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-30" yWindow="165" windowWidth="12240" windowHeight="9060"/>
  </bookViews>
  <sheets>
    <sheet name="V2_160805_Häufigkeiten_EIPs" sheetId="1" r:id="rId1"/>
    <sheet name="statistische Auswertung_Compl" sheetId="2" r:id="rId2"/>
    <sheet name="Stat Ordnung Compl" sheetId="19" r:id="rId3"/>
    <sheet name="statistische Auswertung_Time" sheetId="20" r:id="rId4"/>
    <sheet name="Stat Ordnung Time" sheetId="21" r:id="rId5"/>
    <sheet name="Analysis_count" sheetId="22" r:id="rId6"/>
    <sheet name="1_2x2" sheetId="3" r:id="rId7"/>
    <sheet name="2_2x2" sheetId="4" r:id="rId8"/>
    <sheet name="3_2x2" sheetId="5" r:id="rId9"/>
    <sheet name="4_2x2" sheetId="6" r:id="rId10"/>
    <sheet name="1_3x3" sheetId="7" r:id="rId11"/>
    <sheet name="2_3x3" sheetId="8" r:id="rId12"/>
    <sheet name="3_3x3" sheetId="9" r:id="rId13"/>
    <sheet name="4_3x3" sheetId="10" r:id="rId14"/>
    <sheet name="1_4x4" sheetId="11" r:id="rId15"/>
    <sheet name="2_4x4" sheetId="12" r:id="rId16"/>
    <sheet name="3_4x4" sheetId="13" r:id="rId17"/>
    <sheet name="4_4x4" sheetId="14" r:id="rId18"/>
    <sheet name="1_5x5" sheetId="15" r:id="rId19"/>
    <sheet name="2_5x5" sheetId="16" r:id="rId20"/>
    <sheet name="3_5x5" sheetId="17" r:id="rId21"/>
    <sheet name="4_5x5" sheetId="18" r:id="rId22"/>
    <sheet name="hilfs_blatt" sheetId="23" r:id="rId23"/>
    <sheet name="160805_Häufigkeiten_ohne_m" sheetId="24" r:id="rId24"/>
    <sheet name="160805_Häufigkeiten_Hy_IV" sheetId="25" r:id="rId25"/>
    <sheet name="160805_Häufigkeiten_Hy_V" sheetId="26" r:id="rId26"/>
    <sheet name="160805_Häufigkeiten_Hy_VI" sheetId="27" r:id="rId27"/>
    <sheet name="160805_Häufigkeiten_Hy_soph" sheetId="28" r:id="rId28"/>
    <sheet name="160805_Häufigkeiten_Hy_no_soph" sheetId="29" r:id="rId29"/>
    <sheet name="160805_Eq vs Rand" sheetId="30" r:id="rId30"/>
    <sheet name="160805_Häufigkeiten_adequat" sheetId="31" r:id="rId31"/>
  </sheets>
  <definedNames>
    <definedName name="_xlnm._FilterDatabase" localSheetId="6" hidden="1">'1_2x2'!$A$1:$Z$68</definedName>
    <definedName name="_xlnm._FilterDatabase" localSheetId="29" hidden="1">'160805_Eq vs Rand'!$A$1:$AV$468</definedName>
    <definedName name="_xlnm._FilterDatabase" localSheetId="30" hidden="1">'160805_Häufigkeiten_adequat'!$A$1:$BI$1</definedName>
    <definedName name="_xlnm._FilterDatabase" localSheetId="24" hidden="1">'160805_Häufigkeiten_Hy_IV'!$A$1:$CK$1</definedName>
    <definedName name="_xlnm._FilterDatabase" localSheetId="28" hidden="1">'160805_Häufigkeiten_Hy_no_soph'!$A$1:$AV$178</definedName>
    <definedName name="_xlnm._FilterDatabase" localSheetId="27" hidden="1">'160805_Häufigkeiten_Hy_soph'!$A$1:$AV$181</definedName>
    <definedName name="_xlnm._FilterDatabase" localSheetId="25" hidden="1">'160805_Häufigkeiten_Hy_V'!$A$1:$CK$327</definedName>
    <definedName name="_xlnm._FilterDatabase" localSheetId="26" hidden="1">'160805_Häufigkeiten_Hy_VI'!$A$1:$CK$1</definedName>
    <definedName name="_xlnm._FilterDatabase" localSheetId="23" hidden="1">'160805_Häufigkeiten_ohne_m'!$A$1:$CK$578</definedName>
    <definedName name="_xlnm._FilterDatabase" localSheetId="22" hidden="1">hilfs_blatt!$A$1:$A$175</definedName>
    <definedName name="_xlnm._FilterDatabase" localSheetId="2" hidden="1">'Stat Ordnung Compl'!$A$35:$DI$35</definedName>
    <definedName name="_xlnm._FilterDatabase" localSheetId="4" hidden="1">'Stat Ordnung Time'!$A$3:$DD$3</definedName>
    <definedName name="_xlnm._FilterDatabase" localSheetId="1" hidden="1">'statistische Auswertung_Compl'!$A$21:$ED$21</definedName>
    <definedName name="_xlnm._FilterDatabase" localSheetId="3" hidden="1">'statistische Auswertung_Time'!$A$22:$ED$22</definedName>
    <definedName name="_xlnm._FilterDatabase" localSheetId="0" hidden="1">V2_160805_Häufigkeiten_EIPs!$A$1:$CK$579</definedName>
  </definedNames>
  <calcPr calcId="145621"/>
</workbook>
</file>

<file path=xl/calcChain.xml><?xml version="1.0" encoding="utf-8"?>
<calcChain xmlns="http://schemas.openxmlformats.org/spreadsheetml/2006/main">
  <c r="DZ19" i="20" l="1"/>
  <c r="EA19" i="20" s="1"/>
  <c r="DZ18" i="20"/>
  <c r="EA18" i="20" s="1"/>
  <c r="DZ17" i="20"/>
  <c r="EA17" i="20" s="1"/>
  <c r="EC17" i="20" s="1"/>
  <c r="DZ16" i="20"/>
  <c r="EA16" i="20" s="1"/>
  <c r="DZ15" i="20"/>
  <c r="EA15" i="20" s="1"/>
  <c r="DZ14" i="20"/>
  <c r="EA14" i="20" s="1"/>
  <c r="EA13" i="20"/>
  <c r="EC13" i="20" s="1"/>
  <c r="DZ13" i="20"/>
  <c r="DZ12" i="20"/>
  <c r="EA12" i="20" s="1"/>
  <c r="DZ11" i="20"/>
  <c r="EA11" i="20" s="1"/>
  <c r="DZ10" i="20"/>
  <c r="EA10" i="20" s="1"/>
  <c r="DZ9" i="20"/>
  <c r="EA9" i="20" s="1"/>
  <c r="EB9" i="20" s="1"/>
  <c r="ED9" i="20" s="1"/>
  <c r="DZ8" i="20"/>
  <c r="EA8" i="20" s="1"/>
  <c r="DZ17" i="2"/>
  <c r="EA17" i="2" s="1"/>
  <c r="DZ18" i="2"/>
  <c r="EA18" i="2" s="1"/>
  <c r="DZ16" i="2"/>
  <c r="DZ14" i="2"/>
  <c r="DZ12" i="2"/>
  <c r="DZ10" i="2"/>
  <c r="DZ8" i="2"/>
  <c r="DZ11" i="2"/>
  <c r="DZ19" i="2" l="1"/>
  <c r="EA19" i="2" s="1"/>
  <c r="EC19" i="2" s="1"/>
  <c r="EA12" i="2"/>
  <c r="EC12" i="2" s="1"/>
  <c r="EA11" i="2"/>
  <c r="EC11" i="2" s="1"/>
  <c r="EA10" i="2"/>
  <c r="DZ9" i="2"/>
  <c r="EA9" i="2" s="1"/>
  <c r="EA8" i="2"/>
  <c r="EB8" i="2" s="1"/>
  <c r="ED8" i="2" s="1"/>
  <c r="DZ15" i="2"/>
  <c r="EA15" i="2" s="1"/>
  <c r="EC10" i="2"/>
  <c r="EC18" i="2"/>
  <c r="EA14" i="2"/>
  <c r="EC14" i="2" s="1"/>
  <c r="DZ13" i="2"/>
  <c r="EA13" i="2" s="1"/>
  <c r="EA16" i="2"/>
  <c r="EC16" i="2" s="1"/>
  <c r="EC16" i="20"/>
  <c r="EB16" i="20"/>
  <c r="ED16" i="20" s="1"/>
  <c r="EC10" i="20"/>
  <c r="EB10" i="20"/>
  <c r="ED10" i="20" s="1"/>
  <c r="EB8" i="20"/>
  <c r="ED8" i="20" s="1"/>
  <c r="EC8" i="20"/>
  <c r="EC11" i="20"/>
  <c r="EB11" i="20"/>
  <c r="ED11" i="20" s="1"/>
  <c r="EC14" i="20"/>
  <c r="EB14" i="20"/>
  <c r="ED14" i="20" s="1"/>
  <c r="EB12" i="20"/>
  <c r="ED12" i="20" s="1"/>
  <c r="EC12" i="20"/>
  <c r="EB15" i="20"/>
  <c r="ED15" i="20" s="1"/>
  <c r="EC15" i="20"/>
  <c r="EC18" i="20"/>
  <c r="EB18" i="20"/>
  <c r="ED18" i="20" s="1"/>
  <c r="EB19" i="20"/>
  <c r="ED19" i="20" s="1"/>
  <c r="EC19" i="20"/>
  <c r="EB13" i="20"/>
  <c r="ED13" i="20" s="1"/>
  <c r="EB17" i="20"/>
  <c r="ED17" i="20" s="1"/>
  <c r="EC9" i="20"/>
  <c r="EB16" i="2"/>
  <c r="ED16" i="2" s="1"/>
  <c r="EC8" i="2"/>
  <c r="EC17" i="2"/>
  <c r="EB17" i="2"/>
  <c r="ED17" i="2" s="1"/>
  <c r="EB11" i="2"/>
  <c r="ED11" i="2" s="1"/>
  <c r="EB10" i="2"/>
  <c r="ED10" i="2" s="1"/>
  <c r="EB18" i="2"/>
  <c r="ED18" i="2" s="1"/>
  <c r="BA3" i="27"/>
  <c r="BA4" i="27"/>
  <c r="BA5" i="27"/>
  <c r="BA6" i="27"/>
  <c r="BA7" i="27"/>
  <c r="BA8" i="27"/>
  <c r="BA9" i="27"/>
  <c r="BA10" i="27"/>
  <c r="BA11" i="27"/>
  <c r="BA12" i="27"/>
  <c r="BA13" i="27"/>
  <c r="BA14" i="27"/>
  <c r="BA15" i="27"/>
  <c r="BA16" i="27"/>
  <c r="BA17" i="27"/>
  <c r="BA18" i="27"/>
  <c r="BA19" i="27"/>
  <c r="BA20" i="27"/>
  <c r="BA21" i="27"/>
  <c r="BA22" i="27"/>
  <c r="BA23" i="27"/>
  <c r="BA24" i="27"/>
  <c r="BA25" i="27"/>
  <c r="BA26" i="27"/>
  <c r="BA27" i="27"/>
  <c r="BA28" i="27"/>
  <c r="BA29" i="27"/>
  <c r="BA30" i="27"/>
  <c r="BA31" i="27"/>
  <c r="BA32" i="27"/>
  <c r="BA33" i="27"/>
  <c r="BA34" i="27"/>
  <c r="BA35" i="27"/>
  <c r="BA36" i="27"/>
  <c r="BA37" i="27"/>
  <c r="BA38" i="27"/>
  <c r="BA39" i="27"/>
  <c r="BA40" i="27"/>
  <c r="BA41" i="27"/>
  <c r="BA42" i="27"/>
  <c r="BA43" i="27"/>
  <c r="BA44" i="27"/>
  <c r="BA45" i="27"/>
  <c r="BA46" i="27"/>
  <c r="BA47" i="27"/>
  <c r="BA48" i="27"/>
  <c r="BA49" i="27"/>
  <c r="BA50" i="27"/>
  <c r="BA51" i="27"/>
  <c r="BA52" i="27"/>
  <c r="BA53" i="27"/>
  <c r="BA54" i="27"/>
  <c r="BA55" i="27"/>
  <c r="BA56" i="27"/>
  <c r="BA57" i="27"/>
  <c r="BA58" i="27"/>
  <c r="BA59" i="27"/>
  <c r="BA60" i="27"/>
  <c r="BA61" i="27"/>
  <c r="BA62" i="27"/>
  <c r="BA63" i="27"/>
  <c r="BA64" i="27"/>
  <c r="BA65" i="27"/>
  <c r="BA66" i="27"/>
  <c r="BA67" i="27"/>
  <c r="BA68" i="27"/>
  <c r="BA69" i="27"/>
  <c r="BA70" i="27"/>
  <c r="BA71" i="27"/>
  <c r="BA72" i="27"/>
  <c r="BA73" i="27"/>
  <c r="BA74" i="27"/>
  <c r="BA75" i="27"/>
  <c r="BA76" i="27"/>
  <c r="BA77" i="27"/>
  <c r="BA78" i="27"/>
  <c r="BA79" i="27"/>
  <c r="BA80" i="27"/>
  <c r="BA81" i="27"/>
  <c r="BA82" i="27"/>
  <c r="BA83" i="27"/>
  <c r="BA84" i="27"/>
  <c r="BA85" i="27"/>
  <c r="BA86" i="27"/>
  <c r="BA87" i="27"/>
  <c r="BA88" i="27"/>
  <c r="BA89" i="27"/>
  <c r="BA90" i="27"/>
  <c r="BA91" i="27"/>
  <c r="BA92" i="27"/>
  <c r="BA93" i="27"/>
  <c r="BA94" i="27"/>
  <c r="BA95" i="27"/>
  <c r="BA96" i="27"/>
  <c r="BA97" i="27"/>
  <c r="BA98" i="27"/>
  <c r="BA99" i="27"/>
  <c r="BA100" i="27"/>
  <c r="BA101" i="27"/>
  <c r="BA102" i="27"/>
  <c r="BA103" i="27"/>
  <c r="BA104" i="27"/>
  <c r="BA105" i="27"/>
  <c r="BA106" i="27"/>
  <c r="BA107" i="27"/>
  <c r="BA108" i="27"/>
  <c r="BA109" i="27"/>
  <c r="BA110" i="27"/>
  <c r="BA111" i="27"/>
  <c r="BA112" i="27"/>
  <c r="BA113" i="27"/>
  <c r="BA114" i="27"/>
  <c r="BA115" i="27"/>
  <c r="BA116" i="27"/>
  <c r="BA117" i="27"/>
  <c r="BA118" i="27"/>
  <c r="BA119" i="27"/>
  <c r="BA120" i="27"/>
  <c r="BA121" i="27"/>
  <c r="BA122" i="27"/>
  <c r="BA123" i="27"/>
  <c r="BA124" i="27"/>
  <c r="BA125" i="27"/>
  <c r="BA126" i="27"/>
  <c r="BA127" i="27"/>
  <c r="BA128" i="27"/>
  <c r="BA129" i="27"/>
  <c r="BA130" i="27"/>
  <c r="BA131" i="27"/>
  <c r="BA132" i="27"/>
  <c r="BA133" i="27"/>
  <c r="BA134" i="27"/>
  <c r="BA135" i="27"/>
  <c r="BA136" i="27"/>
  <c r="BA137" i="27"/>
  <c r="BA138" i="27"/>
  <c r="BA139" i="27"/>
  <c r="BA140" i="27"/>
  <c r="BA141" i="27"/>
  <c r="BA142" i="27"/>
  <c r="BA143" i="27"/>
  <c r="BA144" i="27"/>
  <c r="BA145" i="27"/>
  <c r="BA146" i="27"/>
  <c r="BA147" i="27"/>
  <c r="BA148" i="27"/>
  <c r="BA149" i="27"/>
  <c r="BA150" i="27"/>
  <c r="BA151" i="27"/>
  <c r="BA152" i="27"/>
  <c r="BA153" i="27"/>
  <c r="BA154" i="27"/>
  <c r="BA155" i="27"/>
  <c r="BA156" i="27"/>
  <c r="BA157" i="27"/>
  <c r="BA158" i="27"/>
  <c r="BA159" i="27"/>
  <c r="BA160" i="27"/>
  <c r="BA161" i="27"/>
  <c r="BA162" i="27"/>
  <c r="BA163" i="27"/>
  <c r="BA164" i="27"/>
  <c r="BA165" i="27"/>
  <c r="BA166" i="27"/>
  <c r="BA167" i="27"/>
  <c r="BA168" i="27"/>
  <c r="BA169" i="27"/>
  <c r="BA170" i="27"/>
  <c r="BA171" i="27"/>
  <c r="BA172" i="27"/>
  <c r="BA173" i="27"/>
  <c r="BA174" i="27"/>
  <c r="BA175" i="27"/>
  <c r="BA176" i="27"/>
  <c r="BA177" i="27"/>
  <c r="BA178" i="27"/>
  <c r="BA179" i="27"/>
  <c r="BA180" i="27"/>
  <c r="BA181" i="27"/>
  <c r="BA182" i="27"/>
  <c r="BA183" i="27"/>
  <c r="BA184" i="27"/>
  <c r="BA185" i="27"/>
  <c r="BA186" i="27"/>
  <c r="BA187" i="27"/>
  <c r="BA188" i="27"/>
  <c r="BA189" i="27"/>
  <c r="BA190" i="27"/>
  <c r="BA191" i="27"/>
  <c r="BA192" i="27"/>
  <c r="BA193" i="27"/>
  <c r="BA194" i="27"/>
  <c r="BA195" i="27"/>
  <c r="BA196" i="27"/>
  <c r="BA197" i="27"/>
  <c r="BA198" i="27"/>
  <c r="BA199" i="27"/>
  <c r="BA200" i="27"/>
  <c r="BA201" i="27"/>
  <c r="BA202" i="27"/>
  <c r="BA203" i="27"/>
  <c r="BA204" i="27"/>
  <c r="BA205" i="27"/>
  <c r="BA206" i="27"/>
  <c r="BA207" i="27"/>
  <c r="BA208" i="27"/>
  <c r="BA209" i="27"/>
  <c r="BA210" i="27"/>
  <c r="BA211" i="27"/>
  <c r="BA212" i="27"/>
  <c r="BA213" i="27"/>
  <c r="BA214" i="27"/>
  <c r="BA215" i="27"/>
  <c r="BA216" i="27"/>
  <c r="BA217" i="27"/>
  <c r="BA218" i="27"/>
  <c r="BA219" i="27"/>
  <c r="BA220" i="27"/>
  <c r="BA221" i="27"/>
  <c r="BA222" i="27"/>
  <c r="BA223" i="27"/>
  <c r="BA224" i="27"/>
  <c r="BA225" i="27"/>
  <c r="BA226" i="27"/>
  <c r="BA227" i="27"/>
  <c r="BA228" i="27"/>
  <c r="BA229" i="27"/>
  <c r="BA230" i="27"/>
  <c r="BA231" i="27"/>
  <c r="BA232" i="27"/>
  <c r="BA233" i="27"/>
  <c r="BA234" i="27"/>
  <c r="BA235" i="27"/>
  <c r="BA236" i="27"/>
  <c r="BA237" i="27"/>
  <c r="BA238" i="27"/>
  <c r="BA239" i="27"/>
  <c r="BA240" i="27"/>
  <c r="BA241" i="27"/>
  <c r="BA242" i="27"/>
  <c r="BA243" i="27"/>
  <c r="BA244" i="27"/>
  <c r="BA245" i="27"/>
  <c r="BA246" i="27"/>
  <c r="BA247" i="27"/>
  <c r="BA248" i="27"/>
  <c r="BA249" i="27"/>
  <c r="BA250" i="27"/>
  <c r="BA251" i="27"/>
  <c r="BA252" i="27"/>
  <c r="BA253" i="27"/>
  <c r="BA254" i="27"/>
  <c r="BA255" i="27"/>
  <c r="BA256" i="27"/>
  <c r="BA257" i="27"/>
  <c r="BA258" i="27"/>
  <c r="BA259" i="27"/>
  <c r="BA260" i="27"/>
  <c r="BA261" i="27"/>
  <c r="BA262" i="27"/>
  <c r="BA263" i="27"/>
  <c r="BA264" i="27"/>
  <c r="BA265" i="27"/>
  <c r="BA266" i="27"/>
  <c r="BA267" i="27"/>
  <c r="BA268" i="27"/>
  <c r="BA269" i="27"/>
  <c r="BA270" i="27"/>
  <c r="BA271" i="27"/>
  <c r="BA272" i="27"/>
  <c r="BA273" i="27"/>
  <c r="BA274" i="27"/>
  <c r="BA275" i="27"/>
  <c r="BA276" i="27"/>
  <c r="BA277" i="27"/>
  <c r="BA278" i="27"/>
  <c r="BA279" i="27"/>
  <c r="BA280" i="27"/>
  <c r="BA281" i="27"/>
  <c r="BA282" i="27"/>
  <c r="BA283" i="27"/>
  <c r="BA284" i="27"/>
  <c r="BA285" i="27"/>
  <c r="BA286" i="27"/>
  <c r="BA287" i="27"/>
  <c r="BA288" i="27"/>
  <c r="BA289" i="27"/>
  <c r="BA290" i="27"/>
  <c r="BA291" i="27"/>
  <c r="BA292" i="27"/>
  <c r="BA293" i="27"/>
  <c r="BA294" i="27"/>
  <c r="BA295" i="27"/>
  <c r="BA296" i="27"/>
  <c r="BA297" i="27"/>
  <c r="BA298" i="27"/>
  <c r="BA299" i="27"/>
  <c r="BA300" i="27"/>
  <c r="BA301" i="27"/>
  <c r="BA302" i="27"/>
  <c r="BA303" i="27"/>
  <c r="BA304" i="27"/>
  <c r="BA305" i="27"/>
  <c r="BA306" i="27"/>
  <c r="BA307" i="27"/>
  <c r="BA308" i="27"/>
  <c r="BA309" i="27"/>
  <c r="BA310" i="27"/>
  <c r="BA311" i="27"/>
  <c r="BA312" i="27"/>
  <c r="BA313" i="27"/>
  <c r="BA314" i="27"/>
  <c r="BA315" i="27"/>
  <c r="BA316" i="27"/>
  <c r="BA317" i="27"/>
  <c r="BA318" i="27"/>
  <c r="BA319" i="27"/>
  <c r="BA320" i="27"/>
  <c r="BA321" i="27"/>
  <c r="BA322" i="27"/>
  <c r="BA323" i="27"/>
  <c r="BA324" i="27"/>
  <c r="BA325" i="27"/>
  <c r="BA326" i="27"/>
  <c r="BA327" i="27"/>
  <c r="BA328" i="27"/>
  <c r="BA329" i="27"/>
  <c r="BA330" i="27"/>
  <c r="BA331" i="27"/>
  <c r="BA332" i="27"/>
  <c r="BA333" i="27"/>
  <c r="BA334" i="27"/>
  <c r="BA335" i="27"/>
  <c r="BA336" i="27"/>
  <c r="BA337" i="27"/>
  <c r="BA338" i="27"/>
  <c r="BA339" i="27"/>
  <c r="BA340" i="27"/>
  <c r="BA341" i="27"/>
  <c r="BA342" i="27"/>
  <c r="BA343" i="27"/>
  <c r="BA344" i="27"/>
  <c r="BA345" i="27"/>
  <c r="BA346" i="27"/>
  <c r="BA347" i="27"/>
  <c r="BA348" i="27"/>
  <c r="BA349" i="27"/>
  <c r="BA350" i="27"/>
  <c r="BA351" i="27"/>
  <c r="BA352" i="27"/>
  <c r="BA353" i="27"/>
  <c r="BA354" i="27"/>
  <c r="BA355" i="27"/>
  <c r="BA356" i="27"/>
  <c r="BA357" i="27"/>
  <c r="BA358" i="27"/>
  <c r="BA359" i="27"/>
  <c r="BA360" i="27"/>
  <c r="BA361" i="27"/>
  <c r="BA362" i="27"/>
  <c r="BA363" i="27"/>
  <c r="BA364" i="27"/>
  <c r="BA365" i="27"/>
  <c r="BA366" i="27"/>
  <c r="BA367" i="27"/>
  <c r="BA368" i="27"/>
  <c r="BA369" i="27"/>
  <c r="BA370" i="27"/>
  <c r="BA371" i="27"/>
  <c r="BA372" i="27"/>
  <c r="BA373" i="27"/>
  <c r="BA374" i="27"/>
  <c r="BA375" i="27"/>
  <c r="BA376" i="27"/>
  <c r="BA377" i="27"/>
  <c r="BA378" i="27"/>
  <c r="BA379" i="27"/>
  <c r="BA380" i="27"/>
  <c r="BA381" i="27"/>
  <c r="BA382" i="27"/>
  <c r="BA383" i="27"/>
  <c r="BA384" i="27"/>
  <c r="BA385" i="27"/>
  <c r="BA386" i="27"/>
  <c r="BA387" i="27"/>
  <c r="BA388" i="27"/>
  <c r="BA389" i="27"/>
  <c r="BA390" i="27"/>
  <c r="BA391" i="27"/>
  <c r="BA392" i="27"/>
  <c r="BA393" i="27"/>
  <c r="BA394" i="27"/>
  <c r="BA395" i="27"/>
  <c r="BA396" i="27"/>
  <c r="BA397" i="27"/>
  <c r="BA398" i="27"/>
  <c r="BA399" i="27"/>
  <c r="BA400" i="27"/>
  <c r="BA401" i="27"/>
  <c r="BA402" i="27"/>
  <c r="BA403" i="27"/>
  <c r="BA404" i="27"/>
  <c r="BA405" i="27"/>
  <c r="BA406" i="27"/>
  <c r="BA407" i="27"/>
  <c r="BA408" i="27"/>
  <c r="BA409" i="27"/>
  <c r="BA410" i="27"/>
  <c r="BA411" i="27"/>
  <c r="BA412" i="27"/>
  <c r="BA413" i="27"/>
  <c r="BA414" i="27"/>
  <c r="BA415" i="27"/>
  <c r="BA416" i="27"/>
  <c r="BA417" i="27"/>
  <c r="BA418" i="27"/>
  <c r="BA419" i="27"/>
  <c r="BA420" i="27"/>
  <c r="BA421" i="27"/>
  <c r="BA422" i="27"/>
  <c r="BA423" i="27"/>
  <c r="BA424" i="27"/>
  <c r="BA425" i="27"/>
  <c r="BA426" i="27"/>
  <c r="BA427" i="27"/>
  <c r="BA428" i="27"/>
  <c r="BA429" i="27"/>
  <c r="BA430" i="27"/>
  <c r="BA431" i="27"/>
  <c r="BA432" i="27"/>
  <c r="BA433" i="27"/>
  <c r="BA434" i="27"/>
  <c r="BA435" i="27"/>
  <c r="BA436" i="27"/>
  <c r="BA437" i="27"/>
  <c r="BA438" i="27"/>
  <c r="BA439" i="27"/>
  <c r="BA440" i="27"/>
  <c r="BA441" i="27"/>
  <c r="BA442" i="27"/>
  <c r="BA443" i="27"/>
  <c r="BA444" i="27"/>
  <c r="BA445" i="27"/>
  <c r="BA446" i="27"/>
  <c r="BA447" i="27"/>
  <c r="BA448" i="27"/>
  <c r="BA449" i="27"/>
  <c r="BA450" i="27"/>
  <c r="BA451" i="27"/>
  <c r="BA452" i="27"/>
  <c r="BA453" i="27"/>
  <c r="BA454" i="27"/>
  <c r="BA455" i="27"/>
  <c r="BA456" i="27"/>
  <c r="BA457" i="27"/>
  <c r="BA458" i="27"/>
  <c r="BA459" i="27"/>
  <c r="BA460" i="27"/>
  <c r="BA461" i="27"/>
  <c r="BA462" i="27"/>
  <c r="BA463" i="27"/>
  <c r="BA464" i="27"/>
  <c r="BA465" i="27"/>
  <c r="BA466" i="27"/>
  <c r="BA467" i="27"/>
  <c r="BA2" i="27"/>
  <c r="EB14" i="2" l="1"/>
  <c r="ED14" i="2" s="1"/>
  <c r="EB12" i="2"/>
  <c r="ED12" i="2" s="1"/>
  <c r="EC9" i="2"/>
  <c r="EB9" i="2"/>
  <c r="ED9" i="2" s="1"/>
  <c r="EB19" i="2"/>
  <c r="ED19" i="2" s="1"/>
  <c r="EC15" i="2"/>
  <c r="EB15" i="2"/>
  <c r="ED15" i="2" s="1"/>
  <c r="EC13" i="2"/>
  <c r="EB13" i="2"/>
  <c r="ED13" i="2" s="1"/>
  <c r="AY148" i="1"/>
  <c r="AY79" i="1"/>
  <c r="AY50" i="1"/>
  <c r="DT19" i="2" l="1"/>
  <c r="DV19" i="2" s="1"/>
  <c r="DT18" i="2"/>
  <c r="DV18" i="2" s="1"/>
  <c r="DT17" i="2"/>
  <c r="DV17" i="2" s="1"/>
  <c r="DT16" i="2"/>
  <c r="DV16" i="2" s="1"/>
  <c r="DT15" i="2"/>
  <c r="DV15" i="2" s="1"/>
  <c r="DT14" i="2"/>
  <c r="DV14" i="2" s="1"/>
  <c r="DT13" i="2"/>
  <c r="DV13" i="2" s="1"/>
  <c r="DT12" i="2"/>
  <c r="DV12" i="2" s="1"/>
  <c r="DT11" i="2"/>
  <c r="DV11" i="2" s="1"/>
  <c r="DT10" i="2"/>
  <c r="DV10" i="2" s="1"/>
  <c r="DT9" i="2"/>
  <c r="DV9" i="2" s="1"/>
  <c r="DT8" i="2"/>
  <c r="DV8" i="2" s="1"/>
  <c r="DT19" i="20"/>
  <c r="DU19" i="20" s="1"/>
  <c r="DW19" i="20" s="1"/>
  <c r="DT18" i="20"/>
  <c r="DV18" i="20" s="1"/>
  <c r="DT17" i="20"/>
  <c r="DU17" i="20" s="1"/>
  <c r="DW17" i="20" s="1"/>
  <c r="DT16" i="20"/>
  <c r="DV16" i="20" s="1"/>
  <c r="DT15" i="20"/>
  <c r="DU15" i="20" s="1"/>
  <c r="DW15" i="20" s="1"/>
  <c r="DT14" i="20"/>
  <c r="DV14" i="20" s="1"/>
  <c r="DT13" i="20"/>
  <c r="DV13" i="20" s="1"/>
  <c r="DT12" i="20"/>
  <c r="DV12" i="20" s="1"/>
  <c r="DT11" i="20"/>
  <c r="DU11" i="20" s="1"/>
  <c r="DW11" i="20" s="1"/>
  <c r="DT10" i="20"/>
  <c r="DV10" i="20" s="1"/>
  <c r="DT9" i="20"/>
  <c r="DV9" i="20" s="1"/>
  <c r="DT8" i="20"/>
  <c r="DV8" i="20" s="1"/>
  <c r="DU18" i="20"/>
  <c r="DW18" i="20" s="1"/>
  <c r="DU14" i="20"/>
  <c r="DW14" i="20" s="1"/>
  <c r="DU9" i="20"/>
  <c r="DW9" i="20" s="1"/>
  <c r="DU17" i="2"/>
  <c r="DW17" i="2" s="1"/>
  <c r="DU12" i="20" l="1"/>
  <c r="DW12" i="20" s="1"/>
  <c r="DV17" i="20"/>
  <c r="DU10" i="20"/>
  <c r="DW10" i="20" s="1"/>
  <c r="DU13" i="20"/>
  <c r="DW13" i="20" s="1"/>
  <c r="DU8" i="20"/>
  <c r="DW8" i="20" s="1"/>
  <c r="DU16" i="20"/>
  <c r="DW16" i="20" s="1"/>
  <c r="DU13" i="2"/>
  <c r="DW13" i="2" s="1"/>
  <c r="DU9" i="2"/>
  <c r="DW9" i="2" s="1"/>
  <c r="DU11" i="2"/>
  <c r="DW11" i="2" s="1"/>
  <c r="DU19" i="2"/>
  <c r="DW19" i="2" s="1"/>
  <c r="DU15" i="2"/>
  <c r="DW15" i="2" s="1"/>
  <c r="DU10" i="2"/>
  <c r="DW10" i="2" s="1"/>
  <c r="DU14" i="2"/>
  <c r="DW14" i="2" s="1"/>
  <c r="DU8" i="2"/>
  <c r="DW8" i="2" s="1"/>
  <c r="DU12" i="2"/>
  <c r="DW12" i="2" s="1"/>
  <c r="DU16" i="2"/>
  <c r="DW16" i="2" s="1"/>
  <c r="DU18" i="2"/>
  <c r="DW18" i="2" s="1"/>
  <c r="DV11" i="20"/>
  <c r="DV15" i="20"/>
  <c r="DV19" i="20"/>
  <c r="AY16" i="24"/>
  <c r="BH16" i="24" s="1"/>
  <c r="AY15" i="24"/>
  <c r="BH15" i="24" s="1"/>
  <c r="AY506" i="24"/>
  <c r="BH506" i="24" s="1"/>
  <c r="AY14" i="24"/>
  <c r="BH14" i="24" s="1"/>
  <c r="AY456" i="24"/>
  <c r="BH456" i="24" s="1"/>
  <c r="AY6" i="24"/>
  <c r="BH6" i="24" s="1"/>
  <c r="BH18" i="24"/>
  <c r="BH23" i="24"/>
  <c r="BH39" i="24"/>
  <c r="BH55" i="24"/>
  <c r="BH71" i="24"/>
  <c r="BH74" i="24"/>
  <c r="BH78" i="24"/>
  <c r="BH94" i="24"/>
  <c r="BH102" i="24"/>
  <c r="BH108" i="24"/>
  <c r="BH130" i="24"/>
  <c r="BH151" i="24"/>
  <c r="BH167" i="24"/>
  <c r="BH181" i="24"/>
  <c r="BH199" i="24"/>
  <c r="BH215" i="24"/>
  <c r="BH231" i="24"/>
  <c r="BH232" i="24"/>
  <c r="BH248" i="24"/>
  <c r="BH264" i="24"/>
  <c r="BH265" i="24"/>
  <c r="BH281" i="24"/>
  <c r="BH297" i="24"/>
  <c r="BH301" i="24"/>
  <c r="BH318" i="24"/>
  <c r="BH334" i="24"/>
  <c r="BH339" i="24"/>
  <c r="BH355" i="24"/>
  <c r="BH371" i="24"/>
  <c r="BH387" i="24"/>
  <c r="BH404" i="24"/>
  <c r="BH420" i="24"/>
  <c r="BH436" i="24"/>
  <c r="BH452" i="24"/>
  <c r="BH468" i="24"/>
  <c r="BH472" i="24"/>
  <c r="BH473" i="24"/>
  <c r="BH489" i="24"/>
  <c r="BH493" i="24"/>
  <c r="BH494" i="24"/>
  <c r="BH510" i="24"/>
  <c r="BH514" i="24"/>
  <c r="BH530" i="24"/>
  <c r="BH546" i="24"/>
  <c r="BH562" i="24"/>
  <c r="BH578" i="24"/>
  <c r="BH22" i="24"/>
  <c r="BH27" i="24"/>
  <c r="BH43" i="24"/>
  <c r="BH59" i="24"/>
  <c r="BH82" i="24"/>
  <c r="BH98" i="24"/>
  <c r="BH107" i="24"/>
  <c r="BH123" i="24"/>
  <c r="BH135" i="24"/>
  <c r="BH155" i="24"/>
  <c r="BH171" i="24"/>
  <c r="BH187" i="24"/>
  <c r="BH203" i="24"/>
  <c r="BH219" i="24"/>
  <c r="BH236" i="24"/>
  <c r="BH252" i="24"/>
  <c r="BH269" i="24"/>
  <c r="BH285" i="24"/>
  <c r="BH305" i="24"/>
  <c r="BH322" i="24"/>
  <c r="BH338" i="24"/>
  <c r="BH343" i="24"/>
  <c r="BH359" i="24"/>
  <c r="BH375" i="24"/>
  <c r="BH391" i="24"/>
  <c r="BH408" i="24"/>
  <c r="BH424" i="24"/>
  <c r="BH440" i="24"/>
  <c r="BH477" i="24"/>
  <c r="BH498" i="24"/>
  <c r="BH518" i="24"/>
  <c r="BH534" i="24"/>
  <c r="BH550" i="24"/>
  <c r="BH566" i="24"/>
  <c r="BH10" i="24"/>
  <c r="BH31" i="24"/>
  <c r="BH47" i="24"/>
  <c r="BH63" i="24"/>
  <c r="BH86" i="24"/>
  <c r="BH104" i="24"/>
  <c r="BH112" i="24"/>
  <c r="BH127" i="24"/>
  <c r="BH140" i="24"/>
  <c r="BH159" i="24"/>
  <c r="BH175" i="24"/>
  <c r="BH191" i="24"/>
  <c r="BH207" i="24"/>
  <c r="BH223" i="24"/>
  <c r="BH240" i="24"/>
  <c r="BH256" i="24"/>
  <c r="BH273" i="24"/>
  <c r="BH289" i="24"/>
  <c r="BH310" i="24"/>
  <c r="BH326" i="24"/>
  <c r="BH347" i="24"/>
  <c r="BH363" i="24"/>
  <c r="BH379" i="24"/>
  <c r="BH395" i="24"/>
  <c r="BH412" i="24"/>
  <c r="BH428" i="24"/>
  <c r="BH444" i="24"/>
  <c r="BH460" i="24"/>
  <c r="BH481" i="24"/>
  <c r="BH502" i="24"/>
  <c r="BH522" i="24"/>
  <c r="BH538" i="24"/>
  <c r="BH554" i="24"/>
  <c r="BH570" i="24"/>
  <c r="BH35" i="24"/>
  <c r="BH51" i="24"/>
  <c r="BH67" i="24"/>
  <c r="BH90" i="24"/>
  <c r="BH117" i="24"/>
  <c r="BH138" i="24"/>
  <c r="BH145" i="24"/>
  <c r="BH163" i="24"/>
  <c r="BH179" i="24"/>
  <c r="BH195" i="24"/>
  <c r="BH211" i="24"/>
  <c r="BH227" i="24"/>
  <c r="BH244" i="24"/>
  <c r="BH260" i="24"/>
  <c r="BH277" i="24"/>
  <c r="BH293" i="24"/>
  <c r="BH314" i="24"/>
  <c r="BH330" i="24"/>
  <c r="BH351" i="24"/>
  <c r="BH367" i="24"/>
  <c r="BH383" i="24"/>
  <c r="BH399" i="24"/>
  <c r="BH416" i="24"/>
  <c r="BH432" i="24"/>
  <c r="BH448" i="24"/>
  <c r="BH464" i="24"/>
  <c r="BH485" i="24"/>
  <c r="BH526" i="24"/>
  <c r="BH542" i="24"/>
  <c r="BH558" i="24"/>
  <c r="BH574" i="24"/>
  <c r="BH3" i="24"/>
  <c r="BH19" i="24"/>
  <c r="BH24" i="24"/>
  <c r="BH40" i="24"/>
  <c r="BH56" i="24"/>
  <c r="BH72" i="24"/>
  <c r="BH75" i="24"/>
  <c r="BH79" i="24"/>
  <c r="BH95" i="24"/>
  <c r="BH103" i="24"/>
  <c r="BH116" i="24"/>
  <c r="BH131" i="24"/>
  <c r="BH152" i="24"/>
  <c r="BH168" i="24"/>
  <c r="BH184" i="24"/>
  <c r="BH200" i="24"/>
  <c r="BH216" i="24"/>
  <c r="BH233" i="24"/>
  <c r="BH249" i="24"/>
  <c r="BH266" i="24"/>
  <c r="BH282" i="24"/>
  <c r="BH298" i="24"/>
  <c r="BH302" i="24"/>
  <c r="BH319" i="24"/>
  <c r="BH335" i="24"/>
  <c r="BH340" i="24"/>
  <c r="BH356" i="24"/>
  <c r="BH372" i="24"/>
  <c r="BH388" i="24"/>
  <c r="BH405" i="24"/>
  <c r="BH421" i="24"/>
  <c r="BH437" i="24"/>
  <c r="BH453" i="24"/>
  <c r="BH469" i="24"/>
  <c r="BH474" i="24"/>
  <c r="BH490" i="24"/>
  <c r="BH495" i="24"/>
  <c r="BH511" i="24"/>
  <c r="BH515" i="24"/>
  <c r="BH531" i="24"/>
  <c r="BH547" i="24"/>
  <c r="BH563" i="24"/>
  <c r="BH7" i="24"/>
  <c r="BH28" i="24"/>
  <c r="BH44" i="24"/>
  <c r="BH60" i="24"/>
  <c r="BH83" i="24"/>
  <c r="BH99" i="24"/>
  <c r="BH109" i="24"/>
  <c r="BH124" i="24"/>
  <c r="BH136" i="24"/>
  <c r="BH156" i="24"/>
  <c r="BH172" i="24"/>
  <c r="BH188" i="24"/>
  <c r="BH204" i="24"/>
  <c r="BH220" i="24"/>
  <c r="BH237" i="24"/>
  <c r="BH253" i="24"/>
  <c r="BH270" i="24"/>
  <c r="BH286" i="24"/>
  <c r="BH306" i="24"/>
  <c r="BH323" i="24"/>
  <c r="BH344" i="24"/>
  <c r="BH360" i="24"/>
  <c r="BH376" i="24"/>
  <c r="BH392" i="24"/>
  <c r="BH409" i="24"/>
  <c r="BH425" i="24"/>
  <c r="BH441" i="24"/>
  <c r="BH457" i="24"/>
  <c r="BH478" i="24"/>
  <c r="BH499" i="24"/>
  <c r="BH519" i="24"/>
  <c r="BH535" i="24"/>
  <c r="BH551" i="24"/>
  <c r="BH567" i="24"/>
  <c r="BH11" i="24"/>
  <c r="BH32" i="24"/>
  <c r="BH48" i="24"/>
  <c r="BH64" i="24"/>
  <c r="BH87" i="24"/>
  <c r="BH113" i="24"/>
  <c r="BH128" i="24"/>
  <c r="BH141" i="24"/>
  <c r="BH160" i="24"/>
  <c r="BH176" i="24"/>
  <c r="BH192" i="24"/>
  <c r="BH208" i="24"/>
  <c r="BH224" i="24"/>
  <c r="BH241" i="24"/>
  <c r="BH257" i="24"/>
  <c r="BH274" i="24"/>
  <c r="BH290" i="24"/>
  <c r="BH311" i="24"/>
  <c r="BH327" i="24"/>
  <c r="BH348" i="24"/>
  <c r="BH364" i="24"/>
  <c r="BH380" i="24"/>
  <c r="BH396" i="24"/>
  <c r="BH413" i="24"/>
  <c r="BH429" i="24"/>
  <c r="BH445" i="24"/>
  <c r="BH461" i="24"/>
  <c r="BH482" i="24"/>
  <c r="BH503" i="24"/>
  <c r="BH523" i="24"/>
  <c r="BH539" i="24"/>
  <c r="BH555" i="24"/>
  <c r="BH571" i="24"/>
  <c r="BH36" i="24"/>
  <c r="BH52" i="24"/>
  <c r="BH68" i="24"/>
  <c r="BH91" i="24"/>
  <c r="BH118" i="24"/>
  <c r="BH144" i="24"/>
  <c r="BH146" i="24"/>
  <c r="BH164" i="24"/>
  <c r="BH180" i="24"/>
  <c r="BH196" i="24"/>
  <c r="BH212" i="24"/>
  <c r="BH228" i="24"/>
  <c r="BH245" i="24"/>
  <c r="BH261" i="24"/>
  <c r="BH278" i="24"/>
  <c r="BH294" i="24"/>
  <c r="BH315" i="24"/>
  <c r="BH331" i="24"/>
  <c r="BH352" i="24"/>
  <c r="BH368" i="24"/>
  <c r="BH384" i="24"/>
  <c r="BH400" i="24"/>
  <c r="BH417" i="24"/>
  <c r="BH433" i="24"/>
  <c r="BH449" i="24"/>
  <c r="BH465" i="24"/>
  <c r="BH486" i="24"/>
  <c r="BH507" i="24"/>
  <c r="BH527" i="24"/>
  <c r="BH543" i="24"/>
  <c r="BH559" i="24"/>
  <c r="BH575" i="24"/>
  <c r="BH4" i="24"/>
  <c r="BH20" i="24"/>
  <c r="BH25" i="24"/>
  <c r="BH41" i="24"/>
  <c r="BH57" i="24"/>
  <c r="BH73" i="24"/>
  <c r="BH76" i="24"/>
  <c r="BH80" i="24"/>
  <c r="BH96" i="24"/>
  <c r="BH105" i="24"/>
  <c r="BH119" i="24"/>
  <c r="BH132" i="24"/>
  <c r="BH153" i="24"/>
  <c r="BH169" i="24"/>
  <c r="BH185" i="24"/>
  <c r="BH201" i="24"/>
  <c r="BH217" i="24"/>
  <c r="BH234" i="24"/>
  <c r="BH250" i="24"/>
  <c r="BH267" i="24"/>
  <c r="BH283" i="24"/>
  <c r="BH299" i="24"/>
  <c r="BH303" i="24"/>
  <c r="BH320" i="24"/>
  <c r="BH336" i="24"/>
  <c r="BH341" i="24"/>
  <c r="BH357" i="24"/>
  <c r="BH373" i="24"/>
  <c r="BH389" i="24"/>
  <c r="BH406" i="24"/>
  <c r="BH422" i="24"/>
  <c r="BH438" i="24"/>
  <c r="BH454" i="24"/>
  <c r="BH470" i="24"/>
  <c r="BH475" i="24"/>
  <c r="BH491" i="24"/>
  <c r="BH496" i="24"/>
  <c r="BH512" i="24"/>
  <c r="BH516" i="24"/>
  <c r="BH532" i="24"/>
  <c r="BH548" i="24"/>
  <c r="BH564" i="24"/>
  <c r="BH8" i="24"/>
  <c r="BH29" i="24"/>
  <c r="BH45" i="24"/>
  <c r="BH61" i="24"/>
  <c r="BH84" i="24"/>
  <c r="BH100" i="24"/>
  <c r="BH110" i="24"/>
  <c r="BH125" i="24"/>
  <c r="BH137" i="24"/>
  <c r="BH157" i="24"/>
  <c r="BH173" i="24"/>
  <c r="BH189" i="24"/>
  <c r="BH205" i="24"/>
  <c r="BH221" i="24"/>
  <c r="BH238" i="24"/>
  <c r="BH254" i="24"/>
  <c r="BH271" i="24"/>
  <c r="BH287" i="24"/>
  <c r="BH307" i="24"/>
  <c r="BH308" i="24"/>
  <c r="BH324" i="24"/>
  <c r="BH345" i="24"/>
  <c r="BH361" i="24"/>
  <c r="BH377" i="24"/>
  <c r="BH393" i="24"/>
  <c r="BH410" i="24"/>
  <c r="BH426" i="24"/>
  <c r="BH442" i="24"/>
  <c r="BH458" i="24"/>
  <c r="BH479" i="24"/>
  <c r="BH500" i="24"/>
  <c r="BH520" i="24"/>
  <c r="BH536" i="24"/>
  <c r="BH552" i="24"/>
  <c r="BH568" i="24"/>
  <c r="BH12" i="24"/>
  <c r="BH33" i="24"/>
  <c r="BH49" i="24"/>
  <c r="BH65" i="24"/>
  <c r="BH88" i="24"/>
  <c r="BH114" i="24"/>
  <c r="BH129" i="24"/>
  <c r="BH142" i="24"/>
  <c r="BH161" i="24"/>
  <c r="BH177" i="24"/>
  <c r="BH193" i="24"/>
  <c r="BH209" i="24"/>
  <c r="BH225" i="24"/>
  <c r="BH242" i="24"/>
  <c r="BH258" i="24"/>
  <c r="BH275" i="24"/>
  <c r="BH291" i="24"/>
  <c r="BH312" i="24"/>
  <c r="BH328" i="24"/>
  <c r="BH349" i="24"/>
  <c r="BH365" i="24"/>
  <c r="BH381" i="24"/>
  <c r="BH397" i="24"/>
  <c r="BH414" i="24"/>
  <c r="BH430" i="24"/>
  <c r="BH446" i="24"/>
  <c r="BH462" i="24"/>
  <c r="BH483" i="24"/>
  <c r="BH504" i="24"/>
  <c r="BH524" i="24"/>
  <c r="BH540" i="24"/>
  <c r="BH556" i="24"/>
  <c r="BH572" i="24"/>
  <c r="BH37" i="24"/>
  <c r="BH53" i="24"/>
  <c r="BH69" i="24"/>
  <c r="BH92" i="24"/>
  <c r="BH120" i="24"/>
  <c r="BH147" i="24"/>
  <c r="BH149" i="24"/>
  <c r="BH165" i="24"/>
  <c r="BH182" i="24"/>
  <c r="BH197" i="24"/>
  <c r="BH213" i="24"/>
  <c r="BH229" i="24"/>
  <c r="BH246" i="24"/>
  <c r="BH262" i="24"/>
  <c r="BH279" i="24"/>
  <c r="BH295" i="24"/>
  <c r="BH316" i="24"/>
  <c r="BH332" i="24"/>
  <c r="BH353" i="24"/>
  <c r="BH369" i="24"/>
  <c r="BH385" i="24"/>
  <c r="BH401" i="24"/>
  <c r="BH418" i="24"/>
  <c r="BH434" i="24"/>
  <c r="BH450" i="24"/>
  <c r="BH466" i="24"/>
  <c r="BH487" i="24"/>
  <c r="BH508" i="24"/>
  <c r="BH528" i="24"/>
  <c r="BH544" i="24"/>
  <c r="BH560" i="24"/>
  <c r="BH576" i="24"/>
  <c r="BH5" i="24"/>
  <c r="BH21" i="24"/>
  <c r="BH26" i="24"/>
  <c r="BH42" i="24"/>
  <c r="BH58" i="24"/>
  <c r="BH77" i="24"/>
  <c r="BH81" i="24"/>
  <c r="BH97" i="24"/>
  <c r="BH106" i="24"/>
  <c r="BH122" i="24"/>
  <c r="BH134" i="24"/>
  <c r="BH154" i="24"/>
  <c r="BH170" i="24"/>
  <c r="BH186" i="24"/>
  <c r="BH202" i="24"/>
  <c r="BH218" i="24"/>
  <c r="BH235" i="24"/>
  <c r="BH251" i="24"/>
  <c r="BH268" i="24"/>
  <c r="BH284" i="24"/>
  <c r="BH300" i="24"/>
  <c r="BH304" i="24"/>
  <c r="BH321" i="24"/>
  <c r="BH337" i="24"/>
  <c r="BH342" i="24"/>
  <c r="BH358" i="24"/>
  <c r="BH374" i="24"/>
  <c r="BH390" i="24"/>
  <c r="BH407" i="24"/>
  <c r="BH423" i="24"/>
  <c r="BH439" i="24"/>
  <c r="BH455" i="24"/>
  <c r="BH471" i="24"/>
  <c r="BH476" i="24"/>
  <c r="BH492" i="24"/>
  <c r="BH497" i="24"/>
  <c r="BH513" i="24"/>
  <c r="BH517" i="24"/>
  <c r="BH533" i="24"/>
  <c r="BH549" i="24"/>
  <c r="BH565" i="24"/>
  <c r="BH9" i="24"/>
  <c r="BH30" i="24"/>
  <c r="BH46" i="24"/>
  <c r="BH62" i="24"/>
  <c r="BH85" i="24"/>
  <c r="BH101" i="24"/>
  <c r="BH111" i="24"/>
  <c r="BH126" i="24"/>
  <c r="BH139" i="24"/>
  <c r="BH158" i="24"/>
  <c r="BH174" i="24"/>
  <c r="BH190" i="24"/>
  <c r="BH206" i="24"/>
  <c r="BH222" i="24"/>
  <c r="BH239" i="24"/>
  <c r="BH255" i="24"/>
  <c r="BH272" i="24"/>
  <c r="BH288" i="24"/>
  <c r="BH309" i="24"/>
  <c r="BH325" i="24"/>
  <c r="BH346" i="24"/>
  <c r="BH362" i="24"/>
  <c r="BH378" i="24"/>
  <c r="BH394" i="24"/>
  <c r="BH411" i="24"/>
  <c r="BH427" i="24"/>
  <c r="BH443" i="24"/>
  <c r="BH459" i="24"/>
  <c r="BH480" i="24"/>
  <c r="BH501" i="24"/>
  <c r="BH521" i="24"/>
  <c r="BH537" i="24"/>
  <c r="BH553" i="24"/>
  <c r="BH569" i="24"/>
  <c r="BH13" i="24"/>
  <c r="BH34" i="24"/>
  <c r="BH50" i="24"/>
  <c r="BH66" i="24"/>
  <c r="BH89" i="24"/>
  <c r="BH115" i="24"/>
  <c r="BH133" i="24"/>
  <c r="BH143" i="24"/>
  <c r="BH162" i="24"/>
  <c r="BH178" i="24"/>
  <c r="BH194" i="24"/>
  <c r="BH210" i="24"/>
  <c r="BH226" i="24"/>
  <c r="BH243" i="24"/>
  <c r="BH259" i="24"/>
  <c r="BH276" i="24"/>
  <c r="BH292" i="24"/>
  <c r="BH313" i="24"/>
  <c r="BH329" i="24"/>
  <c r="BH350" i="24"/>
  <c r="BH366" i="24"/>
  <c r="BH382" i="24"/>
  <c r="BH398" i="24"/>
  <c r="BH415" i="24"/>
  <c r="BH431" i="24"/>
  <c r="BH447" i="24"/>
  <c r="BH463" i="24"/>
  <c r="BH484" i="24"/>
  <c r="BH505" i="24"/>
  <c r="BH525" i="24"/>
  <c r="BH541" i="24"/>
  <c r="BH557" i="24"/>
  <c r="BH573" i="24"/>
  <c r="BH17" i="24"/>
  <c r="BH38" i="24"/>
  <c r="BH54" i="24"/>
  <c r="BH70" i="24"/>
  <c r="BH93" i="24"/>
  <c r="BH121" i="24"/>
  <c r="BH148" i="24"/>
  <c r="BH150" i="24"/>
  <c r="BH166" i="24"/>
  <c r="BH183" i="24"/>
  <c r="BH198" i="24"/>
  <c r="BH214" i="24"/>
  <c r="BH230" i="24"/>
  <c r="BH247" i="24"/>
  <c r="BH263" i="24"/>
  <c r="BH280" i="24"/>
  <c r="BH296" i="24"/>
  <c r="BH317" i="24"/>
  <c r="BH333" i="24"/>
  <c r="BH354" i="24"/>
  <c r="BH370" i="24"/>
  <c r="BH386" i="24"/>
  <c r="BH402" i="24"/>
  <c r="BH403" i="24"/>
  <c r="BH419" i="24"/>
  <c r="BH435" i="24"/>
  <c r="BH451" i="24"/>
  <c r="BH467" i="24"/>
  <c r="BH488" i="24"/>
  <c r="BH509" i="24"/>
  <c r="BH529" i="24"/>
  <c r="BH545" i="24"/>
  <c r="BH561" i="24"/>
  <c r="BH577" i="24"/>
  <c r="BH2" i="24"/>
  <c r="DM19" i="20" l="1"/>
  <c r="DO19" i="20" s="1"/>
  <c r="DM18" i="20"/>
  <c r="DO18" i="20" s="1"/>
  <c r="DM17" i="20"/>
  <c r="DO17" i="20" s="1"/>
  <c r="DM16" i="20"/>
  <c r="DO16" i="20" s="1"/>
  <c r="DM15" i="20"/>
  <c r="DO15" i="20" s="1"/>
  <c r="DM14" i="20"/>
  <c r="DO14" i="20" s="1"/>
  <c r="DM13" i="20"/>
  <c r="DO13" i="20" s="1"/>
  <c r="DM12" i="20"/>
  <c r="DO12" i="20" s="1"/>
  <c r="DM11" i="20"/>
  <c r="DO11" i="20" s="1"/>
  <c r="DM10" i="20"/>
  <c r="DO10" i="20" s="1"/>
  <c r="DM9" i="20"/>
  <c r="DO9" i="20" s="1"/>
  <c r="DM8" i="20"/>
  <c r="DO8" i="20" s="1"/>
  <c r="DM19" i="2"/>
  <c r="DO19" i="2" s="1"/>
  <c r="DM18" i="2"/>
  <c r="DO18" i="2" s="1"/>
  <c r="DM17" i="2"/>
  <c r="DO17" i="2" s="1"/>
  <c r="DM16" i="2"/>
  <c r="DO16" i="2" s="1"/>
  <c r="DM15" i="2"/>
  <c r="DO15" i="2" s="1"/>
  <c r="DM14" i="2"/>
  <c r="DO14" i="2" s="1"/>
  <c r="DM13" i="2"/>
  <c r="DO13" i="2" s="1"/>
  <c r="DM12" i="2"/>
  <c r="DO12" i="2" s="1"/>
  <c r="DM11" i="2"/>
  <c r="DO11" i="2" s="1"/>
  <c r="DM10" i="2"/>
  <c r="DO10" i="2" s="1"/>
  <c r="DM9" i="2"/>
  <c r="DO9" i="2" s="1"/>
  <c r="DM8" i="2"/>
  <c r="DO8" i="2" s="1"/>
  <c r="DN8" i="20" l="1"/>
  <c r="DP8" i="20" s="1"/>
  <c r="DN9" i="20"/>
  <c r="DP9" i="20" s="1"/>
  <c r="DN10" i="20"/>
  <c r="DP10" i="20" s="1"/>
  <c r="DN11" i="20"/>
  <c r="DP11" i="20" s="1"/>
  <c r="DN12" i="20"/>
  <c r="DP12" i="20" s="1"/>
  <c r="DN13" i="20"/>
  <c r="DP13" i="20" s="1"/>
  <c r="DN14" i="20"/>
  <c r="DP14" i="20" s="1"/>
  <c r="DN15" i="20"/>
  <c r="DP15" i="20" s="1"/>
  <c r="DN16" i="20"/>
  <c r="DP16" i="20" s="1"/>
  <c r="DN17" i="20"/>
  <c r="DP17" i="20" s="1"/>
  <c r="DN18" i="20"/>
  <c r="DP18" i="20" s="1"/>
  <c r="DN19" i="20"/>
  <c r="DP19" i="20" s="1"/>
  <c r="DN8" i="2"/>
  <c r="DP8" i="2" s="1"/>
  <c r="DN9" i="2"/>
  <c r="DP9" i="2" s="1"/>
  <c r="DN10" i="2"/>
  <c r="DP10" i="2" s="1"/>
  <c r="DN11" i="2"/>
  <c r="DP11" i="2" s="1"/>
  <c r="DN12" i="2"/>
  <c r="DP12" i="2" s="1"/>
  <c r="DN13" i="2"/>
  <c r="DP13" i="2" s="1"/>
  <c r="DN14" i="2"/>
  <c r="DP14" i="2" s="1"/>
  <c r="DN15" i="2"/>
  <c r="DP15" i="2" s="1"/>
  <c r="DN16" i="2"/>
  <c r="DP16" i="2" s="1"/>
  <c r="DN17" i="2"/>
  <c r="DP17" i="2" s="1"/>
  <c r="DN18" i="2"/>
  <c r="DP18" i="2" s="1"/>
  <c r="DN19" i="2"/>
  <c r="DP19" i="2" s="1"/>
  <c r="CX19" i="2" l="1"/>
  <c r="CX18" i="2"/>
  <c r="CX17" i="2"/>
  <c r="CX16" i="2"/>
  <c r="CX15" i="2"/>
  <c r="CX14" i="2"/>
  <c r="CX13" i="2"/>
  <c r="CX12" i="2"/>
  <c r="CX11" i="2"/>
  <c r="CX10" i="2"/>
  <c r="CX9" i="2"/>
  <c r="CX8" i="2"/>
  <c r="CW19" i="2"/>
  <c r="CW18" i="2"/>
  <c r="CW17" i="2"/>
  <c r="CW16" i="2"/>
  <c r="CW15" i="2"/>
  <c r="CW14" i="2"/>
  <c r="CW13" i="2"/>
  <c r="CW12" i="2"/>
  <c r="CW11" i="2"/>
  <c r="CW10" i="2"/>
  <c r="CW9" i="2"/>
  <c r="CW8" i="2"/>
  <c r="CP19" i="2"/>
  <c r="CR19" i="2" s="1"/>
  <c r="CP18" i="2"/>
  <c r="CR18" i="2" s="1"/>
  <c r="CP17" i="2"/>
  <c r="CR17" i="2" s="1"/>
  <c r="CP16" i="2"/>
  <c r="CR16" i="2" s="1"/>
  <c r="CP15" i="2"/>
  <c r="CR15" i="2" s="1"/>
  <c r="CP14" i="2"/>
  <c r="CR14" i="2" s="1"/>
  <c r="CP13" i="2"/>
  <c r="CR13" i="2" s="1"/>
  <c r="CP12" i="2"/>
  <c r="CR12" i="2" s="1"/>
  <c r="CP11" i="2"/>
  <c r="CR11" i="2" s="1"/>
  <c r="CP10" i="2"/>
  <c r="CR10" i="2" s="1"/>
  <c r="CP9" i="2"/>
  <c r="CR9" i="2" s="1"/>
  <c r="CP8" i="2"/>
  <c r="CR8" i="2" s="1"/>
  <c r="BV19" i="2"/>
  <c r="BX19" i="2" s="1"/>
  <c r="BV18" i="2"/>
  <c r="BX18" i="2" s="1"/>
  <c r="BV17" i="2"/>
  <c r="BX17" i="2" s="1"/>
  <c r="BV16" i="2"/>
  <c r="BX16" i="2" s="1"/>
  <c r="BV15" i="2"/>
  <c r="BX15" i="2" s="1"/>
  <c r="BV14" i="2"/>
  <c r="BX14" i="2" s="1"/>
  <c r="BV13" i="2"/>
  <c r="BX13" i="2" s="1"/>
  <c r="BV12" i="2"/>
  <c r="BX12" i="2" s="1"/>
  <c r="BV11" i="2"/>
  <c r="BX11" i="2" s="1"/>
  <c r="BV10" i="2"/>
  <c r="BX10" i="2" s="1"/>
  <c r="BV9" i="2"/>
  <c r="BX9" i="2" s="1"/>
  <c r="BV8" i="2"/>
  <c r="BX8" i="2" s="1"/>
  <c r="BP19" i="2"/>
  <c r="BR19" i="2" s="1"/>
  <c r="BP18" i="2"/>
  <c r="BR18" i="2" s="1"/>
  <c r="BP17" i="2"/>
  <c r="BR17" i="2" s="1"/>
  <c r="BP16" i="2"/>
  <c r="BR16" i="2" s="1"/>
  <c r="BP15" i="2"/>
  <c r="BR15" i="2" s="1"/>
  <c r="BP14" i="2"/>
  <c r="BR14" i="2" s="1"/>
  <c r="BP13" i="2"/>
  <c r="BR13" i="2" s="1"/>
  <c r="BP12" i="2"/>
  <c r="BR12" i="2" s="1"/>
  <c r="BP11" i="2"/>
  <c r="BR11" i="2" s="1"/>
  <c r="BP10" i="2"/>
  <c r="BR10" i="2" s="1"/>
  <c r="BP9" i="2"/>
  <c r="BR9" i="2" s="1"/>
  <c r="BP8" i="2"/>
  <c r="BR8" i="2" s="1"/>
  <c r="CW19" i="20"/>
  <c r="CW18" i="20"/>
  <c r="CW17" i="20"/>
  <c r="CX17" i="20" s="1"/>
  <c r="CW16" i="20"/>
  <c r="CX16" i="20" s="1"/>
  <c r="CW15" i="20"/>
  <c r="CW14" i="20"/>
  <c r="CW13" i="20"/>
  <c r="CW12" i="20"/>
  <c r="CW11" i="20"/>
  <c r="CW10" i="20"/>
  <c r="CW9" i="20"/>
  <c r="CX9" i="20" s="1"/>
  <c r="CW8" i="20"/>
  <c r="CX8" i="20" s="1"/>
  <c r="CX19" i="20"/>
  <c r="CZ19" i="20" s="1"/>
  <c r="CX18" i="20"/>
  <c r="CZ18" i="20" s="1"/>
  <c r="CX15" i="20"/>
  <c r="CZ15" i="20" s="1"/>
  <c r="CZ14" i="20"/>
  <c r="CY14" i="20"/>
  <c r="DA14" i="20" s="1"/>
  <c r="CX14" i="20"/>
  <c r="CX13" i="20"/>
  <c r="CX12" i="20"/>
  <c r="CX11" i="20"/>
  <c r="CZ11" i="20" s="1"/>
  <c r="CX10" i="20"/>
  <c r="CZ10" i="20" s="1"/>
  <c r="CP19" i="20"/>
  <c r="CR19" i="20" s="1"/>
  <c r="CP18" i="20"/>
  <c r="CR18" i="20" s="1"/>
  <c r="CP17" i="20"/>
  <c r="CR17" i="20" s="1"/>
  <c r="CP16" i="20"/>
  <c r="CR16" i="20" s="1"/>
  <c r="CP15" i="20"/>
  <c r="CR15" i="20" s="1"/>
  <c r="CP14" i="20"/>
  <c r="CR14" i="20" s="1"/>
  <c r="CP13" i="20"/>
  <c r="CR13" i="20" s="1"/>
  <c r="CP12" i="20"/>
  <c r="CR12" i="20" s="1"/>
  <c r="CP11" i="20"/>
  <c r="CR11" i="20" s="1"/>
  <c r="CP10" i="20"/>
  <c r="CR10" i="20" s="1"/>
  <c r="CP9" i="20"/>
  <c r="CR9" i="20" s="1"/>
  <c r="CP8" i="20"/>
  <c r="CR8" i="20" s="1"/>
  <c r="BX19" i="20"/>
  <c r="BV19" i="20"/>
  <c r="BW19" i="20" s="1"/>
  <c r="BY19" i="20" s="1"/>
  <c r="BX18" i="20"/>
  <c r="BV18" i="20"/>
  <c r="BW18" i="20" s="1"/>
  <c r="BY18" i="20" s="1"/>
  <c r="BX17" i="20"/>
  <c r="BV17" i="20"/>
  <c r="BW17" i="20" s="1"/>
  <c r="BY17" i="20" s="1"/>
  <c r="BX16" i="20"/>
  <c r="BV16" i="20"/>
  <c r="BW16" i="20" s="1"/>
  <c r="BY16" i="20" s="1"/>
  <c r="BX15" i="20"/>
  <c r="BV15" i="20"/>
  <c r="BW15" i="20" s="1"/>
  <c r="BY15" i="20" s="1"/>
  <c r="BX14" i="20"/>
  <c r="BV14" i="20"/>
  <c r="BW14" i="20" s="1"/>
  <c r="BY14" i="20" s="1"/>
  <c r="BX13" i="20"/>
  <c r="BV13" i="20"/>
  <c r="BW13" i="20" s="1"/>
  <c r="BY13" i="20" s="1"/>
  <c r="BX12" i="20"/>
  <c r="BV12" i="20"/>
  <c r="BW12" i="20" s="1"/>
  <c r="BY12" i="20" s="1"/>
  <c r="BX11" i="20"/>
  <c r="BV11" i="20"/>
  <c r="BW11" i="20" s="1"/>
  <c r="BY11" i="20" s="1"/>
  <c r="BX10" i="20"/>
  <c r="BV10" i="20"/>
  <c r="BW10" i="20" s="1"/>
  <c r="BY10" i="20" s="1"/>
  <c r="BX9" i="20"/>
  <c r="BV9" i="20"/>
  <c r="BW9" i="20" s="1"/>
  <c r="BY9" i="20" s="1"/>
  <c r="BX8" i="20"/>
  <c r="BV8" i="20"/>
  <c r="BW8" i="20" s="1"/>
  <c r="BY8" i="20" s="1"/>
  <c r="BS19" i="20"/>
  <c r="BR19" i="20"/>
  <c r="BS18" i="20"/>
  <c r="BR18" i="20"/>
  <c r="BS17" i="20"/>
  <c r="BR17" i="20"/>
  <c r="BS16" i="20"/>
  <c r="BR16" i="20"/>
  <c r="BS15" i="20"/>
  <c r="BR15" i="20"/>
  <c r="BS14" i="20"/>
  <c r="BR14" i="20"/>
  <c r="BS13" i="20"/>
  <c r="BR13" i="20"/>
  <c r="BS12" i="20"/>
  <c r="BR12" i="20"/>
  <c r="BS11" i="20"/>
  <c r="BR11" i="20"/>
  <c r="BS10" i="20"/>
  <c r="BR10" i="20"/>
  <c r="BS9" i="20"/>
  <c r="BR9" i="20"/>
  <c r="BS8" i="20"/>
  <c r="BR8" i="20"/>
  <c r="BQ8" i="20"/>
  <c r="BQ9" i="20"/>
  <c r="BQ10" i="20"/>
  <c r="BQ11" i="20"/>
  <c r="BQ12" i="20"/>
  <c r="BQ13" i="20"/>
  <c r="BQ14" i="20"/>
  <c r="BQ15" i="20"/>
  <c r="BQ16" i="20"/>
  <c r="BQ17" i="20"/>
  <c r="BQ18" i="20"/>
  <c r="BP16" i="20"/>
  <c r="BP17" i="20"/>
  <c r="BP18" i="20"/>
  <c r="BP15" i="20"/>
  <c r="BP12" i="20"/>
  <c r="BP13" i="20"/>
  <c r="BP8" i="20"/>
  <c r="BP10" i="20"/>
  <c r="BP11" i="20"/>
  <c r="BI19" i="20"/>
  <c r="BJ19" i="20" s="1"/>
  <c r="BL19" i="20" s="1"/>
  <c r="BI18" i="20"/>
  <c r="BJ18" i="20" s="1"/>
  <c r="BJ17" i="20"/>
  <c r="BK17" i="20" s="1"/>
  <c r="BM17" i="20" s="1"/>
  <c r="BI17" i="20"/>
  <c r="BI16" i="20"/>
  <c r="BJ16" i="20" s="1"/>
  <c r="BI15" i="20"/>
  <c r="BJ15" i="20" s="1"/>
  <c r="BL15" i="20" s="1"/>
  <c r="BI14" i="20"/>
  <c r="BJ14" i="20" s="1"/>
  <c r="BI13" i="20"/>
  <c r="BJ13" i="20" s="1"/>
  <c r="BK13" i="20" s="1"/>
  <c r="BM13" i="20" s="1"/>
  <c r="BI12" i="20"/>
  <c r="BJ12" i="20" s="1"/>
  <c r="BI11" i="20"/>
  <c r="BJ11" i="20" s="1"/>
  <c r="BL11" i="20" s="1"/>
  <c r="BI10" i="20"/>
  <c r="BJ10" i="20" s="1"/>
  <c r="BJ9" i="20"/>
  <c r="BK9" i="20" s="1"/>
  <c r="BM9" i="20" s="1"/>
  <c r="BI9" i="20"/>
  <c r="BI8" i="20"/>
  <c r="BJ8" i="20" s="1"/>
  <c r="BB8" i="20"/>
  <c r="BB10" i="20"/>
  <c r="BB11" i="20"/>
  <c r="BC11" i="20" s="1"/>
  <c r="BE11" i="20" s="1"/>
  <c r="BB12" i="20"/>
  <c r="BB13" i="20"/>
  <c r="BC13" i="20" s="1"/>
  <c r="BE13" i="20" s="1"/>
  <c r="BB15" i="20"/>
  <c r="BB16" i="20"/>
  <c r="BB17" i="20"/>
  <c r="BC17" i="20" s="1"/>
  <c r="BE17" i="20" s="1"/>
  <c r="BB18" i="20"/>
  <c r="BC16" i="20"/>
  <c r="BE16" i="20" s="1"/>
  <c r="BC19" i="20"/>
  <c r="BE19" i="20" s="1"/>
  <c r="BC18" i="20"/>
  <c r="BE18" i="20" s="1"/>
  <c r="BC15" i="20"/>
  <c r="BE15" i="20" s="1"/>
  <c r="BC14" i="20"/>
  <c r="BE14" i="20" s="1"/>
  <c r="BC12" i="20"/>
  <c r="BE12" i="20" s="1"/>
  <c r="BC10" i="20"/>
  <c r="BE10" i="20" s="1"/>
  <c r="BC9" i="20"/>
  <c r="BE9" i="20" s="1"/>
  <c r="BC8" i="20"/>
  <c r="BE8" i="20" s="1"/>
  <c r="AY19" i="20"/>
  <c r="AW19" i="20"/>
  <c r="AX19" i="20" s="1"/>
  <c r="AZ19" i="20" s="1"/>
  <c r="AY18" i="20"/>
  <c r="AW18" i="20"/>
  <c r="AX18" i="20" s="1"/>
  <c r="AZ18" i="20" s="1"/>
  <c r="AY17" i="20"/>
  <c r="AW17" i="20"/>
  <c r="AX17" i="20" s="1"/>
  <c r="AZ17" i="20" s="1"/>
  <c r="AY16" i="20"/>
  <c r="AW16" i="20"/>
  <c r="AX16" i="20" s="1"/>
  <c r="AZ16" i="20" s="1"/>
  <c r="AY15" i="20"/>
  <c r="AW15" i="20"/>
  <c r="AX15" i="20" s="1"/>
  <c r="AZ15" i="20" s="1"/>
  <c r="AY14" i="20"/>
  <c r="AW14" i="20"/>
  <c r="AX14" i="20" s="1"/>
  <c r="AZ14" i="20" s="1"/>
  <c r="AY13" i="20"/>
  <c r="AW13" i="20"/>
  <c r="AX13" i="20" s="1"/>
  <c r="AZ13" i="20" s="1"/>
  <c r="AY12" i="20"/>
  <c r="AW12" i="20"/>
  <c r="AX12" i="20" s="1"/>
  <c r="AZ12" i="20" s="1"/>
  <c r="AY11" i="20"/>
  <c r="AW11" i="20"/>
  <c r="AX11" i="20" s="1"/>
  <c r="AZ11" i="20" s="1"/>
  <c r="AY10" i="20"/>
  <c r="AW10" i="20"/>
  <c r="AX10" i="20" s="1"/>
  <c r="AZ10" i="20" s="1"/>
  <c r="AY9" i="20"/>
  <c r="AW9" i="20"/>
  <c r="AX9" i="20" s="1"/>
  <c r="AZ9" i="20" s="1"/>
  <c r="AY8" i="20"/>
  <c r="AW8" i="20"/>
  <c r="AX8" i="20" s="1"/>
  <c r="AZ8" i="20" s="1"/>
  <c r="AL19" i="20"/>
  <c r="AJ19" i="20"/>
  <c r="AK19" i="20" s="1"/>
  <c r="AM19" i="20" s="1"/>
  <c r="AL18" i="20"/>
  <c r="AJ18" i="20"/>
  <c r="AK18" i="20" s="1"/>
  <c r="AM18" i="20" s="1"/>
  <c r="AL17" i="20"/>
  <c r="AJ17" i="20"/>
  <c r="AK17" i="20" s="1"/>
  <c r="AM17" i="20" s="1"/>
  <c r="AL16" i="20"/>
  <c r="AJ16" i="20"/>
  <c r="AK16" i="20" s="1"/>
  <c r="AM16" i="20" s="1"/>
  <c r="AL15" i="20"/>
  <c r="AJ15" i="20"/>
  <c r="AK15" i="20" s="1"/>
  <c r="AM15" i="20" s="1"/>
  <c r="AL14" i="20"/>
  <c r="AJ14" i="20"/>
  <c r="AK14" i="20" s="1"/>
  <c r="AM14" i="20" s="1"/>
  <c r="AL13" i="20"/>
  <c r="AJ13" i="20"/>
  <c r="AK13" i="20" s="1"/>
  <c r="AM13" i="20" s="1"/>
  <c r="AL12" i="20"/>
  <c r="AJ12" i="20"/>
  <c r="AK12" i="20" s="1"/>
  <c r="AM12" i="20" s="1"/>
  <c r="AL11" i="20"/>
  <c r="AJ11" i="20"/>
  <c r="AK11" i="20" s="1"/>
  <c r="AM11" i="20" s="1"/>
  <c r="AL10" i="20"/>
  <c r="AJ10" i="20"/>
  <c r="AK10" i="20" s="1"/>
  <c r="AM10" i="20" s="1"/>
  <c r="AL9" i="20"/>
  <c r="AJ9" i="20"/>
  <c r="AK9" i="20" s="1"/>
  <c r="AM9" i="20" s="1"/>
  <c r="AL8" i="20"/>
  <c r="AJ8" i="20"/>
  <c r="AK8" i="20" s="1"/>
  <c r="AM8" i="20" s="1"/>
  <c r="AC19" i="20"/>
  <c r="AE19" i="20" s="1"/>
  <c r="AC18" i="20"/>
  <c r="AE18" i="20" s="1"/>
  <c r="AC17" i="20"/>
  <c r="AE17" i="20" s="1"/>
  <c r="AC16" i="20"/>
  <c r="AE16" i="20" s="1"/>
  <c r="AC15" i="20"/>
  <c r="AE15" i="20" s="1"/>
  <c r="AC14" i="20"/>
  <c r="AE14" i="20" s="1"/>
  <c r="AC13" i="20"/>
  <c r="AE13" i="20" s="1"/>
  <c r="AC12" i="20"/>
  <c r="AE12" i="20" s="1"/>
  <c r="AC11" i="20"/>
  <c r="AE11" i="20" s="1"/>
  <c r="AC10" i="20"/>
  <c r="AE10" i="20" s="1"/>
  <c r="AC9" i="20"/>
  <c r="AE9" i="20" s="1"/>
  <c r="AC8" i="20"/>
  <c r="AE8" i="20" s="1"/>
  <c r="V19" i="20"/>
  <c r="X19" i="20" s="1"/>
  <c r="V18" i="20"/>
  <c r="X18" i="20" s="1"/>
  <c r="V17" i="20"/>
  <c r="X17" i="20" s="1"/>
  <c r="V16" i="20"/>
  <c r="X16" i="20" s="1"/>
  <c r="V15" i="20"/>
  <c r="X15" i="20" s="1"/>
  <c r="V14" i="20"/>
  <c r="X14" i="20" s="1"/>
  <c r="V13" i="20"/>
  <c r="X13" i="20" s="1"/>
  <c r="V12" i="20"/>
  <c r="X12" i="20" s="1"/>
  <c r="V11" i="20"/>
  <c r="X11" i="20" s="1"/>
  <c r="V10" i="20"/>
  <c r="X10" i="20" s="1"/>
  <c r="V9" i="20"/>
  <c r="X9" i="20" s="1"/>
  <c r="V8" i="20"/>
  <c r="X8" i="20" s="1"/>
  <c r="Q19" i="20"/>
  <c r="O19" i="20"/>
  <c r="P19" i="20" s="1"/>
  <c r="R19" i="20" s="1"/>
  <c r="Q18" i="20"/>
  <c r="O18" i="20"/>
  <c r="P18" i="20" s="1"/>
  <c r="R18" i="20" s="1"/>
  <c r="Q17" i="20"/>
  <c r="O17" i="20"/>
  <c r="P17" i="20" s="1"/>
  <c r="R17" i="20" s="1"/>
  <c r="Q16" i="20"/>
  <c r="O16" i="20"/>
  <c r="P16" i="20" s="1"/>
  <c r="R16" i="20" s="1"/>
  <c r="Q15" i="20"/>
  <c r="O15" i="20"/>
  <c r="P15" i="20" s="1"/>
  <c r="R15" i="20" s="1"/>
  <c r="Q14" i="20"/>
  <c r="O14" i="20"/>
  <c r="P14" i="20" s="1"/>
  <c r="R14" i="20" s="1"/>
  <c r="Q13" i="20"/>
  <c r="O13" i="20"/>
  <c r="P13" i="20" s="1"/>
  <c r="R13" i="20" s="1"/>
  <c r="Q12" i="20"/>
  <c r="O12" i="20"/>
  <c r="P12" i="20" s="1"/>
  <c r="R12" i="20" s="1"/>
  <c r="Q11" i="20"/>
  <c r="O11" i="20"/>
  <c r="P11" i="20" s="1"/>
  <c r="R11" i="20" s="1"/>
  <c r="Q10" i="20"/>
  <c r="O10" i="20"/>
  <c r="P10" i="20" s="1"/>
  <c r="R10" i="20" s="1"/>
  <c r="Q9" i="20"/>
  <c r="O9" i="20"/>
  <c r="P9" i="20" s="1"/>
  <c r="R9" i="20" s="1"/>
  <c r="Q8" i="20"/>
  <c r="O8" i="20"/>
  <c r="P8" i="20" s="1"/>
  <c r="R8" i="20" s="1"/>
  <c r="I19" i="20"/>
  <c r="K19" i="20" s="1"/>
  <c r="I18" i="20"/>
  <c r="K18" i="20" s="1"/>
  <c r="I17" i="20"/>
  <c r="K17" i="20" s="1"/>
  <c r="I16" i="20"/>
  <c r="K16" i="20" s="1"/>
  <c r="I15" i="20"/>
  <c r="K15" i="20" s="1"/>
  <c r="I14" i="20"/>
  <c r="K14" i="20" s="1"/>
  <c r="I13" i="20"/>
  <c r="K13" i="20" s="1"/>
  <c r="I12" i="20"/>
  <c r="K12" i="20" s="1"/>
  <c r="I11" i="20"/>
  <c r="K11" i="20" s="1"/>
  <c r="I10" i="20"/>
  <c r="K10" i="20" s="1"/>
  <c r="I9" i="20"/>
  <c r="K9" i="20" s="1"/>
  <c r="I8" i="20"/>
  <c r="K8" i="20" s="1"/>
  <c r="BP19" i="20"/>
  <c r="BQ19" i="20" s="1"/>
  <c r="BP14" i="20"/>
  <c r="BP9" i="20"/>
  <c r="CC4" i="20"/>
  <c r="CC19" i="20"/>
  <c r="CD19" i="20" s="1"/>
  <c r="CF19" i="20" s="1"/>
  <c r="CC15" i="20"/>
  <c r="CD15" i="20" s="1"/>
  <c r="CF15" i="20" s="1"/>
  <c r="CC11" i="20"/>
  <c r="CD11" i="20" s="1"/>
  <c r="CF11" i="20" s="1"/>
  <c r="CC7" i="20"/>
  <c r="CD7" i="20" s="1"/>
  <c r="CF7" i="20" s="1"/>
  <c r="CC18" i="20"/>
  <c r="CD18" i="20" s="1"/>
  <c r="CF18" i="20" s="1"/>
  <c r="CC14" i="20"/>
  <c r="CD14" i="20" s="1"/>
  <c r="CF14" i="20" s="1"/>
  <c r="CC10" i="20"/>
  <c r="CD10" i="20" s="1"/>
  <c r="CF10" i="20" s="1"/>
  <c r="CC6" i="20"/>
  <c r="CD6" i="20" s="1"/>
  <c r="CF6" i="20" s="1"/>
  <c r="CC17" i="20"/>
  <c r="CD17" i="20" s="1"/>
  <c r="CF17" i="20" s="1"/>
  <c r="CC13" i="20"/>
  <c r="CD13" i="20" s="1"/>
  <c r="CF13" i="20" s="1"/>
  <c r="CC9" i="20"/>
  <c r="CD9" i="20" s="1"/>
  <c r="CF9" i="20" s="1"/>
  <c r="CC5" i="20"/>
  <c r="CD5" i="20" s="1"/>
  <c r="CF5" i="20" s="1"/>
  <c r="CC16" i="20"/>
  <c r="CD16" i="20" s="1"/>
  <c r="CF16" i="20" s="1"/>
  <c r="CC12" i="20"/>
  <c r="CD12" i="20" s="1"/>
  <c r="CF12" i="20" s="1"/>
  <c r="CC8" i="20"/>
  <c r="CD8" i="20" s="1"/>
  <c r="CF8" i="20" s="1"/>
  <c r="CD4" i="20"/>
  <c r="CF4" i="20" s="1"/>
  <c r="CQ8" i="2" l="1"/>
  <c r="CS8" i="2" s="1"/>
  <c r="CQ9" i="2"/>
  <c r="CS9" i="2" s="1"/>
  <c r="CQ10" i="2"/>
  <c r="CS10" i="2" s="1"/>
  <c r="CQ11" i="2"/>
  <c r="CS11" i="2" s="1"/>
  <c r="CQ12" i="2"/>
  <c r="CS12" i="2" s="1"/>
  <c r="CQ13" i="2"/>
  <c r="CS13" i="2" s="1"/>
  <c r="CQ14" i="2"/>
  <c r="CS14" i="2" s="1"/>
  <c r="CQ15" i="2"/>
  <c r="CS15" i="2" s="1"/>
  <c r="CQ16" i="2"/>
  <c r="CS16" i="2" s="1"/>
  <c r="CQ17" i="2"/>
  <c r="CS17" i="2" s="1"/>
  <c r="CQ18" i="2"/>
  <c r="CS18" i="2" s="1"/>
  <c r="CQ19" i="2"/>
  <c r="CS19" i="2" s="1"/>
  <c r="BW8" i="2"/>
  <c r="BY8" i="2" s="1"/>
  <c r="BW9" i="2"/>
  <c r="BY9" i="2" s="1"/>
  <c r="BW10" i="2"/>
  <c r="BY10" i="2" s="1"/>
  <c r="BW11" i="2"/>
  <c r="BY11" i="2" s="1"/>
  <c r="BW12" i="2"/>
  <c r="BY12" i="2" s="1"/>
  <c r="BW13" i="2"/>
  <c r="BY13" i="2" s="1"/>
  <c r="BW14" i="2"/>
  <c r="BY14" i="2" s="1"/>
  <c r="BW15" i="2"/>
  <c r="BY15" i="2" s="1"/>
  <c r="BW16" i="2"/>
  <c r="BY16" i="2" s="1"/>
  <c r="BW17" i="2"/>
  <c r="BY17" i="2" s="1"/>
  <c r="BW18" i="2"/>
  <c r="BY18" i="2" s="1"/>
  <c r="BW19" i="2"/>
  <c r="BY19" i="2" s="1"/>
  <c r="BQ8" i="2"/>
  <c r="BS8" i="2" s="1"/>
  <c r="BQ9" i="2"/>
  <c r="BS9" i="2" s="1"/>
  <c r="BQ10" i="2"/>
  <c r="BS10" i="2" s="1"/>
  <c r="BQ11" i="2"/>
  <c r="BS11" i="2" s="1"/>
  <c r="BQ12" i="2"/>
  <c r="BS12" i="2" s="1"/>
  <c r="BQ13" i="2"/>
  <c r="BS13" i="2" s="1"/>
  <c r="BQ14" i="2"/>
  <c r="BS14" i="2" s="1"/>
  <c r="BQ15" i="2"/>
  <c r="BS15" i="2" s="1"/>
  <c r="BQ16" i="2"/>
  <c r="BS16" i="2" s="1"/>
  <c r="BQ17" i="2"/>
  <c r="BS17" i="2" s="1"/>
  <c r="BQ18" i="2"/>
  <c r="BS18" i="2" s="1"/>
  <c r="BQ19" i="2"/>
  <c r="BS19" i="2" s="1"/>
  <c r="CY10" i="20"/>
  <c r="DA10" i="20" s="1"/>
  <c r="CY18" i="20"/>
  <c r="DA18" i="20" s="1"/>
  <c r="CZ8" i="20"/>
  <c r="CY8" i="20"/>
  <c r="DA8" i="20" s="1"/>
  <c r="CZ12" i="20"/>
  <c r="CY12" i="20"/>
  <c r="DA12" i="20" s="1"/>
  <c r="CZ16" i="20"/>
  <c r="CY16" i="20"/>
  <c r="DA16" i="20" s="1"/>
  <c r="CY9" i="20"/>
  <c r="DA9" i="20" s="1"/>
  <c r="CZ9" i="20"/>
  <c r="CY13" i="20"/>
  <c r="DA13" i="20" s="1"/>
  <c r="CZ13" i="20"/>
  <c r="CY17" i="20"/>
  <c r="DA17" i="20" s="1"/>
  <c r="CZ17" i="20"/>
  <c r="CY11" i="20"/>
  <c r="DA11" i="20" s="1"/>
  <c r="CY15" i="20"/>
  <c r="DA15" i="20" s="1"/>
  <c r="CY19" i="20"/>
  <c r="DA19" i="20" s="1"/>
  <c r="CQ8" i="20"/>
  <c r="CS8" i="20" s="1"/>
  <c r="CQ9" i="20"/>
  <c r="CS9" i="20" s="1"/>
  <c r="CQ10" i="20"/>
  <c r="CS10" i="20" s="1"/>
  <c r="CQ11" i="20"/>
  <c r="CS11" i="20" s="1"/>
  <c r="CQ12" i="20"/>
  <c r="CS12" i="20" s="1"/>
  <c r="CQ13" i="20"/>
  <c r="CS13" i="20" s="1"/>
  <c r="CQ14" i="20"/>
  <c r="CS14" i="20" s="1"/>
  <c r="CQ15" i="20"/>
  <c r="CS15" i="20" s="1"/>
  <c r="CQ16" i="20"/>
  <c r="CS16" i="20" s="1"/>
  <c r="CQ17" i="20"/>
  <c r="CS17" i="20" s="1"/>
  <c r="CQ18" i="20"/>
  <c r="CS18" i="20" s="1"/>
  <c r="CQ19" i="20"/>
  <c r="CS19" i="20" s="1"/>
  <c r="BL12" i="20"/>
  <c r="BK12" i="20"/>
  <c r="BM12" i="20" s="1"/>
  <c r="BL10" i="20"/>
  <c r="BK10" i="20"/>
  <c r="BM10" i="20" s="1"/>
  <c r="BL18" i="20"/>
  <c r="BK18" i="20"/>
  <c r="BM18" i="20" s="1"/>
  <c r="BL8" i="20"/>
  <c r="BK8" i="20"/>
  <c r="BM8" i="20" s="1"/>
  <c r="BL16" i="20"/>
  <c r="BK16" i="20"/>
  <c r="BM16" i="20" s="1"/>
  <c r="BL14" i="20"/>
  <c r="BK14" i="20"/>
  <c r="BM14" i="20" s="1"/>
  <c r="BL9" i="20"/>
  <c r="BL13" i="20"/>
  <c r="BL17" i="20"/>
  <c r="BK11" i="20"/>
  <c r="BM11" i="20" s="1"/>
  <c r="BK15" i="20"/>
  <c r="BM15" i="20" s="1"/>
  <c r="BK19" i="20"/>
  <c r="BM19" i="20" s="1"/>
  <c r="BD8" i="20"/>
  <c r="BF8" i="20" s="1"/>
  <c r="BD9" i="20"/>
  <c r="BF9" i="20" s="1"/>
  <c r="BD10" i="20"/>
  <c r="BF10" i="20" s="1"/>
  <c r="BD11" i="20"/>
  <c r="BF11" i="20" s="1"/>
  <c r="BD12" i="20"/>
  <c r="BF12" i="20" s="1"/>
  <c r="BD13" i="20"/>
  <c r="BF13" i="20" s="1"/>
  <c r="BD14" i="20"/>
  <c r="BF14" i="20" s="1"/>
  <c r="BD15" i="20"/>
  <c r="BF15" i="20" s="1"/>
  <c r="BD16" i="20"/>
  <c r="BF16" i="20" s="1"/>
  <c r="BD17" i="20"/>
  <c r="BF17" i="20" s="1"/>
  <c r="BD18" i="20"/>
  <c r="BF18" i="20" s="1"/>
  <c r="BD19" i="20"/>
  <c r="BF19" i="20" s="1"/>
  <c r="AD8" i="20"/>
  <c r="AF8" i="20" s="1"/>
  <c r="AD9" i="20"/>
  <c r="AF9" i="20" s="1"/>
  <c r="AD10" i="20"/>
  <c r="AF10" i="20" s="1"/>
  <c r="AD11" i="20"/>
  <c r="AF11" i="20" s="1"/>
  <c r="AD12" i="20"/>
  <c r="AF12" i="20" s="1"/>
  <c r="AD13" i="20"/>
  <c r="AF13" i="20" s="1"/>
  <c r="AD14" i="20"/>
  <c r="AF14" i="20" s="1"/>
  <c r="AD15" i="20"/>
  <c r="AF15" i="20" s="1"/>
  <c r="AD16" i="20"/>
  <c r="AF16" i="20" s="1"/>
  <c r="AD17" i="20"/>
  <c r="AF17" i="20" s="1"/>
  <c r="AD18" i="20"/>
  <c r="AF18" i="20" s="1"/>
  <c r="AD19" i="20"/>
  <c r="AF19" i="20" s="1"/>
  <c r="W8" i="20"/>
  <c r="Y8" i="20" s="1"/>
  <c r="W9" i="20"/>
  <c r="Y9" i="20" s="1"/>
  <c r="W10" i="20"/>
  <c r="Y10" i="20" s="1"/>
  <c r="W11" i="20"/>
  <c r="Y11" i="20" s="1"/>
  <c r="W12" i="20"/>
  <c r="Y12" i="20" s="1"/>
  <c r="W13" i="20"/>
  <c r="Y13" i="20" s="1"/>
  <c r="W14" i="20"/>
  <c r="Y14" i="20" s="1"/>
  <c r="W15" i="20"/>
  <c r="Y15" i="20" s="1"/>
  <c r="W16" i="20"/>
  <c r="Y16" i="20" s="1"/>
  <c r="W17" i="20"/>
  <c r="Y17" i="20" s="1"/>
  <c r="W18" i="20"/>
  <c r="Y18" i="20" s="1"/>
  <c r="W19" i="20"/>
  <c r="Y19" i="20" s="1"/>
  <c r="J8" i="20"/>
  <c r="L8" i="20" s="1"/>
  <c r="J9" i="20"/>
  <c r="L9" i="20" s="1"/>
  <c r="J10" i="20"/>
  <c r="L10" i="20" s="1"/>
  <c r="J11" i="20"/>
  <c r="L11" i="20" s="1"/>
  <c r="J12" i="20"/>
  <c r="L12" i="20" s="1"/>
  <c r="J13" i="20"/>
  <c r="L13" i="20" s="1"/>
  <c r="J14" i="20"/>
  <c r="L14" i="20" s="1"/>
  <c r="J15" i="20"/>
  <c r="L15" i="20" s="1"/>
  <c r="J16" i="20"/>
  <c r="L16" i="20" s="1"/>
  <c r="J17" i="20"/>
  <c r="L17" i="20" s="1"/>
  <c r="J18" i="20"/>
  <c r="L18" i="20" s="1"/>
  <c r="J19" i="20"/>
  <c r="L19" i="20" s="1"/>
  <c r="CE4" i="20"/>
  <c r="CE12" i="20"/>
  <c r="CE5" i="20"/>
  <c r="CE13" i="20"/>
  <c r="CE6" i="20"/>
  <c r="CE14" i="20"/>
  <c r="CE7" i="20"/>
  <c r="CE15" i="20"/>
  <c r="CE8" i="20"/>
  <c r="CE16" i="20"/>
  <c r="CE9" i="20"/>
  <c r="CE17" i="20"/>
  <c r="CE10" i="20"/>
  <c r="CE18" i="20"/>
  <c r="CE11" i="20"/>
  <c r="CE19" i="20"/>
  <c r="AC19" i="2"/>
  <c r="AC18" i="2"/>
  <c r="AC17" i="2"/>
  <c r="AC16" i="2"/>
  <c r="AC15" i="2"/>
  <c r="AC14" i="2"/>
  <c r="AC13" i="2"/>
  <c r="AC12" i="2"/>
  <c r="AC11" i="2"/>
  <c r="AC10" i="2"/>
  <c r="AC9" i="2"/>
  <c r="AC8" i="2"/>
  <c r="CC4" i="2" l="1"/>
  <c r="CD4" i="2" s="1"/>
  <c r="CF4" i="2" s="1"/>
  <c r="CC5" i="2"/>
  <c r="CD5" i="2" s="1"/>
  <c r="CF5" i="2" s="1"/>
  <c r="CC6" i="2"/>
  <c r="CD6" i="2" s="1"/>
  <c r="CF6" i="2" s="1"/>
  <c r="CC7" i="2"/>
  <c r="CD7" i="2" s="1"/>
  <c r="CF7" i="2" s="1"/>
  <c r="CC9" i="2"/>
  <c r="CD9" i="2" s="1"/>
  <c r="CF9" i="2" s="1"/>
  <c r="CC10" i="2"/>
  <c r="CD10" i="2" s="1"/>
  <c r="CF10" i="2" s="1"/>
  <c r="CC11" i="2"/>
  <c r="CD11" i="2" s="1"/>
  <c r="CF11" i="2" s="1"/>
  <c r="CC12" i="2"/>
  <c r="CD12" i="2" s="1"/>
  <c r="CF12" i="2" s="1"/>
  <c r="CC13" i="2"/>
  <c r="CD13" i="2" s="1"/>
  <c r="CF13" i="2" s="1"/>
  <c r="CC14" i="2"/>
  <c r="CD14" i="2" s="1"/>
  <c r="CF14" i="2" s="1"/>
  <c r="CC15" i="2"/>
  <c r="CD15" i="2" s="1"/>
  <c r="CF15" i="2" s="1"/>
  <c r="CC16" i="2"/>
  <c r="CD16" i="2" s="1"/>
  <c r="CF16" i="2" s="1"/>
  <c r="CC17" i="2"/>
  <c r="CD17" i="2" s="1"/>
  <c r="CF17" i="2" s="1"/>
  <c r="CC18" i="2"/>
  <c r="CD18" i="2" s="1"/>
  <c r="CF18" i="2" s="1"/>
  <c r="CC19" i="2"/>
  <c r="CD19" i="2" s="1"/>
  <c r="CF19" i="2" s="1"/>
  <c r="CC8" i="2"/>
  <c r="CD8" i="2" s="1"/>
  <c r="CF8" i="2" s="1"/>
  <c r="CE8" i="2" l="1"/>
  <c r="CE7" i="2"/>
  <c r="CE16" i="19" s="1"/>
  <c r="CE6" i="2"/>
  <c r="CE12" i="19" s="1"/>
  <c r="CE5" i="2"/>
  <c r="CE8" i="19" s="1"/>
  <c r="CE4" i="2"/>
  <c r="CE4" i="19" s="1"/>
  <c r="CE19" i="2"/>
  <c r="CE19" i="19" s="1"/>
  <c r="CE18" i="2"/>
  <c r="CE15" i="19" s="1"/>
  <c r="CE17" i="2"/>
  <c r="CE11" i="19" s="1"/>
  <c r="CE16" i="2"/>
  <c r="CE7" i="19" s="1"/>
  <c r="CE15" i="2"/>
  <c r="CE18" i="19" s="1"/>
  <c r="CE14" i="2"/>
  <c r="CE14" i="19" s="1"/>
  <c r="CE13" i="2"/>
  <c r="CE10" i="19" s="1"/>
  <c r="CE12" i="2"/>
  <c r="CE6" i="19" s="1"/>
  <c r="CE11" i="2"/>
  <c r="CE17" i="19" s="1"/>
  <c r="CE10" i="2"/>
  <c r="CE13" i="19" s="1"/>
  <c r="CE9" i="2"/>
  <c r="CE9" i="19" s="1"/>
  <c r="B1" i="19"/>
  <c r="C1" i="19"/>
  <c r="D1" i="19"/>
  <c r="E1" i="19"/>
  <c r="F1" i="19"/>
  <c r="G1" i="19"/>
  <c r="H1" i="19"/>
  <c r="I1" i="19"/>
  <c r="J1" i="19"/>
  <c r="K1" i="19"/>
  <c r="L1" i="19"/>
  <c r="M1" i="19"/>
  <c r="N1" i="19"/>
  <c r="O1" i="19"/>
  <c r="P1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  <c r="BA1" i="19"/>
  <c r="BB1" i="19"/>
  <c r="BC1" i="19"/>
  <c r="BD1" i="19"/>
  <c r="BE1" i="19"/>
  <c r="BF1" i="19"/>
  <c r="BG1" i="19"/>
  <c r="BH1" i="19"/>
  <c r="BI1" i="19"/>
  <c r="BJ1" i="19"/>
  <c r="BK1" i="19"/>
  <c r="BL1" i="19"/>
  <c r="BM1" i="19"/>
  <c r="BN1" i="19"/>
  <c r="BO1" i="19"/>
  <c r="BP1" i="19"/>
  <c r="BQ1" i="19"/>
  <c r="BR1" i="19"/>
  <c r="BS1" i="19"/>
  <c r="BT1" i="19"/>
  <c r="BU1" i="19"/>
  <c r="BV1" i="19"/>
  <c r="BW1" i="19"/>
  <c r="BX1" i="19"/>
  <c r="BY1" i="19"/>
  <c r="BZ1" i="19"/>
  <c r="CA1" i="19"/>
  <c r="CB1" i="19"/>
  <c r="CC1" i="19"/>
  <c r="CD1" i="19"/>
  <c r="CE1" i="19"/>
  <c r="CF1" i="19"/>
  <c r="CG1" i="19"/>
  <c r="CH1" i="19"/>
  <c r="CI1" i="19"/>
  <c r="CJ1" i="19"/>
  <c r="CK1" i="19"/>
  <c r="CL1" i="19"/>
  <c r="CM1" i="19"/>
  <c r="CN1" i="19"/>
  <c r="CO1" i="19"/>
  <c r="CP1" i="19"/>
  <c r="CQ1" i="19"/>
  <c r="CR1" i="19"/>
  <c r="CS1" i="19"/>
  <c r="CT1" i="19"/>
  <c r="CU1" i="19"/>
  <c r="CV1" i="19"/>
  <c r="CW1" i="19"/>
  <c r="CX1" i="19"/>
  <c r="CY1" i="19"/>
  <c r="CZ1" i="19"/>
  <c r="DA1" i="19"/>
  <c r="DB1" i="19"/>
  <c r="DC1" i="19"/>
  <c r="DD1" i="19"/>
  <c r="DE1" i="19"/>
  <c r="DF1" i="19"/>
  <c r="DG1" i="19"/>
  <c r="DH1" i="19"/>
  <c r="DI1" i="19"/>
  <c r="B2" i="19"/>
  <c r="C2" i="19"/>
  <c r="D2" i="19"/>
  <c r="E2" i="19"/>
  <c r="F2" i="19"/>
  <c r="G2" i="19"/>
  <c r="H2" i="19"/>
  <c r="I2" i="19"/>
  <c r="J2" i="19"/>
  <c r="K2" i="19"/>
  <c r="L2" i="19"/>
  <c r="M2" i="19"/>
  <c r="N2" i="19"/>
  <c r="O2" i="19"/>
  <c r="P2" i="19"/>
  <c r="Q2" i="19"/>
  <c r="R2" i="19"/>
  <c r="S2" i="19"/>
  <c r="T2" i="19"/>
  <c r="U2" i="19"/>
  <c r="V2" i="19"/>
  <c r="W2" i="19"/>
  <c r="X2" i="19"/>
  <c r="Y2" i="19"/>
  <c r="Z2" i="19"/>
  <c r="AA2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AP2" i="19"/>
  <c r="AQ2" i="19"/>
  <c r="AR2" i="19"/>
  <c r="AS2" i="19"/>
  <c r="AT2" i="19"/>
  <c r="AU2" i="19"/>
  <c r="AV2" i="19"/>
  <c r="AW2" i="19"/>
  <c r="AX2" i="19"/>
  <c r="AY2" i="19"/>
  <c r="AZ2" i="19"/>
  <c r="BA2" i="19"/>
  <c r="BB2" i="19"/>
  <c r="BC2" i="19"/>
  <c r="BD2" i="19"/>
  <c r="BE2" i="19"/>
  <c r="BF2" i="19"/>
  <c r="BG2" i="19"/>
  <c r="BH2" i="19"/>
  <c r="BI2" i="19"/>
  <c r="BJ2" i="19"/>
  <c r="BK2" i="19"/>
  <c r="BL2" i="19"/>
  <c r="BM2" i="19"/>
  <c r="BN2" i="19"/>
  <c r="BO2" i="19"/>
  <c r="BP2" i="19"/>
  <c r="BQ2" i="19"/>
  <c r="BR2" i="19"/>
  <c r="BS2" i="19"/>
  <c r="BT2" i="19"/>
  <c r="BU2" i="19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DE2" i="19"/>
  <c r="DF2" i="19"/>
  <c r="DG2" i="19"/>
  <c r="DH2" i="19"/>
  <c r="DI2" i="19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DE3" i="19"/>
  <c r="DF3" i="19"/>
  <c r="DG3" i="19"/>
  <c r="DH3" i="19"/>
  <c r="DI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BV4" i="19"/>
  <c r="BW4" i="19"/>
  <c r="BX4" i="19"/>
  <c r="BY4" i="19"/>
  <c r="BZ4" i="19"/>
  <c r="CA4" i="19"/>
  <c r="CB4" i="19"/>
  <c r="CC4" i="19"/>
  <c r="CD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DE4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BV8" i="19"/>
  <c r="BW8" i="19"/>
  <c r="BX8" i="19"/>
  <c r="BY8" i="19"/>
  <c r="BZ8" i="19"/>
  <c r="CA8" i="19"/>
  <c r="CB8" i="19"/>
  <c r="CC8" i="19"/>
  <c r="CD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DE8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BV12" i="19"/>
  <c r="BW12" i="19"/>
  <c r="BX12" i="19"/>
  <c r="BY12" i="19"/>
  <c r="BZ12" i="19"/>
  <c r="CA12" i="19"/>
  <c r="CB12" i="19"/>
  <c r="CC12" i="19"/>
  <c r="CD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DE12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BV16" i="19"/>
  <c r="BW16" i="19"/>
  <c r="BX16" i="19"/>
  <c r="BY16" i="19"/>
  <c r="BZ16" i="19"/>
  <c r="CA16" i="19"/>
  <c r="CB16" i="19"/>
  <c r="CC16" i="19"/>
  <c r="CD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DE16" i="19"/>
  <c r="B5" i="19"/>
  <c r="C5" i="19"/>
  <c r="D5" i="19"/>
  <c r="E5" i="19"/>
  <c r="F5" i="19"/>
  <c r="G5" i="19"/>
  <c r="H5" i="19"/>
  <c r="M5" i="19"/>
  <c r="N5" i="19"/>
  <c r="S5" i="19"/>
  <c r="T5" i="19"/>
  <c r="U5" i="19"/>
  <c r="Z5" i="19"/>
  <c r="AA5" i="19"/>
  <c r="AB5" i="19"/>
  <c r="AC5" i="19"/>
  <c r="AG5" i="19"/>
  <c r="AH5" i="19"/>
  <c r="AI5" i="19"/>
  <c r="AN5" i="19"/>
  <c r="AP5" i="19"/>
  <c r="AQ5" i="19"/>
  <c r="AR5" i="19"/>
  <c r="AS5" i="19"/>
  <c r="AT5" i="19"/>
  <c r="AU5" i="19"/>
  <c r="AV5" i="19"/>
  <c r="BA5" i="19"/>
  <c r="BG5" i="19"/>
  <c r="BH5" i="19"/>
  <c r="BN5" i="19"/>
  <c r="BO5" i="19"/>
  <c r="BP5" i="19"/>
  <c r="BQ5" i="19"/>
  <c r="BT5" i="19"/>
  <c r="BU5" i="19"/>
  <c r="BV5" i="19"/>
  <c r="BW5" i="19"/>
  <c r="BZ5" i="19"/>
  <c r="CA5" i="19"/>
  <c r="CB5" i="19"/>
  <c r="CC5" i="19"/>
  <c r="CD5" i="19"/>
  <c r="CG5" i="19"/>
  <c r="CH5" i="19"/>
  <c r="CI5" i="19"/>
  <c r="CJ5" i="19"/>
  <c r="CK5" i="19"/>
  <c r="CN5" i="19"/>
  <c r="CO5" i="19"/>
  <c r="CP5" i="19"/>
  <c r="CQ5" i="19"/>
  <c r="CT5" i="19"/>
  <c r="CU5" i="19"/>
  <c r="CV5" i="19"/>
  <c r="CW5" i="19"/>
  <c r="CX5" i="19"/>
  <c r="DB5" i="19"/>
  <c r="DC5" i="19"/>
  <c r="DD5" i="19"/>
  <c r="DE5" i="19"/>
  <c r="B9" i="19"/>
  <c r="C9" i="19"/>
  <c r="D9" i="19"/>
  <c r="E9" i="19"/>
  <c r="F9" i="19"/>
  <c r="G9" i="19"/>
  <c r="H9" i="19"/>
  <c r="M9" i="19"/>
  <c r="N9" i="19"/>
  <c r="S9" i="19"/>
  <c r="T9" i="19"/>
  <c r="U9" i="19"/>
  <c r="Z9" i="19"/>
  <c r="AA9" i="19"/>
  <c r="AB9" i="19"/>
  <c r="AC9" i="19"/>
  <c r="AG9" i="19"/>
  <c r="AH9" i="19"/>
  <c r="AI9" i="19"/>
  <c r="AN9" i="19"/>
  <c r="AP9" i="19"/>
  <c r="AQ9" i="19"/>
  <c r="AR9" i="19"/>
  <c r="AS9" i="19"/>
  <c r="AT9" i="19"/>
  <c r="AU9" i="19"/>
  <c r="AV9" i="19"/>
  <c r="BA9" i="19"/>
  <c r="BG9" i="19"/>
  <c r="BH9" i="19"/>
  <c r="BN9" i="19"/>
  <c r="BO9" i="19"/>
  <c r="BP9" i="19"/>
  <c r="BQ9" i="19"/>
  <c r="BT9" i="19"/>
  <c r="BU9" i="19"/>
  <c r="BV9" i="19"/>
  <c r="BW9" i="19"/>
  <c r="BZ9" i="19"/>
  <c r="CA9" i="19"/>
  <c r="CB9" i="19"/>
  <c r="CC9" i="19"/>
  <c r="CD9" i="19"/>
  <c r="CF9" i="19"/>
  <c r="CG9" i="19"/>
  <c r="CH9" i="19"/>
  <c r="CI9" i="19"/>
  <c r="CJ9" i="19"/>
  <c r="CK9" i="19"/>
  <c r="CN9" i="19"/>
  <c r="CO9" i="19"/>
  <c r="CP9" i="19"/>
  <c r="CQ9" i="19"/>
  <c r="CT9" i="19"/>
  <c r="CU9" i="19"/>
  <c r="CV9" i="19"/>
  <c r="CW9" i="19"/>
  <c r="CX9" i="19"/>
  <c r="DB9" i="19"/>
  <c r="DC9" i="19"/>
  <c r="DD9" i="19"/>
  <c r="DE9" i="19"/>
  <c r="B13" i="19"/>
  <c r="C13" i="19"/>
  <c r="D13" i="19"/>
  <c r="E13" i="19"/>
  <c r="F13" i="19"/>
  <c r="G13" i="19"/>
  <c r="H13" i="19"/>
  <c r="M13" i="19"/>
  <c r="N13" i="19"/>
  <c r="S13" i="19"/>
  <c r="T13" i="19"/>
  <c r="U13" i="19"/>
  <c r="Z13" i="19"/>
  <c r="AA13" i="19"/>
  <c r="AB13" i="19"/>
  <c r="AC13" i="19"/>
  <c r="AG13" i="19"/>
  <c r="AH13" i="19"/>
  <c r="AI13" i="19"/>
  <c r="AN13" i="19"/>
  <c r="AP13" i="19"/>
  <c r="AQ13" i="19"/>
  <c r="AR13" i="19"/>
  <c r="AS13" i="19"/>
  <c r="AT13" i="19"/>
  <c r="AU13" i="19"/>
  <c r="AV13" i="19"/>
  <c r="BA13" i="19"/>
  <c r="BG13" i="19"/>
  <c r="BH13" i="19"/>
  <c r="BN13" i="19"/>
  <c r="BO13" i="19"/>
  <c r="BP13" i="19"/>
  <c r="BQ13" i="19"/>
  <c r="BT13" i="19"/>
  <c r="BU13" i="19"/>
  <c r="BV13" i="19"/>
  <c r="BW13" i="19"/>
  <c r="BZ13" i="19"/>
  <c r="CA13" i="19"/>
  <c r="CB13" i="19"/>
  <c r="CC13" i="19"/>
  <c r="CD13" i="19"/>
  <c r="CF13" i="19"/>
  <c r="CG13" i="19"/>
  <c r="CH13" i="19"/>
  <c r="CI13" i="19"/>
  <c r="CJ13" i="19"/>
  <c r="CK13" i="19"/>
  <c r="CN13" i="19"/>
  <c r="CO13" i="19"/>
  <c r="CP13" i="19"/>
  <c r="CQ13" i="19"/>
  <c r="CT13" i="19"/>
  <c r="CU13" i="19"/>
  <c r="CV13" i="19"/>
  <c r="CW13" i="19"/>
  <c r="CX13" i="19"/>
  <c r="DB13" i="19"/>
  <c r="DC13" i="19"/>
  <c r="DD13" i="19"/>
  <c r="DE13" i="19"/>
  <c r="B17" i="19"/>
  <c r="C17" i="19"/>
  <c r="D17" i="19"/>
  <c r="E17" i="19"/>
  <c r="F17" i="19"/>
  <c r="G17" i="19"/>
  <c r="H17" i="19"/>
  <c r="M17" i="19"/>
  <c r="N17" i="19"/>
  <c r="S17" i="19"/>
  <c r="T17" i="19"/>
  <c r="U17" i="19"/>
  <c r="Z17" i="19"/>
  <c r="AA17" i="19"/>
  <c r="AB17" i="19"/>
  <c r="AC17" i="19"/>
  <c r="AG17" i="19"/>
  <c r="AH17" i="19"/>
  <c r="AI17" i="19"/>
  <c r="AN17" i="19"/>
  <c r="AP17" i="19"/>
  <c r="AQ17" i="19"/>
  <c r="AR17" i="19"/>
  <c r="AS17" i="19"/>
  <c r="AT17" i="19"/>
  <c r="AU17" i="19"/>
  <c r="AV17" i="19"/>
  <c r="BA17" i="19"/>
  <c r="BG17" i="19"/>
  <c r="BH17" i="19"/>
  <c r="BN17" i="19"/>
  <c r="BO17" i="19"/>
  <c r="BP17" i="19"/>
  <c r="BQ17" i="19"/>
  <c r="BT17" i="19"/>
  <c r="BU17" i="19"/>
  <c r="BV17" i="19"/>
  <c r="BW17" i="19"/>
  <c r="BZ17" i="19"/>
  <c r="CA17" i="19"/>
  <c r="CB17" i="19"/>
  <c r="CC17" i="19"/>
  <c r="CD17" i="19"/>
  <c r="CF17" i="19"/>
  <c r="CG17" i="19"/>
  <c r="CH17" i="19"/>
  <c r="CI17" i="19"/>
  <c r="CJ17" i="19"/>
  <c r="CK17" i="19"/>
  <c r="CN17" i="19"/>
  <c r="CO17" i="19"/>
  <c r="CP17" i="19"/>
  <c r="CQ17" i="19"/>
  <c r="CT17" i="19"/>
  <c r="CU17" i="19"/>
  <c r="CV17" i="19"/>
  <c r="CW17" i="19"/>
  <c r="CX17" i="19"/>
  <c r="DB17" i="19"/>
  <c r="DC17" i="19"/>
  <c r="DD17" i="19"/>
  <c r="DE17" i="19"/>
  <c r="B6" i="19"/>
  <c r="C6" i="19"/>
  <c r="D6" i="19"/>
  <c r="E6" i="19"/>
  <c r="F6" i="19"/>
  <c r="G6" i="19"/>
  <c r="H6" i="19"/>
  <c r="M6" i="19"/>
  <c r="N6" i="19"/>
  <c r="S6" i="19"/>
  <c r="T6" i="19"/>
  <c r="U6" i="19"/>
  <c r="Z6" i="19"/>
  <c r="AA6" i="19"/>
  <c r="AB6" i="19"/>
  <c r="AC6" i="19"/>
  <c r="AG6" i="19"/>
  <c r="AH6" i="19"/>
  <c r="AI6" i="19"/>
  <c r="AN6" i="19"/>
  <c r="AP6" i="19"/>
  <c r="AQ6" i="19"/>
  <c r="AR6" i="19"/>
  <c r="AS6" i="19"/>
  <c r="AT6" i="19"/>
  <c r="AU6" i="19"/>
  <c r="AV6" i="19"/>
  <c r="BA6" i="19"/>
  <c r="BG6" i="19"/>
  <c r="BH6" i="19"/>
  <c r="BN6" i="19"/>
  <c r="BO6" i="19"/>
  <c r="BP6" i="19"/>
  <c r="BQ6" i="19"/>
  <c r="BT6" i="19"/>
  <c r="BU6" i="19"/>
  <c r="BV6" i="19"/>
  <c r="BW6" i="19"/>
  <c r="BZ6" i="19"/>
  <c r="CA6" i="19"/>
  <c r="CB6" i="19"/>
  <c r="CC6" i="19"/>
  <c r="CD6" i="19"/>
  <c r="CF6" i="19"/>
  <c r="CG6" i="19"/>
  <c r="CH6" i="19"/>
  <c r="CI6" i="19"/>
  <c r="CJ6" i="19"/>
  <c r="CK6" i="19"/>
  <c r="CN6" i="19"/>
  <c r="CO6" i="19"/>
  <c r="CP6" i="19"/>
  <c r="CQ6" i="19"/>
  <c r="CT6" i="19"/>
  <c r="CU6" i="19"/>
  <c r="CV6" i="19"/>
  <c r="CW6" i="19"/>
  <c r="CX6" i="19"/>
  <c r="DB6" i="19"/>
  <c r="DC6" i="19"/>
  <c r="DD6" i="19"/>
  <c r="DE6" i="19"/>
  <c r="B10" i="19"/>
  <c r="C10" i="19"/>
  <c r="D10" i="19"/>
  <c r="E10" i="19"/>
  <c r="F10" i="19"/>
  <c r="G10" i="19"/>
  <c r="H10" i="19"/>
  <c r="M10" i="19"/>
  <c r="N10" i="19"/>
  <c r="S10" i="19"/>
  <c r="T10" i="19"/>
  <c r="U10" i="19"/>
  <c r="Z10" i="19"/>
  <c r="AA10" i="19"/>
  <c r="AB10" i="19"/>
  <c r="AC10" i="19"/>
  <c r="AG10" i="19"/>
  <c r="AH10" i="19"/>
  <c r="AI10" i="19"/>
  <c r="AN10" i="19"/>
  <c r="AP10" i="19"/>
  <c r="AQ10" i="19"/>
  <c r="AR10" i="19"/>
  <c r="AS10" i="19"/>
  <c r="AT10" i="19"/>
  <c r="AU10" i="19"/>
  <c r="AV10" i="19"/>
  <c r="BA10" i="19"/>
  <c r="BG10" i="19"/>
  <c r="BH10" i="19"/>
  <c r="BN10" i="19"/>
  <c r="BO10" i="19"/>
  <c r="BP10" i="19"/>
  <c r="BQ10" i="19"/>
  <c r="BT10" i="19"/>
  <c r="BU10" i="19"/>
  <c r="BV10" i="19"/>
  <c r="BW10" i="19"/>
  <c r="BZ10" i="19"/>
  <c r="CA10" i="19"/>
  <c r="CB10" i="19"/>
  <c r="CC10" i="19"/>
  <c r="CD10" i="19"/>
  <c r="CF10" i="19"/>
  <c r="CG10" i="19"/>
  <c r="CH10" i="19"/>
  <c r="CI10" i="19"/>
  <c r="CJ10" i="19"/>
  <c r="CK10" i="19"/>
  <c r="CN10" i="19"/>
  <c r="CO10" i="19"/>
  <c r="CP10" i="19"/>
  <c r="CQ10" i="19"/>
  <c r="CT10" i="19"/>
  <c r="CU10" i="19"/>
  <c r="CV10" i="19"/>
  <c r="CW10" i="19"/>
  <c r="CX10" i="19"/>
  <c r="DB10" i="19"/>
  <c r="DC10" i="19"/>
  <c r="DD10" i="19"/>
  <c r="DE10" i="19"/>
  <c r="B14" i="19"/>
  <c r="C14" i="19"/>
  <c r="D14" i="19"/>
  <c r="E14" i="19"/>
  <c r="F14" i="19"/>
  <c r="G14" i="19"/>
  <c r="H14" i="19"/>
  <c r="M14" i="19"/>
  <c r="N14" i="19"/>
  <c r="S14" i="19"/>
  <c r="T14" i="19"/>
  <c r="U14" i="19"/>
  <c r="Z14" i="19"/>
  <c r="AA14" i="19"/>
  <c r="AB14" i="19"/>
  <c r="AC14" i="19"/>
  <c r="AG14" i="19"/>
  <c r="AH14" i="19"/>
  <c r="AI14" i="19"/>
  <c r="AN14" i="19"/>
  <c r="AP14" i="19"/>
  <c r="AQ14" i="19"/>
  <c r="AR14" i="19"/>
  <c r="AS14" i="19"/>
  <c r="AT14" i="19"/>
  <c r="AU14" i="19"/>
  <c r="AV14" i="19"/>
  <c r="BA14" i="19"/>
  <c r="BG14" i="19"/>
  <c r="BH14" i="19"/>
  <c r="BN14" i="19"/>
  <c r="BO14" i="19"/>
  <c r="BP14" i="19"/>
  <c r="BQ14" i="19"/>
  <c r="BT14" i="19"/>
  <c r="BU14" i="19"/>
  <c r="BV14" i="19"/>
  <c r="BW14" i="19"/>
  <c r="BZ14" i="19"/>
  <c r="CA14" i="19"/>
  <c r="CB14" i="19"/>
  <c r="CC14" i="19"/>
  <c r="CD14" i="19"/>
  <c r="CF14" i="19"/>
  <c r="CG14" i="19"/>
  <c r="CH14" i="19"/>
  <c r="CI14" i="19"/>
  <c r="CJ14" i="19"/>
  <c r="CK14" i="19"/>
  <c r="CN14" i="19"/>
  <c r="CO14" i="19"/>
  <c r="CP14" i="19"/>
  <c r="CQ14" i="19"/>
  <c r="CT14" i="19"/>
  <c r="CU14" i="19"/>
  <c r="CV14" i="19"/>
  <c r="CW14" i="19"/>
  <c r="CX14" i="19"/>
  <c r="DB14" i="19"/>
  <c r="DC14" i="19"/>
  <c r="DD14" i="19"/>
  <c r="DE14" i="19"/>
  <c r="B18" i="19"/>
  <c r="C18" i="19"/>
  <c r="D18" i="19"/>
  <c r="E18" i="19"/>
  <c r="F18" i="19"/>
  <c r="G18" i="19"/>
  <c r="H18" i="19"/>
  <c r="M18" i="19"/>
  <c r="N18" i="19"/>
  <c r="S18" i="19"/>
  <c r="T18" i="19"/>
  <c r="U18" i="19"/>
  <c r="Z18" i="19"/>
  <c r="AA18" i="19"/>
  <c r="AB18" i="19"/>
  <c r="AC18" i="19"/>
  <c r="AG18" i="19"/>
  <c r="AH18" i="19"/>
  <c r="AI18" i="19"/>
  <c r="AN18" i="19"/>
  <c r="AP18" i="19"/>
  <c r="AQ18" i="19"/>
  <c r="AR18" i="19"/>
  <c r="AS18" i="19"/>
  <c r="AT18" i="19"/>
  <c r="AU18" i="19"/>
  <c r="AV18" i="19"/>
  <c r="BA18" i="19"/>
  <c r="BG18" i="19"/>
  <c r="BH18" i="19"/>
  <c r="BN18" i="19"/>
  <c r="BO18" i="19"/>
  <c r="BP18" i="19"/>
  <c r="BQ18" i="19"/>
  <c r="BT18" i="19"/>
  <c r="BU18" i="19"/>
  <c r="BV18" i="19"/>
  <c r="BW18" i="19"/>
  <c r="BZ18" i="19"/>
  <c r="CA18" i="19"/>
  <c r="CB18" i="19"/>
  <c r="CC18" i="19"/>
  <c r="CD18" i="19"/>
  <c r="CF18" i="19"/>
  <c r="CG18" i="19"/>
  <c r="CH18" i="19"/>
  <c r="CI18" i="19"/>
  <c r="CJ18" i="19"/>
  <c r="CK18" i="19"/>
  <c r="CN18" i="19"/>
  <c r="CO18" i="19"/>
  <c r="CP18" i="19"/>
  <c r="CQ18" i="19"/>
  <c r="CT18" i="19"/>
  <c r="CU18" i="19"/>
  <c r="CV18" i="19"/>
  <c r="CW18" i="19"/>
  <c r="CX18" i="19"/>
  <c r="DB18" i="19"/>
  <c r="DC18" i="19"/>
  <c r="DD18" i="19"/>
  <c r="DE18" i="19"/>
  <c r="B7" i="19"/>
  <c r="C7" i="19"/>
  <c r="D7" i="19"/>
  <c r="E7" i="19"/>
  <c r="F7" i="19"/>
  <c r="G7" i="19"/>
  <c r="H7" i="19"/>
  <c r="M7" i="19"/>
  <c r="N7" i="19"/>
  <c r="S7" i="19"/>
  <c r="T7" i="19"/>
  <c r="U7" i="19"/>
  <c r="Z7" i="19"/>
  <c r="AA7" i="19"/>
  <c r="AB7" i="19"/>
  <c r="AC7" i="19"/>
  <c r="AG7" i="19"/>
  <c r="AH7" i="19"/>
  <c r="AI7" i="19"/>
  <c r="AN7" i="19"/>
  <c r="AP7" i="19"/>
  <c r="AQ7" i="19"/>
  <c r="AR7" i="19"/>
  <c r="AS7" i="19"/>
  <c r="AT7" i="19"/>
  <c r="AU7" i="19"/>
  <c r="AV7" i="19"/>
  <c r="BA7" i="19"/>
  <c r="BG7" i="19"/>
  <c r="BH7" i="19"/>
  <c r="BN7" i="19"/>
  <c r="BO7" i="19"/>
  <c r="BP7" i="19"/>
  <c r="BQ7" i="19"/>
  <c r="BT7" i="19"/>
  <c r="BU7" i="19"/>
  <c r="BV7" i="19"/>
  <c r="BW7" i="19"/>
  <c r="BZ7" i="19"/>
  <c r="CA7" i="19"/>
  <c r="CB7" i="19"/>
  <c r="CC7" i="19"/>
  <c r="CD7" i="19"/>
  <c r="CF7" i="19"/>
  <c r="CG7" i="19"/>
  <c r="CH7" i="19"/>
  <c r="CI7" i="19"/>
  <c r="CJ7" i="19"/>
  <c r="CK7" i="19"/>
  <c r="CN7" i="19"/>
  <c r="CO7" i="19"/>
  <c r="CP7" i="19"/>
  <c r="CQ7" i="19"/>
  <c r="CT7" i="19"/>
  <c r="CU7" i="19"/>
  <c r="CV7" i="19"/>
  <c r="CW7" i="19"/>
  <c r="CX7" i="19"/>
  <c r="DB7" i="19"/>
  <c r="DC7" i="19"/>
  <c r="DD7" i="19"/>
  <c r="DE7" i="19"/>
  <c r="B11" i="19"/>
  <c r="C11" i="19"/>
  <c r="D11" i="19"/>
  <c r="E11" i="19"/>
  <c r="F11" i="19"/>
  <c r="G11" i="19"/>
  <c r="H11" i="19"/>
  <c r="M11" i="19"/>
  <c r="N11" i="19"/>
  <c r="S11" i="19"/>
  <c r="T11" i="19"/>
  <c r="U11" i="19"/>
  <c r="Z11" i="19"/>
  <c r="AA11" i="19"/>
  <c r="AB11" i="19"/>
  <c r="AC11" i="19"/>
  <c r="AG11" i="19"/>
  <c r="AH11" i="19"/>
  <c r="AI11" i="19"/>
  <c r="AN11" i="19"/>
  <c r="AP11" i="19"/>
  <c r="AQ11" i="19"/>
  <c r="AR11" i="19"/>
  <c r="AS11" i="19"/>
  <c r="AT11" i="19"/>
  <c r="AU11" i="19"/>
  <c r="AV11" i="19"/>
  <c r="BA11" i="19"/>
  <c r="BG11" i="19"/>
  <c r="BH11" i="19"/>
  <c r="BN11" i="19"/>
  <c r="BO11" i="19"/>
  <c r="BP11" i="19"/>
  <c r="BQ11" i="19"/>
  <c r="BT11" i="19"/>
  <c r="BU11" i="19"/>
  <c r="BV11" i="19"/>
  <c r="BW11" i="19"/>
  <c r="BZ11" i="19"/>
  <c r="CA11" i="19"/>
  <c r="CB11" i="19"/>
  <c r="CC11" i="19"/>
  <c r="CD11" i="19"/>
  <c r="CF11" i="19"/>
  <c r="CG11" i="19"/>
  <c r="CH11" i="19"/>
  <c r="CI11" i="19"/>
  <c r="CJ11" i="19"/>
  <c r="CK11" i="19"/>
  <c r="CN11" i="19"/>
  <c r="CO11" i="19"/>
  <c r="CP11" i="19"/>
  <c r="CQ11" i="19"/>
  <c r="CT11" i="19"/>
  <c r="CU11" i="19"/>
  <c r="CV11" i="19"/>
  <c r="CW11" i="19"/>
  <c r="CX11" i="19"/>
  <c r="DB11" i="19"/>
  <c r="DC11" i="19"/>
  <c r="DD11" i="19"/>
  <c r="DE11" i="19"/>
  <c r="B15" i="19"/>
  <c r="C15" i="19"/>
  <c r="D15" i="19"/>
  <c r="E15" i="19"/>
  <c r="F15" i="19"/>
  <c r="G15" i="19"/>
  <c r="H15" i="19"/>
  <c r="M15" i="19"/>
  <c r="N15" i="19"/>
  <c r="S15" i="19"/>
  <c r="T15" i="19"/>
  <c r="U15" i="19"/>
  <c r="Z15" i="19"/>
  <c r="AA15" i="19"/>
  <c r="AB15" i="19"/>
  <c r="AC15" i="19"/>
  <c r="AG15" i="19"/>
  <c r="AH15" i="19"/>
  <c r="AI15" i="19"/>
  <c r="AN15" i="19"/>
  <c r="AP15" i="19"/>
  <c r="AQ15" i="19"/>
  <c r="AR15" i="19"/>
  <c r="AS15" i="19"/>
  <c r="AT15" i="19"/>
  <c r="AU15" i="19"/>
  <c r="AV15" i="19"/>
  <c r="BA15" i="19"/>
  <c r="BG15" i="19"/>
  <c r="BH15" i="19"/>
  <c r="BN15" i="19"/>
  <c r="BO15" i="19"/>
  <c r="BP15" i="19"/>
  <c r="BQ15" i="19"/>
  <c r="BT15" i="19"/>
  <c r="BU15" i="19"/>
  <c r="BV15" i="19"/>
  <c r="BW15" i="19"/>
  <c r="BZ15" i="19"/>
  <c r="CA15" i="19"/>
  <c r="CB15" i="19"/>
  <c r="CC15" i="19"/>
  <c r="CD15" i="19"/>
  <c r="CF15" i="19"/>
  <c r="CG15" i="19"/>
  <c r="CH15" i="19"/>
  <c r="CI15" i="19"/>
  <c r="CJ15" i="19"/>
  <c r="CK15" i="19"/>
  <c r="CN15" i="19"/>
  <c r="CO15" i="19"/>
  <c r="CP15" i="19"/>
  <c r="CQ15" i="19"/>
  <c r="CT15" i="19"/>
  <c r="CU15" i="19"/>
  <c r="CV15" i="19"/>
  <c r="CW15" i="19"/>
  <c r="CX15" i="19"/>
  <c r="DB15" i="19"/>
  <c r="DC15" i="19"/>
  <c r="DD15" i="19"/>
  <c r="DE15" i="19"/>
  <c r="B19" i="19"/>
  <c r="C19" i="19"/>
  <c r="D19" i="19"/>
  <c r="E19" i="19"/>
  <c r="F19" i="19"/>
  <c r="G19" i="19"/>
  <c r="H19" i="19"/>
  <c r="M19" i="19"/>
  <c r="N19" i="19"/>
  <c r="S19" i="19"/>
  <c r="T19" i="19"/>
  <c r="U19" i="19"/>
  <c r="Z19" i="19"/>
  <c r="AA19" i="19"/>
  <c r="AB19" i="19"/>
  <c r="AC19" i="19"/>
  <c r="AG19" i="19"/>
  <c r="AH19" i="19"/>
  <c r="AI19" i="19"/>
  <c r="AN19" i="19"/>
  <c r="AP19" i="19"/>
  <c r="AQ19" i="19"/>
  <c r="AR19" i="19"/>
  <c r="AS19" i="19"/>
  <c r="AT19" i="19"/>
  <c r="AU19" i="19"/>
  <c r="AV19" i="19"/>
  <c r="BA19" i="19"/>
  <c r="BG19" i="19"/>
  <c r="BH19" i="19"/>
  <c r="BN19" i="19"/>
  <c r="BO19" i="19"/>
  <c r="BP19" i="19"/>
  <c r="BQ19" i="19"/>
  <c r="BT19" i="19"/>
  <c r="BU19" i="19"/>
  <c r="BV19" i="19"/>
  <c r="BW19" i="19"/>
  <c r="BZ19" i="19"/>
  <c r="CA19" i="19"/>
  <c r="CB19" i="19"/>
  <c r="CC19" i="19"/>
  <c r="CD19" i="19"/>
  <c r="CF19" i="19"/>
  <c r="CG19" i="19"/>
  <c r="CH19" i="19"/>
  <c r="CI19" i="19"/>
  <c r="CJ19" i="19"/>
  <c r="CK19" i="19"/>
  <c r="CN19" i="19"/>
  <c r="CO19" i="19"/>
  <c r="CP19" i="19"/>
  <c r="CQ19" i="19"/>
  <c r="CT19" i="19"/>
  <c r="CU19" i="19"/>
  <c r="CV19" i="19"/>
  <c r="CW19" i="19"/>
  <c r="CX19" i="19"/>
  <c r="DB19" i="19"/>
  <c r="DC19" i="19"/>
  <c r="DD19" i="19"/>
  <c r="DE19" i="19"/>
  <c r="A2" i="19"/>
  <c r="A3" i="19"/>
  <c r="A4" i="19"/>
  <c r="A8" i="19"/>
  <c r="A12" i="19"/>
  <c r="A16" i="19"/>
  <c r="A5" i="19"/>
  <c r="A9" i="19"/>
  <c r="A13" i="19"/>
  <c r="A17" i="19"/>
  <c r="A6" i="19"/>
  <c r="A10" i="19"/>
  <c r="A14" i="19"/>
  <c r="A18" i="19"/>
  <c r="A7" i="19"/>
  <c r="A11" i="19"/>
  <c r="A15" i="19"/>
  <c r="A19" i="19"/>
  <c r="A1" i="19"/>
  <c r="DF19" i="2" l="1"/>
  <c r="DF18" i="2"/>
  <c r="DF17" i="2"/>
  <c r="DE17" i="2"/>
  <c r="DF16" i="2"/>
  <c r="DF15" i="2"/>
  <c r="DF14" i="2"/>
  <c r="DF13" i="2"/>
  <c r="DE13" i="2"/>
  <c r="DF12" i="2"/>
  <c r="DF6" i="19" s="1"/>
  <c r="DF11" i="2"/>
  <c r="DF17" i="19" s="1"/>
  <c r="DF10" i="2"/>
  <c r="DF13" i="19" s="1"/>
  <c r="DE9" i="2"/>
  <c r="DF9" i="2" s="1"/>
  <c r="DF9" i="19" s="1"/>
  <c r="DF8" i="2"/>
  <c r="DH8" i="2" s="1"/>
  <c r="DH5" i="19" s="1"/>
  <c r="DF7" i="2"/>
  <c r="DH7" i="2" s="1"/>
  <c r="DH16" i="19" s="1"/>
  <c r="DF6" i="2"/>
  <c r="DH6" i="2" s="1"/>
  <c r="DH12" i="19" s="1"/>
  <c r="DE5" i="2"/>
  <c r="DF5" i="2" s="1"/>
  <c r="DF8" i="19" s="1"/>
  <c r="DF4" i="2"/>
  <c r="DH12" i="2" l="1"/>
  <c r="DH6" i="19" s="1"/>
  <c r="DH11" i="2"/>
  <c r="DH17" i="19" s="1"/>
  <c r="DG11" i="2"/>
  <c r="DI11" i="2" s="1"/>
  <c r="DI17" i="19" s="1"/>
  <c r="DH14" i="2"/>
  <c r="DH14" i="19" s="1"/>
  <c r="DF14" i="19"/>
  <c r="DH10" i="2"/>
  <c r="DH13" i="19" s="1"/>
  <c r="DH13" i="2"/>
  <c r="DH10" i="19" s="1"/>
  <c r="DF10" i="19"/>
  <c r="DH15" i="2"/>
  <c r="DH18" i="19" s="1"/>
  <c r="DF18" i="19"/>
  <c r="DH4" i="2"/>
  <c r="DH4" i="19" s="1"/>
  <c r="DF4" i="19"/>
  <c r="DG7" i="2"/>
  <c r="DF16" i="19"/>
  <c r="DG12" i="2"/>
  <c r="DG13" i="2"/>
  <c r="DG15" i="2"/>
  <c r="DH17" i="2"/>
  <c r="DH11" i="19" s="1"/>
  <c r="DF11" i="19"/>
  <c r="DH16" i="2"/>
  <c r="DH7" i="19" s="1"/>
  <c r="DF7" i="19"/>
  <c r="DH18" i="2"/>
  <c r="DH15" i="19" s="1"/>
  <c r="DF15" i="19"/>
  <c r="DG6" i="2"/>
  <c r="DF12" i="19"/>
  <c r="DG8" i="2"/>
  <c r="DF5" i="19"/>
  <c r="DG10" i="2"/>
  <c r="DG14" i="2"/>
  <c r="DG16" i="2"/>
  <c r="DH19" i="2"/>
  <c r="DH19" i="19" s="1"/>
  <c r="DF19" i="19"/>
  <c r="DG9" i="2"/>
  <c r="DH9" i="2"/>
  <c r="DH9" i="19" s="1"/>
  <c r="DH5" i="2"/>
  <c r="DH8" i="19" s="1"/>
  <c r="DG5" i="2"/>
  <c r="DG4" i="2"/>
  <c r="DG17" i="2"/>
  <c r="DG18" i="2"/>
  <c r="DG19" i="2"/>
  <c r="DG17" i="19" l="1"/>
  <c r="DI16" i="2"/>
  <c r="DI7" i="19" s="1"/>
  <c r="DG7" i="19"/>
  <c r="DI8" i="2"/>
  <c r="DI5" i="19" s="1"/>
  <c r="DG5" i="19"/>
  <c r="DI4" i="2"/>
  <c r="DI4" i="19" s="1"/>
  <c r="DG4" i="19"/>
  <c r="DI9" i="2"/>
  <c r="DI9" i="19" s="1"/>
  <c r="DG9" i="19"/>
  <c r="DI14" i="2"/>
  <c r="DI14" i="19" s="1"/>
  <c r="DG14" i="19"/>
  <c r="DI15" i="2"/>
  <c r="DI18" i="19" s="1"/>
  <c r="DG18" i="19"/>
  <c r="DI7" i="2"/>
  <c r="DI16" i="19" s="1"/>
  <c r="DG16" i="19"/>
  <c r="DI19" i="2"/>
  <c r="DI19" i="19" s="1"/>
  <c r="DG19" i="19"/>
  <c r="DI5" i="2"/>
  <c r="DI8" i="19" s="1"/>
  <c r="DG8" i="19"/>
  <c r="DI10" i="2"/>
  <c r="DI13" i="19" s="1"/>
  <c r="DG13" i="19"/>
  <c r="DI6" i="2"/>
  <c r="DI12" i="19" s="1"/>
  <c r="DG12" i="19"/>
  <c r="DI13" i="2"/>
  <c r="DI10" i="19" s="1"/>
  <c r="DG10" i="19"/>
  <c r="DI18" i="2"/>
  <c r="DI15" i="19" s="1"/>
  <c r="DG15" i="19"/>
  <c r="DI12" i="2"/>
  <c r="DI6" i="19" s="1"/>
  <c r="DG6" i="19"/>
  <c r="DI17" i="2"/>
  <c r="DI11" i="19" s="1"/>
  <c r="DG11" i="19"/>
  <c r="B1" i="21"/>
  <c r="C1" i="21"/>
  <c r="D1" i="21"/>
  <c r="E1" i="21"/>
  <c r="F1" i="21"/>
  <c r="G1" i="21"/>
  <c r="H1" i="21"/>
  <c r="I1" i="21"/>
  <c r="J1" i="21"/>
  <c r="K1" i="21"/>
  <c r="L1" i="21"/>
  <c r="M1" i="21"/>
  <c r="N1" i="21"/>
  <c r="O1" i="21"/>
  <c r="P1" i="21"/>
  <c r="Q1" i="21"/>
  <c r="R1" i="21"/>
  <c r="S1" i="21"/>
  <c r="T1" i="21"/>
  <c r="U1" i="21"/>
  <c r="V1" i="21"/>
  <c r="W1" i="21"/>
  <c r="X1" i="21"/>
  <c r="Y1" i="21"/>
  <c r="Z1" i="21"/>
  <c r="AA1" i="21"/>
  <c r="AB1" i="21"/>
  <c r="AC1" i="21"/>
  <c r="AD1" i="21"/>
  <c r="AE1" i="21"/>
  <c r="AF1" i="21"/>
  <c r="AG1" i="21"/>
  <c r="AH1" i="21"/>
  <c r="AI1" i="21"/>
  <c r="AJ1" i="21"/>
  <c r="AK1" i="21"/>
  <c r="AL1" i="21"/>
  <c r="AM1" i="21"/>
  <c r="AN1" i="21"/>
  <c r="AO1" i="21"/>
  <c r="AP1" i="21"/>
  <c r="AQ1" i="21"/>
  <c r="AR1" i="21"/>
  <c r="AS1" i="21"/>
  <c r="AT1" i="21"/>
  <c r="AU1" i="21"/>
  <c r="AV1" i="21"/>
  <c r="AW1" i="21"/>
  <c r="AX1" i="21"/>
  <c r="AY1" i="21"/>
  <c r="AZ1" i="21"/>
  <c r="BA1" i="21"/>
  <c r="BB1" i="21"/>
  <c r="BC1" i="21"/>
  <c r="BD1" i="21"/>
  <c r="BE1" i="21"/>
  <c r="BF1" i="21"/>
  <c r="BG1" i="21"/>
  <c r="BH1" i="21"/>
  <c r="BI1" i="21"/>
  <c r="BJ1" i="21"/>
  <c r="BK1" i="21"/>
  <c r="BL1" i="21"/>
  <c r="BM1" i="21"/>
  <c r="BN1" i="21"/>
  <c r="BO1" i="21"/>
  <c r="BP1" i="21"/>
  <c r="BQ1" i="21"/>
  <c r="BR1" i="21"/>
  <c r="BS1" i="21"/>
  <c r="BT1" i="21"/>
  <c r="BU1" i="21"/>
  <c r="BV1" i="21"/>
  <c r="BW1" i="21"/>
  <c r="BX1" i="21"/>
  <c r="BY1" i="21"/>
  <c r="BZ1" i="21"/>
  <c r="CA1" i="21"/>
  <c r="CB1" i="21"/>
  <c r="CC1" i="21"/>
  <c r="CD1" i="21"/>
  <c r="CE1" i="21"/>
  <c r="CF1" i="21"/>
  <c r="CG1" i="21"/>
  <c r="CH1" i="21"/>
  <c r="CI1" i="21"/>
  <c r="CJ1" i="21"/>
  <c r="CK1" i="21"/>
  <c r="CL1" i="21"/>
  <c r="CM1" i="21"/>
  <c r="CN1" i="21"/>
  <c r="CO1" i="21"/>
  <c r="CP1" i="21"/>
  <c r="CQ1" i="21"/>
  <c r="CR1" i="21"/>
  <c r="CS1" i="21"/>
  <c r="CT1" i="21"/>
  <c r="CU1" i="21"/>
  <c r="CV1" i="21"/>
  <c r="CW1" i="21"/>
  <c r="CX1" i="21"/>
  <c r="CY1" i="21"/>
  <c r="CZ1" i="21"/>
  <c r="DA1" i="21"/>
  <c r="DB1" i="21"/>
  <c r="B2" i="21"/>
  <c r="C2" i="21"/>
  <c r="D2" i="21"/>
  <c r="E2" i="21"/>
  <c r="F2" i="21"/>
  <c r="G2" i="21"/>
  <c r="H2" i="21"/>
  <c r="I2" i="21"/>
  <c r="J2" i="21"/>
  <c r="K2" i="21"/>
  <c r="L2" i="21"/>
  <c r="M2" i="21"/>
  <c r="N2" i="21"/>
  <c r="O2" i="21"/>
  <c r="P2" i="21"/>
  <c r="Q2" i="21"/>
  <c r="R2" i="21"/>
  <c r="S2" i="21"/>
  <c r="T2" i="21"/>
  <c r="U2" i="21"/>
  <c r="V2" i="21"/>
  <c r="W2" i="21"/>
  <c r="X2" i="21"/>
  <c r="Y2" i="21"/>
  <c r="Z2" i="21"/>
  <c r="AA2" i="21"/>
  <c r="AB2" i="21"/>
  <c r="AC2" i="21"/>
  <c r="AD2" i="21"/>
  <c r="AE2" i="21"/>
  <c r="AF2" i="21"/>
  <c r="AG2" i="21"/>
  <c r="AH2" i="21"/>
  <c r="AI2" i="21"/>
  <c r="AJ2" i="21"/>
  <c r="AK2" i="21"/>
  <c r="AL2" i="21"/>
  <c r="AM2" i="21"/>
  <c r="AN2" i="21"/>
  <c r="AO2" i="21"/>
  <c r="AP2" i="21"/>
  <c r="AQ2" i="21"/>
  <c r="AR2" i="21"/>
  <c r="AS2" i="21"/>
  <c r="AT2" i="21"/>
  <c r="AU2" i="21"/>
  <c r="AV2" i="21"/>
  <c r="AW2" i="21"/>
  <c r="AX2" i="21"/>
  <c r="AY2" i="21"/>
  <c r="AZ2" i="21"/>
  <c r="BA2" i="21"/>
  <c r="BB2" i="21"/>
  <c r="BC2" i="21"/>
  <c r="BD2" i="21"/>
  <c r="BE2" i="21"/>
  <c r="BF2" i="21"/>
  <c r="BG2" i="21"/>
  <c r="BH2" i="21"/>
  <c r="BI2" i="21"/>
  <c r="BJ2" i="21"/>
  <c r="BK2" i="21"/>
  <c r="BL2" i="21"/>
  <c r="BM2" i="21"/>
  <c r="BN2" i="21"/>
  <c r="BO2" i="21"/>
  <c r="BP2" i="21"/>
  <c r="BQ2" i="21"/>
  <c r="BR2" i="21"/>
  <c r="BS2" i="21"/>
  <c r="BT2" i="21"/>
  <c r="BU2" i="21"/>
  <c r="BV2" i="21"/>
  <c r="BW2" i="21"/>
  <c r="BX2" i="21"/>
  <c r="BY2" i="21"/>
  <c r="BZ2" i="21"/>
  <c r="CA2" i="21"/>
  <c r="CB2" i="21"/>
  <c r="CC2" i="21"/>
  <c r="CD2" i="21"/>
  <c r="CE2" i="21"/>
  <c r="CF2" i="21"/>
  <c r="CG2" i="21"/>
  <c r="CH2" i="21"/>
  <c r="CI2" i="21"/>
  <c r="CJ2" i="21"/>
  <c r="CK2" i="21"/>
  <c r="CL2" i="21"/>
  <c r="CM2" i="21"/>
  <c r="CN2" i="21"/>
  <c r="CO2" i="21"/>
  <c r="CP2" i="21"/>
  <c r="CQ2" i="21"/>
  <c r="CR2" i="21"/>
  <c r="CS2" i="21"/>
  <c r="CT2" i="21"/>
  <c r="CU2" i="21"/>
  <c r="CV2" i="21"/>
  <c r="CW2" i="21"/>
  <c r="CX2" i="21"/>
  <c r="CY2" i="21"/>
  <c r="CZ2" i="21"/>
  <c r="DA2" i="21"/>
  <c r="DB2" i="21"/>
  <c r="B3" i="21"/>
  <c r="C3" i="21"/>
  <c r="D3" i="21"/>
  <c r="E3" i="21"/>
  <c r="F3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R3" i="21"/>
  <c r="CS3" i="21"/>
  <c r="CT3" i="21"/>
  <c r="CU3" i="21"/>
  <c r="CV3" i="21"/>
  <c r="CW3" i="21"/>
  <c r="CX3" i="21"/>
  <c r="CY3" i="21"/>
  <c r="CZ3" i="21"/>
  <c r="DA3" i="21"/>
  <c r="DB3" i="21"/>
  <c r="B4" i="21"/>
  <c r="C4" i="21"/>
  <c r="D4" i="21"/>
  <c r="F4" i="21"/>
  <c r="G4" i="21"/>
  <c r="H4" i="21"/>
  <c r="I4" i="21"/>
  <c r="J4" i="21"/>
  <c r="K4" i="21"/>
  <c r="L4" i="21"/>
  <c r="M4" i="21"/>
  <c r="N4" i="21"/>
  <c r="O4" i="21"/>
  <c r="P4" i="21"/>
  <c r="Q4" i="21"/>
  <c r="R4" i="21"/>
  <c r="S4" i="21"/>
  <c r="T4" i="21"/>
  <c r="U4" i="21"/>
  <c r="V4" i="21"/>
  <c r="W4" i="21"/>
  <c r="X4" i="21"/>
  <c r="Y4" i="21"/>
  <c r="Z4" i="21"/>
  <c r="AA4" i="21"/>
  <c r="AB4" i="21"/>
  <c r="AC4" i="21"/>
  <c r="AD4" i="21"/>
  <c r="AE4" i="21"/>
  <c r="AF4" i="21"/>
  <c r="AG4" i="21"/>
  <c r="AH4" i="21"/>
  <c r="AI4" i="21"/>
  <c r="AJ4" i="21"/>
  <c r="AK4" i="21"/>
  <c r="AL4" i="21"/>
  <c r="AM4" i="21"/>
  <c r="AN4" i="21"/>
  <c r="AP4" i="21"/>
  <c r="AQ4" i="21"/>
  <c r="AR4" i="21"/>
  <c r="AS4" i="21"/>
  <c r="AT4" i="21"/>
  <c r="AU4" i="21"/>
  <c r="AV4" i="21"/>
  <c r="AW4" i="21"/>
  <c r="AX4" i="21"/>
  <c r="AY4" i="21"/>
  <c r="AZ4" i="21"/>
  <c r="BA4" i="21"/>
  <c r="BB4" i="21"/>
  <c r="BC4" i="21"/>
  <c r="BD4" i="21"/>
  <c r="BE4" i="21"/>
  <c r="BF4" i="21"/>
  <c r="BG4" i="21"/>
  <c r="BH4" i="21"/>
  <c r="BI4" i="21"/>
  <c r="BJ4" i="21"/>
  <c r="BK4" i="21"/>
  <c r="BL4" i="21"/>
  <c r="BM4" i="21"/>
  <c r="BN4" i="21"/>
  <c r="BO4" i="21"/>
  <c r="BP4" i="21"/>
  <c r="BQ4" i="21"/>
  <c r="BR4" i="21"/>
  <c r="BS4" i="21"/>
  <c r="BT4" i="21"/>
  <c r="BU4" i="21"/>
  <c r="BV4" i="21"/>
  <c r="BW4" i="21"/>
  <c r="BX4" i="21"/>
  <c r="BY4" i="21"/>
  <c r="BZ4" i="21"/>
  <c r="CA4" i="21"/>
  <c r="CB4" i="21"/>
  <c r="CC4" i="21"/>
  <c r="CD4" i="21"/>
  <c r="CE4" i="21"/>
  <c r="CF4" i="21"/>
  <c r="CG4" i="21"/>
  <c r="CH4" i="21"/>
  <c r="CI4" i="21"/>
  <c r="CJ4" i="21"/>
  <c r="CK4" i="21"/>
  <c r="CL4" i="21"/>
  <c r="CM4" i="21"/>
  <c r="CN4" i="21"/>
  <c r="CO4" i="21"/>
  <c r="CP4" i="21"/>
  <c r="CQ4" i="21"/>
  <c r="CR4" i="21"/>
  <c r="CS4" i="21"/>
  <c r="CT4" i="21"/>
  <c r="CU4" i="21"/>
  <c r="CV4" i="21"/>
  <c r="CW4" i="21"/>
  <c r="CX4" i="21"/>
  <c r="CY4" i="21"/>
  <c r="CZ4" i="21"/>
  <c r="DA4" i="21"/>
  <c r="DB4" i="21"/>
  <c r="B8" i="21"/>
  <c r="C8" i="21"/>
  <c r="D8" i="21"/>
  <c r="F8" i="21"/>
  <c r="G8" i="21"/>
  <c r="H8" i="21"/>
  <c r="M8" i="21"/>
  <c r="N8" i="21"/>
  <c r="S8" i="21"/>
  <c r="T8" i="21"/>
  <c r="U8" i="21"/>
  <c r="Y8" i="21"/>
  <c r="Z8" i="21"/>
  <c r="AA8" i="21"/>
  <c r="AB8" i="21"/>
  <c r="AC8" i="21"/>
  <c r="AD8" i="21"/>
  <c r="AE8" i="21"/>
  <c r="AF8" i="21"/>
  <c r="AG8" i="21"/>
  <c r="AH8" i="21"/>
  <c r="AI8" i="21"/>
  <c r="AJ8" i="21"/>
  <c r="AK8" i="21"/>
  <c r="AL8" i="21"/>
  <c r="AM8" i="21"/>
  <c r="AN8" i="21"/>
  <c r="AP8" i="21"/>
  <c r="AQ8" i="21"/>
  <c r="AR8" i="21"/>
  <c r="AS8" i="21"/>
  <c r="AT8" i="21"/>
  <c r="AU8" i="21"/>
  <c r="AV8" i="21"/>
  <c r="BA8" i="21"/>
  <c r="BG8" i="21"/>
  <c r="BH8" i="21"/>
  <c r="BN8" i="21"/>
  <c r="BO8" i="21"/>
  <c r="BP8" i="21"/>
  <c r="BQ8" i="21"/>
  <c r="BT8" i="21"/>
  <c r="BU8" i="21"/>
  <c r="BV8" i="21"/>
  <c r="BW8" i="21"/>
  <c r="BZ8" i="21"/>
  <c r="CA8" i="21"/>
  <c r="CB8" i="21"/>
  <c r="CC8" i="21"/>
  <c r="CD8" i="21"/>
  <c r="CE8" i="21"/>
  <c r="CF8" i="21"/>
  <c r="CG8" i="21"/>
  <c r="CH8" i="21"/>
  <c r="CI8" i="21"/>
  <c r="CJ8" i="21"/>
  <c r="CK8" i="21"/>
  <c r="CN8" i="21"/>
  <c r="CO8" i="21"/>
  <c r="CP8" i="21"/>
  <c r="CQ8" i="21"/>
  <c r="CT8" i="21"/>
  <c r="CU8" i="21"/>
  <c r="CV8" i="21"/>
  <c r="CW8" i="21"/>
  <c r="CX8" i="21"/>
  <c r="DB8" i="21"/>
  <c r="B12" i="21"/>
  <c r="C12" i="21"/>
  <c r="D12" i="21"/>
  <c r="F12" i="21"/>
  <c r="G12" i="21"/>
  <c r="H12" i="21"/>
  <c r="M12" i="21"/>
  <c r="N12" i="21"/>
  <c r="S12" i="21"/>
  <c r="T12" i="21"/>
  <c r="U12" i="21"/>
  <c r="Y12" i="21"/>
  <c r="Z12" i="21"/>
  <c r="AA12" i="21"/>
  <c r="AB12" i="21"/>
  <c r="AC12" i="21"/>
  <c r="AD12" i="21"/>
  <c r="AE12" i="21"/>
  <c r="AF12" i="21"/>
  <c r="AG12" i="21"/>
  <c r="AH12" i="21"/>
  <c r="AI12" i="21"/>
  <c r="AJ12" i="21"/>
  <c r="AK12" i="21"/>
  <c r="AL12" i="21"/>
  <c r="AM12" i="21"/>
  <c r="AN12" i="21"/>
  <c r="AP12" i="21"/>
  <c r="AQ12" i="21"/>
  <c r="AR12" i="21"/>
  <c r="AS12" i="21"/>
  <c r="AT12" i="21"/>
  <c r="AU12" i="21"/>
  <c r="AV12" i="21"/>
  <c r="BA12" i="21"/>
  <c r="BG12" i="21"/>
  <c r="BH12" i="21"/>
  <c r="BN12" i="21"/>
  <c r="BO12" i="21"/>
  <c r="BP12" i="21"/>
  <c r="BQ12" i="21"/>
  <c r="BT12" i="21"/>
  <c r="BU12" i="21"/>
  <c r="BV12" i="21"/>
  <c r="BW12" i="21"/>
  <c r="BZ12" i="21"/>
  <c r="CA12" i="21"/>
  <c r="CB12" i="21"/>
  <c r="CC12" i="21"/>
  <c r="CD12" i="21"/>
  <c r="CE12" i="21"/>
  <c r="CF12" i="21"/>
  <c r="CG12" i="21"/>
  <c r="CH12" i="21"/>
  <c r="CI12" i="21"/>
  <c r="CJ12" i="21"/>
  <c r="CK12" i="21"/>
  <c r="CN12" i="21"/>
  <c r="CO12" i="21"/>
  <c r="CP12" i="21"/>
  <c r="CQ12" i="21"/>
  <c r="CT12" i="21"/>
  <c r="CU12" i="21"/>
  <c r="CV12" i="21"/>
  <c r="CW12" i="21"/>
  <c r="CX12" i="21"/>
  <c r="DB12" i="21"/>
  <c r="B16" i="21"/>
  <c r="C16" i="21"/>
  <c r="D16" i="21"/>
  <c r="F16" i="21"/>
  <c r="G16" i="21"/>
  <c r="H16" i="21"/>
  <c r="M16" i="21"/>
  <c r="N16" i="21"/>
  <c r="S16" i="21"/>
  <c r="T16" i="21"/>
  <c r="U16" i="21"/>
  <c r="Y16" i="21"/>
  <c r="Z16" i="21"/>
  <c r="AA16" i="21"/>
  <c r="AB16" i="21"/>
  <c r="AC16" i="21"/>
  <c r="AD16" i="21"/>
  <c r="AE16" i="21"/>
  <c r="AF16" i="21"/>
  <c r="AG16" i="21"/>
  <c r="AH16" i="21"/>
  <c r="AI16" i="21"/>
  <c r="AJ16" i="21"/>
  <c r="AK16" i="21"/>
  <c r="AL16" i="21"/>
  <c r="AM16" i="21"/>
  <c r="AN16" i="21"/>
  <c r="AP16" i="21"/>
  <c r="AQ16" i="21"/>
  <c r="AR16" i="21"/>
  <c r="AS16" i="21"/>
  <c r="AT16" i="21"/>
  <c r="AU16" i="21"/>
  <c r="AV16" i="21"/>
  <c r="BA16" i="21"/>
  <c r="BG16" i="21"/>
  <c r="BH16" i="21"/>
  <c r="BN16" i="21"/>
  <c r="BO16" i="21"/>
  <c r="BP16" i="21"/>
  <c r="BQ16" i="21"/>
  <c r="BT16" i="21"/>
  <c r="BU16" i="21"/>
  <c r="BV16" i="21"/>
  <c r="BW16" i="21"/>
  <c r="BZ16" i="21"/>
  <c r="CA16" i="21"/>
  <c r="CB16" i="21"/>
  <c r="CC16" i="21"/>
  <c r="CD16" i="21"/>
  <c r="CE16" i="21"/>
  <c r="CF16" i="21"/>
  <c r="CG16" i="21"/>
  <c r="CH16" i="21"/>
  <c r="CI16" i="21"/>
  <c r="CJ16" i="21"/>
  <c r="CK16" i="21"/>
  <c r="CN16" i="21"/>
  <c r="CO16" i="21"/>
  <c r="CP16" i="21"/>
  <c r="CQ16" i="21"/>
  <c r="CT16" i="21"/>
  <c r="CU16" i="21"/>
  <c r="CV16" i="21"/>
  <c r="CW16" i="21"/>
  <c r="CX16" i="21"/>
  <c r="DB16" i="21"/>
  <c r="B5" i="21"/>
  <c r="C5" i="21"/>
  <c r="D5" i="21"/>
  <c r="F5" i="21"/>
  <c r="G5" i="21"/>
  <c r="H5" i="21"/>
  <c r="M5" i="21"/>
  <c r="N5" i="21"/>
  <c r="S5" i="21"/>
  <c r="T5" i="21"/>
  <c r="U5" i="21"/>
  <c r="Z5" i="21"/>
  <c r="AA5" i="21"/>
  <c r="AB5" i="21"/>
  <c r="AG5" i="21"/>
  <c r="AH5" i="21"/>
  <c r="AI5" i="21"/>
  <c r="AN5" i="21"/>
  <c r="AP5" i="21"/>
  <c r="AQ5" i="21"/>
  <c r="AR5" i="21"/>
  <c r="AS5" i="21"/>
  <c r="AT5" i="21"/>
  <c r="AU5" i="21"/>
  <c r="AV5" i="21"/>
  <c r="BA5" i="21"/>
  <c r="BG5" i="21"/>
  <c r="BH5" i="21"/>
  <c r="BN5" i="21"/>
  <c r="BO5" i="21"/>
  <c r="BP5" i="21"/>
  <c r="BT5" i="21"/>
  <c r="BU5" i="21"/>
  <c r="BZ5" i="21"/>
  <c r="CA5" i="21"/>
  <c r="CB5" i="21"/>
  <c r="CG5" i="21"/>
  <c r="CH5" i="21"/>
  <c r="CI5" i="21"/>
  <c r="CN5" i="21"/>
  <c r="CO5" i="21"/>
  <c r="CT5" i="21"/>
  <c r="CU5" i="21"/>
  <c r="CV5" i="21"/>
  <c r="DB5" i="21"/>
  <c r="B9" i="21"/>
  <c r="C9" i="21"/>
  <c r="D9" i="21"/>
  <c r="F9" i="21"/>
  <c r="G9" i="21"/>
  <c r="H9" i="21"/>
  <c r="M9" i="21"/>
  <c r="N9" i="21"/>
  <c r="S9" i="21"/>
  <c r="T9" i="21"/>
  <c r="U9" i="21"/>
  <c r="Z9" i="21"/>
  <c r="AA9" i="21"/>
  <c r="AB9" i="21"/>
  <c r="AG9" i="21"/>
  <c r="AH9" i="21"/>
  <c r="AI9" i="21"/>
  <c r="AN9" i="21"/>
  <c r="AP9" i="21"/>
  <c r="AQ9" i="21"/>
  <c r="AR9" i="21"/>
  <c r="AS9" i="21"/>
  <c r="AT9" i="21"/>
  <c r="AU9" i="21"/>
  <c r="AV9" i="21"/>
  <c r="BA9" i="21"/>
  <c r="BG9" i="21"/>
  <c r="BH9" i="21"/>
  <c r="BN9" i="21"/>
  <c r="BO9" i="21"/>
  <c r="BP9" i="21"/>
  <c r="BT9" i="21"/>
  <c r="BU9" i="21"/>
  <c r="BZ9" i="21"/>
  <c r="CA9" i="21"/>
  <c r="CB9" i="21"/>
  <c r="CG9" i="21"/>
  <c r="CH9" i="21"/>
  <c r="CI9" i="21"/>
  <c r="CN9" i="21"/>
  <c r="CO9" i="21"/>
  <c r="CT9" i="21"/>
  <c r="CU9" i="21"/>
  <c r="CV9" i="21"/>
  <c r="DB9" i="21"/>
  <c r="B13" i="21"/>
  <c r="C13" i="21"/>
  <c r="D13" i="21"/>
  <c r="F13" i="21"/>
  <c r="G13" i="21"/>
  <c r="H13" i="21"/>
  <c r="M13" i="21"/>
  <c r="N13" i="21"/>
  <c r="S13" i="21"/>
  <c r="T13" i="21"/>
  <c r="U13" i="21"/>
  <c r="Z13" i="21"/>
  <c r="AA13" i="21"/>
  <c r="AB13" i="21"/>
  <c r="AG13" i="21"/>
  <c r="AH13" i="21"/>
  <c r="AI13" i="21"/>
  <c r="AN13" i="21"/>
  <c r="AP13" i="21"/>
  <c r="AQ13" i="21"/>
  <c r="AR13" i="21"/>
  <c r="AS13" i="21"/>
  <c r="AT13" i="21"/>
  <c r="AU13" i="21"/>
  <c r="AV13" i="21"/>
  <c r="BA13" i="21"/>
  <c r="BG13" i="21"/>
  <c r="BH13" i="21"/>
  <c r="BN13" i="21"/>
  <c r="BO13" i="21"/>
  <c r="BP13" i="21"/>
  <c r="BT13" i="21"/>
  <c r="BU13" i="21"/>
  <c r="BZ13" i="21"/>
  <c r="CA13" i="21"/>
  <c r="CB13" i="21"/>
  <c r="CG13" i="21"/>
  <c r="CH13" i="21"/>
  <c r="CI13" i="21"/>
  <c r="CN13" i="21"/>
  <c r="CO13" i="21"/>
  <c r="CT13" i="21"/>
  <c r="CU13" i="21"/>
  <c r="CV13" i="21"/>
  <c r="DB13" i="21"/>
  <c r="B17" i="21"/>
  <c r="C17" i="21"/>
  <c r="D17" i="21"/>
  <c r="F17" i="21"/>
  <c r="G17" i="21"/>
  <c r="H17" i="21"/>
  <c r="M17" i="21"/>
  <c r="N17" i="21"/>
  <c r="S17" i="21"/>
  <c r="T17" i="21"/>
  <c r="U17" i="21"/>
  <c r="Z17" i="21"/>
  <c r="AA17" i="21"/>
  <c r="AB17" i="21"/>
  <c r="AG17" i="21"/>
  <c r="AH17" i="21"/>
  <c r="AI17" i="21"/>
  <c r="AN17" i="21"/>
  <c r="AP17" i="21"/>
  <c r="AQ17" i="21"/>
  <c r="AR17" i="21"/>
  <c r="AS17" i="21"/>
  <c r="AT17" i="21"/>
  <c r="AU17" i="21"/>
  <c r="AV17" i="21"/>
  <c r="BA17" i="21"/>
  <c r="BG17" i="21"/>
  <c r="BH17" i="21"/>
  <c r="BN17" i="21"/>
  <c r="BO17" i="21"/>
  <c r="BP17" i="21"/>
  <c r="BT17" i="21"/>
  <c r="BU17" i="21"/>
  <c r="BZ17" i="21"/>
  <c r="CA17" i="21"/>
  <c r="CB17" i="21"/>
  <c r="CG17" i="21"/>
  <c r="CH17" i="21"/>
  <c r="CI17" i="21"/>
  <c r="CN17" i="21"/>
  <c r="CO17" i="21"/>
  <c r="CT17" i="21"/>
  <c r="CU17" i="21"/>
  <c r="CV17" i="21"/>
  <c r="DB17" i="21"/>
  <c r="B6" i="21"/>
  <c r="C6" i="21"/>
  <c r="D6" i="21"/>
  <c r="F6" i="21"/>
  <c r="G6" i="21"/>
  <c r="H6" i="21"/>
  <c r="M6" i="21"/>
  <c r="N6" i="21"/>
  <c r="S6" i="21"/>
  <c r="T6" i="21"/>
  <c r="U6" i="21"/>
  <c r="Z6" i="21"/>
  <c r="AA6" i="21"/>
  <c r="AB6" i="21"/>
  <c r="AG6" i="21"/>
  <c r="AH6" i="21"/>
  <c r="AI6" i="21"/>
  <c r="AN6" i="21"/>
  <c r="AP6" i="21"/>
  <c r="AQ6" i="21"/>
  <c r="AR6" i="21"/>
  <c r="AS6" i="21"/>
  <c r="AT6" i="21"/>
  <c r="AU6" i="21"/>
  <c r="AV6" i="21"/>
  <c r="BA6" i="21"/>
  <c r="BG6" i="21"/>
  <c r="BH6" i="21"/>
  <c r="BN6" i="21"/>
  <c r="BO6" i="21"/>
  <c r="BP6" i="21"/>
  <c r="BT6" i="21"/>
  <c r="BU6" i="21"/>
  <c r="BZ6" i="21"/>
  <c r="CA6" i="21"/>
  <c r="CB6" i="21"/>
  <c r="CG6" i="21"/>
  <c r="CH6" i="21"/>
  <c r="CI6" i="21"/>
  <c r="CN6" i="21"/>
  <c r="CO6" i="21"/>
  <c r="CT6" i="21"/>
  <c r="CU6" i="21"/>
  <c r="CV6" i="21"/>
  <c r="DB6" i="21"/>
  <c r="B10" i="21"/>
  <c r="C10" i="21"/>
  <c r="D10" i="21"/>
  <c r="F10" i="21"/>
  <c r="G10" i="21"/>
  <c r="H10" i="21"/>
  <c r="M10" i="21"/>
  <c r="N10" i="21"/>
  <c r="S10" i="21"/>
  <c r="T10" i="21"/>
  <c r="U10" i="21"/>
  <c r="Z10" i="21"/>
  <c r="AA10" i="21"/>
  <c r="AB10" i="21"/>
  <c r="AG10" i="21"/>
  <c r="AH10" i="21"/>
  <c r="AI10" i="21"/>
  <c r="AN10" i="21"/>
  <c r="AP10" i="21"/>
  <c r="AQ10" i="21"/>
  <c r="AR10" i="21"/>
  <c r="AS10" i="21"/>
  <c r="AT10" i="21"/>
  <c r="AU10" i="21"/>
  <c r="AV10" i="21"/>
  <c r="BA10" i="21"/>
  <c r="BG10" i="21"/>
  <c r="BH10" i="21"/>
  <c r="BN10" i="21"/>
  <c r="BO10" i="21"/>
  <c r="BP10" i="21"/>
  <c r="BT10" i="21"/>
  <c r="BU10" i="21"/>
  <c r="BZ10" i="21"/>
  <c r="CA10" i="21"/>
  <c r="CB10" i="21"/>
  <c r="CG10" i="21"/>
  <c r="CH10" i="21"/>
  <c r="CI10" i="21"/>
  <c r="CN10" i="21"/>
  <c r="CO10" i="21"/>
  <c r="CT10" i="21"/>
  <c r="CU10" i="21"/>
  <c r="CV10" i="21"/>
  <c r="DB10" i="21"/>
  <c r="B14" i="21"/>
  <c r="C14" i="21"/>
  <c r="D14" i="21"/>
  <c r="F14" i="21"/>
  <c r="G14" i="21"/>
  <c r="H14" i="21"/>
  <c r="M14" i="21"/>
  <c r="N14" i="21"/>
  <c r="S14" i="21"/>
  <c r="T14" i="21"/>
  <c r="U14" i="21"/>
  <c r="Z14" i="21"/>
  <c r="AA14" i="21"/>
  <c r="AB14" i="21"/>
  <c r="AG14" i="21"/>
  <c r="AH14" i="21"/>
  <c r="AI14" i="21"/>
  <c r="AN14" i="21"/>
  <c r="AP14" i="21"/>
  <c r="AQ14" i="21"/>
  <c r="AR14" i="21"/>
  <c r="AS14" i="21"/>
  <c r="AT14" i="21"/>
  <c r="AU14" i="21"/>
  <c r="AV14" i="21"/>
  <c r="BA14" i="21"/>
  <c r="BG14" i="21"/>
  <c r="BH14" i="21"/>
  <c r="BN14" i="21"/>
  <c r="BO14" i="21"/>
  <c r="BP14" i="21"/>
  <c r="BT14" i="21"/>
  <c r="BU14" i="21"/>
  <c r="BZ14" i="21"/>
  <c r="CA14" i="21"/>
  <c r="CB14" i="21"/>
  <c r="CG14" i="21"/>
  <c r="CH14" i="21"/>
  <c r="CI14" i="21"/>
  <c r="CN14" i="21"/>
  <c r="CO14" i="21"/>
  <c r="CT14" i="21"/>
  <c r="CU14" i="21"/>
  <c r="CV14" i="21"/>
  <c r="DB14" i="21"/>
  <c r="B18" i="21"/>
  <c r="C18" i="21"/>
  <c r="D18" i="21"/>
  <c r="F18" i="21"/>
  <c r="G18" i="21"/>
  <c r="H18" i="21"/>
  <c r="M18" i="21"/>
  <c r="N18" i="21"/>
  <c r="S18" i="21"/>
  <c r="T18" i="21"/>
  <c r="U18" i="21"/>
  <c r="Z18" i="21"/>
  <c r="AA18" i="21"/>
  <c r="AB18" i="21"/>
  <c r="AG18" i="21"/>
  <c r="AH18" i="21"/>
  <c r="AI18" i="21"/>
  <c r="AN18" i="21"/>
  <c r="AP18" i="21"/>
  <c r="AQ18" i="21"/>
  <c r="AR18" i="21"/>
  <c r="AS18" i="21"/>
  <c r="AT18" i="21"/>
  <c r="AU18" i="21"/>
  <c r="AV18" i="21"/>
  <c r="BA18" i="21"/>
  <c r="BG18" i="21"/>
  <c r="BH18" i="21"/>
  <c r="BN18" i="21"/>
  <c r="BO18" i="21"/>
  <c r="BP18" i="21"/>
  <c r="BT18" i="21"/>
  <c r="BU18" i="21"/>
  <c r="BZ18" i="21"/>
  <c r="CA18" i="21"/>
  <c r="CB18" i="21"/>
  <c r="CG18" i="21"/>
  <c r="CH18" i="21"/>
  <c r="CI18" i="21"/>
  <c r="CN18" i="21"/>
  <c r="CO18" i="21"/>
  <c r="CT18" i="21"/>
  <c r="CU18" i="21"/>
  <c r="CV18" i="21"/>
  <c r="DB18" i="21"/>
  <c r="B7" i="21"/>
  <c r="C7" i="21"/>
  <c r="D7" i="21"/>
  <c r="F7" i="21"/>
  <c r="G7" i="21"/>
  <c r="H7" i="21"/>
  <c r="M7" i="21"/>
  <c r="N7" i="21"/>
  <c r="S7" i="21"/>
  <c r="T7" i="21"/>
  <c r="U7" i="21"/>
  <c r="Z7" i="21"/>
  <c r="AA7" i="21"/>
  <c r="AB7" i="21"/>
  <c r="AG7" i="21"/>
  <c r="AH7" i="21"/>
  <c r="AI7" i="21"/>
  <c r="AN7" i="21"/>
  <c r="AP7" i="21"/>
  <c r="AQ7" i="21"/>
  <c r="AR7" i="21"/>
  <c r="AS7" i="21"/>
  <c r="AT7" i="21"/>
  <c r="AU7" i="21"/>
  <c r="AV7" i="21"/>
  <c r="BA7" i="21"/>
  <c r="BG7" i="21"/>
  <c r="BH7" i="21"/>
  <c r="BN7" i="21"/>
  <c r="BO7" i="21"/>
  <c r="BP7" i="21"/>
  <c r="BT7" i="21"/>
  <c r="BU7" i="21"/>
  <c r="BZ7" i="21"/>
  <c r="CA7" i="21"/>
  <c r="CB7" i="21"/>
  <c r="CG7" i="21"/>
  <c r="CH7" i="21"/>
  <c r="CI7" i="21"/>
  <c r="CN7" i="21"/>
  <c r="CO7" i="21"/>
  <c r="CT7" i="21"/>
  <c r="CU7" i="21"/>
  <c r="CV7" i="21"/>
  <c r="DB7" i="21"/>
  <c r="B11" i="21"/>
  <c r="C11" i="21"/>
  <c r="D11" i="21"/>
  <c r="F11" i="21"/>
  <c r="G11" i="21"/>
  <c r="H11" i="21"/>
  <c r="M11" i="21"/>
  <c r="N11" i="21"/>
  <c r="S11" i="21"/>
  <c r="T11" i="21"/>
  <c r="U11" i="21"/>
  <c r="Z11" i="21"/>
  <c r="AA11" i="21"/>
  <c r="AB11" i="21"/>
  <c r="AG11" i="21"/>
  <c r="AH11" i="21"/>
  <c r="AI11" i="21"/>
  <c r="AN11" i="21"/>
  <c r="AP11" i="21"/>
  <c r="AQ11" i="21"/>
  <c r="AR11" i="21"/>
  <c r="AS11" i="21"/>
  <c r="AT11" i="21"/>
  <c r="AU11" i="21"/>
  <c r="AV11" i="21"/>
  <c r="BA11" i="21"/>
  <c r="BG11" i="21"/>
  <c r="BH11" i="21"/>
  <c r="BN11" i="21"/>
  <c r="BO11" i="21"/>
  <c r="BP11" i="21"/>
  <c r="BT11" i="21"/>
  <c r="BU11" i="21"/>
  <c r="BZ11" i="21"/>
  <c r="CA11" i="21"/>
  <c r="CB11" i="21"/>
  <c r="CG11" i="21"/>
  <c r="CH11" i="21"/>
  <c r="CI11" i="21"/>
  <c r="CN11" i="21"/>
  <c r="CO11" i="21"/>
  <c r="CT11" i="21"/>
  <c r="CU11" i="21"/>
  <c r="CV11" i="21"/>
  <c r="DB11" i="21"/>
  <c r="B15" i="21"/>
  <c r="C15" i="21"/>
  <c r="D15" i="21"/>
  <c r="F15" i="21"/>
  <c r="G15" i="21"/>
  <c r="H15" i="21"/>
  <c r="M15" i="21"/>
  <c r="N15" i="21"/>
  <c r="S15" i="21"/>
  <c r="T15" i="21"/>
  <c r="U15" i="21"/>
  <c r="Z15" i="21"/>
  <c r="AA15" i="21"/>
  <c r="AB15" i="21"/>
  <c r="AG15" i="21"/>
  <c r="AH15" i="21"/>
  <c r="AI15" i="21"/>
  <c r="AN15" i="21"/>
  <c r="AP15" i="21"/>
  <c r="AQ15" i="21"/>
  <c r="AR15" i="21"/>
  <c r="AS15" i="21"/>
  <c r="AT15" i="21"/>
  <c r="AU15" i="21"/>
  <c r="AV15" i="21"/>
  <c r="BA15" i="21"/>
  <c r="BG15" i="21"/>
  <c r="BH15" i="21"/>
  <c r="BN15" i="21"/>
  <c r="BO15" i="21"/>
  <c r="BP15" i="21"/>
  <c r="BT15" i="21"/>
  <c r="BU15" i="21"/>
  <c r="BZ15" i="21"/>
  <c r="CA15" i="21"/>
  <c r="CB15" i="21"/>
  <c r="CG15" i="21"/>
  <c r="CH15" i="21"/>
  <c r="CI15" i="21"/>
  <c r="CN15" i="21"/>
  <c r="CO15" i="21"/>
  <c r="CT15" i="21"/>
  <c r="CU15" i="21"/>
  <c r="CV15" i="21"/>
  <c r="DB15" i="21"/>
  <c r="B19" i="21"/>
  <c r="C19" i="21"/>
  <c r="D19" i="21"/>
  <c r="F19" i="21"/>
  <c r="G19" i="21"/>
  <c r="H19" i="21"/>
  <c r="M19" i="21"/>
  <c r="N19" i="21"/>
  <c r="S19" i="21"/>
  <c r="T19" i="21"/>
  <c r="U19" i="21"/>
  <c r="Z19" i="21"/>
  <c r="AA19" i="21"/>
  <c r="AB19" i="21"/>
  <c r="AG19" i="21"/>
  <c r="AH19" i="21"/>
  <c r="AI19" i="21"/>
  <c r="AN19" i="21"/>
  <c r="AP19" i="21"/>
  <c r="AQ19" i="21"/>
  <c r="AR19" i="21"/>
  <c r="AS19" i="21"/>
  <c r="AT19" i="21"/>
  <c r="AU19" i="21"/>
  <c r="AV19" i="21"/>
  <c r="BA19" i="21"/>
  <c r="BG19" i="21"/>
  <c r="BH19" i="21"/>
  <c r="BN19" i="21"/>
  <c r="BO19" i="21"/>
  <c r="BP19" i="21"/>
  <c r="BT19" i="21"/>
  <c r="BU19" i="21"/>
  <c r="BZ19" i="21"/>
  <c r="CA19" i="21"/>
  <c r="CB19" i="21"/>
  <c r="CG19" i="21"/>
  <c r="CH19" i="21"/>
  <c r="CI19" i="21"/>
  <c r="CN19" i="21"/>
  <c r="CO19" i="21"/>
  <c r="CT19" i="21"/>
  <c r="CU19" i="21"/>
  <c r="CV19" i="21"/>
  <c r="DB19" i="21"/>
  <c r="A2" i="21"/>
  <c r="A3" i="21"/>
  <c r="A4" i="21"/>
  <c r="A8" i="21"/>
  <c r="A12" i="21"/>
  <c r="A16" i="21"/>
  <c r="A5" i="21"/>
  <c r="A9" i="21"/>
  <c r="A13" i="21"/>
  <c r="A17" i="21"/>
  <c r="A6" i="21"/>
  <c r="A10" i="21"/>
  <c r="A14" i="21"/>
  <c r="A18" i="21"/>
  <c r="A7" i="21"/>
  <c r="A11" i="21"/>
  <c r="A15" i="21"/>
  <c r="A19" i="21"/>
  <c r="A1" i="21"/>
  <c r="BI15" i="21"/>
  <c r="BI19" i="21"/>
  <c r="BI7" i="21"/>
  <c r="BI10" i="21"/>
  <c r="BI14" i="21"/>
  <c r="BI6" i="21"/>
  <c r="BI17" i="21"/>
  <c r="BI5" i="21"/>
  <c r="BI9" i="21"/>
  <c r="BI19" i="2"/>
  <c r="BI19" i="19" s="1"/>
  <c r="BI18" i="2"/>
  <c r="BI15" i="19" s="1"/>
  <c r="BI17" i="2"/>
  <c r="BI11" i="19" s="1"/>
  <c r="BI16" i="2"/>
  <c r="BI7" i="19" s="1"/>
  <c r="BI15" i="2"/>
  <c r="BI18" i="19" s="1"/>
  <c r="BI14" i="2"/>
  <c r="BI14" i="19" s="1"/>
  <c r="BI13" i="2"/>
  <c r="BI10" i="19" s="1"/>
  <c r="BI12" i="2"/>
  <c r="BI6" i="19" s="1"/>
  <c r="BI11" i="2"/>
  <c r="BI17" i="19" s="1"/>
  <c r="BI10" i="2"/>
  <c r="BI13" i="19" s="1"/>
  <c r="BI9" i="2"/>
  <c r="BI9" i="19" s="1"/>
  <c r="BI8" i="2"/>
  <c r="BI5" i="19" s="1"/>
  <c r="BI11" i="21" l="1"/>
  <c r="BI18" i="21"/>
  <c r="BI13" i="21"/>
  <c r="BI16" i="21"/>
  <c r="BI12" i="21"/>
  <c r="BI8" i="21"/>
  <c r="BJ19" i="21"/>
  <c r="BJ15" i="21"/>
  <c r="BJ14" i="21"/>
  <c r="BJ17" i="21"/>
  <c r="BJ13" i="21"/>
  <c r="BJ9" i="21"/>
  <c r="CW19" i="21"/>
  <c r="CW15" i="21"/>
  <c r="CW11" i="21"/>
  <c r="CW7" i="21"/>
  <c r="CW18" i="21"/>
  <c r="CW14" i="21"/>
  <c r="CW10" i="21"/>
  <c r="CW6" i="21"/>
  <c r="CW17" i="21"/>
  <c r="CW13" i="21"/>
  <c r="CW9" i="21"/>
  <c r="CW5" i="21"/>
  <c r="CX19" i="21"/>
  <c r="CX11" i="21"/>
  <c r="CX18" i="21"/>
  <c r="CX10" i="21"/>
  <c r="CX17" i="21"/>
  <c r="CX9" i="21"/>
  <c r="CJ15" i="21"/>
  <c r="CJ7" i="21"/>
  <c r="CJ14" i="21"/>
  <c r="CJ6" i="21"/>
  <c r="CJ13" i="21"/>
  <c r="CJ5" i="21"/>
  <c r="BJ18" i="21" l="1"/>
  <c r="BJ5" i="21"/>
  <c r="BJ8" i="21"/>
  <c r="BJ6" i="21"/>
  <c r="BJ12" i="21"/>
  <c r="BJ7" i="21"/>
  <c r="BJ16" i="21"/>
  <c r="BJ10" i="21"/>
  <c r="BJ11" i="21"/>
  <c r="CM13" i="21"/>
  <c r="CM19" i="21"/>
  <c r="CK19" i="21"/>
  <c r="CL17" i="21"/>
  <c r="CJ17" i="21"/>
  <c r="CJ18" i="21"/>
  <c r="CL19" i="21"/>
  <c r="CJ19" i="21"/>
  <c r="CK18" i="21"/>
  <c r="CK13" i="21"/>
  <c r="CL14" i="21"/>
  <c r="CL15" i="21"/>
  <c r="CK10" i="21"/>
  <c r="CL9" i="21"/>
  <c r="CJ9" i="21"/>
  <c r="CL10" i="21"/>
  <c r="CJ10" i="21"/>
  <c r="CJ11" i="21"/>
  <c r="CK11" i="21"/>
  <c r="CK5" i="21"/>
  <c r="CK7" i="21"/>
  <c r="BS19" i="21"/>
  <c r="BQ19" i="21"/>
  <c r="BQ15" i="21"/>
  <c r="BQ11" i="21"/>
  <c r="BQ7" i="21"/>
  <c r="BQ18" i="21"/>
  <c r="BS14" i="21"/>
  <c r="BQ14" i="21"/>
  <c r="BQ10" i="21"/>
  <c r="BQ6" i="21"/>
  <c r="BS17" i="21"/>
  <c r="BQ17" i="21"/>
  <c r="BQ13" i="21"/>
  <c r="BS9" i="21"/>
  <c r="BQ9" i="21"/>
  <c r="BQ5" i="21"/>
  <c r="CP5" i="21"/>
  <c r="CP7" i="21"/>
  <c r="CX6" i="21"/>
  <c r="CP10" i="21"/>
  <c r="CP13" i="21"/>
  <c r="CP14" i="21"/>
  <c r="CP15" i="21"/>
  <c r="CX13" i="21"/>
  <c r="CZ14" i="21"/>
  <c r="CX14" i="21"/>
  <c r="CX15" i="21"/>
  <c r="CP6" i="21"/>
  <c r="CX5" i="21"/>
  <c r="CX7" i="21"/>
  <c r="CP9" i="21"/>
  <c r="CP11" i="21"/>
  <c r="CP17" i="21"/>
  <c r="CP18" i="21"/>
  <c r="CP19" i="21"/>
  <c r="BR9" i="21"/>
  <c r="BR14" i="21"/>
  <c r="BR18" i="21"/>
  <c r="BR19" i="21"/>
  <c r="CZ10" i="21"/>
  <c r="CZ9" i="21"/>
  <c r="CZ17" i="21"/>
  <c r="CZ18" i="21"/>
  <c r="CZ19" i="21"/>
  <c r="CY8" i="21"/>
  <c r="CY12" i="21"/>
  <c r="CY16" i="21"/>
  <c r="CR11" i="21"/>
  <c r="CR15" i="21"/>
  <c r="CR9" i="21"/>
  <c r="CR10" i="21"/>
  <c r="CR14" i="21"/>
  <c r="CR19" i="21"/>
  <c r="CE15" i="21"/>
  <c r="CC15" i="21"/>
  <c r="CC7" i="21"/>
  <c r="CC14" i="21"/>
  <c r="CC6" i="21"/>
  <c r="CC13" i="21"/>
  <c r="CC5" i="21"/>
  <c r="BL14" i="21"/>
  <c r="BB19" i="20"/>
  <c r="BB14" i="20"/>
  <c r="BB14" i="21" s="1"/>
  <c r="BB9" i="20"/>
  <c r="AW16" i="21"/>
  <c r="AW12" i="21"/>
  <c r="AW8" i="21"/>
  <c r="AC15" i="21"/>
  <c r="AC7" i="21"/>
  <c r="AC14" i="21"/>
  <c r="AC6" i="21"/>
  <c r="AC13" i="21"/>
  <c r="AC5" i="21"/>
  <c r="W7" i="21"/>
  <c r="V14" i="21"/>
  <c r="W6" i="21"/>
  <c r="W5" i="21"/>
  <c r="O7" i="21"/>
  <c r="O6" i="21"/>
  <c r="O5" i="21"/>
  <c r="I7" i="21"/>
  <c r="I6" i="21"/>
  <c r="I5" i="21"/>
  <c r="AO19" i="20"/>
  <c r="AO19" i="21" s="1"/>
  <c r="E19" i="20"/>
  <c r="E19" i="21" s="1"/>
  <c r="AO15" i="20"/>
  <c r="AO15" i="21" s="1"/>
  <c r="E15" i="20"/>
  <c r="AO11" i="20"/>
  <c r="E11" i="20"/>
  <c r="AO7" i="20"/>
  <c r="AO7" i="21" s="1"/>
  <c r="E7" i="20"/>
  <c r="AO18" i="20"/>
  <c r="E18" i="20"/>
  <c r="AO14" i="20"/>
  <c r="AO14" i="21" s="1"/>
  <c r="E14" i="20"/>
  <c r="E14" i="21" s="1"/>
  <c r="AO10" i="20"/>
  <c r="E10" i="20"/>
  <c r="AO6" i="20"/>
  <c r="E6" i="20"/>
  <c r="AO17" i="20"/>
  <c r="AO17" i="21" s="1"/>
  <c r="E17" i="20"/>
  <c r="E17" i="21" s="1"/>
  <c r="AO13" i="20"/>
  <c r="AO13" i="21" s="1"/>
  <c r="E13" i="20"/>
  <c r="AO9" i="20"/>
  <c r="AO9" i="21" s="1"/>
  <c r="E9" i="20"/>
  <c r="E9" i="21" s="1"/>
  <c r="AO5" i="20"/>
  <c r="AO5" i="21" s="1"/>
  <c r="E5" i="20"/>
  <c r="AO16" i="20"/>
  <c r="E16" i="20"/>
  <c r="AO12" i="20"/>
  <c r="AO12" i="21" s="1"/>
  <c r="E12" i="20"/>
  <c r="E12" i="21" s="1"/>
  <c r="AO8" i="20"/>
  <c r="E8" i="20"/>
  <c r="AO4" i="20"/>
  <c r="AO4" i="21" s="1"/>
  <c r="E4" i="20"/>
  <c r="E4" i="21" s="1"/>
  <c r="BJ33" i="21"/>
  <c r="BI33" i="21"/>
  <c r="I33" i="21"/>
  <c r="J33" i="21" s="1"/>
  <c r="L33" i="21" s="1"/>
  <c r="BJ32" i="21"/>
  <c r="BI32" i="21"/>
  <c r="I32" i="21"/>
  <c r="J32" i="21" s="1"/>
  <c r="L32" i="21" s="1"/>
  <c r="BJ29" i="21"/>
  <c r="BI29" i="21"/>
  <c r="I29" i="21"/>
  <c r="J29" i="21" s="1"/>
  <c r="L29" i="21" s="1"/>
  <c r="BJ28" i="21"/>
  <c r="BI28" i="21"/>
  <c r="I28" i="21"/>
  <c r="J28" i="21" s="1"/>
  <c r="L28" i="21" s="1"/>
  <c r="BJ25" i="21"/>
  <c r="BI25" i="21"/>
  <c r="I25" i="21"/>
  <c r="J25" i="21" s="1"/>
  <c r="L25" i="21" s="1"/>
  <c r="BJ24" i="21"/>
  <c r="BI24" i="21"/>
  <c r="I24" i="21"/>
  <c r="J24" i="21" s="1"/>
  <c r="L24" i="21" s="1"/>
  <c r="BJ31" i="21"/>
  <c r="BJ30" i="21"/>
  <c r="CY19" i="2"/>
  <c r="CR19" i="19"/>
  <c r="CL19" i="2"/>
  <c r="CL19" i="19" s="1"/>
  <c r="BX19" i="19"/>
  <c r="BR19" i="19"/>
  <c r="BJ19" i="2"/>
  <c r="BJ19" i="19" s="1"/>
  <c r="BB19" i="2"/>
  <c r="AW19" i="2"/>
  <c r="AO19" i="2"/>
  <c r="AO19" i="19" s="1"/>
  <c r="AJ19" i="2"/>
  <c r="AD19" i="2"/>
  <c r="V19" i="2"/>
  <c r="O19" i="2"/>
  <c r="I19" i="2"/>
  <c r="E19" i="2"/>
  <c r="CS15" i="19"/>
  <c r="CM18" i="2"/>
  <c r="CM15" i="19" s="1"/>
  <c r="BY15" i="19"/>
  <c r="BS15" i="19"/>
  <c r="BJ18" i="2"/>
  <c r="BB18" i="2"/>
  <c r="AW18" i="2"/>
  <c r="AO18" i="2"/>
  <c r="AO15" i="19" s="1"/>
  <c r="AJ18" i="2"/>
  <c r="AE18" i="2"/>
  <c r="AE15" i="19" s="1"/>
  <c r="V18" i="2"/>
  <c r="O18" i="2"/>
  <c r="I18" i="2"/>
  <c r="E18" i="2"/>
  <c r="CR11" i="19"/>
  <c r="CL17" i="2"/>
  <c r="CL11" i="19" s="1"/>
  <c r="BX11" i="19"/>
  <c r="BR11" i="19"/>
  <c r="BJ17" i="2"/>
  <c r="BB17" i="2"/>
  <c r="AW17" i="2"/>
  <c r="AO17" i="2"/>
  <c r="AO11" i="19" s="1"/>
  <c r="AJ17" i="2"/>
  <c r="AD17" i="2"/>
  <c r="V17" i="2"/>
  <c r="O17" i="2"/>
  <c r="I17" i="2"/>
  <c r="E17" i="2"/>
  <c r="CR7" i="19"/>
  <c r="CL16" i="2"/>
  <c r="CL7" i="19" s="1"/>
  <c r="BX7" i="19"/>
  <c r="BR7" i="19"/>
  <c r="BJ16" i="2"/>
  <c r="BB16" i="2"/>
  <c r="AW16" i="2"/>
  <c r="AO16" i="2"/>
  <c r="AO7" i="19" s="1"/>
  <c r="AJ16" i="2"/>
  <c r="AD16" i="2"/>
  <c r="V16" i="2"/>
  <c r="O16" i="2"/>
  <c r="I16" i="2"/>
  <c r="E16" i="2"/>
  <c r="CZ15" i="2"/>
  <c r="CZ18" i="19" s="1"/>
  <c r="CS18" i="19"/>
  <c r="CM15" i="2"/>
  <c r="CM18" i="19" s="1"/>
  <c r="BY18" i="19"/>
  <c r="BS18" i="19"/>
  <c r="BJ15" i="2"/>
  <c r="BJ18" i="19" s="1"/>
  <c r="BB15" i="2"/>
  <c r="AW15" i="2"/>
  <c r="AO15" i="2"/>
  <c r="AO18" i="19" s="1"/>
  <c r="AJ15" i="2"/>
  <c r="AE15" i="2"/>
  <c r="AE18" i="19" s="1"/>
  <c r="V15" i="2"/>
  <c r="O15" i="2"/>
  <c r="I15" i="2"/>
  <c r="E15" i="2"/>
  <c r="CY14" i="2"/>
  <c r="CR14" i="19"/>
  <c r="CL14" i="2"/>
  <c r="CL14" i="19" s="1"/>
  <c r="BY14" i="19"/>
  <c r="BX14" i="19"/>
  <c r="BR14" i="19"/>
  <c r="BJ14" i="2"/>
  <c r="BB14" i="2"/>
  <c r="AW14" i="2"/>
  <c r="AO14" i="2"/>
  <c r="AO14" i="19" s="1"/>
  <c r="AJ14" i="2"/>
  <c r="AD14" i="2"/>
  <c r="V14" i="2"/>
  <c r="O14" i="2"/>
  <c r="I14" i="2"/>
  <c r="E14" i="2"/>
  <c r="CZ13" i="2"/>
  <c r="CZ10" i="19" s="1"/>
  <c r="CS10" i="19"/>
  <c r="CM13" i="2"/>
  <c r="CM10" i="19" s="1"/>
  <c r="BY10" i="19"/>
  <c r="BS10" i="19"/>
  <c r="BJ13" i="2"/>
  <c r="BB13" i="2"/>
  <c r="AW13" i="2"/>
  <c r="AO13" i="2"/>
  <c r="AO10" i="19" s="1"/>
  <c r="AJ13" i="2"/>
  <c r="AE13" i="2"/>
  <c r="AE10" i="19" s="1"/>
  <c r="V13" i="2"/>
  <c r="O13" i="2"/>
  <c r="I13" i="2"/>
  <c r="E13" i="2"/>
  <c r="CY12" i="2"/>
  <c r="CR6" i="19"/>
  <c r="CL12" i="2"/>
  <c r="CL6" i="19" s="1"/>
  <c r="BX6" i="19"/>
  <c r="BR6" i="19"/>
  <c r="BJ12" i="2"/>
  <c r="BJ6" i="19" s="1"/>
  <c r="BB12" i="2"/>
  <c r="AW12" i="2"/>
  <c r="AO12" i="2"/>
  <c r="AO6" i="19" s="1"/>
  <c r="AJ12" i="2"/>
  <c r="AD12" i="2"/>
  <c r="V12" i="2"/>
  <c r="O12" i="2"/>
  <c r="I12" i="2"/>
  <c r="E12" i="2"/>
  <c r="CS17" i="19"/>
  <c r="CM11" i="2"/>
  <c r="CM17" i="19" s="1"/>
  <c r="BY17" i="19"/>
  <c r="BJ11" i="2"/>
  <c r="BJ17" i="19" s="1"/>
  <c r="BB11" i="2"/>
  <c r="AW11" i="2"/>
  <c r="AO11" i="2"/>
  <c r="AO17" i="19" s="1"/>
  <c r="AJ11" i="2"/>
  <c r="AE11" i="2"/>
  <c r="AE17" i="19" s="1"/>
  <c r="V11" i="2"/>
  <c r="O11" i="2"/>
  <c r="I11" i="2"/>
  <c r="E11" i="2"/>
  <c r="CY10" i="2"/>
  <c r="CR13" i="19"/>
  <c r="CL10" i="2"/>
  <c r="CL13" i="19" s="1"/>
  <c r="BX13" i="19"/>
  <c r="BR13" i="19"/>
  <c r="BJ10" i="2"/>
  <c r="BB10" i="2"/>
  <c r="AW10" i="2"/>
  <c r="AO10" i="2"/>
  <c r="AO13" i="19" s="1"/>
  <c r="AJ10" i="2"/>
  <c r="AD10" i="2"/>
  <c r="V10" i="2"/>
  <c r="O10" i="2"/>
  <c r="I10" i="2"/>
  <c r="E10" i="2"/>
  <c r="CZ9" i="2"/>
  <c r="CZ9" i="19" s="1"/>
  <c r="CS9" i="19"/>
  <c r="CM9" i="2"/>
  <c r="CM9" i="19" s="1"/>
  <c r="BY9" i="19"/>
  <c r="BS9" i="19"/>
  <c r="BJ9" i="2"/>
  <c r="BB9" i="2"/>
  <c r="AW9" i="2"/>
  <c r="AO9" i="2"/>
  <c r="AO9" i="19" s="1"/>
  <c r="AJ9" i="2"/>
  <c r="AE9" i="2"/>
  <c r="AE9" i="19" s="1"/>
  <c r="V9" i="2"/>
  <c r="O9" i="2"/>
  <c r="I9" i="2"/>
  <c r="E9" i="2"/>
  <c r="CR5" i="19"/>
  <c r="CL8" i="2"/>
  <c r="CL5" i="19" s="1"/>
  <c r="CE5" i="19"/>
  <c r="BX5" i="19"/>
  <c r="BR5" i="19"/>
  <c r="BJ8" i="2"/>
  <c r="BB8" i="2"/>
  <c r="AW8" i="2"/>
  <c r="AO8" i="2"/>
  <c r="AO5" i="19" s="1"/>
  <c r="AJ8" i="2"/>
  <c r="AD8" i="2"/>
  <c r="V8" i="2"/>
  <c r="O8" i="2"/>
  <c r="I8" i="2"/>
  <c r="E8" i="2"/>
  <c r="AO7" i="2"/>
  <c r="AO16" i="19" s="1"/>
  <c r="E7" i="2"/>
  <c r="AO6" i="2"/>
  <c r="AO12" i="19" s="1"/>
  <c r="E6" i="2"/>
  <c r="AO5" i="2"/>
  <c r="AO8" i="19" s="1"/>
  <c r="E5" i="2"/>
  <c r="AO4" i="2"/>
  <c r="AO4" i="19" s="1"/>
  <c r="E4" i="2"/>
  <c r="BL14" i="2" l="1"/>
  <c r="BL14" i="19" s="1"/>
  <c r="BJ14" i="19"/>
  <c r="BL10" i="2"/>
  <c r="BL13" i="19" s="1"/>
  <c r="BJ13" i="19"/>
  <c r="BK18" i="2"/>
  <c r="BJ15" i="19"/>
  <c r="BL17" i="2"/>
  <c r="BL11" i="19" s="1"/>
  <c r="BJ11" i="19"/>
  <c r="BK9" i="2"/>
  <c r="BJ9" i="19"/>
  <c r="BK13" i="2"/>
  <c r="BJ10" i="19"/>
  <c r="BL8" i="2"/>
  <c r="BL5" i="19" s="1"/>
  <c r="BJ5" i="19"/>
  <c r="BL16" i="2"/>
  <c r="BL7" i="19" s="1"/>
  <c r="BJ7" i="19"/>
  <c r="AL15" i="2"/>
  <c r="AL18" i="19" s="1"/>
  <c r="AJ18" i="19"/>
  <c r="AL11" i="2"/>
  <c r="AL17" i="19" s="1"/>
  <c r="AJ17" i="19"/>
  <c r="AK19" i="2"/>
  <c r="AJ19" i="19"/>
  <c r="AL18" i="2"/>
  <c r="AL15" i="19" s="1"/>
  <c r="AJ15" i="19"/>
  <c r="AK14" i="2"/>
  <c r="AJ14" i="19"/>
  <c r="AK10" i="2"/>
  <c r="AJ13" i="19"/>
  <c r="AL9" i="2"/>
  <c r="AL9" i="19" s="1"/>
  <c r="AJ9" i="19"/>
  <c r="AL13" i="2"/>
  <c r="AL10" i="19" s="1"/>
  <c r="AJ10" i="19"/>
  <c r="AK17" i="2"/>
  <c r="AJ11" i="19"/>
  <c r="AK8" i="2"/>
  <c r="AJ5" i="19"/>
  <c r="AK12" i="2"/>
  <c r="AJ6" i="19"/>
  <c r="AK16" i="2"/>
  <c r="AJ7" i="19"/>
  <c r="X15" i="2"/>
  <c r="X18" i="19" s="1"/>
  <c r="V18" i="19"/>
  <c r="X11" i="2"/>
  <c r="X17" i="19" s="1"/>
  <c r="V17" i="19"/>
  <c r="W19" i="2"/>
  <c r="V19" i="19"/>
  <c r="W10" i="2"/>
  <c r="V13" i="19"/>
  <c r="X18" i="2"/>
  <c r="X15" i="19" s="1"/>
  <c r="V15" i="19"/>
  <c r="W14" i="2"/>
  <c r="V14" i="19"/>
  <c r="X13" i="2"/>
  <c r="X10" i="19" s="1"/>
  <c r="V10" i="19"/>
  <c r="X17" i="2"/>
  <c r="X11" i="19" s="1"/>
  <c r="V11" i="19"/>
  <c r="X9" i="2"/>
  <c r="X9" i="19" s="1"/>
  <c r="V9" i="19"/>
  <c r="W12" i="2"/>
  <c r="V6" i="19"/>
  <c r="W16" i="2"/>
  <c r="V7" i="19"/>
  <c r="W8" i="2"/>
  <c r="V5" i="19"/>
  <c r="Q11" i="2"/>
  <c r="Q17" i="19" s="1"/>
  <c r="O17" i="19"/>
  <c r="AX15" i="2"/>
  <c r="AW18" i="19"/>
  <c r="P19" i="2"/>
  <c r="O19" i="19"/>
  <c r="AX11" i="2"/>
  <c r="AW17" i="19"/>
  <c r="BC15" i="2"/>
  <c r="BB18" i="19"/>
  <c r="AY19" i="2"/>
  <c r="AY19" i="19" s="1"/>
  <c r="AW19" i="19"/>
  <c r="BC11" i="2"/>
  <c r="BD11" i="2" s="1"/>
  <c r="BB17" i="19"/>
  <c r="K15" i="2"/>
  <c r="K18" i="19" s="1"/>
  <c r="I18" i="19"/>
  <c r="BC19" i="2"/>
  <c r="BB19" i="19"/>
  <c r="K11" i="2"/>
  <c r="K17" i="19" s="1"/>
  <c r="I17" i="19"/>
  <c r="Q15" i="2"/>
  <c r="Q18" i="19" s="1"/>
  <c r="O18" i="19"/>
  <c r="J19" i="2"/>
  <c r="I19" i="19"/>
  <c r="J10" i="2"/>
  <c r="I13" i="19"/>
  <c r="AY14" i="2"/>
  <c r="AY14" i="19" s="1"/>
  <c r="AW14" i="19"/>
  <c r="BC18" i="2"/>
  <c r="BB15" i="19"/>
  <c r="AY10" i="2"/>
  <c r="AY13" i="19" s="1"/>
  <c r="AW13" i="19"/>
  <c r="J14" i="2"/>
  <c r="I14" i="19"/>
  <c r="Q18" i="2"/>
  <c r="Q15" i="19" s="1"/>
  <c r="O15" i="19"/>
  <c r="BC10" i="2"/>
  <c r="BC13" i="19" s="1"/>
  <c r="BB13" i="19"/>
  <c r="P14" i="2"/>
  <c r="O14" i="19"/>
  <c r="AX18" i="2"/>
  <c r="AW15" i="19"/>
  <c r="P10" i="2"/>
  <c r="O13" i="19"/>
  <c r="BC14" i="2"/>
  <c r="BB14" i="19"/>
  <c r="K18" i="2"/>
  <c r="K15" i="19" s="1"/>
  <c r="I15" i="19"/>
  <c r="BC9" i="2"/>
  <c r="BD9" i="2" s="1"/>
  <c r="BB9" i="19"/>
  <c r="Q9" i="2"/>
  <c r="Q9" i="19" s="1"/>
  <c r="O9" i="19"/>
  <c r="BC13" i="2"/>
  <c r="BC10" i="19" s="1"/>
  <c r="BB10" i="19"/>
  <c r="BC17" i="2"/>
  <c r="BB11" i="19"/>
  <c r="AX9" i="2"/>
  <c r="AW9" i="19"/>
  <c r="K13" i="2"/>
  <c r="K10" i="19" s="1"/>
  <c r="I10" i="19"/>
  <c r="K17" i="2"/>
  <c r="K11" i="19" s="1"/>
  <c r="I11" i="19"/>
  <c r="Q13" i="2"/>
  <c r="Q10" i="19" s="1"/>
  <c r="O10" i="19"/>
  <c r="Q17" i="2"/>
  <c r="Q11" i="19" s="1"/>
  <c r="O11" i="19"/>
  <c r="K9" i="2"/>
  <c r="K9" i="19" s="1"/>
  <c r="I9" i="19"/>
  <c r="AX13" i="2"/>
  <c r="AW10" i="19"/>
  <c r="AY17" i="2"/>
  <c r="AY11" i="19" s="1"/>
  <c r="AW11" i="19"/>
  <c r="J8" i="2"/>
  <c r="I5" i="19"/>
  <c r="P8" i="2"/>
  <c r="O5" i="19"/>
  <c r="BC12" i="2"/>
  <c r="BE12" i="2" s="1"/>
  <c r="BE6" i="19" s="1"/>
  <c r="BB6" i="19"/>
  <c r="AY16" i="2"/>
  <c r="AY7" i="19" s="1"/>
  <c r="AW7" i="19"/>
  <c r="AY8" i="2"/>
  <c r="AY5" i="19" s="1"/>
  <c r="AW5" i="19"/>
  <c r="J12" i="2"/>
  <c r="I6" i="19"/>
  <c r="BC16" i="2"/>
  <c r="BB7" i="19"/>
  <c r="AY12" i="2"/>
  <c r="AY6" i="19" s="1"/>
  <c r="AW6" i="19"/>
  <c r="P16" i="2"/>
  <c r="O7" i="19"/>
  <c r="BC8" i="2"/>
  <c r="BB5" i="19"/>
  <c r="P12" i="2"/>
  <c r="O6" i="19"/>
  <c r="J16" i="2"/>
  <c r="I7" i="19"/>
  <c r="DA19" i="2"/>
  <c r="DA19" i="19" s="1"/>
  <c r="CY19" i="19"/>
  <c r="DA14" i="2"/>
  <c r="DA14" i="19" s="1"/>
  <c r="CY14" i="19"/>
  <c r="DA10" i="2"/>
  <c r="DA13" i="19" s="1"/>
  <c r="CY13" i="19"/>
  <c r="DA12" i="2"/>
  <c r="DA6" i="19" s="1"/>
  <c r="CY6" i="19"/>
  <c r="BS15" i="21"/>
  <c r="BS10" i="21"/>
  <c r="BR13" i="21"/>
  <c r="BR17" i="21"/>
  <c r="BB7" i="21"/>
  <c r="BB16" i="21"/>
  <c r="AO6" i="21"/>
  <c r="CR17" i="21"/>
  <c r="CR7" i="21"/>
  <c r="CR16" i="21"/>
  <c r="BR15" i="21"/>
  <c r="CZ7" i="21"/>
  <c r="CZ16" i="21"/>
  <c r="BS18" i="21"/>
  <c r="BS11" i="21"/>
  <c r="CL5" i="21"/>
  <c r="CL8" i="21"/>
  <c r="CM5" i="21"/>
  <c r="CM8" i="21"/>
  <c r="CL11" i="21"/>
  <c r="CL13" i="21"/>
  <c r="BB6" i="21"/>
  <c r="BB12" i="21"/>
  <c r="BL7" i="21"/>
  <c r="BL16" i="21"/>
  <c r="CR5" i="21"/>
  <c r="CR8" i="21"/>
  <c r="CM18" i="21"/>
  <c r="BB13" i="21"/>
  <c r="BB15" i="21"/>
  <c r="BL6" i="21"/>
  <c r="BL12" i="21"/>
  <c r="CR18" i="21"/>
  <c r="CR6" i="21"/>
  <c r="CR12" i="21"/>
  <c r="CZ13" i="21"/>
  <c r="BR11" i="21"/>
  <c r="BR10" i="21"/>
  <c r="BR5" i="21"/>
  <c r="BR8" i="21"/>
  <c r="CZ15" i="21"/>
  <c r="BB5" i="21"/>
  <c r="BB8" i="21"/>
  <c r="BL5" i="21"/>
  <c r="BL8" i="21"/>
  <c r="CL7" i="21"/>
  <c r="CL16" i="21"/>
  <c r="CL18" i="21"/>
  <c r="AO8" i="21"/>
  <c r="AO16" i="21"/>
  <c r="AO10" i="21"/>
  <c r="AO18" i="21"/>
  <c r="AO11" i="21"/>
  <c r="CR13" i="21"/>
  <c r="CZ11" i="21"/>
  <c r="BR7" i="21"/>
  <c r="BR16" i="21"/>
  <c r="BR6" i="21"/>
  <c r="BR12" i="21"/>
  <c r="CZ5" i="21"/>
  <c r="CZ8" i="21"/>
  <c r="CZ6" i="21"/>
  <c r="CZ12" i="21"/>
  <c r="BS5" i="21"/>
  <c r="BS8" i="21"/>
  <c r="BS13" i="21"/>
  <c r="BS6" i="21"/>
  <c r="BS12" i="21"/>
  <c r="BS7" i="21"/>
  <c r="BS16" i="21"/>
  <c r="CL6" i="21"/>
  <c r="CL12" i="21"/>
  <c r="CM7" i="21"/>
  <c r="CM16" i="21"/>
  <c r="CM11" i="21"/>
  <c r="CM10" i="21"/>
  <c r="E5" i="21"/>
  <c r="E13" i="21"/>
  <c r="E7" i="21"/>
  <c r="E15" i="21"/>
  <c r="AF10" i="2"/>
  <c r="AF13" i="19" s="1"/>
  <c r="AD13" i="19"/>
  <c r="AF8" i="2"/>
  <c r="AF5" i="19" s="1"/>
  <c r="AD5" i="19"/>
  <c r="AF12" i="2"/>
  <c r="AF6" i="19" s="1"/>
  <c r="AD6" i="19"/>
  <c r="AF17" i="2"/>
  <c r="AF11" i="19" s="1"/>
  <c r="AD11" i="19"/>
  <c r="AF16" i="2"/>
  <c r="AF7" i="19" s="1"/>
  <c r="AD7" i="19"/>
  <c r="AF14" i="2"/>
  <c r="AF14" i="19" s="1"/>
  <c r="AD14" i="19"/>
  <c r="AF19" i="2"/>
  <c r="AF19" i="19" s="1"/>
  <c r="AD19" i="19"/>
  <c r="V10" i="21"/>
  <c r="CM17" i="21"/>
  <c r="CK17" i="21"/>
  <c r="CM15" i="21"/>
  <c r="CK15" i="21"/>
  <c r="CM14" i="21"/>
  <c r="CK14" i="21"/>
  <c r="CM9" i="21"/>
  <c r="CK9" i="21"/>
  <c r="CK6" i="21"/>
  <c r="CE13" i="21"/>
  <c r="CF18" i="21"/>
  <c r="CD18" i="21"/>
  <c r="CE17" i="21"/>
  <c r="CC17" i="21"/>
  <c r="CE18" i="21"/>
  <c r="CC18" i="21"/>
  <c r="CE19" i="21"/>
  <c r="CC19" i="21"/>
  <c r="CF19" i="21"/>
  <c r="CD19" i="21"/>
  <c r="CF13" i="21"/>
  <c r="CD13" i="21"/>
  <c r="CE14" i="21"/>
  <c r="CF9" i="21"/>
  <c r="CD9" i="21"/>
  <c r="CF10" i="21"/>
  <c r="CD10" i="21"/>
  <c r="CF11" i="21"/>
  <c r="CD11" i="21"/>
  <c r="CE10" i="21"/>
  <c r="CC10" i="21"/>
  <c r="CE11" i="21"/>
  <c r="CC11" i="21"/>
  <c r="CE9" i="21"/>
  <c r="CC9" i="21"/>
  <c r="CF6" i="21"/>
  <c r="CD6" i="21"/>
  <c r="CF7" i="21"/>
  <c r="CD7" i="21"/>
  <c r="CE5" i="21"/>
  <c r="CE7" i="21"/>
  <c r="CE6" i="21"/>
  <c r="AD7" i="21"/>
  <c r="AF17" i="21"/>
  <c r="AD17" i="21"/>
  <c r="AF19" i="21"/>
  <c r="AD19" i="21"/>
  <c r="AE17" i="21"/>
  <c r="AC17" i="21"/>
  <c r="AE18" i="21"/>
  <c r="AC18" i="21"/>
  <c r="AE19" i="21"/>
  <c r="AC19" i="21"/>
  <c r="AE15" i="21"/>
  <c r="AD14" i="21"/>
  <c r="AD13" i="21"/>
  <c r="AE13" i="21"/>
  <c r="AF14" i="21"/>
  <c r="AF13" i="21"/>
  <c r="AE14" i="21"/>
  <c r="AE11" i="21"/>
  <c r="AC11" i="21"/>
  <c r="AF10" i="21"/>
  <c r="AD10" i="21"/>
  <c r="AE9" i="21"/>
  <c r="AC9" i="21"/>
  <c r="AE10" i="21"/>
  <c r="AC10" i="21"/>
  <c r="AF5" i="21"/>
  <c r="AE6" i="21"/>
  <c r="AE5" i="21"/>
  <c r="AE7" i="21"/>
  <c r="V16" i="21"/>
  <c r="V7" i="21"/>
  <c r="E8" i="21"/>
  <c r="E16" i="21"/>
  <c r="E10" i="21"/>
  <c r="E18" i="21"/>
  <c r="E11" i="21"/>
  <c r="V8" i="21"/>
  <c r="V5" i="21"/>
  <c r="V18" i="21"/>
  <c r="E6" i="21"/>
  <c r="X12" i="21"/>
  <c r="X6" i="21"/>
  <c r="V12" i="21"/>
  <c r="V6" i="21"/>
  <c r="I12" i="21"/>
  <c r="I16" i="21"/>
  <c r="O12" i="21"/>
  <c r="V13" i="21"/>
  <c r="AJ6" i="21"/>
  <c r="AX8" i="21"/>
  <c r="AW5" i="21"/>
  <c r="AX16" i="21"/>
  <c r="AW7" i="21"/>
  <c r="BB10" i="21"/>
  <c r="BV5" i="21"/>
  <c r="BV6" i="21"/>
  <c r="BV7" i="21"/>
  <c r="I13" i="21"/>
  <c r="I17" i="21"/>
  <c r="O9" i="21"/>
  <c r="O17" i="21"/>
  <c r="AJ9" i="21"/>
  <c r="AJ11" i="21"/>
  <c r="AW10" i="21"/>
  <c r="BB17" i="21"/>
  <c r="BC19" i="21"/>
  <c r="BB19" i="21"/>
  <c r="CY17" i="21"/>
  <c r="CS19" i="21"/>
  <c r="CQ19" i="21"/>
  <c r="CQ7" i="21"/>
  <c r="I10" i="21"/>
  <c r="I14" i="21"/>
  <c r="I18" i="21"/>
  <c r="O10" i="21"/>
  <c r="O14" i="21"/>
  <c r="O18" i="21"/>
  <c r="W15" i="21"/>
  <c r="X9" i="21"/>
  <c r="V9" i="21"/>
  <c r="X14" i="21"/>
  <c r="V17" i="21"/>
  <c r="AJ13" i="21"/>
  <c r="AJ14" i="21"/>
  <c r="AJ15" i="21"/>
  <c r="AW13" i="21"/>
  <c r="AW14" i="21"/>
  <c r="AW15" i="21"/>
  <c r="BC9" i="21"/>
  <c r="BB9" i="21"/>
  <c r="BC11" i="21"/>
  <c r="BB11" i="21"/>
  <c r="BV13" i="21"/>
  <c r="BV14" i="21"/>
  <c r="BV15" i="21"/>
  <c r="DA15" i="21"/>
  <c r="CY15" i="21"/>
  <c r="CY5" i="21"/>
  <c r="J5" i="21"/>
  <c r="I8" i="21"/>
  <c r="P5" i="21"/>
  <c r="O8" i="21"/>
  <c r="O16" i="21"/>
  <c r="Y5" i="21"/>
  <c r="W8" i="21"/>
  <c r="Y6" i="21"/>
  <c r="W12" i="21"/>
  <c r="Y7" i="21"/>
  <c r="W16" i="21"/>
  <c r="AJ5" i="21"/>
  <c r="AJ7" i="21"/>
  <c r="AX12" i="21"/>
  <c r="AW6" i="21"/>
  <c r="DA14" i="21"/>
  <c r="CY14" i="21"/>
  <c r="I9" i="21"/>
  <c r="O13" i="21"/>
  <c r="Y9" i="21"/>
  <c r="W9" i="21"/>
  <c r="V11" i="21"/>
  <c r="X19" i="21"/>
  <c r="V19" i="21"/>
  <c r="AJ10" i="21"/>
  <c r="AW9" i="21"/>
  <c r="AW11" i="21"/>
  <c r="BC8" i="21"/>
  <c r="BV9" i="21"/>
  <c r="BV10" i="21"/>
  <c r="BV11" i="21"/>
  <c r="CY6" i="21"/>
  <c r="DA19" i="21"/>
  <c r="CY19" i="21"/>
  <c r="DA11" i="21"/>
  <c r="CY11" i="21"/>
  <c r="CS17" i="21"/>
  <c r="CQ17" i="21"/>
  <c r="CS9" i="21"/>
  <c r="CQ9" i="21"/>
  <c r="DA13" i="21"/>
  <c r="CY13" i="21"/>
  <c r="CS14" i="21"/>
  <c r="CQ14" i="21"/>
  <c r="CQ10" i="21"/>
  <c r="I11" i="21"/>
  <c r="I15" i="21"/>
  <c r="I19" i="21"/>
  <c r="O11" i="21"/>
  <c r="O15" i="21"/>
  <c r="O19" i="21"/>
  <c r="X15" i="21"/>
  <c r="V15" i="21"/>
  <c r="AJ17" i="21"/>
  <c r="AJ18" i="21"/>
  <c r="AJ19" i="21"/>
  <c r="AW17" i="21"/>
  <c r="AW18" i="21"/>
  <c r="AW19" i="21"/>
  <c r="BC18" i="21"/>
  <c r="BB18" i="21"/>
  <c r="BV17" i="21"/>
  <c r="BV18" i="21"/>
  <c r="BV19" i="21"/>
  <c r="CY7" i="21"/>
  <c r="CY18" i="21"/>
  <c r="DA9" i="21"/>
  <c r="CY9" i="21"/>
  <c r="CY10" i="21"/>
  <c r="CS18" i="21"/>
  <c r="CQ18" i="21"/>
  <c r="CQ11" i="21"/>
  <c r="CQ6" i="21"/>
  <c r="CQ15" i="21"/>
  <c r="CS13" i="21"/>
  <c r="CQ13" i="21"/>
  <c r="CQ5" i="21"/>
  <c r="I31" i="21"/>
  <c r="J31" i="21" s="1"/>
  <c r="L31" i="21" s="1"/>
  <c r="I30" i="21"/>
  <c r="J30" i="21" s="1"/>
  <c r="L30" i="21" s="1"/>
  <c r="BX9" i="21"/>
  <c r="BX13" i="21"/>
  <c r="BX14" i="21"/>
  <c r="BX11" i="21"/>
  <c r="BX15" i="21"/>
  <c r="BX19" i="21"/>
  <c r="BL9" i="21"/>
  <c r="BL10" i="21"/>
  <c r="BL11" i="21"/>
  <c r="BL18" i="21"/>
  <c r="BL19" i="21"/>
  <c r="BK8" i="21"/>
  <c r="BK12" i="21"/>
  <c r="BK16" i="21"/>
  <c r="AY9" i="21"/>
  <c r="AY13" i="21"/>
  <c r="AY17" i="21"/>
  <c r="AY14" i="21"/>
  <c r="AY18" i="21"/>
  <c r="AY19" i="21"/>
  <c r="AL5" i="21"/>
  <c r="AL9" i="21"/>
  <c r="AL13" i="21"/>
  <c r="AL17" i="21"/>
  <c r="AL6" i="21"/>
  <c r="AL10" i="21"/>
  <c r="AL14" i="21"/>
  <c r="AL18" i="21"/>
  <c r="AL7" i="21"/>
  <c r="AL11" i="21"/>
  <c r="AL15" i="21"/>
  <c r="AL19" i="21"/>
  <c r="Q9" i="21"/>
  <c r="Q14" i="21"/>
  <c r="Q19" i="21"/>
  <c r="K9" i="21"/>
  <c r="K14" i="21"/>
  <c r="K19" i="21"/>
  <c r="CL15" i="2"/>
  <c r="CL18" i="19" s="1"/>
  <c r="CM10" i="2"/>
  <c r="CM13" i="19" s="1"/>
  <c r="CM19" i="2"/>
  <c r="CM19" i="19" s="1"/>
  <c r="CM14" i="2"/>
  <c r="CM14" i="19" s="1"/>
  <c r="CM17" i="2"/>
  <c r="CM11" i="19" s="1"/>
  <c r="CM8" i="2"/>
  <c r="CM5" i="19" s="1"/>
  <c r="CM12" i="2"/>
  <c r="CM6" i="19" s="1"/>
  <c r="CM16" i="2"/>
  <c r="CM7" i="19" s="1"/>
  <c r="CF5" i="19"/>
  <c r="BK11" i="2"/>
  <c r="BL11" i="2"/>
  <c r="BL17" i="19" s="1"/>
  <c r="BK15" i="2"/>
  <c r="BL15" i="2"/>
  <c r="BL18" i="19" s="1"/>
  <c r="BK10" i="2"/>
  <c r="BK14" i="2"/>
  <c r="AK13" i="2"/>
  <c r="AL8" i="2"/>
  <c r="AL5" i="19" s="1"/>
  <c r="AK11" i="2"/>
  <c r="AK15" i="2"/>
  <c r="AK18" i="2"/>
  <c r="AK9" i="2"/>
  <c r="AL17" i="2"/>
  <c r="AL11" i="19" s="1"/>
  <c r="AL16" i="2"/>
  <c r="AL7" i="19" s="1"/>
  <c r="AD13" i="2"/>
  <c r="AD9" i="2"/>
  <c r="AD11" i="2"/>
  <c r="AD15" i="2"/>
  <c r="AD18" i="2"/>
  <c r="AE17" i="2"/>
  <c r="AE11" i="19" s="1"/>
  <c r="AE8" i="2"/>
  <c r="AE5" i="19" s="1"/>
  <c r="AE16" i="2"/>
  <c r="AE7" i="19" s="1"/>
  <c r="W11" i="2"/>
  <c r="W15" i="2"/>
  <c r="W18" i="2"/>
  <c r="W9" i="2"/>
  <c r="W13" i="2"/>
  <c r="W17" i="2"/>
  <c r="X8" i="2"/>
  <c r="X5" i="19" s="1"/>
  <c r="X16" i="2"/>
  <c r="X7" i="19" s="1"/>
  <c r="J15" i="2"/>
  <c r="BR18" i="19"/>
  <c r="BX18" i="19"/>
  <c r="CR18" i="19"/>
  <c r="CY15" i="2"/>
  <c r="AX14" i="2"/>
  <c r="P13" i="2"/>
  <c r="AX12" i="2"/>
  <c r="BS13" i="19"/>
  <c r="CS13" i="19"/>
  <c r="Q8" i="2"/>
  <c r="Q5" i="19" s="1"/>
  <c r="AY11" i="2"/>
  <c r="AY17" i="19" s="1"/>
  <c r="AX19" i="2"/>
  <c r="P15" i="2"/>
  <c r="J11" i="2"/>
  <c r="P11" i="2"/>
  <c r="AY15" i="2"/>
  <c r="AY18" i="19" s="1"/>
  <c r="BS19" i="19"/>
  <c r="BY19" i="19"/>
  <c r="CS19" i="19"/>
  <c r="P18" i="2"/>
  <c r="BD10" i="2"/>
  <c r="AX10" i="2"/>
  <c r="BY13" i="19"/>
  <c r="BE14" i="2"/>
  <c r="BE14" i="19" s="1"/>
  <c r="BS14" i="19"/>
  <c r="CS14" i="19"/>
  <c r="J18" i="2"/>
  <c r="P9" i="2"/>
  <c r="J13" i="2"/>
  <c r="J17" i="2"/>
  <c r="CY17" i="2"/>
  <c r="CZ17" i="2"/>
  <c r="CZ11" i="19" s="1"/>
  <c r="J9" i="2"/>
  <c r="P17" i="2"/>
  <c r="AX17" i="2"/>
  <c r="BS11" i="19"/>
  <c r="BY11" i="19"/>
  <c r="CS11" i="19"/>
  <c r="Q16" i="2"/>
  <c r="Q7" i="19" s="1"/>
  <c r="K8" i="2"/>
  <c r="K5" i="19" s="1"/>
  <c r="K16" i="2"/>
  <c r="K7" i="19" s="1"/>
  <c r="CY8" i="2"/>
  <c r="CZ8" i="2"/>
  <c r="CZ5" i="19" s="1"/>
  <c r="CY16" i="2"/>
  <c r="CZ16" i="2"/>
  <c r="CZ7" i="19" s="1"/>
  <c r="AX8" i="2"/>
  <c r="BS5" i="19"/>
  <c r="BY5" i="19"/>
  <c r="CS5" i="19"/>
  <c r="BS6" i="19"/>
  <c r="BY6" i="19"/>
  <c r="CS6" i="19"/>
  <c r="AX16" i="2"/>
  <c r="BS7" i="19"/>
  <c r="BY7" i="19"/>
  <c r="CS7" i="19"/>
  <c r="I22" i="21"/>
  <c r="BI22" i="21"/>
  <c r="I23" i="21"/>
  <c r="BI23" i="21"/>
  <c r="K24" i="21"/>
  <c r="K25" i="21"/>
  <c r="I26" i="21"/>
  <c r="BI26" i="21"/>
  <c r="I27" i="21"/>
  <c r="BI27" i="21"/>
  <c r="K28" i="21"/>
  <c r="K29" i="21"/>
  <c r="BI30" i="21"/>
  <c r="BI31" i="21"/>
  <c r="K32" i="21"/>
  <c r="K33" i="21"/>
  <c r="BJ22" i="21"/>
  <c r="BJ23" i="21"/>
  <c r="BJ26" i="21"/>
  <c r="BJ27" i="21"/>
  <c r="CZ11" i="2"/>
  <c r="CZ17" i="19" s="1"/>
  <c r="CY11" i="2"/>
  <c r="BL12" i="2"/>
  <c r="BL6" i="19" s="1"/>
  <c r="BK12" i="2"/>
  <c r="BE13" i="2"/>
  <c r="BE10" i="19" s="1"/>
  <c r="BE8" i="2"/>
  <c r="BE5" i="19" s="1"/>
  <c r="BK8" i="2"/>
  <c r="AY9" i="2"/>
  <c r="AY9" i="19" s="1"/>
  <c r="BL9" i="2"/>
  <c r="BL9" i="19" s="1"/>
  <c r="BR9" i="19"/>
  <c r="BX9" i="19"/>
  <c r="CL9" i="2"/>
  <c r="CL9" i="19" s="1"/>
  <c r="CR9" i="19"/>
  <c r="CY9" i="2"/>
  <c r="K10" i="2"/>
  <c r="K13" i="19" s="1"/>
  <c r="Q10" i="2"/>
  <c r="Q13" i="19" s="1"/>
  <c r="X10" i="2"/>
  <c r="X13" i="19" s="1"/>
  <c r="AE10" i="2"/>
  <c r="AE13" i="19" s="1"/>
  <c r="AL10" i="2"/>
  <c r="AL13" i="19" s="1"/>
  <c r="CZ10" i="2"/>
  <c r="CZ13" i="19" s="1"/>
  <c r="BS17" i="19"/>
  <c r="BR17" i="19"/>
  <c r="BX17" i="19"/>
  <c r="CL11" i="2"/>
  <c r="CL17" i="19" s="1"/>
  <c r="Q12" i="2"/>
  <c r="Q6" i="19" s="1"/>
  <c r="AE12" i="2"/>
  <c r="AE6" i="19" s="1"/>
  <c r="AL12" i="2"/>
  <c r="AL6" i="19" s="1"/>
  <c r="CZ12" i="2"/>
  <c r="CZ6" i="19" s="1"/>
  <c r="AY13" i="2"/>
  <c r="AY10" i="19" s="1"/>
  <c r="CR17" i="19"/>
  <c r="K12" i="2"/>
  <c r="K6" i="19" s="1"/>
  <c r="X12" i="2"/>
  <c r="X6" i="19" s="1"/>
  <c r="BL13" i="2"/>
  <c r="BL10" i="19" s="1"/>
  <c r="BR10" i="19"/>
  <c r="BX10" i="19"/>
  <c r="CL13" i="2"/>
  <c r="CL10" i="19" s="1"/>
  <c r="CR10" i="19"/>
  <c r="CY13" i="2"/>
  <c r="K14" i="2"/>
  <c r="K14" i="19" s="1"/>
  <c r="Q14" i="2"/>
  <c r="Q14" i="19" s="1"/>
  <c r="X14" i="2"/>
  <c r="X14" i="19" s="1"/>
  <c r="AE14" i="2"/>
  <c r="AE14" i="19" s="1"/>
  <c r="AL14" i="2"/>
  <c r="AL14" i="19" s="1"/>
  <c r="CZ14" i="2"/>
  <c r="CZ14" i="19" s="1"/>
  <c r="BE16" i="2"/>
  <c r="BE7" i="19" s="1"/>
  <c r="BK16" i="2"/>
  <c r="BE17" i="2"/>
  <c r="BE11" i="19" s="1"/>
  <c r="BK17" i="2"/>
  <c r="AY18" i="2"/>
  <c r="AY15" i="19" s="1"/>
  <c r="BD18" i="2"/>
  <c r="BL18" i="2"/>
  <c r="BL15" i="19" s="1"/>
  <c r="BR15" i="19"/>
  <c r="CZ18" i="2"/>
  <c r="CZ15" i="19" s="1"/>
  <c r="CY18" i="2"/>
  <c r="BL19" i="2"/>
  <c r="BL19" i="19" s="1"/>
  <c r="BK19" i="2"/>
  <c r="BX15" i="19"/>
  <c r="CL18" i="2"/>
  <c r="CL15" i="19" s="1"/>
  <c r="CR15" i="19"/>
  <c r="K19" i="2"/>
  <c r="K19" i="19" s="1"/>
  <c r="Q19" i="2"/>
  <c r="Q19" i="19" s="1"/>
  <c r="X19" i="2"/>
  <c r="X19" i="19" s="1"/>
  <c r="AE19" i="2"/>
  <c r="AE19" i="19" s="1"/>
  <c r="AL19" i="2"/>
  <c r="AL19" i="19" s="1"/>
  <c r="BE19" i="2"/>
  <c r="BE19" i="19" s="1"/>
  <c r="CZ19" i="2"/>
  <c r="CZ19" i="19" s="1"/>
  <c r="BM11" i="2" l="1"/>
  <c r="BM17" i="19" s="1"/>
  <c r="BK17" i="19"/>
  <c r="BM19" i="2"/>
  <c r="BM19" i="19" s="1"/>
  <c r="BK19" i="19"/>
  <c r="BM15" i="2"/>
  <c r="BM18" i="19" s="1"/>
  <c r="BK18" i="19"/>
  <c r="BM10" i="2"/>
  <c r="BM13" i="19" s="1"/>
  <c r="BK13" i="19"/>
  <c r="BM14" i="2"/>
  <c r="BM14" i="19" s="1"/>
  <c r="BK14" i="19"/>
  <c r="BM18" i="2"/>
  <c r="BM15" i="19" s="1"/>
  <c r="BK15" i="19"/>
  <c r="BM17" i="2"/>
  <c r="BM11" i="19" s="1"/>
  <c r="BK11" i="19"/>
  <c r="BM9" i="2"/>
  <c r="BM9" i="19" s="1"/>
  <c r="BK9" i="19"/>
  <c r="BM13" i="2"/>
  <c r="BM10" i="19" s="1"/>
  <c r="BK10" i="19"/>
  <c r="BM16" i="2"/>
  <c r="BM7" i="19" s="1"/>
  <c r="BK7" i="19"/>
  <c r="BM8" i="2"/>
  <c r="BM5" i="19" s="1"/>
  <c r="BK5" i="19"/>
  <c r="BM12" i="2"/>
  <c r="BM6" i="19" s="1"/>
  <c r="BK6" i="19"/>
  <c r="AM15" i="2"/>
  <c r="AM18" i="19" s="1"/>
  <c r="AK18" i="19"/>
  <c r="AM11" i="2"/>
  <c r="AM17" i="19" s="1"/>
  <c r="AK17" i="19"/>
  <c r="AM19" i="2"/>
  <c r="AM19" i="19" s="1"/>
  <c r="AK19" i="19"/>
  <c r="AM18" i="2"/>
  <c r="AM15" i="19" s="1"/>
  <c r="AK15" i="19"/>
  <c r="AM14" i="2"/>
  <c r="AM14" i="19" s="1"/>
  <c r="AK14" i="19"/>
  <c r="AM10" i="2"/>
  <c r="AM13" i="19" s="1"/>
  <c r="AK13" i="19"/>
  <c r="AM9" i="2"/>
  <c r="AM9" i="19" s="1"/>
  <c r="AK9" i="19"/>
  <c r="AM13" i="2"/>
  <c r="AM10" i="19" s="1"/>
  <c r="AK10" i="19"/>
  <c r="AM17" i="2"/>
  <c r="AM11" i="19" s="1"/>
  <c r="AK11" i="19"/>
  <c r="AM12" i="2"/>
  <c r="AM6" i="19" s="1"/>
  <c r="AK6" i="19"/>
  <c r="AM16" i="2"/>
  <c r="AM7" i="19" s="1"/>
  <c r="AK7" i="19"/>
  <c r="AM8" i="2"/>
  <c r="AM5" i="19" s="1"/>
  <c r="AK5" i="19"/>
  <c r="Y15" i="2"/>
  <c r="Y18" i="19" s="1"/>
  <c r="W18" i="19"/>
  <c r="Y11" i="2"/>
  <c r="Y17" i="19" s="1"/>
  <c r="W17" i="19"/>
  <c r="Y19" i="2"/>
  <c r="Y19" i="19" s="1"/>
  <c r="W19" i="19"/>
  <c r="Y18" i="2"/>
  <c r="Y15" i="19" s="1"/>
  <c r="W15" i="19"/>
  <c r="Y14" i="2"/>
  <c r="Y14" i="19" s="1"/>
  <c r="W14" i="19"/>
  <c r="Y10" i="2"/>
  <c r="Y13" i="19" s="1"/>
  <c r="W13" i="19"/>
  <c r="Y13" i="2"/>
  <c r="Y10" i="19" s="1"/>
  <c r="W10" i="19"/>
  <c r="Y9" i="2"/>
  <c r="Y9" i="19" s="1"/>
  <c r="W9" i="19"/>
  <c r="Y17" i="2"/>
  <c r="Y11" i="19" s="1"/>
  <c r="W11" i="19"/>
  <c r="Y8" i="2"/>
  <c r="Y5" i="19" s="1"/>
  <c r="W5" i="19"/>
  <c r="Y12" i="2"/>
  <c r="Y6" i="19" s="1"/>
  <c r="W6" i="19"/>
  <c r="Y16" i="2"/>
  <c r="Y7" i="19" s="1"/>
  <c r="W7" i="19"/>
  <c r="BE10" i="2"/>
  <c r="BE13" i="19" s="1"/>
  <c r="BF11" i="2"/>
  <c r="BF17" i="19" s="1"/>
  <c r="BD17" i="19"/>
  <c r="AZ19" i="2"/>
  <c r="AZ19" i="19" s="1"/>
  <c r="AX19" i="19"/>
  <c r="L15" i="2"/>
  <c r="L18" i="19" s="1"/>
  <c r="J18" i="19"/>
  <c r="BD19" i="2"/>
  <c r="BC19" i="19"/>
  <c r="BE15" i="2"/>
  <c r="BE18" i="19" s="1"/>
  <c r="BC18" i="19"/>
  <c r="L11" i="2"/>
  <c r="L17" i="19" s="1"/>
  <c r="J17" i="19"/>
  <c r="BD15" i="2"/>
  <c r="R15" i="2"/>
  <c r="R18" i="19" s="1"/>
  <c r="P18" i="19"/>
  <c r="L19" i="2"/>
  <c r="L19" i="19" s="1"/>
  <c r="J19" i="19"/>
  <c r="AZ11" i="2"/>
  <c r="AZ17" i="19" s="1"/>
  <c r="AX17" i="19"/>
  <c r="AZ15" i="2"/>
  <c r="AZ18" i="19" s="1"/>
  <c r="AX18" i="19"/>
  <c r="R11" i="2"/>
  <c r="R17" i="19" s="1"/>
  <c r="P17" i="19"/>
  <c r="BE11" i="2"/>
  <c r="BE17" i="19" s="1"/>
  <c r="BC17" i="19"/>
  <c r="R19" i="2"/>
  <c r="R19" i="19" s="1"/>
  <c r="P19" i="19"/>
  <c r="BF10" i="2"/>
  <c r="BF13" i="19" s="1"/>
  <c r="BD13" i="19"/>
  <c r="L18" i="2"/>
  <c r="L15" i="19" s="1"/>
  <c r="J15" i="19"/>
  <c r="R18" i="2"/>
  <c r="R15" i="19" s="1"/>
  <c r="P15" i="19"/>
  <c r="R10" i="2"/>
  <c r="R13" i="19" s="1"/>
  <c r="P13" i="19"/>
  <c r="R14" i="2"/>
  <c r="R14" i="19" s="1"/>
  <c r="P14" i="19"/>
  <c r="BF18" i="2"/>
  <c r="BF15" i="19" s="1"/>
  <c r="BD15" i="19"/>
  <c r="AZ10" i="2"/>
  <c r="AZ13" i="19" s="1"/>
  <c r="AX13" i="19"/>
  <c r="AZ14" i="2"/>
  <c r="AZ14" i="19" s="1"/>
  <c r="AX14" i="19"/>
  <c r="BD14" i="2"/>
  <c r="BC14" i="19"/>
  <c r="AZ18" i="2"/>
  <c r="AZ15" i="19" s="1"/>
  <c r="AX15" i="19"/>
  <c r="L14" i="2"/>
  <c r="L14" i="19" s="1"/>
  <c r="J14" i="19"/>
  <c r="BE18" i="2"/>
  <c r="BE15" i="19" s="1"/>
  <c r="BC15" i="19"/>
  <c r="L10" i="2"/>
  <c r="L13" i="19" s="1"/>
  <c r="J13" i="19"/>
  <c r="BF9" i="2"/>
  <c r="BF9" i="19" s="1"/>
  <c r="BD9" i="19"/>
  <c r="R9" i="2"/>
  <c r="R9" i="19" s="1"/>
  <c r="P9" i="19"/>
  <c r="AZ17" i="2"/>
  <c r="AZ11" i="19" s="1"/>
  <c r="AX11" i="19"/>
  <c r="R13" i="2"/>
  <c r="R10" i="19" s="1"/>
  <c r="P10" i="19"/>
  <c r="BD17" i="2"/>
  <c r="BC11" i="19"/>
  <c r="BD13" i="2"/>
  <c r="R17" i="2"/>
  <c r="R11" i="19" s="1"/>
  <c r="P11" i="19"/>
  <c r="L17" i="2"/>
  <c r="L11" i="19" s="1"/>
  <c r="J11" i="19"/>
  <c r="L9" i="2"/>
  <c r="L9" i="19" s="1"/>
  <c r="J9" i="19"/>
  <c r="L13" i="2"/>
  <c r="L10" i="19" s="1"/>
  <c r="J10" i="19"/>
  <c r="AZ13" i="2"/>
  <c r="AZ10" i="19" s="1"/>
  <c r="AX10" i="19"/>
  <c r="AZ9" i="2"/>
  <c r="AZ9" i="19" s="1"/>
  <c r="AX9" i="19"/>
  <c r="BE9" i="2"/>
  <c r="BE9" i="19" s="1"/>
  <c r="BC9" i="19"/>
  <c r="AZ12" i="2"/>
  <c r="AZ6" i="19" s="1"/>
  <c r="AX6" i="19"/>
  <c r="L16" i="2"/>
  <c r="L7" i="19" s="1"/>
  <c r="J7" i="19"/>
  <c r="BD8" i="2"/>
  <c r="BC5" i="19"/>
  <c r="L12" i="2"/>
  <c r="L6" i="19" s="1"/>
  <c r="J6" i="19"/>
  <c r="R8" i="2"/>
  <c r="R5" i="19" s="1"/>
  <c r="P5" i="19"/>
  <c r="AZ8" i="2"/>
  <c r="AZ5" i="19" s="1"/>
  <c r="AX5" i="19"/>
  <c r="AZ16" i="2"/>
  <c r="AZ7" i="19" s="1"/>
  <c r="AX7" i="19"/>
  <c r="R12" i="2"/>
  <c r="R6" i="19" s="1"/>
  <c r="P6" i="19"/>
  <c r="R16" i="2"/>
  <c r="R7" i="19" s="1"/>
  <c r="P7" i="19"/>
  <c r="BD16" i="2"/>
  <c r="BC7" i="19"/>
  <c r="BD12" i="2"/>
  <c r="BC6" i="19"/>
  <c r="L8" i="2"/>
  <c r="L5" i="19" s="1"/>
  <c r="J5" i="19"/>
  <c r="DA11" i="2"/>
  <c r="DA17" i="19" s="1"/>
  <c r="CY17" i="19"/>
  <c r="DA8" i="2"/>
  <c r="DA5" i="19" s="1"/>
  <c r="CY5" i="19"/>
  <c r="DA13" i="2"/>
  <c r="DA10" i="19" s="1"/>
  <c r="CY10" i="19"/>
  <c r="DA15" i="2"/>
  <c r="DA18" i="19" s="1"/>
  <c r="CY18" i="19"/>
  <c r="DA9" i="2"/>
  <c r="DA9" i="19" s="1"/>
  <c r="CY9" i="19"/>
  <c r="DA16" i="2"/>
  <c r="DA7" i="19" s="1"/>
  <c r="CY7" i="19"/>
  <c r="DA17" i="2"/>
  <c r="DA11" i="19" s="1"/>
  <c r="CY11" i="19"/>
  <c r="DA18" i="2"/>
  <c r="DA15" i="19" s="1"/>
  <c r="CY15" i="19"/>
  <c r="AY7" i="21"/>
  <c r="AY16" i="21"/>
  <c r="AY6" i="21"/>
  <c r="AY12" i="21"/>
  <c r="AY5" i="21"/>
  <c r="AY8" i="21"/>
  <c r="CS6" i="21"/>
  <c r="CS12" i="21"/>
  <c r="DA7" i="21"/>
  <c r="DA16" i="21"/>
  <c r="CS10" i="21"/>
  <c r="BX10" i="21"/>
  <c r="BL15" i="21"/>
  <c r="AY15" i="21"/>
  <c r="BX7" i="21"/>
  <c r="BX16" i="21"/>
  <c r="BX6" i="21"/>
  <c r="BX12" i="21"/>
  <c r="BX5" i="21"/>
  <c r="BX8" i="21"/>
  <c r="CS5" i="21"/>
  <c r="CS8" i="21"/>
  <c r="CS15" i="21"/>
  <c r="CS11" i="21"/>
  <c r="DA10" i="21"/>
  <c r="DA18" i="21"/>
  <c r="DA6" i="21"/>
  <c r="DA12" i="21"/>
  <c r="BD16" i="21"/>
  <c r="BC16" i="21"/>
  <c r="DA5" i="21"/>
  <c r="DA8" i="21"/>
  <c r="CS7" i="21"/>
  <c r="CS16" i="21"/>
  <c r="DA17" i="21"/>
  <c r="BC17" i="21"/>
  <c r="BC15" i="21"/>
  <c r="AY11" i="21"/>
  <c r="AY10" i="21"/>
  <c r="BL17" i="21"/>
  <c r="BX18" i="21"/>
  <c r="BX17" i="21"/>
  <c r="BC10" i="21"/>
  <c r="BC12" i="21"/>
  <c r="CM6" i="21"/>
  <c r="CM12" i="21"/>
  <c r="BL13" i="21"/>
  <c r="AF7" i="21"/>
  <c r="BE9" i="21"/>
  <c r="AF18" i="2"/>
  <c r="AF15" i="19" s="1"/>
  <c r="AD15" i="19"/>
  <c r="AF13" i="2"/>
  <c r="AF10" i="19" s="1"/>
  <c r="AD10" i="19"/>
  <c r="AF15" i="2"/>
  <c r="AF18" i="19" s="1"/>
  <c r="AD18" i="19"/>
  <c r="AF11" i="2"/>
  <c r="AF17" i="19" s="1"/>
  <c r="AD17" i="19"/>
  <c r="AF9" i="2"/>
  <c r="AF9" i="19" s="1"/>
  <c r="AD9" i="19"/>
  <c r="CF17" i="21"/>
  <c r="CD17" i="21"/>
  <c r="CF15" i="21"/>
  <c r="CD15" i="21"/>
  <c r="CF14" i="21"/>
  <c r="CD14" i="21"/>
  <c r="CF5" i="21"/>
  <c r="CD5" i="21"/>
  <c r="BK18" i="21"/>
  <c r="BM19" i="21"/>
  <c r="BK19" i="21"/>
  <c r="BK17" i="21"/>
  <c r="BM14" i="21"/>
  <c r="BK14" i="21"/>
  <c r="BM15" i="21"/>
  <c r="BK15" i="21"/>
  <c r="BK13" i="21"/>
  <c r="BM11" i="21"/>
  <c r="BK11" i="21"/>
  <c r="BM9" i="21"/>
  <c r="BK9" i="21"/>
  <c r="BM10" i="21"/>
  <c r="BK10" i="21"/>
  <c r="BK7" i="21"/>
  <c r="BK5" i="21"/>
  <c r="BK6" i="21"/>
  <c r="AF18" i="21"/>
  <c r="AD18" i="21"/>
  <c r="AF15" i="21"/>
  <c r="AD15" i="21"/>
  <c r="AF11" i="21"/>
  <c r="AD11" i="21"/>
  <c r="AF9" i="21"/>
  <c r="AD9" i="21"/>
  <c r="AD5" i="21"/>
  <c r="AF6" i="21"/>
  <c r="AD6" i="21"/>
  <c r="Y18" i="21"/>
  <c r="W17" i="21"/>
  <c r="Y11" i="21"/>
  <c r="P6" i="21"/>
  <c r="P7" i="21"/>
  <c r="J7" i="21"/>
  <c r="J6" i="21"/>
  <c r="K17" i="21"/>
  <c r="Q17" i="21"/>
  <c r="X11" i="21"/>
  <c r="X10" i="21"/>
  <c r="K18" i="21"/>
  <c r="K10" i="21"/>
  <c r="Q18" i="21"/>
  <c r="Q10" i="21"/>
  <c r="BD15" i="21"/>
  <c r="K30" i="21"/>
  <c r="BC6" i="21"/>
  <c r="BE17" i="21"/>
  <c r="BE19" i="21"/>
  <c r="BC13" i="21"/>
  <c r="X18" i="21"/>
  <c r="K16" i="21"/>
  <c r="K7" i="21"/>
  <c r="K12" i="21"/>
  <c r="K6" i="21"/>
  <c r="K8" i="21"/>
  <c r="K5" i="21"/>
  <c r="Q16" i="21"/>
  <c r="Q7" i="21"/>
  <c r="Q12" i="21"/>
  <c r="Q6" i="21"/>
  <c r="Q8" i="21"/>
  <c r="Q5" i="21"/>
  <c r="BE10" i="21"/>
  <c r="X16" i="21"/>
  <c r="X7" i="21"/>
  <c r="X13" i="21"/>
  <c r="K13" i="21"/>
  <c r="Q13" i="21"/>
  <c r="BE18" i="21"/>
  <c r="K15" i="21"/>
  <c r="K11" i="21"/>
  <c r="Q15" i="21"/>
  <c r="Q11" i="21"/>
  <c r="BD10" i="21"/>
  <c r="X17" i="21"/>
  <c r="X8" i="21"/>
  <c r="X5" i="21"/>
  <c r="BF14" i="21"/>
  <c r="BD14" i="21"/>
  <c r="Y19" i="21"/>
  <c r="W19" i="21"/>
  <c r="BW10" i="21"/>
  <c r="BC5" i="21"/>
  <c r="AZ9" i="21"/>
  <c r="AX9" i="21"/>
  <c r="AZ14" i="21"/>
  <c r="AX14" i="21"/>
  <c r="AM15" i="21"/>
  <c r="AK15" i="21"/>
  <c r="AM13" i="21"/>
  <c r="AK13" i="21"/>
  <c r="Y13" i="21"/>
  <c r="W10" i="21"/>
  <c r="R14" i="21"/>
  <c r="P14" i="21"/>
  <c r="J18" i="21"/>
  <c r="J10" i="21"/>
  <c r="AZ10" i="21"/>
  <c r="AX10" i="21"/>
  <c r="AM9" i="21"/>
  <c r="AK9" i="21"/>
  <c r="R9" i="21"/>
  <c r="P9" i="21"/>
  <c r="L13" i="21"/>
  <c r="J13" i="21"/>
  <c r="BY19" i="21"/>
  <c r="BW19" i="21"/>
  <c r="BY17" i="21"/>
  <c r="BW17" i="21"/>
  <c r="AX18" i="21"/>
  <c r="AM19" i="21"/>
  <c r="AK19" i="21"/>
  <c r="AM17" i="21"/>
  <c r="AK17" i="21"/>
  <c r="R19" i="21"/>
  <c r="P19" i="21"/>
  <c r="P11" i="21"/>
  <c r="L15" i="21"/>
  <c r="J15" i="21"/>
  <c r="L9" i="21"/>
  <c r="J9" i="21"/>
  <c r="AX6" i="21"/>
  <c r="AM5" i="21"/>
  <c r="AK5" i="21"/>
  <c r="P16" i="21"/>
  <c r="J8" i="21"/>
  <c r="BY14" i="21"/>
  <c r="BW14" i="21"/>
  <c r="BW6" i="21"/>
  <c r="AX5" i="21"/>
  <c r="J16" i="21"/>
  <c r="BD13" i="21"/>
  <c r="BW11" i="21"/>
  <c r="BY9" i="21"/>
  <c r="BW9" i="21"/>
  <c r="AX11" i="21"/>
  <c r="AM10" i="21"/>
  <c r="AK10" i="21"/>
  <c r="BE14" i="21"/>
  <c r="BC14" i="21"/>
  <c r="AZ15" i="21"/>
  <c r="AX15" i="21"/>
  <c r="AX13" i="21"/>
  <c r="AM14" i="21"/>
  <c r="AK14" i="21"/>
  <c r="Y15" i="21"/>
  <c r="W18" i="21"/>
  <c r="P18" i="21"/>
  <c r="P10" i="21"/>
  <c r="L14" i="21"/>
  <c r="J14" i="21"/>
  <c r="AM11" i="21"/>
  <c r="AK11" i="21"/>
  <c r="P17" i="21"/>
  <c r="J17" i="21"/>
  <c r="BD7" i="21"/>
  <c r="BD8" i="21"/>
  <c r="BY18" i="21"/>
  <c r="BW18" i="21"/>
  <c r="AZ19" i="21"/>
  <c r="AX19" i="21"/>
  <c r="AZ17" i="21"/>
  <c r="AX17" i="21"/>
  <c r="AM18" i="21"/>
  <c r="AK18" i="21"/>
  <c r="Y17" i="21"/>
  <c r="W11" i="21"/>
  <c r="R15" i="21"/>
  <c r="P15" i="21"/>
  <c r="L19" i="21"/>
  <c r="J19" i="21"/>
  <c r="L11" i="21"/>
  <c r="J11" i="21"/>
  <c r="BC7" i="21"/>
  <c r="Y10" i="21"/>
  <c r="W13" i="21"/>
  <c r="R13" i="21"/>
  <c r="P13" i="21"/>
  <c r="AM7" i="21"/>
  <c r="AK7" i="21"/>
  <c r="P8" i="21"/>
  <c r="BW15" i="21"/>
  <c r="BY13" i="21"/>
  <c r="BW13" i="21"/>
  <c r="Y14" i="21"/>
  <c r="W14" i="21"/>
  <c r="BW7" i="21"/>
  <c r="BW5" i="21"/>
  <c r="AX7" i="21"/>
  <c r="AM6" i="21"/>
  <c r="AK6" i="21"/>
  <c r="P12" i="21"/>
  <c r="J12" i="21"/>
  <c r="K31" i="21"/>
  <c r="J27" i="21"/>
  <c r="L27" i="21" s="1"/>
  <c r="K27" i="21"/>
  <c r="J26" i="21"/>
  <c r="L26" i="21" s="1"/>
  <c r="K26" i="21"/>
  <c r="J23" i="21"/>
  <c r="L23" i="21" s="1"/>
  <c r="K23" i="21"/>
  <c r="J22" i="21"/>
  <c r="L22" i="21" s="1"/>
  <c r="K22" i="21"/>
  <c r="BF19" i="2" l="1"/>
  <c r="BF19" i="19" s="1"/>
  <c r="BD19" i="19"/>
  <c r="BF15" i="2"/>
  <c r="BF18" i="19" s="1"/>
  <c r="BD18" i="19"/>
  <c r="BF14" i="2"/>
  <c r="BF14" i="19" s="1"/>
  <c r="BD14" i="19"/>
  <c r="BF13" i="2"/>
  <c r="BF10" i="19" s="1"/>
  <c r="BD10" i="19"/>
  <c r="BF17" i="2"/>
  <c r="BF11" i="19" s="1"/>
  <c r="BD11" i="19"/>
  <c r="BF16" i="2"/>
  <c r="BF7" i="19" s="1"/>
  <c r="BD7" i="19"/>
  <c r="BF12" i="2"/>
  <c r="BF6" i="19" s="1"/>
  <c r="BD6" i="19"/>
  <c r="BF8" i="2"/>
  <c r="BF5" i="19" s="1"/>
  <c r="BD5" i="19"/>
  <c r="BE7" i="21"/>
  <c r="BE16" i="21"/>
  <c r="BD6" i="21"/>
  <c r="BD12" i="21"/>
  <c r="BM18" i="21"/>
  <c r="AZ7" i="21"/>
  <c r="AZ16" i="21"/>
  <c r="BY6" i="21"/>
  <c r="BY12" i="21"/>
  <c r="AZ13" i="21"/>
  <c r="AZ11" i="21"/>
  <c r="AZ18" i="21"/>
  <c r="BY10" i="21"/>
  <c r="BE15" i="21"/>
  <c r="BM6" i="21"/>
  <c r="BM12" i="21"/>
  <c r="BM7" i="21"/>
  <c r="BM16" i="21"/>
  <c r="BM13" i="21"/>
  <c r="BF7" i="21"/>
  <c r="BF16" i="21"/>
  <c r="BE5" i="21"/>
  <c r="BE8" i="21"/>
  <c r="BF11" i="21"/>
  <c r="BM5" i="21"/>
  <c r="BM8" i="21"/>
  <c r="BM17" i="21"/>
  <c r="BY7" i="21"/>
  <c r="BY16" i="21"/>
  <c r="AZ6" i="21"/>
  <c r="AZ12" i="21"/>
  <c r="BE6" i="21"/>
  <c r="BE12" i="21"/>
  <c r="BY11" i="21"/>
  <c r="BY5" i="21"/>
  <c r="BY8" i="21"/>
  <c r="BY15" i="21"/>
  <c r="AZ5" i="21"/>
  <c r="AZ8" i="21"/>
  <c r="BE13" i="21"/>
  <c r="BD18" i="21"/>
  <c r="BE11" i="21"/>
  <c r="BD11" i="21"/>
  <c r="R17" i="21"/>
  <c r="BF10" i="21"/>
  <c r="BF18" i="21"/>
  <c r="R12" i="21"/>
  <c r="R6" i="21"/>
  <c r="R8" i="21"/>
  <c r="R5" i="21"/>
  <c r="R18" i="21"/>
  <c r="L16" i="21"/>
  <c r="L7" i="21"/>
  <c r="L8" i="21"/>
  <c r="L5" i="21"/>
  <c r="R11" i="21"/>
  <c r="L10" i="21"/>
  <c r="L12" i="21"/>
  <c r="L6" i="21"/>
  <c r="L17" i="21"/>
  <c r="R10" i="21"/>
  <c r="R16" i="21"/>
  <c r="R7" i="21"/>
  <c r="L18" i="21"/>
  <c r="BF17" i="21"/>
  <c r="BD17" i="21"/>
  <c r="BF19" i="21"/>
  <c r="BD19" i="21"/>
  <c r="BF9" i="21"/>
  <c r="BD9" i="21"/>
  <c r="BD5" i="21"/>
  <c r="BA262" i="1"/>
  <c r="BA405" i="1"/>
  <c r="BF15" i="21" l="1"/>
  <c r="BF6" i="21"/>
  <c r="BF12" i="21"/>
  <c r="BF5" i="21"/>
  <c r="BF8" i="21"/>
  <c r="BF13" i="21"/>
  <c r="Z33" i="1"/>
  <c r="AA33" i="1"/>
  <c r="AL33" i="1"/>
  <c r="BA33" i="1" l="1"/>
  <c r="AZ33" i="1"/>
  <c r="AL327" i="26"/>
  <c r="AA327" i="26"/>
  <c r="Z327" i="26"/>
  <c r="AL326" i="26"/>
  <c r="AA326" i="26"/>
  <c r="Z326" i="26"/>
  <c r="AL325" i="26"/>
  <c r="AA325" i="26"/>
  <c r="Z325" i="26"/>
  <c r="AL324" i="26"/>
  <c r="AA324" i="26"/>
  <c r="Z324" i="26"/>
  <c r="AL323" i="26"/>
  <c r="AA323" i="26"/>
  <c r="Z323" i="26"/>
  <c r="AL322" i="26"/>
  <c r="AA322" i="26"/>
  <c r="Z322" i="26"/>
  <c r="AL321" i="26"/>
  <c r="AA321" i="26"/>
  <c r="Z321" i="26"/>
  <c r="AL320" i="26"/>
  <c r="AA320" i="26"/>
  <c r="Z320" i="26"/>
  <c r="AL319" i="26"/>
  <c r="AA319" i="26"/>
  <c r="Z319" i="26"/>
  <c r="AL318" i="26"/>
  <c r="AA318" i="26"/>
  <c r="Z318" i="26"/>
  <c r="AL317" i="26"/>
  <c r="AA317" i="26"/>
  <c r="Z317" i="26"/>
  <c r="AL316" i="26"/>
  <c r="AA316" i="26"/>
  <c r="Z316" i="26"/>
  <c r="AL315" i="26"/>
  <c r="AA315" i="26"/>
  <c r="Z315" i="26"/>
  <c r="AL314" i="26"/>
  <c r="AA314" i="26"/>
  <c r="Z314" i="26"/>
  <c r="AL313" i="26"/>
  <c r="AA313" i="26"/>
  <c r="Z313" i="26"/>
  <c r="AL312" i="26"/>
  <c r="AA312" i="26"/>
  <c r="Z312" i="26"/>
  <c r="AL311" i="26"/>
  <c r="AA311" i="26"/>
  <c r="Z311" i="26"/>
  <c r="AL310" i="26"/>
  <c r="AA310" i="26"/>
  <c r="Z310" i="26"/>
  <c r="AL309" i="26"/>
  <c r="AA309" i="26"/>
  <c r="Z309" i="26"/>
  <c r="AL308" i="26"/>
  <c r="AA308" i="26"/>
  <c r="Z308" i="26"/>
  <c r="AL307" i="26"/>
  <c r="AA307" i="26"/>
  <c r="Z307" i="26"/>
  <c r="AL306" i="26"/>
  <c r="AA306" i="26"/>
  <c r="Z306" i="26"/>
  <c r="AL305" i="26"/>
  <c r="AA305" i="26"/>
  <c r="Z305" i="26"/>
  <c r="AL304" i="26"/>
  <c r="AA304" i="26"/>
  <c r="Z304" i="26"/>
  <c r="AL303" i="26"/>
  <c r="AA303" i="26"/>
  <c r="Z303" i="26"/>
  <c r="AL302" i="26"/>
  <c r="AA302" i="26"/>
  <c r="Z302" i="26"/>
  <c r="AL301" i="26"/>
  <c r="AA301" i="26"/>
  <c r="Z301" i="26"/>
  <c r="AL300" i="26"/>
  <c r="AA300" i="26"/>
  <c r="Z300" i="26"/>
  <c r="AL299" i="26"/>
  <c r="AA299" i="26"/>
  <c r="Z299" i="26"/>
  <c r="AL298" i="26"/>
  <c r="AA298" i="26"/>
  <c r="Z298" i="26"/>
  <c r="AL297" i="26"/>
  <c r="AA297" i="26"/>
  <c r="Z297" i="26"/>
  <c r="AL296" i="26"/>
  <c r="AA296" i="26"/>
  <c r="Z296" i="26"/>
  <c r="AL295" i="26"/>
  <c r="AA295" i="26"/>
  <c r="Z295" i="26"/>
  <c r="AL294" i="26"/>
  <c r="AA294" i="26"/>
  <c r="Z294" i="26"/>
  <c r="AL293" i="26"/>
  <c r="AA293" i="26"/>
  <c r="Z293" i="26"/>
  <c r="AL292" i="26"/>
  <c r="AA292" i="26"/>
  <c r="Z292" i="26"/>
  <c r="AL291" i="26"/>
  <c r="AA291" i="26"/>
  <c r="Z291" i="26"/>
  <c r="AL290" i="26"/>
  <c r="AA290" i="26"/>
  <c r="Z290" i="26"/>
  <c r="AL289" i="26"/>
  <c r="AA289" i="26"/>
  <c r="Z289" i="26"/>
  <c r="AL288" i="26"/>
  <c r="AA288" i="26"/>
  <c r="Z288" i="26"/>
  <c r="AL287" i="26"/>
  <c r="AA287" i="26"/>
  <c r="Z287" i="26"/>
  <c r="AL286" i="26"/>
  <c r="AA286" i="26"/>
  <c r="Z286" i="26"/>
  <c r="AL285" i="26"/>
  <c r="AA285" i="26"/>
  <c r="Z285" i="26"/>
  <c r="AL284" i="26"/>
  <c r="AA284" i="26"/>
  <c r="Z284" i="26"/>
  <c r="AL283" i="26"/>
  <c r="AA283" i="26"/>
  <c r="Z283" i="26"/>
  <c r="AL282" i="26"/>
  <c r="AA282" i="26"/>
  <c r="Z282" i="26"/>
  <c r="AL281" i="26"/>
  <c r="AA281" i="26"/>
  <c r="Z281" i="26"/>
  <c r="AL280" i="26"/>
  <c r="AA280" i="26"/>
  <c r="Z280" i="26"/>
  <c r="AL279" i="26"/>
  <c r="AA279" i="26"/>
  <c r="Z279" i="26"/>
  <c r="AL278" i="26"/>
  <c r="AA278" i="26"/>
  <c r="Z278" i="26"/>
  <c r="AL277" i="26"/>
  <c r="AA277" i="26"/>
  <c r="Z277" i="26"/>
  <c r="AL276" i="26"/>
  <c r="AA276" i="26"/>
  <c r="Z276" i="26"/>
  <c r="AL275" i="26"/>
  <c r="AA275" i="26"/>
  <c r="Z275" i="26"/>
  <c r="AL274" i="26"/>
  <c r="AA274" i="26"/>
  <c r="Z274" i="26"/>
  <c r="AL273" i="26"/>
  <c r="AA273" i="26"/>
  <c r="Z273" i="26"/>
  <c r="AL272" i="26"/>
  <c r="AA272" i="26"/>
  <c r="Z272" i="26"/>
  <c r="AL271" i="26"/>
  <c r="AA271" i="26"/>
  <c r="Z271" i="26"/>
  <c r="AL270" i="26"/>
  <c r="AA270" i="26"/>
  <c r="Z270" i="26"/>
  <c r="AL269" i="26"/>
  <c r="AA269" i="26"/>
  <c r="Z269" i="26"/>
  <c r="AL268" i="26"/>
  <c r="AA268" i="26"/>
  <c r="Z268" i="26"/>
  <c r="AL267" i="26"/>
  <c r="AA267" i="26"/>
  <c r="Z267" i="26"/>
  <c r="AL266" i="26"/>
  <c r="AA266" i="26"/>
  <c r="Z266" i="26"/>
  <c r="AL265" i="26"/>
  <c r="AA265" i="26"/>
  <c r="Z265" i="26"/>
  <c r="AL264" i="26"/>
  <c r="AA264" i="26"/>
  <c r="Z264" i="26"/>
  <c r="AL263" i="26"/>
  <c r="AA263" i="26"/>
  <c r="Z263" i="26"/>
  <c r="AL262" i="26"/>
  <c r="AA262" i="26"/>
  <c r="Z262" i="26"/>
  <c r="AL261" i="26"/>
  <c r="AA261" i="26"/>
  <c r="Z261" i="26"/>
  <c r="AL260" i="26"/>
  <c r="AA260" i="26"/>
  <c r="Z260" i="26"/>
  <c r="AL259" i="26"/>
  <c r="AA259" i="26"/>
  <c r="Z259" i="26"/>
  <c r="AL258" i="26"/>
  <c r="AA258" i="26"/>
  <c r="Z258" i="26"/>
  <c r="AL257" i="26"/>
  <c r="AA257" i="26"/>
  <c r="Z257" i="26"/>
  <c r="AL256" i="26"/>
  <c r="AA256" i="26"/>
  <c r="Z256" i="26"/>
  <c r="AL255" i="26"/>
  <c r="AA255" i="26"/>
  <c r="Z255" i="26"/>
  <c r="AL254" i="26"/>
  <c r="AA254" i="26"/>
  <c r="Z254" i="26"/>
  <c r="AL253" i="26"/>
  <c r="AA253" i="26"/>
  <c r="Z253" i="26"/>
  <c r="AL252" i="26"/>
  <c r="AA252" i="26"/>
  <c r="Z252" i="26"/>
  <c r="AL251" i="26"/>
  <c r="AA251" i="26"/>
  <c r="Z251" i="26"/>
  <c r="AL250" i="26"/>
  <c r="AA250" i="26"/>
  <c r="Z250" i="26"/>
  <c r="AL249" i="26"/>
  <c r="AA249" i="26"/>
  <c r="Z249" i="26"/>
  <c r="AL248" i="26"/>
  <c r="AA248" i="26"/>
  <c r="Z248" i="26"/>
  <c r="AL247" i="26"/>
  <c r="AA247" i="26"/>
  <c r="Z247" i="26"/>
  <c r="AL246" i="26"/>
  <c r="AA246" i="26"/>
  <c r="Z246" i="26"/>
  <c r="AL245" i="26"/>
  <c r="AA245" i="26"/>
  <c r="Z245" i="26"/>
  <c r="AL244" i="26"/>
  <c r="AA244" i="26"/>
  <c r="Z244" i="26"/>
  <c r="AL243" i="26"/>
  <c r="AA243" i="26"/>
  <c r="Z243" i="26"/>
  <c r="AL242" i="26"/>
  <c r="AA242" i="26"/>
  <c r="Z242" i="26"/>
  <c r="AL241" i="26"/>
  <c r="AA241" i="26"/>
  <c r="Z241" i="26"/>
  <c r="AL240" i="26"/>
  <c r="AA240" i="26"/>
  <c r="Z240" i="26"/>
  <c r="AL239" i="26"/>
  <c r="AA239" i="26"/>
  <c r="Z239" i="26"/>
  <c r="AL238" i="26"/>
  <c r="AA238" i="26"/>
  <c r="Z238" i="26"/>
  <c r="AL237" i="26"/>
  <c r="AA237" i="26"/>
  <c r="Z237" i="26"/>
  <c r="AL236" i="26"/>
  <c r="AA236" i="26"/>
  <c r="Z236" i="26"/>
  <c r="AL235" i="26"/>
  <c r="AA235" i="26"/>
  <c r="Z235" i="26"/>
  <c r="AL234" i="26"/>
  <c r="AA234" i="26"/>
  <c r="Z234" i="26"/>
  <c r="AL233" i="26"/>
  <c r="AA233" i="26"/>
  <c r="Z233" i="26"/>
  <c r="AL232" i="26"/>
  <c r="AA232" i="26"/>
  <c r="Z232" i="26"/>
  <c r="AL231" i="26"/>
  <c r="AA231" i="26"/>
  <c r="Z231" i="26"/>
  <c r="AL230" i="26"/>
  <c r="AA230" i="26"/>
  <c r="Z230" i="26"/>
  <c r="AL229" i="26"/>
  <c r="AA229" i="26"/>
  <c r="Z229" i="26"/>
  <c r="AL228" i="26"/>
  <c r="AA228" i="26"/>
  <c r="Z228" i="26"/>
  <c r="AL227" i="26"/>
  <c r="AA227" i="26"/>
  <c r="Z227" i="26"/>
  <c r="AL226" i="26"/>
  <c r="AA226" i="26"/>
  <c r="Z226" i="26"/>
  <c r="AL225" i="26"/>
  <c r="AA225" i="26"/>
  <c r="Z225" i="26"/>
  <c r="AL224" i="26"/>
  <c r="AA224" i="26"/>
  <c r="Z224" i="26"/>
  <c r="AL223" i="26"/>
  <c r="AA223" i="26"/>
  <c r="Z223" i="26"/>
  <c r="AL222" i="26"/>
  <c r="AA222" i="26"/>
  <c r="Z222" i="26"/>
  <c r="AL221" i="26"/>
  <c r="AA221" i="26"/>
  <c r="Z221" i="26"/>
  <c r="AL220" i="26"/>
  <c r="AA220" i="26"/>
  <c r="Z220" i="26"/>
  <c r="AL219" i="26"/>
  <c r="AA219" i="26"/>
  <c r="Z219" i="26"/>
  <c r="AL218" i="26"/>
  <c r="AA218" i="26"/>
  <c r="Z218" i="26"/>
  <c r="AL217" i="26"/>
  <c r="AA217" i="26"/>
  <c r="Z217" i="26"/>
  <c r="AL216" i="26"/>
  <c r="AA216" i="26"/>
  <c r="Z216" i="26"/>
  <c r="AL215" i="26"/>
  <c r="AA215" i="26"/>
  <c r="Z215" i="26"/>
  <c r="AL214" i="26"/>
  <c r="AA214" i="26"/>
  <c r="Z214" i="26"/>
  <c r="AL213" i="26"/>
  <c r="AA213" i="26"/>
  <c r="Z213" i="26"/>
  <c r="AL212" i="26"/>
  <c r="AA212" i="26"/>
  <c r="Z212" i="26"/>
  <c r="AL211" i="26"/>
  <c r="AA211" i="26"/>
  <c r="Z211" i="26"/>
  <c r="AL210" i="26"/>
  <c r="AA210" i="26"/>
  <c r="Z210" i="26"/>
  <c r="AL209" i="26"/>
  <c r="AA209" i="26"/>
  <c r="Z209" i="26"/>
  <c r="AL208" i="26"/>
  <c r="AA208" i="26"/>
  <c r="Z208" i="26"/>
  <c r="AL207" i="26"/>
  <c r="AA207" i="26"/>
  <c r="Z207" i="26"/>
  <c r="AL206" i="26"/>
  <c r="AA206" i="26"/>
  <c r="Z206" i="26"/>
  <c r="AL205" i="26"/>
  <c r="AA205" i="26"/>
  <c r="Z205" i="26"/>
  <c r="AL204" i="26"/>
  <c r="AA204" i="26"/>
  <c r="Z204" i="26"/>
  <c r="AL203" i="26"/>
  <c r="AA203" i="26"/>
  <c r="Z203" i="26"/>
  <c r="AL202" i="26"/>
  <c r="AA202" i="26"/>
  <c r="Z202" i="26"/>
  <c r="AL201" i="26"/>
  <c r="AA201" i="26"/>
  <c r="Z201" i="26"/>
  <c r="AL200" i="26"/>
  <c r="AA200" i="26"/>
  <c r="Z200" i="26"/>
  <c r="AL199" i="26"/>
  <c r="AA199" i="26"/>
  <c r="Z199" i="26"/>
  <c r="AL198" i="26"/>
  <c r="AA198" i="26"/>
  <c r="Z198" i="26"/>
  <c r="AL197" i="26"/>
  <c r="AA197" i="26"/>
  <c r="Z197" i="26"/>
  <c r="AL196" i="26"/>
  <c r="AA196" i="26"/>
  <c r="Z196" i="26"/>
  <c r="AL195" i="26"/>
  <c r="AA195" i="26"/>
  <c r="Z195" i="26"/>
  <c r="AL194" i="26"/>
  <c r="AA194" i="26"/>
  <c r="Z194" i="26"/>
  <c r="AL193" i="26"/>
  <c r="AA193" i="26"/>
  <c r="Z193" i="26"/>
  <c r="AL192" i="26"/>
  <c r="AA192" i="26"/>
  <c r="Z192" i="26"/>
  <c r="AL191" i="26"/>
  <c r="AA191" i="26"/>
  <c r="Z191" i="26"/>
  <c r="AL190" i="26"/>
  <c r="AA190" i="26"/>
  <c r="Z190" i="26"/>
  <c r="AL189" i="26"/>
  <c r="AA189" i="26"/>
  <c r="Z189" i="26"/>
  <c r="AL188" i="26"/>
  <c r="AA188" i="26"/>
  <c r="Z188" i="26"/>
  <c r="AL187" i="26"/>
  <c r="AA187" i="26"/>
  <c r="Z187" i="26"/>
  <c r="AL186" i="26"/>
  <c r="AA186" i="26"/>
  <c r="Z186" i="26"/>
  <c r="AL185" i="26"/>
  <c r="AA185" i="26"/>
  <c r="Z185" i="26"/>
  <c r="AL184" i="26"/>
  <c r="AA184" i="26"/>
  <c r="Z184" i="26"/>
  <c r="AL183" i="26"/>
  <c r="AA183" i="26"/>
  <c r="Z183" i="26"/>
  <c r="AL182" i="26"/>
  <c r="AA182" i="26"/>
  <c r="Z182" i="26"/>
  <c r="AL181" i="26"/>
  <c r="AA181" i="26"/>
  <c r="Z181" i="26"/>
  <c r="AL180" i="26"/>
  <c r="AA180" i="26"/>
  <c r="Z180" i="26"/>
  <c r="AL179" i="26"/>
  <c r="AA179" i="26"/>
  <c r="Z179" i="26"/>
  <c r="AL178" i="26"/>
  <c r="AA178" i="26"/>
  <c r="Z178" i="26"/>
  <c r="AL177" i="26"/>
  <c r="AA177" i="26"/>
  <c r="Z177" i="26"/>
  <c r="AL176" i="26"/>
  <c r="AA176" i="26"/>
  <c r="Z176" i="26"/>
  <c r="AL175" i="26"/>
  <c r="AA175" i="26"/>
  <c r="Z175" i="26"/>
  <c r="AL174" i="26"/>
  <c r="AA174" i="26"/>
  <c r="Z174" i="26"/>
  <c r="AL173" i="26"/>
  <c r="AA173" i="26"/>
  <c r="Z173" i="26"/>
  <c r="AL172" i="26"/>
  <c r="AA172" i="26"/>
  <c r="Z172" i="26"/>
  <c r="AL171" i="26"/>
  <c r="AA171" i="26"/>
  <c r="Z171" i="26"/>
  <c r="AL170" i="26"/>
  <c r="AA170" i="26"/>
  <c r="Z170" i="26"/>
  <c r="AL169" i="26"/>
  <c r="AA169" i="26"/>
  <c r="Z169" i="26"/>
  <c r="AL168" i="26"/>
  <c r="AA168" i="26"/>
  <c r="Z168" i="26"/>
  <c r="AL167" i="26"/>
  <c r="AA167" i="26"/>
  <c r="Z167" i="26"/>
  <c r="AL166" i="26"/>
  <c r="AA166" i="26"/>
  <c r="Z166" i="26"/>
  <c r="AL165" i="26"/>
  <c r="AA165" i="26"/>
  <c r="Z165" i="26"/>
  <c r="AL164" i="26"/>
  <c r="AA164" i="26"/>
  <c r="Z164" i="26"/>
  <c r="AL163" i="26"/>
  <c r="AA163" i="26"/>
  <c r="Z163" i="26"/>
  <c r="AL162" i="26"/>
  <c r="AA162" i="26"/>
  <c r="Z162" i="26"/>
  <c r="AL161" i="26"/>
  <c r="AA161" i="26"/>
  <c r="Z161" i="26"/>
  <c r="AL160" i="26"/>
  <c r="AA160" i="26"/>
  <c r="Z160" i="26"/>
  <c r="AL159" i="26"/>
  <c r="AA159" i="26"/>
  <c r="Z159" i="26"/>
  <c r="AL158" i="26"/>
  <c r="AA158" i="26"/>
  <c r="Z158" i="26"/>
  <c r="AL157" i="26"/>
  <c r="AA157" i="26"/>
  <c r="Z157" i="26"/>
  <c r="AL156" i="26"/>
  <c r="AA156" i="26"/>
  <c r="Z156" i="26"/>
  <c r="AL155" i="26"/>
  <c r="AA155" i="26"/>
  <c r="Z155" i="26"/>
  <c r="AL154" i="26"/>
  <c r="AA154" i="26"/>
  <c r="Z154" i="26"/>
  <c r="AL153" i="26"/>
  <c r="AA153" i="26"/>
  <c r="Z153" i="26"/>
  <c r="AL152" i="26"/>
  <c r="AA152" i="26"/>
  <c r="Z152" i="26"/>
  <c r="AL151" i="26"/>
  <c r="AA151" i="26"/>
  <c r="Z151" i="26"/>
  <c r="AL150" i="26"/>
  <c r="AA150" i="26"/>
  <c r="Z150" i="26"/>
  <c r="AL149" i="26"/>
  <c r="AA149" i="26"/>
  <c r="Z149" i="26"/>
  <c r="AL148" i="26"/>
  <c r="AA148" i="26"/>
  <c r="Z148" i="26"/>
  <c r="AL147" i="26"/>
  <c r="AA147" i="26"/>
  <c r="Z147" i="26"/>
  <c r="AL146" i="26"/>
  <c r="AA146" i="26"/>
  <c r="Z146" i="26"/>
  <c r="AL145" i="26"/>
  <c r="AA145" i="26"/>
  <c r="Z145" i="26"/>
  <c r="AL144" i="26"/>
  <c r="AA144" i="26"/>
  <c r="Z144" i="26"/>
  <c r="AL143" i="26"/>
  <c r="AA143" i="26"/>
  <c r="Z143" i="26"/>
  <c r="AL142" i="26"/>
  <c r="AA142" i="26"/>
  <c r="Z142" i="26"/>
  <c r="AL141" i="26"/>
  <c r="AA141" i="26"/>
  <c r="Z141" i="26"/>
  <c r="AL140" i="26"/>
  <c r="AA140" i="26"/>
  <c r="Z140" i="26"/>
  <c r="AL139" i="26"/>
  <c r="AA139" i="26"/>
  <c r="Z139" i="26"/>
  <c r="AL138" i="26"/>
  <c r="AA138" i="26"/>
  <c r="Z138" i="26"/>
  <c r="AL137" i="26"/>
  <c r="AA137" i="26"/>
  <c r="Z137" i="26"/>
  <c r="AL136" i="26"/>
  <c r="AA136" i="26"/>
  <c r="Z136" i="26"/>
  <c r="AL135" i="26"/>
  <c r="AA135" i="26"/>
  <c r="Z135" i="26"/>
  <c r="AL134" i="26"/>
  <c r="AA134" i="26"/>
  <c r="Z134" i="26"/>
  <c r="AL133" i="26"/>
  <c r="AA133" i="26"/>
  <c r="Z133" i="26"/>
  <c r="AL132" i="26"/>
  <c r="AA132" i="26"/>
  <c r="Z132" i="26"/>
  <c r="AL131" i="26"/>
  <c r="AA131" i="26"/>
  <c r="Z131" i="26"/>
  <c r="AL130" i="26"/>
  <c r="AA130" i="26"/>
  <c r="Z130" i="26"/>
  <c r="AL129" i="26"/>
  <c r="AA129" i="26"/>
  <c r="Z129" i="26"/>
  <c r="AL128" i="26"/>
  <c r="AA128" i="26"/>
  <c r="Z128" i="26"/>
  <c r="AL127" i="26"/>
  <c r="AA127" i="26"/>
  <c r="Z127" i="26"/>
  <c r="AL126" i="26"/>
  <c r="AA126" i="26"/>
  <c r="Z126" i="26"/>
  <c r="AL125" i="26"/>
  <c r="AA125" i="26"/>
  <c r="Z125" i="26"/>
  <c r="AL124" i="26"/>
  <c r="AA124" i="26"/>
  <c r="Z124" i="26"/>
  <c r="AL123" i="26"/>
  <c r="AA123" i="26"/>
  <c r="Z123" i="26"/>
  <c r="AL122" i="26"/>
  <c r="AA122" i="26"/>
  <c r="Z122" i="26"/>
  <c r="AL121" i="26"/>
  <c r="AA121" i="26"/>
  <c r="Z121" i="26"/>
  <c r="AL120" i="26"/>
  <c r="AA120" i="26"/>
  <c r="Z120" i="26"/>
  <c r="AL119" i="26"/>
  <c r="AA119" i="26"/>
  <c r="Z119" i="26"/>
  <c r="AL118" i="26"/>
  <c r="AA118" i="26"/>
  <c r="Z118" i="26"/>
  <c r="AL117" i="26"/>
  <c r="AA117" i="26"/>
  <c r="Z117" i="26"/>
  <c r="AL116" i="26"/>
  <c r="AA116" i="26"/>
  <c r="Z116" i="26"/>
  <c r="AL115" i="26"/>
  <c r="AA115" i="26"/>
  <c r="Z115" i="26"/>
  <c r="AL114" i="26"/>
  <c r="AA114" i="26"/>
  <c r="Z114" i="26"/>
  <c r="AL113" i="26"/>
  <c r="AA113" i="26"/>
  <c r="Z113" i="26"/>
  <c r="AL112" i="26"/>
  <c r="AA112" i="26"/>
  <c r="Z112" i="26"/>
  <c r="AL111" i="26"/>
  <c r="AA111" i="26"/>
  <c r="Z111" i="26"/>
  <c r="AL110" i="26"/>
  <c r="AA110" i="26"/>
  <c r="Z110" i="26"/>
  <c r="AL109" i="26"/>
  <c r="AA109" i="26"/>
  <c r="Z109" i="26"/>
  <c r="AL108" i="26"/>
  <c r="AA108" i="26"/>
  <c r="Z108" i="26"/>
  <c r="AL107" i="26"/>
  <c r="AA107" i="26"/>
  <c r="Z107" i="26"/>
  <c r="AL106" i="26"/>
  <c r="AA106" i="26"/>
  <c r="Z106" i="26"/>
  <c r="AL105" i="26"/>
  <c r="AA105" i="26"/>
  <c r="Z105" i="26"/>
  <c r="AL104" i="26"/>
  <c r="AA104" i="26"/>
  <c r="Z104" i="26"/>
  <c r="AL103" i="26"/>
  <c r="AA103" i="26"/>
  <c r="Z103" i="26"/>
  <c r="AL102" i="26"/>
  <c r="AA102" i="26"/>
  <c r="Z102" i="26"/>
  <c r="AL101" i="26"/>
  <c r="AA101" i="26"/>
  <c r="Z101" i="26"/>
  <c r="AL100" i="26"/>
  <c r="AA100" i="26"/>
  <c r="Z100" i="26"/>
  <c r="AL99" i="26"/>
  <c r="AA99" i="26"/>
  <c r="Z99" i="26"/>
  <c r="AL98" i="26"/>
  <c r="AA98" i="26"/>
  <c r="Z98" i="26"/>
  <c r="AL97" i="26"/>
  <c r="AA97" i="26"/>
  <c r="Z97" i="26"/>
  <c r="AL96" i="26"/>
  <c r="AA96" i="26"/>
  <c r="Z96" i="26"/>
  <c r="AL95" i="26"/>
  <c r="AA95" i="26"/>
  <c r="Z95" i="26"/>
  <c r="AL94" i="26"/>
  <c r="AA94" i="26"/>
  <c r="Z94" i="26"/>
  <c r="AL93" i="26"/>
  <c r="AA93" i="26"/>
  <c r="Z93" i="26"/>
  <c r="AL92" i="26"/>
  <c r="AA92" i="26"/>
  <c r="Z92" i="26"/>
  <c r="AL91" i="26"/>
  <c r="AA91" i="26"/>
  <c r="Z91" i="26"/>
  <c r="AL90" i="26"/>
  <c r="AA90" i="26"/>
  <c r="Z90" i="26"/>
  <c r="AL89" i="26"/>
  <c r="AA89" i="26"/>
  <c r="Z89" i="26"/>
  <c r="AL88" i="26"/>
  <c r="AA88" i="26"/>
  <c r="Z88" i="26"/>
  <c r="AL87" i="26"/>
  <c r="AA87" i="26"/>
  <c r="Z87" i="26"/>
  <c r="AL86" i="26"/>
  <c r="AA86" i="26"/>
  <c r="Z86" i="26"/>
  <c r="AL85" i="26"/>
  <c r="AA85" i="26"/>
  <c r="Z85" i="26"/>
  <c r="AL84" i="26"/>
  <c r="AA84" i="26"/>
  <c r="Z84" i="26"/>
  <c r="AL83" i="26"/>
  <c r="AA83" i="26"/>
  <c r="Z83" i="26"/>
  <c r="AL82" i="26"/>
  <c r="AA82" i="26"/>
  <c r="Z82" i="26"/>
  <c r="AL81" i="26"/>
  <c r="AA81" i="26"/>
  <c r="Z81" i="26"/>
  <c r="AL80" i="26"/>
  <c r="AA80" i="26"/>
  <c r="Z80" i="26"/>
  <c r="AL79" i="26"/>
  <c r="AA79" i="26"/>
  <c r="Z79" i="26"/>
  <c r="AL78" i="26"/>
  <c r="AA78" i="26"/>
  <c r="Z78" i="26"/>
  <c r="AL77" i="26"/>
  <c r="AA77" i="26"/>
  <c r="Z77" i="26"/>
  <c r="AL76" i="26"/>
  <c r="AA76" i="26"/>
  <c r="Z76" i="26"/>
  <c r="AL75" i="26"/>
  <c r="AA75" i="26"/>
  <c r="Z75" i="26"/>
  <c r="AL74" i="26"/>
  <c r="AA74" i="26"/>
  <c r="Z74" i="26"/>
  <c r="AL73" i="26"/>
  <c r="AA73" i="26"/>
  <c r="Z73" i="26"/>
  <c r="AL72" i="26"/>
  <c r="AA72" i="26"/>
  <c r="Z72" i="26"/>
  <c r="AL71" i="26"/>
  <c r="AA71" i="26"/>
  <c r="Z71" i="26"/>
  <c r="AL70" i="26"/>
  <c r="AA70" i="26"/>
  <c r="Z70" i="26"/>
  <c r="AL69" i="26"/>
  <c r="AA69" i="26"/>
  <c r="Z69" i="26"/>
  <c r="AL68" i="26"/>
  <c r="AA68" i="26"/>
  <c r="Z68" i="26"/>
  <c r="AL67" i="26"/>
  <c r="AA67" i="26"/>
  <c r="Z67" i="26"/>
  <c r="AL66" i="26"/>
  <c r="AA66" i="26"/>
  <c r="Z66" i="26"/>
  <c r="AL65" i="26"/>
  <c r="AA65" i="26"/>
  <c r="Z65" i="26"/>
  <c r="AL64" i="26"/>
  <c r="AA64" i="26"/>
  <c r="Z64" i="26"/>
  <c r="AL63" i="26"/>
  <c r="AA63" i="26"/>
  <c r="Z63" i="26"/>
  <c r="AL62" i="26"/>
  <c r="AA62" i="26"/>
  <c r="Z62" i="26"/>
  <c r="AL61" i="26"/>
  <c r="AA61" i="26"/>
  <c r="Z61" i="26"/>
  <c r="AL60" i="26"/>
  <c r="AA60" i="26"/>
  <c r="Z60" i="26"/>
  <c r="AL59" i="26"/>
  <c r="AA59" i="26"/>
  <c r="Z59" i="26"/>
  <c r="AL58" i="26"/>
  <c r="AA58" i="26"/>
  <c r="Z58" i="26"/>
  <c r="AL57" i="26"/>
  <c r="AA57" i="26"/>
  <c r="Z57" i="26"/>
  <c r="AL56" i="26"/>
  <c r="AA56" i="26"/>
  <c r="Z56" i="26"/>
  <c r="AL55" i="26"/>
  <c r="AA55" i="26"/>
  <c r="Z55" i="26"/>
  <c r="AL54" i="26"/>
  <c r="AA54" i="26"/>
  <c r="Z54" i="26"/>
  <c r="AL53" i="26"/>
  <c r="AA53" i="26"/>
  <c r="Z53" i="26"/>
  <c r="AL52" i="26"/>
  <c r="AA52" i="26"/>
  <c r="Z52" i="26"/>
  <c r="AL51" i="26"/>
  <c r="AA51" i="26"/>
  <c r="Z51" i="26"/>
  <c r="AL50" i="26"/>
  <c r="AA50" i="26"/>
  <c r="Z50" i="26"/>
  <c r="AL49" i="26"/>
  <c r="AA49" i="26"/>
  <c r="Z49" i="26"/>
  <c r="AL48" i="26"/>
  <c r="AA48" i="26"/>
  <c r="Z48" i="26"/>
  <c r="AL47" i="26"/>
  <c r="AA47" i="26"/>
  <c r="Z47" i="26"/>
  <c r="AL46" i="26"/>
  <c r="AA46" i="26"/>
  <c r="Z46" i="26"/>
  <c r="AL45" i="26"/>
  <c r="AA45" i="26"/>
  <c r="Z45" i="26"/>
  <c r="AL44" i="26"/>
  <c r="AA44" i="26"/>
  <c r="Z44" i="26"/>
  <c r="AL43" i="26"/>
  <c r="AA43" i="26"/>
  <c r="Z43" i="26"/>
  <c r="AL42" i="26"/>
  <c r="AA42" i="26"/>
  <c r="Z42" i="26"/>
  <c r="AL41" i="26"/>
  <c r="AA41" i="26"/>
  <c r="Z41" i="26"/>
  <c r="AL40" i="26"/>
  <c r="AA40" i="26"/>
  <c r="Z40" i="26"/>
  <c r="AL39" i="26"/>
  <c r="AA39" i="26"/>
  <c r="Z39" i="26"/>
  <c r="AL38" i="26"/>
  <c r="AA38" i="26"/>
  <c r="Z38" i="26"/>
  <c r="AL37" i="26"/>
  <c r="AA37" i="26"/>
  <c r="Z37" i="26"/>
  <c r="AL36" i="26"/>
  <c r="AA36" i="26"/>
  <c r="Z36" i="26"/>
  <c r="AL35" i="26"/>
  <c r="AA35" i="26"/>
  <c r="Z35" i="26"/>
  <c r="AL34" i="26"/>
  <c r="AA34" i="26"/>
  <c r="Z34" i="26"/>
  <c r="AL33" i="26"/>
  <c r="AA33" i="26"/>
  <c r="Z33" i="26"/>
  <c r="AL32" i="26"/>
  <c r="AA32" i="26"/>
  <c r="Z32" i="26"/>
  <c r="AL31" i="26"/>
  <c r="AA31" i="26"/>
  <c r="Z31" i="26"/>
  <c r="AL30" i="26"/>
  <c r="AA30" i="26"/>
  <c r="Z30" i="26"/>
  <c r="AL29" i="26"/>
  <c r="AA29" i="26"/>
  <c r="Z29" i="26"/>
  <c r="AL28" i="26"/>
  <c r="AA28" i="26"/>
  <c r="Z28" i="26"/>
  <c r="AL27" i="26"/>
  <c r="AA27" i="26"/>
  <c r="Z27" i="26"/>
  <c r="AL26" i="26"/>
  <c r="AA26" i="26"/>
  <c r="Z26" i="26"/>
  <c r="AL25" i="26"/>
  <c r="AA25" i="26"/>
  <c r="Z25" i="26"/>
  <c r="AL11" i="26"/>
  <c r="AA11" i="26"/>
  <c r="Z11" i="26"/>
  <c r="AL10" i="26"/>
  <c r="AA10" i="26"/>
  <c r="Z10" i="26"/>
  <c r="AL9" i="26"/>
  <c r="AA9" i="26"/>
  <c r="Z9" i="26"/>
  <c r="AL8" i="26"/>
  <c r="AA8" i="26"/>
  <c r="Z8" i="26"/>
  <c r="AL7" i="26"/>
  <c r="AA7" i="26"/>
  <c r="Z7" i="26"/>
  <c r="AL6" i="26"/>
  <c r="AA6" i="26"/>
  <c r="Z6" i="26"/>
  <c r="AL5" i="26"/>
  <c r="AA5" i="26"/>
  <c r="Z5" i="26"/>
  <c r="AL4" i="26"/>
  <c r="AA4" i="26"/>
  <c r="Z4" i="26"/>
  <c r="AL3" i="26"/>
  <c r="AA3" i="26"/>
  <c r="Z3" i="26"/>
  <c r="AL2" i="26"/>
  <c r="AA2" i="26"/>
  <c r="Z2" i="26"/>
  <c r="AL24" i="26"/>
  <c r="AA24" i="26"/>
  <c r="Z24" i="26"/>
  <c r="AL23" i="26"/>
  <c r="AA23" i="26"/>
  <c r="Z23" i="26"/>
  <c r="AL22" i="26"/>
  <c r="AA22" i="26"/>
  <c r="Z22" i="26"/>
  <c r="AL21" i="26"/>
  <c r="AA21" i="26"/>
  <c r="Z21" i="26"/>
  <c r="AL20" i="26"/>
  <c r="AA20" i="26"/>
  <c r="Z20" i="26"/>
  <c r="AL19" i="26"/>
  <c r="AA19" i="26"/>
  <c r="Z19" i="26"/>
  <c r="AL18" i="26"/>
  <c r="AA18" i="26"/>
  <c r="Z18" i="26"/>
  <c r="AL17" i="26"/>
  <c r="AA17" i="26"/>
  <c r="Z17" i="26"/>
  <c r="AL16" i="26"/>
  <c r="AA16" i="26"/>
  <c r="Z16" i="26"/>
  <c r="AL15" i="26"/>
  <c r="AA15" i="26"/>
  <c r="Z15" i="26"/>
  <c r="AL14" i="26"/>
  <c r="AA14" i="26"/>
  <c r="Z14" i="26"/>
  <c r="AL13" i="26"/>
  <c r="AA13" i="26"/>
  <c r="Z13" i="26"/>
  <c r="AL12" i="26"/>
  <c r="AA12" i="26"/>
  <c r="Z12" i="26"/>
  <c r="AL252" i="25"/>
  <c r="AA252" i="25"/>
  <c r="Z252" i="25"/>
  <c r="AL251" i="25"/>
  <c r="AA251" i="25"/>
  <c r="Z251" i="25"/>
  <c r="AL250" i="25"/>
  <c r="AA250" i="25"/>
  <c r="Z250" i="25"/>
  <c r="AL249" i="25"/>
  <c r="AA249" i="25"/>
  <c r="Z249" i="25"/>
  <c r="AL248" i="25"/>
  <c r="AA248" i="25"/>
  <c r="Z248" i="25"/>
  <c r="AL247" i="25"/>
  <c r="AA247" i="25"/>
  <c r="Z247" i="25"/>
  <c r="AL246" i="25"/>
  <c r="AA246" i="25"/>
  <c r="Z246" i="25"/>
  <c r="AL245" i="25"/>
  <c r="AA245" i="25"/>
  <c r="Z245" i="25"/>
  <c r="AL244" i="25"/>
  <c r="AA244" i="25"/>
  <c r="Z244" i="25"/>
  <c r="AL243" i="25"/>
  <c r="AA243" i="25"/>
  <c r="Z243" i="25"/>
  <c r="AL242" i="25"/>
  <c r="AA242" i="25"/>
  <c r="Z242" i="25"/>
  <c r="AL241" i="25"/>
  <c r="AA241" i="25"/>
  <c r="Z241" i="25"/>
  <c r="AL240" i="25"/>
  <c r="AA240" i="25"/>
  <c r="Z240" i="25"/>
  <c r="AL239" i="25"/>
  <c r="AA239" i="25"/>
  <c r="Z239" i="25"/>
  <c r="AL238" i="25"/>
  <c r="AA238" i="25"/>
  <c r="Z238" i="25"/>
  <c r="AL237" i="25"/>
  <c r="AA237" i="25"/>
  <c r="Z237" i="25"/>
  <c r="AL236" i="25"/>
  <c r="AA236" i="25"/>
  <c r="Z236" i="25"/>
  <c r="AL235" i="25"/>
  <c r="AA235" i="25"/>
  <c r="Z235" i="25"/>
  <c r="AL234" i="25"/>
  <c r="AA234" i="25"/>
  <c r="Z234" i="25"/>
  <c r="AL233" i="25"/>
  <c r="AA233" i="25"/>
  <c r="Z233" i="25"/>
  <c r="AL232" i="25"/>
  <c r="AA232" i="25"/>
  <c r="Z232" i="25"/>
  <c r="AL231" i="25"/>
  <c r="AA231" i="25"/>
  <c r="Z231" i="25"/>
  <c r="AL230" i="25"/>
  <c r="AA230" i="25"/>
  <c r="Z230" i="25"/>
  <c r="AL229" i="25"/>
  <c r="AA229" i="25"/>
  <c r="Z229" i="25"/>
  <c r="AL228" i="25"/>
  <c r="AA228" i="25"/>
  <c r="Z228" i="25"/>
  <c r="AL227" i="25"/>
  <c r="AA227" i="25"/>
  <c r="Z227" i="25"/>
  <c r="AL226" i="25"/>
  <c r="AA226" i="25"/>
  <c r="Z226" i="25"/>
  <c r="AL225" i="25"/>
  <c r="AA225" i="25"/>
  <c r="Z225" i="25"/>
  <c r="AL224" i="25"/>
  <c r="AA224" i="25"/>
  <c r="Z224" i="25"/>
  <c r="AL223" i="25"/>
  <c r="AA223" i="25"/>
  <c r="Z223" i="25"/>
  <c r="AL222" i="25"/>
  <c r="AA222" i="25"/>
  <c r="Z222" i="25"/>
  <c r="AL221" i="25"/>
  <c r="AA221" i="25"/>
  <c r="Z221" i="25"/>
  <c r="AL220" i="25"/>
  <c r="AA220" i="25"/>
  <c r="Z220" i="25"/>
  <c r="AL219" i="25"/>
  <c r="AA219" i="25"/>
  <c r="Z219" i="25"/>
  <c r="AL218" i="25"/>
  <c r="AA218" i="25"/>
  <c r="Z218" i="25"/>
  <c r="AL217" i="25"/>
  <c r="AA217" i="25"/>
  <c r="Z217" i="25"/>
  <c r="AL216" i="25"/>
  <c r="AA216" i="25"/>
  <c r="Z216" i="25"/>
  <c r="AL215" i="25"/>
  <c r="AA215" i="25"/>
  <c r="Z215" i="25"/>
  <c r="AL214" i="25"/>
  <c r="AA214" i="25"/>
  <c r="Z214" i="25"/>
  <c r="AL213" i="25"/>
  <c r="AA213" i="25"/>
  <c r="Z213" i="25"/>
  <c r="AL212" i="25"/>
  <c r="AA212" i="25"/>
  <c r="Z212" i="25"/>
  <c r="AL211" i="25"/>
  <c r="AA211" i="25"/>
  <c r="Z211" i="25"/>
  <c r="AL210" i="25"/>
  <c r="AA210" i="25"/>
  <c r="Z210" i="25"/>
  <c r="AL209" i="25"/>
  <c r="AA209" i="25"/>
  <c r="Z209" i="25"/>
  <c r="AL208" i="25"/>
  <c r="AA208" i="25"/>
  <c r="Z208" i="25"/>
  <c r="AL207" i="25"/>
  <c r="AA207" i="25"/>
  <c r="Z207" i="25"/>
  <c r="AL206" i="25"/>
  <c r="AA206" i="25"/>
  <c r="Z206" i="25"/>
  <c r="AL205" i="25"/>
  <c r="AA205" i="25"/>
  <c r="Z205" i="25"/>
  <c r="AL204" i="25"/>
  <c r="AA204" i="25"/>
  <c r="Z204" i="25"/>
  <c r="AL203" i="25"/>
  <c r="AA203" i="25"/>
  <c r="Z203" i="25"/>
  <c r="AL202" i="25"/>
  <c r="AA202" i="25"/>
  <c r="Z202" i="25"/>
  <c r="AL201" i="25"/>
  <c r="AA201" i="25"/>
  <c r="Z201" i="25"/>
  <c r="AL200" i="25"/>
  <c r="AA200" i="25"/>
  <c r="Z200" i="25"/>
  <c r="AL199" i="25"/>
  <c r="AA199" i="25"/>
  <c r="Z199" i="25"/>
  <c r="AL198" i="25"/>
  <c r="AA198" i="25"/>
  <c r="Z198" i="25"/>
  <c r="AL197" i="25"/>
  <c r="AA197" i="25"/>
  <c r="Z197" i="25"/>
  <c r="AL196" i="25"/>
  <c r="AA196" i="25"/>
  <c r="Z196" i="25"/>
  <c r="AL195" i="25"/>
  <c r="AA195" i="25"/>
  <c r="Z195" i="25"/>
  <c r="AL194" i="25"/>
  <c r="AA194" i="25"/>
  <c r="Z194" i="25"/>
  <c r="AL193" i="25"/>
  <c r="AA193" i="25"/>
  <c r="Z193" i="25"/>
  <c r="AL192" i="25"/>
  <c r="AA192" i="25"/>
  <c r="Z192" i="25"/>
  <c r="AL191" i="25"/>
  <c r="AA191" i="25"/>
  <c r="Z191" i="25"/>
  <c r="AL190" i="25"/>
  <c r="AA190" i="25"/>
  <c r="Z190" i="25"/>
  <c r="AL189" i="25"/>
  <c r="AA189" i="25"/>
  <c r="Z189" i="25"/>
  <c r="AL188" i="25"/>
  <c r="AA188" i="25"/>
  <c r="Z188" i="25"/>
  <c r="AL187" i="25"/>
  <c r="AA187" i="25"/>
  <c r="Z187" i="25"/>
  <c r="AL186" i="25"/>
  <c r="AA186" i="25"/>
  <c r="Z186" i="25"/>
  <c r="AL185" i="25"/>
  <c r="AA185" i="25"/>
  <c r="Z185" i="25"/>
  <c r="AL184" i="25"/>
  <c r="AA184" i="25"/>
  <c r="Z184" i="25"/>
  <c r="AL183" i="25"/>
  <c r="AA183" i="25"/>
  <c r="Z183" i="25"/>
  <c r="AL182" i="25"/>
  <c r="AA182" i="25"/>
  <c r="Z182" i="25"/>
  <c r="AL181" i="25"/>
  <c r="AA181" i="25"/>
  <c r="Z181" i="25"/>
  <c r="AL180" i="25"/>
  <c r="AA180" i="25"/>
  <c r="Z180" i="25"/>
  <c r="AL179" i="25"/>
  <c r="AA179" i="25"/>
  <c r="Z179" i="25"/>
  <c r="AL178" i="25"/>
  <c r="AA178" i="25"/>
  <c r="Z178" i="25"/>
  <c r="AL177" i="25"/>
  <c r="AA177" i="25"/>
  <c r="Z177" i="25"/>
  <c r="AL176" i="25"/>
  <c r="AA176" i="25"/>
  <c r="Z176" i="25"/>
  <c r="AL175" i="25"/>
  <c r="AA175" i="25"/>
  <c r="Z175" i="25"/>
  <c r="AL174" i="25"/>
  <c r="AA174" i="25"/>
  <c r="Z174" i="25"/>
  <c r="AL173" i="25"/>
  <c r="AA173" i="25"/>
  <c r="Z173" i="25"/>
  <c r="AL172" i="25"/>
  <c r="AA172" i="25"/>
  <c r="Z172" i="25"/>
  <c r="AL171" i="25"/>
  <c r="AA171" i="25"/>
  <c r="Z171" i="25"/>
  <c r="AL170" i="25"/>
  <c r="AA170" i="25"/>
  <c r="Z170" i="25"/>
  <c r="AL169" i="25"/>
  <c r="AA169" i="25"/>
  <c r="Z169" i="25"/>
  <c r="AL168" i="25"/>
  <c r="AA168" i="25"/>
  <c r="Z168" i="25"/>
  <c r="AL167" i="25"/>
  <c r="AA167" i="25"/>
  <c r="Z167" i="25"/>
  <c r="AL166" i="25"/>
  <c r="AA166" i="25"/>
  <c r="Z166" i="25"/>
  <c r="AL165" i="25"/>
  <c r="AA165" i="25"/>
  <c r="Z165" i="25"/>
  <c r="AL164" i="25"/>
  <c r="AA164" i="25"/>
  <c r="Z164" i="25"/>
  <c r="AL163" i="25"/>
  <c r="AA163" i="25"/>
  <c r="Z163" i="25"/>
  <c r="AL162" i="25"/>
  <c r="AA162" i="25"/>
  <c r="Z162" i="25"/>
  <c r="AL161" i="25"/>
  <c r="AA161" i="25"/>
  <c r="Z161" i="25"/>
  <c r="AL160" i="25"/>
  <c r="AA160" i="25"/>
  <c r="Z160" i="25"/>
  <c r="AL159" i="25"/>
  <c r="AA159" i="25"/>
  <c r="Z159" i="25"/>
  <c r="AL158" i="25"/>
  <c r="AA158" i="25"/>
  <c r="Z158" i="25"/>
  <c r="AL157" i="25"/>
  <c r="AA157" i="25"/>
  <c r="Z157" i="25"/>
  <c r="AL156" i="25"/>
  <c r="AA156" i="25"/>
  <c r="Z156" i="25"/>
  <c r="AL155" i="25"/>
  <c r="AA155" i="25"/>
  <c r="Z155" i="25"/>
  <c r="AL154" i="25"/>
  <c r="AA154" i="25"/>
  <c r="Z154" i="25"/>
  <c r="AL153" i="25"/>
  <c r="AA153" i="25"/>
  <c r="Z153" i="25"/>
  <c r="AL152" i="25"/>
  <c r="AA152" i="25"/>
  <c r="Z152" i="25"/>
  <c r="AL151" i="25"/>
  <c r="AA151" i="25"/>
  <c r="Z151" i="25"/>
  <c r="AL150" i="25"/>
  <c r="AA150" i="25"/>
  <c r="Z150" i="25"/>
  <c r="AL149" i="25"/>
  <c r="AA149" i="25"/>
  <c r="Z149" i="25"/>
  <c r="AL148" i="25"/>
  <c r="AA148" i="25"/>
  <c r="Z148" i="25"/>
  <c r="AL147" i="25"/>
  <c r="AA147" i="25"/>
  <c r="Z147" i="25"/>
  <c r="AL146" i="25"/>
  <c r="AA146" i="25"/>
  <c r="Z146" i="25"/>
  <c r="AL145" i="25"/>
  <c r="AA145" i="25"/>
  <c r="Z145" i="25"/>
  <c r="AL144" i="25"/>
  <c r="AA144" i="25"/>
  <c r="Z144" i="25"/>
  <c r="AL143" i="25"/>
  <c r="AA143" i="25"/>
  <c r="Z143" i="25"/>
  <c r="AL142" i="25"/>
  <c r="AA142" i="25"/>
  <c r="Z142" i="25"/>
  <c r="AL141" i="25"/>
  <c r="AA141" i="25"/>
  <c r="Z141" i="25"/>
  <c r="AL140" i="25"/>
  <c r="AA140" i="25"/>
  <c r="Z140" i="25"/>
  <c r="AL139" i="25"/>
  <c r="AA139" i="25"/>
  <c r="Z139" i="25"/>
  <c r="AL138" i="25"/>
  <c r="AA138" i="25"/>
  <c r="Z138" i="25"/>
  <c r="AL137" i="25"/>
  <c r="AA137" i="25"/>
  <c r="Z137" i="25"/>
  <c r="AL136" i="25"/>
  <c r="AA136" i="25"/>
  <c r="Z136" i="25"/>
  <c r="AL135" i="25"/>
  <c r="AA135" i="25"/>
  <c r="Z135" i="25"/>
  <c r="AL134" i="25"/>
  <c r="AA134" i="25"/>
  <c r="Z134" i="25"/>
  <c r="AL133" i="25"/>
  <c r="AA133" i="25"/>
  <c r="Z133" i="25"/>
  <c r="AL132" i="25"/>
  <c r="AA132" i="25"/>
  <c r="Z132" i="25"/>
  <c r="AL131" i="25"/>
  <c r="AA131" i="25"/>
  <c r="Z131" i="25"/>
  <c r="AL130" i="25"/>
  <c r="AA130" i="25"/>
  <c r="Z130" i="25"/>
  <c r="AL129" i="25"/>
  <c r="AA129" i="25"/>
  <c r="Z129" i="25"/>
  <c r="AL128" i="25"/>
  <c r="AA128" i="25"/>
  <c r="Z128" i="25"/>
  <c r="AL127" i="25"/>
  <c r="AA127" i="25"/>
  <c r="Z127" i="25"/>
  <c r="AL126" i="25"/>
  <c r="AA126" i="25"/>
  <c r="Z126" i="25"/>
  <c r="AL125" i="25"/>
  <c r="AA125" i="25"/>
  <c r="Z125" i="25"/>
  <c r="AL124" i="25"/>
  <c r="AA124" i="25"/>
  <c r="Z124" i="25"/>
  <c r="AL123" i="25"/>
  <c r="AA123" i="25"/>
  <c r="Z123" i="25"/>
  <c r="AL122" i="25"/>
  <c r="AA122" i="25"/>
  <c r="Z122" i="25"/>
  <c r="AL121" i="25"/>
  <c r="AA121" i="25"/>
  <c r="Z121" i="25"/>
  <c r="AL120" i="25"/>
  <c r="AA120" i="25"/>
  <c r="Z120" i="25"/>
  <c r="AL119" i="25"/>
  <c r="AA119" i="25"/>
  <c r="Z119" i="25"/>
  <c r="AL118" i="25"/>
  <c r="AA118" i="25"/>
  <c r="Z118" i="25"/>
  <c r="AL117" i="25"/>
  <c r="AA117" i="25"/>
  <c r="Z117" i="25"/>
  <c r="AL116" i="25"/>
  <c r="AA116" i="25"/>
  <c r="Z116" i="25"/>
  <c r="AL115" i="25"/>
  <c r="AA115" i="25"/>
  <c r="Z115" i="25"/>
  <c r="AL114" i="25"/>
  <c r="AA114" i="25"/>
  <c r="Z114" i="25"/>
  <c r="AL113" i="25"/>
  <c r="AA113" i="25"/>
  <c r="Z113" i="25"/>
  <c r="AL112" i="25"/>
  <c r="AA112" i="25"/>
  <c r="Z112" i="25"/>
  <c r="AL111" i="25"/>
  <c r="AA111" i="25"/>
  <c r="Z111" i="25"/>
  <c r="AL110" i="25"/>
  <c r="AA110" i="25"/>
  <c r="Z110" i="25"/>
  <c r="AL109" i="25"/>
  <c r="AA109" i="25"/>
  <c r="Z109" i="25"/>
  <c r="AL108" i="25"/>
  <c r="AA108" i="25"/>
  <c r="Z108" i="25"/>
  <c r="AL107" i="25"/>
  <c r="AA107" i="25"/>
  <c r="Z107" i="25"/>
  <c r="AL106" i="25"/>
  <c r="AA106" i="25"/>
  <c r="Z106" i="25"/>
  <c r="AL105" i="25"/>
  <c r="AA105" i="25"/>
  <c r="Z105" i="25"/>
  <c r="AL104" i="25"/>
  <c r="AA104" i="25"/>
  <c r="Z104" i="25"/>
  <c r="AL103" i="25"/>
  <c r="AA103" i="25"/>
  <c r="Z103" i="25"/>
  <c r="AL102" i="25"/>
  <c r="AA102" i="25"/>
  <c r="Z102" i="25"/>
  <c r="AL101" i="25"/>
  <c r="AA101" i="25"/>
  <c r="Z101" i="25"/>
  <c r="AL100" i="25"/>
  <c r="AA100" i="25"/>
  <c r="Z100" i="25"/>
  <c r="AL99" i="25"/>
  <c r="AA99" i="25"/>
  <c r="Z99" i="25"/>
  <c r="AL98" i="25"/>
  <c r="AA98" i="25"/>
  <c r="Z98" i="25"/>
  <c r="AL97" i="25"/>
  <c r="AA97" i="25"/>
  <c r="Z97" i="25"/>
  <c r="AL96" i="25"/>
  <c r="AA96" i="25"/>
  <c r="Z96" i="25"/>
  <c r="AL95" i="25"/>
  <c r="AA95" i="25"/>
  <c r="Z95" i="25"/>
  <c r="AL94" i="25"/>
  <c r="AA94" i="25"/>
  <c r="Z94" i="25"/>
  <c r="AL93" i="25"/>
  <c r="AA93" i="25"/>
  <c r="Z93" i="25"/>
  <c r="AL92" i="25"/>
  <c r="AA92" i="25"/>
  <c r="Z92" i="25"/>
  <c r="AL91" i="25"/>
  <c r="AA91" i="25"/>
  <c r="Z91" i="25"/>
  <c r="AL90" i="25"/>
  <c r="AA90" i="25"/>
  <c r="Z90" i="25"/>
  <c r="AL89" i="25"/>
  <c r="AA89" i="25"/>
  <c r="Z89" i="25"/>
  <c r="AL88" i="25"/>
  <c r="AA88" i="25"/>
  <c r="Z88" i="25"/>
  <c r="AL87" i="25"/>
  <c r="AA87" i="25"/>
  <c r="Z87" i="25"/>
  <c r="AL86" i="25"/>
  <c r="AA86" i="25"/>
  <c r="Z86" i="25"/>
  <c r="AL85" i="25"/>
  <c r="AA85" i="25"/>
  <c r="Z85" i="25"/>
  <c r="AL84" i="25"/>
  <c r="AA84" i="25"/>
  <c r="Z84" i="25"/>
  <c r="AL83" i="25"/>
  <c r="AA83" i="25"/>
  <c r="Z83" i="25"/>
  <c r="AL82" i="25"/>
  <c r="AA82" i="25"/>
  <c r="Z82" i="25"/>
  <c r="AL81" i="25"/>
  <c r="AA81" i="25"/>
  <c r="Z81" i="25"/>
  <c r="AL80" i="25"/>
  <c r="AA80" i="25"/>
  <c r="Z80" i="25"/>
  <c r="AL79" i="25"/>
  <c r="AA79" i="25"/>
  <c r="Z79" i="25"/>
  <c r="AL78" i="25"/>
  <c r="AA78" i="25"/>
  <c r="Z78" i="25"/>
  <c r="AL77" i="25"/>
  <c r="AA77" i="25"/>
  <c r="Z77" i="25"/>
  <c r="AL76" i="25"/>
  <c r="AA76" i="25"/>
  <c r="Z76" i="25"/>
  <c r="AL75" i="25"/>
  <c r="AA75" i="25"/>
  <c r="Z75" i="25"/>
  <c r="AL74" i="25"/>
  <c r="AA74" i="25"/>
  <c r="Z74" i="25"/>
  <c r="AL73" i="25"/>
  <c r="AA73" i="25"/>
  <c r="Z73" i="25"/>
  <c r="AL72" i="25"/>
  <c r="AA72" i="25"/>
  <c r="Z72" i="25"/>
  <c r="AL71" i="25"/>
  <c r="AA71" i="25"/>
  <c r="Z71" i="25"/>
  <c r="AL70" i="25"/>
  <c r="AA70" i="25"/>
  <c r="Z70" i="25"/>
  <c r="AL69" i="25"/>
  <c r="AA69" i="25"/>
  <c r="Z69" i="25"/>
  <c r="AL68" i="25"/>
  <c r="AA68" i="25"/>
  <c r="Z68" i="25"/>
  <c r="AL67" i="25"/>
  <c r="AA67" i="25"/>
  <c r="Z67" i="25"/>
  <c r="AL66" i="25"/>
  <c r="AA66" i="25"/>
  <c r="Z66" i="25"/>
  <c r="AL65" i="25"/>
  <c r="AA65" i="25"/>
  <c r="Z65" i="25"/>
  <c r="AL64" i="25"/>
  <c r="AA64" i="25"/>
  <c r="Z64" i="25"/>
  <c r="AL63" i="25"/>
  <c r="AA63" i="25"/>
  <c r="Z63" i="25"/>
  <c r="AL62" i="25"/>
  <c r="AA62" i="25"/>
  <c r="Z62" i="25"/>
  <c r="AL61" i="25"/>
  <c r="AA61" i="25"/>
  <c r="Z61" i="25"/>
  <c r="AL60" i="25"/>
  <c r="AA60" i="25"/>
  <c r="Z60" i="25"/>
  <c r="AL59" i="25"/>
  <c r="AA59" i="25"/>
  <c r="Z59" i="25"/>
  <c r="AL58" i="25"/>
  <c r="AA58" i="25"/>
  <c r="Z58" i="25"/>
  <c r="AL57" i="25"/>
  <c r="AA57" i="25"/>
  <c r="Z57" i="25"/>
  <c r="AL56" i="25"/>
  <c r="AA56" i="25"/>
  <c r="Z56" i="25"/>
  <c r="AL55" i="25"/>
  <c r="AA55" i="25"/>
  <c r="Z55" i="25"/>
  <c r="AL54" i="25"/>
  <c r="AA54" i="25"/>
  <c r="Z54" i="25"/>
  <c r="AL53" i="25"/>
  <c r="AA53" i="25"/>
  <c r="Z53" i="25"/>
  <c r="AL52" i="25"/>
  <c r="AA52" i="25"/>
  <c r="Z52" i="25"/>
  <c r="AL51" i="25"/>
  <c r="AA51" i="25"/>
  <c r="Z51" i="25"/>
  <c r="AL50" i="25"/>
  <c r="AA50" i="25"/>
  <c r="Z50" i="25"/>
  <c r="AL49" i="25"/>
  <c r="AA49" i="25"/>
  <c r="Z49" i="25"/>
  <c r="AL48" i="25"/>
  <c r="AA48" i="25"/>
  <c r="Z48" i="25"/>
  <c r="AL47" i="25"/>
  <c r="AA47" i="25"/>
  <c r="Z47" i="25"/>
  <c r="AL46" i="25"/>
  <c r="AA46" i="25"/>
  <c r="Z46" i="25"/>
  <c r="AL45" i="25"/>
  <c r="AA45" i="25"/>
  <c r="Z45" i="25"/>
  <c r="AL44" i="25"/>
  <c r="AA44" i="25"/>
  <c r="Z44" i="25"/>
  <c r="AL43" i="25"/>
  <c r="AA43" i="25"/>
  <c r="Z43" i="25"/>
  <c r="AL42" i="25"/>
  <c r="AA42" i="25"/>
  <c r="Z42" i="25"/>
  <c r="AL41" i="25"/>
  <c r="AA41" i="25"/>
  <c r="Z41" i="25"/>
  <c r="AL40" i="25"/>
  <c r="AA40" i="25"/>
  <c r="Z40" i="25"/>
  <c r="AL39" i="25"/>
  <c r="AA39" i="25"/>
  <c r="Z39" i="25"/>
  <c r="AL38" i="25"/>
  <c r="AA38" i="25"/>
  <c r="Z38" i="25"/>
  <c r="AL37" i="25"/>
  <c r="AA37" i="25"/>
  <c r="Z37" i="25"/>
  <c r="AL36" i="25"/>
  <c r="AA36" i="25"/>
  <c r="Z36" i="25"/>
  <c r="AL35" i="25"/>
  <c r="AA35" i="25"/>
  <c r="Z35" i="25"/>
  <c r="AL34" i="25"/>
  <c r="AA34" i="25"/>
  <c r="Z34" i="25"/>
  <c r="AL33" i="25"/>
  <c r="AA33" i="25"/>
  <c r="Z33" i="25"/>
  <c r="AL32" i="25"/>
  <c r="AA32" i="25"/>
  <c r="Z32" i="25"/>
  <c r="AL31" i="25"/>
  <c r="AA31" i="25"/>
  <c r="Z31" i="25"/>
  <c r="AL30" i="25"/>
  <c r="AA30" i="25"/>
  <c r="Z30" i="25"/>
  <c r="AL29" i="25"/>
  <c r="AA29" i="25"/>
  <c r="Z29" i="25"/>
  <c r="AL28" i="25"/>
  <c r="AA28" i="25"/>
  <c r="Z28" i="25"/>
  <c r="AL27" i="25"/>
  <c r="AA27" i="25"/>
  <c r="Z27" i="25"/>
  <c r="AL26" i="25"/>
  <c r="AA26" i="25"/>
  <c r="Z26" i="25"/>
  <c r="AL21" i="25"/>
  <c r="AA21" i="25"/>
  <c r="Z21" i="25"/>
  <c r="AL20" i="25"/>
  <c r="AA20" i="25"/>
  <c r="Z20" i="25"/>
  <c r="AL19" i="25"/>
  <c r="AA19" i="25"/>
  <c r="Z19" i="25"/>
  <c r="AL18" i="25"/>
  <c r="AA18" i="25"/>
  <c r="Z18" i="25"/>
  <c r="AL17" i="25"/>
  <c r="AA17" i="25"/>
  <c r="Z17" i="25"/>
  <c r="AL16" i="25"/>
  <c r="AA16" i="25"/>
  <c r="Z16" i="25"/>
  <c r="AL15" i="25"/>
  <c r="AA15" i="25"/>
  <c r="Z15" i="25"/>
  <c r="AL14" i="25"/>
  <c r="AA14" i="25"/>
  <c r="Z14" i="25"/>
  <c r="AL13" i="25"/>
  <c r="AA13" i="25"/>
  <c r="Z13" i="25"/>
  <c r="AL12" i="25"/>
  <c r="AA12" i="25"/>
  <c r="Z12" i="25"/>
  <c r="AL11" i="25"/>
  <c r="AA11" i="25"/>
  <c r="Z11" i="25"/>
  <c r="AL10" i="25"/>
  <c r="AA10" i="25"/>
  <c r="Z10" i="25"/>
  <c r="AL9" i="25"/>
  <c r="AA9" i="25"/>
  <c r="Z9" i="25"/>
  <c r="AL8" i="25"/>
  <c r="AA8" i="25"/>
  <c r="Z8" i="25"/>
  <c r="AL7" i="25"/>
  <c r="AA7" i="25"/>
  <c r="Z7" i="25"/>
  <c r="AL6" i="25"/>
  <c r="AA6" i="25"/>
  <c r="Z6" i="25"/>
  <c r="AL5" i="25"/>
  <c r="AA5" i="25"/>
  <c r="Z5" i="25"/>
  <c r="AL4" i="25"/>
  <c r="AA4" i="25"/>
  <c r="Z4" i="25"/>
  <c r="AL3" i="25"/>
  <c r="AA3" i="25"/>
  <c r="Z3" i="25"/>
  <c r="AL2" i="25"/>
  <c r="AA2" i="25"/>
  <c r="Z2" i="25"/>
  <c r="AL25" i="25"/>
  <c r="AA25" i="25"/>
  <c r="Z25" i="25"/>
  <c r="AL24" i="25"/>
  <c r="AA24" i="25"/>
  <c r="Z24" i="25"/>
  <c r="AL23" i="25"/>
  <c r="AA23" i="25"/>
  <c r="Z23" i="25"/>
  <c r="AL22" i="25"/>
  <c r="AA22" i="25"/>
  <c r="Z22" i="25"/>
  <c r="AL467" i="27"/>
  <c r="AA467" i="27"/>
  <c r="Z467" i="27"/>
  <c r="AL466" i="27"/>
  <c r="AA466" i="27"/>
  <c r="Z466" i="27"/>
  <c r="AL465" i="27"/>
  <c r="AA465" i="27"/>
  <c r="Z465" i="27"/>
  <c r="AL464" i="27"/>
  <c r="AA464" i="27"/>
  <c r="Z464" i="27"/>
  <c r="AL463" i="27"/>
  <c r="AA463" i="27"/>
  <c r="Z463" i="27"/>
  <c r="AL462" i="27"/>
  <c r="AA462" i="27"/>
  <c r="Z462" i="27"/>
  <c r="AL461" i="27"/>
  <c r="AA461" i="27"/>
  <c r="Z461" i="27"/>
  <c r="AL460" i="27"/>
  <c r="AA460" i="27"/>
  <c r="Z460" i="27"/>
  <c r="AL459" i="27"/>
  <c r="AA459" i="27"/>
  <c r="Z459" i="27"/>
  <c r="AL458" i="27"/>
  <c r="AA458" i="27"/>
  <c r="Z458" i="27"/>
  <c r="AL457" i="27"/>
  <c r="AA457" i="27"/>
  <c r="Z457" i="27"/>
  <c r="AL456" i="27"/>
  <c r="AA456" i="27"/>
  <c r="Z456" i="27"/>
  <c r="AL455" i="27"/>
  <c r="AA455" i="27"/>
  <c r="Z455" i="27"/>
  <c r="AL454" i="27"/>
  <c r="AA454" i="27"/>
  <c r="Z454" i="27"/>
  <c r="AL453" i="27"/>
  <c r="AA453" i="27"/>
  <c r="Z453" i="27"/>
  <c r="AL452" i="27"/>
  <c r="AA452" i="27"/>
  <c r="Z452" i="27"/>
  <c r="AL451" i="27"/>
  <c r="AA451" i="27"/>
  <c r="Z451" i="27"/>
  <c r="AL450" i="27"/>
  <c r="AA450" i="27"/>
  <c r="Z450" i="27"/>
  <c r="AL449" i="27"/>
  <c r="AA449" i="27"/>
  <c r="Z449" i="27"/>
  <c r="AL448" i="27"/>
  <c r="AA448" i="27"/>
  <c r="Z448" i="27"/>
  <c r="AL447" i="27"/>
  <c r="AA447" i="27"/>
  <c r="Z447" i="27"/>
  <c r="AL446" i="27"/>
  <c r="AA446" i="27"/>
  <c r="Z446" i="27"/>
  <c r="AL445" i="27"/>
  <c r="AA445" i="27"/>
  <c r="Z445" i="27"/>
  <c r="AL444" i="27"/>
  <c r="AA444" i="27"/>
  <c r="Z444" i="27"/>
  <c r="AL443" i="27"/>
  <c r="AA443" i="27"/>
  <c r="Z443" i="27"/>
  <c r="AL442" i="27"/>
  <c r="AA442" i="27"/>
  <c r="Z442" i="27"/>
  <c r="AL441" i="27"/>
  <c r="AA441" i="27"/>
  <c r="Z441" i="27"/>
  <c r="AL440" i="27"/>
  <c r="AA440" i="27"/>
  <c r="Z440" i="27"/>
  <c r="AL439" i="27"/>
  <c r="AA439" i="27"/>
  <c r="Z439" i="27"/>
  <c r="AL438" i="27"/>
  <c r="AA438" i="27"/>
  <c r="Z438" i="27"/>
  <c r="AL437" i="27"/>
  <c r="AA437" i="27"/>
  <c r="Z437" i="27"/>
  <c r="AL436" i="27"/>
  <c r="AA436" i="27"/>
  <c r="Z436" i="27"/>
  <c r="AL435" i="27"/>
  <c r="AA435" i="27"/>
  <c r="Z435" i="27"/>
  <c r="AL434" i="27"/>
  <c r="AA434" i="27"/>
  <c r="Z434" i="27"/>
  <c r="AL433" i="27"/>
  <c r="AA433" i="27"/>
  <c r="Z433" i="27"/>
  <c r="AL432" i="27"/>
  <c r="AA432" i="27"/>
  <c r="Z432" i="27"/>
  <c r="AL431" i="27"/>
  <c r="AA431" i="27"/>
  <c r="Z431" i="27"/>
  <c r="AL430" i="27"/>
  <c r="AA430" i="27"/>
  <c r="Z430" i="27"/>
  <c r="AL429" i="27"/>
  <c r="AA429" i="27"/>
  <c r="Z429" i="27"/>
  <c r="AL428" i="27"/>
  <c r="AA428" i="27"/>
  <c r="Z428" i="27"/>
  <c r="AL427" i="27"/>
  <c r="AA427" i="27"/>
  <c r="Z427" i="27"/>
  <c r="AL426" i="27"/>
  <c r="AA426" i="27"/>
  <c r="Z426" i="27"/>
  <c r="AL425" i="27"/>
  <c r="AA425" i="27"/>
  <c r="Z425" i="27"/>
  <c r="AL424" i="27"/>
  <c r="AA424" i="27"/>
  <c r="Z424" i="27"/>
  <c r="AL423" i="27"/>
  <c r="AA423" i="27"/>
  <c r="Z423" i="27"/>
  <c r="AL422" i="27"/>
  <c r="AA422" i="27"/>
  <c r="Z422" i="27"/>
  <c r="AL421" i="27"/>
  <c r="AA421" i="27"/>
  <c r="Z421" i="27"/>
  <c r="AL420" i="27"/>
  <c r="AA420" i="27"/>
  <c r="Z420" i="27"/>
  <c r="AL419" i="27"/>
  <c r="AA419" i="27"/>
  <c r="Z419" i="27"/>
  <c r="AL418" i="27"/>
  <c r="AA418" i="27"/>
  <c r="Z418" i="27"/>
  <c r="AL417" i="27"/>
  <c r="AA417" i="27"/>
  <c r="Z417" i="27"/>
  <c r="AL416" i="27"/>
  <c r="AA416" i="27"/>
  <c r="Z416" i="27"/>
  <c r="AL415" i="27"/>
  <c r="AA415" i="27"/>
  <c r="Z415" i="27"/>
  <c r="AL414" i="27"/>
  <c r="AA414" i="27"/>
  <c r="Z414" i="27"/>
  <c r="AL413" i="27"/>
  <c r="AA413" i="27"/>
  <c r="Z413" i="27"/>
  <c r="AL412" i="27"/>
  <c r="AA412" i="27"/>
  <c r="Z412" i="27"/>
  <c r="AL411" i="27"/>
  <c r="AA411" i="27"/>
  <c r="Z411" i="27"/>
  <c r="AL410" i="27"/>
  <c r="AA410" i="27"/>
  <c r="Z410" i="27"/>
  <c r="AL409" i="27"/>
  <c r="AA409" i="27"/>
  <c r="Z409" i="27"/>
  <c r="AL408" i="27"/>
  <c r="AA408" i="27"/>
  <c r="Z408" i="27"/>
  <c r="AL407" i="27"/>
  <c r="AA407" i="27"/>
  <c r="Z407" i="27"/>
  <c r="AL406" i="27"/>
  <c r="AA406" i="27"/>
  <c r="Z406" i="27"/>
  <c r="AL405" i="27"/>
  <c r="AA405" i="27"/>
  <c r="Z405" i="27"/>
  <c r="AL404" i="27"/>
  <c r="AA404" i="27"/>
  <c r="Z404" i="27"/>
  <c r="AL403" i="27"/>
  <c r="AA403" i="27"/>
  <c r="Z403" i="27"/>
  <c r="AL402" i="27"/>
  <c r="AA402" i="27"/>
  <c r="Z402" i="27"/>
  <c r="AL401" i="27"/>
  <c r="AA401" i="27"/>
  <c r="Z401" i="27"/>
  <c r="AL400" i="27"/>
  <c r="AA400" i="27"/>
  <c r="Z400" i="27"/>
  <c r="AL399" i="27"/>
  <c r="AA399" i="27"/>
  <c r="Z399" i="27"/>
  <c r="AL398" i="27"/>
  <c r="AA398" i="27"/>
  <c r="Z398" i="27"/>
  <c r="AL397" i="27"/>
  <c r="AA397" i="27"/>
  <c r="Z397" i="27"/>
  <c r="AL396" i="27"/>
  <c r="AA396" i="27"/>
  <c r="Z396" i="27"/>
  <c r="AL395" i="27"/>
  <c r="AA395" i="27"/>
  <c r="Z395" i="27"/>
  <c r="AL394" i="27"/>
  <c r="AA394" i="27"/>
  <c r="Z394" i="27"/>
  <c r="AL393" i="27"/>
  <c r="AA393" i="27"/>
  <c r="Z393" i="27"/>
  <c r="AL392" i="27"/>
  <c r="AA392" i="27"/>
  <c r="Z392" i="27"/>
  <c r="AL391" i="27"/>
  <c r="AA391" i="27"/>
  <c r="Z391" i="27"/>
  <c r="AL390" i="27"/>
  <c r="AA390" i="27"/>
  <c r="Z390" i="27"/>
  <c r="AL389" i="27"/>
  <c r="AA389" i="27"/>
  <c r="Z389" i="27"/>
  <c r="AL388" i="27"/>
  <c r="AA388" i="27"/>
  <c r="Z388" i="27"/>
  <c r="AL387" i="27"/>
  <c r="AA387" i="27"/>
  <c r="Z387" i="27"/>
  <c r="AL386" i="27"/>
  <c r="AA386" i="27"/>
  <c r="Z386" i="27"/>
  <c r="AL385" i="27"/>
  <c r="AA385" i="27"/>
  <c r="Z385" i="27"/>
  <c r="AL384" i="27"/>
  <c r="AA384" i="27"/>
  <c r="Z384" i="27"/>
  <c r="AL383" i="27"/>
  <c r="AA383" i="27"/>
  <c r="Z383" i="27"/>
  <c r="AL382" i="27"/>
  <c r="AA382" i="27"/>
  <c r="Z382" i="27"/>
  <c r="AL381" i="27"/>
  <c r="AA381" i="27"/>
  <c r="Z381" i="27"/>
  <c r="AL380" i="27"/>
  <c r="AA380" i="27"/>
  <c r="Z380" i="27"/>
  <c r="AL379" i="27"/>
  <c r="AA379" i="27"/>
  <c r="Z379" i="27"/>
  <c r="AL378" i="27"/>
  <c r="AA378" i="27"/>
  <c r="Z378" i="27"/>
  <c r="AL377" i="27"/>
  <c r="AA377" i="27"/>
  <c r="Z377" i="27"/>
  <c r="AL376" i="27"/>
  <c r="AA376" i="27"/>
  <c r="Z376" i="27"/>
  <c r="AL375" i="27"/>
  <c r="AA375" i="27"/>
  <c r="Z375" i="27"/>
  <c r="AL374" i="27"/>
  <c r="AA374" i="27"/>
  <c r="Z374" i="27"/>
  <c r="AL373" i="27"/>
  <c r="AA373" i="27"/>
  <c r="Z373" i="27"/>
  <c r="AL372" i="27"/>
  <c r="AA372" i="27"/>
  <c r="Z372" i="27"/>
  <c r="AL371" i="27"/>
  <c r="AA371" i="27"/>
  <c r="Z371" i="27"/>
  <c r="AL370" i="27"/>
  <c r="AA370" i="27"/>
  <c r="Z370" i="27"/>
  <c r="AL369" i="27"/>
  <c r="AA369" i="27"/>
  <c r="Z369" i="27"/>
  <c r="AL368" i="27"/>
  <c r="AA368" i="27"/>
  <c r="Z368" i="27"/>
  <c r="AL367" i="27"/>
  <c r="AA367" i="27"/>
  <c r="Z367" i="27"/>
  <c r="AL366" i="27"/>
  <c r="AA366" i="27"/>
  <c r="Z366" i="27"/>
  <c r="AL365" i="27"/>
  <c r="AA365" i="27"/>
  <c r="Z365" i="27"/>
  <c r="AL364" i="27"/>
  <c r="AA364" i="27"/>
  <c r="Z364" i="27"/>
  <c r="AL363" i="27"/>
  <c r="AA363" i="27"/>
  <c r="Z363" i="27"/>
  <c r="AL362" i="27"/>
  <c r="AA362" i="27"/>
  <c r="Z362" i="27"/>
  <c r="AL361" i="27"/>
  <c r="AA361" i="27"/>
  <c r="Z361" i="27"/>
  <c r="AL360" i="27"/>
  <c r="AA360" i="27"/>
  <c r="Z360" i="27"/>
  <c r="AL359" i="27"/>
  <c r="AA359" i="27"/>
  <c r="Z359" i="27"/>
  <c r="AL358" i="27"/>
  <c r="AA358" i="27"/>
  <c r="Z358" i="27"/>
  <c r="AL357" i="27"/>
  <c r="AA357" i="27"/>
  <c r="Z357" i="27"/>
  <c r="AL356" i="27"/>
  <c r="AA356" i="27"/>
  <c r="Z356" i="27"/>
  <c r="AL355" i="27"/>
  <c r="AA355" i="27"/>
  <c r="Z355" i="27"/>
  <c r="AL354" i="27"/>
  <c r="AA354" i="27"/>
  <c r="Z354" i="27"/>
  <c r="AL353" i="27"/>
  <c r="AA353" i="27"/>
  <c r="Z353" i="27"/>
  <c r="AL352" i="27"/>
  <c r="AA352" i="27"/>
  <c r="Z352" i="27"/>
  <c r="AL351" i="27"/>
  <c r="AA351" i="27"/>
  <c r="Z351" i="27"/>
  <c r="AL350" i="27"/>
  <c r="AA350" i="27"/>
  <c r="Z350" i="27"/>
  <c r="AL349" i="27"/>
  <c r="AA349" i="27"/>
  <c r="Z349" i="27"/>
  <c r="AL348" i="27"/>
  <c r="AA348" i="27"/>
  <c r="Z348" i="27"/>
  <c r="AL347" i="27"/>
  <c r="AA347" i="27"/>
  <c r="Z347" i="27"/>
  <c r="AL346" i="27"/>
  <c r="AA346" i="27"/>
  <c r="Z346" i="27"/>
  <c r="AL345" i="27"/>
  <c r="AA345" i="27"/>
  <c r="Z345" i="27"/>
  <c r="AL344" i="27"/>
  <c r="AA344" i="27"/>
  <c r="Z344" i="27"/>
  <c r="AL343" i="27"/>
  <c r="AA343" i="27"/>
  <c r="Z343" i="27"/>
  <c r="AL342" i="27"/>
  <c r="AA342" i="27"/>
  <c r="Z342" i="27"/>
  <c r="AL341" i="27"/>
  <c r="AA341" i="27"/>
  <c r="Z341" i="27"/>
  <c r="AL340" i="27"/>
  <c r="AA340" i="27"/>
  <c r="Z340" i="27"/>
  <c r="AL339" i="27"/>
  <c r="AA339" i="27"/>
  <c r="Z339" i="27"/>
  <c r="AL338" i="27"/>
  <c r="AA338" i="27"/>
  <c r="Z338" i="27"/>
  <c r="AL337" i="27"/>
  <c r="AA337" i="27"/>
  <c r="Z337" i="27"/>
  <c r="AL336" i="27"/>
  <c r="AA336" i="27"/>
  <c r="Z336" i="27"/>
  <c r="AL335" i="27"/>
  <c r="AA335" i="27"/>
  <c r="Z335" i="27"/>
  <c r="AL334" i="27"/>
  <c r="AA334" i="27"/>
  <c r="Z334" i="27"/>
  <c r="AL333" i="27"/>
  <c r="AA333" i="27"/>
  <c r="Z333" i="27"/>
  <c r="AL332" i="27"/>
  <c r="AA332" i="27"/>
  <c r="Z332" i="27"/>
  <c r="AL331" i="27"/>
  <c r="AA331" i="27"/>
  <c r="Z331" i="27"/>
  <c r="AL330" i="27"/>
  <c r="AA330" i="27"/>
  <c r="Z330" i="27"/>
  <c r="AL329" i="27"/>
  <c r="AA329" i="27"/>
  <c r="Z329" i="27"/>
  <c r="AL328" i="27"/>
  <c r="AA328" i="27"/>
  <c r="Z328" i="27"/>
  <c r="AL327" i="27"/>
  <c r="AA327" i="27"/>
  <c r="Z327" i="27"/>
  <c r="AL326" i="27"/>
  <c r="AA326" i="27"/>
  <c r="Z326" i="27"/>
  <c r="AL325" i="27"/>
  <c r="AA325" i="27"/>
  <c r="Z325" i="27"/>
  <c r="AL324" i="27"/>
  <c r="AA324" i="27"/>
  <c r="Z324" i="27"/>
  <c r="AL323" i="27"/>
  <c r="AA323" i="27"/>
  <c r="Z323" i="27"/>
  <c r="AL322" i="27"/>
  <c r="AA322" i="27"/>
  <c r="Z322" i="27"/>
  <c r="AL321" i="27"/>
  <c r="AA321" i="27"/>
  <c r="Z321" i="27"/>
  <c r="AL320" i="27"/>
  <c r="AA320" i="27"/>
  <c r="Z320" i="27"/>
  <c r="AL319" i="27"/>
  <c r="AA319" i="27"/>
  <c r="Z319" i="27"/>
  <c r="AL318" i="27"/>
  <c r="AA318" i="27"/>
  <c r="Z318" i="27"/>
  <c r="AL317" i="27"/>
  <c r="AA317" i="27"/>
  <c r="Z317" i="27"/>
  <c r="AL316" i="27"/>
  <c r="AA316" i="27"/>
  <c r="Z316" i="27"/>
  <c r="AL315" i="27"/>
  <c r="AA315" i="27"/>
  <c r="Z315" i="27"/>
  <c r="AL314" i="27"/>
  <c r="AA314" i="27"/>
  <c r="Z314" i="27"/>
  <c r="AL313" i="27"/>
  <c r="AA313" i="27"/>
  <c r="Z313" i="27"/>
  <c r="AL312" i="27"/>
  <c r="AA312" i="27"/>
  <c r="Z312" i="27"/>
  <c r="AL311" i="27"/>
  <c r="AA311" i="27"/>
  <c r="Z311" i="27"/>
  <c r="AL310" i="27"/>
  <c r="AA310" i="27"/>
  <c r="Z310" i="27"/>
  <c r="AL309" i="27"/>
  <c r="AA309" i="27"/>
  <c r="Z309" i="27"/>
  <c r="AL308" i="27"/>
  <c r="AA308" i="27"/>
  <c r="Z308" i="27"/>
  <c r="AL307" i="27"/>
  <c r="AA307" i="27"/>
  <c r="Z307" i="27"/>
  <c r="AL306" i="27"/>
  <c r="AA306" i="27"/>
  <c r="Z306" i="27"/>
  <c r="AL305" i="27"/>
  <c r="AA305" i="27"/>
  <c r="Z305" i="27"/>
  <c r="AL304" i="27"/>
  <c r="AA304" i="27"/>
  <c r="Z304" i="27"/>
  <c r="AL303" i="27"/>
  <c r="AA303" i="27"/>
  <c r="Z303" i="27"/>
  <c r="AL302" i="27"/>
  <c r="AA302" i="27"/>
  <c r="Z302" i="27"/>
  <c r="AL301" i="27"/>
  <c r="AA301" i="27"/>
  <c r="Z301" i="27"/>
  <c r="AL300" i="27"/>
  <c r="AA300" i="27"/>
  <c r="Z300" i="27"/>
  <c r="AL299" i="27"/>
  <c r="AA299" i="27"/>
  <c r="Z299" i="27"/>
  <c r="AL298" i="27"/>
  <c r="AA298" i="27"/>
  <c r="Z298" i="27"/>
  <c r="AL297" i="27"/>
  <c r="AA297" i="27"/>
  <c r="Z297" i="27"/>
  <c r="AL296" i="27"/>
  <c r="AA296" i="27"/>
  <c r="Z296" i="27"/>
  <c r="AL295" i="27"/>
  <c r="AA295" i="27"/>
  <c r="Z295" i="27"/>
  <c r="AL294" i="27"/>
  <c r="AA294" i="27"/>
  <c r="Z294" i="27"/>
  <c r="AL293" i="27"/>
  <c r="AA293" i="27"/>
  <c r="Z293" i="27"/>
  <c r="AL292" i="27"/>
  <c r="AA292" i="27"/>
  <c r="Z292" i="27"/>
  <c r="AL291" i="27"/>
  <c r="AA291" i="27"/>
  <c r="Z291" i="27"/>
  <c r="AL290" i="27"/>
  <c r="AA290" i="27"/>
  <c r="Z290" i="27"/>
  <c r="AL289" i="27"/>
  <c r="AA289" i="27"/>
  <c r="Z289" i="27"/>
  <c r="AL288" i="27"/>
  <c r="AA288" i="27"/>
  <c r="Z288" i="27"/>
  <c r="AL287" i="27"/>
  <c r="AA287" i="27"/>
  <c r="Z287" i="27"/>
  <c r="AL286" i="27"/>
  <c r="AA286" i="27"/>
  <c r="Z286" i="27"/>
  <c r="AL285" i="27"/>
  <c r="AA285" i="27"/>
  <c r="Z285" i="27"/>
  <c r="AL284" i="27"/>
  <c r="AA284" i="27"/>
  <c r="Z284" i="27"/>
  <c r="AL283" i="27"/>
  <c r="AA283" i="27"/>
  <c r="Z283" i="27"/>
  <c r="AL282" i="27"/>
  <c r="AA282" i="27"/>
  <c r="Z282" i="27"/>
  <c r="AL281" i="27"/>
  <c r="AA281" i="27"/>
  <c r="Z281" i="27"/>
  <c r="AL280" i="27"/>
  <c r="AA280" i="27"/>
  <c r="Z280" i="27"/>
  <c r="AL279" i="27"/>
  <c r="AA279" i="27"/>
  <c r="Z279" i="27"/>
  <c r="AL278" i="27"/>
  <c r="AA278" i="27"/>
  <c r="Z278" i="27"/>
  <c r="AL277" i="27"/>
  <c r="AA277" i="27"/>
  <c r="Z277" i="27"/>
  <c r="AL276" i="27"/>
  <c r="AA276" i="27"/>
  <c r="Z276" i="27"/>
  <c r="AL275" i="27"/>
  <c r="AA275" i="27"/>
  <c r="Z275" i="27"/>
  <c r="AL274" i="27"/>
  <c r="AA274" i="27"/>
  <c r="Z274" i="27"/>
  <c r="AL273" i="27"/>
  <c r="AA273" i="27"/>
  <c r="Z273" i="27"/>
  <c r="AL272" i="27"/>
  <c r="AA272" i="27"/>
  <c r="Z272" i="27"/>
  <c r="AL271" i="27"/>
  <c r="AA271" i="27"/>
  <c r="Z271" i="27"/>
  <c r="AL270" i="27"/>
  <c r="AA270" i="27"/>
  <c r="Z270" i="27"/>
  <c r="AL269" i="27"/>
  <c r="AA269" i="27"/>
  <c r="Z269" i="27"/>
  <c r="AL268" i="27"/>
  <c r="AA268" i="27"/>
  <c r="Z268" i="27"/>
  <c r="AL267" i="27"/>
  <c r="AA267" i="27"/>
  <c r="Z267" i="27"/>
  <c r="AL266" i="27"/>
  <c r="AA266" i="27"/>
  <c r="Z266" i="27"/>
  <c r="AL265" i="27"/>
  <c r="AA265" i="27"/>
  <c r="Z265" i="27"/>
  <c r="AL264" i="27"/>
  <c r="AA264" i="27"/>
  <c r="Z264" i="27"/>
  <c r="AL263" i="27"/>
  <c r="AA263" i="27"/>
  <c r="Z263" i="27"/>
  <c r="AL262" i="27"/>
  <c r="AA262" i="27"/>
  <c r="Z262" i="27"/>
  <c r="AL261" i="27"/>
  <c r="AA261" i="27"/>
  <c r="Z261" i="27"/>
  <c r="AL260" i="27"/>
  <c r="AA260" i="27"/>
  <c r="Z260" i="27"/>
  <c r="AL259" i="27"/>
  <c r="AA259" i="27"/>
  <c r="Z259" i="27"/>
  <c r="AL258" i="27"/>
  <c r="AA258" i="27"/>
  <c r="Z258" i="27"/>
  <c r="AL257" i="27"/>
  <c r="AA257" i="27"/>
  <c r="Z257" i="27"/>
  <c r="AL256" i="27"/>
  <c r="AA256" i="27"/>
  <c r="Z256" i="27"/>
  <c r="AL255" i="27"/>
  <c r="AA255" i="27"/>
  <c r="Z255" i="27"/>
  <c r="AL254" i="27"/>
  <c r="AA254" i="27"/>
  <c r="Z254" i="27"/>
  <c r="AL253" i="27"/>
  <c r="AA253" i="27"/>
  <c r="Z253" i="27"/>
  <c r="AL252" i="27"/>
  <c r="AA252" i="27"/>
  <c r="Z252" i="27"/>
  <c r="AL251" i="27"/>
  <c r="AA251" i="27"/>
  <c r="Z251" i="27"/>
  <c r="AL250" i="27"/>
  <c r="AA250" i="27"/>
  <c r="Z250" i="27"/>
  <c r="AL249" i="27"/>
  <c r="AA249" i="27"/>
  <c r="Z249" i="27"/>
  <c r="AL248" i="27"/>
  <c r="AA248" i="27"/>
  <c r="Z248" i="27"/>
  <c r="AL247" i="27"/>
  <c r="AA247" i="27"/>
  <c r="Z247" i="27"/>
  <c r="AL246" i="27"/>
  <c r="AA246" i="27"/>
  <c r="Z246" i="27"/>
  <c r="AL245" i="27"/>
  <c r="AA245" i="27"/>
  <c r="Z245" i="27"/>
  <c r="AL244" i="27"/>
  <c r="AA244" i="27"/>
  <c r="Z244" i="27"/>
  <c r="AL243" i="27"/>
  <c r="AA243" i="27"/>
  <c r="Z243" i="27"/>
  <c r="AL242" i="27"/>
  <c r="AA242" i="27"/>
  <c r="Z242" i="27"/>
  <c r="AL241" i="27"/>
  <c r="AA241" i="27"/>
  <c r="Z241" i="27"/>
  <c r="AL240" i="27"/>
  <c r="AA240" i="27"/>
  <c r="Z240" i="27"/>
  <c r="AL239" i="27"/>
  <c r="AA239" i="27"/>
  <c r="Z239" i="27"/>
  <c r="AL238" i="27"/>
  <c r="AA238" i="27"/>
  <c r="Z238" i="27"/>
  <c r="AL237" i="27"/>
  <c r="AA237" i="27"/>
  <c r="Z237" i="27"/>
  <c r="AL236" i="27"/>
  <c r="AA236" i="27"/>
  <c r="Z236" i="27"/>
  <c r="AL235" i="27"/>
  <c r="AA235" i="27"/>
  <c r="Z235" i="27"/>
  <c r="AL234" i="27"/>
  <c r="AA234" i="27"/>
  <c r="Z234" i="27"/>
  <c r="AL233" i="27"/>
  <c r="AA233" i="27"/>
  <c r="Z233" i="27"/>
  <c r="AL232" i="27"/>
  <c r="AA232" i="27"/>
  <c r="Z232" i="27"/>
  <c r="AL231" i="27"/>
  <c r="AA231" i="27"/>
  <c r="Z231" i="27"/>
  <c r="AL230" i="27"/>
  <c r="AA230" i="27"/>
  <c r="Z230" i="27"/>
  <c r="AL229" i="27"/>
  <c r="AA229" i="27"/>
  <c r="Z229" i="27"/>
  <c r="AL228" i="27"/>
  <c r="AA228" i="27"/>
  <c r="Z228" i="27"/>
  <c r="AL227" i="27"/>
  <c r="AA227" i="27"/>
  <c r="Z227" i="27"/>
  <c r="AL226" i="27"/>
  <c r="AA226" i="27"/>
  <c r="Z226" i="27"/>
  <c r="AL225" i="27"/>
  <c r="AA225" i="27"/>
  <c r="Z225" i="27"/>
  <c r="AL224" i="27"/>
  <c r="AA224" i="27"/>
  <c r="Z224" i="27"/>
  <c r="AL223" i="27"/>
  <c r="AA223" i="27"/>
  <c r="Z223" i="27"/>
  <c r="AL222" i="27"/>
  <c r="AA222" i="27"/>
  <c r="Z222" i="27"/>
  <c r="AL221" i="27"/>
  <c r="AA221" i="27"/>
  <c r="Z221" i="27"/>
  <c r="AL220" i="27"/>
  <c r="AA220" i="27"/>
  <c r="Z220" i="27"/>
  <c r="AL219" i="27"/>
  <c r="AA219" i="27"/>
  <c r="Z219" i="27"/>
  <c r="AL218" i="27"/>
  <c r="AA218" i="27"/>
  <c r="Z218" i="27"/>
  <c r="AL217" i="27"/>
  <c r="AA217" i="27"/>
  <c r="Z217" i="27"/>
  <c r="AL216" i="27"/>
  <c r="AA216" i="27"/>
  <c r="Z216" i="27"/>
  <c r="AL215" i="27"/>
  <c r="AA215" i="27"/>
  <c r="Z215" i="27"/>
  <c r="AL214" i="27"/>
  <c r="AA214" i="27"/>
  <c r="Z214" i="27"/>
  <c r="AL213" i="27"/>
  <c r="AA213" i="27"/>
  <c r="Z213" i="27"/>
  <c r="AL212" i="27"/>
  <c r="AA212" i="27"/>
  <c r="Z212" i="27"/>
  <c r="AL211" i="27"/>
  <c r="AA211" i="27"/>
  <c r="Z211" i="27"/>
  <c r="AL210" i="27"/>
  <c r="AA210" i="27"/>
  <c r="Z210" i="27"/>
  <c r="AL209" i="27"/>
  <c r="AA209" i="27"/>
  <c r="Z209" i="27"/>
  <c r="AL208" i="27"/>
  <c r="AA208" i="27"/>
  <c r="Z208" i="27"/>
  <c r="AL207" i="27"/>
  <c r="AA207" i="27"/>
  <c r="Z207" i="27"/>
  <c r="AL206" i="27"/>
  <c r="AA206" i="27"/>
  <c r="Z206" i="27"/>
  <c r="AL205" i="27"/>
  <c r="AA205" i="27"/>
  <c r="Z205" i="27"/>
  <c r="AL204" i="27"/>
  <c r="AA204" i="27"/>
  <c r="Z204" i="27"/>
  <c r="AL203" i="27"/>
  <c r="AA203" i="27"/>
  <c r="Z203" i="27"/>
  <c r="AL202" i="27"/>
  <c r="AA202" i="27"/>
  <c r="Z202" i="27"/>
  <c r="AL201" i="27"/>
  <c r="AA201" i="27"/>
  <c r="Z201" i="27"/>
  <c r="AL200" i="27"/>
  <c r="AA200" i="27"/>
  <c r="Z200" i="27"/>
  <c r="AL199" i="27"/>
  <c r="AA199" i="27"/>
  <c r="Z199" i="27"/>
  <c r="AL198" i="27"/>
  <c r="AA198" i="27"/>
  <c r="Z198" i="27"/>
  <c r="AL197" i="27"/>
  <c r="AA197" i="27"/>
  <c r="Z197" i="27"/>
  <c r="AL196" i="27"/>
  <c r="AA196" i="27"/>
  <c r="Z196" i="27"/>
  <c r="AL195" i="27"/>
  <c r="AA195" i="27"/>
  <c r="Z195" i="27"/>
  <c r="AL194" i="27"/>
  <c r="AA194" i="27"/>
  <c r="Z194" i="27"/>
  <c r="AL193" i="27"/>
  <c r="AA193" i="27"/>
  <c r="Z193" i="27"/>
  <c r="AL192" i="27"/>
  <c r="AA192" i="27"/>
  <c r="Z192" i="27"/>
  <c r="AL191" i="27"/>
  <c r="AA191" i="27"/>
  <c r="Z191" i="27"/>
  <c r="AL190" i="27"/>
  <c r="AA190" i="27"/>
  <c r="Z190" i="27"/>
  <c r="AL189" i="27"/>
  <c r="AA189" i="27"/>
  <c r="Z189" i="27"/>
  <c r="AL188" i="27"/>
  <c r="AA188" i="27"/>
  <c r="Z188" i="27"/>
  <c r="AL187" i="27"/>
  <c r="AA187" i="27"/>
  <c r="Z187" i="27"/>
  <c r="AL186" i="27"/>
  <c r="AA186" i="27"/>
  <c r="Z186" i="27"/>
  <c r="AL185" i="27"/>
  <c r="AA185" i="27"/>
  <c r="Z185" i="27"/>
  <c r="AL184" i="27"/>
  <c r="AA184" i="27"/>
  <c r="Z184" i="27"/>
  <c r="AL183" i="27"/>
  <c r="AA183" i="27"/>
  <c r="Z183" i="27"/>
  <c r="AL182" i="27"/>
  <c r="AA182" i="27"/>
  <c r="Z182" i="27"/>
  <c r="AL181" i="27"/>
  <c r="AA181" i="27"/>
  <c r="Z181" i="27"/>
  <c r="AL180" i="27"/>
  <c r="AA180" i="27"/>
  <c r="Z180" i="27"/>
  <c r="AL179" i="27"/>
  <c r="AA179" i="27"/>
  <c r="Z179" i="27"/>
  <c r="AL178" i="27"/>
  <c r="AA178" i="27"/>
  <c r="Z178" i="27"/>
  <c r="AL177" i="27"/>
  <c r="AA177" i="27"/>
  <c r="Z177" i="27"/>
  <c r="AL176" i="27"/>
  <c r="AA176" i="27"/>
  <c r="Z176" i="27"/>
  <c r="AL175" i="27"/>
  <c r="AA175" i="27"/>
  <c r="Z175" i="27"/>
  <c r="AL174" i="27"/>
  <c r="AA174" i="27"/>
  <c r="Z174" i="27"/>
  <c r="AL173" i="27"/>
  <c r="AA173" i="27"/>
  <c r="Z173" i="27"/>
  <c r="AL172" i="27"/>
  <c r="AA172" i="27"/>
  <c r="Z172" i="27"/>
  <c r="AL171" i="27"/>
  <c r="AA171" i="27"/>
  <c r="Z171" i="27"/>
  <c r="AL170" i="27"/>
  <c r="AA170" i="27"/>
  <c r="Z170" i="27"/>
  <c r="AL169" i="27"/>
  <c r="AA169" i="27"/>
  <c r="Z169" i="27"/>
  <c r="AL168" i="27"/>
  <c r="AA168" i="27"/>
  <c r="Z168" i="27"/>
  <c r="AL167" i="27"/>
  <c r="AA167" i="27"/>
  <c r="Z167" i="27"/>
  <c r="AL166" i="27"/>
  <c r="AA166" i="27"/>
  <c r="Z166" i="27"/>
  <c r="AL165" i="27"/>
  <c r="AA165" i="27"/>
  <c r="Z165" i="27"/>
  <c r="AL164" i="27"/>
  <c r="AA164" i="27"/>
  <c r="Z164" i="27"/>
  <c r="AL163" i="27"/>
  <c r="AA163" i="27"/>
  <c r="Z163" i="27"/>
  <c r="AL162" i="27"/>
  <c r="AA162" i="27"/>
  <c r="Z162" i="27"/>
  <c r="AL161" i="27"/>
  <c r="AA161" i="27"/>
  <c r="Z161" i="27"/>
  <c r="AL160" i="27"/>
  <c r="AA160" i="27"/>
  <c r="Z160" i="27"/>
  <c r="AL159" i="27"/>
  <c r="AA159" i="27"/>
  <c r="Z159" i="27"/>
  <c r="AL158" i="27"/>
  <c r="AA158" i="27"/>
  <c r="Z158" i="27"/>
  <c r="AL157" i="27"/>
  <c r="AA157" i="27"/>
  <c r="Z157" i="27"/>
  <c r="AL156" i="27"/>
  <c r="AA156" i="27"/>
  <c r="Z156" i="27"/>
  <c r="AL155" i="27"/>
  <c r="AA155" i="27"/>
  <c r="Z155" i="27"/>
  <c r="AL154" i="27"/>
  <c r="AA154" i="27"/>
  <c r="Z154" i="27"/>
  <c r="AL153" i="27"/>
  <c r="AA153" i="27"/>
  <c r="Z153" i="27"/>
  <c r="AL152" i="27"/>
  <c r="AA152" i="27"/>
  <c r="Z152" i="27"/>
  <c r="AL151" i="27"/>
  <c r="AA151" i="27"/>
  <c r="Z151" i="27"/>
  <c r="AL150" i="27"/>
  <c r="AA150" i="27"/>
  <c r="Z150" i="27"/>
  <c r="AL149" i="27"/>
  <c r="AA149" i="27"/>
  <c r="Z149" i="27"/>
  <c r="AL148" i="27"/>
  <c r="AA148" i="27"/>
  <c r="Z148" i="27"/>
  <c r="AL147" i="27"/>
  <c r="AA147" i="27"/>
  <c r="Z147" i="27"/>
  <c r="AL146" i="27"/>
  <c r="AA146" i="27"/>
  <c r="Z146" i="27"/>
  <c r="AL145" i="27"/>
  <c r="AA145" i="27"/>
  <c r="Z145" i="27"/>
  <c r="AL144" i="27"/>
  <c r="AA144" i="27"/>
  <c r="Z144" i="27"/>
  <c r="AL143" i="27"/>
  <c r="AA143" i="27"/>
  <c r="Z143" i="27"/>
  <c r="AL142" i="27"/>
  <c r="AA142" i="27"/>
  <c r="Z142" i="27"/>
  <c r="AL141" i="27"/>
  <c r="AA141" i="27"/>
  <c r="Z141" i="27"/>
  <c r="AL140" i="27"/>
  <c r="AA140" i="27"/>
  <c r="Z140" i="27"/>
  <c r="AL139" i="27"/>
  <c r="AA139" i="27"/>
  <c r="Z139" i="27"/>
  <c r="AL138" i="27"/>
  <c r="AA138" i="27"/>
  <c r="Z138" i="27"/>
  <c r="AL137" i="27"/>
  <c r="AA137" i="27"/>
  <c r="Z137" i="27"/>
  <c r="AL136" i="27"/>
  <c r="AA136" i="27"/>
  <c r="Z136" i="27"/>
  <c r="AL135" i="27"/>
  <c r="AA135" i="27"/>
  <c r="Z135" i="27"/>
  <c r="AL134" i="27"/>
  <c r="AA134" i="27"/>
  <c r="Z134" i="27"/>
  <c r="AL133" i="27"/>
  <c r="AA133" i="27"/>
  <c r="Z133" i="27"/>
  <c r="AL132" i="27"/>
  <c r="AA132" i="27"/>
  <c r="Z132" i="27"/>
  <c r="AL131" i="27"/>
  <c r="AA131" i="27"/>
  <c r="Z131" i="27"/>
  <c r="AL130" i="27"/>
  <c r="AA130" i="27"/>
  <c r="Z130" i="27"/>
  <c r="AL129" i="27"/>
  <c r="AA129" i="27"/>
  <c r="Z129" i="27"/>
  <c r="AL128" i="27"/>
  <c r="AA128" i="27"/>
  <c r="Z128" i="27"/>
  <c r="AL127" i="27"/>
  <c r="AA127" i="27"/>
  <c r="Z127" i="27"/>
  <c r="AL126" i="27"/>
  <c r="AA126" i="27"/>
  <c r="Z126" i="27"/>
  <c r="AL125" i="27"/>
  <c r="AA125" i="27"/>
  <c r="Z125" i="27"/>
  <c r="AL124" i="27"/>
  <c r="AA124" i="27"/>
  <c r="Z124" i="27"/>
  <c r="AL123" i="27"/>
  <c r="AA123" i="27"/>
  <c r="Z123" i="27"/>
  <c r="AL122" i="27"/>
  <c r="AA122" i="27"/>
  <c r="Z122" i="27"/>
  <c r="AL121" i="27"/>
  <c r="AA121" i="27"/>
  <c r="Z121" i="27"/>
  <c r="AL120" i="27"/>
  <c r="AA120" i="27"/>
  <c r="Z120" i="27"/>
  <c r="AL119" i="27"/>
  <c r="AA119" i="27"/>
  <c r="Z119" i="27"/>
  <c r="AL118" i="27"/>
  <c r="AA118" i="27"/>
  <c r="Z118" i="27"/>
  <c r="AL117" i="27"/>
  <c r="AA117" i="27"/>
  <c r="Z117" i="27"/>
  <c r="AL116" i="27"/>
  <c r="AA116" i="27"/>
  <c r="Z116" i="27"/>
  <c r="AL115" i="27"/>
  <c r="AA115" i="27"/>
  <c r="Z115" i="27"/>
  <c r="AL114" i="27"/>
  <c r="AA114" i="27"/>
  <c r="Z114" i="27"/>
  <c r="AL113" i="27"/>
  <c r="AA113" i="27"/>
  <c r="Z113" i="27"/>
  <c r="AL112" i="27"/>
  <c r="AA112" i="27"/>
  <c r="Z112" i="27"/>
  <c r="AL111" i="27"/>
  <c r="AA111" i="27"/>
  <c r="Z111" i="27"/>
  <c r="AL110" i="27"/>
  <c r="AA110" i="27"/>
  <c r="Z110" i="27"/>
  <c r="AL109" i="27"/>
  <c r="AA109" i="27"/>
  <c r="Z109" i="27"/>
  <c r="AL108" i="27"/>
  <c r="AA108" i="27"/>
  <c r="Z108" i="27"/>
  <c r="AL107" i="27"/>
  <c r="AA107" i="27"/>
  <c r="Z107" i="27"/>
  <c r="AL106" i="27"/>
  <c r="AA106" i="27"/>
  <c r="Z106" i="27"/>
  <c r="AL105" i="27"/>
  <c r="AA105" i="27"/>
  <c r="Z105" i="27"/>
  <c r="AL104" i="27"/>
  <c r="AA104" i="27"/>
  <c r="Z104" i="27"/>
  <c r="AL103" i="27"/>
  <c r="AA103" i="27"/>
  <c r="Z103" i="27"/>
  <c r="AL102" i="27"/>
  <c r="AA102" i="27"/>
  <c r="Z102" i="27"/>
  <c r="AL101" i="27"/>
  <c r="AA101" i="27"/>
  <c r="Z101" i="27"/>
  <c r="AL100" i="27"/>
  <c r="AA100" i="27"/>
  <c r="Z100" i="27"/>
  <c r="AL99" i="27"/>
  <c r="AA99" i="27"/>
  <c r="Z99" i="27"/>
  <c r="AL98" i="27"/>
  <c r="AA98" i="27"/>
  <c r="Z98" i="27"/>
  <c r="AL97" i="27"/>
  <c r="AA97" i="27"/>
  <c r="Z97" i="27"/>
  <c r="AL96" i="27"/>
  <c r="AA96" i="27"/>
  <c r="Z96" i="27"/>
  <c r="AL95" i="27"/>
  <c r="AA95" i="27"/>
  <c r="Z95" i="27"/>
  <c r="AL94" i="27"/>
  <c r="AA94" i="27"/>
  <c r="Z94" i="27"/>
  <c r="AL93" i="27"/>
  <c r="AA93" i="27"/>
  <c r="Z93" i="27"/>
  <c r="AL92" i="27"/>
  <c r="AA92" i="27"/>
  <c r="Z92" i="27"/>
  <c r="AL91" i="27"/>
  <c r="AA91" i="27"/>
  <c r="Z91" i="27"/>
  <c r="AL90" i="27"/>
  <c r="AA90" i="27"/>
  <c r="Z90" i="27"/>
  <c r="AL89" i="27"/>
  <c r="AA89" i="27"/>
  <c r="Z89" i="27"/>
  <c r="AL88" i="27"/>
  <c r="AA88" i="27"/>
  <c r="Z88" i="27"/>
  <c r="AL87" i="27"/>
  <c r="AA87" i="27"/>
  <c r="Z87" i="27"/>
  <c r="AL86" i="27"/>
  <c r="AA86" i="27"/>
  <c r="Z86" i="27"/>
  <c r="AL85" i="27"/>
  <c r="AA85" i="27"/>
  <c r="Z85" i="27"/>
  <c r="AL84" i="27"/>
  <c r="AA84" i="27"/>
  <c r="Z84" i="27"/>
  <c r="AL83" i="27"/>
  <c r="AA83" i="27"/>
  <c r="Z83" i="27"/>
  <c r="AL82" i="27"/>
  <c r="AA82" i="27"/>
  <c r="Z82" i="27"/>
  <c r="AL81" i="27"/>
  <c r="AA81" i="27"/>
  <c r="Z81" i="27"/>
  <c r="AL80" i="27"/>
  <c r="AA80" i="27"/>
  <c r="Z80" i="27"/>
  <c r="AL79" i="27"/>
  <c r="AA79" i="27"/>
  <c r="Z79" i="27"/>
  <c r="AL78" i="27"/>
  <c r="AA78" i="27"/>
  <c r="Z78" i="27"/>
  <c r="AL77" i="27"/>
  <c r="AA77" i="27"/>
  <c r="Z77" i="27"/>
  <c r="AL76" i="27"/>
  <c r="AA76" i="27"/>
  <c r="Z76" i="27"/>
  <c r="AL75" i="27"/>
  <c r="AA75" i="27"/>
  <c r="Z75" i="27"/>
  <c r="AL74" i="27"/>
  <c r="AA74" i="27"/>
  <c r="Z74" i="27"/>
  <c r="AL73" i="27"/>
  <c r="AA73" i="27"/>
  <c r="Z73" i="27"/>
  <c r="AL72" i="27"/>
  <c r="AA72" i="27"/>
  <c r="Z72" i="27"/>
  <c r="AL71" i="27"/>
  <c r="AA71" i="27"/>
  <c r="Z71" i="27"/>
  <c r="AL70" i="27"/>
  <c r="AA70" i="27"/>
  <c r="Z70" i="27"/>
  <c r="AL69" i="27"/>
  <c r="AA69" i="27"/>
  <c r="Z69" i="27"/>
  <c r="AL68" i="27"/>
  <c r="AA68" i="27"/>
  <c r="Z68" i="27"/>
  <c r="AL67" i="27"/>
  <c r="AA67" i="27"/>
  <c r="Z67" i="27"/>
  <c r="AL66" i="27"/>
  <c r="AA66" i="27"/>
  <c r="Z66" i="27"/>
  <c r="AL65" i="27"/>
  <c r="AA65" i="27"/>
  <c r="Z65" i="27"/>
  <c r="AL64" i="27"/>
  <c r="AA64" i="27"/>
  <c r="Z64" i="27"/>
  <c r="AL63" i="27"/>
  <c r="AA63" i="27"/>
  <c r="Z63" i="27"/>
  <c r="AL62" i="27"/>
  <c r="AA62" i="27"/>
  <c r="Z62" i="27"/>
  <c r="AL61" i="27"/>
  <c r="AA61" i="27"/>
  <c r="Z61" i="27"/>
  <c r="AL60" i="27"/>
  <c r="AA60" i="27"/>
  <c r="Z60" i="27"/>
  <c r="AL59" i="27"/>
  <c r="AA59" i="27"/>
  <c r="Z59" i="27"/>
  <c r="AL58" i="27"/>
  <c r="AA58" i="27"/>
  <c r="Z58" i="27"/>
  <c r="AL57" i="27"/>
  <c r="AA57" i="27"/>
  <c r="Z57" i="27"/>
  <c r="AL56" i="27"/>
  <c r="AA56" i="27"/>
  <c r="Z56" i="27"/>
  <c r="AL55" i="27"/>
  <c r="AA55" i="27"/>
  <c r="Z55" i="27"/>
  <c r="AL54" i="27"/>
  <c r="AA54" i="27"/>
  <c r="Z54" i="27"/>
  <c r="AL53" i="27"/>
  <c r="AA53" i="27"/>
  <c r="Z53" i="27"/>
  <c r="AL52" i="27"/>
  <c r="AA52" i="27"/>
  <c r="Z52" i="27"/>
  <c r="AL51" i="27"/>
  <c r="AA51" i="27"/>
  <c r="Z51" i="27"/>
  <c r="AL50" i="27"/>
  <c r="AA50" i="27"/>
  <c r="Z50" i="27"/>
  <c r="AL49" i="27"/>
  <c r="AA49" i="27"/>
  <c r="Z49" i="27"/>
  <c r="AL48" i="27"/>
  <c r="AA48" i="27"/>
  <c r="Z48" i="27"/>
  <c r="AL47" i="27"/>
  <c r="AA47" i="27"/>
  <c r="Z47" i="27"/>
  <c r="AL46" i="27"/>
  <c r="AA46" i="27"/>
  <c r="Z46" i="27"/>
  <c r="AL45" i="27"/>
  <c r="AA45" i="27"/>
  <c r="Z45" i="27"/>
  <c r="AL44" i="27"/>
  <c r="AA44" i="27"/>
  <c r="Z44" i="27"/>
  <c r="AL43" i="27"/>
  <c r="AA43" i="27"/>
  <c r="Z43" i="27"/>
  <c r="AL42" i="27"/>
  <c r="AA42" i="27"/>
  <c r="Z42" i="27"/>
  <c r="AL41" i="27"/>
  <c r="AA41" i="27"/>
  <c r="Z41" i="27"/>
  <c r="AL40" i="27"/>
  <c r="AA40" i="27"/>
  <c r="Z40" i="27"/>
  <c r="AL39" i="27"/>
  <c r="AA39" i="27"/>
  <c r="Z39" i="27"/>
  <c r="AL38" i="27"/>
  <c r="AA38" i="27"/>
  <c r="Z38" i="27"/>
  <c r="AL23" i="27"/>
  <c r="AA23" i="27"/>
  <c r="Z23" i="27"/>
  <c r="AL22" i="27"/>
  <c r="AA22" i="27"/>
  <c r="Z22" i="27"/>
  <c r="AL21" i="27"/>
  <c r="AA21" i="27"/>
  <c r="Z21" i="27"/>
  <c r="AL20" i="27"/>
  <c r="AA20" i="27"/>
  <c r="Z20" i="27"/>
  <c r="AL19" i="27"/>
  <c r="AA19" i="27"/>
  <c r="Z19" i="27"/>
  <c r="AL18" i="27"/>
  <c r="AA18" i="27"/>
  <c r="Z18" i="27"/>
  <c r="AL17" i="27"/>
  <c r="AA17" i="27"/>
  <c r="Z17" i="27"/>
  <c r="AL16" i="27"/>
  <c r="AA16" i="27"/>
  <c r="Z16" i="27"/>
  <c r="AL15" i="27"/>
  <c r="AA15" i="27"/>
  <c r="Z15" i="27"/>
  <c r="AL14" i="27"/>
  <c r="AA14" i="27"/>
  <c r="Z14" i="27"/>
  <c r="AL13" i="27"/>
  <c r="AA13" i="27"/>
  <c r="Z13" i="27"/>
  <c r="AL12" i="27"/>
  <c r="AA12" i="27"/>
  <c r="Z12" i="27"/>
  <c r="AL11" i="27"/>
  <c r="AA11" i="27"/>
  <c r="Z11" i="27"/>
  <c r="AL10" i="27"/>
  <c r="AA10" i="27"/>
  <c r="Z10" i="27"/>
  <c r="AL9" i="27"/>
  <c r="AA9" i="27"/>
  <c r="Z9" i="27"/>
  <c r="AL8" i="27"/>
  <c r="AA8" i="27"/>
  <c r="Z8" i="27"/>
  <c r="AL7" i="27"/>
  <c r="AA7" i="27"/>
  <c r="Z7" i="27"/>
  <c r="AL6" i="27"/>
  <c r="AA6" i="27"/>
  <c r="Z6" i="27"/>
  <c r="AL5" i="27"/>
  <c r="AA5" i="27"/>
  <c r="Z5" i="27"/>
  <c r="AL4" i="27"/>
  <c r="AA4" i="27"/>
  <c r="Z4" i="27"/>
  <c r="AL3" i="27"/>
  <c r="AA3" i="27"/>
  <c r="Z3" i="27"/>
  <c r="AL2" i="27"/>
  <c r="AA2" i="27"/>
  <c r="Z2" i="27"/>
  <c r="AL37" i="27"/>
  <c r="AA37" i="27"/>
  <c r="Z37" i="27"/>
  <c r="AL36" i="27"/>
  <c r="AA36" i="27"/>
  <c r="Z36" i="27"/>
  <c r="AL35" i="27"/>
  <c r="AA35" i="27"/>
  <c r="Z35" i="27"/>
  <c r="AL34" i="27"/>
  <c r="AA34" i="27"/>
  <c r="Z34" i="27"/>
  <c r="AL33" i="27"/>
  <c r="AA33" i="27"/>
  <c r="Z33" i="27"/>
  <c r="AL32" i="27"/>
  <c r="AA32" i="27"/>
  <c r="Z32" i="27"/>
  <c r="AL31" i="27"/>
  <c r="AA31" i="27"/>
  <c r="Z31" i="27"/>
  <c r="AL30" i="27"/>
  <c r="AA30" i="27"/>
  <c r="Z30" i="27"/>
  <c r="AL29" i="27"/>
  <c r="AA29" i="27"/>
  <c r="Z29" i="27"/>
  <c r="AL28" i="27"/>
  <c r="AA28" i="27"/>
  <c r="Z28" i="27"/>
  <c r="AL27" i="27"/>
  <c r="AA27" i="27"/>
  <c r="Z27" i="27"/>
  <c r="AL26" i="27"/>
  <c r="AA26" i="27"/>
  <c r="Z26" i="27"/>
  <c r="AL25" i="27"/>
  <c r="AA25" i="27"/>
  <c r="Z25" i="27"/>
  <c r="AL24" i="27"/>
  <c r="AA24" i="27"/>
  <c r="Z24" i="27"/>
  <c r="AL34" i="1" l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AZ262" i="1" s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AZ405" i="1" s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AZ148" i="1" l="1"/>
  <c r="BA148" i="1"/>
  <c r="AZ120" i="1"/>
  <c r="BA120" i="1"/>
  <c r="AZ79" i="1"/>
  <c r="BA79" i="1"/>
  <c r="AZ50" i="1"/>
  <c r="BA50" i="1"/>
  <c r="BA576" i="1"/>
  <c r="AZ576" i="1"/>
  <c r="BA564" i="1"/>
  <c r="AZ564" i="1"/>
  <c r="AZ556" i="1"/>
  <c r="BA556" i="1"/>
  <c r="BA552" i="1"/>
  <c r="AZ552" i="1"/>
  <c r="AZ544" i="1"/>
  <c r="BA544" i="1"/>
  <c r="BA536" i="1"/>
  <c r="AZ536" i="1"/>
  <c r="AZ528" i="1"/>
  <c r="BA528" i="1"/>
  <c r="BA520" i="1"/>
  <c r="AZ520" i="1"/>
  <c r="BA512" i="1"/>
  <c r="AZ512" i="1"/>
  <c r="BA504" i="1"/>
  <c r="AZ504" i="1"/>
  <c r="BA496" i="1"/>
  <c r="AZ496" i="1"/>
  <c r="BA488" i="1"/>
  <c r="AZ488" i="1"/>
  <c r="BA480" i="1"/>
  <c r="AZ480" i="1"/>
  <c r="BA468" i="1"/>
  <c r="AZ468" i="1"/>
  <c r="BA460" i="1"/>
  <c r="AZ460" i="1"/>
  <c r="BA452" i="1"/>
  <c r="AZ452" i="1"/>
  <c r="BA444" i="1"/>
  <c r="AZ444" i="1"/>
  <c r="BA436" i="1"/>
  <c r="AZ436" i="1"/>
  <c r="BA428" i="1"/>
  <c r="AZ428" i="1"/>
  <c r="BA420" i="1"/>
  <c r="AZ420" i="1"/>
  <c r="AZ416" i="1"/>
  <c r="BA416" i="1"/>
  <c r="AZ408" i="1"/>
  <c r="BA408" i="1"/>
  <c r="BA396" i="1"/>
  <c r="AZ396" i="1"/>
  <c r="BA388" i="1"/>
  <c r="AZ388" i="1"/>
  <c r="BA380" i="1"/>
  <c r="AZ380" i="1"/>
  <c r="BA372" i="1"/>
  <c r="AZ372" i="1"/>
  <c r="BA364" i="1"/>
  <c r="AZ364" i="1"/>
  <c r="BA360" i="1"/>
  <c r="AZ360" i="1"/>
  <c r="BA352" i="1"/>
  <c r="AZ352" i="1"/>
  <c r="BA344" i="1"/>
  <c r="AZ344" i="1"/>
  <c r="AZ336" i="1"/>
  <c r="BA336" i="1"/>
  <c r="BA324" i="1"/>
  <c r="AZ324" i="1"/>
  <c r="BA316" i="1"/>
  <c r="AZ316" i="1"/>
  <c r="BA308" i="1"/>
  <c r="AZ308" i="1"/>
  <c r="BA296" i="1"/>
  <c r="AZ296" i="1"/>
  <c r="BA288" i="1"/>
  <c r="AZ288" i="1"/>
  <c r="BA280" i="1"/>
  <c r="AZ280" i="1"/>
  <c r="BA272" i="1"/>
  <c r="AZ272" i="1"/>
  <c r="BA264" i="1"/>
  <c r="AZ264" i="1"/>
  <c r="BA256" i="1"/>
  <c r="AZ256" i="1"/>
  <c r="AZ248" i="1"/>
  <c r="BA248" i="1"/>
  <c r="BA240" i="1"/>
  <c r="AZ240" i="1"/>
  <c r="BA232" i="1"/>
  <c r="AZ232" i="1"/>
  <c r="BA228" i="1"/>
  <c r="AZ228" i="1"/>
  <c r="BA220" i="1"/>
  <c r="AZ220" i="1"/>
  <c r="BA212" i="1"/>
  <c r="AZ212" i="1"/>
  <c r="BA204" i="1"/>
  <c r="AZ204" i="1"/>
  <c r="BA196" i="1"/>
  <c r="AZ196" i="1"/>
  <c r="AZ184" i="1"/>
  <c r="BA184" i="1"/>
  <c r="BA176" i="1"/>
  <c r="AZ176" i="1"/>
  <c r="BA168" i="1"/>
  <c r="AZ168" i="1"/>
  <c r="BA160" i="1"/>
  <c r="AZ160" i="1"/>
  <c r="BA156" i="1"/>
  <c r="AZ156" i="1"/>
  <c r="BA152" i="1"/>
  <c r="AZ152" i="1"/>
  <c r="BA140" i="1"/>
  <c r="AZ140" i="1"/>
  <c r="BA132" i="1"/>
  <c r="AZ132" i="1"/>
  <c r="AZ112" i="1"/>
  <c r="BA112" i="1"/>
  <c r="BA104" i="1"/>
  <c r="AZ104" i="1"/>
  <c r="BA100" i="1"/>
  <c r="AZ100" i="1"/>
  <c r="BA92" i="1"/>
  <c r="AZ92" i="1"/>
  <c r="BA84" i="1"/>
  <c r="AZ84" i="1"/>
  <c r="BA76" i="1"/>
  <c r="AZ76" i="1"/>
  <c r="BA68" i="1"/>
  <c r="AZ68" i="1"/>
  <c r="BA60" i="1"/>
  <c r="AZ60" i="1"/>
  <c r="BA52" i="1"/>
  <c r="AZ52" i="1"/>
  <c r="BA27" i="1"/>
  <c r="AZ27" i="1"/>
  <c r="BA19" i="1"/>
  <c r="AZ19" i="1"/>
  <c r="AZ11" i="1"/>
  <c r="BA11" i="1"/>
  <c r="BA3" i="1"/>
  <c r="AZ3" i="1"/>
  <c r="BA43" i="1"/>
  <c r="AZ43" i="1"/>
  <c r="AZ35" i="1"/>
  <c r="BA35" i="1"/>
  <c r="BA575" i="1"/>
  <c r="AZ575" i="1"/>
  <c r="BA567" i="1"/>
  <c r="AZ567" i="1"/>
  <c r="BA559" i="1"/>
  <c r="AZ559" i="1"/>
  <c r="BA551" i="1"/>
  <c r="AZ551" i="1"/>
  <c r="BA539" i="1"/>
  <c r="AZ539" i="1"/>
  <c r="AZ531" i="1"/>
  <c r="BA531" i="1"/>
  <c r="BA523" i="1"/>
  <c r="AZ523" i="1"/>
  <c r="BA515" i="1"/>
  <c r="AZ515" i="1"/>
  <c r="BA507" i="1"/>
  <c r="AZ507" i="1"/>
  <c r="BA499" i="1"/>
  <c r="AZ499" i="1"/>
  <c r="BA491" i="1"/>
  <c r="AZ491" i="1"/>
  <c r="AZ483" i="1"/>
  <c r="BA483" i="1"/>
  <c r="AZ475" i="1"/>
  <c r="BA475" i="1"/>
  <c r="BA463" i="1"/>
  <c r="AZ463" i="1"/>
  <c r="BA455" i="1"/>
  <c r="AZ455" i="1"/>
  <c r="BA447" i="1"/>
  <c r="AZ447" i="1"/>
  <c r="BA443" i="1"/>
  <c r="AZ443" i="1"/>
  <c r="BA435" i="1"/>
  <c r="AZ435" i="1"/>
  <c r="BA427" i="1"/>
  <c r="AZ427" i="1"/>
  <c r="AZ419" i="1"/>
  <c r="BA419" i="1"/>
  <c r="BA411" i="1"/>
  <c r="AZ411" i="1"/>
  <c r="AZ403" i="1"/>
  <c r="BA403" i="1"/>
  <c r="BA399" i="1"/>
  <c r="AZ399" i="1"/>
  <c r="AZ391" i="1"/>
  <c r="BA391" i="1"/>
  <c r="BA383" i="1"/>
  <c r="AZ383" i="1"/>
  <c r="BA375" i="1"/>
  <c r="AZ375" i="1"/>
  <c r="BA367" i="1"/>
  <c r="AZ367" i="1"/>
  <c r="BA359" i="1"/>
  <c r="AZ359" i="1"/>
  <c r="BA351" i="1"/>
  <c r="AZ351" i="1"/>
  <c r="BA343" i="1"/>
  <c r="AZ343" i="1"/>
  <c r="AZ335" i="1"/>
  <c r="BA335" i="1"/>
  <c r="BA327" i="1"/>
  <c r="AZ327" i="1"/>
  <c r="BA319" i="1"/>
  <c r="AZ319" i="1"/>
  <c r="BA311" i="1"/>
  <c r="AZ311" i="1"/>
  <c r="BA303" i="1"/>
  <c r="AZ303" i="1"/>
  <c r="BA295" i="1"/>
  <c r="AZ295" i="1"/>
  <c r="BA287" i="1"/>
  <c r="AZ287" i="1"/>
  <c r="BA279" i="1"/>
  <c r="AZ279" i="1"/>
  <c r="BA271" i="1"/>
  <c r="AZ271" i="1"/>
  <c r="BA263" i="1"/>
  <c r="AZ263" i="1"/>
  <c r="AZ255" i="1"/>
  <c r="BA255" i="1"/>
  <c r="AZ251" i="1"/>
  <c r="BA251" i="1"/>
  <c r="BA243" i="1"/>
  <c r="AZ243" i="1"/>
  <c r="BA235" i="1"/>
  <c r="AZ235" i="1"/>
  <c r="BA227" i="1"/>
  <c r="AZ227" i="1"/>
  <c r="BA219" i="1"/>
  <c r="AZ219" i="1"/>
  <c r="BA211" i="1"/>
  <c r="AZ211" i="1"/>
  <c r="BA203" i="1"/>
  <c r="AZ203" i="1"/>
  <c r="BA195" i="1"/>
  <c r="AZ195" i="1"/>
  <c r="BA187" i="1"/>
  <c r="AZ187" i="1"/>
  <c r="AZ179" i="1"/>
  <c r="BA179" i="1"/>
  <c r="BA167" i="1"/>
  <c r="AZ167" i="1"/>
  <c r="BA159" i="1"/>
  <c r="AZ159" i="1"/>
  <c r="BA151" i="1"/>
  <c r="AZ151" i="1"/>
  <c r="BA143" i="1"/>
  <c r="AZ143" i="1"/>
  <c r="AZ135" i="1"/>
  <c r="BA135" i="1"/>
  <c r="BA127" i="1"/>
  <c r="AZ127" i="1"/>
  <c r="BA115" i="1"/>
  <c r="AZ115" i="1"/>
  <c r="BA107" i="1"/>
  <c r="AZ107" i="1"/>
  <c r="BA99" i="1"/>
  <c r="AZ99" i="1"/>
  <c r="BA91" i="1"/>
  <c r="AZ91" i="1"/>
  <c r="BA87" i="1"/>
  <c r="AZ87" i="1"/>
  <c r="BA83" i="1"/>
  <c r="AZ83" i="1"/>
  <c r="BA75" i="1"/>
  <c r="AZ75" i="1"/>
  <c r="BA67" i="1"/>
  <c r="AZ67" i="1"/>
  <c r="BA59" i="1"/>
  <c r="AZ59" i="1"/>
  <c r="AZ51" i="1"/>
  <c r="BA51" i="1"/>
  <c r="BA26" i="1"/>
  <c r="AZ26" i="1"/>
  <c r="BA18" i="1"/>
  <c r="AZ18" i="1"/>
  <c r="BA14" i="1"/>
  <c r="AZ14" i="1"/>
  <c r="BA6" i="1"/>
  <c r="AZ6" i="1"/>
  <c r="AZ42" i="1"/>
  <c r="BA42" i="1"/>
  <c r="AZ34" i="1"/>
  <c r="BA34" i="1"/>
  <c r="BA578" i="1"/>
  <c r="AZ578" i="1"/>
  <c r="BA574" i="1"/>
  <c r="AZ574" i="1"/>
  <c r="BA570" i="1"/>
  <c r="AZ570" i="1"/>
  <c r="BA566" i="1"/>
  <c r="AZ566" i="1"/>
  <c r="BA562" i="1"/>
  <c r="AZ562" i="1"/>
  <c r="AZ558" i="1"/>
  <c r="BA558" i="1"/>
  <c r="AZ554" i="1"/>
  <c r="BA554" i="1"/>
  <c r="BA550" i="1"/>
  <c r="AZ550" i="1"/>
  <c r="BA546" i="1"/>
  <c r="AZ546" i="1"/>
  <c r="AZ542" i="1"/>
  <c r="BA542" i="1"/>
  <c r="BA538" i="1"/>
  <c r="AZ538" i="1"/>
  <c r="BA534" i="1"/>
  <c r="AZ534" i="1"/>
  <c r="BA530" i="1"/>
  <c r="AZ530" i="1"/>
  <c r="BA526" i="1"/>
  <c r="AZ526" i="1"/>
  <c r="BA522" i="1"/>
  <c r="AZ522" i="1"/>
  <c r="BA518" i="1"/>
  <c r="AZ518" i="1"/>
  <c r="BA514" i="1"/>
  <c r="AZ514" i="1"/>
  <c r="BA510" i="1"/>
  <c r="AZ510" i="1"/>
  <c r="BA506" i="1"/>
  <c r="AZ506" i="1"/>
  <c r="BA502" i="1"/>
  <c r="AZ502" i="1"/>
  <c r="BA498" i="1"/>
  <c r="AZ498" i="1"/>
  <c r="BA494" i="1"/>
  <c r="AZ494" i="1"/>
  <c r="BA490" i="1"/>
  <c r="AZ490" i="1"/>
  <c r="BA486" i="1"/>
  <c r="AZ486" i="1"/>
  <c r="BA482" i="1"/>
  <c r="AZ482" i="1"/>
  <c r="AZ478" i="1"/>
  <c r="BA478" i="1"/>
  <c r="BA474" i="1"/>
  <c r="AZ474" i="1"/>
  <c r="BA470" i="1"/>
  <c r="AZ470" i="1"/>
  <c r="BA466" i="1"/>
  <c r="AZ466" i="1"/>
  <c r="BA462" i="1"/>
  <c r="AZ462" i="1"/>
  <c r="BA458" i="1"/>
  <c r="AZ458" i="1"/>
  <c r="BA454" i="1"/>
  <c r="AZ454" i="1"/>
  <c r="BA450" i="1"/>
  <c r="AZ450" i="1"/>
  <c r="BA446" i="1"/>
  <c r="AZ446" i="1"/>
  <c r="BA442" i="1"/>
  <c r="AZ442" i="1"/>
  <c r="BA438" i="1"/>
  <c r="AZ438" i="1"/>
  <c r="BA434" i="1"/>
  <c r="AZ434" i="1"/>
  <c r="BA430" i="1"/>
  <c r="AZ430" i="1"/>
  <c r="BA426" i="1"/>
  <c r="AZ426" i="1"/>
  <c r="BA422" i="1"/>
  <c r="AZ422" i="1"/>
  <c r="AZ418" i="1"/>
  <c r="BA418" i="1"/>
  <c r="AZ414" i="1"/>
  <c r="BA414" i="1"/>
  <c r="BA410" i="1"/>
  <c r="AZ410" i="1"/>
  <c r="AZ406" i="1"/>
  <c r="BA406" i="1"/>
  <c r="AZ402" i="1"/>
  <c r="BA402" i="1"/>
  <c r="BA398" i="1"/>
  <c r="AZ398" i="1"/>
  <c r="AZ394" i="1"/>
  <c r="BA394" i="1"/>
  <c r="AZ390" i="1"/>
  <c r="BA390" i="1"/>
  <c r="BA386" i="1"/>
  <c r="AZ386" i="1"/>
  <c r="BA382" i="1"/>
  <c r="AZ382" i="1"/>
  <c r="BA378" i="1"/>
  <c r="AZ378" i="1"/>
  <c r="BA374" i="1"/>
  <c r="AZ374" i="1"/>
  <c r="BA370" i="1"/>
  <c r="AZ370" i="1"/>
  <c r="BA366" i="1"/>
  <c r="AZ366" i="1"/>
  <c r="BA362" i="1"/>
  <c r="AZ362" i="1"/>
  <c r="BA358" i="1"/>
  <c r="AZ358" i="1"/>
  <c r="BA354" i="1"/>
  <c r="AZ354" i="1"/>
  <c r="BA350" i="1"/>
  <c r="AZ350" i="1"/>
  <c r="BA346" i="1"/>
  <c r="AZ346" i="1"/>
  <c r="BA342" i="1"/>
  <c r="AZ342" i="1"/>
  <c r="BA338" i="1"/>
  <c r="AZ338" i="1"/>
  <c r="AZ334" i="1"/>
  <c r="BA334" i="1"/>
  <c r="BA330" i="1"/>
  <c r="AZ330" i="1"/>
  <c r="BA326" i="1"/>
  <c r="AZ326" i="1"/>
  <c r="AZ322" i="1"/>
  <c r="BA322" i="1"/>
  <c r="BA318" i="1"/>
  <c r="AZ318" i="1"/>
  <c r="BA314" i="1"/>
  <c r="AZ314" i="1"/>
  <c r="BA310" i="1"/>
  <c r="AZ310" i="1"/>
  <c r="BA306" i="1"/>
  <c r="AZ306" i="1"/>
  <c r="BA302" i="1"/>
  <c r="AZ302" i="1"/>
  <c r="BA298" i="1"/>
  <c r="AZ298" i="1"/>
  <c r="BA294" i="1"/>
  <c r="AZ294" i="1"/>
  <c r="BA290" i="1"/>
  <c r="AZ290" i="1"/>
  <c r="BA286" i="1"/>
  <c r="AZ286" i="1"/>
  <c r="BA282" i="1"/>
  <c r="AZ282" i="1"/>
  <c r="BA278" i="1"/>
  <c r="AZ278" i="1"/>
  <c r="BA274" i="1"/>
  <c r="AZ274" i="1"/>
  <c r="BA270" i="1"/>
  <c r="AZ270" i="1"/>
  <c r="BA266" i="1"/>
  <c r="AZ266" i="1"/>
  <c r="BA258" i="1"/>
  <c r="AZ258" i="1"/>
  <c r="AZ254" i="1"/>
  <c r="BA254" i="1"/>
  <c r="AZ250" i="1"/>
  <c r="BA250" i="1"/>
  <c r="BA246" i="1"/>
  <c r="AZ246" i="1"/>
  <c r="BA242" i="1"/>
  <c r="AZ242" i="1"/>
  <c r="BA238" i="1"/>
  <c r="AZ238" i="1"/>
  <c r="BA234" i="1"/>
  <c r="AZ234" i="1"/>
  <c r="BA230" i="1"/>
  <c r="AZ230" i="1"/>
  <c r="BA226" i="1"/>
  <c r="AZ226" i="1"/>
  <c r="BA222" i="1"/>
  <c r="AZ222" i="1"/>
  <c r="BA218" i="1"/>
  <c r="AZ218" i="1"/>
  <c r="BA214" i="1"/>
  <c r="AZ214" i="1"/>
  <c r="BA210" i="1"/>
  <c r="AZ210" i="1"/>
  <c r="BA206" i="1"/>
  <c r="AZ206" i="1"/>
  <c r="BA202" i="1"/>
  <c r="AZ202" i="1"/>
  <c r="BA198" i="1"/>
  <c r="AZ198" i="1"/>
  <c r="BA194" i="1"/>
  <c r="AZ194" i="1"/>
  <c r="BA190" i="1"/>
  <c r="AZ190" i="1"/>
  <c r="BA186" i="1"/>
  <c r="AZ186" i="1"/>
  <c r="AZ182" i="1"/>
  <c r="BA182" i="1"/>
  <c r="AZ178" i="1"/>
  <c r="BA178" i="1"/>
  <c r="BA174" i="1"/>
  <c r="AZ174" i="1"/>
  <c r="BA170" i="1"/>
  <c r="AZ170" i="1"/>
  <c r="BA166" i="1"/>
  <c r="AZ166" i="1"/>
  <c r="BA162" i="1"/>
  <c r="AZ162" i="1"/>
  <c r="BA158" i="1"/>
  <c r="AZ158" i="1"/>
  <c r="BA154" i="1"/>
  <c r="AZ154" i="1"/>
  <c r="BA150" i="1"/>
  <c r="AZ150" i="1"/>
  <c r="BA146" i="1"/>
  <c r="AZ146" i="1"/>
  <c r="BA142" i="1"/>
  <c r="AZ142" i="1"/>
  <c r="BA138" i="1"/>
  <c r="AZ138" i="1"/>
  <c r="BA134" i="1"/>
  <c r="AZ134" i="1"/>
  <c r="BA130" i="1"/>
  <c r="AZ130" i="1"/>
  <c r="BA126" i="1"/>
  <c r="AZ126" i="1"/>
  <c r="BA122" i="1"/>
  <c r="AZ122" i="1"/>
  <c r="BA118" i="1"/>
  <c r="AZ118" i="1"/>
  <c r="BA114" i="1"/>
  <c r="AZ114" i="1"/>
  <c r="AZ110" i="1"/>
  <c r="BA110" i="1"/>
  <c r="BA106" i="1"/>
  <c r="AZ106" i="1"/>
  <c r="BA102" i="1"/>
  <c r="AZ102" i="1"/>
  <c r="BA98" i="1"/>
  <c r="AZ98" i="1"/>
  <c r="BA94" i="1"/>
  <c r="AZ94" i="1"/>
  <c r="AZ90" i="1"/>
  <c r="BA90" i="1"/>
  <c r="AZ86" i="1"/>
  <c r="BA86" i="1"/>
  <c r="BA82" i="1"/>
  <c r="AZ82" i="1"/>
  <c r="BA78" i="1"/>
  <c r="AZ78" i="1"/>
  <c r="BA74" i="1"/>
  <c r="AZ74" i="1"/>
  <c r="BA70" i="1"/>
  <c r="AZ70" i="1"/>
  <c r="BA66" i="1"/>
  <c r="AZ66" i="1"/>
  <c r="BA62" i="1"/>
  <c r="AZ62" i="1"/>
  <c r="BA58" i="1"/>
  <c r="AZ58" i="1"/>
  <c r="BA54" i="1"/>
  <c r="AZ54" i="1"/>
  <c r="BA29" i="1"/>
  <c r="AZ29" i="1"/>
  <c r="BA25" i="1"/>
  <c r="AZ25" i="1"/>
  <c r="BA21" i="1"/>
  <c r="AZ21" i="1"/>
  <c r="BA17" i="1"/>
  <c r="AZ17" i="1"/>
  <c r="BA13" i="1"/>
  <c r="AZ13" i="1"/>
  <c r="BA9" i="1"/>
  <c r="AZ9" i="1"/>
  <c r="BA5" i="1"/>
  <c r="AZ5" i="1"/>
  <c r="BA49" i="1"/>
  <c r="AZ49" i="1"/>
  <c r="BA45" i="1"/>
  <c r="AZ45" i="1"/>
  <c r="BA41" i="1"/>
  <c r="AZ41" i="1"/>
  <c r="AZ37" i="1"/>
  <c r="BA37" i="1"/>
  <c r="BA572" i="1"/>
  <c r="AZ572" i="1"/>
  <c r="BA568" i="1"/>
  <c r="AZ568" i="1"/>
  <c r="BA560" i="1"/>
  <c r="AZ560" i="1"/>
  <c r="AZ548" i="1"/>
  <c r="BA548" i="1"/>
  <c r="BA540" i="1"/>
  <c r="AZ540" i="1"/>
  <c r="BA532" i="1"/>
  <c r="AZ532" i="1"/>
  <c r="BA524" i="1"/>
  <c r="AZ524" i="1"/>
  <c r="BA516" i="1"/>
  <c r="AZ516" i="1"/>
  <c r="BA508" i="1"/>
  <c r="AZ508" i="1"/>
  <c r="BA500" i="1"/>
  <c r="AZ500" i="1"/>
  <c r="BA492" i="1"/>
  <c r="AZ492" i="1"/>
  <c r="AZ484" i="1"/>
  <c r="BA484" i="1"/>
  <c r="AZ476" i="1"/>
  <c r="BA476" i="1"/>
  <c r="AZ472" i="1"/>
  <c r="BA472" i="1"/>
  <c r="BA464" i="1"/>
  <c r="AZ464" i="1"/>
  <c r="BA456" i="1"/>
  <c r="AZ456" i="1"/>
  <c r="AZ448" i="1"/>
  <c r="BA448" i="1"/>
  <c r="BA440" i="1"/>
  <c r="AZ440" i="1"/>
  <c r="BA432" i="1"/>
  <c r="AZ432" i="1"/>
  <c r="BA424" i="1"/>
  <c r="AZ424" i="1"/>
  <c r="AZ412" i="1"/>
  <c r="BA412" i="1"/>
  <c r="AZ404" i="1"/>
  <c r="BA404" i="1"/>
  <c r="BA400" i="1"/>
  <c r="AZ400" i="1"/>
  <c r="AZ392" i="1"/>
  <c r="BA392" i="1"/>
  <c r="BA384" i="1"/>
  <c r="AZ384" i="1"/>
  <c r="BA376" i="1"/>
  <c r="AZ376" i="1"/>
  <c r="BA368" i="1"/>
  <c r="AZ368" i="1"/>
  <c r="AZ356" i="1"/>
  <c r="BA356" i="1"/>
  <c r="BA348" i="1"/>
  <c r="AZ348" i="1"/>
  <c r="BA340" i="1"/>
  <c r="AZ340" i="1"/>
  <c r="BA332" i="1"/>
  <c r="AZ332" i="1"/>
  <c r="BA328" i="1"/>
  <c r="AZ328" i="1"/>
  <c r="BA320" i="1"/>
  <c r="AZ320" i="1"/>
  <c r="BA312" i="1"/>
  <c r="AZ312" i="1"/>
  <c r="BA304" i="1"/>
  <c r="AZ304" i="1"/>
  <c r="BA300" i="1"/>
  <c r="AZ300" i="1"/>
  <c r="BA292" i="1"/>
  <c r="AZ292" i="1"/>
  <c r="BA284" i="1"/>
  <c r="AZ284" i="1"/>
  <c r="AZ276" i="1"/>
  <c r="BA276" i="1"/>
  <c r="BA268" i="1"/>
  <c r="AZ268" i="1"/>
  <c r="BA260" i="1"/>
  <c r="AZ260" i="1"/>
  <c r="AZ252" i="1"/>
  <c r="BA252" i="1"/>
  <c r="BA244" i="1"/>
  <c r="AZ244" i="1"/>
  <c r="BA236" i="1"/>
  <c r="AZ236" i="1"/>
  <c r="BA224" i="1"/>
  <c r="AZ224" i="1"/>
  <c r="BA216" i="1"/>
  <c r="AZ216" i="1"/>
  <c r="BA208" i="1"/>
  <c r="AZ208" i="1"/>
  <c r="BA200" i="1"/>
  <c r="AZ200" i="1"/>
  <c r="BA192" i="1"/>
  <c r="AZ192" i="1"/>
  <c r="BA188" i="1"/>
  <c r="AZ188" i="1"/>
  <c r="AZ180" i="1"/>
  <c r="BA180" i="1"/>
  <c r="BA172" i="1"/>
  <c r="AZ172" i="1"/>
  <c r="BA164" i="1"/>
  <c r="AZ164" i="1"/>
  <c r="BA144" i="1"/>
  <c r="AZ144" i="1"/>
  <c r="AZ136" i="1"/>
  <c r="BA136" i="1"/>
  <c r="BA128" i="1"/>
  <c r="AZ128" i="1"/>
  <c r="BA124" i="1"/>
  <c r="AZ124" i="1"/>
  <c r="BA116" i="1"/>
  <c r="AZ116" i="1"/>
  <c r="BA108" i="1"/>
  <c r="AZ108" i="1"/>
  <c r="BA96" i="1"/>
  <c r="AZ96" i="1"/>
  <c r="BA88" i="1"/>
  <c r="AZ88" i="1"/>
  <c r="AZ80" i="1"/>
  <c r="BA80" i="1"/>
  <c r="BA72" i="1"/>
  <c r="AZ72" i="1"/>
  <c r="BA64" i="1"/>
  <c r="AZ64" i="1"/>
  <c r="BA56" i="1"/>
  <c r="AZ56" i="1"/>
  <c r="BA31" i="1"/>
  <c r="AZ31" i="1"/>
  <c r="BA23" i="1"/>
  <c r="AZ23" i="1"/>
  <c r="BA15" i="1"/>
  <c r="AZ15" i="1"/>
  <c r="BA7" i="1"/>
  <c r="AZ7" i="1"/>
  <c r="BA47" i="1"/>
  <c r="AZ47" i="1"/>
  <c r="BA39" i="1"/>
  <c r="AZ39" i="1"/>
  <c r="BA579" i="1"/>
  <c r="AZ579" i="1"/>
  <c r="BA571" i="1"/>
  <c r="AZ571" i="1"/>
  <c r="AZ563" i="1"/>
  <c r="BA563" i="1"/>
  <c r="BA555" i="1"/>
  <c r="AZ555" i="1"/>
  <c r="AZ547" i="1"/>
  <c r="BA547" i="1"/>
  <c r="AZ543" i="1"/>
  <c r="BA543" i="1"/>
  <c r="BA535" i="1"/>
  <c r="AZ535" i="1"/>
  <c r="BA527" i="1"/>
  <c r="AZ527" i="1"/>
  <c r="AZ519" i="1"/>
  <c r="BA519" i="1"/>
  <c r="BA511" i="1"/>
  <c r="AZ511" i="1"/>
  <c r="BA503" i="1"/>
  <c r="AZ503" i="1"/>
  <c r="BA495" i="1"/>
  <c r="AZ495" i="1"/>
  <c r="BA487" i="1"/>
  <c r="AZ487" i="1"/>
  <c r="AZ479" i="1"/>
  <c r="BA479" i="1"/>
  <c r="AZ471" i="1"/>
  <c r="BA471" i="1"/>
  <c r="BA467" i="1"/>
  <c r="AZ467" i="1"/>
  <c r="BA459" i="1"/>
  <c r="AZ459" i="1"/>
  <c r="BA451" i="1"/>
  <c r="AZ451" i="1"/>
  <c r="AZ439" i="1"/>
  <c r="BA439" i="1"/>
  <c r="BA431" i="1"/>
  <c r="AZ431" i="1"/>
  <c r="BA423" i="1"/>
  <c r="AZ423" i="1"/>
  <c r="AZ415" i="1"/>
  <c r="BA415" i="1"/>
  <c r="AZ407" i="1"/>
  <c r="BA407" i="1"/>
  <c r="BA395" i="1"/>
  <c r="AZ395" i="1"/>
  <c r="BA387" i="1"/>
  <c r="AZ387" i="1"/>
  <c r="BA379" i="1"/>
  <c r="AZ379" i="1"/>
  <c r="BA371" i="1"/>
  <c r="AZ371" i="1"/>
  <c r="BA363" i="1"/>
  <c r="AZ363" i="1"/>
  <c r="BA355" i="1"/>
  <c r="AZ355" i="1"/>
  <c r="BA347" i="1"/>
  <c r="AZ347" i="1"/>
  <c r="BA339" i="1"/>
  <c r="AZ339" i="1"/>
  <c r="BA331" i="1"/>
  <c r="AZ331" i="1"/>
  <c r="AZ323" i="1"/>
  <c r="BA323" i="1"/>
  <c r="BA315" i="1"/>
  <c r="AZ315" i="1"/>
  <c r="BA307" i="1"/>
  <c r="AZ307" i="1"/>
  <c r="BA299" i="1"/>
  <c r="AZ299" i="1"/>
  <c r="BA291" i="1"/>
  <c r="AZ291" i="1"/>
  <c r="BA283" i="1"/>
  <c r="AZ283" i="1"/>
  <c r="AZ275" i="1"/>
  <c r="BA275" i="1"/>
  <c r="AZ267" i="1"/>
  <c r="BA267" i="1"/>
  <c r="BA259" i="1"/>
  <c r="AZ259" i="1"/>
  <c r="BA247" i="1"/>
  <c r="AZ247" i="1"/>
  <c r="BA239" i="1"/>
  <c r="AZ239" i="1"/>
  <c r="BA231" i="1"/>
  <c r="AZ231" i="1"/>
  <c r="BA223" i="1"/>
  <c r="AZ223" i="1"/>
  <c r="BA215" i="1"/>
  <c r="AZ215" i="1"/>
  <c r="BA207" i="1"/>
  <c r="AZ207" i="1"/>
  <c r="BA199" i="1"/>
  <c r="AZ199" i="1"/>
  <c r="BA191" i="1"/>
  <c r="AZ191" i="1"/>
  <c r="AZ183" i="1"/>
  <c r="BA183" i="1"/>
  <c r="BA175" i="1"/>
  <c r="AZ175" i="1"/>
  <c r="BA171" i="1"/>
  <c r="AZ171" i="1"/>
  <c r="BA163" i="1"/>
  <c r="AZ163" i="1"/>
  <c r="BA155" i="1"/>
  <c r="AZ155" i="1"/>
  <c r="BA147" i="1"/>
  <c r="AZ147" i="1"/>
  <c r="BA139" i="1"/>
  <c r="AZ139" i="1"/>
  <c r="BA131" i="1"/>
  <c r="AZ131" i="1"/>
  <c r="BA123" i="1"/>
  <c r="AZ123" i="1"/>
  <c r="BA119" i="1"/>
  <c r="AZ119" i="1"/>
  <c r="AZ111" i="1"/>
  <c r="BA111" i="1"/>
  <c r="BA103" i="1"/>
  <c r="AZ103" i="1"/>
  <c r="BA95" i="1"/>
  <c r="AZ95" i="1"/>
  <c r="BA71" i="1"/>
  <c r="AZ71" i="1"/>
  <c r="BA63" i="1"/>
  <c r="AZ63" i="1"/>
  <c r="BA55" i="1"/>
  <c r="AZ55" i="1"/>
  <c r="AZ30" i="1"/>
  <c r="BA30" i="1"/>
  <c r="BA22" i="1"/>
  <c r="AZ22" i="1"/>
  <c r="BA10" i="1"/>
  <c r="AZ10" i="1"/>
  <c r="BA2" i="1"/>
  <c r="AZ2" i="1"/>
  <c r="BA46" i="1"/>
  <c r="AZ46" i="1"/>
  <c r="BA38" i="1"/>
  <c r="AZ38" i="1"/>
  <c r="BA577" i="1"/>
  <c r="AZ577" i="1"/>
  <c r="BA573" i="1"/>
  <c r="AZ573" i="1"/>
  <c r="BA569" i="1"/>
  <c r="AZ569" i="1"/>
  <c r="BA565" i="1"/>
  <c r="AZ565" i="1"/>
  <c r="BA561" i="1"/>
  <c r="AZ561" i="1"/>
  <c r="AZ557" i="1"/>
  <c r="BA557" i="1"/>
  <c r="AZ553" i="1"/>
  <c r="BA553" i="1"/>
  <c r="AZ549" i="1"/>
  <c r="BA549" i="1"/>
  <c r="AZ545" i="1"/>
  <c r="BA545" i="1"/>
  <c r="BA541" i="1"/>
  <c r="AZ541" i="1"/>
  <c r="BA537" i="1"/>
  <c r="AZ537" i="1"/>
  <c r="BA533" i="1"/>
  <c r="AZ533" i="1"/>
  <c r="AZ529" i="1"/>
  <c r="BA529" i="1"/>
  <c r="BA525" i="1"/>
  <c r="AZ525" i="1"/>
  <c r="BA521" i="1"/>
  <c r="AZ521" i="1"/>
  <c r="BA517" i="1"/>
  <c r="AZ517" i="1"/>
  <c r="BA513" i="1"/>
  <c r="AZ513" i="1"/>
  <c r="BA509" i="1"/>
  <c r="AZ509" i="1"/>
  <c r="BA505" i="1"/>
  <c r="AZ505" i="1"/>
  <c r="BA501" i="1"/>
  <c r="AZ501" i="1"/>
  <c r="BA497" i="1"/>
  <c r="AZ497" i="1"/>
  <c r="BA493" i="1"/>
  <c r="AZ493" i="1"/>
  <c r="BA489" i="1"/>
  <c r="AZ489" i="1"/>
  <c r="BA485" i="1"/>
  <c r="AZ485" i="1"/>
  <c r="BA481" i="1"/>
  <c r="AZ481" i="1"/>
  <c r="AZ477" i="1"/>
  <c r="BA477" i="1"/>
  <c r="BA473" i="1"/>
  <c r="AZ473" i="1"/>
  <c r="BA469" i="1"/>
  <c r="AZ469" i="1"/>
  <c r="BA465" i="1"/>
  <c r="AZ465" i="1"/>
  <c r="BA461" i="1"/>
  <c r="AZ461" i="1"/>
  <c r="BA457" i="1"/>
  <c r="AZ457" i="1"/>
  <c r="BA453" i="1"/>
  <c r="AZ453" i="1"/>
  <c r="BA449" i="1"/>
  <c r="AZ449" i="1"/>
  <c r="BA445" i="1"/>
  <c r="AZ445" i="1"/>
  <c r="BA441" i="1"/>
  <c r="AZ441" i="1"/>
  <c r="BA437" i="1"/>
  <c r="AZ437" i="1"/>
  <c r="AZ433" i="1"/>
  <c r="BA433" i="1"/>
  <c r="BA429" i="1"/>
  <c r="AZ429" i="1"/>
  <c r="BA425" i="1"/>
  <c r="AZ425" i="1"/>
  <c r="BA421" i="1"/>
  <c r="AZ421" i="1"/>
  <c r="AZ417" i="1"/>
  <c r="BA417" i="1"/>
  <c r="AZ413" i="1"/>
  <c r="BA413" i="1"/>
  <c r="BA409" i="1"/>
  <c r="AZ409" i="1"/>
  <c r="AZ401" i="1"/>
  <c r="BA401" i="1"/>
  <c r="BA397" i="1"/>
  <c r="AZ397" i="1"/>
  <c r="AZ393" i="1"/>
  <c r="BA393" i="1"/>
  <c r="BA389" i="1"/>
  <c r="AZ389" i="1"/>
  <c r="BA385" i="1"/>
  <c r="AZ385" i="1"/>
  <c r="BA381" i="1"/>
  <c r="AZ381" i="1"/>
  <c r="BA377" i="1"/>
  <c r="AZ377" i="1"/>
  <c r="BA373" i="1"/>
  <c r="AZ373" i="1"/>
  <c r="BA369" i="1"/>
  <c r="AZ369" i="1"/>
  <c r="BA365" i="1"/>
  <c r="AZ365" i="1"/>
  <c r="BA361" i="1"/>
  <c r="AZ361" i="1"/>
  <c r="AZ357" i="1"/>
  <c r="BA357" i="1"/>
  <c r="BA353" i="1"/>
  <c r="AZ353" i="1"/>
  <c r="BA349" i="1"/>
  <c r="AZ349" i="1"/>
  <c r="BA345" i="1"/>
  <c r="AZ345" i="1"/>
  <c r="BA341" i="1"/>
  <c r="AZ341" i="1"/>
  <c r="BA337" i="1"/>
  <c r="AZ337" i="1"/>
  <c r="AZ333" i="1"/>
  <c r="BA333" i="1"/>
  <c r="BA329" i="1"/>
  <c r="AZ329" i="1"/>
  <c r="BA325" i="1"/>
  <c r="AZ325" i="1"/>
  <c r="AZ321" i="1"/>
  <c r="BA321" i="1"/>
  <c r="BA317" i="1"/>
  <c r="AZ317" i="1"/>
  <c r="BA313" i="1"/>
  <c r="AZ313" i="1"/>
  <c r="BA309" i="1"/>
  <c r="AZ309" i="1"/>
  <c r="BA305" i="1"/>
  <c r="AZ305" i="1"/>
  <c r="BA301" i="1"/>
  <c r="AZ301" i="1"/>
  <c r="BA297" i="1"/>
  <c r="AZ297" i="1"/>
  <c r="BA293" i="1"/>
  <c r="AZ293" i="1"/>
  <c r="BA289" i="1"/>
  <c r="AZ289" i="1"/>
  <c r="BA285" i="1"/>
  <c r="AZ285" i="1"/>
  <c r="BA281" i="1"/>
  <c r="AZ281" i="1"/>
  <c r="BA277" i="1"/>
  <c r="AZ277" i="1"/>
  <c r="BA273" i="1"/>
  <c r="AZ273" i="1"/>
  <c r="BA269" i="1"/>
  <c r="AZ269" i="1"/>
  <c r="BA265" i="1"/>
  <c r="AZ265" i="1"/>
  <c r="BA261" i="1"/>
  <c r="AZ261" i="1"/>
  <c r="BA257" i="1"/>
  <c r="AZ257" i="1"/>
  <c r="AZ253" i="1"/>
  <c r="BA253" i="1"/>
  <c r="AZ249" i="1"/>
  <c r="BA249" i="1"/>
  <c r="BA245" i="1"/>
  <c r="AZ245" i="1"/>
  <c r="BA241" i="1"/>
  <c r="AZ241" i="1"/>
  <c r="BA237" i="1"/>
  <c r="AZ237" i="1"/>
  <c r="BA233" i="1"/>
  <c r="AZ233" i="1"/>
  <c r="BA229" i="1"/>
  <c r="AZ229" i="1"/>
  <c r="BA225" i="1"/>
  <c r="AZ225" i="1"/>
  <c r="BA221" i="1"/>
  <c r="AZ221" i="1"/>
  <c r="BA217" i="1"/>
  <c r="AZ217" i="1"/>
  <c r="BA213" i="1"/>
  <c r="AZ213" i="1"/>
  <c r="BA209" i="1"/>
  <c r="AZ209" i="1"/>
  <c r="BA205" i="1"/>
  <c r="AZ205" i="1"/>
  <c r="BA201" i="1"/>
  <c r="AZ201" i="1"/>
  <c r="BA197" i="1"/>
  <c r="AZ197" i="1"/>
  <c r="BA193" i="1"/>
  <c r="AZ193" i="1"/>
  <c r="BA189" i="1"/>
  <c r="AZ189" i="1"/>
  <c r="BA185" i="1"/>
  <c r="AZ185" i="1"/>
  <c r="AZ181" i="1"/>
  <c r="BA181" i="1"/>
  <c r="BA177" i="1"/>
  <c r="AZ177" i="1"/>
  <c r="BA173" i="1"/>
  <c r="AZ173" i="1"/>
  <c r="BA169" i="1"/>
  <c r="AZ169" i="1"/>
  <c r="BA165" i="1"/>
  <c r="AZ165" i="1"/>
  <c r="BA161" i="1"/>
  <c r="AZ161" i="1"/>
  <c r="BA157" i="1"/>
  <c r="AZ157" i="1"/>
  <c r="BA153" i="1"/>
  <c r="AZ153" i="1"/>
  <c r="BA149" i="1"/>
  <c r="AZ149" i="1"/>
  <c r="BA145" i="1"/>
  <c r="AZ145" i="1"/>
  <c r="BA141" i="1"/>
  <c r="AZ141" i="1"/>
  <c r="BA137" i="1"/>
  <c r="AZ137" i="1"/>
  <c r="BA133" i="1"/>
  <c r="AZ133" i="1"/>
  <c r="BA129" i="1"/>
  <c r="AZ129" i="1"/>
  <c r="AZ125" i="1"/>
  <c r="BA125" i="1"/>
  <c r="BA121" i="1"/>
  <c r="AZ121" i="1"/>
  <c r="BA117" i="1"/>
  <c r="AZ117" i="1"/>
  <c r="AZ113" i="1"/>
  <c r="BA113" i="1"/>
  <c r="BA109" i="1"/>
  <c r="AZ109" i="1"/>
  <c r="BA105" i="1"/>
  <c r="AZ105" i="1"/>
  <c r="BA101" i="1"/>
  <c r="AZ101" i="1"/>
  <c r="BA97" i="1"/>
  <c r="AZ97" i="1"/>
  <c r="BA93" i="1"/>
  <c r="AZ93" i="1"/>
  <c r="BA89" i="1"/>
  <c r="AZ89" i="1"/>
  <c r="BA85" i="1"/>
  <c r="AZ85" i="1"/>
  <c r="BA81" i="1"/>
  <c r="AZ81" i="1"/>
  <c r="BA77" i="1"/>
  <c r="AZ77" i="1"/>
  <c r="BA73" i="1"/>
  <c r="AZ73" i="1"/>
  <c r="BA69" i="1"/>
  <c r="AZ69" i="1"/>
  <c r="BA65" i="1"/>
  <c r="AZ65" i="1"/>
  <c r="BA61" i="1"/>
  <c r="AZ61" i="1"/>
  <c r="BA57" i="1"/>
  <c r="AZ57" i="1"/>
  <c r="BA53" i="1"/>
  <c r="AZ53" i="1"/>
  <c r="BA32" i="1"/>
  <c r="AZ32" i="1"/>
  <c r="BA28" i="1"/>
  <c r="AZ28" i="1"/>
  <c r="BA24" i="1"/>
  <c r="AZ24" i="1"/>
  <c r="BA20" i="1"/>
  <c r="AZ20" i="1"/>
  <c r="AZ16" i="1"/>
  <c r="BA16" i="1"/>
  <c r="BA12" i="1"/>
  <c r="AZ12" i="1"/>
  <c r="BA8" i="1"/>
  <c r="AZ8" i="1"/>
  <c r="BA4" i="1"/>
  <c r="AZ4" i="1"/>
  <c r="BA48" i="1"/>
  <c r="AZ48" i="1"/>
  <c r="BA44" i="1"/>
  <c r="AZ44" i="1"/>
  <c r="BA40" i="1"/>
  <c r="AZ40" i="1"/>
  <c r="AZ36" i="1"/>
  <c r="BA36" i="1"/>
</calcChain>
</file>

<file path=xl/comments1.xml><?xml version="1.0" encoding="utf-8"?>
<comments xmlns="http://schemas.openxmlformats.org/spreadsheetml/2006/main">
  <authors>
    <author>Marco Kremer</author>
  </authors>
  <commentList>
    <comment ref="AC1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orientation in test statistic differs compared to case of strategic decision making</t>
        </r>
      </text>
    </comment>
    <comment ref="DC1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Ermittelt, ob Anteil EqDecision in Population mit zufälliger Auswahl aus Alternativen erklärt werden kann. </t>
        </r>
      </text>
    </comment>
    <comment ref="AQ4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Konfidenzintervall? Bislang keine Möglichkeit, p0 = 1 zu testen!</t>
        </r>
      </text>
    </comment>
    <comment ref="AQ22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Konfidenzintervall? Bislang keine Möglichkeit, p0 = 1 zu testen!</t>
        </r>
      </text>
    </comment>
  </commentList>
</comments>
</file>

<file path=xl/comments2.xml><?xml version="1.0" encoding="utf-8"?>
<comments xmlns="http://schemas.openxmlformats.org/spreadsheetml/2006/main">
  <authors>
    <author>Marco Kremer</author>
  </authors>
  <commentList>
    <comment ref="DC1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Ermittelt, ob Anteil EqDecision in Population mit zufälliger Auswahl aus Alternativen erklärt werden kann. </t>
        </r>
      </text>
    </comment>
    <comment ref="AQ4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Konfidenzintervall? Bislang keine Möglichkeit, p0 = 1 zu testen!</t>
        </r>
      </text>
    </comment>
    <comment ref="AQ36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Konfidenzintervall? Bislang keine Möglichkeit, p0 = 1 zu testen!</t>
        </r>
      </text>
    </comment>
  </commentList>
</comments>
</file>

<file path=xl/comments3.xml><?xml version="1.0" encoding="utf-8"?>
<comments xmlns="http://schemas.openxmlformats.org/spreadsheetml/2006/main">
  <authors>
    <author>Marco Kremer</author>
  </authors>
  <commentList>
    <comment ref="AQ4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Konfidenzintervall? Bislang keine Möglichkeit, p0 = 1 zu testen!</t>
        </r>
      </text>
    </comment>
    <comment ref="AC21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orientation in test statistic differs compared to case of strategic decision making</t>
        </r>
      </text>
    </comment>
    <comment ref="AQ23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Konfidenzintervall? Bislang keine Möglichkeit, p0 = 1 zu testen!</t>
        </r>
      </text>
    </comment>
  </commentList>
</comments>
</file>

<file path=xl/comments4.xml><?xml version="1.0" encoding="utf-8"?>
<comments xmlns="http://schemas.openxmlformats.org/spreadsheetml/2006/main">
  <authors>
    <author>Marco Kremer</author>
  </authors>
  <commentList>
    <comment ref="AQ4" authorId="0">
      <text>
        <r>
          <rPr>
            <b/>
            <sz val="9"/>
            <color indexed="81"/>
            <rFont val="Tahoma"/>
            <family val="2"/>
          </rPr>
          <t>Marco Kremer:</t>
        </r>
        <r>
          <rPr>
            <sz val="9"/>
            <color indexed="81"/>
            <rFont val="Tahoma"/>
            <family val="2"/>
          </rPr>
          <t xml:space="preserve">
Konfidenzintervall? Bislang keine Möglichkeit, p0 = 1 zu testen!</t>
        </r>
      </text>
    </comment>
  </commentList>
</comments>
</file>

<file path=xl/sharedStrings.xml><?xml version="1.0" encoding="utf-8"?>
<sst xmlns="http://schemas.openxmlformats.org/spreadsheetml/2006/main" count="71997" uniqueCount="834">
  <si>
    <t>ID</t>
  </si>
  <si>
    <t>ExpVers</t>
  </si>
  <si>
    <t>Transf</t>
  </si>
  <si>
    <t>ExpName</t>
  </si>
  <si>
    <t>Spieltyp</t>
  </si>
  <si>
    <t>Zufallszahl</t>
  </si>
  <si>
    <t>Zeit (s)</t>
  </si>
  <si>
    <t>Spielername</t>
  </si>
  <si>
    <t>IP</t>
  </si>
  <si>
    <t>Ergebnis absolut</t>
  </si>
  <si>
    <t>Ergebnis relativ</t>
  </si>
  <si>
    <t>MOVE</t>
  </si>
  <si>
    <t>OPEN</t>
  </si>
  <si>
    <t>ELIMINATE</t>
  </si>
  <si>
    <t>READ</t>
  </si>
  <si>
    <t>FOCUS</t>
  </si>
  <si>
    <t>CHOOSE_I</t>
  </si>
  <si>
    <t>CHOOSE_II</t>
  </si>
  <si>
    <t>END</t>
  </si>
  <si>
    <t>COMPARE_I</t>
  </si>
  <si>
    <t>COMPARE_II</t>
  </si>
  <si>
    <t>ADD_I</t>
  </si>
  <si>
    <t>ADD_II</t>
  </si>
  <si>
    <t>STORE</t>
  </si>
  <si>
    <t>sum_EIPs</t>
  </si>
  <si>
    <t>sum_soph_EIPs</t>
  </si>
  <si>
    <t>Z</t>
  </si>
  <si>
    <t/>
  </si>
  <si>
    <t>S</t>
  </si>
  <si>
    <t>1_3x3_2.php</t>
  </si>
  <si>
    <t>Chicken</t>
  </si>
  <si>
    <t>1_4x4_2.php</t>
  </si>
  <si>
    <t>Falke-Taube</t>
  </si>
  <si>
    <t>1_5x5_2.php</t>
  </si>
  <si>
    <t>2_2x2_2.php</t>
  </si>
  <si>
    <t>Costa 3A</t>
  </si>
  <si>
    <t>2_3x3_2.php</t>
  </si>
  <si>
    <t>2_4x4_2.php</t>
  </si>
  <si>
    <t>2_5x5_2.php</t>
  </si>
  <si>
    <t>3_2x2_2.php</t>
  </si>
  <si>
    <t>Costa 2B</t>
  </si>
  <si>
    <t>3_3x3_2.php</t>
  </si>
  <si>
    <t>3_4x4_2.php</t>
  </si>
  <si>
    <t>3_5x5_2.php</t>
  </si>
  <si>
    <t>4_2x2_2.php</t>
  </si>
  <si>
    <t>Costa 3B</t>
  </si>
  <si>
    <t>4_3x3_2.php</t>
  </si>
  <si>
    <t>4_4x4_2.php</t>
  </si>
  <si>
    <t>4_5x5_2.php</t>
  </si>
  <si>
    <t>Statistische Auswertung</t>
  </si>
  <si>
    <t>n</t>
  </si>
  <si>
    <t>MW</t>
  </si>
  <si>
    <t>Teststatistik</t>
  </si>
  <si>
    <t>p</t>
  </si>
  <si>
    <t>time limit</t>
  </si>
  <si>
    <t>complexity</t>
  </si>
  <si>
    <t>Goal 2 Reduction of Alternatives</t>
  </si>
  <si>
    <t>Goal 3 Payoff</t>
  </si>
  <si>
    <t>Goal 4 Minimize EIPs</t>
  </si>
  <si>
    <t>p_2s</t>
  </si>
  <si>
    <t>Betrag Teststatistik</t>
  </si>
  <si>
    <r>
      <t>H</t>
    </r>
    <r>
      <rPr>
        <vertAlign val="subscript"/>
        <sz val="11"/>
        <color theme="1"/>
        <rFont val="Calibri"/>
        <family val="2"/>
        <scheme val="minor"/>
      </rPr>
      <t>0</t>
    </r>
  </si>
  <si>
    <t>Ordnung Compl</t>
  </si>
  <si>
    <t>Ordnung Zeit</t>
  </si>
  <si>
    <t>time per cell</t>
  </si>
  <si>
    <t>Einfluss complexity</t>
  </si>
  <si>
    <t>Entscheidungstyp</t>
  </si>
  <si>
    <t>Status 1: Abbrecher 2: Schnellrater 3: Rater</t>
  </si>
  <si>
    <t>Anzahl Innerstrategische Wechsel</t>
  </si>
  <si>
    <t>Anzahl Interstrate-gische Wechsel</t>
  </si>
  <si>
    <t>Anzahl Quer-wechsel</t>
  </si>
  <si>
    <t>Mauspfadlänge ohne bnt</t>
  </si>
  <si>
    <t>Hypotheses:</t>
  </si>
  <si>
    <t>I, II</t>
  </si>
  <si>
    <t xml:space="preserve">Number of player with Random Choice or EIP ADD or COMPARE </t>
  </si>
  <si>
    <t>p^</t>
  </si>
  <si>
    <t>p0</t>
  </si>
  <si>
    <t>Handy</t>
  </si>
  <si>
    <t>v2</t>
  </si>
  <si>
    <t>1_2x2_2.php</t>
  </si>
  <si>
    <t>Costa 2A</t>
  </si>
  <si>
    <t>Lulu</t>
  </si>
  <si>
    <t>D</t>
  </si>
  <si>
    <t>a0-a1-b1</t>
  </si>
  <si>
    <t>-B1(1)-A1(1)-A1(1)-A0(1)-B0(1)-A0(1)-B0(1)-B0-b1(0)-BTN2(1)-B1(1)-BTN2(1)-BTN2-BTN2(1)</t>
  </si>
  <si>
    <t>Clara0803</t>
  </si>
  <si>
    <t>a0-b0-b1</t>
  </si>
  <si>
    <t>-BTN2(1)-A1(1)-BTN1(1)-A1(1)-B1(1)-B1(1)-A1(1)-A0(1)-B0(1)-A0(1)-B0(1)-A1(1)-A1-b0(0)-B1(1)-B0(1)-BTN1(1)-BTN1(1)-BTN2(1)-BTN1(1)-BTN2(1)-BTN2(1)</t>
  </si>
  <si>
    <t>Lena</t>
  </si>
  <si>
    <t>A</t>
  </si>
  <si>
    <t>a0-a1-b0-b1</t>
  </si>
  <si>
    <t>-BTN1(1)-BTN1</t>
  </si>
  <si>
    <t>Airvernel</t>
  </si>
  <si>
    <t>a0-b1</t>
  </si>
  <si>
    <t>-B1(1)-B0(1)-A0(1)-A0-B0(1)-b1(0)-b1</t>
  </si>
  <si>
    <t>Sayid</t>
  </si>
  <si>
    <t>a1</t>
  </si>
  <si>
    <t>-BTN2(1)-B1(1)-B0(1)-B1(1)-B1-a0(0)-a0-a1(0)-B0(1)-B0-b1(0)</t>
  </si>
  <si>
    <t>Moonstar</t>
  </si>
  <si>
    <t>D1,D2,L2,E,S</t>
  </si>
  <si>
    <t>-BTN2(1)-BTN2</t>
  </si>
  <si>
    <t>Benno_2</t>
  </si>
  <si>
    <t>A,P,N</t>
  </si>
  <si>
    <t>-B1(1)-B0(1)-B0(1)-B1(1)-BTN1(1)-BTN1</t>
  </si>
  <si>
    <t>Hannaney</t>
  </si>
  <si>
    <t>-B1(1)-A1(1)-A0(1)-A0(1)-A1(1)</t>
  </si>
  <si>
    <t>Pauline</t>
  </si>
  <si>
    <t>-BTN1(1)-BTN1(1)-BTN1-B1(1)-A0(1)-A1(1)-A0(1)</t>
  </si>
  <si>
    <t>-BTN2(1)-B1(1)-A1(1)-B1(1)-B1(1)-B0(1)-A1(1)-A1(1)-BTN1(1)-BTN2(1)-B1(1)-B1(1)</t>
  </si>
  <si>
    <t>a1-b1</t>
  </si>
  <si>
    <t>-B1(1)-A1(1)-B1(1)-B0(1)-A0(1)-A0-B0(1)-B0-a1(0)-BTN2(1)-BTN2-BTN1(1)</t>
  </si>
  <si>
    <t>Tine</t>
  </si>
  <si>
    <t>b1</t>
  </si>
  <si>
    <t>-A1(1)-A0(1)-A1(1)-B1(1)-B0(1)-A0(1)-A1(1)-A0(1)-A0-B0(1)-B0-b1(0)-b1-A1(1)-btn2(0)</t>
  </si>
  <si>
    <t>Benno_4</t>
  </si>
  <si>
    <t>-BTN2(1)-BTN2(1)-BTN2</t>
  </si>
  <si>
    <t>a0</t>
  </si>
  <si>
    <t>-BTN2(1)-B1(1)-A0(1)-A0(1)-A1(1)-A1(1)-A0(1)-B0(1)-B0-a1(0)-a1-b1(0)-b1</t>
  </si>
  <si>
    <t>Francis</t>
  </si>
  <si>
    <t>b0</t>
  </si>
  <si>
    <t>-A0(1)-A0-b1(0)-b1-a1(0)-a1</t>
  </si>
  <si>
    <t>Katharina.götz</t>
  </si>
  <si>
    <t>Dosko</t>
  </si>
  <si>
    <t>-BTN2(1)-B1(1)-A1(1)-B0(1)-A1(1)-A0(1)-B0(1)-A0(1)-B0(1)-B1(1)-BTN2(1)-BTN2-BTN2(1)</t>
  </si>
  <si>
    <t>Scruffy</t>
  </si>
  <si>
    <t>-A1(1)-A0(1)-A1(1)-B1(1)-B0(1)-B1(1)-BTN2(1)-BTN2(1)-BTN1(1)-BTN1</t>
  </si>
  <si>
    <t>atmx</t>
  </si>
  <si>
    <t>-B1(1)-B1(1)-B1</t>
  </si>
  <si>
    <t>mattigol_1</t>
  </si>
  <si>
    <t>-BTN1(1)-B1(1)-B0(1)-A0(1)-A1(1)-A0(1)-B0(1)-A0(1)-A1(1)-BTN2(1)-BTN2(1)</t>
  </si>
  <si>
    <t>Moppelfee</t>
  </si>
  <si>
    <t>a0-a1-b0</t>
  </si>
  <si>
    <t>-B1(1)-A1(1)-A1(1)-A1</t>
  </si>
  <si>
    <t>-BTN1(1)-B1(1)-B1-B0(1)-B0-B1(1)-B1-B0(1)-B0-B1(1)-BTN1(1)-BTN1-B1(1)-A1(1)-A0(1)-A0</t>
  </si>
  <si>
    <t>Pünktchen</t>
  </si>
  <si>
    <t>Apollo</t>
  </si>
  <si>
    <t>-B1(1)-B1-A1(1)-A1-a0(0)-B0(1)-B0-B1(1)-btn1(0)-btn2(0)-BTN2</t>
  </si>
  <si>
    <t>Iwan</t>
  </si>
  <si>
    <t>a1-b0</t>
  </si>
  <si>
    <t>-B1(1)-B1(1)-B1-a0(0)-a0-a1(0)</t>
  </si>
  <si>
    <t>Apfelsine</t>
  </si>
  <si>
    <t>-A1(1)-BTN1(1)-BTN2(1)-BTN2</t>
  </si>
  <si>
    <t>pb263</t>
  </si>
  <si>
    <t>-B1(1)-A1(1)-A0(1)-A0-B0(1)-b1(0)-b1-B1(1)-BTN2(1)</t>
  </si>
  <si>
    <t>Au-NP</t>
  </si>
  <si>
    <t>-BTN1(1)-BTN1(1)-BTN1</t>
  </si>
  <si>
    <t>clyandro</t>
  </si>
  <si>
    <t>blub</t>
  </si>
  <si>
    <t>-BTN1(1)-A1(1)-B1(1)-BTN2(1)-BTN2</t>
  </si>
  <si>
    <t>voices</t>
  </si>
  <si>
    <t>Hopper</t>
  </si>
  <si>
    <t>-B0(1)-B1(1)-A1(1)-BTN2(1)-BTN2</t>
  </si>
  <si>
    <t>ElephantsLady</t>
  </si>
  <si>
    <t>-B0(1)-A1(1)-B1(1)-A1(1)-BTN2(1)-A1(1)-BTN2(1)-A1(1)-A0(1)-A1(1)-A0(1)-A0(1)-A1(1)-BTN2(1)-BTN1(1)-BTN1-B1(1)-A1(1)-BTN1(1)-BTN1(1)-B1(1)-A1(1)-BTN2(1)-B1(1)</t>
  </si>
  <si>
    <t>Katze_1</t>
  </si>
  <si>
    <t>-B0(1)-A0(1)-BTN1(1)-BTN1</t>
  </si>
  <si>
    <t>Kalpp</t>
  </si>
  <si>
    <t>-BTN1(1)-BTN2(1)-BTN1(1)-BTN1</t>
  </si>
  <si>
    <t>Minka_1</t>
  </si>
  <si>
    <t>a0-a1</t>
  </si>
  <si>
    <t>-A1(1)-BTN1(1)-A1(1)-B0(1)-B1(1)-BTN2(1)-B1(1)-B0(1)-B1(1)-BTN2(1)-BTN2-B1(1)-B1-b0(0)-b0-b1(0)-btn2(0)</t>
  </si>
  <si>
    <t>Püppilotta_1</t>
  </si>
  <si>
    <t>-BTN1(1)-BTN2(1)-BTN2</t>
  </si>
  <si>
    <t>Dave213rd</t>
  </si>
  <si>
    <t>-B0(1)-B0-b1(0)-A1(1)-A1-b1(0)-b1</t>
  </si>
  <si>
    <t>sven</t>
  </si>
  <si>
    <t>-BTN2(1)-A1(1)-A0(1)-A0-A1(1)-B1(1)-A1(1)-BTN1(1)-BTN2(1)-BTN2(1)-BTN2-B1(1)-B0(1)-B1(1)-BTN2(1)-BTN2-BTN1(1)-BTN1-A1(1)-A0(1)-A0(1)-B0(1)-A0(1)-A1(1)-B0(1)-B0-b1(0)-A1(1)-B1(1)</t>
  </si>
  <si>
    <t>lexy008_1</t>
  </si>
  <si>
    <t>-B0(1)-A0(1)-A0-b0(0)-b0(0)-b0</t>
  </si>
  <si>
    <t>Buddy</t>
  </si>
  <si>
    <t>-BTN1(1)-BTN2(1)-BTN1(1)-BTN2(1)-BTN2</t>
  </si>
  <si>
    <t>Kokowahasi</t>
  </si>
  <si>
    <t>MC Fatigue</t>
  </si>
  <si>
    <t>KiJu</t>
  </si>
  <si>
    <t>-BTN2(1)-BTN1(1)-BTN1</t>
  </si>
  <si>
    <t>marie</t>
  </si>
  <si>
    <t>-B1(1)-B1(1)-BTN2(1)-BTN1(1)-BTN1</t>
  </si>
  <si>
    <t>-B0(1)-B1(1)-BTN2(1)-B1(1)-B1(1)-B0(1)-B0-b1(0)-A1(1)-B1(1)</t>
  </si>
  <si>
    <t>-BTN1(1)-A1(1)-B1(1)-B0(1)-B0-B1(1)-B1-A0(1)-A0-A0-A0-a1(0)-btn2(0)</t>
  </si>
  <si>
    <t>-BTN2(1)-BTN2-BTN1(1)</t>
  </si>
  <si>
    <t>-BTN2(1)-B1(1)-B0(1)-B1(1)-BTN2(1)-BTN2</t>
  </si>
  <si>
    <t>-BTN1(1)-BTN2(1)-B1(1)-B0(1)-B1(1)-BTN1(1)-BTN2(1)-BTN1(1)-BTN1-B1(1)-B1(1)-BTN2(1)-A1(1)-A0(1)-A1(1)-B0(1)-B0(1)-A0(1)-A0-B0(1)</t>
  </si>
  <si>
    <t>a1-b0-b1</t>
  </si>
  <si>
    <t>-A0(1)-A0(1)-A1(1)-BTN2(1)-A1(1)-A0(1)-B0(1)-B1(1)-B0(1)-B0-A0(1)-b0(0)-A0(1)-b0(0)-A0(1)-a1(0)-B1(1)-BTN1(1)-B1(1)-B1(1)-A1(1)-BTN1(1)-BTN2(1)-BTN2</t>
  </si>
  <si>
    <t>-B0(1)-A0(1)-B0(1)-B0(1)-A0(1)-A0-b0(0)-b0-b1(0)-BTN2(1)-BTN2</t>
  </si>
  <si>
    <t>-A1(1)-A0(1)-A0-b0(0)-b0-b1(0)-b1-btn1(0)</t>
  </si>
  <si>
    <t>-BTN2(1)-BTN1(1)-BTN2(1)-BTN2</t>
  </si>
  <si>
    <t>-BTN1(1)-A1(1)-A1(1)-B1(1)-B0(1)-B0-A0(1)-b1(0)-b1-A0(1)-A0-a1(0)-a1-a0(0)-a0-a1(0)-btn2(0)</t>
  </si>
  <si>
    <t>-A0(1)-B0(1)-B0-B1(1)-A1(1)-A1-A0(1)-b1(0)-b1(0)-b1-btn1(0)</t>
  </si>
  <si>
    <t>-B1(1)-A1(1)-B1(1)-B0(1)-A0(1)</t>
  </si>
  <si>
    <t>-BTN1(1)-BTN2(1)-BTN1(1)-A1(1)-BTN1(1)-A1(1)-A1(1)-A0(1)-A0-b0(0)-A0(1)-A0-B1(1)-B1(1)-A1(1)-B1(1)-B0(1)-B1(1)-BTN2(1)-BTN2</t>
  </si>
  <si>
    <t>-B1(1)-B1-B0(1)-B0-A0(1)-A0-a1(0)-btn2(0)-BTN2</t>
  </si>
  <si>
    <t>-BTN1(1)-BTN2(1)-A0(1)-A1(1)-B0(1)-B1(1)-B0(1)-B1(1)-B1(1)-B1(1)-BTN1(1)-BTN1</t>
  </si>
  <si>
    <t>-BTN2(1)-B1(1)-A1(1)-B1(1)-BTN1(1)-BTN1(1)-B0(1)-A1(1)-BTN2(1)-BTN2(1)-BTN2</t>
  </si>
  <si>
    <t>-BTN2(1)-A1(1)-A0(1)-A1(1)-B1(1)-B0(1)-B1(1)-B0(1)-B0-B1(1)-A1(1)-A0(1)-a1(0)-A0(1)-a1(0)-a1-A0(1)-A0-a1(0)-B1(1)</t>
  </si>
  <si>
    <t>-B1(1)-A1(1)-A0(1)-A0-a1(0)-a1-b1(0)-b1-btn2(0)-btn2(0)-BTN2-btn2(0)</t>
  </si>
  <si>
    <t>-BTN2(1)-B1(1)-B0(1)-A0(1)-B0(1)-BTN1(1)-BTN1(1)-BTN1(1)-A1(1)-B1(1)-A1(1)-BTN1(1)-BTN1-BTN2(1)-BTN2(1)-BTN2(1)</t>
  </si>
  <si>
    <t>-B1(1)-A1(1)-A0(1)-B1(1)-BTN2(1)-BTN2</t>
  </si>
  <si>
    <t>-A1(1)-B1(1)-A1(1)-A1(1)-A1-B1(1)-A1(1)-A0(1)-A0-b0(0)-b0-b1(0)-A1(1)-BTN1(1)-BTN1(1)-BTN1-BTN2(1)-BTN2(1)-BTN1(1)</t>
  </si>
  <si>
    <t>-B1(1)-A1(1)-A0(1)-B0(1)-A1(1)-BTN2(1)-BTN2-BTN1(1)</t>
  </si>
  <si>
    <t>-B1(1)-A1(1)-B1(1)-BTN2(1)-BTN2-BTN1(1)-BTN1(1)</t>
  </si>
  <si>
    <t>-BTN2(1)-BTN2-BTN1(1)-B1(1)-BTN2(1)</t>
  </si>
  <si>
    <t>-B1(1)-A1(1)-A0(1)-A1(1)-BTN2(1)-BTN1(1)-BTN1</t>
  </si>
  <si>
    <t>-BTN2(1)-A1(1)-A1(1)-B1(1)-B0(1)-B1(1)-B0(1)-B0(1)-A0(1)-B0(1)-B0-b1(0)-A1(1)-A0(1)-A0-a1(0)-BTN1(1)-BTN2(1)</t>
  </si>
  <si>
    <t>b0-b1</t>
  </si>
  <si>
    <t>-BTN1(1)-B1(1)-A1(1)-B1(1)-BTN1(1)-B1(1)-B1-B0(1)-B0-B1(1)-BTN1(1)-BTN1</t>
  </si>
  <si>
    <t>-B1(1)-A0(1)-A1(1)-B1(1)-B0(1)-A1(1)-BTN2(1)-BTN2</t>
  </si>
  <si>
    <t>-A1(1)-B0(1)-A0(1)-A1(1)-B0(1)-A1(1)-BTN1(1)-BTN1(1)-BTN1-B1(1)-B0(1)-A0(1)-B1(1)-BTN1(1)-A1(1)-A0(1)-A1(1)-A1(1)-B1(1)-A1(1)-B1(1)-A1(1)-B1(1)</t>
  </si>
  <si>
    <t>-A1(1)-A0(1)</t>
  </si>
  <si>
    <t>-A0(1)-B0(1)-B1(1)-BTN2(1)-BTN2</t>
  </si>
  <si>
    <t>-BTN1(1)-BTN2(1)-BTN2(1)-BTN2</t>
  </si>
  <si>
    <t>-BTN1(1)-B1(1)-A1(1)-A1(1)-BTN2(1)-BTN2(1)-A1(1)-A0(1)-A1(1)-BTN2(1)-B0(1)-A0(1)-B0(1)-B0-B0(1)-B0-B0(1)-B0-A0(1)-A0-b1(0)-BTN1(1)</t>
  </si>
  <si>
    <t>-B1(1)-A1(1)-A1-B0(1)-B0-B1(1)</t>
  </si>
  <si>
    <t>-BTN1(1)-B1(1)-B0(1)-A0(1)-A0(1)-A1(1)-BTN2(1)-BTN1(1)-BTN2(1)-BTN1(1)-BTN1</t>
  </si>
  <si>
    <t>-B1(1)-BTN2(1)-BTN2-BTN1(1)</t>
  </si>
  <si>
    <t>-BTN1(1)-BTN2(1)-B1(1)-A0(1)-A1(1)-BTN1(1)-BTN1</t>
  </si>
  <si>
    <t>-A0(1)-A0-a1(0)-A1(1)-B1(1)</t>
  </si>
  <si>
    <t>-B0(1)-A1(1)-B1(1)-BTN2(1)-BTN2-A1(1)-B1(1)-BTN1(1)-BTN1-B1(1)-B0(1)</t>
  </si>
  <si>
    <t>-BTN2(1)</t>
  </si>
  <si>
    <t>-B0(1)-A0(1)-A0(1)-A1(1)-B1(1)-A1(1)-B1(1)-B1(1)-A1(1)-BTN1(1)-BTN1</t>
  </si>
  <si>
    <t>-B0(1)-B0-B1(1)-BTN1(1)-BTN1-B1(1)-B0(1)-B1(1)-B1-B1-B0(1)-B0</t>
  </si>
  <si>
    <t>-B1(1)-BTN2(1)-BTN2(1)-A1(1)-BTN2(1)-BTN2-BTN1(1)-B1(1)-A1(1)-A0(1)-A0-A1(1)-A1-b1(0)</t>
  </si>
  <si>
    <t>-A1(1)-BTN2(1)-BTN2</t>
  </si>
  <si>
    <t>-BTN2(1)-BTN2(1)-BTN2(1)-BTN2(1)-BTN1(1)-BTN1(1)-BTN1</t>
  </si>
  <si>
    <t>-B1(1)-BTN2(1)-BTN2</t>
  </si>
  <si>
    <t>-B1(1)-B0(1)-B0-B1(1)-B1-B1(1)-A1(1)-A1-b1(0)</t>
  </si>
  <si>
    <t>2</t>
  </si>
  <si>
    <t>-BTN1(1)-B1(1)-B0(1)-A0(1)-B0(1)-B0-B1(1)-B1-A1(1)-A1-btn2(0)</t>
  </si>
  <si>
    <t>a0-b0</t>
  </si>
  <si>
    <t>-B0(1)-A1(1)-BTN1(1)-B1(1)-A1(1)-A0(1)-B0(1)-A0(1)-A0(1)-B0(1)-A0(1)-A1(1)-A1(1)-A1-b1(0)-B1(1)-B1-b0(0)-A0(1)-B0(1)-B0(1)-A0(1)-A1(1)-b1(0)</t>
  </si>
  <si>
    <t>-BTN2(1)-A1(1)-A1-b1(0)-b1-b0(0)-A0(1)-B0(1)-B0-b0(0)</t>
  </si>
  <si>
    <t>-B1(1)-B0(1)-B0-B1(1)-B1-A1(1)</t>
  </si>
  <si>
    <t>-B1(1)-B0(1)-B1(1)-A1(1)-A1(1)-A0(1)-A0-a1(0)-B0(1)-B1(1)-B0(1)-B1(1)-B1-a1(0)-B1(1)-b0(0)-b0</t>
  </si>
  <si>
    <t>-B1(1)-A0(1)-A0-B1(1)-B1-B0(1)-B0-b1(0)-BTN1(1)-BTN2(1)</t>
  </si>
  <si>
    <t>-BTN1(1)-B1(1)-B0(1)-A0(1)-B0(1)-A0(1)-A1(1)-BTN2(1)-BTN2</t>
  </si>
  <si>
    <t>-A1(1)-A0(1)-A1(1)-B1(1)-B1(1)-A1(1)-B1(1)-BTN1(1)-BTN1(1)-BTN1</t>
  </si>
  <si>
    <t>-B1(1)-B0(1)-A0(1)-B0(1)-B0-b1(0)-b1-a1(0)-a1</t>
  </si>
  <si>
    <t>-B1(1)-A0(1)-B0(1)-A1(1)-B1(1)-B0(1)-B1(1)-BTN1(1)-B1(1)-B1(1)-BTN1(1)-BTN1</t>
  </si>
  <si>
    <t>-BTN1(1)-BTN1(1)-BTN1(1)</t>
  </si>
  <si>
    <t>-B1(1)-B0(1)-B0(1)-B1(1)-A1(1)-A1-B1(1)-B1-a1(0)-a0(0)</t>
  </si>
  <si>
    <t>-BTN1(1)-A1(1)-A0(1)-A0-A1(1)-A1-B0(1)-B0-b1(0)-btn1(0)-btn1(0)-btn2(0)-BTN2-btn1(0)</t>
  </si>
  <si>
    <t>-B1(1)-B1-a1(0)-B1(1)-b0(0)-A0(1)-B0(1)-B0-a1(0)-BTN1(1)</t>
  </si>
  <si>
    <t>-BTN1(1)-A1(1)-A1(1)-A1-B1(1)-B1-b1(0)-a1(0)-btn2(0)-btn2(0)-BTN2</t>
  </si>
  <si>
    <t>-A1(1)-B1(1)-BTN1(1)-BTN1</t>
  </si>
  <si>
    <t>-BTN1(1)-A1(1)-B1(1)-BTN1(1)-BTN2(1)-BTN2(1)-BTN2-BTN1(1)-BTN1(1)-BTN1(1)</t>
  </si>
  <si>
    <t>-B1(1)-A1(1)-A1(1)-BTN1(1)-BTN1</t>
  </si>
  <si>
    <t>-A1(1)-A0(1)-A0(1)-B0(1)-B0-b1(0)-A1(1)</t>
  </si>
  <si>
    <t>-BTN1(1)-A1(1)-A1(1)-B1(1)-B0(1)-B1(1)-BTN2(1)-BTN2</t>
  </si>
  <si>
    <t>-BTN1(1)-BTN2(1)-BTN1(1)-BTN2(1)-BTN2-A1(1)-A0(1)-A1(1)-B1(1)-BTN1(1)</t>
  </si>
  <si>
    <t>-B1(1)-B0(1)-A0(1)-A0(1)-B1(1)-BTN2(1)-BTN2</t>
  </si>
  <si>
    <t>-B1(1)-B0(1)-B1(1)-BTN2(1)-A1(1)-BTN2(1)-A1(1)-A0(1)-B0(1)-B1(1)</t>
  </si>
  <si>
    <t>-B1(1)-A0(1)-B0(1)-B0-B1(1)-B1</t>
  </si>
  <si>
    <t>-BTN2(1)-BTN2(1)-BTN1(1)-BTN1</t>
  </si>
  <si>
    <t>-BTN2(1)-BTN1(1)-B1(1)-BTN1(1)-BTN1(1)-BTN2(1)</t>
  </si>
  <si>
    <t>-BTN1(1)</t>
  </si>
  <si>
    <t>-C2(1)-BTN3(1)-C2(1)-B2(1)-B1(1)-B2(1)-BTN1(1)-BTN1-BTN1(1)-BTN1-B2(1)-B2(1)-C2(1)-C1(1)-B1(1)-B1(1)-B2(1)-C2(1)-BTN3(1)-BTN3-C2(1)-C2-c1(0)-c1-c0(0)-c0-c1(0)-c2(0)-btn3(0)-BTN3-c2(0)-btn3(0)-btn3(0)-BTN3-btn2(0)-b2(0)-b2-a2(0)-a2-b2(0)-b1(0)-A1(1)-B1(1)-</t>
  </si>
  <si>
    <t>-A2(1)-A2-A1(1)-B0(1)-A0(1)-A0-B0(1)-B0-a1(0)-B1(1)-B1-C1(1)-C0(1)-C0-c1(0)-c1-c2(0)-c2-b2(0)-btn1(0)-b2(0)-b2-btn2(0)-BTN2-btn1(0)-btn2(0)-BTN2-btn1(0)-btn2(0)-BTN2-btn1(0)-btn1(0)-BTN1-btn3(0)-BTN3-btn3(0)</t>
  </si>
  <si>
    <t>3</t>
  </si>
  <si>
    <t>a0-a1-a2-b0-b1-b2-c0-c1-c2</t>
  </si>
  <si>
    <t>a0-a1-a2-b0-b2-c0-c1-c2</t>
  </si>
  <si>
    <t>-B2(1)-B1(1)-B1-b2(0)-BTN2(1)-BTN2(1)-BTN2</t>
  </si>
  <si>
    <t>-A2(1)-B2(1)-C2(1)-BTN3(1)-BTN2(1)-BTN1(1)-BTN1</t>
  </si>
  <si>
    <t>a1-b1-c1</t>
  </si>
  <si>
    <t>-BTN3(1)-C2(1)-C1(1)-B1(1)-A1(1)-A2(1)-B2(1)-BTN2(1)-BTN3(1)-C1(1)-B0(1)-B1(1)-C0(1)-C0(1)-B0(1)-A1(1)-A2(1)-A2-b2(0)-C2(1)-B2(1)-B2-c2(0)-c2-c1(0)-C0(1)-B0(1)-A0(1)-A0(1)-A0-b0(0)-b0-c0(0)-c0-b1(0)-B2(1)-b1(0)-A1(1)-A2(1)-btn1(0)-btn1(0)-btn2(0)-BTN2-btn</t>
  </si>
  <si>
    <t>-C0(1)-B1(1)-A0(1)-A0-B0(1)-B0-c0(0)-c0-c1(0)-c1-c2(0)-c2-b2(0)-b2-A2(1)-A2-btn2(0)-a2(0)-b2(0)-b1(0)-A1(1)-B1(1)-B2(1)-btn1(0)-a2(0)-b1(0)-b1-b1-B2(1)-b2(0)-b1(0)-b1-B2(1)</t>
  </si>
  <si>
    <t>-BTN2(1)-B1(1)-B1(1)-B1(1)-B0(1)-A0(1)-B0(1)-B0-c0(0)-c0-c1(0)-c1-b1(0)-B0(1)-a0(0)-A0(1)-A0-b1(0)-b1-a1(0)-A2(1)-A2-b2(0)-b2-c2(0)-c2-btn2(0)</t>
  </si>
  <si>
    <t>-BTN1(1)-B2(1)-B1(1)-B0(1)-B0-B1(1)-C1(1)-C1-b2(0)-b2-A2(1)-A2-b2(0)-c2(0)-c2-c1(0)-c0(0)-c0-c1(0)-b1(0)-A1(1)-A1-A0(1)-A0-b1(0)-b2(0)-btn1(0)</t>
  </si>
  <si>
    <t>-C2(1)-C1(1)-B1(1)-A1(1)-A0(1)-A0(1)-B0(1)-B1(1)-C1(1)-C0(1)-C1(1)-B1(1)-A1(1)-A2(1)-BTN1(1)-BTN2(1)-BTN3(1)-BTN3</t>
  </si>
  <si>
    <t>-BTN1(1)-BTN2(1)-BTN1(1)-BTN2(1)-BTN3(1)-BTN2(1)-BTN1(1)-BTN1</t>
  </si>
  <si>
    <t>-BTN3(1)-C2(1)-C1(1)-C1(1)-B1(1)-B0(1)-C0(1)-C1(1)-C2(1)-B2(1)-BTN1(1)-BTN1</t>
  </si>
  <si>
    <t>-BTN3(1)-C2(1)-B2(1)-BTN1(1)-BTN1</t>
  </si>
  <si>
    <t>-A2(1)-B2(1)-C2(1)-C2(1)-BTN3(1)-BTN3-BTN3(1)-BTN2(1)-BTN3(1)-C2(1)-C1(1)-B1(1)-C1(1)-B1(1)-B2(1)-A2(1)-B2(1)-C1(1)-C1(1)-C2(1)-C1(1)-C0(1)-B0(1)-B1(1)-C1(1)-B1(1)-B2(1)-A2(1)-B2(1)-C2(1)-BTN3(1)</t>
  </si>
  <si>
    <t>-BTN2(1)-B2(1)-B1(1)-A2(1)-B2(1)-BTN2(1)-BTN2(1)-B2(1)-A2(1)-A2-b2(0)-b2-c2(0)-C2-C1(1)-C1-c0(0)-C1(1)-c2(0)-c2-c1(0)-c0(0)-c0-b0(0)-B1(1)-B2(1)-b1(0)-B0(1)-B0-b1(0)-A1(1)-A1-a0(0)-a0-a1(0)-a2(0)-b2(0)-btn2(0)-BTN2-btn3(0)</t>
  </si>
  <si>
    <t>-BTN1(1)-BTN1-BTN3(1)-BTN3</t>
  </si>
  <si>
    <t>a0-a2-b0-b2-c0-c1-c2</t>
  </si>
  <si>
    <t>-BTN2(1)-B2(1)-B1(1)-B1-a1(0)-a1-a2(0)-B2(1)-BTN2(1)-BTN2</t>
  </si>
  <si>
    <t>-A1(1)-A0(1)-B0(1)-C0(1)-C1(1)-C2(1)-B2(1)-A2(1)-A1(1)-B1(1)-B2(1)-A2(1)-BTN1(1)-BTN1</t>
  </si>
  <si>
    <t>a1-a2-b1</t>
  </si>
  <si>
    <t>-A2(1)-A2(1)-A1(1)-B1(1)-A1(1)-A0(1)-A0-b0(0)-b0-b1(0)-B2(1)-B2-c2(0)-c2-c1(0)-C0(1)-C1(1)-C1-c0(0)-c0-c1(0)-c2(0)-b2(0)-btn2(0)-BTN2</t>
  </si>
  <si>
    <t>-BTN3(1)-BTN2(1)-BTN1(1)-BTN1-BTN2(1)-BTN3(1)-BTN2(1)-BTN1(1)-BTN1-BTN2(1)-BTN2(1)-BTN2(1)-BTN3(1)-BTN3</t>
  </si>
  <si>
    <t>-A2(1)-A1(1)-A0(1)-A0-A1(1)-A2(1)-A2(1)-A2-A1(1)-A1-B2(1)-B2-c2(0)-B2(1)-B2-C2(1)-C1(1)-C1-C2(1)-BTN3(1)-C2(1)-C2-btn3(0)-c2(0)-c2-C1(1)-B1(1)-A0(1)-B1(1)-B2(1)-BTN2(1)-BTN1(1)-BTN2(1)-BTN2-BTN3(1)-BTN3-BTN2(1)-BTN2-BTN3(1)-BTN2(1)-BTN2-BTN2(1)-BTN3(1)-C2</t>
  </si>
  <si>
    <t>-BTN2(1)-B2(1)-B1(1)-A0(1)-A0(1)-A1(1)-A2(1)-B2(1)-B1(1)-B2(1)-C2(1)-BTN3(1)-BTN3-BTN2(1)-BTN1(1)-BTN1(1)-BTN1</t>
  </si>
  <si>
    <t>-A2(1)-BTN1(1)-BTN2(1)-BTN2</t>
  </si>
  <si>
    <t>-BTN2(1)-BTN1(1)-BTN1(1)-BTN2(1)-BTN1(1)-BTN1</t>
  </si>
  <si>
    <t>a1-a2-b1-b2-c0-c1-c2</t>
  </si>
  <si>
    <t>-A1(1)-A0(1)-A1(1)-A0(1)-B0(1)-B0-b1(0)-A1(1)-A2(1)-B2(1)-C2(1)-C1(1)-C0(1)-C1(1)-C2(1)-BTN3(1)-BTN3-BTN3(1)-B2(1)-A2(1)-A1(1)-A0(1)-A0-a1(0)-A2(1)-A1(1)-B1(1)-A1(1)-A2(1)-BTN1(1)-A2(1)-BTN1(1)-BTN2(1)</t>
  </si>
  <si>
    <t>-BTN3(1)-BTN3-BTN3(1)-BTN1(1)-BTN1(1)-BTN1</t>
  </si>
  <si>
    <t>-C0(1)-B0(1)-A0(1)-A0(1)-B0(1)-C0(1)-C1(1)-C2(1)-BTN3(1)-BTN3-BTN1(1)-B2(1)-B1(1)-B0(1)-B1(1)-B2(1)-BTN1(1)-BTN1</t>
  </si>
  <si>
    <t>-C2(1)-B2(1)-A2(1)-A0(1)-A1(1)-A2(1)-A1(1)-A0(1)-B0(1)-B1(1)-A1(1)-A2(1)-A1(1)-A0(1)-B0(1)-B1(1)-B2(1)-BTN1(1)-BTN1-A2(1)-A1(1)-A0(1)-B0(1)-A0(1)-A1(1)-B1(1)-C1(1)-C0(1)-B1(1)-B0(1)-B1(1)-A1(1)-A2(1)-BTN1(1)-A2(1)-B2(1)-C2(1)-C1(1)-C0(1)-B0(1)-A0(1)-B2(1)</t>
  </si>
  <si>
    <t>c0-c1-c2</t>
  </si>
  <si>
    <t>-BTN2(1)-A2(1)-A0(1)-B0(1)-B1(1)-B2(1)-BTN1(1)-BTN1-BTN2(1)-BTN2(1)-BTN2-A2(1)-A1(1)-A0(1)-A0-B0(1)-B0-b1(0)-b1-A1(1)-A1-a2(0)-B2(1)-B2-a2(0)-a2-b2(0)-btn1(0)-btn3(0)</t>
  </si>
  <si>
    <t>-BTN2(1)-A2(1)-A1(1)-A1(1)-B1(1)-B0(1)-C0(1)-C0(1)-C1(1)-C2(1)-BTN3(1)-BTN3-BTN1(1)-BTN1(1)-B2(1)-B1(1)-B0(1)-C0(1)-BTN3(1)-BTN1(1)</t>
  </si>
  <si>
    <t>-BTN1(1)-BTN2(1)-BTN2(1)-BTN2-BTN3(1)-BTN3</t>
  </si>
  <si>
    <t>-A2(1)-BTN2(1)-BTN2</t>
  </si>
  <si>
    <t>-C1(1)-B2(1)-BTN3(1)-BTN3(1)-C2(1)-B2(1)-B1(1)-B0(1)-B1(1)-B0(1)-B1(1)-B0(1)-A0(1)-B0(1)-B1(1)-A1(1)-B1(1)-B2(1)-C2(1)-BTN3(1)-C2(1)-B2(1)-BTN2(1)-BTN3(1)-BTN2(1)-BTN2</t>
  </si>
  <si>
    <t>-BTN3(1)-BTN3(1)-BTN3-BTN1(1)-BTN2(1)-BTN2</t>
  </si>
  <si>
    <t>-C1(1)-C0(1)-C0-c1(0)-C2(1)-C2-b2(0)-A2(1)-A2-B2(1)-c2(0)-c1(0)-c1-c2(0)-b2(0)-b2-b1(0)-B0(1)-B0-B1(1)-A1(1)-A0(1)-a1(0)-B1(1)-B2(1)-btn1(0)</t>
  </si>
  <si>
    <t>-BTN3(1)-BTN3(1)-BTN2(1)-BTN2</t>
  </si>
  <si>
    <t>a1-b0-c2</t>
  </si>
  <si>
    <t>-BTN3(1)-C2(1)-B2(1)-B1(1)-A0(1)-A0-b0(0)-B1(1)-B2(1)-B2(1)-A2(1)-A2-b2(0)-b2-c2(0)-C1(1)-C1-c0(0)-c0-b0(0)-B1(1)-A1(1)-B0(1)-B0(1)-B1(1)-B1-c1(0)-c2(0)-BTN3(1)-BTN2(1)-BTN2</t>
  </si>
  <si>
    <t>-C2(1)-B2(1)-A2(1)-A2-B2(1)-B2-c2(0)-c2-c1(0)-B0(1)-A0(1)-B0(1)-C0(1)-C1(1)-B1(1)-B0(1)-A0(1)-A0-B0(1)-B0-c0(0)-c0-b1(0)-B2(1)-btn1(0)-BTN1-btn3(0)</t>
  </si>
  <si>
    <t>-A2(1)-A1(1)-A0(1)-B1(1)-A0(1)-A0-A1(1)-B1(1)-B2(1)-A2(1)-A2-B2(1)-B2-c2(0)-c2-c1(0)-c1-c0(0)-c0-b0(0)-b0-b1(0)-A1(1)-B1(1)-B1-A2(1)</t>
  </si>
  <si>
    <t>-BTN2(1)-A1(1)-A0(1)-A0-B0(1)-B0-c0(0)-c0-c1(0)-c1-b1(0)-b1-B2(1)-B2-A2(1)-A2-b2(0)-c2(0)-c2-b2(0)-btn1(0)-btn1(0)</t>
  </si>
  <si>
    <t>-B0(1)-A0(1)-A1(1)-A2(1)-A2-B2(1)-B2-c2(0)-C1(1)-C0(1)-C0-b0(0)-b0-B1(1)-B1-A0(1)-a0(0)-a1(0)-a1-a2(0)-a2(0)-a1(0)-a0(0)-a0-a1(0)-a1-b1(0)-C1(1)-C1-c2(0)-c2</t>
  </si>
  <si>
    <t>-BTN2(1)-BTN2(1)-BTN2-BTN1(1)-BTN1-BTN2(1)-BTN2</t>
  </si>
  <si>
    <t>-BTN3(1)-BTN3</t>
  </si>
  <si>
    <t>-B2(1)-BTN2(1)-BTN2(1)-BTN1(1)-BTN1</t>
  </si>
  <si>
    <t>-BTN1(1)-A2(1)-B2(1)-B1(1)-C1(1)-C0(1)-C2(1)-C1(1)-B1(1)-B2(1)-BTN2(1)-BTN2-BTN2(1)-B2(1)-C2(1)-BTN3(1)-BTN3</t>
  </si>
  <si>
    <t>-B2(1)-B1(1)-B2(1)-A2(1)-A1(1)-A2(1)-B2(1)-BTN2(1)-BTN2(1)-BTN3(1)-BTN3(1)-BTN3-BTN2(1)-BTN1(1)-BTN1-BTN2(1)-B2(1)-B1(1)-B0(1)-B0-b1(0)-B0(1)-B0-C0(1)-C0-c1(0)-C2(1)-C2-c1(0)-c1-b1(0)-B2(1)-C2(1)-b2(0)-b2-b1(0)-B0(1)-B0-b1(0)-b1-a0(0)-A1(1)-A2(1)-A2-a1(0)</t>
  </si>
  <si>
    <t>-BTN3(1)-BTN3-BTN2(1)-BTN2</t>
  </si>
  <si>
    <t>-B2(1)-A2(1)-A1(1)-B1(1)-B1-a1(0)-a1-a2(0)-B2(1)-BTN2(1)-BTN1(1)-BTN1</t>
  </si>
  <si>
    <t>-A0(1)-A1(1)-B1(1)-C1(1)-C2(1)-B2(1)-C2(1)-B2(1)-BTN1(1)-BTN1</t>
  </si>
  <si>
    <t>-BTN3(1)-B2(1)-B1(1)-A1(1)-A0(1)-A0-A1(1)-B1(1)-B0(1)-B0-b1(0)-B2(1)-B1(1)-B2(1)-B1(1)-A1(1)-B1(1)-B2(1)-BTN1(1)-BTN1</t>
  </si>
  <si>
    <t>-BTN2(1)-BTN2(1)-A2(1)-A1(1)-A2(1)-A1(1)-A0(1)-A0(1)-B0(1)-C1(1)-C2(1)-BTN1(1)-BTN1(1)-BTN1(1)-B2(1)-BTN1(1)-BTN3(1)-BTN1(1)-BTN2(1)-BTN1(1)-BTN3(1)-BTN1(1)-BTN1-BTN3(1)-BTN3</t>
  </si>
  <si>
    <t>-BTN3(1)-B2(1)-B1(1)-B1(1)-A1(1)-A0(1)-B0(1)-B1(1)-B2(1)-A1(1)-A2(1)-BTN1(1)-BTN1-BTN2(1)-BTN3(1)-BTN3</t>
  </si>
  <si>
    <t>-A2(1)-A1(1)-B1(1)-B0(1)-A0(1)-A1(1)-A2(1)-BTN1(1)-BTN1(1)-BTN1-A2(1)-B2(1)-B1(1)-B2(1)-BTN2(1)-BTN2-BTN1(1)-BTN1(1)-BTN1</t>
  </si>
  <si>
    <t>a1-b1-b2-c0-c1-c2</t>
  </si>
  <si>
    <t>-BTN1(1)-BTN1(1)-A2(1)-A1(1)-A0(1)-A1(1)-A0(1)-B0(1)-B0-b1(0)-B2(1)-BTN2(1)-BTN2-B2(1)-B1(1)-A1(1)-A0(1)-A0-a1(0)-B1(1)-B2(1)-BTN2(1)-BTN1(1)-A2(1)-A1(1)-A2(1)-A2-b2(0)-C2(1)-BTN3(1)-BTN3(1)-C2(1)-C2-btn3(0)-c2(0)-btn3(0)-BTN3-c2(0)-c2-BTN3(1)-BTN3-BTN3(1</t>
  </si>
  <si>
    <t>-BTN3(1)-BTN3-BTN2(1)-BTN1(1)-BTN1</t>
  </si>
  <si>
    <t>-BTN3(1)-BTN3-BTN1(1)-BTN1</t>
  </si>
  <si>
    <t>-BTN2(1)-BTN1(1)-BTN1(1)-B2(1)-A2(1)-A1(1)-A0(1)-B0(1)-A0(1)-A1(1)-BTN1(1)-BTN1(1)-BTN1-A2(1)-A1(1)-A0(1)-A1(1)-A2(1)-A1(1)-BTN1(1)-A2(1)-A1(1)-A0(1)-A1(1)-A2(1)-A1(1)-A0(1)-A1(1)-A0(1)-A1(1)-B1(1)-A0(1)-A1(1)-A2(1)-B2(1)-C2(1)-C0(1)-B1(1)-A2(1)-BTN3(1)-B</t>
  </si>
  <si>
    <t>-BTN1(1)-A2(1)-A1(1)-A0(1)-A0(1)-A1(1)-A2(1)-BTN1(1)-BTN2(1)-BTN3(1)-BTN3-BTN2(1)-BTN1(1)-BTN1-BTN2(1)-BTN2-BTN1(1)-BTN1-BTN1(1)-BTN2(1)</t>
  </si>
  <si>
    <t>-BTN3(1)-C2(1)-B2(1)-A2(1)-BTN2(1)-BTN2-BTN1(1)-BTN3(1)-BTN3</t>
  </si>
  <si>
    <t>-BTN2(1)-A2(1)-B2(1)-BTN1(1)-BTN1(1)-BTN2(1)-BTN2-BTN1(1)-BTN3(1)-BTN1(1)-BTN1-BTN3(1)</t>
  </si>
  <si>
    <t>-BTN1(1)-B2(1)-C2(1)-BTN3(1)-BTN3</t>
  </si>
  <si>
    <t>v14</t>
  </si>
  <si>
    <t>-BTN3(1)-C2(1)-C1(1)-B1(1)-B0(1)-C0(1)-C1(1)-C0(1)-B0(1)-B1(1)-C1(1)-C0(1)-C0-c1(0)-c1-b0(0)-b0-B1(1)-C2(1)-C2-b2(0)-b2-A2(1)-A2-a1(0)-A0(1)-a1(0)-A2(1)-b2(0)</t>
  </si>
  <si>
    <t>a0-c0</t>
  </si>
  <si>
    <t>-C2(1)-B1(1)-A0(1)-A0-B0(1)-c0(0)-C1(1)-C1-c2(0)-c2-b2(0)-b2-A2(1)-A2-a1(0)-a1-B1(1)-b2(0)-b1(0)-b0(0)-b1(0)-b1-b2(0)-c2(0)-btn1(0)-BTN1</t>
  </si>
  <si>
    <t>a1-b0-b1-c1</t>
  </si>
  <si>
    <t>-C1(1)-C1(1)-B1(1)-A1(1)-A2(1)-A2-B2(1)-B2-c2(0)-c2-c1(0)-C0(1)-B0(1)-A0(1)-A0(1)-B0(1)-C0(1)-B0(1)-B0-C0(1)-C0-b0(0)-B1(1)-C1(1)-B1(1)-A2(1)-btn1(0)-btn1(0)-BTN1-btn3(0)-c2(0)-b1(0)-B2(1)-c2(0)</t>
  </si>
  <si>
    <t>-BTN3(1)-C2(1)-B1(1)-A1(1)-B1(1)-A0(1)-A0-b0(0)-B0-C0(1)-C0-b0(0)-b0-a2(0)-B2(1)-B2-c2(0)-c2-c1(0)-c1-b1(0)-B2(1)-a2(0)-A2(1)-A2-a1(0)-B1(1)-B1-b2(0)-a2(0)</t>
  </si>
  <si>
    <t>-BTN2(1)-B2(1)-BTN2(1)-BTN2(1)-BTN2</t>
  </si>
  <si>
    <t>-A1(1)-A0(1)-A0-B0(1)-B0-c0(0)-c0-b0(0)-b1(0)-b1-C1(1)-C1-c2(0)-c2-b2(0)-b2-A2(1)-A2-btn2(0)</t>
  </si>
  <si>
    <t>-B1(1)-B0(1)-B0(1)-C0(1)-B0(1)-B0-C0(1)-C0-c1(0)-c1-c2(0)-c2-b2(0)-b2-A2(1)-A2-b1(0)-A1(1)-A0(1)-A0-a1(0)-B1(1)-B1-B2(1)-btn1(0)-btn1(0)-b2(0)-b1(0)-A1(1)-b1(0)-B2(1)-c2(0)-btn3(0)</t>
  </si>
  <si>
    <t>-BTN2(1)-BTN3(1)-BTN2(1)-BTN2(1)-BTN2-BTN2(1)-BTN2-BTN1(1)-BTN1</t>
  </si>
  <si>
    <t>-BTN2(1)-BTN2(1)-BTN1(1)-BTN3(1)-BTN3</t>
  </si>
  <si>
    <t>-C2(1)-C1(1)-B1(1)-B0(1)-B1(1)-C1(1)-C2(1)-C0(1)-B0(1)-A0(1)-A1(1)-A2(1)</t>
  </si>
  <si>
    <t>-BTN1(1)-A2(1)-B1(1)-B0(1)-A0(1)-A1(1)-A2(1)-BTN1(1)</t>
  </si>
  <si>
    <t>a1-a2-b0-b1-b2</t>
  </si>
  <si>
    <t>-C2(1)-C1(1)-B1(1)-B0(1)-A0(1)-B0(1)-C0(1)-C0-c1(0)-c1-c2(0)-c2-b2(0)-A1(1)-A0(1)-B0(1)-B0-B1(1)-B2(1)</t>
  </si>
  <si>
    <t>a0-a1-a2-b2-c0-c1-c2</t>
  </si>
  <si>
    <t>-B2(1)-B1(1)-B0(1)-B0-b1(0)-b1-b2(0)-C2(1)-BTN3(1)-BTN3(1)-BTN2(1)</t>
  </si>
  <si>
    <t>-B1(1)-B1(1)-C1(1)-B2(1)-A2(1)-A1(1)-B1(1)-B2(1)-BTN2(1)-BTN1(1)-BTN1(1)-BTN1</t>
  </si>
  <si>
    <t>-BTN3(1)-B2(1)-B1(1)-A1(1)-A0(1)-A0-b0(0)-B1(1)-B0(1)-B1(1)-A1(1)-A2(1)-A1(1)-A0(1)-A0-B0(1)-C0(1)-C1(1)-C2(1)-BTN2(1)-BTN1(1)-BTN1</t>
  </si>
  <si>
    <t>-BTN2(1)-BTN2(1)-BTN2-BTN1(1)-BTN3(1)-BTN3</t>
  </si>
  <si>
    <t>-BTN3(1)</t>
  </si>
  <si>
    <t>-BTN1(1)-A2(1)-BTN1(1)-A2(1)-B2(1)-BTN2(1)-BTN2</t>
  </si>
  <si>
    <t>a0-a1-a2-b1-b2-c0-c1-c2</t>
  </si>
  <si>
    <t>-BTN2(1)-A2(1)-A1(1)-A0(1)-A1(1)-A1(1)-B0(1)-B0-b1(0)-C1(1)-C2(1)-C2(1)-B1(1)-B0(1)-a0(0)</t>
  </si>
  <si>
    <t>-BTN3(1)-BTN3-BTN2(1)-BTN2-BTN1(1)</t>
  </si>
  <si>
    <t>-C2(1)-C1(1)-C0(1)-C1(1)-C2(1)-BTN3(1)-BTN3-C2(1)-B2(1)-BTN1(1)-BTN1-A2(1)-A1(1)-B1(1)-B0(1)-A0(1)-B0(1)-C0(1)-B0(1)-A0(1)-B0(1)</t>
  </si>
  <si>
    <t>-C0(1)-B0(1)-B1(1)-B2(1)-BTN1(1)-BTN1(1)-BTN2(1)-BTN1(1)</t>
  </si>
  <si>
    <t>-A2(1)-A1(1)-A0(1)-A0(1)-A1(1)-A2(1)-BTN1(1)-BTN1(1)-BTN1-BTN2(1)-BTN3(1)-BTN3-BTN2(1)</t>
  </si>
  <si>
    <t>-BTN1(1)-BTN1-BTN2(1)-BTN2</t>
  </si>
  <si>
    <t>-BTN3(1)-BTN2(1)-BTN2(1)-BTN2(1)-BTN3(1)-BTN3</t>
  </si>
  <si>
    <t>-C2(1)-B2(1)-C2(1)-C2(1)-B2(1)-C2(1)-BTN2(1)-BTN2</t>
  </si>
  <si>
    <t>-BTN3(1)-BTN3(1)-BTN1(1)-BTN2(1)-BTN2-BTN1(1)-BTN3(1)-BTN3</t>
  </si>
  <si>
    <t>-BTN3(1)-BTN1(1)-BTN1(1)-BTN1</t>
  </si>
  <si>
    <t>-BTN3(1)-BTN3(1)-C2(1)-B2(1)-BTN1(1)-A2(1)-A1(1)-A0(1)-A0-a1(0)-A2(1)-A2-b2(0)-b2-c2(0)-c2-c1(0)-C0(1)-C0-c1(0)-c1-b1(0)-A1(1)-A1-b1(0)-B0(1)-B0-b1(0)-B2(1)-btn2(0)-BTN2</t>
  </si>
  <si>
    <t>-BTN2(1)-BTN3(1)-BTN2(1)-BTN1(1)-BTN1</t>
  </si>
  <si>
    <t>-C2(1)-B2(1)-A2(1)-A2-b2(0)-b2-c2(0)-c2-c1(0)-C0(1)-B0(1)-A0(1)-B0(1)-B1(1)-B2(1)-a2(0)-btn2(0)-BTN2-btn2(0)-b2(0)-b1(0)-B1(1)-B0(1)-A0(1)-A0-b0(0)-b0-c0(0)-c0-b1(0)-B2(1)</t>
  </si>
  <si>
    <t>-A2(1)-A1(1)-B1(1)-B0(1)-B1(1)-A0(1)-A0-B0(1)-B0-c0(0)-c0-c1(0)-c1-c2(0)-c2-b2(0)-b2-A2(1)-A2-b1(0)-b1-B2(1)</t>
  </si>
  <si>
    <t>-A0(1)-A0(1)-A0-b0(0)-b0-c0(0)-c0-c1(0)-c1-b1(0)-b1-b2(0)-b2-c2(0)-c2-b2(0)-a2(0)-a2-btn2(0)</t>
  </si>
  <si>
    <t>-B2(1)-A1(1)-A0(1)-B0(1)-B0-C0(1)-C1(1)-C1-c2(0)-c2-b2(0)-b2-A2(1)-A2-b2(0)-b1(0)-C0(1)-C0-b0(0)-A1(1)-A1-A0(1)-A0-b0(0)-b1(0)-c2(0)-b2(0)-b1(0)</t>
  </si>
  <si>
    <t>-BTN2(1)-BTN1(1)-BTN2(1)-BTN3(1)-BTN2(1)-BTN1(1)-BTN1</t>
  </si>
  <si>
    <t>a1-a2-b0-b1-b2-c0-c1-c2</t>
  </si>
  <si>
    <t>-B2(1)-B1(1)-B2(1)-BTN2(1)-BTN1(1)-A2(1)-A1(1)-A0(1)-A0-a0(0)-b0(0)</t>
  </si>
  <si>
    <t>-BTN3(1)-B2(1)-B1(1)-B1-a1(0)-a1-a2(0)-BTN2(1)-BTN2(1)-BTN2</t>
  </si>
  <si>
    <t>-BTN2(1)-A2(1)-B2(1)-B1(1)-A1(1)-B1(1)-B2(1)-BTN1(1)-BTN1</t>
  </si>
  <si>
    <t>-BTN2(1)-B2(1)-B2(1)-B1(1)-A1(1)-A0(1)-A1(1)-B1(1)-B2(1)-BTN2(1)-BTN2</t>
  </si>
  <si>
    <t>-BTN2(1)-BTN3(1)-BTN3-BTN2(1)-BTN2</t>
  </si>
  <si>
    <t>-B2(1)-B1(1)-A1(1)-A2(1)-BTN2(1)-BTN2-BTN1(1)-BTN3(1)-BTN3</t>
  </si>
  <si>
    <t>-C2(1)-B2(1)-B1(1)-A0(1)-B0(1)-B0-a1(0)-B2(1)-C2(1)</t>
  </si>
  <si>
    <t>-B0(1)-A0(1)-BTN1(1)-BTN1(1)-BTN2(1)-BTN2-BTN1(1)-BTN3(1)-BTN3-BTN1(1)-B2(1)-B1(1)-B0(1)-B1(1)-B2(1)-BTN1(1)</t>
  </si>
  <si>
    <t>-C0(1)-B0(1)-B1(1)-B2(1)-B1(1)-B2(1)-A2(1)-BTN2(1)-BTN2-BTN1(1)-BTN3(1)-BTN3</t>
  </si>
  <si>
    <t>-BTN2(1)-BTN2(1)-BTN2-BTN1(1)-BTN3(1)-BTN3(1)-BTN3-BTN1(1)-B2(1)-B1(1)</t>
  </si>
  <si>
    <t>-BTN2(1)-BTN2-BTN1(1)-BTN1</t>
  </si>
  <si>
    <t>-BTN1(1)-BTN1(1)-BTN2(1)-A2(1)-B2(1)-BTN1(1)-BTN1</t>
  </si>
  <si>
    <t>-BTN2(1)-BTN3(1)-BTN3-BTN2(1)-BTN1(1)-BTN1(1)-BTN1</t>
  </si>
  <si>
    <t>-BTN3(1)-C3(1)-C2(1)-B1(1)-C1(1)-C0(1)-C0-d0(0)-d0-d1(0)-d1-c1(0)-c1-b1(0)-b1-b2(0)-b2-c2(0)-c2-d2(0)-d2-d3(0)-C3(1)-C3-b3(0)-b3-a3(0)-A2(1)-A2-b3(0)-c3(0)-c3(0)-d3(0)-d3-c3(0)-b3(0)-a3(0)-a3-b2(0)-b1(0)-c1(0)-b1(0)-b1(0)-b1(0)-b0(0)-B1(1)-a1(0)-B1(1)-a1(</t>
  </si>
  <si>
    <t>a0-a1-a2-a3-b0-b1-b2-b3-c0-c1-c2-c3-d0-d1-d2-d3</t>
  </si>
  <si>
    <t>-D3(1)-C3(1)-B3(1)-B3(1)-BTN1(1)-BTN3(1)-BTN3</t>
  </si>
  <si>
    <t>-BTN3(1)-B3(1)-B2(1)-A2(1)-A1(1)-A0(1)-A1(1)-A0(1)-A1(1)-A2(1)-A3(1)-BTN2(1)-BTN2</t>
  </si>
  <si>
    <t>-BTN1(1)-B3(1)-B2(1)-A1(1)-A1(1)-B1(1)-B2(1)-A3(1)-B3(1)-BTN1(1)-B3(1)-B2(1)-A2(1)-A1(1)-A0(1)-A1(1)-A3(1)-A3-B3(1)-B3-c3(0)-c3-d3(0)-d3-c3(0)-b3(0)-b2(0)-A2(1)-A2(1)-A2-B2(1)-B2-c2(0)-c2-d2(0)-d2-c1(0)-B1(1)-B1-C1(1)-C1-d1(0)-d1-d0(0)-C0(1)-C0-d0(0)-d0-c</t>
  </si>
  <si>
    <t>-B3(1)-B2(1)-B1(1)-A0(1)-A1(1)-B1(1)-B0(1)-C0(1)-B0(1)-A0(1)-A1(1)-A1-A0(1)-A1(1)-B1(1)-b0(0)-C0(1)-C0-c1(0)-c1-b1(0)-b1-b0(0)-b0-A1(1)-a2(0)-a2-B2(1)-B2-c2(0)-c2-c3(0)-c3-d3(0)-d3-d2(0)-d2-d1(0)-d1-d0(0)-d0-d1(0)-c2(0)-b2(0)-b3(0)-b3-A3(1)-A3-b3(0)-btn1(</t>
  </si>
  <si>
    <t>-BTN2(1)-B3(1)-B2(1)-B1(1)-A1(1)-A1(1)-A2(1)-B2(1)-B3(1)-BTN1(1)-BTN1(1)-BTN1</t>
  </si>
  <si>
    <t>-BTN2(1)-A3(1)-A2(1)-A1(1)-A0(1)-A0(1)-A0-b0(0)-A1(1)-A1-b1(0)-b1-c1(0)-c1-c0(0)-c0-d0(0)-d0-d1(0)-d1-d2(0)-d2-d3(0)-d3-c3(0)-c3-c2(0)-c2-b2(0)-b2-b3(0)-b3-a3(0)-a3-a2(0)-a2-a3(0)</t>
  </si>
  <si>
    <t>a1-a2-a3-b1-b2-b3-c0-c1-c2-c3-d0-d1-d2-d3</t>
  </si>
  <si>
    <t>-A2(1)-A1(1)-A2(1)-A1(1)-B1(1)-B1(1)-B0(1)-A0(1)-A0-B0(1)-B0-b1(0)-B2(1)-B3(1)-BTN1(1)</t>
  </si>
  <si>
    <t>-BTN3(1)-BTN2(1)-BTN1(1)-BTN1(1)-BTN1</t>
  </si>
  <si>
    <t>-C3(1)-C2(1)-C1(1)-D2(1)-D3(1)-BTN4(1)-BTN3(1)-BTN3-BTN4(1)-BTN4-BTN4(1)-BTN1(1)-B3(1)-B2(1)-A1(1)-A0(1)-A1(1)-A2(1)-B2(1)-B3(1)-BTN1(1)-BTN1</t>
  </si>
  <si>
    <t>-BTN1(1)-BTN3(1)-BTN1(1)-BTN1(1)-BTN1</t>
  </si>
  <si>
    <t>-C3(1)-C2(1)-C2(1)-B2(1)-B3(1)-BTN1(1)-BTN1(1)-BTN1</t>
  </si>
  <si>
    <t>-A2(1)-B2(1)-C2(1)-B1(1)-A1(1)-A1(1)-A2(1)-B2(1)-B3(1)-BTN1(1)-BTN1</t>
  </si>
  <si>
    <t>-B3(1)-A1(1)-A2(1)-B2(1)-B3(1)-C3(1)-BTN3(1)-BTN3(1)-BTN3-BTN4(1)-BTN4-BTN3(1)-BTN2(1)-BTN2(1)-BTN2(1)-BTN2-BTN2(1)</t>
  </si>
  <si>
    <t>-D2(1)-D1(1)-C0(1)-B1(1)-A1(1)-A0(1)-B0(1)-B2(1)-B3(1)-BTN2(1)-BTN2(1)-BTN1(1)-BTN1</t>
  </si>
  <si>
    <t>-B3(1)-A3(1)-A2(1)-A1(1)-A0(1)-A0(1)-B0(1)-C0(1)-B1(1)-B2(1)-B3(1)-BTN1(1)-BTN2(1)-BTN2</t>
  </si>
  <si>
    <t>-B3(1)-B2(1)-B0(1)-C0(1)-B0(1)-C0(1)-C1(1)-D3(1)-BTN4(1)-D3(1)-C2(1)-C1(1)-C2(1)-C3(1)-BTN3(1)-BTN4(1)-BTN3(1)-BTN2(1)-BTN3(1)-BTN3-BTN4(1)-BTN4-D3(1)-BTN4(1)-D3(1)-C1(1)-B0(1)-C2(1)-C3(1)-BTN3(1)-BTN2(1)-BTN1(1)-BTN1-BTN2(1)</t>
  </si>
  <si>
    <t>-B3(1)-B2(1)-B1(1)-B0(1)-A0(1)-A1(1)-B2(1)-B3(1)-BTN2(1)-BTN2-BTN3(1)-BTN3(1)-BTN3-BTN4(1)-BTN4</t>
  </si>
  <si>
    <t>-BTN1(1)-B3(1)-B1(1)-B0(1)-A0(1)-B0(1)-B1(1)-B2(1)-B2(1)-B3(1)-BTN1(1)-BTN1</t>
  </si>
  <si>
    <t>-A3(1)-BTN1(1)-BTN1</t>
  </si>
  <si>
    <t>a0-a1-a2-a3-b2-b3-c0-c1-c2-c3-d0-d1-d2-d3</t>
  </si>
  <si>
    <t>-A0(1)-A1(1)-A1-B1(1)-c1(0)-C2(1)-B1(1)-a0(0)-a0-A1(1)-A2(1)-A3(1)-B3(1)-C3(1)-D3(1)-BTN4(1)-BTN4(1)-BTN4-BTN3(1)-BTN3-BTN3(1)</t>
  </si>
  <si>
    <t>-BTN4(1)-BTN3(1)-BTN3-BTN4(1)-BTN4-BTN4(1)-BTN3(1)-BTN1(1)-BTN2(1)-BTN2</t>
  </si>
  <si>
    <t>-BTN4(1)-BTN4-BTN3(1)-BTN3-BTN2(1)-BTN1(1)-BTN1</t>
  </si>
  <si>
    <t>-D3(1)-C3(1)-C2(1)-B2(1)-A2(1)-BTN4(1)-BTN4(1)-BTN4-BTN3(1)-BTN3-BTN1(1)-BTN1(1)-C3(1)-C2(1)-C1(1)-B1(1)-A0(1)-B0(1)-A0(1)-A1(1)-A2(1)-A3(1)-BTN2(1)-BTN2-A3(1)-A2(1)-A1(1)-A2(1)-A3(1)-BTN2(1)-BTN2-A3(1)-A2(1)-A1(1)-A0(1)-B0(1)-B1(1)-B2(1)-B3(1)-BTN3(1)</t>
  </si>
  <si>
    <t>-BTN4(1)-D3(1)-C3(1)-B2(1)-B1(1)-A0(1)-A1(1)-A2(1)-A3(1)-BTN2(1)-BTN2-BTN1(1)-BTN3(1)-BTN3-BTN4(1)-BTN4-D3(1)-C3(1)-C2(1)-C1(1)-B0(1)-B1(1)-C2(1)-C3(1)-BTN3(1)</t>
  </si>
  <si>
    <t>a0-a1-a2-a3-b0-b1-b2-b3-c1-c2-c3-d1</t>
  </si>
  <si>
    <t>-BTN3(1)-BTN3(1)-BTN3-BTN4(1)-BTN4-BTN3(1)-BTN2(1)-BTN1(1)-A2(1)-B2(1)-C2(1)-D2(1)-D3(1)-D3-d2(0)-d2-d1(0)-C1(1)-B1(1)-A1(1)-A0(1)-A1(1)-A0(1)-A0(1)-A1(1)-A0(1)-B0(1)-C0(1)-D0(1)-D0-c0(0)-c0-b0(0)-B0-C0(1)-d0(0)-d0(0)-c0(0)-b0(0)-A0(1)-A0(1)-B0(1)-C0(1)-d</t>
  </si>
  <si>
    <t>-BTN2(1)-A3(1)-A2(1)-B2(1)-C2(1)-B2(1)-B1(1)-A1(1)-A0(1)-B0(1)-B1(1)-C1(1)-C2(1)-C3(1)-BTN2(1)-BTN1(1)-BTN1-BTN2(1)-BTN3(1)-BTN3-BTN4(1)-BTN4</t>
  </si>
  <si>
    <t>-BTN3(1)-BTN2(1)-BTN3(1)-BTN3-BTN4(1)-BTN4-BTN2(1)-BTN1(1)-BTN1(1)</t>
  </si>
  <si>
    <t>-BTN4(1)-BTN4(1)-BTN4-BTN3(1)-BTN3-BTN2(1)-BTN1(1)-BTN1</t>
  </si>
  <si>
    <t>-BTN3(1)-D3(1)-D3(1)-C3(1)-B3(1)-BTN1(1)-BTN2(1)-BTN2-BTN1(1)-BTN3(1)-BTN3-BTN4(1)-BTN4</t>
  </si>
  <si>
    <t>-BTN4(1)-D3(1)-D2(1)-C2(1)-C1(1)-B1(1)-B1-c1(0)-C0(1)-C0-d0(0)-d0-d1(0)-d1-c1(0)-C2(1)-C2-d2(0)-d2-c2(0)-c1(0)-c1-c2(0)-b2(0)-b2-b3(0)-b3-c3(0)-c3-d3(0)-C3(1)-b3(0)-a3(0)-a3-a2(0)-a2-b3(0)-c3(0)-d3(0)-d3-c3(0)-c2(0)-b2(0)-b1(0)-a1(0)-a1-b1(0)-c2(0)-c3(0)-</t>
  </si>
  <si>
    <t>-BTN4(1)-BTN3(1)-BTN3-BTN4(1)-BTN4</t>
  </si>
  <si>
    <t>-BTN3(1)-BTN2(1)-BTN1(1)-BTN1</t>
  </si>
  <si>
    <t>-BTN3(1)-BTN1(1)-BTN1</t>
  </si>
  <si>
    <t>a0-a1-b0-b1-c0-c1-d0-d1</t>
  </si>
  <si>
    <t>-D3(1)-C3(1)-C2(1)-B2(1)-A2(1)-A2-B2(1)-B2-c2(0)-c2-d2(0)-d2-d3(0)-C3(1)-C3-d3(0)-C3(1)-d3(0)-D2(1)-d1(0)-C2(1)-c3(0)-d3(0)-d3-c3(0)-b3(0)-b3-A3(1)-A3-b3(0)-b2(0)-c2(0)-d2(0)-d1(0)-C1(1)-C0(1)-C0(1)-B0(1)-A0(1)-B1(1)-A2(1)-btn2(0)-a3(0)-a2(0)-a2(0)-a3(0)-</t>
  </si>
  <si>
    <t>-BTN2(1)-B3(1)-B2(1)-B1(1)-A0(1)-A0-a1(0)-a1-b1(0)-b1-c1(0)-c1-c0(0)-c0-d0(0)-d0-d1(0)-d1-d2(0)-d2-d3(0)-d3-c3(0)-c3-c2(0)-c2-b2(0)-b2-b3(0)-b3-a3(0)-a3-a2(0)-a2-a3(0)</t>
  </si>
  <si>
    <t>a2-a3-b0-b1-b2-b3-c0-c1-c2-c3-d0-d1-d2-d3</t>
  </si>
  <si>
    <t>-C3(1)-B2(1)-B1(1)-A1(1)-B0(1)-A0(1)-B0(1)-A0(1)-A0-a1(0)-a1-a2(0)-B2(1)-B3(1)-BTN3(1)</t>
  </si>
  <si>
    <t>a0-a3-b0-b1-b2-b3-c0-c3-d0-d1-d2-d3</t>
  </si>
  <si>
    <t>-BTN4(1)-BTN4-BTN3(1)-BTN3-BTN1(1)-BTN1-B3(1)-B2(1)-B1(1)-B1-B2(1)-B1(1)-B2(1)-B2-C2(1)-C1(1)-C1-c2(0)-c2-c3(0)</t>
  </si>
  <si>
    <t>-BTN2(1)-B3(1)-B2(1)-B1(1)-A1(1)-A2(1)-A3(1)-BTN1(1)-BTN1(1)-BTN1-BTN2(1)-BTN2-BTN1(1)-BTN1-BTN2(1)-BTN2(1)-BTN1(1)-BTN1-BTN2(1)-BTN3(1)-BTN3(1)-BTN3-BTN4(1)-BTN4(1)-BTN4</t>
  </si>
  <si>
    <t>-C2(1)-C1(1)-B1(1)-B0(1)-A0(1)-B0(1)-B1(1)-B0(1)-B1(1)-A1(1)-A2(1)-A1(1)-A2(1)-A3(1)-BTN2(1)-BTN2(1)-BTN1(1)-BTN1-BTN3(1)-BTN4(1)-BTN4-BTN1(1)-BTN1</t>
  </si>
  <si>
    <t>-A3(1)-B3(1)-C3(1)-D3(1)-D3(1)-D2(1)-C2(1)-C1(1)-C2(1)-B2(1)-B3(1)-B3(1)-B2(1)-B1(1)-B0(1)-B1(1)-B2(1)-B3(1)-BTN2(1)-BTN2</t>
  </si>
  <si>
    <t>-BTN2(1)-BTN2-BTN3(1)-BTN3-BTN4(1)-BTN4</t>
  </si>
  <si>
    <t>a1-a2-a3-b2-b3-c0-c1-c2-c3-d0-d1-d2-d3</t>
  </si>
  <si>
    <t>-BTN1(1)-BTN2(1)-BTN2-B3(1)-A2(1)-A1(1)-A0(1)-A0(1)-A0-A1(1)-A0(1)-B0(1)-B0-b1(0)-A1(1)-A1-A2(1)-B2(1)-B3(1)</t>
  </si>
  <si>
    <t>-BTN2(1)-A3(1)-A2(1)-A2(1)-A1(1)-B1(1)-B0(1)-A0(1)-A1(1)-A2(1)-A3(1)-BTN1(1)-BTN1</t>
  </si>
  <si>
    <t>-BTN3(1)-BTN4(1)-BTN4-BTN3(1)-BTN3-BTN1(1)-BTN2(1)-BTN2</t>
  </si>
  <si>
    <t>-B3(1)-B2(1)-A1(1)-A0(1)-A1(1)-B1(1)-B2(1)-B3(1)-BTN2(1)-BTN2-BTN3(1)-BTN3-BTN4(1)-BTN4</t>
  </si>
  <si>
    <t>-BTN1(1)-A3(1)-A2(1)-A1(1)-B1(1)-B0(1)-A0(1)-A1(1)-A2(1)-A3(1)-BTN1(1)-BTN1</t>
  </si>
  <si>
    <t>a0-a1-a2-a3-b0-b2-b3-c0-c1-c2-c3-d0-d1-d2-d3</t>
  </si>
  <si>
    <t>-BTN3(1)-C3(1)-C2(1)-B1(1)-B0(1)-A0(1)-A1(1)-A1-A2(1)-A3(1)-A2(1)-A1(1)-A0(1)-A0-B0(1)-a0(0)-A1(1)-A0(1)-A0-A1(1)-A2(1)-B2(1)-B3(1)-BTN1(1)-BTN3(1)-BTN3-BTN4(1)-BTN4(1)-BTN4</t>
  </si>
  <si>
    <t>-BTN4(1)-BTN4-BTN3(1)-BTN3-BTN1(1)-BTN2(1)-BTN2</t>
  </si>
  <si>
    <t>-BTN2(1)-BTN1(1)-BTN3(1)-BTN4(1)-BTN4-BTN3(1)-BTN3-BTN1(1)-BTN2(1)-BTN2</t>
  </si>
  <si>
    <t>-BTN4(1)-BTN4-C3(1)-BTN3(1)-BTN3-C3(1)-B3(1)-B2(1)-B1(1)-A1(1)-A0(1)-A1(1)-A2(1)-A1(1)-A0(1)-A0(1)-A1(1)-A1(1)-B1(1)-A1(1)-A1(1)-B1(1)-A1(1)-B1(1)-A1(1)-B0(1)-A0(1)-A1(1)-A2(1)-A1(1)-A0(1)-A1(1)-A2(1)-A3(1)-BTN2(1)-B3(1)-B2(1)-B1(1)-A1(1)-A0(1)-BTN1(1)-B3</t>
  </si>
  <si>
    <t>-D2(1)-D3(1)-BTN4(1)-A3(1)-A2(1)-B1(1)-A1(1)-A0(1)-A1(1)-A2(1)-A3(1)-A2(1)-A1(1)-A0(1)-B0(1)-C0(1)-C3(1)-BTN3(1)-BTN3-BTN4(1)-BTN4-D3(1)-D2(1)-C2(1)-B2(1)-B3(1)-A3(1)-BTN2(1)-A3(1)-A2(1)-A1(1)-A0(1)-A0(1)-A1(1)-A1(1)-B1(1)-B2(1)-C2(1)-C3(1)-BTN1(1)-BTN1</t>
  </si>
  <si>
    <t>-BTN4(1)-BTN3(1)-C3(1)-B3(1)-B2(1)-C3(1)-BTN3(1)-BTN3-BTN4(1)-BTN4-BTN3(1)-BTN2(1)-BTN1(1)-A3(1)-A2(1)-A1(1)-A0(1)-B0(1)-A1(1)-A2(1)-A3(1)-BTN1(1)-BTN1-A3(1)-A2(1)-B1(1)-B0(1)-A0(1)-A0(1)-A1(1)-A2(1)-A1(1)-A0(1)-B0(1)-B1(1)-B0(1)-B1(1)-B0(1)-B1(1)-A1(1)-A</t>
  </si>
  <si>
    <t>-BTN3(1)-C3(1)-B3(1)-B2(1)-B1(1)-B2(1)-B3(1)-BTN2(1)-BTN1(1)-BTN1-BTN2(1)-BTN3(1)-BTN3-BTN4(1)-BTN4</t>
  </si>
  <si>
    <t>-BTN3(1)-BTN3-BTN4(1)-BTN4</t>
  </si>
  <si>
    <t>-BTN4(1)-BTN4-BTN3(1)-BTN3-BTN1(1)-BTN3(1)-BTN1(1)-BTN2(1)-BTN2(1)-BTN2</t>
  </si>
  <si>
    <t>-BTN4(1)-BTN3(1)-BTN3(1)-BTN3-BTN4(1)-BTN4-BTN3(1)-BTN2(1)-BTN1(1)-BTN1-BTN2(1)-BTN3(1)-BTN4(1)</t>
  </si>
  <si>
    <t>-D2(1)-D3(1)-D2(1)-D3(1)-BTN4(1)-BTN4(1)-D3(1)-C2(1)-C1(1)-C0(1)-C0-d0(0)-d0-d1(0)-C1(1)-C1-b1(0)-B2(1)-B2-C2(1)-D2(1)-D1(1)-D2(1)-D2-c2(0)-C1(1)-d1(0)-C1(1)-b1(0)-b1-C2(1)-C2-d1(0)-d1-d2(0)-d3(0)-d3-c3(0)-c3-b3(0)-b3-A3(1)-A3-a2(0)-a2-a1(0)-a1-a2(0)-b2(0</t>
  </si>
  <si>
    <t>-BTN4(1)-BTN4(1)-BTN3(1)-BTN3-BTN4(1)-BTN4</t>
  </si>
  <si>
    <t>-BTN2(1)-BTN1(1)-BTN1(1)-BTN2(1)-BTN3(1)-BTN3</t>
  </si>
  <si>
    <t>-D3(1)-C3(1)-B3(1)-A3(1)-B2(1)-B1(1)-B0(1)-A0(1)-A1(1)-B1(1)-A1(1)-A0(1)-A1(1)-B1(1)-C1(1)-D1(1)-C0(1)-B0(1)-A1(1)-A2(1)-A3(1)-B3(1)-A3(1)-BTN1(1)-BTN1-BTN2(1)-BTN3(1)</t>
  </si>
  <si>
    <t>-BTN1(1)-A3(1)-A2(1)-A1(1)-A0(1)-A0-a1(0)-a1-B1(1)-B1-c1(0)-C0(1)-C0-d0(0)-d0-d1(0)-d1-d2(0)-d2-c2(0)-B2(1)-B2-B3(1)-B3-C3(1)-C3-c2(0)-c2-c1(0)-c1-c2(0)-d3(0)-d3-c3(0)-b3(0)-A3(1)-A3-a2(0)-a2-a3(0)-btn1(0)</t>
  </si>
  <si>
    <t>-BTN1(1)-B3(1)-B2(1)-B1(1)-B0(1)-B1(1)-A1(1)-A2(1)-B2(1)-B3(1)-BTN3(1)</t>
  </si>
  <si>
    <t>-BTN3(1)-BTN4(1)-BTN4-BTN3(1)-BTN3-BTN1(1)-BTN1</t>
  </si>
  <si>
    <t>-BTN1(1)-B3(1)-BTN2(1)-BTN1(1)-BTN2(1)-BTN2-BTN1(1)-BTN3(1)-BTN3-BTN4(1)-BTN4-BTN3(1)-BTN3</t>
  </si>
  <si>
    <t>-BTN3(1)-D3(1)-BTN4(1)-BTN4</t>
  </si>
  <si>
    <t>-A3(1)-B2(1)-C2(1)-D2(1)-D1(1)-D2(1)-D3(1)-C3(1)-C2(1)-B2(1)-B3(1)-BTN2(1)-BTN2</t>
  </si>
  <si>
    <t>-BTN1(1)-BTN1-BTN3(1)-BTN3-BTN4(1)-BTN4</t>
  </si>
  <si>
    <t>-C3(1)-C2(1)-B1(1)-B0(1)-B0-A0(1)-A0-a1(0)-a1-A2(1)-B3(1)-BTN1(1)-BTN1(1)-BTN1</t>
  </si>
  <si>
    <t>-BTN1(1)-BTN1(1)-BTN2(1)-BTN2</t>
  </si>
  <si>
    <t>-B3(1)-B2(1)-B1(1)-B2(1)-B3(1)-A3(1)-BTN2(1)-BTN2</t>
  </si>
  <si>
    <t>-BTN4(1)-BTN4-BTN3(1)-BTN3-BTN1(1)-BTN2(1)-BTN2-BTN1(1)-BTN2(1)-BTN2</t>
  </si>
  <si>
    <t>-C3(1)-C2(1)-C1(1)-B1(1)-A1(1)-A2(1)-A3(1)-BTN2(1)-BTN2-BTN3(1)-BTN3-BTN4(1)-BTN4</t>
  </si>
  <si>
    <t>a0-a2-a3-b0-b1-b2-b3-c0-c1-c2-c3-d0-d1-d2-d3</t>
  </si>
  <si>
    <t>-A1(1)-A1-a2(0)-A3(1)-BTN2(1)-A3(1)-A2(1)-A1(1)-A1-A2(1)-A3(1)-BTN1(1)-BTN1-A3(1)-A3(1)-A2(1)-A1(1)-A1-a2(0)-B2(1)-B3(1)-C3(1)-D3(1)-BTN4(1)-BTN4(1)-BTN4(1)-BTN4</t>
  </si>
  <si>
    <t>-BTN4(1)-BTN4-BTN3(1)-BTN3-C3(1)-B3(1)-B2(1)-B1(1)-A1(1)-A0(1)-A1(1)-A2(1)-A1(1)-A0(1)-A1(1)-A0(1)-B0(1)-A1(1)-A0(1)-A1(1)-A2(1)-A3(1)-BTN1(1)-B3(1)-A3(1)-A2(1)-A1(1)</t>
  </si>
  <si>
    <t>-D1(1)-D0(1)-C0(1)-B0(1)-A0(1)-A0(1)-A0(1)-A1(1)-A0(1)-B1(1)-B2(1)-B3(1)-B3(1)-B2(1)-B1(1)-A1(1)-A1(1)-B1(1)-C1(1)-D1(1)-C1(1)-B1(1)-A1(1)-A1(1)-A2(1)-A3(1)-BTN1(1)-BTN2(1)-BTN2-BTN3(1)-BTN3-BTN4(1)-BTN4(1)-BTN4-D2(1)-D1(1)-C1(1)-C0(1)-D0(1)-B0(1)-A0(1)-A</t>
  </si>
  <si>
    <t>-BTN3(1)-BTN4(1)-BTN3(1)-BTN3-BTN4(1)-BTN4-BTN3(1)-BTN2(1)-BTN1(1)-BTN1</t>
  </si>
  <si>
    <t>-BTN1(1)-B3(1)-BTN1(1)-BTN2(1)-BTN2-BTN1(1)-BTN3(1)-BTN3-BTN4(1)-BTN4</t>
  </si>
  <si>
    <t>-BTN3(1)-BTN3-BTN4(1)-BTN4-BTN3(1)-BTN2(1)-BTN2</t>
  </si>
  <si>
    <t>-BTN3(1)-BTN4(1)-BTN4-BTN3(1)-BTN3-BTN2(1)-BTN2-BTN1(1)-BTN1</t>
  </si>
  <si>
    <t>-BTN4(1)-BTN3(1)-BTN3(1)-BTN3-BTN4(1)-BTN4-BTN3(1)-BTN1(1)-BTN2(1)-BTN2</t>
  </si>
  <si>
    <t>-C0(1)-C1(1)-C2(1)-C3(1)-BTN3(1)-C3(1)-C2(1)-C1(1)-C0(1)-C0-d0(0)-D1(1)-D1-c1(0)-B1(1)-B1-C1(1)-C0(1)-d0(0)-D1(1)-c1(0)-c1-b1(0)-A1(1)-A1-b1(0)-c1(0)-c0(0)-d0(0)-d0-d1(0)-d2(0)-d2-c2(0)-B2(1)-B2-A2(1)-A2-a3(0)-a3-B3(1)-B3-c3(0)-c3-d3(0)-C3(1)-c2(0)-c2-c3(</t>
  </si>
  <si>
    <t>-BTN3(1)-BTN3(1)-BTN3-BTN4(1)-BTN4</t>
  </si>
  <si>
    <t>-B3(1)-B2(1)-A2(1)-A3(1)-BTN1(1)-BTN1</t>
  </si>
  <si>
    <t>-BTN3(1)-BTN4(1)-BTN3(1)-BTN2(1)-BTN2(1)-BTN3(1)-BTN4(1)-BTN4</t>
  </si>
  <si>
    <t>-BTN4(1)-BTN3(1)-BTN2(1)-B3(1)-B2(1)-B2(1)-A2(1)-A3(1)-BTN1(1)-BTN2(1)-BTN1(1)-BTN1</t>
  </si>
  <si>
    <t>a0-b2-b3-c2-d2-d3</t>
  </si>
  <si>
    <t>-A0(1)-A0-A1(1)-A1-B1(1)-B1-c1(0)-C0(1)-C0-d0(0)-d0-d1(0)-d1-c1(0)-C1(1)-C1-b2(0)-b2-B3(1)-B3-C3(1)-C3-c2(0)</t>
  </si>
  <si>
    <t>a0-a1-a2-a3-b1-b2-b3-c0-c1-c2-c3-d0-d1-d2-d3</t>
  </si>
  <si>
    <t>-C3(1)-D2(1)-D1(1)-D1(1)-C1(1)-C1(1)-B1(1)-B0(1)-B0(1)-A0(1)-A0-A1(1)-B2(1)-B3(1)-BTN1(1)</t>
  </si>
  <si>
    <t>-D3(1)-BTN4(1)-BTN4-BTN3(1)-BTN3-BTN2(1)-BTN2</t>
  </si>
  <si>
    <t>-BTN3(1)-C3(1)-C2(1)-B1(1)-A1(1)-A2(1)-A3(1)-BTN2(1)-BTN2-BTN1(1)-BTN3(1)-BTN3-BTN3(1)</t>
  </si>
  <si>
    <t>-BTN4(1)-BTN3(1)-BTN1(1)-BTN2(1)-BTN2</t>
  </si>
  <si>
    <t>-A3(1)-BTN4(1)-BTN4(1)-BTN2(1)-BTN2</t>
  </si>
  <si>
    <t>a2-a3-b1-b2-b3-c0-c1-c2-c3-d0-d1-d2-d3</t>
  </si>
  <si>
    <t>-BTN3(1)-C3(1)-B3(1)-B2(1)-B1(1)-B1(1)-B0(1)-B0-a0(0)-a0-a1(0)-a1-a2(0)-B2(1)-B3(1)-BTN2(1)-BTN2</t>
  </si>
  <si>
    <t>-BTN2(1)-BTN1(1)-BTN1(1)-BTN1</t>
  </si>
  <si>
    <t>-BTN3(1)-C3(1)-B3(1)-B2(1)-B1(1)-A1(1)-A0(1)-A1(1)-A0(1)-A1(1)-A2(1)-A3(1)-BTN1(1)-BTN1</t>
  </si>
  <si>
    <t>-BTN4(1)-BTN4-BTN3(1)-BTN3-BTN2(1)-BTN1(1)-BTN1-BTN2(1)</t>
  </si>
  <si>
    <t>-C3(1)-C2(1)-C1(1)-C0(1)-B0(1)-A0(1)-A1(1)-A2(1)-A2(1)-B2(1)-B3(1)-A3(1)-B3(1)-B3(1)-B3(1)-BTN2(1)-BTN2-BTN2(1)-BTN3(1)-BTN3-BTN4(1)</t>
  </si>
  <si>
    <t>-BTN4(1)-BTN1(1)</t>
  </si>
  <si>
    <t>-BTN3(1)-C3(1)-B3(1)-B2(1)-B1(1)-A1(1)-A0(1)-BTN3(1)-C3(1)-D2(1)-C2(1)-C1(1)-B1(1)-B1(1)-A1(1)-A1(1)-A1-b1(0)-A1(1)-a2(0)-A3(1)-A2(1)-B1(1)-B0(1)-B1(1)-B1(1)-C1(1)-D2(1)</t>
  </si>
  <si>
    <t>-BTN4(1)-BTN4-BTN3(1)-BTN3-BTN1(1)-BTN2(1)-BTN1(1)-BTN2(1)-BTN2</t>
  </si>
  <si>
    <t>-BTN4(1)-BTN4(1)-BTN4-BTN3(1)-BTN3-BTN1(1)-BTN2(1)-BTN1(1)</t>
  </si>
  <si>
    <t>-BTN4(1)-BTN4-BTN3(1)-BTN3-D3(1)-D2(1)-C2(1)-B3(1)-A3(1)-B3(1)-B2(1)-B1(1)-B0(1)-B0(1)-B1(1)-B2(1)-B3(1)-BTN1(1)-BTN1-BTN3(1)-C3(1)-D3(1)-D0(1)-C0(1)-A1(1)-BTN1(1)-B3(1)-B2(1)-B1(1)-B0(1)</t>
  </si>
  <si>
    <t>-D1(1)-C1(1)-B1(1)-A1(1)-B1(1)-C1(1)-C2(1)-C3(1)-BTN1(1)-BTN2(1)-BTN1(1)-BTN1-BTN3(1)-BTN3</t>
  </si>
  <si>
    <t>-BTN2(1)-BTN1(1)-BTN2(1)-BTN3(1)-BTN3-BTN4(1)-BTN4-BTN3(1)-BTN2(1)-BTN1(1)-BTN1(1)</t>
  </si>
  <si>
    <t>-BTN2(1)-BTN3(1)-BTN4(1)-BTN1(1)-BTN1-BTN2(1)-BTN2(1)-BTN2(1)-BTN3(1)-BTN3-BTN4(1)-BTN4</t>
  </si>
  <si>
    <t>-BTN1(1)-BTN1(1)-BTN3(1)-BTN3-BTN4(1)-BTN4-BTN3(1)-BTN1(1)-BTN1(1)</t>
  </si>
  <si>
    <t>-BTN3(1)-BTN3-BTN4(1)-BTN4-BTN3(1)-BTN1(1)-BTN2(1)-BTN2</t>
  </si>
  <si>
    <t>Stackelbergs Leadership</t>
  </si>
  <si>
    <t>a1-b0-b1-b2-b3-b4-c0-c1-c2-c3-c4-d0-d1-d2-d3-d4-e0-e1-e2-e3-e4</t>
  </si>
  <si>
    <t>-E4(1)-D4(1)-D3(1)-C3(1)-B3(1)-C3(1)-C4(1)-D4(1)-BTN5(1)-BTN5-BTN4(1)-BTN4-BTN5(1)-BTN4(1)-BTN3(1)-BTN3-BTN3(1)-C4(1)-B4(1)-B4-B3(1)-B3-B2(1)-A2(1)-B1(1)-B2(1)-A2(1)-B2(1)-B2-B1(1)-C1(1)-C2(1)-C1(1)-D1(1)-C1(1)-C0(1)-B0(1)-B0-B1(1)-B2(1)-B3(1)</t>
  </si>
  <si>
    <t>a0-a1-a2-a3-a4-b0-b1-b2-b3-b4-c0-c1-c2-c3-c4-d0-d1-d2-d3-d4-e0-e1-e2-e3-e4</t>
  </si>
  <si>
    <t>-D3(1)-D4(1)-BTN3(1)-BTN3-BTN4(1)-BTN4-BTN5(1)-BTN5(1)-BTN5</t>
  </si>
  <si>
    <t>-BTN3(1)-BTN3(1)-C4(1)-B4(1)-B3(1)-B2(1)-A2(1)-A1(1)-B1(1)-B0(1)-B0(1)-B1(1)-A1(1)-A2(1)-A3(1)-A4(1)-BTN2(1)-BTN2</t>
  </si>
  <si>
    <t>-BTN2(1)-BTN1(1)-BTN3(1)-BTN1(1)-BTN2(1)-BTN2-BTN1(1)</t>
  </si>
  <si>
    <t>-BTN1(1)-BTN4(1)-E4(1)-D3(1)-C3(1)-D3(1)-D2(1)-D1(1)-C1(1)-B1(1)-A1(1)-B1(1)-C1(1)-B1(1)-A1(1)-B1(1)-B2(1)-A2(1)-A3(1)-A4(1)-BTN2(1)-BTN2(1)-BTN2-BTN1(1)-BTN3(1)-BTN4(1)</t>
  </si>
  <si>
    <t>-BTN3(1)-C4(1)-B4(1)-A2(1)-A0(1)-A1(1)-A0(1)-A0-b0(0)-B0(1)-B1(1)-B1-a1(0)-B1(1)-b0(0)-B1(1)-b2(0)-A2(1)-A3(1)-A2(1)-B2(1)-B2-b3(0)-b3-b4(0)-b4-c4(0)-c4-c3(0)-c3-c2(0)-c2-c1(0)-c1-c0(0)-c0-d0(0)-d0-d1(0)-d1-d2(0)-d2-d3(0)-d3-d4(0)-d4-e4(0)-e4-e3(0)-e3-e2(</t>
  </si>
  <si>
    <t>-BTN1(1)-C2(1)-C0(1)-B0(1)-A0(1)-B0(1)-B1(1)-B0(1)-A0(1)-A1(1)-A2(1)-B4(1)-BTN1(1)</t>
  </si>
  <si>
    <t>-BTN1(1)-B4(1)-C4(1)-D4(1)-E4(1)-E4(1)-BTN5(1)-BTN5-BTN4(1)-D4(1)-BTN4(1)-BTN4(1)-BTN4-BTN3(1)-BTN3(1)-BTN3-C4(1)-C4-BTN3(1)-B4(1)-B3(1)-A3(1)-A2(1)-A0(1)-B0(1)-B0(1)-B1(1)-A1(1)-B1(1)-B1(1)-B2(1)-B2(1)-B1(1)-B0(1)-A0(1)-A1(1)-B1(1)-A1(1)-B1(1)-B2(1)-B3(1</t>
  </si>
  <si>
    <t>-BTN3(1)-C4(1)-B4(1)-A3(1)-A2(1)-A1(1)-A2(1)-A3(1)-A4(1)-BTN1(1)-BTN2(1)-C4(1)-B4(1)-BTN2(1)-BTN2(1)-BTN2-BTN3(1)</t>
  </si>
  <si>
    <t>-BTN2(1)-BTN1(1)-BTN1(1)-BTN2(1)-BTN2-BTN1(1)</t>
  </si>
  <si>
    <t>-C4(1)-D4(1)-D3(1)-C3(1)-C2(1)-B2(1)-A1(1)-A2(1)-A1(1)-A2(1)-A3(1)-A2(1)-A1(1)-B1(1)-C1(1)-D1(1)-E1(1)-E2(1)-E3(1)-E4(1)-E3(1)-E2(1)-D2(1)-C2(1)-B1(1)-A1(1)-A0(1)-B0(1)-B1(1)-B0(1)-B1(1)-B2(1)-B3(1)-C3(1)-C4(1)-C4(1)-C3(1)-B2(1)-B1(1)-B2(1)-B3(1)-B4(1)-B4</t>
  </si>
  <si>
    <t>-A3(1)-A2(1)-B2(1)-C2(1)-D2(1)-E2(1)-E4(1)-D4(1)-C4(1)-B4(1)-A4(1)-B4(1)-C4(1)-D4(1)-E4(1)-BTN5(1)-BTN5(1)-BTN5-BTN4(1)</t>
  </si>
  <si>
    <t>-BTN3(1)-C4(1)-D4(1)-C4(1)-BTN3(1)-BTN2(1)-BTN2-BTN3(1)-BTN3-BTN4(1)-BTN4-BTN5(1)-BTN5</t>
  </si>
  <si>
    <t>a2-a3-a4-b0-b2-b3-b4-c0-c1-c2-c3-c4-d0-d1-d2-d3-d4-e0-e1-e2-e3-e4</t>
  </si>
  <si>
    <t>-B4(1)-B3(1)-B2(1)-B1(1)-B1-b0(0)-A0(1)-A0-a1(0)-a1-a2(0)-B2(1)-B3(1)-C4(1)-BTN3(1)-BTN3(1)-BTN2(1)-BTN2</t>
  </si>
  <si>
    <t>-A3(1)-A1(1)-B1(1)-B0(1)-A1(1)-A1(1)-A2(1)-A3(1)-B3(1)-B4(1)-BTN1(1)-BTN2(1)-BTN2</t>
  </si>
  <si>
    <t>-BTN2(1)-A4(1)-A3(1)-A2(1)-B2(1)-B1(1)-A1(1)-B1(1)-B2(1)-B3(1)-B4(1)-BTN1(1)-BTN1</t>
  </si>
  <si>
    <t>-B4(1)-B3(1)-C3(1)-D3(1)-E3(1)-E4(1)-BTN5(1)-BTN5(1)-BTN5(1)-BTN5-BTN4(1)-BTN4-BTN3(1)-BTN3-BTN2(1)-BTN2(1)-BTN1(1)-BTN2(1)-BTN3(1)-BTN2(1)-A4(1)-B4(1)-BTN2(1)-BTN2(1)-BTN2(1)</t>
  </si>
  <si>
    <t>-A1(1)-A1(1)-A2(1)-A1(1)-A2(1)-A3(1)-A4(1)-BTN2(1)-BTN2-BTN1(1)-BTN3(1)-BTN3-BTN4(1)-BTN4(1)-BTN4-BTN5(1)-BTN5</t>
  </si>
  <si>
    <t>-BTN2(1)-A3(1)-B4(1)-BTN1(1)-BTN1-BTN3(1)</t>
  </si>
  <si>
    <t>-BTN1(1)-B4(1)-C4(1)-C3(1)-C2(1)-B2(1)-A3(1)-BTN2(1)-BTN1(1)-BTN1</t>
  </si>
  <si>
    <t>a1-a2-a3-a4-b0-b2-b3-b4-c0-c1-c2-c3-c4-d0-d1-d2-d3-d4-e0-e1-e2-e3-e4</t>
  </si>
  <si>
    <t>-A4(1)-A3(1)-A2(1)-A0(1)-A1(1)-A2(1)-A3(1)-A4(1)-BTN2(1)-A4(1)-A3(1)-A2(1)-A1(1)-A0(1)-A1(1)-A2(1)-A3(1)-A4(1)-BTN2(1)-A4(1)-B4(1)-C4(1)-D4(1)-E4(1)-E3(1)-E2(1)-E1(1)-E0(1)-E1(1)-E2(1)-E3(1)-E4(1)-D4(1)-C4(1)-B4(1)-C4(1)-BTN3(1)-BTN3-BTN4(1)-BTN4-BTN5(1)-</t>
  </si>
  <si>
    <t>-BTN5(1)-BTN5-BTN4(1)-BTN4-BTN3(1)-BTN3-C4(1)-B4(1)-B3(1)-B2(1)-B1(1)-B1(1)-A1(1)-A0(1)-A0(1)-B0(1)-B1(1)-B2(1)-B3(1)-B4(1)-BTN2(1)-BTN2</t>
  </si>
  <si>
    <t>-BTN1(1)-BTN3(1)-BTN4(1)-BTN5(1)-BTN5-BTN4(1)-BTN4-BTN3(1)-BTN3-BTN1(1)-BTN2(1)-BTN2(1)-BTN1(1)-BTN2(1)-BTN1(1)-BTN1(1)-BTN2(1)-BTN2-BTN2(1)-BTN2-BTN1(1)-BTN1</t>
  </si>
  <si>
    <t>-E4(1)-E3(1)-D3(1)-C3(1)-B2(1)-B4(1)-BTN2(1)-BTN3(1)-BTN4(1)-BTN5(1)-BTN5-BTN4(1)-BTN4-BTN3(1)-BTN3-C4(1)-C3(1)-B3(1)-B2(1)-B1(1)-B2(1)-A1(1)-A0(1)-A1(1)-A0(1)-B0(1)-A0(1)-B0(1)-B1(1)-B2(1)-B3(1)-B4(1)-BTN3(1)-C4(1)-B4(1)-B3(1)-B2(1)-A2(1)-A1(1)-A1(1)-A0(</t>
  </si>
  <si>
    <t>-BTN4(1)-D4(1)-C4(1)-C3(1)-C2(1)-B1(1)-A0(1)-A1(1)-B1(1)-B0(1)-B1(1)-B2(1)-B3(1)-B4(1)-BTN1(1)-BTN1-BTN3(1)-BTN3-BTN4(1)-BTN4-BTN5(1)-BTN5</t>
  </si>
  <si>
    <t>-BTN2(1)-BTN1(1)-BTN3(1)-BTN3(1)-BTN3-BTN4(1)-BTN4(1)-BTN3(1)-BTN3-BTN1(1)-BTN2(1)-A4(1)-A3(1)-A2(1)-A1(1)-A0(1)-B0(1)-B1(1)-B1(1)-A1(1)-A0(1)-A2(1)-A2(1)-A3(1)-A4(1)-A1(1)-A0(1)-B0(1)-A0(1)-B0(1)-A0(1)-B0(1)-B0(1)-B0(1)-B1(1)-B1(1)-A1(1)-A0(1)-B0(1)-C0(1</t>
  </si>
  <si>
    <t>-B4(1)-BTN1(1)-BTN2(1)-BTN1(1)-BTN1-BTN3(1)-BTN3-BTN4(1)-BTN4-BTN5(1)-BTN5-BTN4(1)</t>
  </si>
  <si>
    <t>-BTN3(1)-BTN3(1)-BTN3-BTN4(1)-BTN5(1)-BTN5-BTN4(1)-BTN4</t>
  </si>
  <si>
    <t>-B4(1)-B3(1)-C3(1)-C2(1)-C3(1)-D4(1)-BTN5(1)-E4(1)-BTN5(1)-BTN5-BTN4(1)-BTN4-BTN3(1)-BTN3-BTN1(1)-BTN1(1)-BTN1(1)-BTN1(1)-BTN3(1)-BTN3(1)-BTN1(1)-BTN1(1)-BTN1</t>
  </si>
  <si>
    <t>-BTN3(1)-BTN3-BTN4(1)-BTN4-BTN5(1)-BTN5-BTN5(1)-BTN4(1)-BTN3(1)-BTN2(1)-BTN2</t>
  </si>
  <si>
    <t>a0-a1-b0-b1-c0-c1-d0-d1-e0-e1-e4</t>
  </si>
  <si>
    <t>-BTN4(1)-D4(1)-C3(1)-C2(1)-C1(1)-B1(1)-B0(1)-B1(1)-B2(1)-B3(1)-B2(1)-A2(1)-A2-b2(0)-b2-c2(0)-c2-d2(0)-d2-e2(0)-E2(1)-E2(1)-E3(1)-E3-d3(0)-d3-e2(0)-D2(1)-c3(0)-B3(1)-B3-a3(0)-B3(1)-c3(0)-c3-d3(0)-e2(0)-e2-d2(0)-c2(0)-c3(0)-b3(0)-a3(0)-a3-a4(0)-a4-b4(0)-b4-</t>
  </si>
  <si>
    <t>-BTN4(1)-BTN4(1)-BTN3(1)-BTN3-BTN4(1)-BTN4-BTN5(1)-BTN5</t>
  </si>
  <si>
    <t>-BTN3(1)-C4(1)-B3(1)-B2(1)-B1(1)-A1(1)-A2(1)-A3(1)-A4(1)-BTN2(1)-BTN2</t>
  </si>
  <si>
    <t>-BTN3(1)-B4(1)-C4(1)-B4(1)-BTN3(1)-BTN2(1)-BTN2(1)-BTN3(1)-BTN3</t>
  </si>
  <si>
    <t>-BTN5(1)-BTN3(1)-BTN2(1)-BTN1(1)-BTN1(1)-B4(1)-A4(1)-BTN2(1)-BTN2</t>
  </si>
  <si>
    <t>-E3(1)-A0(1)-A0(1)-A0(1)-A0-A0(1)-A1(1)-A2(1)-B2(1)-B1(1)-A1(1)-A1(1)-B1(1)-B1-C1(1)-C0(1)-C0-d0(0)-d0-e0(0)-e0-e1(0)-e1-d1(0)-d1-c1(0)-c1-c2(0)-c2-b2(0)-b2-A2(1)-A2-a3(0)-a3-B3(1)-B3-c3(0)-c3-d3(0)-d3-d2(0)-d2-e2(0)-e2-e3(0)-e3-e4(0)-e4-d4(0)-d4-c4(0)-c4</t>
  </si>
  <si>
    <t>-BTN4(1)-BTN3(1)-BTN3-BTN4(1)-BTN4-BTN5(1)-BTN5-D4(1)-C3(1)-C2(1)-C1(1)-C0(1)-B0(1)-A0(1)-A1(1)-A2(1)-A3(1)-A4(1)-BTN2(1)-BTN2</t>
  </si>
  <si>
    <t>-A4(1)-BTN1(1)-BTN2(1)-BTN2(1)-BTN2-BTN3(1)-BTN3</t>
  </si>
  <si>
    <t>-BTN2(1)-BTN1(1)-BTN2(1)-BTN2-BTN1(1)</t>
  </si>
  <si>
    <t>-C4(1)-C3(1)-D3(1)-E3(1)-E2(1)-D2(1)-D1(1)-C1(1)-B1(1)-A1(1)-B1(1)-A1(1)-B1(1)-A1(1)-A1(1)-A2(1)-A3(1)-A4(1)-BTN2(1)-BTN2(1)-BTN1(1)-BTN1</t>
  </si>
  <si>
    <t>-A3(1)-A2(1)-A1(1)-A0(1)-A1(1)-B1(1)-B1(1)-B0(1)-B1(1)-C1(1)-C2(1)-C3(1)-C4(1)-D4(1)-BTN4(1)-BTN5(1)-BTN5</t>
  </si>
  <si>
    <t>-BTN3(1)-BTN2(1)-BTN2-BTN3(1)-BTN3-BTN4(1)-BTN4-BTN5(1)-BTN5</t>
  </si>
  <si>
    <t>a0-a2-a3-a4-b0-b2-b3-b4-c0-c1-c2-c3-c4-d0-d1-d2-d3-d4-e0-e1-e2-e3-e4</t>
  </si>
  <si>
    <t>-B3(1)-B2(1)-B1(1)-B1-a1(0)-a1-a0(0)-B1(1)-b2(0)-C3(1)-C4(1)-BTN4(1)-BTN3(1)-BTN2(1)-BTN2</t>
  </si>
  <si>
    <t>-BTN3(1)-C4(1)-C3(1)-C2(1)-B2(1)-B1(1)-A1(1)-B1(1)-B0(1)-B1(1)-B2(1)-B3(1)-B4(1)-BTN1(1)-BTN1-BTN2(1)-BTN1(1)-BTN1-BTN2(1)-BTN2</t>
  </si>
  <si>
    <t>-BTN5(1)-BTN5-BTN4(1)-BTN4-BTN3(1)-C4(1)-C3(1)-B2(1)-B1(1)-B0(1)-B1(1)-A1(1)-BTN4(1)-C4(1)-C3(1)-B2(1)-B1(1)-A1(1)-B3(1)-B4(1)-BTN1(1)-BTN1-BTN3(1)-BTN3(1)-C4(1)-C3(1)-C3(1)-D3(1)-E3(1)-E4(1)-BTN4(1)-E4(1)-BTN5(1)-BTN3(1)-BTN3(1)-BTN3</t>
  </si>
  <si>
    <t>-D4(1)-C4(1)-C3(1)-C2(1)-C1(1)-B1(1)-B2(1)-B3(1)-B4(1)-BTN2(1)-BTN2-BTN1(1)-BTN3(1)-BTN3-BTN4(1)-BTN4(1)-BTN4-BTN5(1)-BTN5</t>
  </si>
  <si>
    <t>-BTN3(1)-BTN1(1)-BTN2(1)-BTN2(1)-BTN2</t>
  </si>
  <si>
    <t>-B4(1)-A4(1)-A3(1)-B3(1)-B4(1)-BTN1(1)-BTN1</t>
  </si>
  <si>
    <t>a0-a2-a3-a4-b1-b2-b3-b4-c0-c1-c2-c3-c4-d0-d1-d2-d3-d4-e0-e1-e2-e3-e4</t>
  </si>
  <si>
    <t>-BTN2(1)-A4(1)-A3(1)-A2(1)-A1(1)-A1(1)-A1-a0(0)-B0(1)-B0-b1(0)-C1(1)-C2(1)-D4(1)-BTN4(1)-BTN4(1)-BTN5(1)-BTN5-BTN4(1)-BTN4-BTN3(1)-BTN3</t>
  </si>
  <si>
    <t>-BTN4(1)-BTN5(1)-BTN5-BTN4(1)-BTN4-BTN3(1)-B4(1)-BTN3(1)-BTN3(1)-BTN3-BTN2(1)-BTN1(1)-BTN2(1)-BTN2-BTN1(1)-BTN1</t>
  </si>
  <si>
    <t>-BTN2(1)-BTN3(1)-BTN4(1)-BTN5(1)-BTN5-BTN4(1)-BTN3(1)-BTN3-BTN4(1)-BTN4-BTN3(1)-BTN2(1)-BTN2(1)-BTN2</t>
  </si>
  <si>
    <t>-BTN5(1)-BTN5-BTN4(1)-BTN4-BTN3(1)-BTN3-D4(1)-B4(1)-A4(1)-B4(1)-B3(1)-B2(1)-A2(1)-A1(1)-A0(1)-A0(1)-B0(1)-B1(1)-B0(1)-C0(1)-D0(1)-D0(1)-C0(1)-B1(1)-A2(1)-BTN3(1)-B4(1)-B3(1)-B2(1)-B1(1)-A1(1)-A0(1)-B0(1)-A0(1)-A0(1)-A0(1)-A1(1)-A0(1)-A0(1)-A1(1)-A2(1)-A3(</t>
  </si>
  <si>
    <t>-BTN5(1)-D4(1)-C4(1)-C3(1)-B3(1)-B2(1)-B1(1)-A0(1)-A1(1)-A2(1)-A2(1)-A1(1)-B1(1)-B1(1)-A1(1)-A1(1)-B1(1)-A1(1)-A2(1)-A3(1)-A4(1)-BTN2(1)-BTN2(1)-BTN2-BTN1(1)-BTN3(1)-BTN3-BTN4(1)-BTN4-BTN5(1)-BTN5(1)-BTN5-E2(1)-E1(1)-D1(1)-C1(1)-B1(1)-A1(1)-A1(1)-B1(1)-C1</t>
  </si>
  <si>
    <t>-BTN3(1)-BTN1(1)-BTN2(1)-BTN2(1)-BTN2-BTN1(1)-BTN3(1)-BTN3-BTN4(1)-BTN4-BTN5(1)-BTN5</t>
  </si>
  <si>
    <t>-BTN1(1)-BTN1(1)-BTN1-BTN2(1)-BTN2-BTN3(1)-BTN3-BTN4(1)-BTN4</t>
  </si>
  <si>
    <t>-BTN2(1)-BTN2(1)-BTN2-BTN3(1)-BTN3(1)-BTN3-BTN4(1)-BTN4-BTN5(1)-BTN5-BTN4(1)-BTN4-BTN3(1)-BTN2(1)-BTN1(1)-BTN1-BTN2(1)-BTN2</t>
  </si>
  <si>
    <t>-B3(1)-A3(1)-B4(1)-C4(1)-D4(1)-BTN4(1)-BTN5(1)-E4(1)-BTN5(1)-BTN5-BTN4(1)-BTN4-BTN3(1)-BTN3(1)-BTN3-BTN1(1)-BTN1</t>
  </si>
  <si>
    <t>-BTN3(1)-BTN3-BTN4(1)-BTN4-BTN5(1)-BTN5-BTN4(1)-BTN3(1)-BTN1(1)-BTN1(1)-BTN1</t>
  </si>
  <si>
    <t>a1-b0-b1-d0-e0-e1</t>
  </si>
  <si>
    <t>-D3(1)-C3(1)-D4(1)-C4(1)-C3(1)-C2(1)-C1(1)-C0(1)-B0(1)-C0(1)-C0-b0(0)-b0-C1(1)-C1-c2(0)-c2-b2(0)-b2-A2(1)-A2-a1(0)-A2(1)-a3(0)-A3(1)-B3(1)-B3-B4(1)-B4-A4(1)-A4-a3(0)-a3-b3(0)-c3(0)-c3-c4(0)-c4-d4(0)-d4-d3(0)-d3-e3(0)-e3-e4(0)-e4-e3(0)-e2(0)-e2-d2(0)-d2-d1</t>
  </si>
  <si>
    <t>-BTN3(1)-BTN3(1)-BTN3-BTN4(1)-BTN4-BTN5(1)-BTN5</t>
  </si>
  <si>
    <t>-BTN3(1)-C4(1)-C3(1)-B2(1)-B3(1)-C3(1)-B2(1)-B1(1)-B2(1)-B3(1)-B4(1)-BTN2(1)-BTN2(1)-BTN2</t>
  </si>
  <si>
    <t>-BTN3(1)-BTN4(1)-BTN5(1)-BTN5-BTN4(1)</t>
  </si>
  <si>
    <t>-BTN4(1)-BTN3(1)-BTN3(1)-BTN1(1)-BTN1</t>
  </si>
  <si>
    <t>a0-a2-a3-a4-b0-b1-b2-b3-b4-c0-c1-c2-c3-c4-d0-d1-d2-d3-d4-e0-e1-e2-e3-e4</t>
  </si>
  <si>
    <t>-BTN3(1)-BTN1(1)-A4(1)-A3(1)-A2(1)-B2(1)-B1(1)-A1(1)-B1(1)-B1</t>
  </si>
  <si>
    <t>-BTN4(1)-C4(1)-C3(1)-B1(1)-A1(1)-A0(1)-A0(1)-A0-A1(1)-B1(1)-B1-C0(1)-C0-c1(0)-c1-d0(0)-d0-d1(0)-d1-d2(0)-d2-d3(0)-d3-d4(0)-d4-c4(0)-c4-b4(0)-b4-b3(0)-b3-B2(1)-B2(1)-B2-C2(1)-C3(1)-C3-b3(0)-B2(1)-A2(1)-A2-b2(0)-c2(0)-c2-d2(0)-e2(0)-e2-e1(0)-e1-e0(0)-e0-e1(</t>
  </si>
  <si>
    <t>-BTN1(1)-BTN3(1)-BTN2(1)-BTN2(1)-BTN2</t>
  </si>
  <si>
    <t>-BTN5(1)-BTN5-BTN4(1)-BTN4-BTN3(1)-BTN3-BTN2(1)-BTN1(1)-BTN1</t>
  </si>
  <si>
    <t>-BTN2(1)-BTN2-BTN3(1)-BTN4(1)-BTN5(1)-BTN4(1)</t>
  </si>
  <si>
    <t>-C4(1)-C3(1)-C2(1)-B2(1)-B1(1)-A1(1)-A1(1)-A2(1)-B2(1)-B1(1)-B1(1)-B1(1)-B2(1)-B3(1)-B4(1)-BTN1(1)-BTN1</t>
  </si>
  <si>
    <t>-A3(1)-B2(1)-C2(1)-D2(1)-D3(1)-D4(1)-E4(1)-BTN5(1)-E3(1)-E2(1)-D2(1)-C2(1)-B2(1)-B1(1)-B0(1)-A0(1)-B0(1)-A0(1)-A1(1)-A2(1)-B2(1)-C2(1)-C3(1)-D3(1)-E4(1)-BTN5(1)-BTN5</t>
  </si>
  <si>
    <t>-BTN1(1)-BTN1-BTN3(1)-BTN3(1)-BTN3-BTN4(1)-BTN4(1)-BTN4-BTN5(1)-BTN5</t>
  </si>
  <si>
    <t>-BTN4(1)-D4(1)-C3(1)-C2(1)-B2(1)-B1(1)-B1-A1(1)-A1-a2(0)-A3(1)-A4(1)-B4(1)-BTN1(1)-BTN1-BTN2(1)-BTN2-BTN1(1)</t>
  </si>
  <si>
    <t>-BTN3(1)-C4(1)-B4(1)-B3(1)-A2(1)-A1(1)-B1(1)-A1(1)-A2(1)-B3(1)-B4(1)-BTN2(1)-BTN2-BTN2(1)-BTN1(1)</t>
  </si>
  <si>
    <t>-BTN5(1)-BTN5-BTN4(1)-BTN4-BTN3(1)-BTN3-BTN2(1)-BTN1(1)-BTN1(1)-BTN2(1)-BTN2-BTN3(1)-C4(1)-C3(1)-B0(1)-D0(1)-D2(1)-C2(1)-B2(1)-A1(1)-A0(1)-A1(1)-A0(1)-A1(1)-B1(1)-B2(1)-B3(1)-B4(1)-BTN2(1)-BTN1(1)-BTN1-BTN2(1)-BTN2-BTN1(1)-BTN1-BTN2(1)-BTN2</t>
  </si>
  <si>
    <t>-D4(1)-D3(1)-C2(1)-C1(1)-B1(1)-A1(1)-A1(1)-A0(1)-A1(1)-B1(1)-A1(1)-B1(1)-B2(1)-B3(1)-A3(1)-A4(1)-BTN1(1)-BTN1-BTN2(1)-BTN2-BTN3(1)-BTN3-BTN4(1)-BTN4</t>
  </si>
  <si>
    <t>-BTN1(1)-BTN2(1)-BTN1(1)-BTN2(1)-BTN1(1)-BTN1</t>
  </si>
  <si>
    <t>-C4(1)-B3(1)-B2(1)-A0(1)-A3(1)-BTN3(1)-C4(1)-C3(1)-C2(1)-D2(1)-D1(1)-D2(1)-C2(1)-B1(1)-A1(1)-A1-B0(1)-B0-C1(1)-C2(1)-E4(1)</t>
  </si>
  <si>
    <t>-BTN4(1)-BTN4(1)-BTN3(1)-BTN1(1)-BTN1</t>
  </si>
  <si>
    <t>-BTN2(1)-B4(1)-C4(1)-BTN2(1)-BTN1(1)-BTN1-BTN2(1)-BTN3(1)-BTN3-BTN4(1)-BTN4-BTN5(1)-BTN5</t>
  </si>
  <si>
    <t>-D4(1)-C3(1)-B3(1)-B4(1)-BTN1(1)-BTN4(1)-BTN5(1)-BTN5-BTN4(1)-BTN4-BTN3(1)-BTN3-BTN1(1)-BTN1-BTN1(1)-B4(1)-B4(1)-BTN1(1)-BTN1-B4(1)-B3(1)-A2(1)-A1(1)-A0(1)-B0(1)-A0(1)-A1(1)-A0(1)-B0(1)-B1(1)-B2(1)-B3(1)-B4(1)-BTN1(1)-BTN1-B4(1)-A3(1)-A2(1)-A1(1)-B1(1)-B2</t>
  </si>
  <si>
    <t>-D0(1)-C1(1)-B1(1)-A1(1)-A2(1)-A1(1)-B1(1)-A1(1)-B1(1)-B0(1)-B1(1)-B2(1)-B3(1)-B4(1)-BTN1(1)-BTN1-BTN3(1)-BTN3-BTN4(1)-BTN4-BTN5(1)-BTN5-E4(1)-E3(1)-E2(1)-E1(1)-D1(1)-D0(1)-C0(1)-B0(1)-A0(1)-A0(1)-A1(1)-A2(1)-A3(1)-A2(1)-A1(1)-A1(1)-B1(1)-C1(1)-D1(1)-D2(1</t>
  </si>
  <si>
    <t>-BTN3(1)-C4(1)-C3(1)-B2(1)-A2(1)-B2(1)-B3(1)-B4(1)-BTN2(1)-BTN2(1)-BTN2-BTN3(1)-BTN3(1)-BTN3-BTN4(1)-BTN4-BTN5(1)-BTN5</t>
  </si>
  <si>
    <t>-BTN1(1)-BTN1-BTN2(1)-BTN2-BTN3(1)-BTN3-BTN4(1)-BTN4</t>
  </si>
  <si>
    <t>-BTN1(1)-BTN1(1)-BTN1(1)-BTN1(1)-BTN1(1)-BTN1(1)-BTN3(1)-BTN3-BTN4(1)-BTN4-BTN5(1)-BTN5-BTN3(1)-BTN1(1)</t>
  </si>
  <si>
    <t>-BTN5(1)-BTN5-BTN4(1)-BTN4-BTN3(1)-BTN3-BTN1(1)-BTN2(1)-BTN2-BTN1(1)</t>
  </si>
  <si>
    <t>-BTN5(1)-BTN4(1)-BTN3(1)-BTN3-BTN4(1)-BTN4-BTN5(1)-BTN5-E4(1)-D4(1)-C4(1)-BTN1(1)-BTN2(1)-BTN1(1)-BTN1</t>
  </si>
  <si>
    <t>a0-b0-b1-c0-c1-c2-c3-c4-d0-d1-d2-d3-d4-e0-e1-e2-e3-e4</t>
  </si>
  <si>
    <t>-BTN4(1)-D4(1)-C3(1)-C2(1)-C3(1)-C4(1)-BTN3(1)-BTN3-BTN4(1)-BTN4-BTN5(1)-BTN5-BTN4(1)-C4(1)-B4(1)-C4(1)-B4(1)-B4-b3(0)-b3-b2(0)-b2-a2(0)-a2-a3(0)-a3-a4(0)-a4-a3(0)-a2(0)-a1(0)-a1-b1(0)</t>
  </si>
  <si>
    <t>-D4(1)-BTN3(1)-BTN3-BTN4(1)-BTN4-BTN5(1)-BTN5</t>
  </si>
  <si>
    <t>-C4(1)-C3(1)-B2(1)-B1(1)-B2(1)-B3(1)-B4(1)-BTN2(1)-BTN2(1)-BTN2</t>
  </si>
  <si>
    <t>-BTN2(1)-BTN2(1)-BTN2-BTN1(1)</t>
  </si>
  <si>
    <t>-BTN5(1)-BTN3(1)-BTN2(1)-BTN2</t>
  </si>
  <si>
    <t>-C3(1)-B2(1)-A1(1)-B1(1)-C2(1)-C3(1)-C4(1)-BTN3(1)</t>
  </si>
  <si>
    <t>a1-a2-a3-a4-b0-b2-b4-c0-c3-c4-d3-d4-e0-e1-e2-e3-e4</t>
  </si>
  <si>
    <t>-B4(1)-A3(1)-A2(1)-A0(1)-A0-a1(0)-B1(1)-B1-c2(0)-c2-d2(0)-d2-d1(0)-d1-c1(0)-c1-c0(0)-D0(1)-D0-c1(0)-c2(0)-b2(0)-B3(1)-B3-b4(0)</t>
  </si>
  <si>
    <t>-A4(1)-BTN1(1)-BTN2(1)-BTN2</t>
  </si>
  <si>
    <t>-BTN3(1)-BTN4(1)-BTN5(1)-BTN5-BTN4(1)-BTN4(1)-BTN4-BTN3(1)-BTN3-BTN2(1)-BTN1(1)-BTN1-BTN2(1)</t>
  </si>
  <si>
    <t>-BTN2(1)-BTN2(1)-BTN2(1)-BTN2</t>
  </si>
  <si>
    <t>-C3(1)-C4(1)-D4(1)-D3(1)-E3(1)-D3(1)-E3(1)-E2(1)-D2(1)-D3(1)-C3(1)-C4(1)-BTN3(1)-BTN2(1)-BTN2(1)-BTN2</t>
  </si>
  <si>
    <t>-A3(1)-A2(1)-B2(1)-C2(1)-C1(1)-D1(1)-E1(1)-D1(1)-D0(1)-C0(1)-B0(1)-B1(1)-A1(1)-B1(1)-C2(1)-D2(1)-E3(1)-E4(1)</t>
  </si>
  <si>
    <t>-BTN3(1)-BTN1(1)-BTN1-BTN3(1)-BTN3-BTN4(1)-BTN4-BTN5(1)-BTN5</t>
  </si>
  <si>
    <t>a0-a2-a3-a4-b2-b3-b4-c0-c1-c2-c3-c4-d0-d1-d2-d3-d4-e0-e1-e2-e3-e4</t>
  </si>
  <si>
    <t>-BTN4(1)-D4(1)-C3(1)-C2(1)-C1(1)-B1(1)-B1-B0(1)-A0(1)-A0-A1(1)-A1-a2(0)-B3(1)-B4(1)-BTN1(1)-BTN2(1)-BTN2</t>
  </si>
  <si>
    <t>-BTN3(1)-C4(1)-C3(1)-C2(1)-B2(1)-B1(1)-B2(1)-B3(1)-B4(1)-BTN1(1)-BTN1(1)-BTN2(1)-BTN2</t>
  </si>
  <si>
    <t>-E4(1)-BTN5(1)-BTN5(1)-BTN5-BTN4(1)-BTN3(1)-BTN3-BTN4(1)-BTN4-BTN3(1)-BTN1(1)</t>
  </si>
  <si>
    <t>-BTN3(1)-C4(1)-C3(1)-B3(1)-B2(1)-A2(1)-A1(1)-A0(1)-B0(1)-A0(1)-B0(1)-B1(1)-A1(1)-B1(1)-B2(1)-C2(1)-C3(1)-C4(1)-BTN3(1)-BTN3</t>
  </si>
  <si>
    <t>-BTN1(1)-BTN1(1)</t>
  </si>
  <si>
    <t>a1-a2-a3-a4-b0-b1-b2-b3-b4-c0-c1-c2-c3-c4-d0-d1-d2-d3-d4-e0-e1-e2-e3-e4</t>
  </si>
  <si>
    <t>-BTN4(1)-BTN3(1)-C4(1)-B4(1)-B3(1)-A3(1)-A2(1)-A1(1)-A0(1)-A1(1)-B1(1)-B2(1)-B1(1)-B0(1)-B0-B1(1)-C2(1)-C3(1)-C4(1)-D4(1)</t>
  </si>
  <si>
    <t>-BTN3(1)-BTN1(1)-BTN1-BTN3(1)-BTN3</t>
  </si>
  <si>
    <t>-BTN3(1)-C4(1)-B3(1)-C3(1)-C4(1)-D4(1)-E4(1)-BTN5(1)-BTN5-BTN4(1)-BTN4-BTN3(1)-BTN3-BTN2(1)-BTN2</t>
  </si>
  <si>
    <t>-E1(1)-D1(1)-D2(1)-C2(1)-B3(1)-A4(1)-BTN3(1)-BTN4(1)-BTN5(1)-BTN5(1)-BTN5-BTN4(1)-BTN4-BTN3(1)-BTN3-BTN1(1)-BTN1(1)-B4(1)-B3(1)-B2(1)-B1(1)-A0(1)-B0(1)</t>
  </si>
  <si>
    <t>-D0(1)-C0(1)-B0(1)-A0(1)-A1(1)-A0(1)-B0(1)-B1(1)-B1(1)-B2(1)-B3(1)-B4(1)-A3(1)-A2(1)-A3(1)-B3(1)-B4(1)-BTN1(1)-BTN1-BTN4(1)</t>
  </si>
  <si>
    <t>-C4(1)-C4(1)-BTN3(1)-BTN3-BTN1(1)-BTN2(1)-BTN2-BTN1(1)-BTN3(1)-BTN4(1)-BTN4</t>
  </si>
  <si>
    <t>-BTN3(1)-BTN1(1)-BTN2(1)-BTN2-BTN1(1)-BTN1-BTN3(1)-BTN3-BTN4(1)-BTN4</t>
  </si>
  <si>
    <t>-BTN2(1)-BTN2(1)-BTN2(1)-BTN2(1)-BTN3(1)-BTN3-BTN2(1)-BTN1(1)-BTN1-BTN2(1)-BTN3(1)</t>
  </si>
  <si>
    <t>-BTN4(1)-BTN5(1)-BTN5(1)-BTN5-BTN4(1)-BTN4-BTN3(1)-BTN1(1)-BTN2(1)</t>
  </si>
  <si>
    <t>-BTN2(1)-B1(1)-A1(1)-A0(1)-A0(1)-B0(1)-A0(1)-B0(1)-A1(1)-B1(1)-A1(1)-A1-a1(0)-b1(0)-BTN2(1)</t>
  </si>
  <si>
    <t>-B1(1)-A1(1)-B1(1)-B0(1)-A0(1)-B0(1)-B0(1)-A1(1)-A1-b0(0)-b0-b1(0)-b1-btn1(0)</t>
  </si>
  <si>
    <t>-B1(1)-B1(1)-A1(1)-BTN2(1)-BTN2(1)-BTN2(1)-BTN1(1)-BTN1</t>
  </si>
  <si>
    <t>-BTN1(1)-BTN1-BTN2(1)-B1(1)-BTN2(1)</t>
  </si>
  <si>
    <t>-BTN2(1)-BTN2(1)-BTN1(1)-BTN2(1)-BTN2</t>
  </si>
  <si>
    <t>-B0(1)-A0(1)-A1(1)-A0(1)-A0(1)-B0(1)-B0(1)-A0(1)-A1(1)-A1-btn1(0)-b1(0)-A0(1)-A1(1)-btn1(0)-btn2(0)-BTN2-btn2(0)-btn2(0)-a1(0)-a1(0)-a0(0)-B1(1)-B0(1)-B0-b1(0)-b1-btn1(0)</t>
  </si>
  <si>
    <t>-B0(1)-A0(1)-B0(1)-B0(1)-A0(1)-A1(1)-A0(1)-B0(1)-B0(1)-A1(1)-B1(1)-A1(1)-BTN2(1)-BTN1(1)-BTN1-BTN2(1)-B1(1)-B1-B0(1)-B0-a0(0)-a0-a1(0)-a1</t>
  </si>
  <si>
    <t>-B0(1)-B0(1)-B0(1)-A0(1)-A0(1)-B0(1)-B1(1)-BTN1(1)-A1(1)-B1(1)-BTN1(1)-BTN1(1)-A1(1)-A1(1)-B0(1)-B0-b1(0)-A1(1)-B0(1)-b0(0)-a1(0)-A0(1)-A1(1)-B1(1)-A1(1)-A1(1)-B0(1)-a0(0)-A1(1)-A1(1)-A0(1)-A1(1)-B1(1)-B1</t>
  </si>
  <si>
    <t>-BTN1(1)-A1(1)-A0(1)-BTN1(1)-A1(1)-A0(1)-A1(1)-BTN1(1)-A1(1)-A0(1)-A0(1)-A1(1)-B1(1)-B0(1)-B1(1)-A1(1)-BTN1(1)-BTN1(1)-A1(1)-A1(1)-A0(1)-A0(1)-B1(1)-B0(1)-B0-b1(0)-b1-A1(1)-A1-btn2(0)</t>
  </si>
  <si>
    <t>-B1(1)-BTN1(1)-BTN1(1)-BTN2(1)-BTN2(1)-BTN2</t>
  </si>
  <si>
    <t>-A0(1)-A1(1)-A0(1)-BTN1(1)-A0(1)-B1(1)-A1(1)-A0(1)-B1(1)-A1(1)-A0(1)-B1(1)-A0(1)-B0(1)-A0(1)-A0-b1(0)-b1-a1(0)-a1-b0(0)-B1(1)-btn2(0)</t>
  </si>
  <si>
    <t>-B1(1)-A1(1)-A0(1)-B0(1)-A0(1)-B0(1)-A1(1)-A1-B1(1)-a0(0)-B0(1)-B0-A0(1)-A0-b0(0)</t>
  </si>
  <si>
    <t>-B1(1)-A0(1)-B1(1)-B1(1)-B0(1)-A1(1)-B1(1)-B0(1)-A0(1)-B0(1)-A0(1)-A1(1)-BTN1(1)-BTN1(1)-BTN1</t>
  </si>
  <si>
    <t>-BTN2(1)-BTN1(1)-BTN1(1)-BTN1-BTN2(1)-BTN2-BTN1(1)-BTN1-BTN2(1)-BTN2(1)-BTN2-BTN2(1)-BTN2-BTN1(1)-BTN2(1)-BTN2-BTN1(1)-BTN1-BTN2(1)</t>
  </si>
  <si>
    <t>-B1(1)-BTN2(1)-B1(1)-A1(1)-A1-a0(0)-a0-b0(0)-b0-b1(0)-BTN2(1)-BTN2</t>
  </si>
  <si>
    <t>-B0(1)-A0(1)-A1(1)-BTN1(1)-BTN1-BTN2(1)-BTN2-BTN1(1)-B1(1)-B0(1)-B0(1)-A0(1)-A1(1)-B0(1)-B1(1)-A1(1)-BTN1(1)-BTN2(1)-BTN2</t>
  </si>
  <si>
    <t>Turisas</t>
  </si>
  <si>
    <t>-B1(1)-A1(1)-A1(1)-A0(1)-B0(1)-B1(1)-BTN1(1)-BTN1(1)-BTN2(1)-BTN1(1)-B1(1)-B0(1)-B1(1)-BTN1(1)-BTN2(1)-BTN1(1)-BTN2(1)-BTN1(1)-BTN1</t>
  </si>
  <si>
    <t>-B1(1)-BTN2(1)-BTN2(1)-B1(1)-BTN2(1)-BTN2</t>
  </si>
  <si>
    <t>-B1(1)-A1(1)-A0(1)-B0(1)-B0-a1(0)-a1-b1(0)-b1-b0(0)-a0(0)-A1(1)-btn1(0)-BTN1</t>
  </si>
  <si>
    <t>Schinkenkäse_1</t>
  </si>
  <si>
    <t>-A0(1)-B0(1)-B1(1)-BTN2(1)-BTN1(1)-BTN1</t>
  </si>
  <si>
    <t>Schinkenkäse</t>
  </si>
  <si>
    <t>-B1(1)-B1-B1-BTN1(1)-BTN1</t>
  </si>
  <si>
    <t>x</t>
  </si>
  <si>
    <t>-B0(1)-A0(1)-A0-b1(0)-b1-btn2(0)-a1(0)-a1</t>
  </si>
  <si>
    <t>-A1(1)-BTN2(1)-BTN2(1)-B1(1)-A0(1)-B0(1)-B0(1)-B0-b1(0)-b1</t>
  </si>
  <si>
    <t>-BTN2(1)-B0(1)-A1(1)-B1(1)-BTN1(1)-BTN1</t>
  </si>
  <si>
    <t>-B1(1)-A1(1)-BTN1(1)-A1(1)-B1(1)-B0(1)-B1(1)-A1(1)-BTN2(1)-BTN2</t>
  </si>
  <si>
    <t>-BTN2(1)-BTN2(1)-BTN1(1)-BTN1-BTN2(1)-BTN2(1)</t>
  </si>
  <si>
    <t>-BTN2(1)-B1(1)-B0(1)-B1(1)-A1(1)-B1(1)-B1(1)-B0(1)-B0(1)-A0(1)-A1(1)-A0(1)-B0(1)-B1(1)-BTN2(1)-BTN1(1)-BTN2(1)-BTN2-BTN2(1)</t>
  </si>
  <si>
    <t>-B1(1)-A1(1)-B1(1)-BTN2(1)-BTN2</t>
  </si>
  <si>
    <t>-BTN1(1)-B1(1)-B0(1)-B1(1)-A1(1)-A0(1)-B0(1)-A0(1)-A1(1)-B1(1)-B0(1)-B1(1)-BTN1(1)-BTN1(1)-BTN1(1)-BTN2(1)-BTN1(1)-BTN1</t>
  </si>
  <si>
    <t>am Ende geöffnete Felder (ohne doppelte)</t>
  </si>
  <si>
    <t>Anzahl am Ende geöffnete Felder (ohne doppelte)</t>
  </si>
  <si>
    <t>Felder zuerst geöffnet</t>
  </si>
  <si>
    <t>Mauspfad</t>
  </si>
  <si>
    <t>sex</t>
  </si>
  <si>
    <t>age</t>
  </si>
  <si>
    <t>Schulabschluss</t>
  </si>
  <si>
    <t>Ausbildung</t>
  </si>
  <si>
    <t>ST</t>
  </si>
  <si>
    <t>job</t>
  </si>
  <si>
    <t>status</t>
  </si>
  <si>
    <t>Einsatz</t>
  </si>
  <si>
    <t>Einsatztage</t>
  </si>
  <si>
    <t>w</t>
  </si>
  <si>
    <t>Abi</t>
  </si>
  <si>
    <t>Kauffrau im Einzelhandel</t>
  </si>
  <si>
    <t>Traine</t>
  </si>
  <si>
    <t>Studi</t>
  </si>
  <si>
    <t>Rechtswissenschaften</t>
  </si>
  <si>
    <t>Mathematik</t>
  </si>
  <si>
    <t>m</t>
  </si>
  <si>
    <t>Studiu</t>
  </si>
  <si>
    <t>1</t>
  </si>
  <si>
    <t>Wirtschaftsmathematik</t>
  </si>
  <si>
    <t>Werkst</t>
  </si>
  <si>
    <t>Umweltwissenschaften</t>
  </si>
  <si>
    <t>Studen</t>
  </si>
  <si>
    <t>MSC Wirtschaftsinformatik</t>
  </si>
  <si>
    <t>Wirtsc</t>
  </si>
  <si>
    <t>Molecular Ecosystem Sciences</t>
  </si>
  <si>
    <t>Ostasienwissenschaften/Chinesisch als Fremdsprache</t>
  </si>
  <si>
    <t>BWL</t>
  </si>
  <si>
    <t>SaZ</t>
  </si>
  <si>
    <t>VWL/Soziologie</t>
  </si>
  <si>
    <t>Wirtschaftsingenieurwesen</t>
  </si>
  <si>
    <t>ja</t>
  </si>
  <si>
    <t>35</t>
  </si>
  <si>
    <t>WIng</t>
  </si>
  <si>
    <t>Kommunikation</t>
  </si>
  <si>
    <t>Journa</t>
  </si>
  <si>
    <t>International Business Administration</t>
  </si>
  <si>
    <t>Consul</t>
  </si>
  <si>
    <t>Promot</t>
  </si>
  <si>
    <t>Jura</t>
  </si>
  <si>
    <t>Angest</t>
  </si>
  <si>
    <t>Physik</t>
  </si>
  <si>
    <t>Chemie</t>
  </si>
  <si>
    <t>Nordamerikastudien</t>
  </si>
  <si>
    <t>selbst</t>
  </si>
  <si>
    <t>Maschinenbau</t>
  </si>
  <si>
    <t>100</t>
  </si>
  <si>
    <t>Informatik</t>
  </si>
  <si>
    <t>Übersetzen</t>
  </si>
  <si>
    <t>Übers</t>
  </si>
  <si>
    <t>Economics</t>
  </si>
  <si>
    <t>mR</t>
  </si>
  <si>
    <t>Maurer</t>
  </si>
  <si>
    <t>Immobi</t>
  </si>
  <si>
    <t>180</t>
  </si>
  <si>
    <t>Wirtschaftsinformatik</t>
  </si>
  <si>
    <t>Inform</t>
  </si>
  <si>
    <t>Lehramt</t>
  </si>
  <si>
    <t>Schauwerbegestalterin</t>
  </si>
  <si>
    <t>Visual</t>
  </si>
  <si>
    <t>ka</t>
  </si>
  <si>
    <t>Master Germanistik</t>
  </si>
  <si>
    <t>Texter</t>
  </si>
  <si>
    <t>Senior</t>
  </si>
  <si>
    <t>Psychologie in IT</t>
  </si>
  <si>
    <t>HS</t>
  </si>
  <si>
    <t>telefo</t>
  </si>
  <si>
    <t>13</t>
  </si>
  <si>
    <t>Geschichte</t>
  </si>
  <si>
    <t>Hypothese III</t>
  </si>
  <si>
    <t>Names</t>
  </si>
  <si>
    <t>µ age</t>
  </si>
  <si>
    <t>Median age</t>
  </si>
  <si>
    <t>sigma age</t>
  </si>
  <si>
    <t>eHS</t>
  </si>
  <si>
    <t>Stud</t>
  </si>
  <si>
    <t>kA</t>
  </si>
  <si>
    <t>GT course</t>
  </si>
  <si>
    <t>Job: Studium</t>
  </si>
  <si>
    <t>Job: Arbeit</t>
  </si>
  <si>
    <t>Job: Soldat</t>
  </si>
  <si>
    <t>Job</t>
  </si>
  <si>
    <t>Soldat</t>
  </si>
  <si>
    <t>Studium</t>
  </si>
  <si>
    <t>Arbeit</t>
  </si>
  <si>
    <t>Stand Datenabfrage:</t>
  </si>
  <si>
    <t>I, II, III</t>
  </si>
  <si>
    <t>IV strategic Problem Solving</t>
  </si>
  <si>
    <t>V non-strategic problem solving</t>
  </si>
  <si>
    <t>I, II, VI</t>
  </si>
  <si>
    <t>VII</t>
  </si>
  <si>
    <t>VIII completness of heuristics</t>
  </si>
  <si>
    <t>IX Random</t>
  </si>
  <si>
    <t>X Equilibrium Choices</t>
  </si>
  <si>
    <t>Number of EIP patterns ADD I, II and COMPARE I, II</t>
  </si>
  <si>
    <t>Number of random choices (entry of 2 or 3 in AC, table 160721_Häufigkeiten_EIPs)</t>
  </si>
  <si>
    <t>Number of Equilibrium Choices</t>
  </si>
  <si>
    <t>time / EIP</t>
  </si>
  <si>
    <t>MW ELIMINATION</t>
  </si>
  <si>
    <t>StD</t>
  </si>
  <si>
    <t>MW relativer Payoff</t>
  </si>
  <si>
    <t>D1, D2</t>
  </si>
  <si>
    <t>Anz Alternativen</t>
  </si>
  <si>
    <t>D1,D2</t>
  </si>
  <si>
    <t>Zeit fertig bereinigt</t>
  </si>
  <si>
    <t>EIP / time</t>
  </si>
  <si>
    <t>Zeit Entsch bereinigt</t>
  </si>
  <si>
    <t>Erwartungswert</t>
  </si>
  <si>
    <t>Erwartung non-soph. Gegnerentsch</t>
  </si>
  <si>
    <t>Erwartung soph. Gegnerentsch</t>
  </si>
  <si>
    <t>null</t>
  </si>
  <si>
    <t>28,5</t>
  </si>
  <si>
    <t>-9,5</t>
  </si>
  <si>
    <t>time_EP</t>
  </si>
  <si>
    <t>antizipierter Gegenspielerentscheidungstyp</t>
  </si>
  <si>
    <t>kA*kA*A,O,P,N,L2,D1,D2,E</t>
  </si>
  <si>
    <t>kA*A,O,P,N,L2,D1,D2,E</t>
  </si>
  <si>
    <t>O,P,N,L2,D1,D2,E</t>
  </si>
  <si>
    <t>A,O</t>
  </si>
  <si>
    <t>O</t>
  </si>
  <si>
    <t>kA*O,P,N,L2,D1,D2,E</t>
  </si>
  <si>
    <t>O*O,P,N,L2,D1,D2,E</t>
  </si>
  <si>
    <t>Other aspects:</t>
  </si>
  <si>
    <t>w/o # yet</t>
  </si>
  <si>
    <t>in extra-modul</t>
  </si>
  <si>
    <t>V1 spezifisch</t>
  </si>
  <si>
    <t>Speeding up Hypothesis</t>
  </si>
  <si>
    <t>here: time per EIP</t>
  </si>
  <si>
    <t>here:  EIP per time</t>
  </si>
  <si>
    <t>Hypothesis soph. EIPs and choice:</t>
  </si>
  <si>
    <t>µ sophEIP/soph Ent &gt; µ sophEIP/no soph Entsch</t>
  </si>
  <si>
    <t>Hypothesis Relation of look up own payoff grow under time pressure</t>
  </si>
  <si>
    <t>zurückgestellt / folgt aus Produktionssystem</t>
  </si>
  <si>
    <t>early decision and revision</t>
  </si>
  <si>
    <t>p_i</t>
  </si>
  <si>
    <t>MW time / EIP</t>
  </si>
  <si>
    <t>StD time/ EIP</t>
  </si>
  <si>
    <t>MW  EIP/time</t>
  </si>
  <si>
    <t>StD EIP/time</t>
  </si>
  <si>
    <t>n_1</t>
  </si>
  <si>
    <t>MW soph. EIPs/soph. Dec</t>
  </si>
  <si>
    <t>StD sophEIP/Soph decision</t>
  </si>
  <si>
    <t>n_2</t>
  </si>
  <si>
    <t>MW soph. EIPs/no soph. Dec</t>
  </si>
  <si>
    <t>StD sophEIP/no Soph decision</t>
  </si>
  <si>
    <t>MW proportion</t>
  </si>
  <si>
    <t>StD proportion</t>
  </si>
  <si>
    <t>correlation mousemove distance/soph EIPs</t>
  </si>
  <si>
    <t>correlation mousemovement time/soph EIPs?</t>
  </si>
  <si>
    <t>Anmerkung:</t>
  </si>
  <si>
    <t>Erledigt (12.09.)</t>
  </si>
  <si>
    <t>Daten = Kopie aus Tabellenblatt "statistische Auswertung_Time"</t>
  </si>
  <si>
    <t>Ordnung nach Spalte A</t>
  </si>
  <si>
    <t>Daten Kopierfertig für Dissertation</t>
  </si>
  <si>
    <t>Daten = Kopie aus Tabellenblatt "statistische Auswertung_Compl"</t>
  </si>
  <si>
    <t>Ordnung nach Spalte B</t>
  </si>
  <si>
    <t>Eq vs Rand</t>
  </si>
  <si>
    <t>p_0</t>
  </si>
  <si>
    <t>T</t>
  </si>
  <si>
    <t>H0</t>
  </si>
  <si>
    <t>A,O,P,N,L2,D1,D2,E</t>
  </si>
  <si>
    <t>Support XI: Speed Up Mausaktivität</t>
  </si>
  <si>
    <t xml:space="preserve">MW </t>
  </si>
  <si>
    <t xml:space="preserve">StD </t>
  </si>
  <si>
    <t>Mausaktivität</t>
  </si>
  <si>
    <t>Early Decision</t>
  </si>
  <si>
    <t>Ratio Early/time finish</t>
  </si>
  <si>
    <t>Status 1: Abbrecher 2: Schnellrater 3: Rater 4: no mouse use</t>
  </si>
  <si>
    <t>time_EP/time_open</t>
  </si>
  <si>
    <t>Hypothese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</si>
</sst>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[$-F800]dddd\,\ mmmm\ dd\,\ yyyy"/>
  </numFmts>
  <fonts count="4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Grid">
        <fgColor rgb="FF00FF00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1482">
    <xf numFmtId="0" fontId="0" fillId="0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10" fillId="5" borderId="0"/>
    <xf numFmtId="0" fontId="9" fillId="5" borderId="0" applyNumberFormat="0" applyFill="0" applyBorder="0" applyAlignment="0" applyProtection="0"/>
    <xf numFmtId="0" fontId="12" fillId="5" borderId="10" applyNumberFormat="0" applyFill="0" applyAlignment="0" applyProtection="0"/>
    <xf numFmtId="0" fontId="13" fillId="5" borderId="11" applyNumberFormat="0" applyFill="0" applyAlignment="0" applyProtection="0"/>
    <xf numFmtId="0" fontId="14" fillId="5" borderId="12" applyNumberFormat="0" applyFill="0" applyAlignment="0" applyProtection="0"/>
    <xf numFmtId="0" fontId="14" fillId="5" borderId="0" applyNumberFormat="0" applyFill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13" applyNumberFormat="0" applyAlignment="0" applyProtection="0"/>
    <xf numFmtId="0" fontId="19" fillId="12" borderId="14" applyNumberFormat="0" applyAlignment="0" applyProtection="0"/>
    <xf numFmtId="0" fontId="20" fillId="12" borderId="13" applyNumberFormat="0" applyAlignment="0" applyProtection="0"/>
    <xf numFmtId="0" fontId="21" fillId="5" borderId="15" applyNumberFormat="0" applyFill="0" applyAlignment="0" applyProtection="0"/>
    <xf numFmtId="0" fontId="22" fillId="13" borderId="16" applyNumberFormat="0" applyAlignment="0" applyProtection="0"/>
    <xf numFmtId="0" fontId="8" fillId="5" borderId="0" applyNumberFormat="0" applyFill="0" applyBorder="0" applyAlignment="0" applyProtection="0"/>
    <xf numFmtId="0" fontId="10" fillId="14" borderId="17" applyNumberFormat="0" applyFont="0" applyAlignment="0" applyProtection="0"/>
    <xf numFmtId="0" fontId="23" fillId="5" borderId="0" applyNumberFormat="0" applyFill="0" applyBorder="0" applyAlignment="0" applyProtection="0"/>
    <xf numFmtId="0" fontId="11" fillId="5" borderId="18" applyNumberFormat="0" applyFill="0" applyAlignment="0" applyProtection="0"/>
    <xf numFmtId="0" fontId="24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24" fillId="38" borderId="0" applyNumberFormat="0" applyBorder="0" applyAlignment="0" applyProtection="0"/>
    <xf numFmtId="0" fontId="6" fillId="5" borderId="0"/>
    <xf numFmtId="0" fontId="10" fillId="5" borderId="0"/>
    <xf numFmtId="0" fontId="10" fillId="14" borderId="17" applyNumberFormat="0" applyFont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10" fillId="5" borderId="0"/>
    <xf numFmtId="0" fontId="10" fillId="14" borderId="17" applyNumberFormat="0" applyFon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6" fillId="5" borderId="0"/>
    <xf numFmtId="0" fontId="6" fillId="5" borderId="0"/>
    <xf numFmtId="0" fontId="6" fillId="5" borderId="0"/>
    <xf numFmtId="9" fontId="6" fillId="5" borderId="0" applyFont="0" applyFill="0" applyBorder="0" applyAlignment="0" applyProtection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10" fillId="5" borderId="0"/>
    <xf numFmtId="0" fontId="6" fillId="5" borderId="0"/>
    <xf numFmtId="0" fontId="10" fillId="5" borderId="0"/>
    <xf numFmtId="0" fontId="10" fillId="5" borderId="0"/>
    <xf numFmtId="0" fontId="10" fillId="5" borderId="0"/>
    <xf numFmtId="0" fontId="6" fillId="5" borderId="0"/>
    <xf numFmtId="0" fontId="6" fillId="5" borderId="0"/>
    <xf numFmtId="0" fontId="10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9" fontId="6" fillId="5" borderId="0" applyFont="0" applyFill="0" applyBorder="0" applyAlignment="0" applyProtection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9" fontId="6" fillId="5" borderId="0" applyFont="0" applyFill="0" applyBorder="0" applyAlignment="0" applyProtection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9" fontId="6" fillId="5" borderId="0" applyFont="0" applyFill="0" applyBorder="0" applyAlignment="0" applyProtection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14" borderId="17" applyNumberFormat="0" applyFont="0" applyAlignment="0" applyProtection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43" fontId="10" fillId="5" borderId="0" applyFont="0" applyFill="0" applyBorder="0" applyAlignment="0" applyProtection="0"/>
    <xf numFmtId="0" fontId="6" fillId="5" borderId="0"/>
    <xf numFmtId="0" fontId="6" fillId="5" borderId="0"/>
    <xf numFmtId="0" fontId="25" fillId="5" borderId="10" applyNumberFormat="0" applyFill="0" applyAlignment="0" applyProtection="0"/>
    <xf numFmtId="0" fontId="26" fillId="5" borderId="11" applyNumberFormat="0" applyFill="0" applyAlignment="0" applyProtection="0"/>
    <xf numFmtId="0" fontId="27" fillId="5" borderId="12" applyNumberFormat="0" applyFill="0" applyAlignment="0" applyProtection="0"/>
    <xf numFmtId="0" fontId="27" fillId="5" borderId="0" applyNumberFormat="0" applyFill="0" applyBorder="0" applyAlignment="0" applyProtection="0"/>
    <xf numFmtId="0" fontId="28" fillId="8" borderId="0" applyNumberFormat="0" applyBorder="0" applyAlignment="0" applyProtection="0"/>
    <xf numFmtId="0" fontId="29" fillId="9" borderId="0" applyNumberFormat="0" applyBorder="0" applyAlignment="0" applyProtection="0"/>
    <xf numFmtId="0" fontId="30" fillId="10" borderId="0" applyNumberFormat="0" applyBorder="0" applyAlignment="0" applyProtection="0"/>
    <xf numFmtId="0" fontId="31" fillId="11" borderId="13" applyNumberFormat="0" applyAlignment="0" applyProtection="0"/>
    <xf numFmtId="0" fontId="32" fillId="12" borderId="14" applyNumberFormat="0" applyAlignment="0" applyProtection="0"/>
    <xf numFmtId="0" fontId="33" fillId="12" borderId="13" applyNumberFormat="0" applyAlignment="0" applyProtection="0"/>
    <xf numFmtId="0" fontId="34" fillId="5" borderId="15" applyNumberFormat="0" applyFill="0" applyAlignment="0" applyProtection="0"/>
    <xf numFmtId="0" fontId="35" fillId="13" borderId="16" applyNumberFormat="0" applyAlignment="0" applyProtection="0"/>
    <xf numFmtId="0" fontId="36" fillId="5" borderId="0" applyNumberFormat="0" applyFill="0" applyBorder="0" applyAlignment="0" applyProtection="0"/>
    <xf numFmtId="0" fontId="37" fillId="5" borderId="0" applyNumberFormat="0" applyFill="0" applyBorder="0" applyAlignment="0" applyProtection="0"/>
    <xf numFmtId="0" fontId="38" fillId="5" borderId="18" applyNumberFormat="0" applyFill="0" applyAlignment="0" applyProtection="0"/>
    <xf numFmtId="0" fontId="39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39" fillId="38" borderId="0" applyNumberFormat="0" applyBorder="0" applyAlignment="0" applyProtection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  <xf numFmtId="0" fontId="6" fillId="5" borderId="0"/>
  </cellStyleXfs>
  <cellXfs count="12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3" fillId="4" borderId="3" xfId="0" applyFont="1" applyFill="1" applyBorder="1" applyAlignment="1" applyProtection="1">
      <alignment vertical="center" wrapText="1"/>
    </xf>
    <xf numFmtId="0" fontId="4" fillId="5" borderId="4" xfId="0" applyFont="1" applyFill="1" applyBorder="1" applyAlignment="1" applyProtection="1">
      <alignment horizontal="right" vertical="center" wrapText="1"/>
    </xf>
    <xf numFmtId="0" fontId="6" fillId="5" borderId="1" xfId="6" applyBorder="1" applyAlignment="1">
      <alignment wrapText="1"/>
    </xf>
    <xf numFmtId="0" fontId="6" fillId="5" borderId="6" xfId="6" applyBorder="1" applyAlignment="1">
      <alignment wrapText="1"/>
    </xf>
    <xf numFmtId="0" fontId="6" fillId="5" borderId="0" xfId="7"/>
    <xf numFmtId="0" fontId="6" fillId="7" borderId="1" xfId="7" applyFill="1" applyBorder="1" applyAlignment="1">
      <alignment wrapText="1"/>
    </xf>
    <xf numFmtId="0" fontId="7" fillId="6" borderId="1" xfId="7" applyFont="1" applyFill="1" applyBorder="1" applyAlignment="1">
      <alignment wrapText="1"/>
    </xf>
    <xf numFmtId="0" fontId="7" fillId="5" borderId="1" xfId="7" applyFont="1" applyFill="1" applyBorder="1" applyAlignment="1">
      <alignment wrapText="1"/>
    </xf>
    <xf numFmtId="0" fontId="7" fillId="6" borderId="5" xfId="7" applyFont="1" applyFill="1" applyBorder="1" applyAlignment="1">
      <alignment wrapText="1"/>
    </xf>
    <xf numFmtId="0" fontId="7" fillId="6" borderId="8" xfId="7" applyFont="1" applyFill="1" applyBorder="1" applyAlignment="1">
      <alignment wrapText="1"/>
    </xf>
    <xf numFmtId="0" fontId="7" fillId="5" borderId="6" xfId="7" applyFont="1" applyFill="1" applyBorder="1" applyAlignment="1">
      <alignment wrapText="1"/>
    </xf>
    <xf numFmtId="0" fontId="7" fillId="6" borderId="9" xfId="7" applyFont="1" applyFill="1" applyBorder="1" applyAlignment="1">
      <alignment wrapText="1"/>
    </xf>
    <xf numFmtId="0" fontId="7" fillId="6" borderId="6" xfId="7" applyFont="1" applyFill="1" applyBorder="1" applyAlignment="1">
      <alignment wrapText="1"/>
    </xf>
    <xf numFmtId="0" fontId="7" fillId="6" borderId="7" xfId="7" applyFont="1" applyFill="1" applyBorder="1" applyAlignment="1">
      <alignment wrapText="1"/>
    </xf>
    <xf numFmtId="0" fontId="0" fillId="0" borderId="0" xfId="0" applyAlignment="1">
      <alignment wrapText="1"/>
    </xf>
    <xf numFmtId="0" fontId="10" fillId="5" borderId="0" xfId="8"/>
    <xf numFmtId="0" fontId="10" fillId="5" borderId="0" xfId="8"/>
    <xf numFmtId="0" fontId="2" fillId="5" borderId="4" xfId="1" applyFont="1" applyFill="1" applyBorder="1" applyAlignment="1" applyProtection="1">
      <alignment vertical="center" wrapText="1"/>
    </xf>
    <xf numFmtId="0" fontId="6" fillId="5" borderId="0" xfId="3"/>
    <xf numFmtId="0" fontId="2" fillId="5" borderId="4" xfId="3" applyFont="1" applyFill="1" applyBorder="1" applyAlignment="1" applyProtection="1">
      <alignment horizontal="right" vertical="center" wrapText="1"/>
    </xf>
    <xf numFmtId="0" fontId="2" fillId="5" borderId="4" xfId="3" applyFont="1" applyFill="1" applyBorder="1" applyAlignment="1" applyProtection="1">
      <alignment vertical="center" wrapText="1"/>
    </xf>
    <xf numFmtId="164" fontId="2" fillId="5" borderId="4" xfId="3" applyNumberFormat="1" applyFont="1" applyFill="1" applyBorder="1" applyAlignment="1" applyProtection="1">
      <alignment horizontal="right" vertical="center" wrapText="1"/>
    </xf>
    <xf numFmtId="49" fontId="6" fillId="5" borderId="0" xfId="4" applyNumberFormat="1"/>
    <xf numFmtId="0" fontId="6" fillId="5" borderId="0" xfId="4"/>
    <xf numFmtId="22" fontId="6" fillId="5" borderId="0" xfId="4" applyNumberFormat="1"/>
    <xf numFmtId="0" fontId="10" fillId="5" borderId="0" xfId="111"/>
    <xf numFmtId="0" fontId="6" fillId="5" borderId="0" xfId="31398"/>
    <xf numFmtId="0" fontId="2" fillId="5" borderId="4" xfId="31398" applyFont="1" applyFill="1" applyBorder="1" applyAlignment="1" applyProtection="1">
      <alignment horizontal="right" vertical="center" wrapText="1"/>
    </xf>
    <xf numFmtId="0" fontId="2" fillId="5" borderId="4" xfId="31398" applyFont="1" applyFill="1" applyBorder="1" applyAlignment="1" applyProtection="1">
      <alignment vertical="center" wrapText="1"/>
    </xf>
    <xf numFmtId="0" fontId="7" fillId="5" borderId="8" xfId="7" applyFont="1" applyFill="1" applyBorder="1" applyAlignment="1">
      <alignment wrapText="1"/>
    </xf>
    <xf numFmtId="0" fontId="7" fillId="5" borderId="19" xfId="7" applyFont="1" applyFill="1" applyBorder="1" applyAlignment="1">
      <alignment wrapText="1"/>
    </xf>
    <xf numFmtId="0" fontId="10" fillId="5" borderId="0" xfId="8"/>
    <xf numFmtId="0" fontId="6" fillId="5" borderId="0" xfId="31416"/>
    <xf numFmtId="0" fontId="1" fillId="2" borderId="1" xfId="31416" applyFont="1" applyFill="1" applyBorder="1" applyAlignment="1" applyProtection="1">
      <alignment horizontal="center" vertical="center"/>
    </xf>
    <xf numFmtId="0" fontId="2" fillId="5" borderId="4" xfId="31416" applyFont="1" applyFill="1" applyBorder="1" applyAlignment="1" applyProtection="1">
      <alignment horizontal="right" vertical="center" wrapText="1"/>
    </xf>
    <xf numFmtId="0" fontId="2" fillId="5" borderId="4" xfId="31416" applyFont="1" applyFill="1" applyBorder="1" applyAlignment="1" applyProtection="1">
      <alignment vertical="center" wrapText="1"/>
    </xf>
    <xf numFmtId="0" fontId="6" fillId="5" borderId="4" xfId="31416" applyBorder="1"/>
    <xf numFmtId="0" fontId="2" fillId="5" borderId="0" xfId="31416" applyFont="1" applyFill="1" applyBorder="1" applyAlignment="1" applyProtection="1">
      <alignment horizontal="right" vertical="center" wrapText="1"/>
    </xf>
    <xf numFmtId="0" fontId="2" fillId="5" borderId="4" xfId="31416" applyNumberFormat="1" applyFont="1" applyFill="1" applyBorder="1" applyAlignment="1" applyProtection="1">
      <alignment vertical="center" wrapText="1"/>
    </xf>
    <xf numFmtId="0" fontId="7" fillId="6" borderId="19" xfId="7" applyFont="1" applyFill="1" applyBorder="1" applyAlignment="1">
      <alignment wrapText="1"/>
    </xf>
    <xf numFmtId="0" fontId="6" fillId="5" borderId="0" xfId="31419"/>
    <xf numFmtId="0" fontId="6" fillId="5" borderId="0" xfId="31467"/>
    <xf numFmtId="0" fontId="6" fillId="5" borderId="0" xfId="31422"/>
    <xf numFmtId="0" fontId="6" fillId="5" borderId="4" xfId="31421" applyBorder="1"/>
    <xf numFmtId="0" fontId="6" fillId="5" borderId="0" xfId="31416" applyBorder="1"/>
    <xf numFmtId="0" fontId="2" fillId="5" borderId="0" xfId="31416" applyFont="1" applyFill="1" applyBorder="1" applyAlignment="1" applyProtection="1">
      <alignment vertical="center" wrapText="1"/>
    </xf>
    <xf numFmtId="0" fontId="6" fillId="5" borderId="0" xfId="31421" applyBorder="1"/>
    <xf numFmtId="0" fontId="10" fillId="5" borderId="0" xfId="8"/>
    <xf numFmtId="0" fontId="0" fillId="0" borderId="1" xfId="0" applyBorder="1" applyAlignment="1">
      <alignment wrapText="1"/>
    </xf>
    <xf numFmtId="0" fontId="10" fillId="39" borderId="1" xfId="8" applyNumberFormat="1" applyFill="1" applyBorder="1" applyAlignment="1">
      <alignment wrapText="1"/>
    </xf>
    <xf numFmtId="0" fontId="0" fillId="39" borderId="1" xfId="31421" applyNumberFormat="1" applyFont="1" applyFill="1" applyBorder="1" applyAlignment="1">
      <alignment wrapText="1"/>
    </xf>
    <xf numFmtId="0" fontId="10" fillId="40" borderId="1" xfId="8" applyNumberFormat="1" applyFill="1" applyBorder="1" applyAlignment="1">
      <alignment wrapText="1"/>
    </xf>
    <xf numFmtId="0" fontId="10" fillId="40" borderId="1" xfId="8" applyFill="1" applyBorder="1" applyAlignment="1">
      <alignment wrapText="1"/>
    </xf>
    <xf numFmtId="0" fontId="6" fillId="39" borderId="1" xfId="31476" applyFill="1" applyBorder="1" applyAlignment="1">
      <alignment wrapText="1"/>
    </xf>
    <xf numFmtId="0" fontId="6" fillId="5" borderId="1" xfId="31475" applyBorder="1"/>
    <xf numFmtId="0" fontId="2" fillId="5" borderId="1" xfId="31416" applyFont="1" applyFill="1" applyBorder="1" applyAlignment="1" applyProtection="1">
      <alignment horizontal="right" vertical="center" wrapText="1"/>
    </xf>
    <xf numFmtId="0" fontId="2" fillId="5" borderId="1" xfId="31416" applyFont="1" applyFill="1" applyBorder="1" applyAlignment="1" applyProtection="1">
      <alignment vertical="center" wrapText="1"/>
    </xf>
    <xf numFmtId="0" fontId="6" fillId="5" borderId="1" xfId="31416" applyBorder="1"/>
    <xf numFmtId="0" fontId="2" fillId="5" borderId="1" xfId="31416" applyNumberFormat="1" applyFont="1" applyFill="1" applyBorder="1" applyAlignment="1" applyProtection="1">
      <alignment vertical="center" wrapText="1"/>
    </xf>
    <xf numFmtId="0" fontId="10" fillId="5" borderId="1" xfId="8" applyBorder="1"/>
    <xf numFmtId="0" fontId="6" fillId="5" borderId="1" xfId="31421" applyBorder="1"/>
    <xf numFmtId="0" fontId="0" fillId="0" borderId="1" xfId="0" applyBorder="1"/>
    <xf numFmtId="0" fontId="10" fillId="5" borderId="40" xfId="8" applyBorder="1"/>
    <xf numFmtId="0" fontId="10" fillId="5" borderId="0" xfId="8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34" xfId="0" applyBorder="1"/>
    <xf numFmtId="0" fontId="0" fillId="0" borderId="31" xfId="0" applyBorder="1"/>
    <xf numFmtId="0" fontId="0" fillId="0" borderId="36" xfId="0" applyBorder="1"/>
    <xf numFmtId="14" fontId="0" fillId="0" borderId="43" xfId="0" applyNumberFormat="1" applyBorder="1"/>
    <xf numFmtId="0" fontId="0" fillId="0" borderId="21" xfId="0" applyBorder="1"/>
    <xf numFmtId="0" fontId="0" fillId="0" borderId="26" xfId="0" applyBorder="1"/>
    <xf numFmtId="0" fontId="0" fillId="0" borderId="5" xfId="0" applyBorder="1"/>
    <xf numFmtId="0" fontId="0" fillId="0" borderId="0" xfId="0" applyBorder="1"/>
    <xf numFmtId="0" fontId="0" fillId="0" borderId="8" xfId="0" applyBorder="1"/>
    <xf numFmtId="0" fontId="0" fillId="0" borderId="32" xfId="0" applyBorder="1"/>
    <xf numFmtId="0" fontId="0" fillId="0" borderId="28" xfId="0" applyBorder="1"/>
    <xf numFmtId="0" fontId="0" fillId="0" borderId="37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27" xfId="0" applyBorder="1"/>
    <xf numFmtId="0" fontId="0" fillId="0" borderId="6" xfId="0" applyBorder="1"/>
    <xf numFmtId="0" fontId="0" fillId="0" borderId="7" xfId="0" applyBorder="1"/>
    <xf numFmtId="0" fontId="0" fillId="0" borderId="29" xfId="0" applyBorder="1"/>
    <xf numFmtId="0" fontId="0" fillId="0" borderId="19" xfId="0" applyBorder="1"/>
    <xf numFmtId="0" fontId="0" fillId="5" borderId="27" xfId="0" applyFill="1" applyBorder="1"/>
    <xf numFmtId="0" fontId="0" fillId="5" borderId="6" xfId="0" applyFill="1" applyBorder="1"/>
    <xf numFmtId="0" fontId="0" fillId="0" borderId="33" xfId="0" applyBorder="1"/>
    <xf numFmtId="0" fontId="0" fillId="0" borderId="38" xfId="0" applyBorder="1"/>
    <xf numFmtId="0" fontId="0" fillId="0" borderId="20" xfId="0" applyBorder="1"/>
    <xf numFmtId="0" fontId="0" fillId="0" borderId="22" xfId="0" applyBorder="1"/>
    <xf numFmtId="0" fontId="0" fillId="0" borderId="30" xfId="0" applyBorder="1"/>
    <xf numFmtId="0" fontId="0" fillId="0" borderId="20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35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39" xfId="0" applyFill="1" applyBorder="1"/>
    <xf numFmtId="11" fontId="0" fillId="0" borderId="1" xfId="0" applyNumberFormat="1" applyBorder="1"/>
    <xf numFmtId="11" fontId="0" fillId="0" borderId="5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5" borderId="26" xfId="0" applyFill="1" applyBorder="1"/>
    <xf numFmtId="0" fontId="0" fillId="5" borderId="1" xfId="0" applyFill="1" applyBorder="1"/>
    <xf numFmtId="2" fontId="0" fillId="0" borderId="1" xfId="0" applyNumberFormat="1" applyBorder="1"/>
    <xf numFmtId="2" fontId="0" fillId="0" borderId="6" xfId="0" applyNumberFormat="1" applyBorder="1"/>
    <xf numFmtId="11" fontId="0" fillId="0" borderId="20" xfId="0" applyNumberFormat="1" applyBorder="1"/>
    <xf numFmtId="11" fontId="0" fillId="0" borderId="47" xfId="0" applyNumberFormat="1" applyBorder="1"/>
    <xf numFmtId="0" fontId="0" fillId="0" borderId="39" xfId="0" applyBorder="1"/>
    <xf numFmtId="0" fontId="0" fillId="40" borderId="48" xfId="0" applyFill="1" applyBorder="1" applyAlignment="1">
      <alignment wrapText="1"/>
    </xf>
    <xf numFmtId="0" fontId="0" fillId="5" borderId="49" xfId="0" applyFill="1" applyBorder="1"/>
    <xf numFmtId="0" fontId="42" fillId="0" borderId="0" xfId="0" applyFont="1"/>
    <xf numFmtId="0" fontId="42" fillId="41" borderId="0" xfId="0" applyFont="1" applyFill="1"/>
  </cellXfs>
  <cellStyles count="31482">
    <cellStyle name="20 % - Akzent1 2" xfId="57"/>
    <cellStyle name="20 % - Akzent1 2 2" xfId="115"/>
    <cellStyle name="20 % - Akzent1 2 3" xfId="31443"/>
    <cellStyle name="20 % - Akzent1 3" xfId="71"/>
    <cellStyle name="20 % - Akzent1 3 2" xfId="129"/>
    <cellStyle name="20 % - Akzent1 4" xfId="85"/>
    <cellStyle name="20 % - Akzent1 4 2" xfId="143"/>
    <cellStyle name="20 % - Akzent1 5" xfId="99"/>
    <cellStyle name="20 % - Akzent1 6" xfId="27"/>
    <cellStyle name="20 % - Akzent2 2" xfId="59"/>
    <cellStyle name="20 % - Akzent2 2 2" xfId="117"/>
    <cellStyle name="20 % - Akzent2 2 3" xfId="31447"/>
    <cellStyle name="20 % - Akzent2 3" xfId="73"/>
    <cellStyle name="20 % - Akzent2 3 2" xfId="131"/>
    <cellStyle name="20 % - Akzent2 4" xfId="87"/>
    <cellStyle name="20 % - Akzent2 4 2" xfId="145"/>
    <cellStyle name="20 % - Akzent2 5" xfId="101"/>
    <cellStyle name="20 % - Akzent2 6" xfId="31"/>
    <cellStyle name="20 % - Akzent3 2" xfId="61"/>
    <cellStyle name="20 % - Akzent3 2 2" xfId="119"/>
    <cellStyle name="20 % - Akzent3 2 3" xfId="31451"/>
    <cellStyle name="20 % - Akzent3 3" xfId="75"/>
    <cellStyle name="20 % - Akzent3 3 2" xfId="133"/>
    <cellStyle name="20 % - Akzent3 4" xfId="89"/>
    <cellStyle name="20 % - Akzent3 4 2" xfId="147"/>
    <cellStyle name="20 % - Akzent3 5" xfId="103"/>
    <cellStyle name="20 % - Akzent3 6" xfId="35"/>
    <cellStyle name="20 % - Akzent4 2" xfId="63"/>
    <cellStyle name="20 % - Akzent4 2 2" xfId="121"/>
    <cellStyle name="20 % - Akzent4 2 3" xfId="31455"/>
    <cellStyle name="20 % - Akzent4 3" xfId="77"/>
    <cellStyle name="20 % - Akzent4 3 2" xfId="135"/>
    <cellStyle name="20 % - Akzent4 4" xfId="91"/>
    <cellStyle name="20 % - Akzent4 4 2" xfId="149"/>
    <cellStyle name="20 % - Akzent4 5" xfId="105"/>
    <cellStyle name="20 % - Akzent4 6" xfId="39"/>
    <cellStyle name="20 % - Akzent5 2" xfId="65"/>
    <cellStyle name="20 % - Akzent5 2 2" xfId="123"/>
    <cellStyle name="20 % - Akzent5 2 3" xfId="31459"/>
    <cellStyle name="20 % - Akzent5 3" xfId="79"/>
    <cellStyle name="20 % - Akzent5 3 2" xfId="137"/>
    <cellStyle name="20 % - Akzent5 4" xfId="93"/>
    <cellStyle name="20 % - Akzent5 4 2" xfId="151"/>
    <cellStyle name="20 % - Akzent5 5" xfId="107"/>
    <cellStyle name="20 % - Akzent5 6" xfId="43"/>
    <cellStyle name="20 % - Akzent6 2" xfId="67"/>
    <cellStyle name="20 % - Akzent6 2 2" xfId="125"/>
    <cellStyle name="20 % - Akzent6 2 3" xfId="31463"/>
    <cellStyle name="20 % - Akzent6 3" xfId="81"/>
    <cellStyle name="20 % - Akzent6 3 2" xfId="139"/>
    <cellStyle name="20 % - Akzent6 4" xfId="95"/>
    <cellStyle name="20 % - Akzent6 4 2" xfId="153"/>
    <cellStyle name="20 % - Akzent6 5" xfId="109"/>
    <cellStyle name="20 % - Akzent6 6" xfId="47"/>
    <cellStyle name="40 % - Akzent1 2" xfId="58"/>
    <cellStyle name="40 % - Akzent1 2 2" xfId="116"/>
    <cellStyle name="40 % - Akzent1 2 3" xfId="31444"/>
    <cellStyle name="40 % - Akzent1 3" xfId="72"/>
    <cellStyle name="40 % - Akzent1 3 2" xfId="130"/>
    <cellStyle name="40 % - Akzent1 4" xfId="86"/>
    <cellStyle name="40 % - Akzent1 4 2" xfId="144"/>
    <cellStyle name="40 % - Akzent1 5" xfId="100"/>
    <cellStyle name="40 % - Akzent1 6" xfId="28"/>
    <cellStyle name="40 % - Akzent2 2" xfId="60"/>
    <cellStyle name="40 % - Akzent2 2 2" xfId="118"/>
    <cellStyle name="40 % - Akzent2 2 3" xfId="31448"/>
    <cellStyle name="40 % - Akzent2 3" xfId="74"/>
    <cellStyle name="40 % - Akzent2 3 2" xfId="132"/>
    <cellStyle name="40 % - Akzent2 4" xfId="88"/>
    <cellStyle name="40 % - Akzent2 4 2" xfId="146"/>
    <cellStyle name="40 % - Akzent2 5" xfId="102"/>
    <cellStyle name="40 % - Akzent2 6" xfId="32"/>
    <cellStyle name="40 % - Akzent3 2" xfId="62"/>
    <cellStyle name="40 % - Akzent3 2 2" xfId="120"/>
    <cellStyle name="40 % - Akzent3 2 3" xfId="31452"/>
    <cellStyle name="40 % - Akzent3 3" xfId="76"/>
    <cellStyle name="40 % - Akzent3 3 2" xfId="134"/>
    <cellStyle name="40 % - Akzent3 4" xfId="90"/>
    <cellStyle name="40 % - Akzent3 4 2" xfId="148"/>
    <cellStyle name="40 % - Akzent3 5" xfId="104"/>
    <cellStyle name="40 % - Akzent3 6" xfId="36"/>
    <cellStyle name="40 % - Akzent4 2" xfId="64"/>
    <cellStyle name="40 % - Akzent4 2 2" xfId="122"/>
    <cellStyle name="40 % - Akzent4 2 3" xfId="31456"/>
    <cellStyle name="40 % - Akzent4 3" xfId="78"/>
    <cellStyle name="40 % - Akzent4 3 2" xfId="136"/>
    <cellStyle name="40 % - Akzent4 4" xfId="92"/>
    <cellStyle name="40 % - Akzent4 4 2" xfId="150"/>
    <cellStyle name="40 % - Akzent4 5" xfId="106"/>
    <cellStyle name="40 % - Akzent4 6" xfId="40"/>
    <cellStyle name="40 % - Akzent5 2" xfId="66"/>
    <cellStyle name="40 % - Akzent5 2 2" xfId="124"/>
    <cellStyle name="40 % - Akzent5 2 3" xfId="31460"/>
    <cellStyle name="40 % - Akzent5 3" xfId="80"/>
    <cellStyle name="40 % - Akzent5 3 2" xfId="138"/>
    <cellStyle name="40 % - Akzent5 4" xfId="94"/>
    <cellStyle name="40 % - Akzent5 4 2" xfId="152"/>
    <cellStyle name="40 % - Akzent5 5" xfId="108"/>
    <cellStyle name="40 % - Akzent5 6" xfId="44"/>
    <cellStyle name="40 % - Akzent6 2" xfId="68"/>
    <cellStyle name="40 % - Akzent6 2 2" xfId="126"/>
    <cellStyle name="40 % - Akzent6 2 3" xfId="31464"/>
    <cellStyle name="40 % - Akzent6 3" xfId="82"/>
    <cellStyle name="40 % - Akzent6 3 2" xfId="140"/>
    <cellStyle name="40 % - Akzent6 4" xfId="96"/>
    <cellStyle name="40 % - Akzent6 4 2" xfId="154"/>
    <cellStyle name="40 % - Akzent6 5" xfId="110"/>
    <cellStyle name="40 % - Akzent6 6" xfId="48"/>
    <cellStyle name="60 % - Akzent1 2" xfId="29"/>
    <cellStyle name="60 % - Akzent1 2 2" xfId="31445"/>
    <cellStyle name="60 % - Akzent2 2" xfId="33"/>
    <cellStyle name="60 % - Akzent2 2 2" xfId="31449"/>
    <cellStyle name="60 % - Akzent3 2" xfId="37"/>
    <cellStyle name="60 % - Akzent3 2 2" xfId="31453"/>
    <cellStyle name="60 % - Akzent4 2" xfId="41"/>
    <cellStyle name="60 % - Akzent4 2 2" xfId="31457"/>
    <cellStyle name="60 % - Akzent5 2" xfId="45"/>
    <cellStyle name="60 % - Akzent5 2 2" xfId="31461"/>
    <cellStyle name="60 % - Akzent6 2" xfId="49"/>
    <cellStyle name="60 % - Akzent6 2 2" xfId="31465"/>
    <cellStyle name="Akzent1 2" xfId="26"/>
    <cellStyle name="Akzent1 2 2" xfId="31442"/>
    <cellStyle name="Akzent2 2" xfId="30"/>
    <cellStyle name="Akzent2 2 2" xfId="31446"/>
    <cellStyle name="Akzent3 2" xfId="34"/>
    <cellStyle name="Akzent3 2 2" xfId="31450"/>
    <cellStyle name="Akzent4 2" xfId="38"/>
    <cellStyle name="Akzent4 2 2" xfId="31454"/>
    <cellStyle name="Akzent5 2" xfId="42"/>
    <cellStyle name="Akzent5 2 2" xfId="31458"/>
    <cellStyle name="Akzent6 2" xfId="46"/>
    <cellStyle name="Akzent6 2 2" xfId="31462"/>
    <cellStyle name="Ausgabe 2" xfId="18"/>
    <cellStyle name="Ausgabe 2 2" xfId="31435"/>
    <cellStyle name="Berechnung 2" xfId="19"/>
    <cellStyle name="Berechnung 2 2" xfId="31436"/>
    <cellStyle name="Eingabe 2" xfId="17"/>
    <cellStyle name="Eingabe 2 2" xfId="31434"/>
    <cellStyle name="Ergebnis 2" xfId="25"/>
    <cellStyle name="Ergebnis 2 2" xfId="31441"/>
    <cellStyle name="Erklärender Text 2" xfId="24"/>
    <cellStyle name="Erklärender Text 2 2" xfId="31440"/>
    <cellStyle name="Gut 2" xfId="14"/>
    <cellStyle name="Gut 2 2" xfId="31431"/>
    <cellStyle name="Komma 2" xfId="31424"/>
    <cellStyle name="Neutral 2" xfId="16"/>
    <cellStyle name="Neutral 2 2" xfId="31433"/>
    <cellStyle name="Notiz" xfId="31417" builtinId="10" customBuiltin="1"/>
    <cellStyle name="Notiz 2" xfId="54"/>
    <cellStyle name="Notiz 2 2" xfId="112"/>
    <cellStyle name="Notiz 3" xfId="56"/>
    <cellStyle name="Notiz 3 2" xfId="114"/>
    <cellStyle name="Notiz 4" xfId="70"/>
    <cellStyle name="Notiz 4 2" xfId="128"/>
    <cellStyle name="Notiz 5" xfId="84"/>
    <cellStyle name="Notiz 5 2" xfId="142"/>
    <cellStyle name="Notiz 6" xfId="52"/>
    <cellStyle name="Notiz 7" xfId="98"/>
    <cellStyle name="Notiz 8" xfId="23"/>
    <cellStyle name="Prozent 2" xfId="158"/>
    <cellStyle name="Prozent 2 2" xfId="31384"/>
    <cellStyle name="Prozent 2 2 2" xfId="31410"/>
    <cellStyle name="Prozent 2 3" xfId="31402"/>
    <cellStyle name="Schlecht 2" xfId="15"/>
    <cellStyle name="Schlecht 2 2" xfId="31432"/>
    <cellStyle name="Standard" xfId="0" builtinId="0"/>
    <cellStyle name="Standard 10" xfId="31375"/>
    <cellStyle name="Standard 10 2" xfId="31392"/>
    <cellStyle name="Standard 11" xfId="8"/>
    <cellStyle name="Standard 11 2" xfId="31476"/>
    <cellStyle name="Standard 12" xfId="31396"/>
    <cellStyle name="Standard 13" xfId="31397"/>
    <cellStyle name="Standard 14" xfId="31398"/>
    <cellStyle name="Standard 15" xfId="31416"/>
    <cellStyle name="Standard 16" xfId="31425"/>
    <cellStyle name="Standard 17" xfId="31426"/>
    <cellStyle name="Standard 18" xfId="31419"/>
    <cellStyle name="Standard 19" xfId="31423"/>
    <cellStyle name="Standard 2" xfId="1"/>
    <cellStyle name="Standard 2 10" xfId="275"/>
    <cellStyle name="Standard 2 10 10" xfId="19860"/>
    <cellStyle name="Standard 2 10 11" xfId="11855"/>
    <cellStyle name="Standard 2 10 2" xfId="431"/>
    <cellStyle name="Standard 2 10 2 2" xfId="1043"/>
    <cellStyle name="Standard 2 10 2 2 2" xfId="3695"/>
    <cellStyle name="Standard 2 10 2 2 2 2" xfId="11651"/>
    <cellStyle name="Standard 2 10 2 2 2 2 2" xfId="31237"/>
    <cellStyle name="Standard 2 10 2 2 2 2 3" xfId="19608"/>
    <cellStyle name="Standard 2 10 2 2 2 3" xfId="6347"/>
    <cellStyle name="Standard 2 10 2 2 2 3 2" xfId="25932"/>
    <cellStyle name="Standard 2 10 2 2 2 4" xfId="23280"/>
    <cellStyle name="Standard 2 10 2 2 2 5" xfId="14303"/>
    <cellStyle name="Standard 2 10 2 2 3" xfId="2675"/>
    <cellStyle name="Standard 2 10 2 2 3 2" xfId="10631"/>
    <cellStyle name="Standard 2 10 2 2 3 2 2" xfId="30217"/>
    <cellStyle name="Standard 2 10 2 2 3 2 3" xfId="18588"/>
    <cellStyle name="Standard 2 10 2 2 3 3" xfId="7979"/>
    <cellStyle name="Standard 2 10 2 2 3 3 2" xfId="27564"/>
    <cellStyle name="Standard 2 10 2 2 3 4" xfId="22260"/>
    <cellStyle name="Standard 2 10 2 2 3 5" xfId="15935"/>
    <cellStyle name="Standard 2 10 2 2 4" xfId="8999"/>
    <cellStyle name="Standard 2 10 2 2 4 2" xfId="28585"/>
    <cellStyle name="Standard 2 10 2 2 4 3" xfId="16956"/>
    <cellStyle name="Standard 2 10 2 2 5" xfId="5327"/>
    <cellStyle name="Standard 2 10 2 2 5 2" xfId="24912"/>
    <cellStyle name="Standard 2 10 2 2 6" xfId="20628"/>
    <cellStyle name="Standard 2 10 2 2 7" xfId="13283"/>
    <cellStyle name="Standard 2 10 2 3" xfId="2063"/>
    <cellStyle name="Standard 2 10 2 3 2" xfId="7367"/>
    <cellStyle name="Standard 2 10 2 3 2 2" xfId="26952"/>
    <cellStyle name="Standard 2 10 2 3 2 3" xfId="15323"/>
    <cellStyle name="Standard 2 10 2 3 3" xfId="10019"/>
    <cellStyle name="Standard 2 10 2 3 3 2" xfId="29605"/>
    <cellStyle name="Standard 2 10 2 3 3 3" xfId="17976"/>
    <cellStyle name="Standard 2 10 2 3 4" xfId="4715"/>
    <cellStyle name="Standard 2 10 2 3 4 2" xfId="24300"/>
    <cellStyle name="Standard 2 10 2 3 5" xfId="21648"/>
    <cellStyle name="Standard 2 10 2 3 6" xfId="12671"/>
    <cellStyle name="Standard 2 10 2 4" xfId="3083"/>
    <cellStyle name="Standard 2 10 2 4 2" xfId="11039"/>
    <cellStyle name="Standard 2 10 2 4 2 2" xfId="30625"/>
    <cellStyle name="Standard 2 10 2 4 2 3" xfId="18996"/>
    <cellStyle name="Standard 2 10 2 4 3" xfId="5735"/>
    <cellStyle name="Standard 2 10 2 4 3 2" xfId="25320"/>
    <cellStyle name="Standard 2 10 2 4 4" xfId="22668"/>
    <cellStyle name="Standard 2 10 2 4 5" xfId="13691"/>
    <cellStyle name="Standard 2 10 2 5" xfId="1655"/>
    <cellStyle name="Standard 2 10 2 5 2" xfId="9611"/>
    <cellStyle name="Standard 2 10 2 5 2 2" xfId="29197"/>
    <cellStyle name="Standard 2 10 2 5 2 3" xfId="17568"/>
    <cellStyle name="Standard 2 10 2 5 3" xfId="6959"/>
    <cellStyle name="Standard 2 10 2 5 3 2" xfId="26544"/>
    <cellStyle name="Standard 2 10 2 5 4" xfId="21240"/>
    <cellStyle name="Standard 2 10 2 5 5" xfId="14915"/>
    <cellStyle name="Standard 2 10 2 6" xfId="8387"/>
    <cellStyle name="Standard 2 10 2 6 2" xfId="27973"/>
    <cellStyle name="Standard 2 10 2 6 3" xfId="16344"/>
    <cellStyle name="Standard 2 10 2 7" xfId="4307"/>
    <cellStyle name="Standard 2 10 2 7 2" xfId="23892"/>
    <cellStyle name="Standard 2 10 2 8" xfId="20016"/>
    <cellStyle name="Standard 2 10 2 9" xfId="12263"/>
    <cellStyle name="Standard 2 10 3" xfId="887"/>
    <cellStyle name="Standard 2 10 3 2" xfId="2519"/>
    <cellStyle name="Standard 2 10 3 2 2" xfId="7823"/>
    <cellStyle name="Standard 2 10 3 2 2 2" xfId="27408"/>
    <cellStyle name="Standard 2 10 3 2 2 3" xfId="15779"/>
    <cellStyle name="Standard 2 10 3 2 3" xfId="10475"/>
    <cellStyle name="Standard 2 10 3 2 3 2" xfId="30061"/>
    <cellStyle name="Standard 2 10 3 2 3 3" xfId="18432"/>
    <cellStyle name="Standard 2 10 3 2 4" xfId="5171"/>
    <cellStyle name="Standard 2 10 3 2 4 2" xfId="24756"/>
    <cellStyle name="Standard 2 10 3 2 5" xfId="22104"/>
    <cellStyle name="Standard 2 10 3 2 6" xfId="13127"/>
    <cellStyle name="Standard 2 10 3 3" xfId="3539"/>
    <cellStyle name="Standard 2 10 3 3 2" xfId="11495"/>
    <cellStyle name="Standard 2 10 3 3 2 2" xfId="31081"/>
    <cellStyle name="Standard 2 10 3 3 2 3" xfId="19452"/>
    <cellStyle name="Standard 2 10 3 3 3" xfId="6191"/>
    <cellStyle name="Standard 2 10 3 3 3 2" xfId="25776"/>
    <cellStyle name="Standard 2 10 3 3 4" xfId="23124"/>
    <cellStyle name="Standard 2 10 3 3 5" xfId="14147"/>
    <cellStyle name="Standard 2 10 3 4" xfId="1499"/>
    <cellStyle name="Standard 2 10 3 4 2" xfId="9455"/>
    <cellStyle name="Standard 2 10 3 4 2 2" xfId="29041"/>
    <cellStyle name="Standard 2 10 3 4 2 3" xfId="17412"/>
    <cellStyle name="Standard 2 10 3 4 3" xfId="6803"/>
    <cellStyle name="Standard 2 10 3 4 3 2" xfId="26388"/>
    <cellStyle name="Standard 2 10 3 4 4" xfId="21084"/>
    <cellStyle name="Standard 2 10 3 4 5" xfId="14759"/>
    <cellStyle name="Standard 2 10 3 5" xfId="8843"/>
    <cellStyle name="Standard 2 10 3 5 2" xfId="28429"/>
    <cellStyle name="Standard 2 10 3 5 3" xfId="16800"/>
    <cellStyle name="Standard 2 10 3 6" xfId="4151"/>
    <cellStyle name="Standard 2 10 3 6 2" xfId="23736"/>
    <cellStyle name="Standard 2 10 3 7" xfId="20472"/>
    <cellStyle name="Standard 2 10 3 8" xfId="12107"/>
    <cellStyle name="Standard 2 10 4" xfId="635"/>
    <cellStyle name="Standard 2 10 4 2" xfId="3287"/>
    <cellStyle name="Standard 2 10 4 2 2" xfId="11243"/>
    <cellStyle name="Standard 2 10 4 2 2 2" xfId="30829"/>
    <cellStyle name="Standard 2 10 4 2 2 3" xfId="19200"/>
    <cellStyle name="Standard 2 10 4 2 3" xfId="5939"/>
    <cellStyle name="Standard 2 10 4 2 3 2" xfId="25524"/>
    <cellStyle name="Standard 2 10 4 2 4" xfId="22872"/>
    <cellStyle name="Standard 2 10 4 2 5" xfId="13895"/>
    <cellStyle name="Standard 2 10 4 3" xfId="2267"/>
    <cellStyle name="Standard 2 10 4 3 2" xfId="10223"/>
    <cellStyle name="Standard 2 10 4 3 2 2" xfId="29809"/>
    <cellStyle name="Standard 2 10 4 3 2 3" xfId="18180"/>
    <cellStyle name="Standard 2 10 4 3 3" xfId="7571"/>
    <cellStyle name="Standard 2 10 4 3 3 2" xfId="27156"/>
    <cellStyle name="Standard 2 10 4 3 4" xfId="21852"/>
    <cellStyle name="Standard 2 10 4 3 5" xfId="15527"/>
    <cellStyle name="Standard 2 10 4 4" xfId="8591"/>
    <cellStyle name="Standard 2 10 4 4 2" xfId="28177"/>
    <cellStyle name="Standard 2 10 4 4 3" xfId="16548"/>
    <cellStyle name="Standard 2 10 4 5" xfId="4919"/>
    <cellStyle name="Standard 2 10 4 5 2" xfId="24504"/>
    <cellStyle name="Standard 2 10 4 6" xfId="20220"/>
    <cellStyle name="Standard 2 10 4 7" xfId="12875"/>
    <cellStyle name="Standard 2 10 5" xfId="1907"/>
    <cellStyle name="Standard 2 10 5 2" xfId="7211"/>
    <cellStyle name="Standard 2 10 5 2 2" xfId="26796"/>
    <cellStyle name="Standard 2 10 5 2 3" xfId="15167"/>
    <cellStyle name="Standard 2 10 5 3" xfId="9863"/>
    <cellStyle name="Standard 2 10 5 3 2" xfId="29449"/>
    <cellStyle name="Standard 2 10 5 3 3" xfId="17820"/>
    <cellStyle name="Standard 2 10 5 4" xfId="4559"/>
    <cellStyle name="Standard 2 10 5 4 2" xfId="24144"/>
    <cellStyle name="Standard 2 10 5 5" xfId="21492"/>
    <cellStyle name="Standard 2 10 5 6" xfId="12515"/>
    <cellStyle name="Standard 2 10 6" xfId="2927"/>
    <cellStyle name="Standard 2 10 6 2" xfId="10883"/>
    <cellStyle name="Standard 2 10 6 2 2" xfId="30469"/>
    <cellStyle name="Standard 2 10 6 2 3" xfId="18840"/>
    <cellStyle name="Standard 2 10 6 3" xfId="5579"/>
    <cellStyle name="Standard 2 10 6 3 2" xfId="25164"/>
    <cellStyle name="Standard 2 10 6 4" xfId="22512"/>
    <cellStyle name="Standard 2 10 6 5" xfId="13535"/>
    <cellStyle name="Standard 2 10 7" xfId="1247"/>
    <cellStyle name="Standard 2 10 7 2" xfId="9203"/>
    <cellStyle name="Standard 2 10 7 2 2" xfId="28789"/>
    <cellStyle name="Standard 2 10 7 2 3" xfId="17160"/>
    <cellStyle name="Standard 2 10 7 3" xfId="6551"/>
    <cellStyle name="Standard 2 10 7 3 2" xfId="26136"/>
    <cellStyle name="Standard 2 10 7 4" xfId="20832"/>
    <cellStyle name="Standard 2 10 7 5" xfId="14507"/>
    <cellStyle name="Standard 2 10 8" xfId="8231"/>
    <cellStyle name="Standard 2 10 8 2" xfId="27817"/>
    <cellStyle name="Standard 2 10 8 3" xfId="16188"/>
    <cellStyle name="Standard 2 10 9" xfId="3899"/>
    <cellStyle name="Standard 2 10 9 2" xfId="23484"/>
    <cellStyle name="Standard 2 11" xfId="353"/>
    <cellStyle name="Standard 2 11 2" xfId="965"/>
    <cellStyle name="Standard 2 11 2 2" xfId="3617"/>
    <cellStyle name="Standard 2 11 2 2 2" xfId="11573"/>
    <cellStyle name="Standard 2 11 2 2 2 2" xfId="31159"/>
    <cellStyle name="Standard 2 11 2 2 2 3" xfId="19530"/>
    <cellStyle name="Standard 2 11 2 2 3" xfId="6269"/>
    <cellStyle name="Standard 2 11 2 2 3 2" xfId="25854"/>
    <cellStyle name="Standard 2 11 2 2 4" xfId="23202"/>
    <cellStyle name="Standard 2 11 2 2 5" xfId="14225"/>
    <cellStyle name="Standard 2 11 2 3" xfId="2597"/>
    <cellStyle name="Standard 2 11 2 3 2" xfId="10553"/>
    <cellStyle name="Standard 2 11 2 3 2 2" xfId="30139"/>
    <cellStyle name="Standard 2 11 2 3 2 3" xfId="18510"/>
    <cellStyle name="Standard 2 11 2 3 3" xfId="7901"/>
    <cellStyle name="Standard 2 11 2 3 3 2" xfId="27486"/>
    <cellStyle name="Standard 2 11 2 3 4" xfId="22182"/>
    <cellStyle name="Standard 2 11 2 3 5" xfId="15857"/>
    <cellStyle name="Standard 2 11 2 4" xfId="8921"/>
    <cellStyle name="Standard 2 11 2 4 2" xfId="28507"/>
    <cellStyle name="Standard 2 11 2 4 3" xfId="16878"/>
    <cellStyle name="Standard 2 11 2 5" xfId="5249"/>
    <cellStyle name="Standard 2 11 2 5 2" xfId="24834"/>
    <cellStyle name="Standard 2 11 2 6" xfId="20550"/>
    <cellStyle name="Standard 2 11 2 7" xfId="13205"/>
    <cellStyle name="Standard 2 11 3" xfId="1985"/>
    <cellStyle name="Standard 2 11 3 2" xfId="7289"/>
    <cellStyle name="Standard 2 11 3 2 2" xfId="26874"/>
    <cellStyle name="Standard 2 11 3 2 3" xfId="15245"/>
    <cellStyle name="Standard 2 11 3 3" xfId="9941"/>
    <cellStyle name="Standard 2 11 3 3 2" xfId="29527"/>
    <cellStyle name="Standard 2 11 3 3 3" xfId="17898"/>
    <cellStyle name="Standard 2 11 3 4" xfId="4637"/>
    <cellStyle name="Standard 2 11 3 4 2" xfId="24222"/>
    <cellStyle name="Standard 2 11 3 5" xfId="21570"/>
    <cellStyle name="Standard 2 11 3 6" xfId="12593"/>
    <cellStyle name="Standard 2 11 4" xfId="3005"/>
    <cellStyle name="Standard 2 11 4 2" xfId="10961"/>
    <cellStyle name="Standard 2 11 4 2 2" xfId="30547"/>
    <cellStyle name="Standard 2 11 4 2 3" xfId="18918"/>
    <cellStyle name="Standard 2 11 4 3" xfId="5657"/>
    <cellStyle name="Standard 2 11 4 3 2" xfId="25242"/>
    <cellStyle name="Standard 2 11 4 4" xfId="22590"/>
    <cellStyle name="Standard 2 11 4 5" xfId="13613"/>
    <cellStyle name="Standard 2 11 5" xfId="1577"/>
    <cellStyle name="Standard 2 11 5 2" xfId="9533"/>
    <cellStyle name="Standard 2 11 5 2 2" xfId="29119"/>
    <cellStyle name="Standard 2 11 5 2 3" xfId="17490"/>
    <cellStyle name="Standard 2 11 5 3" xfId="6881"/>
    <cellStyle name="Standard 2 11 5 3 2" xfId="26466"/>
    <cellStyle name="Standard 2 11 5 4" xfId="21162"/>
    <cellStyle name="Standard 2 11 5 5" xfId="14837"/>
    <cellStyle name="Standard 2 11 6" xfId="8309"/>
    <cellStyle name="Standard 2 11 6 2" xfId="27895"/>
    <cellStyle name="Standard 2 11 6 3" xfId="16266"/>
    <cellStyle name="Standard 2 11 7" xfId="4229"/>
    <cellStyle name="Standard 2 11 7 2" xfId="23814"/>
    <cellStyle name="Standard 2 11 8" xfId="19938"/>
    <cellStyle name="Standard 2 11 9" xfId="12185"/>
    <cellStyle name="Standard 2 12" xfId="761"/>
    <cellStyle name="Standard 2 12 2" xfId="2393"/>
    <cellStyle name="Standard 2 12 2 2" xfId="7697"/>
    <cellStyle name="Standard 2 12 2 2 2" xfId="27282"/>
    <cellStyle name="Standard 2 12 2 2 3" xfId="15653"/>
    <cellStyle name="Standard 2 12 2 3" xfId="10349"/>
    <cellStyle name="Standard 2 12 2 3 2" xfId="29935"/>
    <cellStyle name="Standard 2 12 2 3 3" xfId="18306"/>
    <cellStyle name="Standard 2 12 2 4" xfId="5045"/>
    <cellStyle name="Standard 2 12 2 4 2" xfId="24630"/>
    <cellStyle name="Standard 2 12 2 5" xfId="21978"/>
    <cellStyle name="Standard 2 12 2 6" xfId="13001"/>
    <cellStyle name="Standard 2 12 3" xfId="3413"/>
    <cellStyle name="Standard 2 12 3 2" xfId="11369"/>
    <cellStyle name="Standard 2 12 3 2 2" xfId="30955"/>
    <cellStyle name="Standard 2 12 3 2 3" xfId="19326"/>
    <cellStyle name="Standard 2 12 3 3" xfId="6065"/>
    <cellStyle name="Standard 2 12 3 3 2" xfId="25650"/>
    <cellStyle name="Standard 2 12 3 4" xfId="22998"/>
    <cellStyle name="Standard 2 12 3 5" xfId="14021"/>
    <cellStyle name="Standard 2 12 4" xfId="1373"/>
    <cellStyle name="Standard 2 12 4 2" xfId="9329"/>
    <cellStyle name="Standard 2 12 4 2 2" xfId="28915"/>
    <cellStyle name="Standard 2 12 4 2 3" xfId="17286"/>
    <cellStyle name="Standard 2 12 4 3" xfId="6677"/>
    <cellStyle name="Standard 2 12 4 3 2" xfId="26262"/>
    <cellStyle name="Standard 2 12 4 4" xfId="20958"/>
    <cellStyle name="Standard 2 12 4 5" xfId="14633"/>
    <cellStyle name="Standard 2 12 5" xfId="8717"/>
    <cellStyle name="Standard 2 12 5 2" xfId="28303"/>
    <cellStyle name="Standard 2 12 5 3" xfId="16674"/>
    <cellStyle name="Standard 2 12 6" xfId="4025"/>
    <cellStyle name="Standard 2 12 6 2" xfId="23610"/>
    <cellStyle name="Standard 2 12 7" xfId="20346"/>
    <cellStyle name="Standard 2 12 8" xfId="11981"/>
    <cellStyle name="Standard 2 13" xfId="557"/>
    <cellStyle name="Standard 2 13 2" xfId="3209"/>
    <cellStyle name="Standard 2 13 2 2" xfId="11165"/>
    <cellStyle name="Standard 2 13 2 2 2" xfId="30751"/>
    <cellStyle name="Standard 2 13 2 2 3" xfId="19122"/>
    <cellStyle name="Standard 2 13 2 3" xfId="5861"/>
    <cellStyle name="Standard 2 13 2 3 2" xfId="25446"/>
    <cellStyle name="Standard 2 13 2 4" xfId="22794"/>
    <cellStyle name="Standard 2 13 2 5" xfId="13817"/>
    <cellStyle name="Standard 2 13 3" xfId="2189"/>
    <cellStyle name="Standard 2 13 3 2" xfId="10145"/>
    <cellStyle name="Standard 2 13 3 2 2" xfId="29731"/>
    <cellStyle name="Standard 2 13 3 2 3" xfId="18102"/>
    <cellStyle name="Standard 2 13 3 3" xfId="7493"/>
    <cellStyle name="Standard 2 13 3 3 2" xfId="27078"/>
    <cellStyle name="Standard 2 13 3 4" xfId="21774"/>
    <cellStyle name="Standard 2 13 3 5" xfId="15449"/>
    <cellStyle name="Standard 2 13 4" xfId="8513"/>
    <cellStyle name="Standard 2 13 4 2" xfId="28099"/>
    <cellStyle name="Standard 2 13 4 3" xfId="16470"/>
    <cellStyle name="Standard 2 13 5" xfId="4841"/>
    <cellStyle name="Standard 2 13 5 2" xfId="24426"/>
    <cellStyle name="Standard 2 13 6" xfId="20142"/>
    <cellStyle name="Standard 2 13 7" xfId="12797"/>
    <cellStyle name="Standard 2 14" xfId="1781"/>
    <cellStyle name="Standard 2 14 2" xfId="7085"/>
    <cellStyle name="Standard 2 14 2 2" xfId="26670"/>
    <cellStyle name="Standard 2 14 2 3" xfId="15041"/>
    <cellStyle name="Standard 2 14 3" xfId="9737"/>
    <cellStyle name="Standard 2 14 3 2" xfId="29323"/>
    <cellStyle name="Standard 2 14 3 3" xfId="17694"/>
    <cellStyle name="Standard 2 14 4" xfId="4433"/>
    <cellStyle name="Standard 2 14 4 2" xfId="24018"/>
    <cellStyle name="Standard 2 14 5" xfId="21366"/>
    <cellStyle name="Standard 2 14 6" xfId="12389"/>
    <cellStyle name="Standard 2 15" xfId="2801"/>
    <cellStyle name="Standard 2 15 2" xfId="10757"/>
    <cellStyle name="Standard 2 15 2 2" xfId="30343"/>
    <cellStyle name="Standard 2 15 2 3" xfId="18714"/>
    <cellStyle name="Standard 2 15 3" xfId="5453"/>
    <cellStyle name="Standard 2 15 3 2" xfId="25038"/>
    <cellStyle name="Standard 2 15 4" xfId="22386"/>
    <cellStyle name="Standard 2 15 5" xfId="13409"/>
    <cellStyle name="Standard 2 16" xfId="1169"/>
    <cellStyle name="Standard 2 16 2" xfId="9125"/>
    <cellStyle name="Standard 2 16 2 2" xfId="28711"/>
    <cellStyle name="Standard 2 16 2 3" xfId="17082"/>
    <cellStyle name="Standard 2 16 3" xfId="6473"/>
    <cellStyle name="Standard 2 16 3 2" xfId="26058"/>
    <cellStyle name="Standard 2 16 4" xfId="20754"/>
    <cellStyle name="Standard 2 16 5" xfId="14429"/>
    <cellStyle name="Standard 2 17" xfId="8105"/>
    <cellStyle name="Standard 2 17 2" xfId="27691"/>
    <cellStyle name="Standard 2 17 3" xfId="16062"/>
    <cellStyle name="Standard 2 18" xfId="3821"/>
    <cellStyle name="Standard 2 18 2" xfId="23406"/>
    <cellStyle name="Standard 2 19" xfId="19734"/>
    <cellStyle name="Standard 2 2" xfId="111"/>
    <cellStyle name="Standard 2 2 10" xfId="765"/>
    <cellStyle name="Standard 2 2 10 2" xfId="2397"/>
    <cellStyle name="Standard 2 2 10 2 2" xfId="7701"/>
    <cellStyle name="Standard 2 2 10 2 2 2" xfId="27286"/>
    <cellStyle name="Standard 2 2 10 2 2 3" xfId="15657"/>
    <cellStyle name="Standard 2 2 10 2 3" xfId="10353"/>
    <cellStyle name="Standard 2 2 10 2 3 2" xfId="29939"/>
    <cellStyle name="Standard 2 2 10 2 3 3" xfId="18310"/>
    <cellStyle name="Standard 2 2 10 2 4" xfId="5049"/>
    <cellStyle name="Standard 2 2 10 2 4 2" xfId="24634"/>
    <cellStyle name="Standard 2 2 10 2 5" xfId="21982"/>
    <cellStyle name="Standard 2 2 10 2 6" xfId="13005"/>
    <cellStyle name="Standard 2 2 10 3" xfId="3417"/>
    <cellStyle name="Standard 2 2 10 3 2" xfId="11373"/>
    <cellStyle name="Standard 2 2 10 3 2 2" xfId="30959"/>
    <cellStyle name="Standard 2 2 10 3 2 3" xfId="19330"/>
    <cellStyle name="Standard 2 2 10 3 3" xfId="6069"/>
    <cellStyle name="Standard 2 2 10 3 3 2" xfId="25654"/>
    <cellStyle name="Standard 2 2 10 3 4" xfId="23002"/>
    <cellStyle name="Standard 2 2 10 3 5" xfId="14025"/>
    <cellStyle name="Standard 2 2 10 4" xfId="1377"/>
    <cellStyle name="Standard 2 2 10 4 2" xfId="9333"/>
    <cellStyle name="Standard 2 2 10 4 2 2" xfId="28919"/>
    <cellStyle name="Standard 2 2 10 4 2 3" xfId="17290"/>
    <cellStyle name="Standard 2 2 10 4 3" xfId="6681"/>
    <cellStyle name="Standard 2 2 10 4 3 2" xfId="26266"/>
    <cellStyle name="Standard 2 2 10 4 4" xfId="20962"/>
    <cellStyle name="Standard 2 2 10 4 5" xfId="14637"/>
    <cellStyle name="Standard 2 2 10 5" xfId="8721"/>
    <cellStyle name="Standard 2 2 10 5 2" xfId="28307"/>
    <cellStyle name="Standard 2 2 10 5 3" xfId="16678"/>
    <cellStyle name="Standard 2 2 10 6" xfId="4029"/>
    <cellStyle name="Standard 2 2 10 6 2" xfId="23614"/>
    <cellStyle name="Standard 2 2 10 7" xfId="20350"/>
    <cellStyle name="Standard 2 2 10 8" xfId="11985"/>
    <cellStyle name="Standard 2 2 11" xfId="559"/>
    <cellStyle name="Standard 2 2 11 2" xfId="3211"/>
    <cellStyle name="Standard 2 2 11 2 2" xfId="11167"/>
    <cellStyle name="Standard 2 2 11 2 2 2" xfId="30753"/>
    <cellStyle name="Standard 2 2 11 2 2 3" xfId="19124"/>
    <cellStyle name="Standard 2 2 11 2 3" xfId="5863"/>
    <cellStyle name="Standard 2 2 11 2 3 2" xfId="25448"/>
    <cellStyle name="Standard 2 2 11 2 4" xfId="22796"/>
    <cellStyle name="Standard 2 2 11 2 5" xfId="13819"/>
    <cellStyle name="Standard 2 2 11 3" xfId="2191"/>
    <cellStyle name="Standard 2 2 11 3 2" xfId="10147"/>
    <cellStyle name="Standard 2 2 11 3 2 2" xfId="29733"/>
    <cellStyle name="Standard 2 2 11 3 2 3" xfId="18104"/>
    <cellStyle name="Standard 2 2 11 3 3" xfId="7495"/>
    <cellStyle name="Standard 2 2 11 3 3 2" xfId="27080"/>
    <cellStyle name="Standard 2 2 11 3 4" xfId="21776"/>
    <cellStyle name="Standard 2 2 11 3 5" xfId="15451"/>
    <cellStyle name="Standard 2 2 11 4" xfId="8515"/>
    <cellStyle name="Standard 2 2 11 4 2" xfId="28101"/>
    <cellStyle name="Standard 2 2 11 4 3" xfId="16472"/>
    <cellStyle name="Standard 2 2 11 5" xfId="4843"/>
    <cellStyle name="Standard 2 2 11 5 2" xfId="24428"/>
    <cellStyle name="Standard 2 2 11 6" xfId="20144"/>
    <cellStyle name="Standard 2 2 11 7" xfId="12799"/>
    <cellStyle name="Standard 2 2 12" xfId="1785"/>
    <cellStyle name="Standard 2 2 12 2" xfId="7089"/>
    <cellStyle name="Standard 2 2 12 2 2" xfId="26674"/>
    <cellStyle name="Standard 2 2 12 2 3" xfId="15045"/>
    <cellStyle name="Standard 2 2 12 3" xfId="9741"/>
    <cellStyle name="Standard 2 2 12 3 2" xfId="29327"/>
    <cellStyle name="Standard 2 2 12 3 3" xfId="17698"/>
    <cellStyle name="Standard 2 2 12 4" xfId="4437"/>
    <cellStyle name="Standard 2 2 12 4 2" xfId="24022"/>
    <cellStyle name="Standard 2 2 12 5" xfId="21370"/>
    <cellStyle name="Standard 2 2 12 6" xfId="12393"/>
    <cellStyle name="Standard 2 2 13" xfId="2805"/>
    <cellStyle name="Standard 2 2 13 2" xfId="10761"/>
    <cellStyle name="Standard 2 2 13 2 2" xfId="30347"/>
    <cellStyle name="Standard 2 2 13 2 3" xfId="18718"/>
    <cellStyle name="Standard 2 2 13 3" xfId="5457"/>
    <cellStyle name="Standard 2 2 13 3 2" xfId="25042"/>
    <cellStyle name="Standard 2 2 13 4" xfId="22390"/>
    <cellStyle name="Standard 2 2 13 5" xfId="13413"/>
    <cellStyle name="Standard 2 2 14" xfId="1171"/>
    <cellStyle name="Standard 2 2 14 2" xfId="9127"/>
    <cellStyle name="Standard 2 2 14 2 2" xfId="28713"/>
    <cellStyle name="Standard 2 2 14 2 3" xfId="17084"/>
    <cellStyle name="Standard 2 2 14 3" xfId="6475"/>
    <cellStyle name="Standard 2 2 14 3 2" xfId="26060"/>
    <cellStyle name="Standard 2 2 14 4" xfId="20756"/>
    <cellStyle name="Standard 2 2 14 5" xfId="14431"/>
    <cellStyle name="Standard 2 2 15" xfId="8109"/>
    <cellStyle name="Standard 2 2 15 2" xfId="27695"/>
    <cellStyle name="Standard 2 2 15 3" xfId="16066"/>
    <cellStyle name="Standard 2 2 16" xfId="3823"/>
    <cellStyle name="Standard 2 2 16 2" xfId="23408"/>
    <cellStyle name="Standard 2 2 17" xfId="19738"/>
    <cellStyle name="Standard 2 2 18" xfId="11779"/>
    <cellStyle name="Standard 2 2 2" xfId="168"/>
    <cellStyle name="Standard 2 2 2 10" xfId="1795"/>
    <cellStyle name="Standard 2 2 2 10 2" xfId="7099"/>
    <cellStyle name="Standard 2 2 2 10 2 2" xfId="26684"/>
    <cellStyle name="Standard 2 2 2 10 2 3" xfId="15055"/>
    <cellStyle name="Standard 2 2 2 10 3" xfId="9751"/>
    <cellStyle name="Standard 2 2 2 10 3 2" xfId="29337"/>
    <cellStyle name="Standard 2 2 2 10 3 3" xfId="17708"/>
    <cellStyle name="Standard 2 2 2 10 4" xfId="4447"/>
    <cellStyle name="Standard 2 2 2 10 4 2" xfId="24032"/>
    <cellStyle name="Standard 2 2 2 10 5" xfId="21380"/>
    <cellStyle name="Standard 2 2 2 10 6" xfId="12403"/>
    <cellStyle name="Standard 2 2 2 11" xfId="2815"/>
    <cellStyle name="Standard 2 2 2 11 2" xfId="10771"/>
    <cellStyle name="Standard 2 2 2 11 2 2" xfId="30357"/>
    <cellStyle name="Standard 2 2 2 11 2 3" xfId="18728"/>
    <cellStyle name="Standard 2 2 2 11 3" xfId="5467"/>
    <cellStyle name="Standard 2 2 2 11 3 2" xfId="25052"/>
    <cellStyle name="Standard 2 2 2 11 4" xfId="22400"/>
    <cellStyle name="Standard 2 2 2 11 5" xfId="13423"/>
    <cellStyle name="Standard 2 2 2 12" xfId="1177"/>
    <cellStyle name="Standard 2 2 2 12 2" xfId="9133"/>
    <cellStyle name="Standard 2 2 2 12 2 2" xfId="28719"/>
    <cellStyle name="Standard 2 2 2 12 2 3" xfId="17090"/>
    <cellStyle name="Standard 2 2 2 12 3" xfId="6481"/>
    <cellStyle name="Standard 2 2 2 12 3 2" xfId="26066"/>
    <cellStyle name="Standard 2 2 2 12 4" xfId="20762"/>
    <cellStyle name="Standard 2 2 2 12 5" xfId="14437"/>
    <cellStyle name="Standard 2 2 2 13" xfId="8119"/>
    <cellStyle name="Standard 2 2 2 13 2" xfId="27705"/>
    <cellStyle name="Standard 2 2 2 13 3" xfId="16076"/>
    <cellStyle name="Standard 2 2 2 14" xfId="3829"/>
    <cellStyle name="Standard 2 2 2 14 2" xfId="23414"/>
    <cellStyle name="Standard 2 2 2 15" xfId="19748"/>
    <cellStyle name="Standard 2 2 2 16" xfId="11785"/>
    <cellStyle name="Standard 2 2 2 2" xfId="195"/>
    <cellStyle name="Standard 2 2 2 2 10" xfId="1195"/>
    <cellStyle name="Standard 2 2 2 2 10 2" xfId="9151"/>
    <cellStyle name="Standard 2 2 2 2 10 2 2" xfId="28737"/>
    <cellStyle name="Standard 2 2 2 2 10 2 3" xfId="17108"/>
    <cellStyle name="Standard 2 2 2 2 10 3" xfId="6499"/>
    <cellStyle name="Standard 2 2 2 2 10 3 2" xfId="26084"/>
    <cellStyle name="Standard 2 2 2 2 10 4" xfId="20780"/>
    <cellStyle name="Standard 2 2 2 2 10 5" xfId="14455"/>
    <cellStyle name="Standard 2 2 2 2 11" xfId="8149"/>
    <cellStyle name="Standard 2 2 2 2 11 2" xfId="27735"/>
    <cellStyle name="Standard 2 2 2 2 11 3" xfId="16106"/>
    <cellStyle name="Standard 2 2 2 2 12" xfId="3847"/>
    <cellStyle name="Standard 2 2 2 2 12 2" xfId="23432"/>
    <cellStyle name="Standard 2 2 2 2 13" xfId="19778"/>
    <cellStyle name="Standard 2 2 2 2 14" xfId="11803"/>
    <cellStyle name="Standard 2 2 2 2 2" xfId="271"/>
    <cellStyle name="Standard 2 2 2 2 2 10" xfId="3895"/>
    <cellStyle name="Standard 2 2 2 2 2 10 2" xfId="23480"/>
    <cellStyle name="Standard 2 2 2 2 2 11" xfId="19856"/>
    <cellStyle name="Standard 2 2 2 2 2 12" xfId="11851"/>
    <cellStyle name="Standard 2 2 2 2 2 2" xfId="349"/>
    <cellStyle name="Standard 2 2 2 2 2 2 10" xfId="19934"/>
    <cellStyle name="Standard 2 2 2 2 2 2 11" xfId="11977"/>
    <cellStyle name="Standard 2 2 2 2 2 2 2" xfId="553"/>
    <cellStyle name="Standard 2 2 2 2 2 2 2 2" xfId="1165"/>
    <cellStyle name="Standard 2 2 2 2 2 2 2 2 2" xfId="3817"/>
    <cellStyle name="Standard 2 2 2 2 2 2 2 2 2 2" xfId="11773"/>
    <cellStyle name="Standard 2 2 2 2 2 2 2 2 2 2 2" xfId="31359"/>
    <cellStyle name="Standard 2 2 2 2 2 2 2 2 2 2 3" xfId="19730"/>
    <cellStyle name="Standard 2 2 2 2 2 2 2 2 2 3" xfId="6469"/>
    <cellStyle name="Standard 2 2 2 2 2 2 2 2 2 3 2" xfId="26054"/>
    <cellStyle name="Standard 2 2 2 2 2 2 2 2 2 4" xfId="23402"/>
    <cellStyle name="Standard 2 2 2 2 2 2 2 2 2 5" xfId="14425"/>
    <cellStyle name="Standard 2 2 2 2 2 2 2 2 3" xfId="2797"/>
    <cellStyle name="Standard 2 2 2 2 2 2 2 2 3 2" xfId="10753"/>
    <cellStyle name="Standard 2 2 2 2 2 2 2 2 3 2 2" xfId="30339"/>
    <cellStyle name="Standard 2 2 2 2 2 2 2 2 3 2 3" xfId="18710"/>
    <cellStyle name="Standard 2 2 2 2 2 2 2 2 3 3" xfId="8101"/>
    <cellStyle name="Standard 2 2 2 2 2 2 2 2 3 3 2" xfId="27686"/>
    <cellStyle name="Standard 2 2 2 2 2 2 2 2 3 4" xfId="22382"/>
    <cellStyle name="Standard 2 2 2 2 2 2 2 2 3 5" xfId="16057"/>
    <cellStyle name="Standard 2 2 2 2 2 2 2 2 4" xfId="9121"/>
    <cellStyle name="Standard 2 2 2 2 2 2 2 2 4 2" xfId="28707"/>
    <cellStyle name="Standard 2 2 2 2 2 2 2 2 4 3" xfId="17078"/>
    <cellStyle name="Standard 2 2 2 2 2 2 2 2 5" xfId="5449"/>
    <cellStyle name="Standard 2 2 2 2 2 2 2 2 5 2" xfId="25034"/>
    <cellStyle name="Standard 2 2 2 2 2 2 2 2 6" xfId="20750"/>
    <cellStyle name="Standard 2 2 2 2 2 2 2 2 7" xfId="13405"/>
    <cellStyle name="Standard 2 2 2 2 2 2 2 3" xfId="2185"/>
    <cellStyle name="Standard 2 2 2 2 2 2 2 3 2" xfId="7489"/>
    <cellStyle name="Standard 2 2 2 2 2 2 2 3 2 2" xfId="27074"/>
    <cellStyle name="Standard 2 2 2 2 2 2 2 3 2 3" xfId="15445"/>
    <cellStyle name="Standard 2 2 2 2 2 2 2 3 3" xfId="10141"/>
    <cellStyle name="Standard 2 2 2 2 2 2 2 3 3 2" xfId="29727"/>
    <cellStyle name="Standard 2 2 2 2 2 2 2 3 3 3" xfId="18098"/>
    <cellStyle name="Standard 2 2 2 2 2 2 2 3 4" xfId="4837"/>
    <cellStyle name="Standard 2 2 2 2 2 2 2 3 4 2" xfId="24422"/>
    <cellStyle name="Standard 2 2 2 2 2 2 2 3 5" xfId="21770"/>
    <cellStyle name="Standard 2 2 2 2 2 2 2 3 6" xfId="12793"/>
    <cellStyle name="Standard 2 2 2 2 2 2 2 4" xfId="3205"/>
    <cellStyle name="Standard 2 2 2 2 2 2 2 4 2" xfId="11161"/>
    <cellStyle name="Standard 2 2 2 2 2 2 2 4 2 2" xfId="30747"/>
    <cellStyle name="Standard 2 2 2 2 2 2 2 4 2 3" xfId="19118"/>
    <cellStyle name="Standard 2 2 2 2 2 2 2 4 3" xfId="5857"/>
    <cellStyle name="Standard 2 2 2 2 2 2 2 4 3 2" xfId="25442"/>
    <cellStyle name="Standard 2 2 2 2 2 2 2 4 4" xfId="22790"/>
    <cellStyle name="Standard 2 2 2 2 2 2 2 4 5" xfId="13813"/>
    <cellStyle name="Standard 2 2 2 2 2 2 2 5" xfId="1777"/>
    <cellStyle name="Standard 2 2 2 2 2 2 2 5 2" xfId="9733"/>
    <cellStyle name="Standard 2 2 2 2 2 2 2 5 2 2" xfId="29319"/>
    <cellStyle name="Standard 2 2 2 2 2 2 2 5 2 3" xfId="17690"/>
    <cellStyle name="Standard 2 2 2 2 2 2 2 5 3" xfId="7081"/>
    <cellStyle name="Standard 2 2 2 2 2 2 2 5 3 2" xfId="26666"/>
    <cellStyle name="Standard 2 2 2 2 2 2 2 5 4" xfId="21362"/>
    <cellStyle name="Standard 2 2 2 2 2 2 2 5 5" xfId="15037"/>
    <cellStyle name="Standard 2 2 2 2 2 2 2 6" xfId="8509"/>
    <cellStyle name="Standard 2 2 2 2 2 2 2 6 2" xfId="28095"/>
    <cellStyle name="Standard 2 2 2 2 2 2 2 6 3" xfId="16466"/>
    <cellStyle name="Standard 2 2 2 2 2 2 2 7" xfId="4429"/>
    <cellStyle name="Standard 2 2 2 2 2 2 2 7 2" xfId="24014"/>
    <cellStyle name="Standard 2 2 2 2 2 2 2 8" xfId="20138"/>
    <cellStyle name="Standard 2 2 2 2 2 2 2 9" xfId="12385"/>
    <cellStyle name="Standard 2 2 2 2 2 2 3" xfId="961"/>
    <cellStyle name="Standard 2 2 2 2 2 2 3 2" xfId="2593"/>
    <cellStyle name="Standard 2 2 2 2 2 2 3 2 2" xfId="7897"/>
    <cellStyle name="Standard 2 2 2 2 2 2 3 2 2 2" xfId="27482"/>
    <cellStyle name="Standard 2 2 2 2 2 2 3 2 2 3" xfId="15853"/>
    <cellStyle name="Standard 2 2 2 2 2 2 3 2 3" xfId="10549"/>
    <cellStyle name="Standard 2 2 2 2 2 2 3 2 3 2" xfId="30135"/>
    <cellStyle name="Standard 2 2 2 2 2 2 3 2 3 3" xfId="18506"/>
    <cellStyle name="Standard 2 2 2 2 2 2 3 2 4" xfId="5245"/>
    <cellStyle name="Standard 2 2 2 2 2 2 3 2 4 2" xfId="24830"/>
    <cellStyle name="Standard 2 2 2 2 2 2 3 2 5" xfId="22178"/>
    <cellStyle name="Standard 2 2 2 2 2 2 3 2 6" xfId="13201"/>
    <cellStyle name="Standard 2 2 2 2 2 2 3 3" xfId="3613"/>
    <cellStyle name="Standard 2 2 2 2 2 2 3 3 2" xfId="11569"/>
    <cellStyle name="Standard 2 2 2 2 2 2 3 3 2 2" xfId="31155"/>
    <cellStyle name="Standard 2 2 2 2 2 2 3 3 2 3" xfId="19526"/>
    <cellStyle name="Standard 2 2 2 2 2 2 3 3 3" xfId="6265"/>
    <cellStyle name="Standard 2 2 2 2 2 2 3 3 3 2" xfId="25850"/>
    <cellStyle name="Standard 2 2 2 2 2 2 3 3 4" xfId="23198"/>
    <cellStyle name="Standard 2 2 2 2 2 2 3 3 5" xfId="14221"/>
    <cellStyle name="Standard 2 2 2 2 2 2 3 4" xfId="1573"/>
    <cellStyle name="Standard 2 2 2 2 2 2 3 4 2" xfId="9529"/>
    <cellStyle name="Standard 2 2 2 2 2 2 3 4 2 2" xfId="29115"/>
    <cellStyle name="Standard 2 2 2 2 2 2 3 4 2 3" xfId="17486"/>
    <cellStyle name="Standard 2 2 2 2 2 2 3 4 3" xfId="6877"/>
    <cellStyle name="Standard 2 2 2 2 2 2 3 4 3 2" xfId="26462"/>
    <cellStyle name="Standard 2 2 2 2 2 2 3 4 4" xfId="21158"/>
    <cellStyle name="Standard 2 2 2 2 2 2 3 4 5" xfId="14833"/>
    <cellStyle name="Standard 2 2 2 2 2 2 3 5" xfId="8917"/>
    <cellStyle name="Standard 2 2 2 2 2 2 3 5 2" xfId="28503"/>
    <cellStyle name="Standard 2 2 2 2 2 2 3 5 3" xfId="16874"/>
    <cellStyle name="Standard 2 2 2 2 2 2 3 6" xfId="4225"/>
    <cellStyle name="Standard 2 2 2 2 2 2 3 6 2" xfId="23810"/>
    <cellStyle name="Standard 2 2 2 2 2 2 3 7" xfId="20546"/>
    <cellStyle name="Standard 2 2 2 2 2 2 3 8" xfId="12181"/>
    <cellStyle name="Standard 2 2 2 2 2 2 4" xfId="757"/>
    <cellStyle name="Standard 2 2 2 2 2 2 4 2" xfId="3409"/>
    <cellStyle name="Standard 2 2 2 2 2 2 4 2 2" xfId="11365"/>
    <cellStyle name="Standard 2 2 2 2 2 2 4 2 2 2" xfId="30951"/>
    <cellStyle name="Standard 2 2 2 2 2 2 4 2 2 3" xfId="19322"/>
    <cellStyle name="Standard 2 2 2 2 2 2 4 2 3" xfId="6061"/>
    <cellStyle name="Standard 2 2 2 2 2 2 4 2 3 2" xfId="25646"/>
    <cellStyle name="Standard 2 2 2 2 2 2 4 2 4" xfId="22994"/>
    <cellStyle name="Standard 2 2 2 2 2 2 4 2 5" xfId="14017"/>
    <cellStyle name="Standard 2 2 2 2 2 2 4 3" xfId="2389"/>
    <cellStyle name="Standard 2 2 2 2 2 2 4 3 2" xfId="10345"/>
    <cellStyle name="Standard 2 2 2 2 2 2 4 3 2 2" xfId="29931"/>
    <cellStyle name="Standard 2 2 2 2 2 2 4 3 2 3" xfId="18302"/>
    <cellStyle name="Standard 2 2 2 2 2 2 4 3 3" xfId="7693"/>
    <cellStyle name="Standard 2 2 2 2 2 2 4 3 3 2" xfId="27278"/>
    <cellStyle name="Standard 2 2 2 2 2 2 4 3 4" xfId="21974"/>
    <cellStyle name="Standard 2 2 2 2 2 2 4 3 5" xfId="15649"/>
    <cellStyle name="Standard 2 2 2 2 2 2 4 4" xfId="8713"/>
    <cellStyle name="Standard 2 2 2 2 2 2 4 4 2" xfId="28299"/>
    <cellStyle name="Standard 2 2 2 2 2 2 4 4 3" xfId="16670"/>
    <cellStyle name="Standard 2 2 2 2 2 2 4 5" xfId="5041"/>
    <cellStyle name="Standard 2 2 2 2 2 2 4 5 2" xfId="24626"/>
    <cellStyle name="Standard 2 2 2 2 2 2 4 6" xfId="20342"/>
    <cellStyle name="Standard 2 2 2 2 2 2 4 7" xfId="12997"/>
    <cellStyle name="Standard 2 2 2 2 2 2 5" xfId="1981"/>
    <cellStyle name="Standard 2 2 2 2 2 2 5 2" xfId="7285"/>
    <cellStyle name="Standard 2 2 2 2 2 2 5 2 2" xfId="26870"/>
    <cellStyle name="Standard 2 2 2 2 2 2 5 2 3" xfId="15241"/>
    <cellStyle name="Standard 2 2 2 2 2 2 5 3" xfId="9937"/>
    <cellStyle name="Standard 2 2 2 2 2 2 5 3 2" xfId="29523"/>
    <cellStyle name="Standard 2 2 2 2 2 2 5 3 3" xfId="17894"/>
    <cellStyle name="Standard 2 2 2 2 2 2 5 4" xfId="4633"/>
    <cellStyle name="Standard 2 2 2 2 2 2 5 4 2" xfId="24218"/>
    <cellStyle name="Standard 2 2 2 2 2 2 5 5" xfId="21566"/>
    <cellStyle name="Standard 2 2 2 2 2 2 5 6" xfId="12589"/>
    <cellStyle name="Standard 2 2 2 2 2 2 6" xfId="3001"/>
    <cellStyle name="Standard 2 2 2 2 2 2 6 2" xfId="10957"/>
    <cellStyle name="Standard 2 2 2 2 2 2 6 2 2" xfId="30543"/>
    <cellStyle name="Standard 2 2 2 2 2 2 6 2 3" xfId="18914"/>
    <cellStyle name="Standard 2 2 2 2 2 2 6 3" xfId="5653"/>
    <cellStyle name="Standard 2 2 2 2 2 2 6 3 2" xfId="25238"/>
    <cellStyle name="Standard 2 2 2 2 2 2 6 4" xfId="22586"/>
    <cellStyle name="Standard 2 2 2 2 2 2 6 5" xfId="13609"/>
    <cellStyle name="Standard 2 2 2 2 2 2 7" xfId="1369"/>
    <cellStyle name="Standard 2 2 2 2 2 2 7 2" xfId="9325"/>
    <cellStyle name="Standard 2 2 2 2 2 2 7 2 2" xfId="28911"/>
    <cellStyle name="Standard 2 2 2 2 2 2 7 2 3" xfId="17282"/>
    <cellStyle name="Standard 2 2 2 2 2 2 7 3" xfId="6673"/>
    <cellStyle name="Standard 2 2 2 2 2 2 7 3 2" xfId="26258"/>
    <cellStyle name="Standard 2 2 2 2 2 2 7 4" xfId="20954"/>
    <cellStyle name="Standard 2 2 2 2 2 2 7 5" xfId="14629"/>
    <cellStyle name="Standard 2 2 2 2 2 2 8" xfId="8305"/>
    <cellStyle name="Standard 2 2 2 2 2 2 8 2" xfId="27891"/>
    <cellStyle name="Standard 2 2 2 2 2 2 8 3" xfId="16262"/>
    <cellStyle name="Standard 2 2 2 2 2 2 9" xfId="4021"/>
    <cellStyle name="Standard 2 2 2 2 2 2 9 2" xfId="23606"/>
    <cellStyle name="Standard 2 2 2 2 2 3" xfId="427"/>
    <cellStyle name="Standard 2 2 2 2 2 3 2" xfId="1039"/>
    <cellStyle name="Standard 2 2 2 2 2 3 2 2" xfId="3691"/>
    <cellStyle name="Standard 2 2 2 2 2 3 2 2 2" xfId="11647"/>
    <cellStyle name="Standard 2 2 2 2 2 3 2 2 2 2" xfId="31233"/>
    <cellStyle name="Standard 2 2 2 2 2 3 2 2 2 3" xfId="19604"/>
    <cellStyle name="Standard 2 2 2 2 2 3 2 2 3" xfId="6343"/>
    <cellStyle name="Standard 2 2 2 2 2 3 2 2 3 2" xfId="25928"/>
    <cellStyle name="Standard 2 2 2 2 2 3 2 2 4" xfId="23276"/>
    <cellStyle name="Standard 2 2 2 2 2 3 2 2 5" xfId="14299"/>
    <cellStyle name="Standard 2 2 2 2 2 3 2 3" xfId="2671"/>
    <cellStyle name="Standard 2 2 2 2 2 3 2 3 2" xfId="10627"/>
    <cellStyle name="Standard 2 2 2 2 2 3 2 3 2 2" xfId="30213"/>
    <cellStyle name="Standard 2 2 2 2 2 3 2 3 2 3" xfId="18584"/>
    <cellStyle name="Standard 2 2 2 2 2 3 2 3 3" xfId="7975"/>
    <cellStyle name="Standard 2 2 2 2 2 3 2 3 3 2" xfId="27560"/>
    <cellStyle name="Standard 2 2 2 2 2 3 2 3 4" xfId="22256"/>
    <cellStyle name="Standard 2 2 2 2 2 3 2 3 5" xfId="15931"/>
    <cellStyle name="Standard 2 2 2 2 2 3 2 4" xfId="8995"/>
    <cellStyle name="Standard 2 2 2 2 2 3 2 4 2" xfId="28581"/>
    <cellStyle name="Standard 2 2 2 2 2 3 2 4 3" xfId="16952"/>
    <cellStyle name="Standard 2 2 2 2 2 3 2 5" xfId="5323"/>
    <cellStyle name="Standard 2 2 2 2 2 3 2 5 2" xfId="24908"/>
    <cellStyle name="Standard 2 2 2 2 2 3 2 6" xfId="20624"/>
    <cellStyle name="Standard 2 2 2 2 2 3 2 7" xfId="13279"/>
    <cellStyle name="Standard 2 2 2 2 2 3 3" xfId="2059"/>
    <cellStyle name="Standard 2 2 2 2 2 3 3 2" xfId="7363"/>
    <cellStyle name="Standard 2 2 2 2 2 3 3 2 2" xfId="26948"/>
    <cellStyle name="Standard 2 2 2 2 2 3 3 2 3" xfId="15319"/>
    <cellStyle name="Standard 2 2 2 2 2 3 3 3" xfId="10015"/>
    <cellStyle name="Standard 2 2 2 2 2 3 3 3 2" xfId="29601"/>
    <cellStyle name="Standard 2 2 2 2 2 3 3 3 3" xfId="17972"/>
    <cellStyle name="Standard 2 2 2 2 2 3 3 4" xfId="4711"/>
    <cellStyle name="Standard 2 2 2 2 2 3 3 4 2" xfId="24296"/>
    <cellStyle name="Standard 2 2 2 2 2 3 3 5" xfId="21644"/>
    <cellStyle name="Standard 2 2 2 2 2 3 3 6" xfId="12667"/>
    <cellStyle name="Standard 2 2 2 2 2 3 4" xfId="3079"/>
    <cellStyle name="Standard 2 2 2 2 2 3 4 2" xfId="11035"/>
    <cellStyle name="Standard 2 2 2 2 2 3 4 2 2" xfId="30621"/>
    <cellStyle name="Standard 2 2 2 2 2 3 4 2 3" xfId="18992"/>
    <cellStyle name="Standard 2 2 2 2 2 3 4 3" xfId="5731"/>
    <cellStyle name="Standard 2 2 2 2 2 3 4 3 2" xfId="25316"/>
    <cellStyle name="Standard 2 2 2 2 2 3 4 4" xfId="22664"/>
    <cellStyle name="Standard 2 2 2 2 2 3 4 5" xfId="13687"/>
    <cellStyle name="Standard 2 2 2 2 2 3 5" xfId="1651"/>
    <cellStyle name="Standard 2 2 2 2 2 3 5 2" xfId="9607"/>
    <cellStyle name="Standard 2 2 2 2 2 3 5 2 2" xfId="29193"/>
    <cellStyle name="Standard 2 2 2 2 2 3 5 2 3" xfId="17564"/>
    <cellStyle name="Standard 2 2 2 2 2 3 5 3" xfId="6955"/>
    <cellStyle name="Standard 2 2 2 2 2 3 5 3 2" xfId="26540"/>
    <cellStyle name="Standard 2 2 2 2 2 3 5 4" xfId="21236"/>
    <cellStyle name="Standard 2 2 2 2 2 3 5 5" xfId="14911"/>
    <cellStyle name="Standard 2 2 2 2 2 3 6" xfId="8383"/>
    <cellStyle name="Standard 2 2 2 2 2 3 6 2" xfId="27969"/>
    <cellStyle name="Standard 2 2 2 2 2 3 6 3" xfId="16340"/>
    <cellStyle name="Standard 2 2 2 2 2 3 7" xfId="4303"/>
    <cellStyle name="Standard 2 2 2 2 2 3 7 2" xfId="23888"/>
    <cellStyle name="Standard 2 2 2 2 2 3 8" xfId="20012"/>
    <cellStyle name="Standard 2 2 2 2 2 3 9" xfId="12259"/>
    <cellStyle name="Standard 2 2 2 2 2 4" xfId="883"/>
    <cellStyle name="Standard 2 2 2 2 2 4 2" xfId="2515"/>
    <cellStyle name="Standard 2 2 2 2 2 4 2 2" xfId="7819"/>
    <cellStyle name="Standard 2 2 2 2 2 4 2 2 2" xfId="27404"/>
    <cellStyle name="Standard 2 2 2 2 2 4 2 2 3" xfId="15775"/>
    <cellStyle name="Standard 2 2 2 2 2 4 2 3" xfId="10471"/>
    <cellStyle name="Standard 2 2 2 2 2 4 2 3 2" xfId="30057"/>
    <cellStyle name="Standard 2 2 2 2 2 4 2 3 3" xfId="18428"/>
    <cellStyle name="Standard 2 2 2 2 2 4 2 4" xfId="5167"/>
    <cellStyle name="Standard 2 2 2 2 2 4 2 4 2" xfId="24752"/>
    <cellStyle name="Standard 2 2 2 2 2 4 2 5" xfId="22100"/>
    <cellStyle name="Standard 2 2 2 2 2 4 2 6" xfId="13123"/>
    <cellStyle name="Standard 2 2 2 2 2 4 3" xfId="3535"/>
    <cellStyle name="Standard 2 2 2 2 2 4 3 2" xfId="11491"/>
    <cellStyle name="Standard 2 2 2 2 2 4 3 2 2" xfId="31077"/>
    <cellStyle name="Standard 2 2 2 2 2 4 3 2 3" xfId="19448"/>
    <cellStyle name="Standard 2 2 2 2 2 4 3 3" xfId="6187"/>
    <cellStyle name="Standard 2 2 2 2 2 4 3 3 2" xfId="25772"/>
    <cellStyle name="Standard 2 2 2 2 2 4 3 4" xfId="23120"/>
    <cellStyle name="Standard 2 2 2 2 2 4 3 5" xfId="14143"/>
    <cellStyle name="Standard 2 2 2 2 2 4 4" xfId="1495"/>
    <cellStyle name="Standard 2 2 2 2 2 4 4 2" xfId="9451"/>
    <cellStyle name="Standard 2 2 2 2 2 4 4 2 2" xfId="29037"/>
    <cellStyle name="Standard 2 2 2 2 2 4 4 2 3" xfId="17408"/>
    <cellStyle name="Standard 2 2 2 2 2 4 4 3" xfId="6799"/>
    <cellStyle name="Standard 2 2 2 2 2 4 4 3 2" xfId="26384"/>
    <cellStyle name="Standard 2 2 2 2 2 4 4 4" xfId="21080"/>
    <cellStyle name="Standard 2 2 2 2 2 4 4 5" xfId="14755"/>
    <cellStyle name="Standard 2 2 2 2 2 4 5" xfId="8839"/>
    <cellStyle name="Standard 2 2 2 2 2 4 5 2" xfId="28425"/>
    <cellStyle name="Standard 2 2 2 2 2 4 5 3" xfId="16796"/>
    <cellStyle name="Standard 2 2 2 2 2 4 6" xfId="4147"/>
    <cellStyle name="Standard 2 2 2 2 2 4 6 2" xfId="23732"/>
    <cellStyle name="Standard 2 2 2 2 2 4 7" xfId="20468"/>
    <cellStyle name="Standard 2 2 2 2 2 4 8" xfId="12103"/>
    <cellStyle name="Standard 2 2 2 2 2 5" xfId="631"/>
    <cellStyle name="Standard 2 2 2 2 2 5 2" xfId="3283"/>
    <cellStyle name="Standard 2 2 2 2 2 5 2 2" xfId="11239"/>
    <cellStyle name="Standard 2 2 2 2 2 5 2 2 2" xfId="30825"/>
    <cellStyle name="Standard 2 2 2 2 2 5 2 2 3" xfId="19196"/>
    <cellStyle name="Standard 2 2 2 2 2 5 2 3" xfId="5935"/>
    <cellStyle name="Standard 2 2 2 2 2 5 2 3 2" xfId="25520"/>
    <cellStyle name="Standard 2 2 2 2 2 5 2 4" xfId="22868"/>
    <cellStyle name="Standard 2 2 2 2 2 5 2 5" xfId="13891"/>
    <cellStyle name="Standard 2 2 2 2 2 5 3" xfId="2263"/>
    <cellStyle name="Standard 2 2 2 2 2 5 3 2" xfId="10219"/>
    <cellStyle name="Standard 2 2 2 2 2 5 3 2 2" xfId="29805"/>
    <cellStyle name="Standard 2 2 2 2 2 5 3 2 3" xfId="18176"/>
    <cellStyle name="Standard 2 2 2 2 2 5 3 3" xfId="7567"/>
    <cellStyle name="Standard 2 2 2 2 2 5 3 3 2" xfId="27152"/>
    <cellStyle name="Standard 2 2 2 2 2 5 3 4" xfId="21848"/>
    <cellStyle name="Standard 2 2 2 2 2 5 3 5" xfId="15523"/>
    <cellStyle name="Standard 2 2 2 2 2 5 4" xfId="8587"/>
    <cellStyle name="Standard 2 2 2 2 2 5 4 2" xfId="28173"/>
    <cellStyle name="Standard 2 2 2 2 2 5 4 3" xfId="16544"/>
    <cellStyle name="Standard 2 2 2 2 2 5 5" xfId="4915"/>
    <cellStyle name="Standard 2 2 2 2 2 5 5 2" xfId="24500"/>
    <cellStyle name="Standard 2 2 2 2 2 5 6" xfId="20216"/>
    <cellStyle name="Standard 2 2 2 2 2 5 7" xfId="12871"/>
    <cellStyle name="Standard 2 2 2 2 2 6" xfId="1903"/>
    <cellStyle name="Standard 2 2 2 2 2 6 2" xfId="7207"/>
    <cellStyle name="Standard 2 2 2 2 2 6 2 2" xfId="26792"/>
    <cellStyle name="Standard 2 2 2 2 2 6 2 3" xfId="15163"/>
    <cellStyle name="Standard 2 2 2 2 2 6 3" xfId="9859"/>
    <cellStyle name="Standard 2 2 2 2 2 6 3 2" xfId="29445"/>
    <cellStyle name="Standard 2 2 2 2 2 6 3 3" xfId="17816"/>
    <cellStyle name="Standard 2 2 2 2 2 6 4" xfId="4555"/>
    <cellStyle name="Standard 2 2 2 2 2 6 4 2" xfId="24140"/>
    <cellStyle name="Standard 2 2 2 2 2 6 5" xfId="21488"/>
    <cellStyle name="Standard 2 2 2 2 2 6 6" xfId="12511"/>
    <cellStyle name="Standard 2 2 2 2 2 7" xfId="2923"/>
    <cellStyle name="Standard 2 2 2 2 2 7 2" xfId="10879"/>
    <cellStyle name="Standard 2 2 2 2 2 7 2 2" xfId="30465"/>
    <cellStyle name="Standard 2 2 2 2 2 7 2 3" xfId="18836"/>
    <cellStyle name="Standard 2 2 2 2 2 7 3" xfId="5575"/>
    <cellStyle name="Standard 2 2 2 2 2 7 3 2" xfId="25160"/>
    <cellStyle name="Standard 2 2 2 2 2 7 4" xfId="22508"/>
    <cellStyle name="Standard 2 2 2 2 2 7 5" xfId="13531"/>
    <cellStyle name="Standard 2 2 2 2 2 8" xfId="1243"/>
    <cellStyle name="Standard 2 2 2 2 2 8 2" xfId="9199"/>
    <cellStyle name="Standard 2 2 2 2 2 8 2 2" xfId="28785"/>
    <cellStyle name="Standard 2 2 2 2 2 8 2 3" xfId="17156"/>
    <cellStyle name="Standard 2 2 2 2 2 8 3" xfId="6547"/>
    <cellStyle name="Standard 2 2 2 2 2 8 3 2" xfId="26132"/>
    <cellStyle name="Standard 2 2 2 2 2 8 4" xfId="20828"/>
    <cellStyle name="Standard 2 2 2 2 2 8 5" xfId="14503"/>
    <cellStyle name="Standard 2 2 2 2 2 9" xfId="8227"/>
    <cellStyle name="Standard 2 2 2 2 2 9 2" xfId="27813"/>
    <cellStyle name="Standard 2 2 2 2 2 9 3" xfId="16184"/>
    <cellStyle name="Standard 2 2 2 2 3" xfId="223"/>
    <cellStyle name="Standard 2 2 2 2 3 10" xfId="19808"/>
    <cellStyle name="Standard 2 2 2 2 3 11" xfId="11929"/>
    <cellStyle name="Standard 2 2 2 2 3 2" xfId="505"/>
    <cellStyle name="Standard 2 2 2 2 3 2 2" xfId="1117"/>
    <cellStyle name="Standard 2 2 2 2 3 2 2 2" xfId="3769"/>
    <cellStyle name="Standard 2 2 2 2 3 2 2 2 2" xfId="11725"/>
    <cellStyle name="Standard 2 2 2 2 3 2 2 2 2 2" xfId="31311"/>
    <cellStyle name="Standard 2 2 2 2 3 2 2 2 2 3" xfId="19682"/>
    <cellStyle name="Standard 2 2 2 2 3 2 2 2 3" xfId="6421"/>
    <cellStyle name="Standard 2 2 2 2 3 2 2 2 3 2" xfId="26006"/>
    <cellStyle name="Standard 2 2 2 2 3 2 2 2 4" xfId="23354"/>
    <cellStyle name="Standard 2 2 2 2 3 2 2 2 5" xfId="14377"/>
    <cellStyle name="Standard 2 2 2 2 3 2 2 3" xfId="2749"/>
    <cellStyle name="Standard 2 2 2 2 3 2 2 3 2" xfId="10705"/>
    <cellStyle name="Standard 2 2 2 2 3 2 2 3 2 2" xfId="30291"/>
    <cellStyle name="Standard 2 2 2 2 3 2 2 3 2 3" xfId="18662"/>
    <cellStyle name="Standard 2 2 2 2 3 2 2 3 3" xfId="8053"/>
    <cellStyle name="Standard 2 2 2 2 3 2 2 3 3 2" xfId="27638"/>
    <cellStyle name="Standard 2 2 2 2 3 2 2 3 4" xfId="22334"/>
    <cellStyle name="Standard 2 2 2 2 3 2 2 3 5" xfId="16009"/>
    <cellStyle name="Standard 2 2 2 2 3 2 2 4" xfId="9073"/>
    <cellStyle name="Standard 2 2 2 2 3 2 2 4 2" xfId="28659"/>
    <cellStyle name="Standard 2 2 2 2 3 2 2 4 3" xfId="17030"/>
    <cellStyle name="Standard 2 2 2 2 3 2 2 5" xfId="5401"/>
    <cellStyle name="Standard 2 2 2 2 3 2 2 5 2" xfId="24986"/>
    <cellStyle name="Standard 2 2 2 2 3 2 2 6" xfId="20702"/>
    <cellStyle name="Standard 2 2 2 2 3 2 2 7" xfId="13357"/>
    <cellStyle name="Standard 2 2 2 2 3 2 3" xfId="2137"/>
    <cellStyle name="Standard 2 2 2 2 3 2 3 2" xfId="7441"/>
    <cellStyle name="Standard 2 2 2 2 3 2 3 2 2" xfId="27026"/>
    <cellStyle name="Standard 2 2 2 2 3 2 3 2 3" xfId="15397"/>
    <cellStyle name="Standard 2 2 2 2 3 2 3 3" xfId="10093"/>
    <cellStyle name="Standard 2 2 2 2 3 2 3 3 2" xfId="29679"/>
    <cellStyle name="Standard 2 2 2 2 3 2 3 3 3" xfId="18050"/>
    <cellStyle name="Standard 2 2 2 2 3 2 3 4" xfId="4789"/>
    <cellStyle name="Standard 2 2 2 2 3 2 3 4 2" xfId="24374"/>
    <cellStyle name="Standard 2 2 2 2 3 2 3 5" xfId="21722"/>
    <cellStyle name="Standard 2 2 2 2 3 2 3 6" xfId="12745"/>
    <cellStyle name="Standard 2 2 2 2 3 2 4" xfId="3157"/>
    <cellStyle name="Standard 2 2 2 2 3 2 4 2" xfId="11113"/>
    <cellStyle name="Standard 2 2 2 2 3 2 4 2 2" xfId="30699"/>
    <cellStyle name="Standard 2 2 2 2 3 2 4 2 3" xfId="19070"/>
    <cellStyle name="Standard 2 2 2 2 3 2 4 3" xfId="5809"/>
    <cellStyle name="Standard 2 2 2 2 3 2 4 3 2" xfId="25394"/>
    <cellStyle name="Standard 2 2 2 2 3 2 4 4" xfId="22742"/>
    <cellStyle name="Standard 2 2 2 2 3 2 4 5" xfId="13765"/>
    <cellStyle name="Standard 2 2 2 2 3 2 5" xfId="1729"/>
    <cellStyle name="Standard 2 2 2 2 3 2 5 2" xfId="9685"/>
    <cellStyle name="Standard 2 2 2 2 3 2 5 2 2" xfId="29271"/>
    <cellStyle name="Standard 2 2 2 2 3 2 5 2 3" xfId="17642"/>
    <cellStyle name="Standard 2 2 2 2 3 2 5 3" xfId="7033"/>
    <cellStyle name="Standard 2 2 2 2 3 2 5 3 2" xfId="26618"/>
    <cellStyle name="Standard 2 2 2 2 3 2 5 4" xfId="21314"/>
    <cellStyle name="Standard 2 2 2 2 3 2 5 5" xfId="14989"/>
    <cellStyle name="Standard 2 2 2 2 3 2 6" xfId="8461"/>
    <cellStyle name="Standard 2 2 2 2 3 2 6 2" xfId="28047"/>
    <cellStyle name="Standard 2 2 2 2 3 2 6 3" xfId="16418"/>
    <cellStyle name="Standard 2 2 2 2 3 2 7" xfId="4381"/>
    <cellStyle name="Standard 2 2 2 2 3 2 7 2" xfId="23966"/>
    <cellStyle name="Standard 2 2 2 2 3 2 8" xfId="20090"/>
    <cellStyle name="Standard 2 2 2 2 3 2 9" xfId="12337"/>
    <cellStyle name="Standard 2 2 2 2 3 3" xfId="835"/>
    <cellStyle name="Standard 2 2 2 2 3 3 2" xfId="2467"/>
    <cellStyle name="Standard 2 2 2 2 3 3 2 2" xfId="7771"/>
    <cellStyle name="Standard 2 2 2 2 3 3 2 2 2" xfId="27356"/>
    <cellStyle name="Standard 2 2 2 2 3 3 2 2 3" xfId="15727"/>
    <cellStyle name="Standard 2 2 2 2 3 3 2 3" xfId="10423"/>
    <cellStyle name="Standard 2 2 2 2 3 3 2 3 2" xfId="30009"/>
    <cellStyle name="Standard 2 2 2 2 3 3 2 3 3" xfId="18380"/>
    <cellStyle name="Standard 2 2 2 2 3 3 2 4" xfId="5119"/>
    <cellStyle name="Standard 2 2 2 2 3 3 2 4 2" xfId="24704"/>
    <cellStyle name="Standard 2 2 2 2 3 3 2 5" xfId="22052"/>
    <cellStyle name="Standard 2 2 2 2 3 3 2 6" xfId="13075"/>
    <cellStyle name="Standard 2 2 2 2 3 3 3" xfId="3487"/>
    <cellStyle name="Standard 2 2 2 2 3 3 3 2" xfId="11443"/>
    <cellStyle name="Standard 2 2 2 2 3 3 3 2 2" xfId="31029"/>
    <cellStyle name="Standard 2 2 2 2 3 3 3 2 3" xfId="19400"/>
    <cellStyle name="Standard 2 2 2 2 3 3 3 3" xfId="6139"/>
    <cellStyle name="Standard 2 2 2 2 3 3 3 3 2" xfId="25724"/>
    <cellStyle name="Standard 2 2 2 2 3 3 3 4" xfId="23072"/>
    <cellStyle name="Standard 2 2 2 2 3 3 3 5" xfId="14095"/>
    <cellStyle name="Standard 2 2 2 2 3 3 4" xfId="1447"/>
    <cellStyle name="Standard 2 2 2 2 3 3 4 2" xfId="9403"/>
    <cellStyle name="Standard 2 2 2 2 3 3 4 2 2" xfId="28989"/>
    <cellStyle name="Standard 2 2 2 2 3 3 4 2 3" xfId="17360"/>
    <cellStyle name="Standard 2 2 2 2 3 3 4 3" xfId="6751"/>
    <cellStyle name="Standard 2 2 2 2 3 3 4 3 2" xfId="26336"/>
    <cellStyle name="Standard 2 2 2 2 3 3 4 4" xfId="21032"/>
    <cellStyle name="Standard 2 2 2 2 3 3 4 5" xfId="14707"/>
    <cellStyle name="Standard 2 2 2 2 3 3 5" xfId="8791"/>
    <cellStyle name="Standard 2 2 2 2 3 3 5 2" xfId="28377"/>
    <cellStyle name="Standard 2 2 2 2 3 3 5 3" xfId="16748"/>
    <cellStyle name="Standard 2 2 2 2 3 3 6" xfId="4099"/>
    <cellStyle name="Standard 2 2 2 2 3 3 6 2" xfId="23684"/>
    <cellStyle name="Standard 2 2 2 2 3 3 7" xfId="20420"/>
    <cellStyle name="Standard 2 2 2 2 3 3 8" xfId="12055"/>
    <cellStyle name="Standard 2 2 2 2 3 4" xfId="709"/>
    <cellStyle name="Standard 2 2 2 2 3 4 2" xfId="3361"/>
    <cellStyle name="Standard 2 2 2 2 3 4 2 2" xfId="11317"/>
    <cellStyle name="Standard 2 2 2 2 3 4 2 2 2" xfId="30903"/>
    <cellStyle name="Standard 2 2 2 2 3 4 2 2 3" xfId="19274"/>
    <cellStyle name="Standard 2 2 2 2 3 4 2 3" xfId="6013"/>
    <cellStyle name="Standard 2 2 2 2 3 4 2 3 2" xfId="25598"/>
    <cellStyle name="Standard 2 2 2 2 3 4 2 4" xfId="22946"/>
    <cellStyle name="Standard 2 2 2 2 3 4 2 5" xfId="13969"/>
    <cellStyle name="Standard 2 2 2 2 3 4 3" xfId="2341"/>
    <cellStyle name="Standard 2 2 2 2 3 4 3 2" xfId="10297"/>
    <cellStyle name="Standard 2 2 2 2 3 4 3 2 2" xfId="29883"/>
    <cellStyle name="Standard 2 2 2 2 3 4 3 2 3" xfId="18254"/>
    <cellStyle name="Standard 2 2 2 2 3 4 3 3" xfId="7645"/>
    <cellStyle name="Standard 2 2 2 2 3 4 3 3 2" xfId="27230"/>
    <cellStyle name="Standard 2 2 2 2 3 4 3 4" xfId="21926"/>
    <cellStyle name="Standard 2 2 2 2 3 4 3 5" xfId="15601"/>
    <cellStyle name="Standard 2 2 2 2 3 4 4" xfId="8665"/>
    <cellStyle name="Standard 2 2 2 2 3 4 4 2" xfId="28251"/>
    <cellStyle name="Standard 2 2 2 2 3 4 4 3" xfId="16622"/>
    <cellStyle name="Standard 2 2 2 2 3 4 5" xfId="4993"/>
    <cellStyle name="Standard 2 2 2 2 3 4 5 2" xfId="24578"/>
    <cellStyle name="Standard 2 2 2 2 3 4 6" xfId="20294"/>
    <cellStyle name="Standard 2 2 2 2 3 4 7" xfId="12949"/>
    <cellStyle name="Standard 2 2 2 2 3 5" xfId="1855"/>
    <cellStyle name="Standard 2 2 2 2 3 5 2" xfId="7159"/>
    <cellStyle name="Standard 2 2 2 2 3 5 2 2" xfId="26744"/>
    <cellStyle name="Standard 2 2 2 2 3 5 2 3" xfId="15115"/>
    <cellStyle name="Standard 2 2 2 2 3 5 3" xfId="9811"/>
    <cellStyle name="Standard 2 2 2 2 3 5 3 2" xfId="29397"/>
    <cellStyle name="Standard 2 2 2 2 3 5 3 3" xfId="17768"/>
    <cellStyle name="Standard 2 2 2 2 3 5 4" xfId="4507"/>
    <cellStyle name="Standard 2 2 2 2 3 5 4 2" xfId="24092"/>
    <cellStyle name="Standard 2 2 2 2 3 5 5" xfId="21440"/>
    <cellStyle name="Standard 2 2 2 2 3 5 6" xfId="12463"/>
    <cellStyle name="Standard 2 2 2 2 3 6" xfId="2875"/>
    <cellStyle name="Standard 2 2 2 2 3 6 2" xfId="10831"/>
    <cellStyle name="Standard 2 2 2 2 3 6 2 2" xfId="30417"/>
    <cellStyle name="Standard 2 2 2 2 3 6 2 3" xfId="18788"/>
    <cellStyle name="Standard 2 2 2 2 3 6 3" xfId="5527"/>
    <cellStyle name="Standard 2 2 2 2 3 6 3 2" xfId="25112"/>
    <cellStyle name="Standard 2 2 2 2 3 6 4" xfId="22460"/>
    <cellStyle name="Standard 2 2 2 2 3 6 5" xfId="13483"/>
    <cellStyle name="Standard 2 2 2 2 3 7" xfId="1321"/>
    <cellStyle name="Standard 2 2 2 2 3 7 2" xfId="9277"/>
    <cellStyle name="Standard 2 2 2 2 3 7 2 2" xfId="28863"/>
    <cellStyle name="Standard 2 2 2 2 3 7 2 3" xfId="17234"/>
    <cellStyle name="Standard 2 2 2 2 3 7 3" xfId="6625"/>
    <cellStyle name="Standard 2 2 2 2 3 7 3 2" xfId="26210"/>
    <cellStyle name="Standard 2 2 2 2 3 7 4" xfId="20906"/>
    <cellStyle name="Standard 2 2 2 2 3 7 5" xfId="14581"/>
    <cellStyle name="Standard 2 2 2 2 3 8" xfId="8179"/>
    <cellStyle name="Standard 2 2 2 2 3 8 2" xfId="27765"/>
    <cellStyle name="Standard 2 2 2 2 3 8 3" xfId="16136"/>
    <cellStyle name="Standard 2 2 2 2 3 9" xfId="3973"/>
    <cellStyle name="Standard 2 2 2 2 3 9 2" xfId="23558"/>
    <cellStyle name="Standard 2 2 2 2 4" xfId="319"/>
    <cellStyle name="Standard 2 2 2 2 4 10" xfId="19904"/>
    <cellStyle name="Standard 2 2 2 2 4 11" xfId="11899"/>
    <cellStyle name="Standard 2 2 2 2 4 2" xfId="475"/>
    <cellStyle name="Standard 2 2 2 2 4 2 2" xfId="1087"/>
    <cellStyle name="Standard 2 2 2 2 4 2 2 2" xfId="3739"/>
    <cellStyle name="Standard 2 2 2 2 4 2 2 2 2" xfId="11695"/>
    <cellStyle name="Standard 2 2 2 2 4 2 2 2 2 2" xfId="31281"/>
    <cellStyle name="Standard 2 2 2 2 4 2 2 2 2 3" xfId="19652"/>
    <cellStyle name="Standard 2 2 2 2 4 2 2 2 3" xfId="6391"/>
    <cellStyle name="Standard 2 2 2 2 4 2 2 2 3 2" xfId="25976"/>
    <cellStyle name="Standard 2 2 2 2 4 2 2 2 4" xfId="23324"/>
    <cellStyle name="Standard 2 2 2 2 4 2 2 2 5" xfId="14347"/>
    <cellStyle name="Standard 2 2 2 2 4 2 2 3" xfId="2719"/>
    <cellStyle name="Standard 2 2 2 2 4 2 2 3 2" xfId="10675"/>
    <cellStyle name="Standard 2 2 2 2 4 2 2 3 2 2" xfId="30261"/>
    <cellStyle name="Standard 2 2 2 2 4 2 2 3 2 3" xfId="18632"/>
    <cellStyle name="Standard 2 2 2 2 4 2 2 3 3" xfId="8023"/>
    <cellStyle name="Standard 2 2 2 2 4 2 2 3 3 2" xfId="27608"/>
    <cellStyle name="Standard 2 2 2 2 4 2 2 3 4" xfId="22304"/>
    <cellStyle name="Standard 2 2 2 2 4 2 2 3 5" xfId="15979"/>
    <cellStyle name="Standard 2 2 2 2 4 2 2 4" xfId="9043"/>
    <cellStyle name="Standard 2 2 2 2 4 2 2 4 2" xfId="28629"/>
    <cellStyle name="Standard 2 2 2 2 4 2 2 4 3" xfId="17000"/>
    <cellStyle name="Standard 2 2 2 2 4 2 2 5" xfId="5371"/>
    <cellStyle name="Standard 2 2 2 2 4 2 2 5 2" xfId="24956"/>
    <cellStyle name="Standard 2 2 2 2 4 2 2 6" xfId="20672"/>
    <cellStyle name="Standard 2 2 2 2 4 2 2 7" xfId="13327"/>
    <cellStyle name="Standard 2 2 2 2 4 2 3" xfId="2107"/>
    <cellStyle name="Standard 2 2 2 2 4 2 3 2" xfId="7411"/>
    <cellStyle name="Standard 2 2 2 2 4 2 3 2 2" xfId="26996"/>
    <cellStyle name="Standard 2 2 2 2 4 2 3 2 3" xfId="15367"/>
    <cellStyle name="Standard 2 2 2 2 4 2 3 3" xfId="10063"/>
    <cellStyle name="Standard 2 2 2 2 4 2 3 3 2" xfId="29649"/>
    <cellStyle name="Standard 2 2 2 2 4 2 3 3 3" xfId="18020"/>
    <cellStyle name="Standard 2 2 2 2 4 2 3 4" xfId="4759"/>
    <cellStyle name="Standard 2 2 2 2 4 2 3 4 2" xfId="24344"/>
    <cellStyle name="Standard 2 2 2 2 4 2 3 5" xfId="21692"/>
    <cellStyle name="Standard 2 2 2 2 4 2 3 6" xfId="12715"/>
    <cellStyle name="Standard 2 2 2 2 4 2 4" xfId="3127"/>
    <cellStyle name="Standard 2 2 2 2 4 2 4 2" xfId="11083"/>
    <cellStyle name="Standard 2 2 2 2 4 2 4 2 2" xfId="30669"/>
    <cellStyle name="Standard 2 2 2 2 4 2 4 2 3" xfId="19040"/>
    <cellStyle name="Standard 2 2 2 2 4 2 4 3" xfId="5779"/>
    <cellStyle name="Standard 2 2 2 2 4 2 4 3 2" xfId="25364"/>
    <cellStyle name="Standard 2 2 2 2 4 2 4 4" xfId="22712"/>
    <cellStyle name="Standard 2 2 2 2 4 2 4 5" xfId="13735"/>
    <cellStyle name="Standard 2 2 2 2 4 2 5" xfId="1699"/>
    <cellStyle name="Standard 2 2 2 2 4 2 5 2" xfId="9655"/>
    <cellStyle name="Standard 2 2 2 2 4 2 5 2 2" xfId="29241"/>
    <cellStyle name="Standard 2 2 2 2 4 2 5 2 3" xfId="17612"/>
    <cellStyle name="Standard 2 2 2 2 4 2 5 3" xfId="7003"/>
    <cellStyle name="Standard 2 2 2 2 4 2 5 3 2" xfId="26588"/>
    <cellStyle name="Standard 2 2 2 2 4 2 5 4" xfId="21284"/>
    <cellStyle name="Standard 2 2 2 2 4 2 5 5" xfId="14959"/>
    <cellStyle name="Standard 2 2 2 2 4 2 6" xfId="8431"/>
    <cellStyle name="Standard 2 2 2 2 4 2 6 2" xfId="28017"/>
    <cellStyle name="Standard 2 2 2 2 4 2 6 3" xfId="16388"/>
    <cellStyle name="Standard 2 2 2 2 4 2 7" xfId="4351"/>
    <cellStyle name="Standard 2 2 2 2 4 2 7 2" xfId="23936"/>
    <cellStyle name="Standard 2 2 2 2 4 2 8" xfId="20060"/>
    <cellStyle name="Standard 2 2 2 2 4 2 9" xfId="12307"/>
    <cellStyle name="Standard 2 2 2 2 4 3" xfId="931"/>
    <cellStyle name="Standard 2 2 2 2 4 3 2" xfId="2563"/>
    <cellStyle name="Standard 2 2 2 2 4 3 2 2" xfId="7867"/>
    <cellStyle name="Standard 2 2 2 2 4 3 2 2 2" xfId="27452"/>
    <cellStyle name="Standard 2 2 2 2 4 3 2 2 3" xfId="15823"/>
    <cellStyle name="Standard 2 2 2 2 4 3 2 3" xfId="10519"/>
    <cellStyle name="Standard 2 2 2 2 4 3 2 3 2" xfId="30105"/>
    <cellStyle name="Standard 2 2 2 2 4 3 2 3 3" xfId="18476"/>
    <cellStyle name="Standard 2 2 2 2 4 3 2 4" xfId="5215"/>
    <cellStyle name="Standard 2 2 2 2 4 3 2 4 2" xfId="24800"/>
    <cellStyle name="Standard 2 2 2 2 4 3 2 5" xfId="22148"/>
    <cellStyle name="Standard 2 2 2 2 4 3 2 6" xfId="13171"/>
    <cellStyle name="Standard 2 2 2 2 4 3 3" xfId="3583"/>
    <cellStyle name="Standard 2 2 2 2 4 3 3 2" xfId="11539"/>
    <cellStyle name="Standard 2 2 2 2 4 3 3 2 2" xfId="31125"/>
    <cellStyle name="Standard 2 2 2 2 4 3 3 2 3" xfId="19496"/>
    <cellStyle name="Standard 2 2 2 2 4 3 3 3" xfId="6235"/>
    <cellStyle name="Standard 2 2 2 2 4 3 3 3 2" xfId="25820"/>
    <cellStyle name="Standard 2 2 2 2 4 3 3 4" xfId="23168"/>
    <cellStyle name="Standard 2 2 2 2 4 3 3 5" xfId="14191"/>
    <cellStyle name="Standard 2 2 2 2 4 3 4" xfId="1543"/>
    <cellStyle name="Standard 2 2 2 2 4 3 4 2" xfId="9499"/>
    <cellStyle name="Standard 2 2 2 2 4 3 4 2 2" xfId="29085"/>
    <cellStyle name="Standard 2 2 2 2 4 3 4 2 3" xfId="17456"/>
    <cellStyle name="Standard 2 2 2 2 4 3 4 3" xfId="6847"/>
    <cellStyle name="Standard 2 2 2 2 4 3 4 3 2" xfId="26432"/>
    <cellStyle name="Standard 2 2 2 2 4 3 4 4" xfId="21128"/>
    <cellStyle name="Standard 2 2 2 2 4 3 4 5" xfId="14803"/>
    <cellStyle name="Standard 2 2 2 2 4 3 5" xfId="8887"/>
    <cellStyle name="Standard 2 2 2 2 4 3 5 2" xfId="28473"/>
    <cellStyle name="Standard 2 2 2 2 4 3 5 3" xfId="16844"/>
    <cellStyle name="Standard 2 2 2 2 4 3 6" xfId="4195"/>
    <cellStyle name="Standard 2 2 2 2 4 3 6 2" xfId="23780"/>
    <cellStyle name="Standard 2 2 2 2 4 3 7" xfId="20516"/>
    <cellStyle name="Standard 2 2 2 2 4 3 8" xfId="12151"/>
    <cellStyle name="Standard 2 2 2 2 4 4" xfId="679"/>
    <cellStyle name="Standard 2 2 2 2 4 4 2" xfId="3331"/>
    <cellStyle name="Standard 2 2 2 2 4 4 2 2" xfId="11287"/>
    <cellStyle name="Standard 2 2 2 2 4 4 2 2 2" xfId="30873"/>
    <cellStyle name="Standard 2 2 2 2 4 4 2 2 3" xfId="19244"/>
    <cellStyle name="Standard 2 2 2 2 4 4 2 3" xfId="5983"/>
    <cellStyle name="Standard 2 2 2 2 4 4 2 3 2" xfId="25568"/>
    <cellStyle name="Standard 2 2 2 2 4 4 2 4" xfId="22916"/>
    <cellStyle name="Standard 2 2 2 2 4 4 2 5" xfId="13939"/>
    <cellStyle name="Standard 2 2 2 2 4 4 3" xfId="2311"/>
    <cellStyle name="Standard 2 2 2 2 4 4 3 2" xfId="10267"/>
    <cellStyle name="Standard 2 2 2 2 4 4 3 2 2" xfId="29853"/>
    <cellStyle name="Standard 2 2 2 2 4 4 3 2 3" xfId="18224"/>
    <cellStyle name="Standard 2 2 2 2 4 4 3 3" xfId="7615"/>
    <cellStyle name="Standard 2 2 2 2 4 4 3 3 2" xfId="27200"/>
    <cellStyle name="Standard 2 2 2 2 4 4 3 4" xfId="21896"/>
    <cellStyle name="Standard 2 2 2 2 4 4 3 5" xfId="15571"/>
    <cellStyle name="Standard 2 2 2 2 4 4 4" xfId="8635"/>
    <cellStyle name="Standard 2 2 2 2 4 4 4 2" xfId="28221"/>
    <cellStyle name="Standard 2 2 2 2 4 4 4 3" xfId="16592"/>
    <cellStyle name="Standard 2 2 2 2 4 4 5" xfId="4963"/>
    <cellStyle name="Standard 2 2 2 2 4 4 5 2" xfId="24548"/>
    <cellStyle name="Standard 2 2 2 2 4 4 6" xfId="20264"/>
    <cellStyle name="Standard 2 2 2 2 4 4 7" xfId="12919"/>
    <cellStyle name="Standard 2 2 2 2 4 5" xfId="1951"/>
    <cellStyle name="Standard 2 2 2 2 4 5 2" xfId="7255"/>
    <cellStyle name="Standard 2 2 2 2 4 5 2 2" xfId="26840"/>
    <cellStyle name="Standard 2 2 2 2 4 5 2 3" xfId="15211"/>
    <cellStyle name="Standard 2 2 2 2 4 5 3" xfId="9907"/>
    <cellStyle name="Standard 2 2 2 2 4 5 3 2" xfId="29493"/>
    <cellStyle name="Standard 2 2 2 2 4 5 3 3" xfId="17864"/>
    <cellStyle name="Standard 2 2 2 2 4 5 4" xfId="4603"/>
    <cellStyle name="Standard 2 2 2 2 4 5 4 2" xfId="24188"/>
    <cellStyle name="Standard 2 2 2 2 4 5 5" xfId="21536"/>
    <cellStyle name="Standard 2 2 2 2 4 5 6" xfId="12559"/>
    <cellStyle name="Standard 2 2 2 2 4 6" xfId="2971"/>
    <cellStyle name="Standard 2 2 2 2 4 6 2" xfId="10927"/>
    <cellStyle name="Standard 2 2 2 2 4 6 2 2" xfId="30513"/>
    <cellStyle name="Standard 2 2 2 2 4 6 2 3" xfId="18884"/>
    <cellStyle name="Standard 2 2 2 2 4 6 3" xfId="5623"/>
    <cellStyle name="Standard 2 2 2 2 4 6 3 2" xfId="25208"/>
    <cellStyle name="Standard 2 2 2 2 4 6 4" xfId="22556"/>
    <cellStyle name="Standard 2 2 2 2 4 6 5" xfId="13579"/>
    <cellStyle name="Standard 2 2 2 2 4 7" xfId="1291"/>
    <cellStyle name="Standard 2 2 2 2 4 7 2" xfId="9247"/>
    <cellStyle name="Standard 2 2 2 2 4 7 2 2" xfId="28833"/>
    <cellStyle name="Standard 2 2 2 2 4 7 2 3" xfId="17204"/>
    <cellStyle name="Standard 2 2 2 2 4 7 3" xfId="6595"/>
    <cellStyle name="Standard 2 2 2 2 4 7 3 2" xfId="26180"/>
    <cellStyle name="Standard 2 2 2 2 4 7 4" xfId="20876"/>
    <cellStyle name="Standard 2 2 2 2 4 7 5" xfId="14551"/>
    <cellStyle name="Standard 2 2 2 2 4 8" xfId="8275"/>
    <cellStyle name="Standard 2 2 2 2 4 8 2" xfId="27861"/>
    <cellStyle name="Standard 2 2 2 2 4 8 3" xfId="16232"/>
    <cellStyle name="Standard 2 2 2 2 4 9" xfId="3943"/>
    <cellStyle name="Standard 2 2 2 2 4 9 2" xfId="23528"/>
    <cellStyle name="Standard 2 2 2 2 5" xfId="379"/>
    <cellStyle name="Standard 2 2 2 2 5 2" xfId="991"/>
    <cellStyle name="Standard 2 2 2 2 5 2 2" xfId="3643"/>
    <cellStyle name="Standard 2 2 2 2 5 2 2 2" xfId="11599"/>
    <cellStyle name="Standard 2 2 2 2 5 2 2 2 2" xfId="31185"/>
    <cellStyle name="Standard 2 2 2 2 5 2 2 2 3" xfId="19556"/>
    <cellStyle name="Standard 2 2 2 2 5 2 2 3" xfId="6295"/>
    <cellStyle name="Standard 2 2 2 2 5 2 2 3 2" xfId="25880"/>
    <cellStyle name="Standard 2 2 2 2 5 2 2 4" xfId="23228"/>
    <cellStyle name="Standard 2 2 2 2 5 2 2 5" xfId="14251"/>
    <cellStyle name="Standard 2 2 2 2 5 2 3" xfId="2623"/>
    <cellStyle name="Standard 2 2 2 2 5 2 3 2" xfId="10579"/>
    <cellStyle name="Standard 2 2 2 2 5 2 3 2 2" xfId="30165"/>
    <cellStyle name="Standard 2 2 2 2 5 2 3 2 3" xfId="18536"/>
    <cellStyle name="Standard 2 2 2 2 5 2 3 3" xfId="7927"/>
    <cellStyle name="Standard 2 2 2 2 5 2 3 3 2" xfId="27512"/>
    <cellStyle name="Standard 2 2 2 2 5 2 3 4" xfId="22208"/>
    <cellStyle name="Standard 2 2 2 2 5 2 3 5" xfId="15883"/>
    <cellStyle name="Standard 2 2 2 2 5 2 4" xfId="8947"/>
    <cellStyle name="Standard 2 2 2 2 5 2 4 2" xfId="28533"/>
    <cellStyle name="Standard 2 2 2 2 5 2 4 3" xfId="16904"/>
    <cellStyle name="Standard 2 2 2 2 5 2 5" xfId="5275"/>
    <cellStyle name="Standard 2 2 2 2 5 2 5 2" xfId="24860"/>
    <cellStyle name="Standard 2 2 2 2 5 2 6" xfId="20576"/>
    <cellStyle name="Standard 2 2 2 2 5 2 7" xfId="13231"/>
    <cellStyle name="Standard 2 2 2 2 5 3" xfId="2011"/>
    <cellStyle name="Standard 2 2 2 2 5 3 2" xfId="7315"/>
    <cellStyle name="Standard 2 2 2 2 5 3 2 2" xfId="26900"/>
    <cellStyle name="Standard 2 2 2 2 5 3 2 3" xfId="15271"/>
    <cellStyle name="Standard 2 2 2 2 5 3 3" xfId="9967"/>
    <cellStyle name="Standard 2 2 2 2 5 3 3 2" xfId="29553"/>
    <cellStyle name="Standard 2 2 2 2 5 3 3 3" xfId="17924"/>
    <cellStyle name="Standard 2 2 2 2 5 3 4" xfId="4663"/>
    <cellStyle name="Standard 2 2 2 2 5 3 4 2" xfId="24248"/>
    <cellStyle name="Standard 2 2 2 2 5 3 5" xfId="21596"/>
    <cellStyle name="Standard 2 2 2 2 5 3 6" xfId="12619"/>
    <cellStyle name="Standard 2 2 2 2 5 4" xfId="3031"/>
    <cellStyle name="Standard 2 2 2 2 5 4 2" xfId="10987"/>
    <cellStyle name="Standard 2 2 2 2 5 4 2 2" xfId="30573"/>
    <cellStyle name="Standard 2 2 2 2 5 4 2 3" xfId="18944"/>
    <cellStyle name="Standard 2 2 2 2 5 4 3" xfId="5683"/>
    <cellStyle name="Standard 2 2 2 2 5 4 3 2" xfId="25268"/>
    <cellStyle name="Standard 2 2 2 2 5 4 4" xfId="22616"/>
    <cellStyle name="Standard 2 2 2 2 5 4 5" xfId="13639"/>
    <cellStyle name="Standard 2 2 2 2 5 5" xfId="1603"/>
    <cellStyle name="Standard 2 2 2 2 5 5 2" xfId="9559"/>
    <cellStyle name="Standard 2 2 2 2 5 5 2 2" xfId="29145"/>
    <cellStyle name="Standard 2 2 2 2 5 5 2 3" xfId="17516"/>
    <cellStyle name="Standard 2 2 2 2 5 5 3" xfId="6907"/>
    <cellStyle name="Standard 2 2 2 2 5 5 3 2" xfId="26492"/>
    <cellStyle name="Standard 2 2 2 2 5 5 4" xfId="21188"/>
    <cellStyle name="Standard 2 2 2 2 5 5 5" xfId="14863"/>
    <cellStyle name="Standard 2 2 2 2 5 6" xfId="8335"/>
    <cellStyle name="Standard 2 2 2 2 5 6 2" xfId="27921"/>
    <cellStyle name="Standard 2 2 2 2 5 6 3" xfId="16292"/>
    <cellStyle name="Standard 2 2 2 2 5 7" xfId="4255"/>
    <cellStyle name="Standard 2 2 2 2 5 7 2" xfId="23840"/>
    <cellStyle name="Standard 2 2 2 2 5 8" xfId="19964"/>
    <cellStyle name="Standard 2 2 2 2 5 9" xfId="12211"/>
    <cellStyle name="Standard 2 2 2 2 6" xfId="805"/>
    <cellStyle name="Standard 2 2 2 2 6 2" xfId="2437"/>
    <cellStyle name="Standard 2 2 2 2 6 2 2" xfId="7741"/>
    <cellStyle name="Standard 2 2 2 2 6 2 2 2" xfId="27326"/>
    <cellStyle name="Standard 2 2 2 2 6 2 2 3" xfId="15697"/>
    <cellStyle name="Standard 2 2 2 2 6 2 3" xfId="10393"/>
    <cellStyle name="Standard 2 2 2 2 6 2 3 2" xfId="29979"/>
    <cellStyle name="Standard 2 2 2 2 6 2 3 3" xfId="18350"/>
    <cellStyle name="Standard 2 2 2 2 6 2 4" xfId="5089"/>
    <cellStyle name="Standard 2 2 2 2 6 2 4 2" xfId="24674"/>
    <cellStyle name="Standard 2 2 2 2 6 2 5" xfId="22022"/>
    <cellStyle name="Standard 2 2 2 2 6 2 6" xfId="13045"/>
    <cellStyle name="Standard 2 2 2 2 6 3" xfId="3457"/>
    <cellStyle name="Standard 2 2 2 2 6 3 2" xfId="11413"/>
    <cellStyle name="Standard 2 2 2 2 6 3 2 2" xfId="30999"/>
    <cellStyle name="Standard 2 2 2 2 6 3 2 3" xfId="19370"/>
    <cellStyle name="Standard 2 2 2 2 6 3 3" xfId="6109"/>
    <cellStyle name="Standard 2 2 2 2 6 3 3 2" xfId="25694"/>
    <cellStyle name="Standard 2 2 2 2 6 3 4" xfId="23042"/>
    <cellStyle name="Standard 2 2 2 2 6 3 5" xfId="14065"/>
    <cellStyle name="Standard 2 2 2 2 6 4" xfId="1417"/>
    <cellStyle name="Standard 2 2 2 2 6 4 2" xfId="9373"/>
    <cellStyle name="Standard 2 2 2 2 6 4 2 2" xfId="28959"/>
    <cellStyle name="Standard 2 2 2 2 6 4 2 3" xfId="17330"/>
    <cellStyle name="Standard 2 2 2 2 6 4 3" xfId="6721"/>
    <cellStyle name="Standard 2 2 2 2 6 4 3 2" xfId="26306"/>
    <cellStyle name="Standard 2 2 2 2 6 4 4" xfId="21002"/>
    <cellStyle name="Standard 2 2 2 2 6 4 5" xfId="14677"/>
    <cellStyle name="Standard 2 2 2 2 6 5" xfId="8761"/>
    <cellStyle name="Standard 2 2 2 2 6 5 2" xfId="28347"/>
    <cellStyle name="Standard 2 2 2 2 6 5 3" xfId="16718"/>
    <cellStyle name="Standard 2 2 2 2 6 6" xfId="4069"/>
    <cellStyle name="Standard 2 2 2 2 6 6 2" xfId="23654"/>
    <cellStyle name="Standard 2 2 2 2 6 7" xfId="20390"/>
    <cellStyle name="Standard 2 2 2 2 6 8" xfId="12025"/>
    <cellStyle name="Standard 2 2 2 2 7" xfId="583"/>
    <cellStyle name="Standard 2 2 2 2 7 2" xfId="3235"/>
    <cellStyle name="Standard 2 2 2 2 7 2 2" xfId="11191"/>
    <cellStyle name="Standard 2 2 2 2 7 2 2 2" xfId="30777"/>
    <cellStyle name="Standard 2 2 2 2 7 2 2 3" xfId="19148"/>
    <cellStyle name="Standard 2 2 2 2 7 2 3" xfId="5887"/>
    <cellStyle name="Standard 2 2 2 2 7 2 3 2" xfId="25472"/>
    <cellStyle name="Standard 2 2 2 2 7 2 4" xfId="22820"/>
    <cellStyle name="Standard 2 2 2 2 7 2 5" xfId="13843"/>
    <cellStyle name="Standard 2 2 2 2 7 3" xfId="2215"/>
    <cellStyle name="Standard 2 2 2 2 7 3 2" xfId="10171"/>
    <cellStyle name="Standard 2 2 2 2 7 3 2 2" xfId="29757"/>
    <cellStyle name="Standard 2 2 2 2 7 3 2 3" xfId="18128"/>
    <cellStyle name="Standard 2 2 2 2 7 3 3" xfId="7519"/>
    <cellStyle name="Standard 2 2 2 2 7 3 3 2" xfId="27104"/>
    <cellStyle name="Standard 2 2 2 2 7 3 4" xfId="21800"/>
    <cellStyle name="Standard 2 2 2 2 7 3 5" xfId="15475"/>
    <cellStyle name="Standard 2 2 2 2 7 4" xfId="8539"/>
    <cellStyle name="Standard 2 2 2 2 7 4 2" xfId="28125"/>
    <cellStyle name="Standard 2 2 2 2 7 4 3" xfId="16496"/>
    <cellStyle name="Standard 2 2 2 2 7 5" xfId="4867"/>
    <cellStyle name="Standard 2 2 2 2 7 5 2" xfId="24452"/>
    <cellStyle name="Standard 2 2 2 2 7 6" xfId="20168"/>
    <cellStyle name="Standard 2 2 2 2 7 7" xfId="12823"/>
    <cellStyle name="Standard 2 2 2 2 8" xfId="1825"/>
    <cellStyle name="Standard 2 2 2 2 8 2" xfId="7129"/>
    <cellStyle name="Standard 2 2 2 2 8 2 2" xfId="26714"/>
    <cellStyle name="Standard 2 2 2 2 8 2 3" xfId="15085"/>
    <cellStyle name="Standard 2 2 2 2 8 3" xfId="9781"/>
    <cellStyle name="Standard 2 2 2 2 8 3 2" xfId="29367"/>
    <cellStyle name="Standard 2 2 2 2 8 3 3" xfId="17738"/>
    <cellStyle name="Standard 2 2 2 2 8 4" xfId="4477"/>
    <cellStyle name="Standard 2 2 2 2 8 4 2" xfId="24062"/>
    <cellStyle name="Standard 2 2 2 2 8 5" xfId="21410"/>
    <cellStyle name="Standard 2 2 2 2 8 6" xfId="12433"/>
    <cellStyle name="Standard 2 2 2 2 9" xfId="2845"/>
    <cellStyle name="Standard 2 2 2 2 9 2" xfId="10801"/>
    <cellStyle name="Standard 2 2 2 2 9 2 2" xfId="30387"/>
    <cellStyle name="Standard 2 2 2 2 9 2 3" xfId="18758"/>
    <cellStyle name="Standard 2 2 2 2 9 3" xfId="5497"/>
    <cellStyle name="Standard 2 2 2 2 9 3 2" xfId="25082"/>
    <cellStyle name="Standard 2 2 2 2 9 4" xfId="22430"/>
    <cellStyle name="Standard 2 2 2 2 9 5" xfId="13453"/>
    <cellStyle name="Standard 2 2 2 3" xfId="177"/>
    <cellStyle name="Standard 2 2 2 3 10" xfId="8131"/>
    <cellStyle name="Standard 2 2 2 3 10 2" xfId="27717"/>
    <cellStyle name="Standard 2 2 2 3 10 3" xfId="16088"/>
    <cellStyle name="Standard 2 2 2 3 11" xfId="3877"/>
    <cellStyle name="Standard 2 2 2 3 11 2" xfId="23462"/>
    <cellStyle name="Standard 2 2 2 3 12" xfId="19760"/>
    <cellStyle name="Standard 2 2 2 3 13" xfId="11833"/>
    <cellStyle name="Standard 2 2 2 3 2" xfId="253"/>
    <cellStyle name="Standard 2 2 2 3 2 10" xfId="19838"/>
    <cellStyle name="Standard 2 2 2 3 2 11" xfId="11959"/>
    <cellStyle name="Standard 2 2 2 3 2 2" xfId="535"/>
    <cellStyle name="Standard 2 2 2 3 2 2 2" xfId="1147"/>
    <cellStyle name="Standard 2 2 2 3 2 2 2 2" xfId="3799"/>
    <cellStyle name="Standard 2 2 2 3 2 2 2 2 2" xfId="11755"/>
    <cellStyle name="Standard 2 2 2 3 2 2 2 2 2 2" xfId="31341"/>
    <cellStyle name="Standard 2 2 2 3 2 2 2 2 2 3" xfId="19712"/>
    <cellStyle name="Standard 2 2 2 3 2 2 2 2 3" xfId="6451"/>
    <cellStyle name="Standard 2 2 2 3 2 2 2 2 3 2" xfId="26036"/>
    <cellStyle name="Standard 2 2 2 3 2 2 2 2 4" xfId="23384"/>
    <cellStyle name="Standard 2 2 2 3 2 2 2 2 5" xfId="14407"/>
    <cellStyle name="Standard 2 2 2 3 2 2 2 3" xfId="2779"/>
    <cellStyle name="Standard 2 2 2 3 2 2 2 3 2" xfId="10735"/>
    <cellStyle name="Standard 2 2 2 3 2 2 2 3 2 2" xfId="30321"/>
    <cellStyle name="Standard 2 2 2 3 2 2 2 3 2 3" xfId="18692"/>
    <cellStyle name="Standard 2 2 2 3 2 2 2 3 3" xfId="8083"/>
    <cellStyle name="Standard 2 2 2 3 2 2 2 3 3 2" xfId="27668"/>
    <cellStyle name="Standard 2 2 2 3 2 2 2 3 4" xfId="22364"/>
    <cellStyle name="Standard 2 2 2 3 2 2 2 3 5" xfId="16039"/>
    <cellStyle name="Standard 2 2 2 3 2 2 2 4" xfId="9103"/>
    <cellStyle name="Standard 2 2 2 3 2 2 2 4 2" xfId="28689"/>
    <cellStyle name="Standard 2 2 2 3 2 2 2 4 3" xfId="17060"/>
    <cellStyle name="Standard 2 2 2 3 2 2 2 5" xfId="5431"/>
    <cellStyle name="Standard 2 2 2 3 2 2 2 5 2" xfId="25016"/>
    <cellStyle name="Standard 2 2 2 3 2 2 2 6" xfId="20732"/>
    <cellStyle name="Standard 2 2 2 3 2 2 2 7" xfId="13387"/>
    <cellStyle name="Standard 2 2 2 3 2 2 3" xfId="2167"/>
    <cellStyle name="Standard 2 2 2 3 2 2 3 2" xfId="7471"/>
    <cellStyle name="Standard 2 2 2 3 2 2 3 2 2" xfId="27056"/>
    <cellStyle name="Standard 2 2 2 3 2 2 3 2 3" xfId="15427"/>
    <cellStyle name="Standard 2 2 2 3 2 2 3 3" xfId="10123"/>
    <cellStyle name="Standard 2 2 2 3 2 2 3 3 2" xfId="29709"/>
    <cellStyle name="Standard 2 2 2 3 2 2 3 3 3" xfId="18080"/>
    <cellStyle name="Standard 2 2 2 3 2 2 3 4" xfId="4819"/>
    <cellStyle name="Standard 2 2 2 3 2 2 3 4 2" xfId="24404"/>
    <cellStyle name="Standard 2 2 2 3 2 2 3 5" xfId="21752"/>
    <cellStyle name="Standard 2 2 2 3 2 2 3 6" xfId="12775"/>
    <cellStyle name="Standard 2 2 2 3 2 2 4" xfId="3187"/>
    <cellStyle name="Standard 2 2 2 3 2 2 4 2" xfId="11143"/>
    <cellStyle name="Standard 2 2 2 3 2 2 4 2 2" xfId="30729"/>
    <cellStyle name="Standard 2 2 2 3 2 2 4 2 3" xfId="19100"/>
    <cellStyle name="Standard 2 2 2 3 2 2 4 3" xfId="5839"/>
    <cellStyle name="Standard 2 2 2 3 2 2 4 3 2" xfId="25424"/>
    <cellStyle name="Standard 2 2 2 3 2 2 4 4" xfId="22772"/>
    <cellStyle name="Standard 2 2 2 3 2 2 4 5" xfId="13795"/>
    <cellStyle name="Standard 2 2 2 3 2 2 5" xfId="1759"/>
    <cellStyle name="Standard 2 2 2 3 2 2 5 2" xfId="9715"/>
    <cellStyle name="Standard 2 2 2 3 2 2 5 2 2" xfId="29301"/>
    <cellStyle name="Standard 2 2 2 3 2 2 5 2 3" xfId="17672"/>
    <cellStyle name="Standard 2 2 2 3 2 2 5 3" xfId="7063"/>
    <cellStyle name="Standard 2 2 2 3 2 2 5 3 2" xfId="26648"/>
    <cellStyle name="Standard 2 2 2 3 2 2 5 4" xfId="21344"/>
    <cellStyle name="Standard 2 2 2 3 2 2 5 5" xfId="15019"/>
    <cellStyle name="Standard 2 2 2 3 2 2 6" xfId="8491"/>
    <cellStyle name="Standard 2 2 2 3 2 2 6 2" xfId="28077"/>
    <cellStyle name="Standard 2 2 2 3 2 2 6 3" xfId="16448"/>
    <cellStyle name="Standard 2 2 2 3 2 2 7" xfId="4411"/>
    <cellStyle name="Standard 2 2 2 3 2 2 7 2" xfId="23996"/>
    <cellStyle name="Standard 2 2 2 3 2 2 8" xfId="20120"/>
    <cellStyle name="Standard 2 2 2 3 2 2 9" xfId="12367"/>
    <cellStyle name="Standard 2 2 2 3 2 3" xfId="865"/>
    <cellStyle name="Standard 2 2 2 3 2 3 2" xfId="2497"/>
    <cellStyle name="Standard 2 2 2 3 2 3 2 2" xfId="7801"/>
    <cellStyle name="Standard 2 2 2 3 2 3 2 2 2" xfId="27386"/>
    <cellStyle name="Standard 2 2 2 3 2 3 2 2 3" xfId="15757"/>
    <cellStyle name="Standard 2 2 2 3 2 3 2 3" xfId="10453"/>
    <cellStyle name="Standard 2 2 2 3 2 3 2 3 2" xfId="30039"/>
    <cellStyle name="Standard 2 2 2 3 2 3 2 3 3" xfId="18410"/>
    <cellStyle name="Standard 2 2 2 3 2 3 2 4" xfId="5149"/>
    <cellStyle name="Standard 2 2 2 3 2 3 2 4 2" xfId="24734"/>
    <cellStyle name="Standard 2 2 2 3 2 3 2 5" xfId="22082"/>
    <cellStyle name="Standard 2 2 2 3 2 3 2 6" xfId="13105"/>
    <cellStyle name="Standard 2 2 2 3 2 3 3" xfId="3517"/>
    <cellStyle name="Standard 2 2 2 3 2 3 3 2" xfId="11473"/>
    <cellStyle name="Standard 2 2 2 3 2 3 3 2 2" xfId="31059"/>
    <cellStyle name="Standard 2 2 2 3 2 3 3 2 3" xfId="19430"/>
    <cellStyle name="Standard 2 2 2 3 2 3 3 3" xfId="6169"/>
    <cellStyle name="Standard 2 2 2 3 2 3 3 3 2" xfId="25754"/>
    <cellStyle name="Standard 2 2 2 3 2 3 3 4" xfId="23102"/>
    <cellStyle name="Standard 2 2 2 3 2 3 3 5" xfId="14125"/>
    <cellStyle name="Standard 2 2 2 3 2 3 4" xfId="1477"/>
    <cellStyle name="Standard 2 2 2 3 2 3 4 2" xfId="9433"/>
    <cellStyle name="Standard 2 2 2 3 2 3 4 2 2" xfId="29019"/>
    <cellStyle name="Standard 2 2 2 3 2 3 4 2 3" xfId="17390"/>
    <cellStyle name="Standard 2 2 2 3 2 3 4 3" xfId="6781"/>
    <cellStyle name="Standard 2 2 2 3 2 3 4 3 2" xfId="26366"/>
    <cellStyle name="Standard 2 2 2 3 2 3 4 4" xfId="21062"/>
    <cellStyle name="Standard 2 2 2 3 2 3 4 5" xfId="14737"/>
    <cellStyle name="Standard 2 2 2 3 2 3 5" xfId="8821"/>
    <cellStyle name="Standard 2 2 2 3 2 3 5 2" xfId="28407"/>
    <cellStyle name="Standard 2 2 2 3 2 3 5 3" xfId="16778"/>
    <cellStyle name="Standard 2 2 2 3 2 3 6" xfId="4129"/>
    <cellStyle name="Standard 2 2 2 3 2 3 6 2" xfId="23714"/>
    <cellStyle name="Standard 2 2 2 3 2 3 7" xfId="20450"/>
    <cellStyle name="Standard 2 2 2 3 2 3 8" xfId="12085"/>
    <cellStyle name="Standard 2 2 2 3 2 4" xfId="739"/>
    <cellStyle name="Standard 2 2 2 3 2 4 2" xfId="3391"/>
    <cellStyle name="Standard 2 2 2 3 2 4 2 2" xfId="11347"/>
    <cellStyle name="Standard 2 2 2 3 2 4 2 2 2" xfId="30933"/>
    <cellStyle name="Standard 2 2 2 3 2 4 2 2 3" xfId="19304"/>
    <cellStyle name="Standard 2 2 2 3 2 4 2 3" xfId="6043"/>
    <cellStyle name="Standard 2 2 2 3 2 4 2 3 2" xfId="25628"/>
    <cellStyle name="Standard 2 2 2 3 2 4 2 4" xfId="22976"/>
    <cellStyle name="Standard 2 2 2 3 2 4 2 5" xfId="13999"/>
    <cellStyle name="Standard 2 2 2 3 2 4 3" xfId="2371"/>
    <cellStyle name="Standard 2 2 2 3 2 4 3 2" xfId="10327"/>
    <cellStyle name="Standard 2 2 2 3 2 4 3 2 2" xfId="29913"/>
    <cellStyle name="Standard 2 2 2 3 2 4 3 2 3" xfId="18284"/>
    <cellStyle name="Standard 2 2 2 3 2 4 3 3" xfId="7675"/>
    <cellStyle name="Standard 2 2 2 3 2 4 3 3 2" xfId="27260"/>
    <cellStyle name="Standard 2 2 2 3 2 4 3 4" xfId="21956"/>
    <cellStyle name="Standard 2 2 2 3 2 4 3 5" xfId="15631"/>
    <cellStyle name="Standard 2 2 2 3 2 4 4" xfId="8695"/>
    <cellStyle name="Standard 2 2 2 3 2 4 4 2" xfId="28281"/>
    <cellStyle name="Standard 2 2 2 3 2 4 4 3" xfId="16652"/>
    <cellStyle name="Standard 2 2 2 3 2 4 5" xfId="5023"/>
    <cellStyle name="Standard 2 2 2 3 2 4 5 2" xfId="24608"/>
    <cellStyle name="Standard 2 2 2 3 2 4 6" xfId="20324"/>
    <cellStyle name="Standard 2 2 2 3 2 4 7" xfId="12979"/>
    <cellStyle name="Standard 2 2 2 3 2 5" xfId="1885"/>
    <cellStyle name="Standard 2 2 2 3 2 5 2" xfId="7189"/>
    <cellStyle name="Standard 2 2 2 3 2 5 2 2" xfId="26774"/>
    <cellStyle name="Standard 2 2 2 3 2 5 2 3" xfId="15145"/>
    <cellStyle name="Standard 2 2 2 3 2 5 3" xfId="9841"/>
    <cellStyle name="Standard 2 2 2 3 2 5 3 2" xfId="29427"/>
    <cellStyle name="Standard 2 2 2 3 2 5 3 3" xfId="17798"/>
    <cellStyle name="Standard 2 2 2 3 2 5 4" xfId="4537"/>
    <cellStyle name="Standard 2 2 2 3 2 5 4 2" xfId="24122"/>
    <cellStyle name="Standard 2 2 2 3 2 5 5" xfId="21470"/>
    <cellStyle name="Standard 2 2 2 3 2 5 6" xfId="12493"/>
    <cellStyle name="Standard 2 2 2 3 2 6" xfId="2905"/>
    <cellStyle name="Standard 2 2 2 3 2 6 2" xfId="10861"/>
    <cellStyle name="Standard 2 2 2 3 2 6 2 2" xfId="30447"/>
    <cellStyle name="Standard 2 2 2 3 2 6 2 3" xfId="18818"/>
    <cellStyle name="Standard 2 2 2 3 2 6 3" xfId="5557"/>
    <cellStyle name="Standard 2 2 2 3 2 6 3 2" xfId="25142"/>
    <cellStyle name="Standard 2 2 2 3 2 6 4" xfId="22490"/>
    <cellStyle name="Standard 2 2 2 3 2 6 5" xfId="13513"/>
    <cellStyle name="Standard 2 2 2 3 2 7" xfId="1351"/>
    <cellStyle name="Standard 2 2 2 3 2 7 2" xfId="9307"/>
    <cellStyle name="Standard 2 2 2 3 2 7 2 2" xfId="28893"/>
    <cellStyle name="Standard 2 2 2 3 2 7 2 3" xfId="17264"/>
    <cellStyle name="Standard 2 2 2 3 2 7 3" xfId="6655"/>
    <cellStyle name="Standard 2 2 2 3 2 7 3 2" xfId="26240"/>
    <cellStyle name="Standard 2 2 2 3 2 7 4" xfId="20936"/>
    <cellStyle name="Standard 2 2 2 3 2 7 5" xfId="14611"/>
    <cellStyle name="Standard 2 2 2 3 2 8" xfId="8209"/>
    <cellStyle name="Standard 2 2 2 3 2 8 2" xfId="27795"/>
    <cellStyle name="Standard 2 2 2 3 2 8 3" xfId="16166"/>
    <cellStyle name="Standard 2 2 2 3 2 9" xfId="4003"/>
    <cellStyle name="Standard 2 2 2 3 2 9 2" xfId="23588"/>
    <cellStyle name="Standard 2 2 2 3 3" xfId="301"/>
    <cellStyle name="Standard 2 2 2 3 3 10" xfId="19886"/>
    <cellStyle name="Standard 2 2 2 3 3 11" xfId="11881"/>
    <cellStyle name="Standard 2 2 2 3 3 2" xfId="457"/>
    <cellStyle name="Standard 2 2 2 3 3 2 2" xfId="1069"/>
    <cellStyle name="Standard 2 2 2 3 3 2 2 2" xfId="3721"/>
    <cellStyle name="Standard 2 2 2 3 3 2 2 2 2" xfId="11677"/>
    <cellStyle name="Standard 2 2 2 3 3 2 2 2 2 2" xfId="31263"/>
    <cellStyle name="Standard 2 2 2 3 3 2 2 2 2 3" xfId="19634"/>
    <cellStyle name="Standard 2 2 2 3 3 2 2 2 3" xfId="6373"/>
    <cellStyle name="Standard 2 2 2 3 3 2 2 2 3 2" xfId="25958"/>
    <cellStyle name="Standard 2 2 2 3 3 2 2 2 4" xfId="23306"/>
    <cellStyle name="Standard 2 2 2 3 3 2 2 2 5" xfId="14329"/>
    <cellStyle name="Standard 2 2 2 3 3 2 2 3" xfId="2701"/>
    <cellStyle name="Standard 2 2 2 3 3 2 2 3 2" xfId="10657"/>
    <cellStyle name="Standard 2 2 2 3 3 2 2 3 2 2" xfId="30243"/>
    <cellStyle name="Standard 2 2 2 3 3 2 2 3 2 3" xfId="18614"/>
    <cellStyle name="Standard 2 2 2 3 3 2 2 3 3" xfId="8005"/>
    <cellStyle name="Standard 2 2 2 3 3 2 2 3 3 2" xfId="27590"/>
    <cellStyle name="Standard 2 2 2 3 3 2 2 3 4" xfId="22286"/>
    <cellStyle name="Standard 2 2 2 3 3 2 2 3 5" xfId="15961"/>
    <cellStyle name="Standard 2 2 2 3 3 2 2 4" xfId="9025"/>
    <cellStyle name="Standard 2 2 2 3 3 2 2 4 2" xfId="28611"/>
    <cellStyle name="Standard 2 2 2 3 3 2 2 4 3" xfId="16982"/>
    <cellStyle name="Standard 2 2 2 3 3 2 2 5" xfId="5353"/>
    <cellStyle name="Standard 2 2 2 3 3 2 2 5 2" xfId="24938"/>
    <cellStyle name="Standard 2 2 2 3 3 2 2 6" xfId="20654"/>
    <cellStyle name="Standard 2 2 2 3 3 2 2 7" xfId="13309"/>
    <cellStyle name="Standard 2 2 2 3 3 2 3" xfId="2089"/>
    <cellStyle name="Standard 2 2 2 3 3 2 3 2" xfId="7393"/>
    <cellStyle name="Standard 2 2 2 3 3 2 3 2 2" xfId="26978"/>
    <cellStyle name="Standard 2 2 2 3 3 2 3 2 3" xfId="15349"/>
    <cellStyle name="Standard 2 2 2 3 3 2 3 3" xfId="10045"/>
    <cellStyle name="Standard 2 2 2 3 3 2 3 3 2" xfId="29631"/>
    <cellStyle name="Standard 2 2 2 3 3 2 3 3 3" xfId="18002"/>
    <cellStyle name="Standard 2 2 2 3 3 2 3 4" xfId="4741"/>
    <cellStyle name="Standard 2 2 2 3 3 2 3 4 2" xfId="24326"/>
    <cellStyle name="Standard 2 2 2 3 3 2 3 5" xfId="21674"/>
    <cellStyle name="Standard 2 2 2 3 3 2 3 6" xfId="12697"/>
    <cellStyle name="Standard 2 2 2 3 3 2 4" xfId="3109"/>
    <cellStyle name="Standard 2 2 2 3 3 2 4 2" xfId="11065"/>
    <cellStyle name="Standard 2 2 2 3 3 2 4 2 2" xfId="30651"/>
    <cellStyle name="Standard 2 2 2 3 3 2 4 2 3" xfId="19022"/>
    <cellStyle name="Standard 2 2 2 3 3 2 4 3" xfId="5761"/>
    <cellStyle name="Standard 2 2 2 3 3 2 4 3 2" xfId="25346"/>
    <cellStyle name="Standard 2 2 2 3 3 2 4 4" xfId="22694"/>
    <cellStyle name="Standard 2 2 2 3 3 2 4 5" xfId="13717"/>
    <cellStyle name="Standard 2 2 2 3 3 2 5" xfId="1681"/>
    <cellStyle name="Standard 2 2 2 3 3 2 5 2" xfId="9637"/>
    <cellStyle name="Standard 2 2 2 3 3 2 5 2 2" xfId="29223"/>
    <cellStyle name="Standard 2 2 2 3 3 2 5 2 3" xfId="17594"/>
    <cellStyle name="Standard 2 2 2 3 3 2 5 3" xfId="6985"/>
    <cellStyle name="Standard 2 2 2 3 3 2 5 3 2" xfId="26570"/>
    <cellStyle name="Standard 2 2 2 3 3 2 5 4" xfId="21266"/>
    <cellStyle name="Standard 2 2 2 3 3 2 5 5" xfId="14941"/>
    <cellStyle name="Standard 2 2 2 3 3 2 6" xfId="8413"/>
    <cellStyle name="Standard 2 2 2 3 3 2 6 2" xfId="27999"/>
    <cellStyle name="Standard 2 2 2 3 3 2 6 3" xfId="16370"/>
    <cellStyle name="Standard 2 2 2 3 3 2 7" xfId="4333"/>
    <cellStyle name="Standard 2 2 2 3 3 2 7 2" xfId="23918"/>
    <cellStyle name="Standard 2 2 2 3 3 2 8" xfId="20042"/>
    <cellStyle name="Standard 2 2 2 3 3 2 9" xfId="12289"/>
    <cellStyle name="Standard 2 2 2 3 3 3" xfId="913"/>
    <cellStyle name="Standard 2 2 2 3 3 3 2" xfId="2545"/>
    <cellStyle name="Standard 2 2 2 3 3 3 2 2" xfId="7849"/>
    <cellStyle name="Standard 2 2 2 3 3 3 2 2 2" xfId="27434"/>
    <cellStyle name="Standard 2 2 2 3 3 3 2 2 3" xfId="15805"/>
    <cellStyle name="Standard 2 2 2 3 3 3 2 3" xfId="10501"/>
    <cellStyle name="Standard 2 2 2 3 3 3 2 3 2" xfId="30087"/>
    <cellStyle name="Standard 2 2 2 3 3 3 2 3 3" xfId="18458"/>
    <cellStyle name="Standard 2 2 2 3 3 3 2 4" xfId="5197"/>
    <cellStyle name="Standard 2 2 2 3 3 3 2 4 2" xfId="24782"/>
    <cellStyle name="Standard 2 2 2 3 3 3 2 5" xfId="22130"/>
    <cellStyle name="Standard 2 2 2 3 3 3 2 6" xfId="13153"/>
    <cellStyle name="Standard 2 2 2 3 3 3 3" xfId="3565"/>
    <cellStyle name="Standard 2 2 2 3 3 3 3 2" xfId="11521"/>
    <cellStyle name="Standard 2 2 2 3 3 3 3 2 2" xfId="31107"/>
    <cellStyle name="Standard 2 2 2 3 3 3 3 2 3" xfId="19478"/>
    <cellStyle name="Standard 2 2 2 3 3 3 3 3" xfId="6217"/>
    <cellStyle name="Standard 2 2 2 3 3 3 3 3 2" xfId="25802"/>
    <cellStyle name="Standard 2 2 2 3 3 3 3 4" xfId="23150"/>
    <cellStyle name="Standard 2 2 2 3 3 3 3 5" xfId="14173"/>
    <cellStyle name="Standard 2 2 2 3 3 3 4" xfId="1525"/>
    <cellStyle name="Standard 2 2 2 3 3 3 4 2" xfId="9481"/>
    <cellStyle name="Standard 2 2 2 3 3 3 4 2 2" xfId="29067"/>
    <cellStyle name="Standard 2 2 2 3 3 3 4 2 3" xfId="17438"/>
    <cellStyle name="Standard 2 2 2 3 3 3 4 3" xfId="6829"/>
    <cellStyle name="Standard 2 2 2 3 3 3 4 3 2" xfId="26414"/>
    <cellStyle name="Standard 2 2 2 3 3 3 4 4" xfId="21110"/>
    <cellStyle name="Standard 2 2 2 3 3 3 4 5" xfId="14785"/>
    <cellStyle name="Standard 2 2 2 3 3 3 5" xfId="8869"/>
    <cellStyle name="Standard 2 2 2 3 3 3 5 2" xfId="28455"/>
    <cellStyle name="Standard 2 2 2 3 3 3 5 3" xfId="16826"/>
    <cellStyle name="Standard 2 2 2 3 3 3 6" xfId="4177"/>
    <cellStyle name="Standard 2 2 2 3 3 3 6 2" xfId="23762"/>
    <cellStyle name="Standard 2 2 2 3 3 3 7" xfId="20498"/>
    <cellStyle name="Standard 2 2 2 3 3 3 8" xfId="12133"/>
    <cellStyle name="Standard 2 2 2 3 3 4" xfId="661"/>
    <cellStyle name="Standard 2 2 2 3 3 4 2" xfId="3313"/>
    <cellStyle name="Standard 2 2 2 3 3 4 2 2" xfId="11269"/>
    <cellStyle name="Standard 2 2 2 3 3 4 2 2 2" xfId="30855"/>
    <cellStyle name="Standard 2 2 2 3 3 4 2 2 3" xfId="19226"/>
    <cellStyle name="Standard 2 2 2 3 3 4 2 3" xfId="5965"/>
    <cellStyle name="Standard 2 2 2 3 3 4 2 3 2" xfId="25550"/>
    <cellStyle name="Standard 2 2 2 3 3 4 2 4" xfId="22898"/>
    <cellStyle name="Standard 2 2 2 3 3 4 2 5" xfId="13921"/>
    <cellStyle name="Standard 2 2 2 3 3 4 3" xfId="2293"/>
    <cellStyle name="Standard 2 2 2 3 3 4 3 2" xfId="10249"/>
    <cellStyle name="Standard 2 2 2 3 3 4 3 2 2" xfId="29835"/>
    <cellStyle name="Standard 2 2 2 3 3 4 3 2 3" xfId="18206"/>
    <cellStyle name="Standard 2 2 2 3 3 4 3 3" xfId="7597"/>
    <cellStyle name="Standard 2 2 2 3 3 4 3 3 2" xfId="27182"/>
    <cellStyle name="Standard 2 2 2 3 3 4 3 4" xfId="21878"/>
    <cellStyle name="Standard 2 2 2 3 3 4 3 5" xfId="15553"/>
    <cellStyle name="Standard 2 2 2 3 3 4 4" xfId="8617"/>
    <cellStyle name="Standard 2 2 2 3 3 4 4 2" xfId="28203"/>
    <cellStyle name="Standard 2 2 2 3 3 4 4 3" xfId="16574"/>
    <cellStyle name="Standard 2 2 2 3 3 4 5" xfId="4945"/>
    <cellStyle name="Standard 2 2 2 3 3 4 5 2" xfId="24530"/>
    <cellStyle name="Standard 2 2 2 3 3 4 6" xfId="20246"/>
    <cellStyle name="Standard 2 2 2 3 3 4 7" xfId="12901"/>
    <cellStyle name="Standard 2 2 2 3 3 5" xfId="1933"/>
    <cellStyle name="Standard 2 2 2 3 3 5 2" xfId="7237"/>
    <cellStyle name="Standard 2 2 2 3 3 5 2 2" xfId="26822"/>
    <cellStyle name="Standard 2 2 2 3 3 5 2 3" xfId="15193"/>
    <cellStyle name="Standard 2 2 2 3 3 5 3" xfId="9889"/>
    <cellStyle name="Standard 2 2 2 3 3 5 3 2" xfId="29475"/>
    <cellStyle name="Standard 2 2 2 3 3 5 3 3" xfId="17846"/>
    <cellStyle name="Standard 2 2 2 3 3 5 4" xfId="4585"/>
    <cellStyle name="Standard 2 2 2 3 3 5 4 2" xfId="24170"/>
    <cellStyle name="Standard 2 2 2 3 3 5 5" xfId="21518"/>
    <cellStyle name="Standard 2 2 2 3 3 5 6" xfId="12541"/>
    <cellStyle name="Standard 2 2 2 3 3 6" xfId="2953"/>
    <cellStyle name="Standard 2 2 2 3 3 6 2" xfId="10909"/>
    <cellStyle name="Standard 2 2 2 3 3 6 2 2" xfId="30495"/>
    <cellStyle name="Standard 2 2 2 3 3 6 2 3" xfId="18866"/>
    <cellStyle name="Standard 2 2 2 3 3 6 3" xfId="5605"/>
    <cellStyle name="Standard 2 2 2 3 3 6 3 2" xfId="25190"/>
    <cellStyle name="Standard 2 2 2 3 3 6 4" xfId="22538"/>
    <cellStyle name="Standard 2 2 2 3 3 6 5" xfId="13561"/>
    <cellStyle name="Standard 2 2 2 3 3 7" xfId="1273"/>
    <cellStyle name="Standard 2 2 2 3 3 7 2" xfId="9229"/>
    <cellStyle name="Standard 2 2 2 3 3 7 2 2" xfId="28815"/>
    <cellStyle name="Standard 2 2 2 3 3 7 2 3" xfId="17186"/>
    <cellStyle name="Standard 2 2 2 3 3 7 3" xfId="6577"/>
    <cellStyle name="Standard 2 2 2 3 3 7 3 2" xfId="26162"/>
    <cellStyle name="Standard 2 2 2 3 3 7 4" xfId="20858"/>
    <cellStyle name="Standard 2 2 2 3 3 7 5" xfId="14533"/>
    <cellStyle name="Standard 2 2 2 3 3 8" xfId="8257"/>
    <cellStyle name="Standard 2 2 2 3 3 8 2" xfId="27843"/>
    <cellStyle name="Standard 2 2 2 3 3 8 3" xfId="16214"/>
    <cellStyle name="Standard 2 2 2 3 3 9" xfId="3925"/>
    <cellStyle name="Standard 2 2 2 3 3 9 2" xfId="23510"/>
    <cellStyle name="Standard 2 2 2 3 4" xfId="409"/>
    <cellStyle name="Standard 2 2 2 3 4 2" xfId="1021"/>
    <cellStyle name="Standard 2 2 2 3 4 2 2" xfId="3673"/>
    <cellStyle name="Standard 2 2 2 3 4 2 2 2" xfId="11629"/>
    <cellStyle name="Standard 2 2 2 3 4 2 2 2 2" xfId="31215"/>
    <cellStyle name="Standard 2 2 2 3 4 2 2 2 3" xfId="19586"/>
    <cellStyle name="Standard 2 2 2 3 4 2 2 3" xfId="6325"/>
    <cellStyle name="Standard 2 2 2 3 4 2 2 3 2" xfId="25910"/>
    <cellStyle name="Standard 2 2 2 3 4 2 2 4" xfId="23258"/>
    <cellStyle name="Standard 2 2 2 3 4 2 2 5" xfId="14281"/>
    <cellStyle name="Standard 2 2 2 3 4 2 3" xfId="2653"/>
    <cellStyle name="Standard 2 2 2 3 4 2 3 2" xfId="10609"/>
    <cellStyle name="Standard 2 2 2 3 4 2 3 2 2" xfId="30195"/>
    <cellStyle name="Standard 2 2 2 3 4 2 3 2 3" xfId="18566"/>
    <cellStyle name="Standard 2 2 2 3 4 2 3 3" xfId="7957"/>
    <cellStyle name="Standard 2 2 2 3 4 2 3 3 2" xfId="27542"/>
    <cellStyle name="Standard 2 2 2 3 4 2 3 4" xfId="22238"/>
    <cellStyle name="Standard 2 2 2 3 4 2 3 5" xfId="15913"/>
    <cellStyle name="Standard 2 2 2 3 4 2 4" xfId="8977"/>
    <cellStyle name="Standard 2 2 2 3 4 2 4 2" xfId="28563"/>
    <cellStyle name="Standard 2 2 2 3 4 2 4 3" xfId="16934"/>
    <cellStyle name="Standard 2 2 2 3 4 2 5" xfId="5305"/>
    <cellStyle name="Standard 2 2 2 3 4 2 5 2" xfId="24890"/>
    <cellStyle name="Standard 2 2 2 3 4 2 6" xfId="20606"/>
    <cellStyle name="Standard 2 2 2 3 4 2 7" xfId="13261"/>
    <cellStyle name="Standard 2 2 2 3 4 3" xfId="2041"/>
    <cellStyle name="Standard 2 2 2 3 4 3 2" xfId="7345"/>
    <cellStyle name="Standard 2 2 2 3 4 3 2 2" xfId="26930"/>
    <cellStyle name="Standard 2 2 2 3 4 3 2 3" xfId="15301"/>
    <cellStyle name="Standard 2 2 2 3 4 3 3" xfId="9997"/>
    <cellStyle name="Standard 2 2 2 3 4 3 3 2" xfId="29583"/>
    <cellStyle name="Standard 2 2 2 3 4 3 3 3" xfId="17954"/>
    <cellStyle name="Standard 2 2 2 3 4 3 4" xfId="4693"/>
    <cellStyle name="Standard 2 2 2 3 4 3 4 2" xfId="24278"/>
    <cellStyle name="Standard 2 2 2 3 4 3 5" xfId="21626"/>
    <cellStyle name="Standard 2 2 2 3 4 3 6" xfId="12649"/>
    <cellStyle name="Standard 2 2 2 3 4 4" xfId="3061"/>
    <cellStyle name="Standard 2 2 2 3 4 4 2" xfId="11017"/>
    <cellStyle name="Standard 2 2 2 3 4 4 2 2" xfId="30603"/>
    <cellStyle name="Standard 2 2 2 3 4 4 2 3" xfId="18974"/>
    <cellStyle name="Standard 2 2 2 3 4 4 3" xfId="5713"/>
    <cellStyle name="Standard 2 2 2 3 4 4 3 2" xfId="25298"/>
    <cellStyle name="Standard 2 2 2 3 4 4 4" xfId="22646"/>
    <cellStyle name="Standard 2 2 2 3 4 4 5" xfId="13669"/>
    <cellStyle name="Standard 2 2 2 3 4 5" xfId="1633"/>
    <cellStyle name="Standard 2 2 2 3 4 5 2" xfId="9589"/>
    <cellStyle name="Standard 2 2 2 3 4 5 2 2" xfId="29175"/>
    <cellStyle name="Standard 2 2 2 3 4 5 2 3" xfId="17546"/>
    <cellStyle name="Standard 2 2 2 3 4 5 3" xfId="6937"/>
    <cellStyle name="Standard 2 2 2 3 4 5 3 2" xfId="26522"/>
    <cellStyle name="Standard 2 2 2 3 4 5 4" xfId="21218"/>
    <cellStyle name="Standard 2 2 2 3 4 5 5" xfId="14893"/>
    <cellStyle name="Standard 2 2 2 3 4 6" xfId="8365"/>
    <cellStyle name="Standard 2 2 2 3 4 6 2" xfId="27951"/>
    <cellStyle name="Standard 2 2 2 3 4 6 3" xfId="16322"/>
    <cellStyle name="Standard 2 2 2 3 4 7" xfId="4285"/>
    <cellStyle name="Standard 2 2 2 3 4 7 2" xfId="23870"/>
    <cellStyle name="Standard 2 2 2 3 4 8" xfId="19994"/>
    <cellStyle name="Standard 2 2 2 3 4 9" xfId="12241"/>
    <cellStyle name="Standard 2 2 2 3 5" xfId="787"/>
    <cellStyle name="Standard 2 2 2 3 5 2" xfId="2419"/>
    <cellStyle name="Standard 2 2 2 3 5 2 2" xfId="7723"/>
    <cellStyle name="Standard 2 2 2 3 5 2 2 2" xfId="27308"/>
    <cellStyle name="Standard 2 2 2 3 5 2 2 3" xfId="15679"/>
    <cellStyle name="Standard 2 2 2 3 5 2 3" xfId="10375"/>
    <cellStyle name="Standard 2 2 2 3 5 2 3 2" xfId="29961"/>
    <cellStyle name="Standard 2 2 2 3 5 2 3 3" xfId="18332"/>
    <cellStyle name="Standard 2 2 2 3 5 2 4" xfId="5071"/>
    <cellStyle name="Standard 2 2 2 3 5 2 4 2" xfId="24656"/>
    <cellStyle name="Standard 2 2 2 3 5 2 5" xfId="22004"/>
    <cellStyle name="Standard 2 2 2 3 5 2 6" xfId="13027"/>
    <cellStyle name="Standard 2 2 2 3 5 3" xfId="3439"/>
    <cellStyle name="Standard 2 2 2 3 5 3 2" xfId="11395"/>
    <cellStyle name="Standard 2 2 2 3 5 3 2 2" xfId="30981"/>
    <cellStyle name="Standard 2 2 2 3 5 3 2 3" xfId="19352"/>
    <cellStyle name="Standard 2 2 2 3 5 3 3" xfId="6091"/>
    <cellStyle name="Standard 2 2 2 3 5 3 3 2" xfId="25676"/>
    <cellStyle name="Standard 2 2 2 3 5 3 4" xfId="23024"/>
    <cellStyle name="Standard 2 2 2 3 5 3 5" xfId="14047"/>
    <cellStyle name="Standard 2 2 2 3 5 4" xfId="1399"/>
    <cellStyle name="Standard 2 2 2 3 5 4 2" xfId="9355"/>
    <cellStyle name="Standard 2 2 2 3 5 4 2 2" xfId="28941"/>
    <cellStyle name="Standard 2 2 2 3 5 4 2 3" xfId="17312"/>
    <cellStyle name="Standard 2 2 2 3 5 4 3" xfId="6703"/>
    <cellStyle name="Standard 2 2 2 3 5 4 3 2" xfId="26288"/>
    <cellStyle name="Standard 2 2 2 3 5 4 4" xfId="20984"/>
    <cellStyle name="Standard 2 2 2 3 5 4 5" xfId="14659"/>
    <cellStyle name="Standard 2 2 2 3 5 5" xfId="8743"/>
    <cellStyle name="Standard 2 2 2 3 5 5 2" xfId="28329"/>
    <cellStyle name="Standard 2 2 2 3 5 5 3" xfId="16700"/>
    <cellStyle name="Standard 2 2 2 3 5 6" xfId="4051"/>
    <cellStyle name="Standard 2 2 2 3 5 6 2" xfId="23636"/>
    <cellStyle name="Standard 2 2 2 3 5 7" xfId="20372"/>
    <cellStyle name="Standard 2 2 2 3 5 8" xfId="12007"/>
    <cellStyle name="Standard 2 2 2 3 6" xfId="613"/>
    <cellStyle name="Standard 2 2 2 3 6 2" xfId="3265"/>
    <cellStyle name="Standard 2 2 2 3 6 2 2" xfId="11221"/>
    <cellStyle name="Standard 2 2 2 3 6 2 2 2" xfId="30807"/>
    <cellStyle name="Standard 2 2 2 3 6 2 2 3" xfId="19178"/>
    <cellStyle name="Standard 2 2 2 3 6 2 3" xfId="5917"/>
    <cellStyle name="Standard 2 2 2 3 6 2 3 2" xfId="25502"/>
    <cellStyle name="Standard 2 2 2 3 6 2 4" xfId="22850"/>
    <cellStyle name="Standard 2 2 2 3 6 2 5" xfId="13873"/>
    <cellStyle name="Standard 2 2 2 3 6 3" xfId="2245"/>
    <cellStyle name="Standard 2 2 2 3 6 3 2" xfId="10201"/>
    <cellStyle name="Standard 2 2 2 3 6 3 2 2" xfId="29787"/>
    <cellStyle name="Standard 2 2 2 3 6 3 2 3" xfId="18158"/>
    <cellStyle name="Standard 2 2 2 3 6 3 3" xfId="7549"/>
    <cellStyle name="Standard 2 2 2 3 6 3 3 2" xfId="27134"/>
    <cellStyle name="Standard 2 2 2 3 6 3 4" xfId="21830"/>
    <cellStyle name="Standard 2 2 2 3 6 3 5" xfId="15505"/>
    <cellStyle name="Standard 2 2 2 3 6 4" xfId="8569"/>
    <cellStyle name="Standard 2 2 2 3 6 4 2" xfId="28155"/>
    <cellStyle name="Standard 2 2 2 3 6 4 3" xfId="16526"/>
    <cellStyle name="Standard 2 2 2 3 6 5" xfId="4897"/>
    <cellStyle name="Standard 2 2 2 3 6 5 2" xfId="24482"/>
    <cellStyle name="Standard 2 2 2 3 6 6" xfId="20198"/>
    <cellStyle name="Standard 2 2 2 3 6 7" xfId="12853"/>
    <cellStyle name="Standard 2 2 2 3 7" xfId="1807"/>
    <cellStyle name="Standard 2 2 2 3 7 2" xfId="7111"/>
    <cellStyle name="Standard 2 2 2 3 7 2 2" xfId="26696"/>
    <cellStyle name="Standard 2 2 2 3 7 2 3" xfId="15067"/>
    <cellStyle name="Standard 2 2 2 3 7 3" xfId="9763"/>
    <cellStyle name="Standard 2 2 2 3 7 3 2" xfId="29349"/>
    <cellStyle name="Standard 2 2 2 3 7 3 3" xfId="17720"/>
    <cellStyle name="Standard 2 2 2 3 7 4" xfId="4459"/>
    <cellStyle name="Standard 2 2 2 3 7 4 2" xfId="24044"/>
    <cellStyle name="Standard 2 2 2 3 7 5" xfId="21392"/>
    <cellStyle name="Standard 2 2 2 3 7 6" xfId="12415"/>
    <cellStyle name="Standard 2 2 2 3 8" xfId="2827"/>
    <cellStyle name="Standard 2 2 2 3 8 2" xfId="10783"/>
    <cellStyle name="Standard 2 2 2 3 8 2 2" xfId="30369"/>
    <cellStyle name="Standard 2 2 2 3 8 2 3" xfId="18740"/>
    <cellStyle name="Standard 2 2 2 3 8 3" xfId="5479"/>
    <cellStyle name="Standard 2 2 2 3 8 3 2" xfId="25064"/>
    <cellStyle name="Standard 2 2 2 3 8 4" xfId="22412"/>
    <cellStyle name="Standard 2 2 2 3 8 5" xfId="13435"/>
    <cellStyle name="Standard 2 2 2 3 9" xfId="1225"/>
    <cellStyle name="Standard 2 2 2 3 9 2" xfId="9181"/>
    <cellStyle name="Standard 2 2 2 3 9 2 2" xfId="28767"/>
    <cellStyle name="Standard 2 2 2 3 9 2 3" xfId="17138"/>
    <cellStyle name="Standard 2 2 2 3 9 3" xfId="6529"/>
    <cellStyle name="Standard 2 2 2 3 9 3 2" xfId="26114"/>
    <cellStyle name="Standard 2 2 2 3 9 4" xfId="20810"/>
    <cellStyle name="Standard 2 2 2 3 9 5" xfId="14485"/>
    <cellStyle name="Standard 2 2 2 4" xfId="241"/>
    <cellStyle name="Standard 2 2 2 4 10" xfId="3865"/>
    <cellStyle name="Standard 2 2 2 4 10 2" xfId="23450"/>
    <cellStyle name="Standard 2 2 2 4 11" xfId="19826"/>
    <cellStyle name="Standard 2 2 2 4 12" xfId="11821"/>
    <cellStyle name="Standard 2 2 2 4 2" xfId="337"/>
    <cellStyle name="Standard 2 2 2 4 2 10" xfId="19922"/>
    <cellStyle name="Standard 2 2 2 4 2 11" xfId="11947"/>
    <cellStyle name="Standard 2 2 2 4 2 2" xfId="523"/>
    <cellStyle name="Standard 2 2 2 4 2 2 2" xfId="1135"/>
    <cellStyle name="Standard 2 2 2 4 2 2 2 2" xfId="3787"/>
    <cellStyle name="Standard 2 2 2 4 2 2 2 2 2" xfId="11743"/>
    <cellStyle name="Standard 2 2 2 4 2 2 2 2 2 2" xfId="31329"/>
    <cellStyle name="Standard 2 2 2 4 2 2 2 2 2 3" xfId="19700"/>
    <cellStyle name="Standard 2 2 2 4 2 2 2 2 3" xfId="6439"/>
    <cellStyle name="Standard 2 2 2 4 2 2 2 2 3 2" xfId="26024"/>
    <cellStyle name="Standard 2 2 2 4 2 2 2 2 4" xfId="23372"/>
    <cellStyle name="Standard 2 2 2 4 2 2 2 2 5" xfId="14395"/>
    <cellStyle name="Standard 2 2 2 4 2 2 2 3" xfId="2767"/>
    <cellStyle name="Standard 2 2 2 4 2 2 2 3 2" xfId="10723"/>
    <cellStyle name="Standard 2 2 2 4 2 2 2 3 2 2" xfId="30309"/>
    <cellStyle name="Standard 2 2 2 4 2 2 2 3 2 3" xfId="18680"/>
    <cellStyle name="Standard 2 2 2 4 2 2 2 3 3" xfId="8071"/>
    <cellStyle name="Standard 2 2 2 4 2 2 2 3 3 2" xfId="27656"/>
    <cellStyle name="Standard 2 2 2 4 2 2 2 3 4" xfId="22352"/>
    <cellStyle name="Standard 2 2 2 4 2 2 2 3 5" xfId="16027"/>
    <cellStyle name="Standard 2 2 2 4 2 2 2 4" xfId="9091"/>
    <cellStyle name="Standard 2 2 2 4 2 2 2 4 2" xfId="28677"/>
    <cellStyle name="Standard 2 2 2 4 2 2 2 4 3" xfId="17048"/>
    <cellStyle name="Standard 2 2 2 4 2 2 2 5" xfId="5419"/>
    <cellStyle name="Standard 2 2 2 4 2 2 2 5 2" xfId="25004"/>
    <cellStyle name="Standard 2 2 2 4 2 2 2 6" xfId="20720"/>
    <cellStyle name="Standard 2 2 2 4 2 2 2 7" xfId="13375"/>
    <cellStyle name="Standard 2 2 2 4 2 2 3" xfId="2155"/>
    <cellStyle name="Standard 2 2 2 4 2 2 3 2" xfId="7459"/>
    <cellStyle name="Standard 2 2 2 4 2 2 3 2 2" xfId="27044"/>
    <cellStyle name="Standard 2 2 2 4 2 2 3 2 3" xfId="15415"/>
    <cellStyle name="Standard 2 2 2 4 2 2 3 3" xfId="10111"/>
    <cellStyle name="Standard 2 2 2 4 2 2 3 3 2" xfId="29697"/>
    <cellStyle name="Standard 2 2 2 4 2 2 3 3 3" xfId="18068"/>
    <cellStyle name="Standard 2 2 2 4 2 2 3 4" xfId="4807"/>
    <cellStyle name="Standard 2 2 2 4 2 2 3 4 2" xfId="24392"/>
    <cellStyle name="Standard 2 2 2 4 2 2 3 5" xfId="21740"/>
    <cellStyle name="Standard 2 2 2 4 2 2 3 6" xfId="12763"/>
    <cellStyle name="Standard 2 2 2 4 2 2 4" xfId="3175"/>
    <cellStyle name="Standard 2 2 2 4 2 2 4 2" xfId="11131"/>
    <cellStyle name="Standard 2 2 2 4 2 2 4 2 2" xfId="30717"/>
    <cellStyle name="Standard 2 2 2 4 2 2 4 2 3" xfId="19088"/>
    <cellStyle name="Standard 2 2 2 4 2 2 4 3" xfId="5827"/>
    <cellStyle name="Standard 2 2 2 4 2 2 4 3 2" xfId="25412"/>
    <cellStyle name="Standard 2 2 2 4 2 2 4 4" xfId="22760"/>
    <cellStyle name="Standard 2 2 2 4 2 2 4 5" xfId="13783"/>
    <cellStyle name="Standard 2 2 2 4 2 2 5" xfId="1747"/>
    <cellStyle name="Standard 2 2 2 4 2 2 5 2" xfId="9703"/>
    <cellStyle name="Standard 2 2 2 4 2 2 5 2 2" xfId="29289"/>
    <cellStyle name="Standard 2 2 2 4 2 2 5 2 3" xfId="17660"/>
    <cellStyle name="Standard 2 2 2 4 2 2 5 3" xfId="7051"/>
    <cellStyle name="Standard 2 2 2 4 2 2 5 3 2" xfId="26636"/>
    <cellStyle name="Standard 2 2 2 4 2 2 5 4" xfId="21332"/>
    <cellStyle name="Standard 2 2 2 4 2 2 5 5" xfId="15007"/>
    <cellStyle name="Standard 2 2 2 4 2 2 6" xfId="8479"/>
    <cellStyle name="Standard 2 2 2 4 2 2 6 2" xfId="28065"/>
    <cellStyle name="Standard 2 2 2 4 2 2 6 3" xfId="16436"/>
    <cellStyle name="Standard 2 2 2 4 2 2 7" xfId="4399"/>
    <cellStyle name="Standard 2 2 2 4 2 2 7 2" xfId="23984"/>
    <cellStyle name="Standard 2 2 2 4 2 2 8" xfId="20108"/>
    <cellStyle name="Standard 2 2 2 4 2 2 9" xfId="12355"/>
    <cellStyle name="Standard 2 2 2 4 2 3" xfId="949"/>
    <cellStyle name="Standard 2 2 2 4 2 3 2" xfId="2581"/>
    <cellStyle name="Standard 2 2 2 4 2 3 2 2" xfId="7885"/>
    <cellStyle name="Standard 2 2 2 4 2 3 2 2 2" xfId="27470"/>
    <cellStyle name="Standard 2 2 2 4 2 3 2 2 3" xfId="15841"/>
    <cellStyle name="Standard 2 2 2 4 2 3 2 3" xfId="10537"/>
    <cellStyle name="Standard 2 2 2 4 2 3 2 3 2" xfId="30123"/>
    <cellStyle name="Standard 2 2 2 4 2 3 2 3 3" xfId="18494"/>
    <cellStyle name="Standard 2 2 2 4 2 3 2 4" xfId="5233"/>
    <cellStyle name="Standard 2 2 2 4 2 3 2 4 2" xfId="24818"/>
    <cellStyle name="Standard 2 2 2 4 2 3 2 5" xfId="22166"/>
    <cellStyle name="Standard 2 2 2 4 2 3 2 6" xfId="13189"/>
    <cellStyle name="Standard 2 2 2 4 2 3 3" xfId="3601"/>
    <cellStyle name="Standard 2 2 2 4 2 3 3 2" xfId="11557"/>
    <cellStyle name="Standard 2 2 2 4 2 3 3 2 2" xfId="31143"/>
    <cellStyle name="Standard 2 2 2 4 2 3 3 2 3" xfId="19514"/>
    <cellStyle name="Standard 2 2 2 4 2 3 3 3" xfId="6253"/>
    <cellStyle name="Standard 2 2 2 4 2 3 3 3 2" xfId="25838"/>
    <cellStyle name="Standard 2 2 2 4 2 3 3 4" xfId="23186"/>
    <cellStyle name="Standard 2 2 2 4 2 3 3 5" xfId="14209"/>
    <cellStyle name="Standard 2 2 2 4 2 3 4" xfId="1561"/>
    <cellStyle name="Standard 2 2 2 4 2 3 4 2" xfId="9517"/>
    <cellStyle name="Standard 2 2 2 4 2 3 4 2 2" xfId="29103"/>
    <cellStyle name="Standard 2 2 2 4 2 3 4 2 3" xfId="17474"/>
    <cellStyle name="Standard 2 2 2 4 2 3 4 3" xfId="6865"/>
    <cellStyle name="Standard 2 2 2 4 2 3 4 3 2" xfId="26450"/>
    <cellStyle name="Standard 2 2 2 4 2 3 4 4" xfId="21146"/>
    <cellStyle name="Standard 2 2 2 4 2 3 4 5" xfId="14821"/>
    <cellStyle name="Standard 2 2 2 4 2 3 5" xfId="8905"/>
    <cellStyle name="Standard 2 2 2 4 2 3 5 2" xfId="28491"/>
    <cellStyle name="Standard 2 2 2 4 2 3 5 3" xfId="16862"/>
    <cellStyle name="Standard 2 2 2 4 2 3 6" xfId="4213"/>
    <cellStyle name="Standard 2 2 2 4 2 3 6 2" xfId="23798"/>
    <cellStyle name="Standard 2 2 2 4 2 3 7" xfId="20534"/>
    <cellStyle name="Standard 2 2 2 4 2 3 8" xfId="12169"/>
    <cellStyle name="Standard 2 2 2 4 2 4" xfId="727"/>
    <cellStyle name="Standard 2 2 2 4 2 4 2" xfId="3379"/>
    <cellStyle name="Standard 2 2 2 4 2 4 2 2" xfId="11335"/>
    <cellStyle name="Standard 2 2 2 4 2 4 2 2 2" xfId="30921"/>
    <cellStyle name="Standard 2 2 2 4 2 4 2 2 3" xfId="19292"/>
    <cellStyle name="Standard 2 2 2 4 2 4 2 3" xfId="6031"/>
    <cellStyle name="Standard 2 2 2 4 2 4 2 3 2" xfId="25616"/>
    <cellStyle name="Standard 2 2 2 4 2 4 2 4" xfId="22964"/>
    <cellStyle name="Standard 2 2 2 4 2 4 2 5" xfId="13987"/>
    <cellStyle name="Standard 2 2 2 4 2 4 3" xfId="2359"/>
    <cellStyle name="Standard 2 2 2 4 2 4 3 2" xfId="10315"/>
    <cellStyle name="Standard 2 2 2 4 2 4 3 2 2" xfId="29901"/>
    <cellStyle name="Standard 2 2 2 4 2 4 3 2 3" xfId="18272"/>
    <cellStyle name="Standard 2 2 2 4 2 4 3 3" xfId="7663"/>
    <cellStyle name="Standard 2 2 2 4 2 4 3 3 2" xfId="27248"/>
    <cellStyle name="Standard 2 2 2 4 2 4 3 4" xfId="21944"/>
    <cellStyle name="Standard 2 2 2 4 2 4 3 5" xfId="15619"/>
    <cellStyle name="Standard 2 2 2 4 2 4 4" xfId="8683"/>
    <cellStyle name="Standard 2 2 2 4 2 4 4 2" xfId="28269"/>
    <cellStyle name="Standard 2 2 2 4 2 4 4 3" xfId="16640"/>
    <cellStyle name="Standard 2 2 2 4 2 4 5" xfId="5011"/>
    <cellStyle name="Standard 2 2 2 4 2 4 5 2" xfId="24596"/>
    <cellStyle name="Standard 2 2 2 4 2 4 6" xfId="20312"/>
    <cellStyle name="Standard 2 2 2 4 2 4 7" xfId="12967"/>
    <cellStyle name="Standard 2 2 2 4 2 5" xfId="1969"/>
    <cellStyle name="Standard 2 2 2 4 2 5 2" xfId="7273"/>
    <cellStyle name="Standard 2 2 2 4 2 5 2 2" xfId="26858"/>
    <cellStyle name="Standard 2 2 2 4 2 5 2 3" xfId="15229"/>
    <cellStyle name="Standard 2 2 2 4 2 5 3" xfId="9925"/>
    <cellStyle name="Standard 2 2 2 4 2 5 3 2" xfId="29511"/>
    <cellStyle name="Standard 2 2 2 4 2 5 3 3" xfId="17882"/>
    <cellStyle name="Standard 2 2 2 4 2 5 4" xfId="4621"/>
    <cellStyle name="Standard 2 2 2 4 2 5 4 2" xfId="24206"/>
    <cellStyle name="Standard 2 2 2 4 2 5 5" xfId="21554"/>
    <cellStyle name="Standard 2 2 2 4 2 5 6" xfId="12577"/>
    <cellStyle name="Standard 2 2 2 4 2 6" xfId="2989"/>
    <cellStyle name="Standard 2 2 2 4 2 6 2" xfId="10945"/>
    <cellStyle name="Standard 2 2 2 4 2 6 2 2" xfId="30531"/>
    <cellStyle name="Standard 2 2 2 4 2 6 2 3" xfId="18902"/>
    <cellStyle name="Standard 2 2 2 4 2 6 3" xfId="5641"/>
    <cellStyle name="Standard 2 2 2 4 2 6 3 2" xfId="25226"/>
    <cellStyle name="Standard 2 2 2 4 2 6 4" xfId="22574"/>
    <cellStyle name="Standard 2 2 2 4 2 6 5" xfId="13597"/>
    <cellStyle name="Standard 2 2 2 4 2 7" xfId="1339"/>
    <cellStyle name="Standard 2 2 2 4 2 7 2" xfId="9295"/>
    <cellStyle name="Standard 2 2 2 4 2 7 2 2" xfId="28881"/>
    <cellStyle name="Standard 2 2 2 4 2 7 2 3" xfId="17252"/>
    <cellStyle name="Standard 2 2 2 4 2 7 3" xfId="6643"/>
    <cellStyle name="Standard 2 2 2 4 2 7 3 2" xfId="26228"/>
    <cellStyle name="Standard 2 2 2 4 2 7 4" xfId="20924"/>
    <cellStyle name="Standard 2 2 2 4 2 7 5" xfId="14599"/>
    <cellStyle name="Standard 2 2 2 4 2 8" xfId="8293"/>
    <cellStyle name="Standard 2 2 2 4 2 8 2" xfId="27879"/>
    <cellStyle name="Standard 2 2 2 4 2 8 3" xfId="16250"/>
    <cellStyle name="Standard 2 2 2 4 2 9" xfId="3991"/>
    <cellStyle name="Standard 2 2 2 4 2 9 2" xfId="23576"/>
    <cellStyle name="Standard 2 2 2 4 3" xfId="397"/>
    <cellStyle name="Standard 2 2 2 4 3 2" xfId="1009"/>
    <cellStyle name="Standard 2 2 2 4 3 2 2" xfId="3661"/>
    <cellStyle name="Standard 2 2 2 4 3 2 2 2" xfId="11617"/>
    <cellStyle name="Standard 2 2 2 4 3 2 2 2 2" xfId="31203"/>
    <cellStyle name="Standard 2 2 2 4 3 2 2 2 3" xfId="19574"/>
    <cellStyle name="Standard 2 2 2 4 3 2 2 3" xfId="6313"/>
    <cellStyle name="Standard 2 2 2 4 3 2 2 3 2" xfId="25898"/>
    <cellStyle name="Standard 2 2 2 4 3 2 2 4" xfId="23246"/>
    <cellStyle name="Standard 2 2 2 4 3 2 2 5" xfId="14269"/>
    <cellStyle name="Standard 2 2 2 4 3 2 3" xfId="2641"/>
    <cellStyle name="Standard 2 2 2 4 3 2 3 2" xfId="10597"/>
    <cellStyle name="Standard 2 2 2 4 3 2 3 2 2" xfId="30183"/>
    <cellStyle name="Standard 2 2 2 4 3 2 3 2 3" xfId="18554"/>
    <cellStyle name="Standard 2 2 2 4 3 2 3 3" xfId="7945"/>
    <cellStyle name="Standard 2 2 2 4 3 2 3 3 2" xfId="27530"/>
    <cellStyle name="Standard 2 2 2 4 3 2 3 4" xfId="22226"/>
    <cellStyle name="Standard 2 2 2 4 3 2 3 5" xfId="15901"/>
    <cellStyle name="Standard 2 2 2 4 3 2 4" xfId="8965"/>
    <cellStyle name="Standard 2 2 2 4 3 2 4 2" xfId="28551"/>
    <cellStyle name="Standard 2 2 2 4 3 2 4 3" xfId="16922"/>
    <cellStyle name="Standard 2 2 2 4 3 2 5" xfId="5293"/>
    <cellStyle name="Standard 2 2 2 4 3 2 5 2" xfId="24878"/>
    <cellStyle name="Standard 2 2 2 4 3 2 6" xfId="20594"/>
    <cellStyle name="Standard 2 2 2 4 3 2 7" xfId="13249"/>
    <cellStyle name="Standard 2 2 2 4 3 3" xfId="2029"/>
    <cellStyle name="Standard 2 2 2 4 3 3 2" xfId="7333"/>
    <cellStyle name="Standard 2 2 2 4 3 3 2 2" xfId="26918"/>
    <cellStyle name="Standard 2 2 2 4 3 3 2 3" xfId="15289"/>
    <cellStyle name="Standard 2 2 2 4 3 3 3" xfId="9985"/>
    <cellStyle name="Standard 2 2 2 4 3 3 3 2" xfId="29571"/>
    <cellStyle name="Standard 2 2 2 4 3 3 3 3" xfId="17942"/>
    <cellStyle name="Standard 2 2 2 4 3 3 4" xfId="4681"/>
    <cellStyle name="Standard 2 2 2 4 3 3 4 2" xfId="24266"/>
    <cellStyle name="Standard 2 2 2 4 3 3 5" xfId="21614"/>
    <cellStyle name="Standard 2 2 2 4 3 3 6" xfId="12637"/>
    <cellStyle name="Standard 2 2 2 4 3 4" xfId="3049"/>
    <cellStyle name="Standard 2 2 2 4 3 4 2" xfId="11005"/>
    <cellStyle name="Standard 2 2 2 4 3 4 2 2" xfId="30591"/>
    <cellStyle name="Standard 2 2 2 4 3 4 2 3" xfId="18962"/>
    <cellStyle name="Standard 2 2 2 4 3 4 3" xfId="5701"/>
    <cellStyle name="Standard 2 2 2 4 3 4 3 2" xfId="25286"/>
    <cellStyle name="Standard 2 2 2 4 3 4 4" xfId="22634"/>
    <cellStyle name="Standard 2 2 2 4 3 4 5" xfId="13657"/>
    <cellStyle name="Standard 2 2 2 4 3 5" xfId="1621"/>
    <cellStyle name="Standard 2 2 2 4 3 5 2" xfId="9577"/>
    <cellStyle name="Standard 2 2 2 4 3 5 2 2" xfId="29163"/>
    <cellStyle name="Standard 2 2 2 4 3 5 2 3" xfId="17534"/>
    <cellStyle name="Standard 2 2 2 4 3 5 3" xfId="6925"/>
    <cellStyle name="Standard 2 2 2 4 3 5 3 2" xfId="26510"/>
    <cellStyle name="Standard 2 2 2 4 3 5 4" xfId="21206"/>
    <cellStyle name="Standard 2 2 2 4 3 5 5" xfId="14881"/>
    <cellStyle name="Standard 2 2 2 4 3 6" xfId="8353"/>
    <cellStyle name="Standard 2 2 2 4 3 6 2" xfId="27939"/>
    <cellStyle name="Standard 2 2 2 4 3 6 3" xfId="16310"/>
    <cellStyle name="Standard 2 2 2 4 3 7" xfId="4273"/>
    <cellStyle name="Standard 2 2 2 4 3 7 2" xfId="23858"/>
    <cellStyle name="Standard 2 2 2 4 3 8" xfId="19982"/>
    <cellStyle name="Standard 2 2 2 4 3 9" xfId="12229"/>
    <cellStyle name="Standard 2 2 2 4 4" xfId="853"/>
    <cellStyle name="Standard 2 2 2 4 4 2" xfId="2485"/>
    <cellStyle name="Standard 2 2 2 4 4 2 2" xfId="7789"/>
    <cellStyle name="Standard 2 2 2 4 4 2 2 2" xfId="27374"/>
    <cellStyle name="Standard 2 2 2 4 4 2 2 3" xfId="15745"/>
    <cellStyle name="Standard 2 2 2 4 4 2 3" xfId="10441"/>
    <cellStyle name="Standard 2 2 2 4 4 2 3 2" xfId="30027"/>
    <cellStyle name="Standard 2 2 2 4 4 2 3 3" xfId="18398"/>
    <cellStyle name="Standard 2 2 2 4 4 2 4" xfId="5137"/>
    <cellStyle name="Standard 2 2 2 4 4 2 4 2" xfId="24722"/>
    <cellStyle name="Standard 2 2 2 4 4 2 5" xfId="22070"/>
    <cellStyle name="Standard 2 2 2 4 4 2 6" xfId="13093"/>
    <cellStyle name="Standard 2 2 2 4 4 3" xfId="3505"/>
    <cellStyle name="Standard 2 2 2 4 4 3 2" xfId="11461"/>
    <cellStyle name="Standard 2 2 2 4 4 3 2 2" xfId="31047"/>
    <cellStyle name="Standard 2 2 2 4 4 3 2 3" xfId="19418"/>
    <cellStyle name="Standard 2 2 2 4 4 3 3" xfId="6157"/>
    <cellStyle name="Standard 2 2 2 4 4 3 3 2" xfId="25742"/>
    <cellStyle name="Standard 2 2 2 4 4 3 4" xfId="23090"/>
    <cellStyle name="Standard 2 2 2 4 4 3 5" xfId="14113"/>
    <cellStyle name="Standard 2 2 2 4 4 4" xfId="1465"/>
    <cellStyle name="Standard 2 2 2 4 4 4 2" xfId="9421"/>
    <cellStyle name="Standard 2 2 2 4 4 4 2 2" xfId="29007"/>
    <cellStyle name="Standard 2 2 2 4 4 4 2 3" xfId="17378"/>
    <cellStyle name="Standard 2 2 2 4 4 4 3" xfId="6769"/>
    <cellStyle name="Standard 2 2 2 4 4 4 3 2" xfId="26354"/>
    <cellStyle name="Standard 2 2 2 4 4 4 4" xfId="21050"/>
    <cellStyle name="Standard 2 2 2 4 4 4 5" xfId="14725"/>
    <cellStyle name="Standard 2 2 2 4 4 5" xfId="8809"/>
    <cellStyle name="Standard 2 2 2 4 4 5 2" xfId="28395"/>
    <cellStyle name="Standard 2 2 2 4 4 5 3" xfId="16766"/>
    <cellStyle name="Standard 2 2 2 4 4 6" xfId="4117"/>
    <cellStyle name="Standard 2 2 2 4 4 6 2" xfId="23702"/>
    <cellStyle name="Standard 2 2 2 4 4 7" xfId="20438"/>
    <cellStyle name="Standard 2 2 2 4 4 8" xfId="12073"/>
    <cellStyle name="Standard 2 2 2 4 5" xfId="601"/>
    <cellStyle name="Standard 2 2 2 4 5 2" xfId="3253"/>
    <cellStyle name="Standard 2 2 2 4 5 2 2" xfId="11209"/>
    <cellStyle name="Standard 2 2 2 4 5 2 2 2" xfId="30795"/>
    <cellStyle name="Standard 2 2 2 4 5 2 2 3" xfId="19166"/>
    <cellStyle name="Standard 2 2 2 4 5 2 3" xfId="5905"/>
    <cellStyle name="Standard 2 2 2 4 5 2 3 2" xfId="25490"/>
    <cellStyle name="Standard 2 2 2 4 5 2 4" xfId="22838"/>
    <cellStyle name="Standard 2 2 2 4 5 2 5" xfId="13861"/>
    <cellStyle name="Standard 2 2 2 4 5 3" xfId="2233"/>
    <cellStyle name="Standard 2 2 2 4 5 3 2" xfId="10189"/>
    <cellStyle name="Standard 2 2 2 4 5 3 2 2" xfId="29775"/>
    <cellStyle name="Standard 2 2 2 4 5 3 2 3" xfId="18146"/>
    <cellStyle name="Standard 2 2 2 4 5 3 3" xfId="7537"/>
    <cellStyle name="Standard 2 2 2 4 5 3 3 2" xfId="27122"/>
    <cellStyle name="Standard 2 2 2 4 5 3 4" xfId="21818"/>
    <cellStyle name="Standard 2 2 2 4 5 3 5" xfId="15493"/>
    <cellStyle name="Standard 2 2 2 4 5 4" xfId="8557"/>
    <cellStyle name="Standard 2 2 2 4 5 4 2" xfId="28143"/>
    <cellStyle name="Standard 2 2 2 4 5 4 3" xfId="16514"/>
    <cellStyle name="Standard 2 2 2 4 5 5" xfId="4885"/>
    <cellStyle name="Standard 2 2 2 4 5 5 2" xfId="24470"/>
    <cellStyle name="Standard 2 2 2 4 5 6" xfId="20186"/>
    <cellStyle name="Standard 2 2 2 4 5 7" xfId="12841"/>
    <cellStyle name="Standard 2 2 2 4 6" xfId="1873"/>
    <cellStyle name="Standard 2 2 2 4 6 2" xfId="7177"/>
    <cellStyle name="Standard 2 2 2 4 6 2 2" xfId="26762"/>
    <cellStyle name="Standard 2 2 2 4 6 2 3" xfId="15133"/>
    <cellStyle name="Standard 2 2 2 4 6 3" xfId="9829"/>
    <cellStyle name="Standard 2 2 2 4 6 3 2" xfId="29415"/>
    <cellStyle name="Standard 2 2 2 4 6 3 3" xfId="17786"/>
    <cellStyle name="Standard 2 2 2 4 6 4" xfId="4525"/>
    <cellStyle name="Standard 2 2 2 4 6 4 2" xfId="24110"/>
    <cellStyle name="Standard 2 2 2 4 6 5" xfId="21458"/>
    <cellStyle name="Standard 2 2 2 4 6 6" xfId="12481"/>
    <cellStyle name="Standard 2 2 2 4 7" xfId="2893"/>
    <cellStyle name="Standard 2 2 2 4 7 2" xfId="10849"/>
    <cellStyle name="Standard 2 2 2 4 7 2 2" xfId="30435"/>
    <cellStyle name="Standard 2 2 2 4 7 2 3" xfId="18806"/>
    <cellStyle name="Standard 2 2 2 4 7 3" xfId="5545"/>
    <cellStyle name="Standard 2 2 2 4 7 3 2" xfId="25130"/>
    <cellStyle name="Standard 2 2 2 4 7 4" xfId="22478"/>
    <cellStyle name="Standard 2 2 2 4 7 5" xfId="13501"/>
    <cellStyle name="Standard 2 2 2 4 8" xfId="1213"/>
    <cellStyle name="Standard 2 2 2 4 8 2" xfId="9169"/>
    <cellStyle name="Standard 2 2 2 4 8 2 2" xfId="28755"/>
    <cellStyle name="Standard 2 2 2 4 8 2 3" xfId="17126"/>
    <cellStyle name="Standard 2 2 2 4 8 3" xfId="6517"/>
    <cellStyle name="Standard 2 2 2 4 8 3 2" xfId="26102"/>
    <cellStyle name="Standard 2 2 2 4 8 4" xfId="20798"/>
    <cellStyle name="Standard 2 2 2 4 8 5" xfId="14473"/>
    <cellStyle name="Standard 2 2 2 4 9" xfId="8197"/>
    <cellStyle name="Standard 2 2 2 4 9 2" xfId="27783"/>
    <cellStyle name="Standard 2 2 2 4 9 3" xfId="16154"/>
    <cellStyle name="Standard 2 2 2 5" xfId="205"/>
    <cellStyle name="Standard 2 2 2 5 10" xfId="19790"/>
    <cellStyle name="Standard 2 2 2 5 11" xfId="11911"/>
    <cellStyle name="Standard 2 2 2 5 2" xfId="487"/>
    <cellStyle name="Standard 2 2 2 5 2 2" xfId="1099"/>
    <cellStyle name="Standard 2 2 2 5 2 2 2" xfId="3751"/>
    <cellStyle name="Standard 2 2 2 5 2 2 2 2" xfId="11707"/>
    <cellStyle name="Standard 2 2 2 5 2 2 2 2 2" xfId="31293"/>
    <cellStyle name="Standard 2 2 2 5 2 2 2 2 3" xfId="19664"/>
    <cellStyle name="Standard 2 2 2 5 2 2 2 3" xfId="6403"/>
    <cellStyle name="Standard 2 2 2 5 2 2 2 3 2" xfId="25988"/>
    <cellStyle name="Standard 2 2 2 5 2 2 2 4" xfId="23336"/>
    <cellStyle name="Standard 2 2 2 5 2 2 2 5" xfId="14359"/>
    <cellStyle name="Standard 2 2 2 5 2 2 3" xfId="2731"/>
    <cellStyle name="Standard 2 2 2 5 2 2 3 2" xfId="10687"/>
    <cellStyle name="Standard 2 2 2 5 2 2 3 2 2" xfId="30273"/>
    <cellStyle name="Standard 2 2 2 5 2 2 3 2 3" xfId="18644"/>
    <cellStyle name="Standard 2 2 2 5 2 2 3 3" xfId="8035"/>
    <cellStyle name="Standard 2 2 2 5 2 2 3 3 2" xfId="27620"/>
    <cellStyle name="Standard 2 2 2 5 2 2 3 4" xfId="22316"/>
    <cellStyle name="Standard 2 2 2 5 2 2 3 5" xfId="15991"/>
    <cellStyle name="Standard 2 2 2 5 2 2 4" xfId="9055"/>
    <cellStyle name="Standard 2 2 2 5 2 2 4 2" xfId="28641"/>
    <cellStyle name="Standard 2 2 2 5 2 2 4 3" xfId="17012"/>
    <cellStyle name="Standard 2 2 2 5 2 2 5" xfId="5383"/>
    <cellStyle name="Standard 2 2 2 5 2 2 5 2" xfId="24968"/>
    <cellStyle name="Standard 2 2 2 5 2 2 6" xfId="20684"/>
    <cellStyle name="Standard 2 2 2 5 2 2 7" xfId="13339"/>
    <cellStyle name="Standard 2 2 2 5 2 3" xfId="2119"/>
    <cellStyle name="Standard 2 2 2 5 2 3 2" xfId="7423"/>
    <cellStyle name="Standard 2 2 2 5 2 3 2 2" xfId="27008"/>
    <cellStyle name="Standard 2 2 2 5 2 3 2 3" xfId="15379"/>
    <cellStyle name="Standard 2 2 2 5 2 3 3" xfId="10075"/>
    <cellStyle name="Standard 2 2 2 5 2 3 3 2" xfId="29661"/>
    <cellStyle name="Standard 2 2 2 5 2 3 3 3" xfId="18032"/>
    <cellStyle name="Standard 2 2 2 5 2 3 4" xfId="4771"/>
    <cellStyle name="Standard 2 2 2 5 2 3 4 2" xfId="24356"/>
    <cellStyle name="Standard 2 2 2 5 2 3 5" xfId="21704"/>
    <cellStyle name="Standard 2 2 2 5 2 3 6" xfId="12727"/>
    <cellStyle name="Standard 2 2 2 5 2 4" xfId="3139"/>
    <cellStyle name="Standard 2 2 2 5 2 4 2" xfId="11095"/>
    <cellStyle name="Standard 2 2 2 5 2 4 2 2" xfId="30681"/>
    <cellStyle name="Standard 2 2 2 5 2 4 2 3" xfId="19052"/>
    <cellStyle name="Standard 2 2 2 5 2 4 3" xfId="5791"/>
    <cellStyle name="Standard 2 2 2 5 2 4 3 2" xfId="25376"/>
    <cellStyle name="Standard 2 2 2 5 2 4 4" xfId="22724"/>
    <cellStyle name="Standard 2 2 2 5 2 4 5" xfId="13747"/>
    <cellStyle name="Standard 2 2 2 5 2 5" xfId="1711"/>
    <cellStyle name="Standard 2 2 2 5 2 5 2" xfId="9667"/>
    <cellStyle name="Standard 2 2 2 5 2 5 2 2" xfId="29253"/>
    <cellStyle name="Standard 2 2 2 5 2 5 2 3" xfId="17624"/>
    <cellStyle name="Standard 2 2 2 5 2 5 3" xfId="7015"/>
    <cellStyle name="Standard 2 2 2 5 2 5 3 2" xfId="26600"/>
    <cellStyle name="Standard 2 2 2 5 2 5 4" xfId="21296"/>
    <cellStyle name="Standard 2 2 2 5 2 5 5" xfId="14971"/>
    <cellStyle name="Standard 2 2 2 5 2 6" xfId="8443"/>
    <cellStyle name="Standard 2 2 2 5 2 6 2" xfId="28029"/>
    <cellStyle name="Standard 2 2 2 5 2 6 3" xfId="16400"/>
    <cellStyle name="Standard 2 2 2 5 2 7" xfId="4363"/>
    <cellStyle name="Standard 2 2 2 5 2 7 2" xfId="23948"/>
    <cellStyle name="Standard 2 2 2 5 2 8" xfId="20072"/>
    <cellStyle name="Standard 2 2 2 5 2 9" xfId="12319"/>
    <cellStyle name="Standard 2 2 2 5 3" xfId="817"/>
    <cellStyle name="Standard 2 2 2 5 3 2" xfId="2449"/>
    <cellStyle name="Standard 2 2 2 5 3 2 2" xfId="7753"/>
    <cellStyle name="Standard 2 2 2 5 3 2 2 2" xfId="27338"/>
    <cellStyle name="Standard 2 2 2 5 3 2 2 3" xfId="15709"/>
    <cellStyle name="Standard 2 2 2 5 3 2 3" xfId="10405"/>
    <cellStyle name="Standard 2 2 2 5 3 2 3 2" xfId="29991"/>
    <cellStyle name="Standard 2 2 2 5 3 2 3 3" xfId="18362"/>
    <cellStyle name="Standard 2 2 2 5 3 2 4" xfId="5101"/>
    <cellStyle name="Standard 2 2 2 5 3 2 4 2" xfId="24686"/>
    <cellStyle name="Standard 2 2 2 5 3 2 5" xfId="22034"/>
    <cellStyle name="Standard 2 2 2 5 3 2 6" xfId="13057"/>
    <cellStyle name="Standard 2 2 2 5 3 3" xfId="3469"/>
    <cellStyle name="Standard 2 2 2 5 3 3 2" xfId="11425"/>
    <cellStyle name="Standard 2 2 2 5 3 3 2 2" xfId="31011"/>
    <cellStyle name="Standard 2 2 2 5 3 3 2 3" xfId="19382"/>
    <cellStyle name="Standard 2 2 2 5 3 3 3" xfId="6121"/>
    <cellStyle name="Standard 2 2 2 5 3 3 3 2" xfId="25706"/>
    <cellStyle name="Standard 2 2 2 5 3 3 4" xfId="23054"/>
    <cellStyle name="Standard 2 2 2 5 3 3 5" xfId="14077"/>
    <cellStyle name="Standard 2 2 2 5 3 4" xfId="1429"/>
    <cellStyle name="Standard 2 2 2 5 3 4 2" xfId="9385"/>
    <cellStyle name="Standard 2 2 2 5 3 4 2 2" xfId="28971"/>
    <cellStyle name="Standard 2 2 2 5 3 4 2 3" xfId="17342"/>
    <cellStyle name="Standard 2 2 2 5 3 4 3" xfId="6733"/>
    <cellStyle name="Standard 2 2 2 5 3 4 3 2" xfId="26318"/>
    <cellStyle name="Standard 2 2 2 5 3 4 4" xfId="21014"/>
    <cellStyle name="Standard 2 2 2 5 3 4 5" xfId="14689"/>
    <cellStyle name="Standard 2 2 2 5 3 5" xfId="8773"/>
    <cellStyle name="Standard 2 2 2 5 3 5 2" xfId="28359"/>
    <cellStyle name="Standard 2 2 2 5 3 5 3" xfId="16730"/>
    <cellStyle name="Standard 2 2 2 5 3 6" xfId="4081"/>
    <cellStyle name="Standard 2 2 2 5 3 6 2" xfId="23666"/>
    <cellStyle name="Standard 2 2 2 5 3 7" xfId="20402"/>
    <cellStyle name="Standard 2 2 2 5 3 8" xfId="12037"/>
    <cellStyle name="Standard 2 2 2 5 4" xfId="691"/>
    <cellStyle name="Standard 2 2 2 5 4 2" xfId="3343"/>
    <cellStyle name="Standard 2 2 2 5 4 2 2" xfId="11299"/>
    <cellStyle name="Standard 2 2 2 5 4 2 2 2" xfId="30885"/>
    <cellStyle name="Standard 2 2 2 5 4 2 2 3" xfId="19256"/>
    <cellStyle name="Standard 2 2 2 5 4 2 3" xfId="5995"/>
    <cellStyle name="Standard 2 2 2 5 4 2 3 2" xfId="25580"/>
    <cellStyle name="Standard 2 2 2 5 4 2 4" xfId="22928"/>
    <cellStyle name="Standard 2 2 2 5 4 2 5" xfId="13951"/>
    <cellStyle name="Standard 2 2 2 5 4 3" xfId="2323"/>
    <cellStyle name="Standard 2 2 2 5 4 3 2" xfId="10279"/>
    <cellStyle name="Standard 2 2 2 5 4 3 2 2" xfId="29865"/>
    <cellStyle name="Standard 2 2 2 5 4 3 2 3" xfId="18236"/>
    <cellStyle name="Standard 2 2 2 5 4 3 3" xfId="7627"/>
    <cellStyle name="Standard 2 2 2 5 4 3 3 2" xfId="27212"/>
    <cellStyle name="Standard 2 2 2 5 4 3 4" xfId="21908"/>
    <cellStyle name="Standard 2 2 2 5 4 3 5" xfId="15583"/>
    <cellStyle name="Standard 2 2 2 5 4 4" xfId="8647"/>
    <cellStyle name="Standard 2 2 2 5 4 4 2" xfId="28233"/>
    <cellStyle name="Standard 2 2 2 5 4 4 3" xfId="16604"/>
    <cellStyle name="Standard 2 2 2 5 4 5" xfId="4975"/>
    <cellStyle name="Standard 2 2 2 5 4 5 2" xfId="24560"/>
    <cellStyle name="Standard 2 2 2 5 4 6" xfId="20276"/>
    <cellStyle name="Standard 2 2 2 5 4 7" xfId="12931"/>
    <cellStyle name="Standard 2 2 2 5 5" xfId="1837"/>
    <cellStyle name="Standard 2 2 2 5 5 2" xfId="7141"/>
    <cellStyle name="Standard 2 2 2 5 5 2 2" xfId="26726"/>
    <cellStyle name="Standard 2 2 2 5 5 2 3" xfId="15097"/>
    <cellStyle name="Standard 2 2 2 5 5 3" xfId="9793"/>
    <cellStyle name="Standard 2 2 2 5 5 3 2" xfId="29379"/>
    <cellStyle name="Standard 2 2 2 5 5 3 3" xfId="17750"/>
    <cellStyle name="Standard 2 2 2 5 5 4" xfId="4489"/>
    <cellStyle name="Standard 2 2 2 5 5 4 2" xfId="24074"/>
    <cellStyle name="Standard 2 2 2 5 5 5" xfId="21422"/>
    <cellStyle name="Standard 2 2 2 5 5 6" xfId="12445"/>
    <cellStyle name="Standard 2 2 2 5 6" xfId="2857"/>
    <cellStyle name="Standard 2 2 2 5 6 2" xfId="10813"/>
    <cellStyle name="Standard 2 2 2 5 6 2 2" xfId="30399"/>
    <cellStyle name="Standard 2 2 2 5 6 2 3" xfId="18770"/>
    <cellStyle name="Standard 2 2 2 5 6 3" xfId="5509"/>
    <cellStyle name="Standard 2 2 2 5 6 3 2" xfId="25094"/>
    <cellStyle name="Standard 2 2 2 5 6 4" xfId="22442"/>
    <cellStyle name="Standard 2 2 2 5 6 5" xfId="13465"/>
    <cellStyle name="Standard 2 2 2 5 7" xfId="1303"/>
    <cellStyle name="Standard 2 2 2 5 7 2" xfId="9259"/>
    <cellStyle name="Standard 2 2 2 5 7 2 2" xfId="28845"/>
    <cellStyle name="Standard 2 2 2 5 7 2 3" xfId="17216"/>
    <cellStyle name="Standard 2 2 2 5 7 3" xfId="6607"/>
    <cellStyle name="Standard 2 2 2 5 7 3 2" xfId="26192"/>
    <cellStyle name="Standard 2 2 2 5 7 4" xfId="20888"/>
    <cellStyle name="Standard 2 2 2 5 7 5" xfId="14563"/>
    <cellStyle name="Standard 2 2 2 5 8" xfId="8161"/>
    <cellStyle name="Standard 2 2 2 5 8 2" xfId="27747"/>
    <cellStyle name="Standard 2 2 2 5 8 3" xfId="16118"/>
    <cellStyle name="Standard 2 2 2 5 9" xfId="3955"/>
    <cellStyle name="Standard 2 2 2 5 9 2" xfId="23540"/>
    <cellStyle name="Standard 2 2 2 6" xfId="289"/>
    <cellStyle name="Standard 2 2 2 6 10" xfId="19874"/>
    <cellStyle name="Standard 2 2 2 6 11" xfId="11869"/>
    <cellStyle name="Standard 2 2 2 6 2" xfId="445"/>
    <cellStyle name="Standard 2 2 2 6 2 2" xfId="1057"/>
    <cellStyle name="Standard 2 2 2 6 2 2 2" xfId="3709"/>
    <cellStyle name="Standard 2 2 2 6 2 2 2 2" xfId="11665"/>
    <cellStyle name="Standard 2 2 2 6 2 2 2 2 2" xfId="31251"/>
    <cellStyle name="Standard 2 2 2 6 2 2 2 2 3" xfId="19622"/>
    <cellStyle name="Standard 2 2 2 6 2 2 2 3" xfId="6361"/>
    <cellStyle name="Standard 2 2 2 6 2 2 2 3 2" xfId="25946"/>
    <cellStyle name="Standard 2 2 2 6 2 2 2 4" xfId="23294"/>
    <cellStyle name="Standard 2 2 2 6 2 2 2 5" xfId="14317"/>
    <cellStyle name="Standard 2 2 2 6 2 2 3" xfId="2689"/>
    <cellStyle name="Standard 2 2 2 6 2 2 3 2" xfId="10645"/>
    <cellStyle name="Standard 2 2 2 6 2 2 3 2 2" xfId="30231"/>
    <cellStyle name="Standard 2 2 2 6 2 2 3 2 3" xfId="18602"/>
    <cellStyle name="Standard 2 2 2 6 2 2 3 3" xfId="7993"/>
    <cellStyle name="Standard 2 2 2 6 2 2 3 3 2" xfId="27578"/>
    <cellStyle name="Standard 2 2 2 6 2 2 3 4" xfId="22274"/>
    <cellStyle name="Standard 2 2 2 6 2 2 3 5" xfId="15949"/>
    <cellStyle name="Standard 2 2 2 6 2 2 4" xfId="9013"/>
    <cellStyle name="Standard 2 2 2 6 2 2 4 2" xfId="28599"/>
    <cellStyle name="Standard 2 2 2 6 2 2 4 3" xfId="16970"/>
    <cellStyle name="Standard 2 2 2 6 2 2 5" xfId="5341"/>
    <cellStyle name="Standard 2 2 2 6 2 2 5 2" xfId="24926"/>
    <cellStyle name="Standard 2 2 2 6 2 2 6" xfId="20642"/>
    <cellStyle name="Standard 2 2 2 6 2 2 7" xfId="13297"/>
    <cellStyle name="Standard 2 2 2 6 2 3" xfId="2077"/>
    <cellStyle name="Standard 2 2 2 6 2 3 2" xfId="7381"/>
    <cellStyle name="Standard 2 2 2 6 2 3 2 2" xfId="26966"/>
    <cellStyle name="Standard 2 2 2 6 2 3 2 3" xfId="15337"/>
    <cellStyle name="Standard 2 2 2 6 2 3 3" xfId="10033"/>
    <cellStyle name="Standard 2 2 2 6 2 3 3 2" xfId="29619"/>
    <cellStyle name="Standard 2 2 2 6 2 3 3 3" xfId="17990"/>
    <cellStyle name="Standard 2 2 2 6 2 3 4" xfId="4729"/>
    <cellStyle name="Standard 2 2 2 6 2 3 4 2" xfId="24314"/>
    <cellStyle name="Standard 2 2 2 6 2 3 5" xfId="21662"/>
    <cellStyle name="Standard 2 2 2 6 2 3 6" xfId="12685"/>
    <cellStyle name="Standard 2 2 2 6 2 4" xfId="3097"/>
    <cellStyle name="Standard 2 2 2 6 2 4 2" xfId="11053"/>
    <cellStyle name="Standard 2 2 2 6 2 4 2 2" xfId="30639"/>
    <cellStyle name="Standard 2 2 2 6 2 4 2 3" xfId="19010"/>
    <cellStyle name="Standard 2 2 2 6 2 4 3" xfId="5749"/>
    <cellStyle name="Standard 2 2 2 6 2 4 3 2" xfId="25334"/>
    <cellStyle name="Standard 2 2 2 6 2 4 4" xfId="22682"/>
    <cellStyle name="Standard 2 2 2 6 2 4 5" xfId="13705"/>
    <cellStyle name="Standard 2 2 2 6 2 5" xfId="1669"/>
    <cellStyle name="Standard 2 2 2 6 2 5 2" xfId="9625"/>
    <cellStyle name="Standard 2 2 2 6 2 5 2 2" xfId="29211"/>
    <cellStyle name="Standard 2 2 2 6 2 5 2 3" xfId="17582"/>
    <cellStyle name="Standard 2 2 2 6 2 5 3" xfId="6973"/>
    <cellStyle name="Standard 2 2 2 6 2 5 3 2" xfId="26558"/>
    <cellStyle name="Standard 2 2 2 6 2 5 4" xfId="21254"/>
    <cellStyle name="Standard 2 2 2 6 2 5 5" xfId="14929"/>
    <cellStyle name="Standard 2 2 2 6 2 6" xfId="8401"/>
    <cellStyle name="Standard 2 2 2 6 2 6 2" xfId="27987"/>
    <cellStyle name="Standard 2 2 2 6 2 6 3" xfId="16358"/>
    <cellStyle name="Standard 2 2 2 6 2 7" xfId="4321"/>
    <cellStyle name="Standard 2 2 2 6 2 7 2" xfId="23906"/>
    <cellStyle name="Standard 2 2 2 6 2 8" xfId="20030"/>
    <cellStyle name="Standard 2 2 2 6 2 9" xfId="12277"/>
    <cellStyle name="Standard 2 2 2 6 3" xfId="901"/>
    <cellStyle name="Standard 2 2 2 6 3 2" xfId="2533"/>
    <cellStyle name="Standard 2 2 2 6 3 2 2" xfId="7837"/>
    <cellStyle name="Standard 2 2 2 6 3 2 2 2" xfId="27422"/>
    <cellStyle name="Standard 2 2 2 6 3 2 2 3" xfId="15793"/>
    <cellStyle name="Standard 2 2 2 6 3 2 3" xfId="10489"/>
    <cellStyle name="Standard 2 2 2 6 3 2 3 2" xfId="30075"/>
    <cellStyle name="Standard 2 2 2 6 3 2 3 3" xfId="18446"/>
    <cellStyle name="Standard 2 2 2 6 3 2 4" xfId="5185"/>
    <cellStyle name="Standard 2 2 2 6 3 2 4 2" xfId="24770"/>
    <cellStyle name="Standard 2 2 2 6 3 2 5" xfId="22118"/>
    <cellStyle name="Standard 2 2 2 6 3 2 6" xfId="13141"/>
    <cellStyle name="Standard 2 2 2 6 3 3" xfId="3553"/>
    <cellStyle name="Standard 2 2 2 6 3 3 2" xfId="11509"/>
    <cellStyle name="Standard 2 2 2 6 3 3 2 2" xfId="31095"/>
    <cellStyle name="Standard 2 2 2 6 3 3 2 3" xfId="19466"/>
    <cellStyle name="Standard 2 2 2 6 3 3 3" xfId="6205"/>
    <cellStyle name="Standard 2 2 2 6 3 3 3 2" xfId="25790"/>
    <cellStyle name="Standard 2 2 2 6 3 3 4" xfId="23138"/>
    <cellStyle name="Standard 2 2 2 6 3 3 5" xfId="14161"/>
    <cellStyle name="Standard 2 2 2 6 3 4" xfId="1513"/>
    <cellStyle name="Standard 2 2 2 6 3 4 2" xfId="9469"/>
    <cellStyle name="Standard 2 2 2 6 3 4 2 2" xfId="29055"/>
    <cellStyle name="Standard 2 2 2 6 3 4 2 3" xfId="17426"/>
    <cellStyle name="Standard 2 2 2 6 3 4 3" xfId="6817"/>
    <cellStyle name="Standard 2 2 2 6 3 4 3 2" xfId="26402"/>
    <cellStyle name="Standard 2 2 2 6 3 4 4" xfId="21098"/>
    <cellStyle name="Standard 2 2 2 6 3 4 5" xfId="14773"/>
    <cellStyle name="Standard 2 2 2 6 3 5" xfId="8857"/>
    <cellStyle name="Standard 2 2 2 6 3 5 2" xfId="28443"/>
    <cellStyle name="Standard 2 2 2 6 3 5 3" xfId="16814"/>
    <cellStyle name="Standard 2 2 2 6 3 6" xfId="4165"/>
    <cellStyle name="Standard 2 2 2 6 3 6 2" xfId="23750"/>
    <cellStyle name="Standard 2 2 2 6 3 7" xfId="20486"/>
    <cellStyle name="Standard 2 2 2 6 3 8" xfId="12121"/>
    <cellStyle name="Standard 2 2 2 6 4" xfId="649"/>
    <cellStyle name="Standard 2 2 2 6 4 2" xfId="3301"/>
    <cellStyle name="Standard 2 2 2 6 4 2 2" xfId="11257"/>
    <cellStyle name="Standard 2 2 2 6 4 2 2 2" xfId="30843"/>
    <cellStyle name="Standard 2 2 2 6 4 2 2 3" xfId="19214"/>
    <cellStyle name="Standard 2 2 2 6 4 2 3" xfId="5953"/>
    <cellStyle name="Standard 2 2 2 6 4 2 3 2" xfId="25538"/>
    <cellStyle name="Standard 2 2 2 6 4 2 4" xfId="22886"/>
    <cellStyle name="Standard 2 2 2 6 4 2 5" xfId="13909"/>
    <cellStyle name="Standard 2 2 2 6 4 3" xfId="2281"/>
    <cellStyle name="Standard 2 2 2 6 4 3 2" xfId="10237"/>
    <cellStyle name="Standard 2 2 2 6 4 3 2 2" xfId="29823"/>
    <cellStyle name="Standard 2 2 2 6 4 3 2 3" xfId="18194"/>
    <cellStyle name="Standard 2 2 2 6 4 3 3" xfId="7585"/>
    <cellStyle name="Standard 2 2 2 6 4 3 3 2" xfId="27170"/>
    <cellStyle name="Standard 2 2 2 6 4 3 4" xfId="21866"/>
    <cellStyle name="Standard 2 2 2 6 4 3 5" xfId="15541"/>
    <cellStyle name="Standard 2 2 2 6 4 4" xfId="8605"/>
    <cellStyle name="Standard 2 2 2 6 4 4 2" xfId="28191"/>
    <cellStyle name="Standard 2 2 2 6 4 4 3" xfId="16562"/>
    <cellStyle name="Standard 2 2 2 6 4 5" xfId="4933"/>
    <cellStyle name="Standard 2 2 2 6 4 5 2" xfId="24518"/>
    <cellStyle name="Standard 2 2 2 6 4 6" xfId="20234"/>
    <cellStyle name="Standard 2 2 2 6 4 7" xfId="12889"/>
    <cellStyle name="Standard 2 2 2 6 5" xfId="1921"/>
    <cellStyle name="Standard 2 2 2 6 5 2" xfId="7225"/>
    <cellStyle name="Standard 2 2 2 6 5 2 2" xfId="26810"/>
    <cellStyle name="Standard 2 2 2 6 5 2 3" xfId="15181"/>
    <cellStyle name="Standard 2 2 2 6 5 3" xfId="9877"/>
    <cellStyle name="Standard 2 2 2 6 5 3 2" xfId="29463"/>
    <cellStyle name="Standard 2 2 2 6 5 3 3" xfId="17834"/>
    <cellStyle name="Standard 2 2 2 6 5 4" xfId="4573"/>
    <cellStyle name="Standard 2 2 2 6 5 4 2" xfId="24158"/>
    <cellStyle name="Standard 2 2 2 6 5 5" xfId="21506"/>
    <cellStyle name="Standard 2 2 2 6 5 6" xfId="12529"/>
    <cellStyle name="Standard 2 2 2 6 6" xfId="2941"/>
    <cellStyle name="Standard 2 2 2 6 6 2" xfId="10897"/>
    <cellStyle name="Standard 2 2 2 6 6 2 2" xfId="30483"/>
    <cellStyle name="Standard 2 2 2 6 6 2 3" xfId="18854"/>
    <cellStyle name="Standard 2 2 2 6 6 3" xfId="5593"/>
    <cellStyle name="Standard 2 2 2 6 6 3 2" xfId="25178"/>
    <cellStyle name="Standard 2 2 2 6 6 4" xfId="22526"/>
    <cellStyle name="Standard 2 2 2 6 6 5" xfId="13549"/>
    <cellStyle name="Standard 2 2 2 6 7" xfId="1261"/>
    <cellStyle name="Standard 2 2 2 6 7 2" xfId="9217"/>
    <cellStyle name="Standard 2 2 2 6 7 2 2" xfId="28803"/>
    <cellStyle name="Standard 2 2 2 6 7 2 3" xfId="17174"/>
    <cellStyle name="Standard 2 2 2 6 7 3" xfId="6565"/>
    <cellStyle name="Standard 2 2 2 6 7 3 2" xfId="26150"/>
    <cellStyle name="Standard 2 2 2 6 7 4" xfId="20846"/>
    <cellStyle name="Standard 2 2 2 6 7 5" xfId="14521"/>
    <cellStyle name="Standard 2 2 2 6 8" xfId="8245"/>
    <cellStyle name="Standard 2 2 2 6 8 2" xfId="27831"/>
    <cellStyle name="Standard 2 2 2 6 8 3" xfId="16202"/>
    <cellStyle name="Standard 2 2 2 6 9" xfId="3913"/>
    <cellStyle name="Standard 2 2 2 6 9 2" xfId="23498"/>
    <cellStyle name="Standard 2 2 2 7" xfId="361"/>
    <cellStyle name="Standard 2 2 2 7 2" xfId="973"/>
    <cellStyle name="Standard 2 2 2 7 2 2" xfId="3625"/>
    <cellStyle name="Standard 2 2 2 7 2 2 2" xfId="11581"/>
    <cellStyle name="Standard 2 2 2 7 2 2 2 2" xfId="31167"/>
    <cellStyle name="Standard 2 2 2 7 2 2 2 3" xfId="19538"/>
    <cellStyle name="Standard 2 2 2 7 2 2 3" xfId="6277"/>
    <cellStyle name="Standard 2 2 2 7 2 2 3 2" xfId="25862"/>
    <cellStyle name="Standard 2 2 2 7 2 2 4" xfId="23210"/>
    <cellStyle name="Standard 2 2 2 7 2 2 5" xfId="14233"/>
    <cellStyle name="Standard 2 2 2 7 2 3" xfId="2605"/>
    <cellStyle name="Standard 2 2 2 7 2 3 2" xfId="10561"/>
    <cellStyle name="Standard 2 2 2 7 2 3 2 2" xfId="30147"/>
    <cellStyle name="Standard 2 2 2 7 2 3 2 3" xfId="18518"/>
    <cellStyle name="Standard 2 2 2 7 2 3 3" xfId="7909"/>
    <cellStyle name="Standard 2 2 2 7 2 3 3 2" xfId="27494"/>
    <cellStyle name="Standard 2 2 2 7 2 3 4" xfId="22190"/>
    <cellStyle name="Standard 2 2 2 7 2 3 5" xfId="15865"/>
    <cellStyle name="Standard 2 2 2 7 2 4" xfId="8929"/>
    <cellStyle name="Standard 2 2 2 7 2 4 2" xfId="28515"/>
    <cellStyle name="Standard 2 2 2 7 2 4 3" xfId="16886"/>
    <cellStyle name="Standard 2 2 2 7 2 5" xfId="5257"/>
    <cellStyle name="Standard 2 2 2 7 2 5 2" xfId="24842"/>
    <cellStyle name="Standard 2 2 2 7 2 6" xfId="20558"/>
    <cellStyle name="Standard 2 2 2 7 2 7" xfId="13213"/>
    <cellStyle name="Standard 2 2 2 7 3" xfId="1993"/>
    <cellStyle name="Standard 2 2 2 7 3 2" xfId="7297"/>
    <cellStyle name="Standard 2 2 2 7 3 2 2" xfId="26882"/>
    <cellStyle name="Standard 2 2 2 7 3 2 3" xfId="15253"/>
    <cellStyle name="Standard 2 2 2 7 3 3" xfId="9949"/>
    <cellStyle name="Standard 2 2 2 7 3 3 2" xfId="29535"/>
    <cellStyle name="Standard 2 2 2 7 3 3 3" xfId="17906"/>
    <cellStyle name="Standard 2 2 2 7 3 4" xfId="4645"/>
    <cellStyle name="Standard 2 2 2 7 3 4 2" xfId="24230"/>
    <cellStyle name="Standard 2 2 2 7 3 5" xfId="21578"/>
    <cellStyle name="Standard 2 2 2 7 3 6" xfId="12601"/>
    <cellStyle name="Standard 2 2 2 7 4" xfId="3013"/>
    <cellStyle name="Standard 2 2 2 7 4 2" xfId="10969"/>
    <cellStyle name="Standard 2 2 2 7 4 2 2" xfId="30555"/>
    <cellStyle name="Standard 2 2 2 7 4 2 3" xfId="18926"/>
    <cellStyle name="Standard 2 2 2 7 4 3" xfId="5665"/>
    <cellStyle name="Standard 2 2 2 7 4 3 2" xfId="25250"/>
    <cellStyle name="Standard 2 2 2 7 4 4" xfId="22598"/>
    <cellStyle name="Standard 2 2 2 7 4 5" xfId="13621"/>
    <cellStyle name="Standard 2 2 2 7 5" xfId="1585"/>
    <cellStyle name="Standard 2 2 2 7 5 2" xfId="9541"/>
    <cellStyle name="Standard 2 2 2 7 5 2 2" xfId="29127"/>
    <cellStyle name="Standard 2 2 2 7 5 2 3" xfId="17498"/>
    <cellStyle name="Standard 2 2 2 7 5 3" xfId="6889"/>
    <cellStyle name="Standard 2 2 2 7 5 3 2" xfId="26474"/>
    <cellStyle name="Standard 2 2 2 7 5 4" xfId="21170"/>
    <cellStyle name="Standard 2 2 2 7 5 5" xfId="14845"/>
    <cellStyle name="Standard 2 2 2 7 6" xfId="8317"/>
    <cellStyle name="Standard 2 2 2 7 6 2" xfId="27903"/>
    <cellStyle name="Standard 2 2 2 7 6 3" xfId="16274"/>
    <cellStyle name="Standard 2 2 2 7 7" xfId="4237"/>
    <cellStyle name="Standard 2 2 2 7 7 2" xfId="23822"/>
    <cellStyle name="Standard 2 2 2 7 8" xfId="19946"/>
    <cellStyle name="Standard 2 2 2 7 9" xfId="12193"/>
    <cellStyle name="Standard 2 2 2 8" xfId="775"/>
    <cellStyle name="Standard 2 2 2 8 2" xfId="2407"/>
    <cellStyle name="Standard 2 2 2 8 2 2" xfId="7711"/>
    <cellStyle name="Standard 2 2 2 8 2 2 2" xfId="27296"/>
    <cellStyle name="Standard 2 2 2 8 2 2 3" xfId="15667"/>
    <cellStyle name="Standard 2 2 2 8 2 3" xfId="10363"/>
    <cellStyle name="Standard 2 2 2 8 2 3 2" xfId="29949"/>
    <cellStyle name="Standard 2 2 2 8 2 3 3" xfId="18320"/>
    <cellStyle name="Standard 2 2 2 8 2 4" xfId="5059"/>
    <cellStyle name="Standard 2 2 2 8 2 4 2" xfId="24644"/>
    <cellStyle name="Standard 2 2 2 8 2 5" xfId="21992"/>
    <cellStyle name="Standard 2 2 2 8 2 6" xfId="13015"/>
    <cellStyle name="Standard 2 2 2 8 3" xfId="3427"/>
    <cellStyle name="Standard 2 2 2 8 3 2" xfId="11383"/>
    <cellStyle name="Standard 2 2 2 8 3 2 2" xfId="30969"/>
    <cellStyle name="Standard 2 2 2 8 3 2 3" xfId="19340"/>
    <cellStyle name="Standard 2 2 2 8 3 3" xfId="6079"/>
    <cellStyle name="Standard 2 2 2 8 3 3 2" xfId="25664"/>
    <cellStyle name="Standard 2 2 2 8 3 4" xfId="23012"/>
    <cellStyle name="Standard 2 2 2 8 3 5" xfId="14035"/>
    <cellStyle name="Standard 2 2 2 8 4" xfId="1387"/>
    <cellStyle name="Standard 2 2 2 8 4 2" xfId="9343"/>
    <cellStyle name="Standard 2 2 2 8 4 2 2" xfId="28929"/>
    <cellStyle name="Standard 2 2 2 8 4 2 3" xfId="17300"/>
    <cellStyle name="Standard 2 2 2 8 4 3" xfId="6691"/>
    <cellStyle name="Standard 2 2 2 8 4 3 2" xfId="26276"/>
    <cellStyle name="Standard 2 2 2 8 4 4" xfId="20972"/>
    <cellStyle name="Standard 2 2 2 8 4 5" xfId="14647"/>
    <cellStyle name="Standard 2 2 2 8 5" xfId="8731"/>
    <cellStyle name="Standard 2 2 2 8 5 2" xfId="28317"/>
    <cellStyle name="Standard 2 2 2 8 5 3" xfId="16688"/>
    <cellStyle name="Standard 2 2 2 8 6" xfId="4039"/>
    <cellStyle name="Standard 2 2 2 8 6 2" xfId="23624"/>
    <cellStyle name="Standard 2 2 2 8 7" xfId="20360"/>
    <cellStyle name="Standard 2 2 2 8 8" xfId="11995"/>
    <cellStyle name="Standard 2 2 2 9" xfId="565"/>
    <cellStyle name="Standard 2 2 2 9 2" xfId="3217"/>
    <cellStyle name="Standard 2 2 2 9 2 2" xfId="11173"/>
    <cellStyle name="Standard 2 2 2 9 2 2 2" xfId="30759"/>
    <cellStyle name="Standard 2 2 2 9 2 2 3" xfId="19130"/>
    <cellStyle name="Standard 2 2 2 9 2 3" xfId="5869"/>
    <cellStyle name="Standard 2 2 2 9 2 3 2" xfId="25454"/>
    <cellStyle name="Standard 2 2 2 9 2 4" xfId="22802"/>
    <cellStyle name="Standard 2 2 2 9 2 5" xfId="13825"/>
    <cellStyle name="Standard 2 2 2 9 3" xfId="2197"/>
    <cellStyle name="Standard 2 2 2 9 3 2" xfId="10153"/>
    <cellStyle name="Standard 2 2 2 9 3 2 2" xfId="29739"/>
    <cellStyle name="Standard 2 2 2 9 3 2 3" xfId="18110"/>
    <cellStyle name="Standard 2 2 2 9 3 3" xfId="7501"/>
    <cellStyle name="Standard 2 2 2 9 3 3 2" xfId="27086"/>
    <cellStyle name="Standard 2 2 2 9 3 4" xfId="21782"/>
    <cellStyle name="Standard 2 2 2 9 3 5" xfId="15457"/>
    <cellStyle name="Standard 2 2 2 9 4" xfId="8521"/>
    <cellStyle name="Standard 2 2 2 9 4 2" xfId="28107"/>
    <cellStyle name="Standard 2 2 2 9 4 3" xfId="16478"/>
    <cellStyle name="Standard 2 2 2 9 5" xfId="4849"/>
    <cellStyle name="Standard 2 2 2 9 5 2" xfId="24434"/>
    <cellStyle name="Standard 2 2 2 9 6" xfId="20150"/>
    <cellStyle name="Standard 2 2 2 9 7" xfId="12805"/>
    <cellStyle name="Standard 2 2 3" xfId="162"/>
    <cellStyle name="Standard 2 2 3 10" xfId="2809"/>
    <cellStyle name="Standard 2 2 3 10 2" xfId="10765"/>
    <cellStyle name="Standard 2 2 3 10 2 2" xfId="30351"/>
    <cellStyle name="Standard 2 2 3 10 2 3" xfId="18722"/>
    <cellStyle name="Standard 2 2 3 10 3" xfId="5461"/>
    <cellStyle name="Standard 2 2 3 10 3 2" xfId="25046"/>
    <cellStyle name="Standard 2 2 3 10 4" xfId="22394"/>
    <cellStyle name="Standard 2 2 3 10 5" xfId="13417"/>
    <cellStyle name="Standard 2 2 3 11" xfId="1189"/>
    <cellStyle name="Standard 2 2 3 11 2" xfId="9145"/>
    <cellStyle name="Standard 2 2 3 11 2 2" xfId="28731"/>
    <cellStyle name="Standard 2 2 3 11 2 3" xfId="17102"/>
    <cellStyle name="Standard 2 2 3 11 3" xfId="6493"/>
    <cellStyle name="Standard 2 2 3 11 3 2" xfId="26078"/>
    <cellStyle name="Standard 2 2 3 11 4" xfId="20774"/>
    <cellStyle name="Standard 2 2 3 11 5" xfId="14449"/>
    <cellStyle name="Standard 2 2 3 12" xfId="8113"/>
    <cellStyle name="Standard 2 2 3 12 2" xfId="27699"/>
    <cellStyle name="Standard 2 2 3 12 3" xfId="16070"/>
    <cellStyle name="Standard 2 2 3 13" xfId="3841"/>
    <cellStyle name="Standard 2 2 3 13 2" xfId="23426"/>
    <cellStyle name="Standard 2 2 3 14" xfId="19742"/>
    <cellStyle name="Standard 2 2 3 15" xfId="11797"/>
    <cellStyle name="Standard 2 2 3 2" xfId="189"/>
    <cellStyle name="Standard 2 2 3 2 10" xfId="8143"/>
    <cellStyle name="Standard 2 2 3 2 10 2" xfId="27729"/>
    <cellStyle name="Standard 2 2 3 2 10 3" xfId="16100"/>
    <cellStyle name="Standard 2 2 3 2 11" xfId="3889"/>
    <cellStyle name="Standard 2 2 3 2 11 2" xfId="23474"/>
    <cellStyle name="Standard 2 2 3 2 12" xfId="19772"/>
    <cellStyle name="Standard 2 2 3 2 13" xfId="11845"/>
    <cellStyle name="Standard 2 2 3 2 2" xfId="265"/>
    <cellStyle name="Standard 2 2 3 2 2 10" xfId="19850"/>
    <cellStyle name="Standard 2 2 3 2 2 11" xfId="11971"/>
    <cellStyle name="Standard 2 2 3 2 2 2" xfId="547"/>
    <cellStyle name="Standard 2 2 3 2 2 2 2" xfId="1159"/>
    <cellStyle name="Standard 2 2 3 2 2 2 2 2" xfId="3811"/>
    <cellStyle name="Standard 2 2 3 2 2 2 2 2 2" xfId="11767"/>
    <cellStyle name="Standard 2 2 3 2 2 2 2 2 2 2" xfId="31353"/>
    <cellStyle name="Standard 2 2 3 2 2 2 2 2 2 3" xfId="19724"/>
    <cellStyle name="Standard 2 2 3 2 2 2 2 2 3" xfId="6463"/>
    <cellStyle name="Standard 2 2 3 2 2 2 2 2 3 2" xfId="26048"/>
    <cellStyle name="Standard 2 2 3 2 2 2 2 2 4" xfId="23396"/>
    <cellStyle name="Standard 2 2 3 2 2 2 2 2 5" xfId="14419"/>
    <cellStyle name="Standard 2 2 3 2 2 2 2 3" xfId="2791"/>
    <cellStyle name="Standard 2 2 3 2 2 2 2 3 2" xfId="10747"/>
    <cellStyle name="Standard 2 2 3 2 2 2 2 3 2 2" xfId="30333"/>
    <cellStyle name="Standard 2 2 3 2 2 2 2 3 2 3" xfId="18704"/>
    <cellStyle name="Standard 2 2 3 2 2 2 2 3 3" xfId="8095"/>
    <cellStyle name="Standard 2 2 3 2 2 2 2 3 3 2" xfId="27680"/>
    <cellStyle name="Standard 2 2 3 2 2 2 2 3 4" xfId="22376"/>
    <cellStyle name="Standard 2 2 3 2 2 2 2 3 5" xfId="16051"/>
    <cellStyle name="Standard 2 2 3 2 2 2 2 4" xfId="9115"/>
    <cellStyle name="Standard 2 2 3 2 2 2 2 4 2" xfId="28701"/>
    <cellStyle name="Standard 2 2 3 2 2 2 2 4 3" xfId="17072"/>
    <cellStyle name="Standard 2 2 3 2 2 2 2 5" xfId="5443"/>
    <cellStyle name="Standard 2 2 3 2 2 2 2 5 2" xfId="25028"/>
    <cellStyle name="Standard 2 2 3 2 2 2 2 6" xfId="20744"/>
    <cellStyle name="Standard 2 2 3 2 2 2 2 7" xfId="13399"/>
    <cellStyle name="Standard 2 2 3 2 2 2 3" xfId="2179"/>
    <cellStyle name="Standard 2 2 3 2 2 2 3 2" xfId="7483"/>
    <cellStyle name="Standard 2 2 3 2 2 2 3 2 2" xfId="27068"/>
    <cellStyle name="Standard 2 2 3 2 2 2 3 2 3" xfId="15439"/>
    <cellStyle name="Standard 2 2 3 2 2 2 3 3" xfId="10135"/>
    <cellStyle name="Standard 2 2 3 2 2 2 3 3 2" xfId="29721"/>
    <cellStyle name="Standard 2 2 3 2 2 2 3 3 3" xfId="18092"/>
    <cellStyle name="Standard 2 2 3 2 2 2 3 4" xfId="4831"/>
    <cellStyle name="Standard 2 2 3 2 2 2 3 4 2" xfId="24416"/>
    <cellStyle name="Standard 2 2 3 2 2 2 3 5" xfId="21764"/>
    <cellStyle name="Standard 2 2 3 2 2 2 3 6" xfId="12787"/>
    <cellStyle name="Standard 2 2 3 2 2 2 4" xfId="3199"/>
    <cellStyle name="Standard 2 2 3 2 2 2 4 2" xfId="11155"/>
    <cellStyle name="Standard 2 2 3 2 2 2 4 2 2" xfId="30741"/>
    <cellStyle name="Standard 2 2 3 2 2 2 4 2 3" xfId="19112"/>
    <cellStyle name="Standard 2 2 3 2 2 2 4 3" xfId="5851"/>
    <cellStyle name="Standard 2 2 3 2 2 2 4 3 2" xfId="25436"/>
    <cellStyle name="Standard 2 2 3 2 2 2 4 4" xfId="22784"/>
    <cellStyle name="Standard 2 2 3 2 2 2 4 5" xfId="13807"/>
    <cellStyle name="Standard 2 2 3 2 2 2 5" xfId="1771"/>
    <cellStyle name="Standard 2 2 3 2 2 2 5 2" xfId="9727"/>
    <cellStyle name="Standard 2 2 3 2 2 2 5 2 2" xfId="29313"/>
    <cellStyle name="Standard 2 2 3 2 2 2 5 2 3" xfId="17684"/>
    <cellStyle name="Standard 2 2 3 2 2 2 5 3" xfId="7075"/>
    <cellStyle name="Standard 2 2 3 2 2 2 5 3 2" xfId="26660"/>
    <cellStyle name="Standard 2 2 3 2 2 2 5 4" xfId="21356"/>
    <cellStyle name="Standard 2 2 3 2 2 2 5 5" xfId="15031"/>
    <cellStyle name="Standard 2 2 3 2 2 2 6" xfId="8503"/>
    <cellStyle name="Standard 2 2 3 2 2 2 6 2" xfId="28089"/>
    <cellStyle name="Standard 2 2 3 2 2 2 6 3" xfId="16460"/>
    <cellStyle name="Standard 2 2 3 2 2 2 7" xfId="4423"/>
    <cellStyle name="Standard 2 2 3 2 2 2 7 2" xfId="24008"/>
    <cellStyle name="Standard 2 2 3 2 2 2 8" xfId="20132"/>
    <cellStyle name="Standard 2 2 3 2 2 2 9" xfId="12379"/>
    <cellStyle name="Standard 2 2 3 2 2 3" xfId="877"/>
    <cellStyle name="Standard 2 2 3 2 2 3 2" xfId="2509"/>
    <cellStyle name="Standard 2 2 3 2 2 3 2 2" xfId="7813"/>
    <cellStyle name="Standard 2 2 3 2 2 3 2 2 2" xfId="27398"/>
    <cellStyle name="Standard 2 2 3 2 2 3 2 2 3" xfId="15769"/>
    <cellStyle name="Standard 2 2 3 2 2 3 2 3" xfId="10465"/>
    <cellStyle name="Standard 2 2 3 2 2 3 2 3 2" xfId="30051"/>
    <cellStyle name="Standard 2 2 3 2 2 3 2 3 3" xfId="18422"/>
    <cellStyle name="Standard 2 2 3 2 2 3 2 4" xfId="5161"/>
    <cellStyle name="Standard 2 2 3 2 2 3 2 4 2" xfId="24746"/>
    <cellStyle name="Standard 2 2 3 2 2 3 2 5" xfId="22094"/>
    <cellStyle name="Standard 2 2 3 2 2 3 2 6" xfId="13117"/>
    <cellStyle name="Standard 2 2 3 2 2 3 3" xfId="3529"/>
    <cellStyle name="Standard 2 2 3 2 2 3 3 2" xfId="11485"/>
    <cellStyle name="Standard 2 2 3 2 2 3 3 2 2" xfId="31071"/>
    <cellStyle name="Standard 2 2 3 2 2 3 3 2 3" xfId="19442"/>
    <cellStyle name="Standard 2 2 3 2 2 3 3 3" xfId="6181"/>
    <cellStyle name="Standard 2 2 3 2 2 3 3 3 2" xfId="25766"/>
    <cellStyle name="Standard 2 2 3 2 2 3 3 4" xfId="23114"/>
    <cellStyle name="Standard 2 2 3 2 2 3 3 5" xfId="14137"/>
    <cellStyle name="Standard 2 2 3 2 2 3 4" xfId="1489"/>
    <cellStyle name="Standard 2 2 3 2 2 3 4 2" xfId="9445"/>
    <cellStyle name="Standard 2 2 3 2 2 3 4 2 2" xfId="29031"/>
    <cellStyle name="Standard 2 2 3 2 2 3 4 2 3" xfId="17402"/>
    <cellStyle name="Standard 2 2 3 2 2 3 4 3" xfId="6793"/>
    <cellStyle name="Standard 2 2 3 2 2 3 4 3 2" xfId="26378"/>
    <cellStyle name="Standard 2 2 3 2 2 3 4 4" xfId="21074"/>
    <cellStyle name="Standard 2 2 3 2 2 3 4 5" xfId="14749"/>
    <cellStyle name="Standard 2 2 3 2 2 3 5" xfId="8833"/>
    <cellStyle name="Standard 2 2 3 2 2 3 5 2" xfId="28419"/>
    <cellStyle name="Standard 2 2 3 2 2 3 5 3" xfId="16790"/>
    <cellStyle name="Standard 2 2 3 2 2 3 6" xfId="4141"/>
    <cellStyle name="Standard 2 2 3 2 2 3 6 2" xfId="23726"/>
    <cellStyle name="Standard 2 2 3 2 2 3 7" xfId="20462"/>
    <cellStyle name="Standard 2 2 3 2 2 3 8" xfId="12097"/>
    <cellStyle name="Standard 2 2 3 2 2 4" xfId="751"/>
    <cellStyle name="Standard 2 2 3 2 2 4 2" xfId="3403"/>
    <cellStyle name="Standard 2 2 3 2 2 4 2 2" xfId="11359"/>
    <cellStyle name="Standard 2 2 3 2 2 4 2 2 2" xfId="30945"/>
    <cellStyle name="Standard 2 2 3 2 2 4 2 2 3" xfId="19316"/>
    <cellStyle name="Standard 2 2 3 2 2 4 2 3" xfId="6055"/>
    <cellStyle name="Standard 2 2 3 2 2 4 2 3 2" xfId="25640"/>
    <cellStyle name="Standard 2 2 3 2 2 4 2 4" xfId="22988"/>
    <cellStyle name="Standard 2 2 3 2 2 4 2 5" xfId="14011"/>
    <cellStyle name="Standard 2 2 3 2 2 4 3" xfId="2383"/>
    <cellStyle name="Standard 2 2 3 2 2 4 3 2" xfId="10339"/>
    <cellStyle name="Standard 2 2 3 2 2 4 3 2 2" xfId="29925"/>
    <cellStyle name="Standard 2 2 3 2 2 4 3 2 3" xfId="18296"/>
    <cellStyle name="Standard 2 2 3 2 2 4 3 3" xfId="7687"/>
    <cellStyle name="Standard 2 2 3 2 2 4 3 3 2" xfId="27272"/>
    <cellStyle name="Standard 2 2 3 2 2 4 3 4" xfId="21968"/>
    <cellStyle name="Standard 2 2 3 2 2 4 3 5" xfId="15643"/>
    <cellStyle name="Standard 2 2 3 2 2 4 4" xfId="8707"/>
    <cellStyle name="Standard 2 2 3 2 2 4 4 2" xfId="28293"/>
    <cellStyle name="Standard 2 2 3 2 2 4 4 3" xfId="16664"/>
    <cellStyle name="Standard 2 2 3 2 2 4 5" xfId="5035"/>
    <cellStyle name="Standard 2 2 3 2 2 4 5 2" xfId="24620"/>
    <cellStyle name="Standard 2 2 3 2 2 4 6" xfId="20336"/>
    <cellStyle name="Standard 2 2 3 2 2 4 7" xfId="12991"/>
    <cellStyle name="Standard 2 2 3 2 2 5" xfId="1897"/>
    <cellStyle name="Standard 2 2 3 2 2 5 2" xfId="7201"/>
    <cellStyle name="Standard 2 2 3 2 2 5 2 2" xfId="26786"/>
    <cellStyle name="Standard 2 2 3 2 2 5 2 3" xfId="15157"/>
    <cellStyle name="Standard 2 2 3 2 2 5 3" xfId="9853"/>
    <cellStyle name="Standard 2 2 3 2 2 5 3 2" xfId="29439"/>
    <cellStyle name="Standard 2 2 3 2 2 5 3 3" xfId="17810"/>
    <cellStyle name="Standard 2 2 3 2 2 5 4" xfId="4549"/>
    <cellStyle name="Standard 2 2 3 2 2 5 4 2" xfId="24134"/>
    <cellStyle name="Standard 2 2 3 2 2 5 5" xfId="21482"/>
    <cellStyle name="Standard 2 2 3 2 2 5 6" xfId="12505"/>
    <cellStyle name="Standard 2 2 3 2 2 6" xfId="2917"/>
    <cellStyle name="Standard 2 2 3 2 2 6 2" xfId="10873"/>
    <cellStyle name="Standard 2 2 3 2 2 6 2 2" xfId="30459"/>
    <cellStyle name="Standard 2 2 3 2 2 6 2 3" xfId="18830"/>
    <cellStyle name="Standard 2 2 3 2 2 6 3" xfId="5569"/>
    <cellStyle name="Standard 2 2 3 2 2 6 3 2" xfId="25154"/>
    <cellStyle name="Standard 2 2 3 2 2 6 4" xfId="22502"/>
    <cellStyle name="Standard 2 2 3 2 2 6 5" xfId="13525"/>
    <cellStyle name="Standard 2 2 3 2 2 7" xfId="1363"/>
    <cellStyle name="Standard 2 2 3 2 2 7 2" xfId="9319"/>
    <cellStyle name="Standard 2 2 3 2 2 7 2 2" xfId="28905"/>
    <cellStyle name="Standard 2 2 3 2 2 7 2 3" xfId="17276"/>
    <cellStyle name="Standard 2 2 3 2 2 7 3" xfId="6667"/>
    <cellStyle name="Standard 2 2 3 2 2 7 3 2" xfId="26252"/>
    <cellStyle name="Standard 2 2 3 2 2 7 4" xfId="20948"/>
    <cellStyle name="Standard 2 2 3 2 2 7 5" xfId="14623"/>
    <cellStyle name="Standard 2 2 3 2 2 8" xfId="8221"/>
    <cellStyle name="Standard 2 2 3 2 2 8 2" xfId="27807"/>
    <cellStyle name="Standard 2 2 3 2 2 8 3" xfId="16178"/>
    <cellStyle name="Standard 2 2 3 2 2 9" xfId="4015"/>
    <cellStyle name="Standard 2 2 3 2 2 9 2" xfId="23600"/>
    <cellStyle name="Standard 2 2 3 2 3" xfId="313"/>
    <cellStyle name="Standard 2 2 3 2 3 10" xfId="19898"/>
    <cellStyle name="Standard 2 2 3 2 3 11" xfId="11893"/>
    <cellStyle name="Standard 2 2 3 2 3 2" xfId="469"/>
    <cellStyle name="Standard 2 2 3 2 3 2 2" xfId="1081"/>
    <cellStyle name="Standard 2 2 3 2 3 2 2 2" xfId="3733"/>
    <cellStyle name="Standard 2 2 3 2 3 2 2 2 2" xfId="11689"/>
    <cellStyle name="Standard 2 2 3 2 3 2 2 2 2 2" xfId="31275"/>
    <cellStyle name="Standard 2 2 3 2 3 2 2 2 2 3" xfId="19646"/>
    <cellStyle name="Standard 2 2 3 2 3 2 2 2 3" xfId="6385"/>
    <cellStyle name="Standard 2 2 3 2 3 2 2 2 3 2" xfId="25970"/>
    <cellStyle name="Standard 2 2 3 2 3 2 2 2 4" xfId="23318"/>
    <cellStyle name="Standard 2 2 3 2 3 2 2 2 5" xfId="14341"/>
    <cellStyle name="Standard 2 2 3 2 3 2 2 3" xfId="2713"/>
    <cellStyle name="Standard 2 2 3 2 3 2 2 3 2" xfId="10669"/>
    <cellStyle name="Standard 2 2 3 2 3 2 2 3 2 2" xfId="30255"/>
    <cellStyle name="Standard 2 2 3 2 3 2 2 3 2 3" xfId="18626"/>
    <cellStyle name="Standard 2 2 3 2 3 2 2 3 3" xfId="8017"/>
    <cellStyle name="Standard 2 2 3 2 3 2 2 3 3 2" xfId="27602"/>
    <cellStyle name="Standard 2 2 3 2 3 2 2 3 4" xfId="22298"/>
    <cellStyle name="Standard 2 2 3 2 3 2 2 3 5" xfId="15973"/>
    <cellStyle name="Standard 2 2 3 2 3 2 2 4" xfId="9037"/>
    <cellStyle name="Standard 2 2 3 2 3 2 2 4 2" xfId="28623"/>
    <cellStyle name="Standard 2 2 3 2 3 2 2 4 3" xfId="16994"/>
    <cellStyle name="Standard 2 2 3 2 3 2 2 5" xfId="5365"/>
    <cellStyle name="Standard 2 2 3 2 3 2 2 5 2" xfId="24950"/>
    <cellStyle name="Standard 2 2 3 2 3 2 2 6" xfId="20666"/>
    <cellStyle name="Standard 2 2 3 2 3 2 2 7" xfId="13321"/>
    <cellStyle name="Standard 2 2 3 2 3 2 3" xfId="2101"/>
    <cellStyle name="Standard 2 2 3 2 3 2 3 2" xfId="7405"/>
    <cellStyle name="Standard 2 2 3 2 3 2 3 2 2" xfId="26990"/>
    <cellStyle name="Standard 2 2 3 2 3 2 3 2 3" xfId="15361"/>
    <cellStyle name="Standard 2 2 3 2 3 2 3 3" xfId="10057"/>
    <cellStyle name="Standard 2 2 3 2 3 2 3 3 2" xfId="29643"/>
    <cellStyle name="Standard 2 2 3 2 3 2 3 3 3" xfId="18014"/>
    <cellStyle name="Standard 2 2 3 2 3 2 3 4" xfId="4753"/>
    <cellStyle name="Standard 2 2 3 2 3 2 3 4 2" xfId="24338"/>
    <cellStyle name="Standard 2 2 3 2 3 2 3 5" xfId="21686"/>
    <cellStyle name="Standard 2 2 3 2 3 2 3 6" xfId="12709"/>
    <cellStyle name="Standard 2 2 3 2 3 2 4" xfId="3121"/>
    <cellStyle name="Standard 2 2 3 2 3 2 4 2" xfId="11077"/>
    <cellStyle name="Standard 2 2 3 2 3 2 4 2 2" xfId="30663"/>
    <cellStyle name="Standard 2 2 3 2 3 2 4 2 3" xfId="19034"/>
    <cellStyle name="Standard 2 2 3 2 3 2 4 3" xfId="5773"/>
    <cellStyle name="Standard 2 2 3 2 3 2 4 3 2" xfId="25358"/>
    <cellStyle name="Standard 2 2 3 2 3 2 4 4" xfId="22706"/>
    <cellStyle name="Standard 2 2 3 2 3 2 4 5" xfId="13729"/>
    <cellStyle name="Standard 2 2 3 2 3 2 5" xfId="1693"/>
    <cellStyle name="Standard 2 2 3 2 3 2 5 2" xfId="9649"/>
    <cellStyle name="Standard 2 2 3 2 3 2 5 2 2" xfId="29235"/>
    <cellStyle name="Standard 2 2 3 2 3 2 5 2 3" xfId="17606"/>
    <cellStyle name="Standard 2 2 3 2 3 2 5 3" xfId="6997"/>
    <cellStyle name="Standard 2 2 3 2 3 2 5 3 2" xfId="26582"/>
    <cellStyle name="Standard 2 2 3 2 3 2 5 4" xfId="21278"/>
    <cellStyle name="Standard 2 2 3 2 3 2 5 5" xfId="14953"/>
    <cellStyle name="Standard 2 2 3 2 3 2 6" xfId="8425"/>
    <cellStyle name="Standard 2 2 3 2 3 2 6 2" xfId="28011"/>
    <cellStyle name="Standard 2 2 3 2 3 2 6 3" xfId="16382"/>
    <cellStyle name="Standard 2 2 3 2 3 2 7" xfId="4345"/>
    <cellStyle name="Standard 2 2 3 2 3 2 7 2" xfId="23930"/>
    <cellStyle name="Standard 2 2 3 2 3 2 8" xfId="20054"/>
    <cellStyle name="Standard 2 2 3 2 3 2 9" xfId="12301"/>
    <cellStyle name="Standard 2 2 3 2 3 3" xfId="925"/>
    <cellStyle name="Standard 2 2 3 2 3 3 2" xfId="2557"/>
    <cellStyle name="Standard 2 2 3 2 3 3 2 2" xfId="7861"/>
    <cellStyle name="Standard 2 2 3 2 3 3 2 2 2" xfId="27446"/>
    <cellStyle name="Standard 2 2 3 2 3 3 2 2 3" xfId="15817"/>
    <cellStyle name="Standard 2 2 3 2 3 3 2 3" xfId="10513"/>
    <cellStyle name="Standard 2 2 3 2 3 3 2 3 2" xfId="30099"/>
    <cellStyle name="Standard 2 2 3 2 3 3 2 3 3" xfId="18470"/>
    <cellStyle name="Standard 2 2 3 2 3 3 2 4" xfId="5209"/>
    <cellStyle name="Standard 2 2 3 2 3 3 2 4 2" xfId="24794"/>
    <cellStyle name="Standard 2 2 3 2 3 3 2 5" xfId="22142"/>
    <cellStyle name="Standard 2 2 3 2 3 3 2 6" xfId="13165"/>
    <cellStyle name="Standard 2 2 3 2 3 3 3" xfId="3577"/>
    <cellStyle name="Standard 2 2 3 2 3 3 3 2" xfId="11533"/>
    <cellStyle name="Standard 2 2 3 2 3 3 3 2 2" xfId="31119"/>
    <cellStyle name="Standard 2 2 3 2 3 3 3 2 3" xfId="19490"/>
    <cellStyle name="Standard 2 2 3 2 3 3 3 3" xfId="6229"/>
    <cellStyle name="Standard 2 2 3 2 3 3 3 3 2" xfId="25814"/>
    <cellStyle name="Standard 2 2 3 2 3 3 3 4" xfId="23162"/>
    <cellStyle name="Standard 2 2 3 2 3 3 3 5" xfId="14185"/>
    <cellStyle name="Standard 2 2 3 2 3 3 4" xfId="1537"/>
    <cellStyle name="Standard 2 2 3 2 3 3 4 2" xfId="9493"/>
    <cellStyle name="Standard 2 2 3 2 3 3 4 2 2" xfId="29079"/>
    <cellStyle name="Standard 2 2 3 2 3 3 4 2 3" xfId="17450"/>
    <cellStyle name="Standard 2 2 3 2 3 3 4 3" xfId="6841"/>
    <cellStyle name="Standard 2 2 3 2 3 3 4 3 2" xfId="26426"/>
    <cellStyle name="Standard 2 2 3 2 3 3 4 4" xfId="21122"/>
    <cellStyle name="Standard 2 2 3 2 3 3 4 5" xfId="14797"/>
    <cellStyle name="Standard 2 2 3 2 3 3 5" xfId="8881"/>
    <cellStyle name="Standard 2 2 3 2 3 3 5 2" xfId="28467"/>
    <cellStyle name="Standard 2 2 3 2 3 3 5 3" xfId="16838"/>
    <cellStyle name="Standard 2 2 3 2 3 3 6" xfId="4189"/>
    <cellStyle name="Standard 2 2 3 2 3 3 6 2" xfId="23774"/>
    <cellStyle name="Standard 2 2 3 2 3 3 7" xfId="20510"/>
    <cellStyle name="Standard 2 2 3 2 3 3 8" xfId="12145"/>
    <cellStyle name="Standard 2 2 3 2 3 4" xfId="673"/>
    <cellStyle name="Standard 2 2 3 2 3 4 2" xfId="3325"/>
    <cellStyle name="Standard 2 2 3 2 3 4 2 2" xfId="11281"/>
    <cellStyle name="Standard 2 2 3 2 3 4 2 2 2" xfId="30867"/>
    <cellStyle name="Standard 2 2 3 2 3 4 2 2 3" xfId="19238"/>
    <cellStyle name="Standard 2 2 3 2 3 4 2 3" xfId="5977"/>
    <cellStyle name="Standard 2 2 3 2 3 4 2 3 2" xfId="25562"/>
    <cellStyle name="Standard 2 2 3 2 3 4 2 4" xfId="22910"/>
    <cellStyle name="Standard 2 2 3 2 3 4 2 5" xfId="13933"/>
    <cellStyle name="Standard 2 2 3 2 3 4 3" xfId="2305"/>
    <cellStyle name="Standard 2 2 3 2 3 4 3 2" xfId="10261"/>
    <cellStyle name="Standard 2 2 3 2 3 4 3 2 2" xfId="29847"/>
    <cellStyle name="Standard 2 2 3 2 3 4 3 2 3" xfId="18218"/>
    <cellStyle name="Standard 2 2 3 2 3 4 3 3" xfId="7609"/>
    <cellStyle name="Standard 2 2 3 2 3 4 3 3 2" xfId="27194"/>
    <cellStyle name="Standard 2 2 3 2 3 4 3 4" xfId="21890"/>
    <cellStyle name="Standard 2 2 3 2 3 4 3 5" xfId="15565"/>
    <cellStyle name="Standard 2 2 3 2 3 4 4" xfId="8629"/>
    <cellStyle name="Standard 2 2 3 2 3 4 4 2" xfId="28215"/>
    <cellStyle name="Standard 2 2 3 2 3 4 4 3" xfId="16586"/>
    <cellStyle name="Standard 2 2 3 2 3 4 5" xfId="4957"/>
    <cellStyle name="Standard 2 2 3 2 3 4 5 2" xfId="24542"/>
    <cellStyle name="Standard 2 2 3 2 3 4 6" xfId="20258"/>
    <cellStyle name="Standard 2 2 3 2 3 4 7" xfId="12913"/>
    <cellStyle name="Standard 2 2 3 2 3 5" xfId="1945"/>
    <cellStyle name="Standard 2 2 3 2 3 5 2" xfId="7249"/>
    <cellStyle name="Standard 2 2 3 2 3 5 2 2" xfId="26834"/>
    <cellStyle name="Standard 2 2 3 2 3 5 2 3" xfId="15205"/>
    <cellStyle name="Standard 2 2 3 2 3 5 3" xfId="9901"/>
    <cellStyle name="Standard 2 2 3 2 3 5 3 2" xfId="29487"/>
    <cellStyle name="Standard 2 2 3 2 3 5 3 3" xfId="17858"/>
    <cellStyle name="Standard 2 2 3 2 3 5 4" xfId="4597"/>
    <cellStyle name="Standard 2 2 3 2 3 5 4 2" xfId="24182"/>
    <cellStyle name="Standard 2 2 3 2 3 5 5" xfId="21530"/>
    <cellStyle name="Standard 2 2 3 2 3 5 6" xfId="12553"/>
    <cellStyle name="Standard 2 2 3 2 3 6" xfId="2965"/>
    <cellStyle name="Standard 2 2 3 2 3 6 2" xfId="10921"/>
    <cellStyle name="Standard 2 2 3 2 3 6 2 2" xfId="30507"/>
    <cellStyle name="Standard 2 2 3 2 3 6 2 3" xfId="18878"/>
    <cellStyle name="Standard 2 2 3 2 3 6 3" xfId="5617"/>
    <cellStyle name="Standard 2 2 3 2 3 6 3 2" xfId="25202"/>
    <cellStyle name="Standard 2 2 3 2 3 6 4" xfId="22550"/>
    <cellStyle name="Standard 2 2 3 2 3 6 5" xfId="13573"/>
    <cellStyle name="Standard 2 2 3 2 3 7" xfId="1285"/>
    <cellStyle name="Standard 2 2 3 2 3 7 2" xfId="9241"/>
    <cellStyle name="Standard 2 2 3 2 3 7 2 2" xfId="28827"/>
    <cellStyle name="Standard 2 2 3 2 3 7 2 3" xfId="17198"/>
    <cellStyle name="Standard 2 2 3 2 3 7 3" xfId="6589"/>
    <cellStyle name="Standard 2 2 3 2 3 7 3 2" xfId="26174"/>
    <cellStyle name="Standard 2 2 3 2 3 7 4" xfId="20870"/>
    <cellStyle name="Standard 2 2 3 2 3 7 5" xfId="14545"/>
    <cellStyle name="Standard 2 2 3 2 3 8" xfId="8269"/>
    <cellStyle name="Standard 2 2 3 2 3 8 2" xfId="27855"/>
    <cellStyle name="Standard 2 2 3 2 3 8 3" xfId="16226"/>
    <cellStyle name="Standard 2 2 3 2 3 9" xfId="3937"/>
    <cellStyle name="Standard 2 2 3 2 3 9 2" xfId="23522"/>
    <cellStyle name="Standard 2 2 3 2 4" xfId="421"/>
    <cellStyle name="Standard 2 2 3 2 4 2" xfId="1033"/>
    <cellStyle name="Standard 2 2 3 2 4 2 2" xfId="3685"/>
    <cellStyle name="Standard 2 2 3 2 4 2 2 2" xfId="11641"/>
    <cellStyle name="Standard 2 2 3 2 4 2 2 2 2" xfId="31227"/>
    <cellStyle name="Standard 2 2 3 2 4 2 2 2 3" xfId="19598"/>
    <cellStyle name="Standard 2 2 3 2 4 2 2 3" xfId="6337"/>
    <cellStyle name="Standard 2 2 3 2 4 2 2 3 2" xfId="25922"/>
    <cellStyle name="Standard 2 2 3 2 4 2 2 4" xfId="23270"/>
    <cellStyle name="Standard 2 2 3 2 4 2 2 5" xfId="14293"/>
    <cellStyle name="Standard 2 2 3 2 4 2 3" xfId="2665"/>
    <cellStyle name="Standard 2 2 3 2 4 2 3 2" xfId="10621"/>
    <cellStyle name="Standard 2 2 3 2 4 2 3 2 2" xfId="30207"/>
    <cellStyle name="Standard 2 2 3 2 4 2 3 2 3" xfId="18578"/>
    <cellStyle name="Standard 2 2 3 2 4 2 3 3" xfId="7969"/>
    <cellStyle name="Standard 2 2 3 2 4 2 3 3 2" xfId="27554"/>
    <cellStyle name="Standard 2 2 3 2 4 2 3 4" xfId="22250"/>
    <cellStyle name="Standard 2 2 3 2 4 2 3 5" xfId="15925"/>
    <cellStyle name="Standard 2 2 3 2 4 2 4" xfId="8989"/>
    <cellStyle name="Standard 2 2 3 2 4 2 4 2" xfId="28575"/>
    <cellStyle name="Standard 2 2 3 2 4 2 4 3" xfId="16946"/>
    <cellStyle name="Standard 2 2 3 2 4 2 5" xfId="5317"/>
    <cellStyle name="Standard 2 2 3 2 4 2 5 2" xfId="24902"/>
    <cellStyle name="Standard 2 2 3 2 4 2 6" xfId="20618"/>
    <cellStyle name="Standard 2 2 3 2 4 2 7" xfId="13273"/>
    <cellStyle name="Standard 2 2 3 2 4 3" xfId="2053"/>
    <cellStyle name="Standard 2 2 3 2 4 3 2" xfId="7357"/>
    <cellStyle name="Standard 2 2 3 2 4 3 2 2" xfId="26942"/>
    <cellStyle name="Standard 2 2 3 2 4 3 2 3" xfId="15313"/>
    <cellStyle name="Standard 2 2 3 2 4 3 3" xfId="10009"/>
    <cellStyle name="Standard 2 2 3 2 4 3 3 2" xfId="29595"/>
    <cellStyle name="Standard 2 2 3 2 4 3 3 3" xfId="17966"/>
    <cellStyle name="Standard 2 2 3 2 4 3 4" xfId="4705"/>
    <cellStyle name="Standard 2 2 3 2 4 3 4 2" xfId="24290"/>
    <cellStyle name="Standard 2 2 3 2 4 3 5" xfId="21638"/>
    <cellStyle name="Standard 2 2 3 2 4 3 6" xfId="12661"/>
    <cellStyle name="Standard 2 2 3 2 4 4" xfId="3073"/>
    <cellStyle name="Standard 2 2 3 2 4 4 2" xfId="11029"/>
    <cellStyle name="Standard 2 2 3 2 4 4 2 2" xfId="30615"/>
    <cellStyle name="Standard 2 2 3 2 4 4 2 3" xfId="18986"/>
    <cellStyle name="Standard 2 2 3 2 4 4 3" xfId="5725"/>
    <cellStyle name="Standard 2 2 3 2 4 4 3 2" xfId="25310"/>
    <cellStyle name="Standard 2 2 3 2 4 4 4" xfId="22658"/>
    <cellStyle name="Standard 2 2 3 2 4 4 5" xfId="13681"/>
    <cellStyle name="Standard 2 2 3 2 4 5" xfId="1645"/>
    <cellStyle name="Standard 2 2 3 2 4 5 2" xfId="9601"/>
    <cellStyle name="Standard 2 2 3 2 4 5 2 2" xfId="29187"/>
    <cellStyle name="Standard 2 2 3 2 4 5 2 3" xfId="17558"/>
    <cellStyle name="Standard 2 2 3 2 4 5 3" xfId="6949"/>
    <cellStyle name="Standard 2 2 3 2 4 5 3 2" xfId="26534"/>
    <cellStyle name="Standard 2 2 3 2 4 5 4" xfId="21230"/>
    <cellStyle name="Standard 2 2 3 2 4 5 5" xfId="14905"/>
    <cellStyle name="Standard 2 2 3 2 4 6" xfId="8377"/>
    <cellStyle name="Standard 2 2 3 2 4 6 2" xfId="27963"/>
    <cellStyle name="Standard 2 2 3 2 4 6 3" xfId="16334"/>
    <cellStyle name="Standard 2 2 3 2 4 7" xfId="4297"/>
    <cellStyle name="Standard 2 2 3 2 4 7 2" xfId="23882"/>
    <cellStyle name="Standard 2 2 3 2 4 8" xfId="20006"/>
    <cellStyle name="Standard 2 2 3 2 4 9" xfId="12253"/>
    <cellStyle name="Standard 2 2 3 2 5" xfId="799"/>
    <cellStyle name="Standard 2 2 3 2 5 2" xfId="2431"/>
    <cellStyle name="Standard 2 2 3 2 5 2 2" xfId="7735"/>
    <cellStyle name="Standard 2 2 3 2 5 2 2 2" xfId="27320"/>
    <cellStyle name="Standard 2 2 3 2 5 2 2 3" xfId="15691"/>
    <cellStyle name="Standard 2 2 3 2 5 2 3" xfId="10387"/>
    <cellStyle name="Standard 2 2 3 2 5 2 3 2" xfId="29973"/>
    <cellStyle name="Standard 2 2 3 2 5 2 3 3" xfId="18344"/>
    <cellStyle name="Standard 2 2 3 2 5 2 4" xfId="5083"/>
    <cellStyle name="Standard 2 2 3 2 5 2 4 2" xfId="24668"/>
    <cellStyle name="Standard 2 2 3 2 5 2 5" xfId="22016"/>
    <cellStyle name="Standard 2 2 3 2 5 2 6" xfId="13039"/>
    <cellStyle name="Standard 2 2 3 2 5 3" xfId="3451"/>
    <cellStyle name="Standard 2 2 3 2 5 3 2" xfId="11407"/>
    <cellStyle name="Standard 2 2 3 2 5 3 2 2" xfId="30993"/>
    <cellStyle name="Standard 2 2 3 2 5 3 2 3" xfId="19364"/>
    <cellStyle name="Standard 2 2 3 2 5 3 3" xfId="6103"/>
    <cellStyle name="Standard 2 2 3 2 5 3 3 2" xfId="25688"/>
    <cellStyle name="Standard 2 2 3 2 5 3 4" xfId="23036"/>
    <cellStyle name="Standard 2 2 3 2 5 3 5" xfId="14059"/>
    <cellStyle name="Standard 2 2 3 2 5 4" xfId="1411"/>
    <cellStyle name="Standard 2 2 3 2 5 4 2" xfId="9367"/>
    <cellStyle name="Standard 2 2 3 2 5 4 2 2" xfId="28953"/>
    <cellStyle name="Standard 2 2 3 2 5 4 2 3" xfId="17324"/>
    <cellStyle name="Standard 2 2 3 2 5 4 3" xfId="6715"/>
    <cellStyle name="Standard 2 2 3 2 5 4 3 2" xfId="26300"/>
    <cellStyle name="Standard 2 2 3 2 5 4 4" xfId="20996"/>
    <cellStyle name="Standard 2 2 3 2 5 4 5" xfId="14671"/>
    <cellStyle name="Standard 2 2 3 2 5 5" xfId="8755"/>
    <cellStyle name="Standard 2 2 3 2 5 5 2" xfId="28341"/>
    <cellStyle name="Standard 2 2 3 2 5 5 3" xfId="16712"/>
    <cellStyle name="Standard 2 2 3 2 5 6" xfId="4063"/>
    <cellStyle name="Standard 2 2 3 2 5 6 2" xfId="23648"/>
    <cellStyle name="Standard 2 2 3 2 5 7" xfId="20384"/>
    <cellStyle name="Standard 2 2 3 2 5 8" xfId="12019"/>
    <cellStyle name="Standard 2 2 3 2 6" xfId="625"/>
    <cellStyle name="Standard 2 2 3 2 6 2" xfId="3277"/>
    <cellStyle name="Standard 2 2 3 2 6 2 2" xfId="11233"/>
    <cellStyle name="Standard 2 2 3 2 6 2 2 2" xfId="30819"/>
    <cellStyle name="Standard 2 2 3 2 6 2 2 3" xfId="19190"/>
    <cellStyle name="Standard 2 2 3 2 6 2 3" xfId="5929"/>
    <cellStyle name="Standard 2 2 3 2 6 2 3 2" xfId="25514"/>
    <cellStyle name="Standard 2 2 3 2 6 2 4" xfId="22862"/>
    <cellStyle name="Standard 2 2 3 2 6 2 5" xfId="13885"/>
    <cellStyle name="Standard 2 2 3 2 6 3" xfId="2257"/>
    <cellStyle name="Standard 2 2 3 2 6 3 2" xfId="10213"/>
    <cellStyle name="Standard 2 2 3 2 6 3 2 2" xfId="29799"/>
    <cellStyle name="Standard 2 2 3 2 6 3 2 3" xfId="18170"/>
    <cellStyle name="Standard 2 2 3 2 6 3 3" xfId="7561"/>
    <cellStyle name="Standard 2 2 3 2 6 3 3 2" xfId="27146"/>
    <cellStyle name="Standard 2 2 3 2 6 3 4" xfId="21842"/>
    <cellStyle name="Standard 2 2 3 2 6 3 5" xfId="15517"/>
    <cellStyle name="Standard 2 2 3 2 6 4" xfId="8581"/>
    <cellStyle name="Standard 2 2 3 2 6 4 2" xfId="28167"/>
    <cellStyle name="Standard 2 2 3 2 6 4 3" xfId="16538"/>
    <cellStyle name="Standard 2 2 3 2 6 5" xfId="4909"/>
    <cellStyle name="Standard 2 2 3 2 6 5 2" xfId="24494"/>
    <cellStyle name="Standard 2 2 3 2 6 6" xfId="20210"/>
    <cellStyle name="Standard 2 2 3 2 6 7" xfId="12865"/>
    <cellStyle name="Standard 2 2 3 2 7" xfId="1819"/>
    <cellStyle name="Standard 2 2 3 2 7 2" xfId="7123"/>
    <cellStyle name="Standard 2 2 3 2 7 2 2" xfId="26708"/>
    <cellStyle name="Standard 2 2 3 2 7 2 3" xfId="15079"/>
    <cellStyle name="Standard 2 2 3 2 7 3" xfId="9775"/>
    <cellStyle name="Standard 2 2 3 2 7 3 2" xfId="29361"/>
    <cellStyle name="Standard 2 2 3 2 7 3 3" xfId="17732"/>
    <cellStyle name="Standard 2 2 3 2 7 4" xfId="4471"/>
    <cellStyle name="Standard 2 2 3 2 7 4 2" xfId="24056"/>
    <cellStyle name="Standard 2 2 3 2 7 5" xfId="21404"/>
    <cellStyle name="Standard 2 2 3 2 7 6" xfId="12427"/>
    <cellStyle name="Standard 2 2 3 2 8" xfId="2839"/>
    <cellStyle name="Standard 2 2 3 2 8 2" xfId="10795"/>
    <cellStyle name="Standard 2 2 3 2 8 2 2" xfId="30381"/>
    <cellStyle name="Standard 2 2 3 2 8 2 3" xfId="18752"/>
    <cellStyle name="Standard 2 2 3 2 8 3" xfId="5491"/>
    <cellStyle name="Standard 2 2 3 2 8 3 2" xfId="25076"/>
    <cellStyle name="Standard 2 2 3 2 8 4" xfId="22424"/>
    <cellStyle name="Standard 2 2 3 2 8 5" xfId="13447"/>
    <cellStyle name="Standard 2 2 3 2 9" xfId="1237"/>
    <cellStyle name="Standard 2 2 3 2 9 2" xfId="9193"/>
    <cellStyle name="Standard 2 2 3 2 9 2 2" xfId="28779"/>
    <cellStyle name="Standard 2 2 3 2 9 2 3" xfId="17150"/>
    <cellStyle name="Standard 2 2 3 2 9 3" xfId="6541"/>
    <cellStyle name="Standard 2 2 3 2 9 3 2" xfId="26126"/>
    <cellStyle name="Standard 2 2 3 2 9 4" xfId="20822"/>
    <cellStyle name="Standard 2 2 3 2 9 5" xfId="14497"/>
    <cellStyle name="Standard 2 2 3 3" xfId="235"/>
    <cellStyle name="Standard 2 2 3 3 10" xfId="3859"/>
    <cellStyle name="Standard 2 2 3 3 10 2" xfId="23444"/>
    <cellStyle name="Standard 2 2 3 3 11" xfId="19820"/>
    <cellStyle name="Standard 2 2 3 3 12" xfId="11815"/>
    <cellStyle name="Standard 2 2 3 3 2" xfId="331"/>
    <cellStyle name="Standard 2 2 3 3 2 10" xfId="19916"/>
    <cellStyle name="Standard 2 2 3 3 2 11" xfId="11941"/>
    <cellStyle name="Standard 2 2 3 3 2 2" xfId="517"/>
    <cellStyle name="Standard 2 2 3 3 2 2 2" xfId="1129"/>
    <cellStyle name="Standard 2 2 3 3 2 2 2 2" xfId="3781"/>
    <cellStyle name="Standard 2 2 3 3 2 2 2 2 2" xfId="11737"/>
    <cellStyle name="Standard 2 2 3 3 2 2 2 2 2 2" xfId="31323"/>
    <cellStyle name="Standard 2 2 3 3 2 2 2 2 2 3" xfId="19694"/>
    <cellStyle name="Standard 2 2 3 3 2 2 2 2 3" xfId="6433"/>
    <cellStyle name="Standard 2 2 3 3 2 2 2 2 3 2" xfId="26018"/>
    <cellStyle name="Standard 2 2 3 3 2 2 2 2 4" xfId="23366"/>
    <cellStyle name="Standard 2 2 3 3 2 2 2 2 5" xfId="14389"/>
    <cellStyle name="Standard 2 2 3 3 2 2 2 3" xfId="2761"/>
    <cellStyle name="Standard 2 2 3 3 2 2 2 3 2" xfId="10717"/>
    <cellStyle name="Standard 2 2 3 3 2 2 2 3 2 2" xfId="30303"/>
    <cellStyle name="Standard 2 2 3 3 2 2 2 3 2 3" xfId="18674"/>
    <cellStyle name="Standard 2 2 3 3 2 2 2 3 3" xfId="8065"/>
    <cellStyle name="Standard 2 2 3 3 2 2 2 3 3 2" xfId="27650"/>
    <cellStyle name="Standard 2 2 3 3 2 2 2 3 4" xfId="22346"/>
    <cellStyle name="Standard 2 2 3 3 2 2 2 3 5" xfId="16021"/>
    <cellStyle name="Standard 2 2 3 3 2 2 2 4" xfId="9085"/>
    <cellStyle name="Standard 2 2 3 3 2 2 2 4 2" xfId="28671"/>
    <cellStyle name="Standard 2 2 3 3 2 2 2 4 3" xfId="17042"/>
    <cellStyle name="Standard 2 2 3 3 2 2 2 5" xfId="5413"/>
    <cellStyle name="Standard 2 2 3 3 2 2 2 5 2" xfId="24998"/>
    <cellStyle name="Standard 2 2 3 3 2 2 2 6" xfId="20714"/>
    <cellStyle name="Standard 2 2 3 3 2 2 2 7" xfId="13369"/>
    <cellStyle name="Standard 2 2 3 3 2 2 3" xfId="2149"/>
    <cellStyle name="Standard 2 2 3 3 2 2 3 2" xfId="7453"/>
    <cellStyle name="Standard 2 2 3 3 2 2 3 2 2" xfId="27038"/>
    <cellStyle name="Standard 2 2 3 3 2 2 3 2 3" xfId="15409"/>
    <cellStyle name="Standard 2 2 3 3 2 2 3 3" xfId="10105"/>
    <cellStyle name="Standard 2 2 3 3 2 2 3 3 2" xfId="29691"/>
    <cellStyle name="Standard 2 2 3 3 2 2 3 3 3" xfId="18062"/>
    <cellStyle name="Standard 2 2 3 3 2 2 3 4" xfId="4801"/>
    <cellStyle name="Standard 2 2 3 3 2 2 3 4 2" xfId="24386"/>
    <cellStyle name="Standard 2 2 3 3 2 2 3 5" xfId="21734"/>
    <cellStyle name="Standard 2 2 3 3 2 2 3 6" xfId="12757"/>
    <cellStyle name="Standard 2 2 3 3 2 2 4" xfId="3169"/>
    <cellStyle name="Standard 2 2 3 3 2 2 4 2" xfId="11125"/>
    <cellStyle name="Standard 2 2 3 3 2 2 4 2 2" xfId="30711"/>
    <cellStyle name="Standard 2 2 3 3 2 2 4 2 3" xfId="19082"/>
    <cellStyle name="Standard 2 2 3 3 2 2 4 3" xfId="5821"/>
    <cellStyle name="Standard 2 2 3 3 2 2 4 3 2" xfId="25406"/>
    <cellStyle name="Standard 2 2 3 3 2 2 4 4" xfId="22754"/>
    <cellStyle name="Standard 2 2 3 3 2 2 4 5" xfId="13777"/>
    <cellStyle name="Standard 2 2 3 3 2 2 5" xfId="1741"/>
    <cellStyle name="Standard 2 2 3 3 2 2 5 2" xfId="9697"/>
    <cellStyle name="Standard 2 2 3 3 2 2 5 2 2" xfId="29283"/>
    <cellStyle name="Standard 2 2 3 3 2 2 5 2 3" xfId="17654"/>
    <cellStyle name="Standard 2 2 3 3 2 2 5 3" xfId="7045"/>
    <cellStyle name="Standard 2 2 3 3 2 2 5 3 2" xfId="26630"/>
    <cellStyle name="Standard 2 2 3 3 2 2 5 4" xfId="21326"/>
    <cellStyle name="Standard 2 2 3 3 2 2 5 5" xfId="15001"/>
    <cellStyle name="Standard 2 2 3 3 2 2 6" xfId="8473"/>
    <cellStyle name="Standard 2 2 3 3 2 2 6 2" xfId="28059"/>
    <cellStyle name="Standard 2 2 3 3 2 2 6 3" xfId="16430"/>
    <cellStyle name="Standard 2 2 3 3 2 2 7" xfId="4393"/>
    <cellStyle name="Standard 2 2 3 3 2 2 7 2" xfId="23978"/>
    <cellStyle name="Standard 2 2 3 3 2 2 8" xfId="20102"/>
    <cellStyle name="Standard 2 2 3 3 2 2 9" xfId="12349"/>
    <cellStyle name="Standard 2 2 3 3 2 3" xfId="943"/>
    <cellStyle name="Standard 2 2 3 3 2 3 2" xfId="2575"/>
    <cellStyle name="Standard 2 2 3 3 2 3 2 2" xfId="7879"/>
    <cellStyle name="Standard 2 2 3 3 2 3 2 2 2" xfId="27464"/>
    <cellStyle name="Standard 2 2 3 3 2 3 2 2 3" xfId="15835"/>
    <cellStyle name="Standard 2 2 3 3 2 3 2 3" xfId="10531"/>
    <cellStyle name="Standard 2 2 3 3 2 3 2 3 2" xfId="30117"/>
    <cellStyle name="Standard 2 2 3 3 2 3 2 3 3" xfId="18488"/>
    <cellStyle name="Standard 2 2 3 3 2 3 2 4" xfId="5227"/>
    <cellStyle name="Standard 2 2 3 3 2 3 2 4 2" xfId="24812"/>
    <cellStyle name="Standard 2 2 3 3 2 3 2 5" xfId="22160"/>
    <cellStyle name="Standard 2 2 3 3 2 3 2 6" xfId="13183"/>
    <cellStyle name="Standard 2 2 3 3 2 3 3" xfId="3595"/>
    <cellStyle name="Standard 2 2 3 3 2 3 3 2" xfId="11551"/>
    <cellStyle name="Standard 2 2 3 3 2 3 3 2 2" xfId="31137"/>
    <cellStyle name="Standard 2 2 3 3 2 3 3 2 3" xfId="19508"/>
    <cellStyle name="Standard 2 2 3 3 2 3 3 3" xfId="6247"/>
    <cellStyle name="Standard 2 2 3 3 2 3 3 3 2" xfId="25832"/>
    <cellStyle name="Standard 2 2 3 3 2 3 3 4" xfId="23180"/>
    <cellStyle name="Standard 2 2 3 3 2 3 3 5" xfId="14203"/>
    <cellStyle name="Standard 2 2 3 3 2 3 4" xfId="1555"/>
    <cellStyle name="Standard 2 2 3 3 2 3 4 2" xfId="9511"/>
    <cellStyle name="Standard 2 2 3 3 2 3 4 2 2" xfId="29097"/>
    <cellStyle name="Standard 2 2 3 3 2 3 4 2 3" xfId="17468"/>
    <cellStyle name="Standard 2 2 3 3 2 3 4 3" xfId="6859"/>
    <cellStyle name="Standard 2 2 3 3 2 3 4 3 2" xfId="26444"/>
    <cellStyle name="Standard 2 2 3 3 2 3 4 4" xfId="21140"/>
    <cellStyle name="Standard 2 2 3 3 2 3 4 5" xfId="14815"/>
    <cellStyle name="Standard 2 2 3 3 2 3 5" xfId="8899"/>
    <cellStyle name="Standard 2 2 3 3 2 3 5 2" xfId="28485"/>
    <cellStyle name="Standard 2 2 3 3 2 3 5 3" xfId="16856"/>
    <cellStyle name="Standard 2 2 3 3 2 3 6" xfId="4207"/>
    <cellStyle name="Standard 2 2 3 3 2 3 6 2" xfId="23792"/>
    <cellStyle name="Standard 2 2 3 3 2 3 7" xfId="20528"/>
    <cellStyle name="Standard 2 2 3 3 2 3 8" xfId="12163"/>
    <cellStyle name="Standard 2 2 3 3 2 4" xfId="721"/>
    <cellStyle name="Standard 2 2 3 3 2 4 2" xfId="3373"/>
    <cellStyle name="Standard 2 2 3 3 2 4 2 2" xfId="11329"/>
    <cellStyle name="Standard 2 2 3 3 2 4 2 2 2" xfId="30915"/>
    <cellStyle name="Standard 2 2 3 3 2 4 2 2 3" xfId="19286"/>
    <cellStyle name="Standard 2 2 3 3 2 4 2 3" xfId="6025"/>
    <cellStyle name="Standard 2 2 3 3 2 4 2 3 2" xfId="25610"/>
    <cellStyle name="Standard 2 2 3 3 2 4 2 4" xfId="22958"/>
    <cellStyle name="Standard 2 2 3 3 2 4 2 5" xfId="13981"/>
    <cellStyle name="Standard 2 2 3 3 2 4 3" xfId="2353"/>
    <cellStyle name="Standard 2 2 3 3 2 4 3 2" xfId="10309"/>
    <cellStyle name="Standard 2 2 3 3 2 4 3 2 2" xfId="29895"/>
    <cellStyle name="Standard 2 2 3 3 2 4 3 2 3" xfId="18266"/>
    <cellStyle name="Standard 2 2 3 3 2 4 3 3" xfId="7657"/>
    <cellStyle name="Standard 2 2 3 3 2 4 3 3 2" xfId="27242"/>
    <cellStyle name="Standard 2 2 3 3 2 4 3 4" xfId="21938"/>
    <cellStyle name="Standard 2 2 3 3 2 4 3 5" xfId="15613"/>
    <cellStyle name="Standard 2 2 3 3 2 4 4" xfId="8677"/>
    <cellStyle name="Standard 2 2 3 3 2 4 4 2" xfId="28263"/>
    <cellStyle name="Standard 2 2 3 3 2 4 4 3" xfId="16634"/>
    <cellStyle name="Standard 2 2 3 3 2 4 5" xfId="5005"/>
    <cellStyle name="Standard 2 2 3 3 2 4 5 2" xfId="24590"/>
    <cellStyle name="Standard 2 2 3 3 2 4 6" xfId="20306"/>
    <cellStyle name="Standard 2 2 3 3 2 4 7" xfId="12961"/>
    <cellStyle name="Standard 2 2 3 3 2 5" xfId="1963"/>
    <cellStyle name="Standard 2 2 3 3 2 5 2" xfId="7267"/>
    <cellStyle name="Standard 2 2 3 3 2 5 2 2" xfId="26852"/>
    <cellStyle name="Standard 2 2 3 3 2 5 2 3" xfId="15223"/>
    <cellStyle name="Standard 2 2 3 3 2 5 3" xfId="9919"/>
    <cellStyle name="Standard 2 2 3 3 2 5 3 2" xfId="29505"/>
    <cellStyle name="Standard 2 2 3 3 2 5 3 3" xfId="17876"/>
    <cellStyle name="Standard 2 2 3 3 2 5 4" xfId="4615"/>
    <cellStyle name="Standard 2 2 3 3 2 5 4 2" xfId="24200"/>
    <cellStyle name="Standard 2 2 3 3 2 5 5" xfId="21548"/>
    <cellStyle name="Standard 2 2 3 3 2 5 6" xfId="12571"/>
    <cellStyle name="Standard 2 2 3 3 2 6" xfId="2983"/>
    <cellStyle name="Standard 2 2 3 3 2 6 2" xfId="10939"/>
    <cellStyle name="Standard 2 2 3 3 2 6 2 2" xfId="30525"/>
    <cellStyle name="Standard 2 2 3 3 2 6 2 3" xfId="18896"/>
    <cellStyle name="Standard 2 2 3 3 2 6 3" xfId="5635"/>
    <cellStyle name="Standard 2 2 3 3 2 6 3 2" xfId="25220"/>
    <cellStyle name="Standard 2 2 3 3 2 6 4" xfId="22568"/>
    <cellStyle name="Standard 2 2 3 3 2 6 5" xfId="13591"/>
    <cellStyle name="Standard 2 2 3 3 2 7" xfId="1333"/>
    <cellStyle name="Standard 2 2 3 3 2 7 2" xfId="9289"/>
    <cellStyle name="Standard 2 2 3 3 2 7 2 2" xfId="28875"/>
    <cellStyle name="Standard 2 2 3 3 2 7 2 3" xfId="17246"/>
    <cellStyle name="Standard 2 2 3 3 2 7 3" xfId="6637"/>
    <cellStyle name="Standard 2 2 3 3 2 7 3 2" xfId="26222"/>
    <cellStyle name="Standard 2 2 3 3 2 7 4" xfId="20918"/>
    <cellStyle name="Standard 2 2 3 3 2 7 5" xfId="14593"/>
    <cellStyle name="Standard 2 2 3 3 2 8" xfId="8287"/>
    <cellStyle name="Standard 2 2 3 3 2 8 2" xfId="27873"/>
    <cellStyle name="Standard 2 2 3 3 2 8 3" xfId="16244"/>
    <cellStyle name="Standard 2 2 3 3 2 9" xfId="3985"/>
    <cellStyle name="Standard 2 2 3 3 2 9 2" xfId="23570"/>
    <cellStyle name="Standard 2 2 3 3 3" xfId="391"/>
    <cellStyle name="Standard 2 2 3 3 3 2" xfId="1003"/>
    <cellStyle name="Standard 2 2 3 3 3 2 2" xfId="3655"/>
    <cellStyle name="Standard 2 2 3 3 3 2 2 2" xfId="11611"/>
    <cellStyle name="Standard 2 2 3 3 3 2 2 2 2" xfId="31197"/>
    <cellStyle name="Standard 2 2 3 3 3 2 2 2 3" xfId="19568"/>
    <cellStyle name="Standard 2 2 3 3 3 2 2 3" xfId="6307"/>
    <cellStyle name="Standard 2 2 3 3 3 2 2 3 2" xfId="25892"/>
    <cellStyle name="Standard 2 2 3 3 3 2 2 4" xfId="23240"/>
    <cellStyle name="Standard 2 2 3 3 3 2 2 5" xfId="14263"/>
    <cellStyle name="Standard 2 2 3 3 3 2 3" xfId="2635"/>
    <cellStyle name="Standard 2 2 3 3 3 2 3 2" xfId="10591"/>
    <cellStyle name="Standard 2 2 3 3 3 2 3 2 2" xfId="30177"/>
    <cellStyle name="Standard 2 2 3 3 3 2 3 2 3" xfId="18548"/>
    <cellStyle name="Standard 2 2 3 3 3 2 3 3" xfId="7939"/>
    <cellStyle name="Standard 2 2 3 3 3 2 3 3 2" xfId="27524"/>
    <cellStyle name="Standard 2 2 3 3 3 2 3 4" xfId="22220"/>
    <cellStyle name="Standard 2 2 3 3 3 2 3 5" xfId="15895"/>
    <cellStyle name="Standard 2 2 3 3 3 2 4" xfId="8959"/>
    <cellStyle name="Standard 2 2 3 3 3 2 4 2" xfId="28545"/>
    <cellStyle name="Standard 2 2 3 3 3 2 4 3" xfId="16916"/>
    <cellStyle name="Standard 2 2 3 3 3 2 5" xfId="5287"/>
    <cellStyle name="Standard 2 2 3 3 3 2 5 2" xfId="24872"/>
    <cellStyle name="Standard 2 2 3 3 3 2 6" xfId="20588"/>
    <cellStyle name="Standard 2 2 3 3 3 2 7" xfId="13243"/>
    <cellStyle name="Standard 2 2 3 3 3 3" xfId="2023"/>
    <cellStyle name="Standard 2 2 3 3 3 3 2" xfId="7327"/>
    <cellStyle name="Standard 2 2 3 3 3 3 2 2" xfId="26912"/>
    <cellStyle name="Standard 2 2 3 3 3 3 2 3" xfId="15283"/>
    <cellStyle name="Standard 2 2 3 3 3 3 3" xfId="9979"/>
    <cellStyle name="Standard 2 2 3 3 3 3 3 2" xfId="29565"/>
    <cellStyle name="Standard 2 2 3 3 3 3 3 3" xfId="17936"/>
    <cellStyle name="Standard 2 2 3 3 3 3 4" xfId="4675"/>
    <cellStyle name="Standard 2 2 3 3 3 3 4 2" xfId="24260"/>
    <cellStyle name="Standard 2 2 3 3 3 3 5" xfId="21608"/>
    <cellStyle name="Standard 2 2 3 3 3 3 6" xfId="12631"/>
    <cellStyle name="Standard 2 2 3 3 3 4" xfId="3043"/>
    <cellStyle name="Standard 2 2 3 3 3 4 2" xfId="10999"/>
    <cellStyle name="Standard 2 2 3 3 3 4 2 2" xfId="30585"/>
    <cellStyle name="Standard 2 2 3 3 3 4 2 3" xfId="18956"/>
    <cellStyle name="Standard 2 2 3 3 3 4 3" xfId="5695"/>
    <cellStyle name="Standard 2 2 3 3 3 4 3 2" xfId="25280"/>
    <cellStyle name="Standard 2 2 3 3 3 4 4" xfId="22628"/>
    <cellStyle name="Standard 2 2 3 3 3 4 5" xfId="13651"/>
    <cellStyle name="Standard 2 2 3 3 3 5" xfId="1615"/>
    <cellStyle name="Standard 2 2 3 3 3 5 2" xfId="9571"/>
    <cellStyle name="Standard 2 2 3 3 3 5 2 2" xfId="29157"/>
    <cellStyle name="Standard 2 2 3 3 3 5 2 3" xfId="17528"/>
    <cellStyle name="Standard 2 2 3 3 3 5 3" xfId="6919"/>
    <cellStyle name="Standard 2 2 3 3 3 5 3 2" xfId="26504"/>
    <cellStyle name="Standard 2 2 3 3 3 5 4" xfId="21200"/>
    <cellStyle name="Standard 2 2 3 3 3 5 5" xfId="14875"/>
    <cellStyle name="Standard 2 2 3 3 3 6" xfId="8347"/>
    <cellStyle name="Standard 2 2 3 3 3 6 2" xfId="27933"/>
    <cellStyle name="Standard 2 2 3 3 3 6 3" xfId="16304"/>
    <cellStyle name="Standard 2 2 3 3 3 7" xfId="4267"/>
    <cellStyle name="Standard 2 2 3 3 3 7 2" xfId="23852"/>
    <cellStyle name="Standard 2 2 3 3 3 8" xfId="19976"/>
    <cellStyle name="Standard 2 2 3 3 3 9" xfId="12223"/>
    <cellStyle name="Standard 2 2 3 3 4" xfId="847"/>
    <cellStyle name="Standard 2 2 3 3 4 2" xfId="2479"/>
    <cellStyle name="Standard 2 2 3 3 4 2 2" xfId="7783"/>
    <cellStyle name="Standard 2 2 3 3 4 2 2 2" xfId="27368"/>
    <cellStyle name="Standard 2 2 3 3 4 2 2 3" xfId="15739"/>
    <cellStyle name="Standard 2 2 3 3 4 2 3" xfId="10435"/>
    <cellStyle name="Standard 2 2 3 3 4 2 3 2" xfId="30021"/>
    <cellStyle name="Standard 2 2 3 3 4 2 3 3" xfId="18392"/>
    <cellStyle name="Standard 2 2 3 3 4 2 4" xfId="5131"/>
    <cellStyle name="Standard 2 2 3 3 4 2 4 2" xfId="24716"/>
    <cellStyle name="Standard 2 2 3 3 4 2 5" xfId="22064"/>
    <cellStyle name="Standard 2 2 3 3 4 2 6" xfId="13087"/>
    <cellStyle name="Standard 2 2 3 3 4 3" xfId="3499"/>
    <cellStyle name="Standard 2 2 3 3 4 3 2" xfId="11455"/>
    <cellStyle name="Standard 2 2 3 3 4 3 2 2" xfId="31041"/>
    <cellStyle name="Standard 2 2 3 3 4 3 2 3" xfId="19412"/>
    <cellStyle name="Standard 2 2 3 3 4 3 3" xfId="6151"/>
    <cellStyle name="Standard 2 2 3 3 4 3 3 2" xfId="25736"/>
    <cellStyle name="Standard 2 2 3 3 4 3 4" xfId="23084"/>
    <cellStyle name="Standard 2 2 3 3 4 3 5" xfId="14107"/>
    <cellStyle name="Standard 2 2 3 3 4 4" xfId="1459"/>
    <cellStyle name="Standard 2 2 3 3 4 4 2" xfId="9415"/>
    <cellStyle name="Standard 2 2 3 3 4 4 2 2" xfId="29001"/>
    <cellStyle name="Standard 2 2 3 3 4 4 2 3" xfId="17372"/>
    <cellStyle name="Standard 2 2 3 3 4 4 3" xfId="6763"/>
    <cellStyle name="Standard 2 2 3 3 4 4 3 2" xfId="26348"/>
    <cellStyle name="Standard 2 2 3 3 4 4 4" xfId="21044"/>
    <cellStyle name="Standard 2 2 3 3 4 4 5" xfId="14719"/>
    <cellStyle name="Standard 2 2 3 3 4 5" xfId="8803"/>
    <cellStyle name="Standard 2 2 3 3 4 5 2" xfId="28389"/>
    <cellStyle name="Standard 2 2 3 3 4 5 3" xfId="16760"/>
    <cellStyle name="Standard 2 2 3 3 4 6" xfId="4111"/>
    <cellStyle name="Standard 2 2 3 3 4 6 2" xfId="23696"/>
    <cellStyle name="Standard 2 2 3 3 4 7" xfId="20432"/>
    <cellStyle name="Standard 2 2 3 3 4 8" xfId="12067"/>
    <cellStyle name="Standard 2 2 3 3 5" xfId="595"/>
    <cellStyle name="Standard 2 2 3 3 5 2" xfId="3247"/>
    <cellStyle name="Standard 2 2 3 3 5 2 2" xfId="11203"/>
    <cellStyle name="Standard 2 2 3 3 5 2 2 2" xfId="30789"/>
    <cellStyle name="Standard 2 2 3 3 5 2 2 3" xfId="19160"/>
    <cellStyle name="Standard 2 2 3 3 5 2 3" xfId="5899"/>
    <cellStyle name="Standard 2 2 3 3 5 2 3 2" xfId="25484"/>
    <cellStyle name="Standard 2 2 3 3 5 2 4" xfId="22832"/>
    <cellStyle name="Standard 2 2 3 3 5 2 5" xfId="13855"/>
    <cellStyle name="Standard 2 2 3 3 5 3" xfId="2227"/>
    <cellStyle name="Standard 2 2 3 3 5 3 2" xfId="10183"/>
    <cellStyle name="Standard 2 2 3 3 5 3 2 2" xfId="29769"/>
    <cellStyle name="Standard 2 2 3 3 5 3 2 3" xfId="18140"/>
    <cellStyle name="Standard 2 2 3 3 5 3 3" xfId="7531"/>
    <cellStyle name="Standard 2 2 3 3 5 3 3 2" xfId="27116"/>
    <cellStyle name="Standard 2 2 3 3 5 3 4" xfId="21812"/>
    <cellStyle name="Standard 2 2 3 3 5 3 5" xfId="15487"/>
    <cellStyle name="Standard 2 2 3 3 5 4" xfId="8551"/>
    <cellStyle name="Standard 2 2 3 3 5 4 2" xfId="28137"/>
    <cellStyle name="Standard 2 2 3 3 5 4 3" xfId="16508"/>
    <cellStyle name="Standard 2 2 3 3 5 5" xfId="4879"/>
    <cellStyle name="Standard 2 2 3 3 5 5 2" xfId="24464"/>
    <cellStyle name="Standard 2 2 3 3 5 6" xfId="20180"/>
    <cellStyle name="Standard 2 2 3 3 5 7" xfId="12835"/>
    <cellStyle name="Standard 2 2 3 3 6" xfId="1867"/>
    <cellStyle name="Standard 2 2 3 3 6 2" xfId="7171"/>
    <cellStyle name="Standard 2 2 3 3 6 2 2" xfId="26756"/>
    <cellStyle name="Standard 2 2 3 3 6 2 3" xfId="15127"/>
    <cellStyle name="Standard 2 2 3 3 6 3" xfId="9823"/>
    <cellStyle name="Standard 2 2 3 3 6 3 2" xfId="29409"/>
    <cellStyle name="Standard 2 2 3 3 6 3 3" xfId="17780"/>
    <cellStyle name="Standard 2 2 3 3 6 4" xfId="4519"/>
    <cellStyle name="Standard 2 2 3 3 6 4 2" xfId="24104"/>
    <cellStyle name="Standard 2 2 3 3 6 5" xfId="21452"/>
    <cellStyle name="Standard 2 2 3 3 6 6" xfId="12475"/>
    <cellStyle name="Standard 2 2 3 3 7" xfId="2887"/>
    <cellStyle name="Standard 2 2 3 3 7 2" xfId="10843"/>
    <cellStyle name="Standard 2 2 3 3 7 2 2" xfId="30429"/>
    <cellStyle name="Standard 2 2 3 3 7 2 3" xfId="18800"/>
    <cellStyle name="Standard 2 2 3 3 7 3" xfId="5539"/>
    <cellStyle name="Standard 2 2 3 3 7 3 2" xfId="25124"/>
    <cellStyle name="Standard 2 2 3 3 7 4" xfId="22472"/>
    <cellStyle name="Standard 2 2 3 3 7 5" xfId="13495"/>
    <cellStyle name="Standard 2 2 3 3 8" xfId="1207"/>
    <cellStyle name="Standard 2 2 3 3 8 2" xfId="9163"/>
    <cellStyle name="Standard 2 2 3 3 8 2 2" xfId="28749"/>
    <cellStyle name="Standard 2 2 3 3 8 2 3" xfId="17120"/>
    <cellStyle name="Standard 2 2 3 3 8 3" xfId="6511"/>
    <cellStyle name="Standard 2 2 3 3 8 3 2" xfId="26096"/>
    <cellStyle name="Standard 2 2 3 3 8 4" xfId="20792"/>
    <cellStyle name="Standard 2 2 3 3 8 5" xfId="14467"/>
    <cellStyle name="Standard 2 2 3 3 9" xfId="8191"/>
    <cellStyle name="Standard 2 2 3 3 9 2" xfId="27777"/>
    <cellStyle name="Standard 2 2 3 3 9 3" xfId="16148"/>
    <cellStyle name="Standard 2 2 3 4" xfId="217"/>
    <cellStyle name="Standard 2 2 3 4 10" xfId="19802"/>
    <cellStyle name="Standard 2 2 3 4 11" xfId="11923"/>
    <cellStyle name="Standard 2 2 3 4 2" xfId="499"/>
    <cellStyle name="Standard 2 2 3 4 2 2" xfId="1111"/>
    <cellStyle name="Standard 2 2 3 4 2 2 2" xfId="3763"/>
    <cellStyle name="Standard 2 2 3 4 2 2 2 2" xfId="11719"/>
    <cellStyle name="Standard 2 2 3 4 2 2 2 2 2" xfId="31305"/>
    <cellStyle name="Standard 2 2 3 4 2 2 2 2 3" xfId="19676"/>
    <cellStyle name="Standard 2 2 3 4 2 2 2 3" xfId="6415"/>
    <cellStyle name="Standard 2 2 3 4 2 2 2 3 2" xfId="26000"/>
    <cellStyle name="Standard 2 2 3 4 2 2 2 4" xfId="23348"/>
    <cellStyle name="Standard 2 2 3 4 2 2 2 5" xfId="14371"/>
    <cellStyle name="Standard 2 2 3 4 2 2 3" xfId="2743"/>
    <cellStyle name="Standard 2 2 3 4 2 2 3 2" xfId="10699"/>
    <cellStyle name="Standard 2 2 3 4 2 2 3 2 2" xfId="30285"/>
    <cellStyle name="Standard 2 2 3 4 2 2 3 2 3" xfId="18656"/>
    <cellStyle name="Standard 2 2 3 4 2 2 3 3" xfId="8047"/>
    <cellStyle name="Standard 2 2 3 4 2 2 3 3 2" xfId="27632"/>
    <cellStyle name="Standard 2 2 3 4 2 2 3 4" xfId="22328"/>
    <cellStyle name="Standard 2 2 3 4 2 2 3 5" xfId="16003"/>
    <cellStyle name="Standard 2 2 3 4 2 2 4" xfId="9067"/>
    <cellStyle name="Standard 2 2 3 4 2 2 4 2" xfId="28653"/>
    <cellStyle name="Standard 2 2 3 4 2 2 4 3" xfId="17024"/>
    <cellStyle name="Standard 2 2 3 4 2 2 5" xfId="5395"/>
    <cellStyle name="Standard 2 2 3 4 2 2 5 2" xfId="24980"/>
    <cellStyle name="Standard 2 2 3 4 2 2 6" xfId="20696"/>
    <cellStyle name="Standard 2 2 3 4 2 2 7" xfId="13351"/>
    <cellStyle name="Standard 2 2 3 4 2 3" xfId="2131"/>
    <cellStyle name="Standard 2 2 3 4 2 3 2" xfId="7435"/>
    <cellStyle name="Standard 2 2 3 4 2 3 2 2" xfId="27020"/>
    <cellStyle name="Standard 2 2 3 4 2 3 2 3" xfId="15391"/>
    <cellStyle name="Standard 2 2 3 4 2 3 3" xfId="10087"/>
    <cellStyle name="Standard 2 2 3 4 2 3 3 2" xfId="29673"/>
    <cellStyle name="Standard 2 2 3 4 2 3 3 3" xfId="18044"/>
    <cellStyle name="Standard 2 2 3 4 2 3 4" xfId="4783"/>
    <cellStyle name="Standard 2 2 3 4 2 3 4 2" xfId="24368"/>
    <cellStyle name="Standard 2 2 3 4 2 3 5" xfId="21716"/>
    <cellStyle name="Standard 2 2 3 4 2 3 6" xfId="12739"/>
    <cellStyle name="Standard 2 2 3 4 2 4" xfId="3151"/>
    <cellStyle name="Standard 2 2 3 4 2 4 2" xfId="11107"/>
    <cellStyle name="Standard 2 2 3 4 2 4 2 2" xfId="30693"/>
    <cellStyle name="Standard 2 2 3 4 2 4 2 3" xfId="19064"/>
    <cellStyle name="Standard 2 2 3 4 2 4 3" xfId="5803"/>
    <cellStyle name="Standard 2 2 3 4 2 4 3 2" xfId="25388"/>
    <cellStyle name="Standard 2 2 3 4 2 4 4" xfId="22736"/>
    <cellStyle name="Standard 2 2 3 4 2 4 5" xfId="13759"/>
    <cellStyle name="Standard 2 2 3 4 2 5" xfId="1723"/>
    <cellStyle name="Standard 2 2 3 4 2 5 2" xfId="9679"/>
    <cellStyle name="Standard 2 2 3 4 2 5 2 2" xfId="29265"/>
    <cellStyle name="Standard 2 2 3 4 2 5 2 3" xfId="17636"/>
    <cellStyle name="Standard 2 2 3 4 2 5 3" xfId="7027"/>
    <cellStyle name="Standard 2 2 3 4 2 5 3 2" xfId="26612"/>
    <cellStyle name="Standard 2 2 3 4 2 5 4" xfId="21308"/>
    <cellStyle name="Standard 2 2 3 4 2 5 5" xfId="14983"/>
    <cellStyle name="Standard 2 2 3 4 2 6" xfId="8455"/>
    <cellStyle name="Standard 2 2 3 4 2 6 2" xfId="28041"/>
    <cellStyle name="Standard 2 2 3 4 2 6 3" xfId="16412"/>
    <cellStyle name="Standard 2 2 3 4 2 7" xfId="4375"/>
    <cellStyle name="Standard 2 2 3 4 2 7 2" xfId="23960"/>
    <cellStyle name="Standard 2 2 3 4 2 8" xfId="20084"/>
    <cellStyle name="Standard 2 2 3 4 2 9" xfId="12331"/>
    <cellStyle name="Standard 2 2 3 4 3" xfId="829"/>
    <cellStyle name="Standard 2 2 3 4 3 2" xfId="2461"/>
    <cellStyle name="Standard 2 2 3 4 3 2 2" xfId="7765"/>
    <cellStyle name="Standard 2 2 3 4 3 2 2 2" xfId="27350"/>
    <cellStyle name="Standard 2 2 3 4 3 2 2 3" xfId="15721"/>
    <cellStyle name="Standard 2 2 3 4 3 2 3" xfId="10417"/>
    <cellStyle name="Standard 2 2 3 4 3 2 3 2" xfId="30003"/>
    <cellStyle name="Standard 2 2 3 4 3 2 3 3" xfId="18374"/>
    <cellStyle name="Standard 2 2 3 4 3 2 4" xfId="5113"/>
    <cellStyle name="Standard 2 2 3 4 3 2 4 2" xfId="24698"/>
    <cellStyle name="Standard 2 2 3 4 3 2 5" xfId="22046"/>
    <cellStyle name="Standard 2 2 3 4 3 2 6" xfId="13069"/>
    <cellStyle name="Standard 2 2 3 4 3 3" xfId="3481"/>
    <cellStyle name="Standard 2 2 3 4 3 3 2" xfId="11437"/>
    <cellStyle name="Standard 2 2 3 4 3 3 2 2" xfId="31023"/>
    <cellStyle name="Standard 2 2 3 4 3 3 2 3" xfId="19394"/>
    <cellStyle name="Standard 2 2 3 4 3 3 3" xfId="6133"/>
    <cellStyle name="Standard 2 2 3 4 3 3 3 2" xfId="25718"/>
    <cellStyle name="Standard 2 2 3 4 3 3 4" xfId="23066"/>
    <cellStyle name="Standard 2 2 3 4 3 3 5" xfId="14089"/>
    <cellStyle name="Standard 2 2 3 4 3 4" xfId="1441"/>
    <cellStyle name="Standard 2 2 3 4 3 4 2" xfId="9397"/>
    <cellStyle name="Standard 2 2 3 4 3 4 2 2" xfId="28983"/>
    <cellStyle name="Standard 2 2 3 4 3 4 2 3" xfId="17354"/>
    <cellStyle name="Standard 2 2 3 4 3 4 3" xfId="6745"/>
    <cellStyle name="Standard 2 2 3 4 3 4 3 2" xfId="26330"/>
    <cellStyle name="Standard 2 2 3 4 3 4 4" xfId="21026"/>
    <cellStyle name="Standard 2 2 3 4 3 4 5" xfId="14701"/>
    <cellStyle name="Standard 2 2 3 4 3 5" xfId="8785"/>
    <cellStyle name="Standard 2 2 3 4 3 5 2" xfId="28371"/>
    <cellStyle name="Standard 2 2 3 4 3 5 3" xfId="16742"/>
    <cellStyle name="Standard 2 2 3 4 3 6" xfId="4093"/>
    <cellStyle name="Standard 2 2 3 4 3 6 2" xfId="23678"/>
    <cellStyle name="Standard 2 2 3 4 3 7" xfId="20414"/>
    <cellStyle name="Standard 2 2 3 4 3 8" xfId="12049"/>
    <cellStyle name="Standard 2 2 3 4 4" xfId="703"/>
    <cellStyle name="Standard 2 2 3 4 4 2" xfId="3355"/>
    <cellStyle name="Standard 2 2 3 4 4 2 2" xfId="11311"/>
    <cellStyle name="Standard 2 2 3 4 4 2 2 2" xfId="30897"/>
    <cellStyle name="Standard 2 2 3 4 4 2 2 3" xfId="19268"/>
    <cellStyle name="Standard 2 2 3 4 4 2 3" xfId="6007"/>
    <cellStyle name="Standard 2 2 3 4 4 2 3 2" xfId="25592"/>
    <cellStyle name="Standard 2 2 3 4 4 2 4" xfId="22940"/>
    <cellStyle name="Standard 2 2 3 4 4 2 5" xfId="13963"/>
    <cellStyle name="Standard 2 2 3 4 4 3" xfId="2335"/>
    <cellStyle name="Standard 2 2 3 4 4 3 2" xfId="10291"/>
    <cellStyle name="Standard 2 2 3 4 4 3 2 2" xfId="29877"/>
    <cellStyle name="Standard 2 2 3 4 4 3 2 3" xfId="18248"/>
    <cellStyle name="Standard 2 2 3 4 4 3 3" xfId="7639"/>
    <cellStyle name="Standard 2 2 3 4 4 3 3 2" xfId="27224"/>
    <cellStyle name="Standard 2 2 3 4 4 3 4" xfId="21920"/>
    <cellStyle name="Standard 2 2 3 4 4 3 5" xfId="15595"/>
    <cellStyle name="Standard 2 2 3 4 4 4" xfId="8659"/>
    <cellStyle name="Standard 2 2 3 4 4 4 2" xfId="28245"/>
    <cellStyle name="Standard 2 2 3 4 4 4 3" xfId="16616"/>
    <cellStyle name="Standard 2 2 3 4 4 5" xfId="4987"/>
    <cellStyle name="Standard 2 2 3 4 4 5 2" xfId="24572"/>
    <cellStyle name="Standard 2 2 3 4 4 6" xfId="20288"/>
    <cellStyle name="Standard 2 2 3 4 4 7" xfId="12943"/>
    <cellStyle name="Standard 2 2 3 4 5" xfId="1849"/>
    <cellStyle name="Standard 2 2 3 4 5 2" xfId="7153"/>
    <cellStyle name="Standard 2 2 3 4 5 2 2" xfId="26738"/>
    <cellStyle name="Standard 2 2 3 4 5 2 3" xfId="15109"/>
    <cellStyle name="Standard 2 2 3 4 5 3" xfId="9805"/>
    <cellStyle name="Standard 2 2 3 4 5 3 2" xfId="29391"/>
    <cellStyle name="Standard 2 2 3 4 5 3 3" xfId="17762"/>
    <cellStyle name="Standard 2 2 3 4 5 4" xfId="4501"/>
    <cellStyle name="Standard 2 2 3 4 5 4 2" xfId="24086"/>
    <cellStyle name="Standard 2 2 3 4 5 5" xfId="21434"/>
    <cellStyle name="Standard 2 2 3 4 5 6" xfId="12457"/>
    <cellStyle name="Standard 2 2 3 4 6" xfId="2869"/>
    <cellStyle name="Standard 2 2 3 4 6 2" xfId="10825"/>
    <cellStyle name="Standard 2 2 3 4 6 2 2" xfId="30411"/>
    <cellStyle name="Standard 2 2 3 4 6 2 3" xfId="18782"/>
    <cellStyle name="Standard 2 2 3 4 6 3" xfId="5521"/>
    <cellStyle name="Standard 2 2 3 4 6 3 2" xfId="25106"/>
    <cellStyle name="Standard 2 2 3 4 6 4" xfId="22454"/>
    <cellStyle name="Standard 2 2 3 4 6 5" xfId="13477"/>
    <cellStyle name="Standard 2 2 3 4 7" xfId="1315"/>
    <cellStyle name="Standard 2 2 3 4 7 2" xfId="9271"/>
    <cellStyle name="Standard 2 2 3 4 7 2 2" xfId="28857"/>
    <cellStyle name="Standard 2 2 3 4 7 2 3" xfId="17228"/>
    <cellStyle name="Standard 2 2 3 4 7 3" xfId="6619"/>
    <cellStyle name="Standard 2 2 3 4 7 3 2" xfId="26204"/>
    <cellStyle name="Standard 2 2 3 4 7 4" xfId="20900"/>
    <cellStyle name="Standard 2 2 3 4 7 5" xfId="14575"/>
    <cellStyle name="Standard 2 2 3 4 8" xfId="8173"/>
    <cellStyle name="Standard 2 2 3 4 8 2" xfId="27759"/>
    <cellStyle name="Standard 2 2 3 4 8 3" xfId="16130"/>
    <cellStyle name="Standard 2 2 3 4 9" xfId="3967"/>
    <cellStyle name="Standard 2 2 3 4 9 2" xfId="23552"/>
    <cellStyle name="Standard 2 2 3 5" xfId="283"/>
    <cellStyle name="Standard 2 2 3 5 10" xfId="19868"/>
    <cellStyle name="Standard 2 2 3 5 11" xfId="11863"/>
    <cellStyle name="Standard 2 2 3 5 2" xfId="439"/>
    <cellStyle name="Standard 2 2 3 5 2 2" xfId="1051"/>
    <cellStyle name="Standard 2 2 3 5 2 2 2" xfId="3703"/>
    <cellStyle name="Standard 2 2 3 5 2 2 2 2" xfId="11659"/>
    <cellStyle name="Standard 2 2 3 5 2 2 2 2 2" xfId="31245"/>
    <cellStyle name="Standard 2 2 3 5 2 2 2 2 3" xfId="19616"/>
    <cellStyle name="Standard 2 2 3 5 2 2 2 3" xfId="6355"/>
    <cellStyle name="Standard 2 2 3 5 2 2 2 3 2" xfId="25940"/>
    <cellStyle name="Standard 2 2 3 5 2 2 2 4" xfId="23288"/>
    <cellStyle name="Standard 2 2 3 5 2 2 2 5" xfId="14311"/>
    <cellStyle name="Standard 2 2 3 5 2 2 3" xfId="2683"/>
    <cellStyle name="Standard 2 2 3 5 2 2 3 2" xfId="10639"/>
    <cellStyle name="Standard 2 2 3 5 2 2 3 2 2" xfId="30225"/>
    <cellStyle name="Standard 2 2 3 5 2 2 3 2 3" xfId="18596"/>
    <cellStyle name="Standard 2 2 3 5 2 2 3 3" xfId="7987"/>
    <cellStyle name="Standard 2 2 3 5 2 2 3 3 2" xfId="27572"/>
    <cellStyle name="Standard 2 2 3 5 2 2 3 4" xfId="22268"/>
    <cellStyle name="Standard 2 2 3 5 2 2 3 5" xfId="15943"/>
    <cellStyle name="Standard 2 2 3 5 2 2 4" xfId="9007"/>
    <cellStyle name="Standard 2 2 3 5 2 2 4 2" xfId="28593"/>
    <cellStyle name="Standard 2 2 3 5 2 2 4 3" xfId="16964"/>
    <cellStyle name="Standard 2 2 3 5 2 2 5" xfId="5335"/>
    <cellStyle name="Standard 2 2 3 5 2 2 5 2" xfId="24920"/>
    <cellStyle name="Standard 2 2 3 5 2 2 6" xfId="20636"/>
    <cellStyle name="Standard 2 2 3 5 2 2 7" xfId="13291"/>
    <cellStyle name="Standard 2 2 3 5 2 3" xfId="2071"/>
    <cellStyle name="Standard 2 2 3 5 2 3 2" xfId="7375"/>
    <cellStyle name="Standard 2 2 3 5 2 3 2 2" xfId="26960"/>
    <cellStyle name="Standard 2 2 3 5 2 3 2 3" xfId="15331"/>
    <cellStyle name="Standard 2 2 3 5 2 3 3" xfId="10027"/>
    <cellStyle name="Standard 2 2 3 5 2 3 3 2" xfId="29613"/>
    <cellStyle name="Standard 2 2 3 5 2 3 3 3" xfId="17984"/>
    <cellStyle name="Standard 2 2 3 5 2 3 4" xfId="4723"/>
    <cellStyle name="Standard 2 2 3 5 2 3 4 2" xfId="24308"/>
    <cellStyle name="Standard 2 2 3 5 2 3 5" xfId="21656"/>
    <cellStyle name="Standard 2 2 3 5 2 3 6" xfId="12679"/>
    <cellStyle name="Standard 2 2 3 5 2 4" xfId="3091"/>
    <cellStyle name="Standard 2 2 3 5 2 4 2" xfId="11047"/>
    <cellStyle name="Standard 2 2 3 5 2 4 2 2" xfId="30633"/>
    <cellStyle name="Standard 2 2 3 5 2 4 2 3" xfId="19004"/>
    <cellStyle name="Standard 2 2 3 5 2 4 3" xfId="5743"/>
    <cellStyle name="Standard 2 2 3 5 2 4 3 2" xfId="25328"/>
    <cellStyle name="Standard 2 2 3 5 2 4 4" xfId="22676"/>
    <cellStyle name="Standard 2 2 3 5 2 4 5" xfId="13699"/>
    <cellStyle name="Standard 2 2 3 5 2 5" xfId="1663"/>
    <cellStyle name="Standard 2 2 3 5 2 5 2" xfId="9619"/>
    <cellStyle name="Standard 2 2 3 5 2 5 2 2" xfId="29205"/>
    <cellStyle name="Standard 2 2 3 5 2 5 2 3" xfId="17576"/>
    <cellStyle name="Standard 2 2 3 5 2 5 3" xfId="6967"/>
    <cellStyle name="Standard 2 2 3 5 2 5 3 2" xfId="26552"/>
    <cellStyle name="Standard 2 2 3 5 2 5 4" xfId="21248"/>
    <cellStyle name="Standard 2 2 3 5 2 5 5" xfId="14923"/>
    <cellStyle name="Standard 2 2 3 5 2 6" xfId="8395"/>
    <cellStyle name="Standard 2 2 3 5 2 6 2" xfId="27981"/>
    <cellStyle name="Standard 2 2 3 5 2 6 3" xfId="16352"/>
    <cellStyle name="Standard 2 2 3 5 2 7" xfId="4315"/>
    <cellStyle name="Standard 2 2 3 5 2 7 2" xfId="23900"/>
    <cellStyle name="Standard 2 2 3 5 2 8" xfId="20024"/>
    <cellStyle name="Standard 2 2 3 5 2 9" xfId="12271"/>
    <cellStyle name="Standard 2 2 3 5 3" xfId="895"/>
    <cellStyle name="Standard 2 2 3 5 3 2" xfId="2527"/>
    <cellStyle name="Standard 2 2 3 5 3 2 2" xfId="7831"/>
    <cellStyle name="Standard 2 2 3 5 3 2 2 2" xfId="27416"/>
    <cellStyle name="Standard 2 2 3 5 3 2 2 3" xfId="15787"/>
    <cellStyle name="Standard 2 2 3 5 3 2 3" xfId="10483"/>
    <cellStyle name="Standard 2 2 3 5 3 2 3 2" xfId="30069"/>
    <cellStyle name="Standard 2 2 3 5 3 2 3 3" xfId="18440"/>
    <cellStyle name="Standard 2 2 3 5 3 2 4" xfId="5179"/>
    <cellStyle name="Standard 2 2 3 5 3 2 4 2" xfId="24764"/>
    <cellStyle name="Standard 2 2 3 5 3 2 5" xfId="22112"/>
    <cellStyle name="Standard 2 2 3 5 3 2 6" xfId="13135"/>
    <cellStyle name="Standard 2 2 3 5 3 3" xfId="3547"/>
    <cellStyle name="Standard 2 2 3 5 3 3 2" xfId="11503"/>
    <cellStyle name="Standard 2 2 3 5 3 3 2 2" xfId="31089"/>
    <cellStyle name="Standard 2 2 3 5 3 3 2 3" xfId="19460"/>
    <cellStyle name="Standard 2 2 3 5 3 3 3" xfId="6199"/>
    <cellStyle name="Standard 2 2 3 5 3 3 3 2" xfId="25784"/>
    <cellStyle name="Standard 2 2 3 5 3 3 4" xfId="23132"/>
    <cellStyle name="Standard 2 2 3 5 3 3 5" xfId="14155"/>
    <cellStyle name="Standard 2 2 3 5 3 4" xfId="1507"/>
    <cellStyle name="Standard 2 2 3 5 3 4 2" xfId="9463"/>
    <cellStyle name="Standard 2 2 3 5 3 4 2 2" xfId="29049"/>
    <cellStyle name="Standard 2 2 3 5 3 4 2 3" xfId="17420"/>
    <cellStyle name="Standard 2 2 3 5 3 4 3" xfId="6811"/>
    <cellStyle name="Standard 2 2 3 5 3 4 3 2" xfId="26396"/>
    <cellStyle name="Standard 2 2 3 5 3 4 4" xfId="21092"/>
    <cellStyle name="Standard 2 2 3 5 3 4 5" xfId="14767"/>
    <cellStyle name="Standard 2 2 3 5 3 5" xfId="8851"/>
    <cellStyle name="Standard 2 2 3 5 3 5 2" xfId="28437"/>
    <cellStyle name="Standard 2 2 3 5 3 5 3" xfId="16808"/>
    <cellStyle name="Standard 2 2 3 5 3 6" xfId="4159"/>
    <cellStyle name="Standard 2 2 3 5 3 6 2" xfId="23744"/>
    <cellStyle name="Standard 2 2 3 5 3 7" xfId="20480"/>
    <cellStyle name="Standard 2 2 3 5 3 8" xfId="12115"/>
    <cellStyle name="Standard 2 2 3 5 4" xfId="643"/>
    <cellStyle name="Standard 2 2 3 5 4 2" xfId="3295"/>
    <cellStyle name="Standard 2 2 3 5 4 2 2" xfId="11251"/>
    <cellStyle name="Standard 2 2 3 5 4 2 2 2" xfId="30837"/>
    <cellStyle name="Standard 2 2 3 5 4 2 2 3" xfId="19208"/>
    <cellStyle name="Standard 2 2 3 5 4 2 3" xfId="5947"/>
    <cellStyle name="Standard 2 2 3 5 4 2 3 2" xfId="25532"/>
    <cellStyle name="Standard 2 2 3 5 4 2 4" xfId="22880"/>
    <cellStyle name="Standard 2 2 3 5 4 2 5" xfId="13903"/>
    <cellStyle name="Standard 2 2 3 5 4 3" xfId="2275"/>
    <cellStyle name="Standard 2 2 3 5 4 3 2" xfId="10231"/>
    <cellStyle name="Standard 2 2 3 5 4 3 2 2" xfId="29817"/>
    <cellStyle name="Standard 2 2 3 5 4 3 2 3" xfId="18188"/>
    <cellStyle name="Standard 2 2 3 5 4 3 3" xfId="7579"/>
    <cellStyle name="Standard 2 2 3 5 4 3 3 2" xfId="27164"/>
    <cellStyle name="Standard 2 2 3 5 4 3 4" xfId="21860"/>
    <cellStyle name="Standard 2 2 3 5 4 3 5" xfId="15535"/>
    <cellStyle name="Standard 2 2 3 5 4 4" xfId="8599"/>
    <cellStyle name="Standard 2 2 3 5 4 4 2" xfId="28185"/>
    <cellStyle name="Standard 2 2 3 5 4 4 3" xfId="16556"/>
    <cellStyle name="Standard 2 2 3 5 4 5" xfId="4927"/>
    <cellStyle name="Standard 2 2 3 5 4 5 2" xfId="24512"/>
    <cellStyle name="Standard 2 2 3 5 4 6" xfId="20228"/>
    <cellStyle name="Standard 2 2 3 5 4 7" xfId="12883"/>
    <cellStyle name="Standard 2 2 3 5 5" xfId="1915"/>
    <cellStyle name="Standard 2 2 3 5 5 2" xfId="7219"/>
    <cellStyle name="Standard 2 2 3 5 5 2 2" xfId="26804"/>
    <cellStyle name="Standard 2 2 3 5 5 2 3" xfId="15175"/>
    <cellStyle name="Standard 2 2 3 5 5 3" xfId="9871"/>
    <cellStyle name="Standard 2 2 3 5 5 3 2" xfId="29457"/>
    <cellStyle name="Standard 2 2 3 5 5 3 3" xfId="17828"/>
    <cellStyle name="Standard 2 2 3 5 5 4" xfId="4567"/>
    <cellStyle name="Standard 2 2 3 5 5 4 2" xfId="24152"/>
    <cellStyle name="Standard 2 2 3 5 5 5" xfId="21500"/>
    <cellStyle name="Standard 2 2 3 5 5 6" xfId="12523"/>
    <cellStyle name="Standard 2 2 3 5 6" xfId="2935"/>
    <cellStyle name="Standard 2 2 3 5 6 2" xfId="10891"/>
    <cellStyle name="Standard 2 2 3 5 6 2 2" xfId="30477"/>
    <cellStyle name="Standard 2 2 3 5 6 2 3" xfId="18848"/>
    <cellStyle name="Standard 2 2 3 5 6 3" xfId="5587"/>
    <cellStyle name="Standard 2 2 3 5 6 3 2" xfId="25172"/>
    <cellStyle name="Standard 2 2 3 5 6 4" xfId="22520"/>
    <cellStyle name="Standard 2 2 3 5 6 5" xfId="13543"/>
    <cellStyle name="Standard 2 2 3 5 7" xfId="1255"/>
    <cellStyle name="Standard 2 2 3 5 7 2" xfId="9211"/>
    <cellStyle name="Standard 2 2 3 5 7 2 2" xfId="28797"/>
    <cellStyle name="Standard 2 2 3 5 7 2 3" xfId="17168"/>
    <cellStyle name="Standard 2 2 3 5 7 3" xfId="6559"/>
    <cellStyle name="Standard 2 2 3 5 7 3 2" xfId="26144"/>
    <cellStyle name="Standard 2 2 3 5 7 4" xfId="20840"/>
    <cellStyle name="Standard 2 2 3 5 7 5" xfId="14515"/>
    <cellStyle name="Standard 2 2 3 5 8" xfId="8239"/>
    <cellStyle name="Standard 2 2 3 5 8 2" xfId="27825"/>
    <cellStyle name="Standard 2 2 3 5 8 3" xfId="16196"/>
    <cellStyle name="Standard 2 2 3 5 9" xfId="3907"/>
    <cellStyle name="Standard 2 2 3 5 9 2" xfId="23492"/>
    <cellStyle name="Standard 2 2 3 6" xfId="373"/>
    <cellStyle name="Standard 2 2 3 6 2" xfId="985"/>
    <cellStyle name="Standard 2 2 3 6 2 2" xfId="3637"/>
    <cellStyle name="Standard 2 2 3 6 2 2 2" xfId="11593"/>
    <cellStyle name="Standard 2 2 3 6 2 2 2 2" xfId="31179"/>
    <cellStyle name="Standard 2 2 3 6 2 2 2 3" xfId="19550"/>
    <cellStyle name="Standard 2 2 3 6 2 2 3" xfId="6289"/>
    <cellStyle name="Standard 2 2 3 6 2 2 3 2" xfId="25874"/>
    <cellStyle name="Standard 2 2 3 6 2 2 4" xfId="23222"/>
    <cellStyle name="Standard 2 2 3 6 2 2 5" xfId="14245"/>
    <cellStyle name="Standard 2 2 3 6 2 3" xfId="2617"/>
    <cellStyle name="Standard 2 2 3 6 2 3 2" xfId="10573"/>
    <cellStyle name="Standard 2 2 3 6 2 3 2 2" xfId="30159"/>
    <cellStyle name="Standard 2 2 3 6 2 3 2 3" xfId="18530"/>
    <cellStyle name="Standard 2 2 3 6 2 3 3" xfId="7921"/>
    <cellStyle name="Standard 2 2 3 6 2 3 3 2" xfId="27506"/>
    <cellStyle name="Standard 2 2 3 6 2 3 4" xfId="22202"/>
    <cellStyle name="Standard 2 2 3 6 2 3 5" xfId="15877"/>
    <cellStyle name="Standard 2 2 3 6 2 4" xfId="8941"/>
    <cellStyle name="Standard 2 2 3 6 2 4 2" xfId="28527"/>
    <cellStyle name="Standard 2 2 3 6 2 4 3" xfId="16898"/>
    <cellStyle name="Standard 2 2 3 6 2 5" xfId="5269"/>
    <cellStyle name="Standard 2 2 3 6 2 5 2" xfId="24854"/>
    <cellStyle name="Standard 2 2 3 6 2 6" xfId="20570"/>
    <cellStyle name="Standard 2 2 3 6 2 7" xfId="13225"/>
    <cellStyle name="Standard 2 2 3 6 3" xfId="2005"/>
    <cellStyle name="Standard 2 2 3 6 3 2" xfId="7309"/>
    <cellStyle name="Standard 2 2 3 6 3 2 2" xfId="26894"/>
    <cellStyle name="Standard 2 2 3 6 3 2 3" xfId="15265"/>
    <cellStyle name="Standard 2 2 3 6 3 3" xfId="9961"/>
    <cellStyle name="Standard 2 2 3 6 3 3 2" xfId="29547"/>
    <cellStyle name="Standard 2 2 3 6 3 3 3" xfId="17918"/>
    <cellStyle name="Standard 2 2 3 6 3 4" xfId="4657"/>
    <cellStyle name="Standard 2 2 3 6 3 4 2" xfId="24242"/>
    <cellStyle name="Standard 2 2 3 6 3 5" xfId="21590"/>
    <cellStyle name="Standard 2 2 3 6 3 6" xfId="12613"/>
    <cellStyle name="Standard 2 2 3 6 4" xfId="3025"/>
    <cellStyle name="Standard 2 2 3 6 4 2" xfId="10981"/>
    <cellStyle name="Standard 2 2 3 6 4 2 2" xfId="30567"/>
    <cellStyle name="Standard 2 2 3 6 4 2 3" xfId="18938"/>
    <cellStyle name="Standard 2 2 3 6 4 3" xfId="5677"/>
    <cellStyle name="Standard 2 2 3 6 4 3 2" xfId="25262"/>
    <cellStyle name="Standard 2 2 3 6 4 4" xfId="22610"/>
    <cellStyle name="Standard 2 2 3 6 4 5" xfId="13633"/>
    <cellStyle name="Standard 2 2 3 6 5" xfId="1597"/>
    <cellStyle name="Standard 2 2 3 6 5 2" xfId="9553"/>
    <cellStyle name="Standard 2 2 3 6 5 2 2" xfId="29139"/>
    <cellStyle name="Standard 2 2 3 6 5 2 3" xfId="17510"/>
    <cellStyle name="Standard 2 2 3 6 5 3" xfId="6901"/>
    <cellStyle name="Standard 2 2 3 6 5 3 2" xfId="26486"/>
    <cellStyle name="Standard 2 2 3 6 5 4" xfId="21182"/>
    <cellStyle name="Standard 2 2 3 6 5 5" xfId="14857"/>
    <cellStyle name="Standard 2 2 3 6 6" xfId="8329"/>
    <cellStyle name="Standard 2 2 3 6 6 2" xfId="27915"/>
    <cellStyle name="Standard 2 2 3 6 6 3" xfId="16286"/>
    <cellStyle name="Standard 2 2 3 6 7" xfId="4249"/>
    <cellStyle name="Standard 2 2 3 6 7 2" xfId="23834"/>
    <cellStyle name="Standard 2 2 3 6 8" xfId="19958"/>
    <cellStyle name="Standard 2 2 3 6 9" xfId="12205"/>
    <cellStyle name="Standard 2 2 3 7" xfId="769"/>
    <cellStyle name="Standard 2 2 3 7 2" xfId="2401"/>
    <cellStyle name="Standard 2 2 3 7 2 2" xfId="7705"/>
    <cellStyle name="Standard 2 2 3 7 2 2 2" xfId="27290"/>
    <cellStyle name="Standard 2 2 3 7 2 2 3" xfId="15661"/>
    <cellStyle name="Standard 2 2 3 7 2 3" xfId="10357"/>
    <cellStyle name="Standard 2 2 3 7 2 3 2" xfId="29943"/>
    <cellStyle name="Standard 2 2 3 7 2 3 3" xfId="18314"/>
    <cellStyle name="Standard 2 2 3 7 2 4" xfId="5053"/>
    <cellStyle name="Standard 2 2 3 7 2 4 2" xfId="24638"/>
    <cellStyle name="Standard 2 2 3 7 2 5" xfId="21986"/>
    <cellStyle name="Standard 2 2 3 7 2 6" xfId="13009"/>
    <cellStyle name="Standard 2 2 3 7 3" xfId="3421"/>
    <cellStyle name="Standard 2 2 3 7 3 2" xfId="11377"/>
    <cellStyle name="Standard 2 2 3 7 3 2 2" xfId="30963"/>
    <cellStyle name="Standard 2 2 3 7 3 2 3" xfId="19334"/>
    <cellStyle name="Standard 2 2 3 7 3 3" xfId="6073"/>
    <cellStyle name="Standard 2 2 3 7 3 3 2" xfId="25658"/>
    <cellStyle name="Standard 2 2 3 7 3 4" xfId="23006"/>
    <cellStyle name="Standard 2 2 3 7 3 5" xfId="14029"/>
    <cellStyle name="Standard 2 2 3 7 4" xfId="1381"/>
    <cellStyle name="Standard 2 2 3 7 4 2" xfId="9337"/>
    <cellStyle name="Standard 2 2 3 7 4 2 2" xfId="28923"/>
    <cellStyle name="Standard 2 2 3 7 4 2 3" xfId="17294"/>
    <cellStyle name="Standard 2 2 3 7 4 3" xfId="6685"/>
    <cellStyle name="Standard 2 2 3 7 4 3 2" xfId="26270"/>
    <cellStyle name="Standard 2 2 3 7 4 4" xfId="20966"/>
    <cellStyle name="Standard 2 2 3 7 4 5" xfId="14641"/>
    <cellStyle name="Standard 2 2 3 7 5" xfId="8725"/>
    <cellStyle name="Standard 2 2 3 7 5 2" xfId="28311"/>
    <cellStyle name="Standard 2 2 3 7 5 3" xfId="16682"/>
    <cellStyle name="Standard 2 2 3 7 6" xfId="4033"/>
    <cellStyle name="Standard 2 2 3 7 6 2" xfId="23618"/>
    <cellStyle name="Standard 2 2 3 7 7" xfId="20354"/>
    <cellStyle name="Standard 2 2 3 7 8" xfId="11989"/>
    <cellStyle name="Standard 2 2 3 8" xfId="577"/>
    <cellStyle name="Standard 2 2 3 8 2" xfId="3229"/>
    <cellStyle name="Standard 2 2 3 8 2 2" xfId="11185"/>
    <cellStyle name="Standard 2 2 3 8 2 2 2" xfId="30771"/>
    <cellStyle name="Standard 2 2 3 8 2 2 3" xfId="19142"/>
    <cellStyle name="Standard 2 2 3 8 2 3" xfId="5881"/>
    <cellStyle name="Standard 2 2 3 8 2 3 2" xfId="25466"/>
    <cellStyle name="Standard 2 2 3 8 2 4" xfId="22814"/>
    <cellStyle name="Standard 2 2 3 8 2 5" xfId="13837"/>
    <cellStyle name="Standard 2 2 3 8 3" xfId="2209"/>
    <cellStyle name="Standard 2 2 3 8 3 2" xfId="10165"/>
    <cellStyle name="Standard 2 2 3 8 3 2 2" xfId="29751"/>
    <cellStyle name="Standard 2 2 3 8 3 2 3" xfId="18122"/>
    <cellStyle name="Standard 2 2 3 8 3 3" xfId="7513"/>
    <cellStyle name="Standard 2 2 3 8 3 3 2" xfId="27098"/>
    <cellStyle name="Standard 2 2 3 8 3 4" xfId="21794"/>
    <cellStyle name="Standard 2 2 3 8 3 5" xfId="15469"/>
    <cellStyle name="Standard 2 2 3 8 4" xfId="8533"/>
    <cellStyle name="Standard 2 2 3 8 4 2" xfId="28119"/>
    <cellStyle name="Standard 2 2 3 8 4 3" xfId="16490"/>
    <cellStyle name="Standard 2 2 3 8 5" xfId="4861"/>
    <cellStyle name="Standard 2 2 3 8 5 2" xfId="24446"/>
    <cellStyle name="Standard 2 2 3 8 6" xfId="20162"/>
    <cellStyle name="Standard 2 2 3 8 7" xfId="12817"/>
    <cellStyle name="Standard 2 2 3 9" xfId="1789"/>
    <cellStyle name="Standard 2 2 3 9 2" xfId="7093"/>
    <cellStyle name="Standard 2 2 3 9 2 2" xfId="26678"/>
    <cellStyle name="Standard 2 2 3 9 2 3" xfId="15049"/>
    <cellStyle name="Standard 2 2 3 9 3" xfId="9745"/>
    <cellStyle name="Standard 2 2 3 9 3 2" xfId="29331"/>
    <cellStyle name="Standard 2 2 3 9 3 3" xfId="17702"/>
    <cellStyle name="Standard 2 2 3 9 4" xfId="4441"/>
    <cellStyle name="Standard 2 2 3 9 4 2" xfId="24026"/>
    <cellStyle name="Standard 2 2 3 9 5" xfId="21374"/>
    <cellStyle name="Standard 2 2 3 9 6" xfId="12397"/>
    <cellStyle name="Standard 2 2 4" xfId="185"/>
    <cellStyle name="Standard 2 2 4 10" xfId="1185"/>
    <cellStyle name="Standard 2 2 4 10 2" xfId="9141"/>
    <cellStyle name="Standard 2 2 4 10 2 2" xfId="28727"/>
    <cellStyle name="Standard 2 2 4 10 2 3" xfId="17098"/>
    <cellStyle name="Standard 2 2 4 10 3" xfId="6489"/>
    <cellStyle name="Standard 2 2 4 10 3 2" xfId="26074"/>
    <cellStyle name="Standard 2 2 4 10 4" xfId="20770"/>
    <cellStyle name="Standard 2 2 4 10 5" xfId="14445"/>
    <cellStyle name="Standard 2 2 4 11" xfId="8139"/>
    <cellStyle name="Standard 2 2 4 11 2" xfId="27725"/>
    <cellStyle name="Standard 2 2 4 11 3" xfId="16096"/>
    <cellStyle name="Standard 2 2 4 12" xfId="3837"/>
    <cellStyle name="Standard 2 2 4 12 2" xfId="23422"/>
    <cellStyle name="Standard 2 2 4 13" xfId="19768"/>
    <cellStyle name="Standard 2 2 4 14" xfId="11793"/>
    <cellStyle name="Standard 2 2 4 2" xfId="261"/>
    <cellStyle name="Standard 2 2 4 2 10" xfId="3885"/>
    <cellStyle name="Standard 2 2 4 2 10 2" xfId="23470"/>
    <cellStyle name="Standard 2 2 4 2 11" xfId="19846"/>
    <cellStyle name="Standard 2 2 4 2 12" xfId="11841"/>
    <cellStyle name="Standard 2 2 4 2 2" xfId="345"/>
    <cellStyle name="Standard 2 2 4 2 2 10" xfId="19930"/>
    <cellStyle name="Standard 2 2 4 2 2 11" xfId="11967"/>
    <cellStyle name="Standard 2 2 4 2 2 2" xfId="543"/>
    <cellStyle name="Standard 2 2 4 2 2 2 2" xfId="1155"/>
    <cellStyle name="Standard 2 2 4 2 2 2 2 2" xfId="3807"/>
    <cellStyle name="Standard 2 2 4 2 2 2 2 2 2" xfId="11763"/>
    <cellStyle name="Standard 2 2 4 2 2 2 2 2 2 2" xfId="31349"/>
    <cellStyle name="Standard 2 2 4 2 2 2 2 2 2 3" xfId="19720"/>
    <cellStyle name="Standard 2 2 4 2 2 2 2 2 3" xfId="6459"/>
    <cellStyle name="Standard 2 2 4 2 2 2 2 2 3 2" xfId="26044"/>
    <cellStyle name="Standard 2 2 4 2 2 2 2 2 4" xfId="23392"/>
    <cellStyle name="Standard 2 2 4 2 2 2 2 2 5" xfId="14415"/>
    <cellStyle name="Standard 2 2 4 2 2 2 2 3" xfId="2787"/>
    <cellStyle name="Standard 2 2 4 2 2 2 2 3 2" xfId="10743"/>
    <cellStyle name="Standard 2 2 4 2 2 2 2 3 2 2" xfId="30329"/>
    <cellStyle name="Standard 2 2 4 2 2 2 2 3 2 3" xfId="18700"/>
    <cellStyle name="Standard 2 2 4 2 2 2 2 3 3" xfId="8091"/>
    <cellStyle name="Standard 2 2 4 2 2 2 2 3 3 2" xfId="27676"/>
    <cellStyle name="Standard 2 2 4 2 2 2 2 3 4" xfId="22372"/>
    <cellStyle name="Standard 2 2 4 2 2 2 2 3 5" xfId="16047"/>
    <cellStyle name="Standard 2 2 4 2 2 2 2 4" xfId="9111"/>
    <cellStyle name="Standard 2 2 4 2 2 2 2 4 2" xfId="28697"/>
    <cellStyle name="Standard 2 2 4 2 2 2 2 4 3" xfId="17068"/>
    <cellStyle name="Standard 2 2 4 2 2 2 2 5" xfId="5439"/>
    <cellStyle name="Standard 2 2 4 2 2 2 2 5 2" xfId="25024"/>
    <cellStyle name="Standard 2 2 4 2 2 2 2 6" xfId="20740"/>
    <cellStyle name="Standard 2 2 4 2 2 2 2 7" xfId="13395"/>
    <cellStyle name="Standard 2 2 4 2 2 2 3" xfId="2175"/>
    <cellStyle name="Standard 2 2 4 2 2 2 3 2" xfId="7479"/>
    <cellStyle name="Standard 2 2 4 2 2 2 3 2 2" xfId="27064"/>
    <cellStyle name="Standard 2 2 4 2 2 2 3 2 3" xfId="15435"/>
    <cellStyle name="Standard 2 2 4 2 2 2 3 3" xfId="10131"/>
    <cellStyle name="Standard 2 2 4 2 2 2 3 3 2" xfId="29717"/>
    <cellStyle name="Standard 2 2 4 2 2 2 3 3 3" xfId="18088"/>
    <cellStyle name="Standard 2 2 4 2 2 2 3 4" xfId="4827"/>
    <cellStyle name="Standard 2 2 4 2 2 2 3 4 2" xfId="24412"/>
    <cellStyle name="Standard 2 2 4 2 2 2 3 5" xfId="21760"/>
    <cellStyle name="Standard 2 2 4 2 2 2 3 6" xfId="12783"/>
    <cellStyle name="Standard 2 2 4 2 2 2 4" xfId="3195"/>
    <cellStyle name="Standard 2 2 4 2 2 2 4 2" xfId="11151"/>
    <cellStyle name="Standard 2 2 4 2 2 2 4 2 2" xfId="30737"/>
    <cellStyle name="Standard 2 2 4 2 2 2 4 2 3" xfId="19108"/>
    <cellStyle name="Standard 2 2 4 2 2 2 4 3" xfId="5847"/>
    <cellStyle name="Standard 2 2 4 2 2 2 4 3 2" xfId="25432"/>
    <cellStyle name="Standard 2 2 4 2 2 2 4 4" xfId="22780"/>
    <cellStyle name="Standard 2 2 4 2 2 2 4 5" xfId="13803"/>
    <cellStyle name="Standard 2 2 4 2 2 2 5" xfId="1767"/>
    <cellStyle name="Standard 2 2 4 2 2 2 5 2" xfId="9723"/>
    <cellStyle name="Standard 2 2 4 2 2 2 5 2 2" xfId="29309"/>
    <cellStyle name="Standard 2 2 4 2 2 2 5 2 3" xfId="17680"/>
    <cellStyle name="Standard 2 2 4 2 2 2 5 3" xfId="7071"/>
    <cellStyle name="Standard 2 2 4 2 2 2 5 3 2" xfId="26656"/>
    <cellStyle name="Standard 2 2 4 2 2 2 5 4" xfId="21352"/>
    <cellStyle name="Standard 2 2 4 2 2 2 5 5" xfId="15027"/>
    <cellStyle name="Standard 2 2 4 2 2 2 6" xfId="8499"/>
    <cellStyle name="Standard 2 2 4 2 2 2 6 2" xfId="28085"/>
    <cellStyle name="Standard 2 2 4 2 2 2 6 3" xfId="16456"/>
    <cellStyle name="Standard 2 2 4 2 2 2 7" xfId="4419"/>
    <cellStyle name="Standard 2 2 4 2 2 2 7 2" xfId="24004"/>
    <cellStyle name="Standard 2 2 4 2 2 2 8" xfId="20128"/>
    <cellStyle name="Standard 2 2 4 2 2 2 9" xfId="12375"/>
    <cellStyle name="Standard 2 2 4 2 2 3" xfId="957"/>
    <cellStyle name="Standard 2 2 4 2 2 3 2" xfId="2589"/>
    <cellStyle name="Standard 2 2 4 2 2 3 2 2" xfId="7893"/>
    <cellStyle name="Standard 2 2 4 2 2 3 2 2 2" xfId="27478"/>
    <cellStyle name="Standard 2 2 4 2 2 3 2 2 3" xfId="15849"/>
    <cellStyle name="Standard 2 2 4 2 2 3 2 3" xfId="10545"/>
    <cellStyle name="Standard 2 2 4 2 2 3 2 3 2" xfId="30131"/>
    <cellStyle name="Standard 2 2 4 2 2 3 2 3 3" xfId="18502"/>
    <cellStyle name="Standard 2 2 4 2 2 3 2 4" xfId="5241"/>
    <cellStyle name="Standard 2 2 4 2 2 3 2 4 2" xfId="24826"/>
    <cellStyle name="Standard 2 2 4 2 2 3 2 5" xfId="22174"/>
    <cellStyle name="Standard 2 2 4 2 2 3 2 6" xfId="13197"/>
    <cellStyle name="Standard 2 2 4 2 2 3 3" xfId="3609"/>
    <cellStyle name="Standard 2 2 4 2 2 3 3 2" xfId="11565"/>
    <cellStyle name="Standard 2 2 4 2 2 3 3 2 2" xfId="31151"/>
    <cellStyle name="Standard 2 2 4 2 2 3 3 2 3" xfId="19522"/>
    <cellStyle name="Standard 2 2 4 2 2 3 3 3" xfId="6261"/>
    <cellStyle name="Standard 2 2 4 2 2 3 3 3 2" xfId="25846"/>
    <cellStyle name="Standard 2 2 4 2 2 3 3 4" xfId="23194"/>
    <cellStyle name="Standard 2 2 4 2 2 3 3 5" xfId="14217"/>
    <cellStyle name="Standard 2 2 4 2 2 3 4" xfId="1569"/>
    <cellStyle name="Standard 2 2 4 2 2 3 4 2" xfId="9525"/>
    <cellStyle name="Standard 2 2 4 2 2 3 4 2 2" xfId="29111"/>
    <cellStyle name="Standard 2 2 4 2 2 3 4 2 3" xfId="17482"/>
    <cellStyle name="Standard 2 2 4 2 2 3 4 3" xfId="6873"/>
    <cellStyle name="Standard 2 2 4 2 2 3 4 3 2" xfId="26458"/>
    <cellStyle name="Standard 2 2 4 2 2 3 4 4" xfId="21154"/>
    <cellStyle name="Standard 2 2 4 2 2 3 4 5" xfId="14829"/>
    <cellStyle name="Standard 2 2 4 2 2 3 5" xfId="8913"/>
    <cellStyle name="Standard 2 2 4 2 2 3 5 2" xfId="28499"/>
    <cellStyle name="Standard 2 2 4 2 2 3 5 3" xfId="16870"/>
    <cellStyle name="Standard 2 2 4 2 2 3 6" xfId="4221"/>
    <cellStyle name="Standard 2 2 4 2 2 3 6 2" xfId="23806"/>
    <cellStyle name="Standard 2 2 4 2 2 3 7" xfId="20542"/>
    <cellStyle name="Standard 2 2 4 2 2 3 8" xfId="12177"/>
    <cellStyle name="Standard 2 2 4 2 2 4" xfId="747"/>
    <cellStyle name="Standard 2 2 4 2 2 4 2" xfId="3399"/>
    <cellStyle name="Standard 2 2 4 2 2 4 2 2" xfId="11355"/>
    <cellStyle name="Standard 2 2 4 2 2 4 2 2 2" xfId="30941"/>
    <cellStyle name="Standard 2 2 4 2 2 4 2 2 3" xfId="19312"/>
    <cellStyle name="Standard 2 2 4 2 2 4 2 3" xfId="6051"/>
    <cellStyle name="Standard 2 2 4 2 2 4 2 3 2" xfId="25636"/>
    <cellStyle name="Standard 2 2 4 2 2 4 2 4" xfId="22984"/>
    <cellStyle name="Standard 2 2 4 2 2 4 2 5" xfId="14007"/>
    <cellStyle name="Standard 2 2 4 2 2 4 3" xfId="2379"/>
    <cellStyle name="Standard 2 2 4 2 2 4 3 2" xfId="10335"/>
    <cellStyle name="Standard 2 2 4 2 2 4 3 2 2" xfId="29921"/>
    <cellStyle name="Standard 2 2 4 2 2 4 3 2 3" xfId="18292"/>
    <cellStyle name="Standard 2 2 4 2 2 4 3 3" xfId="7683"/>
    <cellStyle name="Standard 2 2 4 2 2 4 3 3 2" xfId="27268"/>
    <cellStyle name="Standard 2 2 4 2 2 4 3 4" xfId="21964"/>
    <cellStyle name="Standard 2 2 4 2 2 4 3 5" xfId="15639"/>
    <cellStyle name="Standard 2 2 4 2 2 4 4" xfId="8703"/>
    <cellStyle name="Standard 2 2 4 2 2 4 4 2" xfId="28289"/>
    <cellStyle name="Standard 2 2 4 2 2 4 4 3" xfId="16660"/>
    <cellStyle name="Standard 2 2 4 2 2 4 5" xfId="5031"/>
    <cellStyle name="Standard 2 2 4 2 2 4 5 2" xfId="24616"/>
    <cellStyle name="Standard 2 2 4 2 2 4 6" xfId="20332"/>
    <cellStyle name="Standard 2 2 4 2 2 4 7" xfId="12987"/>
    <cellStyle name="Standard 2 2 4 2 2 5" xfId="1977"/>
    <cellStyle name="Standard 2 2 4 2 2 5 2" xfId="7281"/>
    <cellStyle name="Standard 2 2 4 2 2 5 2 2" xfId="26866"/>
    <cellStyle name="Standard 2 2 4 2 2 5 2 3" xfId="15237"/>
    <cellStyle name="Standard 2 2 4 2 2 5 3" xfId="9933"/>
    <cellStyle name="Standard 2 2 4 2 2 5 3 2" xfId="29519"/>
    <cellStyle name="Standard 2 2 4 2 2 5 3 3" xfId="17890"/>
    <cellStyle name="Standard 2 2 4 2 2 5 4" xfId="4629"/>
    <cellStyle name="Standard 2 2 4 2 2 5 4 2" xfId="24214"/>
    <cellStyle name="Standard 2 2 4 2 2 5 5" xfId="21562"/>
    <cellStyle name="Standard 2 2 4 2 2 5 6" xfId="12585"/>
    <cellStyle name="Standard 2 2 4 2 2 6" xfId="2997"/>
    <cellStyle name="Standard 2 2 4 2 2 6 2" xfId="10953"/>
    <cellStyle name="Standard 2 2 4 2 2 6 2 2" xfId="30539"/>
    <cellStyle name="Standard 2 2 4 2 2 6 2 3" xfId="18910"/>
    <cellStyle name="Standard 2 2 4 2 2 6 3" xfId="5649"/>
    <cellStyle name="Standard 2 2 4 2 2 6 3 2" xfId="25234"/>
    <cellStyle name="Standard 2 2 4 2 2 6 4" xfId="22582"/>
    <cellStyle name="Standard 2 2 4 2 2 6 5" xfId="13605"/>
    <cellStyle name="Standard 2 2 4 2 2 7" xfId="1359"/>
    <cellStyle name="Standard 2 2 4 2 2 7 2" xfId="9315"/>
    <cellStyle name="Standard 2 2 4 2 2 7 2 2" xfId="28901"/>
    <cellStyle name="Standard 2 2 4 2 2 7 2 3" xfId="17272"/>
    <cellStyle name="Standard 2 2 4 2 2 7 3" xfId="6663"/>
    <cellStyle name="Standard 2 2 4 2 2 7 3 2" xfId="26248"/>
    <cellStyle name="Standard 2 2 4 2 2 7 4" xfId="20944"/>
    <cellStyle name="Standard 2 2 4 2 2 7 5" xfId="14619"/>
    <cellStyle name="Standard 2 2 4 2 2 8" xfId="8301"/>
    <cellStyle name="Standard 2 2 4 2 2 8 2" xfId="27887"/>
    <cellStyle name="Standard 2 2 4 2 2 8 3" xfId="16258"/>
    <cellStyle name="Standard 2 2 4 2 2 9" xfId="4011"/>
    <cellStyle name="Standard 2 2 4 2 2 9 2" xfId="23596"/>
    <cellStyle name="Standard 2 2 4 2 3" xfId="417"/>
    <cellStyle name="Standard 2 2 4 2 3 2" xfId="1029"/>
    <cellStyle name="Standard 2 2 4 2 3 2 2" xfId="3681"/>
    <cellStyle name="Standard 2 2 4 2 3 2 2 2" xfId="11637"/>
    <cellStyle name="Standard 2 2 4 2 3 2 2 2 2" xfId="31223"/>
    <cellStyle name="Standard 2 2 4 2 3 2 2 2 3" xfId="19594"/>
    <cellStyle name="Standard 2 2 4 2 3 2 2 3" xfId="6333"/>
    <cellStyle name="Standard 2 2 4 2 3 2 2 3 2" xfId="25918"/>
    <cellStyle name="Standard 2 2 4 2 3 2 2 4" xfId="23266"/>
    <cellStyle name="Standard 2 2 4 2 3 2 2 5" xfId="14289"/>
    <cellStyle name="Standard 2 2 4 2 3 2 3" xfId="2661"/>
    <cellStyle name="Standard 2 2 4 2 3 2 3 2" xfId="10617"/>
    <cellStyle name="Standard 2 2 4 2 3 2 3 2 2" xfId="30203"/>
    <cellStyle name="Standard 2 2 4 2 3 2 3 2 3" xfId="18574"/>
    <cellStyle name="Standard 2 2 4 2 3 2 3 3" xfId="7965"/>
    <cellStyle name="Standard 2 2 4 2 3 2 3 3 2" xfId="27550"/>
    <cellStyle name="Standard 2 2 4 2 3 2 3 4" xfId="22246"/>
    <cellStyle name="Standard 2 2 4 2 3 2 3 5" xfId="15921"/>
    <cellStyle name="Standard 2 2 4 2 3 2 4" xfId="8985"/>
    <cellStyle name="Standard 2 2 4 2 3 2 4 2" xfId="28571"/>
    <cellStyle name="Standard 2 2 4 2 3 2 4 3" xfId="16942"/>
    <cellStyle name="Standard 2 2 4 2 3 2 5" xfId="5313"/>
    <cellStyle name="Standard 2 2 4 2 3 2 5 2" xfId="24898"/>
    <cellStyle name="Standard 2 2 4 2 3 2 6" xfId="20614"/>
    <cellStyle name="Standard 2 2 4 2 3 2 7" xfId="13269"/>
    <cellStyle name="Standard 2 2 4 2 3 3" xfId="2049"/>
    <cellStyle name="Standard 2 2 4 2 3 3 2" xfId="7353"/>
    <cellStyle name="Standard 2 2 4 2 3 3 2 2" xfId="26938"/>
    <cellStyle name="Standard 2 2 4 2 3 3 2 3" xfId="15309"/>
    <cellStyle name="Standard 2 2 4 2 3 3 3" xfId="10005"/>
    <cellStyle name="Standard 2 2 4 2 3 3 3 2" xfId="29591"/>
    <cellStyle name="Standard 2 2 4 2 3 3 3 3" xfId="17962"/>
    <cellStyle name="Standard 2 2 4 2 3 3 4" xfId="4701"/>
    <cellStyle name="Standard 2 2 4 2 3 3 4 2" xfId="24286"/>
    <cellStyle name="Standard 2 2 4 2 3 3 5" xfId="21634"/>
    <cellStyle name="Standard 2 2 4 2 3 3 6" xfId="12657"/>
    <cellStyle name="Standard 2 2 4 2 3 4" xfId="3069"/>
    <cellStyle name="Standard 2 2 4 2 3 4 2" xfId="11025"/>
    <cellStyle name="Standard 2 2 4 2 3 4 2 2" xfId="30611"/>
    <cellStyle name="Standard 2 2 4 2 3 4 2 3" xfId="18982"/>
    <cellStyle name="Standard 2 2 4 2 3 4 3" xfId="5721"/>
    <cellStyle name="Standard 2 2 4 2 3 4 3 2" xfId="25306"/>
    <cellStyle name="Standard 2 2 4 2 3 4 4" xfId="22654"/>
    <cellStyle name="Standard 2 2 4 2 3 4 5" xfId="13677"/>
    <cellStyle name="Standard 2 2 4 2 3 5" xfId="1641"/>
    <cellStyle name="Standard 2 2 4 2 3 5 2" xfId="9597"/>
    <cellStyle name="Standard 2 2 4 2 3 5 2 2" xfId="29183"/>
    <cellStyle name="Standard 2 2 4 2 3 5 2 3" xfId="17554"/>
    <cellStyle name="Standard 2 2 4 2 3 5 3" xfId="6945"/>
    <cellStyle name="Standard 2 2 4 2 3 5 3 2" xfId="26530"/>
    <cellStyle name="Standard 2 2 4 2 3 5 4" xfId="21226"/>
    <cellStyle name="Standard 2 2 4 2 3 5 5" xfId="14901"/>
    <cellStyle name="Standard 2 2 4 2 3 6" xfId="8373"/>
    <cellStyle name="Standard 2 2 4 2 3 6 2" xfId="27959"/>
    <cellStyle name="Standard 2 2 4 2 3 6 3" xfId="16330"/>
    <cellStyle name="Standard 2 2 4 2 3 7" xfId="4293"/>
    <cellStyle name="Standard 2 2 4 2 3 7 2" xfId="23878"/>
    <cellStyle name="Standard 2 2 4 2 3 8" xfId="20002"/>
    <cellStyle name="Standard 2 2 4 2 3 9" xfId="12249"/>
    <cellStyle name="Standard 2 2 4 2 4" xfId="873"/>
    <cellStyle name="Standard 2 2 4 2 4 2" xfId="2505"/>
    <cellStyle name="Standard 2 2 4 2 4 2 2" xfId="7809"/>
    <cellStyle name="Standard 2 2 4 2 4 2 2 2" xfId="27394"/>
    <cellStyle name="Standard 2 2 4 2 4 2 2 3" xfId="15765"/>
    <cellStyle name="Standard 2 2 4 2 4 2 3" xfId="10461"/>
    <cellStyle name="Standard 2 2 4 2 4 2 3 2" xfId="30047"/>
    <cellStyle name="Standard 2 2 4 2 4 2 3 3" xfId="18418"/>
    <cellStyle name="Standard 2 2 4 2 4 2 4" xfId="5157"/>
    <cellStyle name="Standard 2 2 4 2 4 2 4 2" xfId="24742"/>
    <cellStyle name="Standard 2 2 4 2 4 2 5" xfId="22090"/>
    <cellStyle name="Standard 2 2 4 2 4 2 6" xfId="13113"/>
    <cellStyle name="Standard 2 2 4 2 4 3" xfId="3525"/>
    <cellStyle name="Standard 2 2 4 2 4 3 2" xfId="11481"/>
    <cellStyle name="Standard 2 2 4 2 4 3 2 2" xfId="31067"/>
    <cellStyle name="Standard 2 2 4 2 4 3 2 3" xfId="19438"/>
    <cellStyle name="Standard 2 2 4 2 4 3 3" xfId="6177"/>
    <cellStyle name="Standard 2 2 4 2 4 3 3 2" xfId="25762"/>
    <cellStyle name="Standard 2 2 4 2 4 3 4" xfId="23110"/>
    <cellStyle name="Standard 2 2 4 2 4 3 5" xfId="14133"/>
    <cellStyle name="Standard 2 2 4 2 4 4" xfId="1485"/>
    <cellStyle name="Standard 2 2 4 2 4 4 2" xfId="9441"/>
    <cellStyle name="Standard 2 2 4 2 4 4 2 2" xfId="29027"/>
    <cellStyle name="Standard 2 2 4 2 4 4 2 3" xfId="17398"/>
    <cellStyle name="Standard 2 2 4 2 4 4 3" xfId="6789"/>
    <cellStyle name="Standard 2 2 4 2 4 4 3 2" xfId="26374"/>
    <cellStyle name="Standard 2 2 4 2 4 4 4" xfId="21070"/>
    <cellStyle name="Standard 2 2 4 2 4 4 5" xfId="14745"/>
    <cellStyle name="Standard 2 2 4 2 4 5" xfId="8829"/>
    <cellStyle name="Standard 2 2 4 2 4 5 2" xfId="28415"/>
    <cellStyle name="Standard 2 2 4 2 4 5 3" xfId="16786"/>
    <cellStyle name="Standard 2 2 4 2 4 6" xfId="4137"/>
    <cellStyle name="Standard 2 2 4 2 4 6 2" xfId="23722"/>
    <cellStyle name="Standard 2 2 4 2 4 7" xfId="20458"/>
    <cellStyle name="Standard 2 2 4 2 4 8" xfId="12093"/>
    <cellStyle name="Standard 2 2 4 2 5" xfId="621"/>
    <cellStyle name="Standard 2 2 4 2 5 2" xfId="3273"/>
    <cellStyle name="Standard 2 2 4 2 5 2 2" xfId="11229"/>
    <cellStyle name="Standard 2 2 4 2 5 2 2 2" xfId="30815"/>
    <cellStyle name="Standard 2 2 4 2 5 2 2 3" xfId="19186"/>
    <cellStyle name="Standard 2 2 4 2 5 2 3" xfId="5925"/>
    <cellStyle name="Standard 2 2 4 2 5 2 3 2" xfId="25510"/>
    <cellStyle name="Standard 2 2 4 2 5 2 4" xfId="22858"/>
    <cellStyle name="Standard 2 2 4 2 5 2 5" xfId="13881"/>
    <cellStyle name="Standard 2 2 4 2 5 3" xfId="2253"/>
    <cellStyle name="Standard 2 2 4 2 5 3 2" xfId="10209"/>
    <cellStyle name="Standard 2 2 4 2 5 3 2 2" xfId="29795"/>
    <cellStyle name="Standard 2 2 4 2 5 3 2 3" xfId="18166"/>
    <cellStyle name="Standard 2 2 4 2 5 3 3" xfId="7557"/>
    <cellStyle name="Standard 2 2 4 2 5 3 3 2" xfId="27142"/>
    <cellStyle name="Standard 2 2 4 2 5 3 4" xfId="21838"/>
    <cellStyle name="Standard 2 2 4 2 5 3 5" xfId="15513"/>
    <cellStyle name="Standard 2 2 4 2 5 4" xfId="8577"/>
    <cellStyle name="Standard 2 2 4 2 5 4 2" xfId="28163"/>
    <cellStyle name="Standard 2 2 4 2 5 4 3" xfId="16534"/>
    <cellStyle name="Standard 2 2 4 2 5 5" xfId="4905"/>
    <cellStyle name="Standard 2 2 4 2 5 5 2" xfId="24490"/>
    <cellStyle name="Standard 2 2 4 2 5 6" xfId="20206"/>
    <cellStyle name="Standard 2 2 4 2 5 7" xfId="12861"/>
    <cellStyle name="Standard 2 2 4 2 6" xfId="1893"/>
    <cellStyle name="Standard 2 2 4 2 6 2" xfId="7197"/>
    <cellStyle name="Standard 2 2 4 2 6 2 2" xfId="26782"/>
    <cellStyle name="Standard 2 2 4 2 6 2 3" xfId="15153"/>
    <cellStyle name="Standard 2 2 4 2 6 3" xfId="9849"/>
    <cellStyle name="Standard 2 2 4 2 6 3 2" xfId="29435"/>
    <cellStyle name="Standard 2 2 4 2 6 3 3" xfId="17806"/>
    <cellStyle name="Standard 2 2 4 2 6 4" xfId="4545"/>
    <cellStyle name="Standard 2 2 4 2 6 4 2" xfId="24130"/>
    <cellStyle name="Standard 2 2 4 2 6 5" xfId="21478"/>
    <cellStyle name="Standard 2 2 4 2 6 6" xfId="12501"/>
    <cellStyle name="Standard 2 2 4 2 7" xfId="2913"/>
    <cellStyle name="Standard 2 2 4 2 7 2" xfId="10869"/>
    <cellStyle name="Standard 2 2 4 2 7 2 2" xfId="30455"/>
    <cellStyle name="Standard 2 2 4 2 7 2 3" xfId="18826"/>
    <cellStyle name="Standard 2 2 4 2 7 3" xfId="5565"/>
    <cellStyle name="Standard 2 2 4 2 7 3 2" xfId="25150"/>
    <cellStyle name="Standard 2 2 4 2 7 4" xfId="22498"/>
    <cellStyle name="Standard 2 2 4 2 7 5" xfId="13521"/>
    <cellStyle name="Standard 2 2 4 2 8" xfId="1233"/>
    <cellStyle name="Standard 2 2 4 2 8 2" xfId="9189"/>
    <cellStyle name="Standard 2 2 4 2 8 2 2" xfId="28775"/>
    <cellStyle name="Standard 2 2 4 2 8 2 3" xfId="17146"/>
    <cellStyle name="Standard 2 2 4 2 8 3" xfId="6537"/>
    <cellStyle name="Standard 2 2 4 2 8 3 2" xfId="26122"/>
    <cellStyle name="Standard 2 2 4 2 8 4" xfId="20818"/>
    <cellStyle name="Standard 2 2 4 2 8 5" xfId="14493"/>
    <cellStyle name="Standard 2 2 4 2 9" xfId="8217"/>
    <cellStyle name="Standard 2 2 4 2 9 2" xfId="27803"/>
    <cellStyle name="Standard 2 2 4 2 9 3" xfId="16174"/>
    <cellStyle name="Standard 2 2 4 3" xfId="213"/>
    <cellStyle name="Standard 2 2 4 3 10" xfId="19798"/>
    <cellStyle name="Standard 2 2 4 3 11" xfId="11919"/>
    <cellStyle name="Standard 2 2 4 3 2" xfId="495"/>
    <cellStyle name="Standard 2 2 4 3 2 2" xfId="1107"/>
    <cellStyle name="Standard 2 2 4 3 2 2 2" xfId="3759"/>
    <cellStyle name="Standard 2 2 4 3 2 2 2 2" xfId="11715"/>
    <cellStyle name="Standard 2 2 4 3 2 2 2 2 2" xfId="31301"/>
    <cellStyle name="Standard 2 2 4 3 2 2 2 2 3" xfId="19672"/>
    <cellStyle name="Standard 2 2 4 3 2 2 2 3" xfId="6411"/>
    <cellStyle name="Standard 2 2 4 3 2 2 2 3 2" xfId="25996"/>
    <cellStyle name="Standard 2 2 4 3 2 2 2 4" xfId="23344"/>
    <cellStyle name="Standard 2 2 4 3 2 2 2 5" xfId="14367"/>
    <cellStyle name="Standard 2 2 4 3 2 2 3" xfId="2739"/>
    <cellStyle name="Standard 2 2 4 3 2 2 3 2" xfId="10695"/>
    <cellStyle name="Standard 2 2 4 3 2 2 3 2 2" xfId="30281"/>
    <cellStyle name="Standard 2 2 4 3 2 2 3 2 3" xfId="18652"/>
    <cellStyle name="Standard 2 2 4 3 2 2 3 3" xfId="8043"/>
    <cellStyle name="Standard 2 2 4 3 2 2 3 3 2" xfId="27628"/>
    <cellStyle name="Standard 2 2 4 3 2 2 3 4" xfId="22324"/>
    <cellStyle name="Standard 2 2 4 3 2 2 3 5" xfId="15999"/>
    <cellStyle name="Standard 2 2 4 3 2 2 4" xfId="9063"/>
    <cellStyle name="Standard 2 2 4 3 2 2 4 2" xfId="28649"/>
    <cellStyle name="Standard 2 2 4 3 2 2 4 3" xfId="17020"/>
    <cellStyle name="Standard 2 2 4 3 2 2 5" xfId="5391"/>
    <cellStyle name="Standard 2 2 4 3 2 2 5 2" xfId="24976"/>
    <cellStyle name="Standard 2 2 4 3 2 2 6" xfId="20692"/>
    <cellStyle name="Standard 2 2 4 3 2 2 7" xfId="13347"/>
    <cellStyle name="Standard 2 2 4 3 2 3" xfId="2127"/>
    <cellStyle name="Standard 2 2 4 3 2 3 2" xfId="7431"/>
    <cellStyle name="Standard 2 2 4 3 2 3 2 2" xfId="27016"/>
    <cellStyle name="Standard 2 2 4 3 2 3 2 3" xfId="15387"/>
    <cellStyle name="Standard 2 2 4 3 2 3 3" xfId="10083"/>
    <cellStyle name="Standard 2 2 4 3 2 3 3 2" xfId="29669"/>
    <cellStyle name="Standard 2 2 4 3 2 3 3 3" xfId="18040"/>
    <cellStyle name="Standard 2 2 4 3 2 3 4" xfId="4779"/>
    <cellStyle name="Standard 2 2 4 3 2 3 4 2" xfId="24364"/>
    <cellStyle name="Standard 2 2 4 3 2 3 5" xfId="21712"/>
    <cellStyle name="Standard 2 2 4 3 2 3 6" xfId="12735"/>
    <cellStyle name="Standard 2 2 4 3 2 4" xfId="3147"/>
    <cellStyle name="Standard 2 2 4 3 2 4 2" xfId="11103"/>
    <cellStyle name="Standard 2 2 4 3 2 4 2 2" xfId="30689"/>
    <cellStyle name="Standard 2 2 4 3 2 4 2 3" xfId="19060"/>
    <cellStyle name="Standard 2 2 4 3 2 4 3" xfId="5799"/>
    <cellStyle name="Standard 2 2 4 3 2 4 3 2" xfId="25384"/>
    <cellStyle name="Standard 2 2 4 3 2 4 4" xfId="22732"/>
    <cellStyle name="Standard 2 2 4 3 2 4 5" xfId="13755"/>
    <cellStyle name="Standard 2 2 4 3 2 5" xfId="1719"/>
    <cellStyle name="Standard 2 2 4 3 2 5 2" xfId="9675"/>
    <cellStyle name="Standard 2 2 4 3 2 5 2 2" xfId="29261"/>
    <cellStyle name="Standard 2 2 4 3 2 5 2 3" xfId="17632"/>
    <cellStyle name="Standard 2 2 4 3 2 5 3" xfId="7023"/>
    <cellStyle name="Standard 2 2 4 3 2 5 3 2" xfId="26608"/>
    <cellStyle name="Standard 2 2 4 3 2 5 4" xfId="21304"/>
    <cellStyle name="Standard 2 2 4 3 2 5 5" xfId="14979"/>
    <cellStyle name="Standard 2 2 4 3 2 6" xfId="8451"/>
    <cellStyle name="Standard 2 2 4 3 2 6 2" xfId="28037"/>
    <cellStyle name="Standard 2 2 4 3 2 6 3" xfId="16408"/>
    <cellStyle name="Standard 2 2 4 3 2 7" xfId="4371"/>
    <cellStyle name="Standard 2 2 4 3 2 7 2" xfId="23956"/>
    <cellStyle name="Standard 2 2 4 3 2 8" xfId="20080"/>
    <cellStyle name="Standard 2 2 4 3 2 9" xfId="12327"/>
    <cellStyle name="Standard 2 2 4 3 3" xfId="825"/>
    <cellStyle name="Standard 2 2 4 3 3 2" xfId="2457"/>
    <cellStyle name="Standard 2 2 4 3 3 2 2" xfId="7761"/>
    <cellStyle name="Standard 2 2 4 3 3 2 2 2" xfId="27346"/>
    <cellStyle name="Standard 2 2 4 3 3 2 2 3" xfId="15717"/>
    <cellStyle name="Standard 2 2 4 3 3 2 3" xfId="10413"/>
    <cellStyle name="Standard 2 2 4 3 3 2 3 2" xfId="29999"/>
    <cellStyle name="Standard 2 2 4 3 3 2 3 3" xfId="18370"/>
    <cellStyle name="Standard 2 2 4 3 3 2 4" xfId="5109"/>
    <cellStyle name="Standard 2 2 4 3 3 2 4 2" xfId="24694"/>
    <cellStyle name="Standard 2 2 4 3 3 2 5" xfId="22042"/>
    <cellStyle name="Standard 2 2 4 3 3 2 6" xfId="13065"/>
    <cellStyle name="Standard 2 2 4 3 3 3" xfId="3477"/>
    <cellStyle name="Standard 2 2 4 3 3 3 2" xfId="11433"/>
    <cellStyle name="Standard 2 2 4 3 3 3 2 2" xfId="31019"/>
    <cellStyle name="Standard 2 2 4 3 3 3 2 3" xfId="19390"/>
    <cellStyle name="Standard 2 2 4 3 3 3 3" xfId="6129"/>
    <cellStyle name="Standard 2 2 4 3 3 3 3 2" xfId="25714"/>
    <cellStyle name="Standard 2 2 4 3 3 3 4" xfId="23062"/>
    <cellStyle name="Standard 2 2 4 3 3 3 5" xfId="14085"/>
    <cellStyle name="Standard 2 2 4 3 3 4" xfId="1437"/>
    <cellStyle name="Standard 2 2 4 3 3 4 2" xfId="9393"/>
    <cellStyle name="Standard 2 2 4 3 3 4 2 2" xfId="28979"/>
    <cellStyle name="Standard 2 2 4 3 3 4 2 3" xfId="17350"/>
    <cellStyle name="Standard 2 2 4 3 3 4 3" xfId="6741"/>
    <cellStyle name="Standard 2 2 4 3 3 4 3 2" xfId="26326"/>
    <cellStyle name="Standard 2 2 4 3 3 4 4" xfId="21022"/>
    <cellStyle name="Standard 2 2 4 3 3 4 5" xfId="14697"/>
    <cellStyle name="Standard 2 2 4 3 3 5" xfId="8781"/>
    <cellStyle name="Standard 2 2 4 3 3 5 2" xfId="28367"/>
    <cellStyle name="Standard 2 2 4 3 3 5 3" xfId="16738"/>
    <cellStyle name="Standard 2 2 4 3 3 6" xfId="4089"/>
    <cellStyle name="Standard 2 2 4 3 3 6 2" xfId="23674"/>
    <cellStyle name="Standard 2 2 4 3 3 7" xfId="20410"/>
    <cellStyle name="Standard 2 2 4 3 3 8" xfId="12045"/>
    <cellStyle name="Standard 2 2 4 3 4" xfId="699"/>
    <cellStyle name="Standard 2 2 4 3 4 2" xfId="3351"/>
    <cellStyle name="Standard 2 2 4 3 4 2 2" xfId="11307"/>
    <cellStyle name="Standard 2 2 4 3 4 2 2 2" xfId="30893"/>
    <cellStyle name="Standard 2 2 4 3 4 2 2 3" xfId="19264"/>
    <cellStyle name="Standard 2 2 4 3 4 2 3" xfId="6003"/>
    <cellStyle name="Standard 2 2 4 3 4 2 3 2" xfId="25588"/>
    <cellStyle name="Standard 2 2 4 3 4 2 4" xfId="22936"/>
    <cellStyle name="Standard 2 2 4 3 4 2 5" xfId="13959"/>
    <cellStyle name="Standard 2 2 4 3 4 3" xfId="2331"/>
    <cellStyle name="Standard 2 2 4 3 4 3 2" xfId="10287"/>
    <cellStyle name="Standard 2 2 4 3 4 3 2 2" xfId="29873"/>
    <cellStyle name="Standard 2 2 4 3 4 3 2 3" xfId="18244"/>
    <cellStyle name="Standard 2 2 4 3 4 3 3" xfId="7635"/>
    <cellStyle name="Standard 2 2 4 3 4 3 3 2" xfId="27220"/>
    <cellStyle name="Standard 2 2 4 3 4 3 4" xfId="21916"/>
    <cellStyle name="Standard 2 2 4 3 4 3 5" xfId="15591"/>
    <cellStyle name="Standard 2 2 4 3 4 4" xfId="8655"/>
    <cellStyle name="Standard 2 2 4 3 4 4 2" xfId="28241"/>
    <cellStyle name="Standard 2 2 4 3 4 4 3" xfId="16612"/>
    <cellStyle name="Standard 2 2 4 3 4 5" xfId="4983"/>
    <cellStyle name="Standard 2 2 4 3 4 5 2" xfId="24568"/>
    <cellStyle name="Standard 2 2 4 3 4 6" xfId="20284"/>
    <cellStyle name="Standard 2 2 4 3 4 7" xfId="12939"/>
    <cellStyle name="Standard 2 2 4 3 5" xfId="1845"/>
    <cellStyle name="Standard 2 2 4 3 5 2" xfId="7149"/>
    <cellStyle name="Standard 2 2 4 3 5 2 2" xfId="26734"/>
    <cellStyle name="Standard 2 2 4 3 5 2 3" xfId="15105"/>
    <cellStyle name="Standard 2 2 4 3 5 3" xfId="9801"/>
    <cellStyle name="Standard 2 2 4 3 5 3 2" xfId="29387"/>
    <cellStyle name="Standard 2 2 4 3 5 3 3" xfId="17758"/>
    <cellStyle name="Standard 2 2 4 3 5 4" xfId="4497"/>
    <cellStyle name="Standard 2 2 4 3 5 4 2" xfId="24082"/>
    <cellStyle name="Standard 2 2 4 3 5 5" xfId="21430"/>
    <cellStyle name="Standard 2 2 4 3 5 6" xfId="12453"/>
    <cellStyle name="Standard 2 2 4 3 6" xfId="2865"/>
    <cellStyle name="Standard 2 2 4 3 6 2" xfId="10821"/>
    <cellStyle name="Standard 2 2 4 3 6 2 2" xfId="30407"/>
    <cellStyle name="Standard 2 2 4 3 6 2 3" xfId="18778"/>
    <cellStyle name="Standard 2 2 4 3 6 3" xfId="5517"/>
    <cellStyle name="Standard 2 2 4 3 6 3 2" xfId="25102"/>
    <cellStyle name="Standard 2 2 4 3 6 4" xfId="22450"/>
    <cellStyle name="Standard 2 2 4 3 6 5" xfId="13473"/>
    <cellStyle name="Standard 2 2 4 3 7" xfId="1311"/>
    <cellStyle name="Standard 2 2 4 3 7 2" xfId="9267"/>
    <cellStyle name="Standard 2 2 4 3 7 2 2" xfId="28853"/>
    <cellStyle name="Standard 2 2 4 3 7 2 3" xfId="17224"/>
    <cellStyle name="Standard 2 2 4 3 7 3" xfId="6615"/>
    <cellStyle name="Standard 2 2 4 3 7 3 2" xfId="26200"/>
    <cellStyle name="Standard 2 2 4 3 7 4" xfId="20896"/>
    <cellStyle name="Standard 2 2 4 3 7 5" xfId="14571"/>
    <cellStyle name="Standard 2 2 4 3 8" xfId="8169"/>
    <cellStyle name="Standard 2 2 4 3 8 2" xfId="27755"/>
    <cellStyle name="Standard 2 2 4 3 8 3" xfId="16126"/>
    <cellStyle name="Standard 2 2 4 3 9" xfId="3963"/>
    <cellStyle name="Standard 2 2 4 3 9 2" xfId="23548"/>
    <cellStyle name="Standard 2 2 4 4" xfId="309"/>
    <cellStyle name="Standard 2 2 4 4 10" xfId="19894"/>
    <cellStyle name="Standard 2 2 4 4 11" xfId="11889"/>
    <cellStyle name="Standard 2 2 4 4 2" xfId="465"/>
    <cellStyle name="Standard 2 2 4 4 2 2" xfId="1077"/>
    <cellStyle name="Standard 2 2 4 4 2 2 2" xfId="3729"/>
    <cellStyle name="Standard 2 2 4 4 2 2 2 2" xfId="11685"/>
    <cellStyle name="Standard 2 2 4 4 2 2 2 2 2" xfId="31271"/>
    <cellStyle name="Standard 2 2 4 4 2 2 2 2 3" xfId="19642"/>
    <cellStyle name="Standard 2 2 4 4 2 2 2 3" xfId="6381"/>
    <cellStyle name="Standard 2 2 4 4 2 2 2 3 2" xfId="25966"/>
    <cellStyle name="Standard 2 2 4 4 2 2 2 4" xfId="23314"/>
    <cellStyle name="Standard 2 2 4 4 2 2 2 5" xfId="14337"/>
    <cellStyle name="Standard 2 2 4 4 2 2 3" xfId="2709"/>
    <cellStyle name="Standard 2 2 4 4 2 2 3 2" xfId="10665"/>
    <cellStyle name="Standard 2 2 4 4 2 2 3 2 2" xfId="30251"/>
    <cellStyle name="Standard 2 2 4 4 2 2 3 2 3" xfId="18622"/>
    <cellStyle name="Standard 2 2 4 4 2 2 3 3" xfId="8013"/>
    <cellStyle name="Standard 2 2 4 4 2 2 3 3 2" xfId="27598"/>
    <cellStyle name="Standard 2 2 4 4 2 2 3 4" xfId="22294"/>
    <cellStyle name="Standard 2 2 4 4 2 2 3 5" xfId="15969"/>
    <cellStyle name="Standard 2 2 4 4 2 2 4" xfId="9033"/>
    <cellStyle name="Standard 2 2 4 4 2 2 4 2" xfId="28619"/>
    <cellStyle name="Standard 2 2 4 4 2 2 4 3" xfId="16990"/>
    <cellStyle name="Standard 2 2 4 4 2 2 5" xfId="5361"/>
    <cellStyle name="Standard 2 2 4 4 2 2 5 2" xfId="24946"/>
    <cellStyle name="Standard 2 2 4 4 2 2 6" xfId="20662"/>
    <cellStyle name="Standard 2 2 4 4 2 2 7" xfId="13317"/>
    <cellStyle name="Standard 2 2 4 4 2 3" xfId="2097"/>
    <cellStyle name="Standard 2 2 4 4 2 3 2" xfId="7401"/>
    <cellStyle name="Standard 2 2 4 4 2 3 2 2" xfId="26986"/>
    <cellStyle name="Standard 2 2 4 4 2 3 2 3" xfId="15357"/>
    <cellStyle name="Standard 2 2 4 4 2 3 3" xfId="10053"/>
    <cellStyle name="Standard 2 2 4 4 2 3 3 2" xfId="29639"/>
    <cellStyle name="Standard 2 2 4 4 2 3 3 3" xfId="18010"/>
    <cellStyle name="Standard 2 2 4 4 2 3 4" xfId="4749"/>
    <cellStyle name="Standard 2 2 4 4 2 3 4 2" xfId="24334"/>
    <cellStyle name="Standard 2 2 4 4 2 3 5" xfId="21682"/>
    <cellStyle name="Standard 2 2 4 4 2 3 6" xfId="12705"/>
    <cellStyle name="Standard 2 2 4 4 2 4" xfId="3117"/>
    <cellStyle name="Standard 2 2 4 4 2 4 2" xfId="11073"/>
    <cellStyle name="Standard 2 2 4 4 2 4 2 2" xfId="30659"/>
    <cellStyle name="Standard 2 2 4 4 2 4 2 3" xfId="19030"/>
    <cellStyle name="Standard 2 2 4 4 2 4 3" xfId="5769"/>
    <cellStyle name="Standard 2 2 4 4 2 4 3 2" xfId="25354"/>
    <cellStyle name="Standard 2 2 4 4 2 4 4" xfId="22702"/>
    <cellStyle name="Standard 2 2 4 4 2 4 5" xfId="13725"/>
    <cellStyle name="Standard 2 2 4 4 2 5" xfId="1689"/>
    <cellStyle name="Standard 2 2 4 4 2 5 2" xfId="9645"/>
    <cellStyle name="Standard 2 2 4 4 2 5 2 2" xfId="29231"/>
    <cellStyle name="Standard 2 2 4 4 2 5 2 3" xfId="17602"/>
    <cellStyle name="Standard 2 2 4 4 2 5 3" xfId="6993"/>
    <cellStyle name="Standard 2 2 4 4 2 5 3 2" xfId="26578"/>
    <cellStyle name="Standard 2 2 4 4 2 5 4" xfId="21274"/>
    <cellStyle name="Standard 2 2 4 4 2 5 5" xfId="14949"/>
    <cellStyle name="Standard 2 2 4 4 2 6" xfId="8421"/>
    <cellStyle name="Standard 2 2 4 4 2 6 2" xfId="28007"/>
    <cellStyle name="Standard 2 2 4 4 2 6 3" xfId="16378"/>
    <cellStyle name="Standard 2 2 4 4 2 7" xfId="4341"/>
    <cellStyle name="Standard 2 2 4 4 2 7 2" xfId="23926"/>
    <cellStyle name="Standard 2 2 4 4 2 8" xfId="20050"/>
    <cellStyle name="Standard 2 2 4 4 2 9" xfId="12297"/>
    <cellStyle name="Standard 2 2 4 4 3" xfId="921"/>
    <cellStyle name="Standard 2 2 4 4 3 2" xfId="2553"/>
    <cellStyle name="Standard 2 2 4 4 3 2 2" xfId="7857"/>
    <cellStyle name="Standard 2 2 4 4 3 2 2 2" xfId="27442"/>
    <cellStyle name="Standard 2 2 4 4 3 2 2 3" xfId="15813"/>
    <cellStyle name="Standard 2 2 4 4 3 2 3" xfId="10509"/>
    <cellStyle name="Standard 2 2 4 4 3 2 3 2" xfId="30095"/>
    <cellStyle name="Standard 2 2 4 4 3 2 3 3" xfId="18466"/>
    <cellStyle name="Standard 2 2 4 4 3 2 4" xfId="5205"/>
    <cellStyle name="Standard 2 2 4 4 3 2 4 2" xfId="24790"/>
    <cellStyle name="Standard 2 2 4 4 3 2 5" xfId="22138"/>
    <cellStyle name="Standard 2 2 4 4 3 2 6" xfId="13161"/>
    <cellStyle name="Standard 2 2 4 4 3 3" xfId="3573"/>
    <cellStyle name="Standard 2 2 4 4 3 3 2" xfId="11529"/>
    <cellStyle name="Standard 2 2 4 4 3 3 2 2" xfId="31115"/>
    <cellStyle name="Standard 2 2 4 4 3 3 2 3" xfId="19486"/>
    <cellStyle name="Standard 2 2 4 4 3 3 3" xfId="6225"/>
    <cellStyle name="Standard 2 2 4 4 3 3 3 2" xfId="25810"/>
    <cellStyle name="Standard 2 2 4 4 3 3 4" xfId="23158"/>
    <cellStyle name="Standard 2 2 4 4 3 3 5" xfId="14181"/>
    <cellStyle name="Standard 2 2 4 4 3 4" xfId="1533"/>
    <cellStyle name="Standard 2 2 4 4 3 4 2" xfId="9489"/>
    <cellStyle name="Standard 2 2 4 4 3 4 2 2" xfId="29075"/>
    <cellStyle name="Standard 2 2 4 4 3 4 2 3" xfId="17446"/>
    <cellStyle name="Standard 2 2 4 4 3 4 3" xfId="6837"/>
    <cellStyle name="Standard 2 2 4 4 3 4 3 2" xfId="26422"/>
    <cellStyle name="Standard 2 2 4 4 3 4 4" xfId="21118"/>
    <cellStyle name="Standard 2 2 4 4 3 4 5" xfId="14793"/>
    <cellStyle name="Standard 2 2 4 4 3 5" xfId="8877"/>
    <cellStyle name="Standard 2 2 4 4 3 5 2" xfId="28463"/>
    <cellStyle name="Standard 2 2 4 4 3 5 3" xfId="16834"/>
    <cellStyle name="Standard 2 2 4 4 3 6" xfId="4185"/>
    <cellStyle name="Standard 2 2 4 4 3 6 2" xfId="23770"/>
    <cellStyle name="Standard 2 2 4 4 3 7" xfId="20506"/>
    <cellStyle name="Standard 2 2 4 4 3 8" xfId="12141"/>
    <cellStyle name="Standard 2 2 4 4 4" xfId="669"/>
    <cellStyle name="Standard 2 2 4 4 4 2" xfId="3321"/>
    <cellStyle name="Standard 2 2 4 4 4 2 2" xfId="11277"/>
    <cellStyle name="Standard 2 2 4 4 4 2 2 2" xfId="30863"/>
    <cellStyle name="Standard 2 2 4 4 4 2 2 3" xfId="19234"/>
    <cellStyle name="Standard 2 2 4 4 4 2 3" xfId="5973"/>
    <cellStyle name="Standard 2 2 4 4 4 2 3 2" xfId="25558"/>
    <cellStyle name="Standard 2 2 4 4 4 2 4" xfId="22906"/>
    <cellStyle name="Standard 2 2 4 4 4 2 5" xfId="13929"/>
    <cellStyle name="Standard 2 2 4 4 4 3" xfId="2301"/>
    <cellStyle name="Standard 2 2 4 4 4 3 2" xfId="10257"/>
    <cellStyle name="Standard 2 2 4 4 4 3 2 2" xfId="29843"/>
    <cellStyle name="Standard 2 2 4 4 4 3 2 3" xfId="18214"/>
    <cellStyle name="Standard 2 2 4 4 4 3 3" xfId="7605"/>
    <cellStyle name="Standard 2 2 4 4 4 3 3 2" xfId="27190"/>
    <cellStyle name="Standard 2 2 4 4 4 3 4" xfId="21886"/>
    <cellStyle name="Standard 2 2 4 4 4 3 5" xfId="15561"/>
    <cellStyle name="Standard 2 2 4 4 4 4" xfId="8625"/>
    <cellStyle name="Standard 2 2 4 4 4 4 2" xfId="28211"/>
    <cellStyle name="Standard 2 2 4 4 4 4 3" xfId="16582"/>
    <cellStyle name="Standard 2 2 4 4 4 5" xfId="4953"/>
    <cellStyle name="Standard 2 2 4 4 4 5 2" xfId="24538"/>
    <cellStyle name="Standard 2 2 4 4 4 6" xfId="20254"/>
    <cellStyle name="Standard 2 2 4 4 4 7" xfId="12909"/>
    <cellStyle name="Standard 2 2 4 4 5" xfId="1941"/>
    <cellStyle name="Standard 2 2 4 4 5 2" xfId="7245"/>
    <cellStyle name="Standard 2 2 4 4 5 2 2" xfId="26830"/>
    <cellStyle name="Standard 2 2 4 4 5 2 3" xfId="15201"/>
    <cellStyle name="Standard 2 2 4 4 5 3" xfId="9897"/>
    <cellStyle name="Standard 2 2 4 4 5 3 2" xfId="29483"/>
    <cellStyle name="Standard 2 2 4 4 5 3 3" xfId="17854"/>
    <cellStyle name="Standard 2 2 4 4 5 4" xfId="4593"/>
    <cellStyle name="Standard 2 2 4 4 5 4 2" xfId="24178"/>
    <cellStyle name="Standard 2 2 4 4 5 5" xfId="21526"/>
    <cellStyle name="Standard 2 2 4 4 5 6" xfId="12549"/>
    <cellStyle name="Standard 2 2 4 4 6" xfId="2961"/>
    <cellStyle name="Standard 2 2 4 4 6 2" xfId="10917"/>
    <cellStyle name="Standard 2 2 4 4 6 2 2" xfId="30503"/>
    <cellStyle name="Standard 2 2 4 4 6 2 3" xfId="18874"/>
    <cellStyle name="Standard 2 2 4 4 6 3" xfId="5613"/>
    <cellStyle name="Standard 2 2 4 4 6 3 2" xfId="25198"/>
    <cellStyle name="Standard 2 2 4 4 6 4" xfId="22546"/>
    <cellStyle name="Standard 2 2 4 4 6 5" xfId="13569"/>
    <cellStyle name="Standard 2 2 4 4 7" xfId="1281"/>
    <cellStyle name="Standard 2 2 4 4 7 2" xfId="9237"/>
    <cellStyle name="Standard 2 2 4 4 7 2 2" xfId="28823"/>
    <cellStyle name="Standard 2 2 4 4 7 2 3" xfId="17194"/>
    <cellStyle name="Standard 2 2 4 4 7 3" xfId="6585"/>
    <cellStyle name="Standard 2 2 4 4 7 3 2" xfId="26170"/>
    <cellStyle name="Standard 2 2 4 4 7 4" xfId="20866"/>
    <cellStyle name="Standard 2 2 4 4 7 5" xfId="14541"/>
    <cellStyle name="Standard 2 2 4 4 8" xfId="8265"/>
    <cellStyle name="Standard 2 2 4 4 8 2" xfId="27851"/>
    <cellStyle name="Standard 2 2 4 4 8 3" xfId="16222"/>
    <cellStyle name="Standard 2 2 4 4 9" xfId="3933"/>
    <cellStyle name="Standard 2 2 4 4 9 2" xfId="23518"/>
    <cellStyle name="Standard 2 2 4 5" xfId="369"/>
    <cellStyle name="Standard 2 2 4 5 2" xfId="981"/>
    <cellStyle name="Standard 2 2 4 5 2 2" xfId="3633"/>
    <cellStyle name="Standard 2 2 4 5 2 2 2" xfId="11589"/>
    <cellStyle name="Standard 2 2 4 5 2 2 2 2" xfId="31175"/>
    <cellStyle name="Standard 2 2 4 5 2 2 2 3" xfId="19546"/>
    <cellStyle name="Standard 2 2 4 5 2 2 3" xfId="6285"/>
    <cellStyle name="Standard 2 2 4 5 2 2 3 2" xfId="25870"/>
    <cellStyle name="Standard 2 2 4 5 2 2 4" xfId="23218"/>
    <cellStyle name="Standard 2 2 4 5 2 2 5" xfId="14241"/>
    <cellStyle name="Standard 2 2 4 5 2 3" xfId="2613"/>
    <cellStyle name="Standard 2 2 4 5 2 3 2" xfId="10569"/>
    <cellStyle name="Standard 2 2 4 5 2 3 2 2" xfId="30155"/>
    <cellStyle name="Standard 2 2 4 5 2 3 2 3" xfId="18526"/>
    <cellStyle name="Standard 2 2 4 5 2 3 3" xfId="7917"/>
    <cellStyle name="Standard 2 2 4 5 2 3 3 2" xfId="27502"/>
    <cellStyle name="Standard 2 2 4 5 2 3 4" xfId="22198"/>
    <cellStyle name="Standard 2 2 4 5 2 3 5" xfId="15873"/>
    <cellStyle name="Standard 2 2 4 5 2 4" xfId="8937"/>
    <cellStyle name="Standard 2 2 4 5 2 4 2" xfId="28523"/>
    <cellStyle name="Standard 2 2 4 5 2 4 3" xfId="16894"/>
    <cellStyle name="Standard 2 2 4 5 2 5" xfId="5265"/>
    <cellStyle name="Standard 2 2 4 5 2 5 2" xfId="24850"/>
    <cellStyle name="Standard 2 2 4 5 2 6" xfId="20566"/>
    <cellStyle name="Standard 2 2 4 5 2 7" xfId="13221"/>
    <cellStyle name="Standard 2 2 4 5 3" xfId="2001"/>
    <cellStyle name="Standard 2 2 4 5 3 2" xfId="7305"/>
    <cellStyle name="Standard 2 2 4 5 3 2 2" xfId="26890"/>
    <cellStyle name="Standard 2 2 4 5 3 2 3" xfId="15261"/>
    <cellStyle name="Standard 2 2 4 5 3 3" xfId="9957"/>
    <cellStyle name="Standard 2 2 4 5 3 3 2" xfId="29543"/>
    <cellStyle name="Standard 2 2 4 5 3 3 3" xfId="17914"/>
    <cellStyle name="Standard 2 2 4 5 3 4" xfId="4653"/>
    <cellStyle name="Standard 2 2 4 5 3 4 2" xfId="24238"/>
    <cellStyle name="Standard 2 2 4 5 3 5" xfId="21586"/>
    <cellStyle name="Standard 2 2 4 5 3 6" xfId="12609"/>
    <cellStyle name="Standard 2 2 4 5 4" xfId="3021"/>
    <cellStyle name="Standard 2 2 4 5 4 2" xfId="10977"/>
    <cellStyle name="Standard 2 2 4 5 4 2 2" xfId="30563"/>
    <cellStyle name="Standard 2 2 4 5 4 2 3" xfId="18934"/>
    <cellStyle name="Standard 2 2 4 5 4 3" xfId="5673"/>
    <cellStyle name="Standard 2 2 4 5 4 3 2" xfId="25258"/>
    <cellStyle name="Standard 2 2 4 5 4 4" xfId="22606"/>
    <cellStyle name="Standard 2 2 4 5 4 5" xfId="13629"/>
    <cellStyle name="Standard 2 2 4 5 5" xfId="1593"/>
    <cellStyle name="Standard 2 2 4 5 5 2" xfId="9549"/>
    <cellStyle name="Standard 2 2 4 5 5 2 2" xfId="29135"/>
    <cellStyle name="Standard 2 2 4 5 5 2 3" xfId="17506"/>
    <cellStyle name="Standard 2 2 4 5 5 3" xfId="6897"/>
    <cellStyle name="Standard 2 2 4 5 5 3 2" xfId="26482"/>
    <cellStyle name="Standard 2 2 4 5 5 4" xfId="21178"/>
    <cellStyle name="Standard 2 2 4 5 5 5" xfId="14853"/>
    <cellStyle name="Standard 2 2 4 5 6" xfId="8325"/>
    <cellStyle name="Standard 2 2 4 5 6 2" xfId="27911"/>
    <cellStyle name="Standard 2 2 4 5 6 3" xfId="16282"/>
    <cellStyle name="Standard 2 2 4 5 7" xfId="4245"/>
    <cellStyle name="Standard 2 2 4 5 7 2" xfId="23830"/>
    <cellStyle name="Standard 2 2 4 5 8" xfId="19954"/>
    <cellStyle name="Standard 2 2 4 5 9" xfId="12201"/>
    <cellStyle name="Standard 2 2 4 6" xfId="795"/>
    <cellStyle name="Standard 2 2 4 6 2" xfId="2427"/>
    <cellStyle name="Standard 2 2 4 6 2 2" xfId="7731"/>
    <cellStyle name="Standard 2 2 4 6 2 2 2" xfId="27316"/>
    <cellStyle name="Standard 2 2 4 6 2 2 3" xfId="15687"/>
    <cellStyle name="Standard 2 2 4 6 2 3" xfId="10383"/>
    <cellStyle name="Standard 2 2 4 6 2 3 2" xfId="29969"/>
    <cellStyle name="Standard 2 2 4 6 2 3 3" xfId="18340"/>
    <cellStyle name="Standard 2 2 4 6 2 4" xfId="5079"/>
    <cellStyle name="Standard 2 2 4 6 2 4 2" xfId="24664"/>
    <cellStyle name="Standard 2 2 4 6 2 5" xfId="22012"/>
    <cellStyle name="Standard 2 2 4 6 2 6" xfId="13035"/>
    <cellStyle name="Standard 2 2 4 6 3" xfId="3447"/>
    <cellStyle name="Standard 2 2 4 6 3 2" xfId="11403"/>
    <cellStyle name="Standard 2 2 4 6 3 2 2" xfId="30989"/>
    <cellStyle name="Standard 2 2 4 6 3 2 3" xfId="19360"/>
    <cellStyle name="Standard 2 2 4 6 3 3" xfId="6099"/>
    <cellStyle name="Standard 2 2 4 6 3 3 2" xfId="25684"/>
    <cellStyle name="Standard 2 2 4 6 3 4" xfId="23032"/>
    <cellStyle name="Standard 2 2 4 6 3 5" xfId="14055"/>
    <cellStyle name="Standard 2 2 4 6 4" xfId="1407"/>
    <cellStyle name="Standard 2 2 4 6 4 2" xfId="9363"/>
    <cellStyle name="Standard 2 2 4 6 4 2 2" xfId="28949"/>
    <cellStyle name="Standard 2 2 4 6 4 2 3" xfId="17320"/>
    <cellStyle name="Standard 2 2 4 6 4 3" xfId="6711"/>
    <cellStyle name="Standard 2 2 4 6 4 3 2" xfId="26296"/>
    <cellStyle name="Standard 2 2 4 6 4 4" xfId="20992"/>
    <cellStyle name="Standard 2 2 4 6 4 5" xfId="14667"/>
    <cellStyle name="Standard 2 2 4 6 5" xfId="8751"/>
    <cellStyle name="Standard 2 2 4 6 5 2" xfId="28337"/>
    <cellStyle name="Standard 2 2 4 6 5 3" xfId="16708"/>
    <cellStyle name="Standard 2 2 4 6 6" xfId="4059"/>
    <cellStyle name="Standard 2 2 4 6 6 2" xfId="23644"/>
    <cellStyle name="Standard 2 2 4 6 7" xfId="20380"/>
    <cellStyle name="Standard 2 2 4 6 8" xfId="12015"/>
    <cellStyle name="Standard 2 2 4 7" xfId="573"/>
    <cellStyle name="Standard 2 2 4 7 2" xfId="3225"/>
    <cellStyle name="Standard 2 2 4 7 2 2" xfId="11181"/>
    <cellStyle name="Standard 2 2 4 7 2 2 2" xfId="30767"/>
    <cellStyle name="Standard 2 2 4 7 2 2 3" xfId="19138"/>
    <cellStyle name="Standard 2 2 4 7 2 3" xfId="5877"/>
    <cellStyle name="Standard 2 2 4 7 2 3 2" xfId="25462"/>
    <cellStyle name="Standard 2 2 4 7 2 4" xfId="22810"/>
    <cellStyle name="Standard 2 2 4 7 2 5" xfId="13833"/>
    <cellStyle name="Standard 2 2 4 7 3" xfId="2205"/>
    <cellStyle name="Standard 2 2 4 7 3 2" xfId="10161"/>
    <cellStyle name="Standard 2 2 4 7 3 2 2" xfId="29747"/>
    <cellStyle name="Standard 2 2 4 7 3 2 3" xfId="18118"/>
    <cellStyle name="Standard 2 2 4 7 3 3" xfId="7509"/>
    <cellStyle name="Standard 2 2 4 7 3 3 2" xfId="27094"/>
    <cellStyle name="Standard 2 2 4 7 3 4" xfId="21790"/>
    <cellStyle name="Standard 2 2 4 7 3 5" xfId="15465"/>
    <cellStyle name="Standard 2 2 4 7 4" xfId="8529"/>
    <cellStyle name="Standard 2 2 4 7 4 2" xfId="28115"/>
    <cellStyle name="Standard 2 2 4 7 4 3" xfId="16486"/>
    <cellStyle name="Standard 2 2 4 7 5" xfId="4857"/>
    <cellStyle name="Standard 2 2 4 7 5 2" xfId="24442"/>
    <cellStyle name="Standard 2 2 4 7 6" xfId="20158"/>
    <cellStyle name="Standard 2 2 4 7 7" xfId="12813"/>
    <cellStyle name="Standard 2 2 4 8" xfId="1815"/>
    <cellStyle name="Standard 2 2 4 8 2" xfId="7119"/>
    <cellStyle name="Standard 2 2 4 8 2 2" xfId="26704"/>
    <cellStyle name="Standard 2 2 4 8 2 3" xfId="15075"/>
    <cellStyle name="Standard 2 2 4 8 3" xfId="9771"/>
    <cellStyle name="Standard 2 2 4 8 3 2" xfId="29357"/>
    <cellStyle name="Standard 2 2 4 8 3 3" xfId="17728"/>
    <cellStyle name="Standard 2 2 4 8 4" xfId="4467"/>
    <cellStyle name="Standard 2 2 4 8 4 2" xfId="24052"/>
    <cellStyle name="Standard 2 2 4 8 5" xfId="21400"/>
    <cellStyle name="Standard 2 2 4 8 6" xfId="12423"/>
    <cellStyle name="Standard 2 2 4 9" xfId="2835"/>
    <cellStyle name="Standard 2 2 4 9 2" xfId="10791"/>
    <cellStyle name="Standard 2 2 4 9 2 2" xfId="30377"/>
    <cellStyle name="Standard 2 2 4 9 2 3" xfId="18748"/>
    <cellStyle name="Standard 2 2 4 9 3" xfId="5487"/>
    <cellStyle name="Standard 2 2 4 9 3 2" xfId="25072"/>
    <cellStyle name="Standard 2 2 4 9 4" xfId="22420"/>
    <cellStyle name="Standard 2 2 4 9 5" xfId="13443"/>
    <cellStyle name="Standard 2 2 5" xfId="171"/>
    <cellStyle name="Standard 2 2 5 10" xfId="8125"/>
    <cellStyle name="Standard 2 2 5 10 2" xfId="27711"/>
    <cellStyle name="Standard 2 2 5 10 3" xfId="16082"/>
    <cellStyle name="Standard 2 2 5 11" xfId="3871"/>
    <cellStyle name="Standard 2 2 5 11 2" xfId="23456"/>
    <cellStyle name="Standard 2 2 5 12" xfId="19754"/>
    <cellStyle name="Standard 2 2 5 13" xfId="11827"/>
    <cellStyle name="Standard 2 2 5 2" xfId="247"/>
    <cellStyle name="Standard 2 2 5 2 10" xfId="19832"/>
    <cellStyle name="Standard 2 2 5 2 11" xfId="11953"/>
    <cellStyle name="Standard 2 2 5 2 2" xfId="529"/>
    <cellStyle name="Standard 2 2 5 2 2 2" xfId="1141"/>
    <cellStyle name="Standard 2 2 5 2 2 2 2" xfId="3793"/>
    <cellStyle name="Standard 2 2 5 2 2 2 2 2" xfId="11749"/>
    <cellStyle name="Standard 2 2 5 2 2 2 2 2 2" xfId="31335"/>
    <cellStyle name="Standard 2 2 5 2 2 2 2 2 3" xfId="19706"/>
    <cellStyle name="Standard 2 2 5 2 2 2 2 3" xfId="6445"/>
    <cellStyle name="Standard 2 2 5 2 2 2 2 3 2" xfId="26030"/>
    <cellStyle name="Standard 2 2 5 2 2 2 2 4" xfId="23378"/>
    <cellStyle name="Standard 2 2 5 2 2 2 2 5" xfId="14401"/>
    <cellStyle name="Standard 2 2 5 2 2 2 3" xfId="2773"/>
    <cellStyle name="Standard 2 2 5 2 2 2 3 2" xfId="10729"/>
    <cellStyle name="Standard 2 2 5 2 2 2 3 2 2" xfId="30315"/>
    <cellStyle name="Standard 2 2 5 2 2 2 3 2 3" xfId="18686"/>
    <cellStyle name="Standard 2 2 5 2 2 2 3 3" xfId="8077"/>
    <cellStyle name="Standard 2 2 5 2 2 2 3 3 2" xfId="27662"/>
    <cellStyle name="Standard 2 2 5 2 2 2 3 4" xfId="22358"/>
    <cellStyle name="Standard 2 2 5 2 2 2 3 5" xfId="16033"/>
    <cellStyle name="Standard 2 2 5 2 2 2 4" xfId="9097"/>
    <cellStyle name="Standard 2 2 5 2 2 2 4 2" xfId="28683"/>
    <cellStyle name="Standard 2 2 5 2 2 2 4 3" xfId="17054"/>
    <cellStyle name="Standard 2 2 5 2 2 2 5" xfId="5425"/>
    <cellStyle name="Standard 2 2 5 2 2 2 5 2" xfId="25010"/>
    <cellStyle name="Standard 2 2 5 2 2 2 6" xfId="20726"/>
    <cellStyle name="Standard 2 2 5 2 2 2 7" xfId="13381"/>
    <cellStyle name="Standard 2 2 5 2 2 3" xfId="2161"/>
    <cellStyle name="Standard 2 2 5 2 2 3 2" xfId="7465"/>
    <cellStyle name="Standard 2 2 5 2 2 3 2 2" xfId="27050"/>
    <cellStyle name="Standard 2 2 5 2 2 3 2 3" xfId="15421"/>
    <cellStyle name="Standard 2 2 5 2 2 3 3" xfId="10117"/>
    <cellStyle name="Standard 2 2 5 2 2 3 3 2" xfId="29703"/>
    <cellStyle name="Standard 2 2 5 2 2 3 3 3" xfId="18074"/>
    <cellStyle name="Standard 2 2 5 2 2 3 4" xfId="4813"/>
    <cellStyle name="Standard 2 2 5 2 2 3 4 2" xfId="24398"/>
    <cellStyle name="Standard 2 2 5 2 2 3 5" xfId="21746"/>
    <cellStyle name="Standard 2 2 5 2 2 3 6" xfId="12769"/>
    <cellStyle name="Standard 2 2 5 2 2 4" xfId="3181"/>
    <cellStyle name="Standard 2 2 5 2 2 4 2" xfId="11137"/>
    <cellStyle name="Standard 2 2 5 2 2 4 2 2" xfId="30723"/>
    <cellStyle name="Standard 2 2 5 2 2 4 2 3" xfId="19094"/>
    <cellStyle name="Standard 2 2 5 2 2 4 3" xfId="5833"/>
    <cellStyle name="Standard 2 2 5 2 2 4 3 2" xfId="25418"/>
    <cellStyle name="Standard 2 2 5 2 2 4 4" xfId="22766"/>
    <cellStyle name="Standard 2 2 5 2 2 4 5" xfId="13789"/>
    <cellStyle name="Standard 2 2 5 2 2 5" xfId="1753"/>
    <cellStyle name="Standard 2 2 5 2 2 5 2" xfId="9709"/>
    <cellStyle name="Standard 2 2 5 2 2 5 2 2" xfId="29295"/>
    <cellStyle name="Standard 2 2 5 2 2 5 2 3" xfId="17666"/>
    <cellStyle name="Standard 2 2 5 2 2 5 3" xfId="7057"/>
    <cellStyle name="Standard 2 2 5 2 2 5 3 2" xfId="26642"/>
    <cellStyle name="Standard 2 2 5 2 2 5 4" xfId="21338"/>
    <cellStyle name="Standard 2 2 5 2 2 5 5" xfId="15013"/>
    <cellStyle name="Standard 2 2 5 2 2 6" xfId="8485"/>
    <cellStyle name="Standard 2 2 5 2 2 6 2" xfId="28071"/>
    <cellStyle name="Standard 2 2 5 2 2 6 3" xfId="16442"/>
    <cellStyle name="Standard 2 2 5 2 2 7" xfId="4405"/>
    <cellStyle name="Standard 2 2 5 2 2 7 2" xfId="23990"/>
    <cellStyle name="Standard 2 2 5 2 2 8" xfId="20114"/>
    <cellStyle name="Standard 2 2 5 2 2 9" xfId="12361"/>
    <cellStyle name="Standard 2 2 5 2 3" xfId="859"/>
    <cellStyle name="Standard 2 2 5 2 3 2" xfId="2491"/>
    <cellStyle name="Standard 2 2 5 2 3 2 2" xfId="7795"/>
    <cellStyle name="Standard 2 2 5 2 3 2 2 2" xfId="27380"/>
    <cellStyle name="Standard 2 2 5 2 3 2 2 3" xfId="15751"/>
    <cellStyle name="Standard 2 2 5 2 3 2 3" xfId="10447"/>
    <cellStyle name="Standard 2 2 5 2 3 2 3 2" xfId="30033"/>
    <cellStyle name="Standard 2 2 5 2 3 2 3 3" xfId="18404"/>
    <cellStyle name="Standard 2 2 5 2 3 2 4" xfId="5143"/>
    <cellStyle name="Standard 2 2 5 2 3 2 4 2" xfId="24728"/>
    <cellStyle name="Standard 2 2 5 2 3 2 5" xfId="22076"/>
    <cellStyle name="Standard 2 2 5 2 3 2 6" xfId="13099"/>
    <cellStyle name="Standard 2 2 5 2 3 3" xfId="3511"/>
    <cellStyle name="Standard 2 2 5 2 3 3 2" xfId="11467"/>
    <cellStyle name="Standard 2 2 5 2 3 3 2 2" xfId="31053"/>
    <cellStyle name="Standard 2 2 5 2 3 3 2 3" xfId="19424"/>
    <cellStyle name="Standard 2 2 5 2 3 3 3" xfId="6163"/>
    <cellStyle name="Standard 2 2 5 2 3 3 3 2" xfId="25748"/>
    <cellStyle name="Standard 2 2 5 2 3 3 4" xfId="23096"/>
    <cellStyle name="Standard 2 2 5 2 3 3 5" xfId="14119"/>
    <cellStyle name="Standard 2 2 5 2 3 4" xfId="1471"/>
    <cellStyle name="Standard 2 2 5 2 3 4 2" xfId="9427"/>
    <cellStyle name="Standard 2 2 5 2 3 4 2 2" xfId="29013"/>
    <cellStyle name="Standard 2 2 5 2 3 4 2 3" xfId="17384"/>
    <cellStyle name="Standard 2 2 5 2 3 4 3" xfId="6775"/>
    <cellStyle name="Standard 2 2 5 2 3 4 3 2" xfId="26360"/>
    <cellStyle name="Standard 2 2 5 2 3 4 4" xfId="21056"/>
    <cellStyle name="Standard 2 2 5 2 3 4 5" xfId="14731"/>
    <cellStyle name="Standard 2 2 5 2 3 5" xfId="8815"/>
    <cellStyle name="Standard 2 2 5 2 3 5 2" xfId="28401"/>
    <cellStyle name="Standard 2 2 5 2 3 5 3" xfId="16772"/>
    <cellStyle name="Standard 2 2 5 2 3 6" xfId="4123"/>
    <cellStyle name="Standard 2 2 5 2 3 6 2" xfId="23708"/>
    <cellStyle name="Standard 2 2 5 2 3 7" xfId="20444"/>
    <cellStyle name="Standard 2 2 5 2 3 8" xfId="12079"/>
    <cellStyle name="Standard 2 2 5 2 4" xfId="733"/>
    <cellStyle name="Standard 2 2 5 2 4 2" xfId="3385"/>
    <cellStyle name="Standard 2 2 5 2 4 2 2" xfId="11341"/>
    <cellStyle name="Standard 2 2 5 2 4 2 2 2" xfId="30927"/>
    <cellStyle name="Standard 2 2 5 2 4 2 2 3" xfId="19298"/>
    <cellStyle name="Standard 2 2 5 2 4 2 3" xfId="6037"/>
    <cellStyle name="Standard 2 2 5 2 4 2 3 2" xfId="25622"/>
    <cellStyle name="Standard 2 2 5 2 4 2 4" xfId="22970"/>
    <cellStyle name="Standard 2 2 5 2 4 2 5" xfId="13993"/>
    <cellStyle name="Standard 2 2 5 2 4 3" xfId="2365"/>
    <cellStyle name="Standard 2 2 5 2 4 3 2" xfId="10321"/>
    <cellStyle name="Standard 2 2 5 2 4 3 2 2" xfId="29907"/>
    <cellStyle name="Standard 2 2 5 2 4 3 2 3" xfId="18278"/>
    <cellStyle name="Standard 2 2 5 2 4 3 3" xfId="7669"/>
    <cellStyle name="Standard 2 2 5 2 4 3 3 2" xfId="27254"/>
    <cellStyle name="Standard 2 2 5 2 4 3 4" xfId="21950"/>
    <cellStyle name="Standard 2 2 5 2 4 3 5" xfId="15625"/>
    <cellStyle name="Standard 2 2 5 2 4 4" xfId="8689"/>
    <cellStyle name="Standard 2 2 5 2 4 4 2" xfId="28275"/>
    <cellStyle name="Standard 2 2 5 2 4 4 3" xfId="16646"/>
    <cellStyle name="Standard 2 2 5 2 4 5" xfId="5017"/>
    <cellStyle name="Standard 2 2 5 2 4 5 2" xfId="24602"/>
    <cellStyle name="Standard 2 2 5 2 4 6" xfId="20318"/>
    <cellStyle name="Standard 2 2 5 2 4 7" xfId="12973"/>
    <cellStyle name="Standard 2 2 5 2 5" xfId="1879"/>
    <cellStyle name="Standard 2 2 5 2 5 2" xfId="7183"/>
    <cellStyle name="Standard 2 2 5 2 5 2 2" xfId="26768"/>
    <cellStyle name="Standard 2 2 5 2 5 2 3" xfId="15139"/>
    <cellStyle name="Standard 2 2 5 2 5 3" xfId="9835"/>
    <cellStyle name="Standard 2 2 5 2 5 3 2" xfId="29421"/>
    <cellStyle name="Standard 2 2 5 2 5 3 3" xfId="17792"/>
    <cellStyle name="Standard 2 2 5 2 5 4" xfId="4531"/>
    <cellStyle name="Standard 2 2 5 2 5 4 2" xfId="24116"/>
    <cellStyle name="Standard 2 2 5 2 5 5" xfId="21464"/>
    <cellStyle name="Standard 2 2 5 2 5 6" xfId="12487"/>
    <cellStyle name="Standard 2 2 5 2 6" xfId="2899"/>
    <cellStyle name="Standard 2 2 5 2 6 2" xfId="10855"/>
    <cellStyle name="Standard 2 2 5 2 6 2 2" xfId="30441"/>
    <cellStyle name="Standard 2 2 5 2 6 2 3" xfId="18812"/>
    <cellStyle name="Standard 2 2 5 2 6 3" xfId="5551"/>
    <cellStyle name="Standard 2 2 5 2 6 3 2" xfId="25136"/>
    <cellStyle name="Standard 2 2 5 2 6 4" xfId="22484"/>
    <cellStyle name="Standard 2 2 5 2 6 5" xfId="13507"/>
    <cellStyle name="Standard 2 2 5 2 7" xfId="1345"/>
    <cellStyle name="Standard 2 2 5 2 7 2" xfId="9301"/>
    <cellStyle name="Standard 2 2 5 2 7 2 2" xfId="28887"/>
    <cellStyle name="Standard 2 2 5 2 7 2 3" xfId="17258"/>
    <cellStyle name="Standard 2 2 5 2 7 3" xfId="6649"/>
    <cellStyle name="Standard 2 2 5 2 7 3 2" xfId="26234"/>
    <cellStyle name="Standard 2 2 5 2 7 4" xfId="20930"/>
    <cellStyle name="Standard 2 2 5 2 7 5" xfId="14605"/>
    <cellStyle name="Standard 2 2 5 2 8" xfId="8203"/>
    <cellStyle name="Standard 2 2 5 2 8 2" xfId="27789"/>
    <cellStyle name="Standard 2 2 5 2 8 3" xfId="16160"/>
    <cellStyle name="Standard 2 2 5 2 9" xfId="3997"/>
    <cellStyle name="Standard 2 2 5 2 9 2" xfId="23582"/>
    <cellStyle name="Standard 2 2 5 3" xfId="295"/>
    <cellStyle name="Standard 2 2 5 3 10" xfId="19880"/>
    <cellStyle name="Standard 2 2 5 3 11" xfId="11875"/>
    <cellStyle name="Standard 2 2 5 3 2" xfId="451"/>
    <cellStyle name="Standard 2 2 5 3 2 2" xfId="1063"/>
    <cellStyle name="Standard 2 2 5 3 2 2 2" xfId="3715"/>
    <cellStyle name="Standard 2 2 5 3 2 2 2 2" xfId="11671"/>
    <cellStyle name="Standard 2 2 5 3 2 2 2 2 2" xfId="31257"/>
    <cellStyle name="Standard 2 2 5 3 2 2 2 2 3" xfId="19628"/>
    <cellStyle name="Standard 2 2 5 3 2 2 2 3" xfId="6367"/>
    <cellStyle name="Standard 2 2 5 3 2 2 2 3 2" xfId="25952"/>
    <cellStyle name="Standard 2 2 5 3 2 2 2 4" xfId="23300"/>
    <cellStyle name="Standard 2 2 5 3 2 2 2 5" xfId="14323"/>
    <cellStyle name="Standard 2 2 5 3 2 2 3" xfId="2695"/>
    <cellStyle name="Standard 2 2 5 3 2 2 3 2" xfId="10651"/>
    <cellStyle name="Standard 2 2 5 3 2 2 3 2 2" xfId="30237"/>
    <cellStyle name="Standard 2 2 5 3 2 2 3 2 3" xfId="18608"/>
    <cellStyle name="Standard 2 2 5 3 2 2 3 3" xfId="7999"/>
    <cellStyle name="Standard 2 2 5 3 2 2 3 3 2" xfId="27584"/>
    <cellStyle name="Standard 2 2 5 3 2 2 3 4" xfId="22280"/>
    <cellStyle name="Standard 2 2 5 3 2 2 3 5" xfId="15955"/>
    <cellStyle name="Standard 2 2 5 3 2 2 4" xfId="9019"/>
    <cellStyle name="Standard 2 2 5 3 2 2 4 2" xfId="28605"/>
    <cellStyle name="Standard 2 2 5 3 2 2 4 3" xfId="16976"/>
    <cellStyle name="Standard 2 2 5 3 2 2 5" xfId="5347"/>
    <cellStyle name="Standard 2 2 5 3 2 2 5 2" xfId="24932"/>
    <cellStyle name="Standard 2 2 5 3 2 2 6" xfId="20648"/>
    <cellStyle name="Standard 2 2 5 3 2 2 7" xfId="13303"/>
    <cellStyle name="Standard 2 2 5 3 2 3" xfId="2083"/>
    <cellStyle name="Standard 2 2 5 3 2 3 2" xfId="7387"/>
    <cellStyle name="Standard 2 2 5 3 2 3 2 2" xfId="26972"/>
    <cellStyle name="Standard 2 2 5 3 2 3 2 3" xfId="15343"/>
    <cellStyle name="Standard 2 2 5 3 2 3 3" xfId="10039"/>
    <cellStyle name="Standard 2 2 5 3 2 3 3 2" xfId="29625"/>
    <cellStyle name="Standard 2 2 5 3 2 3 3 3" xfId="17996"/>
    <cellStyle name="Standard 2 2 5 3 2 3 4" xfId="4735"/>
    <cellStyle name="Standard 2 2 5 3 2 3 4 2" xfId="24320"/>
    <cellStyle name="Standard 2 2 5 3 2 3 5" xfId="21668"/>
    <cellStyle name="Standard 2 2 5 3 2 3 6" xfId="12691"/>
    <cellStyle name="Standard 2 2 5 3 2 4" xfId="3103"/>
    <cellStyle name="Standard 2 2 5 3 2 4 2" xfId="11059"/>
    <cellStyle name="Standard 2 2 5 3 2 4 2 2" xfId="30645"/>
    <cellStyle name="Standard 2 2 5 3 2 4 2 3" xfId="19016"/>
    <cellStyle name="Standard 2 2 5 3 2 4 3" xfId="5755"/>
    <cellStyle name="Standard 2 2 5 3 2 4 3 2" xfId="25340"/>
    <cellStyle name="Standard 2 2 5 3 2 4 4" xfId="22688"/>
    <cellStyle name="Standard 2 2 5 3 2 4 5" xfId="13711"/>
    <cellStyle name="Standard 2 2 5 3 2 5" xfId="1675"/>
    <cellStyle name="Standard 2 2 5 3 2 5 2" xfId="9631"/>
    <cellStyle name="Standard 2 2 5 3 2 5 2 2" xfId="29217"/>
    <cellStyle name="Standard 2 2 5 3 2 5 2 3" xfId="17588"/>
    <cellStyle name="Standard 2 2 5 3 2 5 3" xfId="6979"/>
    <cellStyle name="Standard 2 2 5 3 2 5 3 2" xfId="26564"/>
    <cellStyle name="Standard 2 2 5 3 2 5 4" xfId="21260"/>
    <cellStyle name="Standard 2 2 5 3 2 5 5" xfId="14935"/>
    <cellStyle name="Standard 2 2 5 3 2 6" xfId="8407"/>
    <cellStyle name="Standard 2 2 5 3 2 6 2" xfId="27993"/>
    <cellStyle name="Standard 2 2 5 3 2 6 3" xfId="16364"/>
    <cellStyle name="Standard 2 2 5 3 2 7" xfId="4327"/>
    <cellStyle name="Standard 2 2 5 3 2 7 2" xfId="23912"/>
    <cellStyle name="Standard 2 2 5 3 2 8" xfId="20036"/>
    <cellStyle name="Standard 2 2 5 3 2 9" xfId="12283"/>
    <cellStyle name="Standard 2 2 5 3 3" xfId="907"/>
    <cellStyle name="Standard 2 2 5 3 3 2" xfId="2539"/>
    <cellStyle name="Standard 2 2 5 3 3 2 2" xfId="7843"/>
    <cellStyle name="Standard 2 2 5 3 3 2 2 2" xfId="27428"/>
    <cellStyle name="Standard 2 2 5 3 3 2 2 3" xfId="15799"/>
    <cellStyle name="Standard 2 2 5 3 3 2 3" xfId="10495"/>
    <cellStyle name="Standard 2 2 5 3 3 2 3 2" xfId="30081"/>
    <cellStyle name="Standard 2 2 5 3 3 2 3 3" xfId="18452"/>
    <cellStyle name="Standard 2 2 5 3 3 2 4" xfId="5191"/>
    <cellStyle name="Standard 2 2 5 3 3 2 4 2" xfId="24776"/>
    <cellStyle name="Standard 2 2 5 3 3 2 5" xfId="22124"/>
    <cellStyle name="Standard 2 2 5 3 3 2 6" xfId="13147"/>
    <cellStyle name="Standard 2 2 5 3 3 3" xfId="3559"/>
    <cellStyle name="Standard 2 2 5 3 3 3 2" xfId="11515"/>
    <cellStyle name="Standard 2 2 5 3 3 3 2 2" xfId="31101"/>
    <cellStyle name="Standard 2 2 5 3 3 3 2 3" xfId="19472"/>
    <cellStyle name="Standard 2 2 5 3 3 3 3" xfId="6211"/>
    <cellStyle name="Standard 2 2 5 3 3 3 3 2" xfId="25796"/>
    <cellStyle name="Standard 2 2 5 3 3 3 4" xfId="23144"/>
    <cellStyle name="Standard 2 2 5 3 3 3 5" xfId="14167"/>
    <cellStyle name="Standard 2 2 5 3 3 4" xfId="1519"/>
    <cellStyle name="Standard 2 2 5 3 3 4 2" xfId="9475"/>
    <cellStyle name="Standard 2 2 5 3 3 4 2 2" xfId="29061"/>
    <cellStyle name="Standard 2 2 5 3 3 4 2 3" xfId="17432"/>
    <cellStyle name="Standard 2 2 5 3 3 4 3" xfId="6823"/>
    <cellStyle name="Standard 2 2 5 3 3 4 3 2" xfId="26408"/>
    <cellStyle name="Standard 2 2 5 3 3 4 4" xfId="21104"/>
    <cellStyle name="Standard 2 2 5 3 3 4 5" xfId="14779"/>
    <cellStyle name="Standard 2 2 5 3 3 5" xfId="8863"/>
    <cellStyle name="Standard 2 2 5 3 3 5 2" xfId="28449"/>
    <cellStyle name="Standard 2 2 5 3 3 5 3" xfId="16820"/>
    <cellStyle name="Standard 2 2 5 3 3 6" xfId="4171"/>
    <cellStyle name="Standard 2 2 5 3 3 6 2" xfId="23756"/>
    <cellStyle name="Standard 2 2 5 3 3 7" xfId="20492"/>
    <cellStyle name="Standard 2 2 5 3 3 8" xfId="12127"/>
    <cellStyle name="Standard 2 2 5 3 4" xfId="655"/>
    <cellStyle name="Standard 2 2 5 3 4 2" xfId="3307"/>
    <cellStyle name="Standard 2 2 5 3 4 2 2" xfId="11263"/>
    <cellStyle name="Standard 2 2 5 3 4 2 2 2" xfId="30849"/>
    <cellStyle name="Standard 2 2 5 3 4 2 2 3" xfId="19220"/>
    <cellStyle name="Standard 2 2 5 3 4 2 3" xfId="5959"/>
    <cellStyle name="Standard 2 2 5 3 4 2 3 2" xfId="25544"/>
    <cellStyle name="Standard 2 2 5 3 4 2 4" xfId="22892"/>
    <cellStyle name="Standard 2 2 5 3 4 2 5" xfId="13915"/>
    <cellStyle name="Standard 2 2 5 3 4 3" xfId="2287"/>
    <cellStyle name="Standard 2 2 5 3 4 3 2" xfId="10243"/>
    <cellStyle name="Standard 2 2 5 3 4 3 2 2" xfId="29829"/>
    <cellStyle name="Standard 2 2 5 3 4 3 2 3" xfId="18200"/>
    <cellStyle name="Standard 2 2 5 3 4 3 3" xfId="7591"/>
    <cellStyle name="Standard 2 2 5 3 4 3 3 2" xfId="27176"/>
    <cellStyle name="Standard 2 2 5 3 4 3 4" xfId="21872"/>
    <cellStyle name="Standard 2 2 5 3 4 3 5" xfId="15547"/>
    <cellStyle name="Standard 2 2 5 3 4 4" xfId="8611"/>
    <cellStyle name="Standard 2 2 5 3 4 4 2" xfId="28197"/>
    <cellStyle name="Standard 2 2 5 3 4 4 3" xfId="16568"/>
    <cellStyle name="Standard 2 2 5 3 4 5" xfId="4939"/>
    <cellStyle name="Standard 2 2 5 3 4 5 2" xfId="24524"/>
    <cellStyle name="Standard 2 2 5 3 4 6" xfId="20240"/>
    <cellStyle name="Standard 2 2 5 3 4 7" xfId="12895"/>
    <cellStyle name="Standard 2 2 5 3 5" xfId="1927"/>
    <cellStyle name="Standard 2 2 5 3 5 2" xfId="7231"/>
    <cellStyle name="Standard 2 2 5 3 5 2 2" xfId="26816"/>
    <cellStyle name="Standard 2 2 5 3 5 2 3" xfId="15187"/>
    <cellStyle name="Standard 2 2 5 3 5 3" xfId="9883"/>
    <cellStyle name="Standard 2 2 5 3 5 3 2" xfId="29469"/>
    <cellStyle name="Standard 2 2 5 3 5 3 3" xfId="17840"/>
    <cellStyle name="Standard 2 2 5 3 5 4" xfId="4579"/>
    <cellStyle name="Standard 2 2 5 3 5 4 2" xfId="24164"/>
    <cellStyle name="Standard 2 2 5 3 5 5" xfId="21512"/>
    <cellStyle name="Standard 2 2 5 3 5 6" xfId="12535"/>
    <cellStyle name="Standard 2 2 5 3 6" xfId="2947"/>
    <cellStyle name="Standard 2 2 5 3 6 2" xfId="10903"/>
    <cellStyle name="Standard 2 2 5 3 6 2 2" xfId="30489"/>
    <cellStyle name="Standard 2 2 5 3 6 2 3" xfId="18860"/>
    <cellStyle name="Standard 2 2 5 3 6 3" xfId="5599"/>
    <cellStyle name="Standard 2 2 5 3 6 3 2" xfId="25184"/>
    <cellStyle name="Standard 2 2 5 3 6 4" xfId="22532"/>
    <cellStyle name="Standard 2 2 5 3 6 5" xfId="13555"/>
    <cellStyle name="Standard 2 2 5 3 7" xfId="1267"/>
    <cellStyle name="Standard 2 2 5 3 7 2" xfId="9223"/>
    <cellStyle name="Standard 2 2 5 3 7 2 2" xfId="28809"/>
    <cellStyle name="Standard 2 2 5 3 7 2 3" xfId="17180"/>
    <cellStyle name="Standard 2 2 5 3 7 3" xfId="6571"/>
    <cellStyle name="Standard 2 2 5 3 7 3 2" xfId="26156"/>
    <cellStyle name="Standard 2 2 5 3 7 4" xfId="20852"/>
    <cellStyle name="Standard 2 2 5 3 7 5" xfId="14527"/>
    <cellStyle name="Standard 2 2 5 3 8" xfId="8251"/>
    <cellStyle name="Standard 2 2 5 3 8 2" xfId="27837"/>
    <cellStyle name="Standard 2 2 5 3 8 3" xfId="16208"/>
    <cellStyle name="Standard 2 2 5 3 9" xfId="3919"/>
    <cellStyle name="Standard 2 2 5 3 9 2" xfId="23504"/>
    <cellStyle name="Standard 2 2 5 4" xfId="403"/>
    <cellStyle name="Standard 2 2 5 4 2" xfId="1015"/>
    <cellStyle name="Standard 2 2 5 4 2 2" xfId="3667"/>
    <cellStyle name="Standard 2 2 5 4 2 2 2" xfId="11623"/>
    <cellStyle name="Standard 2 2 5 4 2 2 2 2" xfId="31209"/>
    <cellStyle name="Standard 2 2 5 4 2 2 2 3" xfId="19580"/>
    <cellStyle name="Standard 2 2 5 4 2 2 3" xfId="6319"/>
    <cellStyle name="Standard 2 2 5 4 2 2 3 2" xfId="25904"/>
    <cellStyle name="Standard 2 2 5 4 2 2 4" xfId="23252"/>
    <cellStyle name="Standard 2 2 5 4 2 2 5" xfId="14275"/>
    <cellStyle name="Standard 2 2 5 4 2 3" xfId="2647"/>
    <cellStyle name="Standard 2 2 5 4 2 3 2" xfId="10603"/>
    <cellStyle name="Standard 2 2 5 4 2 3 2 2" xfId="30189"/>
    <cellStyle name="Standard 2 2 5 4 2 3 2 3" xfId="18560"/>
    <cellStyle name="Standard 2 2 5 4 2 3 3" xfId="7951"/>
    <cellStyle name="Standard 2 2 5 4 2 3 3 2" xfId="27536"/>
    <cellStyle name="Standard 2 2 5 4 2 3 4" xfId="22232"/>
    <cellStyle name="Standard 2 2 5 4 2 3 5" xfId="15907"/>
    <cellStyle name="Standard 2 2 5 4 2 4" xfId="8971"/>
    <cellStyle name="Standard 2 2 5 4 2 4 2" xfId="28557"/>
    <cellStyle name="Standard 2 2 5 4 2 4 3" xfId="16928"/>
    <cellStyle name="Standard 2 2 5 4 2 5" xfId="5299"/>
    <cellStyle name="Standard 2 2 5 4 2 5 2" xfId="24884"/>
    <cellStyle name="Standard 2 2 5 4 2 6" xfId="20600"/>
    <cellStyle name="Standard 2 2 5 4 2 7" xfId="13255"/>
    <cellStyle name="Standard 2 2 5 4 3" xfId="2035"/>
    <cellStyle name="Standard 2 2 5 4 3 2" xfId="7339"/>
    <cellStyle name="Standard 2 2 5 4 3 2 2" xfId="26924"/>
    <cellStyle name="Standard 2 2 5 4 3 2 3" xfId="15295"/>
    <cellStyle name="Standard 2 2 5 4 3 3" xfId="9991"/>
    <cellStyle name="Standard 2 2 5 4 3 3 2" xfId="29577"/>
    <cellStyle name="Standard 2 2 5 4 3 3 3" xfId="17948"/>
    <cellStyle name="Standard 2 2 5 4 3 4" xfId="4687"/>
    <cellStyle name="Standard 2 2 5 4 3 4 2" xfId="24272"/>
    <cellStyle name="Standard 2 2 5 4 3 5" xfId="21620"/>
    <cellStyle name="Standard 2 2 5 4 3 6" xfId="12643"/>
    <cellStyle name="Standard 2 2 5 4 4" xfId="3055"/>
    <cellStyle name="Standard 2 2 5 4 4 2" xfId="11011"/>
    <cellStyle name="Standard 2 2 5 4 4 2 2" xfId="30597"/>
    <cellStyle name="Standard 2 2 5 4 4 2 3" xfId="18968"/>
    <cellStyle name="Standard 2 2 5 4 4 3" xfId="5707"/>
    <cellStyle name="Standard 2 2 5 4 4 3 2" xfId="25292"/>
    <cellStyle name="Standard 2 2 5 4 4 4" xfId="22640"/>
    <cellStyle name="Standard 2 2 5 4 4 5" xfId="13663"/>
    <cellStyle name="Standard 2 2 5 4 5" xfId="1627"/>
    <cellStyle name="Standard 2 2 5 4 5 2" xfId="9583"/>
    <cellStyle name="Standard 2 2 5 4 5 2 2" xfId="29169"/>
    <cellStyle name="Standard 2 2 5 4 5 2 3" xfId="17540"/>
    <cellStyle name="Standard 2 2 5 4 5 3" xfId="6931"/>
    <cellStyle name="Standard 2 2 5 4 5 3 2" xfId="26516"/>
    <cellStyle name="Standard 2 2 5 4 5 4" xfId="21212"/>
    <cellStyle name="Standard 2 2 5 4 5 5" xfId="14887"/>
    <cellStyle name="Standard 2 2 5 4 6" xfId="8359"/>
    <cellStyle name="Standard 2 2 5 4 6 2" xfId="27945"/>
    <cellStyle name="Standard 2 2 5 4 6 3" xfId="16316"/>
    <cellStyle name="Standard 2 2 5 4 7" xfId="4279"/>
    <cellStyle name="Standard 2 2 5 4 7 2" xfId="23864"/>
    <cellStyle name="Standard 2 2 5 4 8" xfId="19988"/>
    <cellStyle name="Standard 2 2 5 4 9" xfId="12235"/>
    <cellStyle name="Standard 2 2 5 5" xfId="781"/>
    <cellStyle name="Standard 2 2 5 5 2" xfId="2413"/>
    <cellStyle name="Standard 2 2 5 5 2 2" xfId="7717"/>
    <cellStyle name="Standard 2 2 5 5 2 2 2" xfId="27302"/>
    <cellStyle name="Standard 2 2 5 5 2 2 3" xfId="15673"/>
    <cellStyle name="Standard 2 2 5 5 2 3" xfId="10369"/>
    <cellStyle name="Standard 2 2 5 5 2 3 2" xfId="29955"/>
    <cellStyle name="Standard 2 2 5 5 2 3 3" xfId="18326"/>
    <cellStyle name="Standard 2 2 5 5 2 4" xfId="5065"/>
    <cellStyle name="Standard 2 2 5 5 2 4 2" xfId="24650"/>
    <cellStyle name="Standard 2 2 5 5 2 5" xfId="21998"/>
    <cellStyle name="Standard 2 2 5 5 2 6" xfId="13021"/>
    <cellStyle name="Standard 2 2 5 5 3" xfId="3433"/>
    <cellStyle name="Standard 2 2 5 5 3 2" xfId="11389"/>
    <cellStyle name="Standard 2 2 5 5 3 2 2" xfId="30975"/>
    <cellStyle name="Standard 2 2 5 5 3 2 3" xfId="19346"/>
    <cellStyle name="Standard 2 2 5 5 3 3" xfId="6085"/>
    <cellStyle name="Standard 2 2 5 5 3 3 2" xfId="25670"/>
    <cellStyle name="Standard 2 2 5 5 3 4" xfId="23018"/>
    <cellStyle name="Standard 2 2 5 5 3 5" xfId="14041"/>
    <cellStyle name="Standard 2 2 5 5 4" xfId="1393"/>
    <cellStyle name="Standard 2 2 5 5 4 2" xfId="9349"/>
    <cellStyle name="Standard 2 2 5 5 4 2 2" xfId="28935"/>
    <cellStyle name="Standard 2 2 5 5 4 2 3" xfId="17306"/>
    <cellStyle name="Standard 2 2 5 5 4 3" xfId="6697"/>
    <cellStyle name="Standard 2 2 5 5 4 3 2" xfId="26282"/>
    <cellStyle name="Standard 2 2 5 5 4 4" xfId="20978"/>
    <cellStyle name="Standard 2 2 5 5 4 5" xfId="14653"/>
    <cellStyle name="Standard 2 2 5 5 5" xfId="8737"/>
    <cellStyle name="Standard 2 2 5 5 5 2" xfId="28323"/>
    <cellStyle name="Standard 2 2 5 5 5 3" xfId="16694"/>
    <cellStyle name="Standard 2 2 5 5 6" xfId="4045"/>
    <cellStyle name="Standard 2 2 5 5 6 2" xfId="23630"/>
    <cellStyle name="Standard 2 2 5 5 7" xfId="20366"/>
    <cellStyle name="Standard 2 2 5 5 8" xfId="12001"/>
    <cellStyle name="Standard 2 2 5 6" xfId="607"/>
    <cellStyle name="Standard 2 2 5 6 2" xfId="3259"/>
    <cellStyle name="Standard 2 2 5 6 2 2" xfId="11215"/>
    <cellStyle name="Standard 2 2 5 6 2 2 2" xfId="30801"/>
    <cellStyle name="Standard 2 2 5 6 2 2 3" xfId="19172"/>
    <cellStyle name="Standard 2 2 5 6 2 3" xfId="5911"/>
    <cellStyle name="Standard 2 2 5 6 2 3 2" xfId="25496"/>
    <cellStyle name="Standard 2 2 5 6 2 4" xfId="22844"/>
    <cellStyle name="Standard 2 2 5 6 2 5" xfId="13867"/>
    <cellStyle name="Standard 2 2 5 6 3" xfId="2239"/>
    <cellStyle name="Standard 2 2 5 6 3 2" xfId="10195"/>
    <cellStyle name="Standard 2 2 5 6 3 2 2" xfId="29781"/>
    <cellStyle name="Standard 2 2 5 6 3 2 3" xfId="18152"/>
    <cellStyle name="Standard 2 2 5 6 3 3" xfId="7543"/>
    <cellStyle name="Standard 2 2 5 6 3 3 2" xfId="27128"/>
    <cellStyle name="Standard 2 2 5 6 3 4" xfId="21824"/>
    <cellStyle name="Standard 2 2 5 6 3 5" xfId="15499"/>
    <cellStyle name="Standard 2 2 5 6 4" xfId="8563"/>
    <cellStyle name="Standard 2 2 5 6 4 2" xfId="28149"/>
    <cellStyle name="Standard 2 2 5 6 4 3" xfId="16520"/>
    <cellStyle name="Standard 2 2 5 6 5" xfId="4891"/>
    <cellStyle name="Standard 2 2 5 6 5 2" xfId="24476"/>
    <cellStyle name="Standard 2 2 5 6 6" xfId="20192"/>
    <cellStyle name="Standard 2 2 5 6 7" xfId="12847"/>
    <cellStyle name="Standard 2 2 5 7" xfId="1801"/>
    <cellStyle name="Standard 2 2 5 7 2" xfId="7105"/>
    <cellStyle name="Standard 2 2 5 7 2 2" xfId="26690"/>
    <cellStyle name="Standard 2 2 5 7 2 3" xfId="15061"/>
    <cellStyle name="Standard 2 2 5 7 3" xfId="9757"/>
    <cellStyle name="Standard 2 2 5 7 3 2" xfId="29343"/>
    <cellStyle name="Standard 2 2 5 7 3 3" xfId="17714"/>
    <cellStyle name="Standard 2 2 5 7 4" xfId="4453"/>
    <cellStyle name="Standard 2 2 5 7 4 2" xfId="24038"/>
    <cellStyle name="Standard 2 2 5 7 5" xfId="21386"/>
    <cellStyle name="Standard 2 2 5 7 6" xfId="12409"/>
    <cellStyle name="Standard 2 2 5 8" xfId="2821"/>
    <cellStyle name="Standard 2 2 5 8 2" xfId="10777"/>
    <cellStyle name="Standard 2 2 5 8 2 2" xfId="30363"/>
    <cellStyle name="Standard 2 2 5 8 2 3" xfId="18734"/>
    <cellStyle name="Standard 2 2 5 8 3" xfId="5473"/>
    <cellStyle name="Standard 2 2 5 8 3 2" xfId="25058"/>
    <cellStyle name="Standard 2 2 5 8 4" xfId="22406"/>
    <cellStyle name="Standard 2 2 5 8 5" xfId="13429"/>
    <cellStyle name="Standard 2 2 5 9" xfId="1219"/>
    <cellStyle name="Standard 2 2 5 9 2" xfId="9175"/>
    <cellStyle name="Standard 2 2 5 9 2 2" xfId="28761"/>
    <cellStyle name="Standard 2 2 5 9 2 3" xfId="17132"/>
    <cellStyle name="Standard 2 2 5 9 3" xfId="6523"/>
    <cellStyle name="Standard 2 2 5 9 3 2" xfId="26108"/>
    <cellStyle name="Standard 2 2 5 9 4" xfId="20804"/>
    <cellStyle name="Standard 2 2 5 9 5" xfId="14479"/>
    <cellStyle name="Standard 2 2 6" xfId="231"/>
    <cellStyle name="Standard 2 2 6 10" xfId="3855"/>
    <cellStyle name="Standard 2 2 6 10 2" xfId="23440"/>
    <cellStyle name="Standard 2 2 6 11" xfId="19816"/>
    <cellStyle name="Standard 2 2 6 12" xfId="11811"/>
    <cellStyle name="Standard 2 2 6 2" xfId="327"/>
    <cellStyle name="Standard 2 2 6 2 10" xfId="19912"/>
    <cellStyle name="Standard 2 2 6 2 11" xfId="11937"/>
    <cellStyle name="Standard 2 2 6 2 2" xfId="513"/>
    <cellStyle name="Standard 2 2 6 2 2 2" xfId="1125"/>
    <cellStyle name="Standard 2 2 6 2 2 2 2" xfId="3777"/>
    <cellStyle name="Standard 2 2 6 2 2 2 2 2" xfId="11733"/>
    <cellStyle name="Standard 2 2 6 2 2 2 2 2 2" xfId="31319"/>
    <cellStyle name="Standard 2 2 6 2 2 2 2 2 3" xfId="19690"/>
    <cellStyle name="Standard 2 2 6 2 2 2 2 3" xfId="6429"/>
    <cellStyle name="Standard 2 2 6 2 2 2 2 3 2" xfId="26014"/>
    <cellStyle name="Standard 2 2 6 2 2 2 2 4" xfId="23362"/>
    <cellStyle name="Standard 2 2 6 2 2 2 2 5" xfId="14385"/>
    <cellStyle name="Standard 2 2 6 2 2 2 3" xfId="2757"/>
    <cellStyle name="Standard 2 2 6 2 2 2 3 2" xfId="10713"/>
    <cellStyle name="Standard 2 2 6 2 2 2 3 2 2" xfId="30299"/>
    <cellStyle name="Standard 2 2 6 2 2 2 3 2 3" xfId="18670"/>
    <cellStyle name="Standard 2 2 6 2 2 2 3 3" xfId="8061"/>
    <cellStyle name="Standard 2 2 6 2 2 2 3 3 2" xfId="27646"/>
    <cellStyle name="Standard 2 2 6 2 2 2 3 4" xfId="22342"/>
    <cellStyle name="Standard 2 2 6 2 2 2 3 5" xfId="16017"/>
    <cellStyle name="Standard 2 2 6 2 2 2 4" xfId="9081"/>
    <cellStyle name="Standard 2 2 6 2 2 2 4 2" xfId="28667"/>
    <cellStyle name="Standard 2 2 6 2 2 2 4 3" xfId="17038"/>
    <cellStyle name="Standard 2 2 6 2 2 2 5" xfId="5409"/>
    <cellStyle name="Standard 2 2 6 2 2 2 5 2" xfId="24994"/>
    <cellStyle name="Standard 2 2 6 2 2 2 6" xfId="20710"/>
    <cellStyle name="Standard 2 2 6 2 2 2 7" xfId="13365"/>
    <cellStyle name="Standard 2 2 6 2 2 3" xfId="2145"/>
    <cellStyle name="Standard 2 2 6 2 2 3 2" xfId="7449"/>
    <cellStyle name="Standard 2 2 6 2 2 3 2 2" xfId="27034"/>
    <cellStyle name="Standard 2 2 6 2 2 3 2 3" xfId="15405"/>
    <cellStyle name="Standard 2 2 6 2 2 3 3" xfId="10101"/>
    <cellStyle name="Standard 2 2 6 2 2 3 3 2" xfId="29687"/>
    <cellStyle name="Standard 2 2 6 2 2 3 3 3" xfId="18058"/>
    <cellStyle name="Standard 2 2 6 2 2 3 4" xfId="4797"/>
    <cellStyle name="Standard 2 2 6 2 2 3 4 2" xfId="24382"/>
    <cellStyle name="Standard 2 2 6 2 2 3 5" xfId="21730"/>
    <cellStyle name="Standard 2 2 6 2 2 3 6" xfId="12753"/>
    <cellStyle name="Standard 2 2 6 2 2 4" xfId="3165"/>
    <cellStyle name="Standard 2 2 6 2 2 4 2" xfId="11121"/>
    <cellStyle name="Standard 2 2 6 2 2 4 2 2" xfId="30707"/>
    <cellStyle name="Standard 2 2 6 2 2 4 2 3" xfId="19078"/>
    <cellStyle name="Standard 2 2 6 2 2 4 3" xfId="5817"/>
    <cellStyle name="Standard 2 2 6 2 2 4 3 2" xfId="25402"/>
    <cellStyle name="Standard 2 2 6 2 2 4 4" xfId="22750"/>
    <cellStyle name="Standard 2 2 6 2 2 4 5" xfId="13773"/>
    <cellStyle name="Standard 2 2 6 2 2 5" xfId="1737"/>
    <cellStyle name="Standard 2 2 6 2 2 5 2" xfId="9693"/>
    <cellStyle name="Standard 2 2 6 2 2 5 2 2" xfId="29279"/>
    <cellStyle name="Standard 2 2 6 2 2 5 2 3" xfId="17650"/>
    <cellStyle name="Standard 2 2 6 2 2 5 3" xfId="7041"/>
    <cellStyle name="Standard 2 2 6 2 2 5 3 2" xfId="26626"/>
    <cellStyle name="Standard 2 2 6 2 2 5 4" xfId="21322"/>
    <cellStyle name="Standard 2 2 6 2 2 5 5" xfId="14997"/>
    <cellStyle name="Standard 2 2 6 2 2 6" xfId="8469"/>
    <cellStyle name="Standard 2 2 6 2 2 6 2" xfId="28055"/>
    <cellStyle name="Standard 2 2 6 2 2 6 3" xfId="16426"/>
    <cellStyle name="Standard 2 2 6 2 2 7" xfId="4389"/>
    <cellStyle name="Standard 2 2 6 2 2 7 2" xfId="23974"/>
    <cellStyle name="Standard 2 2 6 2 2 8" xfId="20098"/>
    <cellStyle name="Standard 2 2 6 2 2 9" xfId="12345"/>
    <cellStyle name="Standard 2 2 6 2 3" xfId="939"/>
    <cellStyle name="Standard 2 2 6 2 3 2" xfId="2571"/>
    <cellStyle name="Standard 2 2 6 2 3 2 2" xfId="7875"/>
    <cellStyle name="Standard 2 2 6 2 3 2 2 2" xfId="27460"/>
    <cellStyle name="Standard 2 2 6 2 3 2 2 3" xfId="15831"/>
    <cellStyle name="Standard 2 2 6 2 3 2 3" xfId="10527"/>
    <cellStyle name="Standard 2 2 6 2 3 2 3 2" xfId="30113"/>
    <cellStyle name="Standard 2 2 6 2 3 2 3 3" xfId="18484"/>
    <cellStyle name="Standard 2 2 6 2 3 2 4" xfId="5223"/>
    <cellStyle name="Standard 2 2 6 2 3 2 4 2" xfId="24808"/>
    <cellStyle name="Standard 2 2 6 2 3 2 5" xfId="22156"/>
    <cellStyle name="Standard 2 2 6 2 3 2 6" xfId="13179"/>
    <cellStyle name="Standard 2 2 6 2 3 3" xfId="3591"/>
    <cellStyle name="Standard 2 2 6 2 3 3 2" xfId="11547"/>
    <cellStyle name="Standard 2 2 6 2 3 3 2 2" xfId="31133"/>
    <cellStyle name="Standard 2 2 6 2 3 3 2 3" xfId="19504"/>
    <cellStyle name="Standard 2 2 6 2 3 3 3" xfId="6243"/>
    <cellStyle name="Standard 2 2 6 2 3 3 3 2" xfId="25828"/>
    <cellStyle name="Standard 2 2 6 2 3 3 4" xfId="23176"/>
    <cellStyle name="Standard 2 2 6 2 3 3 5" xfId="14199"/>
    <cellStyle name="Standard 2 2 6 2 3 4" xfId="1551"/>
    <cellStyle name="Standard 2 2 6 2 3 4 2" xfId="9507"/>
    <cellStyle name="Standard 2 2 6 2 3 4 2 2" xfId="29093"/>
    <cellStyle name="Standard 2 2 6 2 3 4 2 3" xfId="17464"/>
    <cellStyle name="Standard 2 2 6 2 3 4 3" xfId="6855"/>
    <cellStyle name="Standard 2 2 6 2 3 4 3 2" xfId="26440"/>
    <cellStyle name="Standard 2 2 6 2 3 4 4" xfId="21136"/>
    <cellStyle name="Standard 2 2 6 2 3 4 5" xfId="14811"/>
    <cellStyle name="Standard 2 2 6 2 3 5" xfId="8895"/>
    <cellStyle name="Standard 2 2 6 2 3 5 2" xfId="28481"/>
    <cellStyle name="Standard 2 2 6 2 3 5 3" xfId="16852"/>
    <cellStyle name="Standard 2 2 6 2 3 6" xfId="4203"/>
    <cellStyle name="Standard 2 2 6 2 3 6 2" xfId="23788"/>
    <cellStyle name="Standard 2 2 6 2 3 7" xfId="20524"/>
    <cellStyle name="Standard 2 2 6 2 3 8" xfId="12159"/>
    <cellStyle name="Standard 2 2 6 2 4" xfId="717"/>
    <cellStyle name="Standard 2 2 6 2 4 2" xfId="3369"/>
    <cellStyle name="Standard 2 2 6 2 4 2 2" xfId="11325"/>
    <cellStyle name="Standard 2 2 6 2 4 2 2 2" xfId="30911"/>
    <cellStyle name="Standard 2 2 6 2 4 2 2 3" xfId="19282"/>
    <cellStyle name="Standard 2 2 6 2 4 2 3" xfId="6021"/>
    <cellStyle name="Standard 2 2 6 2 4 2 3 2" xfId="25606"/>
    <cellStyle name="Standard 2 2 6 2 4 2 4" xfId="22954"/>
    <cellStyle name="Standard 2 2 6 2 4 2 5" xfId="13977"/>
    <cellStyle name="Standard 2 2 6 2 4 3" xfId="2349"/>
    <cellStyle name="Standard 2 2 6 2 4 3 2" xfId="10305"/>
    <cellStyle name="Standard 2 2 6 2 4 3 2 2" xfId="29891"/>
    <cellStyle name="Standard 2 2 6 2 4 3 2 3" xfId="18262"/>
    <cellStyle name="Standard 2 2 6 2 4 3 3" xfId="7653"/>
    <cellStyle name="Standard 2 2 6 2 4 3 3 2" xfId="27238"/>
    <cellStyle name="Standard 2 2 6 2 4 3 4" xfId="21934"/>
    <cellStyle name="Standard 2 2 6 2 4 3 5" xfId="15609"/>
    <cellStyle name="Standard 2 2 6 2 4 4" xfId="8673"/>
    <cellStyle name="Standard 2 2 6 2 4 4 2" xfId="28259"/>
    <cellStyle name="Standard 2 2 6 2 4 4 3" xfId="16630"/>
    <cellStyle name="Standard 2 2 6 2 4 5" xfId="5001"/>
    <cellStyle name="Standard 2 2 6 2 4 5 2" xfId="24586"/>
    <cellStyle name="Standard 2 2 6 2 4 6" xfId="20302"/>
    <cellStyle name="Standard 2 2 6 2 4 7" xfId="12957"/>
    <cellStyle name="Standard 2 2 6 2 5" xfId="1959"/>
    <cellStyle name="Standard 2 2 6 2 5 2" xfId="7263"/>
    <cellStyle name="Standard 2 2 6 2 5 2 2" xfId="26848"/>
    <cellStyle name="Standard 2 2 6 2 5 2 3" xfId="15219"/>
    <cellStyle name="Standard 2 2 6 2 5 3" xfId="9915"/>
    <cellStyle name="Standard 2 2 6 2 5 3 2" xfId="29501"/>
    <cellStyle name="Standard 2 2 6 2 5 3 3" xfId="17872"/>
    <cellStyle name="Standard 2 2 6 2 5 4" xfId="4611"/>
    <cellStyle name="Standard 2 2 6 2 5 4 2" xfId="24196"/>
    <cellStyle name="Standard 2 2 6 2 5 5" xfId="21544"/>
    <cellStyle name="Standard 2 2 6 2 5 6" xfId="12567"/>
    <cellStyle name="Standard 2 2 6 2 6" xfId="2979"/>
    <cellStyle name="Standard 2 2 6 2 6 2" xfId="10935"/>
    <cellStyle name="Standard 2 2 6 2 6 2 2" xfId="30521"/>
    <cellStyle name="Standard 2 2 6 2 6 2 3" xfId="18892"/>
    <cellStyle name="Standard 2 2 6 2 6 3" xfId="5631"/>
    <cellStyle name="Standard 2 2 6 2 6 3 2" xfId="25216"/>
    <cellStyle name="Standard 2 2 6 2 6 4" xfId="22564"/>
    <cellStyle name="Standard 2 2 6 2 6 5" xfId="13587"/>
    <cellStyle name="Standard 2 2 6 2 7" xfId="1329"/>
    <cellStyle name="Standard 2 2 6 2 7 2" xfId="9285"/>
    <cellStyle name="Standard 2 2 6 2 7 2 2" xfId="28871"/>
    <cellStyle name="Standard 2 2 6 2 7 2 3" xfId="17242"/>
    <cellStyle name="Standard 2 2 6 2 7 3" xfId="6633"/>
    <cellStyle name="Standard 2 2 6 2 7 3 2" xfId="26218"/>
    <cellStyle name="Standard 2 2 6 2 7 4" xfId="20914"/>
    <cellStyle name="Standard 2 2 6 2 7 5" xfId="14589"/>
    <cellStyle name="Standard 2 2 6 2 8" xfId="8283"/>
    <cellStyle name="Standard 2 2 6 2 8 2" xfId="27869"/>
    <cellStyle name="Standard 2 2 6 2 8 3" xfId="16240"/>
    <cellStyle name="Standard 2 2 6 2 9" xfId="3981"/>
    <cellStyle name="Standard 2 2 6 2 9 2" xfId="23566"/>
    <cellStyle name="Standard 2 2 6 3" xfId="387"/>
    <cellStyle name="Standard 2 2 6 3 2" xfId="999"/>
    <cellStyle name="Standard 2 2 6 3 2 2" xfId="3651"/>
    <cellStyle name="Standard 2 2 6 3 2 2 2" xfId="11607"/>
    <cellStyle name="Standard 2 2 6 3 2 2 2 2" xfId="31193"/>
    <cellStyle name="Standard 2 2 6 3 2 2 2 3" xfId="19564"/>
    <cellStyle name="Standard 2 2 6 3 2 2 3" xfId="6303"/>
    <cellStyle name="Standard 2 2 6 3 2 2 3 2" xfId="25888"/>
    <cellStyle name="Standard 2 2 6 3 2 2 4" xfId="23236"/>
    <cellStyle name="Standard 2 2 6 3 2 2 5" xfId="14259"/>
    <cellStyle name="Standard 2 2 6 3 2 3" xfId="2631"/>
    <cellStyle name="Standard 2 2 6 3 2 3 2" xfId="10587"/>
    <cellStyle name="Standard 2 2 6 3 2 3 2 2" xfId="30173"/>
    <cellStyle name="Standard 2 2 6 3 2 3 2 3" xfId="18544"/>
    <cellStyle name="Standard 2 2 6 3 2 3 3" xfId="7935"/>
    <cellStyle name="Standard 2 2 6 3 2 3 3 2" xfId="27520"/>
    <cellStyle name="Standard 2 2 6 3 2 3 4" xfId="22216"/>
    <cellStyle name="Standard 2 2 6 3 2 3 5" xfId="15891"/>
    <cellStyle name="Standard 2 2 6 3 2 4" xfId="8955"/>
    <cellStyle name="Standard 2 2 6 3 2 4 2" xfId="28541"/>
    <cellStyle name="Standard 2 2 6 3 2 4 3" xfId="16912"/>
    <cellStyle name="Standard 2 2 6 3 2 5" xfId="5283"/>
    <cellStyle name="Standard 2 2 6 3 2 5 2" xfId="24868"/>
    <cellStyle name="Standard 2 2 6 3 2 6" xfId="20584"/>
    <cellStyle name="Standard 2 2 6 3 2 7" xfId="13239"/>
    <cellStyle name="Standard 2 2 6 3 3" xfId="2019"/>
    <cellStyle name="Standard 2 2 6 3 3 2" xfId="7323"/>
    <cellStyle name="Standard 2 2 6 3 3 2 2" xfId="26908"/>
    <cellStyle name="Standard 2 2 6 3 3 2 3" xfId="15279"/>
    <cellStyle name="Standard 2 2 6 3 3 3" xfId="9975"/>
    <cellStyle name="Standard 2 2 6 3 3 3 2" xfId="29561"/>
    <cellStyle name="Standard 2 2 6 3 3 3 3" xfId="17932"/>
    <cellStyle name="Standard 2 2 6 3 3 4" xfId="4671"/>
    <cellStyle name="Standard 2 2 6 3 3 4 2" xfId="24256"/>
    <cellStyle name="Standard 2 2 6 3 3 5" xfId="21604"/>
    <cellStyle name="Standard 2 2 6 3 3 6" xfId="12627"/>
    <cellStyle name="Standard 2 2 6 3 4" xfId="3039"/>
    <cellStyle name="Standard 2 2 6 3 4 2" xfId="10995"/>
    <cellStyle name="Standard 2 2 6 3 4 2 2" xfId="30581"/>
    <cellStyle name="Standard 2 2 6 3 4 2 3" xfId="18952"/>
    <cellStyle name="Standard 2 2 6 3 4 3" xfId="5691"/>
    <cellStyle name="Standard 2 2 6 3 4 3 2" xfId="25276"/>
    <cellStyle name="Standard 2 2 6 3 4 4" xfId="22624"/>
    <cellStyle name="Standard 2 2 6 3 4 5" xfId="13647"/>
    <cellStyle name="Standard 2 2 6 3 5" xfId="1611"/>
    <cellStyle name="Standard 2 2 6 3 5 2" xfId="9567"/>
    <cellStyle name="Standard 2 2 6 3 5 2 2" xfId="29153"/>
    <cellStyle name="Standard 2 2 6 3 5 2 3" xfId="17524"/>
    <cellStyle name="Standard 2 2 6 3 5 3" xfId="6915"/>
    <cellStyle name="Standard 2 2 6 3 5 3 2" xfId="26500"/>
    <cellStyle name="Standard 2 2 6 3 5 4" xfId="21196"/>
    <cellStyle name="Standard 2 2 6 3 5 5" xfId="14871"/>
    <cellStyle name="Standard 2 2 6 3 6" xfId="8343"/>
    <cellStyle name="Standard 2 2 6 3 6 2" xfId="27929"/>
    <cellStyle name="Standard 2 2 6 3 6 3" xfId="16300"/>
    <cellStyle name="Standard 2 2 6 3 7" xfId="4263"/>
    <cellStyle name="Standard 2 2 6 3 7 2" xfId="23848"/>
    <cellStyle name="Standard 2 2 6 3 8" xfId="19972"/>
    <cellStyle name="Standard 2 2 6 3 9" xfId="12219"/>
    <cellStyle name="Standard 2 2 6 4" xfId="843"/>
    <cellStyle name="Standard 2 2 6 4 2" xfId="2475"/>
    <cellStyle name="Standard 2 2 6 4 2 2" xfId="7779"/>
    <cellStyle name="Standard 2 2 6 4 2 2 2" xfId="27364"/>
    <cellStyle name="Standard 2 2 6 4 2 2 3" xfId="15735"/>
    <cellStyle name="Standard 2 2 6 4 2 3" xfId="10431"/>
    <cellStyle name="Standard 2 2 6 4 2 3 2" xfId="30017"/>
    <cellStyle name="Standard 2 2 6 4 2 3 3" xfId="18388"/>
    <cellStyle name="Standard 2 2 6 4 2 4" xfId="5127"/>
    <cellStyle name="Standard 2 2 6 4 2 4 2" xfId="24712"/>
    <cellStyle name="Standard 2 2 6 4 2 5" xfId="22060"/>
    <cellStyle name="Standard 2 2 6 4 2 6" xfId="13083"/>
    <cellStyle name="Standard 2 2 6 4 3" xfId="3495"/>
    <cellStyle name="Standard 2 2 6 4 3 2" xfId="11451"/>
    <cellStyle name="Standard 2 2 6 4 3 2 2" xfId="31037"/>
    <cellStyle name="Standard 2 2 6 4 3 2 3" xfId="19408"/>
    <cellStyle name="Standard 2 2 6 4 3 3" xfId="6147"/>
    <cellStyle name="Standard 2 2 6 4 3 3 2" xfId="25732"/>
    <cellStyle name="Standard 2 2 6 4 3 4" xfId="23080"/>
    <cellStyle name="Standard 2 2 6 4 3 5" xfId="14103"/>
    <cellStyle name="Standard 2 2 6 4 4" xfId="1455"/>
    <cellStyle name="Standard 2 2 6 4 4 2" xfId="9411"/>
    <cellStyle name="Standard 2 2 6 4 4 2 2" xfId="28997"/>
    <cellStyle name="Standard 2 2 6 4 4 2 3" xfId="17368"/>
    <cellStyle name="Standard 2 2 6 4 4 3" xfId="6759"/>
    <cellStyle name="Standard 2 2 6 4 4 3 2" xfId="26344"/>
    <cellStyle name="Standard 2 2 6 4 4 4" xfId="21040"/>
    <cellStyle name="Standard 2 2 6 4 4 5" xfId="14715"/>
    <cellStyle name="Standard 2 2 6 4 5" xfId="8799"/>
    <cellStyle name="Standard 2 2 6 4 5 2" xfId="28385"/>
    <cellStyle name="Standard 2 2 6 4 5 3" xfId="16756"/>
    <cellStyle name="Standard 2 2 6 4 6" xfId="4107"/>
    <cellStyle name="Standard 2 2 6 4 6 2" xfId="23692"/>
    <cellStyle name="Standard 2 2 6 4 7" xfId="20428"/>
    <cellStyle name="Standard 2 2 6 4 8" xfId="12063"/>
    <cellStyle name="Standard 2 2 6 5" xfId="591"/>
    <cellStyle name="Standard 2 2 6 5 2" xfId="3243"/>
    <cellStyle name="Standard 2 2 6 5 2 2" xfId="11199"/>
    <cellStyle name="Standard 2 2 6 5 2 2 2" xfId="30785"/>
    <cellStyle name="Standard 2 2 6 5 2 2 3" xfId="19156"/>
    <cellStyle name="Standard 2 2 6 5 2 3" xfId="5895"/>
    <cellStyle name="Standard 2 2 6 5 2 3 2" xfId="25480"/>
    <cellStyle name="Standard 2 2 6 5 2 4" xfId="22828"/>
    <cellStyle name="Standard 2 2 6 5 2 5" xfId="13851"/>
    <cellStyle name="Standard 2 2 6 5 3" xfId="2223"/>
    <cellStyle name="Standard 2 2 6 5 3 2" xfId="10179"/>
    <cellStyle name="Standard 2 2 6 5 3 2 2" xfId="29765"/>
    <cellStyle name="Standard 2 2 6 5 3 2 3" xfId="18136"/>
    <cellStyle name="Standard 2 2 6 5 3 3" xfId="7527"/>
    <cellStyle name="Standard 2 2 6 5 3 3 2" xfId="27112"/>
    <cellStyle name="Standard 2 2 6 5 3 4" xfId="21808"/>
    <cellStyle name="Standard 2 2 6 5 3 5" xfId="15483"/>
    <cellStyle name="Standard 2 2 6 5 4" xfId="8547"/>
    <cellStyle name="Standard 2 2 6 5 4 2" xfId="28133"/>
    <cellStyle name="Standard 2 2 6 5 4 3" xfId="16504"/>
    <cellStyle name="Standard 2 2 6 5 5" xfId="4875"/>
    <cellStyle name="Standard 2 2 6 5 5 2" xfId="24460"/>
    <cellStyle name="Standard 2 2 6 5 6" xfId="20176"/>
    <cellStyle name="Standard 2 2 6 5 7" xfId="12831"/>
    <cellStyle name="Standard 2 2 6 6" xfId="1863"/>
    <cellStyle name="Standard 2 2 6 6 2" xfId="7167"/>
    <cellStyle name="Standard 2 2 6 6 2 2" xfId="26752"/>
    <cellStyle name="Standard 2 2 6 6 2 3" xfId="15123"/>
    <cellStyle name="Standard 2 2 6 6 3" xfId="9819"/>
    <cellStyle name="Standard 2 2 6 6 3 2" xfId="29405"/>
    <cellStyle name="Standard 2 2 6 6 3 3" xfId="17776"/>
    <cellStyle name="Standard 2 2 6 6 4" xfId="4515"/>
    <cellStyle name="Standard 2 2 6 6 4 2" xfId="24100"/>
    <cellStyle name="Standard 2 2 6 6 5" xfId="21448"/>
    <cellStyle name="Standard 2 2 6 6 6" xfId="12471"/>
    <cellStyle name="Standard 2 2 6 7" xfId="2883"/>
    <cellStyle name="Standard 2 2 6 7 2" xfId="10839"/>
    <cellStyle name="Standard 2 2 6 7 2 2" xfId="30425"/>
    <cellStyle name="Standard 2 2 6 7 2 3" xfId="18796"/>
    <cellStyle name="Standard 2 2 6 7 3" xfId="5535"/>
    <cellStyle name="Standard 2 2 6 7 3 2" xfId="25120"/>
    <cellStyle name="Standard 2 2 6 7 4" xfId="22468"/>
    <cellStyle name="Standard 2 2 6 7 5" xfId="13491"/>
    <cellStyle name="Standard 2 2 6 8" xfId="1203"/>
    <cellStyle name="Standard 2 2 6 8 2" xfId="9159"/>
    <cellStyle name="Standard 2 2 6 8 2 2" xfId="28745"/>
    <cellStyle name="Standard 2 2 6 8 2 3" xfId="17116"/>
    <cellStyle name="Standard 2 2 6 8 3" xfId="6507"/>
    <cellStyle name="Standard 2 2 6 8 3 2" xfId="26092"/>
    <cellStyle name="Standard 2 2 6 8 4" xfId="20788"/>
    <cellStyle name="Standard 2 2 6 8 5" xfId="14463"/>
    <cellStyle name="Standard 2 2 6 9" xfId="8187"/>
    <cellStyle name="Standard 2 2 6 9 2" xfId="27773"/>
    <cellStyle name="Standard 2 2 6 9 3" xfId="16144"/>
    <cellStyle name="Standard 2 2 7" xfId="199"/>
    <cellStyle name="Standard 2 2 7 10" xfId="19784"/>
    <cellStyle name="Standard 2 2 7 11" xfId="11905"/>
    <cellStyle name="Standard 2 2 7 2" xfId="481"/>
    <cellStyle name="Standard 2 2 7 2 2" xfId="1093"/>
    <cellStyle name="Standard 2 2 7 2 2 2" xfId="3745"/>
    <cellStyle name="Standard 2 2 7 2 2 2 2" xfId="11701"/>
    <cellStyle name="Standard 2 2 7 2 2 2 2 2" xfId="31287"/>
    <cellStyle name="Standard 2 2 7 2 2 2 2 3" xfId="19658"/>
    <cellStyle name="Standard 2 2 7 2 2 2 3" xfId="6397"/>
    <cellStyle name="Standard 2 2 7 2 2 2 3 2" xfId="25982"/>
    <cellStyle name="Standard 2 2 7 2 2 2 4" xfId="23330"/>
    <cellStyle name="Standard 2 2 7 2 2 2 5" xfId="14353"/>
    <cellStyle name="Standard 2 2 7 2 2 3" xfId="2725"/>
    <cellStyle name="Standard 2 2 7 2 2 3 2" xfId="10681"/>
    <cellStyle name="Standard 2 2 7 2 2 3 2 2" xfId="30267"/>
    <cellStyle name="Standard 2 2 7 2 2 3 2 3" xfId="18638"/>
    <cellStyle name="Standard 2 2 7 2 2 3 3" xfId="8029"/>
    <cellStyle name="Standard 2 2 7 2 2 3 3 2" xfId="27614"/>
    <cellStyle name="Standard 2 2 7 2 2 3 4" xfId="22310"/>
    <cellStyle name="Standard 2 2 7 2 2 3 5" xfId="15985"/>
    <cellStyle name="Standard 2 2 7 2 2 4" xfId="9049"/>
    <cellStyle name="Standard 2 2 7 2 2 4 2" xfId="28635"/>
    <cellStyle name="Standard 2 2 7 2 2 4 3" xfId="17006"/>
    <cellStyle name="Standard 2 2 7 2 2 5" xfId="5377"/>
    <cellStyle name="Standard 2 2 7 2 2 5 2" xfId="24962"/>
    <cellStyle name="Standard 2 2 7 2 2 6" xfId="20678"/>
    <cellStyle name="Standard 2 2 7 2 2 7" xfId="13333"/>
    <cellStyle name="Standard 2 2 7 2 3" xfId="2113"/>
    <cellStyle name="Standard 2 2 7 2 3 2" xfId="7417"/>
    <cellStyle name="Standard 2 2 7 2 3 2 2" xfId="27002"/>
    <cellStyle name="Standard 2 2 7 2 3 2 3" xfId="15373"/>
    <cellStyle name="Standard 2 2 7 2 3 3" xfId="10069"/>
    <cellStyle name="Standard 2 2 7 2 3 3 2" xfId="29655"/>
    <cellStyle name="Standard 2 2 7 2 3 3 3" xfId="18026"/>
    <cellStyle name="Standard 2 2 7 2 3 4" xfId="4765"/>
    <cellStyle name="Standard 2 2 7 2 3 4 2" xfId="24350"/>
    <cellStyle name="Standard 2 2 7 2 3 5" xfId="21698"/>
    <cellStyle name="Standard 2 2 7 2 3 6" xfId="12721"/>
    <cellStyle name="Standard 2 2 7 2 4" xfId="3133"/>
    <cellStyle name="Standard 2 2 7 2 4 2" xfId="11089"/>
    <cellStyle name="Standard 2 2 7 2 4 2 2" xfId="30675"/>
    <cellStyle name="Standard 2 2 7 2 4 2 3" xfId="19046"/>
    <cellStyle name="Standard 2 2 7 2 4 3" xfId="5785"/>
    <cellStyle name="Standard 2 2 7 2 4 3 2" xfId="25370"/>
    <cellStyle name="Standard 2 2 7 2 4 4" xfId="22718"/>
    <cellStyle name="Standard 2 2 7 2 4 5" xfId="13741"/>
    <cellStyle name="Standard 2 2 7 2 5" xfId="1705"/>
    <cellStyle name="Standard 2 2 7 2 5 2" xfId="9661"/>
    <cellStyle name="Standard 2 2 7 2 5 2 2" xfId="29247"/>
    <cellStyle name="Standard 2 2 7 2 5 2 3" xfId="17618"/>
    <cellStyle name="Standard 2 2 7 2 5 3" xfId="7009"/>
    <cellStyle name="Standard 2 2 7 2 5 3 2" xfId="26594"/>
    <cellStyle name="Standard 2 2 7 2 5 4" xfId="21290"/>
    <cellStyle name="Standard 2 2 7 2 5 5" xfId="14965"/>
    <cellStyle name="Standard 2 2 7 2 6" xfId="8437"/>
    <cellStyle name="Standard 2 2 7 2 6 2" xfId="28023"/>
    <cellStyle name="Standard 2 2 7 2 6 3" xfId="16394"/>
    <cellStyle name="Standard 2 2 7 2 7" xfId="4357"/>
    <cellStyle name="Standard 2 2 7 2 7 2" xfId="23942"/>
    <cellStyle name="Standard 2 2 7 2 8" xfId="20066"/>
    <cellStyle name="Standard 2 2 7 2 9" xfId="12313"/>
    <cellStyle name="Standard 2 2 7 3" xfId="811"/>
    <cellStyle name="Standard 2 2 7 3 2" xfId="2443"/>
    <cellStyle name="Standard 2 2 7 3 2 2" xfId="7747"/>
    <cellStyle name="Standard 2 2 7 3 2 2 2" xfId="27332"/>
    <cellStyle name="Standard 2 2 7 3 2 2 3" xfId="15703"/>
    <cellStyle name="Standard 2 2 7 3 2 3" xfId="10399"/>
    <cellStyle name="Standard 2 2 7 3 2 3 2" xfId="29985"/>
    <cellStyle name="Standard 2 2 7 3 2 3 3" xfId="18356"/>
    <cellStyle name="Standard 2 2 7 3 2 4" xfId="5095"/>
    <cellStyle name="Standard 2 2 7 3 2 4 2" xfId="24680"/>
    <cellStyle name="Standard 2 2 7 3 2 5" xfId="22028"/>
    <cellStyle name="Standard 2 2 7 3 2 6" xfId="13051"/>
    <cellStyle name="Standard 2 2 7 3 3" xfId="3463"/>
    <cellStyle name="Standard 2 2 7 3 3 2" xfId="11419"/>
    <cellStyle name="Standard 2 2 7 3 3 2 2" xfId="31005"/>
    <cellStyle name="Standard 2 2 7 3 3 2 3" xfId="19376"/>
    <cellStyle name="Standard 2 2 7 3 3 3" xfId="6115"/>
    <cellStyle name="Standard 2 2 7 3 3 3 2" xfId="25700"/>
    <cellStyle name="Standard 2 2 7 3 3 4" xfId="23048"/>
    <cellStyle name="Standard 2 2 7 3 3 5" xfId="14071"/>
    <cellStyle name="Standard 2 2 7 3 4" xfId="1423"/>
    <cellStyle name="Standard 2 2 7 3 4 2" xfId="9379"/>
    <cellStyle name="Standard 2 2 7 3 4 2 2" xfId="28965"/>
    <cellStyle name="Standard 2 2 7 3 4 2 3" xfId="17336"/>
    <cellStyle name="Standard 2 2 7 3 4 3" xfId="6727"/>
    <cellStyle name="Standard 2 2 7 3 4 3 2" xfId="26312"/>
    <cellStyle name="Standard 2 2 7 3 4 4" xfId="21008"/>
    <cellStyle name="Standard 2 2 7 3 4 5" xfId="14683"/>
    <cellStyle name="Standard 2 2 7 3 5" xfId="8767"/>
    <cellStyle name="Standard 2 2 7 3 5 2" xfId="28353"/>
    <cellStyle name="Standard 2 2 7 3 5 3" xfId="16724"/>
    <cellStyle name="Standard 2 2 7 3 6" xfId="4075"/>
    <cellStyle name="Standard 2 2 7 3 6 2" xfId="23660"/>
    <cellStyle name="Standard 2 2 7 3 7" xfId="20396"/>
    <cellStyle name="Standard 2 2 7 3 8" xfId="12031"/>
    <cellStyle name="Standard 2 2 7 4" xfId="685"/>
    <cellStyle name="Standard 2 2 7 4 2" xfId="3337"/>
    <cellStyle name="Standard 2 2 7 4 2 2" xfId="11293"/>
    <cellStyle name="Standard 2 2 7 4 2 2 2" xfId="30879"/>
    <cellStyle name="Standard 2 2 7 4 2 2 3" xfId="19250"/>
    <cellStyle name="Standard 2 2 7 4 2 3" xfId="5989"/>
    <cellStyle name="Standard 2 2 7 4 2 3 2" xfId="25574"/>
    <cellStyle name="Standard 2 2 7 4 2 4" xfId="22922"/>
    <cellStyle name="Standard 2 2 7 4 2 5" xfId="13945"/>
    <cellStyle name="Standard 2 2 7 4 3" xfId="2317"/>
    <cellStyle name="Standard 2 2 7 4 3 2" xfId="10273"/>
    <cellStyle name="Standard 2 2 7 4 3 2 2" xfId="29859"/>
    <cellStyle name="Standard 2 2 7 4 3 2 3" xfId="18230"/>
    <cellStyle name="Standard 2 2 7 4 3 3" xfId="7621"/>
    <cellStyle name="Standard 2 2 7 4 3 3 2" xfId="27206"/>
    <cellStyle name="Standard 2 2 7 4 3 4" xfId="21902"/>
    <cellStyle name="Standard 2 2 7 4 3 5" xfId="15577"/>
    <cellStyle name="Standard 2 2 7 4 4" xfId="8641"/>
    <cellStyle name="Standard 2 2 7 4 4 2" xfId="28227"/>
    <cellStyle name="Standard 2 2 7 4 4 3" xfId="16598"/>
    <cellStyle name="Standard 2 2 7 4 5" xfId="4969"/>
    <cellStyle name="Standard 2 2 7 4 5 2" xfId="24554"/>
    <cellStyle name="Standard 2 2 7 4 6" xfId="20270"/>
    <cellStyle name="Standard 2 2 7 4 7" xfId="12925"/>
    <cellStyle name="Standard 2 2 7 5" xfId="1831"/>
    <cellStyle name="Standard 2 2 7 5 2" xfId="7135"/>
    <cellStyle name="Standard 2 2 7 5 2 2" xfId="26720"/>
    <cellStyle name="Standard 2 2 7 5 2 3" xfId="15091"/>
    <cellStyle name="Standard 2 2 7 5 3" xfId="9787"/>
    <cellStyle name="Standard 2 2 7 5 3 2" xfId="29373"/>
    <cellStyle name="Standard 2 2 7 5 3 3" xfId="17744"/>
    <cellStyle name="Standard 2 2 7 5 4" xfId="4483"/>
    <cellStyle name="Standard 2 2 7 5 4 2" xfId="24068"/>
    <cellStyle name="Standard 2 2 7 5 5" xfId="21416"/>
    <cellStyle name="Standard 2 2 7 5 6" xfId="12439"/>
    <cellStyle name="Standard 2 2 7 6" xfId="2851"/>
    <cellStyle name="Standard 2 2 7 6 2" xfId="10807"/>
    <cellStyle name="Standard 2 2 7 6 2 2" xfId="30393"/>
    <cellStyle name="Standard 2 2 7 6 2 3" xfId="18764"/>
    <cellStyle name="Standard 2 2 7 6 3" xfId="5503"/>
    <cellStyle name="Standard 2 2 7 6 3 2" xfId="25088"/>
    <cellStyle name="Standard 2 2 7 6 4" xfId="22436"/>
    <cellStyle name="Standard 2 2 7 6 5" xfId="13459"/>
    <cellStyle name="Standard 2 2 7 7" xfId="1297"/>
    <cellStyle name="Standard 2 2 7 7 2" xfId="9253"/>
    <cellStyle name="Standard 2 2 7 7 2 2" xfId="28839"/>
    <cellStyle name="Standard 2 2 7 7 2 3" xfId="17210"/>
    <cellStyle name="Standard 2 2 7 7 3" xfId="6601"/>
    <cellStyle name="Standard 2 2 7 7 3 2" xfId="26186"/>
    <cellStyle name="Standard 2 2 7 7 4" xfId="20882"/>
    <cellStyle name="Standard 2 2 7 7 5" xfId="14557"/>
    <cellStyle name="Standard 2 2 7 8" xfId="8155"/>
    <cellStyle name="Standard 2 2 7 8 2" xfId="27741"/>
    <cellStyle name="Standard 2 2 7 8 3" xfId="16112"/>
    <cellStyle name="Standard 2 2 7 9" xfId="3949"/>
    <cellStyle name="Standard 2 2 7 9 2" xfId="23534"/>
    <cellStyle name="Standard 2 2 8" xfId="279"/>
    <cellStyle name="Standard 2 2 8 10" xfId="19864"/>
    <cellStyle name="Standard 2 2 8 11" xfId="11859"/>
    <cellStyle name="Standard 2 2 8 2" xfId="435"/>
    <cellStyle name="Standard 2 2 8 2 2" xfId="1047"/>
    <cellStyle name="Standard 2 2 8 2 2 2" xfId="3699"/>
    <cellStyle name="Standard 2 2 8 2 2 2 2" xfId="11655"/>
    <cellStyle name="Standard 2 2 8 2 2 2 2 2" xfId="31241"/>
    <cellStyle name="Standard 2 2 8 2 2 2 2 3" xfId="19612"/>
    <cellStyle name="Standard 2 2 8 2 2 2 3" xfId="6351"/>
    <cellStyle name="Standard 2 2 8 2 2 2 3 2" xfId="25936"/>
    <cellStyle name="Standard 2 2 8 2 2 2 4" xfId="23284"/>
    <cellStyle name="Standard 2 2 8 2 2 2 5" xfId="14307"/>
    <cellStyle name="Standard 2 2 8 2 2 3" xfId="2679"/>
    <cellStyle name="Standard 2 2 8 2 2 3 2" xfId="10635"/>
    <cellStyle name="Standard 2 2 8 2 2 3 2 2" xfId="30221"/>
    <cellStyle name="Standard 2 2 8 2 2 3 2 3" xfId="18592"/>
    <cellStyle name="Standard 2 2 8 2 2 3 3" xfId="7983"/>
    <cellStyle name="Standard 2 2 8 2 2 3 3 2" xfId="27568"/>
    <cellStyle name="Standard 2 2 8 2 2 3 4" xfId="22264"/>
    <cellStyle name="Standard 2 2 8 2 2 3 5" xfId="15939"/>
    <cellStyle name="Standard 2 2 8 2 2 4" xfId="9003"/>
    <cellStyle name="Standard 2 2 8 2 2 4 2" xfId="28589"/>
    <cellStyle name="Standard 2 2 8 2 2 4 3" xfId="16960"/>
    <cellStyle name="Standard 2 2 8 2 2 5" xfId="5331"/>
    <cellStyle name="Standard 2 2 8 2 2 5 2" xfId="24916"/>
    <cellStyle name="Standard 2 2 8 2 2 6" xfId="20632"/>
    <cellStyle name="Standard 2 2 8 2 2 7" xfId="13287"/>
    <cellStyle name="Standard 2 2 8 2 3" xfId="2067"/>
    <cellStyle name="Standard 2 2 8 2 3 2" xfId="7371"/>
    <cellStyle name="Standard 2 2 8 2 3 2 2" xfId="26956"/>
    <cellStyle name="Standard 2 2 8 2 3 2 3" xfId="15327"/>
    <cellStyle name="Standard 2 2 8 2 3 3" xfId="10023"/>
    <cellStyle name="Standard 2 2 8 2 3 3 2" xfId="29609"/>
    <cellStyle name="Standard 2 2 8 2 3 3 3" xfId="17980"/>
    <cellStyle name="Standard 2 2 8 2 3 4" xfId="4719"/>
    <cellStyle name="Standard 2 2 8 2 3 4 2" xfId="24304"/>
    <cellStyle name="Standard 2 2 8 2 3 5" xfId="21652"/>
    <cellStyle name="Standard 2 2 8 2 3 6" xfId="12675"/>
    <cellStyle name="Standard 2 2 8 2 4" xfId="3087"/>
    <cellStyle name="Standard 2 2 8 2 4 2" xfId="11043"/>
    <cellStyle name="Standard 2 2 8 2 4 2 2" xfId="30629"/>
    <cellStyle name="Standard 2 2 8 2 4 2 3" xfId="19000"/>
    <cellStyle name="Standard 2 2 8 2 4 3" xfId="5739"/>
    <cellStyle name="Standard 2 2 8 2 4 3 2" xfId="25324"/>
    <cellStyle name="Standard 2 2 8 2 4 4" xfId="22672"/>
    <cellStyle name="Standard 2 2 8 2 4 5" xfId="13695"/>
    <cellStyle name="Standard 2 2 8 2 5" xfId="1659"/>
    <cellStyle name="Standard 2 2 8 2 5 2" xfId="9615"/>
    <cellStyle name="Standard 2 2 8 2 5 2 2" xfId="29201"/>
    <cellStyle name="Standard 2 2 8 2 5 2 3" xfId="17572"/>
    <cellStyle name="Standard 2 2 8 2 5 3" xfId="6963"/>
    <cellStyle name="Standard 2 2 8 2 5 3 2" xfId="26548"/>
    <cellStyle name="Standard 2 2 8 2 5 4" xfId="21244"/>
    <cellStyle name="Standard 2 2 8 2 5 5" xfId="14919"/>
    <cellStyle name="Standard 2 2 8 2 6" xfId="8391"/>
    <cellStyle name="Standard 2 2 8 2 6 2" xfId="27977"/>
    <cellStyle name="Standard 2 2 8 2 6 3" xfId="16348"/>
    <cellStyle name="Standard 2 2 8 2 7" xfId="4311"/>
    <cellStyle name="Standard 2 2 8 2 7 2" xfId="23896"/>
    <cellStyle name="Standard 2 2 8 2 8" xfId="20020"/>
    <cellStyle name="Standard 2 2 8 2 9" xfId="12267"/>
    <cellStyle name="Standard 2 2 8 3" xfId="891"/>
    <cellStyle name="Standard 2 2 8 3 2" xfId="2523"/>
    <cellStyle name="Standard 2 2 8 3 2 2" xfId="7827"/>
    <cellStyle name="Standard 2 2 8 3 2 2 2" xfId="27412"/>
    <cellStyle name="Standard 2 2 8 3 2 2 3" xfId="15783"/>
    <cellStyle name="Standard 2 2 8 3 2 3" xfId="10479"/>
    <cellStyle name="Standard 2 2 8 3 2 3 2" xfId="30065"/>
    <cellStyle name="Standard 2 2 8 3 2 3 3" xfId="18436"/>
    <cellStyle name="Standard 2 2 8 3 2 4" xfId="5175"/>
    <cellStyle name="Standard 2 2 8 3 2 4 2" xfId="24760"/>
    <cellStyle name="Standard 2 2 8 3 2 5" xfId="22108"/>
    <cellStyle name="Standard 2 2 8 3 2 6" xfId="13131"/>
    <cellStyle name="Standard 2 2 8 3 3" xfId="3543"/>
    <cellStyle name="Standard 2 2 8 3 3 2" xfId="11499"/>
    <cellStyle name="Standard 2 2 8 3 3 2 2" xfId="31085"/>
    <cellStyle name="Standard 2 2 8 3 3 2 3" xfId="19456"/>
    <cellStyle name="Standard 2 2 8 3 3 3" xfId="6195"/>
    <cellStyle name="Standard 2 2 8 3 3 3 2" xfId="25780"/>
    <cellStyle name="Standard 2 2 8 3 3 4" xfId="23128"/>
    <cellStyle name="Standard 2 2 8 3 3 5" xfId="14151"/>
    <cellStyle name="Standard 2 2 8 3 4" xfId="1503"/>
    <cellStyle name="Standard 2 2 8 3 4 2" xfId="9459"/>
    <cellStyle name="Standard 2 2 8 3 4 2 2" xfId="29045"/>
    <cellStyle name="Standard 2 2 8 3 4 2 3" xfId="17416"/>
    <cellStyle name="Standard 2 2 8 3 4 3" xfId="6807"/>
    <cellStyle name="Standard 2 2 8 3 4 3 2" xfId="26392"/>
    <cellStyle name="Standard 2 2 8 3 4 4" xfId="21088"/>
    <cellStyle name="Standard 2 2 8 3 4 5" xfId="14763"/>
    <cellStyle name="Standard 2 2 8 3 5" xfId="8847"/>
    <cellStyle name="Standard 2 2 8 3 5 2" xfId="28433"/>
    <cellStyle name="Standard 2 2 8 3 5 3" xfId="16804"/>
    <cellStyle name="Standard 2 2 8 3 6" xfId="4155"/>
    <cellStyle name="Standard 2 2 8 3 6 2" xfId="23740"/>
    <cellStyle name="Standard 2 2 8 3 7" xfId="20476"/>
    <cellStyle name="Standard 2 2 8 3 8" xfId="12111"/>
    <cellStyle name="Standard 2 2 8 4" xfId="639"/>
    <cellStyle name="Standard 2 2 8 4 2" xfId="3291"/>
    <cellStyle name="Standard 2 2 8 4 2 2" xfId="11247"/>
    <cellStyle name="Standard 2 2 8 4 2 2 2" xfId="30833"/>
    <cellStyle name="Standard 2 2 8 4 2 2 3" xfId="19204"/>
    <cellStyle name="Standard 2 2 8 4 2 3" xfId="5943"/>
    <cellStyle name="Standard 2 2 8 4 2 3 2" xfId="25528"/>
    <cellStyle name="Standard 2 2 8 4 2 4" xfId="22876"/>
    <cellStyle name="Standard 2 2 8 4 2 5" xfId="13899"/>
    <cellStyle name="Standard 2 2 8 4 3" xfId="2271"/>
    <cellStyle name="Standard 2 2 8 4 3 2" xfId="10227"/>
    <cellStyle name="Standard 2 2 8 4 3 2 2" xfId="29813"/>
    <cellStyle name="Standard 2 2 8 4 3 2 3" xfId="18184"/>
    <cellStyle name="Standard 2 2 8 4 3 3" xfId="7575"/>
    <cellStyle name="Standard 2 2 8 4 3 3 2" xfId="27160"/>
    <cellStyle name="Standard 2 2 8 4 3 4" xfId="21856"/>
    <cellStyle name="Standard 2 2 8 4 3 5" xfId="15531"/>
    <cellStyle name="Standard 2 2 8 4 4" xfId="8595"/>
    <cellStyle name="Standard 2 2 8 4 4 2" xfId="28181"/>
    <cellStyle name="Standard 2 2 8 4 4 3" xfId="16552"/>
    <cellStyle name="Standard 2 2 8 4 5" xfId="4923"/>
    <cellStyle name="Standard 2 2 8 4 5 2" xfId="24508"/>
    <cellStyle name="Standard 2 2 8 4 6" xfId="20224"/>
    <cellStyle name="Standard 2 2 8 4 7" xfId="12879"/>
    <cellStyle name="Standard 2 2 8 5" xfId="1911"/>
    <cellStyle name="Standard 2 2 8 5 2" xfId="7215"/>
    <cellStyle name="Standard 2 2 8 5 2 2" xfId="26800"/>
    <cellStyle name="Standard 2 2 8 5 2 3" xfId="15171"/>
    <cellStyle name="Standard 2 2 8 5 3" xfId="9867"/>
    <cellStyle name="Standard 2 2 8 5 3 2" xfId="29453"/>
    <cellStyle name="Standard 2 2 8 5 3 3" xfId="17824"/>
    <cellStyle name="Standard 2 2 8 5 4" xfId="4563"/>
    <cellStyle name="Standard 2 2 8 5 4 2" xfId="24148"/>
    <cellStyle name="Standard 2 2 8 5 5" xfId="21496"/>
    <cellStyle name="Standard 2 2 8 5 6" xfId="12519"/>
    <cellStyle name="Standard 2 2 8 6" xfId="2931"/>
    <cellStyle name="Standard 2 2 8 6 2" xfId="10887"/>
    <cellStyle name="Standard 2 2 8 6 2 2" xfId="30473"/>
    <cellStyle name="Standard 2 2 8 6 2 3" xfId="18844"/>
    <cellStyle name="Standard 2 2 8 6 3" xfId="5583"/>
    <cellStyle name="Standard 2 2 8 6 3 2" xfId="25168"/>
    <cellStyle name="Standard 2 2 8 6 4" xfId="22516"/>
    <cellStyle name="Standard 2 2 8 6 5" xfId="13539"/>
    <cellStyle name="Standard 2 2 8 7" xfId="1251"/>
    <cellStyle name="Standard 2 2 8 7 2" xfId="9207"/>
    <cellStyle name="Standard 2 2 8 7 2 2" xfId="28793"/>
    <cellStyle name="Standard 2 2 8 7 2 3" xfId="17164"/>
    <cellStyle name="Standard 2 2 8 7 3" xfId="6555"/>
    <cellStyle name="Standard 2 2 8 7 3 2" xfId="26140"/>
    <cellStyle name="Standard 2 2 8 7 4" xfId="20836"/>
    <cellStyle name="Standard 2 2 8 7 5" xfId="14511"/>
    <cellStyle name="Standard 2 2 8 8" xfId="8235"/>
    <cellStyle name="Standard 2 2 8 8 2" xfId="27821"/>
    <cellStyle name="Standard 2 2 8 8 3" xfId="16192"/>
    <cellStyle name="Standard 2 2 8 9" xfId="3903"/>
    <cellStyle name="Standard 2 2 8 9 2" xfId="23488"/>
    <cellStyle name="Standard 2 2 9" xfId="355"/>
    <cellStyle name="Standard 2 2 9 2" xfId="967"/>
    <cellStyle name="Standard 2 2 9 2 2" xfId="3619"/>
    <cellStyle name="Standard 2 2 9 2 2 2" xfId="11575"/>
    <cellStyle name="Standard 2 2 9 2 2 2 2" xfId="31161"/>
    <cellStyle name="Standard 2 2 9 2 2 2 3" xfId="19532"/>
    <cellStyle name="Standard 2 2 9 2 2 3" xfId="6271"/>
    <cellStyle name="Standard 2 2 9 2 2 3 2" xfId="25856"/>
    <cellStyle name="Standard 2 2 9 2 2 4" xfId="23204"/>
    <cellStyle name="Standard 2 2 9 2 2 5" xfId="14227"/>
    <cellStyle name="Standard 2 2 9 2 3" xfId="2599"/>
    <cellStyle name="Standard 2 2 9 2 3 2" xfId="10555"/>
    <cellStyle name="Standard 2 2 9 2 3 2 2" xfId="30141"/>
    <cellStyle name="Standard 2 2 9 2 3 2 3" xfId="18512"/>
    <cellStyle name="Standard 2 2 9 2 3 3" xfId="7903"/>
    <cellStyle name="Standard 2 2 9 2 3 3 2" xfId="27488"/>
    <cellStyle name="Standard 2 2 9 2 3 4" xfId="22184"/>
    <cellStyle name="Standard 2 2 9 2 3 5" xfId="15859"/>
    <cellStyle name="Standard 2 2 9 2 4" xfId="8923"/>
    <cellStyle name="Standard 2 2 9 2 4 2" xfId="28509"/>
    <cellStyle name="Standard 2 2 9 2 4 3" xfId="16880"/>
    <cellStyle name="Standard 2 2 9 2 5" xfId="5251"/>
    <cellStyle name="Standard 2 2 9 2 5 2" xfId="24836"/>
    <cellStyle name="Standard 2 2 9 2 6" xfId="20552"/>
    <cellStyle name="Standard 2 2 9 2 7" xfId="13207"/>
    <cellStyle name="Standard 2 2 9 3" xfId="1987"/>
    <cellStyle name="Standard 2 2 9 3 2" xfId="7291"/>
    <cellStyle name="Standard 2 2 9 3 2 2" xfId="26876"/>
    <cellStyle name="Standard 2 2 9 3 2 3" xfId="15247"/>
    <cellStyle name="Standard 2 2 9 3 3" xfId="9943"/>
    <cellStyle name="Standard 2 2 9 3 3 2" xfId="29529"/>
    <cellStyle name="Standard 2 2 9 3 3 3" xfId="17900"/>
    <cellStyle name="Standard 2 2 9 3 4" xfId="4639"/>
    <cellStyle name="Standard 2 2 9 3 4 2" xfId="24224"/>
    <cellStyle name="Standard 2 2 9 3 5" xfId="21572"/>
    <cellStyle name="Standard 2 2 9 3 6" xfId="12595"/>
    <cellStyle name="Standard 2 2 9 4" xfId="3007"/>
    <cellStyle name="Standard 2 2 9 4 2" xfId="10963"/>
    <cellStyle name="Standard 2 2 9 4 2 2" xfId="30549"/>
    <cellStyle name="Standard 2 2 9 4 2 3" xfId="18920"/>
    <cellStyle name="Standard 2 2 9 4 3" xfId="5659"/>
    <cellStyle name="Standard 2 2 9 4 3 2" xfId="25244"/>
    <cellStyle name="Standard 2 2 9 4 4" xfId="22592"/>
    <cellStyle name="Standard 2 2 9 4 5" xfId="13615"/>
    <cellStyle name="Standard 2 2 9 5" xfId="1579"/>
    <cellStyle name="Standard 2 2 9 5 2" xfId="9535"/>
    <cellStyle name="Standard 2 2 9 5 2 2" xfId="29121"/>
    <cellStyle name="Standard 2 2 9 5 2 3" xfId="17492"/>
    <cellStyle name="Standard 2 2 9 5 3" xfId="6883"/>
    <cellStyle name="Standard 2 2 9 5 3 2" xfId="26468"/>
    <cellStyle name="Standard 2 2 9 5 4" xfId="21164"/>
    <cellStyle name="Standard 2 2 9 5 5" xfId="14839"/>
    <cellStyle name="Standard 2 2 9 6" xfId="8311"/>
    <cellStyle name="Standard 2 2 9 6 2" xfId="27897"/>
    <cellStyle name="Standard 2 2 9 6 3" xfId="16268"/>
    <cellStyle name="Standard 2 2 9 7" xfId="4231"/>
    <cellStyle name="Standard 2 2 9 7 2" xfId="23816"/>
    <cellStyle name="Standard 2 2 9 8" xfId="19940"/>
    <cellStyle name="Standard 2 2 9 9" xfId="12187"/>
    <cellStyle name="Standard 2 20" xfId="11777"/>
    <cellStyle name="Standard 2 21" xfId="31364"/>
    <cellStyle name="Standard 2 22" xfId="31379"/>
    <cellStyle name="Standard 2 3" xfId="53"/>
    <cellStyle name="Standard 2 3 10" xfId="563"/>
    <cellStyle name="Standard 2 3 10 2" xfId="3215"/>
    <cellStyle name="Standard 2 3 10 2 2" xfId="11171"/>
    <cellStyle name="Standard 2 3 10 2 2 2" xfId="30757"/>
    <cellStyle name="Standard 2 3 10 2 2 3" xfId="19128"/>
    <cellStyle name="Standard 2 3 10 2 3" xfId="5867"/>
    <cellStyle name="Standard 2 3 10 2 3 2" xfId="25452"/>
    <cellStyle name="Standard 2 3 10 2 4" xfId="22800"/>
    <cellStyle name="Standard 2 3 10 2 5" xfId="13823"/>
    <cellStyle name="Standard 2 3 10 3" xfId="2195"/>
    <cellStyle name="Standard 2 3 10 3 2" xfId="10151"/>
    <cellStyle name="Standard 2 3 10 3 2 2" xfId="29737"/>
    <cellStyle name="Standard 2 3 10 3 2 3" xfId="18108"/>
    <cellStyle name="Standard 2 3 10 3 3" xfId="7499"/>
    <cellStyle name="Standard 2 3 10 3 3 2" xfId="27084"/>
    <cellStyle name="Standard 2 3 10 3 4" xfId="21780"/>
    <cellStyle name="Standard 2 3 10 3 5" xfId="15455"/>
    <cellStyle name="Standard 2 3 10 4" xfId="8519"/>
    <cellStyle name="Standard 2 3 10 4 2" xfId="28105"/>
    <cellStyle name="Standard 2 3 10 4 3" xfId="16476"/>
    <cellStyle name="Standard 2 3 10 5" xfId="4847"/>
    <cellStyle name="Standard 2 3 10 5 2" xfId="24432"/>
    <cellStyle name="Standard 2 3 10 6" xfId="20148"/>
    <cellStyle name="Standard 2 3 10 7" xfId="12803"/>
    <cellStyle name="Standard 2 3 11" xfId="1783"/>
    <cellStyle name="Standard 2 3 11 2" xfId="7087"/>
    <cellStyle name="Standard 2 3 11 2 2" xfId="26672"/>
    <cellStyle name="Standard 2 3 11 2 3" xfId="15043"/>
    <cellStyle name="Standard 2 3 11 3" xfId="9739"/>
    <cellStyle name="Standard 2 3 11 3 2" xfId="29325"/>
    <cellStyle name="Standard 2 3 11 3 3" xfId="17696"/>
    <cellStyle name="Standard 2 3 11 4" xfId="4435"/>
    <cellStyle name="Standard 2 3 11 4 2" xfId="24020"/>
    <cellStyle name="Standard 2 3 11 5" xfId="21368"/>
    <cellStyle name="Standard 2 3 11 6" xfId="12391"/>
    <cellStyle name="Standard 2 3 12" xfId="2803"/>
    <cellStyle name="Standard 2 3 12 2" xfId="10759"/>
    <cellStyle name="Standard 2 3 12 2 2" xfId="30345"/>
    <cellStyle name="Standard 2 3 12 2 3" xfId="18716"/>
    <cellStyle name="Standard 2 3 12 3" xfId="5455"/>
    <cellStyle name="Standard 2 3 12 3 2" xfId="25040"/>
    <cellStyle name="Standard 2 3 12 4" xfId="22388"/>
    <cellStyle name="Standard 2 3 12 5" xfId="13411"/>
    <cellStyle name="Standard 2 3 13" xfId="1175"/>
    <cellStyle name="Standard 2 3 13 2" xfId="9131"/>
    <cellStyle name="Standard 2 3 13 2 2" xfId="28717"/>
    <cellStyle name="Standard 2 3 13 2 3" xfId="17088"/>
    <cellStyle name="Standard 2 3 13 3" xfId="6479"/>
    <cellStyle name="Standard 2 3 13 3 2" xfId="26064"/>
    <cellStyle name="Standard 2 3 13 4" xfId="20760"/>
    <cellStyle name="Standard 2 3 13 5" xfId="14435"/>
    <cellStyle name="Standard 2 3 14" xfId="8107"/>
    <cellStyle name="Standard 2 3 14 2" xfId="27693"/>
    <cellStyle name="Standard 2 3 14 3" xfId="16064"/>
    <cellStyle name="Standard 2 3 15" xfId="3827"/>
    <cellStyle name="Standard 2 3 15 2" xfId="23412"/>
    <cellStyle name="Standard 2 3 16" xfId="19736"/>
    <cellStyle name="Standard 2 3 17" xfId="11783"/>
    <cellStyle name="Standard 2 3 2" xfId="166"/>
    <cellStyle name="Standard 2 3 2 10" xfId="2813"/>
    <cellStyle name="Standard 2 3 2 10 2" xfId="10769"/>
    <cellStyle name="Standard 2 3 2 10 2 2" xfId="30355"/>
    <cellStyle name="Standard 2 3 2 10 2 3" xfId="18726"/>
    <cellStyle name="Standard 2 3 2 10 3" xfId="5465"/>
    <cellStyle name="Standard 2 3 2 10 3 2" xfId="25050"/>
    <cellStyle name="Standard 2 3 2 10 4" xfId="22398"/>
    <cellStyle name="Standard 2 3 2 10 5" xfId="13421"/>
    <cellStyle name="Standard 2 3 2 11" xfId="1193"/>
    <cellStyle name="Standard 2 3 2 11 2" xfId="9149"/>
    <cellStyle name="Standard 2 3 2 11 2 2" xfId="28735"/>
    <cellStyle name="Standard 2 3 2 11 2 3" xfId="17106"/>
    <cellStyle name="Standard 2 3 2 11 3" xfId="6497"/>
    <cellStyle name="Standard 2 3 2 11 3 2" xfId="26082"/>
    <cellStyle name="Standard 2 3 2 11 4" xfId="20778"/>
    <cellStyle name="Standard 2 3 2 11 5" xfId="14453"/>
    <cellStyle name="Standard 2 3 2 12" xfId="8117"/>
    <cellStyle name="Standard 2 3 2 12 2" xfId="27703"/>
    <cellStyle name="Standard 2 3 2 12 3" xfId="16074"/>
    <cellStyle name="Standard 2 3 2 13" xfId="3845"/>
    <cellStyle name="Standard 2 3 2 13 2" xfId="23430"/>
    <cellStyle name="Standard 2 3 2 14" xfId="19746"/>
    <cellStyle name="Standard 2 3 2 15" xfId="11801"/>
    <cellStyle name="Standard 2 3 2 2" xfId="193"/>
    <cellStyle name="Standard 2 3 2 2 10" xfId="8147"/>
    <cellStyle name="Standard 2 3 2 2 10 2" xfId="27733"/>
    <cellStyle name="Standard 2 3 2 2 10 3" xfId="16104"/>
    <cellStyle name="Standard 2 3 2 2 11" xfId="3893"/>
    <cellStyle name="Standard 2 3 2 2 11 2" xfId="23478"/>
    <cellStyle name="Standard 2 3 2 2 12" xfId="19776"/>
    <cellStyle name="Standard 2 3 2 2 13" xfId="11849"/>
    <cellStyle name="Standard 2 3 2 2 2" xfId="269"/>
    <cellStyle name="Standard 2 3 2 2 2 10" xfId="19854"/>
    <cellStyle name="Standard 2 3 2 2 2 11" xfId="11975"/>
    <cellStyle name="Standard 2 3 2 2 2 2" xfId="551"/>
    <cellStyle name="Standard 2 3 2 2 2 2 2" xfId="1163"/>
    <cellStyle name="Standard 2 3 2 2 2 2 2 2" xfId="3815"/>
    <cellStyle name="Standard 2 3 2 2 2 2 2 2 2" xfId="11771"/>
    <cellStyle name="Standard 2 3 2 2 2 2 2 2 2 2" xfId="31357"/>
    <cellStyle name="Standard 2 3 2 2 2 2 2 2 2 3" xfId="19728"/>
    <cellStyle name="Standard 2 3 2 2 2 2 2 2 3" xfId="6467"/>
    <cellStyle name="Standard 2 3 2 2 2 2 2 2 3 2" xfId="26052"/>
    <cellStyle name="Standard 2 3 2 2 2 2 2 2 4" xfId="23400"/>
    <cellStyle name="Standard 2 3 2 2 2 2 2 2 5" xfId="14423"/>
    <cellStyle name="Standard 2 3 2 2 2 2 2 3" xfId="2795"/>
    <cellStyle name="Standard 2 3 2 2 2 2 2 3 2" xfId="10751"/>
    <cellStyle name="Standard 2 3 2 2 2 2 2 3 2 2" xfId="30337"/>
    <cellStyle name="Standard 2 3 2 2 2 2 2 3 2 3" xfId="18708"/>
    <cellStyle name="Standard 2 3 2 2 2 2 2 3 3" xfId="8099"/>
    <cellStyle name="Standard 2 3 2 2 2 2 2 3 3 2" xfId="27684"/>
    <cellStyle name="Standard 2 3 2 2 2 2 2 3 4" xfId="22380"/>
    <cellStyle name="Standard 2 3 2 2 2 2 2 3 5" xfId="16055"/>
    <cellStyle name="Standard 2 3 2 2 2 2 2 4" xfId="9119"/>
    <cellStyle name="Standard 2 3 2 2 2 2 2 4 2" xfId="28705"/>
    <cellStyle name="Standard 2 3 2 2 2 2 2 4 3" xfId="17076"/>
    <cellStyle name="Standard 2 3 2 2 2 2 2 5" xfId="5447"/>
    <cellStyle name="Standard 2 3 2 2 2 2 2 5 2" xfId="25032"/>
    <cellStyle name="Standard 2 3 2 2 2 2 2 6" xfId="20748"/>
    <cellStyle name="Standard 2 3 2 2 2 2 2 7" xfId="13403"/>
    <cellStyle name="Standard 2 3 2 2 2 2 3" xfId="2183"/>
    <cellStyle name="Standard 2 3 2 2 2 2 3 2" xfId="7487"/>
    <cellStyle name="Standard 2 3 2 2 2 2 3 2 2" xfId="27072"/>
    <cellStyle name="Standard 2 3 2 2 2 2 3 2 3" xfId="15443"/>
    <cellStyle name="Standard 2 3 2 2 2 2 3 3" xfId="10139"/>
    <cellStyle name="Standard 2 3 2 2 2 2 3 3 2" xfId="29725"/>
    <cellStyle name="Standard 2 3 2 2 2 2 3 3 3" xfId="18096"/>
    <cellStyle name="Standard 2 3 2 2 2 2 3 4" xfId="4835"/>
    <cellStyle name="Standard 2 3 2 2 2 2 3 4 2" xfId="24420"/>
    <cellStyle name="Standard 2 3 2 2 2 2 3 5" xfId="21768"/>
    <cellStyle name="Standard 2 3 2 2 2 2 3 6" xfId="12791"/>
    <cellStyle name="Standard 2 3 2 2 2 2 4" xfId="3203"/>
    <cellStyle name="Standard 2 3 2 2 2 2 4 2" xfId="11159"/>
    <cellStyle name="Standard 2 3 2 2 2 2 4 2 2" xfId="30745"/>
    <cellStyle name="Standard 2 3 2 2 2 2 4 2 3" xfId="19116"/>
    <cellStyle name="Standard 2 3 2 2 2 2 4 3" xfId="5855"/>
    <cellStyle name="Standard 2 3 2 2 2 2 4 3 2" xfId="25440"/>
    <cellStyle name="Standard 2 3 2 2 2 2 4 4" xfId="22788"/>
    <cellStyle name="Standard 2 3 2 2 2 2 4 5" xfId="13811"/>
    <cellStyle name="Standard 2 3 2 2 2 2 5" xfId="1775"/>
    <cellStyle name="Standard 2 3 2 2 2 2 5 2" xfId="9731"/>
    <cellStyle name="Standard 2 3 2 2 2 2 5 2 2" xfId="29317"/>
    <cellStyle name="Standard 2 3 2 2 2 2 5 2 3" xfId="17688"/>
    <cellStyle name="Standard 2 3 2 2 2 2 5 3" xfId="7079"/>
    <cellStyle name="Standard 2 3 2 2 2 2 5 3 2" xfId="26664"/>
    <cellStyle name="Standard 2 3 2 2 2 2 5 4" xfId="21360"/>
    <cellStyle name="Standard 2 3 2 2 2 2 5 5" xfId="15035"/>
    <cellStyle name="Standard 2 3 2 2 2 2 6" xfId="8507"/>
    <cellStyle name="Standard 2 3 2 2 2 2 6 2" xfId="28093"/>
    <cellStyle name="Standard 2 3 2 2 2 2 6 3" xfId="16464"/>
    <cellStyle name="Standard 2 3 2 2 2 2 7" xfId="4427"/>
    <cellStyle name="Standard 2 3 2 2 2 2 7 2" xfId="24012"/>
    <cellStyle name="Standard 2 3 2 2 2 2 8" xfId="20136"/>
    <cellStyle name="Standard 2 3 2 2 2 2 9" xfId="12383"/>
    <cellStyle name="Standard 2 3 2 2 2 3" xfId="881"/>
    <cellStyle name="Standard 2 3 2 2 2 3 2" xfId="2513"/>
    <cellStyle name="Standard 2 3 2 2 2 3 2 2" xfId="7817"/>
    <cellStyle name="Standard 2 3 2 2 2 3 2 2 2" xfId="27402"/>
    <cellStyle name="Standard 2 3 2 2 2 3 2 2 3" xfId="15773"/>
    <cellStyle name="Standard 2 3 2 2 2 3 2 3" xfId="10469"/>
    <cellStyle name="Standard 2 3 2 2 2 3 2 3 2" xfId="30055"/>
    <cellStyle name="Standard 2 3 2 2 2 3 2 3 3" xfId="18426"/>
    <cellStyle name="Standard 2 3 2 2 2 3 2 4" xfId="5165"/>
    <cellStyle name="Standard 2 3 2 2 2 3 2 4 2" xfId="24750"/>
    <cellStyle name="Standard 2 3 2 2 2 3 2 5" xfId="22098"/>
    <cellStyle name="Standard 2 3 2 2 2 3 2 6" xfId="13121"/>
    <cellStyle name="Standard 2 3 2 2 2 3 3" xfId="3533"/>
    <cellStyle name="Standard 2 3 2 2 2 3 3 2" xfId="11489"/>
    <cellStyle name="Standard 2 3 2 2 2 3 3 2 2" xfId="31075"/>
    <cellStyle name="Standard 2 3 2 2 2 3 3 2 3" xfId="19446"/>
    <cellStyle name="Standard 2 3 2 2 2 3 3 3" xfId="6185"/>
    <cellStyle name="Standard 2 3 2 2 2 3 3 3 2" xfId="25770"/>
    <cellStyle name="Standard 2 3 2 2 2 3 3 4" xfId="23118"/>
    <cellStyle name="Standard 2 3 2 2 2 3 3 5" xfId="14141"/>
    <cellStyle name="Standard 2 3 2 2 2 3 4" xfId="1493"/>
    <cellStyle name="Standard 2 3 2 2 2 3 4 2" xfId="9449"/>
    <cellStyle name="Standard 2 3 2 2 2 3 4 2 2" xfId="29035"/>
    <cellStyle name="Standard 2 3 2 2 2 3 4 2 3" xfId="17406"/>
    <cellStyle name="Standard 2 3 2 2 2 3 4 3" xfId="6797"/>
    <cellStyle name="Standard 2 3 2 2 2 3 4 3 2" xfId="26382"/>
    <cellStyle name="Standard 2 3 2 2 2 3 4 4" xfId="21078"/>
    <cellStyle name="Standard 2 3 2 2 2 3 4 5" xfId="14753"/>
    <cellStyle name="Standard 2 3 2 2 2 3 5" xfId="8837"/>
    <cellStyle name="Standard 2 3 2 2 2 3 5 2" xfId="28423"/>
    <cellStyle name="Standard 2 3 2 2 2 3 5 3" xfId="16794"/>
    <cellStyle name="Standard 2 3 2 2 2 3 6" xfId="4145"/>
    <cellStyle name="Standard 2 3 2 2 2 3 6 2" xfId="23730"/>
    <cellStyle name="Standard 2 3 2 2 2 3 7" xfId="20466"/>
    <cellStyle name="Standard 2 3 2 2 2 3 8" xfId="12101"/>
    <cellStyle name="Standard 2 3 2 2 2 4" xfId="755"/>
    <cellStyle name="Standard 2 3 2 2 2 4 2" xfId="3407"/>
    <cellStyle name="Standard 2 3 2 2 2 4 2 2" xfId="11363"/>
    <cellStyle name="Standard 2 3 2 2 2 4 2 2 2" xfId="30949"/>
    <cellStyle name="Standard 2 3 2 2 2 4 2 2 3" xfId="19320"/>
    <cellStyle name="Standard 2 3 2 2 2 4 2 3" xfId="6059"/>
    <cellStyle name="Standard 2 3 2 2 2 4 2 3 2" xfId="25644"/>
    <cellStyle name="Standard 2 3 2 2 2 4 2 4" xfId="22992"/>
    <cellStyle name="Standard 2 3 2 2 2 4 2 5" xfId="14015"/>
    <cellStyle name="Standard 2 3 2 2 2 4 3" xfId="2387"/>
    <cellStyle name="Standard 2 3 2 2 2 4 3 2" xfId="10343"/>
    <cellStyle name="Standard 2 3 2 2 2 4 3 2 2" xfId="29929"/>
    <cellStyle name="Standard 2 3 2 2 2 4 3 2 3" xfId="18300"/>
    <cellStyle name="Standard 2 3 2 2 2 4 3 3" xfId="7691"/>
    <cellStyle name="Standard 2 3 2 2 2 4 3 3 2" xfId="27276"/>
    <cellStyle name="Standard 2 3 2 2 2 4 3 4" xfId="21972"/>
    <cellStyle name="Standard 2 3 2 2 2 4 3 5" xfId="15647"/>
    <cellStyle name="Standard 2 3 2 2 2 4 4" xfId="8711"/>
    <cellStyle name="Standard 2 3 2 2 2 4 4 2" xfId="28297"/>
    <cellStyle name="Standard 2 3 2 2 2 4 4 3" xfId="16668"/>
    <cellStyle name="Standard 2 3 2 2 2 4 5" xfId="5039"/>
    <cellStyle name="Standard 2 3 2 2 2 4 5 2" xfId="24624"/>
    <cellStyle name="Standard 2 3 2 2 2 4 6" xfId="20340"/>
    <cellStyle name="Standard 2 3 2 2 2 4 7" xfId="12995"/>
    <cellStyle name="Standard 2 3 2 2 2 5" xfId="1901"/>
    <cellStyle name="Standard 2 3 2 2 2 5 2" xfId="7205"/>
    <cellStyle name="Standard 2 3 2 2 2 5 2 2" xfId="26790"/>
    <cellStyle name="Standard 2 3 2 2 2 5 2 3" xfId="15161"/>
    <cellStyle name="Standard 2 3 2 2 2 5 3" xfId="9857"/>
    <cellStyle name="Standard 2 3 2 2 2 5 3 2" xfId="29443"/>
    <cellStyle name="Standard 2 3 2 2 2 5 3 3" xfId="17814"/>
    <cellStyle name="Standard 2 3 2 2 2 5 4" xfId="4553"/>
    <cellStyle name="Standard 2 3 2 2 2 5 4 2" xfId="24138"/>
    <cellStyle name="Standard 2 3 2 2 2 5 5" xfId="21486"/>
    <cellStyle name="Standard 2 3 2 2 2 5 6" xfId="12509"/>
    <cellStyle name="Standard 2 3 2 2 2 6" xfId="2921"/>
    <cellStyle name="Standard 2 3 2 2 2 6 2" xfId="10877"/>
    <cellStyle name="Standard 2 3 2 2 2 6 2 2" xfId="30463"/>
    <cellStyle name="Standard 2 3 2 2 2 6 2 3" xfId="18834"/>
    <cellStyle name="Standard 2 3 2 2 2 6 3" xfId="5573"/>
    <cellStyle name="Standard 2 3 2 2 2 6 3 2" xfId="25158"/>
    <cellStyle name="Standard 2 3 2 2 2 6 4" xfId="22506"/>
    <cellStyle name="Standard 2 3 2 2 2 6 5" xfId="13529"/>
    <cellStyle name="Standard 2 3 2 2 2 7" xfId="1367"/>
    <cellStyle name="Standard 2 3 2 2 2 7 2" xfId="9323"/>
    <cellStyle name="Standard 2 3 2 2 2 7 2 2" xfId="28909"/>
    <cellStyle name="Standard 2 3 2 2 2 7 2 3" xfId="17280"/>
    <cellStyle name="Standard 2 3 2 2 2 7 3" xfId="6671"/>
    <cellStyle name="Standard 2 3 2 2 2 7 3 2" xfId="26256"/>
    <cellStyle name="Standard 2 3 2 2 2 7 4" xfId="20952"/>
    <cellStyle name="Standard 2 3 2 2 2 7 5" xfId="14627"/>
    <cellStyle name="Standard 2 3 2 2 2 8" xfId="8225"/>
    <cellStyle name="Standard 2 3 2 2 2 8 2" xfId="27811"/>
    <cellStyle name="Standard 2 3 2 2 2 8 3" xfId="16182"/>
    <cellStyle name="Standard 2 3 2 2 2 9" xfId="4019"/>
    <cellStyle name="Standard 2 3 2 2 2 9 2" xfId="23604"/>
    <cellStyle name="Standard 2 3 2 2 3" xfId="317"/>
    <cellStyle name="Standard 2 3 2 2 3 10" xfId="19902"/>
    <cellStyle name="Standard 2 3 2 2 3 11" xfId="11897"/>
    <cellStyle name="Standard 2 3 2 2 3 2" xfId="473"/>
    <cellStyle name="Standard 2 3 2 2 3 2 2" xfId="1085"/>
    <cellStyle name="Standard 2 3 2 2 3 2 2 2" xfId="3737"/>
    <cellStyle name="Standard 2 3 2 2 3 2 2 2 2" xfId="11693"/>
    <cellStyle name="Standard 2 3 2 2 3 2 2 2 2 2" xfId="31279"/>
    <cellStyle name="Standard 2 3 2 2 3 2 2 2 2 3" xfId="19650"/>
    <cellStyle name="Standard 2 3 2 2 3 2 2 2 3" xfId="6389"/>
    <cellStyle name="Standard 2 3 2 2 3 2 2 2 3 2" xfId="25974"/>
    <cellStyle name="Standard 2 3 2 2 3 2 2 2 4" xfId="23322"/>
    <cellStyle name="Standard 2 3 2 2 3 2 2 2 5" xfId="14345"/>
    <cellStyle name="Standard 2 3 2 2 3 2 2 3" xfId="2717"/>
    <cellStyle name="Standard 2 3 2 2 3 2 2 3 2" xfId="10673"/>
    <cellStyle name="Standard 2 3 2 2 3 2 2 3 2 2" xfId="30259"/>
    <cellStyle name="Standard 2 3 2 2 3 2 2 3 2 3" xfId="18630"/>
    <cellStyle name="Standard 2 3 2 2 3 2 2 3 3" xfId="8021"/>
    <cellStyle name="Standard 2 3 2 2 3 2 2 3 3 2" xfId="27606"/>
    <cellStyle name="Standard 2 3 2 2 3 2 2 3 4" xfId="22302"/>
    <cellStyle name="Standard 2 3 2 2 3 2 2 3 5" xfId="15977"/>
    <cellStyle name="Standard 2 3 2 2 3 2 2 4" xfId="9041"/>
    <cellStyle name="Standard 2 3 2 2 3 2 2 4 2" xfId="28627"/>
    <cellStyle name="Standard 2 3 2 2 3 2 2 4 3" xfId="16998"/>
    <cellStyle name="Standard 2 3 2 2 3 2 2 5" xfId="5369"/>
    <cellStyle name="Standard 2 3 2 2 3 2 2 5 2" xfId="24954"/>
    <cellStyle name="Standard 2 3 2 2 3 2 2 6" xfId="20670"/>
    <cellStyle name="Standard 2 3 2 2 3 2 2 7" xfId="13325"/>
    <cellStyle name="Standard 2 3 2 2 3 2 3" xfId="2105"/>
    <cellStyle name="Standard 2 3 2 2 3 2 3 2" xfId="7409"/>
    <cellStyle name="Standard 2 3 2 2 3 2 3 2 2" xfId="26994"/>
    <cellStyle name="Standard 2 3 2 2 3 2 3 2 3" xfId="15365"/>
    <cellStyle name="Standard 2 3 2 2 3 2 3 3" xfId="10061"/>
    <cellStyle name="Standard 2 3 2 2 3 2 3 3 2" xfId="29647"/>
    <cellStyle name="Standard 2 3 2 2 3 2 3 3 3" xfId="18018"/>
    <cellStyle name="Standard 2 3 2 2 3 2 3 4" xfId="4757"/>
    <cellStyle name="Standard 2 3 2 2 3 2 3 4 2" xfId="24342"/>
    <cellStyle name="Standard 2 3 2 2 3 2 3 5" xfId="21690"/>
    <cellStyle name="Standard 2 3 2 2 3 2 3 6" xfId="12713"/>
    <cellStyle name="Standard 2 3 2 2 3 2 4" xfId="3125"/>
    <cellStyle name="Standard 2 3 2 2 3 2 4 2" xfId="11081"/>
    <cellStyle name="Standard 2 3 2 2 3 2 4 2 2" xfId="30667"/>
    <cellStyle name="Standard 2 3 2 2 3 2 4 2 3" xfId="19038"/>
    <cellStyle name="Standard 2 3 2 2 3 2 4 3" xfId="5777"/>
    <cellStyle name="Standard 2 3 2 2 3 2 4 3 2" xfId="25362"/>
    <cellStyle name="Standard 2 3 2 2 3 2 4 4" xfId="22710"/>
    <cellStyle name="Standard 2 3 2 2 3 2 4 5" xfId="13733"/>
    <cellStyle name="Standard 2 3 2 2 3 2 5" xfId="1697"/>
    <cellStyle name="Standard 2 3 2 2 3 2 5 2" xfId="9653"/>
    <cellStyle name="Standard 2 3 2 2 3 2 5 2 2" xfId="29239"/>
    <cellStyle name="Standard 2 3 2 2 3 2 5 2 3" xfId="17610"/>
    <cellStyle name="Standard 2 3 2 2 3 2 5 3" xfId="7001"/>
    <cellStyle name="Standard 2 3 2 2 3 2 5 3 2" xfId="26586"/>
    <cellStyle name="Standard 2 3 2 2 3 2 5 4" xfId="21282"/>
    <cellStyle name="Standard 2 3 2 2 3 2 5 5" xfId="14957"/>
    <cellStyle name="Standard 2 3 2 2 3 2 6" xfId="8429"/>
    <cellStyle name="Standard 2 3 2 2 3 2 6 2" xfId="28015"/>
    <cellStyle name="Standard 2 3 2 2 3 2 6 3" xfId="16386"/>
    <cellStyle name="Standard 2 3 2 2 3 2 7" xfId="4349"/>
    <cellStyle name="Standard 2 3 2 2 3 2 7 2" xfId="23934"/>
    <cellStyle name="Standard 2 3 2 2 3 2 8" xfId="20058"/>
    <cellStyle name="Standard 2 3 2 2 3 2 9" xfId="12305"/>
    <cellStyle name="Standard 2 3 2 2 3 3" xfId="929"/>
    <cellStyle name="Standard 2 3 2 2 3 3 2" xfId="2561"/>
    <cellStyle name="Standard 2 3 2 2 3 3 2 2" xfId="7865"/>
    <cellStyle name="Standard 2 3 2 2 3 3 2 2 2" xfId="27450"/>
    <cellStyle name="Standard 2 3 2 2 3 3 2 2 3" xfId="15821"/>
    <cellStyle name="Standard 2 3 2 2 3 3 2 3" xfId="10517"/>
    <cellStyle name="Standard 2 3 2 2 3 3 2 3 2" xfId="30103"/>
    <cellStyle name="Standard 2 3 2 2 3 3 2 3 3" xfId="18474"/>
    <cellStyle name="Standard 2 3 2 2 3 3 2 4" xfId="5213"/>
    <cellStyle name="Standard 2 3 2 2 3 3 2 4 2" xfId="24798"/>
    <cellStyle name="Standard 2 3 2 2 3 3 2 5" xfId="22146"/>
    <cellStyle name="Standard 2 3 2 2 3 3 2 6" xfId="13169"/>
    <cellStyle name="Standard 2 3 2 2 3 3 3" xfId="3581"/>
    <cellStyle name="Standard 2 3 2 2 3 3 3 2" xfId="11537"/>
    <cellStyle name="Standard 2 3 2 2 3 3 3 2 2" xfId="31123"/>
    <cellStyle name="Standard 2 3 2 2 3 3 3 2 3" xfId="19494"/>
    <cellStyle name="Standard 2 3 2 2 3 3 3 3" xfId="6233"/>
    <cellStyle name="Standard 2 3 2 2 3 3 3 3 2" xfId="25818"/>
    <cellStyle name="Standard 2 3 2 2 3 3 3 4" xfId="23166"/>
    <cellStyle name="Standard 2 3 2 2 3 3 3 5" xfId="14189"/>
    <cellStyle name="Standard 2 3 2 2 3 3 4" xfId="1541"/>
    <cellStyle name="Standard 2 3 2 2 3 3 4 2" xfId="9497"/>
    <cellStyle name="Standard 2 3 2 2 3 3 4 2 2" xfId="29083"/>
    <cellStyle name="Standard 2 3 2 2 3 3 4 2 3" xfId="17454"/>
    <cellStyle name="Standard 2 3 2 2 3 3 4 3" xfId="6845"/>
    <cellStyle name="Standard 2 3 2 2 3 3 4 3 2" xfId="26430"/>
    <cellStyle name="Standard 2 3 2 2 3 3 4 4" xfId="21126"/>
    <cellStyle name="Standard 2 3 2 2 3 3 4 5" xfId="14801"/>
    <cellStyle name="Standard 2 3 2 2 3 3 5" xfId="8885"/>
    <cellStyle name="Standard 2 3 2 2 3 3 5 2" xfId="28471"/>
    <cellStyle name="Standard 2 3 2 2 3 3 5 3" xfId="16842"/>
    <cellStyle name="Standard 2 3 2 2 3 3 6" xfId="4193"/>
    <cellStyle name="Standard 2 3 2 2 3 3 6 2" xfId="23778"/>
    <cellStyle name="Standard 2 3 2 2 3 3 7" xfId="20514"/>
    <cellStyle name="Standard 2 3 2 2 3 3 8" xfId="12149"/>
    <cellStyle name="Standard 2 3 2 2 3 4" xfId="677"/>
    <cellStyle name="Standard 2 3 2 2 3 4 2" xfId="3329"/>
    <cellStyle name="Standard 2 3 2 2 3 4 2 2" xfId="11285"/>
    <cellStyle name="Standard 2 3 2 2 3 4 2 2 2" xfId="30871"/>
    <cellStyle name="Standard 2 3 2 2 3 4 2 2 3" xfId="19242"/>
    <cellStyle name="Standard 2 3 2 2 3 4 2 3" xfId="5981"/>
    <cellStyle name="Standard 2 3 2 2 3 4 2 3 2" xfId="25566"/>
    <cellStyle name="Standard 2 3 2 2 3 4 2 4" xfId="22914"/>
    <cellStyle name="Standard 2 3 2 2 3 4 2 5" xfId="13937"/>
    <cellStyle name="Standard 2 3 2 2 3 4 3" xfId="2309"/>
    <cellStyle name="Standard 2 3 2 2 3 4 3 2" xfId="10265"/>
    <cellStyle name="Standard 2 3 2 2 3 4 3 2 2" xfId="29851"/>
    <cellStyle name="Standard 2 3 2 2 3 4 3 2 3" xfId="18222"/>
    <cellStyle name="Standard 2 3 2 2 3 4 3 3" xfId="7613"/>
    <cellStyle name="Standard 2 3 2 2 3 4 3 3 2" xfId="27198"/>
    <cellStyle name="Standard 2 3 2 2 3 4 3 4" xfId="21894"/>
    <cellStyle name="Standard 2 3 2 2 3 4 3 5" xfId="15569"/>
    <cellStyle name="Standard 2 3 2 2 3 4 4" xfId="8633"/>
    <cellStyle name="Standard 2 3 2 2 3 4 4 2" xfId="28219"/>
    <cellStyle name="Standard 2 3 2 2 3 4 4 3" xfId="16590"/>
    <cellStyle name="Standard 2 3 2 2 3 4 5" xfId="4961"/>
    <cellStyle name="Standard 2 3 2 2 3 4 5 2" xfId="24546"/>
    <cellStyle name="Standard 2 3 2 2 3 4 6" xfId="20262"/>
    <cellStyle name="Standard 2 3 2 2 3 4 7" xfId="12917"/>
    <cellStyle name="Standard 2 3 2 2 3 5" xfId="1949"/>
    <cellStyle name="Standard 2 3 2 2 3 5 2" xfId="7253"/>
    <cellStyle name="Standard 2 3 2 2 3 5 2 2" xfId="26838"/>
    <cellStyle name="Standard 2 3 2 2 3 5 2 3" xfId="15209"/>
    <cellStyle name="Standard 2 3 2 2 3 5 3" xfId="9905"/>
    <cellStyle name="Standard 2 3 2 2 3 5 3 2" xfId="29491"/>
    <cellStyle name="Standard 2 3 2 2 3 5 3 3" xfId="17862"/>
    <cellStyle name="Standard 2 3 2 2 3 5 4" xfId="4601"/>
    <cellStyle name="Standard 2 3 2 2 3 5 4 2" xfId="24186"/>
    <cellStyle name="Standard 2 3 2 2 3 5 5" xfId="21534"/>
    <cellStyle name="Standard 2 3 2 2 3 5 6" xfId="12557"/>
    <cellStyle name="Standard 2 3 2 2 3 6" xfId="2969"/>
    <cellStyle name="Standard 2 3 2 2 3 6 2" xfId="10925"/>
    <cellStyle name="Standard 2 3 2 2 3 6 2 2" xfId="30511"/>
    <cellStyle name="Standard 2 3 2 2 3 6 2 3" xfId="18882"/>
    <cellStyle name="Standard 2 3 2 2 3 6 3" xfId="5621"/>
    <cellStyle name="Standard 2 3 2 2 3 6 3 2" xfId="25206"/>
    <cellStyle name="Standard 2 3 2 2 3 6 4" xfId="22554"/>
    <cellStyle name="Standard 2 3 2 2 3 6 5" xfId="13577"/>
    <cellStyle name="Standard 2 3 2 2 3 7" xfId="1289"/>
    <cellStyle name="Standard 2 3 2 2 3 7 2" xfId="9245"/>
    <cellStyle name="Standard 2 3 2 2 3 7 2 2" xfId="28831"/>
    <cellStyle name="Standard 2 3 2 2 3 7 2 3" xfId="17202"/>
    <cellStyle name="Standard 2 3 2 2 3 7 3" xfId="6593"/>
    <cellStyle name="Standard 2 3 2 2 3 7 3 2" xfId="26178"/>
    <cellStyle name="Standard 2 3 2 2 3 7 4" xfId="20874"/>
    <cellStyle name="Standard 2 3 2 2 3 7 5" xfId="14549"/>
    <cellStyle name="Standard 2 3 2 2 3 8" xfId="8273"/>
    <cellStyle name="Standard 2 3 2 2 3 8 2" xfId="27859"/>
    <cellStyle name="Standard 2 3 2 2 3 8 3" xfId="16230"/>
    <cellStyle name="Standard 2 3 2 2 3 9" xfId="3941"/>
    <cellStyle name="Standard 2 3 2 2 3 9 2" xfId="23526"/>
    <cellStyle name="Standard 2 3 2 2 4" xfId="425"/>
    <cellStyle name="Standard 2 3 2 2 4 2" xfId="1037"/>
    <cellStyle name="Standard 2 3 2 2 4 2 2" xfId="3689"/>
    <cellStyle name="Standard 2 3 2 2 4 2 2 2" xfId="11645"/>
    <cellStyle name="Standard 2 3 2 2 4 2 2 2 2" xfId="31231"/>
    <cellStyle name="Standard 2 3 2 2 4 2 2 2 3" xfId="19602"/>
    <cellStyle name="Standard 2 3 2 2 4 2 2 3" xfId="6341"/>
    <cellStyle name="Standard 2 3 2 2 4 2 2 3 2" xfId="25926"/>
    <cellStyle name="Standard 2 3 2 2 4 2 2 4" xfId="23274"/>
    <cellStyle name="Standard 2 3 2 2 4 2 2 5" xfId="14297"/>
    <cellStyle name="Standard 2 3 2 2 4 2 3" xfId="2669"/>
    <cellStyle name="Standard 2 3 2 2 4 2 3 2" xfId="10625"/>
    <cellStyle name="Standard 2 3 2 2 4 2 3 2 2" xfId="30211"/>
    <cellStyle name="Standard 2 3 2 2 4 2 3 2 3" xfId="18582"/>
    <cellStyle name="Standard 2 3 2 2 4 2 3 3" xfId="7973"/>
    <cellStyle name="Standard 2 3 2 2 4 2 3 3 2" xfId="27558"/>
    <cellStyle name="Standard 2 3 2 2 4 2 3 4" xfId="22254"/>
    <cellStyle name="Standard 2 3 2 2 4 2 3 5" xfId="15929"/>
    <cellStyle name="Standard 2 3 2 2 4 2 4" xfId="8993"/>
    <cellStyle name="Standard 2 3 2 2 4 2 4 2" xfId="28579"/>
    <cellStyle name="Standard 2 3 2 2 4 2 4 3" xfId="16950"/>
    <cellStyle name="Standard 2 3 2 2 4 2 5" xfId="5321"/>
    <cellStyle name="Standard 2 3 2 2 4 2 5 2" xfId="24906"/>
    <cellStyle name="Standard 2 3 2 2 4 2 6" xfId="20622"/>
    <cellStyle name="Standard 2 3 2 2 4 2 7" xfId="13277"/>
    <cellStyle name="Standard 2 3 2 2 4 3" xfId="2057"/>
    <cellStyle name="Standard 2 3 2 2 4 3 2" xfId="7361"/>
    <cellStyle name="Standard 2 3 2 2 4 3 2 2" xfId="26946"/>
    <cellStyle name="Standard 2 3 2 2 4 3 2 3" xfId="15317"/>
    <cellStyle name="Standard 2 3 2 2 4 3 3" xfId="10013"/>
    <cellStyle name="Standard 2 3 2 2 4 3 3 2" xfId="29599"/>
    <cellStyle name="Standard 2 3 2 2 4 3 3 3" xfId="17970"/>
    <cellStyle name="Standard 2 3 2 2 4 3 4" xfId="4709"/>
    <cellStyle name="Standard 2 3 2 2 4 3 4 2" xfId="24294"/>
    <cellStyle name="Standard 2 3 2 2 4 3 5" xfId="21642"/>
    <cellStyle name="Standard 2 3 2 2 4 3 6" xfId="12665"/>
    <cellStyle name="Standard 2 3 2 2 4 4" xfId="3077"/>
    <cellStyle name="Standard 2 3 2 2 4 4 2" xfId="11033"/>
    <cellStyle name="Standard 2 3 2 2 4 4 2 2" xfId="30619"/>
    <cellStyle name="Standard 2 3 2 2 4 4 2 3" xfId="18990"/>
    <cellStyle name="Standard 2 3 2 2 4 4 3" xfId="5729"/>
    <cellStyle name="Standard 2 3 2 2 4 4 3 2" xfId="25314"/>
    <cellStyle name="Standard 2 3 2 2 4 4 4" xfId="22662"/>
    <cellStyle name="Standard 2 3 2 2 4 4 5" xfId="13685"/>
    <cellStyle name="Standard 2 3 2 2 4 5" xfId="1649"/>
    <cellStyle name="Standard 2 3 2 2 4 5 2" xfId="9605"/>
    <cellStyle name="Standard 2 3 2 2 4 5 2 2" xfId="29191"/>
    <cellStyle name="Standard 2 3 2 2 4 5 2 3" xfId="17562"/>
    <cellStyle name="Standard 2 3 2 2 4 5 3" xfId="6953"/>
    <cellStyle name="Standard 2 3 2 2 4 5 3 2" xfId="26538"/>
    <cellStyle name="Standard 2 3 2 2 4 5 4" xfId="21234"/>
    <cellStyle name="Standard 2 3 2 2 4 5 5" xfId="14909"/>
    <cellStyle name="Standard 2 3 2 2 4 6" xfId="8381"/>
    <cellStyle name="Standard 2 3 2 2 4 6 2" xfId="27967"/>
    <cellStyle name="Standard 2 3 2 2 4 6 3" xfId="16338"/>
    <cellStyle name="Standard 2 3 2 2 4 7" xfId="4301"/>
    <cellStyle name="Standard 2 3 2 2 4 7 2" xfId="23886"/>
    <cellStyle name="Standard 2 3 2 2 4 8" xfId="20010"/>
    <cellStyle name="Standard 2 3 2 2 4 9" xfId="12257"/>
    <cellStyle name="Standard 2 3 2 2 5" xfId="803"/>
    <cellStyle name="Standard 2 3 2 2 5 2" xfId="2435"/>
    <cellStyle name="Standard 2 3 2 2 5 2 2" xfId="7739"/>
    <cellStyle name="Standard 2 3 2 2 5 2 2 2" xfId="27324"/>
    <cellStyle name="Standard 2 3 2 2 5 2 2 3" xfId="15695"/>
    <cellStyle name="Standard 2 3 2 2 5 2 3" xfId="10391"/>
    <cellStyle name="Standard 2 3 2 2 5 2 3 2" xfId="29977"/>
    <cellStyle name="Standard 2 3 2 2 5 2 3 3" xfId="18348"/>
    <cellStyle name="Standard 2 3 2 2 5 2 4" xfId="5087"/>
    <cellStyle name="Standard 2 3 2 2 5 2 4 2" xfId="24672"/>
    <cellStyle name="Standard 2 3 2 2 5 2 5" xfId="22020"/>
    <cellStyle name="Standard 2 3 2 2 5 2 6" xfId="13043"/>
    <cellStyle name="Standard 2 3 2 2 5 3" xfId="3455"/>
    <cellStyle name="Standard 2 3 2 2 5 3 2" xfId="11411"/>
    <cellStyle name="Standard 2 3 2 2 5 3 2 2" xfId="30997"/>
    <cellStyle name="Standard 2 3 2 2 5 3 2 3" xfId="19368"/>
    <cellStyle name="Standard 2 3 2 2 5 3 3" xfId="6107"/>
    <cellStyle name="Standard 2 3 2 2 5 3 3 2" xfId="25692"/>
    <cellStyle name="Standard 2 3 2 2 5 3 4" xfId="23040"/>
    <cellStyle name="Standard 2 3 2 2 5 3 5" xfId="14063"/>
    <cellStyle name="Standard 2 3 2 2 5 4" xfId="1415"/>
    <cellStyle name="Standard 2 3 2 2 5 4 2" xfId="9371"/>
    <cellStyle name="Standard 2 3 2 2 5 4 2 2" xfId="28957"/>
    <cellStyle name="Standard 2 3 2 2 5 4 2 3" xfId="17328"/>
    <cellStyle name="Standard 2 3 2 2 5 4 3" xfId="6719"/>
    <cellStyle name="Standard 2 3 2 2 5 4 3 2" xfId="26304"/>
    <cellStyle name="Standard 2 3 2 2 5 4 4" xfId="21000"/>
    <cellStyle name="Standard 2 3 2 2 5 4 5" xfId="14675"/>
    <cellStyle name="Standard 2 3 2 2 5 5" xfId="8759"/>
    <cellStyle name="Standard 2 3 2 2 5 5 2" xfId="28345"/>
    <cellStyle name="Standard 2 3 2 2 5 5 3" xfId="16716"/>
    <cellStyle name="Standard 2 3 2 2 5 6" xfId="4067"/>
    <cellStyle name="Standard 2 3 2 2 5 6 2" xfId="23652"/>
    <cellStyle name="Standard 2 3 2 2 5 7" xfId="20388"/>
    <cellStyle name="Standard 2 3 2 2 5 8" xfId="12023"/>
    <cellStyle name="Standard 2 3 2 2 6" xfId="629"/>
    <cellStyle name="Standard 2 3 2 2 6 2" xfId="3281"/>
    <cellStyle name="Standard 2 3 2 2 6 2 2" xfId="11237"/>
    <cellStyle name="Standard 2 3 2 2 6 2 2 2" xfId="30823"/>
    <cellStyle name="Standard 2 3 2 2 6 2 2 3" xfId="19194"/>
    <cellStyle name="Standard 2 3 2 2 6 2 3" xfId="5933"/>
    <cellStyle name="Standard 2 3 2 2 6 2 3 2" xfId="25518"/>
    <cellStyle name="Standard 2 3 2 2 6 2 4" xfId="22866"/>
    <cellStyle name="Standard 2 3 2 2 6 2 5" xfId="13889"/>
    <cellStyle name="Standard 2 3 2 2 6 3" xfId="2261"/>
    <cellStyle name="Standard 2 3 2 2 6 3 2" xfId="10217"/>
    <cellStyle name="Standard 2 3 2 2 6 3 2 2" xfId="29803"/>
    <cellStyle name="Standard 2 3 2 2 6 3 2 3" xfId="18174"/>
    <cellStyle name="Standard 2 3 2 2 6 3 3" xfId="7565"/>
    <cellStyle name="Standard 2 3 2 2 6 3 3 2" xfId="27150"/>
    <cellStyle name="Standard 2 3 2 2 6 3 4" xfId="21846"/>
    <cellStyle name="Standard 2 3 2 2 6 3 5" xfId="15521"/>
    <cellStyle name="Standard 2 3 2 2 6 4" xfId="8585"/>
    <cellStyle name="Standard 2 3 2 2 6 4 2" xfId="28171"/>
    <cellStyle name="Standard 2 3 2 2 6 4 3" xfId="16542"/>
    <cellStyle name="Standard 2 3 2 2 6 5" xfId="4913"/>
    <cellStyle name="Standard 2 3 2 2 6 5 2" xfId="24498"/>
    <cellStyle name="Standard 2 3 2 2 6 6" xfId="20214"/>
    <cellStyle name="Standard 2 3 2 2 6 7" xfId="12869"/>
    <cellStyle name="Standard 2 3 2 2 7" xfId="1823"/>
    <cellStyle name="Standard 2 3 2 2 7 2" xfId="7127"/>
    <cellStyle name="Standard 2 3 2 2 7 2 2" xfId="26712"/>
    <cellStyle name="Standard 2 3 2 2 7 2 3" xfId="15083"/>
    <cellStyle name="Standard 2 3 2 2 7 3" xfId="9779"/>
    <cellStyle name="Standard 2 3 2 2 7 3 2" xfId="29365"/>
    <cellStyle name="Standard 2 3 2 2 7 3 3" xfId="17736"/>
    <cellStyle name="Standard 2 3 2 2 7 4" xfId="4475"/>
    <cellStyle name="Standard 2 3 2 2 7 4 2" xfId="24060"/>
    <cellStyle name="Standard 2 3 2 2 7 5" xfId="21408"/>
    <cellStyle name="Standard 2 3 2 2 7 6" xfId="12431"/>
    <cellStyle name="Standard 2 3 2 2 8" xfId="2843"/>
    <cellStyle name="Standard 2 3 2 2 8 2" xfId="10799"/>
    <cellStyle name="Standard 2 3 2 2 8 2 2" xfId="30385"/>
    <cellStyle name="Standard 2 3 2 2 8 2 3" xfId="18756"/>
    <cellStyle name="Standard 2 3 2 2 8 3" xfId="5495"/>
    <cellStyle name="Standard 2 3 2 2 8 3 2" xfId="25080"/>
    <cellStyle name="Standard 2 3 2 2 8 4" xfId="22428"/>
    <cellStyle name="Standard 2 3 2 2 8 5" xfId="13451"/>
    <cellStyle name="Standard 2 3 2 2 9" xfId="1241"/>
    <cellStyle name="Standard 2 3 2 2 9 2" xfId="9197"/>
    <cellStyle name="Standard 2 3 2 2 9 2 2" xfId="28783"/>
    <cellStyle name="Standard 2 3 2 2 9 2 3" xfId="17154"/>
    <cellStyle name="Standard 2 3 2 2 9 3" xfId="6545"/>
    <cellStyle name="Standard 2 3 2 2 9 3 2" xfId="26130"/>
    <cellStyle name="Standard 2 3 2 2 9 4" xfId="20826"/>
    <cellStyle name="Standard 2 3 2 2 9 5" xfId="14501"/>
    <cellStyle name="Standard 2 3 2 3" xfId="239"/>
    <cellStyle name="Standard 2 3 2 3 10" xfId="3863"/>
    <cellStyle name="Standard 2 3 2 3 10 2" xfId="23448"/>
    <cellStyle name="Standard 2 3 2 3 11" xfId="19824"/>
    <cellStyle name="Standard 2 3 2 3 12" xfId="11819"/>
    <cellStyle name="Standard 2 3 2 3 2" xfId="335"/>
    <cellStyle name="Standard 2 3 2 3 2 10" xfId="19920"/>
    <cellStyle name="Standard 2 3 2 3 2 11" xfId="11945"/>
    <cellStyle name="Standard 2 3 2 3 2 2" xfId="521"/>
    <cellStyle name="Standard 2 3 2 3 2 2 2" xfId="1133"/>
    <cellStyle name="Standard 2 3 2 3 2 2 2 2" xfId="3785"/>
    <cellStyle name="Standard 2 3 2 3 2 2 2 2 2" xfId="11741"/>
    <cellStyle name="Standard 2 3 2 3 2 2 2 2 2 2" xfId="31327"/>
    <cellStyle name="Standard 2 3 2 3 2 2 2 2 2 3" xfId="19698"/>
    <cellStyle name="Standard 2 3 2 3 2 2 2 2 3" xfId="6437"/>
    <cellStyle name="Standard 2 3 2 3 2 2 2 2 3 2" xfId="26022"/>
    <cellStyle name="Standard 2 3 2 3 2 2 2 2 4" xfId="23370"/>
    <cellStyle name="Standard 2 3 2 3 2 2 2 2 5" xfId="14393"/>
    <cellStyle name="Standard 2 3 2 3 2 2 2 3" xfId="2765"/>
    <cellStyle name="Standard 2 3 2 3 2 2 2 3 2" xfId="10721"/>
    <cellStyle name="Standard 2 3 2 3 2 2 2 3 2 2" xfId="30307"/>
    <cellStyle name="Standard 2 3 2 3 2 2 2 3 2 3" xfId="18678"/>
    <cellStyle name="Standard 2 3 2 3 2 2 2 3 3" xfId="8069"/>
    <cellStyle name="Standard 2 3 2 3 2 2 2 3 3 2" xfId="27654"/>
    <cellStyle name="Standard 2 3 2 3 2 2 2 3 4" xfId="22350"/>
    <cellStyle name="Standard 2 3 2 3 2 2 2 3 5" xfId="16025"/>
    <cellStyle name="Standard 2 3 2 3 2 2 2 4" xfId="9089"/>
    <cellStyle name="Standard 2 3 2 3 2 2 2 4 2" xfId="28675"/>
    <cellStyle name="Standard 2 3 2 3 2 2 2 4 3" xfId="17046"/>
    <cellStyle name="Standard 2 3 2 3 2 2 2 5" xfId="5417"/>
    <cellStyle name="Standard 2 3 2 3 2 2 2 5 2" xfId="25002"/>
    <cellStyle name="Standard 2 3 2 3 2 2 2 6" xfId="20718"/>
    <cellStyle name="Standard 2 3 2 3 2 2 2 7" xfId="13373"/>
    <cellStyle name="Standard 2 3 2 3 2 2 3" xfId="2153"/>
    <cellStyle name="Standard 2 3 2 3 2 2 3 2" xfId="7457"/>
    <cellStyle name="Standard 2 3 2 3 2 2 3 2 2" xfId="27042"/>
    <cellStyle name="Standard 2 3 2 3 2 2 3 2 3" xfId="15413"/>
    <cellStyle name="Standard 2 3 2 3 2 2 3 3" xfId="10109"/>
    <cellStyle name="Standard 2 3 2 3 2 2 3 3 2" xfId="29695"/>
    <cellStyle name="Standard 2 3 2 3 2 2 3 3 3" xfId="18066"/>
    <cellStyle name="Standard 2 3 2 3 2 2 3 4" xfId="4805"/>
    <cellStyle name="Standard 2 3 2 3 2 2 3 4 2" xfId="24390"/>
    <cellStyle name="Standard 2 3 2 3 2 2 3 5" xfId="21738"/>
    <cellStyle name="Standard 2 3 2 3 2 2 3 6" xfId="12761"/>
    <cellStyle name="Standard 2 3 2 3 2 2 4" xfId="3173"/>
    <cellStyle name="Standard 2 3 2 3 2 2 4 2" xfId="11129"/>
    <cellStyle name="Standard 2 3 2 3 2 2 4 2 2" xfId="30715"/>
    <cellStyle name="Standard 2 3 2 3 2 2 4 2 3" xfId="19086"/>
    <cellStyle name="Standard 2 3 2 3 2 2 4 3" xfId="5825"/>
    <cellStyle name="Standard 2 3 2 3 2 2 4 3 2" xfId="25410"/>
    <cellStyle name="Standard 2 3 2 3 2 2 4 4" xfId="22758"/>
    <cellStyle name="Standard 2 3 2 3 2 2 4 5" xfId="13781"/>
    <cellStyle name="Standard 2 3 2 3 2 2 5" xfId="1745"/>
    <cellStyle name="Standard 2 3 2 3 2 2 5 2" xfId="9701"/>
    <cellStyle name="Standard 2 3 2 3 2 2 5 2 2" xfId="29287"/>
    <cellStyle name="Standard 2 3 2 3 2 2 5 2 3" xfId="17658"/>
    <cellStyle name="Standard 2 3 2 3 2 2 5 3" xfId="7049"/>
    <cellStyle name="Standard 2 3 2 3 2 2 5 3 2" xfId="26634"/>
    <cellStyle name="Standard 2 3 2 3 2 2 5 4" xfId="21330"/>
    <cellStyle name="Standard 2 3 2 3 2 2 5 5" xfId="15005"/>
    <cellStyle name="Standard 2 3 2 3 2 2 6" xfId="8477"/>
    <cellStyle name="Standard 2 3 2 3 2 2 6 2" xfId="28063"/>
    <cellStyle name="Standard 2 3 2 3 2 2 6 3" xfId="16434"/>
    <cellStyle name="Standard 2 3 2 3 2 2 7" xfId="4397"/>
    <cellStyle name="Standard 2 3 2 3 2 2 7 2" xfId="23982"/>
    <cellStyle name="Standard 2 3 2 3 2 2 8" xfId="20106"/>
    <cellStyle name="Standard 2 3 2 3 2 2 9" xfId="12353"/>
    <cellStyle name="Standard 2 3 2 3 2 3" xfId="947"/>
    <cellStyle name="Standard 2 3 2 3 2 3 2" xfId="2579"/>
    <cellStyle name="Standard 2 3 2 3 2 3 2 2" xfId="7883"/>
    <cellStyle name="Standard 2 3 2 3 2 3 2 2 2" xfId="27468"/>
    <cellStyle name="Standard 2 3 2 3 2 3 2 2 3" xfId="15839"/>
    <cellStyle name="Standard 2 3 2 3 2 3 2 3" xfId="10535"/>
    <cellStyle name="Standard 2 3 2 3 2 3 2 3 2" xfId="30121"/>
    <cellStyle name="Standard 2 3 2 3 2 3 2 3 3" xfId="18492"/>
    <cellStyle name="Standard 2 3 2 3 2 3 2 4" xfId="5231"/>
    <cellStyle name="Standard 2 3 2 3 2 3 2 4 2" xfId="24816"/>
    <cellStyle name="Standard 2 3 2 3 2 3 2 5" xfId="22164"/>
    <cellStyle name="Standard 2 3 2 3 2 3 2 6" xfId="13187"/>
    <cellStyle name="Standard 2 3 2 3 2 3 3" xfId="3599"/>
    <cellStyle name="Standard 2 3 2 3 2 3 3 2" xfId="11555"/>
    <cellStyle name="Standard 2 3 2 3 2 3 3 2 2" xfId="31141"/>
    <cellStyle name="Standard 2 3 2 3 2 3 3 2 3" xfId="19512"/>
    <cellStyle name="Standard 2 3 2 3 2 3 3 3" xfId="6251"/>
    <cellStyle name="Standard 2 3 2 3 2 3 3 3 2" xfId="25836"/>
    <cellStyle name="Standard 2 3 2 3 2 3 3 4" xfId="23184"/>
    <cellStyle name="Standard 2 3 2 3 2 3 3 5" xfId="14207"/>
    <cellStyle name="Standard 2 3 2 3 2 3 4" xfId="1559"/>
    <cellStyle name="Standard 2 3 2 3 2 3 4 2" xfId="9515"/>
    <cellStyle name="Standard 2 3 2 3 2 3 4 2 2" xfId="29101"/>
    <cellStyle name="Standard 2 3 2 3 2 3 4 2 3" xfId="17472"/>
    <cellStyle name="Standard 2 3 2 3 2 3 4 3" xfId="6863"/>
    <cellStyle name="Standard 2 3 2 3 2 3 4 3 2" xfId="26448"/>
    <cellStyle name="Standard 2 3 2 3 2 3 4 4" xfId="21144"/>
    <cellStyle name="Standard 2 3 2 3 2 3 4 5" xfId="14819"/>
    <cellStyle name="Standard 2 3 2 3 2 3 5" xfId="8903"/>
    <cellStyle name="Standard 2 3 2 3 2 3 5 2" xfId="28489"/>
    <cellStyle name="Standard 2 3 2 3 2 3 5 3" xfId="16860"/>
    <cellStyle name="Standard 2 3 2 3 2 3 6" xfId="4211"/>
    <cellStyle name="Standard 2 3 2 3 2 3 6 2" xfId="23796"/>
    <cellStyle name="Standard 2 3 2 3 2 3 7" xfId="20532"/>
    <cellStyle name="Standard 2 3 2 3 2 3 8" xfId="12167"/>
    <cellStyle name="Standard 2 3 2 3 2 4" xfId="725"/>
    <cellStyle name="Standard 2 3 2 3 2 4 2" xfId="3377"/>
    <cellStyle name="Standard 2 3 2 3 2 4 2 2" xfId="11333"/>
    <cellStyle name="Standard 2 3 2 3 2 4 2 2 2" xfId="30919"/>
    <cellStyle name="Standard 2 3 2 3 2 4 2 2 3" xfId="19290"/>
    <cellStyle name="Standard 2 3 2 3 2 4 2 3" xfId="6029"/>
    <cellStyle name="Standard 2 3 2 3 2 4 2 3 2" xfId="25614"/>
    <cellStyle name="Standard 2 3 2 3 2 4 2 4" xfId="22962"/>
    <cellStyle name="Standard 2 3 2 3 2 4 2 5" xfId="13985"/>
    <cellStyle name="Standard 2 3 2 3 2 4 3" xfId="2357"/>
    <cellStyle name="Standard 2 3 2 3 2 4 3 2" xfId="10313"/>
    <cellStyle name="Standard 2 3 2 3 2 4 3 2 2" xfId="29899"/>
    <cellStyle name="Standard 2 3 2 3 2 4 3 2 3" xfId="18270"/>
    <cellStyle name="Standard 2 3 2 3 2 4 3 3" xfId="7661"/>
    <cellStyle name="Standard 2 3 2 3 2 4 3 3 2" xfId="27246"/>
    <cellStyle name="Standard 2 3 2 3 2 4 3 4" xfId="21942"/>
    <cellStyle name="Standard 2 3 2 3 2 4 3 5" xfId="15617"/>
    <cellStyle name="Standard 2 3 2 3 2 4 4" xfId="8681"/>
    <cellStyle name="Standard 2 3 2 3 2 4 4 2" xfId="28267"/>
    <cellStyle name="Standard 2 3 2 3 2 4 4 3" xfId="16638"/>
    <cellStyle name="Standard 2 3 2 3 2 4 5" xfId="5009"/>
    <cellStyle name="Standard 2 3 2 3 2 4 5 2" xfId="24594"/>
    <cellStyle name="Standard 2 3 2 3 2 4 6" xfId="20310"/>
    <cellStyle name="Standard 2 3 2 3 2 4 7" xfId="12965"/>
    <cellStyle name="Standard 2 3 2 3 2 5" xfId="1967"/>
    <cellStyle name="Standard 2 3 2 3 2 5 2" xfId="7271"/>
    <cellStyle name="Standard 2 3 2 3 2 5 2 2" xfId="26856"/>
    <cellStyle name="Standard 2 3 2 3 2 5 2 3" xfId="15227"/>
    <cellStyle name="Standard 2 3 2 3 2 5 3" xfId="9923"/>
    <cellStyle name="Standard 2 3 2 3 2 5 3 2" xfId="29509"/>
    <cellStyle name="Standard 2 3 2 3 2 5 3 3" xfId="17880"/>
    <cellStyle name="Standard 2 3 2 3 2 5 4" xfId="4619"/>
    <cellStyle name="Standard 2 3 2 3 2 5 4 2" xfId="24204"/>
    <cellStyle name="Standard 2 3 2 3 2 5 5" xfId="21552"/>
    <cellStyle name="Standard 2 3 2 3 2 5 6" xfId="12575"/>
    <cellStyle name="Standard 2 3 2 3 2 6" xfId="2987"/>
    <cellStyle name="Standard 2 3 2 3 2 6 2" xfId="10943"/>
    <cellStyle name="Standard 2 3 2 3 2 6 2 2" xfId="30529"/>
    <cellStyle name="Standard 2 3 2 3 2 6 2 3" xfId="18900"/>
    <cellStyle name="Standard 2 3 2 3 2 6 3" xfId="5639"/>
    <cellStyle name="Standard 2 3 2 3 2 6 3 2" xfId="25224"/>
    <cellStyle name="Standard 2 3 2 3 2 6 4" xfId="22572"/>
    <cellStyle name="Standard 2 3 2 3 2 6 5" xfId="13595"/>
    <cellStyle name="Standard 2 3 2 3 2 7" xfId="1337"/>
    <cellStyle name="Standard 2 3 2 3 2 7 2" xfId="9293"/>
    <cellStyle name="Standard 2 3 2 3 2 7 2 2" xfId="28879"/>
    <cellStyle name="Standard 2 3 2 3 2 7 2 3" xfId="17250"/>
    <cellStyle name="Standard 2 3 2 3 2 7 3" xfId="6641"/>
    <cellStyle name="Standard 2 3 2 3 2 7 3 2" xfId="26226"/>
    <cellStyle name="Standard 2 3 2 3 2 7 4" xfId="20922"/>
    <cellStyle name="Standard 2 3 2 3 2 7 5" xfId="14597"/>
    <cellStyle name="Standard 2 3 2 3 2 8" xfId="8291"/>
    <cellStyle name="Standard 2 3 2 3 2 8 2" xfId="27877"/>
    <cellStyle name="Standard 2 3 2 3 2 8 3" xfId="16248"/>
    <cellStyle name="Standard 2 3 2 3 2 9" xfId="3989"/>
    <cellStyle name="Standard 2 3 2 3 2 9 2" xfId="23574"/>
    <cellStyle name="Standard 2 3 2 3 3" xfId="395"/>
    <cellStyle name="Standard 2 3 2 3 3 2" xfId="1007"/>
    <cellStyle name="Standard 2 3 2 3 3 2 2" xfId="3659"/>
    <cellStyle name="Standard 2 3 2 3 3 2 2 2" xfId="11615"/>
    <cellStyle name="Standard 2 3 2 3 3 2 2 2 2" xfId="31201"/>
    <cellStyle name="Standard 2 3 2 3 3 2 2 2 3" xfId="19572"/>
    <cellStyle name="Standard 2 3 2 3 3 2 2 3" xfId="6311"/>
    <cellStyle name="Standard 2 3 2 3 3 2 2 3 2" xfId="25896"/>
    <cellStyle name="Standard 2 3 2 3 3 2 2 4" xfId="23244"/>
    <cellStyle name="Standard 2 3 2 3 3 2 2 5" xfId="14267"/>
    <cellStyle name="Standard 2 3 2 3 3 2 3" xfId="2639"/>
    <cellStyle name="Standard 2 3 2 3 3 2 3 2" xfId="10595"/>
    <cellStyle name="Standard 2 3 2 3 3 2 3 2 2" xfId="30181"/>
    <cellStyle name="Standard 2 3 2 3 3 2 3 2 3" xfId="18552"/>
    <cellStyle name="Standard 2 3 2 3 3 2 3 3" xfId="7943"/>
    <cellStyle name="Standard 2 3 2 3 3 2 3 3 2" xfId="27528"/>
    <cellStyle name="Standard 2 3 2 3 3 2 3 4" xfId="22224"/>
    <cellStyle name="Standard 2 3 2 3 3 2 3 5" xfId="15899"/>
    <cellStyle name="Standard 2 3 2 3 3 2 4" xfId="8963"/>
    <cellStyle name="Standard 2 3 2 3 3 2 4 2" xfId="28549"/>
    <cellStyle name="Standard 2 3 2 3 3 2 4 3" xfId="16920"/>
    <cellStyle name="Standard 2 3 2 3 3 2 5" xfId="5291"/>
    <cellStyle name="Standard 2 3 2 3 3 2 5 2" xfId="24876"/>
    <cellStyle name="Standard 2 3 2 3 3 2 6" xfId="20592"/>
    <cellStyle name="Standard 2 3 2 3 3 2 7" xfId="13247"/>
    <cellStyle name="Standard 2 3 2 3 3 3" xfId="2027"/>
    <cellStyle name="Standard 2 3 2 3 3 3 2" xfId="7331"/>
    <cellStyle name="Standard 2 3 2 3 3 3 2 2" xfId="26916"/>
    <cellStyle name="Standard 2 3 2 3 3 3 2 3" xfId="15287"/>
    <cellStyle name="Standard 2 3 2 3 3 3 3" xfId="9983"/>
    <cellStyle name="Standard 2 3 2 3 3 3 3 2" xfId="29569"/>
    <cellStyle name="Standard 2 3 2 3 3 3 3 3" xfId="17940"/>
    <cellStyle name="Standard 2 3 2 3 3 3 4" xfId="4679"/>
    <cellStyle name="Standard 2 3 2 3 3 3 4 2" xfId="24264"/>
    <cellStyle name="Standard 2 3 2 3 3 3 5" xfId="21612"/>
    <cellStyle name="Standard 2 3 2 3 3 3 6" xfId="12635"/>
    <cellStyle name="Standard 2 3 2 3 3 4" xfId="3047"/>
    <cellStyle name="Standard 2 3 2 3 3 4 2" xfId="11003"/>
    <cellStyle name="Standard 2 3 2 3 3 4 2 2" xfId="30589"/>
    <cellStyle name="Standard 2 3 2 3 3 4 2 3" xfId="18960"/>
    <cellStyle name="Standard 2 3 2 3 3 4 3" xfId="5699"/>
    <cellStyle name="Standard 2 3 2 3 3 4 3 2" xfId="25284"/>
    <cellStyle name="Standard 2 3 2 3 3 4 4" xfId="22632"/>
    <cellStyle name="Standard 2 3 2 3 3 4 5" xfId="13655"/>
    <cellStyle name="Standard 2 3 2 3 3 5" xfId="1619"/>
    <cellStyle name="Standard 2 3 2 3 3 5 2" xfId="9575"/>
    <cellStyle name="Standard 2 3 2 3 3 5 2 2" xfId="29161"/>
    <cellStyle name="Standard 2 3 2 3 3 5 2 3" xfId="17532"/>
    <cellStyle name="Standard 2 3 2 3 3 5 3" xfId="6923"/>
    <cellStyle name="Standard 2 3 2 3 3 5 3 2" xfId="26508"/>
    <cellStyle name="Standard 2 3 2 3 3 5 4" xfId="21204"/>
    <cellStyle name="Standard 2 3 2 3 3 5 5" xfId="14879"/>
    <cellStyle name="Standard 2 3 2 3 3 6" xfId="8351"/>
    <cellStyle name="Standard 2 3 2 3 3 6 2" xfId="27937"/>
    <cellStyle name="Standard 2 3 2 3 3 6 3" xfId="16308"/>
    <cellStyle name="Standard 2 3 2 3 3 7" xfId="4271"/>
    <cellStyle name="Standard 2 3 2 3 3 7 2" xfId="23856"/>
    <cellStyle name="Standard 2 3 2 3 3 8" xfId="19980"/>
    <cellStyle name="Standard 2 3 2 3 3 9" xfId="12227"/>
    <cellStyle name="Standard 2 3 2 3 4" xfId="851"/>
    <cellStyle name="Standard 2 3 2 3 4 2" xfId="2483"/>
    <cellStyle name="Standard 2 3 2 3 4 2 2" xfId="7787"/>
    <cellStyle name="Standard 2 3 2 3 4 2 2 2" xfId="27372"/>
    <cellStyle name="Standard 2 3 2 3 4 2 2 3" xfId="15743"/>
    <cellStyle name="Standard 2 3 2 3 4 2 3" xfId="10439"/>
    <cellStyle name="Standard 2 3 2 3 4 2 3 2" xfId="30025"/>
    <cellStyle name="Standard 2 3 2 3 4 2 3 3" xfId="18396"/>
    <cellStyle name="Standard 2 3 2 3 4 2 4" xfId="5135"/>
    <cellStyle name="Standard 2 3 2 3 4 2 4 2" xfId="24720"/>
    <cellStyle name="Standard 2 3 2 3 4 2 5" xfId="22068"/>
    <cellStyle name="Standard 2 3 2 3 4 2 6" xfId="13091"/>
    <cellStyle name="Standard 2 3 2 3 4 3" xfId="3503"/>
    <cellStyle name="Standard 2 3 2 3 4 3 2" xfId="11459"/>
    <cellStyle name="Standard 2 3 2 3 4 3 2 2" xfId="31045"/>
    <cellStyle name="Standard 2 3 2 3 4 3 2 3" xfId="19416"/>
    <cellStyle name="Standard 2 3 2 3 4 3 3" xfId="6155"/>
    <cellStyle name="Standard 2 3 2 3 4 3 3 2" xfId="25740"/>
    <cellStyle name="Standard 2 3 2 3 4 3 4" xfId="23088"/>
    <cellStyle name="Standard 2 3 2 3 4 3 5" xfId="14111"/>
    <cellStyle name="Standard 2 3 2 3 4 4" xfId="1463"/>
    <cellStyle name="Standard 2 3 2 3 4 4 2" xfId="9419"/>
    <cellStyle name="Standard 2 3 2 3 4 4 2 2" xfId="29005"/>
    <cellStyle name="Standard 2 3 2 3 4 4 2 3" xfId="17376"/>
    <cellStyle name="Standard 2 3 2 3 4 4 3" xfId="6767"/>
    <cellStyle name="Standard 2 3 2 3 4 4 3 2" xfId="26352"/>
    <cellStyle name="Standard 2 3 2 3 4 4 4" xfId="21048"/>
    <cellStyle name="Standard 2 3 2 3 4 4 5" xfId="14723"/>
    <cellStyle name="Standard 2 3 2 3 4 5" xfId="8807"/>
    <cellStyle name="Standard 2 3 2 3 4 5 2" xfId="28393"/>
    <cellStyle name="Standard 2 3 2 3 4 5 3" xfId="16764"/>
    <cellStyle name="Standard 2 3 2 3 4 6" xfId="4115"/>
    <cellStyle name="Standard 2 3 2 3 4 6 2" xfId="23700"/>
    <cellStyle name="Standard 2 3 2 3 4 7" xfId="20436"/>
    <cellStyle name="Standard 2 3 2 3 4 8" xfId="12071"/>
    <cellStyle name="Standard 2 3 2 3 5" xfId="599"/>
    <cellStyle name="Standard 2 3 2 3 5 2" xfId="3251"/>
    <cellStyle name="Standard 2 3 2 3 5 2 2" xfId="11207"/>
    <cellStyle name="Standard 2 3 2 3 5 2 2 2" xfId="30793"/>
    <cellStyle name="Standard 2 3 2 3 5 2 2 3" xfId="19164"/>
    <cellStyle name="Standard 2 3 2 3 5 2 3" xfId="5903"/>
    <cellStyle name="Standard 2 3 2 3 5 2 3 2" xfId="25488"/>
    <cellStyle name="Standard 2 3 2 3 5 2 4" xfId="22836"/>
    <cellStyle name="Standard 2 3 2 3 5 2 5" xfId="13859"/>
    <cellStyle name="Standard 2 3 2 3 5 3" xfId="2231"/>
    <cellStyle name="Standard 2 3 2 3 5 3 2" xfId="10187"/>
    <cellStyle name="Standard 2 3 2 3 5 3 2 2" xfId="29773"/>
    <cellStyle name="Standard 2 3 2 3 5 3 2 3" xfId="18144"/>
    <cellStyle name="Standard 2 3 2 3 5 3 3" xfId="7535"/>
    <cellStyle name="Standard 2 3 2 3 5 3 3 2" xfId="27120"/>
    <cellStyle name="Standard 2 3 2 3 5 3 4" xfId="21816"/>
    <cellStyle name="Standard 2 3 2 3 5 3 5" xfId="15491"/>
    <cellStyle name="Standard 2 3 2 3 5 4" xfId="8555"/>
    <cellStyle name="Standard 2 3 2 3 5 4 2" xfId="28141"/>
    <cellStyle name="Standard 2 3 2 3 5 4 3" xfId="16512"/>
    <cellStyle name="Standard 2 3 2 3 5 5" xfId="4883"/>
    <cellStyle name="Standard 2 3 2 3 5 5 2" xfId="24468"/>
    <cellStyle name="Standard 2 3 2 3 5 6" xfId="20184"/>
    <cellStyle name="Standard 2 3 2 3 5 7" xfId="12839"/>
    <cellStyle name="Standard 2 3 2 3 6" xfId="1871"/>
    <cellStyle name="Standard 2 3 2 3 6 2" xfId="7175"/>
    <cellStyle name="Standard 2 3 2 3 6 2 2" xfId="26760"/>
    <cellStyle name="Standard 2 3 2 3 6 2 3" xfId="15131"/>
    <cellStyle name="Standard 2 3 2 3 6 3" xfId="9827"/>
    <cellStyle name="Standard 2 3 2 3 6 3 2" xfId="29413"/>
    <cellStyle name="Standard 2 3 2 3 6 3 3" xfId="17784"/>
    <cellStyle name="Standard 2 3 2 3 6 4" xfId="4523"/>
    <cellStyle name="Standard 2 3 2 3 6 4 2" xfId="24108"/>
    <cellStyle name="Standard 2 3 2 3 6 5" xfId="21456"/>
    <cellStyle name="Standard 2 3 2 3 6 6" xfId="12479"/>
    <cellStyle name="Standard 2 3 2 3 7" xfId="2891"/>
    <cellStyle name="Standard 2 3 2 3 7 2" xfId="10847"/>
    <cellStyle name="Standard 2 3 2 3 7 2 2" xfId="30433"/>
    <cellStyle name="Standard 2 3 2 3 7 2 3" xfId="18804"/>
    <cellStyle name="Standard 2 3 2 3 7 3" xfId="5543"/>
    <cellStyle name="Standard 2 3 2 3 7 3 2" xfId="25128"/>
    <cellStyle name="Standard 2 3 2 3 7 4" xfId="22476"/>
    <cellStyle name="Standard 2 3 2 3 7 5" xfId="13499"/>
    <cellStyle name="Standard 2 3 2 3 8" xfId="1211"/>
    <cellStyle name="Standard 2 3 2 3 8 2" xfId="9167"/>
    <cellStyle name="Standard 2 3 2 3 8 2 2" xfId="28753"/>
    <cellStyle name="Standard 2 3 2 3 8 2 3" xfId="17124"/>
    <cellStyle name="Standard 2 3 2 3 8 3" xfId="6515"/>
    <cellStyle name="Standard 2 3 2 3 8 3 2" xfId="26100"/>
    <cellStyle name="Standard 2 3 2 3 8 4" xfId="20796"/>
    <cellStyle name="Standard 2 3 2 3 8 5" xfId="14471"/>
    <cellStyle name="Standard 2 3 2 3 9" xfId="8195"/>
    <cellStyle name="Standard 2 3 2 3 9 2" xfId="27781"/>
    <cellStyle name="Standard 2 3 2 3 9 3" xfId="16152"/>
    <cellStyle name="Standard 2 3 2 4" xfId="221"/>
    <cellStyle name="Standard 2 3 2 4 10" xfId="19806"/>
    <cellStyle name="Standard 2 3 2 4 11" xfId="11927"/>
    <cellStyle name="Standard 2 3 2 4 2" xfId="503"/>
    <cellStyle name="Standard 2 3 2 4 2 2" xfId="1115"/>
    <cellStyle name="Standard 2 3 2 4 2 2 2" xfId="3767"/>
    <cellStyle name="Standard 2 3 2 4 2 2 2 2" xfId="11723"/>
    <cellStyle name="Standard 2 3 2 4 2 2 2 2 2" xfId="31309"/>
    <cellStyle name="Standard 2 3 2 4 2 2 2 2 3" xfId="19680"/>
    <cellStyle name="Standard 2 3 2 4 2 2 2 3" xfId="6419"/>
    <cellStyle name="Standard 2 3 2 4 2 2 2 3 2" xfId="26004"/>
    <cellStyle name="Standard 2 3 2 4 2 2 2 4" xfId="23352"/>
    <cellStyle name="Standard 2 3 2 4 2 2 2 5" xfId="14375"/>
    <cellStyle name="Standard 2 3 2 4 2 2 3" xfId="2747"/>
    <cellStyle name="Standard 2 3 2 4 2 2 3 2" xfId="10703"/>
    <cellStyle name="Standard 2 3 2 4 2 2 3 2 2" xfId="30289"/>
    <cellStyle name="Standard 2 3 2 4 2 2 3 2 3" xfId="18660"/>
    <cellStyle name="Standard 2 3 2 4 2 2 3 3" xfId="8051"/>
    <cellStyle name="Standard 2 3 2 4 2 2 3 3 2" xfId="27636"/>
    <cellStyle name="Standard 2 3 2 4 2 2 3 4" xfId="22332"/>
    <cellStyle name="Standard 2 3 2 4 2 2 3 5" xfId="16007"/>
    <cellStyle name="Standard 2 3 2 4 2 2 4" xfId="9071"/>
    <cellStyle name="Standard 2 3 2 4 2 2 4 2" xfId="28657"/>
    <cellStyle name="Standard 2 3 2 4 2 2 4 3" xfId="17028"/>
    <cellStyle name="Standard 2 3 2 4 2 2 5" xfId="5399"/>
    <cellStyle name="Standard 2 3 2 4 2 2 5 2" xfId="24984"/>
    <cellStyle name="Standard 2 3 2 4 2 2 6" xfId="20700"/>
    <cellStyle name="Standard 2 3 2 4 2 2 7" xfId="13355"/>
    <cellStyle name="Standard 2 3 2 4 2 3" xfId="2135"/>
    <cellStyle name="Standard 2 3 2 4 2 3 2" xfId="7439"/>
    <cellStyle name="Standard 2 3 2 4 2 3 2 2" xfId="27024"/>
    <cellStyle name="Standard 2 3 2 4 2 3 2 3" xfId="15395"/>
    <cellStyle name="Standard 2 3 2 4 2 3 3" xfId="10091"/>
    <cellStyle name="Standard 2 3 2 4 2 3 3 2" xfId="29677"/>
    <cellStyle name="Standard 2 3 2 4 2 3 3 3" xfId="18048"/>
    <cellStyle name="Standard 2 3 2 4 2 3 4" xfId="4787"/>
    <cellStyle name="Standard 2 3 2 4 2 3 4 2" xfId="24372"/>
    <cellStyle name="Standard 2 3 2 4 2 3 5" xfId="21720"/>
    <cellStyle name="Standard 2 3 2 4 2 3 6" xfId="12743"/>
    <cellStyle name="Standard 2 3 2 4 2 4" xfId="3155"/>
    <cellStyle name="Standard 2 3 2 4 2 4 2" xfId="11111"/>
    <cellStyle name="Standard 2 3 2 4 2 4 2 2" xfId="30697"/>
    <cellStyle name="Standard 2 3 2 4 2 4 2 3" xfId="19068"/>
    <cellStyle name="Standard 2 3 2 4 2 4 3" xfId="5807"/>
    <cellStyle name="Standard 2 3 2 4 2 4 3 2" xfId="25392"/>
    <cellStyle name="Standard 2 3 2 4 2 4 4" xfId="22740"/>
    <cellStyle name="Standard 2 3 2 4 2 4 5" xfId="13763"/>
    <cellStyle name="Standard 2 3 2 4 2 5" xfId="1727"/>
    <cellStyle name="Standard 2 3 2 4 2 5 2" xfId="9683"/>
    <cellStyle name="Standard 2 3 2 4 2 5 2 2" xfId="29269"/>
    <cellStyle name="Standard 2 3 2 4 2 5 2 3" xfId="17640"/>
    <cellStyle name="Standard 2 3 2 4 2 5 3" xfId="7031"/>
    <cellStyle name="Standard 2 3 2 4 2 5 3 2" xfId="26616"/>
    <cellStyle name="Standard 2 3 2 4 2 5 4" xfId="21312"/>
    <cellStyle name="Standard 2 3 2 4 2 5 5" xfId="14987"/>
    <cellStyle name="Standard 2 3 2 4 2 6" xfId="8459"/>
    <cellStyle name="Standard 2 3 2 4 2 6 2" xfId="28045"/>
    <cellStyle name="Standard 2 3 2 4 2 6 3" xfId="16416"/>
    <cellStyle name="Standard 2 3 2 4 2 7" xfId="4379"/>
    <cellStyle name="Standard 2 3 2 4 2 7 2" xfId="23964"/>
    <cellStyle name="Standard 2 3 2 4 2 8" xfId="20088"/>
    <cellStyle name="Standard 2 3 2 4 2 9" xfId="12335"/>
    <cellStyle name="Standard 2 3 2 4 3" xfId="833"/>
    <cellStyle name="Standard 2 3 2 4 3 2" xfId="2465"/>
    <cellStyle name="Standard 2 3 2 4 3 2 2" xfId="7769"/>
    <cellStyle name="Standard 2 3 2 4 3 2 2 2" xfId="27354"/>
    <cellStyle name="Standard 2 3 2 4 3 2 2 3" xfId="15725"/>
    <cellStyle name="Standard 2 3 2 4 3 2 3" xfId="10421"/>
    <cellStyle name="Standard 2 3 2 4 3 2 3 2" xfId="30007"/>
    <cellStyle name="Standard 2 3 2 4 3 2 3 3" xfId="18378"/>
    <cellStyle name="Standard 2 3 2 4 3 2 4" xfId="5117"/>
    <cellStyle name="Standard 2 3 2 4 3 2 4 2" xfId="24702"/>
    <cellStyle name="Standard 2 3 2 4 3 2 5" xfId="22050"/>
    <cellStyle name="Standard 2 3 2 4 3 2 6" xfId="13073"/>
    <cellStyle name="Standard 2 3 2 4 3 3" xfId="3485"/>
    <cellStyle name="Standard 2 3 2 4 3 3 2" xfId="11441"/>
    <cellStyle name="Standard 2 3 2 4 3 3 2 2" xfId="31027"/>
    <cellStyle name="Standard 2 3 2 4 3 3 2 3" xfId="19398"/>
    <cellStyle name="Standard 2 3 2 4 3 3 3" xfId="6137"/>
    <cellStyle name="Standard 2 3 2 4 3 3 3 2" xfId="25722"/>
    <cellStyle name="Standard 2 3 2 4 3 3 4" xfId="23070"/>
    <cellStyle name="Standard 2 3 2 4 3 3 5" xfId="14093"/>
    <cellStyle name="Standard 2 3 2 4 3 4" xfId="1445"/>
    <cellStyle name="Standard 2 3 2 4 3 4 2" xfId="9401"/>
    <cellStyle name="Standard 2 3 2 4 3 4 2 2" xfId="28987"/>
    <cellStyle name="Standard 2 3 2 4 3 4 2 3" xfId="17358"/>
    <cellStyle name="Standard 2 3 2 4 3 4 3" xfId="6749"/>
    <cellStyle name="Standard 2 3 2 4 3 4 3 2" xfId="26334"/>
    <cellStyle name="Standard 2 3 2 4 3 4 4" xfId="21030"/>
    <cellStyle name="Standard 2 3 2 4 3 4 5" xfId="14705"/>
    <cellStyle name="Standard 2 3 2 4 3 5" xfId="8789"/>
    <cellStyle name="Standard 2 3 2 4 3 5 2" xfId="28375"/>
    <cellStyle name="Standard 2 3 2 4 3 5 3" xfId="16746"/>
    <cellStyle name="Standard 2 3 2 4 3 6" xfId="4097"/>
    <cellStyle name="Standard 2 3 2 4 3 6 2" xfId="23682"/>
    <cellStyle name="Standard 2 3 2 4 3 7" xfId="20418"/>
    <cellStyle name="Standard 2 3 2 4 3 8" xfId="12053"/>
    <cellStyle name="Standard 2 3 2 4 4" xfId="707"/>
    <cellStyle name="Standard 2 3 2 4 4 2" xfId="3359"/>
    <cellStyle name="Standard 2 3 2 4 4 2 2" xfId="11315"/>
    <cellStyle name="Standard 2 3 2 4 4 2 2 2" xfId="30901"/>
    <cellStyle name="Standard 2 3 2 4 4 2 2 3" xfId="19272"/>
    <cellStyle name="Standard 2 3 2 4 4 2 3" xfId="6011"/>
    <cellStyle name="Standard 2 3 2 4 4 2 3 2" xfId="25596"/>
    <cellStyle name="Standard 2 3 2 4 4 2 4" xfId="22944"/>
    <cellStyle name="Standard 2 3 2 4 4 2 5" xfId="13967"/>
    <cellStyle name="Standard 2 3 2 4 4 3" xfId="2339"/>
    <cellStyle name="Standard 2 3 2 4 4 3 2" xfId="10295"/>
    <cellStyle name="Standard 2 3 2 4 4 3 2 2" xfId="29881"/>
    <cellStyle name="Standard 2 3 2 4 4 3 2 3" xfId="18252"/>
    <cellStyle name="Standard 2 3 2 4 4 3 3" xfId="7643"/>
    <cellStyle name="Standard 2 3 2 4 4 3 3 2" xfId="27228"/>
    <cellStyle name="Standard 2 3 2 4 4 3 4" xfId="21924"/>
    <cellStyle name="Standard 2 3 2 4 4 3 5" xfId="15599"/>
    <cellStyle name="Standard 2 3 2 4 4 4" xfId="8663"/>
    <cellStyle name="Standard 2 3 2 4 4 4 2" xfId="28249"/>
    <cellStyle name="Standard 2 3 2 4 4 4 3" xfId="16620"/>
    <cellStyle name="Standard 2 3 2 4 4 5" xfId="4991"/>
    <cellStyle name="Standard 2 3 2 4 4 5 2" xfId="24576"/>
    <cellStyle name="Standard 2 3 2 4 4 6" xfId="20292"/>
    <cellStyle name="Standard 2 3 2 4 4 7" xfId="12947"/>
    <cellStyle name="Standard 2 3 2 4 5" xfId="1853"/>
    <cellStyle name="Standard 2 3 2 4 5 2" xfId="7157"/>
    <cellStyle name="Standard 2 3 2 4 5 2 2" xfId="26742"/>
    <cellStyle name="Standard 2 3 2 4 5 2 3" xfId="15113"/>
    <cellStyle name="Standard 2 3 2 4 5 3" xfId="9809"/>
    <cellStyle name="Standard 2 3 2 4 5 3 2" xfId="29395"/>
    <cellStyle name="Standard 2 3 2 4 5 3 3" xfId="17766"/>
    <cellStyle name="Standard 2 3 2 4 5 4" xfId="4505"/>
    <cellStyle name="Standard 2 3 2 4 5 4 2" xfId="24090"/>
    <cellStyle name="Standard 2 3 2 4 5 5" xfId="21438"/>
    <cellStyle name="Standard 2 3 2 4 5 6" xfId="12461"/>
    <cellStyle name="Standard 2 3 2 4 6" xfId="2873"/>
    <cellStyle name="Standard 2 3 2 4 6 2" xfId="10829"/>
    <cellStyle name="Standard 2 3 2 4 6 2 2" xfId="30415"/>
    <cellStyle name="Standard 2 3 2 4 6 2 3" xfId="18786"/>
    <cellStyle name="Standard 2 3 2 4 6 3" xfId="5525"/>
    <cellStyle name="Standard 2 3 2 4 6 3 2" xfId="25110"/>
    <cellStyle name="Standard 2 3 2 4 6 4" xfId="22458"/>
    <cellStyle name="Standard 2 3 2 4 6 5" xfId="13481"/>
    <cellStyle name="Standard 2 3 2 4 7" xfId="1319"/>
    <cellStyle name="Standard 2 3 2 4 7 2" xfId="9275"/>
    <cellStyle name="Standard 2 3 2 4 7 2 2" xfId="28861"/>
    <cellStyle name="Standard 2 3 2 4 7 2 3" xfId="17232"/>
    <cellStyle name="Standard 2 3 2 4 7 3" xfId="6623"/>
    <cellStyle name="Standard 2 3 2 4 7 3 2" xfId="26208"/>
    <cellStyle name="Standard 2 3 2 4 7 4" xfId="20904"/>
    <cellStyle name="Standard 2 3 2 4 7 5" xfId="14579"/>
    <cellStyle name="Standard 2 3 2 4 8" xfId="8177"/>
    <cellStyle name="Standard 2 3 2 4 8 2" xfId="27763"/>
    <cellStyle name="Standard 2 3 2 4 8 3" xfId="16134"/>
    <cellStyle name="Standard 2 3 2 4 9" xfId="3971"/>
    <cellStyle name="Standard 2 3 2 4 9 2" xfId="23556"/>
    <cellStyle name="Standard 2 3 2 5" xfId="287"/>
    <cellStyle name="Standard 2 3 2 5 10" xfId="19872"/>
    <cellStyle name="Standard 2 3 2 5 11" xfId="11867"/>
    <cellStyle name="Standard 2 3 2 5 2" xfId="443"/>
    <cellStyle name="Standard 2 3 2 5 2 2" xfId="1055"/>
    <cellStyle name="Standard 2 3 2 5 2 2 2" xfId="3707"/>
    <cellStyle name="Standard 2 3 2 5 2 2 2 2" xfId="11663"/>
    <cellStyle name="Standard 2 3 2 5 2 2 2 2 2" xfId="31249"/>
    <cellStyle name="Standard 2 3 2 5 2 2 2 2 3" xfId="19620"/>
    <cellStyle name="Standard 2 3 2 5 2 2 2 3" xfId="6359"/>
    <cellStyle name="Standard 2 3 2 5 2 2 2 3 2" xfId="25944"/>
    <cellStyle name="Standard 2 3 2 5 2 2 2 4" xfId="23292"/>
    <cellStyle name="Standard 2 3 2 5 2 2 2 5" xfId="14315"/>
    <cellStyle name="Standard 2 3 2 5 2 2 3" xfId="2687"/>
    <cellStyle name="Standard 2 3 2 5 2 2 3 2" xfId="10643"/>
    <cellStyle name="Standard 2 3 2 5 2 2 3 2 2" xfId="30229"/>
    <cellStyle name="Standard 2 3 2 5 2 2 3 2 3" xfId="18600"/>
    <cellStyle name="Standard 2 3 2 5 2 2 3 3" xfId="7991"/>
    <cellStyle name="Standard 2 3 2 5 2 2 3 3 2" xfId="27576"/>
    <cellStyle name="Standard 2 3 2 5 2 2 3 4" xfId="22272"/>
    <cellStyle name="Standard 2 3 2 5 2 2 3 5" xfId="15947"/>
    <cellStyle name="Standard 2 3 2 5 2 2 4" xfId="9011"/>
    <cellStyle name="Standard 2 3 2 5 2 2 4 2" xfId="28597"/>
    <cellStyle name="Standard 2 3 2 5 2 2 4 3" xfId="16968"/>
    <cellStyle name="Standard 2 3 2 5 2 2 5" xfId="5339"/>
    <cellStyle name="Standard 2 3 2 5 2 2 5 2" xfId="24924"/>
    <cellStyle name="Standard 2 3 2 5 2 2 6" xfId="20640"/>
    <cellStyle name="Standard 2 3 2 5 2 2 7" xfId="13295"/>
    <cellStyle name="Standard 2 3 2 5 2 3" xfId="2075"/>
    <cellStyle name="Standard 2 3 2 5 2 3 2" xfId="7379"/>
    <cellStyle name="Standard 2 3 2 5 2 3 2 2" xfId="26964"/>
    <cellStyle name="Standard 2 3 2 5 2 3 2 3" xfId="15335"/>
    <cellStyle name="Standard 2 3 2 5 2 3 3" xfId="10031"/>
    <cellStyle name="Standard 2 3 2 5 2 3 3 2" xfId="29617"/>
    <cellStyle name="Standard 2 3 2 5 2 3 3 3" xfId="17988"/>
    <cellStyle name="Standard 2 3 2 5 2 3 4" xfId="4727"/>
    <cellStyle name="Standard 2 3 2 5 2 3 4 2" xfId="24312"/>
    <cellStyle name="Standard 2 3 2 5 2 3 5" xfId="21660"/>
    <cellStyle name="Standard 2 3 2 5 2 3 6" xfId="12683"/>
    <cellStyle name="Standard 2 3 2 5 2 4" xfId="3095"/>
    <cellStyle name="Standard 2 3 2 5 2 4 2" xfId="11051"/>
    <cellStyle name="Standard 2 3 2 5 2 4 2 2" xfId="30637"/>
    <cellStyle name="Standard 2 3 2 5 2 4 2 3" xfId="19008"/>
    <cellStyle name="Standard 2 3 2 5 2 4 3" xfId="5747"/>
    <cellStyle name="Standard 2 3 2 5 2 4 3 2" xfId="25332"/>
    <cellStyle name="Standard 2 3 2 5 2 4 4" xfId="22680"/>
    <cellStyle name="Standard 2 3 2 5 2 4 5" xfId="13703"/>
    <cellStyle name="Standard 2 3 2 5 2 5" xfId="1667"/>
    <cellStyle name="Standard 2 3 2 5 2 5 2" xfId="9623"/>
    <cellStyle name="Standard 2 3 2 5 2 5 2 2" xfId="29209"/>
    <cellStyle name="Standard 2 3 2 5 2 5 2 3" xfId="17580"/>
    <cellStyle name="Standard 2 3 2 5 2 5 3" xfId="6971"/>
    <cellStyle name="Standard 2 3 2 5 2 5 3 2" xfId="26556"/>
    <cellStyle name="Standard 2 3 2 5 2 5 4" xfId="21252"/>
    <cellStyle name="Standard 2 3 2 5 2 5 5" xfId="14927"/>
    <cellStyle name="Standard 2 3 2 5 2 6" xfId="8399"/>
    <cellStyle name="Standard 2 3 2 5 2 6 2" xfId="27985"/>
    <cellStyle name="Standard 2 3 2 5 2 6 3" xfId="16356"/>
    <cellStyle name="Standard 2 3 2 5 2 7" xfId="4319"/>
    <cellStyle name="Standard 2 3 2 5 2 7 2" xfId="23904"/>
    <cellStyle name="Standard 2 3 2 5 2 8" xfId="20028"/>
    <cellStyle name="Standard 2 3 2 5 2 9" xfId="12275"/>
    <cellStyle name="Standard 2 3 2 5 3" xfId="899"/>
    <cellStyle name="Standard 2 3 2 5 3 2" xfId="2531"/>
    <cellStyle name="Standard 2 3 2 5 3 2 2" xfId="7835"/>
    <cellStyle name="Standard 2 3 2 5 3 2 2 2" xfId="27420"/>
    <cellStyle name="Standard 2 3 2 5 3 2 2 3" xfId="15791"/>
    <cellStyle name="Standard 2 3 2 5 3 2 3" xfId="10487"/>
    <cellStyle name="Standard 2 3 2 5 3 2 3 2" xfId="30073"/>
    <cellStyle name="Standard 2 3 2 5 3 2 3 3" xfId="18444"/>
    <cellStyle name="Standard 2 3 2 5 3 2 4" xfId="5183"/>
    <cellStyle name="Standard 2 3 2 5 3 2 4 2" xfId="24768"/>
    <cellStyle name="Standard 2 3 2 5 3 2 5" xfId="22116"/>
    <cellStyle name="Standard 2 3 2 5 3 2 6" xfId="13139"/>
    <cellStyle name="Standard 2 3 2 5 3 3" xfId="3551"/>
    <cellStyle name="Standard 2 3 2 5 3 3 2" xfId="11507"/>
    <cellStyle name="Standard 2 3 2 5 3 3 2 2" xfId="31093"/>
    <cellStyle name="Standard 2 3 2 5 3 3 2 3" xfId="19464"/>
    <cellStyle name="Standard 2 3 2 5 3 3 3" xfId="6203"/>
    <cellStyle name="Standard 2 3 2 5 3 3 3 2" xfId="25788"/>
    <cellStyle name="Standard 2 3 2 5 3 3 4" xfId="23136"/>
    <cellStyle name="Standard 2 3 2 5 3 3 5" xfId="14159"/>
    <cellStyle name="Standard 2 3 2 5 3 4" xfId="1511"/>
    <cellStyle name="Standard 2 3 2 5 3 4 2" xfId="9467"/>
    <cellStyle name="Standard 2 3 2 5 3 4 2 2" xfId="29053"/>
    <cellStyle name="Standard 2 3 2 5 3 4 2 3" xfId="17424"/>
    <cellStyle name="Standard 2 3 2 5 3 4 3" xfId="6815"/>
    <cellStyle name="Standard 2 3 2 5 3 4 3 2" xfId="26400"/>
    <cellStyle name="Standard 2 3 2 5 3 4 4" xfId="21096"/>
    <cellStyle name="Standard 2 3 2 5 3 4 5" xfId="14771"/>
    <cellStyle name="Standard 2 3 2 5 3 5" xfId="8855"/>
    <cellStyle name="Standard 2 3 2 5 3 5 2" xfId="28441"/>
    <cellStyle name="Standard 2 3 2 5 3 5 3" xfId="16812"/>
    <cellStyle name="Standard 2 3 2 5 3 6" xfId="4163"/>
    <cellStyle name="Standard 2 3 2 5 3 6 2" xfId="23748"/>
    <cellStyle name="Standard 2 3 2 5 3 7" xfId="20484"/>
    <cellStyle name="Standard 2 3 2 5 3 8" xfId="12119"/>
    <cellStyle name="Standard 2 3 2 5 4" xfId="647"/>
    <cellStyle name="Standard 2 3 2 5 4 2" xfId="3299"/>
    <cellStyle name="Standard 2 3 2 5 4 2 2" xfId="11255"/>
    <cellStyle name="Standard 2 3 2 5 4 2 2 2" xfId="30841"/>
    <cellStyle name="Standard 2 3 2 5 4 2 2 3" xfId="19212"/>
    <cellStyle name="Standard 2 3 2 5 4 2 3" xfId="5951"/>
    <cellStyle name="Standard 2 3 2 5 4 2 3 2" xfId="25536"/>
    <cellStyle name="Standard 2 3 2 5 4 2 4" xfId="22884"/>
    <cellStyle name="Standard 2 3 2 5 4 2 5" xfId="13907"/>
    <cellStyle name="Standard 2 3 2 5 4 3" xfId="2279"/>
    <cellStyle name="Standard 2 3 2 5 4 3 2" xfId="10235"/>
    <cellStyle name="Standard 2 3 2 5 4 3 2 2" xfId="29821"/>
    <cellStyle name="Standard 2 3 2 5 4 3 2 3" xfId="18192"/>
    <cellStyle name="Standard 2 3 2 5 4 3 3" xfId="7583"/>
    <cellStyle name="Standard 2 3 2 5 4 3 3 2" xfId="27168"/>
    <cellStyle name="Standard 2 3 2 5 4 3 4" xfId="21864"/>
    <cellStyle name="Standard 2 3 2 5 4 3 5" xfId="15539"/>
    <cellStyle name="Standard 2 3 2 5 4 4" xfId="8603"/>
    <cellStyle name="Standard 2 3 2 5 4 4 2" xfId="28189"/>
    <cellStyle name="Standard 2 3 2 5 4 4 3" xfId="16560"/>
    <cellStyle name="Standard 2 3 2 5 4 5" xfId="4931"/>
    <cellStyle name="Standard 2 3 2 5 4 5 2" xfId="24516"/>
    <cellStyle name="Standard 2 3 2 5 4 6" xfId="20232"/>
    <cellStyle name="Standard 2 3 2 5 4 7" xfId="12887"/>
    <cellStyle name="Standard 2 3 2 5 5" xfId="1919"/>
    <cellStyle name="Standard 2 3 2 5 5 2" xfId="7223"/>
    <cellStyle name="Standard 2 3 2 5 5 2 2" xfId="26808"/>
    <cellStyle name="Standard 2 3 2 5 5 2 3" xfId="15179"/>
    <cellStyle name="Standard 2 3 2 5 5 3" xfId="9875"/>
    <cellStyle name="Standard 2 3 2 5 5 3 2" xfId="29461"/>
    <cellStyle name="Standard 2 3 2 5 5 3 3" xfId="17832"/>
    <cellStyle name="Standard 2 3 2 5 5 4" xfId="4571"/>
    <cellStyle name="Standard 2 3 2 5 5 4 2" xfId="24156"/>
    <cellStyle name="Standard 2 3 2 5 5 5" xfId="21504"/>
    <cellStyle name="Standard 2 3 2 5 5 6" xfId="12527"/>
    <cellStyle name="Standard 2 3 2 5 6" xfId="2939"/>
    <cellStyle name="Standard 2 3 2 5 6 2" xfId="10895"/>
    <cellStyle name="Standard 2 3 2 5 6 2 2" xfId="30481"/>
    <cellStyle name="Standard 2 3 2 5 6 2 3" xfId="18852"/>
    <cellStyle name="Standard 2 3 2 5 6 3" xfId="5591"/>
    <cellStyle name="Standard 2 3 2 5 6 3 2" xfId="25176"/>
    <cellStyle name="Standard 2 3 2 5 6 4" xfId="22524"/>
    <cellStyle name="Standard 2 3 2 5 6 5" xfId="13547"/>
    <cellStyle name="Standard 2 3 2 5 7" xfId="1259"/>
    <cellStyle name="Standard 2 3 2 5 7 2" xfId="9215"/>
    <cellStyle name="Standard 2 3 2 5 7 2 2" xfId="28801"/>
    <cellStyle name="Standard 2 3 2 5 7 2 3" xfId="17172"/>
    <cellStyle name="Standard 2 3 2 5 7 3" xfId="6563"/>
    <cellStyle name="Standard 2 3 2 5 7 3 2" xfId="26148"/>
    <cellStyle name="Standard 2 3 2 5 7 4" xfId="20844"/>
    <cellStyle name="Standard 2 3 2 5 7 5" xfId="14519"/>
    <cellStyle name="Standard 2 3 2 5 8" xfId="8243"/>
    <cellStyle name="Standard 2 3 2 5 8 2" xfId="27829"/>
    <cellStyle name="Standard 2 3 2 5 8 3" xfId="16200"/>
    <cellStyle name="Standard 2 3 2 5 9" xfId="3911"/>
    <cellStyle name="Standard 2 3 2 5 9 2" xfId="23496"/>
    <cellStyle name="Standard 2 3 2 6" xfId="377"/>
    <cellStyle name="Standard 2 3 2 6 2" xfId="989"/>
    <cellStyle name="Standard 2 3 2 6 2 2" xfId="3641"/>
    <cellStyle name="Standard 2 3 2 6 2 2 2" xfId="11597"/>
    <cellStyle name="Standard 2 3 2 6 2 2 2 2" xfId="31183"/>
    <cellStyle name="Standard 2 3 2 6 2 2 2 3" xfId="19554"/>
    <cellStyle name="Standard 2 3 2 6 2 2 3" xfId="6293"/>
    <cellStyle name="Standard 2 3 2 6 2 2 3 2" xfId="25878"/>
    <cellStyle name="Standard 2 3 2 6 2 2 4" xfId="23226"/>
    <cellStyle name="Standard 2 3 2 6 2 2 5" xfId="14249"/>
    <cellStyle name="Standard 2 3 2 6 2 3" xfId="2621"/>
    <cellStyle name="Standard 2 3 2 6 2 3 2" xfId="10577"/>
    <cellStyle name="Standard 2 3 2 6 2 3 2 2" xfId="30163"/>
    <cellStyle name="Standard 2 3 2 6 2 3 2 3" xfId="18534"/>
    <cellStyle name="Standard 2 3 2 6 2 3 3" xfId="7925"/>
    <cellStyle name="Standard 2 3 2 6 2 3 3 2" xfId="27510"/>
    <cellStyle name="Standard 2 3 2 6 2 3 4" xfId="22206"/>
    <cellStyle name="Standard 2 3 2 6 2 3 5" xfId="15881"/>
    <cellStyle name="Standard 2 3 2 6 2 4" xfId="8945"/>
    <cellStyle name="Standard 2 3 2 6 2 4 2" xfId="28531"/>
    <cellStyle name="Standard 2 3 2 6 2 4 3" xfId="16902"/>
    <cellStyle name="Standard 2 3 2 6 2 5" xfId="5273"/>
    <cellStyle name="Standard 2 3 2 6 2 5 2" xfId="24858"/>
    <cellStyle name="Standard 2 3 2 6 2 6" xfId="20574"/>
    <cellStyle name="Standard 2 3 2 6 2 7" xfId="13229"/>
    <cellStyle name="Standard 2 3 2 6 3" xfId="2009"/>
    <cellStyle name="Standard 2 3 2 6 3 2" xfId="7313"/>
    <cellStyle name="Standard 2 3 2 6 3 2 2" xfId="26898"/>
    <cellStyle name="Standard 2 3 2 6 3 2 3" xfId="15269"/>
    <cellStyle name="Standard 2 3 2 6 3 3" xfId="9965"/>
    <cellStyle name="Standard 2 3 2 6 3 3 2" xfId="29551"/>
    <cellStyle name="Standard 2 3 2 6 3 3 3" xfId="17922"/>
    <cellStyle name="Standard 2 3 2 6 3 4" xfId="4661"/>
    <cellStyle name="Standard 2 3 2 6 3 4 2" xfId="24246"/>
    <cellStyle name="Standard 2 3 2 6 3 5" xfId="21594"/>
    <cellStyle name="Standard 2 3 2 6 3 6" xfId="12617"/>
    <cellStyle name="Standard 2 3 2 6 4" xfId="3029"/>
    <cellStyle name="Standard 2 3 2 6 4 2" xfId="10985"/>
    <cellStyle name="Standard 2 3 2 6 4 2 2" xfId="30571"/>
    <cellStyle name="Standard 2 3 2 6 4 2 3" xfId="18942"/>
    <cellStyle name="Standard 2 3 2 6 4 3" xfId="5681"/>
    <cellStyle name="Standard 2 3 2 6 4 3 2" xfId="25266"/>
    <cellStyle name="Standard 2 3 2 6 4 4" xfId="22614"/>
    <cellStyle name="Standard 2 3 2 6 4 5" xfId="13637"/>
    <cellStyle name="Standard 2 3 2 6 5" xfId="1601"/>
    <cellStyle name="Standard 2 3 2 6 5 2" xfId="9557"/>
    <cellStyle name="Standard 2 3 2 6 5 2 2" xfId="29143"/>
    <cellStyle name="Standard 2 3 2 6 5 2 3" xfId="17514"/>
    <cellStyle name="Standard 2 3 2 6 5 3" xfId="6905"/>
    <cellStyle name="Standard 2 3 2 6 5 3 2" xfId="26490"/>
    <cellStyle name="Standard 2 3 2 6 5 4" xfId="21186"/>
    <cellStyle name="Standard 2 3 2 6 5 5" xfId="14861"/>
    <cellStyle name="Standard 2 3 2 6 6" xfId="8333"/>
    <cellStyle name="Standard 2 3 2 6 6 2" xfId="27919"/>
    <cellStyle name="Standard 2 3 2 6 6 3" xfId="16290"/>
    <cellStyle name="Standard 2 3 2 6 7" xfId="4253"/>
    <cellStyle name="Standard 2 3 2 6 7 2" xfId="23838"/>
    <cellStyle name="Standard 2 3 2 6 8" xfId="19962"/>
    <cellStyle name="Standard 2 3 2 6 9" xfId="12209"/>
    <cellStyle name="Standard 2 3 2 7" xfId="773"/>
    <cellStyle name="Standard 2 3 2 7 2" xfId="2405"/>
    <cellStyle name="Standard 2 3 2 7 2 2" xfId="7709"/>
    <cellStyle name="Standard 2 3 2 7 2 2 2" xfId="27294"/>
    <cellStyle name="Standard 2 3 2 7 2 2 3" xfId="15665"/>
    <cellStyle name="Standard 2 3 2 7 2 3" xfId="10361"/>
    <cellStyle name="Standard 2 3 2 7 2 3 2" xfId="29947"/>
    <cellStyle name="Standard 2 3 2 7 2 3 3" xfId="18318"/>
    <cellStyle name="Standard 2 3 2 7 2 4" xfId="5057"/>
    <cellStyle name="Standard 2 3 2 7 2 4 2" xfId="24642"/>
    <cellStyle name="Standard 2 3 2 7 2 5" xfId="21990"/>
    <cellStyle name="Standard 2 3 2 7 2 6" xfId="13013"/>
    <cellStyle name="Standard 2 3 2 7 3" xfId="3425"/>
    <cellStyle name="Standard 2 3 2 7 3 2" xfId="11381"/>
    <cellStyle name="Standard 2 3 2 7 3 2 2" xfId="30967"/>
    <cellStyle name="Standard 2 3 2 7 3 2 3" xfId="19338"/>
    <cellStyle name="Standard 2 3 2 7 3 3" xfId="6077"/>
    <cellStyle name="Standard 2 3 2 7 3 3 2" xfId="25662"/>
    <cellStyle name="Standard 2 3 2 7 3 4" xfId="23010"/>
    <cellStyle name="Standard 2 3 2 7 3 5" xfId="14033"/>
    <cellStyle name="Standard 2 3 2 7 4" xfId="1385"/>
    <cellStyle name="Standard 2 3 2 7 4 2" xfId="9341"/>
    <cellStyle name="Standard 2 3 2 7 4 2 2" xfId="28927"/>
    <cellStyle name="Standard 2 3 2 7 4 2 3" xfId="17298"/>
    <cellStyle name="Standard 2 3 2 7 4 3" xfId="6689"/>
    <cellStyle name="Standard 2 3 2 7 4 3 2" xfId="26274"/>
    <cellStyle name="Standard 2 3 2 7 4 4" xfId="20970"/>
    <cellStyle name="Standard 2 3 2 7 4 5" xfId="14645"/>
    <cellStyle name="Standard 2 3 2 7 5" xfId="8729"/>
    <cellStyle name="Standard 2 3 2 7 5 2" xfId="28315"/>
    <cellStyle name="Standard 2 3 2 7 5 3" xfId="16686"/>
    <cellStyle name="Standard 2 3 2 7 6" xfId="4037"/>
    <cellStyle name="Standard 2 3 2 7 6 2" xfId="23622"/>
    <cellStyle name="Standard 2 3 2 7 7" xfId="20358"/>
    <cellStyle name="Standard 2 3 2 7 8" xfId="11993"/>
    <cellStyle name="Standard 2 3 2 8" xfId="581"/>
    <cellStyle name="Standard 2 3 2 8 2" xfId="3233"/>
    <cellStyle name="Standard 2 3 2 8 2 2" xfId="11189"/>
    <cellStyle name="Standard 2 3 2 8 2 2 2" xfId="30775"/>
    <cellStyle name="Standard 2 3 2 8 2 2 3" xfId="19146"/>
    <cellStyle name="Standard 2 3 2 8 2 3" xfId="5885"/>
    <cellStyle name="Standard 2 3 2 8 2 3 2" xfId="25470"/>
    <cellStyle name="Standard 2 3 2 8 2 4" xfId="22818"/>
    <cellStyle name="Standard 2 3 2 8 2 5" xfId="13841"/>
    <cellStyle name="Standard 2 3 2 8 3" xfId="2213"/>
    <cellStyle name="Standard 2 3 2 8 3 2" xfId="10169"/>
    <cellStyle name="Standard 2 3 2 8 3 2 2" xfId="29755"/>
    <cellStyle name="Standard 2 3 2 8 3 2 3" xfId="18126"/>
    <cellStyle name="Standard 2 3 2 8 3 3" xfId="7517"/>
    <cellStyle name="Standard 2 3 2 8 3 3 2" xfId="27102"/>
    <cellStyle name="Standard 2 3 2 8 3 4" xfId="21798"/>
    <cellStyle name="Standard 2 3 2 8 3 5" xfId="15473"/>
    <cellStyle name="Standard 2 3 2 8 4" xfId="8537"/>
    <cellStyle name="Standard 2 3 2 8 4 2" xfId="28123"/>
    <cellStyle name="Standard 2 3 2 8 4 3" xfId="16494"/>
    <cellStyle name="Standard 2 3 2 8 5" xfId="4865"/>
    <cellStyle name="Standard 2 3 2 8 5 2" xfId="24450"/>
    <cellStyle name="Standard 2 3 2 8 6" xfId="20166"/>
    <cellStyle name="Standard 2 3 2 8 7" xfId="12821"/>
    <cellStyle name="Standard 2 3 2 9" xfId="1793"/>
    <cellStyle name="Standard 2 3 2 9 2" xfId="7097"/>
    <cellStyle name="Standard 2 3 2 9 2 2" xfId="26682"/>
    <cellStyle name="Standard 2 3 2 9 2 3" xfId="15053"/>
    <cellStyle name="Standard 2 3 2 9 3" xfId="9749"/>
    <cellStyle name="Standard 2 3 2 9 3 2" xfId="29335"/>
    <cellStyle name="Standard 2 3 2 9 3 3" xfId="17706"/>
    <cellStyle name="Standard 2 3 2 9 4" xfId="4445"/>
    <cellStyle name="Standard 2 3 2 9 4 2" xfId="24030"/>
    <cellStyle name="Standard 2 3 2 9 5" xfId="21378"/>
    <cellStyle name="Standard 2 3 2 9 6" xfId="12401"/>
    <cellStyle name="Standard 2 3 3" xfId="183"/>
    <cellStyle name="Standard 2 3 3 10" xfId="1183"/>
    <cellStyle name="Standard 2 3 3 10 2" xfId="9139"/>
    <cellStyle name="Standard 2 3 3 10 2 2" xfId="28725"/>
    <cellStyle name="Standard 2 3 3 10 2 3" xfId="17096"/>
    <cellStyle name="Standard 2 3 3 10 3" xfId="6487"/>
    <cellStyle name="Standard 2 3 3 10 3 2" xfId="26072"/>
    <cellStyle name="Standard 2 3 3 10 4" xfId="20768"/>
    <cellStyle name="Standard 2 3 3 10 5" xfId="14443"/>
    <cellStyle name="Standard 2 3 3 11" xfId="8137"/>
    <cellStyle name="Standard 2 3 3 11 2" xfId="27723"/>
    <cellStyle name="Standard 2 3 3 11 3" xfId="16094"/>
    <cellStyle name="Standard 2 3 3 12" xfId="3835"/>
    <cellStyle name="Standard 2 3 3 12 2" xfId="23420"/>
    <cellStyle name="Standard 2 3 3 13" xfId="19766"/>
    <cellStyle name="Standard 2 3 3 14" xfId="11791"/>
    <cellStyle name="Standard 2 3 3 2" xfId="259"/>
    <cellStyle name="Standard 2 3 3 2 10" xfId="3883"/>
    <cellStyle name="Standard 2 3 3 2 10 2" xfId="23468"/>
    <cellStyle name="Standard 2 3 3 2 11" xfId="19844"/>
    <cellStyle name="Standard 2 3 3 2 12" xfId="11839"/>
    <cellStyle name="Standard 2 3 3 2 2" xfId="343"/>
    <cellStyle name="Standard 2 3 3 2 2 10" xfId="19928"/>
    <cellStyle name="Standard 2 3 3 2 2 11" xfId="11965"/>
    <cellStyle name="Standard 2 3 3 2 2 2" xfId="541"/>
    <cellStyle name="Standard 2 3 3 2 2 2 2" xfId="1153"/>
    <cellStyle name="Standard 2 3 3 2 2 2 2 2" xfId="3805"/>
    <cellStyle name="Standard 2 3 3 2 2 2 2 2 2" xfId="11761"/>
    <cellStyle name="Standard 2 3 3 2 2 2 2 2 2 2" xfId="31347"/>
    <cellStyle name="Standard 2 3 3 2 2 2 2 2 2 3" xfId="19718"/>
    <cellStyle name="Standard 2 3 3 2 2 2 2 2 3" xfId="6457"/>
    <cellStyle name="Standard 2 3 3 2 2 2 2 2 3 2" xfId="26042"/>
    <cellStyle name="Standard 2 3 3 2 2 2 2 2 4" xfId="23390"/>
    <cellStyle name="Standard 2 3 3 2 2 2 2 2 5" xfId="14413"/>
    <cellStyle name="Standard 2 3 3 2 2 2 2 3" xfId="2785"/>
    <cellStyle name="Standard 2 3 3 2 2 2 2 3 2" xfId="10741"/>
    <cellStyle name="Standard 2 3 3 2 2 2 2 3 2 2" xfId="30327"/>
    <cellStyle name="Standard 2 3 3 2 2 2 2 3 2 3" xfId="18698"/>
    <cellStyle name="Standard 2 3 3 2 2 2 2 3 3" xfId="8089"/>
    <cellStyle name="Standard 2 3 3 2 2 2 2 3 3 2" xfId="27674"/>
    <cellStyle name="Standard 2 3 3 2 2 2 2 3 4" xfId="22370"/>
    <cellStyle name="Standard 2 3 3 2 2 2 2 3 5" xfId="16045"/>
    <cellStyle name="Standard 2 3 3 2 2 2 2 4" xfId="9109"/>
    <cellStyle name="Standard 2 3 3 2 2 2 2 4 2" xfId="28695"/>
    <cellStyle name="Standard 2 3 3 2 2 2 2 4 3" xfId="17066"/>
    <cellStyle name="Standard 2 3 3 2 2 2 2 5" xfId="5437"/>
    <cellStyle name="Standard 2 3 3 2 2 2 2 5 2" xfId="25022"/>
    <cellStyle name="Standard 2 3 3 2 2 2 2 6" xfId="20738"/>
    <cellStyle name="Standard 2 3 3 2 2 2 2 7" xfId="13393"/>
    <cellStyle name="Standard 2 3 3 2 2 2 3" xfId="2173"/>
    <cellStyle name="Standard 2 3 3 2 2 2 3 2" xfId="7477"/>
    <cellStyle name="Standard 2 3 3 2 2 2 3 2 2" xfId="27062"/>
    <cellStyle name="Standard 2 3 3 2 2 2 3 2 3" xfId="15433"/>
    <cellStyle name="Standard 2 3 3 2 2 2 3 3" xfId="10129"/>
    <cellStyle name="Standard 2 3 3 2 2 2 3 3 2" xfId="29715"/>
    <cellStyle name="Standard 2 3 3 2 2 2 3 3 3" xfId="18086"/>
    <cellStyle name="Standard 2 3 3 2 2 2 3 4" xfId="4825"/>
    <cellStyle name="Standard 2 3 3 2 2 2 3 4 2" xfId="24410"/>
    <cellStyle name="Standard 2 3 3 2 2 2 3 5" xfId="21758"/>
    <cellStyle name="Standard 2 3 3 2 2 2 3 6" xfId="12781"/>
    <cellStyle name="Standard 2 3 3 2 2 2 4" xfId="3193"/>
    <cellStyle name="Standard 2 3 3 2 2 2 4 2" xfId="11149"/>
    <cellStyle name="Standard 2 3 3 2 2 2 4 2 2" xfId="30735"/>
    <cellStyle name="Standard 2 3 3 2 2 2 4 2 3" xfId="19106"/>
    <cellStyle name="Standard 2 3 3 2 2 2 4 3" xfId="5845"/>
    <cellStyle name="Standard 2 3 3 2 2 2 4 3 2" xfId="25430"/>
    <cellStyle name="Standard 2 3 3 2 2 2 4 4" xfId="22778"/>
    <cellStyle name="Standard 2 3 3 2 2 2 4 5" xfId="13801"/>
    <cellStyle name="Standard 2 3 3 2 2 2 5" xfId="1765"/>
    <cellStyle name="Standard 2 3 3 2 2 2 5 2" xfId="9721"/>
    <cellStyle name="Standard 2 3 3 2 2 2 5 2 2" xfId="29307"/>
    <cellStyle name="Standard 2 3 3 2 2 2 5 2 3" xfId="17678"/>
    <cellStyle name="Standard 2 3 3 2 2 2 5 3" xfId="7069"/>
    <cellStyle name="Standard 2 3 3 2 2 2 5 3 2" xfId="26654"/>
    <cellStyle name="Standard 2 3 3 2 2 2 5 4" xfId="21350"/>
    <cellStyle name="Standard 2 3 3 2 2 2 5 5" xfId="15025"/>
    <cellStyle name="Standard 2 3 3 2 2 2 6" xfId="8497"/>
    <cellStyle name="Standard 2 3 3 2 2 2 6 2" xfId="28083"/>
    <cellStyle name="Standard 2 3 3 2 2 2 6 3" xfId="16454"/>
    <cellStyle name="Standard 2 3 3 2 2 2 7" xfId="4417"/>
    <cellStyle name="Standard 2 3 3 2 2 2 7 2" xfId="24002"/>
    <cellStyle name="Standard 2 3 3 2 2 2 8" xfId="20126"/>
    <cellStyle name="Standard 2 3 3 2 2 2 9" xfId="12373"/>
    <cellStyle name="Standard 2 3 3 2 2 3" xfId="955"/>
    <cellStyle name="Standard 2 3 3 2 2 3 2" xfId="2587"/>
    <cellStyle name="Standard 2 3 3 2 2 3 2 2" xfId="7891"/>
    <cellStyle name="Standard 2 3 3 2 2 3 2 2 2" xfId="27476"/>
    <cellStyle name="Standard 2 3 3 2 2 3 2 2 3" xfId="15847"/>
    <cellStyle name="Standard 2 3 3 2 2 3 2 3" xfId="10543"/>
    <cellStyle name="Standard 2 3 3 2 2 3 2 3 2" xfId="30129"/>
    <cellStyle name="Standard 2 3 3 2 2 3 2 3 3" xfId="18500"/>
    <cellStyle name="Standard 2 3 3 2 2 3 2 4" xfId="5239"/>
    <cellStyle name="Standard 2 3 3 2 2 3 2 4 2" xfId="24824"/>
    <cellStyle name="Standard 2 3 3 2 2 3 2 5" xfId="22172"/>
    <cellStyle name="Standard 2 3 3 2 2 3 2 6" xfId="13195"/>
    <cellStyle name="Standard 2 3 3 2 2 3 3" xfId="3607"/>
    <cellStyle name="Standard 2 3 3 2 2 3 3 2" xfId="11563"/>
    <cellStyle name="Standard 2 3 3 2 2 3 3 2 2" xfId="31149"/>
    <cellStyle name="Standard 2 3 3 2 2 3 3 2 3" xfId="19520"/>
    <cellStyle name="Standard 2 3 3 2 2 3 3 3" xfId="6259"/>
    <cellStyle name="Standard 2 3 3 2 2 3 3 3 2" xfId="25844"/>
    <cellStyle name="Standard 2 3 3 2 2 3 3 4" xfId="23192"/>
    <cellStyle name="Standard 2 3 3 2 2 3 3 5" xfId="14215"/>
    <cellStyle name="Standard 2 3 3 2 2 3 4" xfId="1567"/>
    <cellStyle name="Standard 2 3 3 2 2 3 4 2" xfId="9523"/>
    <cellStyle name="Standard 2 3 3 2 2 3 4 2 2" xfId="29109"/>
    <cellStyle name="Standard 2 3 3 2 2 3 4 2 3" xfId="17480"/>
    <cellStyle name="Standard 2 3 3 2 2 3 4 3" xfId="6871"/>
    <cellStyle name="Standard 2 3 3 2 2 3 4 3 2" xfId="26456"/>
    <cellStyle name="Standard 2 3 3 2 2 3 4 4" xfId="21152"/>
    <cellStyle name="Standard 2 3 3 2 2 3 4 5" xfId="14827"/>
    <cellStyle name="Standard 2 3 3 2 2 3 5" xfId="8911"/>
    <cellStyle name="Standard 2 3 3 2 2 3 5 2" xfId="28497"/>
    <cellStyle name="Standard 2 3 3 2 2 3 5 3" xfId="16868"/>
    <cellStyle name="Standard 2 3 3 2 2 3 6" xfId="4219"/>
    <cellStyle name="Standard 2 3 3 2 2 3 6 2" xfId="23804"/>
    <cellStyle name="Standard 2 3 3 2 2 3 7" xfId="20540"/>
    <cellStyle name="Standard 2 3 3 2 2 3 8" xfId="12175"/>
    <cellStyle name="Standard 2 3 3 2 2 4" xfId="745"/>
    <cellStyle name="Standard 2 3 3 2 2 4 2" xfId="3397"/>
    <cellStyle name="Standard 2 3 3 2 2 4 2 2" xfId="11353"/>
    <cellStyle name="Standard 2 3 3 2 2 4 2 2 2" xfId="30939"/>
    <cellStyle name="Standard 2 3 3 2 2 4 2 2 3" xfId="19310"/>
    <cellStyle name="Standard 2 3 3 2 2 4 2 3" xfId="6049"/>
    <cellStyle name="Standard 2 3 3 2 2 4 2 3 2" xfId="25634"/>
    <cellStyle name="Standard 2 3 3 2 2 4 2 4" xfId="22982"/>
    <cellStyle name="Standard 2 3 3 2 2 4 2 5" xfId="14005"/>
    <cellStyle name="Standard 2 3 3 2 2 4 3" xfId="2377"/>
    <cellStyle name="Standard 2 3 3 2 2 4 3 2" xfId="10333"/>
    <cellStyle name="Standard 2 3 3 2 2 4 3 2 2" xfId="29919"/>
    <cellStyle name="Standard 2 3 3 2 2 4 3 2 3" xfId="18290"/>
    <cellStyle name="Standard 2 3 3 2 2 4 3 3" xfId="7681"/>
    <cellStyle name="Standard 2 3 3 2 2 4 3 3 2" xfId="27266"/>
    <cellStyle name="Standard 2 3 3 2 2 4 3 4" xfId="21962"/>
    <cellStyle name="Standard 2 3 3 2 2 4 3 5" xfId="15637"/>
    <cellStyle name="Standard 2 3 3 2 2 4 4" xfId="8701"/>
    <cellStyle name="Standard 2 3 3 2 2 4 4 2" xfId="28287"/>
    <cellStyle name="Standard 2 3 3 2 2 4 4 3" xfId="16658"/>
    <cellStyle name="Standard 2 3 3 2 2 4 5" xfId="5029"/>
    <cellStyle name="Standard 2 3 3 2 2 4 5 2" xfId="24614"/>
    <cellStyle name="Standard 2 3 3 2 2 4 6" xfId="20330"/>
    <cellStyle name="Standard 2 3 3 2 2 4 7" xfId="12985"/>
    <cellStyle name="Standard 2 3 3 2 2 5" xfId="1975"/>
    <cellStyle name="Standard 2 3 3 2 2 5 2" xfId="7279"/>
    <cellStyle name="Standard 2 3 3 2 2 5 2 2" xfId="26864"/>
    <cellStyle name="Standard 2 3 3 2 2 5 2 3" xfId="15235"/>
    <cellStyle name="Standard 2 3 3 2 2 5 3" xfId="9931"/>
    <cellStyle name="Standard 2 3 3 2 2 5 3 2" xfId="29517"/>
    <cellStyle name="Standard 2 3 3 2 2 5 3 3" xfId="17888"/>
    <cellStyle name="Standard 2 3 3 2 2 5 4" xfId="4627"/>
    <cellStyle name="Standard 2 3 3 2 2 5 4 2" xfId="24212"/>
    <cellStyle name="Standard 2 3 3 2 2 5 5" xfId="21560"/>
    <cellStyle name="Standard 2 3 3 2 2 5 6" xfId="12583"/>
    <cellStyle name="Standard 2 3 3 2 2 6" xfId="2995"/>
    <cellStyle name="Standard 2 3 3 2 2 6 2" xfId="10951"/>
    <cellStyle name="Standard 2 3 3 2 2 6 2 2" xfId="30537"/>
    <cellStyle name="Standard 2 3 3 2 2 6 2 3" xfId="18908"/>
    <cellStyle name="Standard 2 3 3 2 2 6 3" xfId="5647"/>
    <cellStyle name="Standard 2 3 3 2 2 6 3 2" xfId="25232"/>
    <cellStyle name="Standard 2 3 3 2 2 6 4" xfId="22580"/>
    <cellStyle name="Standard 2 3 3 2 2 6 5" xfId="13603"/>
    <cellStyle name="Standard 2 3 3 2 2 7" xfId="1357"/>
    <cellStyle name="Standard 2 3 3 2 2 7 2" xfId="9313"/>
    <cellStyle name="Standard 2 3 3 2 2 7 2 2" xfId="28899"/>
    <cellStyle name="Standard 2 3 3 2 2 7 2 3" xfId="17270"/>
    <cellStyle name="Standard 2 3 3 2 2 7 3" xfId="6661"/>
    <cellStyle name="Standard 2 3 3 2 2 7 3 2" xfId="26246"/>
    <cellStyle name="Standard 2 3 3 2 2 7 4" xfId="20942"/>
    <cellStyle name="Standard 2 3 3 2 2 7 5" xfId="14617"/>
    <cellStyle name="Standard 2 3 3 2 2 8" xfId="8299"/>
    <cellStyle name="Standard 2 3 3 2 2 8 2" xfId="27885"/>
    <cellStyle name="Standard 2 3 3 2 2 8 3" xfId="16256"/>
    <cellStyle name="Standard 2 3 3 2 2 9" xfId="4009"/>
    <cellStyle name="Standard 2 3 3 2 2 9 2" xfId="23594"/>
    <cellStyle name="Standard 2 3 3 2 3" xfId="415"/>
    <cellStyle name="Standard 2 3 3 2 3 2" xfId="1027"/>
    <cellStyle name="Standard 2 3 3 2 3 2 2" xfId="3679"/>
    <cellStyle name="Standard 2 3 3 2 3 2 2 2" xfId="11635"/>
    <cellStyle name="Standard 2 3 3 2 3 2 2 2 2" xfId="31221"/>
    <cellStyle name="Standard 2 3 3 2 3 2 2 2 3" xfId="19592"/>
    <cellStyle name="Standard 2 3 3 2 3 2 2 3" xfId="6331"/>
    <cellStyle name="Standard 2 3 3 2 3 2 2 3 2" xfId="25916"/>
    <cellStyle name="Standard 2 3 3 2 3 2 2 4" xfId="23264"/>
    <cellStyle name="Standard 2 3 3 2 3 2 2 5" xfId="14287"/>
    <cellStyle name="Standard 2 3 3 2 3 2 3" xfId="2659"/>
    <cellStyle name="Standard 2 3 3 2 3 2 3 2" xfId="10615"/>
    <cellStyle name="Standard 2 3 3 2 3 2 3 2 2" xfId="30201"/>
    <cellStyle name="Standard 2 3 3 2 3 2 3 2 3" xfId="18572"/>
    <cellStyle name="Standard 2 3 3 2 3 2 3 3" xfId="7963"/>
    <cellStyle name="Standard 2 3 3 2 3 2 3 3 2" xfId="27548"/>
    <cellStyle name="Standard 2 3 3 2 3 2 3 4" xfId="22244"/>
    <cellStyle name="Standard 2 3 3 2 3 2 3 5" xfId="15919"/>
    <cellStyle name="Standard 2 3 3 2 3 2 4" xfId="8983"/>
    <cellStyle name="Standard 2 3 3 2 3 2 4 2" xfId="28569"/>
    <cellStyle name="Standard 2 3 3 2 3 2 4 3" xfId="16940"/>
    <cellStyle name="Standard 2 3 3 2 3 2 5" xfId="5311"/>
    <cellStyle name="Standard 2 3 3 2 3 2 5 2" xfId="24896"/>
    <cellStyle name="Standard 2 3 3 2 3 2 6" xfId="20612"/>
    <cellStyle name="Standard 2 3 3 2 3 2 7" xfId="13267"/>
    <cellStyle name="Standard 2 3 3 2 3 3" xfId="2047"/>
    <cellStyle name="Standard 2 3 3 2 3 3 2" xfId="7351"/>
    <cellStyle name="Standard 2 3 3 2 3 3 2 2" xfId="26936"/>
    <cellStyle name="Standard 2 3 3 2 3 3 2 3" xfId="15307"/>
    <cellStyle name="Standard 2 3 3 2 3 3 3" xfId="10003"/>
    <cellStyle name="Standard 2 3 3 2 3 3 3 2" xfId="29589"/>
    <cellStyle name="Standard 2 3 3 2 3 3 3 3" xfId="17960"/>
    <cellStyle name="Standard 2 3 3 2 3 3 4" xfId="4699"/>
    <cellStyle name="Standard 2 3 3 2 3 3 4 2" xfId="24284"/>
    <cellStyle name="Standard 2 3 3 2 3 3 5" xfId="21632"/>
    <cellStyle name="Standard 2 3 3 2 3 3 6" xfId="12655"/>
    <cellStyle name="Standard 2 3 3 2 3 4" xfId="3067"/>
    <cellStyle name="Standard 2 3 3 2 3 4 2" xfId="11023"/>
    <cellStyle name="Standard 2 3 3 2 3 4 2 2" xfId="30609"/>
    <cellStyle name="Standard 2 3 3 2 3 4 2 3" xfId="18980"/>
    <cellStyle name="Standard 2 3 3 2 3 4 3" xfId="5719"/>
    <cellStyle name="Standard 2 3 3 2 3 4 3 2" xfId="25304"/>
    <cellStyle name="Standard 2 3 3 2 3 4 4" xfId="22652"/>
    <cellStyle name="Standard 2 3 3 2 3 4 5" xfId="13675"/>
    <cellStyle name="Standard 2 3 3 2 3 5" xfId="1639"/>
    <cellStyle name="Standard 2 3 3 2 3 5 2" xfId="9595"/>
    <cellStyle name="Standard 2 3 3 2 3 5 2 2" xfId="29181"/>
    <cellStyle name="Standard 2 3 3 2 3 5 2 3" xfId="17552"/>
    <cellStyle name="Standard 2 3 3 2 3 5 3" xfId="6943"/>
    <cellStyle name="Standard 2 3 3 2 3 5 3 2" xfId="26528"/>
    <cellStyle name="Standard 2 3 3 2 3 5 4" xfId="21224"/>
    <cellStyle name="Standard 2 3 3 2 3 5 5" xfId="14899"/>
    <cellStyle name="Standard 2 3 3 2 3 6" xfId="8371"/>
    <cellStyle name="Standard 2 3 3 2 3 6 2" xfId="27957"/>
    <cellStyle name="Standard 2 3 3 2 3 6 3" xfId="16328"/>
    <cellStyle name="Standard 2 3 3 2 3 7" xfId="4291"/>
    <cellStyle name="Standard 2 3 3 2 3 7 2" xfId="23876"/>
    <cellStyle name="Standard 2 3 3 2 3 8" xfId="20000"/>
    <cellStyle name="Standard 2 3 3 2 3 9" xfId="12247"/>
    <cellStyle name="Standard 2 3 3 2 4" xfId="871"/>
    <cellStyle name="Standard 2 3 3 2 4 2" xfId="2503"/>
    <cellStyle name="Standard 2 3 3 2 4 2 2" xfId="7807"/>
    <cellStyle name="Standard 2 3 3 2 4 2 2 2" xfId="27392"/>
    <cellStyle name="Standard 2 3 3 2 4 2 2 3" xfId="15763"/>
    <cellStyle name="Standard 2 3 3 2 4 2 3" xfId="10459"/>
    <cellStyle name="Standard 2 3 3 2 4 2 3 2" xfId="30045"/>
    <cellStyle name="Standard 2 3 3 2 4 2 3 3" xfId="18416"/>
    <cellStyle name="Standard 2 3 3 2 4 2 4" xfId="5155"/>
    <cellStyle name="Standard 2 3 3 2 4 2 4 2" xfId="24740"/>
    <cellStyle name="Standard 2 3 3 2 4 2 5" xfId="22088"/>
    <cellStyle name="Standard 2 3 3 2 4 2 6" xfId="13111"/>
    <cellStyle name="Standard 2 3 3 2 4 3" xfId="3523"/>
    <cellStyle name="Standard 2 3 3 2 4 3 2" xfId="11479"/>
    <cellStyle name="Standard 2 3 3 2 4 3 2 2" xfId="31065"/>
    <cellStyle name="Standard 2 3 3 2 4 3 2 3" xfId="19436"/>
    <cellStyle name="Standard 2 3 3 2 4 3 3" xfId="6175"/>
    <cellStyle name="Standard 2 3 3 2 4 3 3 2" xfId="25760"/>
    <cellStyle name="Standard 2 3 3 2 4 3 4" xfId="23108"/>
    <cellStyle name="Standard 2 3 3 2 4 3 5" xfId="14131"/>
    <cellStyle name="Standard 2 3 3 2 4 4" xfId="1483"/>
    <cellStyle name="Standard 2 3 3 2 4 4 2" xfId="9439"/>
    <cellStyle name="Standard 2 3 3 2 4 4 2 2" xfId="29025"/>
    <cellStyle name="Standard 2 3 3 2 4 4 2 3" xfId="17396"/>
    <cellStyle name="Standard 2 3 3 2 4 4 3" xfId="6787"/>
    <cellStyle name="Standard 2 3 3 2 4 4 3 2" xfId="26372"/>
    <cellStyle name="Standard 2 3 3 2 4 4 4" xfId="21068"/>
    <cellStyle name="Standard 2 3 3 2 4 4 5" xfId="14743"/>
    <cellStyle name="Standard 2 3 3 2 4 5" xfId="8827"/>
    <cellStyle name="Standard 2 3 3 2 4 5 2" xfId="28413"/>
    <cellStyle name="Standard 2 3 3 2 4 5 3" xfId="16784"/>
    <cellStyle name="Standard 2 3 3 2 4 6" xfId="4135"/>
    <cellStyle name="Standard 2 3 3 2 4 6 2" xfId="23720"/>
    <cellStyle name="Standard 2 3 3 2 4 7" xfId="20456"/>
    <cellStyle name="Standard 2 3 3 2 4 8" xfId="12091"/>
    <cellStyle name="Standard 2 3 3 2 5" xfId="619"/>
    <cellStyle name="Standard 2 3 3 2 5 2" xfId="3271"/>
    <cellStyle name="Standard 2 3 3 2 5 2 2" xfId="11227"/>
    <cellStyle name="Standard 2 3 3 2 5 2 2 2" xfId="30813"/>
    <cellStyle name="Standard 2 3 3 2 5 2 2 3" xfId="19184"/>
    <cellStyle name="Standard 2 3 3 2 5 2 3" xfId="5923"/>
    <cellStyle name="Standard 2 3 3 2 5 2 3 2" xfId="25508"/>
    <cellStyle name="Standard 2 3 3 2 5 2 4" xfId="22856"/>
    <cellStyle name="Standard 2 3 3 2 5 2 5" xfId="13879"/>
    <cellStyle name="Standard 2 3 3 2 5 3" xfId="2251"/>
    <cellStyle name="Standard 2 3 3 2 5 3 2" xfId="10207"/>
    <cellStyle name="Standard 2 3 3 2 5 3 2 2" xfId="29793"/>
    <cellStyle name="Standard 2 3 3 2 5 3 2 3" xfId="18164"/>
    <cellStyle name="Standard 2 3 3 2 5 3 3" xfId="7555"/>
    <cellStyle name="Standard 2 3 3 2 5 3 3 2" xfId="27140"/>
    <cellStyle name="Standard 2 3 3 2 5 3 4" xfId="21836"/>
    <cellStyle name="Standard 2 3 3 2 5 3 5" xfId="15511"/>
    <cellStyle name="Standard 2 3 3 2 5 4" xfId="8575"/>
    <cellStyle name="Standard 2 3 3 2 5 4 2" xfId="28161"/>
    <cellStyle name="Standard 2 3 3 2 5 4 3" xfId="16532"/>
    <cellStyle name="Standard 2 3 3 2 5 5" xfId="4903"/>
    <cellStyle name="Standard 2 3 3 2 5 5 2" xfId="24488"/>
    <cellStyle name="Standard 2 3 3 2 5 6" xfId="20204"/>
    <cellStyle name="Standard 2 3 3 2 5 7" xfId="12859"/>
    <cellStyle name="Standard 2 3 3 2 6" xfId="1891"/>
    <cellStyle name="Standard 2 3 3 2 6 2" xfId="7195"/>
    <cellStyle name="Standard 2 3 3 2 6 2 2" xfId="26780"/>
    <cellStyle name="Standard 2 3 3 2 6 2 3" xfId="15151"/>
    <cellStyle name="Standard 2 3 3 2 6 3" xfId="9847"/>
    <cellStyle name="Standard 2 3 3 2 6 3 2" xfId="29433"/>
    <cellStyle name="Standard 2 3 3 2 6 3 3" xfId="17804"/>
    <cellStyle name="Standard 2 3 3 2 6 4" xfId="4543"/>
    <cellStyle name="Standard 2 3 3 2 6 4 2" xfId="24128"/>
    <cellStyle name="Standard 2 3 3 2 6 5" xfId="21476"/>
    <cellStyle name="Standard 2 3 3 2 6 6" xfId="12499"/>
    <cellStyle name="Standard 2 3 3 2 7" xfId="2911"/>
    <cellStyle name="Standard 2 3 3 2 7 2" xfId="10867"/>
    <cellStyle name="Standard 2 3 3 2 7 2 2" xfId="30453"/>
    <cellStyle name="Standard 2 3 3 2 7 2 3" xfId="18824"/>
    <cellStyle name="Standard 2 3 3 2 7 3" xfId="5563"/>
    <cellStyle name="Standard 2 3 3 2 7 3 2" xfId="25148"/>
    <cellStyle name="Standard 2 3 3 2 7 4" xfId="22496"/>
    <cellStyle name="Standard 2 3 3 2 7 5" xfId="13519"/>
    <cellStyle name="Standard 2 3 3 2 8" xfId="1231"/>
    <cellStyle name="Standard 2 3 3 2 8 2" xfId="9187"/>
    <cellStyle name="Standard 2 3 3 2 8 2 2" xfId="28773"/>
    <cellStyle name="Standard 2 3 3 2 8 2 3" xfId="17144"/>
    <cellStyle name="Standard 2 3 3 2 8 3" xfId="6535"/>
    <cellStyle name="Standard 2 3 3 2 8 3 2" xfId="26120"/>
    <cellStyle name="Standard 2 3 3 2 8 4" xfId="20816"/>
    <cellStyle name="Standard 2 3 3 2 8 5" xfId="14491"/>
    <cellStyle name="Standard 2 3 3 2 9" xfId="8215"/>
    <cellStyle name="Standard 2 3 3 2 9 2" xfId="27801"/>
    <cellStyle name="Standard 2 3 3 2 9 3" xfId="16172"/>
    <cellStyle name="Standard 2 3 3 3" xfId="211"/>
    <cellStyle name="Standard 2 3 3 3 10" xfId="19796"/>
    <cellStyle name="Standard 2 3 3 3 11" xfId="11917"/>
    <cellStyle name="Standard 2 3 3 3 2" xfId="493"/>
    <cellStyle name="Standard 2 3 3 3 2 2" xfId="1105"/>
    <cellStyle name="Standard 2 3 3 3 2 2 2" xfId="3757"/>
    <cellStyle name="Standard 2 3 3 3 2 2 2 2" xfId="11713"/>
    <cellStyle name="Standard 2 3 3 3 2 2 2 2 2" xfId="31299"/>
    <cellStyle name="Standard 2 3 3 3 2 2 2 2 3" xfId="19670"/>
    <cellStyle name="Standard 2 3 3 3 2 2 2 3" xfId="6409"/>
    <cellStyle name="Standard 2 3 3 3 2 2 2 3 2" xfId="25994"/>
    <cellStyle name="Standard 2 3 3 3 2 2 2 4" xfId="23342"/>
    <cellStyle name="Standard 2 3 3 3 2 2 2 5" xfId="14365"/>
    <cellStyle name="Standard 2 3 3 3 2 2 3" xfId="2737"/>
    <cellStyle name="Standard 2 3 3 3 2 2 3 2" xfId="10693"/>
    <cellStyle name="Standard 2 3 3 3 2 2 3 2 2" xfId="30279"/>
    <cellStyle name="Standard 2 3 3 3 2 2 3 2 3" xfId="18650"/>
    <cellStyle name="Standard 2 3 3 3 2 2 3 3" xfId="8041"/>
    <cellStyle name="Standard 2 3 3 3 2 2 3 3 2" xfId="27626"/>
    <cellStyle name="Standard 2 3 3 3 2 2 3 4" xfId="22322"/>
    <cellStyle name="Standard 2 3 3 3 2 2 3 5" xfId="15997"/>
    <cellStyle name="Standard 2 3 3 3 2 2 4" xfId="9061"/>
    <cellStyle name="Standard 2 3 3 3 2 2 4 2" xfId="28647"/>
    <cellStyle name="Standard 2 3 3 3 2 2 4 3" xfId="17018"/>
    <cellStyle name="Standard 2 3 3 3 2 2 5" xfId="5389"/>
    <cellStyle name="Standard 2 3 3 3 2 2 5 2" xfId="24974"/>
    <cellStyle name="Standard 2 3 3 3 2 2 6" xfId="20690"/>
    <cellStyle name="Standard 2 3 3 3 2 2 7" xfId="13345"/>
    <cellStyle name="Standard 2 3 3 3 2 3" xfId="2125"/>
    <cellStyle name="Standard 2 3 3 3 2 3 2" xfId="7429"/>
    <cellStyle name="Standard 2 3 3 3 2 3 2 2" xfId="27014"/>
    <cellStyle name="Standard 2 3 3 3 2 3 2 3" xfId="15385"/>
    <cellStyle name="Standard 2 3 3 3 2 3 3" xfId="10081"/>
    <cellStyle name="Standard 2 3 3 3 2 3 3 2" xfId="29667"/>
    <cellStyle name="Standard 2 3 3 3 2 3 3 3" xfId="18038"/>
    <cellStyle name="Standard 2 3 3 3 2 3 4" xfId="4777"/>
    <cellStyle name="Standard 2 3 3 3 2 3 4 2" xfId="24362"/>
    <cellStyle name="Standard 2 3 3 3 2 3 5" xfId="21710"/>
    <cellStyle name="Standard 2 3 3 3 2 3 6" xfId="12733"/>
    <cellStyle name="Standard 2 3 3 3 2 4" xfId="3145"/>
    <cellStyle name="Standard 2 3 3 3 2 4 2" xfId="11101"/>
    <cellStyle name="Standard 2 3 3 3 2 4 2 2" xfId="30687"/>
    <cellStyle name="Standard 2 3 3 3 2 4 2 3" xfId="19058"/>
    <cellStyle name="Standard 2 3 3 3 2 4 3" xfId="5797"/>
    <cellStyle name="Standard 2 3 3 3 2 4 3 2" xfId="25382"/>
    <cellStyle name="Standard 2 3 3 3 2 4 4" xfId="22730"/>
    <cellStyle name="Standard 2 3 3 3 2 4 5" xfId="13753"/>
    <cellStyle name="Standard 2 3 3 3 2 5" xfId="1717"/>
    <cellStyle name="Standard 2 3 3 3 2 5 2" xfId="9673"/>
    <cellStyle name="Standard 2 3 3 3 2 5 2 2" xfId="29259"/>
    <cellStyle name="Standard 2 3 3 3 2 5 2 3" xfId="17630"/>
    <cellStyle name="Standard 2 3 3 3 2 5 3" xfId="7021"/>
    <cellStyle name="Standard 2 3 3 3 2 5 3 2" xfId="26606"/>
    <cellStyle name="Standard 2 3 3 3 2 5 4" xfId="21302"/>
    <cellStyle name="Standard 2 3 3 3 2 5 5" xfId="14977"/>
    <cellStyle name="Standard 2 3 3 3 2 6" xfId="8449"/>
    <cellStyle name="Standard 2 3 3 3 2 6 2" xfId="28035"/>
    <cellStyle name="Standard 2 3 3 3 2 6 3" xfId="16406"/>
    <cellStyle name="Standard 2 3 3 3 2 7" xfId="4369"/>
    <cellStyle name="Standard 2 3 3 3 2 7 2" xfId="23954"/>
    <cellStyle name="Standard 2 3 3 3 2 8" xfId="20078"/>
    <cellStyle name="Standard 2 3 3 3 2 9" xfId="12325"/>
    <cellStyle name="Standard 2 3 3 3 3" xfId="823"/>
    <cellStyle name="Standard 2 3 3 3 3 2" xfId="2455"/>
    <cellStyle name="Standard 2 3 3 3 3 2 2" xfId="7759"/>
    <cellStyle name="Standard 2 3 3 3 3 2 2 2" xfId="27344"/>
    <cellStyle name="Standard 2 3 3 3 3 2 2 3" xfId="15715"/>
    <cellStyle name="Standard 2 3 3 3 3 2 3" xfId="10411"/>
    <cellStyle name="Standard 2 3 3 3 3 2 3 2" xfId="29997"/>
    <cellStyle name="Standard 2 3 3 3 3 2 3 3" xfId="18368"/>
    <cellStyle name="Standard 2 3 3 3 3 2 4" xfId="5107"/>
    <cellStyle name="Standard 2 3 3 3 3 2 4 2" xfId="24692"/>
    <cellStyle name="Standard 2 3 3 3 3 2 5" xfId="22040"/>
    <cellStyle name="Standard 2 3 3 3 3 2 6" xfId="13063"/>
    <cellStyle name="Standard 2 3 3 3 3 3" xfId="3475"/>
    <cellStyle name="Standard 2 3 3 3 3 3 2" xfId="11431"/>
    <cellStyle name="Standard 2 3 3 3 3 3 2 2" xfId="31017"/>
    <cellStyle name="Standard 2 3 3 3 3 3 2 3" xfId="19388"/>
    <cellStyle name="Standard 2 3 3 3 3 3 3" xfId="6127"/>
    <cellStyle name="Standard 2 3 3 3 3 3 3 2" xfId="25712"/>
    <cellStyle name="Standard 2 3 3 3 3 3 4" xfId="23060"/>
    <cellStyle name="Standard 2 3 3 3 3 3 5" xfId="14083"/>
    <cellStyle name="Standard 2 3 3 3 3 4" xfId="1435"/>
    <cellStyle name="Standard 2 3 3 3 3 4 2" xfId="9391"/>
    <cellStyle name="Standard 2 3 3 3 3 4 2 2" xfId="28977"/>
    <cellStyle name="Standard 2 3 3 3 3 4 2 3" xfId="17348"/>
    <cellStyle name="Standard 2 3 3 3 3 4 3" xfId="6739"/>
    <cellStyle name="Standard 2 3 3 3 3 4 3 2" xfId="26324"/>
    <cellStyle name="Standard 2 3 3 3 3 4 4" xfId="21020"/>
    <cellStyle name="Standard 2 3 3 3 3 4 5" xfId="14695"/>
    <cellStyle name="Standard 2 3 3 3 3 5" xfId="8779"/>
    <cellStyle name="Standard 2 3 3 3 3 5 2" xfId="28365"/>
    <cellStyle name="Standard 2 3 3 3 3 5 3" xfId="16736"/>
    <cellStyle name="Standard 2 3 3 3 3 6" xfId="4087"/>
    <cellStyle name="Standard 2 3 3 3 3 6 2" xfId="23672"/>
    <cellStyle name="Standard 2 3 3 3 3 7" xfId="20408"/>
    <cellStyle name="Standard 2 3 3 3 3 8" xfId="12043"/>
    <cellStyle name="Standard 2 3 3 3 4" xfId="697"/>
    <cellStyle name="Standard 2 3 3 3 4 2" xfId="3349"/>
    <cellStyle name="Standard 2 3 3 3 4 2 2" xfId="11305"/>
    <cellStyle name="Standard 2 3 3 3 4 2 2 2" xfId="30891"/>
    <cellStyle name="Standard 2 3 3 3 4 2 2 3" xfId="19262"/>
    <cellStyle name="Standard 2 3 3 3 4 2 3" xfId="6001"/>
    <cellStyle name="Standard 2 3 3 3 4 2 3 2" xfId="25586"/>
    <cellStyle name="Standard 2 3 3 3 4 2 4" xfId="22934"/>
    <cellStyle name="Standard 2 3 3 3 4 2 5" xfId="13957"/>
    <cellStyle name="Standard 2 3 3 3 4 3" xfId="2329"/>
    <cellStyle name="Standard 2 3 3 3 4 3 2" xfId="10285"/>
    <cellStyle name="Standard 2 3 3 3 4 3 2 2" xfId="29871"/>
    <cellStyle name="Standard 2 3 3 3 4 3 2 3" xfId="18242"/>
    <cellStyle name="Standard 2 3 3 3 4 3 3" xfId="7633"/>
    <cellStyle name="Standard 2 3 3 3 4 3 3 2" xfId="27218"/>
    <cellStyle name="Standard 2 3 3 3 4 3 4" xfId="21914"/>
    <cellStyle name="Standard 2 3 3 3 4 3 5" xfId="15589"/>
    <cellStyle name="Standard 2 3 3 3 4 4" xfId="8653"/>
    <cellStyle name="Standard 2 3 3 3 4 4 2" xfId="28239"/>
    <cellStyle name="Standard 2 3 3 3 4 4 3" xfId="16610"/>
    <cellStyle name="Standard 2 3 3 3 4 5" xfId="4981"/>
    <cellStyle name="Standard 2 3 3 3 4 5 2" xfId="24566"/>
    <cellStyle name="Standard 2 3 3 3 4 6" xfId="20282"/>
    <cellStyle name="Standard 2 3 3 3 4 7" xfId="12937"/>
    <cellStyle name="Standard 2 3 3 3 5" xfId="1843"/>
    <cellStyle name="Standard 2 3 3 3 5 2" xfId="7147"/>
    <cellStyle name="Standard 2 3 3 3 5 2 2" xfId="26732"/>
    <cellStyle name="Standard 2 3 3 3 5 2 3" xfId="15103"/>
    <cellStyle name="Standard 2 3 3 3 5 3" xfId="9799"/>
    <cellStyle name="Standard 2 3 3 3 5 3 2" xfId="29385"/>
    <cellStyle name="Standard 2 3 3 3 5 3 3" xfId="17756"/>
    <cellStyle name="Standard 2 3 3 3 5 4" xfId="4495"/>
    <cellStyle name="Standard 2 3 3 3 5 4 2" xfId="24080"/>
    <cellStyle name="Standard 2 3 3 3 5 5" xfId="21428"/>
    <cellStyle name="Standard 2 3 3 3 5 6" xfId="12451"/>
    <cellStyle name="Standard 2 3 3 3 6" xfId="2863"/>
    <cellStyle name="Standard 2 3 3 3 6 2" xfId="10819"/>
    <cellStyle name="Standard 2 3 3 3 6 2 2" xfId="30405"/>
    <cellStyle name="Standard 2 3 3 3 6 2 3" xfId="18776"/>
    <cellStyle name="Standard 2 3 3 3 6 3" xfId="5515"/>
    <cellStyle name="Standard 2 3 3 3 6 3 2" xfId="25100"/>
    <cellStyle name="Standard 2 3 3 3 6 4" xfId="22448"/>
    <cellStyle name="Standard 2 3 3 3 6 5" xfId="13471"/>
    <cellStyle name="Standard 2 3 3 3 7" xfId="1309"/>
    <cellStyle name="Standard 2 3 3 3 7 2" xfId="9265"/>
    <cellStyle name="Standard 2 3 3 3 7 2 2" xfId="28851"/>
    <cellStyle name="Standard 2 3 3 3 7 2 3" xfId="17222"/>
    <cellStyle name="Standard 2 3 3 3 7 3" xfId="6613"/>
    <cellStyle name="Standard 2 3 3 3 7 3 2" xfId="26198"/>
    <cellStyle name="Standard 2 3 3 3 7 4" xfId="20894"/>
    <cellStyle name="Standard 2 3 3 3 7 5" xfId="14569"/>
    <cellStyle name="Standard 2 3 3 3 8" xfId="8167"/>
    <cellStyle name="Standard 2 3 3 3 8 2" xfId="27753"/>
    <cellStyle name="Standard 2 3 3 3 8 3" xfId="16124"/>
    <cellStyle name="Standard 2 3 3 3 9" xfId="3961"/>
    <cellStyle name="Standard 2 3 3 3 9 2" xfId="23546"/>
    <cellStyle name="Standard 2 3 3 4" xfId="307"/>
    <cellStyle name="Standard 2 3 3 4 10" xfId="19892"/>
    <cellStyle name="Standard 2 3 3 4 11" xfId="11887"/>
    <cellStyle name="Standard 2 3 3 4 2" xfId="463"/>
    <cellStyle name="Standard 2 3 3 4 2 2" xfId="1075"/>
    <cellStyle name="Standard 2 3 3 4 2 2 2" xfId="3727"/>
    <cellStyle name="Standard 2 3 3 4 2 2 2 2" xfId="11683"/>
    <cellStyle name="Standard 2 3 3 4 2 2 2 2 2" xfId="31269"/>
    <cellStyle name="Standard 2 3 3 4 2 2 2 2 3" xfId="19640"/>
    <cellStyle name="Standard 2 3 3 4 2 2 2 3" xfId="6379"/>
    <cellStyle name="Standard 2 3 3 4 2 2 2 3 2" xfId="25964"/>
    <cellStyle name="Standard 2 3 3 4 2 2 2 4" xfId="23312"/>
    <cellStyle name="Standard 2 3 3 4 2 2 2 5" xfId="14335"/>
    <cellStyle name="Standard 2 3 3 4 2 2 3" xfId="2707"/>
    <cellStyle name="Standard 2 3 3 4 2 2 3 2" xfId="10663"/>
    <cellStyle name="Standard 2 3 3 4 2 2 3 2 2" xfId="30249"/>
    <cellStyle name="Standard 2 3 3 4 2 2 3 2 3" xfId="18620"/>
    <cellStyle name="Standard 2 3 3 4 2 2 3 3" xfId="8011"/>
    <cellStyle name="Standard 2 3 3 4 2 2 3 3 2" xfId="27596"/>
    <cellStyle name="Standard 2 3 3 4 2 2 3 4" xfId="22292"/>
    <cellStyle name="Standard 2 3 3 4 2 2 3 5" xfId="15967"/>
    <cellStyle name="Standard 2 3 3 4 2 2 4" xfId="9031"/>
    <cellStyle name="Standard 2 3 3 4 2 2 4 2" xfId="28617"/>
    <cellStyle name="Standard 2 3 3 4 2 2 4 3" xfId="16988"/>
    <cellStyle name="Standard 2 3 3 4 2 2 5" xfId="5359"/>
    <cellStyle name="Standard 2 3 3 4 2 2 5 2" xfId="24944"/>
    <cellStyle name="Standard 2 3 3 4 2 2 6" xfId="20660"/>
    <cellStyle name="Standard 2 3 3 4 2 2 7" xfId="13315"/>
    <cellStyle name="Standard 2 3 3 4 2 3" xfId="2095"/>
    <cellStyle name="Standard 2 3 3 4 2 3 2" xfId="7399"/>
    <cellStyle name="Standard 2 3 3 4 2 3 2 2" xfId="26984"/>
    <cellStyle name="Standard 2 3 3 4 2 3 2 3" xfId="15355"/>
    <cellStyle name="Standard 2 3 3 4 2 3 3" xfId="10051"/>
    <cellStyle name="Standard 2 3 3 4 2 3 3 2" xfId="29637"/>
    <cellStyle name="Standard 2 3 3 4 2 3 3 3" xfId="18008"/>
    <cellStyle name="Standard 2 3 3 4 2 3 4" xfId="4747"/>
    <cellStyle name="Standard 2 3 3 4 2 3 4 2" xfId="24332"/>
    <cellStyle name="Standard 2 3 3 4 2 3 5" xfId="21680"/>
    <cellStyle name="Standard 2 3 3 4 2 3 6" xfId="12703"/>
    <cellStyle name="Standard 2 3 3 4 2 4" xfId="3115"/>
    <cellStyle name="Standard 2 3 3 4 2 4 2" xfId="11071"/>
    <cellStyle name="Standard 2 3 3 4 2 4 2 2" xfId="30657"/>
    <cellStyle name="Standard 2 3 3 4 2 4 2 3" xfId="19028"/>
    <cellStyle name="Standard 2 3 3 4 2 4 3" xfId="5767"/>
    <cellStyle name="Standard 2 3 3 4 2 4 3 2" xfId="25352"/>
    <cellStyle name="Standard 2 3 3 4 2 4 4" xfId="22700"/>
    <cellStyle name="Standard 2 3 3 4 2 4 5" xfId="13723"/>
    <cellStyle name="Standard 2 3 3 4 2 5" xfId="1687"/>
    <cellStyle name="Standard 2 3 3 4 2 5 2" xfId="9643"/>
    <cellStyle name="Standard 2 3 3 4 2 5 2 2" xfId="29229"/>
    <cellStyle name="Standard 2 3 3 4 2 5 2 3" xfId="17600"/>
    <cellStyle name="Standard 2 3 3 4 2 5 3" xfId="6991"/>
    <cellStyle name="Standard 2 3 3 4 2 5 3 2" xfId="26576"/>
    <cellStyle name="Standard 2 3 3 4 2 5 4" xfId="21272"/>
    <cellStyle name="Standard 2 3 3 4 2 5 5" xfId="14947"/>
    <cellStyle name="Standard 2 3 3 4 2 6" xfId="8419"/>
    <cellStyle name="Standard 2 3 3 4 2 6 2" xfId="28005"/>
    <cellStyle name="Standard 2 3 3 4 2 6 3" xfId="16376"/>
    <cellStyle name="Standard 2 3 3 4 2 7" xfId="4339"/>
    <cellStyle name="Standard 2 3 3 4 2 7 2" xfId="23924"/>
    <cellStyle name="Standard 2 3 3 4 2 8" xfId="20048"/>
    <cellStyle name="Standard 2 3 3 4 2 9" xfId="12295"/>
    <cellStyle name="Standard 2 3 3 4 3" xfId="919"/>
    <cellStyle name="Standard 2 3 3 4 3 2" xfId="2551"/>
    <cellStyle name="Standard 2 3 3 4 3 2 2" xfId="7855"/>
    <cellStyle name="Standard 2 3 3 4 3 2 2 2" xfId="27440"/>
    <cellStyle name="Standard 2 3 3 4 3 2 2 3" xfId="15811"/>
    <cellStyle name="Standard 2 3 3 4 3 2 3" xfId="10507"/>
    <cellStyle name="Standard 2 3 3 4 3 2 3 2" xfId="30093"/>
    <cellStyle name="Standard 2 3 3 4 3 2 3 3" xfId="18464"/>
    <cellStyle name="Standard 2 3 3 4 3 2 4" xfId="5203"/>
    <cellStyle name="Standard 2 3 3 4 3 2 4 2" xfId="24788"/>
    <cellStyle name="Standard 2 3 3 4 3 2 5" xfId="22136"/>
    <cellStyle name="Standard 2 3 3 4 3 2 6" xfId="13159"/>
    <cellStyle name="Standard 2 3 3 4 3 3" xfId="3571"/>
    <cellStyle name="Standard 2 3 3 4 3 3 2" xfId="11527"/>
    <cellStyle name="Standard 2 3 3 4 3 3 2 2" xfId="31113"/>
    <cellStyle name="Standard 2 3 3 4 3 3 2 3" xfId="19484"/>
    <cellStyle name="Standard 2 3 3 4 3 3 3" xfId="6223"/>
    <cellStyle name="Standard 2 3 3 4 3 3 3 2" xfId="25808"/>
    <cellStyle name="Standard 2 3 3 4 3 3 4" xfId="23156"/>
    <cellStyle name="Standard 2 3 3 4 3 3 5" xfId="14179"/>
    <cellStyle name="Standard 2 3 3 4 3 4" xfId="1531"/>
    <cellStyle name="Standard 2 3 3 4 3 4 2" xfId="9487"/>
    <cellStyle name="Standard 2 3 3 4 3 4 2 2" xfId="29073"/>
    <cellStyle name="Standard 2 3 3 4 3 4 2 3" xfId="17444"/>
    <cellStyle name="Standard 2 3 3 4 3 4 3" xfId="6835"/>
    <cellStyle name="Standard 2 3 3 4 3 4 3 2" xfId="26420"/>
    <cellStyle name="Standard 2 3 3 4 3 4 4" xfId="21116"/>
    <cellStyle name="Standard 2 3 3 4 3 4 5" xfId="14791"/>
    <cellStyle name="Standard 2 3 3 4 3 5" xfId="8875"/>
    <cellStyle name="Standard 2 3 3 4 3 5 2" xfId="28461"/>
    <cellStyle name="Standard 2 3 3 4 3 5 3" xfId="16832"/>
    <cellStyle name="Standard 2 3 3 4 3 6" xfId="4183"/>
    <cellStyle name="Standard 2 3 3 4 3 6 2" xfId="23768"/>
    <cellStyle name="Standard 2 3 3 4 3 7" xfId="20504"/>
    <cellStyle name="Standard 2 3 3 4 3 8" xfId="12139"/>
    <cellStyle name="Standard 2 3 3 4 4" xfId="667"/>
    <cellStyle name="Standard 2 3 3 4 4 2" xfId="3319"/>
    <cellStyle name="Standard 2 3 3 4 4 2 2" xfId="11275"/>
    <cellStyle name="Standard 2 3 3 4 4 2 2 2" xfId="30861"/>
    <cellStyle name="Standard 2 3 3 4 4 2 2 3" xfId="19232"/>
    <cellStyle name="Standard 2 3 3 4 4 2 3" xfId="5971"/>
    <cellStyle name="Standard 2 3 3 4 4 2 3 2" xfId="25556"/>
    <cellStyle name="Standard 2 3 3 4 4 2 4" xfId="22904"/>
    <cellStyle name="Standard 2 3 3 4 4 2 5" xfId="13927"/>
    <cellStyle name="Standard 2 3 3 4 4 3" xfId="2299"/>
    <cellStyle name="Standard 2 3 3 4 4 3 2" xfId="10255"/>
    <cellStyle name="Standard 2 3 3 4 4 3 2 2" xfId="29841"/>
    <cellStyle name="Standard 2 3 3 4 4 3 2 3" xfId="18212"/>
    <cellStyle name="Standard 2 3 3 4 4 3 3" xfId="7603"/>
    <cellStyle name="Standard 2 3 3 4 4 3 3 2" xfId="27188"/>
    <cellStyle name="Standard 2 3 3 4 4 3 4" xfId="21884"/>
    <cellStyle name="Standard 2 3 3 4 4 3 5" xfId="15559"/>
    <cellStyle name="Standard 2 3 3 4 4 4" xfId="8623"/>
    <cellStyle name="Standard 2 3 3 4 4 4 2" xfId="28209"/>
    <cellStyle name="Standard 2 3 3 4 4 4 3" xfId="16580"/>
    <cellStyle name="Standard 2 3 3 4 4 5" xfId="4951"/>
    <cellStyle name="Standard 2 3 3 4 4 5 2" xfId="24536"/>
    <cellStyle name="Standard 2 3 3 4 4 6" xfId="20252"/>
    <cellStyle name="Standard 2 3 3 4 4 7" xfId="12907"/>
    <cellStyle name="Standard 2 3 3 4 5" xfId="1939"/>
    <cellStyle name="Standard 2 3 3 4 5 2" xfId="7243"/>
    <cellStyle name="Standard 2 3 3 4 5 2 2" xfId="26828"/>
    <cellStyle name="Standard 2 3 3 4 5 2 3" xfId="15199"/>
    <cellStyle name="Standard 2 3 3 4 5 3" xfId="9895"/>
    <cellStyle name="Standard 2 3 3 4 5 3 2" xfId="29481"/>
    <cellStyle name="Standard 2 3 3 4 5 3 3" xfId="17852"/>
    <cellStyle name="Standard 2 3 3 4 5 4" xfId="4591"/>
    <cellStyle name="Standard 2 3 3 4 5 4 2" xfId="24176"/>
    <cellStyle name="Standard 2 3 3 4 5 5" xfId="21524"/>
    <cellStyle name="Standard 2 3 3 4 5 6" xfId="12547"/>
    <cellStyle name="Standard 2 3 3 4 6" xfId="2959"/>
    <cellStyle name="Standard 2 3 3 4 6 2" xfId="10915"/>
    <cellStyle name="Standard 2 3 3 4 6 2 2" xfId="30501"/>
    <cellStyle name="Standard 2 3 3 4 6 2 3" xfId="18872"/>
    <cellStyle name="Standard 2 3 3 4 6 3" xfId="5611"/>
    <cellStyle name="Standard 2 3 3 4 6 3 2" xfId="25196"/>
    <cellStyle name="Standard 2 3 3 4 6 4" xfId="22544"/>
    <cellStyle name="Standard 2 3 3 4 6 5" xfId="13567"/>
    <cellStyle name="Standard 2 3 3 4 7" xfId="1279"/>
    <cellStyle name="Standard 2 3 3 4 7 2" xfId="9235"/>
    <cellStyle name="Standard 2 3 3 4 7 2 2" xfId="28821"/>
    <cellStyle name="Standard 2 3 3 4 7 2 3" xfId="17192"/>
    <cellStyle name="Standard 2 3 3 4 7 3" xfId="6583"/>
    <cellStyle name="Standard 2 3 3 4 7 3 2" xfId="26168"/>
    <cellStyle name="Standard 2 3 3 4 7 4" xfId="20864"/>
    <cellStyle name="Standard 2 3 3 4 7 5" xfId="14539"/>
    <cellStyle name="Standard 2 3 3 4 8" xfId="8263"/>
    <cellStyle name="Standard 2 3 3 4 8 2" xfId="27849"/>
    <cellStyle name="Standard 2 3 3 4 8 3" xfId="16220"/>
    <cellStyle name="Standard 2 3 3 4 9" xfId="3931"/>
    <cellStyle name="Standard 2 3 3 4 9 2" xfId="23516"/>
    <cellStyle name="Standard 2 3 3 5" xfId="367"/>
    <cellStyle name="Standard 2 3 3 5 2" xfId="979"/>
    <cellStyle name="Standard 2 3 3 5 2 2" xfId="3631"/>
    <cellStyle name="Standard 2 3 3 5 2 2 2" xfId="11587"/>
    <cellStyle name="Standard 2 3 3 5 2 2 2 2" xfId="31173"/>
    <cellStyle name="Standard 2 3 3 5 2 2 2 3" xfId="19544"/>
    <cellStyle name="Standard 2 3 3 5 2 2 3" xfId="6283"/>
    <cellStyle name="Standard 2 3 3 5 2 2 3 2" xfId="25868"/>
    <cellStyle name="Standard 2 3 3 5 2 2 4" xfId="23216"/>
    <cellStyle name="Standard 2 3 3 5 2 2 5" xfId="14239"/>
    <cellStyle name="Standard 2 3 3 5 2 3" xfId="2611"/>
    <cellStyle name="Standard 2 3 3 5 2 3 2" xfId="10567"/>
    <cellStyle name="Standard 2 3 3 5 2 3 2 2" xfId="30153"/>
    <cellStyle name="Standard 2 3 3 5 2 3 2 3" xfId="18524"/>
    <cellStyle name="Standard 2 3 3 5 2 3 3" xfId="7915"/>
    <cellStyle name="Standard 2 3 3 5 2 3 3 2" xfId="27500"/>
    <cellStyle name="Standard 2 3 3 5 2 3 4" xfId="22196"/>
    <cellStyle name="Standard 2 3 3 5 2 3 5" xfId="15871"/>
    <cellStyle name="Standard 2 3 3 5 2 4" xfId="8935"/>
    <cellStyle name="Standard 2 3 3 5 2 4 2" xfId="28521"/>
    <cellStyle name="Standard 2 3 3 5 2 4 3" xfId="16892"/>
    <cellStyle name="Standard 2 3 3 5 2 5" xfId="5263"/>
    <cellStyle name="Standard 2 3 3 5 2 5 2" xfId="24848"/>
    <cellStyle name="Standard 2 3 3 5 2 6" xfId="20564"/>
    <cellStyle name="Standard 2 3 3 5 2 7" xfId="13219"/>
    <cellStyle name="Standard 2 3 3 5 3" xfId="1999"/>
    <cellStyle name="Standard 2 3 3 5 3 2" xfId="7303"/>
    <cellStyle name="Standard 2 3 3 5 3 2 2" xfId="26888"/>
    <cellStyle name="Standard 2 3 3 5 3 2 3" xfId="15259"/>
    <cellStyle name="Standard 2 3 3 5 3 3" xfId="9955"/>
    <cellStyle name="Standard 2 3 3 5 3 3 2" xfId="29541"/>
    <cellStyle name="Standard 2 3 3 5 3 3 3" xfId="17912"/>
    <cellStyle name="Standard 2 3 3 5 3 4" xfId="4651"/>
    <cellStyle name="Standard 2 3 3 5 3 4 2" xfId="24236"/>
    <cellStyle name="Standard 2 3 3 5 3 5" xfId="21584"/>
    <cellStyle name="Standard 2 3 3 5 3 6" xfId="12607"/>
    <cellStyle name="Standard 2 3 3 5 4" xfId="3019"/>
    <cellStyle name="Standard 2 3 3 5 4 2" xfId="10975"/>
    <cellStyle name="Standard 2 3 3 5 4 2 2" xfId="30561"/>
    <cellStyle name="Standard 2 3 3 5 4 2 3" xfId="18932"/>
    <cellStyle name="Standard 2 3 3 5 4 3" xfId="5671"/>
    <cellStyle name="Standard 2 3 3 5 4 3 2" xfId="25256"/>
    <cellStyle name="Standard 2 3 3 5 4 4" xfId="22604"/>
    <cellStyle name="Standard 2 3 3 5 4 5" xfId="13627"/>
    <cellStyle name="Standard 2 3 3 5 5" xfId="1591"/>
    <cellStyle name="Standard 2 3 3 5 5 2" xfId="9547"/>
    <cellStyle name="Standard 2 3 3 5 5 2 2" xfId="29133"/>
    <cellStyle name="Standard 2 3 3 5 5 2 3" xfId="17504"/>
    <cellStyle name="Standard 2 3 3 5 5 3" xfId="6895"/>
    <cellStyle name="Standard 2 3 3 5 5 3 2" xfId="26480"/>
    <cellStyle name="Standard 2 3 3 5 5 4" xfId="21176"/>
    <cellStyle name="Standard 2 3 3 5 5 5" xfId="14851"/>
    <cellStyle name="Standard 2 3 3 5 6" xfId="8323"/>
    <cellStyle name="Standard 2 3 3 5 6 2" xfId="27909"/>
    <cellStyle name="Standard 2 3 3 5 6 3" xfId="16280"/>
    <cellStyle name="Standard 2 3 3 5 7" xfId="4243"/>
    <cellStyle name="Standard 2 3 3 5 7 2" xfId="23828"/>
    <cellStyle name="Standard 2 3 3 5 8" xfId="19952"/>
    <cellStyle name="Standard 2 3 3 5 9" xfId="12199"/>
    <cellStyle name="Standard 2 3 3 6" xfId="793"/>
    <cellStyle name="Standard 2 3 3 6 2" xfId="2425"/>
    <cellStyle name="Standard 2 3 3 6 2 2" xfId="7729"/>
    <cellStyle name="Standard 2 3 3 6 2 2 2" xfId="27314"/>
    <cellStyle name="Standard 2 3 3 6 2 2 3" xfId="15685"/>
    <cellStyle name="Standard 2 3 3 6 2 3" xfId="10381"/>
    <cellStyle name="Standard 2 3 3 6 2 3 2" xfId="29967"/>
    <cellStyle name="Standard 2 3 3 6 2 3 3" xfId="18338"/>
    <cellStyle name="Standard 2 3 3 6 2 4" xfId="5077"/>
    <cellStyle name="Standard 2 3 3 6 2 4 2" xfId="24662"/>
    <cellStyle name="Standard 2 3 3 6 2 5" xfId="22010"/>
    <cellStyle name="Standard 2 3 3 6 2 6" xfId="13033"/>
    <cellStyle name="Standard 2 3 3 6 3" xfId="3445"/>
    <cellStyle name="Standard 2 3 3 6 3 2" xfId="11401"/>
    <cellStyle name="Standard 2 3 3 6 3 2 2" xfId="30987"/>
    <cellStyle name="Standard 2 3 3 6 3 2 3" xfId="19358"/>
    <cellStyle name="Standard 2 3 3 6 3 3" xfId="6097"/>
    <cellStyle name="Standard 2 3 3 6 3 3 2" xfId="25682"/>
    <cellStyle name="Standard 2 3 3 6 3 4" xfId="23030"/>
    <cellStyle name="Standard 2 3 3 6 3 5" xfId="14053"/>
    <cellStyle name="Standard 2 3 3 6 4" xfId="1405"/>
    <cellStyle name="Standard 2 3 3 6 4 2" xfId="9361"/>
    <cellStyle name="Standard 2 3 3 6 4 2 2" xfId="28947"/>
    <cellStyle name="Standard 2 3 3 6 4 2 3" xfId="17318"/>
    <cellStyle name="Standard 2 3 3 6 4 3" xfId="6709"/>
    <cellStyle name="Standard 2 3 3 6 4 3 2" xfId="26294"/>
    <cellStyle name="Standard 2 3 3 6 4 4" xfId="20990"/>
    <cellStyle name="Standard 2 3 3 6 4 5" xfId="14665"/>
    <cellStyle name="Standard 2 3 3 6 5" xfId="8749"/>
    <cellStyle name="Standard 2 3 3 6 5 2" xfId="28335"/>
    <cellStyle name="Standard 2 3 3 6 5 3" xfId="16706"/>
    <cellStyle name="Standard 2 3 3 6 6" xfId="4057"/>
    <cellStyle name="Standard 2 3 3 6 6 2" xfId="23642"/>
    <cellStyle name="Standard 2 3 3 6 7" xfId="20378"/>
    <cellStyle name="Standard 2 3 3 6 8" xfId="12013"/>
    <cellStyle name="Standard 2 3 3 7" xfId="571"/>
    <cellStyle name="Standard 2 3 3 7 2" xfId="3223"/>
    <cellStyle name="Standard 2 3 3 7 2 2" xfId="11179"/>
    <cellStyle name="Standard 2 3 3 7 2 2 2" xfId="30765"/>
    <cellStyle name="Standard 2 3 3 7 2 2 3" xfId="19136"/>
    <cellStyle name="Standard 2 3 3 7 2 3" xfId="5875"/>
    <cellStyle name="Standard 2 3 3 7 2 3 2" xfId="25460"/>
    <cellStyle name="Standard 2 3 3 7 2 4" xfId="22808"/>
    <cellStyle name="Standard 2 3 3 7 2 5" xfId="13831"/>
    <cellStyle name="Standard 2 3 3 7 3" xfId="2203"/>
    <cellStyle name="Standard 2 3 3 7 3 2" xfId="10159"/>
    <cellStyle name="Standard 2 3 3 7 3 2 2" xfId="29745"/>
    <cellStyle name="Standard 2 3 3 7 3 2 3" xfId="18116"/>
    <cellStyle name="Standard 2 3 3 7 3 3" xfId="7507"/>
    <cellStyle name="Standard 2 3 3 7 3 3 2" xfId="27092"/>
    <cellStyle name="Standard 2 3 3 7 3 4" xfId="21788"/>
    <cellStyle name="Standard 2 3 3 7 3 5" xfId="15463"/>
    <cellStyle name="Standard 2 3 3 7 4" xfId="8527"/>
    <cellStyle name="Standard 2 3 3 7 4 2" xfId="28113"/>
    <cellStyle name="Standard 2 3 3 7 4 3" xfId="16484"/>
    <cellStyle name="Standard 2 3 3 7 5" xfId="4855"/>
    <cellStyle name="Standard 2 3 3 7 5 2" xfId="24440"/>
    <cellStyle name="Standard 2 3 3 7 6" xfId="20156"/>
    <cellStyle name="Standard 2 3 3 7 7" xfId="12811"/>
    <cellStyle name="Standard 2 3 3 8" xfId="1813"/>
    <cellStyle name="Standard 2 3 3 8 2" xfId="7117"/>
    <cellStyle name="Standard 2 3 3 8 2 2" xfId="26702"/>
    <cellStyle name="Standard 2 3 3 8 2 3" xfId="15073"/>
    <cellStyle name="Standard 2 3 3 8 3" xfId="9769"/>
    <cellStyle name="Standard 2 3 3 8 3 2" xfId="29355"/>
    <cellStyle name="Standard 2 3 3 8 3 3" xfId="17726"/>
    <cellStyle name="Standard 2 3 3 8 4" xfId="4465"/>
    <cellStyle name="Standard 2 3 3 8 4 2" xfId="24050"/>
    <cellStyle name="Standard 2 3 3 8 5" xfId="21398"/>
    <cellStyle name="Standard 2 3 3 8 6" xfId="12421"/>
    <cellStyle name="Standard 2 3 3 9" xfId="2833"/>
    <cellStyle name="Standard 2 3 3 9 2" xfId="10789"/>
    <cellStyle name="Standard 2 3 3 9 2 2" xfId="30375"/>
    <cellStyle name="Standard 2 3 3 9 2 3" xfId="18746"/>
    <cellStyle name="Standard 2 3 3 9 3" xfId="5485"/>
    <cellStyle name="Standard 2 3 3 9 3 2" xfId="25070"/>
    <cellStyle name="Standard 2 3 3 9 4" xfId="22418"/>
    <cellStyle name="Standard 2 3 3 9 5" xfId="13441"/>
    <cellStyle name="Standard 2 3 4" xfId="175"/>
    <cellStyle name="Standard 2 3 4 10" xfId="8129"/>
    <cellStyle name="Standard 2 3 4 10 2" xfId="27715"/>
    <cellStyle name="Standard 2 3 4 10 3" xfId="16086"/>
    <cellStyle name="Standard 2 3 4 11" xfId="3875"/>
    <cellStyle name="Standard 2 3 4 11 2" xfId="23460"/>
    <cellStyle name="Standard 2 3 4 12" xfId="19758"/>
    <cellStyle name="Standard 2 3 4 13" xfId="11831"/>
    <cellStyle name="Standard 2 3 4 2" xfId="251"/>
    <cellStyle name="Standard 2 3 4 2 10" xfId="19836"/>
    <cellStyle name="Standard 2 3 4 2 11" xfId="11957"/>
    <cellStyle name="Standard 2 3 4 2 2" xfId="533"/>
    <cellStyle name="Standard 2 3 4 2 2 2" xfId="1145"/>
    <cellStyle name="Standard 2 3 4 2 2 2 2" xfId="3797"/>
    <cellStyle name="Standard 2 3 4 2 2 2 2 2" xfId="11753"/>
    <cellStyle name="Standard 2 3 4 2 2 2 2 2 2" xfId="31339"/>
    <cellStyle name="Standard 2 3 4 2 2 2 2 2 3" xfId="19710"/>
    <cellStyle name="Standard 2 3 4 2 2 2 2 3" xfId="6449"/>
    <cellStyle name="Standard 2 3 4 2 2 2 2 3 2" xfId="26034"/>
    <cellStyle name="Standard 2 3 4 2 2 2 2 4" xfId="23382"/>
    <cellStyle name="Standard 2 3 4 2 2 2 2 5" xfId="14405"/>
    <cellStyle name="Standard 2 3 4 2 2 2 3" xfId="2777"/>
    <cellStyle name="Standard 2 3 4 2 2 2 3 2" xfId="10733"/>
    <cellStyle name="Standard 2 3 4 2 2 2 3 2 2" xfId="30319"/>
    <cellStyle name="Standard 2 3 4 2 2 2 3 2 3" xfId="18690"/>
    <cellStyle name="Standard 2 3 4 2 2 2 3 3" xfId="8081"/>
    <cellStyle name="Standard 2 3 4 2 2 2 3 3 2" xfId="27666"/>
    <cellStyle name="Standard 2 3 4 2 2 2 3 4" xfId="22362"/>
    <cellStyle name="Standard 2 3 4 2 2 2 3 5" xfId="16037"/>
    <cellStyle name="Standard 2 3 4 2 2 2 4" xfId="9101"/>
    <cellStyle name="Standard 2 3 4 2 2 2 4 2" xfId="28687"/>
    <cellStyle name="Standard 2 3 4 2 2 2 4 3" xfId="17058"/>
    <cellStyle name="Standard 2 3 4 2 2 2 5" xfId="5429"/>
    <cellStyle name="Standard 2 3 4 2 2 2 5 2" xfId="25014"/>
    <cellStyle name="Standard 2 3 4 2 2 2 6" xfId="20730"/>
    <cellStyle name="Standard 2 3 4 2 2 2 7" xfId="13385"/>
    <cellStyle name="Standard 2 3 4 2 2 3" xfId="2165"/>
    <cellStyle name="Standard 2 3 4 2 2 3 2" xfId="7469"/>
    <cellStyle name="Standard 2 3 4 2 2 3 2 2" xfId="27054"/>
    <cellStyle name="Standard 2 3 4 2 2 3 2 3" xfId="15425"/>
    <cellStyle name="Standard 2 3 4 2 2 3 3" xfId="10121"/>
    <cellStyle name="Standard 2 3 4 2 2 3 3 2" xfId="29707"/>
    <cellStyle name="Standard 2 3 4 2 2 3 3 3" xfId="18078"/>
    <cellStyle name="Standard 2 3 4 2 2 3 4" xfId="4817"/>
    <cellStyle name="Standard 2 3 4 2 2 3 4 2" xfId="24402"/>
    <cellStyle name="Standard 2 3 4 2 2 3 5" xfId="21750"/>
    <cellStyle name="Standard 2 3 4 2 2 3 6" xfId="12773"/>
    <cellStyle name="Standard 2 3 4 2 2 4" xfId="3185"/>
    <cellStyle name="Standard 2 3 4 2 2 4 2" xfId="11141"/>
    <cellStyle name="Standard 2 3 4 2 2 4 2 2" xfId="30727"/>
    <cellStyle name="Standard 2 3 4 2 2 4 2 3" xfId="19098"/>
    <cellStyle name="Standard 2 3 4 2 2 4 3" xfId="5837"/>
    <cellStyle name="Standard 2 3 4 2 2 4 3 2" xfId="25422"/>
    <cellStyle name="Standard 2 3 4 2 2 4 4" xfId="22770"/>
    <cellStyle name="Standard 2 3 4 2 2 4 5" xfId="13793"/>
    <cellStyle name="Standard 2 3 4 2 2 5" xfId="1757"/>
    <cellStyle name="Standard 2 3 4 2 2 5 2" xfId="9713"/>
    <cellStyle name="Standard 2 3 4 2 2 5 2 2" xfId="29299"/>
    <cellStyle name="Standard 2 3 4 2 2 5 2 3" xfId="17670"/>
    <cellStyle name="Standard 2 3 4 2 2 5 3" xfId="7061"/>
    <cellStyle name="Standard 2 3 4 2 2 5 3 2" xfId="26646"/>
    <cellStyle name="Standard 2 3 4 2 2 5 4" xfId="21342"/>
    <cellStyle name="Standard 2 3 4 2 2 5 5" xfId="15017"/>
    <cellStyle name="Standard 2 3 4 2 2 6" xfId="8489"/>
    <cellStyle name="Standard 2 3 4 2 2 6 2" xfId="28075"/>
    <cellStyle name="Standard 2 3 4 2 2 6 3" xfId="16446"/>
    <cellStyle name="Standard 2 3 4 2 2 7" xfId="4409"/>
    <cellStyle name="Standard 2 3 4 2 2 7 2" xfId="23994"/>
    <cellStyle name="Standard 2 3 4 2 2 8" xfId="20118"/>
    <cellStyle name="Standard 2 3 4 2 2 9" xfId="12365"/>
    <cellStyle name="Standard 2 3 4 2 3" xfId="863"/>
    <cellStyle name="Standard 2 3 4 2 3 2" xfId="2495"/>
    <cellStyle name="Standard 2 3 4 2 3 2 2" xfId="7799"/>
    <cellStyle name="Standard 2 3 4 2 3 2 2 2" xfId="27384"/>
    <cellStyle name="Standard 2 3 4 2 3 2 2 3" xfId="15755"/>
    <cellStyle name="Standard 2 3 4 2 3 2 3" xfId="10451"/>
    <cellStyle name="Standard 2 3 4 2 3 2 3 2" xfId="30037"/>
    <cellStyle name="Standard 2 3 4 2 3 2 3 3" xfId="18408"/>
    <cellStyle name="Standard 2 3 4 2 3 2 4" xfId="5147"/>
    <cellStyle name="Standard 2 3 4 2 3 2 4 2" xfId="24732"/>
    <cellStyle name="Standard 2 3 4 2 3 2 5" xfId="22080"/>
    <cellStyle name="Standard 2 3 4 2 3 2 6" xfId="13103"/>
    <cellStyle name="Standard 2 3 4 2 3 3" xfId="3515"/>
    <cellStyle name="Standard 2 3 4 2 3 3 2" xfId="11471"/>
    <cellStyle name="Standard 2 3 4 2 3 3 2 2" xfId="31057"/>
    <cellStyle name="Standard 2 3 4 2 3 3 2 3" xfId="19428"/>
    <cellStyle name="Standard 2 3 4 2 3 3 3" xfId="6167"/>
    <cellStyle name="Standard 2 3 4 2 3 3 3 2" xfId="25752"/>
    <cellStyle name="Standard 2 3 4 2 3 3 4" xfId="23100"/>
    <cellStyle name="Standard 2 3 4 2 3 3 5" xfId="14123"/>
    <cellStyle name="Standard 2 3 4 2 3 4" xfId="1475"/>
    <cellStyle name="Standard 2 3 4 2 3 4 2" xfId="9431"/>
    <cellStyle name="Standard 2 3 4 2 3 4 2 2" xfId="29017"/>
    <cellStyle name="Standard 2 3 4 2 3 4 2 3" xfId="17388"/>
    <cellStyle name="Standard 2 3 4 2 3 4 3" xfId="6779"/>
    <cellStyle name="Standard 2 3 4 2 3 4 3 2" xfId="26364"/>
    <cellStyle name="Standard 2 3 4 2 3 4 4" xfId="21060"/>
    <cellStyle name="Standard 2 3 4 2 3 4 5" xfId="14735"/>
    <cellStyle name="Standard 2 3 4 2 3 5" xfId="8819"/>
    <cellStyle name="Standard 2 3 4 2 3 5 2" xfId="28405"/>
    <cellStyle name="Standard 2 3 4 2 3 5 3" xfId="16776"/>
    <cellStyle name="Standard 2 3 4 2 3 6" xfId="4127"/>
    <cellStyle name="Standard 2 3 4 2 3 6 2" xfId="23712"/>
    <cellStyle name="Standard 2 3 4 2 3 7" xfId="20448"/>
    <cellStyle name="Standard 2 3 4 2 3 8" xfId="12083"/>
    <cellStyle name="Standard 2 3 4 2 4" xfId="737"/>
    <cellStyle name="Standard 2 3 4 2 4 2" xfId="3389"/>
    <cellStyle name="Standard 2 3 4 2 4 2 2" xfId="11345"/>
    <cellStyle name="Standard 2 3 4 2 4 2 2 2" xfId="30931"/>
    <cellStyle name="Standard 2 3 4 2 4 2 2 3" xfId="19302"/>
    <cellStyle name="Standard 2 3 4 2 4 2 3" xfId="6041"/>
    <cellStyle name="Standard 2 3 4 2 4 2 3 2" xfId="25626"/>
    <cellStyle name="Standard 2 3 4 2 4 2 4" xfId="22974"/>
    <cellStyle name="Standard 2 3 4 2 4 2 5" xfId="13997"/>
    <cellStyle name="Standard 2 3 4 2 4 3" xfId="2369"/>
    <cellStyle name="Standard 2 3 4 2 4 3 2" xfId="10325"/>
    <cellStyle name="Standard 2 3 4 2 4 3 2 2" xfId="29911"/>
    <cellStyle name="Standard 2 3 4 2 4 3 2 3" xfId="18282"/>
    <cellStyle name="Standard 2 3 4 2 4 3 3" xfId="7673"/>
    <cellStyle name="Standard 2 3 4 2 4 3 3 2" xfId="27258"/>
    <cellStyle name="Standard 2 3 4 2 4 3 4" xfId="21954"/>
    <cellStyle name="Standard 2 3 4 2 4 3 5" xfId="15629"/>
    <cellStyle name="Standard 2 3 4 2 4 4" xfId="8693"/>
    <cellStyle name="Standard 2 3 4 2 4 4 2" xfId="28279"/>
    <cellStyle name="Standard 2 3 4 2 4 4 3" xfId="16650"/>
    <cellStyle name="Standard 2 3 4 2 4 5" xfId="5021"/>
    <cellStyle name="Standard 2 3 4 2 4 5 2" xfId="24606"/>
    <cellStyle name="Standard 2 3 4 2 4 6" xfId="20322"/>
    <cellStyle name="Standard 2 3 4 2 4 7" xfId="12977"/>
    <cellStyle name="Standard 2 3 4 2 5" xfId="1883"/>
    <cellStyle name="Standard 2 3 4 2 5 2" xfId="7187"/>
    <cellStyle name="Standard 2 3 4 2 5 2 2" xfId="26772"/>
    <cellStyle name="Standard 2 3 4 2 5 2 3" xfId="15143"/>
    <cellStyle name="Standard 2 3 4 2 5 3" xfId="9839"/>
    <cellStyle name="Standard 2 3 4 2 5 3 2" xfId="29425"/>
    <cellStyle name="Standard 2 3 4 2 5 3 3" xfId="17796"/>
    <cellStyle name="Standard 2 3 4 2 5 4" xfId="4535"/>
    <cellStyle name="Standard 2 3 4 2 5 4 2" xfId="24120"/>
    <cellStyle name="Standard 2 3 4 2 5 5" xfId="21468"/>
    <cellStyle name="Standard 2 3 4 2 5 6" xfId="12491"/>
    <cellStyle name="Standard 2 3 4 2 6" xfId="2903"/>
    <cellStyle name="Standard 2 3 4 2 6 2" xfId="10859"/>
    <cellStyle name="Standard 2 3 4 2 6 2 2" xfId="30445"/>
    <cellStyle name="Standard 2 3 4 2 6 2 3" xfId="18816"/>
    <cellStyle name="Standard 2 3 4 2 6 3" xfId="5555"/>
    <cellStyle name="Standard 2 3 4 2 6 3 2" xfId="25140"/>
    <cellStyle name="Standard 2 3 4 2 6 4" xfId="22488"/>
    <cellStyle name="Standard 2 3 4 2 6 5" xfId="13511"/>
    <cellStyle name="Standard 2 3 4 2 7" xfId="1349"/>
    <cellStyle name="Standard 2 3 4 2 7 2" xfId="9305"/>
    <cellStyle name="Standard 2 3 4 2 7 2 2" xfId="28891"/>
    <cellStyle name="Standard 2 3 4 2 7 2 3" xfId="17262"/>
    <cellStyle name="Standard 2 3 4 2 7 3" xfId="6653"/>
    <cellStyle name="Standard 2 3 4 2 7 3 2" xfId="26238"/>
    <cellStyle name="Standard 2 3 4 2 7 4" xfId="20934"/>
    <cellStyle name="Standard 2 3 4 2 7 5" xfId="14609"/>
    <cellStyle name="Standard 2 3 4 2 8" xfId="8207"/>
    <cellStyle name="Standard 2 3 4 2 8 2" xfId="27793"/>
    <cellStyle name="Standard 2 3 4 2 8 3" xfId="16164"/>
    <cellStyle name="Standard 2 3 4 2 9" xfId="4001"/>
    <cellStyle name="Standard 2 3 4 2 9 2" xfId="23586"/>
    <cellStyle name="Standard 2 3 4 3" xfId="299"/>
    <cellStyle name="Standard 2 3 4 3 10" xfId="19884"/>
    <cellStyle name="Standard 2 3 4 3 11" xfId="11879"/>
    <cellStyle name="Standard 2 3 4 3 2" xfId="455"/>
    <cellStyle name="Standard 2 3 4 3 2 2" xfId="1067"/>
    <cellStyle name="Standard 2 3 4 3 2 2 2" xfId="3719"/>
    <cellStyle name="Standard 2 3 4 3 2 2 2 2" xfId="11675"/>
    <cellStyle name="Standard 2 3 4 3 2 2 2 2 2" xfId="31261"/>
    <cellStyle name="Standard 2 3 4 3 2 2 2 2 3" xfId="19632"/>
    <cellStyle name="Standard 2 3 4 3 2 2 2 3" xfId="6371"/>
    <cellStyle name="Standard 2 3 4 3 2 2 2 3 2" xfId="25956"/>
    <cellStyle name="Standard 2 3 4 3 2 2 2 4" xfId="23304"/>
    <cellStyle name="Standard 2 3 4 3 2 2 2 5" xfId="14327"/>
    <cellStyle name="Standard 2 3 4 3 2 2 3" xfId="2699"/>
    <cellStyle name="Standard 2 3 4 3 2 2 3 2" xfId="10655"/>
    <cellStyle name="Standard 2 3 4 3 2 2 3 2 2" xfId="30241"/>
    <cellStyle name="Standard 2 3 4 3 2 2 3 2 3" xfId="18612"/>
    <cellStyle name="Standard 2 3 4 3 2 2 3 3" xfId="8003"/>
    <cellStyle name="Standard 2 3 4 3 2 2 3 3 2" xfId="27588"/>
    <cellStyle name="Standard 2 3 4 3 2 2 3 4" xfId="22284"/>
    <cellStyle name="Standard 2 3 4 3 2 2 3 5" xfId="15959"/>
    <cellStyle name="Standard 2 3 4 3 2 2 4" xfId="9023"/>
    <cellStyle name="Standard 2 3 4 3 2 2 4 2" xfId="28609"/>
    <cellStyle name="Standard 2 3 4 3 2 2 4 3" xfId="16980"/>
    <cellStyle name="Standard 2 3 4 3 2 2 5" xfId="5351"/>
    <cellStyle name="Standard 2 3 4 3 2 2 5 2" xfId="24936"/>
    <cellStyle name="Standard 2 3 4 3 2 2 6" xfId="20652"/>
    <cellStyle name="Standard 2 3 4 3 2 2 7" xfId="13307"/>
    <cellStyle name="Standard 2 3 4 3 2 3" xfId="2087"/>
    <cellStyle name="Standard 2 3 4 3 2 3 2" xfId="7391"/>
    <cellStyle name="Standard 2 3 4 3 2 3 2 2" xfId="26976"/>
    <cellStyle name="Standard 2 3 4 3 2 3 2 3" xfId="15347"/>
    <cellStyle name="Standard 2 3 4 3 2 3 3" xfId="10043"/>
    <cellStyle name="Standard 2 3 4 3 2 3 3 2" xfId="29629"/>
    <cellStyle name="Standard 2 3 4 3 2 3 3 3" xfId="18000"/>
    <cellStyle name="Standard 2 3 4 3 2 3 4" xfId="4739"/>
    <cellStyle name="Standard 2 3 4 3 2 3 4 2" xfId="24324"/>
    <cellStyle name="Standard 2 3 4 3 2 3 5" xfId="21672"/>
    <cellStyle name="Standard 2 3 4 3 2 3 6" xfId="12695"/>
    <cellStyle name="Standard 2 3 4 3 2 4" xfId="3107"/>
    <cellStyle name="Standard 2 3 4 3 2 4 2" xfId="11063"/>
    <cellStyle name="Standard 2 3 4 3 2 4 2 2" xfId="30649"/>
    <cellStyle name="Standard 2 3 4 3 2 4 2 3" xfId="19020"/>
    <cellStyle name="Standard 2 3 4 3 2 4 3" xfId="5759"/>
    <cellStyle name="Standard 2 3 4 3 2 4 3 2" xfId="25344"/>
    <cellStyle name="Standard 2 3 4 3 2 4 4" xfId="22692"/>
    <cellStyle name="Standard 2 3 4 3 2 4 5" xfId="13715"/>
    <cellStyle name="Standard 2 3 4 3 2 5" xfId="1679"/>
    <cellStyle name="Standard 2 3 4 3 2 5 2" xfId="9635"/>
    <cellStyle name="Standard 2 3 4 3 2 5 2 2" xfId="29221"/>
    <cellStyle name="Standard 2 3 4 3 2 5 2 3" xfId="17592"/>
    <cellStyle name="Standard 2 3 4 3 2 5 3" xfId="6983"/>
    <cellStyle name="Standard 2 3 4 3 2 5 3 2" xfId="26568"/>
    <cellStyle name="Standard 2 3 4 3 2 5 4" xfId="21264"/>
    <cellStyle name="Standard 2 3 4 3 2 5 5" xfId="14939"/>
    <cellStyle name="Standard 2 3 4 3 2 6" xfId="8411"/>
    <cellStyle name="Standard 2 3 4 3 2 6 2" xfId="27997"/>
    <cellStyle name="Standard 2 3 4 3 2 6 3" xfId="16368"/>
    <cellStyle name="Standard 2 3 4 3 2 7" xfId="4331"/>
    <cellStyle name="Standard 2 3 4 3 2 7 2" xfId="23916"/>
    <cellStyle name="Standard 2 3 4 3 2 8" xfId="20040"/>
    <cellStyle name="Standard 2 3 4 3 2 9" xfId="12287"/>
    <cellStyle name="Standard 2 3 4 3 3" xfId="911"/>
    <cellStyle name="Standard 2 3 4 3 3 2" xfId="2543"/>
    <cellStyle name="Standard 2 3 4 3 3 2 2" xfId="7847"/>
    <cellStyle name="Standard 2 3 4 3 3 2 2 2" xfId="27432"/>
    <cellStyle name="Standard 2 3 4 3 3 2 2 3" xfId="15803"/>
    <cellStyle name="Standard 2 3 4 3 3 2 3" xfId="10499"/>
    <cellStyle name="Standard 2 3 4 3 3 2 3 2" xfId="30085"/>
    <cellStyle name="Standard 2 3 4 3 3 2 3 3" xfId="18456"/>
    <cellStyle name="Standard 2 3 4 3 3 2 4" xfId="5195"/>
    <cellStyle name="Standard 2 3 4 3 3 2 4 2" xfId="24780"/>
    <cellStyle name="Standard 2 3 4 3 3 2 5" xfId="22128"/>
    <cellStyle name="Standard 2 3 4 3 3 2 6" xfId="13151"/>
    <cellStyle name="Standard 2 3 4 3 3 3" xfId="3563"/>
    <cellStyle name="Standard 2 3 4 3 3 3 2" xfId="11519"/>
    <cellStyle name="Standard 2 3 4 3 3 3 2 2" xfId="31105"/>
    <cellStyle name="Standard 2 3 4 3 3 3 2 3" xfId="19476"/>
    <cellStyle name="Standard 2 3 4 3 3 3 3" xfId="6215"/>
    <cellStyle name="Standard 2 3 4 3 3 3 3 2" xfId="25800"/>
    <cellStyle name="Standard 2 3 4 3 3 3 4" xfId="23148"/>
    <cellStyle name="Standard 2 3 4 3 3 3 5" xfId="14171"/>
    <cellStyle name="Standard 2 3 4 3 3 4" xfId="1523"/>
    <cellStyle name="Standard 2 3 4 3 3 4 2" xfId="9479"/>
    <cellStyle name="Standard 2 3 4 3 3 4 2 2" xfId="29065"/>
    <cellStyle name="Standard 2 3 4 3 3 4 2 3" xfId="17436"/>
    <cellStyle name="Standard 2 3 4 3 3 4 3" xfId="6827"/>
    <cellStyle name="Standard 2 3 4 3 3 4 3 2" xfId="26412"/>
    <cellStyle name="Standard 2 3 4 3 3 4 4" xfId="21108"/>
    <cellStyle name="Standard 2 3 4 3 3 4 5" xfId="14783"/>
    <cellStyle name="Standard 2 3 4 3 3 5" xfId="8867"/>
    <cellStyle name="Standard 2 3 4 3 3 5 2" xfId="28453"/>
    <cellStyle name="Standard 2 3 4 3 3 5 3" xfId="16824"/>
    <cellStyle name="Standard 2 3 4 3 3 6" xfId="4175"/>
    <cellStyle name="Standard 2 3 4 3 3 6 2" xfId="23760"/>
    <cellStyle name="Standard 2 3 4 3 3 7" xfId="20496"/>
    <cellStyle name="Standard 2 3 4 3 3 8" xfId="12131"/>
    <cellStyle name="Standard 2 3 4 3 4" xfId="659"/>
    <cellStyle name="Standard 2 3 4 3 4 2" xfId="3311"/>
    <cellStyle name="Standard 2 3 4 3 4 2 2" xfId="11267"/>
    <cellStyle name="Standard 2 3 4 3 4 2 2 2" xfId="30853"/>
    <cellStyle name="Standard 2 3 4 3 4 2 2 3" xfId="19224"/>
    <cellStyle name="Standard 2 3 4 3 4 2 3" xfId="5963"/>
    <cellStyle name="Standard 2 3 4 3 4 2 3 2" xfId="25548"/>
    <cellStyle name="Standard 2 3 4 3 4 2 4" xfId="22896"/>
    <cellStyle name="Standard 2 3 4 3 4 2 5" xfId="13919"/>
    <cellStyle name="Standard 2 3 4 3 4 3" xfId="2291"/>
    <cellStyle name="Standard 2 3 4 3 4 3 2" xfId="10247"/>
    <cellStyle name="Standard 2 3 4 3 4 3 2 2" xfId="29833"/>
    <cellStyle name="Standard 2 3 4 3 4 3 2 3" xfId="18204"/>
    <cellStyle name="Standard 2 3 4 3 4 3 3" xfId="7595"/>
    <cellStyle name="Standard 2 3 4 3 4 3 3 2" xfId="27180"/>
    <cellStyle name="Standard 2 3 4 3 4 3 4" xfId="21876"/>
    <cellStyle name="Standard 2 3 4 3 4 3 5" xfId="15551"/>
    <cellStyle name="Standard 2 3 4 3 4 4" xfId="8615"/>
    <cellStyle name="Standard 2 3 4 3 4 4 2" xfId="28201"/>
    <cellStyle name="Standard 2 3 4 3 4 4 3" xfId="16572"/>
    <cellStyle name="Standard 2 3 4 3 4 5" xfId="4943"/>
    <cellStyle name="Standard 2 3 4 3 4 5 2" xfId="24528"/>
    <cellStyle name="Standard 2 3 4 3 4 6" xfId="20244"/>
    <cellStyle name="Standard 2 3 4 3 4 7" xfId="12899"/>
    <cellStyle name="Standard 2 3 4 3 5" xfId="1931"/>
    <cellStyle name="Standard 2 3 4 3 5 2" xfId="7235"/>
    <cellStyle name="Standard 2 3 4 3 5 2 2" xfId="26820"/>
    <cellStyle name="Standard 2 3 4 3 5 2 3" xfId="15191"/>
    <cellStyle name="Standard 2 3 4 3 5 3" xfId="9887"/>
    <cellStyle name="Standard 2 3 4 3 5 3 2" xfId="29473"/>
    <cellStyle name="Standard 2 3 4 3 5 3 3" xfId="17844"/>
    <cellStyle name="Standard 2 3 4 3 5 4" xfId="4583"/>
    <cellStyle name="Standard 2 3 4 3 5 4 2" xfId="24168"/>
    <cellStyle name="Standard 2 3 4 3 5 5" xfId="21516"/>
    <cellStyle name="Standard 2 3 4 3 5 6" xfId="12539"/>
    <cellStyle name="Standard 2 3 4 3 6" xfId="2951"/>
    <cellStyle name="Standard 2 3 4 3 6 2" xfId="10907"/>
    <cellStyle name="Standard 2 3 4 3 6 2 2" xfId="30493"/>
    <cellStyle name="Standard 2 3 4 3 6 2 3" xfId="18864"/>
    <cellStyle name="Standard 2 3 4 3 6 3" xfId="5603"/>
    <cellStyle name="Standard 2 3 4 3 6 3 2" xfId="25188"/>
    <cellStyle name="Standard 2 3 4 3 6 4" xfId="22536"/>
    <cellStyle name="Standard 2 3 4 3 6 5" xfId="13559"/>
    <cellStyle name="Standard 2 3 4 3 7" xfId="1271"/>
    <cellStyle name="Standard 2 3 4 3 7 2" xfId="9227"/>
    <cellStyle name="Standard 2 3 4 3 7 2 2" xfId="28813"/>
    <cellStyle name="Standard 2 3 4 3 7 2 3" xfId="17184"/>
    <cellStyle name="Standard 2 3 4 3 7 3" xfId="6575"/>
    <cellStyle name="Standard 2 3 4 3 7 3 2" xfId="26160"/>
    <cellStyle name="Standard 2 3 4 3 7 4" xfId="20856"/>
    <cellStyle name="Standard 2 3 4 3 7 5" xfId="14531"/>
    <cellStyle name="Standard 2 3 4 3 8" xfId="8255"/>
    <cellStyle name="Standard 2 3 4 3 8 2" xfId="27841"/>
    <cellStyle name="Standard 2 3 4 3 8 3" xfId="16212"/>
    <cellStyle name="Standard 2 3 4 3 9" xfId="3923"/>
    <cellStyle name="Standard 2 3 4 3 9 2" xfId="23508"/>
    <cellStyle name="Standard 2 3 4 4" xfId="407"/>
    <cellStyle name="Standard 2 3 4 4 2" xfId="1019"/>
    <cellStyle name="Standard 2 3 4 4 2 2" xfId="3671"/>
    <cellStyle name="Standard 2 3 4 4 2 2 2" xfId="11627"/>
    <cellStyle name="Standard 2 3 4 4 2 2 2 2" xfId="31213"/>
    <cellStyle name="Standard 2 3 4 4 2 2 2 3" xfId="19584"/>
    <cellStyle name="Standard 2 3 4 4 2 2 3" xfId="6323"/>
    <cellStyle name="Standard 2 3 4 4 2 2 3 2" xfId="25908"/>
    <cellStyle name="Standard 2 3 4 4 2 2 4" xfId="23256"/>
    <cellStyle name="Standard 2 3 4 4 2 2 5" xfId="14279"/>
    <cellStyle name="Standard 2 3 4 4 2 3" xfId="2651"/>
    <cellStyle name="Standard 2 3 4 4 2 3 2" xfId="10607"/>
    <cellStyle name="Standard 2 3 4 4 2 3 2 2" xfId="30193"/>
    <cellStyle name="Standard 2 3 4 4 2 3 2 3" xfId="18564"/>
    <cellStyle name="Standard 2 3 4 4 2 3 3" xfId="7955"/>
    <cellStyle name="Standard 2 3 4 4 2 3 3 2" xfId="27540"/>
    <cellStyle name="Standard 2 3 4 4 2 3 4" xfId="22236"/>
    <cellStyle name="Standard 2 3 4 4 2 3 5" xfId="15911"/>
    <cellStyle name="Standard 2 3 4 4 2 4" xfId="8975"/>
    <cellStyle name="Standard 2 3 4 4 2 4 2" xfId="28561"/>
    <cellStyle name="Standard 2 3 4 4 2 4 3" xfId="16932"/>
    <cellStyle name="Standard 2 3 4 4 2 5" xfId="5303"/>
    <cellStyle name="Standard 2 3 4 4 2 5 2" xfId="24888"/>
    <cellStyle name="Standard 2 3 4 4 2 6" xfId="20604"/>
    <cellStyle name="Standard 2 3 4 4 2 7" xfId="13259"/>
    <cellStyle name="Standard 2 3 4 4 3" xfId="2039"/>
    <cellStyle name="Standard 2 3 4 4 3 2" xfId="7343"/>
    <cellStyle name="Standard 2 3 4 4 3 2 2" xfId="26928"/>
    <cellStyle name="Standard 2 3 4 4 3 2 3" xfId="15299"/>
    <cellStyle name="Standard 2 3 4 4 3 3" xfId="9995"/>
    <cellStyle name="Standard 2 3 4 4 3 3 2" xfId="29581"/>
    <cellStyle name="Standard 2 3 4 4 3 3 3" xfId="17952"/>
    <cellStyle name="Standard 2 3 4 4 3 4" xfId="4691"/>
    <cellStyle name="Standard 2 3 4 4 3 4 2" xfId="24276"/>
    <cellStyle name="Standard 2 3 4 4 3 5" xfId="21624"/>
    <cellStyle name="Standard 2 3 4 4 3 6" xfId="12647"/>
    <cellStyle name="Standard 2 3 4 4 4" xfId="3059"/>
    <cellStyle name="Standard 2 3 4 4 4 2" xfId="11015"/>
    <cellStyle name="Standard 2 3 4 4 4 2 2" xfId="30601"/>
    <cellStyle name="Standard 2 3 4 4 4 2 3" xfId="18972"/>
    <cellStyle name="Standard 2 3 4 4 4 3" xfId="5711"/>
    <cellStyle name="Standard 2 3 4 4 4 3 2" xfId="25296"/>
    <cellStyle name="Standard 2 3 4 4 4 4" xfId="22644"/>
    <cellStyle name="Standard 2 3 4 4 4 5" xfId="13667"/>
    <cellStyle name="Standard 2 3 4 4 5" xfId="1631"/>
    <cellStyle name="Standard 2 3 4 4 5 2" xfId="9587"/>
    <cellStyle name="Standard 2 3 4 4 5 2 2" xfId="29173"/>
    <cellStyle name="Standard 2 3 4 4 5 2 3" xfId="17544"/>
    <cellStyle name="Standard 2 3 4 4 5 3" xfId="6935"/>
    <cellStyle name="Standard 2 3 4 4 5 3 2" xfId="26520"/>
    <cellStyle name="Standard 2 3 4 4 5 4" xfId="21216"/>
    <cellStyle name="Standard 2 3 4 4 5 5" xfId="14891"/>
    <cellStyle name="Standard 2 3 4 4 6" xfId="8363"/>
    <cellStyle name="Standard 2 3 4 4 6 2" xfId="27949"/>
    <cellStyle name="Standard 2 3 4 4 6 3" xfId="16320"/>
    <cellStyle name="Standard 2 3 4 4 7" xfId="4283"/>
    <cellStyle name="Standard 2 3 4 4 7 2" xfId="23868"/>
    <cellStyle name="Standard 2 3 4 4 8" xfId="19992"/>
    <cellStyle name="Standard 2 3 4 4 9" xfId="12239"/>
    <cellStyle name="Standard 2 3 4 5" xfId="785"/>
    <cellStyle name="Standard 2 3 4 5 2" xfId="2417"/>
    <cellStyle name="Standard 2 3 4 5 2 2" xfId="7721"/>
    <cellStyle name="Standard 2 3 4 5 2 2 2" xfId="27306"/>
    <cellStyle name="Standard 2 3 4 5 2 2 3" xfId="15677"/>
    <cellStyle name="Standard 2 3 4 5 2 3" xfId="10373"/>
    <cellStyle name="Standard 2 3 4 5 2 3 2" xfId="29959"/>
    <cellStyle name="Standard 2 3 4 5 2 3 3" xfId="18330"/>
    <cellStyle name="Standard 2 3 4 5 2 4" xfId="5069"/>
    <cellStyle name="Standard 2 3 4 5 2 4 2" xfId="24654"/>
    <cellStyle name="Standard 2 3 4 5 2 5" xfId="22002"/>
    <cellStyle name="Standard 2 3 4 5 2 6" xfId="13025"/>
    <cellStyle name="Standard 2 3 4 5 3" xfId="3437"/>
    <cellStyle name="Standard 2 3 4 5 3 2" xfId="11393"/>
    <cellStyle name="Standard 2 3 4 5 3 2 2" xfId="30979"/>
    <cellStyle name="Standard 2 3 4 5 3 2 3" xfId="19350"/>
    <cellStyle name="Standard 2 3 4 5 3 3" xfId="6089"/>
    <cellStyle name="Standard 2 3 4 5 3 3 2" xfId="25674"/>
    <cellStyle name="Standard 2 3 4 5 3 4" xfId="23022"/>
    <cellStyle name="Standard 2 3 4 5 3 5" xfId="14045"/>
    <cellStyle name="Standard 2 3 4 5 4" xfId="1397"/>
    <cellStyle name="Standard 2 3 4 5 4 2" xfId="9353"/>
    <cellStyle name="Standard 2 3 4 5 4 2 2" xfId="28939"/>
    <cellStyle name="Standard 2 3 4 5 4 2 3" xfId="17310"/>
    <cellStyle name="Standard 2 3 4 5 4 3" xfId="6701"/>
    <cellStyle name="Standard 2 3 4 5 4 3 2" xfId="26286"/>
    <cellStyle name="Standard 2 3 4 5 4 4" xfId="20982"/>
    <cellStyle name="Standard 2 3 4 5 4 5" xfId="14657"/>
    <cellStyle name="Standard 2 3 4 5 5" xfId="8741"/>
    <cellStyle name="Standard 2 3 4 5 5 2" xfId="28327"/>
    <cellStyle name="Standard 2 3 4 5 5 3" xfId="16698"/>
    <cellStyle name="Standard 2 3 4 5 6" xfId="4049"/>
    <cellStyle name="Standard 2 3 4 5 6 2" xfId="23634"/>
    <cellStyle name="Standard 2 3 4 5 7" xfId="20370"/>
    <cellStyle name="Standard 2 3 4 5 8" xfId="12005"/>
    <cellStyle name="Standard 2 3 4 6" xfId="611"/>
    <cellStyle name="Standard 2 3 4 6 2" xfId="3263"/>
    <cellStyle name="Standard 2 3 4 6 2 2" xfId="11219"/>
    <cellStyle name="Standard 2 3 4 6 2 2 2" xfId="30805"/>
    <cellStyle name="Standard 2 3 4 6 2 2 3" xfId="19176"/>
    <cellStyle name="Standard 2 3 4 6 2 3" xfId="5915"/>
    <cellStyle name="Standard 2 3 4 6 2 3 2" xfId="25500"/>
    <cellStyle name="Standard 2 3 4 6 2 4" xfId="22848"/>
    <cellStyle name="Standard 2 3 4 6 2 5" xfId="13871"/>
    <cellStyle name="Standard 2 3 4 6 3" xfId="2243"/>
    <cellStyle name="Standard 2 3 4 6 3 2" xfId="10199"/>
    <cellStyle name="Standard 2 3 4 6 3 2 2" xfId="29785"/>
    <cellStyle name="Standard 2 3 4 6 3 2 3" xfId="18156"/>
    <cellStyle name="Standard 2 3 4 6 3 3" xfId="7547"/>
    <cellStyle name="Standard 2 3 4 6 3 3 2" xfId="27132"/>
    <cellStyle name="Standard 2 3 4 6 3 4" xfId="21828"/>
    <cellStyle name="Standard 2 3 4 6 3 5" xfId="15503"/>
    <cellStyle name="Standard 2 3 4 6 4" xfId="8567"/>
    <cellStyle name="Standard 2 3 4 6 4 2" xfId="28153"/>
    <cellStyle name="Standard 2 3 4 6 4 3" xfId="16524"/>
    <cellStyle name="Standard 2 3 4 6 5" xfId="4895"/>
    <cellStyle name="Standard 2 3 4 6 5 2" xfId="24480"/>
    <cellStyle name="Standard 2 3 4 6 6" xfId="20196"/>
    <cellStyle name="Standard 2 3 4 6 7" xfId="12851"/>
    <cellStyle name="Standard 2 3 4 7" xfId="1805"/>
    <cellStyle name="Standard 2 3 4 7 2" xfId="7109"/>
    <cellStyle name="Standard 2 3 4 7 2 2" xfId="26694"/>
    <cellStyle name="Standard 2 3 4 7 2 3" xfId="15065"/>
    <cellStyle name="Standard 2 3 4 7 3" xfId="9761"/>
    <cellStyle name="Standard 2 3 4 7 3 2" xfId="29347"/>
    <cellStyle name="Standard 2 3 4 7 3 3" xfId="17718"/>
    <cellStyle name="Standard 2 3 4 7 4" xfId="4457"/>
    <cellStyle name="Standard 2 3 4 7 4 2" xfId="24042"/>
    <cellStyle name="Standard 2 3 4 7 5" xfId="21390"/>
    <cellStyle name="Standard 2 3 4 7 6" xfId="12413"/>
    <cellStyle name="Standard 2 3 4 8" xfId="2825"/>
    <cellStyle name="Standard 2 3 4 8 2" xfId="10781"/>
    <cellStyle name="Standard 2 3 4 8 2 2" xfId="30367"/>
    <cellStyle name="Standard 2 3 4 8 2 3" xfId="18738"/>
    <cellStyle name="Standard 2 3 4 8 3" xfId="5477"/>
    <cellStyle name="Standard 2 3 4 8 3 2" xfId="25062"/>
    <cellStyle name="Standard 2 3 4 8 4" xfId="22410"/>
    <cellStyle name="Standard 2 3 4 8 5" xfId="13433"/>
    <cellStyle name="Standard 2 3 4 9" xfId="1223"/>
    <cellStyle name="Standard 2 3 4 9 2" xfId="9179"/>
    <cellStyle name="Standard 2 3 4 9 2 2" xfId="28765"/>
    <cellStyle name="Standard 2 3 4 9 2 3" xfId="17136"/>
    <cellStyle name="Standard 2 3 4 9 3" xfId="6527"/>
    <cellStyle name="Standard 2 3 4 9 3 2" xfId="26112"/>
    <cellStyle name="Standard 2 3 4 9 4" xfId="20808"/>
    <cellStyle name="Standard 2 3 4 9 5" xfId="14483"/>
    <cellStyle name="Standard 2 3 5" xfId="229"/>
    <cellStyle name="Standard 2 3 5 10" xfId="3853"/>
    <cellStyle name="Standard 2 3 5 10 2" xfId="23438"/>
    <cellStyle name="Standard 2 3 5 11" xfId="19814"/>
    <cellStyle name="Standard 2 3 5 12" xfId="11809"/>
    <cellStyle name="Standard 2 3 5 2" xfId="325"/>
    <cellStyle name="Standard 2 3 5 2 10" xfId="19910"/>
    <cellStyle name="Standard 2 3 5 2 11" xfId="11935"/>
    <cellStyle name="Standard 2 3 5 2 2" xfId="511"/>
    <cellStyle name="Standard 2 3 5 2 2 2" xfId="1123"/>
    <cellStyle name="Standard 2 3 5 2 2 2 2" xfId="3775"/>
    <cellStyle name="Standard 2 3 5 2 2 2 2 2" xfId="11731"/>
    <cellStyle name="Standard 2 3 5 2 2 2 2 2 2" xfId="31317"/>
    <cellStyle name="Standard 2 3 5 2 2 2 2 2 3" xfId="19688"/>
    <cellStyle name="Standard 2 3 5 2 2 2 2 3" xfId="6427"/>
    <cellStyle name="Standard 2 3 5 2 2 2 2 3 2" xfId="26012"/>
    <cellStyle name="Standard 2 3 5 2 2 2 2 4" xfId="23360"/>
    <cellStyle name="Standard 2 3 5 2 2 2 2 5" xfId="14383"/>
    <cellStyle name="Standard 2 3 5 2 2 2 3" xfId="2755"/>
    <cellStyle name="Standard 2 3 5 2 2 2 3 2" xfId="10711"/>
    <cellStyle name="Standard 2 3 5 2 2 2 3 2 2" xfId="30297"/>
    <cellStyle name="Standard 2 3 5 2 2 2 3 2 3" xfId="18668"/>
    <cellStyle name="Standard 2 3 5 2 2 2 3 3" xfId="8059"/>
    <cellStyle name="Standard 2 3 5 2 2 2 3 3 2" xfId="27644"/>
    <cellStyle name="Standard 2 3 5 2 2 2 3 4" xfId="22340"/>
    <cellStyle name="Standard 2 3 5 2 2 2 3 5" xfId="16015"/>
    <cellStyle name="Standard 2 3 5 2 2 2 4" xfId="9079"/>
    <cellStyle name="Standard 2 3 5 2 2 2 4 2" xfId="28665"/>
    <cellStyle name="Standard 2 3 5 2 2 2 4 3" xfId="17036"/>
    <cellStyle name="Standard 2 3 5 2 2 2 5" xfId="5407"/>
    <cellStyle name="Standard 2 3 5 2 2 2 5 2" xfId="24992"/>
    <cellStyle name="Standard 2 3 5 2 2 2 6" xfId="20708"/>
    <cellStyle name="Standard 2 3 5 2 2 2 7" xfId="13363"/>
    <cellStyle name="Standard 2 3 5 2 2 3" xfId="2143"/>
    <cellStyle name="Standard 2 3 5 2 2 3 2" xfId="7447"/>
    <cellStyle name="Standard 2 3 5 2 2 3 2 2" xfId="27032"/>
    <cellStyle name="Standard 2 3 5 2 2 3 2 3" xfId="15403"/>
    <cellStyle name="Standard 2 3 5 2 2 3 3" xfId="10099"/>
    <cellStyle name="Standard 2 3 5 2 2 3 3 2" xfId="29685"/>
    <cellStyle name="Standard 2 3 5 2 2 3 3 3" xfId="18056"/>
    <cellStyle name="Standard 2 3 5 2 2 3 4" xfId="4795"/>
    <cellStyle name="Standard 2 3 5 2 2 3 4 2" xfId="24380"/>
    <cellStyle name="Standard 2 3 5 2 2 3 5" xfId="21728"/>
    <cellStyle name="Standard 2 3 5 2 2 3 6" xfId="12751"/>
    <cellStyle name="Standard 2 3 5 2 2 4" xfId="3163"/>
    <cellStyle name="Standard 2 3 5 2 2 4 2" xfId="11119"/>
    <cellStyle name="Standard 2 3 5 2 2 4 2 2" xfId="30705"/>
    <cellStyle name="Standard 2 3 5 2 2 4 2 3" xfId="19076"/>
    <cellStyle name="Standard 2 3 5 2 2 4 3" xfId="5815"/>
    <cellStyle name="Standard 2 3 5 2 2 4 3 2" xfId="25400"/>
    <cellStyle name="Standard 2 3 5 2 2 4 4" xfId="22748"/>
    <cellStyle name="Standard 2 3 5 2 2 4 5" xfId="13771"/>
    <cellStyle name="Standard 2 3 5 2 2 5" xfId="1735"/>
    <cellStyle name="Standard 2 3 5 2 2 5 2" xfId="9691"/>
    <cellStyle name="Standard 2 3 5 2 2 5 2 2" xfId="29277"/>
    <cellStyle name="Standard 2 3 5 2 2 5 2 3" xfId="17648"/>
    <cellStyle name="Standard 2 3 5 2 2 5 3" xfId="7039"/>
    <cellStyle name="Standard 2 3 5 2 2 5 3 2" xfId="26624"/>
    <cellStyle name="Standard 2 3 5 2 2 5 4" xfId="21320"/>
    <cellStyle name="Standard 2 3 5 2 2 5 5" xfId="14995"/>
    <cellStyle name="Standard 2 3 5 2 2 6" xfId="8467"/>
    <cellStyle name="Standard 2 3 5 2 2 6 2" xfId="28053"/>
    <cellStyle name="Standard 2 3 5 2 2 6 3" xfId="16424"/>
    <cellStyle name="Standard 2 3 5 2 2 7" xfId="4387"/>
    <cellStyle name="Standard 2 3 5 2 2 7 2" xfId="23972"/>
    <cellStyle name="Standard 2 3 5 2 2 8" xfId="20096"/>
    <cellStyle name="Standard 2 3 5 2 2 9" xfId="12343"/>
    <cellStyle name="Standard 2 3 5 2 3" xfId="937"/>
    <cellStyle name="Standard 2 3 5 2 3 2" xfId="2569"/>
    <cellStyle name="Standard 2 3 5 2 3 2 2" xfId="7873"/>
    <cellStyle name="Standard 2 3 5 2 3 2 2 2" xfId="27458"/>
    <cellStyle name="Standard 2 3 5 2 3 2 2 3" xfId="15829"/>
    <cellStyle name="Standard 2 3 5 2 3 2 3" xfId="10525"/>
    <cellStyle name="Standard 2 3 5 2 3 2 3 2" xfId="30111"/>
    <cellStyle name="Standard 2 3 5 2 3 2 3 3" xfId="18482"/>
    <cellStyle name="Standard 2 3 5 2 3 2 4" xfId="5221"/>
    <cellStyle name="Standard 2 3 5 2 3 2 4 2" xfId="24806"/>
    <cellStyle name="Standard 2 3 5 2 3 2 5" xfId="22154"/>
    <cellStyle name="Standard 2 3 5 2 3 2 6" xfId="13177"/>
    <cellStyle name="Standard 2 3 5 2 3 3" xfId="3589"/>
    <cellStyle name="Standard 2 3 5 2 3 3 2" xfId="11545"/>
    <cellStyle name="Standard 2 3 5 2 3 3 2 2" xfId="31131"/>
    <cellStyle name="Standard 2 3 5 2 3 3 2 3" xfId="19502"/>
    <cellStyle name="Standard 2 3 5 2 3 3 3" xfId="6241"/>
    <cellStyle name="Standard 2 3 5 2 3 3 3 2" xfId="25826"/>
    <cellStyle name="Standard 2 3 5 2 3 3 4" xfId="23174"/>
    <cellStyle name="Standard 2 3 5 2 3 3 5" xfId="14197"/>
    <cellStyle name="Standard 2 3 5 2 3 4" xfId="1549"/>
    <cellStyle name="Standard 2 3 5 2 3 4 2" xfId="9505"/>
    <cellStyle name="Standard 2 3 5 2 3 4 2 2" xfId="29091"/>
    <cellStyle name="Standard 2 3 5 2 3 4 2 3" xfId="17462"/>
    <cellStyle name="Standard 2 3 5 2 3 4 3" xfId="6853"/>
    <cellStyle name="Standard 2 3 5 2 3 4 3 2" xfId="26438"/>
    <cellStyle name="Standard 2 3 5 2 3 4 4" xfId="21134"/>
    <cellStyle name="Standard 2 3 5 2 3 4 5" xfId="14809"/>
    <cellStyle name="Standard 2 3 5 2 3 5" xfId="8893"/>
    <cellStyle name="Standard 2 3 5 2 3 5 2" xfId="28479"/>
    <cellStyle name="Standard 2 3 5 2 3 5 3" xfId="16850"/>
    <cellStyle name="Standard 2 3 5 2 3 6" xfId="4201"/>
    <cellStyle name="Standard 2 3 5 2 3 6 2" xfId="23786"/>
    <cellStyle name="Standard 2 3 5 2 3 7" xfId="20522"/>
    <cellStyle name="Standard 2 3 5 2 3 8" xfId="12157"/>
    <cellStyle name="Standard 2 3 5 2 4" xfId="715"/>
    <cellStyle name="Standard 2 3 5 2 4 2" xfId="3367"/>
    <cellStyle name="Standard 2 3 5 2 4 2 2" xfId="11323"/>
    <cellStyle name="Standard 2 3 5 2 4 2 2 2" xfId="30909"/>
    <cellStyle name="Standard 2 3 5 2 4 2 2 3" xfId="19280"/>
    <cellStyle name="Standard 2 3 5 2 4 2 3" xfId="6019"/>
    <cellStyle name="Standard 2 3 5 2 4 2 3 2" xfId="25604"/>
    <cellStyle name="Standard 2 3 5 2 4 2 4" xfId="22952"/>
    <cellStyle name="Standard 2 3 5 2 4 2 5" xfId="13975"/>
    <cellStyle name="Standard 2 3 5 2 4 3" xfId="2347"/>
    <cellStyle name="Standard 2 3 5 2 4 3 2" xfId="10303"/>
    <cellStyle name="Standard 2 3 5 2 4 3 2 2" xfId="29889"/>
    <cellStyle name="Standard 2 3 5 2 4 3 2 3" xfId="18260"/>
    <cellStyle name="Standard 2 3 5 2 4 3 3" xfId="7651"/>
    <cellStyle name="Standard 2 3 5 2 4 3 3 2" xfId="27236"/>
    <cellStyle name="Standard 2 3 5 2 4 3 4" xfId="21932"/>
    <cellStyle name="Standard 2 3 5 2 4 3 5" xfId="15607"/>
    <cellStyle name="Standard 2 3 5 2 4 4" xfId="8671"/>
    <cellStyle name="Standard 2 3 5 2 4 4 2" xfId="28257"/>
    <cellStyle name="Standard 2 3 5 2 4 4 3" xfId="16628"/>
    <cellStyle name="Standard 2 3 5 2 4 5" xfId="4999"/>
    <cellStyle name="Standard 2 3 5 2 4 5 2" xfId="24584"/>
    <cellStyle name="Standard 2 3 5 2 4 6" xfId="20300"/>
    <cellStyle name="Standard 2 3 5 2 4 7" xfId="12955"/>
    <cellStyle name="Standard 2 3 5 2 5" xfId="1957"/>
    <cellStyle name="Standard 2 3 5 2 5 2" xfId="7261"/>
    <cellStyle name="Standard 2 3 5 2 5 2 2" xfId="26846"/>
    <cellStyle name="Standard 2 3 5 2 5 2 3" xfId="15217"/>
    <cellStyle name="Standard 2 3 5 2 5 3" xfId="9913"/>
    <cellStyle name="Standard 2 3 5 2 5 3 2" xfId="29499"/>
    <cellStyle name="Standard 2 3 5 2 5 3 3" xfId="17870"/>
    <cellStyle name="Standard 2 3 5 2 5 4" xfId="4609"/>
    <cellStyle name="Standard 2 3 5 2 5 4 2" xfId="24194"/>
    <cellStyle name="Standard 2 3 5 2 5 5" xfId="21542"/>
    <cellStyle name="Standard 2 3 5 2 5 6" xfId="12565"/>
    <cellStyle name="Standard 2 3 5 2 6" xfId="2977"/>
    <cellStyle name="Standard 2 3 5 2 6 2" xfId="10933"/>
    <cellStyle name="Standard 2 3 5 2 6 2 2" xfId="30519"/>
    <cellStyle name="Standard 2 3 5 2 6 2 3" xfId="18890"/>
    <cellStyle name="Standard 2 3 5 2 6 3" xfId="5629"/>
    <cellStyle name="Standard 2 3 5 2 6 3 2" xfId="25214"/>
    <cellStyle name="Standard 2 3 5 2 6 4" xfId="22562"/>
    <cellStyle name="Standard 2 3 5 2 6 5" xfId="13585"/>
    <cellStyle name="Standard 2 3 5 2 7" xfId="1327"/>
    <cellStyle name="Standard 2 3 5 2 7 2" xfId="9283"/>
    <cellStyle name="Standard 2 3 5 2 7 2 2" xfId="28869"/>
    <cellStyle name="Standard 2 3 5 2 7 2 3" xfId="17240"/>
    <cellStyle name="Standard 2 3 5 2 7 3" xfId="6631"/>
    <cellStyle name="Standard 2 3 5 2 7 3 2" xfId="26216"/>
    <cellStyle name="Standard 2 3 5 2 7 4" xfId="20912"/>
    <cellStyle name="Standard 2 3 5 2 7 5" xfId="14587"/>
    <cellStyle name="Standard 2 3 5 2 8" xfId="8281"/>
    <cellStyle name="Standard 2 3 5 2 8 2" xfId="27867"/>
    <cellStyle name="Standard 2 3 5 2 8 3" xfId="16238"/>
    <cellStyle name="Standard 2 3 5 2 9" xfId="3979"/>
    <cellStyle name="Standard 2 3 5 2 9 2" xfId="23564"/>
    <cellStyle name="Standard 2 3 5 3" xfId="385"/>
    <cellStyle name="Standard 2 3 5 3 2" xfId="997"/>
    <cellStyle name="Standard 2 3 5 3 2 2" xfId="3649"/>
    <cellStyle name="Standard 2 3 5 3 2 2 2" xfId="11605"/>
    <cellStyle name="Standard 2 3 5 3 2 2 2 2" xfId="31191"/>
    <cellStyle name="Standard 2 3 5 3 2 2 2 3" xfId="19562"/>
    <cellStyle name="Standard 2 3 5 3 2 2 3" xfId="6301"/>
    <cellStyle name="Standard 2 3 5 3 2 2 3 2" xfId="25886"/>
    <cellStyle name="Standard 2 3 5 3 2 2 4" xfId="23234"/>
    <cellStyle name="Standard 2 3 5 3 2 2 5" xfId="14257"/>
    <cellStyle name="Standard 2 3 5 3 2 3" xfId="2629"/>
    <cellStyle name="Standard 2 3 5 3 2 3 2" xfId="10585"/>
    <cellStyle name="Standard 2 3 5 3 2 3 2 2" xfId="30171"/>
    <cellStyle name="Standard 2 3 5 3 2 3 2 3" xfId="18542"/>
    <cellStyle name="Standard 2 3 5 3 2 3 3" xfId="7933"/>
    <cellStyle name="Standard 2 3 5 3 2 3 3 2" xfId="27518"/>
    <cellStyle name="Standard 2 3 5 3 2 3 4" xfId="22214"/>
    <cellStyle name="Standard 2 3 5 3 2 3 5" xfId="15889"/>
    <cellStyle name="Standard 2 3 5 3 2 4" xfId="8953"/>
    <cellStyle name="Standard 2 3 5 3 2 4 2" xfId="28539"/>
    <cellStyle name="Standard 2 3 5 3 2 4 3" xfId="16910"/>
    <cellStyle name="Standard 2 3 5 3 2 5" xfId="5281"/>
    <cellStyle name="Standard 2 3 5 3 2 5 2" xfId="24866"/>
    <cellStyle name="Standard 2 3 5 3 2 6" xfId="20582"/>
    <cellStyle name="Standard 2 3 5 3 2 7" xfId="13237"/>
    <cellStyle name="Standard 2 3 5 3 3" xfId="2017"/>
    <cellStyle name="Standard 2 3 5 3 3 2" xfId="7321"/>
    <cellStyle name="Standard 2 3 5 3 3 2 2" xfId="26906"/>
    <cellStyle name="Standard 2 3 5 3 3 2 3" xfId="15277"/>
    <cellStyle name="Standard 2 3 5 3 3 3" xfId="9973"/>
    <cellStyle name="Standard 2 3 5 3 3 3 2" xfId="29559"/>
    <cellStyle name="Standard 2 3 5 3 3 3 3" xfId="17930"/>
    <cellStyle name="Standard 2 3 5 3 3 4" xfId="4669"/>
    <cellStyle name="Standard 2 3 5 3 3 4 2" xfId="24254"/>
    <cellStyle name="Standard 2 3 5 3 3 5" xfId="21602"/>
    <cellStyle name="Standard 2 3 5 3 3 6" xfId="12625"/>
    <cellStyle name="Standard 2 3 5 3 4" xfId="3037"/>
    <cellStyle name="Standard 2 3 5 3 4 2" xfId="10993"/>
    <cellStyle name="Standard 2 3 5 3 4 2 2" xfId="30579"/>
    <cellStyle name="Standard 2 3 5 3 4 2 3" xfId="18950"/>
    <cellStyle name="Standard 2 3 5 3 4 3" xfId="5689"/>
    <cellStyle name="Standard 2 3 5 3 4 3 2" xfId="25274"/>
    <cellStyle name="Standard 2 3 5 3 4 4" xfId="22622"/>
    <cellStyle name="Standard 2 3 5 3 4 5" xfId="13645"/>
    <cellStyle name="Standard 2 3 5 3 5" xfId="1609"/>
    <cellStyle name="Standard 2 3 5 3 5 2" xfId="9565"/>
    <cellStyle name="Standard 2 3 5 3 5 2 2" xfId="29151"/>
    <cellStyle name="Standard 2 3 5 3 5 2 3" xfId="17522"/>
    <cellStyle name="Standard 2 3 5 3 5 3" xfId="6913"/>
    <cellStyle name="Standard 2 3 5 3 5 3 2" xfId="26498"/>
    <cellStyle name="Standard 2 3 5 3 5 4" xfId="21194"/>
    <cellStyle name="Standard 2 3 5 3 5 5" xfId="14869"/>
    <cellStyle name="Standard 2 3 5 3 6" xfId="8341"/>
    <cellStyle name="Standard 2 3 5 3 6 2" xfId="27927"/>
    <cellStyle name="Standard 2 3 5 3 6 3" xfId="16298"/>
    <cellStyle name="Standard 2 3 5 3 7" xfId="4261"/>
    <cellStyle name="Standard 2 3 5 3 7 2" xfId="23846"/>
    <cellStyle name="Standard 2 3 5 3 8" xfId="19970"/>
    <cellStyle name="Standard 2 3 5 3 9" xfId="12217"/>
    <cellStyle name="Standard 2 3 5 4" xfId="841"/>
    <cellStyle name="Standard 2 3 5 4 2" xfId="2473"/>
    <cellStyle name="Standard 2 3 5 4 2 2" xfId="7777"/>
    <cellStyle name="Standard 2 3 5 4 2 2 2" xfId="27362"/>
    <cellStyle name="Standard 2 3 5 4 2 2 3" xfId="15733"/>
    <cellStyle name="Standard 2 3 5 4 2 3" xfId="10429"/>
    <cellStyle name="Standard 2 3 5 4 2 3 2" xfId="30015"/>
    <cellStyle name="Standard 2 3 5 4 2 3 3" xfId="18386"/>
    <cellStyle name="Standard 2 3 5 4 2 4" xfId="5125"/>
    <cellStyle name="Standard 2 3 5 4 2 4 2" xfId="24710"/>
    <cellStyle name="Standard 2 3 5 4 2 5" xfId="22058"/>
    <cellStyle name="Standard 2 3 5 4 2 6" xfId="13081"/>
    <cellStyle name="Standard 2 3 5 4 3" xfId="3493"/>
    <cellStyle name="Standard 2 3 5 4 3 2" xfId="11449"/>
    <cellStyle name="Standard 2 3 5 4 3 2 2" xfId="31035"/>
    <cellStyle name="Standard 2 3 5 4 3 2 3" xfId="19406"/>
    <cellStyle name="Standard 2 3 5 4 3 3" xfId="6145"/>
    <cellStyle name="Standard 2 3 5 4 3 3 2" xfId="25730"/>
    <cellStyle name="Standard 2 3 5 4 3 4" xfId="23078"/>
    <cellStyle name="Standard 2 3 5 4 3 5" xfId="14101"/>
    <cellStyle name="Standard 2 3 5 4 4" xfId="1453"/>
    <cellStyle name="Standard 2 3 5 4 4 2" xfId="9409"/>
    <cellStyle name="Standard 2 3 5 4 4 2 2" xfId="28995"/>
    <cellStyle name="Standard 2 3 5 4 4 2 3" xfId="17366"/>
    <cellStyle name="Standard 2 3 5 4 4 3" xfId="6757"/>
    <cellStyle name="Standard 2 3 5 4 4 3 2" xfId="26342"/>
    <cellStyle name="Standard 2 3 5 4 4 4" xfId="21038"/>
    <cellStyle name="Standard 2 3 5 4 4 5" xfId="14713"/>
    <cellStyle name="Standard 2 3 5 4 5" xfId="8797"/>
    <cellStyle name="Standard 2 3 5 4 5 2" xfId="28383"/>
    <cellStyle name="Standard 2 3 5 4 5 3" xfId="16754"/>
    <cellStyle name="Standard 2 3 5 4 6" xfId="4105"/>
    <cellStyle name="Standard 2 3 5 4 6 2" xfId="23690"/>
    <cellStyle name="Standard 2 3 5 4 7" xfId="20426"/>
    <cellStyle name="Standard 2 3 5 4 8" xfId="12061"/>
    <cellStyle name="Standard 2 3 5 5" xfId="589"/>
    <cellStyle name="Standard 2 3 5 5 2" xfId="3241"/>
    <cellStyle name="Standard 2 3 5 5 2 2" xfId="11197"/>
    <cellStyle name="Standard 2 3 5 5 2 2 2" xfId="30783"/>
    <cellStyle name="Standard 2 3 5 5 2 2 3" xfId="19154"/>
    <cellStyle name="Standard 2 3 5 5 2 3" xfId="5893"/>
    <cellStyle name="Standard 2 3 5 5 2 3 2" xfId="25478"/>
    <cellStyle name="Standard 2 3 5 5 2 4" xfId="22826"/>
    <cellStyle name="Standard 2 3 5 5 2 5" xfId="13849"/>
    <cellStyle name="Standard 2 3 5 5 3" xfId="2221"/>
    <cellStyle name="Standard 2 3 5 5 3 2" xfId="10177"/>
    <cellStyle name="Standard 2 3 5 5 3 2 2" xfId="29763"/>
    <cellStyle name="Standard 2 3 5 5 3 2 3" xfId="18134"/>
    <cellStyle name="Standard 2 3 5 5 3 3" xfId="7525"/>
    <cellStyle name="Standard 2 3 5 5 3 3 2" xfId="27110"/>
    <cellStyle name="Standard 2 3 5 5 3 4" xfId="21806"/>
    <cellStyle name="Standard 2 3 5 5 3 5" xfId="15481"/>
    <cellStyle name="Standard 2 3 5 5 4" xfId="8545"/>
    <cellStyle name="Standard 2 3 5 5 4 2" xfId="28131"/>
    <cellStyle name="Standard 2 3 5 5 4 3" xfId="16502"/>
    <cellStyle name="Standard 2 3 5 5 5" xfId="4873"/>
    <cellStyle name="Standard 2 3 5 5 5 2" xfId="24458"/>
    <cellStyle name="Standard 2 3 5 5 6" xfId="20174"/>
    <cellStyle name="Standard 2 3 5 5 7" xfId="12829"/>
    <cellStyle name="Standard 2 3 5 6" xfId="1861"/>
    <cellStyle name="Standard 2 3 5 6 2" xfId="7165"/>
    <cellStyle name="Standard 2 3 5 6 2 2" xfId="26750"/>
    <cellStyle name="Standard 2 3 5 6 2 3" xfId="15121"/>
    <cellStyle name="Standard 2 3 5 6 3" xfId="9817"/>
    <cellStyle name="Standard 2 3 5 6 3 2" xfId="29403"/>
    <cellStyle name="Standard 2 3 5 6 3 3" xfId="17774"/>
    <cellStyle name="Standard 2 3 5 6 4" xfId="4513"/>
    <cellStyle name="Standard 2 3 5 6 4 2" xfId="24098"/>
    <cellStyle name="Standard 2 3 5 6 5" xfId="21446"/>
    <cellStyle name="Standard 2 3 5 6 6" xfId="12469"/>
    <cellStyle name="Standard 2 3 5 7" xfId="2881"/>
    <cellStyle name="Standard 2 3 5 7 2" xfId="10837"/>
    <cellStyle name="Standard 2 3 5 7 2 2" xfId="30423"/>
    <cellStyle name="Standard 2 3 5 7 2 3" xfId="18794"/>
    <cellStyle name="Standard 2 3 5 7 3" xfId="5533"/>
    <cellStyle name="Standard 2 3 5 7 3 2" xfId="25118"/>
    <cellStyle name="Standard 2 3 5 7 4" xfId="22466"/>
    <cellStyle name="Standard 2 3 5 7 5" xfId="13489"/>
    <cellStyle name="Standard 2 3 5 8" xfId="1201"/>
    <cellStyle name="Standard 2 3 5 8 2" xfId="9157"/>
    <cellStyle name="Standard 2 3 5 8 2 2" xfId="28743"/>
    <cellStyle name="Standard 2 3 5 8 2 3" xfId="17114"/>
    <cellStyle name="Standard 2 3 5 8 3" xfId="6505"/>
    <cellStyle name="Standard 2 3 5 8 3 2" xfId="26090"/>
    <cellStyle name="Standard 2 3 5 8 4" xfId="20786"/>
    <cellStyle name="Standard 2 3 5 8 5" xfId="14461"/>
    <cellStyle name="Standard 2 3 5 9" xfId="8185"/>
    <cellStyle name="Standard 2 3 5 9 2" xfId="27771"/>
    <cellStyle name="Standard 2 3 5 9 3" xfId="16142"/>
    <cellStyle name="Standard 2 3 6" xfId="203"/>
    <cellStyle name="Standard 2 3 6 10" xfId="19788"/>
    <cellStyle name="Standard 2 3 6 11" xfId="11909"/>
    <cellStyle name="Standard 2 3 6 2" xfId="485"/>
    <cellStyle name="Standard 2 3 6 2 2" xfId="1097"/>
    <cellStyle name="Standard 2 3 6 2 2 2" xfId="3749"/>
    <cellStyle name="Standard 2 3 6 2 2 2 2" xfId="11705"/>
    <cellStyle name="Standard 2 3 6 2 2 2 2 2" xfId="31291"/>
    <cellStyle name="Standard 2 3 6 2 2 2 2 3" xfId="19662"/>
    <cellStyle name="Standard 2 3 6 2 2 2 3" xfId="6401"/>
    <cellStyle name="Standard 2 3 6 2 2 2 3 2" xfId="25986"/>
    <cellStyle name="Standard 2 3 6 2 2 2 4" xfId="23334"/>
    <cellStyle name="Standard 2 3 6 2 2 2 5" xfId="14357"/>
    <cellStyle name="Standard 2 3 6 2 2 3" xfId="2729"/>
    <cellStyle name="Standard 2 3 6 2 2 3 2" xfId="10685"/>
    <cellStyle name="Standard 2 3 6 2 2 3 2 2" xfId="30271"/>
    <cellStyle name="Standard 2 3 6 2 2 3 2 3" xfId="18642"/>
    <cellStyle name="Standard 2 3 6 2 2 3 3" xfId="8033"/>
    <cellStyle name="Standard 2 3 6 2 2 3 3 2" xfId="27618"/>
    <cellStyle name="Standard 2 3 6 2 2 3 4" xfId="22314"/>
    <cellStyle name="Standard 2 3 6 2 2 3 5" xfId="15989"/>
    <cellStyle name="Standard 2 3 6 2 2 4" xfId="9053"/>
    <cellStyle name="Standard 2 3 6 2 2 4 2" xfId="28639"/>
    <cellStyle name="Standard 2 3 6 2 2 4 3" xfId="17010"/>
    <cellStyle name="Standard 2 3 6 2 2 5" xfId="5381"/>
    <cellStyle name="Standard 2 3 6 2 2 5 2" xfId="24966"/>
    <cellStyle name="Standard 2 3 6 2 2 6" xfId="20682"/>
    <cellStyle name="Standard 2 3 6 2 2 7" xfId="13337"/>
    <cellStyle name="Standard 2 3 6 2 3" xfId="2117"/>
    <cellStyle name="Standard 2 3 6 2 3 2" xfId="7421"/>
    <cellStyle name="Standard 2 3 6 2 3 2 2" xfId="27006"/>
    <cellStyle name="Standard 2 3 6 2 3 2 3" xfId="15377"/>
    <cellStyle name="Standard 2 3 6 2 3 3" xfId="10073"/>
    <cellStyle name="Standard 2 3 6 2 3 3 2" xfId="29659"/>
    <cellStyle name="Standard 2 3 6 2 3 3 3" xfId="18030"/>
    <cellStyle name="Standard 2 3 6 2 3 4" xfId="4769"/>
    <cellStyle name="Standard 2 3 6 2 3 4 2" xfId="24354"/>
    <cellStyle name="Standard 2 3 6 2 3 5" xfId="21702"/>
    <cellStyle name="Standard 2 3 6 2 3 6" xfId="12725"/>
    <cellStyle name="Standard 2 3 6 2 4" xfId="3137"/>
    <cellStyle name="Standard 2 3 6 2 4 2" xfId="11093"/>
    <cellStyle name="Standard 2 3 6 2 4 2 2" xfId="30679"/>
    <cellStyle name="Standard 2 3 6 2 4 2 3" xfId="19050"/>
    <cellStyle name="Standard 2 3 6 2 4 3" xfId="5789"/>
    <cellStyle name="Standard 2 3 6 2 4 3 2" xfId="25374"/>
    <cellStyle name="Standard 2 3 6 2 4 4" xfId="22722"/>
    <cellStyle name="Standard 2 3 6 2 4 5" xfId="13745"/>
    <cellStyle name="Standard 2 3 6 2 5" xfId="1709"/>
    <cellStyle name="Standard 2 3 6 2 5 2" xfId="9665"/>
    <cellStyle name="Standard 2 3 6 2 5 2 2" xfId="29251"/>
    <cellStyle name="Standard 2 3 6 2 5 2 3" xfId="17622"/>
    <cellStyle name="Standard 2 3 6 2 5 3" xfId="7013"/>
    <cellStyle name="Standard 2 3 6 2 5 3 2" xfId="26598"/>
    <cellStyle name="Standard 2 3 6 2 5 4" xfId="21294"/>
    <cellStyle name="Standard 2 3 6 2 5 5" xfId="14969"/>
    <cellStyle name="Standard 2 3 6 2 6" xfId="8441"/>
    <cellStyle name="Standard 2 3 6 2 6 2" xfId="28027"/>
    <cellStyle name="Standard 2 3 6 2 6 3" xfId="16398"/>
    <cellStyle name="Standard 2 3 6 2 7" xfId="4361"/>
    <cellStyle name="Standard 2 3 6 2 7 2" xfId="23946"/>
    <cellStyle name="Standard 2 3 6 2 8" xfId="20070"/>
    <cellStyle name="Standard 2 3 6 2 9" xfId="12317"/>
    <cellStyle name="Standard 2 3 6 3" xfId="815"/>
    <cellStyle name="Standard 2 3 6 3 2" xfId="2447"/>
    <cellStyle name="Standard 2 3 6 3 2 2" xfId="7751"/>
    <cellStyle name="Standard 2 3 6 3 2 2 2" xfId="27336"/>
    <cellStyle name="Standard 2 3 6 3 2 2 3" xfId="15707"/>
    <cellStyle name="Standard 2 3 6 3 2 3" xfId="10403"/>
    <cellStyle name="Standard 2 3 6 3 2 3 2" xfId="29989"/>
    <cellStyle name="Standard 2 3 6 3 2 3 3" xfId="18360"/>
    <cellStyle name="Standard 2 3 6 3 2 4" xfId="5099"/>
    <cellStyle name="Standard 2 3 6 3 2 4 2" xfId="24684"/>
    <cellStyle name="Standard 2 3 6 3 2 5" xfId="22032"/>
    <cellStyle name="Standard 2 3 6 3 2 6" xfId="13055"/>
    <cellStyle name="Standard 2 3 6 3 3" xfId="3467"/>
    <cellStyle name="Standard 2 3 6 3 3 2" xfId="11423"/>
    <cellStyle name="Standard 2 3 6 3 3 2 2" xfId="31009"/>
    <cellStyle name="Standard 2 3 6 3 3 2 3" xfId="19380"/>
    <cellStyle name="Standard 2 3 6 3 3 3" xfId="6119"/>
    <cellStyle name="Standard 2 3 6 3 3 3 2" xfId="25704"/>
    <cellStyle name="Standard 2 3 6 3 3 4" xfId="23052"/>
    <cellStyle name="Standard 2 3 6 3 3 5" xfId="14075"/>
    <cellStyle name="Standard 2 3 6 3 4" xfId="1427"/>
    <cellStyle name="Standard 2 3 6 3 4 2" xfId="9383"/>
    <cellStyle name="Standard 2 3 6 3 4 2 2" xfId="28969"/>
    <cellStyle name="Standard 2 3 6 3 4 2 3" xfId="17340"/>
    <cellStyle name="Standard 2 3 6 3 4 3" xfId="6731"/>
    <cellStyle name="Standard 2 3 6 3 4 3 2" xfId="26316"/>
    <cellStyle name="Standard 2 3 6 3 4 4" xfId="21012"/>
    <cellStyle name="Standard 2 3 6 3 4 5" xfId="14687"/>
    <cellStyle name="Standard 2 3 6 3 5" xfId="8771"/>
    <cellStyle name="Standard 2 3 6 3 5 2" xfId="28357"/>
    <cellStyle name="Standard 2 3 6 3 5 3" xfId="16728"/>
    <cellStyle name="Standard 2 3 6 3 6" xfId="4079"/>
    <cellStyle name="Standard 2 3 6 3 6 2" xfId="23664"/>
    <cellStyle name="Standard 2 3 6 3 7" xfId="20400"/>
    <cellStyle name="Standard 2 3 6 3 8" xfId="12035"/>
    <cellStyle name="Standard 2 3 6 4" xfId="689"/>
    <cellStyle name="Standard 2 3 6 4 2" xfId="3341"/>
    <cellStyle name="Standard 2 3 6 4 2 2" xfId="11297"/>
    <cellStyle name="Standard 2 3 6 4 2 2 2" xfId="30883"/>
    <cellStyle name="Standard 2 3 6 4 2 2 3" xfId="19254"/>
    <cellStyle name="Standard 2 3 6 4 2 3" xfId="5993"/>
    <cellStyle name="Standard 2 3 6 4 2 3 2" xfId="25578"/>
    <cellStyle name="Standard 2 3 6 4 2 4" xfId="22926"/>
    <cellStyle name="Standard 2 3 6 4 2 5" xfId="13949"/>
    <cellStyle name="Standard 2 3 6 4 3" xfId="2321"/>
    <cellStyle name="Standard 2 3 6 4 3 2" xfId="10277"/>
    <cellStyle name="Standard 2 3 6 4 3 2 2" xfId="29863"/>
    <cellStyle name="Standard 2 3 6 4 3 2 3" xfId="18234"/>
    <cellStyle name="Standard 2 3 6 4 3 3" xfId="7625"/>
    <cellStyle name="Standard 2 3 6 4 3 3 2" xfId="27210"/>
    <cellStyle name="Standard 2 3 6 4 3 4" xfId="21906"/>
    <cellStyle name="Standard 2 3 6 4 3 5" xfId="15581"/>
    <cellStyle name="Standard 2 3 6 4 4" xfId="8645"/>
    <cellStyle name="Standard 2 3 6 4 4 2" xfId="28231"/>
    <cellStyle name="Standard 2 3 6 4 4 3" xfId="16602"/>
    <cellStyle name="Standard 2 3 6 4 5" xfId="4973"/>
    <cellStyle name="Standard 2 3 6 4 5 2" xfId="24558"/>
    <cellStyle name="Standard 2 3 6 4 6" xfId="20274"/>
    <cellStyle name="Standard 2 3 6 4 7" xfId="12929"/>
    <cellStyle name="Standard 2 3 6 5" xfId="1835"/>
    <cellStyle name="Standard 2 3 6 5 2" xfId="7139"/>
    <cellStyle name="Standard 2 3 6 5 2 2" xfId="26724"/>
    <cellStyle name="Standard 2 3 6 5 2 3" xfId="15095"/>
    <cellStyle name="Standard 2 3 6 5 3" xfId="9791"/>
    <cellStyle name="Standard 2 3 6 5 3 2" xfId="29377"/>
    <cellStyle name="Standard 2 3 6 5 3 3" xfId="17748"/>
    <cellStyle name="Standard 2 3 6 5 4" xfId="4487"/>
    <cellStyle name="Standard 2 3 6 5 4 2" xfId="24072"/>
    <cellStyle name="Standard 2 3 6 5 5" xfId="21420"/>
    <cellStyle name="Standard 2 3 6 5 6" xfId="12443"/>
    <cellStyle name="Standard 2 3 6 6" xfId="2855"/>
    <cellStyle name="Standard 2 3 6 6 2" xfId="10811"/>
    <cellStyle name="Standard 2 3 6 6 2 2" xfId="30397"/>
    <cellStyle name="Standard 2 3 6 6 2 3" xfId="18768"/>
    <cellStyle name="Standard 2 3 6 6 3" xfId="5507"/>
    <cellStyle name="Standard 2 3 6 6 3 2" xfId="25092"/>
    <cellStyle name="Standard 2 3 6 6 4" xfId="22440"/>
    <cellStyle name="Standard 2 3 6 6 5" xfId="13463"/>
    <cellStyle name="Standard 2 3 6 7" xfId="1301"/>
    <cellStyle name="Standard 2 3 6 7 2" xfId="9257"/>
    <cellStyle name="Standard 2 3 6 7 2 2" xfId="28843"/>
    <cellStyle name="Standard 2 3 6 7 2 3" xfId="17214"/>
    <cellStyle name="Standard 2 3 6 7 3" xfId="6605"/>
    <cellStyle name="Standard 2 3 6 7 3 2" xfId="26190"/>
    <cellStyle name="Standard 2 3 6 7 4" xfId="20886"/>
    <cellStyle name="Standard 2 3 6 7 5" xfId="14561"/>
    <cellStyle name="Standard 2 3 6 8" xfId="8159"/>
    <cellStyle name="Standard 2 3 6 8 2" xfId="27745"/>
    <cellStyle name="Standard 2 3 6 8 3" xfId="16116"/>
    <cellStyle name="Standard 2 3 6 9" xfId="3953"/>
    <cellStyle name="Standard 2 3 6 9 2" xfId="23538"/>
    <cellStyle name="Standard 2 3 7" xfId="277"/>
    <cellStyle name="Standard 2 3 7 10" xfId="19862"/>
    <cellStyle name="Standard 2 3 7 11" xfId="11857"/>
    <cellStyle name="Standard 2 3 7 2" xfId="433"/>
    <cellStyle name="Standard 2 3 7 2 2" xfId="1045"/>
    <cellStyle name="Standard 2 3 7 2 2 2" xfId="3697"/>
    <cellStyle name="Standard 2 3 7 2 2 2 2" xfId="11653"/>
    <cellStyle name="Standard 2 3 7 2 2 2 2 2" xfId="31239"/>
    <cellStyle name="Standard 2 3 7 2 2 2 2 3" xfId="19610"/>
    <cellStyle name="Standard 2 3 7 2 2 2 3" xfId="6349"/>
    <cellStyle name="Standard 2 3 7 2 2 2 3 2" xfId="25934"/>
    <cellStyle name="Standard 2 3 7 2 2 2 4" xfId="23282"/>
    <cellStyle name="Standard 2 3 7 2 2 2 5" xfId="14305"/>
    <cellStyle name="Standard 2 3 7 2 2 3" xfId="2677"/>
    <cellStyle name="Standard 2 3 7 2 2 3 2" xfId="10633"/>
    <cellStyle name="Standard 2 3 7 2 2 3 2 2" xfId="30219"/>
    <cellStyle name="Standard 2 3 7 2 2 3 2 3" xfId="18590"/>
    <cellStyle name="Standard 2 3 7 2 2 3 3" xfId="7981"/>
    <cellStyle name="Standard 2 3 7 2 2 3 3 2" xfId="27566"/>
    <cellStyle name="Standard 2 3 7 2 2 3 4" xfId="22262"/>
    <cellStyle name="Standard 2 3 7 2 2 3 5" xfId="15937"/>
    <cellStyle name="Standard 2 3 7 2 2 4" xfId="9001"/>
    <cellStyle name="Standard 2 3 7 2 2 4 2" xfId="28587"/>
    <cellStyle name="Standard 2 3 7 2 2 4 3" xfId="16958"/>
    <cellStyle name="Standard 2 3 7 2 2 5" xfId="5329"/>
    <cellStyle name="Standard 2 3 7 2 2 5 2" xfId="24914"/>
    <cellStyle name="Standard 2 3 7 2 2 6" xfId="20630"/>
    <cellStyle name="Standard 2 3 7 2 2 7" xfId="13285"/>
    <cellStyle name="Standard 2 3 7 2 3" xfId="2065"/>
    <cellStyle name="Standard 2 3 7 2 3 2" xfId="7369"/>
    <cellStyle name="Standard 2 3 7 2 3 2 2" xfId="26954"/>
    <cellStyle name="Standard 2 3 7 2 3 2 3" xfId="15325"/>
    <cellStyle name="Standard 2 3 7 2 3 3" xfId="10021"/>
    <cellStyle name="Standard 2 3 7 2 3 3 2" xfId="29607"/>
    <cellStyle name="Standard 2 3 7 2 3 3 3" xfId="17978"/>
    <cellStyle name="Standard 2 3 7 2 3 4" xfId="4717"/>
    <cellStyle name="Standard 2 3 7 2 3 4 2" xfId="24302"/>
    <cellStyle name="Standard 2 3 7 2 3 5" xfId="21650"/>
    <cellStyle name="Standard 2 3 7 2 3 6" xfId="12673"/>
    <cellStyle name="Standard 2 3 7 2 4" xfId="3085"/>
    <cellStyle name="Standard 2 3 7 2 4 2" xfId="11041"/>
    <cellStyle name="Standard 2 3 7 2 4 2 2" xfId="30627"/>
    <cellStyle name="Standard 2 3 7 2 4 2 3" xfId="18998"/>
    <cellStyle name="Standard 2 3 7 2 4 3" xfId="5737"/>
    <cellStyle name="Standard 2 3 7 2 4 3 2" xfId="25322"/>
    <cellStyle name="Standard 2 3 7 2 4 4" xfId="22670"/>
    <cellStyle name="Standard 2 3 7 2 4 5" xfId="13693"/>
    <cellStyle name="Standard 2 3 7 2 5" xfId="1657"/>
    <cellStyle name="Standard 2 3 7 2 5 2" xfId="9613"/>
    <cellStyle name="Standard 2 3 7 2 5 2 2" xfId="29199"/>
    <cellStyle name="Standard 2 3 7 2 5 2 3" xfId="17570"/>
    <cellStyle name="Standard 2 3 7 2 5 3" xfId="6961"/>
    <cellStyle name="Standard 2 3 7 2 5 3 2" xfId="26546"/>
    <cellStyle name="Standard 2 3 7 2 5 4" xfId="21242"/>
    <cellStyle name="Standard 2 3 7 2 5 5" xfId="14917"/>
    <cellStyle name="Standard 2 3 7 2 6" xfId="8389"/>
    <cellStyle name="Standard 2 3 7 2 6 2" xfId="27975"/>
    <cellStyle name="Standard 2 3 7 2 6 3" xfId="16346"/>
    <cellStyle name="Standard 2 3 7 2 7" xfId="4309"/>
    <cellStyle name="Standard 2 3 7 2 7 2" xfId="23894"/>
    <cellStyle name="Standard 2 3 7 2 8" xfId="20018"/>
    <cellStyle name="Standard 2 3 7 2 9" xfId="12265"/>
    <cellStyle name="Standard 2 3 7 3" xfId="889"/>
    <cellStyle name="Standard 2 3 7 3 2" xfId="2521"/>
    <cellStyle name="Standard 2 3 7 3 2 2" xfId="7825"/>
    <cellStyle name="Standard 2 3 7 3 2 2 2" xfId="27410"/>
    <cellStyle name="Standard 2 3 7 3 2 2 3" xfId="15781"/>
    <cellStyle name="Standard 2 3 7 3 2 3" xfId="10477"/>
    <cellStyle name="Standard 2 3 7 3 2 3 2" xfId="30063"/>
    <cellStyle name="Standard 2 3 7 3 2 3 3" xfId="18434"/>
    <cellStyle name="Standard 2 3 7 3 2 4" xfId="5173"/>
    <cellStyle name="Standard 2 3 7 3 2 4 2" xfId="24758"/>
    <cellStyle name="Standard 2 3 7 3 2 5" xfId="22106"/>
    <cellStyle name="Standard 2 3 7 3 2 6" xfId="13129"/>
    <cellStyle name="Standard 2 3 7 3 3" xfId="3541"/>
    <cellStyle name="Standard 2 3 7 3 3 2" xfId="11497"/>
    <cellStyle name="Standard 2 3 7 3 3 2 2" xfId="31083"/>
    <cellStyle name="Standard 2 3 7 3 3 2 3" xfId="19454"/>
    <cellStyle name="Standard 2 3 7 3 3 3" xfId="6193"/>
    <cellStyle name="Standard 2 3 7 3 3 3 2" xfId="25778"/>
    <cellStyle name="Standard 2 3 7 3 3 4" xfId="23126"/>
    <cellStyle name="Standard 2 3 7 3 3 5" xfId="14149"/>
    <cellStyle name="Standard 2 3 7 3 4" xfId="1501"/>
    <cellStyle name="Standard 2 3 7 3 4 2" xfId="9457"/>
    <cellStyle name="Standard 2 3 7 3 4 2 2" xfId="29043"/>
    <cellStyle name="Standard 2 3 7 3 4 2 3" xfId="17414"/>
    <cellStyle name="Standard 2 3 7 3 4 3" xfId="6805"/>
    <cellStyle name="Standard 2 3 7 3 4 3 2" xfId="26390"/>
    <cellStyle name="Standard 2 3 7 3 4 4" xfId="21086"/>
    <cellStyle name="Standard 2 3 7 3 4 5" xfId="14761"/>
    <cellStyle name="Standard 2 3 7 3 5" xfId="8845"/>
    <cellStyle name="Standard 2 3 7 3 5 2" xfId="28431"/>
    <cellStyle name="Standard 2 3 7 3 5 3" xfId="16802"/>
    <cellStyle name="Standard 2 3 7 3 6" xfId="4153"/>
    <cellStyle name="Standard 2 3 7 3 6 2" xfId="23738"/>
    <cellStyle name="Standard 2 3 7 3 7" xfId="20474"/>
    <cellStyle name="Standard 2 3 7 3 8" xfId="12109"/>
    <cellStyle name="Standard 2 3 7 4" xfId="637"/>
    <cellStyle name="Standard 2 3 7 4 2" xfId="3289"/>
    <cellStyle name="Standard 2 3 7 4 2 2" xfId="11245"/>
    <cellStyle name="Standard 2 3 7 4 2 2 2" xfId="30831"/>
    <cellStyle name="Standard 2 3 7 4 2 2 3" xfId="19202"/>
    <cellStyle name="Standard 2 3 7 4 2 3" xfId="5941"/>
    <cellStyle name="Standard 2 3 7 4 2 3 2" xfId="25526"/>
    <cellStyle name="Standard 2 3 7 4 2 4" xfId="22874"/>
    <cellStyle name="Standard 2 3 7 4 2 5" xfId="13897"/>
    <cellStyle name="Standard 2 3 7 4 3" xfId="2269"/>
    <cellStyle name="Standard 2 3 7 4 3 2" xfId="10225"/>
    <cellStyle name="Standard 2 3 7 4 3 2 2" xfId="29811"/>
    <cellStyle name="Standard 2 3 7 4 3 2 3" xfId="18182"/>
    <cellStyle name="Standard 2 3 7 4 3 3" xfId="7573"/>
    <cellStyle name="Standard 2 3 7 4 3 3 2" xfId="27158"/>
    <cellStyle name="Standard 2 3 7 4 3 4" xfId="21854"/>
    <cellStyle name="Standard 2 3 7 4 3 5" xfId="15529"/>
    <cellStyle name="Standard 2 3 7 4 4" xfId="8593"/>
    <cellStyle name="Standard 2 3 7 4 4 2" xfId="28179"/>
    <cellStyle name="Standard 2 3 7 4 4 3" xfId="16550"/>
    <cellStyle name="Standard 2 3 7 4 5" xfId="4921"/>
    <cellStyle name="Standard 2 3 7 4 5 2" xfId="24506"/>
    <cellStyle name="Standard 2 3 7 4 6" xfId="20222"/>
    <cellStyle name="Standard 2 3 7 4 7" xfId="12877"/>
    <cellStyle name="Standard 2 3 7 5" xfId="1909"/>
    <cellStyle name="Standard 2 3 7 5 2" xfId="7213"/>
    <cellStyle name="Standard 2 3 7 5 2 2" xfId="26798"/>
    <cellStyle name="Standard 2 3 7 5 2 3" xfId="15169"/>
    <cellStyle name="Standard 2 3 7 5 3" xfId="9865"/>
    <cellStyle name="Standard 2 3 7 5 3 2" xfId="29451"/>
    <cellStyle name="Standard 2 3 7 5 3 3" xfId="17822"/>
    <cellStyle name="Standard 2 3 7 5 4" xfId="4561"/>
    <cellStyle name="Standard 2 3 7 5 4 2" xfId="24146"/>
    <cellStyle name="Standard 2 3 7 5 5" xfId="21494"/>
    <cellStyle name="Standard 2 3 7 5 6" xfId="12517"/>
    <cellStyle name="Standard 2 3 7 6" xfId="2929"/>
    <cellStyle name="Standard 2 3 7 6 2" xfId="10885"/>
    <cellStyle name="Standard 2 3 7 6 2 2" xfId="30471"/>
    <cellStyle name="Standard 2 3 7 6 2 3" xfId="18842"/>
    <cellStyle name="Standard 2 3 7 6 3" xfId="5581"/>
    <cellStyle name="Standard 2 3 7 6 3 2" xfId="25166"/>
    <cellStyle name="Standard 2 3 7 6 4" xfId="22514"/>
    <cellStyle name="Standard 2 3 7 6 5" xfId="13537"/>
    <cellStyle name="Standard 2 3 7 7" xfId="1249"/>
    <cellStyle name="Standard 2 3 7 7 2" xfId="9205"/>
    <cellStyle name="Standard 2 3 7 7 2 2" xfId="28791"/>
    <cellStyle name="Standard 2 3 7 7 2 3" xfId="17162"/>
    <cellStyle name="Standard 2 3 7 7 3" xfId="6553"/>
    <cellStyle name="Standard 2 3 7 7 3 2" xfId="26138"/>
    <cellStyle name="Standard 2 3 7 7 4" xfId="20834"/>
    <cellStyle name="Standard 2 3 7 7 5" xfId="14509"/>
    <cellStyle name="Standard 2 3 7 8" xfId="8233"/>
    <cellStyle name="Standard 2 3 7 8 2" xfId="27819"/>
    <cellStyle name="Standard 2 3 7 8 3" xfId="16190"/>
    <cellStyle name="Standard 2 3 7 9" xfId="3901"/>
    <cellStyle name="Standard 2 3 7 9 2" xfId="23486"/>
    <cellStyle name="Standard 2 3 8" xfId="359"/>
    <cellStyle name="Standard 2 3 8 2" xfId="971"/>
    <cellStyle name="Standard 2 3 8 2 2" xfId="3623"/>
    <cellStyle name="Standard 2 3 8 2 2 2" xfId="11579"/>
    <cellStyle name="Standard 2 3 8 2 2 2 2" xfId="31165"/>
    <cellStyle name="Standard 2 3 8 2 2 2 3" xfId="19536"/>
    <cellStyle name="Standard 2 3 8 2 2 3" xfId="6275"/>
    <cellStyle name="Standard 2 3 8 2 2 3 2" xfId="25860"/>
    <cellStyle name="Standard 2 3 8 2 2 4" xfId="23208"/>
    <cellStyle name="Standard 2 3 8 2 2 5" xfId="14231"/>
    <cellStyle name="Standard 2 3 8 2 3" xfId="2603"/>
    <cellStyle name="Standard 2 3 8 2 3 2" xfId="10559"/>
    <cellStyle name="Standard 2 3 8 2 3 2 2" xfId="30145"/>
    <cellStyle name="Standard 2 3 8 2 3 2 3" xfId="18516"/>
    <cellStyle name="Standard 2 3 8 2 3 3" xfId="7907"/>
    <cellStyle name="Standard 2 3 8 2 3 3 2" xfId="27492"/>
    <cellStyle name="Standard 2 3 8 2 3 4" xfId="22188"/>
    <cellStyle name="Standard 2 3 8 2 3 5" xfId="15863"/>
    <cellStyle name="Standard 2 3 8 2 4" xfId="8927"/>
    <cellStyle name="Standard 2 3 8 2 4 2" xfId="28513"/>
    <cellStyle name="Standard 2 3 8 2 4 3" xfId="16884"/>
    <cellStyle name="Standard 2 3 8 2 5" xfId="5255"/>
    <cellStyle name="Standard 2 3 8 2 5 2" xfId="24840"/>
    <cellStyle name="Standard 2 3 8 2 6" xfId="20556"/>
    <cellStyle name="Standard 2 3 8 2 7" xfId="13211"/>
    <cellStyle name="Standard 2 3 8 3" xfId="1991"/>
    <cellStyle name="Standard 2 3 8 3 2" xfId="7295"/>
    <cellStyle name="Standard 2 3 8 3 2 2" xfId="26880"/>
    <cellStyle name="Standard 2 3 8 3 2 3" xfId="15251"/>
    <cellStyle name="Standard 2 3 8 3 3" xfId="9947"/>
    <cellStyle name="Standard 2 3 8 3 3 2" xfId="29533"/>
    <cellStyle name="Standard 2 3 8 3 3 3" xfId="17904"/>
    <cellStyle name="Standard 2 3 8 3 4" xfId="4643"/>
    <cellStyle name="Standard 2 3 8 3 4 2" xfId="24228"/>
    <cellStyle name="Standard 2 3 8 3 5" xfId="21576"/>
    <cellStyle name="Standard 2 3 8 3 6" xfId="12599"/>
    <cellStyle name="Standard 2 3 8 4" xfId="3011"/>
    <cellStyle name="Standard 2 3 8 4 2" xfId="10967"/>
    <cellStyle name="Standard 2 3 8 4 2 2" xfId="30553"/>
    <cellStyle name="Standard 2 3 8 4 2 3" xfId="18924"/>
    <cellStyle name="Standard 2 3 8 4 3" xfId="5663"/>
    <cellStyle name="Standard 2 3 8 4 3 2" xfId="25248"/>
    <cellStyle name="Standard 2 3 8 4 4" xfId="22596"/>
    <cellStyle name="Standard 2 3 8 4 5" xfId="13619"/>
    <cellStyle name="Standard 2 3 8 5" xfId="1583"/>
    <cellStyle name="Standard 2 3 8 5 2" xfId="9539"/>
    <cellStyle name="Standard 2 3 8 5 2 2" xfId="29125"/>
    <cellStyle name="Standard 2 3 8 5 2 3" xfId="17496"/>
    <cellStyle name="Standard 2 3 8 5 3" xfId="6887"/>
    <cellStyle name="Standard 2 3 8 5 3 2" xfId="26472"/>
    <cellStyle name="Standard 2 3 8 5 4" xfId="21168"/>
    <cellStyle name="Standard 2 3 8 5 5" xfId="14843"/>
    <cellStyle name="Standard 2 3 8 6" xfId="8315"/>
    <cellStyle name="Standard 2 3 8 6 2" xfId="27901"/>
    <cellStyle name="Standard 2 3 8 6 3" xfId="16272"/>
    <cellStyle name="Standard 2 3 8 7" xfId="4235"/>
    <cellStyle name="Standard 2 3 8 7 2" xfId="23820"/>
    <cellStyle name="Standard 2 3 8 8" xfId="19944"/>
    <cellStyle name="Standard 2 3 8 9" xfId="12191"/>
    <cellStyle name="Standard 2 3 9" xfId="763"/>
    <cellStyle name="Standard 2 3 9 2" xfId="2395"/>
    <cellStyle name="Standard 2 3 9 2 2" xfId="7699"/>
    <cellStyle name="Standard 2 3 9 2 2 2" xfId="27284"/>
    <cellStyle name="Standard 2 3 9 2 2 3" xfId="15655"/>
    <cellStyle name="Standard 2 3 9 2 3" xfId="10351"/>
    <cellStyle name="Standard 2 3 9 2 3 2" xfId="29937"/>
    <cellStyle name="Standard 2 3 9 2 3 3" xfId="18308"/>
    <cellStyle name="Standard 2 3 9 2 4" xfId="5047"/>
    <cellStyle name="Standard 2 3 9 2 4 2" xfId="24632"/>
    <cellStyle name="Standard 2 3 9 2 5" xfId="21980"/>
    <cellStyle name="Standard 2 3 9 2 6" xfId="13003"/>
    <cellStyle name="Standard 2 3 9 3" xfId="3415"/>
    <cellStyle name="Standard 2 3 9 3 2" xfId="11371"/>
    <cellStyle name="Standard 2 3 9 3 2 2" xfId="30957"/>
    <cellStyle name="Standard 2 3 9 3 2 3" xfId="19328"/>
    <cellStyle name="Standard 2 3 9 3 3" xfId="6067"/>
    <cellStyle name="Standard 2 3 9 3 3 2" xfId="25652"/>
    <cellStyle name="Standard 2 3 9 3 4" xfId="23000"/>
    <cellStyle name="Standard 2 3 9 3 5" xfId="14023"/>
    <cellStyle name="Standard 2 3 9 4" xfId="1375"/>
    <cellStyle name="Standard 2 3 9 4 2" xfId="9331"/>
    <cellStyle name="Standard 2 3 9 4 2 2" xfId="28917"/>
    <cellStyle name="Standard 2 3 9 4 2 3" xfId="17288"/>
    <cellStyle name="Standard 2 3 9 4 3" xfId="6679"/>
    <cellStyle name="Standard 2 3 9 4 3 2" xfId="26264"/>
    <cellStyle name="Standard 2 3 9 4 4" xfId="20960"/>
    <cellStyle name="Standard 2 3 9 4 5" xfId="14635"/>
    <cellStyle name="Standard 2 3 9 5" xfId="8719"/>
    <cellStyle name="Standard 2 3 9 5 2" xfId="28305"/>
    <cellStyle name="Standard 2 3 9 5 3" xfId="16676"/>
    <cellStyle name="Standard 2 3 9 6" xfId="4027"/>
    <cellStyle name="Standard 2 3 9 6 2" xfId="23612"/>
    <cellStyle name="Standard 2 3 9 7" xfId="20348"/>
    <cellStyle name="Standard 2 3 9 8" xfId="11983"/>
    <cellStyle name="Standard 2 4" xfId="164"/>
    <cellStyle name="Standard 2 4 10" xfId="1791"/>
    <cellStyle name="Standard 2 4 10 2" xfId="7095"/>
    <cellStyle name="Standard 2 4 10 2 2" xfId="26680"/>
    <cellStyle name="Standard 2 4 10 2 3" xfId="15051"/>
    <cellStyle name="Standard 2 4 10 3" xfId="9747"/>
    <cellStyle name="Standard 2 4 10 3 2" xfId="29333"/>
    <cellStyle name="Standard 2 4 10 3 3" xfId="17704"/>
    <cellStyle name="Standard 2 4 10 4" xfId="4443"/>
    <cellStyle name="Standard 2 4 10 4 2" xfId="24028"/>
    <cellStyle name="Standard 2 4 10 5" xfId="21376"/>
    <cellStyle name="Standard 2 4 10 6" xfId="12399"/>
    <cellStyle name="Standard 2 4 11" xfId="2811"/>
    <cellStyle name="Standard 2 4 11 2" xfId="10767"/>
    <cellStyle name="Standard 2 4 11 2 2" xfId="30353"/>
    <cellStyle name="Standard 2 4 11 2 3" xfId="18724"/>
    <cellStyle name="Standard 2 4 11 3" xfId="5463"/>
    <cellStyle name="Standard 2 4 11 3 2" xfId="25048"/>
    <cellStyle name="Standard 2 4 11 4" xfId="22396"/>
    <cellStyle name="Standard 2 4 11 5" xfId="13419"/>
    <cellStyle name="Standard 2 4 12" xfId="1173"/>
    <cellStyle name="Standard 2 4 12 2" xfId="9129"/>
    <cellStyle name="Standard 2 4 12 2 2" xfId="28715"/>
    <cellStyle name="Standard 2 4 12 2 3" xfId="17086"/>
    <cellStyle name="Standard 2 4 12 3" xfId="6477"/>
    <cellStyle name="Standard 2 4 12 3 2" xfId="26062"/>
    <cellStyle name="Standard 2 4 12 4" xfId="20758"/>
    <cellStyle name="Standard 2 4 12 5" xfId="14433"/>
    <cellStyle name="Standard 2 4 13" xfId="8115"/>
    <cellStyle name="Standard 2 4 13 2" xfId="27701"/>
    <cellStyle name="Standard 2 4 13 3" xfId="16072"/>
    <cellStyle name="Standard 2 4 14" xfId="3825"/>
    <cellStyle name="Standard 2 4 14 2" xfId="23410"/>
    <cellStyle name="Standard 2 4 15" xfId="19744"/>
    <cellStyle name="Standard 2 4 16" xfId="11781"/>
    <cellStyle name="Standard 2 4 2" xfId="191"/>
    <cellStyle name="Standard 2 4 2 10" xfId="1191"/>
    <cellStyle name="Standard 2 4 2 10 2" xfId="9147"/>
    <cellStyle name="Standard 2 4 2 10 2 2" xfId="28733"/>
    <cellStyle name="Standard 2 4 2 10 2 3" xfId="17104"/>
    <cellStyle name="Standard 2 4 2 10 3" xfId="6495"/>
    <cellStyle name="Standard 2 4 2 10 3 2" xfId="26080"/>
    <cellStyle name="Standard 2 4 2 10 4" xfId="20776"/>
    <cellStyle name="Standard 2 4 2 10 5" xfId="14451"/>
    <cellStyle name="Standard 2 4 2 11" xfId="8145"/>
    <cellStyle name="Standard 2 4 2 11 2" xfId="27731"/>
    <cellStyle name="Standard 2 4 2 11 3" xfId="16102"/>
    <cellStyle name="Standard 2 4 2 12" xfId="3843"/>
    <cellStyle name="Standard 2 4 2 12 2" xfId="23428"/>
    <cellStyle name="Standard 2 4 2 13" xfId="19774"/>
    <cellStyle name="Standard 2 4 2 14" xfId="11799"/>
    <cellStyle name="Standard 2 4 2 2" xfId="267"/>
    <cellStyle name="Standard 2 4 2 2 10" xfId="3891"/>
    <cellStyle name="Standard 2 4 2 2 10 2" xfId="23476"/>
    <cellStyle name="Standard 2 4 2 2 11" xfId="19852"/>
    <cellStyle name="Standard 2 4 2 2 12" xfId="11847"/>
    <cellStyle name="Standard 2 4 2 2 2" xfId="347"/>
    <cellStyle name="Standard 2 4 2 2 2 10" xfId="19932"/>
    <cellStyle name="Standard 2 4 2 2 2 11" xfId="11973"/>
    <cellStyle name="Standard 2 4 2 2 2 2" xfId="549"/>
    <cellStyle name="Standard 2 4 2 2 2 2 2" xfId="1161"/>
    <cellStyle name="Standard 2 4 2 2 2 2 2 2" xfId="3813"/>
    <cellStyle name="Standard 2 4 2 2 2 2 2 2 2" xfId="11769"/>
    <cellStyle name="Standard 2 4 2 2 2 2 2 2 2 2" xfId="31355"/>
    <cellStyle name="Standard 2 4 2 2 2 2 2 2 2 3" xfId="19726"/>
    <cellStyle name="Standard 2 4 2 2 2 2 2 2 3" xfId="6465"/>
    <cellStyle name="Standard 2 4 2 2 2 2 2 2 3 2" xfId="26050"/>
    <cellStyle name="Standard 2 4 2 2 2 2 2 2 4" xfId="23398"/>
    <cellStyle name="Standard 2 4 2 2 2 2 2 2 5" xfId="14421"/>
    <cellStyle name="Standard 2 4 2 2 2 2 2 3" xfId="2793"/>
    <cellStyle name="Standard 2 4 2 2 2 2 2 3 2" xfId="10749"/>
    <cellStyle name="Standard 2 4 2 2 2 2 2 3 2 2" xfId="30335"/>
    <cellStyle name="Standard 2 4 2 2 2 2 2 3 2 3" xfId="18706"/>
    <cellStyle name="Standard 2 4 2 2 2 2 2 3 3" xfId="8097"/>
    <cellStyle name="Standard 2 4 2 2 2 2 2 3 3 2" xfId="27682"/>
    <cellStyle name="Standard 2 4 2 2 2 2 2 3 4" xfId="22378"/>
    <cellStyle name="Standard 2 4 2 2 2 2 2 3 5" xfId="16053"/>
    <cellStyle name="Standard 2 4 2 2 2 2 2 4" xfId="9117"/>
    <cellStyle name="Standard 2 4 2 2 2 2 2 4 2" xfId="28703"/>
    <cellStyle name="Standard 2 4 2 2 2 2 2 4 3" xfId="17074"/>
    <cellStyle name="Standard 2 4 2 2 2 2 2 5" xfId="5445"/>
    <cellStyle name="Standard 2 4 2 2 2 2 2 5 2" xfId="25030"/>
    <cellStyle name="Standard 2 4 2 2 2 2 2 6" xfId="20746"/>
    <cellStyle name="Standard 2 4 2 2 2 2 2 7" xfId="13401"/>
    <cellStyle name="Standard 2 4 2 2 2 2 3" xfId="2181"/>
    <cellStyle name="Standard 2 4 2 2 2 2 3 2" xfId="7485"/>
    <cellStyle name="Standard 2 4 2 2 2 2 3 2 2" xfId="27070"/>
    <cellStyle name="Standard 2 4 2 2 2 2 3 2 3" xfId="15441"/>
    <cellStyle name="Standard 2 4 2 2 2 2 3 3" xfId="10137"/>
    <cellStyle name="Standard 2 4 2 2 2 2 3 3 2" xfId="29723"/>
    <cellStyle name="Standard 2 4 2 2 2 2 3 3 3" xfId="18094"/>
    <cellStyle name="Standard 2 4 2 2 2 2 3 4" xfId="4833"/>
    <cellStyle name="Standard 2 4 2 2 2 2 3 4 2" xfId="24418"/>
    <cellStyle name="Standard 2 4 2 2 2 2 3 5" xfId="21766"/>
    <cellStyle name="Standard 2 4 2 2 2 2 3 6" xfId="12789"/>
    <cellStyle name="Standard 2 4 2 2 2 2 4" xfId="3201"/>
    <cellStyle name="Standard 2 4 2 2 2 2 4 2" xfId="11157"/>
    <cellStyle name="Standard 2 4 2 2 2 2 4 2 2" xfId="30743"/>
    <cellStyle name="Standard 2 4 2 2 2 2 4 2 3" xfId="19114"/>
    <cellStyle name="Standard 2 4 2 2 2 2 4 3" xfId="5853"/>
    <cellStyle name="Standard 2 4 2 2 2 2 4 3 2" xfId="25438"/>
    <cellStyle name="Standard 2 4 2 2 2 2 4 4" xfId="22786"/>
    <cellStyle name="Standard 2 4 2 2 2 2 4 5" xfId="13809"/>
    <cellStyle name="Standard 2 4 2 2 2 2 5" xfId="1773"/>
    <cellStyle name="Standard 2 4 2 2 2 2 5 2" xfId="9729"/>
    <cellStyle name="Standard 2 4 2 2 2 2 5 2 2" xfId="29315"/>
    <cellStyle name="Standard 2 4 2 2 2 2 5 2 3" xfId="17686"/>
    <cellStyle name="Standard 2 4 2 2 2 2 5 3" xfId="7077"/>
    <cellStyle name="Standard 2 4 2 2 2 2 5 3 2" xfId="26662"/>
    <cellStyle name="Standard 2 4 2 2 2 2 5 4" xfId="21358"/>
    <cellStyle name="Standard 2 4 2 2 2 2 5 5" xfId="15033"/>
    <cellStyle name="Standard 2 4 2 2 2 2 6" xfId="8505"/>
    <cellStyle name="Standard 2 4 2 2 2 2 6 2" xfId="28091"/>
    <cellStyle name="Standard 2 4 2 2 2 2 6 3" xfId="16462"/>
    <cellStyle name="Standard 2 4 2 2 2 2 7" xfId="4425"/>
    <cellStyle name="Standard 2 4 2 2 2 2 7 2" xfId="24010"/>
    <cellStyle name="Standard 2 4 2 2 2 2 8" xfId="20134"/>
    <cellStyle name="Standard 2 4 2 2 2 2 9" xfId="12381"/>
    <cellStyle name="Standard 2 4 2 2 2 3" xfId="959"/>
    <cellStyle name="Standard 2 4 2 2 2 3 2" xfId="2591"/>
    <cellStyle name="Standard 2 4 2 2 2 3 2 2" xfId="7895"/>
    <cellStyle name="Standard 2 4 2 2 2 3 2 2 2" xfId="27480"/>
    <cellStyle name="Standard 2 4 2 2 2 3 2 2 3" xfId="15851"/>
    <cellStyle name="Standard 2 4 2 2 2 3 2 3" xfId="10547"/>
    <cellStyle name="Standard 2 4 2 2 2 3 2 3 2" xfId="30133"/>
    <cellStyle name="Standard 2 4 2 2 2 3 2 3 3" xfId="18504"/>
    <cellStyle name="Standard 2 4 2 2 2 3 2 4" xfId="5243"/>
    <cellStyle name="Standard 2 4 2 2 2 3 2 4 2" xfId="24828"/>
    <cellStyle name="Standard 2 4 2 2 2 3 2 5" xfId="22176"/>
    <cellStyle name="Standard 2 4 2 2 2 3 2 6" xfId="13199"/>
    <cellStyle name="Standard 2 4 2 2 2 3 3" xfId="3611"/>
    <cellStyle name="Standard 2 4 2 2 2 3 3 2" xfId="11567"/>
    <cellStyle name="Standard 2 4 2 2 2 3 3 2 2" xfId="31153"/>
    <cellStyle name="Standard 2 4 2 2 2 3 3 2 3" xfId="19524"/>
    <cellStyle name="Standard 2 4 2 2 2 3 3 3" xfId="6263"/>
    <cellStyle name="Standard 2 4 2 2 2 3 3 3 2" xfId="25848"/>
    <cellStyle name="Standard 2 4 2 2 2 3 3 4" xfId="23196"/>
    <cellStyle name="Standard 2 4 2 2 2 3 3 5" xfId="14219"/>
    <cellStyle name="Standard 2 4 2 2 2 3 4" xfId="1571"/>
    <cellStyle name="Standard 2 4 2 2 2 3 4 2" xfId="9527"/>
    <cellStyle name="Standard 2 4 2 2 2 3 4 2 2" xfId="29113"/>
    <cellStyle name="Standard 2 4 2 2 2 3 4 2 3" xfId="17484"/>
    <cellStyle name="Standard 2 4 2 2 2 3 4 3" xfId="6875"/>
    <cellStyle name="Standard 2 4 2 2 2 3 4 3 2" xfId="26460"/>
    <cellStyle name="Standard 2 4 2 2 2 3 4 4" xfId="21156"/>
    <cellStyle name="Standard 2 4 2 2 2 3 4 5" xfId="14831"/>
    <cellStyle name="Standard 2 4 2 2 2 3 5" xfId="8915"/>
    <cellStyle name="Standard 2 4 2 2 2 3 5 2" xfId="28501"/>
    <cellStyle name="Standard 2 4 2 2 2 3 5 3" xfId="16872"/>
    <cellStyle name="Standard 2 4 2 2 2 3 6" xfId="4223"/>
    <cellStyle name="Standard 2 4 2 2 2 3 6 2" xfId="23808"/>
    <cellStyle name="Standard 2 4 2 2 2 3 7" xfId="20544"/>
    <cellStyle name="Standard 2 4 2 2 2 3 8" xfId="12179"/>
    <cellStyle name="Standard 2 4 2 2 2 4" xfId="753"/>
    <cellStyle name="Standard 2 4 2 2 2 4 2" xfId="3405"/>
    <cellStyle name="Standard 2 4 2 2 2 4 2 2" xfId="11361"/>
    <cellStyle name="Standard 2 4 2 2 2 4 2 2 2" xfId="30947"/>
    <cellStyle name="Standard 2 4 2 2 2 4 2 2 3" xfId="19318"/>
    <cellStyle name="Standard 2 4 2 2 2 4 2 3" xfId="6057"/>
    <cellStyle name="Standard 2 4 2 2 2 4 2 3 2" xfId="25642"/>
    <cellStyle name="Standard 2 4 2 2 2 4 2 4" xfId="22990"/>
    <cellStyle name="Standard 2 4 2 2 2 4 2 5" xfId="14013"/>
    <cellStyle name="Standard 2 4 2 2 2 4 3" xfId="2385"/>
    <cellStyle name="Standard 2 4 2 2 2 4 3 2" xfId="10341"/>
    <cellStyle name="Standard 2 4 2 2 2 4 3 2 2" xfId="29927"/>
    <cellStyle name="Standard 2 4 2 2 2 4 3 2 3" xfId="18298"/>
    <cellStyle name="Standard 2 4 2 2 2 4 3 3" xfId="7689"/>
    <cellStyle name="Standard 2 4 2 2 2 4 3 3 2" xfId="27274"/>
    <cellStyle name="Standard 2 4 2 2 2 4 3 4" xfId="21970"/>
    <cellStyle name="Standard 2 4 2 2 2 4 3 5" xfId="15645"/>
    <cellStyle name="Standard 2 4 2 2 2 4 4" xfId="8709"/>
    <cellStyle name="Standard 2 4 2 2 2 4 4 2" xfId="28295"/>
    <cellStyle name="Standard 2 4 2 2 2 4 4 3" xfId="16666"/>
    <cellStyle name="Standard 2 4 2 2 2 4 5" xfId="5037"/>
    <cellStyle name="Standard 2 4 2 2 2 4 5 2" xfId="24622"/>
    <cellStyle name="Standard 2 4 2 2 2 4 6" xfId="20338"/>
    <cellStyle name="Standard 2 4 2 2 2 4 7" xfId="12993"/>
    <cellStyle name="Standard 2 4 2 2 2 5" xfId="1979"/>
    <cellStyle name="Standard 2 4 2 2 2 5 2" xfId="7283"/>
    <cellStyle name="Standard 2 4 2 2 2 5 2 2" xfId="26868"/>
    <cellStyle name="Standard 2 4 2 2 2 5 2 3" xfId="15239"/>
    <cellStyle name="Standard 2 4 2 2 2 5 3" xfId="9935"/>
    <cellStyle name="Standard 2 4 2 2 2 5 3 2" xfId="29521"/>
    <cellStyle name="Standard 2 4 2 2 2 5 3 3" xfId="17892"/>
    <cellStyle name="Standard 2 4 2 2 2 5 4" xfId="4631"/>
    <cellStyle name="Standard 2 4 2 2 2 5 4 2" xfId="24216"/>
    <cellStyle name="Standard 2 4 2 2 2 5 5" xfId="21564"/>
    <cellStyle name="Standard 2 4 2 2 2 5 6" xfId="12587"/>
    <cellStyle name="Standard 2 4 2 2 2 6" xfId="2999"/>
    <cellStyle name="Standard 2 4 2 2 2 6 2" xfId="10955"/>
    <cellStyle name="Standard 2 4 2 2 2 6 2 2" xfId="30541"/>
    <cellStyle name="Standard 2 4 2 2 2 6 2 3" xfId="18912"/>
    <cellStyle name="Standard 2 4 2 2 2 6 3" xfId="5651"/>
    <cellStyle name="Standard 2 4 2 2 2 6 3 2" xfId="25236"/>
    <cellStyle name="Standard 2 4 2 2 2 6 4" xfId="22584"/>
    <cellStyle name="Standard 2 4 2 2 2 6 5" xfId="13607"/>
    <cellStyle name="Standard 2 4 2 2 2 7" xfId="1365"/>
    <cellStyle name="Standard 2 4 2 2 2 7 2" xfId="9321"/>
    <cellStyle name="Standard 2 4 2 2 2 7 2 2" xfId="28907"/>
    <cellStyle name="Standard 2 4 2 2 2 7 2 3" xfId="17278"/>
    <cellStyle name="Standard 2 4 2 2 2 7 3" xfId="6669"/>
    <cellStyle name="Standard 2 4 2 2 2 7 3 2" xfId="26254"/>
    <cellStyle name="Standard 2 4 2 2 2 7 4" xfId="20950"/>
    <cellStyle name="Standard 2 4 2 2 2 7 5" xfId="14625"/>
    <cellStyle name="Standard 2 4 2 2 2 8" xfId="8303"/>
    <cellStyle name="Standard 2 4 2 2 2 8 2" xfId="27889"/>
    <cellStyle name="Standard 2 4 2 2 2 8 3" xfId="16260"/>
    <cellStyle name="Standard 2 4 2 2 2 9" xfId="4017"/>
    <cellStyle name="Standard 2 4 2 2 2 9 2" xfId="23602"/>
    <cellStyle name="Standard 2 4 2 2 3" xfId="423"/>
    <cellStyle name="Standard 2 4 2 2 3 2" xfId="1035"/>
    <cellStyle name="Standard 2 4 2 2 3 2 2" xfId="3687"/>
    <cellStyle name="Standard 2 4 2 2 3 2 2 2" xfId="11643"/>
    <cellStyle name="Standard 2 4 2 2 3 2 2 2 2" xfId="31229"/>
    <cellStyle name="Standard 2 4 2 2 3 2 2 2 3" xfId="19600"/>
    <cellStyle name="Standard 2 4 2 2 3 2 2 3" xfId="6339"/>
    <cellStyle name="Standard 2 4 2 2 3 2 2 3 2" xfId="25924"/>
    <cellStyle name="Standard 2 4 2 2 3 2 2 4" xfId="23272"/>
    <cellStyle name="Standard 2 4 2 2 3 2 2 5" xfId="14295"/>
    <cellStyle name="Standard 2 4 2 2 3 2 3" xfId="2667"/>
    <cellStyle name="Standard 2 4 2 2 3 2 3 2" xfId="10623"/>
    <cellStyle name="Standard 2 4 2 2 3 2 3 2 2" xfId="30209"/>
    <cellStyle name="Standard 2 4 2 2 3 2 3 2 3" xfId="18580"/>
    <cellStyle name="Standard 2 4 2 2 3 2 3 3" xfId="7971"/>
    <cellStyle name="Standard 2 4 2 2 3 2 3 3 2" xfId="27556"/>
    <cellStyle name="Standard 2 4 2 2 3 2 3 4" xfId="22252"/>
    <cellStyle name="Standard 2 4 2 2 3 2 3 5" xfId="15927"/>
    <cellStyle name="Standard 2 4 2 2 3 2 4" xfId="8991"/>
    <cellStyle name="Standard 2 4 2 2 3 2 4 2" xfId="28577"/>
    <cellStyle name="Standard 2 4 2 2 3 2 4 3" xfId="16948"/>
    <cellStyle name="Standard 2 4 2 2 3 2 5" xfId="5319"/>
    <cellStyle name="Standard 2 4 2 2 3 2 5 2" xfId="24904"/>
    <cellStyle name="Standard 2 4 2 2 3 2 6" xfId="20620"/>
    <cellStyle name="Standard 2 4 2 2 3 2 7" xfId="13275"/>
    <cellStyle name="Standard 2 4 2 2 3 3" xfId="2055"/>
    <cellStyle name="Standard 2 4 2 2 3 3 2" xfId="7359"/>
    <cellStyle name="Standard 2 4 2 2 3 3 2 2" xfId="26944"/>
    <cellStyle name="Standard 2 4 2 2 3 3 2 3" xfId="15315"/>
    <cellStyle name="Standard 2 4 2 2 3 3 3" xfId="10011"/>
    <cellStyle name="Standard 2 4 2 2 3 3 3 2" xfId="29597"/>
    <cellStyle name="Standard 2 4 2 2 3 3 3 3" xfId="17968"/>
    <cellStyle name="Standard 2 4 2 2 3 3 4" xfId="4707"/>
    <cellStyle name="Standard 2 4 2 2 3 3 4 2" xfId="24292"/>
    <cellStyle name="Standard 2 4 2 2 3 3 5" xfId="21640"/>
    <cellStyle name="Standard 2 4 2 2 3 3 6" xfId="12663"/>
    <cellStyle name="Standard 2 4 2 2 3 4" xfId="3075"/>
    <cellStyle name="Standard 2 4 2 2 3 4 2" xfId="11031"/>
    <cellStyle name="Standard 2 4 2 2 3 4 2 2" xfId="30617"/>
    <cellStyle name="Standard 2 4 2 2 3 4 2 3" xfId="18988"/>
    <cellStyle name="Standard 2 4 2 2 3 4 3" xfId="5727"/>
    <cellStyle name="Standard 2 4 2 2 3 4 3 2" xfId="25312"/>
    <cellStyle name="Standard 2 4 2 2 3 4 4" xfId="22660"/>
    <cellStyle name="Standard 2 4 2 2 3 4 5" xfId="13683"/>
    <cellStyle name="Standard 2 4 2 2 3 5" xfId="1647"/>
    <cellStyle name="Standard 2 4 2 2 3 5 2" xfId="9603"/>
    <cellStyle name="Standard 2 4 2 2 3 5 2 2" xfId="29189"/>
    <cellStyle name="Standard 2 4 2 2 3 5 2 3" xfId="17560"/>
    <cellStyle name="Standard 2 4 2 2 3 5 3" xfId="6951"/>
    <cellStyle name="Standard 2 4 2 2 3 5 3 2" xfId="26536"/>
    <cellStyle name="Standard 2 4 2 2 3 5 4" xfId="21232"/>
    <cellStyle name="Standard 2 4 2 2 3 5 5" xfId="14907"/>
    <cellStyle name="Standard 2 4 2 2 3 6" xfId="8379"/>
    <cellStyle name="Standard 2 4 2 2 3 6 2" xfId="27965"/>
    <cellStyle name="Standard 2 4 2 2 3 6 3" xfId="16336"/>
    <cellStyle name="Standard 2 4 2 2 3 7" xfId="4299"/>
    <cellStyle name="Standard 2 4 2 2 3 7 2" xfId="23884"/>
    <cellStyle name="Standard 2 4 2 2 3 8" xfId="20008"/>
    <cellStyle name="Standard 2 4 2 2 3 9" xfId="12255"/>
    <cellStyle name="Standard 2 4 2 2 4" xfId="879"/>
    <cellStyle name="Standard 2 4 2 2 4 2" xfId="2511"/>
    <cellStyle name="Standard 2 4 2 2 4 2 2" xfId="7815"/>
    <cellStyle name="Standard 2 4 2 2 4 2 2 2" xfId="27400"/>
    <cellStyle name="Standard 2 4 2 2 4 2 2 3" xfId="15771"/>
    <cellStyle name="Standard 2 4 2 2 4 2 3" xfId="10467"/>
    <cellStyle name="Standard 2 4 2 2 4 2 3 2" xfId="30053"/>
    <cellStyle name="Standard 2 4 2 2 4 2 3 3" xfId="18424"/>
    <cellStyle name="Standard 2 4 2 2 4 2 4" xfId="5163"/>
    <cellStyle name="Standard 2 4 2 2 4 2 4 2" xfId="24748"/>
    <cellStyle name="Standard 2 4 2 2 4 2 5" xfId="22096"/>
    <cellStyle name="Standard 2 4 2 2 4 2 6" xfId="13119"/>
    <cellStyle name="Standard 2 4 2 2 4 3" xfId="3531"/>
    <cellStyle name="Standard 2 4 2 2 4 3 2" xfId="11487"/>
    <cellStyle name="Standard 2 4 2 2 4 3 2 2" xfId="31073"/>
    <cellStyle name="Standard 2 4 2 2 4 3 2 3" xfId="19444"/>
    <cellStyle name="Standard 2 4 2 2 4 3 3" xfId="6183"/>
    <cellStyle name="Standard 2 4 2 2 4 3 3 2" xfId="25768"/>
    <cellStyle name="Standard 2 4 2 2 4 3 4" xfId="23116"/>
    <cellStyle name="Standard 2 4 2 2 4 3 5" xfId="14139"/>
    <cellStyle name="Standard 2 4 2 2 4 4" xfId="1491"/>
    <cellStyle name="Standard 2 4 2 2 4 4 2" xfId="9447"/>
    <cellStyle name="Standard 2 4 2 2 4 4 2 2" xfId="29033"/>
    <cellStyle name="Standard 2 4 2 2 4 4 2 3" xfId="17404"/>
    <cellStyle name="Standard 2 4 2 2 4 4 3" xfId="6795"/>
    <cellStyle name="Standard 2 4 2 2 4 4 3 2" xfId="26380"/>
    <cellStyle name="Standard 2 4 2 2 4 4 4" xfId="21076"/>
    <cellStyle name="Standard 2 4 2 2 4 4 5" xfId="14751"/>
    <cellStyle name="Standard 2 4 2 2 4 5" xfId="8835"/>
    <cellStyle name="Standard 2 4 2 2 4 5 2" xfId="28421"/>
    <cellStyle name="Standard 2 4 2 2 4 5 3" xfId="16792"/>
    <cellStyle name="Standard 2 4 2 2 4 6" xfId="4143"/>
    <cellStyle name="Standard 2 4 2 2 4 6 2" xfId="23728"/>
    <cellStyle name="Standard 2 4 2 2 4 7" xfId="20464"/>
    <cellStyle name="Standard 2 4 2 2 4 8" xfId="12099"/>
    <cellStyle name="Standard 2 4 2 2 5" xfId="627"/>
    <cellStyle name="Standard 2 4 2 2 5 2" xfId="3279"/>
    <cellStyle name="Standard 2 4 2 2 5 2 2" xfId="11235"/>
    <cellStyle name="Standard 2 4 2 2 5 2 2 2" xfId="30821"/>
    <cellStyle name="Standard 2 4 2 2 5 2 2 3" xfId="19192"/>
    <cellStyle name="Standard 2 4 2 2 5 2 3" xfId="5931"/>
    <cellStyle name="Standard 2 4 2 2 5 2 3 2" xfId="25516"/>
    <cellStyle name="Standard 2 4 2 2 5 2 4" xfId="22864"/>
    <cellStyle name="Standard 2 4 2 2 5 2 5" xfId="13887"/>
    <cellStyle name="Standard 2 4 2 2 5 3" xfId="2259"/>
    <cellStyle name="Standard 2 4 2 2 5 3 2" xfId="10215"/>
    <cellStyle name="Standard 2 4 2 2 5 3 2 2" xfId="29801"/>
    <cellStyle name="Standard 2 4 2 2 5 3 2 3" xfId="18172"/>
    <cellStyle name="Standard 2 4 2 2 5 3 3" xfId="7563"/>
    <cellStyle name="Standard 2 4 2 2 5 3 3 2" xfId="27148"/>
    <cellStyle name="Standard 2 4 2 2 5 3 4" xfId="21844"/>
    <cellStyle name="Standard 2 4 2 2 5 3 5" xfId="15519"/>
    <cellStyle name="Standard 2 4 2 2 5 4" xfId="8583"/>
    <cellStyle name="Standard 2 4 2 2 5 4 2" xfId="28169"/>
    <cellStyle name="Standard 2 4 2 2 5 4 3" xfId="16540"/>
    <cellStyle name="Standard 2 4 2 2 5 5" xfId="4911"/>
    <cellStyle name="Standard 2 4 2 2 5 5 2" xfId="24496"/>
    <cellStyle name="Standard 2 4 2 2 5 6" xfId="20212"/>
    <cellStyle name="Standard 2 4 2 2 5 7" xfId="12867"/>
    <cellStyle name="Standard 2 4 2 2 6" xfId="1899"/>
    <cellStyle name="Standard 2 4 2 2 6 2" xfId="7203"/>
    <cellStyle name="Standard 2 4 2 2 6 2 2" xfId="26788"/>
    <cellStyle name="Standard 2 4 2 2 6 2 3" xfId="15159"/>
    <cellStyle name="Standard 2 4 2 2 6 3" xfId="9855"/>
    <cellStyle name="Standard 2 4 2 2 6 3 2" xfId="29441"/>
    <cellStyle name="Standard 2 4 2 2 6 3 3" xfId="17812"/>
    <cellStyle name="Standard 2 4 2 2 6 4" xfId="4551"/>
    <cellStyle name="Standard 2 4 2 2 6 4 2" xfId="24136"/>
    <cellStyle name="Standard 2 4 2 2 6 5" xfId="21484"/>
    <cellStyle name="Standard 2 4 2 2 6 6" xfId="12507"/>
    <cellStyle name="Standard 2 4 2 2 7" xfId="2919"/>
    <cellStyle name="Standard 2 4 2 2 7 2" xfId="10875"/>
    <cellStyle name="Standard 2 4 2 2 7 2 2" xfId="30461"/>
    <cellStyle name="Standard 2 4 2 2 7 2 3" xfId="18832"/>
    <cellStyle name="Standard 2 4 2 2 7 3" xfId="5571"/>
    <cellStyle name="Standard 2 4 2 2 7 3 2" xfId="25156"/>
    <cellStyle name="Standard 2 4 2 2 7 4" xfId="22504"/>
    <cellStyle name="Standard 2 4 2 2 7 5" xfId="13527"/>
    <cellStyle name="Standard 2 4 2 2 8" xfId="1239"/>
    <cellStyle name="Standard 2 4 2 2 8 2" xfId="9195"/>
    <cellStyle name="Standard 2 4 2 2 8 2 2" xfId="28781"/>
    <cellStyle name="Standard 2 4 2 2 8 2 3" xfId="17152"/>
    <cellStyle name="Standard 2 4 2 2 8 3" xfId="6543"/>
    <cellStyle name="Standard 2 4 2 2 8 3 2" xfId="26128"/>
    <cellStyle name="Standard 2 4 2 2 8 4" xfId="20824"/>
    <cellStyle name="Standard 2 4 2 2 8 5" xfId="14499"/>
    <cellStyle name="Standard 2 4 2 2 9" xfId="8223"/>
    <cellStyle name="Standard 2 4 2 2 9 2" xfId="27809"/>
    <cellStyle name="Standard 2 4 2 2 9 3" xfId="16180"/>
    <cellStyle name="Standard 2 4 2 3" xfId="219"/>
    <cellStyle name="Standard 2 4 2 3 10" xfId="19804"/>
    <cellStyle name="Standard 2 4 2 3 11" xfId="11925"/>
    <cellStyle name="Standard 2 4 2 3 2" xfId="501"/>
    <cellStyle name="Standard 2 4 2 3 2 2" xfId="1113"/>
    <cellStyle name="Standard 2 4 2 3 2 2 2" xfId="3765"/>
    <cellStyle name="Standard 2 4 2 3 2 2 2 2" xfId="11721"/>
    <cellStyle name="Standard 2 4 2 3 2 2 2 2 2" xfId="31307"/>
    <cellStyle name="Standard 2 4 2 3 2 2 2 2 3" xfId="19678"/>
    <cellStyle name="Standard 2 4 2 3 2 2 2 3" xfId="6417"/>
    <cellStyle name="Standard 2 4 2 3 2 2 2 3 2" xfId="26002"/>
    <cellStyle name="Standard 2 4 2 3 2 2 2 4" xfId="23350"/>
    <cellStyle name="Standard 2 4 2 3 2 2 2 5" xfId="14373"/>
    <cellStyle name="Standard 2 4 2 3 2 2 3" xfId="2745"/>
    <cellStyle name="Standard 2 4 2 3 2 2 3 2" xfId="10701"/>
    <cellStyle name="Standard 2 4 2 3 2 2 3 2 2" xfId="30287"/>
    <cellStyle name="Standard 2 4 2 3 2 2 3 2 3" xfId="18658"/>
    <cellStyle name="Standard 2 4 2 3 2 2 3 3" xfId="8049"/>
    <cellStyle name="Standard 2 4 2 3 2 2 3 3 2" xfId="27634"/>
    <cellStyle name="Standard 2 4 2 3 2 2 3 4" xfId="22330"/>
    <cellStyle name="Standard 2 4 2 3 2 2 3 5" xfId="16005"/>
    <cellStyle name="Standard 2 4 2 3 2 2 4" xfId="9069"/>
    <cellStyle name="Standard 2 4 2 3 2 2 4 2" xfId="28655"/>
    <cellStyle name="Standard 2 4 2 3 2 2 4 3" xfId="17026"/>
    <cellStyle name="Standard 2 4 2 3 2 2 5" xfId="5397"/>
    <cellStyle name="Standard 2 4 2 3 2 2 5 2" xfId="24982"/>
    <cellStyle name="Standard 2 4 2 3 2 2 6" xfId="20698"/>
    <cellStyle name="Standard 2 4 2 3 2 2 7" xfId="13353"/>
    <cellStyle name="Standard 2 4 2 3 2 3" xfId="2133"/>
    <cellStyle name="Standard 2 4 2 3 2 3 2" xfId="7437"/>
    <cellStyle name="Standard 2 4 2 3 2 3 2 2" xfId="27022"/>
    <cellStyle name="Standard 2 4 2 3 2 3 2 3" xfId="15393"/>
    <cellStyle name="Standard 2 4 2 3 2 3 3" xfId="10089"/>
    <cellStyle name="Standard 2 4 2 3 2 3 3 2" xfId="29675"/>
    <cellStyle name="Standard 2 4 2 3 2 3 3 3" xfId="18046"/>
    <cellStyle name="Standard 2 4 2 3 2 3 4" xfId="4785"/>
    <cellStyle name="Standard 2 4 2 3 2 3 4 2" xfId="24370"/>
    <cellStyle name="Standard 2 4 2 3 2 3 5" xfId="21718"/>
    <cellStyle name="Standard 2 4 2 3 2 3 6" xfId="12741"/>
    <cellStyle name="Standard 2 4 2 3 2 4" xfId="3153"/>
    <cellStyle name="Standard 2 4 2 3 2 4 2" xfId="11109"/>
    <cellStyle name="Standard 2 4 2 3 2 4 2 2" xfId="30695"/>
    <cellStyle name="Standard 2 4 2 3 2 4 2 3" xfId="19066"/>
    <cellStyle name="Standard 2 4 2 3 2 4 3" xfId="5805"/>
    <cellStyle name="Standard 2 4 2 3 2 4 3 2" xfId="25390"/>
    <cellStyle name="Standard 2 4 2 3 2 4 4" xfId="22738"/>
    <cellStyle name="Standard 2 4 2 3 2 4 5" xfId="13761"/>
    <cellStyle name="Standard 2 4 2 3 2 5" xfId="1725"/>
    <cellStyle name="Standard 2 4 2 3 2 5 2" xfId="9681"/>
    <cellStyle name="Standard 2 4 2 3 2 5 2 2" xfId="29267"/>
    <cellStyle name="Standard 2 4 2 3 2 5 2 3" xfId="17638"/>
    <cellStyle name="Standard 2 4 2 3 2 5 3" xfId="7029"/>
    <cellStyle name="Standard 2 4 2 3 2 5 3 2" xfId="26614"/>
    <cellStyle name="Standard 2 4 2 3 2 5 4" xfId="21310"/>
    <cellStyle name="Standard 2 4 2 3 2 5 5" xfId="14985"/>
    <cellStyle name="Standard 2 4 2 3 2 6" xfId="8457"/>
    <cellStyle name="Standard 2 4 2 3 2 6 2" xfId="28043"/>
    <cellStyle name="Standard 2 4 2 3 2 6 3" xfId="16414"/>
    <cellStyle name="Standard 2 4 2 3 2 7" xfId="4377"/>
    <cellStyle name="Standard 2 4 2 3 2 7 2" xfId="23962"/>
    <cellStyle name="Standard 2 4 2 3 2 8" xfId="20086"/>
    <cellStyle name="Standard 2 4 2 3 2 9" xfId="12333"/>
    <cellStyle name="Standard 2 4 2 3 3" xfId="831"/>
    <cellStyle name="Standard 2 4 2 3 3 2" xfId="2463"/>
    <cellStyle name="Standard 2 4 2 3 3 2 2" xfId="7767"/>
    <cellStyle name="Standard 2 4 2 3 3 2 2 2" xfId="27352"/>
    <cellStyle name="Standard 2 4 2 3 3 2 2 3" xfId="15723"/>
    <cellStyle name="Standard 2 4 2 3 3 2 3" xfId="10419"/>
    <cellStyle name="Standard 2 4 2 3 3 2 3 2" xfId="30005"/>
    <cellStyle name="Standard 2 4 2 3 3 2 3 3" xfId="18376"/>
    <cellStyle name="Standard 2 4 2 3 3 2 4" xfId="5115"/>
    <cellStyle name="Standard 2 4 2 3 3 2 4 2" xfId="24700"/>
    <cellStyle name="Standard 2 4 2 3 3 2 5" xfId="22048"/>
    <cellStyle name="Standard 2 4 2 3 3 2 6" xfId="13071"/>
    <cellStyle name="Standard 2 4 2 3 3 3" xfId="3483"/>
    <cellStyle name="Standard 2 4 2 3 3 3 2" xfId="11439"/>
    <cellStyle name="Standard 2 4 2 3 3 3 2 2" xfId="31025"/>
    <cellStyle name="Standard 2 4 2 3 3 3 2 3" xfId="19396"/>
    <cellStyle name="Standard 2 4 2 3 3 3 3" xfId="6135"/>
    <cellStyle name="Standard 2 4 2 3 3 3 3 2" xfId="25720"/>
    <cellStyle name="Standard 2 4 2 3 3 3 4" xfId="23068"/>
    <cellStyle name="Standard 2 4 2 3 3 3 5" xfId="14091"/>
    <cellStyle name="Standard 2 4 2 3 3 4" xfId="1443"/>
    <cellStyle name="Standard 2 4 2 3 3 4 2" xfId="9399"/>
    <cellStyle name="Standard 2 4 2 3 3 4 2 2" xfId="28985"/>
    <cellStyle name="Standard 2 4 2 3 3 4 2 3" xfId="17356"/>
    <cellStyle name="Standard 2 4 2 3 3 4 3" xfId="6747"/>
    <cellStyle name="Standard 2 4 2 3 3 4 3 2" xfId="26332"/>
    <cellStyle name="Standard 2 4 2 3 3 4 4" xfId="21028"/>
    <cellStyle name="Standard 2 4 2 3 3 4 5" xfId="14703"/>
    <cellStyle name="Standard 2 4 2 3 3 5" xfId="8787"/>
    <cellStyle name="Standard 2 4 2 3 3 5 2" xfId="28373"/>
    <cellStyle name="Standard 2 4 2 3 3 5 3" xfId="16744"/>
    <cellStyle name="Standard 2 4 2 3 3 6" xfId="4095"/>
    <cellStyle name="Standard 2 4 2 3 3 6 2" xfId="23680"/>
    <cellStyle name="Standard 2 4 2 3 3 7" xfId="20416"/>
    <cellStyle name="Standard 2 4 2 3 3 8" xfId="12051"/>
    <cellStyle name="Standard 2 4 2 3 4" xfId="705"/>
    <cellStyle name="Standard 2 4 2 3 4 2" xfId="3357"/>
    <cellStyle name="Standard 2 4 2 3 4 2 2" xfId="11313"/>
    <cellStyle name="Standard 2 4 2 3 4 2 2 2" xfId="30899"/>
    <cellStyle name="Standard 2 4 2 3 4 2 2 3" xfId="19270"/>
    <cellStyle name="Standard 2 4 2 3 4 2 3" xfId="6009"/>
    <cellStyle name="Standard 2 4 2 3 4 2 3 2" xfId="25594"/>
    <cellStyle name="Standard 2 4 2 3 4 2 4" xfId="22942"/>
    <cellStyle name="Standard 2 4 2 3 4 2 5" xfId="13965"/>
    <cellStyle name="Standard 2 4 2 3 4 3" xfId="2337"/>
    <cellStyle name="Standard 2 4 2 3 4 3 2" xfId="10293"/>
    <cellStyle name="Standard 2 4 2 3 4 3 2 2" xfId="29879"/>
    <cellStyle name="Standard 2 4 2 3 4 3 2 3" xfId="18250"/>
    <cellStyle name="Standard 2 4 2 3 4 3 3" xfId="7641"/>
    <cellStyle name="Standard 2 4 2 3 4 3 3 2" xfId="27226"/>
    <cellStyle name="Standard 2 4 2 3 4 3 4" xfId="21922"/>
    <cellStyle name="Standard 2 4 2 3 4 3 5" xfId="15597"/>
    <cellStyle name="Standard 2 4 2 3 4 4" xfId="8661"/>
    <cellStyle name="Standard 2 4 2 3 4 4 2" xfId="28247"/>
    <cellStyle name="Standard 2 4 2 3 4 4 3" xfId="16618"/>
    <cellStyle name="Standard 2 4 2 3 4 5" xfId="4989"/>
    <cellStyle name="Standard 2 4 2 3 4 5 2" xfId="24574"/>
    <cellStyle name="Standard 2 4 2 3 4 6" xfId="20290"/>
    <cellStyle name="Standard 2 4 2 3 4 7" xfId="12945"/>
    <cellStyle name="Standard 2 4 2 3 5" xfId="1851"/>
    <cellStyle name="Standard 2 4 2 3 5 2" xfId="7155"/>
    <cellStyle name="Standard 2 4 2 3 5 2 2" xfId="26740"/>
    <cellStyle name="Standard 2 4 2 3 5 2 3" xfId="15111"/>
    <cellStyle name="Standard 2 4 2 3 5 3" xfId="9807"/>
    <cellStyle name="Standard 2 4 2 3 5 3 2" xfId="29393"/>
    <cellStyle name="Standard 2 4 2 3 5 3 3" xfId="17764"/>
    <cellStyle name="Standard 2 4 2 3 5 4" xfId="4503"/>
    <cellStyle name="Standard 2 4 2 3 5 4 2" xfId="24088"/>
    <cellStyle name="Standard 2 4 2 3 5 5" xfId="21436"/>
    <cellStyle name="Standard 2 4 2 3 5 6" xfId="12459"/>
    <cellStyle name="Standard 2 4 2 3 6" xfId="2871"/>
    <cellStyle name="Standard 2 4 2 3 6 2" xfId="10827"/>
    <cellStyle name="Standard 2 4 2 3 6 2 2" xfId="30413"/>
    <cellStyle name="Standard 2 4 2 3 6 2 3" xfId="18784"/>
    <cellStyle name="Standard 2 4 2 3 6 3" xfId="5523"/>
    <cellStyle name="Standard 2 4 2 3 6 3 2" xfId="25108"/>
    <cellStyle name="Standard 2 4 2 3 6 4" xfId="22456"/>
    <cellStyle name="Standard 2 4 2 3 6 5" xfId="13479"/>
    <cellStyle name="Standard 2 4 2 3 7" xfId="1317"/>
    <cellStyle name="Standard 2 4 2 3 7 2" xfId="9273"/>
    <cellStyle name="Standard 2 4 2 3 7 2 2" xfId="28859"/>
    <cellStyle name="Standard 2 4 2 3 7 2 3" xfId="17230"/>
    <cellStyle name="Standard 2 4 2 3 7 3" xfId="6621"/>
    <cellStyle name="Standard 2 4 2 3 7 3 2" xfId="26206"/>
    <cellStyle name="Standard 2 4 2 3 7 4" xfId="20902"/>
    <cellStyle name="Standard 2 4 2 3 7 5" xfId="14577"/>
    <cellStyle name="Standard 2 4 2 3 8" xfId="8175"/>
    <cellStyle name="Standard 2 4 2 3 8 2" xfId="27761"/>
    <cellStyle name="Standard 2 4 2 3 8 3" xfId="16132"/>
    <cellStyle name="Standard 2 4 2 3 9" xfId="3969"/>
    <cellStyle name="Standard 2 4 2 3 9 2" xfId="23554"/>
    <cellStyle name="Standard 2 4 2 4" xfId="315"/>
    <cellStyle name="Standard 2 4 2 4 10" xfId="19900"/>
    <cellStyle name="Standard 2 4 2 4 11" xfId="11895"/>
    <cellStyle name="Standard 2 4 2 4 2" xfId="471"/>
    <cellStyle name="Standard 2 4 2 4 2 2" xfId="1083"/>
    <cellStyle name="Standard 2 4 2 4 2 2 2" xfId="3735"/>
    <cellStyle name="Standard 2 4 2 4 2 2 2 2" xfId="11691"/>
    <cellStyle name="Standard 2 4 2 4 2 2 2 2 2" xfId="31277"/>
    <cellStyle name="Standard 2 4 2 4 2 2 2 2 3" xfId="19648"/>
    <cellStyle name="Standard 2 4 2 4 2 2 2 3" xfId="6387"/>
    <cellStyle name="Standard 2 4 2 4 2 2 2 3 2" xfId="25972"/>
    <cellStyle name="Standard 2 4 2 4 2 2 2 4" xfId="23320"/>
    <cellStyle name="Standard 2 4 2 4 2 2 2 5" xfId="14343"/>
    <cellStyle name="Standard 2 4 2 4 2 2 3" xfId="2715"/>
    <cellStyle name="Standard 2 4 2 4 2 2 3 2" xfId="10671"/>
    <cellStyle name="Standard 2 4 2 4 2 2 3 2 2" xfId="30257"/>
    <cellStyle name="Standard 2 4 2 4 2 2 3 2 3" xfId="18628"/>
    <cellStyle name="Standard 2 4 2 4 2 2 3 3" xfId="8019"/>
    <cellStyle name="Standard 2 4 2 4 2 2 3 3 2" xfId="27604"/>
    <cellStyle name="Standard 2 4 2 4 2 2 3 4" xfId="22300"/>
    <cellStyle name="Standard 2 4 2 4 2 2 3 5" xfId="15975"/>
    <cellStyle name="Standard 2 4 2 4 2 2 4" xfId="9039"/>
    <cellStyle name="Standard 2 4 2 4 2 2 4 2" xfId="28625"/>
    <cellStyle name="Standard 2 4 2 4 2 2 4 3" xfId="16996"/>
    <cellStyle name="Standard 2 4 2 4 2 2 5" xfId="5367"/>
    <cellStyle name="Standard 2 4 2 4 2 2 5 2" xfId="24952"/>
    <cellStyle name="Standard 2 4 2 4 2 2 6" xfId="20668"/>
    <cellStyle name="Standard 2 4 2 4 2 2 7" xfId="13323"/>
    <cellStyle name="Standard 2 4 2 4 2 3" xfId="2103"/>
    <cellStyle name="Standard 2 4 2 4 2 3 2" xfId="7407"/>
    <cellStyle name="Standard 2 4 2 4 2 3 2 2" xfId="26992"/>
    <cellStyle name="Standard 2 4 2 4 2 3 2 3" xfId="15363"/>
    <cellStyle name="Standard 2 4 2 4 2 3 3" xfId="10059"/>
    <cellStyle name="Standard 2 4 2 4 2 3 3 2" xfId="29645"/>
    <cellStyle name="Standard 2 4 2 4 2 3 3 3" xfId="18016"/>
    <cellStyle name="Standard 2 4 2 4 2 3 4" xfId="4755"/>
    <cellStyle name="Standard 2 4 2 4 2 3 4 2" xfId="24340"/>
    <cellStyle name="Standard 2 4 2 4 2 3 5" xfId="21688"/>
    <cellStyle name="Standard 2 4 2 4 2 3 6" xfId="12711"/>
    <cellStyle name="Standard 2 4 2 4 2 4" xfId="3123"/>
    <cellStyle name="Standard 2 4 2 4 2 4 2" xfId="11079"/>
    <cellStyle name="Standard 2 4 2 4 2 4 2 2" xfId="30665"/>
    <cellStyle name="Standard 2 4 2 4 2 4 2 3" xfId="19036"/>
    <cellStyle name="Standard 2 4 2 4 2 4 3" xfId="5775"/>
    <cellStyle name="Standard 2 4 2 4 2 4 3 2" xfId="25360"/>
    <cellStyle name="Standard 2 4 2 4 2 4 4" xfId="22708"/>
    <cellStyle name="Standard 2 4 2 4 2 4 5" xfId="13731"/>
    <cellStyle name="Standard 2 4 2 4 2 5" xfId="1695"/>
    <cellStyle name="Standard 2 4 2 4 2 5 2" xfId="9651"/>
    <cellStyle name="Standard 2 4 2 4 2 5 2 2" xfId="29237"/>
    <cellStyle name="Standard 2 4 2 4 2 5 2 3" xfId="17608"/>
    <cellStyle name="Standard 2 4 2 4 2 5 3" xfId="6999"/>
    <cellStyle name="Standard 2 4 2 4 2 5 3 2" xfId="26584"/>
    <cellStyle name="Standard 2 4 2 4 2 5 4" xfId="21280"/>
    <cellStyle name="Standard 2 4 2 4 2 5 5" xfId="14955"/>
    <cellStyle name="Standard 2 4 2 4 2 6" xfId="8427"/>
    <cellStyle name="Standard 2 4 2 4 2 6 2" xfId="28013"/>
    <cellStyle name="Standard 2 4 2 4 2 6 3" xfId="16384"/>
    <cellStyle name="Standard 2 4 2 4 2 7" xfId="4347"/>
    <cellStyle name="Standard 2 4 2 4 2 7 2" xfId="23932"/>
    <cellStyle name="Standard 2 4 2 4 2 8" xfId="20056"/>
    <cellStyle name="Standard 2 4 2 4 2 9" xfId="12303"/>
    <cellStyle name="Standard 2 4 2 4 3" xfId="927"/>
    <cellStyle name="Standard 2 4 2 4 3 2" xfId="2559"/>
    <cellStyle name="Standard 2 4 2 4 3 2 2" xfId="7863"/>
    <cellStyle name="Standard 2 4 2 4 3 2 2 2" xfId="27448"/>
    <cellStyle name="Standard 2 4 2 4 3 2 2 3" xfId="15819"/>
    <cellStyle name="Standard 2 4 2 4 3 2 3" xfId="10515"/>
    <cellStyle name="Standard 2 4 2 4 3 2 3 2" xfId="30101"/>
    <cellStyle name="Standard 2 4 2 4 3 2 3 3" xfId="18472"/>
    <cellStyle name="Standard 2 4 2 4 3 2 4" xfId="5211"/>
    <cellStyle name="Standard 2 4 2 4 3 2 4 2" xfId="24796"/>
    <cellStyle name="Standard 2 4 2 4 3 2 5" xfId="22144"/>
    <cellStyle name="Standard 2 4 2 4 3 2 6" xfId="13167"/>
    <cellStyle name="Standard 2 4 2 4 3 3" xfId="3579"/>
    <cellStyle name="Standard 2 4 2 4 3 3 2" xfId="11535"/>
    <cellStyle name="Standard 2 4 2 4 3 3 2 2" xfId="31121"/>
    <cellStyle name="Standard 2 4 2 4 3 3 2 3" xfId="19492"/>
    <cellStyle name="Standard 2 4 2 4 3 3 3" xfId="6231"/>
    <cellStyle name="Standard 2 4 2 4 3 3 3 2" xfId="25816"/>
    <cellStyle name="Standard 2 4 2 4 3 3 4" xfId="23164"/>
    <cellStyle name="Standard 2 4 2 4 3 3 5" xfId="14187"/>
    <cellStyle name="Standard 2 4 2 4 3 4" xfId="1539"/>
    <cellStyle name="Standard 2 4 2 4 3 4 2" xfId="9495"/>
    <cellStyle name="Standard 2 4 2 4 3 4 2 2" xfId="29081"/>
    <cellStyle name="Standard 2 4 2 4 3 4 2 3" xfId="17452"/>
    <cellStyle name="Standard 2 4 2 4 3 4 3" xfId="6843"/>
    <cellStyle name="Standard 2 4 2 4 3 4 3 2" xfId="26428"/>
    <cellStyle name="Standard 2 4 2 4 3 4 4" xfId="21124"/>
    <cellStyle name="Standard 2 4 2 4 3 4 5" xfId="14799"/>
    <cellStyle name="Standard 2 4 2 4 3 5" xfId="8883"/>
    <cellStyle name="Standard 2 4 2 4 3 5 2" xfId="28469"/>
    <cellStyle name="Standard 2 4 2 4 3 5 3" xfId="16840"/>
    <cellStyle name="Standard 2 4 2 4 3 6" xfId="4191"/>
    <cellStyle name="Standard 2 4 2 4 3 6 2" xfId="23776"/>
    <cellStyle name="Standard 2 4 2 4 3 7" xfId="20512"/>
    <cellStyle name="Standard 2 4 2 4 3 8" xfId="12147"/>
    <cellStyle name="Standard 2 4 2 4 4" xfId="675"/>
    <cellStyle name="Standard 2 4 2 4 4 2" xfId="3327"/>
    <cellStyle name="Standard 2 4 2 4 4 2 2" xfId="11283"/>
    <cellStyle name="Standard 2 4 2 4 4 2 2 2" xfId="30869"/>
    <cellStyle name="Standard 2 4 2 4 4 2 2 3" xfId="19240"/>
    <cellStyle name="Standard 2 4 2 4 4 2 3" xfId="5979"/>
    <cellStyle name="Standard 2 4 2 4 4 2 3 2" xfId="25564"/>
    <cellStyle name="Standard 2 4 2 4 4 2 4" xfId="22912"/>
    <cellStyle name="Standard 2 4 2 4 4 2 5" xfId="13935"/>
    <cellStyle name="Standard 2 4 2 4 4 3" xfId="2307"/>
    <cellStyle name="Standard 2 4 2 4 4 3 2" xfId="10263"/>
    <cellStyle name="Standard 2 4 2 4 4 3 2 2" xfId="29849"/>
    <cellStyle name="Standard 2 4 2 4 4 3 2 3" xfId="18220"/>
    <cellStyle name="Standard 2 4 2 4 4 3 3" xfId="7611"/>
    <cellStyle name="Standard 2 4 2 4 4 3 3 2" xfId="27196"/>
    <cellStyle name="Standard 2 4 2 4 4 3 4" xfId="21892"/>
    <cellStyle name="Standard 2 4 2 4 4 3 5" xfId="15567"/>
    <cellStyle name="Standard 2 4 2 4 4 4" xfId="8631"/>
    <cellStyle name="Standard 2 4 2 4 4 4 2" xfId="28217"/>
    <cellStyle name="Standard 2 4 2 4 4 4 3" xfId="16588"/>
    <cellStyle name="Standard 2 4 2 4 4 5" xfId="4959"/>
    <cellStyle name="Standard 2 4 2 4 4 5 2" xfId="24544"/>
    <cellStyle name="Standard 2 4 2 4 4 6" xfId="20260"/>
    <cellStyle name="Standard 2 4 2 4 4 7" xfId="12915"/>
    <cellStyle name="Standard 2 4 2 4 5" xfId="1947"/>
    <cellStyle name="Standard 2 4 2 4 5 2" xfId="7251"/>
    <cellStyle name="Standard 2 4 2 4 5 2 2" xfId="26836"/>
    <cellStyle name="Standard 2 4 2 4 5 2 3" xfId="15207"/>
    <cellStyle name="Standard 2 4 2 4 5 3" xfId="9903"/>
    <cellStyle name="Standard 2 4 2 4 5 3 2" xfId="29489"/>
    <cellStyle name="Standard 2 4 2 4 5 3 3" xfId="17860"/>
    <cellStyle name="Standard 2 4 2 4 5 4" xfId="4599"/>
    <cellStyle name="Standard 2 4 2 4 5 4 2" xfId="24184"/>
    <cellStyle name="Standard 2 4 2 4 5 5" xfId="21532"/>
    <cellStyle name="Standard 2 4 2 4 5 6" xfId="12555"/>
    <cellStyle name="Standard 2 4 2 4 6" xfId="2967"/>
    <cellStyle name="Standard 2 4 2 4 6 2" xfId="10923"/>
    <cellStyle name="Standard 2 4 2 4 6 2 2" xfId="30509"/>
    <cellStyle name="Standard 2 4 2 4 6 2 3" xfId="18880"/>
    <cellStyle name="Standard 2 4 2 4 6 3" xfId="5619"/>
    <cellStyle name="Standard 2 4 2 4 6 3 2" xfId="25204"/>
    <cellStyle name="Standard 2 4 2 4 6 4" xfId="22552"/>
    <cellStyle name="Standard 2 4 2 4 6 5" xfId="13575"/>
    <cellStyle name="Standard 2 4 2 4 7" xfId="1287"/>
    <cellStyle name="Standard 2 4 2 4 7 2" xfId="9243"/>
    <cellStyle name="Standard 2 4 2 4 7 2 2" xfId="28829"/>
    <cellStyle name="Standard 2 4 2 4 7 2 3" xfId="17200"/>
    <cellStyle name="Standard 2 4 2 4 7 3" xfId="6591"/>
    <cellStyle name="Standard 2 4 2 4 7 3 2" xfId="26176"/>
    <cellStyle name="Standard 2 4 2 4 7 4" xfId="20872"/>
    <cellStyle name="Standard 2 4 2 4 7 5" xfId="14547"/>
    <cellStyle name="Standard 2 4 2 4 8" xfId="8271"/>
    <cellStyle name="Standard 2 4 2 4 8 2" xfId="27857"/>
    <cellStyle name="Standard 2 4 2 4 8 3" xfId="16228"/>
    <cellStyle name="Standard 2 4 2 4 9" xfId="3939"/>
    <cellStyle name="Standard 2 4 2 4 9 2" xfId="23524"/>
    <cellStyle name="Standard 2 4 2 5" xfId="375"/>
    <cellStyle name="Standard 2 4 2 5 2" xfId="987"/>
    <cellStyle name="Standard 2 4 2 5 2 2" xfId="3639"/>
    <cellStyle name="Standard 2 4 2 5 2 2 2" xfId="11595"/>
    <cellStyle name="Standard 2 4 2 5 2 2 2 2" xfId="31181"/>
    <cellStyle name="Standard 2 4 2 5 2 2 2 3" xfId="19552"/>
    <cellStyle name="Standard 2 4 2 5 2 2 3" xfId="6291"/>
    <cellStyle name="Standard 2 4 2 5 2 2 3 2" xfId="25876"/>
    <cellStyle name="Standard 2 4 2 5 2 2 4" xfId="23224"/>
    <cellStyle name="Standard 2 4 2 5 2 2 5" xfId="14247"/>
    <cellStyle name="Standard 2 4 2 5 2 3" xfId="2619"/>
    <cellStyle name="Standard 2 4 2 5 2 3 2" xfId="10575"/>
    <cellStyle name="Standard 2 4 2 5 2 3 2 2" xfId="30161"/>
    <cellStyle name="Standard 2 4 2 5 2 3 2 3" xfId="18532"/>
    <cellStyle name="Standard 2 4 2 5 2 3 3" xfId="7923"/>
    <cellStyle name="Standard 2 4 2 5 2 3 3 2" xfId="27508"/>
    <cellStyle name="Standard 2 4 2 5 2 3 4" xfId="22204"/>
    <cellStyle name="Standard 2 4 2 5 2 3 5" xfId="15879"/>
    <cellStyle name="Standard 2 4 2 5 2 4" xfId="8943"/>
    <cellStyle name="Standard 2 4 2 5 2 4 2" xfId="28529"/>
    <cellStyle name="Standard 2 4 2 5 2 4 3" xfId="16900"/>
    <cellStyle name="Standard 2 4 2 5 2 5" xfId="5271"/>
    <cellStyle name="Standard 2 4 2 5 2 5 2" xfId="24856"/>
    <cellStyle name="Standard 2 4 2 5 2 6" xfId="20572"/>
    <cellStyle name="Standard 2 4 2 5 2 7" xfId="13227"/>
    <cellStyle name="Standard 2 4 2 5 3" xfId="2007"/>
    <cellStyle name="Standard 2 4 2 5 3 2" xfId="7311"/>
    <cellStyle name="Standard 2 4 2 5 3 2 2" xfId="26896"/>
    <cellStyle name="Standard 2 4 2 5 3 2 3" xfId="15267"/>
    <cellStyle name="Standard 2 4 2 5 3 3" xfId="9963"/>
    <cellStyle name="Standard 2 4 2 5 3 3 2" xfId="29549"/>
    <cellStyle name="Standard 2 4 2 5 3 3 3" xfId="17920"/>
    <cellStyle name="Standard 2 4 2 5 3 4" xfId="4659"/>
    <cellStyle name="Standard 2 4 2 5 3 4 2" xfId="24244"/>
    <cellStyle name="Standard 2 4 2 5 3 5" xfId="21592"/>
    <cellStyle name="Standard 2 4 2 5 3 6" xfId="12615"/>
    <cellStyle name="Standard 2 4 2 5 4" xfId="3027"/>
    <cellStyle name="Standard 2 4 2 5 4 2" xfId="10983"/>
    <cellStyle name="Standard 2 4 2 5 4 2 2" xfId="30569"/>
    <cellStyle name="Standard 2 4 2 5 4 2 3" xfId="18940"/>
    <cellStyle name="Standard 2 4 2 5 4 3" xfId="5679"/>
    <cellStyle name="Standard 2 4 2 5 4 3 2" xfId="25264"/>
    <cellStyle name="Standard 2 4 2 5 4 4" xfId="22612"/>
    <cellStyle name="Standard 2 4 2 5 4 5" xfId="13635"/>
    <cellStyle name="Standard 2 4 2 5 5" xfId="1599"/>
    <cellStyle name="Standard 2 4 2 5 5 2" xfId="9555"/>
    <cellStyle name="Standard 2 4 2 5 5 2 2" xfId="29141"/>
    <cellStyle name="Standard 2 4 2 5 5 2 3" xfId="17512"/>
    <cellStyle name="Standard 2 4 2 5 5 3" xfId="6903"/>
    <cellStyle name="Standard 2 4 2 5 5 3 2" xfId="26488"/>
    <cellStyle name="Standard 2 4 2 5 5 4" xfId="21184"/>
    <cellStyle name="Standard 2 4 2 5 5 5" xfId="14859"/>
    <cellStyle name="Standard 2 4 2 5 6" xfId="8331"/>
    <cellStyle name="Standard 2 4 2 5 6 2" xfId="27917"/>
    <cellStyle name="Standard 2 4 2 5 6 3" xfId="16288"/>
    <cellStyle name="Standard 2 4 2 5 7" xfId="4251"/>
    <cellStyle name="Standard 2 4 2 5 7 2" xfId="23836"/>
    <cellStyle name="Standard 2 4 2 5 8" xfId="19960"/>
    <cellStyle name="Standard 2 4 2 5 9" xfId="12207"/>
    <cellStyle name="Standard 2 4 2 6" xfId="801"/>
    <cellStyle name="Standard 2 4 2 6 2" xfId="2433"/>
    <cellStyle name="Standard 2 4 2 6 2 2" xfId="7737"/>
    <cellStyle name="Standard 2 4 2 6 2 2 2" xfId="27322"/>
    <cellStyle name="Standard 2 4 2 6 2 2 3" xfId="15693"/>
    <cellStyle name="Standard 2 4 2 6 2 3" xfId="10389"/>
    <cellStyle name="Standard 2 4 2 6 2 3 2" xfId="29975"/>
    <cellStyle name="Standard 2 4 2 6 2 3 3" xfId="18346"/>
    <cellStyle name="Standard 2 4 2 6 2 4" xfId="5085"/>
    <cellStyle name="Standard 2 4 2 6 2 4 2" xfId="24670"/>
    <cellStyle name="Standard 2 4 2 6 2 5" xfId="22018"/>
    <cellStyle name="Standard 2 4 2 6 2 6" xfId="13041"/>
    <cellStyle name="Standard 2 4 2 6 3" xfId="3453"/>
    <cellStyle name="Standard 2 4 2 6 3 2" xfId="11409"/>
    <cellStyle name="Standard 2 4 2 6 3 2 2" xfId="30995"/>
    <cellStyle name="Standard 2 4 2 6 3 2 3" xfId="19366"/>
    <cellStyle name="Standard 2 4 2 6 3 3" xfId="6105"/>
    <cellStyle name="Standard 2 4 2 6 3 3 2" xfId="25690"/>
    <cellStyle name="Standard 2 4 2 6 3 4" xfId="23038"/>
    <cellStyle name="Standard 2 4 2 6 3 5" xfId="14061"/>
    <cellStyle name="Standard 2 4 2 6 4" xfId="1413"/>
    <cellStyle name="Standard 2 4 2 6 4 2" xfId="9369"/>
    <cellStyle name="Standard 2 4 2 6 4 2 2" xfId="28955"/>
    <cellStyle name="Standard 2 4 2 6 4 2 3" xfId="17326"/>
    <cellStyle name="Standard 2 4 2 6 4 3" xfId="6717"/>
    <cellStyle name="Standard 2 4 2 6 4 3 2" xfId="26302"/>
    <cellStyle name="Standard 2 4 2 6 4 4" xfId="20998"/>
    <cellStyle name="Standard 2 4 2 6 4 5" xfId="14673"/>
    <cellStyle name="Standard 2 4 2 6 5" xfId="8757"/>
    <cellStyle name="Standard 2 4 2 6 5 2" xfId="28343"/>
    <cellStyle name="Standard 2 4 2 6 5 3" xfId="16714"/>
    <cellStyle name="Standard 2 4 2 6 6" xfId="4065"/>
    <cellStyle name="Standard 2 4 2 6 6 2" xfId="23650"/>
    <cellStyle name="Standard 2 4 2 6 7" xfId="20386"/>
    <cellStyle name="Standard 2 4 2 6 8" xfId="12021"/>
    <cellStyle name="Standard 2 4 2 7" xfId="579"/>
    <cellStyle name="Standard 2 4 2 7 2" xfId="3231"/>
    <cellStyle name="Standard 2 4 2 7 2 2" xfId="11187"/>
    <cellStyle name="Standard 2 4 2 7 2 2 2" xfId="30773"/>
    <cellStyle name="Standard 2 4 2 7 2 2 3" xfId="19144"/>
    <cellStyle name="Standard 2 4 2 7 2 3" xfId="5883"/>
    <cellStyle name="Standard 2 4 2 7 2 3 2" xfId="25468"/>
    <cellStyle name="Standard 2 4 2 7 2 4" xfId="22816"/>
    <cellStyle name="Standard 2 4 2 7 2 5" xfId="13839"/>
    <cellStyle name="Standard 2 4 2 7 3" xfId="2211"/>
    <cellStyle name="Standard 2 4 2 7 3 2" xfId="10167"/>
    <cellStyle name="Standard 2 4 2 7 3 2 2" xfId="29753"/>
    <cellStyle name="Standard 2 4 2 7 3 2 3" xfId="18124"/>
    <cellStyle name="Standard 2 4 2 7 3 3" xfId="7515"/>
    <cellStyle name="Standard 2 4 2 7 3 3 2" xfId="27100"/>
    <cellStyle name="Standard 2 4 2 7 3 4" xfId="21796"/>
    <cellStyle name="Standard 2 4 2 7 3 5" xfId="15471"/>
    <cellStyle name="Standard 2 4 2 7 4" xfId="8535"/>
    <cellStyle name="Standard 2 4 2 7 4 2" xfId="28121"/>
    <cellStyle name="Standard 2 4 2 7 4 3" xfId="16492"/>
    <cellStyle name="Standard 2 4 2 7 5" xfId="4863"/>
    <cellStyle name="Standard 2 4 2 7 5 2" xfId="24448"/>
    <cellStyle name="Standard 2 4 2 7 6" xfId="20164"/>
    <cellStyle name="Standard 2 4 2 7 7" xfId="12819"/>
    <cellStyle name="Standard 2 4 2 8" xfId="1821"/>
    <cellStyle name="Standard 2 4 2 8 2" xfId="7125"/>
    <cellStyle name="Standard 2 4 2 8 2 2" xfId="26710"/>
    <cellStyle name="Standard 2 4 2 8 2 3" xfId="15081"/>
    <cellStyle name="Standard 2 4 2 8 3" xfId="9777"/>
    <cellStyle name="Standard 2 4 2 8 3 2" xfId="29363"/>
    <cellStyle name="Standard 2 4 2 8 3 3" xfId="17734"/>
    <cellStyle name="Standard 2 4 2 8 4" xfId="4473"/>
    <cellStyle name="Standard 2 4 2 8 4 2" xfId="24058"/>
    <cellStyle name="Standard 2 4 2 8 5" xfId="21406"/>
    <cellStyle name="Standard 2 4 2 8 6" xfId="12429"/>
    <cellStyle name="Standard 2 4 2 9" xfId="2841"/>
    <cellStyle name="Standard 2 4 2 9 2" xfId="10797"/>
    <cellStyle name="Standard 2 4 2 9 2 2" xfId="30383"/>
    <cellStyle name="Standard 2 4 2 9 2 3" xfId="18754"/>
    <cellStyle name="Standard 2 4 2 9 3" xfId="5493"/>
    <cellStyle name="Standard 2 4 2 9 3 2" xfId="25078"/>
    <cellStyle name="Standard 2 4 2 9 4" xfId="22426"/>
    <cellStyle name="Standard 2 4 2 9 5" xfId="13449"/>
    <cellStyle name="Standard 2 4 3" xfId="173"/>
    <cellStyle name="Standard 2 4 3 10" xfId="8127"/>
    <cellStyle name="Standard 2 4 3 10 2" xfId="27713"/>
    <cellStyle name="Standard 2 4 3 10 3" xfId="16084"/>
    <cellStyle name="Standard 2 4 3 11" xfId="3873"/>
    <cellStyle name="Standard 2 4 3 11 2" xfId="23458"/>
    <cellStyle name="Standard 2 4 3 12" xfId="19756"/>
    <cellStyle name="Standard 2 4 3 13" xfId="11829"/>
    <cellStyle name="Standard 2 4 3 2" xfId="249"/>
    <cellStyle name="Standard 2 4 3 2 10" xfId="19834"/>
    <cellStyle name="Standard 2 4 3 2 11" xfId="11955"/>
    <cellStyle name="Standard 2 4 3 2 2" xfId="531"/>
    <cellStyle name="Standard 2 4 3 2 2 2" xfId="1143"/>
    <cellStyle name="Standard 2 4 3 2 2 2 2" xfId="3795"/>
    <cellStyle name="Standard 2 4 3 2 2 2 2 2" xfId="11751"/>
    <cellStyle name="Standard 2 4 3 2 2 2 2 2 2" xfId="31337"/>
    <cellStyle name="Standard 2 4 3 2 2 2 2 2 3" xfId="19708"/>
    <cellStyle name="Standard 2 4 3 2 2 2 2 3" xfId="6447"/>
    <cellStyle name="Standard 2 4 3 2 2 2 2 3 2" xfId="26032"/>
    <cellStyle name="Standard 2 4 3 2 2 2 2 4" xfId="23380"/>
    <cellStyle name="Standard 2 4 3 2 2 2 2 5" xfId="14403"/>
    <cellStyle name="Standard 2 4 3 2 2 2 3" xfId="2775"/>
    <cellStyle name="Standard 2 4 3 2 2 2 3 2" xfId="10731"/>
    <cellStyle name="Standard 2 4 3 2 2 2 3 2 2" xfId="30317"/>
    <cellStyle name="Standard 2 4 3 2 2 2 3 2 3" xfId="18688"/>
    <cellStyle name="Standard 2 4 3 2 2 2 3 3" xfId="8079"/>
    <cellStyle name="Standard 2 4 3 2 2 2 3 3 2" xfId="27664"/>
    <cellStyle name="Standard 2 4 3 2 2 2 3 4" xfId="22360"/>
    <cellStyle name="Standard 2 4 3 2 2 2 3 5" xfId="16035"/>
    <cellStyle name="Standard 2 4 3 2 2 2 4" xfId="9099"/>
    <cellStyle name="Standard 2 4 3 2 2 2 4 2" xfId="28685"/>
    <cellStyle name="Standard 2 4 3 2 2 2 4 3" xfId="17056"/>
    <cellStyle name="Standard 2 4 3 2 2 2 5" xfId="5427"/>
    <cellStyle name="Standard 2 4 3 2 2 2 5 2" xfId="25012"/>
    <cellStyle name="Standard 2 4 3 2 2 2 6" xfId="20728"/>
    <cellStyle name="Standard 2 4 3 2 2 2 7" xfId="13383"/>
    <cellStyle name="Standard 2 4 3 2 2 3" xfId="2163"/>
    <cellStyle name="Standard 2 4 3 2 2 3 2" xfId="7467"/>
    <cellStyle name="Standard 2 4 3 2 2 3 2 2" xfId="27052"/>
    <cellStyle name="Standard 2 4 3 2 2 3 2 3" xfId="15423"/>
    <cellStyle name="Standard 2 4 3 2 2 3 3" xfId="10119"/>
    <cellStyle name="Standard 2 4 3 2 2 3 3 2" xfId="29705"/>
    <cellStyle name="Standard 2 4 3 2 2 3 3 3" xfId="18076"/>
    <cellStyle name="Standard 2 4 3 2 2 3 4" xfId="4815"/>
    <cellStyle name="Standard 2 4 3 2 2 3 4 2" xfId="24400"/>
    <cellStyle name="Standard 2 4 3 2 2 3 5" xfId="21748"/>
    <cellStyle name="Standard 2 4 3 2 2 3 6" xfId="12771"/>
    <cellStyle name="Standard 2 4 3 2 2 4" xfId="3183"/>
    <cellStyle name="Standard 2 4 3 2 2 4 2" xfId="11139"/>
    <cellStyle name="Standard 2 4 3 2 2 4 2 2" xfId="30725"/>
    <cellStyle name="Standard 2 4 3 2 2 4 2 3" xfId="19096"/>
    <cellStyle name="Standard 2 4 3 2 2 4 3" xfId="5835"/>
    <cellStyle name="Standard 2 4 3 2 2 4 3 2" xfId="25420"/>
    <cellStyle name="Standard 2 4 3 2 2 4 4" xfId="22768"/>
    <cellStyle name="Standard 2 4 3 2 2 4 5" xfId="13791"/>
    <cellStyle name="Standard 2 4 3 2 2 5" xfId="1755"/>
    <cellStyle name="Standard 2 4 3 2 2 5 2" xfId="9711"/>
    <cellStyle name="Standard 2 4 3 2 2 5 2 2" xfId="29297"/>
    <cellStyle name="Standard 2 4 3 2 2 5 2 3" xfId="17668"/>
    <cellStyle name="Standard 2 4 3 2 2 5 3" xfId="7059"/>
    <cellStyle name="Standard 2 4 3 2 2 5 3 2" xfId="26644"/>
    <cellStyle name="Standard 2 4 3 2 2 5 4" xfId="21340"/>
    <cellStyle name="Standard 2 4 3 2 2 5 5" xfId="15015"/>
    <cellStyle name="Standard 2 4 3 2 2 6" xfId="8487"/>
    <cellStyle name="Standard 2 4 3 2 2 6 2" xfId="28073"/>
    <cellStyle name="Standard 2 4 3 2 2 6 3" xfId="16444"/>
    <cellStyle name="Standard 2 4 3 2 2 7" xfId="4407"/>
    <cellStyle name="Standard 2 4 3 2 2 7 2" xfId="23992"/>
    <cellStyle name="Standard 2 4 3 2 2 8" xfId="20116"/>
    <cellStyle name="Standard 2 4 3 2 2 9" xfId="12363"/>
    <cellStyle name="Standard 2 4 3 2 3" xfId="861"/>
    <cellStyle name="Standard 2 4 3 2 3 2" xfId="2493"/>
    <cellStyle name="Standard 2 4 3 2 3 2 2" xfId="7797"/>
    <cellStyle name="Standard 2 4 3 2 3 2 2 2" xfId="27382"/>
    <cellStyle name="Standard 2 4 3 2 3 2 2 3" xfId="15753"/>
    <cellStyle name="Standard 2 4 3 2 3 2 3" xfId="10449"/>
    <cellStyle name="Standard 2 4 3 2 3 2 3 2" xfId="30035"/>
    <cellStyle name="Standard 2 4 3 2 3 2 3 3" xfId="18406"/>
    <cellStyle name="Standard 2 4 3 2 3 2 4" xfId="5145"/>
    <cellStyle name="Standard 2 4 3 2 3 2 4 2" xfId="24730"/>
    <cellStyle name="Standard 2 4 3 2 3 2 5" xfId="22078"/>
    <cellStyle name="Standard 2 4 3 2 3 2 6" xfId="13101"/>
    <cellStyle name="Standard 2 4 3 2 3 3" xfId="3513"/>
    <cellStyle name="Standard 2 4 3 2 3 3 2" xfId="11469"/>
    <cellStyle name="Standard 2 4 3 2 3 3 2 2" xfId="31055"/>
    <cellStyle name="Standard 2 4 3 2 3 3 2 3" xfId="19426"/>
    <cellStyle name="Standard 2 4 3 2 3 3 3" xfId="6165"/>
    <cellStyle name="Standard 2 4 3 2 3 3 3 2" xfId="25750"/>
    <cellStyle name="Standard 2 4 3 2 3 3 4" xfId="23098"/>
    <cellStyle name="Standard 2 4 3 2 3 3 5" xfId="14121"/>
    <cellStyle name="Standard 2 4 3 2 3 4" xfId="1473"/>
    <cellStyle name="Standard 2 4 3 2 3 4 2" xfId="9429"/>
    <cellStyle name="Standard 2 4 3 2 3 4 2 2" xfId="29015"/>
    <cellStyle name="Standard 2 4 3 2 3 4 2 3" xfId="17386"/>
    <cellStyle name="Standard 2 4 3 2 3 4 3" xfId="6777"/>
    <cellStyle name="Standard 2 4 3 2 3 4 3 2" xfId="26362"/>
    <cellStyle name="Standard 2 4 3 2 3 4 4" xfId="21058"/>
    <cellStyle name="Standard 2 4 3 2 3 4 5" xfId="14733"/>
    <cellStyle name="Standard 2 4 3 2 3 5" xfId="8817"/>
    <cellStyle name="Standard 2 4 3 2 3 5 2" xfId="28403"/>
    <cellStyle name="Standard 2 4 3 2 3 5 3" xfId="16774"/>
    <cellStyle name="Standard 2 4 3 2 3 6" xfId="4125"/>
    <cellStyle name="Standard 2 4 3 2 3 6 2" xfId="23710"/>
    <cellStyle name="Standard 2 4 3 2 3 7" xfId="20446"/>
    <cellStyle name="Standard 2 4 3 2 3 8" xfId="12081"/>
    <cellStyle name="Standard 2 4 3 2 4" xfId="735"/>
    <cellStyle name="Standard 2 4 3 2 4 2" xfId="3387"/>
    <cellStyle name="Standard 2 4 3 2 4 2 2" xfId="11343"/>
    <cellStyle name="Standard 2 4 3 2 4 2 2 2" xfId="30929"/>
    <cellStyle name="Standard 2 4 3 2 4 2 2 3" xfId="19300"/>
    <cellStyle name="Standard 2 4 3 2 4 2 3" xfId="6039"/>
    <cellStyle name="Standard 2 4 3 2 4 2 3 2" xfId="25624"/>
    <cellStyle name="Standard 2 4 3 2 4 2 4" xfId="22972"/>
    <cellStyle name="Standard 2 4 3 2 4 2 5" xfId="13995"/>
    <cellStyle name="Standard 2 4 3 2 4 3" xfId="2367"/>
    <cellStyle name="Standard 2 4 3 2 4 3 2" xfId="10323"/>
    <cellStyle name="Standard 2 4 3 2 4 3 2 2" xfId="29909"/>
    <cellStyle name="Standard 2 4 3 2 4 3 2 3" xfId="18280"/>
    <cellStyle name="Standard 2 4 3 2 4 3 3" xfId="7671"/>
    <cellStyle name="Standard 2 4 3 2 4 3 3 2" xfId="27256"/>
    <cellStyle name="Standard 2 4 3 2 4 3 4" xfId="21952"/>
    <cellStyle name="Standard 2 4 3 2 4 3 5" xfId="15627"/>
    <cellStyle name="Standard 2 4 3 2 4 4" xfId="8691"/>
    <cellStyle name="Standard 2 4 3 2 4 4 2" xfId="28277"/>
    <cellStyle name="Standard 2 4 3 2 4 4 3" xfId="16648"/>
    <cellStyle name="Standard 2 4 3 2 4 5" xfId="5019"/>
    <cellStyle name="Standard 2 4 3 2 4 5 2" xfId="24604"/>
    <cellStyle name="Standard 2 4 3 2 4 6" xfId="20320"/>
    <cellStyle name="Standard 2 4 3 2 4 7" xfId="12975"/>
    <cellStyle name="Standard 2 4 3 2 5" xfId="1881"/>
    <cellStyle name="Standard 2 4 3 2 5 2" xfId="7185"/>
    <cellStyle name="Standard 2 4 3 2 5 2 2" xfId="26770"/>
    <cellStyle name="Standard 2 4 3 2 5 2 3" xfId="15141"/>
    <cellStyle name="Standard 2 4 3 2 5 3" xfId="9837"/>
    <cellStyle name="Standard 2 4 3 2 5 3 2" xfId="29423"/>
    <cellStyle name="Standard 2 4 3 2 5 3 3" xfId="17794"/>
    <cellStyle name="Standard 2 4 3 2 5 4" xfId="4533"/>
    <cellStyle name="Standard 2 4 3 2 5 4 2" xfId="24118"/>
    <cellStyle name="Standard 2 4 3 2 5 5" xfId="21466"/>
    <cellStyle name="Standard 2 4 3 2 5 6" xfId="12489"/>
    <cellStyle name="Standard 2 4 3 2 6" xfId="2901"/>
    <cellStyle name="Standard 2 4 3 2 6 2" xfId="10857"/>
    <cellStyle name="Standard 2 4 3 2 6 2 2" xfId="30443"/>
    <cellStyle name="Standard 2 4 3 2 6 2 3" xfId="18814"/>
    <cellStyle name="Standard 2 4 3 2 6 3" xfId="5553"/>
    <cellStyle name="Standard 2 4 3 2 6 3 2" xfId="25138"/>
    <cellStyle name="Standard 2 4 3 2 6 4" xfId="22486"/>
    <cellStyle name="Standard 2 4 3 2 6 5" xfId="13509"/>
    <cellStyle name="Standard 2 4 3 2 7" xfId="1347"/>
    <cellStyle name="Standard 2 4 3 2 7 2" xfId="9303"/>
    <cellStyle name="Standard 2 4 3 2 7 2 2" xfId="28889"/>
    <cellStyle name="Standard 2 4 3 2 7 2 3" xfId="17260"/>
    <cellStyle name="Standard 2 4 3 2 7 3" xfId="6651"/>
    <cellStyle name="Standard 2 4 3 2 7 3 2" xfId="26236"/>
    <cellStyle name="Standard 2 4 3 2 7 4" xfId="20932"/>
    <cellStyle name="Standard 2 4 3 2 7 5" xfId="14607"/>
    <cellStyle name="Standard 2 4 3 2 8" xfId="8205"/>
    <cellStyle name="Standard 2 4 3 2 8 2" xfId="27791"/>
    <cellStyle name="Standard 2 4 3 2 8 3" xfId="16162"/>
    <cellStyle name="Standard 2 4 3 2 9" xfId="3999"/>
    <cellStyle name="Standard 2 4 3 2 9 2" xfId="23584"/>
    <cellStyle name="Standard 2 4 3 3" xfId="297"/>
    <cellStyle name="Standard 2 4 3 3 10" xfId="19882"/>
    <cellStyle name="Standard 2 4 3 3 11" xfId="11877"/>
    <cellStyle name="Standard 2 4 3 3 2" xfId="453"/>
    <cellStyle name="Standard 2 4 3 3 2 2" xfId="1065"/>
    <cellStyle name="Standard 2 4 3 3 2 2 2" xfId="3717"/>
    <cellStyle name="Standard 2 4 3 3 2 2 2 2" xfId="11673"/>
    <cellStyle name="Standard 2 4 3 3 2 2 2 2 2" xfId="31259"/>
    <cellStyle name="Standard 2 4 3 3 2 2 2 2 3" xfId="19630"/>
    <cellStyle name="Standard 2 4 3 3 2 2 2 3" xfId="6369"/>
    <cellStyle name="Standard 2 4 3 3 2 2 2 3 2" xfId="25954"/>
    <cellStyle name="Standard 2 4 3 3 2 2 2 4" xfId="23302"/>
    <cellStyle name="Standard 2 4 3 3 2 2 2 5" xfId="14325"/>
    <cellStyle name="Standard 2 4 3 3 2 2 3" xfId="2697"/>
    <cellStyle name="Standard 2 4 3 3 2 2 3 2" xfId="10653"/>
    <cellStyle name="Standard 2 4 3 3 2 2 3 2 2" xfId="30239"/>
    <cellStyle name="Standard 2 4 3 3 2 2 3 2 3" xfId="18610"/>
    <cellStyle name="Standard 2 4 3 3 2 2 3 3" xfId="8001"/>
    <cellStyle name="Standard 2 4 3 3 2 2 3 3 2" xfId="27586"/>
    <cellStyle name="Standard 2 4 3 3 2 2 3 4" xfId="22282"/>
    <cellStyle name="Standard 2 4 3 3 2 2 3 5" xfId="15957"/>
    <cellStyle name="Standard 2 4 3 3 2 2 4" xfId="9021"/>
    <cellStyle name="Standard 2 4 3 3 2 2 4 2" xfId="28607"/>
    <cellStyle name="Standard 2 4 3 3 2 2 4 3" xfId="16978"/>
    <cellStyle name="Standard 2 4 3 3 2 2 5" xfId="5349"/>
    <cellStyle name="Standard 2 4 3 3 2 2 5 2" xfId="24934"/>
    <cellStyle name="Standard 2 4 3 3 2 2 6" xfId="20650"/>
    <cellStyle name="Standard 2 4 3 3 2 2 7" xfId="13305"/>
    <cellStyle name="Standard 2 4 3 3 2 3" xfId="2085"/>
    <cellStyle name="Standard 2 4 3 3 2 3 2" xfId="7389"/>
    <cellStyle name="Standard 2 4 3 3 2 3 2 2" xfId="26974"/>
    <cellStyle name="Standard 2 4 3 3 2 3 2 3" xfId="15345"/>
    <cellStyle name="Standard 2 4 3 3 2 3 3" xfId="10041"/>
    <cellStyle name="Standard 2 4 3 3 2 3 3 2" xfId="29627"/>
    <cellStyle name="Standard 2 4 3 3 2 3 3 3" xfId="17998"/>
    <cellStyle name="Standard 2 4 3 3 2 3 4" xfId="4737"/>
    <cellStyle name="Standard 2 4 3 3 2 3 4 2" xfId="24322"/>
    <cellStyle name="Standard 2 4 3 3 2 3 5" xfId="21670"/>
    <cellStyle name="Standard 2 4 3 3 2 3 6" xfId="12693"/>
    <cellStyle name="Standard 2 4 3 3 2 4" xfId="3105"/>
    <cellStyle name="Standard 2 4 3 3 2 4 2" xfId="11061"/>
    <cellStyle name="Standard 2 4 3 3 2 4 2 2" xfId="30647"/>
    <cellStyle name="Standard 2 4 3 3 2 4 2 3" xfId="19018"/>
    <cellStyle name="Standard 2 4 3 3 2 4 3" xfId="5757"/>
    <cellStyle name="Standard 2 4 3 3 2 4 3 2" xfId="25342"/>
    <cellStyle name="Standard 2 4 3 3 2 4 4" xfId="22690"/>
    <cellStyle name="Standard 2 4 3 3 2 4 5" xfId="13713"/>
    <cellStyle name="Standard 2 4 3 3 2 5" xfId="1677"/>
    <cellStyle name="Standard 2 4 3 3 2 5 2" xfId="9633"/>
    <cellStyle name="Standard 2 4 3 3 2 5 2 2" xfId="29219"/>
    <cellStyle name="Standard 2 4 3 3 2 5 2 3" xfId="17590"/>
    <cellStyle name="Standard 2 4 3 3 2 5 3" xfId="6981"/>
    <cellStyle name="Standard 2 4 3 3 2 5 3 2" xfId="26566"/>
    <cellStyle name="Standard 2 4 3 3 2 5 4" xfId="21262"/>
    <cellStyle name="Standard 2 4 3 3 2 5 5" xfId="14937"/>
    <cellStyle name="Standard 2 4 3 3 2 6" xfId="8409"/>
    <cellStyle name="Standard 2 4 3 3 2 6 2" xfId="27995"/>
    <cellStyle name="Standard 2 4 3 3 2 6 3" xfId="16366"/>
    <cellStyle name="Standard 2 4 3 3 2 7" xfId="4329"/>
    <cellStyle name="Standard 2 4 3 3 2 7 2" xfId="23914"/>
    <cellStyle name="Standard 2 4 3 3 2 8" xfId="20038"/>
    <cellStyle name="Standard 2 4 3 3 2 9" xfId="12285"/>
    <cellStyle name="Standard 2 4 3 3 3" xfId="909"/>
    <cellStyle name="Standard 2 4 3 3 3 2" xfId="2541"/>
    <cellStyle name="Standard 2 4 3 3 3 2 2" xfId="7845"/>
    <cellStyle name="Standard 2 4 3 3 3 2 2 2" xfId="27430"/>
    <cellStyle name="Standard 2 4 3 3 3 2 2 3" xfId="15801"/>
    <cellStyle name="Standard 2 4 3 3 3 2 3" xfId="10497"/>
    <cellStyle name="Standard 2 4 3 3 3 2 3 2" xfId="30083"/>
    <cellStyle name="Standard 2 4 3 3 3 2 3 3" xfId="18454"/>
    <cellStyle name="Standard 2 4 3 3 3 2 4" xfId="5193"/>
    <cellStyle name="Standard 2 4 3 3 3 2 4 2" xfId="24778"/>
    <cellStyle name="Standard 2 4 3 3 3 2 5" xfId="22126"/>
    <cellStyle name="Standard 2 4 3 3 3 2 6" xfId="13149"/>
    <cellStyle name="Standard 2 4 3 3 3 3" xfId="3561"/>
    <cellStyle name="Standard 2 4 3 3 3 3 2" xfId="11517"/>
    <cellStyle name="Standard 2 4 3 3 3 3 2 2" xfId="31103"/>
    <cellStyle name="Standard 2 4 3 3 3 3 2 3" xfId="19474"/>
    <cellStyle name="Standard 2 4 3 3 3 3 3" xfId="6213"/>
    <cellStyle name="Standard 2 4 3 3 3 3 3 2" xfId="25798"/>
    <cellStyle name="Standard 2 4 3 3 3 3 4" xfId="23146"/>
    <cellStyle name="Standard 2 4 3 3 3 3 5" xfId="14169"/>
    <cellStyle name="Standard 2 4 3 3 3 4" xfId="1521"/>
    <cellStyle name="Standard 2 4 3 3 3 4 2" xfId="9477"/>
    <cellStyle name="Standard 2 4 3 3 3 4 2 2" xfId="29063"/>
    <cellStyle name="Standard 2 4 3 3 3 4 2 3" xfId="17434"/>
    <cellStyle name="Standard 2 4 3 3 3 4 3" xfId="6825"/>
    <cellStyle name="Standard 2 4 3 3 3 4 3 2" xfId="26410"/>
    <cellStyle name="Standard 2 4 3 3 3 4 4" xfId="21106"/>
    <cellStyle name="Standard 2 4 3 3 3 4 5" xfId="14781"/>
    <cellStyle name="Standard 2 4 3 3 3 5" xfId="8865"/>
    <cellStyle name="Standard 2 4 3 3 3 5 2" xfId="28451"/>
    <cellStyle name="Standard 2 4 3 3 3 5 3" xfId="16822"/>
    <cellStyle name="Standard 2 4 3 3 3 6" xfId="4173"/>
    <cellStyle name="Standard 2 4 3 3 3 6 2" xfId="23758"/>
    <cellStyle name="Standard 2 4 3 3 3 7" xfId="20494"/>
    <cellStyle name="Standard 2 4 3 3 3 8" xfId="12129"/>
    <cellStyle name="Standard 2 4 3 3 4" xfId="657"/>
    <cellStyle name="Standard 2 4 3 3 4 2" xfId="3309"/>
    <cellStyle name="Standard 2 4 3 3 4 2 2" xfId="11265"/>
    <cellStyle name="Standard 2 4 3 3 4 2 2 2" xfId="30851"/>
    <cellStyle name="Standard 2 4 3 3 4 2 2 3" xfId="19222"/>
    <cellStyle name="Standard 2 4 3 3 4 2 3" xfId="5961"/>
    <cellStyle name="Standard 2 4 3 3 4 2 3 2" xfId="25546"/>
    <cellStyle name="Standard 2 4 3 3 4 2 4" xfId="22894"/>
    <cellStyle name="Standard 2 4 3 3 4 2 5" xfId="13917"/>
    <cellStyle name="Standard 2 4 3 3 4 3" xfId="2289"/>
    <cellStyle name="Standard 2 4 3 3 4 3 2" xfId="10245"/>
    <cellStyle name="Standard 2 4 3 3 4 3 2 2" xfId="29831"/>
    <cellStyle name="Standard 2 4 3 3 4 3 2 3" xfId="18202"/>
    <cellStyle name="Standard 2 4 3 3 4 3 3" xfId="7593"/>
    <cellStyle name="Standard 2 4 3 3 4 3 3 2" xfId="27178"/>
    <cellStyle name="Standard 2 4 3 3 4 3 4" xfId="21874"/>
    <cellStyle name="Standard 2 4 3 3 4 3 5" xfId="15549"/>
    <cellStyle name="Standard 2 4 3 3 4 4" xfId="8613"/>
    <cellStyle name="Standard 2 4 3 3 4 4 2" xfId="28199"/>
    <cellStyle name="Standard 2 4 3 3 4 4 3" xfId="16570"/>
    <cellStyle name="Standard 2 4 3 3 4 5" xfId="4941"/>
    <cellStyle name="Standard 2 4 3 3 4 5 2" xfId="24526"/>
    <cellStyle name="Standard 2 4 3 3 4 6" xfId="20242"/>
    <cellStyle name="Standard 2 4 3 3 4 7" xfId="12897"/>
    <cellStyle name="Standard 2 4 3 3 5" xfId="1929"/>
    <cellStyle name="Standard 2 4 3 3 5 2" xfId="7233"/>
    <cellStyle name="Standard 2 4 3 3 5 2 2" xfId="26818"/>
    <cellStyle name="Standard 2 4 3 3 5 2 3" xfId="15189"/>
    <cellStyle name="Standard 2 4 3 3 5 3" xfId="9885"/>
    <cellStyle name="Standard 2 4 3 3 5 3 2" xfId="29471"/>
    <cellStyle name="Standard 2 4 3 3 5 3 3" xfId="17842"/>
    <cellStyle name="Standard 2 4 3 3 5 4" xfId="4581"/>
    <cellStyle name="Standard 2 4 3 3 5 4 2" xfId="24166"/>
    <cellStyle name="Standard 2 4 3 3 5 5" xfId="21514"/>
    <cellStyle name="Standard 2 4 3 3 5 6" xfId="12537"/>
    <cellStyle name="Standard 2 4 3 3 6" xfId="2949"/>
    <cellStyle name="Standard 2 4 3 3 6 2" xfId="10905"/>
    <cellStyle name="Standard 2 4 3 3 6 2 2" xfId="30491"/>
    <cellStyle name="Standard 2 4 3 3 6 2 3" xfId="18862"/>
    <cellStyle name="Standard 2 4 3 3 6 3" xfId="5601"/>
    <cellStyle name="Standard 2 4 3 3 6 3 2" xfId="25186"/>
    <cellStyle name="Standard 2 4 3 3 6 4" xfId="22534"/>
    <cellStyle name="Standard 2 4 3 3 6 5" xfId="13557"/>
    <cellStyle name="Standard 2 4 3 3 7" xfId="1269"/>
    <cellStyle name="Standard 2 4 3 3 7 2" xfId="9225"/>
    <cellStyle name="Standard 2 4 3 3 7 2 2" xfId="28811"/>
    <cellStyle name="Standard 2 4 3 3 7 2 3" xfId="17182"/>
    <cellStyle name="Standard 2 4 3 3 7 3" xfId="6573"/>
    <cellStyle name="Standard 2 4 3 3 7 3 2" xfId="26158"/>
    <cellStyle name="Standard 2 4 3 3 7 4" xfId="20854"/>
    <cellStyle name="Standard 2 4 3 3 7 5" xfId="14529"/>
    <cellStyle name="Standard 2 4 3 3 8" xfId="8253"/>
    <cellStyle name="Standard 2 4 3 3 8 2" xfId="27839"/>
    <cellStyle name="Standard 2 4 3 3 8 3" xfId="16210"/>
    <cellStyle name="Standard 2 4 3 3 9" xfId="3921"/>
    <cellStyle name="Standard 2 4 3 3 9 2" xfId="23506"/>
    <cellStyle name="Standard 2 4 3 4" xfId="405"/>
    <cellStyle name="Standard 2 4 3 4 2" xfId="1017"/>
    <cellStyle name="Standard 2 4 3 4 2 2" xfId="3669"/>
    <cellStyle name="Standard 2 4 3 4 2 2 2" xfId="11625"/>
    <cellStyle name="Standard 2 4 3 4 2 2 2 2" xfId="31211"/>
    <cellStyle name="Standard 2 4 3 4 2 2 2 3" xfId="19582"/>
    <cellStyle name="Standard 2 4 3 4 2 2 3" xfId="6321"/>
    <cellStyle name="Standard 2 4 3 4 2 2 3 2" xfId="25906"/>
    <cellStyle name="Standard 2 4 3 4 2 2 4" xfId="23254"/>
    <cellStyle name="Standard 2 4 3 4 2 2 5" xfId="14277"/>
    <cellStyle name="Standard 2 4 3 4 2 3" xfId="2649"/>
    <cellStyle name="Standard 2 4 3 4 2 3 2" xfId="10605"/>
    <cellStyle name="Standard 2 4 3 4 2 3 2 2" xfId="30191"/>
    <cellStyle name="Standard 2 4 3 4 2 3 2 3" xfId="18562"/>
    <cellStyle name="Standard 2 4 3 4 2 3 3" xfId="7953"/>
    <cellStyle name="Standard 2 4 3 4 2 3 3 2" xfId="27538"/>
    <cellStyle name="Standard 2 4 3 4 2 3 4" xfId="22234"/>
    <cellStyle name="Standard 2 4 3 4 2 3 5" xfId="15909"/>
    <cellStyle name="Standard 2 4 3 4 2 4" xfId="8973"/>
    <cellStyle name="Standard 2 4 3 4 2 4 2" xfId="28559"/>
    <cellStyle name="Standard 2 4 3 4 2 4 3" xfId="16930"/>
    <cellStyle name="Standard 2 4 3 4 2 5" xfId="5301"/>
    <cellStyle name="Standard 2 4 3 4 2 5 2" xfId="24886"/>
    <cellStyle name="Standard 2 4 3 4 2 6" xfId="20602"/>
    <cellStyle name="Standard 2 4 3 4 2 7" xfId="13257"/>
    <cellStyle name="Standard 2 4 3 4 3" xfId="2037"/>
    <cellStyle name="Standard 2 4 3 4 3 2" xfId="7341"/>
    <cellStyle name="Standard 2 4 3 4 3 2 2" xfId="26926"/>
    <cellStyle name="Standard 2 4 3 4 3 2 3" xfId="15297"/>
    <cellStyle name="Standard 2 4 3 4 3 3" xfId="9993"/>
    <cellStyle name="Standard 2 4 3 4 3 3 2" xfId="29579"/>
    <cellStyle name="Standard 2 4 3 4 3 3 3" xfId="17950"/>
    <cellStyle name="Standard 2 4 3 4 3 4" xfId="4689"/>
    <cellStyle name="Standard 2 4 3 4 3 4 2" xfId="24274"/>
    <cellStyle name="Standard 2 4 3 4 3 5" xfId="21622"/>
    <cellStyle name="Standard 2 4 3 4 3 6" xfId="12645"/>
    <cellStyle name="Standard 2 4 3 4 4" xfId="3057"/>
    <cellStyle name="Standard 2 4 3 4 4 2" xfId="11013"/>
    <cellStyle name="Standard 2 4 3 4 4 2 2" xfId="30599"/>
    <cellStyle name="Standard 2 4 3 4 4 2 3" xfId="18970"/>
    <cellStyle name="Standard 2 4 3 4 4 3" xfId="5709"/>
    <cellStyle name="Standard 2 4 3 4 4 3 2" xfId="25294"/>
    <cellStyle name="Standard 2 4 3 4 4 4" xfId="22642"/>
    <cellStyle name="Standard 2 4 3 4 4 5" xfId="13665"/>
    <cellStyle name="Standard 2 4 3 4 5" xfId="1629"/>
    <cellStyle name="Standard 2 4 3 4 5 2" xfId="9585"/>
    <cellStyle name="Standard 2 4 3 4 5 2 2" xfId="29171"/>
    <cellStyle name="Standard 2 4 3 4 5 2 3" xfId="17542"/>
    <cellStyle name="Standard 2 4 3 4 5 3" xfId="6933"/>
    <cellStyle name="Standard 2 4 3 4 5 3 2" xfId="26518"/>
    <cellStyle name="Standard 2 4 3 4 5 4" xfId="21214"/>
    <cellStyle name="Standard 2 4 3 4 5 5" xfId="14889"/>
    <cellStyle name="Standard 2 4 3 4 6" xfId="8361"/>
    <cellStyle name="Standard 2 4 3 4 6 2" xfId="27947"/>
    <cellStyle name="Standard 2 4 3 4 6 3" xfId="16318"/>
    <cellStyle name="Standard 2 4 3 4 7" xfId="4281"/>
    <cellStyle name="Standard 2 4 3 4 7 2" xfId="23866"/>
    <cellStyle name="Standard 2 4 3 4 8" xfId="19990"/>
    <cellStyle name="Standard 2 4 3 4 9" xfId="12237"/>
    <cellStyle name="Standard 2 4 3 5" xfId="783"/>
    <cellStyle name="Standard 2 4 3 5 2" xfId="2415"/>
    <cellStyle name="Standard 2 4 3 5 2 2" xfId="7719"/>
    <cellStyle name="Standard 2 4 3 5 2 2 2" xfId="27304"/>
    <cellStyle name="Standard 2 4 3 5 2 2 3" xfId="15675"/>
    <cellStyle name="Standard 2 4 3 5 2 3" xfId="10371"/>
    <cellStyle name="Standard 2 4 3 5 2 3 2" xfId="29957"/>
    <cellStyle name="Standard 2 4 3 5 2 3 3" xfId="18328"/>
    <cellStyle name="Standard 2 4 3 5 2 4" xfId="5067"/>
    <cellStyle name="Standard 2 4 3 5 2 4 2" xfId="24652"/>
    <cellStyle name="Standard 2 4 3 5 2 5" xfId="22000"/>
    <cellStyle name="Standard 2 4 3 5 2 6" xfId="13023"/>
    <cellStyle name="Standard 2 4 3 5 3" xfId="3435"/>
    <cellStyle name="Standard 2 4 3 5 3 2" xfId="11391"/>
    <cellStyle name="Standard 2 4 3 5 3 2 2" xfId="30977"/>
    <cellStyle name="Standard 2 4 3 5 3 2 3" xfId="19348"/>
    <cellStyle name="Standard 2 4 3 5 3 3" xfId="6087"/>
    <cellStyle name="Standard 2 4 3 5 3 3 2" xfId="25672"/>
    <cellStyle name="Standard 2 4 3 5 3 4" xfId="23020"/>
    <cellStyle name="Standard 2 4 3 5 3 5" xfId="14043"/>
    <cellStyle name="Standard 2 4 3 5 4" xfId="1395"/>
    <cellStyle name="Standard 2 4 3 5 4 2" xfId="9351"/>
    <cellStyle name="Standard 2 4 3 5 4 2 2" xfId="28937"/>
    <cellStyle name="Standard 2 4 3 5 4 2 3" xfId="17308"/>
    <cellStyle name="Standard 2 4 3 5 4 3" xfId="6699"/>
    <cellStyle name="Standard 2 4 3 5 4 3 2" xfId="26284"/>
    <cellStyle name="Standard 2 4 3 5 4 4" xfId="20980"/>
    <cellStyle name="Standard 2 4 3 5 4 5" xfId="14655"/>
    <cellStyle name="Standard 2 4 3 5 5" xfId="8739"/>
    <cellStyle name="Standard 2 4 3 5 5 2" xfId="28325"/>
    <cellStyle name="Standard 2 4 3 5 5 3" xfId="16696"/>
    <cellStyle name="Standard 2 4 3 5 6" xfId="4047"/>
    <cellStyle name="Standard 2 4 3 5 6 2" xfId="23632"/>
    <cellStyle name="Standard 2 4 3 5 7" xfId="20368"/>
    <cellStyle name="Standard 2 4 3 5 8" xfId="12003"/>
    <cellStyle name="Standard 2 4 3 6" xfId="609"/>
    <cellStyle name="Standard 2 4 3 6 2" xfId="3261"/>
    <cellStyle name="Standard 2 4 3 6 2 2" xfId="11217"/>
    <cellStyle name="Standard 2 4 3 6 2 2 2" xfId="30803"/>
    <cellStyle name="Standard 2 4 3 6 2 2 3" xfId="19174"/>
    <cellStyle name="Standard 2 4 3 6 2 3" xfId="5913"/>
    <cellStyle name="Standard 2 4 3 6 2 3 2" xfId="25498"/>
    <cellStyle name="Standard 2 4 3 6 2 4" xfId="22846"/>
    <cellStyle name="Standard 2 4 3 6 2 5" xfId="13869"/>
    <cellStyle name="Standard 2 4 3 6 3" xfId="2241"/>
    <cellStyle name="Standard 2 4 3 6 3 2" xfId="10197"/>
    <cellStyle name="Standard 2 4 3 6 3 2 2" xfId="29783"/>
    <cellStyle name="Standard 2 4 3 6 3 2 3" xfId="18154"/>
    <cellStyle name="Standard 2 4 3 6 3 3" xfId="7545"/>
    <cellStyle name="Standard 2 4 3 6 3 3 2" xfId="27130"/>
    <cellStyle name="Standard 2 4 3 6 3 4" xfId="21826"/>
    <cellStyle name="Standard 2 4 3 6 3 5" xfId="15501"/>
    <cellStyle name="Standard 2 4 3 6 4" xfId="8565"/>
    <cellStyle name="Standard 2 4 3 6 4 2" xfId="28151"/>
    <cellStyle name="Standard 2 4 3 6 4 3" xfId="16522"/>
    <cellStyle name="Standard 2 4 3 6 5" xfId="4893"/>
    <cellStyle name="Standard 2 4 3 6 5 2" xfId="24478"/>
    <cellStyle name="Standard 2 4 3 6 6" xfId="20194"/>
    <cellStyle name="Standard 2 4 3 6 7" xfId="12849"/>
    <cellStyle name="Standard 2 4 3 7" xfId="1803"/>
    <cellStyle name="Standard 2 4 3 7 2" xfId="7107"/>
    <cellStyle name="Standard 2 4 3 7 2 2" xfId="26692"/>
    <cellStyle name="Standard 2 4 3 7 2 3" xfId="15063"/>
    <cellStyle name="Standard 2 4 3 7 3" xfId="9759"/>
    <cellStyle name="Standard 2 4 3 7 3 2" xfId="29345"/>
    <cellStyle name="Standard 2 4 3 7 3 3" xfId="17716"/>
    <cellStyle name="Standard 2 4 3 7 4" xfId="4455"/>
    <cellStyle name="Standard 2 4 3 7 4 2" xfId="24040"/>
    <cellStyle name="Standard 2 4 3 7 5" xfId="21388"/>
    <cellStyle name="Standard 2 4 3 7 6" xfId="12411"/>
    <cellStyle name="Standard 2 4 3 8" xfId="2823"/>
    <cellStyle name="Standard 2 4 3 8 2" xfId="10779"/>
    <cellStyle name="Standard 2 4 3 8 2 2" xfId="30365"/>
    <cellStyle name="Standard 2 4 3 8 2 3" xfId="18736"/>
    <cellStyle name="Standard 2 4 3 8 3" xfId="5475"/>
    <cellStyle name="Standard 2 4 3 8 3 2" xfId="25060"/>
    <cellStyle name="Standard 2 4 3 8 4" xfId="22408"/>
    <cellStyle name="Standard 2 4 3 8 5" xfId="13431"/>
    <cellStyle name="Standard 2 4 3 9" xfId="1221"/>
    <cellStyle name="Standard 2 4 3 9 2" xfId="9177"/>
    <cellStyle name="Standard 2 4 3 9 2 2" xfId="28763"/>
    <cellStyle name="Standard 2 4 3 9 2 3" xfId="17134"/>
    <cellStyle name="Standard 2 4 3 9 3" xfId="6525"/>
    <cellStyle name="Standard 2 4 3 9 3 2" xfId="26110"/>
    <cellStyle name="Standard 2 4 3 9 4" xfId="20806"/>
    <cellStyle name="Standard 2 4 3 9 5" xfId="14481"/>
    <cellStyle name="Standard 2 4 4" xfId="237"/>
    <cellStyle name="Standard 2 4 4 10" xfId="3861"/>
    <cellStyle name="Standard 2 4 4 10 2" xfId="23446"/>
    <cellStyle name="Standard 2 4 4 11" xfId="19822"/>
    <cellStyle name="Standard 2 4 4 12" xfId="11817"/>
    <cellStyle name="Standard 2 4 4 2" xfId="333"/>
    <cellStyle name="Standard 2 4 4 2 10" xfId="19918"/>
    <cellStyle name="Standard 2 4 4 2 11" xfId="11943"/>
    <cellStyle name="Standard 2 4 4 2 2" xfId="519"/>
    <cellStyle name="Standard 2 4 4 2 2 2" xfId="1131"/>
    <cellStyle name="Standard 2 4 4 2 2 2 2" xfId="3783"/>
    <cellStyle name="Standard 2 4 4 2 2 2 2 2" xfId="11739"/>
    <cellStyle name="Standard 2 4 4 2 2 2 2 2 2" xfId="31325"/>
    <cellStyle name="Standard 2 4 4 2 2 2 2 2 3" xfId="19696"/>
    <cellStyle name="Standard 2 4 4 2 2 2 2 3" xfId="6435"/>
    <cellStyle name="Standard 2 4 4 2 2 2 2 3 2" xfId="26020"/>
    <cellStyle name="Standard 2 4 4 2 2 2 2 4" xfId="23368"/>
    <cellStyle name="Standard 2 4 4 2 2 2 2 5" xfId="14391"/>
    <cellStyle name="Standard 2 4 4 2 2 2 3" xfId="2763"/>
    <cellStyle name="Standard 2 4 4 2 2 2 3 2" xfId="10719"/>
    <cellStyle name="Standard 2 4 4 2 2 2 3 2 2" xfId="30305"/>
    <cellStyle name="Standard 2 4 4 2 2 2 3 2 3" xfId="18676"/>
    <cellStyle name="Standard 2 4 4 2 2 2 3 3" xfId="8067"/>
    <cellStyle name="Standard 2 4 4 2 2 2 3 3 2" xfId="27652"/>
    <cellStyle name="Standard 2 4 4 2 2 2 3 4" xfId="22348"/>
    <cellStyle name="Standard 2 4 4 2 2 2 3 5" xfId="16023"/>
    <cellStyle name="Standard 2 4 4 2 2 2 4" xfId="9087"/>
    <cellStyle name="Standard 2 4 4 2 2 2 4 2" xfId="28673"/>
    <cellStyle name="Standard 2 4 4 2 2 2 4 3" xfId="17044"/>
    <cellStyle name="Standard 2 4 4 2 2 2 5" xfId="5415"/>
    <cellStyle name="Standard 2 4 4 2 2 2 5 2" xfId="25000"/>
    <cellStyle name="Standard 2 4 4 2 2 2 6" xfId="20716"/>
    <cellStyle name="Standard 2 4 4 2 2 2 7" xfId="13371"/>
    <cellStyle name="Standard 2 4 4 2 2 3" xfId="2151"/>
    <cellStyle name="Standard 2 4 4 2 2 3 2" xfId="7455"/>
    <cellStyle name="Standard 2 4 4 2 2 3 2 2" xfId="27040"/>
    <cellStyle name="Standard 2 4 4 2 2 3 2 3" xfId="15411"/>
    <cellStyle name="Standard 2 4 4 2 2 3 3" xfId="10107"/>
    <cellStyle name="Standard 2 4 4 2 2 3 3 2" xfId="29693"/>
    <cellStyle name="Standard 2 4 4 2 2 3 3 3" xfId="18064"/>
    <cellStyle name="Standard 2 4 4 2 2 3 4" xfId="4803"/>
    <cellStyle name="Standard 2 4 4 2 2 3 4 2" xfId="24388"/>
    <cellStyle name="Standard 2 4 4 2 2 3 5" xfId="21736"/>
    <cellStyle name="Standard 2 4 4 2 2 3 6" xfId="12759"/>
    <cellStyle name="Standard 2 4 4 2 2 4" xfId="3171"/>
    <cellStyle name="Standard 2 4 4 2 2 4 2" xfId="11127"/>
    <cellStyle name="Standard 2 4 4 2 2 4 2 2" xfId="30713"/>
    <cellStyle name="Standard 2 4 4 2 2 4 2 3" xfId="19084"/>
    <cellStyle name="Standard 2 4 4 2 2 4 3" xfId="5823"/>
    <cellStyle name="Standard 2 4 4 2 2 4 3 2" xfId="25408"/>
    <cellStyle name="Standard 2 4 4 2 2 4 4" xfId="22756"/>
    <cellStyle name="Standard 2 4 4 2 2 4 5" xfId="13779"/>
    <cellStyle name="Standard 2 4 4 2 2 5" xfId="1743"/>
    <cellStyle name="Standard 2 4 4 2 2 5 2" xfId="9699"/>
    <cellStyle name="Standard 2 4 4 2 2 5 2 2" xfId="29285"/>
    <cellStyle name="Standard 2 4 4 2 2 5 2 3" xfId="17656"/>
    <cellStyle name="Standard 2 4 4 2 2 5 3" xfId="7047"/>
    <cellStyle name="Standard 2 4 4 2 2 5 3 2" xfId="26632"/>
    <cellStyle name="Standard 2 4 4 2 2 5 4" xfId="21328"/>
    <cellStyle name="Standard 2 4 4 2 2 5 5" xfId="15003"/>
    <cellStyle name="Standard 2 4 4 2 2 6" xfId="8475"/>
    <cellStyle name="Standard 2 4 4 2 2 6 2" xfId="28061"/>
    <cellStyle name="Standard 2 4 4 2 2 6 3" xfId="16432"/>
    <cellStyle name="Standard 2 4 4 2 2 7" xfId="4395"/>
    <cellStyle name="Standard 2 4 4 2 2 7 2" xfId="23980"/>
    <cellStyle name="Standard 2 4 4 2 2 8" xfId="20104"/>
    <cellStyle name="Standard 2 4 4 2 2 9" xfId="12351"/>
    <cellStyle name="Standard 2 4 4 2 3" xfId="945"/>
    <cellStyle name="Standard 2 4 4 2 3 2" xfId="2577"/>
    <cellStyle name="Standard 2 4 4 2 3 2 2" xfId="7881"/>
    <cellStyle name="Standard 2 4 4 2 3 2 2 2" xfId="27466"/>
    <cellStyle name="Standard 2 4 4 2 3 2 2 3" xfId="15837"/>
    <cellStyle name="Standard 2 4 4 2 3 2 3" xfId="10533"/>
    <cellStyle name="Standard 2 4 4 2 3 2 3 2" xfId="30119"/>
    <cellStyle name="Standard 2 4 4 2 3 2 3 3" xfId="18490"/>
    <cellStyle name="Standard 2 4 4 2 3 2 4" xfId="5229"/>
    <cellStyle name="Standard 2 4 4 2 3 2 4 2" xfId="24814"/>
    <cellStyle name="Standard 2 4 4 2 3 2 5" xfId="22162"/>
    <cellStyle name="Standard 2 4 4 2 3 2 6" xfId="13185"/>
    <cellStyle name="Standard 2 4 4 2 3 3" xfId="3597"/>
    <cellStyle name="Standard 2 4 4 2 3 3 2" xfId="11553"/>
    <cellStyle name="Standard 2 4 4 2 3 3 2 2" xfId="31139"/>
    <cellStyle name="Standard 2 4 4 2 3 3 2 3" xfId="19510"/>
    <cellStyle name="Standard 2 4 4 2 3 3 3" xfId="6249"/>
    <cellStyle name="Standard 2 4 4 2 3 3 3 2" xfId="25834"/>
    <cellStyle name="Standard 2 4 4 2 3 3 4" xfId="23182"/>
    <cellStyle name="Standard 2 4 4 2 3 3 5" xfId="14205"/>
    <cellStyle name="Standard 2 4 4 2 3 4" xfId="1557"/>
    <cellStyle name="Standard 2 4 4 2 3 4 2" xfId="9513"/>
    <cellStyle name="Standard 2 4 4 2 3 4 2 2" xfId="29099"/>
    <cellStyle name="Standard 2 4 4 2 3 4 2 3" xfId="17470"/>
    <cellStyle name="Standard 2 4 4 2 3 4 3" xfId="6861"/>
    <cellStyle name="Standard 2 4 4 2 3 4 3 2" xfId="26446"/>
    <cellStyle name="Standard 2 4 4 2 3 4 4" xfId="21142"/>
    <cellStyle name="Standard 2 4 4 2 3 4 5" xfId="14817"/>
    <cellStyle name="Standard 2 4 4 2 3 5" xfId="8901"/>
    <cellStyle name="Standard 2 4 4 2 3 5 2" xfId="28487"/>
    <cellStyle name="Standard 2 4 4 2 3 5 3" xfId="16858"/>
    <cellStyle name="Standard 2 4 4 2 3 6" xfId="4209"/>
    <cellStyle name="Standard 2 4 4 2 3 6 2" xfId="23794"/>
    <cellStyle name="Standard 2 4 4 2 3 7" xfId="20530"/>
    <cellStyle name="Standard 2 4 4 2 3 8" xfId="12165"/>
    <cellStyle name="Standard 2 4 4 2 4" xfId="723"/>
    <cellStyle name="Standard 2 4 4 2 4 2" xfId="3375"/>
    <cellStyle name="Standard 2 4 4 2 4 2 2" xfId="11331"/>
    <cellStyle name="Standard 2 4 4 2 4 2 2 2" xfId="30917"/>
    <cellStyle name="Standard 2 4 4 2 4 2 2 3" xfId="19288"/>
    <cellStyle name="Standard 2 4 4 2 4 2 3" xfId="6027"/>
    <cellStyle name="Standard 2 4 4 2 4 2 3 2" xfId="25612"/>
    <cellStyle name="Standard 2 4 4 2 4 2 4" xfId="22960"/>
    <cellStyle name="Standard 2 4 4 2 4 2 5" xfId="13983"/>
    <cellStyle name="Standard 2 4 4 2 4 3" xfId="2355"/>
    <cellStyle name="Standard 2 4 4 2 4 3 2" xfId="10311"/>
    <cellStyle name="Standard 2 4 4 2 4 3 2 2" xfId="29897"/>
    <cellStyle name="Standard 2 4 4 2 4 3 2 3" xfId="18268"/>
    <cellStyle name="Standard 2 4 4 2 4 3 3" xfId="7659"/>
    <cellStyle name="Standard 2 4 4 2 4 3 3 2" xfId="27244"/>
    <cellStyle name="Standard 2 4 4 2 4 3 4" xfId="21940"/>
    <cellStyle name="Standard 2 4 4 2 4 3 5" xfId="15615"/>
    <cellStyle name="Standard 2 4 4 2 4 4" xfId="8679"/>
    <cellStyle name="Standard 2 4 4 2 4 4 2" xfId="28265"/>
    <cellStyle name="Standard 2 4 4 2 4 4 3" xfId="16636"/>
    <cellStyle name="Standard 2 4 4 2 4 5" xfId="5007"/>
    <cellStyle name="Standard 2 4 4 2 4 5 2" xfId="24592"/>
    <cellStyle name="Standard 2 4 4 2 4 6" xfId="20308"/>
    <cellStyle name="Standard 2 4 4 2 4 7" xfId="12963"/>
    <cellStyle name="Standard 2 4 4 2 5" xfId="1965"/>
    <cellStyle name="Standard 2 4 4 2 5 2" xfId="7269"/>
    <cellStyle name="Standard 2 4 4 2 5 2 2" xfId="26854"/>
    <cellStyle name="Standard 2 4 4 2 5 2 3" xfId="15225"/>
    <cellStyle name="Standard 2 4 4 2 5 3" xfId="9921"/>
    <cellStyle name="Standard 2 4 4 2 5 3 2" xfId="29507"/>
    <cellStyle name="Standard 2 4 4 2 5 3 3" xfId="17878"/>
    <cellStyle name="Standard 2 4 4 2 5 4" xfId="4617"/>
    <cellStyle name="Standard 2 4 4 2 5 4 2" xfId="24202"/>
    <cellStyle name="Standard 2 4 4 2 5 5" xfId="21550"/>
    <cellStyle name="Standard 2 4 4 2 5 6" xfId="12573"/>
    <cellStyle name="Standard 2 4 4 2 6" xfId="2985"/>
    <cellStyle name="Standard 2 4 4 2 6 2" xfId="10941"/>
    <cellStyle name="Standard 2 4 4 2 6 2 2" xfId="30527"/>
    <cellStyle name="Standard 2 4 4 2 6 2 3" xfId="18898"/>
    <cellStyle name="Standard 2 4 4 2 6 3" xfId="5637"/>
    <cellStyle name="Standard 2 4 4 2 6 3 2" xfId="25222"/>
    <cellStyle name="Standard 2 4 4 2 6 4" xfId="22570"/>
    <cellStyle name="Standard 2 4 4 2 6 5" xfId="13593"/>
    <cellStyle name="Standard 2 4 4 2 7" xfId="1335"/>
    <cellStyle name="Standard 2 4 4 2 7 2" xfId="9291"/>
    <cellStyle name="Standard 2 4 4 2 7 2 2" xfId="28877"/>
    <cellStyle name="Standard 2 4 4 2 7 2 3" xfId="17248"/>
    <cellStyle name="Standard 2 4 4 2 7 3" xfId="6639"/>
    <cellStyle name="Standard 2 4 4 2 7 3 2" xfId="26224"/>
    <cellStyle name="Standard 2 4 4 2 7 4" xfId="20920"/>
    <cellStyle name="Standard 2 4 4 2 7 5" xfId="14595"/>
    <cellStyle name="Standard 2 4 4 2 8" xfId="8289"/>
    <cellStyle name="Standard 2 4 4 2 8 2" xfId="27875"/>
    <cellStyle name="Standard 2 4 4 2 8 3" xfId="16246"/>
    <cellStyle name="Standard 2 4 4 2 9" xfId="3987"/>
    <cellStyle name="Standard 2 4 4 2 9 2" xfId="23572"/>
    <cellStyle name="Standard 2 4 4 3" xfId="393"/>
    <cellStyle name="Standard 2 4 4 3 2" xfId="1005"/>
    <cellStyle name="Standard 2 4 4 3 2 2" xfId="3657"/>
    <cellStyle name="Standard 2 4 4 3 2 2 2" xfId="11613"/>
    <cellStyle name="Standard 2 4 4 3 2 2 2 2" xfId="31199"/>
    <cellStyle name="Standard 2 4 4 3 2 2 2 3" xfId="19570"/>
    <cellStyle name="Standard 2 4 4 3 2 2 3" xfId="6309"/>
    <cellStyle name="Standard 2 4 4 3 2 2 3 2" xfId="25894"/>
    <cellStyle name="Standard 2 4 4 3 2 2 4" xfId="23242"/>
    <cellStyle name="Standard 2 4 4 3 2 2 5" xfId="14265"/>
    <cellStyle name="Standard 2 4 4 3 2 3" xfId="2637"/>
    <cellStyle name="Standard 2 4 4 3 2 3 2" xfId="10593"/>
    <cellStyle name="Standard 2 4 4 3 2 3 2 2" xfId="30179"/>
    <cellStyle name="Standard 2 4 4 3 2 3 2 3" xfId="18550"/>
    <cellStyle name="Standard 2 4 4 3 2 3 3" xfId="7941"/>
    <cellStyle name="Standard 2 4 4 3 2 3 3 2" xfId="27526"/>
    <cellStyle name="Standard 2 4 4 3 2 3 4" xfId="22222"/>
    <cellStyle name="Standard 2 4 4 3 2 3 5" xfId="15897"/>
    <cellStyle name="Standard 2 4 4 3 2 4" xfId="8961"/>
    <cellStyle name="Standard 2 4 4 3 2 4 2" xfId="28547"/>
    <cellStyle name="Standard 2 4 4 3 2 4 3" xfId="16918"/>
    <cellStyle name="Standard 2 4 4 3 2 5" xfId="5289"/>
    <cellStyle name="Standard 2 4 4 3 2 5 2" xfId="24874"/>
    <cellStyle name="Standard 2 4 4 3 2 6" xfId="20590"/>
    <cellStyle name="Standard 2 4 4 3 2 7" xfId="13245"/>
    <cellStyle name="Standard 2 4 4 3 3" xfId="2025"/>
    <cellStyle name="Standard 2 4 4 3 3 2" xfId="7329"/>
    <cellStyle name="Standard 2 4 4 3 3 2 2" xfId="26914"/>
    <cellStyle name="Standard 2 4 4 3 3 2 3" xfId="15285"/>
    <cellStyle name="Standard 2 4 4 3 3 3" xfId="9981"/>
    <cellStyle name="Standard 2 4 4 3 3 3 2" xfId="29567"/>
    <cellStyle name="Standard 2 4 4 3 3 3 3" xfId="17938"/>
    <cellStyle name="Standard 2 4 4 3 3 4" xfId="4677"/>
    <cellStyle name="Standard 2 4 4 3 3 4 2" xfId="24262"/>
    <cellStyle name="Standard 2 4 4 3 3 5" xfId="21610"/>
    <cellStyle name="Standard 2 4 4 3 3 6" xfId="12633"/>
    <cellStyle name="Standard 2 4 4 3 4" xfId="3045"/>
    <cellStyle name="Standard 2 4 4 3 4 2" xfId="11001"/>
    <cellStyle name="Standard 2 4 4 3 4 2 2" xfId="30587"/>
    <cellStyle name="Standard 2 4 4 3 4 2 3" xfId="18958"/>
    <cellStyle name="Standard 2 4 4 3 4 3" xfId="5697"/>
    <cellStyle name="Standard 2 4 4 3 4 3 2" xfId="25282"/>
    <cellStyle name="Standard 2 4 4 3 4 4" xfId="22630"/>
    <cellStyle name="Standard 2 4 4 3 4 5" xfId="13653"/>
    <cellStyle name="Standard 2 4 4 3 5" xfId="1617"/>
    <cellStyle name="Standard 2 4 4 3 5 2" xfId="9573"/>
    <cellStyle name="Standard 2 4 4 3 5 2 2" xfId="29159"/>
    <cellStyle name="Standard 2 4 4 3 5 2 3" xfId="17530"/>
    <cellStyle name="Standard 2 4 4 3 5 3" xfId="6921"/>
    <cellStyle name="Standard 2 4 4 3 5 3 2" xfId="26506"/>
    <cellStyle name="Standard 2 4 4 3 5 4" xfId="21202"/>
    <cellStyle name="Standard 2 4 4 3 5 5" xfId="14877"/>
    <cellStyle name="Standard 2 4 4 3 6" xfId="8349"/>
    <cellStyle name="Standard 2 4 4 3 6 2" xfId="27935"/>
    <cellStyle name="Standard 2 4 4 3 6 3" xfId="16306"/>
    <cellStyle name="Standard 2 4 4 3 7" xfId="4269"/>
    <cellStyle name="Standard 2 4 4 3 7 2" xfId="23854"/>
    <cellStyle name="Standard 2 4 4 3 8" xfId="19978"/>
    <cellStyle name="Standard 2 4 4 3 9" xfId="12225"/>
    <cellStyle name="Standard 2 4 4 4" xfId="849"/>
    <cellStyle name="Standard 2 4 4 4 2" xfId="2481"/>
    <cellStyle name="Standard 2 4 4 4 2 2" xfId="7785"/>
    <cellStyle name="Standard 2 4 4 4 2 2 2" xfId="27370"/>
    <cellStyle name="Standard 2 4 4 4 2 2 3" xfId="15741"/>
    <cellStyle name="Standard 2 4 4 4 2 3" xfId="10437"/>
    <cellStyle name="Standard 2 4 4 4 2 3 2" xfId="30023"/>
    <cellStyle name="Standard 2 4 4 4 2 3 3" xfId="18394"/>
    <cellStyle name="Standard 2 4 4 4 2 4" xfId="5133"/>
    <cellStyle name="Standard 2 4 4 4 2 4 2" xfId="24718"/>
    <cellStyle name="Standard 2 4 4 4 2 5" xfId="22066"/>
    <cellStyle name="Standard 2 4 4 4 2 6" xfId="13089"/>
    <cellStyle name="Standard 2 4 4 4 3" xfId="3501"/>
    <cellStyle name="Standard 2 4 4 4 3 2" xfId="11457"/>
    <cellStyle name="Standard 2 4 4 4 3 2 2" xfId="31043"/>
    <cellStyle name="Standard 2 4 4 4 3 2 3" xfId="19414"/>
    <cellStyle name="Standard 2 4 4 4 3 3" xfId="6153"/>
    <cellStyle name="Standard 2 4 4 4 3 3 2" xfId="25738"/>
    <cellStyle name="Standard 2 4 4 4 3 4" xfId="23086"/>
    <cellStyle name="Standard 2 4 4 4 3 5" xfId="14109"/>
    <cellStyle name="Standard 2 4 4 4 4" xfId="1461"/>
    <cellStyle name="Standard 2 4 4 4 4 2" xfId="9417"/>
    <cellStyle name="Standard 2 4 4 4 4 2 2" xfId="29003"/>
    <cellStyle name="Standard 2 4 4 4 4 2 3" xfId="17374"/>
    <cellStyle name="Standard 2 4 4 4 4 3" xfId="6765"/>
    <cellStyle name="Standard 2 4 4 4 4 3 2" xfId="26350"/>
    <cellStyle name="Standard 2 4 4 4 4 4" xfId="21046"/>
    <cellStyle name="Standard 2 4 4 4 4 5" xfId="14721"/>
    <cellStyle name="Standard 2 4 4 4 5" xfId="8805"/>
    <cellStyle name="Standard 2 4 4 4 5 2" xfId="28391"/>
    <cellStyle name="Standard 2 4 4 4 5 3" xfId="16762"/>
    <cellStyle name="Standard 2 4 4 4 6" xfId="4113"/>
    <cellStyle name="Standard 2 4 4 4 6 2" xfId="23698"/>
    <cellStyle name="Standard 2 4 4 4 7" xfId="20434"/>
    <cellStyle name="Standard 2 4 4 4 8" xfId="12069"/>
    <cellStyle name="Standard 2 4 4 5" xfId="597"/>
    <cellStyle name="Standard 2 4 4 5 2" xfId="3249"/>
    <cellStyle name="Standard 2 4 4 5 2 2" xfId="11205"/>
    <cellStyle name="Standard 2 4 4 5 2 2 2" xfId="30791"/>
    <cellStyle name="Standard 2 4 4 5 2 2 3" xfId="19162"/>
    <cellStyle name="Standard 2 4 4 5 2 3" xfId="5901"/>
    <cellStyle name="Standard 2 4 4 5 2 3 2" xfId="25486"/>
    <cellStyle name="Standard 2 4 4 5 2 4" xfId="22834"/>
    <cellStyle name="Standard 2 4 4 5 2 5" xfId="13857"/>
    <cellStyle name="Standard 2 4 4 5 3" xfId="2229"/>
    <cellStyle name="Standard 2 4 4 5 3 2" xfId="10185"/>
    <cellStyle name="Standard 2 4 4 5 3 2 2" xfId="29771"/>
    <cellStyle name="Standard 2 4 4 5 3 2 3" xfId="18142"/>
    <cellStyle name="Standard 2 4 4 5 3 3" xfId="7533"/>
    <cellStyle name="Standard 2 4 4 5 3 3 2" xfId="27118"/>
    <cellStyle name="Standard 2 4 4 5 3 4" xfId="21814"/>
    <cellStyle name="Standard 2 4 4 5 3 5" xfId="15489"/>
    <cellStyle name="Standard 2 4 4 5 4" xfId="8553"/>
    <cellStyle name="Standard 2 4 4 5 4 2" xfId="28139"/>
    <cellStyle name="Standard 2 4 4 5 4 3" xfId="16510"/>
    <cellStyle name="Standard 2 4 4 5 5" xfId="4881"/>
    <cellStyle name="Standard 2 4 4 5 5 2" xfId="24466"/>
    <cellStyle name="Standard 2 4 4 5 6" xfId="20182"/>
    <cellStyle name="Standard 2 4 4 5 7" xfId="12837"/>
    <cellStyle name="Standard 2 4 4 6" xfId="1869"/>
    <cellStyle name="Standard 2 4 4 6 2" xfId="7173"/>
    <cellStyle name="Standard 2 4 4 6 2 2" xfId="26758"/>
    <cellStyle name="Standard 2 4 4 6 2 3" xfId="15129"/>
    <cellStyle name="Standard 2 4 4 6 3" xfId="9825"/>
    <cellStyle name="Standard 2 4 4 6 3 2" xfId="29411"/>
    <cellStyle name="Standard 2 4 4 6 3 3" xfId="17782"/>
    <cellStyle name="Standard 2 4 4 6 4" xfId="4521"/>
    <cellStyle name="Standard 2 4 4 6 4 2" xfId="24106"/>
    <cellStyle name="Standard 2 4 4 6 5" xfId="21454"/>
    <cellStyle name="Standard 2 4 4 6 6" xfId="12477"/>
    <cellStyle name="Standard 2 4 4 7" xfId="2889"/>
    <cellStyle name="Standard 2 4 4 7 2" xfId="10845"/>
    <cellStyle name="Standard 2 4 4 7 2 2" xfId="30431"/>
    <cellStyle name="Standard 2 4 4 7 2 3" xfId="18802"/>
    <cellStyle name="Standard 2 4 4 7 3" xfId="5541"/>
    <cellStyle name="Standard 2 4 4 7 3 2" xfId="25126"/>
    <cellStyle name="Standard 2 4 4 7 4" xfId="22474"/>
    <cellStyle name="Standard 2 4 4 7 5" xfId="13497"/>
    <cellStyle name="Standard 2 4 4 8" xfId="1209"/>
    <cellStyle name="Standard 2 4 4 8 2" xfId="9165"/>
    <cellStyle name="Standard 2 4 4 8 2 2" xfId="28751"/>
    <cellStyle name="Standard 2 4 4 8 2 3" xfId="17122"/>
    <cellStyle name="Standard 2 4 4 8 3" xfId="6513"/>
    <cellStyle name="Standard 2 4 4 8 3 2" xfId="26098"/>
    <cellStyle name="Standard 2 4 4 8 4" xfId="20794"/>
    <cellStyle name="Standard 2 4 4 8 5" xfId="14469"/>
    <cellStyle name="Standard 2 4 4 9" xfId="8193"/>
    <cellStyle name="Standard 2 4 4 9 2" xfId="27779"/>
    <cellStyle name="Standard 2 4 4 9 3" xfId="16150"/>
    <cellStyle name="Standard 2 4 5" xfId="201"/>
    <cellStyle name="Standard 2 4 5 10" xfId="19786"/>
    <cellStyle name="Standard 2 4 5 11" xfId="11907"/>
    <cellStyle name="Standard 2 4 5 2" xfId="483"/>
    <cellStyle name="Standard 2 4 5 2 2" xfId="1095"/>
    <cellStyle name="Standard 2 4 5 2 2 2" xfId="3747"/>
    <cellStyle name="Standard 2 4 5 2 2 2 2" xfId="11703"/>
    <cellStyle name="Standard 2 4 5 2 2 2 2 2" xfId="31289"/>
    <cellStyle name="Standard 2 4 5 2 2 2 2 3" xfId="19660"/>
    <cellStyle name="Standard 2 4 5 2 2 2 3" xfId="6399"/>
    <cellStyle name="Standard 2 4 5 2 2 2 3 2" xfId="25984"/>
    <cellStyle name="Standard 2 4 5 2 2 2 4" xfId="23332"/>
    <cellStyle name="Standard 2 4 5 2 2 2 5" xfId="14355"/>
    <cellStyle name="Standard 2 4 5 2 2 3" xfId="2727"/>
    <cellStyle name="Standard 2 4 5 2 2 3 2" xfId="10683"/>
    <cellStyle name="Standard 2 4 5 2 2 3 2 2" xfId="30269"/>
    <cellStyle name="Standard 2 4 5 2 2 3 2 3" xfId="18640"/>
    <cellStyle name="Standard 2 4 5 2 2 3 3" xfId="8031"/>
    <cellStyle name="Standard 2 4 5 2 2 3 3 2" xfId="27616"/>
    <cellStyle name="Standard 2 4 5 2 2 3 4" xfId="22312"/>
    <cellStyle name="Standard 2 4 5 2 2 3 5" xfId="15987"/>
    <cellStyle name="Standard 2 4 5 2 2 4" xfId="9051"/>
    <cellStyle name="Standard 2 4 5 2 2 4 2" xfId="28637"/>
    <cellStyle name="Standard 2 4 5 2 2 4 3" xfId="17008"/>
    <cellStyle name="Standard 2 4 5 2 2 5" xfId="5379"/>
    <cellStyle name="Standard 2 4 5 2 2 5 2" xfId="24964"/>
    <cellStyle name="Standard 2 4 5 2 2 6" xfId="20680"/>
    <cellStyle name="Standard 2 4 5 2 2 7" xfId="13335"/>
    <cellStyle name="Standard 2 4 5 2 3" xfId="2115"/>
    <cellStyle name="Standard 2 4 5 2 3 2" xfId="7419"/>
    <cellStyle name="Standard 2 4 5 2 3 2 2" xfId="27004"/>
    <cellStyle name="Standard 2 4 5 2 3 2 3" xfId="15375"/>
    <cellStyle name="Standard 2 4 5 2 3 3" xfId="10071"/>
    <cellStyle name="Standard 2 4 5 2 3 3 2" xfId="29657"/>
    <cellStyle name="Standard 2 4 5 2 3 3 3" xfId="18028"/>
    <cellStyle name="Standard 2 4 5 2 3 4" xfId="4767"/>
    <cellStyle name="Standard 2 4 5 2 3 4 2" xfId="24352"/>
    <cellStyle name="Standard 2 4 5 2 3 5" xfId="21700"/>
    <cellStyle name="Standard 2 4 5 2 3 6" xfId="12723"/>
    <cellStyle name="Standard 2 4 5 2 4" xfId="3135"/>
    <cellStyle name="Standard 2 4 5 2 4 2" xfId="11091"/>
    <cellStyle name="Standard 2 4 5 2 4 2 2" xfId="30677"/>
    <cellStyle name="Standard 2 4 5 2 4 2 3" xfId="19048"/>
    <cellStyle name="Standard 2 4 5 2 4 3" xfId="5787"/>
    <cellStyle name="Standard 2 4 5 2 4 3 2" xfId="25372"/>
    <cellStyle name="Standard 2 4 5 2 4 4" xfId="22720"/>
    <cellStyle name="Standard 2 4 5 2 4 5" xfId="13743"/>
    <cellStyle name="Standard 2 4 5 2 5" xfId="1707"/>
    <cellStyle name="Standard 2 4 5 2 5 2" xfId="9663"/>
    <cellStyle name="Standard 2 4 5 2 5 2 2" xfId="29249"/>
    <cellStyle name="Standard 2 4 5 2 5 2 3" xfId="17620"/>
    <cellStyle name="Standard 2 4 5 2 5 3" xfId="7011"/>
    <cellStyle name="Standard 2 4 5 2 5 3 2" xfId="26596"/>
    <cellStyle name="Standard 2 4 5 2 5 4" xfId="21292"/>
    <cellStyle name="Standard 2 4 5 2 5 5" xfId="14967"/>
    <cellStyle name="Standard 2 4 5 2 6" xfId="8439"/>
    <cellStyle name="Standard 2 4 5 2 6 2" xfId="28025"/>
    <cellStyle name="Standard 2 4 5 2 6 3" xfId="16396"/>
    <cellStyle name="Standard 2 4 5 2 7" xfId="4359"/>
    <cellStyle name="Standard 2 4 5 2 7 2" xfId="23944"/>
    <cellStyle name="Standard 2 4 5 2 8" xfId="20068"/>
    <cellStyle name="Standard 2 4 5 2 9" xfId="12315"/>
    <cellStyle name="Standard 2 4 5 3" xfId="813"/>
    <cellStyle name="Standard 2 4 5 3 2" xfId="2445"/>
    <cellStyle name="Standard 2 4 5 3 2 2" xfId="7749"/>
    <cellStyle name="Standard 2 4 5 3 2 2 2" xfId="27334"/>
    <cellStyle name="Standard 2 4 5 3 2 2 3" xfId="15705"/>
    <cellStyle name="Standard 2 4 5 3 2 3" xfId="10401"/>
    <cellStyle name="Standard 2 4 5 3 2 3 2" xfId="29987"/>
    <cellStyle name="Standard 2 4 5 3 2 3 3" xfId="18358"/>
    <cellStyle name="Standard 2 4 5 3 2 4" xfId="5097"/>
    <cellStyle name="Standard 2 4 5 3 2 4 2" xfId="24682"/>
    <cellStyle name="Standard 2 4 5 3 2 5" xfId="22030"/>
    <cellStyle name="Standard 2 4 5 3 2 6" xfId="13053"/>
    <cellStyle name="Standard 2 4 5 3 3" xfId="3465"/>
    <cellStyle name="Standard 2 4 5 3 3 2" xfId="11421"/>
    <cellStyle name="Standard 2 4 5 3 3 2 2" xfId="31007"/>
    <cellStyle name="Standard 2 4 5 3 3 2 3" xfId="19378"/>
    <cellStyle name="Standard 2 4 5 3 3 3" xfId="6117"/>
    <cellStyle name="Standard 2 4 5 3 3 3 2" xfId="25702"/>
    <cellStyle name="Standard 2 4 5 3 3 4" xfId="23050"/>
    <cellStyle name="Standard 2 4 5 3 3 5" xfId="14073"/>
    <cellStyle name="Standard 2 4 5 3 4" xfId="1425"/>
    <cellStyle name="Standard 2 4 5 3 4 2" xfId="9381"/>
    <cellStyle name="Standard 2 4 5 3 4 2 2" xfId="28967"/>
    <cellStyle name="Standard 2 4 5 3 4 2 3" xfId="17338"/>
    <cellStyle name="Standard 2 4 5 3 4 3" xfId="6729"/>
    <cellStyle name="Standard 2 4 5 3 4 3 2" xfId="26314"/>
    <cellStyle name="Standard 2 4 5 3 4 4" xfId="21010"/>
    <cellStyle name="Standard 2 4 5 3 4 5" xfId="14685"/>
    <cellStyle name="Standard 2 4 5 3 5" xfId="8769"/>
    <cellStyle name="Standard 2 4 5 3 5 2" xfId="28355"/>
    <cellStyle name="Standard 2 4 5 3 5 3" xfId="16726"/>
    <cellStyle name="Standard 2 4 5 3 6" xfId="4077"/>
    <cellStyle name="Standard 2 4 5 3 6 2" xfId="23662"/>
    <cellStyle name="Standard 2 4 5 3 7" xfId="20398"/>
    <cellStyle name="Standard 2 4 5 3 8" xfId="12033"/>
    <cellStyle name="Standard 2 4 5 4" xfId="687"/>
    <cellStyle name="Standard 2 4 5 4 2" xfId="3339"/>
    <cellStyle name="Standard 2 4 5 4 2 2" xfId="11295"/>
    <cellStyle name="Standard 2 4 5 4 2 2 2" xfId="30881"/>
    <cellStyle name="Standard 2 4 5 4 2 2 3" xfId="19252"/>
    <cellStyle name="Standard 2 4 5 4 2 3" xfId="5991"/>
    <cellStyle name="Standard 2 4 5 4 2 3 2" xfId="25576"/>
    <cellStyle name="Standard 2 4 5 4 2 4" xfId="22924"/>
    <cellStyle name="Standard 2 4 5 4 2 5" xfId="13947"/>
    <cellStyle name="Standard 2 4 5 4 3" xfId="2319"/>
    <cellStyle name="Standard 2 4 5 4 3 2" xfId="10275"/>
    <cellStyle name="Standard 2 4 5 4 3 2 2" xfId="29861"/>
    <cellStyle name="Standard 2 4 5 4 3 2 3" xfId="18232"/>
    <cellStyle name="Standard 2 4 5 4 3 3" xfId="7623"/>
    <cellStyle name="Standard 2 4 5 4 3 3 2" xfId="27208"/>
    <cellStyle name="Standard 2 4 5 4 3 4" xfId="21904"/>
    <cellStyle name="Standard 2 4 5 4 3 5" xfId="15579"/>
    <cellStyle name="Standard 2 4 5 4 4" xfId="8643"/>
    <cellStyle name="Standard 2 4 5 4 4 2" xfId="28229"/>
    <cellStyle name="Standard 2 4 5 4 4 3" xfId="16600"/>
    <cellStyle name="Standard 2 4 5 4 5" xfId="4971"/>
    <cellStyle name="Standard 2 4 5 4 5 2" xfId="24556"/>
    <cellStyle name="Standard 2 4 5 4 6" xfId="20272"/>
    <cellStyle name="Standard 2 4 5 4 7" xfId="12927"/>
    <cellStyle name="Standard 2 4 5 5" xfId="1833"/>
    <cellStyle name="Standard 2 4 5 5 2" xfId="7137"/>
    <cellStyle name="Standard 2 4 5 5 2 2" xfId="26722"/>
    <cellStyle name="Standard 2 4 5 5 2 3" xfId="15093"/>
    <cellStyle name="Standard 2 4 5 5 3" xfId="9789"/>
    <cellStyle name="Standard 2 4 5 5 3 2" xfId="29375"/>
    <cellStyle name="Standard 2 4 5 5 3 3" xfId="17746"/>
    <cellStyle name="Standard 2 4 5 5 4" xfId="4485"/>
    <cellStyle name="Standard 2 4 5 5 4 2" xfId="24070"/>
    <cellStyle name="Standard 2 4 5 5 5" xfId="21418"/>
    <cellStyle name="Standard 2 4 5 5 6" xfId="12441"/>
    <cellStyle name="Standard 2 4 5 6" xfId="2853"/>
    <cellStyle name="Standard 2 4 5 6 2" xfId="10809"/>
    <cellStyle name="Standard 2 4 5 6 2 2" xfId="30395"/>
    <cellStyle name="Standard 2 4 5 6 2 3" xfId="18766"/>
    <cellStyle name="Standard 2 4 5 6 3" xfId="5505"/>
    <cellStyle name="Standard 2 4 5 6 3 2" xfId="25090"/>
    <cellStyle name="Standard 2 4 5 6 4" xfId="22438"/>
    <cellStyle name="Standard 2 4 5 6 5" xfId="13461"/>
    <cellStyle name="Standard 2 4 5 7" xfId="1299"/>
    <cellStyle name="Standard 2 4 5 7 2" xfId="9255"/>
    <cellStyle name="Standard 2 4 5 7 2 2" xfId="28841"/>
    <cellStyle name="Standard 2 4 5 7 2 3" xfId="17212"/>
    <cellStyle name="Standard 2 4 5 7 3" xfId="6603"/>
    <cellStyle name="Standard 2 4 5 7 3 2" xfId="26188"/>
    <cellStyle name="Standard 2 4 5 7 4" xfId="20884"/>
    <cellStyle name="Standard 2 4 5 7 5" xfId="14559"/>
    <cellStyle name="Standard 2 4 5 8" xfId="8157"/>
    <cellStyle name="Standard 2 4 5 8 2" xfId="27743"/>
    <cellStyle name="Standard 2 4 5 8 3" xfId="16114"/>
    <cellStyle name="Standard 2 4 5 9" xfId="3951"/>
    <cellStyle name="Standard 2 4 5 9 2" xfId="23536"/>
    <cellStyle name="Standard 2 4 6" xfId="285"/>
    <cellStyle name="Standard 2 4 6 10" xfId="19870"/>
    <cellStyle name="Standard 2 4 6 11" xfId="11865"/>
    <cellStyle name="Standard 2 4 6 2" xfId="441"/>
    <cellStyle name="Standard 2 4 6 2 2" xfId="1053"/>
    <cellStyle name="Standard 2 4 6 2 2 2" xfId="3705"/>
    <cellStyle name="Standard 2 4 6 2 2 2 2" xfId="11661"/>
    <cellStyle name="Standard 2 4 6 2 2 2 2 2" xfId="31247"/>
    <cellStyle name="Standard 2 4 6 2 2 2 2 3" xfId="19618"/>
    <cellStyle name="Standard 2 4 6 2 2 2 3" xfId="6357"/>
    <cellStyle name="Standard 2 4 6 2 2 2 3 2" xfId="25942"/>
    <cellStyle name="Standard 2 4 6 2 2 2 4" xfId="23290"/>
    <cellStyle name="Standard 2 4 6 2 2 2 5" xfId="14313"/>
    <cellStyle name="Standard 2 4 6 2 2 3" xfId="2685"/>
    <cellStyle name="Standard 2 4 6 2 2 3 2" xfId="10641"/>
    <cellStyle name="Standard 2 4 6 2 2 3 2 2" xfId="30227"/>
    <cellStyle name="Standard 2 4 6 2 2 3 2 3" xfId="18598"/>
    <cellStyle name="Standard 2 4 6 2 2 3 3" xfId="7989"/>
    <cellStyle name="Standard 2 4 6 2 2 3 3 2" xfId="27574"/>
    <cellStyle name="Standard 2 4 6 2 2 3 4" xfId="22270"/>
    <cellStyle name="Standard 2 4 6 2 2 3 5" xfId="15945"/>
    <cellStyle name="Standard 2 4 6 2 2 4" xfId="9009"/>
    <cellStyle name="Standard 2 4 6 2 2 4 2" xfId="28595"/>
    <cellStyle name="Standard 2 4 6 2 2 4 3" xfId="16966"/>
    <cellStyle name="Standard 2 4 6 2 2 5" xfId="5337"/>
    <cellStyle name="Standard 2 4 6 2 2 5 2" xfId="24922"/>
    <cellStyle name="Standard 2 4 6 2 2 6" xfId="20638"/>
    <cellStyle name="Standard 2 4 6 2 2 7" xfId="13293"/>
    <cellStyle name="Standard 2 4 6 2 3" xfId="2073"/>
    <cellStyle name="Standard 2 4 6 2 3 2" xfId="7377"/>
    <cellStyle name="Standard 2 4 6 2 3 2 2" xfId="26962"/>
    <cellStyle name="Standard 2 4 6 2 3 2 3" xfId="15333"/>
    <cellStyle name="Standard 2 4 6 2 3 3" xfId="10029"/>
    <cellStyle name="Standard 2 4 6 2 3 3 2" xfId="29615"/>
    <cellStyle name="Standard 2 4 6 2 3 3 3" xfId="17986"/>
    <cellStyle name="Standard 2 4 6 2 3 4" xfId="4725"/>
    <cellStyle name="Standard 2 4 6 2 3 4 2" xfId="24310"/>
    <cellStyle name="Standard 2 4 6 2 3 5" xfId="21658"/>
    <cellStyle name="Standard 2 4 6 2 3 6" xfId="12681"/>
    <cellStyle name="Standard 2 4 6 2 4" xfId="3093"/>
    <cellStyle name="Standard 2 4 6 2 4 2" xfId="11049"/>
    <cellStyle name="Standard 2 4 6 2 4 2 2" xfId="30635"/>
    <cellStyle name="Standard 2 4 6 2 4 2 3" xfId="19006"/>
    <cellStyle name="Standard 2 4 6 2 4 3" xfId="5745"/>
    <cellStyle name="Standard 2 4 6 2 4 3 2" xfId="25330"/>
    <cellStyle name="Standard 2 4 6 2 4 4" xfId="22678"/>
    <cellStyle name="Standard 2 4 6 2 4 5" xfId="13701"/>
    <cellStyle name="Standard 2 4 6 2 5" xfId="1665"/>
    <cellStyle name="Standard 2 4 6 2 5 2" xfId="9621"/>
    <cellStyle name="Standard 2 4 6 2 5 2 2" xfId="29207"/>
    <cellStyle name="Standard 2 4 6 2 5 2 3" xfId="17578"/>
    <cellStyle name="Standard 2 4 6 2 5 3" xfId="6969"/>
    <cellStyle name="Standard 2 4 6 2 5 3 2" xfId="26554"/>
    <cellStyle name="Standard 2 4 6 2 5 4" xfId="21250"/>
    <cellStyle name="Standard 2 4 6 2 5 5" xfId="14925"/>
    <cellStyle name="Standard 2 4 6 2 6" xfId="8397"/>
    <cellStyle name="Standard 2 4 6 2 6 2" xfId="27983"/>
    <cellStyle name="Standard 2 4 6 2 6 3" xfId="16354"/>
    <cellStyle name="Standard 2 4 6 2 7" xfId="4317"/>
    <cellStyle name="Standard 2 4 6 2 7 2" xfId="23902"/>
    <cellStyle name="Standard 2 4 6 2 8" xfId="20026"/>
    <cellStyle name="Standard 2 4 6 2 9" xfId="12273"/>
    <cellStyle name="Standard 2 4 6 3" xfId="897"/>
    <cellStyle name="Standard 2 4 6 3 2" xfId="2529"/>
    <cellStyle name="Standard 2 4 6 3 2 2" xfId="7833"/>
    <cellStyle name="Standard 2 4 6 3 2 2 2" xfId="27418"/>
    <cellStyle name="Standard 2 4 6 3 2 2 3" xfId="15789"/>
    <cellStyle name="Standard 2 4 6 3 2 3" xfId="10485"/>
    <cellStyle name="Standard 2 4 6 3 2 3 2" xfId="30071"/>
    <cellStyle name="Standard 2 4 6 3 2 3 3" xfId="18442"/>
    <cellStyle name="Standard 2 4 6 3 2 4" xfId="5181"/>
    <cellStyle name="Standard 2 4 6 3 2 4 2" xfId="24766"/>
    <cellStyle name="Standard 2 4 6 3 2 5" xfId="22114"/>
    <cellStyle name="Standard 2 4 6 3 2 6" xfId="13137"/>
    <cellStyle name="Standard 2 4 6 3 3" xfId="3549"/>
    <cellStyle name="Standard 2 4 6 3 3 2" xfId="11505"/>
    <cellStyle name="Standard 2 4 6 3 3 2 2" xfId="31091"/>
    <cellStyle name="Standard 2 4 6 3 3 2 3" xfId="19462"/>
    <cellStyle name="Standard 2 4 6 3 3 3" xfId="6201"/>
    <cellStyle name="Standard 2 4 6 3 3 3 2" xfId="25786"/>
    <cellStyle name="Standard 2 4 6 3 3 4" xfId="23134"/>
    <cellStyle name="Standard 2 4 6 3 3 5" xfId="14157"/>
    <cellStyle name="Standard 2 4 6 3 4" xfId="1509"/>
    <cellStyle name="Standard 2 4 6 3 4 2" xfId="9465"/>
    <cellStyle name="Standard 2 4 6 3 4 2 2" xfId="29051"/>
    <cellStyle name="Standard 2 4 6 3 4 2 3" xfId="17422"/>
    <cellStyle name="Standard 2 4 6 3 4 3" xfId="6813"/>
    <cellStyle name="Standard 2 4 6 3 4 3 2" xfId="26398"/>
    <cellStyle name="Standard 2 4 6 3 4 4" xfId="21094"/>
    <cellStyle name="Standard 2 4 6 3 4 5" xfId="14769"/>
    <cellStyle name="Standard 2 4 6 3 5" xfId="8853"/>
    <cellStyle name="Standard 2 4 6 3 5 2" xfId="28439"/>
    <cellStyle name="Standard 2 4 6 3 5 3" xfId="16810"/>
    <cellStyle name="Standard 2 4 6 3 6" xfId="4161"/>
    <cellStyle name="Standard 2 4 6 3 6 2" xfId="23746"/>
    <cellStyle name="Standard 2 4 6 3 7" xfId="20482"/>
    <cellStyle name="Standard 2 4 6 3 8" xfId="12117"/>
    <cellStyle name="Standard 2 4 6 4" xfId="645"/>
    <cellStyle name="Standard 2 4 6 4 2" xfId="3297"/>
    <cellStyle name="Standard 2 4 6 4 2 2" xfId="11253"/>
    <cellStyle name="Standard 2 4 6 4 2 2 2" xfId="30839"/>
    <cellStyle name="Standard 2 4 6 4 2 2 3" xfId="19210"/>
    <cellStyle name="Standard 2 4 6 4 2 3" xfId="5949"/>
    <cellStyle name="Standard 2 4 6 4 2 3 2" xfId="25534"/>
    <cellStyle name="Standard 2 4 6 4 2 4" xfId="22882"/>
    <cellStyle name="Standard 2 4 6 4 2 5" xfId="13905"/>
    <cellStyle name="Standard 2 4 6 4 3" xfId="2277"/>
    <cellStyle name="Standard 2 4 6 4 3 2" xfId="10233"/>
    <cellStyle name="Standard 2 4 6 4 3 2 2" xfId="29819"/>
    <cellStyle name="Standard 2 4 6 4 3 2 3" xfId="18190"/>
    <cellStyle name="Standard 2 4 6 4 3 3" xfId="7581"/>
    <cellStyle name="Standard 2 4 6 4 3 3 2" xfId="27166"/>
    <cellStyle name="Standard 2 4 6 4 3 4" xfId="21862"/>
    <cellStyle name="Standard 2 4 6 4 3 5" xfId="15537"/>
    <cellStyle name="Standard 2 4 6 4 4" xfId="8601"/>
    <cellStyle name="Standard 2 4 6 4 4 2" xfId="28187"/>
    <cellStyle name="Standard 2 4 6 4 4 3" xfId="16558"/>
    <cellStyle name="Standard 2 4 6 4 5" xfId="4929"/>
    <cellStyle name="Standard 2 4 6 4 5 2" xfId="24514"/>
    <cellStyle name="Standard 2 4 6 4 6" xfId="20230"/>
    <cellStyle name="Standard 2 4 6 4 7" xfId="12885"/>
    <cellStyle name="Standard 2 4 6 5" xfId="1917"/>
    <cellStyle name="Standard 2 4 6 5 2" xfId="7221"/>
    <cellStyle name="Standard 2 4 6 5 2 2" xfId="26806"/>
    <cellStyle name="Standard 2 4 6 5 2 3" xfId="15177"/>
    <cellStyle name="Standard 2 4 6 5 3" xfId="9873"/>
    <cellStyle name="Standard 2 4 6 5 3 2" xfId="29459"/>
    <cellStyle name="Standard 2 4 6 5 3 3" xfId="17830"/>
    <cellStyle name="Standard 2 4 6 5 4" xfId="4569"/>
    <cellStyle name="Standard 2 4 6 5 4 2" xfId="24154"/>
    <cellStyle name="Standard 2 4 6 5 5" xfId="21502"/>
    <cellStyle name="Standard 2 4 6 5 6" xfId="12525"/>
    <cellStyle name="Standard 2 4 6 6" xfId="2937"/>
    <cellStyle name="Standard 2 4 6 6 2" xfId="10893"/>
    <cellStyle name="Standard 2 4 6 6 2 2" xfId="30479"/>
    <cellStyle name="Standard 2 4 6 6 2 3" xfId="18850"/>
    <cellStyle name="Standard 2 4 6 6 3" xfId="5589"/>
    <cellStyle name="Standard 2 4 6 6 3 2" xfId="25174"/>
    <cellStyle name="Standard 2 4 6 6 4" xfId="22522"/>
    <cellStyle name="Standard 2 4 6 6 5" xfId="13545"/>
    <cellStyle name="Standard 2 4 6 7" xfId="1257"/>
    <cellStyle name="Standard 2 4 6 7 2" xfId="9213"/>
    <cellStyle name="Standard 2 4 6 7 2 2" xfId="28799"/>
    <cellStyle name="Standard 2 4 6 7 2 3" xfId="17170"/>
    <cellStyle name="Standard 2 4 6 7 3" xfId="6561"/>
    <cellStyle name="Standard 2 4 6 7 3 2" xfId="26146"/>
    <cellStyle name="Standard 2 4 6 7 4" xfId="20842"/>
    <cellStyle name="Standard 2 4 6 7 5" xfId="14517"/>
    <cellStyle name="Standard 2 4 6 8" xfId="8241"/>
    <cellStyle name="Standard 2 4 6 8 2" xfId="27827"/>
    <cellStyle name="Standard 2 4 6 8 3" xfId="16198"/>
    <cellStyle name="Standard 2 4 6 9" xfId="3909"/>
    <cellStyle name="Standard 2 4 6 9 2" xfId="23494"/>
    <cellStyle name="Standard 2 4 7" xfId="357"/>
    <cellStyle name="Standard 2 4 7 2" xfId="969"/>
    <cellStyle name="Standard 2 4 7 2 2" xfId="3621"/>
    <cellStyle name="Standard 2 4 7 2 2 2" xfId="11577"/>
    <cellStyle name="Standard 2 4 7 2 2 2 2" xfId="31163"/>
    <cellStyle name="Standard 2 4 7 2 2 2 3" xfId="19534"/>
    <cellStyle name="Standard 2 4 7 2 2 3" xfId="6273"/>
    <cellStyle name="Standard 2 4 7 2 2 3 2" xfId="25858"/>
    <cellStyle name="Standard 2 4 7 2 2 4" xfId="23206"/>
    <cellStyle name="Standard 2 4 7 2 2 5" xfId="14229"/>
    <cellStyle name="Standard 2 4 7 2 3" xfId="2601"/>
    <cellStyle name="Standard 2 4 7 2 3 2" xfId="10557"/>
    <cellStyle name="Standard 2 4 7 2 3 2 2" xfId="30143"/>
    <cellStyle name="Standard 2 4 7 2 3 2 3" xfId="18514"/>
    <cellStyle name="Standard 2 4 7 2 3 3" xfId="7905"/>
    <cellStyle name="Standard 2 4 7 2 3 3 2" xfId="27490"/>
    <cellStyle name="Standard 2 4 7 2 3 4" xfId="22186"/>
    <cellStyle name="Standard 2 4 7 2 3 5" xfId="15861"/>
    <cellStyle name="Standard 2 4 7 2 4" xfId="8925"/>
    <cellStyle name="Standard 2 4 7 2 4 2" xfId="28511"/>
    <cellStyle name="Standard 2 4 7 2 4 3" xfId="16882"/>
    <cellStyle name="Standard 2 4 7 2 5" xfId="5253"/>
    <cellStyle name="Standard 2 4 7 2 5 2" xfId="24838"/>
    <cellStyle name="Standard 2 4 7 2 6" xfId="20554"/>
    <cellStyle name="Standard 2 4 7 2 7" xfId="13209"/>
    <cellStyle name="Standard 2 4 7 3" xfId="1989"/>
    <cellStyle name="Standard 2 4 7 3 2" xfId="7293"/>
    <cellStyle name="Standard 2 4 7 3 2 2" xfId="26878"/>
    <cellStyle name="Standard 2 4 7 3 2 3" xfId="15249"/>
    <cellStyle name="Standard 2 4 7 3 3" xfId="9945"/>
    <cellStyle name="Standard 2 4 7 3 3 2" xfId="29531"/>
    <cellStyle name="Standard 2 4 7 3 3 3" xfId="17902"/>
    <cellStyle name="Standard 2 4 7 3 4" xfId="4641"/>
    <cellStyle name="Standard 2 4 7 3 4 2" xfId="24226"/>
    <cellStyle name="Standard 2 4 7 3 5" xfId="21574"/>
    <cellStyle name="Standard 2 4 7 3 6" xfId="12597"/>
    <cellStyle name="Standard 2 4 7 4" xfId="3009"/>
    <cellStyle name="Standard 2 4 7 4 2" xfId="10965"/>
    <cellStyle name="Standard 2 4 7 4 2 2" xfId="30551"/>
    <cellStyle name="Standard 2 4 7 4 2 3" xfId="18922"/>
    <cellStyle name="Standard 2 4 7 4 3" xfId="5661"/>
    <cellStyle name="Standard 2 4 7 4 3 2" xfId="25246"/>
    <cellStyle name="Standard 2 4 7 4 4" xfId="22594"/>
    <cellStyle name="Standard 2 4 7 4 5" xfId="13617"/>
    <cellStyle name="Standard 2 4 7 5" xfId="1581"/>
    <cellStyle name="Standard 2 4 7 5 2" xfId="9537"/>
    <cellStyle name="Standard 2 4 7 5 2 2" xfId="29123"/>
    <cellStyle name="Standard 2 4 7 5 2 3" xfId="17494"/>
    <cellStyle name="Standard 2 4 7 5 3" xfId="6885"/>
    <cellStyle name="Standard 2 4 7 5 3 2" xfId="26470"/>
    <cellStyle name="Standard 2 4 7 5 4" xfId="21166"/>
    <cellStyle name="Standard 2 4 7 5 5" xfId="14841"/>
    <cellStyle name="Standard 2 4 7 6" xfId="8313"/>
    <cellStyle name="Standard 2 4 7 6 2" xfId="27899"/>
    <cellStyle name="Standard 2 4 7 6 3" xfId="16270"/>
    <cellStyle name="Standard 2 4 7 7" xfId="4233"/>
    <cellStyle name="Standard 2 4 7 7 2" xfId="23818"/>
    <cellStyle name="Standard 2 4 7 8" xfId="19942"/>
    <cellStyle name="Standard 2 4 7 9" xfId="12189"/>
    <cellStyle name="Standard 2 4 8" xfId="771"/>
    <cellStyle name="Standard 2 4 8 2" xfId="2403"/>
    <cellStyle name="Standard 2 4 8 2 2" xfId="7707"/>
    <cellStyle name="Standard 2 4 8 2 2 2" xfId="27292"/>
    <cellStyle name="Standard 2 4 8 2 2 3" xfId="15663"/>
    <cellStyle name="Standard 2 4 8 2 3" xfId="10359"/>
    <cellStyle name="Standard 2 4 8 2 3 2" xfId="29945"/>
    <cellStyle name="Standard 2 4 8 2 3 3" xfId="18316"/>
    <cellStyle name="Standard 2 4 8 2 4" xfId="5055"/>
    <cellStyle name="Standard 2 4 8 2 4 2" xfId="24640"/>
    <cellStyle name="Standard 2 4 8 2 5" xfId="21988"/>
    <cellStyle name="Standard 2 4 8 2 6" xfId="13011"/>
    <cellStyle name="Standard 2 4 8 3" xfId="3423"/>
    <cellStyle name="Standard 2 4 8 3 2" xfId="11379"/>
    <cellStyle name="Standard 2 4 8 3 2 2" xfId="30965"/>
    <cellStyle name="Standard 2 4 8 3 2 3" xfId="19336"/>
    <cellStyle name="Standard 2 4 8 3 3" xfId="6075"/>
    <cellStyle name="Standard 2 4 8 3 3 2" xfId="25660"/>
    <cellStyle name="Standard 2 4 8 3 4" xfId="23008"/>
    <cellStyle name="Standard 2 4 8 3 5" xfId="14031"/>
    <cellStyle name="Standard 2 4 8 4" xfId="1383"/>
    <cellStyle name="Standard 2 4 8 4 2" xfId="9339"/>
    <cellStyle name="Standard 2 4 8 4 2 2" xfId="28925"/>
    <cellStyle name="Standard 2 4 8 4 2 3" xfId="17296"/>
    <cellStyle name="Standard 2 4 8 4 3" xfId="6687"/>
    <cellStyle name="Standard 2 4 8 4 3 2" xfId="26272"/>
    <cellStyle name="Standard 2 4 8 4 4" xfId="20968"/>
    <cellStyle name="Standard 2 4 8 4 5" xfId="14643"/>
    <cellStyle name="Standard 2 4 8 5" xfId="8727"/>
    <cellStyle name="Standard 2 4 8 5 2" xfId="28313"/>
    <cellStyle name="Standard 2 4 8 5 3" xfId="16684"/>
    <cellStyle name="Standard 2 4 8 6" xfId="4035"/>
    <cellStyle name="Standard 2 4 8 6 2" xfId="23620"/>
    <cellStyle name="Standard 2 4 8 7" xfId="20356"/>
    <cellStyle name="Standard 2 4 8 8" xfId="11991"/>
    <cellStyle name="Standard 2 4 9" xfId="561"/>
    <cellStyle name="Standard 2 4 9 2" xfId="3213"/>
    <cellStyle name="Standard 2 4 9 2 2" xfId="11169"/>
    <cellStyle name="Standard 2 4 9 2 2 2" xfId="30755"/>
    <cellStyle name="Standard 2 4 9 2 2 3" xfId="19126"/>
    <cellStyle name="Standard 2 4 9 2 3" xfId="5865"/>
    <cellStyle name="Standard 2 4 9 2 3 2" xfId="25450"/>
    <cellStyle name="Standard 2 4 9 2 4" xfId="22798"/>
    <cellStyle name="Standard 2 4 9 2 5" xfId="13821"/>
    <cellStyle name="Standard 2 4 9 3" xfId="2193"/>
    <cellStyle name="Standard 2 4 9 3 2" xfId="10149"/>
    <cellStyle name="Standard 2 4 9 3 2 2" xfId="29735"/>
    <cellStyle name="Standard 2 4 9 3 2 3" xfId="18106"/>
    <cellStyle name="Standard 2 4 9 3 3" xfId="7497"/>
    <cellStyle name="Standard 2 4 9 3 3 2" xfId="27082"/>
    <cellStyle name="Standard 2 4 9 3 4" xfId="21778"/>
    <cellStyle name="Standard 2 4 9 3 5" xfId="15453"/>
    <cellStyle name="Standard 2 4 9 4" xfId="8517"/>
    <cellStyle name="Standard 2 4 9 4 2" xfId="28103"/>
    <cellStyle name="Standard 2 4 9 4 3" xfId="16474"/>
    <cellStyle name="Standard 2 4 9 5" xfId="4845"/>
    <cellStyle name="Standard 2 4 9 5 2" xfId="24430"/>
    <cellStyle name="Standard 2 4 9 6" xfId="20146"/>
    <cellStyle name="Standard 2 4 9 7" xfId="12801"/>
    <cellStyle name="Standard 2 5" xfId="160"/>
    <cellStyle name="Standard 2 5 10" xfId="2807"/>
    <cellStyle name="Standard 2 5 10 2" xfId="10763"/>
    <cellStyle name="Standard 2 5 10 2 2" xfId="30349"/>
    <cellStyle name="Standard 2 5 10 2 3" xfId="18720"/>
    <cellStyle name="Standard 2 5 10 3" xfId="5459"/>
    <cellStyle name="Standard 2 5 10 3 2" xfId="25044"/>
    <cellStyle name="Standard 2 5 10 4" xfId="22392"/>
    <cellStyle name="Standard 2 5 10 5" xfId="13415"/>
    <cellStyle name="Standard 2 5 11" xfId="1187"/>
    <cellStyle name="Standard 2 5 11 2" xfId="9143"/>
    <cellStyle name="Standard 2 5 11 2 2" xfId="28729"/>
    <cellStyle name="Standard 2 5 11 2 3" xfId="17100"/>
    <cellStyle name="Standard 2 5 11 3" xfId="6491"/>
    <cellStyle name="Standard 2 5 11 3 2" xfId="26076"/>
    <cellStyle name="Standard 2 5 11 4" xfId="20772"/>
    <cellStyle name="Standard 2 5 11 5" xfId="14447"/>
    <cellStyle name="Standard 2 5 12" xfId="8111"/>
    <cellStyle name="Standard 2 5 12 2" xfId="27697"/>
    <cellStyle name="Standard 2 5 12 3" xfId="16068"/>
    <cellStyle name="Standard 2 5 13" xfId="3839"/>
    <cellStyle name="Standard 2 5 13 2" xfId="23424"/>
    <cellStyle name="Standard 2 5 14" xfId="19740"/>
    <cellStyle name="Standard 2 5 15" xfId="11795"/>
    <cellStyle name="Standard 2 5 2" xfId="187"/>
    <cellStyle name="Standard 2 5 2 10" xfId="8141"/>
    <cellStyle name="Standard 2 5 2 10 2" xfId="27727"/>
    <cellStyle name="Standard 2 5 2 10 3" xfId="16098"/>
    <cellStyle name="Standard 2 5 2 11" xfId="3887"/>
    <cellStyle name="Standard 2 5 2 11 2" xfId="23472"/>
    <cellStyle name="Standard 2 5 2 12" xfId="19770"/>
    <cellStyle name="Standard 2 5 2 13" xfId="11843"/>
    <cellStyle name="Standard 2 5 2 2" xfId="263"/>
    <cellStyle name="Standard 2 5 2 2 10" xfId="19848"/>
    <cellStyle name="Standard 2 5 2 2 11" xfId="11969"/>
    <cellStyle name="Standard 2 5 2 2 2" xfId="545"/>
    <cellStyle name="Standard 2 5 2 2 2 2" xfId="1157"/>
    <cellStyle name="Standard 2 5 2 2 2 2 2" xfId="3809"/>
    <cellStyle name="Standard 2 5 2 2 2 2 2 2" xfId="11765"/>
    <cellStyle name="Standard 2 5 2 2 2 2 2 2 2" xfId="31351"/>
    <cellStyle name="Standard 2 5 2 2 2 2 2 2 3" xfId="19722"/>
    <cellStyle name="Standard 2 5 2 2 2 2 2 3" xfId="6461"/>
    <cellStyle name="Standard 2 5 2 2 2 2 2 3 2" xfId="26046"/>
    <cellStyle name="Standard 2 5 2 2 2 2 2 4" xfId="23394"/>
    <cellStyle name="Standard 2 5 2 2 2 2 2 5" xfId="14417"/>
    <cellStyle name="Standard 2 5 2 2 2 2 3" xfId="2789"/>
    <cellStyle name="Standard 2 5 2 2 2 2 3 2" xfId="10745"/>
    <cellStyle name="Standard 2 5 2 2 2 2 3 2 2" xfId="30331"/>
    <cellStyle name="Standard 2 5 2 2 2 2 3 2 3" xfId="18702"/>
    <cellStyle name="Standard 2 5 2 2 2 2 3 3" xfId="8093"/>
    <cellStyle name="Standard 2 5 2 2 2 2 3 3 2" xfId="27678"/>
    <cellStyle name="Standard 2 5 2 2 2 2 3 4" xfId="22374"/>
    <cellStyle name="Standard 2 5 2 2 2 2 3 5" xfId="16049"/>
    <cellStyle name="Standard 2 5 2 2 2 2 4" xfId="9113"/>
    <cellStyle name="Standard 2 5 2 2 2 2 4 2" xfId="28699"/>
    <cellStyle name="Standard 2 5 2 2 2 2 4 3" xfId="17070"/>
    <cellStyle name="Standard 2 5 2 2 2 2 5" xfId="5441"/>
    <cellStyle name="Standard 2 5 2 2 2 2 5 2" xfId="25026"/>
    <cellStyle name="Standard 2 5 2 2 2 2 6" xfId="20742"/>
    <cellStyle name="Standard 2 5 2 2 2 2 7" xfId="13397"/>
    <cellStyle name="Standard 2 5 2 2 2 3" xfId="2177"/>
    <cellStyle name="Standard 2 5 2 2 2 3 2" xfId="7481"/>
    <cellStyle name="Standard 2 5 2 2 2 3 2 2" xfId="27066"/>
    <cellStyle name="Standard 2 5 2 2 2 3 2 3" xfId="15437"/>
    <cellStyle name="Standard 2 5 2 2 2 3 3" xfId="10133"/>
    <cellStyle name="Standard 2 5 2 2 2 3 3 2" xfId="29719"/>
    <cellStyle name="Standard 2 5 2 2 2 3 3 3" xfId="18090"/>
    <cellStyle name="Standard 2 5 2 2 2 3 4" xfId="4829"/>
    <cellStyle name="Standard 2 5 2 2 2 3 4 2" xfId="24414"/>
    <cellStyle name="Standard 2 5 2 2 2 3 5" xfId="21762"/>
    <cellStyle name="Standard 2 5 2 2 2 3 6" xfId="12785"/>
    <cellStyle name="Standard 2 5 2 2 2 4" xfId="3197"/>
    <cellStyle name="Standard 2 5 2 2 2 4 2" xfId="11153"/>
    <cellStyle name="Standard 2 5 2 2 2 4 2 2" xfId="30739"/>
    <cellStyle name="Standard 2 5 2 2 2 4 2 3" xfId="19110"/>
    <cellStyle name="Standard 2 5 2 2 2 4 3" xfId="5849"/>
    <cellStyle name="Standard 2 5 2 2 2 4 3 2" xfId="25434"/>
    <cellStyle name="Standard 2 5 2 2 2 4 4" xfId="22782"/>
    <cellStyle name="Standard 2 5 2 2 2 4 5" xfId="13805"/>
    <cellStyle name="Standard 2 5 2 2 2 5" xfId="1769"/>
    <cellStyle name="Standard 2 5 2 2 2 5 2" xfId="9725"/>
    <cellStyle name="Standard 2 5 2 2 2 5 2 2" xfId="29311"/>
    <cellStyle name="Standard 2 5 2 2 2 5 2 3" xfId="17682"/>
    <cellStyle name="Standard 2 5 2 2 2 5 3" xfId="7073"/>
    <cellStyle name="Standard 2 5 2 2 2 5 3 2" xfId="26658"/>
    <cellStyle name="Standard 2 5 2 2 2 5 4" xfId="21354"/>
    <cellStyle name="Standard 2 5 2 2 2 5 5" xfId="15029"/>
    <cellStyle name="Standard 2 5 2 2 2 6" xfId="8501"/>
    <cellStyle name="Standard 2 5 2 2 2 6 2" xfId="28087"/>
    <cellStyle name="Standard 2 5 2 2 2 6 3" xfId="16458"/>
    <cellStyle name="Standard 2 5 2 2 2 7" xfId="4421"/>
    <cellStyle name="Standard 2 5 2 2 2 7 2" xfId="24006"/>
    <cellStyle name="Standard 2 5 2 2 2 8" xfId="20130"/>
    <cellStyle name="Standard 2 5 2 2 2 9" xfId="12377"/>
    <cellStyle name="Standard 2 5 2 2 3" xfId="875"/>
    <cellStyle name="Standard 2 5 2 2 3 2" xfId="2507"/>
    <cellStyle name="Standard 2 5 2 2 3 2 2" xfId="7811"/>
    <cellStyle name="Standard 2 5 2 2 3 2 2 2" xfId="27396"/>
    <cellStyle name="Standard 2 5 2 2 3 2 2 3" xfId="15767"/>
    <cellStyle name="Standard 2 5 2 2 3 2 3" xfId="10463"/>
    <cellStyle name="Standard 2 5 2 2 3 2 3 2" xfId="30049"/>
    <cellStyle name="Standard 2 5 2 2 3 2 3 3" xfId="18420"/>
    <cellStyle name="Standard 2 5 2 2 3 2 4" xfId="5159"/>
    <cellStyle name="Standard 2 5 2 2 3 2 4 2" xfId="24744"/>
    <cellStyle name="Standard 2 5 2 2 3 2 5" xfId="22092"/>
    <cellStyle name="Standard 2 5 2 2 3 2 6" xfId="13115"/>
    <cellStyle name="Standard 2 5 2 2 3 3" xfId="3527"/>
    <cellStyle name="Standard 2 5 2 2 3 3 2" xfId="11483"/>
    <cellStyle name="Standard 2 5 2 2 3 3 2 2" xfId="31069"/>
    <cellStyle name="Standard 2 5 2 2 3 3 2 3" xfId="19440"/>
    <cellStyle name="Standard 2 5 2 2 3 3 3" xfId="6179"/>
    <cellStyle name="Standard 2 5 2 2 3 3 3 2" xfId="25764"/>
    <cellStyle name="Standard 2 5 2 2 3 3 4" xfId="23112"/>
    <cellStyle name="Standard 2 5 2 2 3 3 5" xfId="14135"/>
    <cellStyle name="Standard 2 5 2 2 3 4" xfId="1487"/>
    <cellStyle name="Standard 2 5 2 2 3 4 2" xfId="9443"/>
    <cellStyle name="Standard 2 5 2 2 3 4 2 2" xfId="29029"/>
    <cellStyle name="Standard 2 5 2 2 3 4 2 3" xfId="17400"/>
    <cellStyle name="Standard 2 5 2 2 3 4 3" xfId="6791"/>
    <cellStyle name="Standard 2 5 2 2 3 4 3 2" xfId="26376"/>
    <cellStyle name="Standard 2 5 2 2 3 4 4" xfId="21072"/>
    <cellStyle name="Standard 2 5 2 2 3 4 5" xfId="14747"/>
    <cellStyle name="Standard 2 5 2 2 3 5" xfId="8831"/>
    <cellStyle name="Standard 2 5 2 2 3 5 2" xfId="28417"/>
    <cellStyle name="Standard 2 5 2 2 3 5 3" xfId="16788"/>
    <cellStyle name="Standard 2 5 2 2 3 6" xfId="4139"/>
    <cellStyle name="Standard 2 5 2 2 3 6 2" xfId="23724"/>
    <cellStyle name="Standard 2 5 2 2 3 7" xfId="20460"/>
    <cellStyle name="Standard 2 5 2 2 3 8" xfId="12095"/>
    <cellStyle name="Standard 2 5 2 2 4" xfId="749"/>
    <cellStyle name="Standard 2 5 2 2 4 2" xfId="3401"/>
    <cellStyle name="Standard 2 5 2 2 4 2 2" xfId="11357"/>
    <cellStyle name="Standard 2 5 2 2 4 2 2 2" xfId="30943"/>
    <cellStyle name="Standard 2 5 2 2 4 2 2 3" xfId="19314"/>
    <cellStyle name="Standard 2 5 2 2 4 2 3" xfId="6053"/>
    <cellStyle name="Standard 2 5 2 2 4 2 3 2" xfId="25638"/>
    <cellStyle name="Standard 2 5 2 2 4 2 4" xfId="22986"/>
    <cellStyle name="Standard 2 5 2 2 4 2 5" xfId="14009"/>
    <cellStyle name="Standard 2 5 2 2 4 3" xfId="2381"/>
    <cellStyle name="Standard 2 5 2 2 4 3 2" xfId="10337"/>
    <cellStyle name="Standard 2 5 2 2 4 3 2 2" xfId="29923"/>
    <cellStyle name="Standard 2 5 2 2 4 3 2 3" xfId="18294"/>
    <cellStyle name="Standard 2 5 2 2 4 3 3" xfId="7685"/>
    <cellStyle name="Standard 2 5 2 2 4 3 3 2" xfId="27270"/>
    <cellStyle name="Standard 2 5 2 2 4 3 4" xfId="21966"/>
    <cellStyle name="Standard 2 5 2 2 4 3 5" xfId="15641"/>
    <cellStyle name="Standard 2 5 2 2 4 4" xfId="8705"/>
    <cellStyle name="Standard 2 5 2 2 4 4 2" xfId="28291"/>
    <cellStyle name="Standard 2 5 2 2 4 4 3" xfId="16662"/>
    <cellStyle name="Standard 2 5 2 2 4 5" xfId="5033"/>
    <cellStyle name="Standard 2 5 2 2 4 5 2" xfId="24618"/>
    <cellStyle name="Standard 2 5 2 2 4 6" xfId="20334"/>
    <cellStyle name="Standard 2 5 2 2 4 7" xfId="12989"/>
    <cellStyle name="Standard 2 5 2 2 5" xfId="1895"/>
    <cellStyle name="Standard 2 5 2 2 5 2" xfId="7199"/>
    <cellStyle name="Standard 2 5 2 2 5 2 2" xfId="26784"/>
    <cellStyle name="Standard 2 5 2 2 5 2 3" xfId="15155"/>
    <cellStyle name="Standard 2 5 2 2 5 3" xfId="9851"/>
    <cellStyle name="Standard 2 5 2 2 5 3 2" xfId="29437"/>
    <cellStyle name="Standard 2 5 2 2 5 3 3" xfId="17808"/>
    <cellStyle name="Standard 2 5 2 2 5 4" xfId="4547"/>
    <cellStyle name="Standard 2 5 2 2 5 4 2" xfId="24132"/>
    <cellStyle name="Standard 2 5 2 2 5 5" xfId="21480"/>
    <cellStyle name="Standard 2 5 2 2 5 6" xfId="12503"/>
    <cellStyle name="Standard 2 5 2 2 6" xfId="2915"/>
    <cellStyle name="Standard 2 5 2 2 6 2" xfId="10871"/>
    <cellStyle name="Standard 2 5 2 2 6 2 2" xfId="30457"/>
    <cellStyle name="Standard 2 5 2 2 6 2 3" xfId="18828"/>
    <cellStyle name="Standard 2 5 2 2 6 3" xfId="5567"/>
    <cellStyle name="Standard 2 5 2 2 6 3 2" xfId="25152"/>
    <cellStyle name="Standard 2 5 2 2 6 4" xfId="22500"/>
    <cellStyle name="Standard 2 5 2 2 6 5" xfId="13523"/>
    <cellStyle name="Standard 2 5 2 2 7" xfId="1361"/>
    <cellStyle name="Standard 2 5 2 2 7 2" xfId="9317"/>
    <cellStyle name="Standard 2 5 2 2 7 2 2" xfId="28903"/>
    <cellStyle name="Standard 2 5 2 2 7 2 3" xfId="17274"/>
    <cellStyle name="Standard 2 5 2 2 7 3" xfId="6665"/>
    <cellStyle name="Standard 2 5 2 2 7 3 2" xfId="26250"/>
    <cellStyle name="Standard 2 5 2 2 7 4" xfId="20946"/>
    <cellStyle name="Standard 2 5 2 2 7 5" xfId="14621"/>
    <cellStyle name="Standard 2 5 2 2 8" xfId="8219"/>
    <cellStyle name="Standard 2 5 2 2 8 2" xfId="27805"/>
    <cellStyle name="Standard 2 5 2 2 8 3" xfId="16176"/>
    <cellStyle name="Standard 2 5 2 2 9" xfId="4013"/>
    <cellStyle name="Standard 2 5 2 2 9 2" xfId="23598"/>
    <cellStyle name="Standard 2 5 2 3" xfId="311"/>
    <cellStyle name="Standard 2 5 2 3 10" xfId="19896"/>
    <cellStyle name="Standard 2 5 2 3 11" xfId="11891"/>
    <cellStyle name="Standard 2 5 2 3 2" xfId="467"/>
    <cellStyle name="Standard 2 5 2 3 2 2" xfId="1079"/>
    <cellStyle name="Standard 2 5 2 3 2 2 2" xfId="3731"/>
    <cellStyle name="Standard 2 5 2 3 2 2 2 2" xfId="11687"/>
    <cellStyle name="Standard 2 5 2 3 2 2 2 2 2" xfId="31273"/>
    <cellStyle name="Standard 2 5 2 3 2 2 2 2 3" xfId="19644"/>
    <cellStyle name="Standard 2 5 2 3 2 2 2 3" xfId="6383"/>
    <cellStyle name="Standard 2 5 2 3 2 2 2 3 2" xfId="25968"/>
    <cellStyle name="Standard 2 5 2 3 2 2 2 4" xfId="23316"/>
    <cellStyle name="Standard 2 5 2 3 2 2 2 5" xfId="14339"/>
    <cellStyle name="Standard 2 5 2 3 2 2 3" xfId="2711"/>
    <cellStyle name="Standard 2 5 2 3 2 2 3 2" xfId="10667"/>
    <cellStyle name="Standard 2 5 2 3 2 2 3 2 2" xfId="30253"/>
    <cellStyle name="Standard 2 5 2 3 2 2 3 2 3" xfId="18624"/>
    <cellStyle name="Standard 2 5 2 3 2 2 3 3" xfId="8015"/>
    <cellStyle name="Standard 2 5 2 3 2 2 3 3 2" xfId="27600"/>
    <cellStyle name="Standard 2 5 2 3 2 2 3 4" xfId="22296"/>
    <cellStyle name="Standard 2 5 2 3 2 2 3 5" xfId="15971"/>
    <cellStyle name="Standard 2 5 2 3 2 2 4" xfId="9035"/>
    <cellStyle name="Standard 2 5 2 3 2 2 4 2" xfId="28621"/>
    <cellStyle name="Standard 2 5 2 3 2 2 4 3" xfId="16992"/>
    <cellStyle name="Standard 2 5 2 3 2 2 5" xfId="5363"/>
    <cellStyle name="Standard 2 5 2 3 2 2 5 2" xfId="24948"/>
    <cellStyle name="Standard 2 5 2 3 2 2 6" xfId="20664"/>
    <cellStyle name="Standard 2 5 2 3 2 2 7" xfId="13319"/>
    <cellStyle name="Standard 2 5 2 3 2 3" xfId="2099"/>
    <cellStyle name="Standard 2 5 2 3 2 3 2" xfId="7403"/>
    <cellStyle name="Standard 2 5 2 3 2 3 2 2" xfId="26988"/>
    <cellStyle name="Standard 2 5 2 3 2 3 2 3" xfId="15359"/>
    <cellStyle name="Standard 2 5 2 3 2 3 3" xfId="10055"/>
    <cellStyle name="Standard 2 5 2 3 2 3 3 2" xfId="29641"/>
    <cellStyle name="Standard 2 5 2 3 2 3 3 3" xfId="18012"/>
    <cellStyle name="Standard 2 5 2 3 2 3 4" xfId="4751"/>
    <cellStyle name="Standard 2 5 2 3 2 3 4 2" xfId="24336"/>
    <cellStyle name="Standard 2 5 2 3 2 3 5" xfId="21684"/>
    <cellStyle name="Standard 2 5 2 3 2 3 6" xfId="12707"/>
    <cellStyle name="Standard 2 5 2 3 2 4" xfId="3119"/>
    <cellStyle name="Standard 2 5 2 3 2 4 2" xfId="11075"/>
    <cellStyle name="Standard 2 5 2 3 2 4 2 2" xfId="30661"/>
    <cellStyle name="Standard 2 5 2 3 2 4 2 3" xfId="19032"/>
    <cellStyle name="Standard 2 5 2 3 2 4 3" xfId="5771"/>
    <cellStyle name="Standard 2 5 2 3 2 4 3 2" xfId="25356"/>
    <cellStyle name="Standard 2 5 2 3 2 4 4" xfId="22704"/>
    <cellStyle name="Standard 2 5 2 3 2 4 5" xfId="13727"/>
    <cellStyle name="Standard 2 5 2 3 2 5" xfId="1691"/>
    <cellStyle name="Standard 2 5 2 3 2 5 2" xfId="9647"/>
    <cellStyle name="Standard 2 5 2 3 2 5 2 2" xfId="29233"/>
    <cellStyle name="Standard 2 5 2 3 2 5 2 3" xfId="17604"/>
    <cellStyle name="Standard 2 5 2 3 2 5 3" xfId="6995"/>
    <cellStyle name="Standard 2 5 2 3 2 5 3 2" xfId="26580"/>
    <cellStyle name="Standard 2 5 2 3 2 5 4" xfId="21276"/>
    <cellStyle name="Standard 2 5 2 3 2 5 5" xfId="14951"/>
    <cellStyle name="Standard 2 5 2 3 2 6" xfId="8423"/>
    <cellStyle name="Standard 2 5 2 3 2 6 2" xfId="28009"/>
    <cellStyle name="Standard 2 5 2 3 2 6 3" xfId="16380"/>
    <cellStyle name="Standard 2 5 2 3 2 7" xfId="4343"/>
    <cellStyle name="Standard 2 5 2 3 2 7 2" xfId="23928"/>
    <cellStyle name="Standard 2 5 2 3 2 8" xfId="20052"/>
    <cellStyle name="Standard 2 5 2 3 2 9" xfId="12299"/>
    <cellStyle name="Standard 2 5 2 3 3" xfId="923"/>
    <cellStyle name="Standard 2 5 2 3 3 2" xfId="2555"/>
    <cellStyle name="Standard 2 5 2 3 3 2 2" xfId="7859"/>
    <cellStyle name="Standard 2 5 2 3 3 2 2 2" xfId="27444"/>
    <cellStyle name="Standard 2 5 2 3 3 2 2 3" xfId="15815"/>
    <cellStyle name="Standard 2 5 2 3 3 2 3" xfId="10511"/>
    <cellStyle name="Standard 2 5 2 3 3 2 3 2" xfId="30097"/>
    <cellStyle name="Standard 2 5 2 3 3 2 3 3" xfId="18468"/>
    <cellStyle name="Standard 2 5 2 3 3 2 4" xfId="5207"/>
    <cellStyle name="Standard 2 5 2 3 3 2 4 2" xfId="24792"/>
    <cellStyle name="Standard 2 5 2 3 3 2 5" xfId="22140"/>
    <cellStyle name="Standard 2 5 2 3 3 2 6" xfId="13163"/>
    <cellStyle name="Standard 2 5 2 3 3 3" xfId="3575"/>
    <cellStyle name="Standard 2 5 2 3 3 3 2" xfId="11531"/>
    <cellStyle name="Standard 2 5 2 3 3 3 2 2" xfId="31117"/>
    <cellStyle name="Standard 2 5 2 3 3 3 2 3" xfId="19488"/>
    <cellStyle name="Standard 2 5 2 3 3 3 3" xfId="6227"/>
    <cellStyle name="Standard 2 5 2 3 3 3 3 2" xfId="25812"/>
    <cellStyle name="Standard 2 5 2 3 3 3 4" xfId="23160"/>
    <cellStyle name="Standard 2 5 2 3 3 3 5" xfId="14183"/>
    <cellStyle name="Standard 2 5 2 3 3 4" xfId="1535"/>
    <cellStyle name="Standard 2 5 2 3 3 4 2" xfId="9491"/>
    <cellStyle name="Standard 2 5 2 3 3 4 2 2" xfId="29077"/>
    <cellStyle name="Standard 2 5 2 3 3 4 2 3" xfId="17448"/>
    <cellStyle name="Standard 2 5 2 3 3 4 3" xfId="6839"/>
    <cellStyle name="Standard 2 5 2 3 3 4 3 2" xfId="26424"/>
    <cellStyle name="Standard 2 5 2 3 3 4 4" xfId="21120"/>
    <cellStyle name="Standard 2 5 2 3 3 4 5" xfId="14795"/>
    <cellStyle name="Standard 2 5 2 3 3 5" xfId="8879"/>
    <cellStyle name="Standard 2 5 2 3 3 5 2" xfId="28465"/>
    <cellStyle name="Standard 2 5 2 3 3 5 3" xfId="16836"/>
    <cellStyle name="Standard 2 5 2 3 3 6" xfId="4187"/>
    <cellStyle name="Standard 2 5 2 3 3 6 2" xfId="23772"/>
    <cellStyle name="Standard 2 5 2 3 3 7" xfId="20508"/>
    <cellStyle name="Standard 2 5 2 3 3 8" xfId="12143"/>
    <cellStyle name="Standard 2 5 2 3 4" xfId="671"/>
    <cellStyle name="Standard 2 5 2 3 4 2" xfId="3323"/>
    <cellStyle name="Standard 2 5 2 3 4 2 2" xfId="11279"/>
    <cellStyle name="Standard 2 5 2 3 4 2 2 2" xfId="30865"/>
    <cellStyle name="Standard 2 5 2 3 4 2 2 3" xfId="19236"/>
    <cellStyle name="Standard 2 5 2 3 4 2 3" xfId="5975"/>
    <cellStyle name="Standard 2 5 2 3 4 2 3 2" xfId="25560"/>
    <cellStyle name="Standard 2 5 2 3 4 2 4" xfId="22908"/>
    <cellStyle name="Standard 2 5 2 3 4 2 5" xfId="13931"/>
    <cellStyle name="Standard 2 5 2 3 4 3" xfId="2303"/>
    <cellStyle name="Standard 2 5 2 3 4 3 2" xfId="10259"/>
    <cellStyle name="Standard 2 5 2 3 4 3 2 2" xfId="29845"/>
    <cellStyle name="Standard 2 5 2 3 4 3 2 3" xfId="18216"/>
    <cellStyle name="Standard 2 5 2 3 4 3 3" xfId="7607"/>
    <cellStyle name="Standard 2 5 2 3 4 3 3 2" xfId="27192"/>
    <cellStyle name="Standard 2 5 2 3 4 3 4" xfId="21888"/>
    <cellStyle name="Standard 2 5 2 3 4 3 5" xfId="15563"/>
    <cellStyle name="Standard 2 5 2 3 4 4" xfId="8627"/>
    <cellStyle name="Standard 2 5 2 3 4 4 2" xfId="28213"/>
    <cellStyle name="Standard 2 5 2 3 4 4 3" xfId="16584"/>
    <cellStyle name="Standard 2 5 2 3 4 5" xfId="4955"/>
    <cellStyle name="Standard 2 5 2 3 4 5 2" xfId="24540"/>
    <cellStyle name="Standard 2 5 2 3 4 6" xfId="20256"/>
    <cellStyle name="Standard 2 5 2 3 4 7" xfId="12911"/>
    <cellStyle name="Standard 2 5 2 3 5" xfId="1943"/>
    <cellStyle name="Standard 2 5 2 3 5 2" xfId="7247"/>
    <cellStyle name="Standard 2 5 2 3 5 2 2" xfId="26832"/>
    <cellStyle name="Standard 2 5 2 3 5 2 3" xfId="15203"/>
    <cellStyle name="Standard 2 5 2 3 5 3" xfId="9899"/>
    <cellStyle name="Standard 2 5 2 3 5 3 2" xfId="29485"/>
    <cellStyle name="Standard 2 5 2 3 5 3 3" xfId="17856"/>
    <cellStyle name="Standard 2 5 2 3 5 4" xfId="4595"/>
    <cellStyle name="Standard 2 5 2 3 5 4 2" xfId="24180"/>
    <cellStyle name="Standard 2 5 2 3 5 5" xfId="21528"/>
    <cellStyle name="Standard 2 5 2 3 5 6" xfId="12551"/>
    <cellStyle name="Standard 2 5 2 3 6" xfId="2963"/>
    <cellStyle name="Standard 2 5 2 3 6 2" xfId="10919"/>
    <cellStyle name="Standard 2 5 2 3 6 2 2" xfId="30505"/>
    <cellStyle name="Standard 2 5 2 3 6 2 3" xfId="18876"/>
    <cellStyle name="Standard 2 5 2 3 6 3" xfId="5615"/>
    <cellStyle name="Standard 2 5 2 3 6 3 2" xfId="25200"/>
    <cellStyle name="Standard 2 5 2 3 6 4" xfId="22548"/>
    <cellStyle name="Standard 2 5 2 3 6 5" xfId="13571"/>
    <cellStyle name="Standard 2 5 2 3 7" xfId="1283"/>
    <cellStyle name="Standard 2 5 2 3 7 2" xfId="9239"/>
    <cellStyle name="Standard 2 5 2 3 7 2 2" xfId="28825"/>
    <cellStyle name="Standard 2 5 2 3 7 2 3" xfId="17196"/>
    <cellStyle name="Standard 2 5 2 3 7 3" xfId="6587"/>
    <cellStyle name="Standard 2 5 2 3 7 3 2" xfId="26172"/>
    <cellStyle name="Standard 2 5 2 3 7 4" xfId="20868"/>
    <cellStyle name="Standard 2 5 2 3 7 5" xfId="14543"/>
    <cellStyle name="Standard 2 5 2 3 8" xfId="8267"/>
    <cellStyle name="Standard 2 5 2 3 8 2" xfId="27853"/>
    <cellStyle name="Standard 2 5 2 3 8 3" xfId="16224"/>
    <cellStyle name="Standard 2 5 2 3 9" xfId="3935"/>
    <cellStyle name="Standard 2 5 2 3 9 2" xfId="23520"/>
    <cellStyle name="Standard 2 5 2 4" xfId="419"/>
    <cellStyle name="Standard 2 5 2 4 2" xfId="1031"/>
    <cellStyle name="Standard 2 5 2 4 2 2" xfId="3683"/>
    <cellStyle name="Standard 2 5 2 4 2 2 2" xfId="11639"/>
    <cellStyle name="Standard 2 5 2 4 2 2 2 2" xfId="31225"/>
    <cellStyle name="Standard 2 5 2 4 2 2 2 3" xfId="19596"/>
    <cellStyle name="Standard 2 5 2 4 2 2 3" xfId="6335"/>
    <cellStyle name="Standard 2 5 2 4 2 2 3 2" xfId="25920"/>
    <cellStyle name="Standard 2 5 2 4 2 2 4" xfId="23268"/>
    <cellStyle name="Standard 2 5 2 4 2 2 5" xfId="14291"/>
    <cellStyle name="Standard 2 5 2 4 2 3" xfId="2663"/>
    <cellStyle name="Standard 2 5 2 4 2 3 2" xfId="10619"/>
    <cellStyle name="Standard 2 5 2 4 2 3 2 2" xfId="30205"/>
    <cellStyle name="Standard 2 5 2 4 2 3 2 3" xfId="18576"/>
    <cellStyle name="Standard 2 5 2 4 2 3 3" xfId="7967"/>
    <cellStyle name="Standard 2 5 2 4 2 3 3 2" xfId="27552"/>
    <cellStyle name="Standard 2 5 2 4 2 3 4" xfId="22248"/>
    <cellStyle name="Standard 2 5 2 4 2 3 5" xfId="15923"/>
    <cellStyle name="Standard 2 5 2 4 2 4" xfId="8987"/>
    <cellStyle name="Standard 2 5 2 4 2 4 2" xfId="28573"/>
    <cellStyle name="Standard 2 5 2 4 2 4 3" xfId="16944"/>
    <cellStyle name="Standard 2 5 2 4 2 5" xfId="5315"/>
    <cellStyle name="Standard 2 5 2 4 2 5 2" xfId="24900"/>
    <cellStyle name="Standard 2 5 2 4 2 6" xfId="20616"/>
    <cellStyle name="Standard 2 5 2 4 2 7" xfId="13271"/>
    <cellStyle name="Standard 2 5 2 4 3" xfId="2051"/>
    <cellStyle name="Standard 2 5 2 4 3 2" xfId="7355"/>
    <cellStyle name="Standard 2 5 2 4 3 2 2" xfId="26940"/>
    <cellStyle name="Standard 2 5 2 4 3 2 3" xfId="15311"/>
    <cellStyle name="Standard 2 5 2 4 3 3" xfId="10007"/>
    <cellStyle name="Standard 2 5 2 4 3 3 2" xfId="29593"/>
    <cellStyle name="Standard 2 5 2 4 3 3 3" xfId="17964"/>
    <cellStyle name="Standard 2 5 2 4 3 4" xfId="4703"/>
    <cellStyle name="Standard 2 5 2 4 3 4 2" xfId="24288"/>
    <cellStyle name="Standard 2 5 2 4 3 5" xfId="21636"/>
    <cellStyle name="Standard 2 5 2 4 3 6" xfId="12659"/>
    <cellStyle name="Standard 2 5 2 4 4" xfId="3071"/>
    <cellStyle name="Standard 2 5 2 4 4 2" xfId="11027"/>
    <cellStyle name="Standard 2 5 2 4 4 2 2" xfId="30613"/>
    <cellStyle name="Standard 2 5 2 4 4 2 3" xfId="18984"/>
    <cellStyle name="Standard 2 5 2 4 4 3" xfId="5723"/>
    <cellStyle name="Standard 2 5 2 4 4 3 2" xfId="25308"/>
    <cellStyle name="Standard 2 5 2 4 4 4" xfId="22656"/>
    <cellStyle name="Standard 2 5 2 4 4 5" xfId="13679"/>
    <cellStyle name="Standard 2 5 2 4 5" xfId="1643"/>
    <cellStyle name="Standard 2 5 2 4 5 2" xfId="9599"/>
    <cellStyle name="Standard 2 5 2 4 5 2 2" xfId="29185"/>
    <cellStyle name="Standard 2 5 2 4 5 2 3" xfId="17556"/>
    <cellStyle name="Standard 2 5 2 4 5 3" xfId="6947"/>
    <cellStyle name="Standard 2 5 2 4 5 3 2" xfId="26532"/>
    <cellStyle name="Standard 2 5 2 4 5 4" xfId="21228"/>
    <cellStyle name="Standard 2 5 2 4 5 5" xfId="14903"/>
    <cellStyle name="Standard 2 5 2 4 6" xfId="8375"/>
    <cellStyle name="Standard 2 5 2 4 6 2" xfId="27961"/>
    <cellStyle name="Standard 2 5 2 4 6 3" xfId="16332"/>
    <cellStyle name="Standard 2 5 2 4 7" xfId="4295"/>
    <cellStyle name="Standard 2 5 2 4 7 2" xfId="23880"/>
    <cellStyle name="Standard 2 5 2 4 8" xfId="20004"/>
    <cellStyle name="Standard 2 5 2 4 9" xfId="12251"/>
    <cellStyle name="Standard 2 5 2 5" xfId="797"/>
    <cellStyle name="Standard 2 5 2 5 2" xfId="2429"/>
    <cellStyle name="Standard 2 5 2 5 2 2" xfId="7733"/>
    <cellStyle name="Standard 2 5 2 5 2 2 2" xfId="27318"/>
    <cellStyle name="Standard 2 5 2 5 2 2 3" xfId="15689"/>
    <cellStyle name="Standard 2 5 2 5 2 3" xfId="10385"/>
    <cellStyle name="Standard 2 5 2 5 2 3 2" xfId="29971"/>
    <cellStyle name="Standard 2 5 2 5 2 3 3" xfId="18342"/>
    <cellStyle name="Standard 2 5 2 5 2 4" xfId="5081"/>
    <cellStyle name="Standard 2 5 2 5 2 4 2" xfId="24666"/>
    <cellStyle name="Standard 2 5 2 5 2 5" xfId="22014"/>
    <cellStyle name="Standard 2 5 2 5 2 6" xfId="13037"/>
    <cellStyle name="Standard 2 5 2 5 3" xfId="3449"/>
    <cellStyle name="Standard 2 5 2 5 3 2" xfId="11405"/>
    <cellStyle name="Standard 2 5 2 5 3 2 2" xfId="30991"/>
    <cellStyle name="Standard 2 5 2 5 3 2 3" xfId="19362"/>
    <cellStyle name="Standard 2 5 2 5 3 3" xfId="6101"/>
    <cellStyle name="Standard 2 5 2 5 3 3 2" xfId="25686"/>
    <cellStyle name="Standard 2 5 2 5 3 4" xfId="23034"/>
    <cellStyle name="Standard 2 5 2 5 3 5" xfId="14057"/>
    <cellStyle name="Standard 2 5 2 5 4" xfId="1409"/>
    <cellStyle name="Standard 2 5 2 5 4 2" xfId="9365"/>
    <cellStyle name="Standard 2 5 2 5 4 2 2" xfId="28951"/>
    <cellStyle name="Standard 2 5 2 5 4 2 3" xfId="17322"/>
    <cellStyle name="Standard 2 5 2 5 4 3" xfId="6713"/>
    <cellStyle name="Standard 2 5 2 5 4 3 2" xfId="26298"/>
    <cellStyle name="Standard 2 5 2 5 4 4" xfId="20994"/>
    <cellStyle name="Standard 2 5 2 5 4 5" xfId="14669"/>
    <cellStyle name="Standard 2 5 2 5 5" xfId="8753"/>
    <cellStyle name="Standard 2 5 2 5 5 2" xfId="28339"/>
    <cellStyle name="Standard 2 5 2 5 5 3" xfId="16710"/>
    <cellStyle name="Standard 2 5 2 5 6" xfId="4061"/>
    <cellStyle name="Standard 2 5 2 5 6 2" xfId="23646"/>
    <cellStyle name="Standard 2 5 2 5 7" xfId="20382"/>
    <cellStyle name="Standard 2 5 2 5 8" xfId="12017"/>
    <cellStyle name="Standard 2 5 2 6" xfId="623"/>
    <cellStyle name="Standard 2 5 2 6 2" xfId="3275"/>
    <cellStyle name="Standard 2 5 2 6 2 2" xfId="11231"/>
    <cellStyle name="Standard 2 5 2 6 2 2 2" xfId="30817"/>
    <cellStyle name="Standard 2 5 2 6 2 2 3" xfId="19188"/>
    <cellStyle name="Standard 2 5 2 6 2 3" xfId="5927"/>
    <cellStyle name="Standard 2 5 2 6 2 3 2" xfId="25512"/>
    <cellStyle name="Standard 2 5 2 6 2 4" xfId="22860"/>
    <cellStyle name="Standard 2 5 2 6 2 5" xfId="13883"/>
    <cellStyle name="Standard 2 5 2 6 3" xfId="2255"/>
    <cellStyle name="Standard 2 5 2 6 3 2" xfId="10211"/>
    <cellStyle name="Standard 2 5 2 6 3 2 2" xfId="29797"/>
    <cellStyle name="Standard 2 5 2 6 3 2 3" xfId="18168"/>
    <cellStyle name="Standard 2 5 2 6 3 3" xfId="7559"/>
    <cellStyle name="Standard 2 5 2 6 3 3 2" xfId="27144"/>
    <cellStyle name="Standard 2 5 2 6 3 4" xfId="21840"/>
    <cellStyle name="Standard 2 5 2 6 3 5" xfId="15515"/>
    <cellStyle name="Standard 2 5 2 6 4" xfId="8579"/>
    <cellStyle name="Standard 2 5 2 6 4 2" xfId="28165"/>
    <cellStyle name="Standard 2 5 2 6 4 3" xfId="16536"/>
    <cellStyle name="Standard 2 5 2 6 5" xfId="4907"/>
    <cellStyle name="Standard 2 5 2 6 5 2" xfId="24492"/>
    <cellStyle name="Standard 2 5 2 6 6" xfId="20208"/>
    <cellStyle name="Standard 2 5 2 6 7" xfId="12863"/>
    <cellStyle name="Standard 2 5 2 7" xfId="1817"/>
    <cellStyle name="Standard 2 5 2 7 2" xfId="7121"/>
    <cellStyle name="Standard 2 5 2 7 2 2" xfId="26706"/>
    <cellStyle name="Standard 2 5 2 7 2 3" xfId="15077"/>
    <cellStyle name="Standard 2 5 2 7 3" xfId="9773"/>
    <cellStyle name="Standard 2 5 2 7 3 2" xfId="29359"/>
    <cellStyle name="Standard 2 5 2 7 3 3" xfId="17730"/>
    <cellStyle name="Standard 2 5 2 7 4" xfId="4469"/>
    <cellStyle name="Standard 2 5 2 7 4 2" xfId="24054"/>
    <cellStyle name="Standard 2 5 2 7 5" xfId="21402"/>
    <cellStyle name="Standard 2 5 2 7 6" xfId="12425"/>
    <cellStyle name="Standard 2 5 2 8" xfId="2837"/>
    <cellStyle name="Standard 2 5 2 8 2" xfId="10793"/>
    <cellStyle name="Standard 2 5 2 8 2 2" xfId="30379"/>
    <cellStyle name="Standard 2 5 2 8 2 3" xfId="18750"/>
    <cellStyle name="Standard 2 5 2 8 3" xfId="5489"/>
    <cellStyle name="Standard 2 5 2 8 3 2" xfId="25074"/>
    <cellStyle name="Standard 2 5 2 8 4" xfId="22422"/>
    <cellStyle name="Standard 2 5 2 8 5" xfId="13445"/>
    <cellStyle name="Standard 2 5 2 9" xfId="1235"/>
    <cellStyle name="Standard 2 5 2 9 2" xfId="9191"/>
    <cellStyle name="Standard 2 5 2 9 2 2" xfId="28777"/>
    <cellStyle name="Standard 2 5 2 9 2 3" xfId="17148"/>
    <cellStyle name="Standard 2 5 2 9 3" xfId="6539"/>
    <cellStyle name="Standard 2 5 2 9 3 2" xfId="26124"/>
    <cellStyle name="Standard 2 5 2 9 4" xfId="20820"/>
    <cellStyle name="Standard 2 5 2 9 5" xfId="14495"/>
    <cellStyle name="Standard 2 5 3" xfId="233"/>
    <cellStyle name="Standard 2 5 3 10" xfId="3857"/>
    <cellStyle name="Standard 2 5 3 10 2" xfId="23442"/>
    <cellStyle name="Standard 2 5 3 11" xfId="19818"/>
    <cellStyle name="Standard 2 5 3 12" xfId="11813"/>
    <cellStyle name="Standard 2 5 3 2" xfId="329"/>
    <cellStyle name="Standard 2 5 3 2 10" xfId="19914"/>
    <cellStyle name="Standard 2 5 3 2 11" xfId="11939"/>
    <cellStyle name="Standard 2 5 3 2 2" xfId="515"/>
    <cellStyle name="Standard 2 5 3 2 2 2" xfId="1127"/>
    <cellStyle name="Standard 2 5 3 2 2 2 2" xfId="3779"/>
    <cellStyle name="Standard 2 5 3 2 2 2 2 2" xfId="11735"/>
    <cellStyle name="Standard 2 5 3 2 2 2 2 2 2" xfId="31321"/>
    <cellStyle name="Standard 2 5 3 2 2 2 2 2 3" xfId="19692"/>
    <cellStyle name="Standard 2 5 3 2 2 2 2 3" xfId="6431"/>
    <cellStyle name="Standard 2 5 3 2 2 2 2 3 2" xfId="26016"/>
    <cellStyle name="Standard 2 5 3 2 2 2 2 4" xfId="23364"/>
    <cellStyle name="Standard 2 5 3 2 2 2 2 5" xfId="14387"/>
    <cellStyle name="Standard 2 5 3 2 2 2 3" xfId="2759"/>
    <cellStyle name="Standard 2 5 3 2 2 2 3 2" xfId="10715"/>
    <cellStyle name="Standard 2 5 3 2 2 2 3 2 2" xfId="30301"/>
    <cellStyle name="Standard 2 5 3 2 2 2 3 2 3" xfId="18672"/>
    <cellStyle name="Standard 2 5 3 2 2 2 3 3" xfId="8063"/>
    <cellStyle name="Standard 2 5 3 2 2 2 3 3 2" xfId="27648"/>
    <cellStyle name="Standard 2 5 3 2 2 2 3 4" xfId="22344"/>
    <cellStyle name="Standard 2 5 3 2 2 2 3 5" xfId="16019"/>
    <cellStyle name="Standard 2 5 3 2 2 2 4" xfId="9083"/>
    <cellStyle name="Standard 2 5 3 2 2 2 4 2" xfId="28669"/>
    <cellStyle name="Standard 2 5 3 2 2 2 4 3" xfId="17040"/>
    <cellStyle name="Standard 2 5 3 2 2 2 5" xfId="5411"/>
    <cellStyle name="Standard 2 5 3 2 2 2 5 2" xfId="24996"/>
    <cellStyle name="Standard 2 5 3 2 2 2 6" xfId="20712"/>
    <cellStyle name="Standard 2 5 3 2 2 2 7" xfId="13367"/>
    <cellStyle name="Standard 2 5 3 2 2 3" xfId="2147"/>
    <cellStyle name="Standard 2 5 3 2 2 3 2" xfId="7451"/>
    <cellStyle name="Standard 2 5 3 2 2 3 2 2" xfId="27036"/>
    <cellStyle name="Standard 2 5 3 2 2 3 2 3" xfId="15407"/>
    <cellStyle name="Standard 2 5 3 2 2 3 3" xfId="10103"/>
    <cellStyle name="Standard 2 5 3 2 2 3 3 2" xfId="29689"/>
    <cellStyle name="Standard 2 5 3 2 2 3 3 3" xfId="18060"/>
    <cellStyle name="Standard 2 5 3 2 2 3 4" xfId="4799"/>
    <cellStyle name="Standard 2 5 3 2 2 3 4 2" xfId="24384"/>
    <cellStyle name="Standard 2 5 3 2 2 3 5" xfId="21732"/>
    <cellStyle name="Standard 2 5 3 2 2 3 6" xfId="12755"/>
    <cellStyle name="Standard 2 5 3 2 2 4" xfId="3167"/>
    <cellStyle name="Standard 2 5 3 2 2 4 2" xfId="11123"/>
    <cellStyle name="Standard 2 5 3 2 2 4 2 2" xfId="30709"/>
    <cellStyle name="Standard 2 5 3 2 2 4 2 3" xfId="19080"/>
    <cellStyle name="Standard 2 5 3 2 2 4 3" xfId="5819"/>
    <cellStyle name="Standard 2 5 3 2 2 4 3 2" xfId="25404"/>
    <cellStyle name="Standard 2 5 3 2 2 4 4" xfId="22752"/>
    <cellStyle name="Standard 2 5 3 2 2 4 5" xfId="13775"/>
    <cellStyle name="Standard 2 5 3 2 2 5" xfId="1739"/>
    <cellStyle name="Standard 2 5 3 2 2 5 2" xfId="9695"/>
    <cellStyle name="Standard 2 5 3 2 2 5 2 2" xfId="29281"/>
    <cellStyle name="Standard 2 5 3 2 2 5 2 3" xfId="17652"/>
    <cellStyle name="Standard 2 5 3 2 2 5 3" xfId="7043"/>
    <cellStyle name="Standard 2 5 3 2 2 5 3 2" xfId="26628"/>
    <cellStyle name="Standard 2 5 3 2 2 5 4" xfId="21324"/>
    <cellStyle name="Standard 2 5 3 2 2 5 5" xfId="14999"/>
    <cellStyle name="Standard 2 5 3 2 2 6" xfId="8471"/>
    <cellStyle name="Standard 2 5 3 2 2 6 2" xfId="28057"/>
    <cellStyle name="Standard 2 5 3 2 2 6 3" xfId="16428"/>
    <cellStyle name="Standard 2 5 3 2 2 7" xfId="4391"/>
    <cellStyle name="Standard 2 5 3 2 2 7 2" xfId="23976"/>
    <cellStyle name="Standard 2 5 3 2 2 8" xfId="20100"/>
    <cellStyle name="Standard 2 5 3 2 2 9" xfId="12347"/>
    <cellStyle name="Standard 2 5 3 2 3" xfId="941"/>
    <cellStyle name="Standard 2 5 3 2 3 2" xfId="2573"/>
    <cellStyle name="Standard 2 5 3 2 3 2 2" xfId="7877"/>
    <cellStyle name="Standard 2 5 3 2 3 2 2 2" xfId="27462"/>
    <cellStyle name="Standard 2 5 3 2 3 2 2 3" xfId="15833"/>
    <cellStyle name="Standard 2 5 3 2 3 2 3" xfId="10529"/>
    <cellStyle name="Standard 2 5 3 2 3 2 3 2" xfId="30115"/>
    <cellStyle name="Standard 2 5 3 2 3 2 3 3" xfId="18486"/>
    <cellStyle name="Standard 2 5 3 2 3 2 4" xfId="5225"/>
    <cellStyle name="Standard 2 5 3 2 3 2 4 2" xfId="24810"/>
    <cellStyle name="Standard 2 5 3 2 3 2 5" xfId="22158"/>
    <cellStyle name="Standard 2 5 3 2 3 2 6" xfId="13181"/>
    <cellStyle name="Standard 2 5 3 2 3 3" xfId="3593"/>
    <cellStyle name="Standard 2 5 3 2 3 3 2" xfId="11549"/>
    <cellStyle name="Standard 2 5 3 2 3 3 2 2" xfId="31135"/>
    <cellStyle name="Standard 2 5 3 2 3 3 2 3" xfId="19506"/>
    <cellStyle name="Standard 2 5 3 2 3 3 3" xfId="6245"/>
    <cellStyle name="Standard 2 5 3 2 3 3 3 2" xfId="25830"/>
    <cellStyle name="Standard 2 5 3 2 3 3 4" xfId="23178"/>
    <cellStyle name="Standard 2 5 3 2 3 3 5" xfId="14201"/>
    <cellStyle name="Standard 2 5 3 2 3 4" xfId="1553"/>
    <cellStyle name="Standard 2 5 3 2 3 4 2" xfId="9509"/>
    <cellStyle name="Standard 2 5 3 2 3 4 2 2" xfId="29095"/>
    <cellStyle name="Standard 2 5 3 2 3 4 2 3" xfId="17466"/>
    <cellStyle name="Standard 2 5 3 2 3 4 3" xfId="6857"/>
    <cellStyle name="Standard 2 5 3 2 3 4 3 2" xfId="26442"/>
    <cellStyle name="Standard 2 5 3 2 3 4 4" xfId="21138"/>
    <cellStyle name="Standard 2 5 3 2 3 4 5" xfId="14813"/>
    <cellStyle name="Standard 2 5 3 2 3 5" xfId="8897"/>
    <cellStyle name="Standard 2 5 3 2 3 5 2" xfId="28483"/>
    <cellStyle name="Standard 2 5 3 2 3 5 3" xfId="16854"/>
    <cellStyle name="Standard 2 5 3 2 3 6" xfId="4205"/>
    <cellStyle name="Standard 2 5 3 2 3 6 2" xfId="23790"/>
    <cellStyle name="Standard 2 5 3 2 3 7" xfId="20526"/>
    <cellStyle name="Standard 2 5 3 2 3 8" xfId="12161"/>
    <cellStyle name="Standard 2 5 3 2 4" xfId="719"/>
    <cellStyle name="Standard 2 5 3 2 4 2" xfId="3371"/>
    <cellStyle name="Standard 2 5 3 2 4 2 2" xfId="11327"/>
    <cellStyle name="Standard 2 5 3 2 4 2 2 2" xfId="30913"/>
    <cellStyle name="Standard 2 5 3 2 4 2 2 3" xfId="19284"/>
    <cellStyle name="Standard 2 5 3 2 4 2 3" xfId="6023"/>
    <cellStyle name="Standard 2 5 3 2 4 2 3 2" xfId="25608"/>
    <cellStyle name="Standard 2 5 3 2 4 2 4" xfId="22956"/>
    <cellStyle name="Standard 2 5 3 2 4 2 5" xfId="13979"/>
    <cellStyle name="Standard 2 5 3 2 4 3" xfId="2351"/>
    <cellStyle name="Standard 2 5 3 2 4 3 2" xfId="10307"/>
    <cellStyle name="Standard 2 5 3 2 4 3 2 2" xfId="29893"/>
    <cellStyle name="Standard 2 5 3 2 4 3 2 3" xfId="18264"/>
    <cellStyle name="Standard 2 5 3 2 4 3 3" xfId="7655"/>
    <cellStyle name="Standard 2 5 3 2 4 3 3 2" xfId="27240"/>
    <cellStyle name="Standard 2 5 3 2 4 3 4" xfId="21936"/>
    <cellStyle name="Standard 2 5 3 2 4 3 5" xfId="15611"/>
    <cellStyle name="Standard 2 5 3 2 4 4" xfId="8675"/>
    <cellStyle name="Standard 2 5 3 2 4 4 2" xfId="28261"/>
    <cellStyle name="Standard 2 5 3 2 4 4 3" xfId="16632"/>
    <cellStyle name="Standard 2 5 3 2 4 5" xfId="5003"/>
    <cellStyle name="Standard 2 5 3 2 4 5 2" xfId="24588"/>
    <cellStyle name="Standard 2 5 3 2 4 6" xfId="20304"/>
    <cellStyle name="Standard 2 5 3 2 4 7" xfId="12959"/>
    <cellStyle name="Standard 2 5 3 2 5" xfId="1961"/>
    <cellStyle name="Standard 2 5 3 2 5 2" xfId="7265"/>
    <cellStyle name="Standard 2 5 3 2 5 2 2" xfId="26850"/>
    <cellStyle name="Standard 2 5 3 2 5 2 3" xfId="15221"/>
    <cellStyle name="Standard 2 5 3 2 5 3" xfId="9917"/>
    <cellStyle name="Standard 2 5 3 2 5 3 2" xfId="29503"/>
    <cellStyle name="Standard 2 5 3 2 5 3 3" xfId="17874"/>
    <cellStyle name="Standard 2 5 3 2 5 4" xfId="4613"/>
    <cellStyle name="Standard 2 5 3 2 5 4 2" xfId="24198"/>
    <cellStyle name="Standard 2 5 3 2 5 5" xfId="21546"/>
    <cellStyle name="Standard 2 5 3 2 5 6" xfId="12569"/>
    <cellStyle name="Standard 2 5 3 2 6" xfId="2981"/>
    <cellStyle name="Standard 2 5 3 2 6 2" xfId="10937"/>
    <cellStyle name="Standard 2 5 3 2 6 2 2" xfId="30523"/>
    <cellStyle name="Standard 2 5 3 2 6 2 3" xfId="18894"/>
    <cellStyle name="Standard 2 5 3 2 6 3" xfId="5633"/>
    <cellStyle name="Standard 2 5 3 2 6 3 2" xfId="25218"/>
    <cellStyle name="Standard 2 5 3 2 6 4" xfId="22566"/>
    <cellStyle name="Standard 2 5 3 2 6 5" xfId="13589"/>
    <cellStyle name="Standard 2 5 3 2 7" xfId="1331"/>
    <cellStyle name="Standard 2 5 3 2 7 2" xfId="9287"/>
    <cellStyle name="Standard 2 5 3 2 7 2 2" xfId="28873"/>
    <cellStyle name="Standard 2 5 3 2 7 2 3" xfId="17244"/>
    <cellStyle name="Standard 2 5 3 2 7 3" xfId="6635"/>
    <cellStyle name="Standard 2 5 3 2 7 3 2" xfId="26220"/>
    <cellStyle name="Standard 2 5 3 2 7 4" xfId="20916"/>
    <cellStyle name="Standard 2 5 3 2 7 5" xfId="14591"/>
    <cellStyle name="Standard 2 5 3 2 8" xfId="8285"/>
    <cellStyle name="Standard 2 5 3 2 8 2" xfId="27871"/>
    <cellStyle name="Standard 2 5 3 2 8 3" xfId="16242"/>
    <cellStyle name="Standard 2 5 3 2 9" xfId="3983"/>
    <cellStyle name="Standard 2 5 3 2 9 2" xfId="23568"/>
    <cellStyle name="Standard 2 5 3 3" xfId="389"/>
    <cellStyle name="Standard 2 5 3 3 2" xfId="1001"/>
    <cellStyle name="Standard 2 5 3 3 2 2" xfId="3653"/>
    <cellStyle name="Standard 2 5 3 3 2 2 2" xfId="11609"/>
    <cellStyle name="Standard 2 5 3 3 2 2 2 2" xfId="31195"/>
    <cellStyle name="Standard 2 5 3 3 2 2 2 3" xfId="19566"/>
    <cellStyle name="Standard 2 5 3 3 2 2 3" xfId="6305"/>
    <cellStyle name="Standard 2 5 3 3 2 2 3 2" xfId="25890"/>
    <cellStyle name="Standard 2 5 3 3 2 2 4" xfId="23238"/>
    <cellStyle name="Standard 2 5 3 3 2 2 5" xfId="14261"/>
    <cellStyle name="Standard 2 5 3 3 2 3" xfId="2633"/>
    <cellStyle name="Standard 2 5 3 3 2 3 2" xfId="10589"/>
    <cellStyle name="Standard 2 5 3 3 2 3 2 2" xfId="30175"/>
    <cellStyle name="Standard 2 5 3 3 2 3 2 3" xfId="18546"/>
    <cellStyle name="Standard 2 5 3 3 2 3 3" xfId="7937"/>
    <cellStyle name="Standard 2 5 3 3 2 3 3 2" xfId="27522"/>
    <cellStyle name="Standard 2 5 3 3 2 3 4" xfId="22218"/>
    <cellStyle name="Standard 2 5 3 3 2 3 5" xfId="15893"/>
    <cellStyle name="Standard 2 5 3 3 2 4" xfId="8957"/>
    <cellStyle name="Standard 2 5 3 3 2 4 2" xfId="28543"/>
    <cellStyle name="Standard 2 5 3 3 2 4 3" xfId="16914"/>
    <cellStyle name="Standard 2 5 3 3 2 5" xfId="5285"/>
    <cellStyle name="Standard 2 5 3 3 2 5 2" xfId="24870"/>
    <cellStyle name="Standard 2 5 3 3 2 6" xfId="20586"/>
    <cellStyle name="Standard 2 5 3 3 2 7" xfId="13241"/>
    <cellStyle name="Standard 2 5 3 3 3" xfId="2021"/>
    <cellStyle name="Standard 2 5 3 3 3 2" xfId="7325"/>
    <cellStyle name="Standard 2 5 3 3 3 2 2" xfId="26910"/>
    <cellStyle name="Standard 2 5 3 3 3 2 3" xfId="15281"/>
    <cellStyle name="Standard 2 5 3 3 3 3" xfId="9977"/>
    <cellStyle name="Standard 2 5 3 3 3 3 2" xfId="29563"/>
    <cellStyle name="Standard 2 5 3 3 3 3 3" xfId="17934"/>
    <cellStyle name="Standard 2 5 3 3 3 4" xfId="4673"/>
    <cellStyle name="Standard 2 5 3 3 3 4 2" xfId="24258"/>
    <cellStyle name="Standard 2 5 3 3 3 5" xfId="21606"/>
    <cellStyle name="Standard 2 5 3 3 3 6" xfId="12629"/>
    <cellStyle name="Standard 2 5 3 3 4" xfId="3041"/>
    <cellStyle name="Standard 2 5 3 3 4 2" xfId="10997"/>
    <cellStyle name="Standard 2 5 3 3 4 2 2" xfId="30583"/>
    <cellStyle name="Standard 2 5 3 3 4 2 3" xfId="18954"/>
    <cellStyle name="Standard 2 5 3 3 4 3" xfId="5693"/>
    <cellStyle name="Standard 2 5 3 3 4 3 2" xfId="25278"/>
    <cellStyle name="Standard 2 5 3 3 4 4" xfId="22626"/>
    <cellStyle name="Standard 2 5 3 3 4 5" xfId="13649"/>
    <cellStyle name="Standard 2 5 3 3 5" xfId="1613"/>
    <cellStyle name="Standard 2 5 3 3 5 2" xfId="9569"/>
    <cellStyle name="Standard 2 5 3 3 5 2 2" xfId="29155"/>
    <cellStyle name="Standard 2 5 3 3 5 2 3" xfId="17526"/>
    <cellStyle name="Standard 2 5 3 3 5 3" xfId="6917"/>
    <cellStyle name="Standard 2 5 3 3 5 3 2" xfId="26502"/>
    <cellStyle name="Standard 2 5 3 3 5 4" xfId="21198"/>
    <cellStyle name="Standard 2 5 3 3 5 5" xfId="14873"/>
    <cellStyle name="Standard 2 5 3 3 6" xfId="8345"/>
    <cellStyle name="Standard 2 5 3 3 6 2" xfId="27931"/>
    <cellStyle name="Standard 2 5 3 3 6 3" xfId="16302"/>
    <cellStyle name="Standard 2 5 3 3 7" xfId="4265"/>
    <cellStyle name="Standard 2 5 3 3 7 2" xfId="23850"/>
    <cellStyle name="Standard 2 5 3 3 8" xfId="19974"/>
    <cellStyle name="Standard 2 5 3 3 9" xfId="12221"/>
    <cellStyle name="Standard 2 5 3 4" xfId="845"/>
    <cellStyle name="Standard 2 5 3 4 2" xfId="2477"/>
    <cellStyle name="Standard 2 5 3 4 2 2" xfId="7781"/>
    <cellStyle name="Standard 2 5 3 4 2 2 2" xfId="27366"/>
    <cellStyle name="Standard 2 5 3 4 2 2 3" xfId="15737"/>
    <cellStyle name="Standard 2 5 3 4 2 3" xfId="10433"/>
    <cellStyle name="Standard 2 5 3 4 2 3 2" xfId="30019"/>
    <cellStyle name="Standard 2 5 3 4 2 3 3" xfId="18390"/>
    <cellStyle name="Standard 2 5 3 4 2 4" xfId="5129"/>
    <cellStyle name="Standard 2 5 3 4 2 4 2" xfId="24714"/>
    <cellStyle name="Standard 2 5 3 4 2 5" xfId="22062"/>
    <cellStyle name="Standard 2 5 3 4 2 6" xfId="13085"/>
    <cellStyle name="Standard 2 5 3 4 3" xfId="3497"/>
    <cellStyle name="Standard 2 5 3 4 3 2" xfId="11453"/>
    <cellStyle name="Standard 2 5 3 4 3 2 2" xfId="31039"/>
    <cellStyle name="Standard 2 5 3 4 3 2 3" xfId="19410"/>
    <cellStyle name="Standard 2 5 3 4 3 3" xfId="6149"/>
    <cellStyle name="Standard 2 5 3 4 3 3 2" xfId="25734"/>
    <cellStyle name="Standard 2 5 3 4 3 4" xfId="23082"/>
    <cellStyle name="Standard 2 5 3 4 3 5" xfId="14105"/>
    <cellStyle name="Standard 2 5 3 4 4" xfId="1457"/>
    <cellStyle name="Standard 2 5 3 4 4 2" xfId="9413"/>
    <cellStyle name="Standard 2 5 3 4 4 2 2" xfId="28999"/>
    <cellStyle name="Standard 2 5 3 4 4 2 3" xfId="17370"/>
    <cellStyle name="Standard 2 5 3 4 4 3" xfId="6761"/>
    <cellStyle name="Standard 2 5 3 4 4 3 2" xfId="26346"/>
    <cellStyle name="Standard 2 5 3 4 4 4" xfId="21042"/>
    <cellStyle name="Standard 2 5 3 4 4 5" xfId="14717"/>
    <cellStyle name="Standard 2 5 3 4 5" xfId="8801"/>
    <cellStyle name="Standard 2 5 3 4 5 2" xfId="28387"/>
    <cellStyle name="Standard 2 5 3 4 5 3" xfId="16758"/>
    <cellStyle name="Standard 2 5 3 4 6" xfId="4109"/>
    <cellStyle name="Standard 2 5 3 4 6 2" xfId="23694"/>
    <cellStyle name="Standard 2 5 3 4 7" xfId="20430"/>
    <cellStyle name="Standard 2 5 3 4 8" xfId="12065"/>
    <cellStyle name="Standard 2 5 3 5" xfId="593"/>
    <cellStyle name="Standard 2 5 3 5 2" xfId="3245"/>
    <cellStyle name="Standard 2 5 3 5 2 2" xfId="11201"/>
    <cellStyle name="Standard 2 5 3 5 2 2 2" xfId="30787"/>
    <cellStyle name="Standard 2 5 3 5 2 2 3" xfId="19158"/>
    <cellStyle name="Standard 2 5 3 5 2 3" xfId="5897"/>
    <cellStyle name="Standard 2 5 3 5 2 3 2" xfId="25482"/>
    <cellStyle name="Standard 2 5 3 5 2 4" xfId="22830"/>
    <cellStyle name="Standard 2 5 3 5 2 5" xfId="13853"/>
    <cellStyle name="Standard 2 5 3 5 3" xfId="2225"/>
    <cellStyle name="Standard 2 5 3 5 3 2" xfId="10181"/>
    <cellStyle name="Standard 2 5 3 5 3 2 2" xfId="29767"/>
    <cellStyle name="Standard 2 5 3 5 3 2 3" xfId="18138"/>
    <cellStyle name="Standard 2 5 3 5 3 3" xfId="7529"/>
    <cellStyle name="Standard 2 5 3 5 3 3 2" xfId="27114"/>
    <cellStyle name="Standard 2 5 3 5 3 4" xfId="21810"/>
    <cellStyle name="Standard 2 5 3 5 3 5" xfId="15485"/>
    <cellStyle name="Standard 2 5 3 5 4" xfId="8549"/>
    <cellStyle name="Standard 2 5 3 5 4 2" xfId="28135"/>
    <cellStyle name="Standard 2 5 3 5 4 3" xfId="16506"/>
    <cellStyle name="Standard 2 5 3 5 5" xfId="4877"/>
    <cellStyle name="Standard 2 5 3 5 5 2" xfId="24462"/>
    <cellStyle name="Standard 2 5 3 5 6" xfId="20178"/>
    <cellStyle name="Standard 2 5 3 5 7" xfId="12833"/>
    <cellStyle name="Standard 2 5 3 6" xfId="1865"/>
    <cellStyle name="Standard 2 5 3 6 2" xfId="7169"/>
    <cellStyle name="Standard 2 5 3 6 2 2" xfId="26754"/>
    <cellStyle name="Standard 2 5 3 6 2 3" xfId="15125"/>
    <cellStyle name="Standard 2 5 3 6 3" xfId="9821"/>
    <cellStyle name="Standard 2 5 3 6 3 2" xfId="29407"/>
    <cellStyle name="Standard 2 5 3 6 3 3" xfId="17778"/>
    <cellStyle name="Standard 2 5 3 6 4" xfId="4517"/>
    <cellStyle name="Standard 2 5 3 6 4 2" xfId="24102"/>
    <cellStyle name="Standard 2 5 3 6 5" xfId="21450"/>
    <cellStyle name="Standard 2 5 3 6 6" xfId="12473"/>
    <cellStyle name="Standard 2 5 3 7" xfId="2885"/>
    <cellStyle name="Standard 2 5 3 7 2" xfId="10841"/>
    <cellStyle name="Standard 2 5 3 7 2 2" xfId="30427"/>
    <cellStyle name="Standard 2 5 3 7 2 3" xfId="18798"/>
    <cellStyle name="Standard 2 5 3 7 3" xfId="5537"/>
    <cellStyle name="Standard 2 5 3 7 3 2" xfId="25122"/>
    <cellStyle name="Standard 2 5 3 7 4" xfId="22470"/>
    <cellStyle name="Standard 2 5 3 7 5" xfId="13493"/>
    <cellStyle name="Standard 2 5 3 8" xfId="1205"/>
    <cellStyle name="Standard 2 5 3 8 2" xfId="9161"/>
    <cellStyle name="Standard 2 5 3 8 2 2" xfId="28747"/>
    <cellStyle name="Standard 2 5 3 8 2 3" xfId="17118"/>
    <cellStyle name="Standard 2 5 3 8 3" xfId="6509"/>
    <cellStyle name="Standard 2 5 3 8 3 2" xfId="26094"/>
    <cellStyle name="Standard 2 5 3 8 4" xfId="20790"/>
    <cellStyle name="Standard 2 5 3 8 5" xfId="14465"/>
    <cellStyle name="Standard 2 5 3 9" xfId="8189"/>
    <cellStyle name="Standard 2 5 3 9 2" xfId="27775"/>
    <cellStyle name="Standard 2 5 3 9 3" xfId="16146"/>
    <cellStyle name="Standard 2 5 4" xfId="215"/>
    <cellStyle name="Standard 2 5 4 10" xfId="19800"/>
    <cellStyle name="Standard 2 5 4 11" xfId="11921"/>
    <cellStyle name="Standard 2 5 4 2" xfId="497"/>
    <cellStyle name="Standard 2 5 4 2 2" xfId="1109"/>
    <cellStyle name="Standard 2 5 4 2 2 2" xfId="3761"/>
    <cellStyle name="Standard 2 5 4 2 2 2 2" xfId="11717"/>
    <cellStyle name="Standard 2 5 4 2 2 2 2 2" xfId="31303"/>
    <cellStyle name="Standard 2 5 4 2 2 2 2 3" xfId="19674"/>
    <cellStyle name="Standard 2 5 4 2 2 2 3" xfId="6413"/>
    <cellStyle name="Standard 2 5 4 2 2 2 3 2" xfId="25998"/>
    <cellStyle name="Standard 2 5 4 2 2 2 4" xfId="23346"/>
    <cellStyle name="Standard 2 5 4 2 2 2 5" xfId="14369"/>
    <cellStyle name="Standard 2 5 4 2 2 3" xfId="2741"/>
    <cellStyle name="Standard 2 5 4 2 2 3 2" xfId="10697"/>
    <cellStyle name="Standard 2 5 4 2 2 3 2 2" xfId="30283"/>
    <cellStyle name="Standard 2 5 4 2 2 3 2 3" xfId="18654"/>
    <cellStyle name="Standard 2 5 4 2 2 3 3" xfId="8045"/>
    <cellStyle name="Standard 2 5 4 2 2 3 3 2" xfId="27630"/>
    <cellStyle name="Standard 2 5 4 2 2 3 4" xfId="22326"/>
    <cellStyle name="Standard 2 5 4 2 2 3 5" xfId="16001"/>
    <cellStyle name="Standard 2 5 4 2 2 4" xfId="9065"/>
    <cellStyle name="Standard 2 5 4 2 2 4 2" xfId="28651"/>
    <cellStyle name="Standard 2 5 4 2 2 4 3" xfId="17022"/>
    <cellStyle name="Standard 2 5 4 2 2 5" xfId="5393"/>
    <cellStyle name="Standard 2 5 4 2 2 5 2" xfId="24978"/>
    <cellStyle name="Standard 2 5 4 2 2 6" xfId="20694"/>
    <cellStyle name="Standard 2 5 4 2 2 7" xfId="13349"/>
    <cellStyle name="Standard 2 5 4 2 3" xfId="2129"/>
    <cellStyle name="Standard 2 5 4 2 3 2" xfId="7433"/>
    <cellStyle name="Standard 2 5 4 2 3 2 2" xfId="27018"/>
    <cellStyle name="Standard 2 5 4 2 3 2 3" xfId="15389"/>
    <cellStyle name="Standard 2 5 4 2 3 3" xfId="10085"/>
    <cellStyle name="Standard 2 5 4 2 3 3 2" xfId="29671"/>
    <cellStyle name="Standard 2 5 4 2 3 3 3" xfId="18042"/>
    <cellStyle name="Standard 2 5 4 2 3 4" xfId="4781"/>
    <cellStyle name="Standard 2 5 4 2 3 4 2" xfId="24366"/>
    <cellStyle name="Standard 2 5 4 2 3 5" xfId="21714"/>
    <cellStyle name="Standard 2 5 4 2 3 6" xfId="12737"/>
    <cellStyle name="Standard 2 5 4 2 4" xfId="3149"/>
    <cellStyle name="Standard 2 5 4 2 4 2" xfId="11105"/>
    <cellStyle name="Standard 2 5 4 2 4 2 2" xfId="30691"/>
    <cellStyle name="Standard 2 5 4 2 4 2 3" xfId="19062"/>
    <cellStyle name="Standard 2 5 4 2 4 3" xfId="5801"/>
    <cellStyle name="Standard 2 5 4 2 4 3 2" xfId="25386"/>
    <cellStyle name="Standard 2 5 4 2 4 4" xfId="22734"/>
    <cellStyle name="Standard 2 5 4 2 4 5" xfId="13757"/>
    <cellStyle name="Standard 2 5 4 2 5" xfId="1721"/>
    <cellStyle name="Standard 2 5 4 2 5 2" xfId="9677"/>
    <cellStyle name="Standard 2 5 4 2 5 2 2" xfId="29263"/>
    <cellStyle name="Standard 2 5 4 2 5 2 3" xfId="17634"/>
    <cellStyle name="Standard 2 5 4 2 5 3" xfId="7025"/>
    <cellStyle name="Standard 2 5 4 2 5 3 2" xfId="26610"/>
    <cellStyle name="Standard 2 5 4 2 5 4" xfId="21306"/>
    <cellStyle name="Standard 2 5 4 2 5 5" xfId="14981"/>
    <cellStyle name="Standard 2 5 4 2 6" xfId="8453"/>
    <cellStyle name="Standard 2 5 4 2 6 2" xfId="28039"/>
    <cellStyle name="Standard 2 5 4 2 6 3" xfId="16410"/>
    <cellStyle name="Standard 2 5 4 2 7" xfId="4373"/>
    <cellStyle name="Standard 2 5 4 2 7 2" xfId="23958"/>
    <cellStyle name="Standard 2 5 4 2 8" xfId="20082"/>
    <cellStyle name="Standard 2 5 4 2 9" xfId="12329"/>
    <cellStyle name="Standard 2 5 4 3" xfId="827"/>
    <cellStyle name="Standard 2 5 4 3 2" xfId="2459"/>
    <cellStyle name="Standard 2 5 4 3 2 2" xfId="7763"/>
    <cellStyle name="Standard 2 5 4 3 2 2 2" xfId="27348"/>
    <cellStyle name="Standard 2 5 4 3 2 2 3" xfId="15719"/>
    <cellStyle name="Standard 2 5 4 3 2 3" xfId="10415"/>
    <cellStyle name="Standard 2 5 4 3 2 3 2" xfId="30001"/>
    <cellStyle name="Standard 2 5 4 3 2 3 3" xfId="18372"/>
    <cellStyle name="Standard 2 5 4 3 2 4" xfId="5111"/>
    <cellStyle name="Standard 2 5 4 3 2 4 2" xfId="24696"/>
    <cellStyle name="Standard 2 5 4 3 2 5" xfId="22044"/>
    <cellStyle name="Standard 2 5 4 3 2 6" xfId="13067"/>
    <cellStyle name="Standard 2 5 4 3 3" xfId="3479"/>
    <cellStyle name="Standard 2 5 4 3 3 2" xfId="11435"/>
    <cellStyle name="Standard 2 5 4 3 3 2 2" xfId="31021"/>
    <cellStyle name="Standard 2 5 4 3 3 2 3" xfId="19392"/>
    <cellStyle name="Standard 2 5 4 3 3 3" xfId="6131"/>
    <cellStyle name="Standard 2 5 4 3 3 3 2" xfId="25716"/>
    <cellStyle name="Standard 2 5 4 3 3 4" xfId="23064"/>
    <cellStyle name="Standard 2 5 4 3 3 5" xfId="14087"/>
    <cellStyle name="Standard 2 5 4 3 4" xfId="1439"/>
    <cellStyle name="Standard 2 5 4 3 4 2" xfId="9395"/>
    <cellStyle name="Standard 2 5 4 3 4 2 2" xfId="28981"/>
    <cellStyle name="Standard 2 5 4 3 4 2 3" xfId="17352"/>
    <cellStyle name="Standard 2 5 4 3 4 3" xfId="6743"/>
    <cellStyle name="Standard 2 5 4 3 4 3 2" xfId="26328"/>
    <cellStyle name="Standard 2 5 4 3 4 4" xfId="21024"/>
    <cellStyle name="Standard 2 5 4 3 4 5" xfId="14699"/>
    <cellStyle name="Standard 2 5 4 3 5" xfId="8783"/>
    <cellStyle name="Standard 2 5 4 3 5 2" xfId="28369"/>
    <cellStyle name="Standard 2 5 4 3 5 3" xfId="16740"/>
    <cellStyle name="Standard 2 5 4 3 6" xfId="4091"/>
    <cellStyle name="Standard 2 5 4 3 6 2" xfId="23676"/>
    <cellStyle name="Standard 2 5 4 3 7" xfId="20412"/>
    <cellStyle name="Standard 2 5 4 3 8" xfId="12047"/>
    <cellStyle name="Standard 2 5 4 4" xfId="701"/>
    <cellStyle name="Standard 2 5 4 4 2" xfId="3353"/>
    <cellStyle name="Standard 2 5 4 4 2 2" xfId="11309"/>
    <cellStyle name="Standard 2 5 4 4 2 2 2" xfId="30895"/>
    <cellStyle name="Standard 2 5 4 4 2 2 3" xfId="19266"/>
    <cellStyle name="Standard 2 5 4 4 2 3" xfId="6005"/>
    <cellStyle name="Standard 2 5 4 4 2 3 2" xfId="25590"/>
    <cellStyle name="Standard 2 5 4 4 2 4" xfId="22938"/>
    <cellStyle name="Standard 2 5 4 4 2 5" xfId="13961"/>
    <cellStyle name="Standard 2 5 4 4 3" xfId="2333"/>
    <cellStyle name="Standard 2 5 4 4 3 2" xfId="10289"/>
    <cellStyle name="Standard 2 5 4 4 3 2 2" xfId="29875"/>
    <cellStyle name="Standard 2 5 4 4 3 2 3" xfId="18246"/>
    <cellStyle name="Standard 2 5 4 4 3 3" xfId="7637"/>
    <cellStyle name="Standard 2 5 4 4 3 3 2" xfId="27222"/>
    <cellStyle name="Standard 2 5 4 4 3 4" xfId="21918"/>
    <cellStyle name="Standard 2 5 4 4 3 5" xfId="15593"/>
    <cellStyle name="Standard 2 5 4 4 4" xfId="8657"/>
    <cellStyle name="Standard 2 5 4 4 4 2" xfId="28243"/>
    <cellStyle name="Standard 2 5 4 4 4 3" xfId="16614"/>
    <cellStyle name="Standard 2 5 4 4 5" xfId="4985"/>
    <cellStyle name="Standard 2 5 4 4 5 2" xfId="24570"/>
    <cellStyle name="Standard 2 5 4 4 6" xfId="20286"/>
    <cellStyle name="Standard 2 5 4 4 7" xfId="12941"/>
    <cellStyle name="Standard 2 5 4 5" xfId="1847"/>
    <cellStyle name="Standard 2 5 4 5 2" xfId="7151"/>
    <cellStyle name="Standard 2 5 4 5 2 2" xfId="26736"/>
    <cellStyle name="Standard 2 5 4 5 2 3" xfId="15107"/>
    <cellStyle name="Standard 2 5 4 5 3" xfId="9803"/>
    <cellStyle name="Standard 2 5 4 5 3 2" xfId="29389"/>
    <cellStyle name="Standard 2 5 4 5 3 3" xfId="17760"/>
    <cellStyle name="Standard 2 5 4 5 4" xfId="4499"/>
    <cellStyle name="Standard 2 5 4 5 4 2" xfId="24084"/>
    <cellStyle name="Standard 2 5 4 5 5" xfId="21432"/>
    <cellStyle name="Standard 2 5 4 5 6" xfId="12455"/>
    <cellStyle name="Standard 2 5 4 6" xfId="2867"/>
    <cellStyle name="Standard 2 5 4 6 2" xfId="10823"/>
    <cellStyle name="Standard 2 5 4 6 2 2" xfId="30409"/>
    <cellStyle name="Standard 2 5 4 6 2 3" xfId="18780"/>
    <cellStyle name="Standard 2 5 4 6 3" xfId="5519"/>
    <cellStyle name="Standard 2 5 4 6 3 2" xfId="25104"/>
    <cellStyle name="Standard 2 5 4 6 4" xfId="22452"/>
    <cellStyle name="Standard 2 5 4 6 5" xfId="13475"/>
    <cellStyle name="Standard 2 5 4 7" xfId="1313"/>
    <cellStyle name="Standard 2 5 4 7 2" xfId="9269"/>
    <cellStyle name="Standard 2 5 4 7 2 2" xfId="28855"/>
    <cellStyle name="Standard 2 5 4 7 2 3" xfId="17226"/>
    <cellStyle name="Standard 2 5 4 7 3" xfId="6617"/>
    <cellStyle name="Standard 2 5 4 7 3 2" xfId="26202"/>
    <cellStyle name="Standard 2 5 4 7 4" xfId="20898"/>
    <cellStyle name="Standard 2 5 4 7 5" xfId="14573"/>
    <cellStyle name="Standard 2 5 4 8" xfId="8171"/>
    <cellStyle name="Standard 2 5 4 8 2" xfId="27757"/>
    <cellStyle name="Standard 2 5 4 8 3" xfId="16128"/>
    <cellStyle name="Standard 2 5 4 9" xfId="3965"/>
    <cellStyle name="Standard 2 5 4 9 2" xfId="23550"/>
    <cellStyle name="Standard 2 5 5" xfId="281"/>
    <cellStyle name="Standard 2 5 5 10" xfId="19866"/>
    <cellStyle name="Standard 2 5 5 11" xfId="11861"/>
    <cellStyle name="Standard 2 5 5 2" xfId="437"/>
    <cellStyle name="Standard 2 5 5 2 2" xfId="1049"/>
    <cellStyle name="Standard 2 5 5 2 2 2" xfId="3701"/>
    <cellStyle name="Standard 2 5 5 2 2 2 2" xfId="11657"/>
    <cellStyle name="Standard 2 5 5 2 2 2 2 2" xfId="31243"/>
    <cellStyle name="Standard 2 5 5 2 2 2 2 3" xfId="19614"/>
    <cellStyle name="Standard 2 5 5 2 2 2 3" xfId="6353"/>
    <cellStyle name="Standard 2 5 5 2 2 2 3 2" xfId="25938"/>
    <cellStyle name="Standard 2 5 5 2 2 2 4" xfId="23286"/>
    <cellStyle name="Standard 2 5 5 2 2 2 5" xfId="14309"/>
    <cellStyle name="Standard 2 5 5 2 2 3" xfId="2681"/>
    <cellStyle name="Standard 2 5 5 2 2 3 2" xfId="10637"/>
    <cellStyle name="Standard 2 5 5 2 2 3 2 2" xfId="30223"/>
    <cellStyle name="Standard 2 5 5 2 2 3 2 3" xfId="18594"/>
    <cellStyle name="Standard 2 5 5 2 2 3 3" xfId="7985"/>
    <cellStyle name="Standard 2 5 5 2 2 3 3 2" xfId="27570"/>
    <cellStyle name="Standard 2 5 5 2 2 3 4" xfId="22266"/>
    <cellStyle name="Standard 2 5 5 2 2 3 5" xfId="15941"/>
    <cellStyle name="Standard 2 5 5 2 2 4" xfId="9005"/>
    <cellStyle name="Standard 2 5 5 2 2 4 2" xfId="28591"/>
    <cellStyle name="Standard 2 5 5 2 2 4 3" xfId="16962"/>
    <cellStyle name="Standard 2 5 5 2 2 5" xfId="5333"/>
    <cellStyle name="Standard 2 5 5 2 2 5 2" xfId="24918"/>
    <cellStyle name="Standard 2 5 5 2 2 6" xfId="20634"/>
    <cellStyle name="Standard 2 5 5 2 2 7" xfId="13289"/>
    <cellStyle name="Standard 2 5 5 2 3" xfId="2069"/>
    <cellStyle name="Standard 2 5 5 2 3 2" xfId="7373"/>
    <cellStyle name="Standard 2 5 5 2 3 2 2" xfId="26958"/>
    <cellStyle name="Standard 2 5 5 2 3 2 3" xfId="15329"/>
    <cellStyle name="Standard 2 5 5 2 3 3" xfId="10025"/>
    <cellStyle name="Standard 2 5 5 2 3 3 2" xfId="29611"/>
    <cellStyle name="Standard 2 5 5 2 3 3 3" xfId="17982"/>
    <cellStyle name="Standard 2 5 5 2 3 4" xfId="4721"/>
    <cellStyle name="Standard 2 5 5 2 3 4 2" xfId="24306"/>
    <cellStyle name="Standard 2 5 5 2 3 5" xfId="21654"/>
    <cellStyle name="Standard 2 5 5 2 3 6" xfId="12677"/>
    <cellStyle name="Standard 2 5 5 2 4" xfId="3089"/>
    <cellStyle name="Standard 2 5 5 2 4 2" xfId="11045"/>
    <cellStyle name="Standard 2 5 5 2 4 2 2" xfId="30631"/>
    <cellStyle name="Standard 2 5 5 2 4 2 3" xfId="19002"/>
    <cellStyle name="Standard 2 5 5 2 4 3" xfId="5741"/>
    <cellStyle name="Standard 2 5 5 2 4 3 2" xfId="25326"/>
    <cellStyle name="Standard 2 5 5 2 4 4" xfId="22674"/>
    <cellStyle name="Standard 2 5 5 2 4 5" xfId="13697"/>
    <cellStyle name="Standard 2 5 5 2 5" xfId="1661"/>
    <cellStyle name="Standard 2 5 5 2 5 2" xfId="9617"/>
    <cellStyle name="Standard 2 5 5 2 5 2 2" xfId="29203"/>
    <cellStyle name="Standard 2 5 5 2 5 2 3" xfId="17574"/>
    <cellStyle name="Standard 2 5 5 2 5 3" xfId="6965"/>
    <cellStyle name="Standard 2 5 5 2 5 3 2" xfId="26550"/>
    <cellStyle name="Standard 2 5 5 2 5 4" xfId="21246"/>
    <cellStyle name="Standard 2 5 5 2 5 5" xfId="14921"/>
    <cellStyle name="Standard 2 5 5 2 6" xfId="8393"/>
    <cellStyle name="Standard 2 5 5 2 6 2" xfId="27979"/>
    <cellStyle name="Standard 2 5 5 2 6 3" xfId="16350"/>
    <cellStyle name="Standard 2 5 5 2 7" xfId="4313"/>
    <cellStyle name="Standard 2 5 5 2 7 2" xfId="23898"/>
    <cellStyle name="Standard 2 5 5 2 8" xfId="20022"/>
    <cellStyle name="Standard 2 5 5 2 9" xfId="12269"/>
    <cellStyle name="Standard 2 5 5 3" xfId="893"/>
    <cellStyle name="Standard 2 5 5 3 2" xfId="2525"/>
    <cellStyle name="Standard 2 5 5 3 2 2" xfId="7829"/>
    <cellStyle name="Standard 2 5 5 3 2 2 2" xfId="27414"/>
    <cellStyle name="Standard 2 5 5 3 2 2 3" xfId="15785"/>
    <cellStyle name="Standard 2 5 5 3 2 3" xfId="10481"/>
    <cellStyle name="Standard 2 5 5 3 2 3 2" xfId="30067"/>
    <cellStyle name="Standard 2 5 5 3 2 3 3" xfId="18438"/>
    <cellStyle name="Standard 2 5 5 3 2 4" xfId="5177"/>
    <cellStyle name="Standard 2 5 5 3 2 4 2" xfId="24762"/>
    <cellStyle name="Standard 2 5 5 3 2 5" xfId="22110"/>
    <cellStyle name="Standard 2 5 5 3 2 6" xfId="13133"/>
    <cellStyle name="Standard 2 5 5 3 3" xfId="3545"/>
    <cellStyle name="Standard 2 5 5 3 3 2" xfId="11501"/>
    <cellStyle name="Standard 2 5 5 3 3 2 2" xfId="31087"/>
    <cellStyle name="Standard 2 5 5 3 3 2 3" xfId="19458"/>
    <cellStyle name="Standard 2 5 5 3 3 3" xfId="6197"/>
    <cellStyle name="Standard 2 5 5 3 3 3 2" xfId="25782"/>
    <cellStyle name="Standard 2 5 5 3 3 4" xfId="23130"/>
    <cellStyle name="Standard 2 5 5 3 3 5" xfId="14153"/>
    <cellStyle name="Standard 2 5 5 3 4" xfId="1505"/>
    <cellStyle name="Standard 2 5 5 3 4 2" xfId="9461"/>
    <cellStyle name="Standard 2 5 5 3 4 2 2" xfId="29047"/>
    <cellStyle name="Standard 2 5 5 3 4 2 3" xfId="17418"/>
    <cellStyle name="Standard 2 5 5 3 4 3" xfId="6809"/>
    <cellStyle name="Standard 2 5 5 3 4 3 2" xfId="26394"/>
    <cellStyle name="Standard 2 5 5 3 4 4" xfId="21090"/>
    <cellStyle name="Standard 2 5 5 3 4 5" xfId="14765"/>
    <cellStyle name="Standard 2 5 5 3 5" xfId="8849"/>
    <cellStyle name="Standard 2 5 5 3 5 2" xfId="28435"/>
    <cellStyle name="Standard 2 5 5 3 5 3" xfId="16806"/>
    <cellStyle name="Standard 2 5 5 3 6" xfId="4157"/>
    <cellStyle name="Standard 2 5 5 3 6 2" xfId="23742"/>
    <cellStyle name="Standard 2 5 5 3 7" xfId="20478"/>
    <cellStyle name="Standard 2 5 5 3 8" xfId="12113"/>
    <cellStyle name="Standard 2 5 5 4" xfId="641"/>
    <cellStyle name="Standard 2 5 5 4 2" xfId="3293"/>
    <cellStyle name="Standard 2 5 5 4 2 2" xfId="11249"/>
    <cellStyle name="Standard 2 5 5 4 2 2 2" xfId="30835"/>
    <cellStyle name="Standard 2 5 5 4 2 2 3" xfId="19206"/>
    <cellStyle name="Standard 2 5 5 4 2 3" xfId="5945"/>
    <cellStyle name="Standard 2 5 5 4 2 3 2" xfId="25530"/>
    <cellStyle name="Standard 2 5 5 4 2 4" xfId="22878"/>
    <cellStyle name="Standard 2 5 5 4 2 5" xfId="13901"/>
    <cellStyle name="Standard 2 5 5 4 3" xfId="2273"/>
    <cellStyle name="Standard 2 5 5 4 3 2" xfId="10229"/>
    <cellStyle name="Standard 2 5 5 4 3 2 2" xfId="29815"/>
    <cellStyle name="Standard 2 5 5 4 3 2 3" xfId="18186"/>
    <cellStyle name="Standard 2 5 5 4 3 3" xfId="7577"/>
    <cellStyle name="Standard 2 5 5 4 3 3 2" xfId="27162"/>
    <cellStyle name="Standard 2 5 5 4 3 4" xfId="21858"/>
    <cellStyle name="Standard 2 5 5 4 3 5" xfId="15533"/>
    <cellStyle name="Standard 2 5 5 4 4" xfId="8597"/>
    <cellStyle name="Standard 2 5 5 4 4 2" xfId="28183"/>
    <cellStyle name="Standard 2 5 5 4 4 3" xfId="16554"/>
    <cellStyle name="Standard 2 5 5 4 5" xfId="4925"/>
    <cellStyle name="Standard 2 5 5 4 5 2" xfId="24510"/>
    <cellStyle name="Standard 2 5 5 4 6" xfId="20226"/>
    <cellStyle name="Standard 2 5 5 4 7" xfId="12881"/>
    <cellStyle name="Standard 2 5 5 5" xfId="1913"/>
    <cellStyle name="Standard 2 5 5 5 2" xfId="7217"/>
    <cellStyle name="Standard 2 5 5 5 2 2" xfId="26802"/>
    <cellStyle name="Standard 2 5 5 5 2 3" xfId="15173"/>
    <cellStyle name="Standard 2 5 5 5 3" xfId="9869"/>
    <cellStyle name="Standard 2 5 5 5 3 2" xfId="29455"/>
    <cellStyle name="Standard 2 5 5 5 3 3" xfId="17826"/>
    <cellStyle name="Standard 2 5 5 5 4" xfId="4565"/>
    <cellStyle name="Standard 2 5 5 5 4 2" xfId="24150"/>
    <cellStyle name="Standard 2 5 5 5 5" xfId="21498"/>
    <cellStyle name="Standard 2 5 5 5 6" xfId="12521"/>
    <cellStyle name="Standard 2 5 5 6" xfId="2933"/>
    <cellStyle name="Standard 2 5 5 6 2" xfId="10889"/>
    <cellStyle name="Standard 2 5 5 6 2 2" xfId="30475"/>
    <cellStyle name="Standard 2 5 5 6 2 3" xfId="18846"/>
    <cellStyle name="Standard 2 5 5 6 3" xfId="5585"/>
    <cellStyle name="Standard 2 5 5 6 3 2" xfId="25170"/>
    <cellStyle name="Standard 2 5 5 6 4" xfId="22518"/>
    <cellStyle name="Standard 2 5 5 6 5" xfId="13541"/>
    <cellStyle name="Standard 2 5 5 7" xfId="1253"/>
    <cellStyle name="Standard 2 5 5 7 2" xfId="9209"/>
    <cellStyle name="Standard 2 5 5 7 2 2" xfId="28795"/>
    <cellStyle name="Standard 2 5 5 7 2 3" xfId="17166"/>
    <cellStyle name="Standard 2 5 5 7 3" xfId="6557"/>
    <cellStyle name="Standard 2 5 5 7 3 2" xfId="26142"/>
    <cellStyle name="Standard 2 5 5 7 4" xfId="20838"/>
    <cellStyle name="Standard 2 5 5 7 5" xfId="14513"/>
    <cellStyle name="Standard 2 5 5 8" xfId="8237"/>
    <cellStyle name="Standard 2 5 5 8 2" xfId="27823"/>
    <cellStyle name="Standard 2 5 5 8 3" xfId="16194"/>
    <cellStyle name="Standard 2 5 5 9" xfId="3905"/>
    <cellStyle name="Standard 2 5 5 9 2" xfId="23490"/>
    <cellStyle name="Standard 2 5 6" xfId="371"/>
    <cellStyle name="Standard 2 5 6 2" xfId="983"/>
    <cellStyle name="Standard 2 5 6 2 2" xfId="3635"/>
    <cellStyle name="Standard 2 5 6 2 2 2" xfId="11591"/>
    <cellStyle name="Standard 2 5 6 2 2 2 2" xfId="31177"/>
    <cellStyle name="Standard 2 5 6 2 2 2 3" xfId="19548"/>
    <cellStyle name="Standard 2 5 6 2 2 3" xfId="6287"/>
    <cellStyle name="Standard 2 5 6 2 2 3 2" xfId="25872"/>
    <cellStyle name="Standard 2 5 6 2 2 4" xfId="23220"/>
    <cellStyle name="Standard 2 5 6 2 2 5" xfId="14243"/>
    <cellStyle name="Standard 2 5 6 2 3" xfId="2615"/>
    <cellStyle name="Standard 2 5 6 2 3 2" xfId="10571"/>
    <cellStyle name="Standard 2 5 6 2 3 2 2" xfId="30157"/>
    <cellStyle name="Standard 2 5 6 2 3 2 3" xfId="18528"/>
    <cellStyle name="Standard 2 5 6 2 3 3" xfId="7919"/>
    <cellStyle name="Standard 2 5 6 2 3 3 2" xfId="27504"/>
    <cellStyle name="Standard 2 5 6 2 3 4" xfId="22200"/>
    <cellStyle name="Standard 2 5 6 2 3 5" xfId="15875"/>
    <cellStyle name="Standard 2 5 6 2 4" xfId="8939"/>
    <cellStyle name="Standard 2 5 6 2 4 2" xfId="28525"/>
    <cellStyle name="Standard 2 5 6 2 4 3" xfId="16896"/>
    <cellStyle name="Standard 2 5 6 2 5" xfId="5267"/>
    <cellStyle name="Standard 2 5 6 2 5 2" xfId="24852"/>
    <cellStyle name="Standard 2 5 6 2 6" xfId="20568"/>
    <cellStyle name="Standard 2 5 6 2 7" xfId="13223"/>
    <cellStyle name="Standard 2 5 6 3" xfId="2003"/>
    <cellStyle name="Standard 2 5 6 3 2" xfId="7307"/>
    <cellStyle name="Standard 2 5 6 3 2 2" xfId="26892"/>
    <cellStyle name="Standard 2 5 6 3 2 3" xfId="15263"/>
    <cellStyle name="Standard 2 5 6 3 3" xfId="9959"/>
    <cellStyle name="Standard 2 5 6 3 3 2" xfId="29545"/>
    <cellStyle name="Standard 2 5 6 3 3 3" xfId="17916"/>
    <cellStyle name="Standard 2 5 6 3 4" xfId="4655"/>
    <cellStyle name="Standard 2 5 6 3 4 2" xfId="24240"/>
    <cellStyle name="Standard 2 5 6 3 5" xfId="21588"/>
    <cellStyle name="Standard 2 5 6 3 6" xfId="12611"/>
    <cellStyle name="Standard 2 5 6 4" xfId="3023"/>
    <cellStyle name="Standard 2 5 6 4 2" xfId="10979"/>
    <cellStyle name="Standard 2 5 6 4 2 2" xfId="30565"/>
    <cellStyle name="Standard 2 5 6 4 2 3" xfId="18936"/>
    <cellStyle name="Standard 2 5 6 4 3" xfId="5675"/>
    <cellStyle name="Standard 2 5 6 4 3 2" xfId="25260"/>
    <cellStyle name="Standard 2 5 6 4 4" xfId="22608"/>
    <cellStyle name="Standard 2 5 6 4 5" xfId="13631"/>
    <cellStyle name="Standard 2 5 6 5" xfId="1595"/>
    <cellStyle name="Standard 2 5 6 5 2" xfId="9551"/>
    <cellStyle name="Standard 2 5 6 5 2 2" xfId="29137"/>
    <cellStyle name="Standard 2 5 6 5 2 3" xfId="17508"/>
    <cellStyle name="Standard 2 5 6 5 3" xfId="6899"/>
    <cellStyle name="Standard 2 5 6 5 3 2" xfId="26484"/>
    <cellStyle name="Standard 2 5 6 5 4" xfId="21180"/>
    <cellStyle name="Standard 2 5 6 5 5" xfId="14855"/>
    <cellStyle name="Standard 2 5 6 6" xfId="8327"/>
    <cellStyle name="Standard 2 5 6 6 2" xfId="27913"/>
    <cellStyle name="Standard 2 5 6 6 3" xfId="16284"/>
    <cellStyle name="Standard 2 5 6 7" xfId="4247"/>
    <cellStyle name="Standard 2 5 6 7 2" xfId="23832"/>
    <cellStyle name="Standard 2 5 6 8" xfId="19956"/>
    <cellStyle name="Standard 2 5 6 9" xfId="12203"/>
    <cellStyle name="Standard 2 5 7" xfId="767"/>
    <cellStyle name="Standard 2 5 7 2" xfId="2399"/>
    <cellStyle name="Standard 2 5 7 2 2" xfId="7703"/>
    <cellStyle name="Standard 2 5 7 2 2 2" xfId="27288"/>
    <cellStyle name="Standard 2 5 7 2 2 3" xfId="15659"/>
    <cellStyle name="Standard 2 5 7 2 3" xfId="10355"/>
    <cellStyle name="Standard 2 5 7 2 3 2" xfId="29941"/>
    <cellStyle name="Standard 2 5 7 2 3 3" xfId="18312"/>
    <cellStyle name="Standard 2 5 7 2 4" xfId="5051"/>
    <cellStyle name="Standard 2 5 7 2 4 2" xfId="24636"/>
    <cellStyle name="Standard 2 5 7 2 5" xfId="21984"/>
    <cellStyle name="Standard 2 5 7 2 6" xfId="13007"/>
    <cellStyle name="Standard 2 5 7 3" xfId="3419"/>
    <cellStyle name="Standard 2 5 7 3 2" xfId="11375"/>
    <cellStyle name="Standard 2 5 7 3 2 2" xfId="30961"/>
    <cellStyle name="Standard 2 5 7 3 2 3" xfId="19332"/>
    <cellStyle name="Standard 2 5 7 3 3" xfId="6071"/>
    <cellStyle name="Standard 2 5 7 3 3 2" xfId="25656"/>
    <cellStyle name="Standard 2 5 7 3 4" xfId="23004"/>
    <cellStyle name="Standard 2 5 7 3 5" xfId="14027"/>
    <cellStyle name="Standard 2 5 7 4" xfId="1379"/>
    <cellStyle name="Standard 2 5 7 4 2" xfId="9335"/>
    <cellStyle name="Standard 2 5 7 4 2 2" xfId="28921"/>
    <cellStyle name="Standard 2 5 7 4 2 3" xfId="17292"/>
    <cellStyle name="Standard 2 5 7 4 3" xfId="6683"/>
    <cellStyle name="Standard 2 5 7 4 3 2" xfId="26268"/>
    <cellStyle name="Standard 2 5 7 4 4" xfId="20964"/>
    <cellStyle name="Standard 2 5 7 4 5" xfId="14639"/>
    <cellStyle name="Standard 2 5 7 5" xfId="8723"/>
    <cellStyle name="Standard 2 5 7 5 2" xfId="28309"/>
    <cellStyle name="Standard 2 5 7 5 3" xfId="16680"/>
    <cellStyle name="Standard 2 5 7 6" xfId="4031"/>
    <cellStyle name="Standard 2 5 7 6 2" xfId="23616"/>
    <cellStyle name="Standard 2 5 7 7" xfId="20352"/>
    <cellStyle name="Standard 2 5 7 8" xfId="11987"/>
    <cellStyle name="Standard 2 5 8" xfId="575"/>
    <cellStyle name="Standard 2 5 8 2" xfId="3227"/>
    <cellStyle name="Standard 2 5 8 2 2" xfId="11183"/>
    <cellStyle name="Standard 2 5 8 2 2 2" xfId="30769"/>
    <cellStyle name="Standard 2 5 8 2 2 3" xfId="19140"/>
    <cellStyle name="Standard 2 5 8 2 3" xfId="5879"/>
    <cellStyle name="Standard 2 5 8 2 3 2" xfId="25464"/>
    <cellStyle name="Standard 2 5 8 2 4" xfId="22812"/>
    <cellStyle name="Standard 2 5 8 2 5" xfId="13835"/>
    <cellStyle name="Standard 2 5 8 3" xfId="2207"/>
    <cellStyle name="Standard 2 5 8 3 2" xfId="10163"/>
    <cellStyle name="Standard 2 5 8 3 2 2" xfId="29749"/>
    <cellStyle name="Standard 2 5 8 3 2 3" xfId="18120"/>
    <cellStyle name="Standard 2 5 8 3 3" xfId="7511"/>
    <cellStyle name="Standard 2 5 8 3 3 2" xfId="27096"/>
    <cellStyle name="Standard 2 5 8 3 4" xfId="21792"/>
    <cellStyle name="Standard 2 5 8 3 5" xfId="15467"/>
    <cellStyle name="Standard 2 5 8 4" xfId="8531"/>
    <cellStyle name="Standard 2 5 8 4 2" xfId="28117"/>
    <cellStyle name="Standard 2 5 8 4 3" xfId="16488"/>
    <cellStyle name="Standard 2 5 8 5" xfId="4859"/>
    <cellStyle name="Standard 2 5 8 5 2" xfId="24444"/>
    <cellStyle name="Standard 2 5 8 6" xfId="20160"/>
    <cellStyle name="Standard 2 5 8 7" xfId="12815"/>
    <cellStyle name="Standard 2 5 9" xfId="1787"/>
    <cellStyle name="Standard 2 5 9 2" xfId="7091"/>
    <cellStyle name="Standard 2 5 9 2 2" xfId="26676"/>
    <cellStyle name="Standard 2 5 9 2 3" xfId="15047"/>
    <cellStyle name="Standard 2 5 9 3" xfId="9743"/>
    <cellStyle name="Standard 2 5 9 3 2" xfId="29329"/>
    <cellStyle name="Standard 2 5 9 3 3" xfId="17700"/>
    <cellStyle name="Standard 2 5 9 4" xfId="4439"/>
    <cellStyle name="Standard 2 5 9 4 2" xfId="24024"/>
    <cellStyle name="Standard 2 5 9 5" xfId="21372"/>
    <cellStyle name="Standard 2 5 9 6" xfId="12395"/>
    <cellStyle name="Standard 2 6" xfId="181"/>
    <cellStyle name="Standard 2 6 10" xfId="1181"/>
    <cellStyle name="Standard 2 6 10 2" xfId="9137"/>
    <cellStyle name="Standard 2 6 10 2 2" xfId="28723"/>
    <cellStyle name="Standard 2 6 10 2 3" xfId="17094"/>
    <cellStyle name="Standard 2 6 10 3" xfId="6485"/>
    <cellStyle name="Standard 2 6 10 3 2" xfId="26070"/>
    <cellStyle name="Standard 2 6 10 4" xfId="20766"/>
    <cellStyle name="Standard 2 6 10 5" xfId="14441"/>
    <cellStyle name="Standard 2 6 11" xfId="8135"/>
    <cellStyle name="Standard 2 6 11 2" xfId="27721"/>
    <cellStyle name="Standard 2 6 11 3" xfId="16092"/>
    <cellStyle name="Standard 2 6 12" xfId="3833"/>
    <cellStyle name="Standard 2 6 12 2" xfId="23418"/>
    <cellStyle name="Standard 2 6 13" xfId="19764"/>
    <cellStyle name="Standard 2 6 14" xfId="11789"/>
    <cellStyle name="Standard 2 6 2" xfId="257"/>
    <cellStyle name="Standard 2 6 2 10" xfId="3881"/>
    <cellStyle name="Standard 2 6 2 10 2" xfId="23466"/>
    <cellStyle name="Standard 2 6 2 11" xfId="19842"/>
    <cellStyle name="Standard 2 6 2 12" xfId="11837"/>
    <cellStyle name="Standard 2 6 2 2" xfId="341"/>
    <cellStyle name="Standard 2 6 2 2 10" xfId="19926"/>
    <cellStyle name="Standard 2 6 2 2 11" xfId="11963"/>
    <cellStyle name="Standard 2 6 2 2 2" xfId="539"/>
    <cellStyle name="Standard 2 6 2 2 2 2" xfId="1151"/>
    <cellStyle name="Standard 2 6 2 2 2 2 2" xfId="3803"/>
    <cellStyle name="Standard 2 6 2 2 2 2 2 2" xfId="11759"/>
    <cellStyle name="Standard 2 6 2 2 2 2 2 2 2" xfId="31345"/>
    <cellStyle name="Standard 2 6 2 2 2 2 2 2 3" xfId="19716"/>
    <cellStyle name="Standard 2 6 2 2 2 2 2 3" xfId="6455"/>
    <cellStyle name="Standard 2 6 2 2 2 2 2 3 2" xfId="26040"/>
    <cellStyle name="Standard 2 6 2 2 2 2 2 4" xfId="23388"/>
    <cellStyle name="Standard 2 6 2 2 2 2 2 5" xfId="14411"/>
    <cellStyle name="Standard 2 6 2 2 2 2 3" xfId="2783"/>
    <cellStyle name="Standard 2 6 2 2 2 2 3 2" xfId="10739"/>
    <cellStyle name="Standard 2 6 2 2 2 2 3 2 2" xfId="30325"/>
    <cellStyle name="Standard 2 6 2 2 2 2 3 2 3" xfId="18696"/>
    <cellStyle name="Standard 2 6 2 2 2 2 3 3" xfId="8087"/>
    <cellStyle name="Standard 2 6 2 2 2 2 3 3 2" xfId="27672"/>
    <cellStyle name="Standard 2 6 2 2 2 2 3 4" xfId="22368"/>
    <cellStyle name="Standard 2 6 2 2 2 2 3 5" xfId="16043"/>
    <cellStyle name="Standard 2 6 2 2 2 2 4" xfId="9107"/>
    <cellStyle name="Standard 2 6 2 2 2 2 4 2" xfId="28693"/>
    <cellStyle name="Standard 2 6 2 2 2 2 4 3" xfId="17064"/>
    <cellStyle name="Standard 2 6 2 2 2 2 5" xfId="5435"/>
    <cellStyle name="Standard 2 6 2 2 2 2 5 2" xfId="25020"/>
    <cellStyle name="Standard 2 6 2 2 2 2 6" xfId="20736"/>
    <cellStyle name="Standard 2 6 2 2 2 2 7" xfId="13391"/>
    <cellStyle name="Standard 2 6 2 2 2 3" xfId="2171"/>
    <cellStyle name="Standard 2 6 2 2 2 3 2" xfId="7475"/>
    <cellStyle name="Standard 2 6 2 2 2 3 2 2" xfId="27060"/>
    <cellStyle name="Standard 2 6 2 2 2 3 2 3" xfId="15431"/>
    <cellStyle name="Standard 2 6 2 2 2 3 3" xfId="10127"/>
    <cellStyle name="Standard 2 6 2 2 2 3 3 2" xfId="29713"/>
    <cellStyle name="Standard 2 6 2 2 2 3 3 3" xfId="18084"/>
    <cellStyle name="Standard 2 6 2 2 2 3 4" xfId="4823"/>
    <cellStyle name="Standard 2 6 2 2 2 3 4 2" xfId="24408"/>
    <cellStyle name="Standard 2 6 2 2 2 3 5" xfId="21756"/>
    <cellStyle name="Standard 2 6 2 2 2 3 6" xfId="12779"/>
    <cellStyle name="Standard 2 6 2 2 2 4" xfId="3191"/>
    <cellStyle name="Standard 2 6 2 2 2 4 2" xfId="11147"/>
    <cellStyle name="Standard 2 6 2 2 2 4 2 2" xfId="30733"/>
    <cellStyle name="Standard 2 6 2 2 2 4 2 3" xfId="19104"/>
    <cellStyle name="Standard 2 6 2 2 2 4 3" xfId="5843"/>
    <cellStyle name="Standard 2 6 2 2 2 4 3 2" xfId="25428"/>
    <cellStyle name="Standard 2 6 2 2 2 4 4" xfId="22776"/>
    <cellStyle name="Standard 2 6 2 2 2 4 5" xfId="13799"/>
    <cellStyle name="Standard 2 6 2 2 2 5" xfId="1763"/>
    <cellStyle name="Standard 2 6 2 2 2 5 2" xfId="9719"/>
    <cellStyle name="Standard 2 6 2 2 2 5 2 2" xfId="29305"/>
    <cellStyle name="Standard 2 6 2 2 2 5 2 3" xfId="17676"/>
    <cellStyle name="Standard 2 6 2 2 2 5 3" xfId="7067"/>
    <cellStyle name="Standard 2 6 2 2 2 5 3 2" xfId="26652"/>
    <cellStyle name="Standard 2 6 2 2 2 5 4" xfId="21348"/>
    <cellStyle name="Standard 2 6 2 2 2 5 5" xfId="15023"/>
    <cellStyle name="Standard 2 6 2 2 2 6" xfId="8495"/>
    <cellStyle name="Standard 2 6 2 2 2 6 2" xfId="28081"/>
    <cellStyle name="Standard 2 6 2 2 2 6 3" xfId="16452"/>
    <cellStyle name="Standard 2 6 2 2 2 7" xfId="4415"/>
    <cellStyle name="Standard 2 6 2 2 2 7 2" xfId="24000"/>
    <cellStyle name="Standard 2 6 2 2 2 8" xfId="20124"/>
    <cellStyle name="Standard 2 6 2 2 2 9" xfId="12371"/>
    <cellStyle name="Standard 2 6 2 2 3" xfId="953"/>
    <cellStyle name="Standard 2 6 2 2 3 2" xfId="2585"/>
    <cellStyle name="Standard 2 6 2 2 3 2 2" xfId="7889"/>
    <cellStyle name="Standard 2 6 2 2 3 2 2 2" xfId="27474"/>
    <cellStyle name="Standard 2 6 2 2 3 2 2 3" xfId="15845"/>
    <cellStyle name="Standard 2 6 2 2 3 2 3" xfId="10541"/>
    <cellStyle name="Standard 2 6 2 2 3 2 3 2" xfId="30127"/>
    <cellStyle name="Standard 2 6 2 2 3 2 3 3" xfId="18498"/>
    <cellStyle name="Standard 2 6 2 2 3 2 4" xfId="5237"/>
    <cellStyle name="Standard 2 6 2 2 3 2 4 2" xfId="24822"/>
    <cellStyle name="Standard 2 6 2 2 3 2 5" xfId="22170"/>
    <cellStyle name="Standard 2 6 2 2 3 2 6" xfId="13193"/>
    <cellStyle name="Standard 2 6 2 2 3 3" xfId="3605"/>
    <cellStyle name="Standard 2 6 2 2 3 3 2" xfId="11561"/>
    <cellStyle name="Standard 2 6 2 2 3 3 2 2" xfId="31147"/>
    <cellStyle name="Standard 2 6 2 2 3 3 2 3" xfId="19518"/>
    <cellStyle name="Standard 2 6 2 2 3 3 3" xfId="6257"/>
    <cellStyle name="Standard 2 6 2 2 3 3 3 2" xfId="25842"/>
    <cellStyle name="Standard 2 6 2 2 3 3 4" xfId="23190"/>
    <cellStyle name="Standard 2 6 2 2 3 3 5" xfId="14213"/>
    <cellStyle name="Standard 2 6 2 2 3 4" xfId="1565"/>
    <cellStyle name="Standard 2 6 2 2 3 4 2" xfId="9521"/>
    <cellStyle name="Standard 2 6 2 2 3 4 2 2" xfId="29107"/>
    <cellStyle name="Standard 2 6 2 2 3 4 2 3" xfId="17478"/>
    <cellStyle name="Standard 2 6 2 2 3 4 3" xfId="6869"/>
    <cellStyle name="Standard 2 6 2 2 3 4 3 2" xfId="26454"/>
    <cellStyle name="Standard 2 6 2 2 3 4 4" xfId="21150"/>
    <cellStyle name="Standard 2 6 2 2 3 4 5" xfId="14825"/>
    <cellStyle name="Standard 2 6 2 2 3 5" xfId="8909"/>
    <cellStyle name="Standard 2 6 2 2 3 5 2" xfId="28495"/>
    <cellStyle name="Standard 2 6 2 2 3 5 3" xfId="16866"/>
    <cellStyle name="Standard 2 6 2 2 3 6" xfId="4217"/>
    <cellStyle name="Standard 2 6 2 2 3 6 2" xfId="23802"/>
    <cellStyle name="Standard 2 6 2 2 3 7" xfId="20538"/>
    <cellStyle name="Standard 2 6 2 2 3 8" xfId="12173"/>
    <cellStyle name="Standard 2 6 2 2 4" xfId="743"/>
    <cellStyle name="Standard 2 6 2 2 4 2" xfId="3395"/>
    <cellStyle name="Standard 2 6 2 2 4 2 2" xfId="11351"/>
    <cellStyle name="Standard 2 6 2 2 4 2 2 2" xfId="30937"/>
    <cellStyle name="Standard 2 6 2 2 4 2 2 3" xfId="19308"/>
    <cellStyle name="Standard 2 6 2 2 4 2 3" xfId="6047"/>
    <cellStyle name="Standard 2 6 2 2 4 2 3 2" xfId="25632"/>
    <cellStyle name="Standard 2 6 2 2 4 2 4" xfId="22980"/>
    <cellStyle name="Standard 2 6 2 2 4 2 5" xfId="14003"/>
    <cellStyle name="Standard 2 6 2 2 4 3" xfId="2375"/>
    <cellStyle name="Standard 2 6 2 2 4 3 2" xfId="10331"/>
    <cellStyle name="Standard 2 6 2 2 4 3 2 2" xfId="29917"/>
    <cellStyle name="Standard 2 6 2 2 4 3 2 3" xfId="18288"/>
    <cellStyle name="Standard 2 6 2 2 4 3 3" xfId="7679"/>
    <cellStyle name="Standard 2 6 2 2 4 3 3 2" xfId="27264"/>
    <cellStyle name="Standard 2 6 2 2 4 3 4" xfId="21960"/>
    <cellStyle name="Standard 2 6 2 2 4 3 5" xfId="15635"/>
    <cellStyle name="Standard 2 6 2 2 4 4" xfId="8699"/>
    <cellStyle name="Standard 2 6 2 2 4 4 2" xfId="28285"/>
    <cellStyle name="Standard 2 6 2 2 4 4 3" xfId="16656"/>
    <cellStyle name="Standard 2 6 2 2 4 5" xfId="5027"/>
    <cellStyle name="Standard 2 6 2 2 4 5 2" xfId="24612"/>
    <cellStyle name="Standard 2 6 2 2 4 6" xfId="20328"/>
    <cellStyle name="Standard 2 6 2 2 4 7" xfId="12983"/>
    <cellStyle name="Standard 2 6 2 2 5" xfId="1973"/>
    <cellStyle name="Standard 2 6 2 2 5 2" xfId="7277"/>
    <cellStyle name="Standard 2 6 2 2 5 2 2" xfId="26862"/>
    <cellStyle name="Standard 2 6 2 2 5 2 3" xfId="15233"/>
    <cellStyle name="Standard 2 6 2 2 5 3" xfId="9929"/>
    <cellStyle name="Standard 2 6 2 2 5 3 2" xfId="29515"/>
    <cellStyle name="Standard 2 6 2 2 5 3 3" xfId="17886"/>
    <cellStyle name="Standard 2 6 2 2 5 4" xfId="4625"/>
    <cellStyle name="Standard 2 6 2 2 5 4 2" xfId="24210"/>
    <cellStyle name="Standard 2 6 2 2 5 5" xfId="21558"/>
    <cellStyle name="Standard 2 6 2 2 5 6" xfId="12581"/>
    <cellStyle name="Standard 2 6 2 2 6" xfId="2993"/>
    <cellStyle name="Standard 2 6 2 2 6 2" xfId="10949"/>
    <cellStyle name="Standard 2 6 2 2 6 2 2" xfId="30535"/>
    <cellStyle name="Standard 2 6 2 2 6 2 3" xfId="18906"/>
    <cellStyle name="Standard 2 6 2 2 6 3" xfId="5645"/>
    <cellStyle name="Standard 2 6 2 2 6 3 2" xfId="25230"/>
    <cellStyle name="Standard 2 6 2 2 6 4" xfId="22578"/>
    <cellStyle name="Standard 2 6 2 2 6 5" xfId="13601"/>
    <cellStyle name="Standard 2 6 2 2 7" xfId="1355"/>
    <cellStyle name="Standard 2 6 2 2 7 2" xfId="9311"/>
    <cellStyle name="Standard 2 6 2 2 7 2 2" xfId="28897"/>
    <cellStyle name="Standard 2 6 2 2 7 2 3" xfId="17268"/>
    <cellStyle name="Standard 2 6 2 2 7 3" xfId="6659"/>
    <cellStyle name="Standard 2 6 2 2 7 3 2" xfId="26244"/>
    <cellStyle name="Standard 2 6 2 2 7 4" xfId="20940"/>
    <cellStyle name="Standard 2 6 2 2 7 5" xfId="14615"/>
    <cellStyle name="Standard 2 6 2 2 8" xfId="8297"/>
    <cellStyle name="Standard 2 6 2 2 8 2" xfId="27883"/>
    <cellStyle name="Standard 2 6 2 2 8 3" xfId="16254"/>
    <cellStyle name="Standard 2 6 2 2 9" xfId="4007"/>
    <cellStyle name="Standard 2 6 2 2 9 2" xfId="23592"/>
    <cellStyle name="Standard 2 6 2 3" xfId="413"/>
    <cellStyle name="Standard 2 6 2 3 2" xfId="1025"/>
    <cellStyle name="Standard 2 6 2 3 2 2" xfId="3677"/>
    <cellStyle name="Standard 2 6 2 3 2 2 2" xfId="11633"/>
    <cellStyle name="Standard 2 6 2 3 2 2 2 2" xfId="31219"/>
    <cellStyle name="Standard 2 6 2 3 2 2 2 3" xfId="19590"/>
    <cellStyle name="Standard 2 6 2 3 2 2 3" xfId="6329"/>
    <cellStyle name="Standard 2 6 2 3 2 2 3 2" xfId="25914"/>
    <cellStyle name="Standard 2 6 2 3 2 2 4" xfId="23262"/>
    <cellStyle name="Standard 2 6 2 3 2 2 5" xfId="14285"/>
    <cellStyle name="Standard 2 6 2 3 2 3" xfId="2657"/>
    <cellStyle name="Standard 2 6 2 3 2 3 2" xfId="10613"/>
    <cellStyle name="Standard 2 6 2 3 2 3 2 2" xfId="30199"/>
    <cellStyle name="Standard 2 6 2 3 2 3 2 3" xfId="18570"/>
    <cellStyle name="Standard 2 6 2 3 2 3 3" xfId="7961"/>
    <cellStyle name="Standard 2 6 2 3 2 3 3 2" xfId="27546"/>
    <cellStyle name="Standard 2 6 2 3 2 3 4" xfId="22242"/>
    <cellStyle name="Standard 2 6 2 3 2 3 5" xfId="15917"/>
    <cellStyle name="Standard 2 6 2 3 2 4" xfId="8981"/>
    <cellStyle name="Standard 2 6 2 3 2 4 2" xfId="28567"/>
    <cellStyle name="Standard 2 6 2 3 2 4 3" xfId="16938"/>
    <cellStyle name="Standard 2 6 2 3 2 5" xfId="5309"/>
    <cellStyle name="Standard 2 6 2 3 2 5 2" xfId="24894"/>
    <cellStyle name="Standard 2 6 2 3 2 6" xfId="20610"/>
    <cellStyle name="Standard 2 6 2 3 2 7" xfId="13265"/>
    <cellStyle name="Standard 2 6 2 3 3" xfId="2045"/>
    <cellStyle name="Standard 2 6 2 3 3 2" xfId="7349"/>
    <cellStyle name="Standard 2 6 2 3 3 2 2" xfId="26934"/>
    <cellStyle name="Standard 2 6 2 3 3 2 3" xfId="15305"/>
    <cellStyle name="Standard 2 6 2 3 3 3" xfId="10001"/>
    <cellStyle name="Standard 2 6 2 3 3 3 2" xfId="29587"/>
    <cellStyle name="Standard 2 6 2 3 3 3 3" xfId="17958"/>
    <cellStyle name="Standard 2 6 2 3 3 4" xfId="4697"/>
    <cellStyle name="Standard 2 6 2 3 3 4 2" xfId="24282"/>
    <cellStyle name="Standard 2 6 2 3 3 5" xfId="21630"/>
    <cellStyle name="Standard 2 6 2 3 3 6" xfId="12653"/>
    <cellStyle name="Standard 2 6 2 3 4" xfId="3065"/>
    <cellStyle name="Standard 2 6 2 3 4 2" xfId="11021"/>
    <cellStyle name="Standard 2 6 2 3 4 2 2" xfId="30607"/>
    <cellStyle name="Standard 2 6 2 3 4 2 3" xfId="18978"/>
    <cellStyle name="Standard 2 6 2 3 4 3" xfId="5717"/>
    <cellStyle name="Standard 2 6 2 3 4 3 2" xfId="25302"/>
    <cellStyle name="Standard 2 6 2 3 4 4" xfId="22650"/>
    <cellStyle name="Standard 2 6 2 3 4 5" xfId="13673"/>
    <cellStyle name="Standard 2 6 2 3 5" xfId="1637"/>
    <cellStyle name="Standard 2 6 2 3 5 2" xfId="9593"/>
    <cellStyle name="Standard 2 6 2 3 5 2 2" xfId="29179"/>
    <cellStyle name="Standard 2 6 2 3 5 2 3" xfId="17550"/>
    <cellStyle name="Standard 2 6 2 3 5 3" xfId="6941"/>
    <cellStyle name="Standard 2 6 2 3 5 3 2" xfId="26526"/>
    <cellStyle name="Standard 2 6 2 3 5 4" xfId="21222"/>
    <cellStyle name="Standard 2 6 2 3 5 5" xfId="14897"/>
    <cellStyle name="Standard 2 6 2 3 6" xfId="8369"/>
    <cellStyle name="Standard 2 6 2 3 6 2" xfId="27955"/>
    <cellStyle name="Standard 2 6 2 3 6 3" xfId="16326"/>
    <cellStyle name="Standard 2 6 2 3 7" xfId="4289"/>
    <cellStyle name="Standard 2 6 2 3 7 2" xfId="23874"/>
    <cellStyle name="Standard 2 6 2 3 8" xfId="19998"/>
    <cellStyle name="Standard 2 6 2 3 9" xfId="12245"/>
    <cellStyle name="Standard 2 6 2 4" xfId="869"/>
    <cellStyle name="Standard 2 6 2 4 2" xfId="2501"/>
    <cellStyle name="Standard 2 6 2 4 2 2" xfId="7805"/>
    <cellStyle name="Standard 2 6 2 4 2 2 2" xfId="27390"/>
    <cellStyle name="Standard 2 6 2 4 2 2 3" xfId="15761"/>
    <cellStyle name="Standard 2 6 2 4 2 3" xfId="10457"/>
    <cellStyle name="Standard 2 6 2 4 2 3 2" xfId="30043"/>
    <cellStyle name="Standard 2 6 2 4 2 3 3" xfId="18414"/>
    <cellStyle name="Standard 2 6 2 4 2 4" xfId="5153"/>
    <cellStyle name="Standard 2 6 2 4 2 4 2" xfId="24738"/>
    <cellStyle name="Standard 2 6 2 4 2 5" xfId="22086"/>
    <cellStyle name="Standard 2 6 2 4 2 6" xfId="13109"/>
    <cellStyle name="Standard 2 6 2 4 3" xfId="3521"/>
    <cellStyle name="Standard 2 6 2 4 3 2" xfId="11477"/>
    <cellStyle name="Standard 2 6 2 4 3 2 2" xfId="31063"/>
    <cellStyle name="Standard 2 6 2 4 3 2 3" xfId="19434"/>
    <cellStyle name="Standard 2 6 2 4 3 3" xfId="6173"/>
    <cellStyle name="Standard 2 6 2 4 3 3 2" xfId="25758"/>
    <cellStyle name="Standard 2 6 2 4 3 4" xfId="23106"/>
    <cellStyle name="Standard 2 6 2 4 3 5" xfId="14129"/>
    <cellStyle name="Standard 2 6 2 4 4" xfId="1481"/>
    <cellStyle name="Standard 2 6 2 4 4 2" xfId="9437"/>
    <cellStyle name="Standard 2 6 2 4 4 2 2" xfId="29023"/>
    <cellStyle name="Standard 2 6 2 4 4 2 3" xfId="17394"/>
    <cellStyle name="Standard 2 6 2 4 4 3" xfId="6785"/>
    <cellStyle name="Standard 2 6 2 4 4 3 2" xfId="26370"/>
    <cellStyle name="Standard 2 6 2 4 4 4" xfId="21066"/>
    <cellStyle name="Standard 2 6 2 4 4 5" xfId="14741"/>
    <cellStyle name="Standard 2 6 2 4 5" xfId="8825"/>
    <cellStyle name="Standard 2 6 2 4 5 2" xfId="28411"/>
    <cellStyle name="Standard 2 6 2 4 5 3" xfId="16782"/>
    <cellStyle name="Standard 2 6 2 4 6" xfId="4133"/>
    <cellStyle name="Standard 2 6 2 4 6 2" xfId="23718"/>
    <cellStyle name="Standard 2 6 2 4 7" xfId="20454"/>
    <cellStyle name="Standard 2 6 2 4 8" xfId="12089"/>
    <cellStyle name="Standard 2 6 2 5" xfId="617"/>
    <cellStyle name="Standard 2 6 2 5 2" xfId="3269"/>
    <cellStyle name="Standard 2 6 2 5 2 2" xfId="11225"/>
    <cellStyle name="Standard 2 6 2 5 2 2 2" xfId="30811"/>
    <cellStyle name="Standard 2 6 2 5 2 2 3" xfId="19182"/>
    <cellStyle name="Standard 2 6 2 5 2 3" xfId="5921"/>
    <cellStyle name="Standard 2 6 2 5 2 3 2" xfId="25506"/>
    <cellStyle name="Standard 2 6 2 5 2 4" xfId="22854"/>
    <cellStyle name="Standard 2 6 2 5 2 5" xfId="13877"/>
    <cellStyle name="Standard 2 6 2 5 3" xfId="2249"/>
    <cellStyle name="Standard 2 6 2 5 3 2" xfId="10205"/>
    <cellStyle name="Standard 2 6 2 5 3 2 2" xfId="29791"/>
    <cellStyle name="Standard 2 6 2 5 3 2 3" xfId="18162"/>
    <cellStyle name="Standard 2 6 2 5 3 3" xfId="7553"/>
    <cellStyle name="Standard 2 6 2 5 3 3 2" xfId="27138"/>
    <cellStyle name="Standard 2 6 2 5 3 4" xfId="21834"/>
    <cellStyle name="Standard 2 6 2 5 3 5" xfId="15509"/>
    <cellStyle name="Standard 2 6 2 5 4" xfId="8573"/>
    <cellStyle name="Standard 2 6 2 5 4 2" xfId="28159"/>
    <cellStyle name="Standard 2 6 2 5 4 3" xfId="16530"/>
    <cellStyle name="Standard 2 6 2 5 5" xfId="4901"/>
    <cellStyle name="Standard 2 6 2 5 5 2" xfId="24486"/>
    <cellStyle name="Standard 2 6 2 5 6" xfId="20202"/>
    <cellStyle name="Standard 2 6 2 5 7" xfId="12857"/>
    <cellStyle name="Standard 2 6 2 6" xfId="1889"/>
    <cellStyle name="Standard 2 6 2 6 2" xfId="7193"/>
    <cellStyle name="Standard 2 6 2 6 2 2" xfId="26778"/>
    <cellStyle name="Standard 2 6 2 6 2 3" xfId="15149"/>
    <cellStyle name="Standard 2 6 2 6 3" xfId="9845"/>
    <cellStyle name="Standard 2 6 2 6 3 2" xfId="29431"/>
    <cellStyle name="Standard 2 6 2 6 3 3" xfId="17802"/>
    <cellStyle name="Standard 2 6 2 6 4" xfId="4541"/>
    <cellStyle name="Standard 2 6 2 6 4 2" xfId="24126"/>
    <cellStyle name="Standard 2 6 2 6 5" xfId="21474"/>
    <cellStyle name="Standard 2 6 2 6 6" xfId="12497"/>
    <cellStyle name="Standard 2 6 2 7" xfId="2909"/>
    <cellStyle name="Standard 2 6 2 7 2" xfId="10865"/>
    <cellStyle name="Standard 2 6 2 7 2 2" xfId="30451"/>
    <cellStyle name="Standard 2 6 2 7 2 3" xfId="18822"/>
    <cellStyle name="Standard 2 6 2 7 3" xfId="5561"/>
    <cellStyle name="Standard 2 6 2 7 3 2" xfId="25146"/>
    <cellStyle name="Standard 2 6 2 7 4" xfId="22494"/>
    <cellStyle name="Standard 2 6 2 7 5" xfId="13517"/>
    <cellStyle name="Standard 2 6 2 8" xfId="1229"/>
    <cellStyle name="Standard 2 6 2 8 2" xfId="9185"/>
    <cellStyle name="Standard 2 6 2 8 2 2" xfId="28771"/>
    <cellStyle name="Standard 2 6 2 8 2 3" xfId="17142"/>
    <cellStyle name="Standard 2 6 2 8 3" xfId="6533"/>
    <cellStyle name="Standard 2 6 2 8 3 2" xfId="26118"/>
    <cellStyle name="Standard 2 6 2 8 4" xfId="20814"/>
    <cellStyle name="Standard 2 6 2 8 5" xfId="14489"/>
    <cellStyle name="Standard 2 6 2 9" xfId="8213"/>
    <cellStyle name="Standard 2 6 2 9 2" xfId="27799"/>
    <cellStyle name="Standard 2 6 2 9 3" xfId="16170"/>
    <cellStyle name="Standard 2 6 3" xfId="209"/>
    <cellStyle name="Standard 2 6 3 10" xfId="19794"/>
    <cellStyle name="Standard 2 6 3 11" xfId="11915"/>
    <cellStyle name="Standard 2 6 3 2" xfId="491"/>
    <cellStyle name="Standard 2 6 3 2 2" xfId="1103"/>
    <cellStyle name="Standard 2 6 3 2 2 2" xfId="3755"/>
    <cellStyle name="Standard 2 6 3 2 2 2 2" xfId="11711"/>
    <cellStyle name="Standard 2 6 3 2 2 2 2 2" xfId="31297"/>
    <cellStyle name="Standard 2 6 3 2 2 2 2 3" xfId="19668"/>
    <cellStyle name="Standard 2 6 3 2 2 2 3" xfId="6407"/>
    <cellStyle name="Standard 2 6 3 2 2 2 3 2" xfId="25992"/>
    <cellStyle name="Standard 2 6 3 2 2 2 4" xfId="23340"/>
    <cellStyle name="Standard 2 6 3 2 2 2 5" xfId="14363"/>
    <cellStyle name="Standard 2 6 3 2 2 3" xfId="2735"/>
    <cellStyle name="Standard 2 6 3 2 2 3 2" xfId="10691"/>
    <cellStyle name="Standard 2 6 3 2 2 3 2 2" xfId="30277"/>
    <cellStyle name="Standard 2 6 3 2 2 3 2 3" xfId="18648"/>
    <cellStyle name="Standard 2 6 3 2 2 3 3" xfId="8039"/>
    <cellStyle name="Standard 2 6 3 2 2 3 3 2" xfId="27624"/>
    <cellStyle name="Standard 2 6 3 2 2 3 4" xfId="22320"/>
    <cellStyle name="Standard 2 6 3 2 2 3 5" xfId="15995"/>
    <cellStyle name="Standard 2 6 3 2 2 4" xfId="9059"/>
    <cellStyle name="Standard 2 6 3 2 2 4 2" xfId="28645"/>
    <cellStyle name="Standard 2 6 3 2 2 4 3" xfId="17016"/>
    <cellStyle name="Standard 2 6 3 2 2 5" xfId="5387"/>
    <cellStyle name="Standard 2 6 3 2 2 5 2" xfId="24972"/>
    <cellStyle name="Standard 2 6 3 2 2 6" xfId="20688"/>
    <cellStyle name="Standard 2 6 3 2 2 7" xfId="13343"/>
    <cellStyle name="Standard 2 6 3 2 3" xfId="2123"/>
    <cellStyle name="Standard 2 6 3 2 3 2" xfId="7427"/>
    <cellStyle name="Standard 2 6 3 2 3 2 2" xfId="27012"/>
    <cellStyle name="Standard 2 6 3 2 3 2 3" xfId="15383"/>
    <cellStyle name="Standard 2 6 3 2 3 3" xfId="10079"/>
    <cellStyle name="Standard 2 6 3 2 3 3 2" xfId="29665"/>
    <cellStyle name="Standard 2 6 3 2 3 3 3" xfId="18036"/>
    <cellStyle name="Standard 2 6 3 2 3 4" xfId="4775"/>
    <cellStyle name="Standard 2 6 3 2 3 4 2" xfId="24360"/>
    <cellStyle name="Standard 2 6 3 2 3 5" xfId="21708"/>
    <cellStyle name="Standard 2 6 3 2 3 6" xfId="12731"/>
    <cellStyle name="Standard 2 6 3 2 4" xfId="3143"/>
    <cellStyle name="Standard 2 6 3 2 4 2" xfId="11099"/>
    <cellStyle name="Standard 2 6 3 2 4 2 2" xfId="30685"/>
    <cellStyle name="Standard 2 6 3 2 4 2 3" xfId="19056"/>
    <cellStyle name="Standard 2 6 3 2 4 3" xfId="5795"/>
    <cellStyle name="Standard 2 6 3 2 4 3 2" xfId="25380"/>
    <cellStyle name="Standard 2 6 3 2 4 4" xfId="22728"/>
    <cellStyle name="Standard 2 6 3 2 4 5" xfId="13751"/>
    <cellStyle name="Standard 2 6 3 2 5" xfId="1715"/>
    <cellStyle name="Standard 2 6 3 2 5 2" xfId="9671"/>
    <cellStyle name="Standard 2 6 3 2 5 2 2" xfId="29257"/>
    <cellStyle name="Standard 2 6 3 2 5 2 3" xfId="17628"/>
    <cellStyle name="Standard 2 6 3 2 5 3" xfId="7019"/>
    <cellStyle name="Standard 2 6 3 2 5 3 2" xfId="26604"/>
    <cellStyle name="Standard 2 6 3 2 5 4" xfId="21300"/>
    <cellStyle name="Standard 2 6 3 2 5 5" xfId="14975"/>
    <cellStyle name="Standard 2 6 3 2 6" xfId="8447"/>
    <cellStyle name="Standard 2 6 3 2 6 2" xfId="28033"/>
    <cellStyle name="Standard 2 6 3 2 6 3" xfId="16404"/>
    <cellStyle name="Standard 2 6 3 2 7" xfId="4367"/>
    <cellStyle name="Standard 2 6 3 2 7 2" xfId="23952"/>
    <cellStyle name="Standard 2 6 3 2 8" xfId="20076"/>
    <cellStyle name="Standard 2 6 3 2 9" xfId="12323"/>
    <cellStyle name="Standard 2 6 3 3" xfId="821"/>
    <cellStyle name="Standard 2 6 3 3 2" xfId="2453"/>
    <cellStyle name="Standard 2 6 3 3 2 2" xfId="7757"/>
    <cellStyle name="Standard 2 6 3 3 2 2 2" xfId="27342"/>
    <cellStyle name="Standard 2 6 3 3 2 2 3" xfId="15713"/>
    <cellStyle name="Standard 2 6 3 3 2 3" xfId="10409"/>
    <cellStyle name="Standard 2 6 3 3 2 3 2" xfId="29995"/>
    <cellStyle name="Standard 2 6 3 3 2 3 3" xfId="18366"/>
    <cellStyle name="Standard 2 6 3 3 2 4" xfId="5105"/>
    <cellStyle name="Standard 2 6 3 3 2 4 2" xfId="24690"/>
    <cellStyle name="Standard 2 6 3 3 2 5" xfId="22038"/>
    <cellStyle name="Standard 2 6 3 3 2 6" xfId="13061"/>
    <cellStyle name="Standard 2 6 3 3 3" xfId="3473"/>
    <cellStyle name="Standard 2 6 3 3 3 2" xfId="11429"/>
    <cellStyle name="Standard 2 6 3 3 3 2 2" xfId="31015"/>
    <cellStyle name="Standard 2 6 3 3 3 2 3" xfId="19386"/>
    <cellStyle name="Standard 2 6 3 3 3 3" xfId="6125"/>
    <cellStyle name="Standard 2 6 3 3 3 3 2" xfId="25710"/>
    <cellStyle name="Standard 2 6 3 3 3 4" xfId="23058"/>
    <cellStyle name="Standard 2 6 3 3 3 5" xfId="14081"/>
    <cellStyle name="Standard 2 6 3 3 4" xfId="1433"/>
    <cellStyle name="Standard 2 6 3 3 4 2" xfId="9389"/>
    <cellStyle name="Standard 2 6 3 3 4 2 2" xfId="28975"/>
    <cellStyle name="Standard 2 6 3 3 4 2 3" xfId="17346"/>
    <cellStyle name="Standard 2 6 3 3 4 3" xfId="6737"/>
    <cellStyle name="Standard 2 6 3 3 4 3 2" xfId="26322"/>
    <cellStyle name="Standard 2 6 3 3 4 4" xfId="21018"/>
    <cellStyle name="Standard 2 6 3 3 4 5" xfId="14693"/>
    <cellStyle name="Standard 2 6 3 3 5" xfId="8777"/>
    <cellStyle name="Standard 2 6 3 3 5 2" xfId="28363"/>
    <cellStyle name="Standard 2 6 3 3 5 3" xfId="16734"/>
    <cellStyle name="Standard 2 6 3 3 6" xfId="4085"/>
    <cellStyle name="Standard 2 6 3 3 6 2" xfId="23670"/>
    <cellStyle name="Standard 2 6 3 3 7" xfId="20406"/>
    <cellStyle name="Standard 2 6 3 3 8" xfId="12041"/>
    <cellStyle name="Standard 2 6 3 4" xfId="695"/>
    <cellStyle name="Standard 2 6 3 4 2" xfId="3347"/>
    <cellStyle name="Standard 2 6 3 4 2 2" xfId="11303"/>
    <cellStyle name="Standard 2 6 3 4 2 2 2" xfId="30889"/>
    <cellStyle name="Standard 2 6 3 4 2 2 3" xfId="19260"/>
    <cellStyle name="Standard 2 6 3 4 2 3" xfId="5999"/>
    <cellStyle name="Standard 2 6 3 4 2 3 2" xfId="25584"/>
    <cellStyle name="Standard 2 6 3 4 2 4" xfId="22932"/>
    <cellStyle name="Standard 2 6 3 4 2 5" xfId="13955"/>
    <cellStyle name="Standard 2 6 3 4 3" xfId="2327"/>
    <cellStyle name="Standard 2 6 3 4 3 2" xfId="10283"/>
    <cellStyle name="Standard 2 6 3 4 3 2 2" xfId="29869"/>
    <cellStyle name="Standard 2 6 3 4 3 2 3" xfId="18240"/>
    <cellStyle name="Standard 2 6 3 4 3 3" xfId="7631"/>
    <cellStyle name="Standard 2 6 3 4 3 3 2" xfId="27216"/>
    <cellStyle name="Standard 2 6 3 4 3 4" xfId="21912"/>
    <cellStyle name="Standard 2 6 3 4 3 5" xfId="15587"/>
    <cellStyle name="Standard 2 6 3 4 4" xfId="8651"/>
    <cellStyle name="Standard 2 6 3 4 4 2" xfId="28237"/>
    <cellStyle name="Standard 2 6 3 4 4 3" xfId="16608"/>
    <cellStyle name="Standard 2 6 3 4 5" xfId="4979"/>
    <cellStyle name="Standard 2 6 3 4 5 2" xfId="24564"/>
    <cellStyle name="Standard 2 6 3 4 6" xfId="20280"/>
    <cellStyle name="Standard 2 6 3 4 7" xfId="12935"/>
    <cellStyle name="Standard 2 6 3 5" xfId="1841"/>
    <cellStyle name="Standard 2 6 3 5 2" xfId="7145"/>
    <cellStyle name="Standard 2 6 3 5 2 2" xfId="26730"/>
    <cellStyle name="Standard 2 6 3 5 2 3" xfId="15101"/>
    <cellStyle name="Standard 2 6 3 5 3" xfId="9797"/>
    <cellStyle name="Standard 2 6 3 5 3 2" xfId="29383"/>
    <cellStyle name="Standard 2 6 3 5 3 3" xfId="17754"/>
    <cellStyle name="Standard 2 6 3 5 4" xfId="4493"/>
    <cellStyle name="Standard 2 6 3 5 4 2" xfId="24078"/>
    <cellStyle name="Standard 2 6 3 5 5" xfId="21426"/>
    <cellStyle name="Standard 2 6 3 5 6" xfId="12449"/>
    <cellStyle name="Standard 2 6 3 6" xfId="2861"/>
    <cellStyle name="Standard 2 6 3 6 2" xfId="10817"/>
    <cellStyle name="Standard 2 6 3 6 2 2" xfId="30403"/>
    <cellStyle name="Standard 2 6 3 6 2 3" xfId="18774"/>
    <cellStyle name="Standard 2 6 3 6 3" xfId="5513"/>
    <cellStyle name="Standard 2 6 3 6 3 2" xfId="25098"/>
    <cellStyle name="Standard 2 6 3 6 4" xfId="22446"/>
    <cellStyle name="Standard 2 6 3 6 5" xfId="13469"/>
    <cellStyle name="Standard 2 6 3 7" xfId="1307"/>
    <cellStyle name="Standard 2 6 3 7 2" xfId="9263"/>
    <cellStyle name="Standard 2 6 3 7 2 2" xfId="28849"/>
    <cellStyle name="Standard 2 6 3 7 2 3" xfId="17220"/>
    <cellStyle name="Standard 2 6 3 7 3" xfId="6611"/>
    <cellStyle name="Standard 2 6 3 7 3 2" xfId="26196"/>
    <cellStyle name="Standard 2 6 3 7 4" xfId="20892"/>
    <cellStyle name="Standard 2 6 3 7 5" xfId="14567"/>
    <cellStyle name="Standard 2 6 3 8" xfId="8165"/>
    <cellStyle name="Standard 2 6 3 8 2" xfId="27751"/>
    <cellStyle name="Standard 2 6 3 8 3" xfId="16122"/>
    <cellStyle name="Standard 2 6 3 9" xfId="3959"/>
    <cellStyle name="Standard 2 6 3 9 2" xfId="23544"/>
    <cellStyle name="Standard 2 6 4" xfId="305"/>
    <cellStyle name="Standard 2 6 4 10" xfId="19890"/>
    <cellStyle name="Standard 2 6 4 11" xfId="11885"/>
    <cellStyle name="Standard 2 6 4 2" xfId="461"/>
    <cellStyle name="Standard 2 6 4 2 2" xfId="1073"/>
    <cellStyle name="Standard 2 6 4 2 2 2" xfId="3725"/>
    <cellStyle name="Standard 2 6 4 2 2 2 2" xfId="11681"/>
    <cellStyle name="Standard 2 6 4 2 2 2 2 2" xfId="31267"/>
    <cellStyle name="Standard 2 6 4 2 2 2 2 3" xfId="19638"/>
    <cellStyle name="Standard 2 6 4 2 2 2 3" xfId="6377"/>
    <cellStyle name="Standard 2 6 4 2 2 2 3 2" xfId="25962"/>
    <cellStyle name="Standard 2 6 4 2 2 2 4" xfId="23310"/>
    <cellStyle name="Standard 2 6 4 2 2 2 5" xfId="14333"/>
    <cellStyle name="Standard 2 6 4 2 2 3" xfId="2705"/>
    <cellStyle name="Standard 2 6 4 2 2 3 2" xfId="10661"/>
    <cellStyle name="Standard 2 6 4 2 2 3 2 2" xfId="30247"/>
    <cellStyle name="Standard 2 6 4 2 2 3 2 3" xfId="18618"/>
    <cellStyle name="Standard 2 6 4 2 2 3 3" xfId="8009"/>
    <cellStyle name="Standard 2 6 4 2 2 3 3 2" xfId="27594"/>
    <cellStyle name="Standard 2 6 4 2 2 3 4" xfId="22290"/>
    <cellStyle name="Standard 2 6 4 2 2 3 5" xfId="15965"/>
    <cellStyle name="Standard 2 6 4 2 2 4" xfId="9029"/>
    <cellStyle name="Standard 2 6 4 2 2 4 2" xfId="28615"/>
    <cellStyle name="Standard 2 6 4 2 2 4 3" xfId="16986"/>
    <cellStyle name="Standard 2 6 4 2 2 5" xfId="5357"/>
    <cellStyle name="Standard 2 6 4 2 2 5 2" xfId="24942"/>
    <cellStyle name="Standard 2 6 4 2 2 6" xfId="20658"/>
    <cellStyle name="Standard 2 6 4 2 2 7" xfId="13313"/>
    <cellStyle name="Standard 2 6 4 2 3" xfId="2093"/>
    <cellStyle name="Standard 2 6 4 2 3 2" xfId="7397"/>
    <cellStyle name="Standard 2 6 4 2 3 2 2" xfId="26982"/>
    <cellStyle name="Standard 2 6 4 2 3 2 3" xfId="15353"/>
    <cellStyle name="Standard 2 6 4 2 3 3" xfId="10049"/>
    <cellStyle name="Standard 2 6 4 2 3 3 2" xfId="29635"/>
    <cellStyle name="Standard 2 6 4 2 3 3 3" xfId="18006"/>
    <cellStyle name="Standard 2 6 4 2 3 4" xfId="4745"/>
    <cellStyle name="Standard 2 6 4 2 3 4 2" xfId="24330"/>
    <cellStyle name="Standard 2 6 4 2 3 5" xfId="21678"/>
    <cellStyle name="Standard 2 6 4 2 3 6" xfId="12701"/>
    <cellStyle name="Standard 2 6 4 2 4" xfId="3113"/>
    <cellStyle name="Standard 2 6 4 2 4 2" xfId="11069"/>
    <cellStyle name="Standard 2 6 4 2 4 2 2" xfId="30655"/>
    <cellStyle name="Standard 2 6 4 2 4 2 3" xfId="19026"/>
    <cellStyle name="Standard 2 6 4 2 4 3" xfId="5765"/>
    <cellStyle name="Standard 2 6 4 2 4 3 2" xfId="25350"/>
    <cellStyle name="Standard 2 6 4 2 4 4" xfId="22698"/>
    <cellStyle name="Standard 2 6 4 2 4 5" xfId="13721"/>
    <cellStyle name="Standard 2 6 4 2 5" xfId="1685"/>
    <cellStyle name="Standard 2 6 4 2 5 2" xfId="9641"/>
    <cellStyle name="Standard 2 6 4 2 5 2 2" xfId="29227"/>
    <cellStyle name="Standard 2 6 4 2 5 2 3" xfId="17598"/>
    <cellStyle name="Standard 2 6 4 2 5 3" xfId="6989"/>
    <cellStyle name="Standard 2 6 4 2 5 3 2" xfId="26574"/>
    <cellStyle name="Standard 2 6 4 2 5 4" xfId="21270"/>
    <cellStyle name="Standard 2 6 4 2 5 5" xfId="14945"/>
    <cellStyle name="Standard 2 6 4 2 6" xfId="8417"/>
    <cellStyle name="Standard 2 6 4 2 6 2" xfId="28003"/>
    <cellStyle name="Standard 2 6 4 2 6 3" xfId="16374"/>
    <cellStyle name="Standard 2 6 4 2 7" xfId="4337"/>
    <cellStyle name="Standard 2 6 4 2 7 2" xfId="23922"/>
    <cellStyle name="Standard 2 6 4 2 8" xfId="20046"/>
    <cellStyle name="Standard 2 6 4 2 9" xfId="12293"/>
    <cellStyle name="Standard 2 6 4 3" xfId="917"/>
    <cellStyle name="Standard 2 6 4 3 2" xfId="2549"/>
    <cellStyle name="Standard 2 6 4 3 2 2" xfId="7853"/>
    <cellStyle name="Standard 2 6 4 3 2 2 2" xfId="27438"/>
    <cellStyle name="Standard 2 6 4 3 2 2 3" xfId="15809"/>
    <cellStyle name="Standard 2 6 4 3 2 3" xfId="10505"/>
    <cellStyle name="Standard 2 6 4 3 2 3 2" xfId="30091"/>
    <cellStyle name="Standard 2 6 4 3 2 3 3" xfId="18462"/>
    <cellStyle name="Standard 2 6 4 3 2 4" xfId="5201"/>
    <cellStyle name="Standard 2 6 4 3 2 4 2" xfId="24786"/>
    <cellStyle name="Standard 2 6 4 3 2 5" xfId="22134"/>
    <cellStyle name="Standard 2 6 4 3 2 6" xfId="13157"/>
    <cellStyle name="Standard 2 6 4 3 3" xfId="3569"/>
    <cellStyle name="Standard 2 6 4 3 3 2" xfId="11525"/>
    <cellStyle name="Standard 2 6 4 3 3 2 2" xfId="31111"/>
    <cellStyle name="Standard 2 6 4 3 3 2 3" xfId="19482"/>
    <cellStyle name="Standard 2 6 4 3 3 3" xfId="6221"/>
    <cellStyle name="Standard 2 6 4 3 3 3 2" xfId="25806"/>
    <cellStyle name="Standard 2 6 4 3 3 4" xfId="23154"/>
    <cellStyle name="Standard 2 6 4 3 3 5" xfId="14177"/>
    <cellStyle name="Standard 2 6 4 3 4" xfId="1529"/>
    <cellStyle name="Standard 2 6 4 3 4 2" xfId="9485"/>
    <cellStyle name="Standard 2 6 4 3 4 2 2" xfId="29071"/>
    <cellStyle name="Standard 2 6 4 3 4 2 3" xfId="17442"/>
    <cellStyle name="Standard 2 6 4 3 4 3" xfId="6833"/>
    <cellStyle name="Standard 2 6 4 3 4 3 2" xfId="26418"/>
    <cellStyle name="Standard 2 6 4 3 4 4" xfId="21114"/>
    <cellStyle name="Standard 2 6 4 3 4 5" xfId="14789"/>
    <cellStyle name="Standard 2 6 4 3 5" xfId="8873"/>
    <cellStyle name="Standard 2 6 4 3 5 2" xfId="28459"/>
    <cellStyle name="Standard 2 6 4 3 5 3" xfId="16830"/>
    <cellStyle name="Standard 2 6 4 3 6" xfId="4181"/>
    <cellStyle name="Standard 2 6 4 3 6 2" xfId="23766"/>
    <cellStyle name="Standard 2 6 4 3 7" xfId="20502"/>
    <cellStyle name="Standard 2 6 4 3 8" xfId="12137"/>
    <cellStyle name="Standard 2 6 4 4" xfId="665"/>
    <cellStyle name="Standard 2 6 4 4 2" xfId="3317"/>
    <cellStyle name="Standard 2 6 4 4 2 2" xfId="11273"/>
    <cellStyle name="Standard 2 6 4 4 2 2 2" xfId="30859"/>
    <cellStyle name="Standard 2 6 4 4 2 2 3" xfId="19230"/>
    <cellStyle name="Standard 2 6 4 4 2 3" xfId="5969"/>
    <cellStyle name="Standard 2 6 4 4 2 3 2" xfId="25554"/>
    <cellStyle name="Standard 2 6 4 4 2 4" xfId="22902"/>
    <cellStyle name="Standard 2 6 4 4 2 5" xfId="13925"/>
    <cellStyle name="Standard 2 6 4 4 3" xfId="2297"/>
    <cellStyle name="Standard 2 6 4 4 3 2" xfId="10253"/>
    <cellStyle name="Standard 2 6 4 4 3 2 2" xfId="29839"/>
    <cellStyle name="Standard 2 6 4 4 3 2 3" xfId="18210"/>
    <cellStyle name="Standard 2 6 4 4 3 3" xfId="7601"/>
    <cellStyle name="Standard 2 6 4 4 3 3 2" xfId="27186"/>
    <cellStyle name="Standard 2 6 4 4 3 4" xfId="21882"/>
    <cellStyle name="Standard 2 6 4 4 3 5" xfId="15557"/>
    <cellStyle name="Standard 2 6 4 4 4" xfId="8621"/>
    <cellStyle name="Standard 2 6 4 4 4 2" xfId="28207"/>
    <cellStyle name="Standard 2 6 4 4 4 3" xfId="16578"/>
    <cellStyle name="Standard 2 6 4 4 5" xfId="4949"/>
    <cellStyle name="Standard 2 6 4 4 5 2" xfId="24534"/>
    <cellStyle name="Standard 2 6 4 4 6" xfId="20250"/>
    <cellStyle name="Standard 2 6 4 4 7" xfId="12905"/>
    <cellStyle name="Standard 2 6 4 5" xfId="1937"/>
    <cellStyle name="Standard 2 6 4 5 2" xfId="7241"/>
    <cellStyle name="Standard 2 6 4 5 2 2" xfId="26826"/>
    <cellStyle name="Standard 2 6 4 5 2 3" xfId="15197"/>
    <cellStyle name="Standard 2 6 4 5 3" xfId="9893"/>
    <cellStyle name="Standard 2 6 4 5 3 2" xfId="29479"/>
    <cellStyle name="Standard 2 6 4 5 3 3" xfId="17850"/>
    <cellStyle name="Standard 2 6 4 5 4" xfId="4589"/>
    <cellStyle name="Standard 2 6 4 5 4 2" xfId="24174"/>
    <cellStyle name="Standard 2 6 4 5 5" xfId="21522"/>
    <cellStyle name="Standard 2 6 4 5 6" xfId="12545"/>
    <cellStyle name="Standard 2 6 4 6" xfId="2957"/>
    <cellStyle name="Standard 2 6 4 6 2" xfId="10913"/>
    <cellStyle name="Standard 2 6 4 6 2 2" xfId="30499"/>
    <cellStyle name="Standard 2 6 4 6 2 3" xfId="18870"/>
    <cellStyle name="Standard 2 6 4 6 3" xfId="5609"/>
    <cellStyle name="Standard 2 6 4 6 3 2" xfId="25194"/>
    <cellStyle name="Standard 2 6 4 6 4" xfId="22542"/>
    <cellStyle name="Standard 2 6 4 6 5" xfId="13565"/>
    <cellStyle name="Standard 2 6 4 7" xfId="1277"/>
    <cellStyle name="Standard 2 6 4 7 2" xfId="9233"/>
    <cellStyle name="Standard 2 6 4 7 2 2" xfId="28819"/>
    <cellStyle name="Standard 2 6 4 7 2 3" xfId="17190"/>
    <cellStyle name="Standard 2 6 4 7 3" xfId="6581"/>
    <cellStyle name="Standard 2 6 4 7 3 2" xfId="26166"/>
    <cellStyle name="Standard 2 6 4 7 4" xfId="20862"/>
    <cellStyle name="Standard 2 6 4 7 5" xfId="14537"/>
    <cellStyle name="Standard 2 6 4 8" xfId="8261"/>
    <cellStyle name="Standard 2 6 4 8 2" xfId="27847"/>
    <cellStyle name="Standard 2 6 4 8 3" xfId="16218"/>
    <cellStyle name="Standard 2 6 4 9" xfId="3929"/>
    <cellStyle name="Standard 2 6 4 9 2" xfId="23514"/>
    <cellStyle name="Standard 2 6 5" xfId="365"/>
    <cellStyle name="Standard 2 6 5 2" xfId="977"/>
    <cellStyle name="Standard 2 6 5 2 2" xfId="3629"/>
    <cellStyle name="Standard 2 6 5 2 2 2" xfId="11585"/>
    <cellStyle name="Standard 2 6 5 2 2 2 2" xfId="31171"/>
    <cellStyle name="Standard 2 6 5 2 2 2 3" xfId="19542"/>
    <cellStyle name="Standard 2 6 5 2 2 3" xfId="6281"/>
    <cellStyle name="Standard 2 6 5 2 2 3 2" xfId="25866"/>
    <cellStyle name="Standard 2 6 5 2 2 4" xfId="23214"/>
    <cellStyle name="Standard 2 6 5 2 2 5" xfId="14237"/>
    <cellStyle name="Standard 2 6 5 2 3" xfId="2609"/>
    <cellStyle name="Standard 2 6 5 2 3 2" xfId="10565"/>
    <cellStyle name="Standard 2 6 5 2 3 2 2" xfId="30151"/>
    <cellStyle name="Standard 2 6 5 2 3 2 3" xfId="18522"/>
    <cellStyle name="Standard 2 6 5 2 3 3" xfId="7913"/>
    <cellStyle name="Standard 2 6 5 2 3 3 2" xfId="27498"/>
    <cellStyle name="Standard 2 6 5 2 3 4" xfId="22194"/>
    <cellStyle name="Standard 2 6 5 2 3 5" xfId="15869"/>
    <cellStyle name="Standard 2 6 5 2 4" xfId="8933"/>
    <cellStyle name="Standard 2 6 5 2 4 2" xfId="28519"/>
    <cellStyle name="Standard 2 6 5 2 4 3" xfId="16890"/>
    <cellStyle name="Standard 2 6 5 2 5" xfId="5261"/>
    <cellStyle name="Standard 2 6 5 2 5 2" xfId="24846"/>
    <cellStyle name="Standard 2 6 5 2 6" xfId="20562"/>
    <cellStyle name="Standard 2 6 5 2 7" xfId="13217"/>
    <cellStyle name="Standard 2 6 5 3" xfId="1997"/>
    <cellStyle name="Standard 2 6 5 3 2" xfId="7301"/>
    <cellStyle name="Standard 2 6 5 3 2 2" xfId="26886"/>
    <cellStyle name="Standard 2 6 5 3 2 3" xfId="15257"/>
    <cellStyle name="Standard 2 6 5 3 3" xfId="9953"/>
    <cellStyle name="Standard 2 6 5 3 3 2" xfId="29539"/>
    <cellStyle name="Standard 2 6 5 3 3 3" xfId="17910"/>
    <cellStyle name="Standard 2 6 5 3 4" xfId="4649"/>
    <cellStyle name="Standard 2 6 5 3 4 2" xfId="24234"/>
    <cellStyle name="Standard 2 6 5 3 5" xfId="21582"/>
    <cellStyle name="Standard 2 6 5 3 6" xfId="12605"/>
    <cellStyle name="Standard 2 6 5 4" xfId="3017"/>
    <cellStyle name="Standard 2 6 5 4 2" xfId="10973"/>
    <cellStyle name="Standard 2 6 5 4 2 2" xfId="30559"/>
    <cellStyle name="Standard 2 6 5 4 2 3" xfId="18930"/>
    <cellStyle name="Standard 2 6 5 4 3" xfId="5669"/>
    <cellStyle name="Standard 2 6 5 4 3 2" xfId="25254"/>
    <cellStyle name="Standard 2 6 5 4 4" xfId="22602"/>
    <cellStyle name="Standard 2 6 5 4 5" xfId="13625"/>
    <cellStyle name="Standard 2 6 5 5" xfId="1589"/>
    <cellStyle name="Standard 2 6 5 5 2" xfId="9545"/>
    <cellStyle name="Standard 2 6 5 5 2 2" xfId="29131"/>
    <cellStyle name="Standard 2 6 5 5 2 3" xfId="17502"/>
    <cellStyle name="Standard 2 6 5 5 3" xfId="6893"/>
    <cellStyle name="Standard 2 6 5 5 3 2" xfId="26478"/>
    <cellStyle name="Standard 2 6 5 5 4" xfId="21174"/>
    <cellStyle name="Standard 2 6 5 5 5" xfId="14849"/>
    <cellStyle name="Standard 2 6 5 6" xfId="8321"/>
    <cellStyle name="Standard 2 6 5 6 2" xfId="27907"/>
    <cellStyle name="Standard 2 6 5 6 3" xfId="16278"/>
    <cellStyle name="Standard 2 6 5 7" xfId="4241"/>
    <cellStyle name="Standard 2 6 5 7 2" xfId="23826"/>
    <cellStyle name="Standard 2 6 5 8" xfId="19950"/>
    <cellStyle name="Standard 2 6 5 9" xfId="12197"/>
    <cellStyle name="Standard 2 6 6" xfId="791"/>
    <cellStyle name="Standard 2 6 6 2" xfId="2423"/>
    <cellStyle name="Standard 2 6 6 2 2" xfId="7727"/>
    <cellStyle name="Standard 2 6 6 2 2 2" xfId="27312"/>
    <cellStyle name="Standard 2 6 6 2 2 3" xfId="15683"/>
    <cellStyle name="Standard 2 6 6 2 3" xfId="10379"/>
    <cellStyle name="Standard 2 6 6 2 3 2" xfId="29965"/>
    <cellStyle name="Standard 2 6 6 2 3 3" xfId="18336"/>
    <cellStyle name="Standard 2 6 6 2 4" xfId="5075"/>
    <cellStyle name="Standard 2 6 6 2 4 2" xfId="24660"/>
    <cellStyle name="Standard 2 6 6 2 5" xfId="22008"/>
    <cellStyle name="Standard 2 6 6 2 6" xfId="13031"/>
    <cellStyle name="Standard 2 6 6 3" xfId="3443"/>
    <cellStyle name="Standard 2 6 6 3 2" xfId="11399"/>
    <cellStyle name="Standard 2 6 6 3 2 2" xfId="30985"/>
    <cellStyle name="Standard 2 6 6 3 2 3" xfId="19356"/>
    <cellStyle name="Standard 2 6 6 3 3" xfId="6095"/>
    <cellStyle name="Standard 2 6 6 3 3 2" xfId="25680"/>
    <cellStyle name="Standard 2 6 6 3 4" xfId="23028"/>
    <cellStyle name="Standard 2 6 6 3 5" xfId="14051"/>
    <cellStyle name="Standard 2 6 6 4" xfId="1403"/>
    <cellStyle name="Standard 2 6 6 4 2" xfId="9359"/>
    <cellStyle name="Standard 2 6 6 4 2 2" xfId="28945"/>
    <cellStyle name="Standard 2 6 6 4 2 3" xfId="17316"/>
    <cellStyle name="Standard 2 6 6 4 3" xfId="6707"/>
    <cellStyle name="Standard 2 6 6 4 3 2" xfId="26292"/>
    <cellStyle name="Standard 2 6 6 4 4" xfId="20988"/>
    <cellStyle name="Standard 2 6 6 4 5" xfId="14663"/>
    <cellStyle name="Standard 2 6 6 5" xfId="8747"/>
    <cellStyle name="Standard 2 6 6 5 2" xfId="28333"/>
    <cellStyle name="Standard 2 6 6 5 3" xfId="16704"/>
    <cellStyle name="Standard 2 6 6 6" xfId="4055"/>
    <cellStyle name="Standard 2 6 6 6 2" xfId="23640"/>
    <cellStyle name="Standard 2 6 6 7" xfId="20376"/>
    <cellStyle name="Standard 2 6 6 8" xfId="12011"/>
    <cellStyle name="Standard 2 6 7" xfId="569"/>
    <cellStyle name="Standard 2 6 7 2" xfId="3221"/>
    <cellStyle name="Standard 2 6 7 2 2" xfId="11177"/>
    <cellStyle name="Standard 2 6 7 2 2 2" xfId="30763"/>
    <cellStyle name="Standard 2 6 7 2 2 3" xfId="19134"/>
    <cellStyle name="Standard 2 6 7 2 3" xfId="5873"/>
    <cellStyle name="Standard 2 6 7 2 3 2" xfId="25458"/>
    <cellStyle name="Standard 2 6 7 2 4" xfId="22806"/>
    <cellStyle name="Standard 2 6 7 2 5" xfId="13829"/>
    <cellStyle name="Standard 2 6 7 3" xfId="2201"/>
    <cellStyle name="Standard 2 6 7 3 2" xfId="10157"/>
    <cellStyle name="Standard 2 6 7 3 2 2" xfId="29743"/>
    <cellStyle name="Standard 2 6 7 3 2 3" xfId="18114"/>
    <cellStyle name="Standard 2 6 7 3 3" xfId="7505"/>
    <cellStyle name="Standard 2 6 7 3 3 2" xfId="27090"/>
    <cellStyle name="Standard 2 6 7 3 4" xfId="21786"/>
    <cellStyle name="Standard 2 6 7 3 5" xfId="15461"/>
    <cellStyle name="Standard 2 6 7 4" xfId="8525"/>
    <cellStyle name="Standard 2 6 7 4 2" xfId="28111"/>
    <cellStyle name="Standard 2 6 7 4 3" xfId="16482"/>
    <cellStyle name="Standard 2 6 7 5" xfId="4853"/>
    <cellStyle name="Standard 2 6 7 5 2" xfId="24438"/>
    <cellStyle name="Standard 2 6 7 6" xfId="20154"/>
    <cellStyle name="Standard 2 6 7 7" xfId="12809"/>
    <cellStyle name="Standard 2 6 8" xfId="1811"/>
    <cellStyle name="Standard 2 6 8 2" xfId="7115"/>
    <cellStyle name="Standard 2 6 8 2 2" xfId="26700"/>
    <cellStyle name="Standard 2 6 8 2 3" xfId="15071"/>
    <cellStyle name="Standard 2 6 8 3" xfId="9767"/>
    <cellStyle name="Standard 2 6 8 3 2" xfId="29353"/>
    <cellStyle name="Standard 2 6 8 3 3" xfId="17724"/>
    <cellStyle name="Standard 2 6 8 4" xfId="4463"/>
    <cellStyle name="Standard 2 6 8 4 2" xfId="24048"/>
    <cellStyle name="Standard 2 6 8 5" xfId="21396"/>
    <cellStyle name="Standard 2 6 8 6" xfId="12419"/>
    <cellStyle name="Standard 2 6 9" xfId="2831"/>
    <cellStyle name="Standard 2 6 9 2" xfId="10787"/>
    <cellStyle name="Standard 2 6 9 2 2" xfId="30373"/>
    <cellStyle name="Standard 2 6 9 2 3" xfId="18744"/>
    <cellStyle name="Standard 2 6 9 3" xfId="5483"/>
    <cellStyle name="Standard 2 6 9 3 2" xfId="25068"/>
    <cellStyle name="Standard 2 6 9 4" xfId="22416"/>
    <cellStyle name="Standard 2 6 9 5" xfId="13439"/>
    <cellStyle name="Standard 2 7" xfId="169"/>
    <cellStyle name="Standard 2 7 10" xfId="8123"/>
    <cellStyle name="Standard 2 7 10 2" xfId="27709"/>
    <cellStyle name="Standard 2 7 10 3" xfId="16080"/>
    <cellStyle name="Standard 2 7 11" xfId="3869"/>
    <cellStyle name="Standard 2 7 11 2" xfId="23454"/>
    <cellStyle name="Standard 2 7 12" xfId="19752"/>
    <cellStyle name="Standard 2 7 13" xfId="11825"/>
    <cellStyle name="Standard 2 7 2" xfId="245"/>
    <cellStyle name="Standard 2 7 2 10" xfId="19830"/>
    <cellStyle name="Standard 2 7 2 11" xfId="11951"/>
    <cellStyle name="Standard 2 7 2 2" xfId="527"/>
    <cellStyle name="Standard 2 7 2 2 2" xfId="1139"/>
    <cellStyle name="Standard 2 7 2 2 2 2" xfId="3791"/>
    <cellStyle name="Standard 2 7 2 2 2 2 2" xfId="11747"/>
    <cellStyle name="Standard 2 7 2 2 2 2 2 2" xfId="31333"/>
    <cellStyle name="Standard 2 7 2 2 2 2 2 3" xfId="19704"/>
    <cellStyle name="Standard 2 7 2 2 2 2 3" xfId="6443"/>
    <cellStyle name="Standard 2 7 2 2 2 2 3 2" xfId="26028"/>
    <cellStyle name="Standard 2 7 2 2 2 2 4" xfId="23376"/>
    <cellStyle name="Standard 2 7 2 2 2 2 5" xfId="14399"/>
    <cellStyle name="Standard 2 7 2 2 2 3" xfId="2771"/>
    <cellStyle name="Standard 2 7 2 2 2 3 2" xfId="10727"/>
    <cellStyle name="Standard 2 7 2 2 2 3 2 2" xfId="30313"/>
    <cellStyle name="Standard 2 7 2 2 2 3 2 3" xfId="18684"/>
    <cellStyle name="Standard 2 7 2 2 2 3 3" xfId="8075"/>
    <cellStyle name="Standard 2 7 2 2 2 3 3 2" xfId="27660"/>
    <cellStyle name="Standard 2 7 2 2 2 3 4" xfId="22356"/>
    <cellStyle name="Standard 2 7 2 2 2 3 5" xfId="16031"/>
    <cellStyle name="Standard 2 7 2 2 2 4" xfId="9095"/>
    <cellStyle name="Standard 2 7 2 2 2 4 2" xfId="28681"/>
    <cellStyle name="Standard 2 7 2 2 2 4 3" xfId="17052"/>
    <cellStyle name="Standard 2 7 2 2 2 5" xfId="5423"/>
    <cellStyle name="Standard 2 7 2 2 2 5 2" xfId="25008"/>
    <cellStyle name="Standard 2 7 2 2 2 6" xfId="20724"/>
    <cellStyle name="Standard 2 7 2 2 2 7" xfId="13379"/>
    <cellStyle name="Standard 2 7 2 2 3" xfId="2159"/>
    <cellStyle name="Standard 2 7 2 2 3 2" xfId="7463"/>
    <cellStyle name="Standard 2 7 2 2 3 2 2" xfId="27048"/>
    <cellStyle name="Standard 2 7 2 2 3 2 3" xfId="15419"/>
    <cellStyle name="Standard 2 7 2 2 3 3" xfId="10115"/>
    <cellStyle name="Standard 2 7 2 2 3 3 2" xfId="29701"/>
    <cellStyle name="Standard 2 7 2 2 3 3 3" xfId="18072"/>
    <cellStyle name="Standard 2 7 2 2 3 4" xfId="4811"/>
    <cellStyle name="Standard 2 7 2 2 3 4 2" xfId="24396"/>
    <cellStyle name="Standard 2 7 2 2 3 5" xfId="21744"/>
    <cellStyle name="Standard 2 7 2 2 3 6" xfId="12767"/>
    <cellStyle name="Standard 2 7 2 2 4" xfId="3179"/>
    <cellStyle name="Standard 2 7 2 2 4 2" xfId="11135"/>
    <cellStyle name="Standard 2 7 2 2 4 2 2" xfId="30721"/>
    <cellStyle name="Standard 2 7 2 2 4 2 3" xfId="19092"/>
    <cellStyle name="Standard 2 7 2 2 4 3" xfId="5831"/>
    <cellStyle name="Standard 2 7 2 2 4 3 2" xfId="25416"/>
    <cellStyle name="Standard 2 7 2 2 4 4" xfId="22764"/>
    <cellStyle name="Standard 2 7 2 2 4 5" xfId="13787"/>
    <cellStyle name="Standard 2 7 2 2 5" xfId="1751"/>
    <cellStyle name="Standard 2 7 2 2 5 2" xfId="9707"/>
    <cellStyle name="Standard 2 7 2 2 5 2 2" xfId="29293"/>
    <cellStyle name="Standard 2 7 2 2 5 2 3" xfId="17664"/>
    <cellStyle name="Standard 2 7 2 2 5 3" xfId="7055"/>
    <cellStyle name="Standard 2 7 2 2 5 3 2" xfId="26640"/>
    <cellStyle name="Standard 2 7 2 2 5 4" xfId="21336"/>
    <cellStyle name="Standard 2 7 2 2 5 5" xfId="15011"/>
    <cellStyle name="Standard 2 7 2 2 6" xfId="8483"/>
    <cellStyle name="Standard 2 7 2 2 6 2" xfId="28069"/>
    <cellStyle name="Standard 2 7 2 2 6 3" xfId="16440"/>
    <cellStyle name="Standard 2 7 2 2 7" xfId="4403"/>
    <cellStyle name="Standard 2 7 2 2 7 2" xfId="23988"/>
    <cellStyle name="Standard 2 7 2 2 8" xfId="20112"/>
    <cellStyle name="Standard 2 7 2 2 9" xfId="12359"/>
    <cellStyle name="Standard 2 7 2 3" xfId="857"/>
    <cellStyle name="Standard 2 7 2 3 2" xfId="2489"/>
    <cellStyle name="Standard 2 7 2 3 2 2" xfId="7793"/>
    <cellStyle name="Standard 2 7 2 3 2 2 2" xfId="27378"/>
    <cellStyle name="Standard 2 7 2 3 2 2 3" xfId="15749"/>
    <cellStyle name="Standard 2 7 2 3 2 3" xfId="10445"/>
    <cellStyle name="Standard 2 7 2 3 2 3 2" xfId="30031"/>
    <cellStyle name="Standard 2 7 2 3 2 3 3" xfId="18402"/>
    <cellStyle name="Standard 2 7 2 3 2 4" xfId="5141"/>
    <cellStyle name="Standard 2 7 2 3 2 4 2" xfId="24726"/>
    <cellStyle name="Standard 2 7 2 3 2 5" xfId="22074"/>
    <cellStyle name="Standard 2 7 2 3 2 6" xfId="13097"/>
    <cellStyle name="Standard 2 7 2 3 3" xfId="3509"/>
    <cellStyle name="Standard 2 7 2 3 3 2" xfId="11465"/>
    <cellStyle name="Standard 2 7 2 3 3 2 2" xfId="31051"/>
    <cellStyle name="Standard 2 7 2 3 3 2 3" xfId="19422"/>
    <cellStyle name="Standard 2 7 2 3 3 3" xfId="6161"/>
    <cellStyle name="Standard 2 7 2 3 3 3 2" xfId="25746"/>
    <cellStyle name="Standard 2 7 2 3 3 4" xfId="23094"/>
    <cellStyle name="Standard 2 7 2 3 3 5" xfId="14117"/>
    <cellStyle name="Standard 2 7 2 3 4" xfId="1469"/>
    <cellStyle name="Standard 2 7 2 3 4 2" xfId="9425"/>
    <cellStyle name="Standard 2 7 2 3 4 2 2" xfId="29011"/>
    <cellStyle name="Standard 2 7 2 3 4 2 3" xfId="17382"/>
    <cellStyle name="Standard 2 7 2 3 4 3" xfId="6773"/>
    <cellStyle name="Standard 2 7 2 3 4 3 2" xfId="26358"/>
    <cellStyle name="Standard 2 7 2 3 4 4" xfId="21054"/>
    <cellStyle name="Standard 2 7 2 3 4 5" xfId="14729"/>
    <cellStyle name="Standard 2 7 2 3 5" xfId="8813"/>
    <cellStyle name="Standard 2 7 2 3 5 2" xfId="28399"/>
    <cellStyle name="Standard 2 7 2 3 5 3" xfId="16770"/>
    <cellStyle name="Standard 2 7 2 3 6" xfId="4121"/>
    <cellStyle name="Standard 2 7 2 3 6 2" xfId="23706"/>
    <cellStyle name="Standard 2 7 2 3 7" xfId="20442"/>
    <cellStyle name="Standard 2 7 2 3 8" xfId="12077"/>
    <cellStyle name="Standard 2 7 2 4" xfId="731"/>
    <cellStyle name="Standard 2 7 2 4 2" xfId="3383"/>
    <cellStyle name="Standard 2 7 2 4 2 2" xfId="11339"/>
    <cellStyle name="Standard 2 7 2 4 2 2 2" xfId="30925"/>
    <cellStyle name="Standard 2 7 2 4 2 2 3" xfId="19296"/>
    <cellStyle name="Standard 2 7 2 4 2 3" xfId="6035"/>
    <cellStyle name="Standard 2 7 2 4 2 3 2" xfId="25620"/>
    <cellStyle name="Standard 2 7 2 4 2 4" xfId="22968"/>
    <cellStyle name="Standard 2 7 2 4 2 5" xfId="13991"/>
    <cellStyle name="Standard 2 7 2 4 3" xfId="2363"/>
    <cellStyle name="Standard 2 7 2 4 3 2" xfId="10319"/>
    <cellStyle name="Standard 2 7 2 4 3 2 2" xfId="29905"/>
    <cellStyle name="Standard 2 7 2 4 3 2 3" xfId="18276"/>
    <cellStyle name="Standard 2 7 2 4 3 3" xfId="7667"/>
    <cellStyle name="Standard 2 7 2 4 3 3 2" xfId="27252"/>
    <cellStyle name="Standard 2 7 2 4 3 4" xfId="21948"/>
    <cellStyle name="Standard 2 7 2 4 3 5" xfId="15623"/>
    <cellStyle name="Standard 2 7 2 4 4" xfId="8687"/>
    <cellStyle name="Standard 2 7 2 4 4 2" xfId="28273"/>
    <cellStyle name="Standard 2 7 2 4 4 3" xfId="16644"/>
    <cellStyle name="Standard 2 7 2 4 5" xfId="5015"/>
    <cellStyle name="Standard 2 7 2 4 5 2" xfId="24600"/>
    <cellStyle name="Standard 2 7 2 4 6" xfId="20316"/>
    <cellStyle name="Standard 2 7 2 4 7" xfId="12971"/>
    <cellStyle name="Standard 2 7 2 5" xfId="1877"/>
    <cellStyle name="Standard 2 7 2 5 2" xfId="7181"/>
    <cellStyle name="Standard 2 7 2 5 2 2" xfId="26766"/>
    <cellStyle name="Standard 2 7 2 5 2 3" xfId="15137"/>
    <cellStyle name="Standard 2 7 2 5 3" xfId="9833"/>
    <cellStyle name="Standard 2 7 2 5 3 2" xfId="29419"/>
    <cellStyle name="Standard 2 7 2 5 3 3" xfId="17790"/>
    <cellStyle name="Standard 2 7 2 5 4" xfId="4529"/>
    <cellStyle name="Standard 2 7 2 5 4 2" xfId="24114"/>
    <cellStyle name="Standard 2 7 2 5 5" xfId="21462"/>
    <cellStyle name="Standard 2 7 2 5 6" xfId="12485"/>
    <cellStyle name="Standard 2 7 2 6" xfId="2897"/>
    <cellStyle name="Standard 2 7 2 6 2" xfId="10853"/>
    <cellStyle name="Standard 2 7 2 6 2 2" xfId="30439"/>
    <cellStyle name="Standard 2 7 2 6 2 3" xfId="18810"/>
    <cellStyle name="Standard 2 7 2 6 3" xfId="5549"/>
    <cellStyle name="Standard 2 7 2 6 3 2" xfId="25134"/>
    <cellStyle name="Standard 2 7 2 6 4" xfId="22482"/>
    <cellStyle name="Standard 2 7 2 6 5" xfId="13505"/>
    <cellStyle name="Standard 2 7 2 7" xfId="1343"/>
    <cellStyle name="Standard 2 7 2 7 2" xfId="9299"/>
    <cellStyle name="Standard 2 7 2 7 2 2" xfId="28885"/>
    <cellStyle name="Standard 2 7 2 7 2 3" xfId="17256"/>
    <cellStyle name="Standard 2 7 2 7 3" xfId="6647"/>
    <cellStyle name="Standard 2 7 2 7 3 2" xfId="26232"/>
    <cellStyle name="Standard 2 7 2 7 4" xfId="20928"/>
    <cellStyle name="Standard 2 7 2 7 5" xfId="14603"/>
    <cellStyle name="Standard 2 7 2 8" xfId="8201"/>
    <cellStyle name="Standard 2 7 2 8 2" xfId="27787"/>
    <cellStyle name="Standard 2 7 2 8 3" xfId="16158"/>
    <cellStyle name="Standard 2 7 2 9" xfId="3995"/>
    <cellStyle name="Standard 2 7 2 9 2" xfId="23580"/>
    <cellStyle name="Standard 2 7 3" xfId="293"/>
    <cellStyle name="Standard 2 7 3 10" xfId="19878"/>
    <cellStyle name="Standard 2 7 3 11" xfId="11873"/>
    <cellStyle name="Standard 2 7 3 2" xfId="449"/>
    <cellStyle name="Standard 2 7 3 2 2" xfId="1061"/>
    <cellStyle name="Standard 2 7 3 2 2 2" xfId="3713"/>
    <cellStyle name="Standard 2 7 3 2 2 2 2" xfId="11669"/>
    <cellStyle name="Standard 2 7 3 2 2 2 2 2" xfId="31255"/>
    <cellStyle name="Standard 2 7 3 2 2 2 2 3" xfId="19626"/>
    <cellStyle name="Standard 2 7 3 2 2 2 3" xfId="6365"/>
    <cellStyle name="Standard 2 7 3 2 2 2 3 2" xfId="25950"/>
    <cellStyle name="Standard 2 7 3 2 2 2 4" xfId="23298"/>
    <cellStyle name="Standard 2 7 3 2 2 2 5" xfId="14321"/>
    <cellStyle name="Standard 2 7 3 2 2 3" xfId="2693"/>
    <cellStyle name="Standard 2 7 3 2 2 3 2" xfId="10649"/>
    <cellStyle name="Standard 2 7 3 2 2 3 2 2" xfId="30235"/>
    <cellStyle name="Standard 2 7 3 2 2 3 2 3" xfId="18606"/>
    <cellStyle name="Standard 2 7 3 2 2 3 3" xfId="7997"/>
    <cellStyle name="Standard 2 7 3 2 2 3 3 2" xfId="27582"/>
    <cellStyle name="Standard 2 7 3 2 2 3 4" xfId="22278"/>
    <cellStyle name="Standard 2 7 3 2 2 3 5" xfId="15953"/>
    <cellStyle name="Standard 2 7 3 2 2 4" xfId="9017"/>
    <cellStyle name="Standard 2 7 3 2 2 4 2" xfId="28603"/>
    <cellStyle name="Standard 2 7 3 2 2 4 3" xfId="16974"/>
    <cellStyle name="Standard 2 7 3 2 2 5" xfId="5345"/>
    <cellStyle name="Standard 2 7 3 2 2 5 2" xfId="24930"/>
    <cellStyle name="Standard 2 7 3 2 2 6" xfId="20646"/>
    <cellStyle name="Standard 2 7 3 2 2 7" xfId="13301"/>
    <cellStyle name="Standard 2 7 3 2 3" xfId="2081"/>
    <cellStyle name="Standard 2 7 3 2 3 2" xfId="7385"/>
    <cellStyle name="Standard 2 7 3 2 3 2 2" xfId="26970"/>
    <cellStyle name="Standard 2 7 3 2 3 2 3" xfId="15341"/>
    <cellStyle name="Standard 2 7 3 2 3 3" xfId="10037"/>
    <cellStyle name="Standard 2 7 3 2 3 3 2" xfId="29623"/>
    <cellStyle name="Standard 2 7 3 2 3 3 3" xfId="17994"/>
    <cellStyle name="Standard 2 7 3 2 3 4" xfId="4733"/>
    <cellStyle name="Standard 2 7 3 2 3 4 2" xfId="24318"/>
    <cellStyle name="Standard 2 7 3 2 3 5" xfId="21666"/>
    <cellStyle name="Standard 2 7 3 2 3 6" xfId="12689"/>
    <cellStyle name="Standard 2 7 3 2 4" xfId="3101"/>
    <cellStyle name="Standard 2 7 3 2 4 2" xfId="11057"/>
    <cellStyle name="Standard 2 7 3 2 4 2 2" xfId="30643"/>
    <cellStyle name="Standard 2 7 3 2 4 2 3" xfId="19014"/>
    <cellStyle name="Standard 2 7 3 2 4 3" xfId="5753"/>
    <cellStyle name="Standard 2 7 3 2 4 3 2" xfId="25338"/>
    <cellStyle name="Standard 2 7 3 2 4 4" xfId="22686"/>
    <cellStyle name="Standard 2 7 3 2 4 5" xfId="13709"/>
    <cellStyle name="Standard 2 7 3 2 5" xfId="1673"/>
    <cellStyle name="Standard 2 7 3 2 5 2" xfId="9629"/>
    <cellStyle name="Standard 2 7 3 2 5 2 2" xfId="29215"/>
    <cellStyle name="Standard 2 7 3 2 5 2 3" xfId="17586"/>
    <cellStyle name="Standard 2 7 3 2 5 3" xfId="6977"/>
    <cellStyle name="Standard 2 7 3 2 5 3 2" xfId="26562"/>
    <cellStyle name="Standard 2 7 3 2 5 4" xfId="21258"/>
    <cellStyle name="Standard 2 7 3 2 5 5" xfId="14933"/>
    <cellStyle name="Standard 2 7 3 2 6" xfId="8405"/>
    <cellStyle name="Standard 2 7 3 2 6 2" xfId="27991"/>
    <cellStyle name="Standard 2 7 3 2 6 3" xfId="16362"/>
    <cellStyle name="Standard 2 7 3 2 7" xfId="4325"/>
    <cellStyle name="Standard 2 7 3 2 7 2" xfId="23910"/>
    <cellStyle name="Standard 2 7 3 2 8" xfId="20034"/>
    <cellStyle name="Standard 2 7 3 2 9" xfId="12281"/>
    <cellStyle name="Standard 2 7 3 3" xfId="905"/>
    <cellStyle name="Standard 2 7 3 3 2" xfId="2537"/>
    <cellStyle name="Standard 2 7 3 3 2 2" xfId="7841"/>
    <cellStyle name="Standard 2 7 3 3 2 2 2" xfId="27426"/>
    <cellStyle name="Standard 2 7 3 3 2 2 3" xfId="15797"/>
    <cellStyle name="Standard 2 7 3 3 2 3" xfId="10493"/>
    <cellStyle name="Standard 2 7 3 3 2 3 2" xfId="30079"/>
    <cellStyle name="Standard 2 7 3 3 2 3 3" xfId="18450"/>
    <cellStyle name="Standard 2 7 3 3 2 4" xfId="5189"/>
    <cellStyle name="Standard 2 7 3 3 2 4 2" xfId="24774"/>
    <cellStyle name="Standard 2 7 3 3 2 5" xfId="22122"/>
    <cellStyle name="Standard 2 7 3 3 2 6" xfId="13145"/>
    <cellStyle name="Standard 2 7 3 3 3" xfId="3557"/>
    <cellStyle name="Standard 2 7 3 3 3 2" xfId="11513"/>
    <cellStyle name="Standard 2 7 3 3 3 2 2" xfId="31099"/>
    <cellStyle name="Standard 2 7 3 3 3 2 3" xfId="19470"/>
    <cellStyle name="Standard 2 7 3 3 3 3" xfId="6209"/>
    <cellStyle name="Standard 2 7 3 3 3 3 2" xfId="25794"/>
    <cellStyle name="Standard 2 7 3 3 3 4" xfId="23142"/>
    <cellStyle name="Standard 2 7 3 3 3 5" xfId="14165"/>
    <cellStyle name="Standard 2 7 3 3 4" xfId="1517"/>
    <cellStyle name="Standard 2 7 3 3 4 2" xfId="9473"/>
    <cellStyle name="Standard 2 7 3 3 4 2 2" xfId="29059"/>
    <cellStyle name="Standard 2 7 3 3 4 2 3" xfId="17430"/>
    <cellStyle name="Standard 2 7 3 3 4 3" xfId="6821"/>
    <cellStyle name="Standard 2 7 3 3 4 3 2" xfId="26406"/>
    <cellStyle name="Standard 2 7 3 3 4 4" xfId="21102"/>
    <cellStyle name="Standard 2 7 3 3 4 5" xfId="14777"/>
    <cellStyle name="Standard 2 7 3 3 5" xfId="8861"/>
    <cellStyle name="Standard 2 7 3 3 5 2" xfId="28447"/>
    <cellStyle name="Standard 2 7 3 3 5 3" xfId="16818"/>
    <cellStyle name="Standard 2 7 3 3 6" xfId="4169"/>
    <cellStyle name="Standard 2 7 3 3 6 2" xfId="23754"/>
    <cellStyle name="Standard 2 7 3 3 7" xfId="20490"/>
    <cellStyle name="Standard 2 7 3 3 8" xfId="12125"/>
    <cellStyle name="Standard 2 7 3 4" xfId="653"/>
    <cellStyle name="Standard 2 7 3 4 2" xfId="3305"/>
    <cellStyle name="Standard 2 7 3 4 2 2" xfId="11261"/>
    <cellStyle name="Standard 2 7 3 4 2 2 2" xfId="30847"/>
    <cellStyle name="Standard 2 7 3 4 2 2 3" xfId="19218"/>
    <cellStyle name="Standard 2 7 3 4 2 3" xfId="5957"/>
    <cellStyle name="Standard 2 7 3 4 2 3 2" xfId="25542"/>
    <cellStyle name="Standard 2 7 3 4 2 4" xfId="22890"/>
    <cellStyle name="Standard 2 7 3 4 2 5" xfId="13913"/>
    <cellStyle name="Standard 2 7 3 4 3" xfId="2285"/>
    <cellStyle name="Standard 2 7 3 4 3 2" xfId="10241"/>
    <cellStyle name="Standard 2 7 3 4 3 2 2" xfId="29827"/>
    <cellStyle name="Standard 2 7 3 4 3 2 3" xfId="18198"/>
    <cellStyle name="Standard 2 7 3 4 3 3" xfId="7589"/>
    <cellStyle name="Standard 2 7 3 4 3 3 2" xfId="27174"/>
    <cellStyle name="Standard 2 7 3 4 3 4" xfId="21870"/>
    <cellStyle name="Standard 2 7 3 4 3 5" xfId="15545"/>
    <cellStyle name="Standard 2 7 3 4 4" xfId="8609"/>
    <cellStyle name="Standard 2 7 3 4 4 2" xfId="28195"/>
    <cellStyle name="Standard 2 7 3 4 4 3" xfId="16566"/>
    <cellStyle name="Standard 2 7 3 4 5" xfId="4937"/>
    <cellStyle name="Standard 2 7 3 4 5 2" xfId="24522"/>
    <cellStyle name="Standard 2 7 3 4 6" xfId="20238"/>
    <cellStyle name="Standard 2 7 3 4 7" xfId="12893"/>
    <cellStyle name="Standard 2 7 3 5" xfId="1925"/>
    <cellStyle name="Standard 2 7 3 5 2" xfId="7229"/>
    <cellStyle name="Standard 2 7 3 5 2 2" xfId="26814"/>
    <cellStyle name="Standard 2 7 3 5 2 3" xfId="15185"/>
    <cellStyle name="Standard 2 7 3 5 3" xfId="9881"/>
    <cellStyle name="Standard 2 7 3 5 3 2" xfId="29467"/>
    <cellStyle name="Standard 2 7 3 5 3 3" xfId="17838"/>
    <cellStyle name="Standard 2 7 3 5 4" xfId="4577"/>
    <cellStyle name="Standard 2 7 3 5 4 2" xfId="24162"/>
    <cellStyle name="Standard 2 7 3 5 5" xfId="21510"/>
    <cellStyle name="Standard 2 7 3 5 6" xfId="12533"/>
    <cellStyle name="Standard 2 7 3 6" xfId="2945"/>
    <cellStyle name="Standard 2 7 3 6 2" xfId="10901"/>
    <cellStyle name="Standard 2 7 3 6 2 2" xfId="30487"/>
    <cellStyle name="Standard 2 7 3 6 2 3" xfId="18858"/>
    <cellStyle name="Standard 2 7 3 6 3" xfId="5597"/>
    <cellStyle name="Standard 2 7 3 6 3 2" xfId="25182"/>
    <cellStyle name="Standard 2 7 3 6 4" xfId="22530"/>
    <cellStyle name="Standard 2 7 3 6 5" xfId="13553"/>
    <cellStyle name="Standard 2 7 3 7" xfId="1265"/>
    <cellStyle name="Standard 2 7 3 7 2" xfId="9221"/>
    <cellStyle name="Standard 2 7 3 7 2 2" xfId="28807"/>
    <cellStyle name="Standard 2 7 3 7 2 3" xfId="17178"/>
    <cellStyle name="Standard 2 7 3 7 3" xfId="6569"/>
    <cellStyle name="Standard 2 7 3 7 3 2" xfId="26154"/>
    <cellStyle name="Standard 2 7 3 7 4" xfId="20850"/>
    <cellStyle name="Standard 2 7 3 7 5" xfId="14525"/>
    <cellStyle name="Standard 2 7 3 8" xfId="8249"/>
    <cellStyle name="Standard 2 7 3 8 2" xfId="27835"/>
    <cellStyle name="Standard 2 7 3 8 3" xfId="16206"/>
    <cellStyle name="Standard 2 7 3 9" xfId="3917"/>
    <cellStyle name="Standard 2 7 3 9 2" xfId="23502"/>
    <cellStyle name="Standard 2 7 4" xfId="401"/>
    <cellStyle name="Standard 2 7 4 2" xfId="1013"/>
    <cellStyle name="Standard 2 7 4 2 2" xfId="3665"/>
    <cellStyle name="Standard 2 7 4 2 2 2" xfId="11621"/>
    <cellStyle name="Standard 2 7 4 2 2 2 2" xfId="31207"/>
    <cellStyle name="Standard 2 7 4 2 2 2 3" xfId="19578"/>
    <cellStyle name="Standard 2 7 4 2 2 3" xfId="6317"/>
    <cellStyle name="Standard 2 7 4 2 2 3 2" xfId="25902"/>
    <cellStyle name="Standard 2 7 4 2 2 4" xfId="23250"/>
    <cellStyle name="Standard 2 7 4 2 2 5" xfId="14273"/>
    <cellStyle name="Standard 2 7 4 2 3" xfId="2645"/>
    <cellStyle name="Standard 2 7 4 2 3 2" xfId="10601"/>
    <cellStyle name="Standard 2 7 4 2 3 2 2" xfId="30187"/>
    <cellStyle name="Standard 2 7 4 2 3 2 3" xfId="18558"/>
    <cellStyle name="Standard 2 7 4 2 3 3" xfId="7949"/>
    <cellStyle name="Standard 2 7 4 2 3 3 2" xfId="27534"/>
    <cellStyle name="Standard 2 7 4 2 3 4" xfId="22230"/>
    <cellStyle name="Standard 2 7 4 2 3 5" xfId="15905"/>
    <cellStyle name="Standard 2 7 4 2 4" xfId="8969"/>
    <cellStyle name="Standard 2 7 4 2 4 2" xfId="28555"/>
    <cellStyle name="Standard 2 7 4 2 4 3" xfId="16926"/>
    <cellStyle name="Standard 2 7 4 2 5" xfId="5297"/>
    <cellStyle name="Standard 2 7 4 2 5 2" xfId="24882"/>
    <cellStyle name="Standard 2 7 4 2 6" xfId="20598"/>
    <cellStyle name="Standard 2 7 4 2 7" xfId="13253"/>
    <cellStyle name="Standard 2 7 4 3" xfId="2033"/>
    <cellStyle name="Standard 2 7 4 3 2" xfId="7337"/>
    <cellStyle name="Standard 2 7 4 3 2 2" xfId="26922"/>
    <cellStyle name="Standard 2 7 4 3 2 3" xfId="15293"/>
    <cellStyle name="Standard 2 7 4 3 3" xfId="9989"/>
    <cellStyle name="Standard 2 7 4 3 3 2" xfId="29575"/>
    <cellStyle name="Standard 2 7 4 3 3 3" xfId="17946"/>
    <cellStyle name="Standard 2 7 4 3 4" xfId="4685"/>
    <cellStyle name="Standard 2 7 4 3 4 2" xfId="24270"/>
    <cellStyle name="Standard 2 7 4 3 5" xfId="21618"/>
    <cellStyle name="Standard 2 7 4 3 6" xfId="12641"/>
    <cellStyle name="Standard 2 7 4 4" xfId="3053"/>
    <cellStyle name="Standard 2 7 4 4 2" xfId="11009"/>
    <cellStyle name="Standard 2 7 4 4 2 2" xfId="30595"/>
    <cellStyle name="Standard 2 7 4 4 2 3" xfId="18966"/>
    <cellStyle name="Standard 2 7 4 4 3" xfId="5705"/>
    <cellStyle name="Standard 2 7 4 4 3 2" xfId="25290"/>
    <cellStyle name="Standard 2 7 4 4 4" xfId="22638"/>
    <cellStyle name="Standard 2 7 4 4 5" xfId="13661"/>
    <cellStyle name="Standard 2 7 4 5" xfId="1625"/>
    <cellStyle name="Standard 2 7 4 5 2" xfId="9581"/>
    <cellStyle name="Standard 2 7 4 5 2 2" xfId="29167"/>
    <cellStyle name="Standard 2 7 4 5 2 3" xfId="17538"/>
    <cellStyle name="Standard 2 7 4 5 3" xfId="6929"/>
    <cellStyle name="Standard 2 7 4 5 3 2" xfId="26514"/>
    <cellStyle name="Standard 2 7 4 5 4" xfId="21210"/>
    <cellStyle name="Standard 2 7 4 5 5" xfId="14885"/>
    <cellStyle name="Standard 2 7 4 6" xfId="8357"/>
    <cellStyle name="Standard 2 7 4 6 2" xfId="27943"/>
    <cellStyle name="Standard 2 7 4 6 3" xfId="16314"/>
    <cellStyle name="Standard 2 7 4 7" xfId="4277"/>
    <cellStyle name="Standard 2 7 4 7 2" xfId="23862"/>
    <cellStyle name="Standard 2 7 4 8" xfId="19986"/>
    <cellStyle name="Standard 2 7 4 9" xfId="12233"/>
    <cellStyle name="Standard 2 7 5" xfId="779"/>
    <cellStyle name="Standard 2 7 5 2" xfId="2411"/>
    <cellStyle name="Standard 2 7 5 2 2" xfId="7715"/>
    <cellStyle name="Standard 2 7 5 2 2 2" xfId="27300"/>
    <cellStyle name="Standard 2 7 5 2 2 3" xfId="15671"/>
    <cellStyle name="Standard 2 7 5 2 3" xfId="10367"/>
    <cellStyle name="Standard 2 7 5 2 3 2" xfId="29953"/>
    <cellStyle name="Standard 2 7 5 2 3 3" xfId="18324"/>
    <cellStyle name="Standard 2 7 5 2 4" xfId="5063"/>
    <cellStyle name="Standard 2 7 5 2 4 2" xfId="24648"/>
    <cellStyle name="Standard 2 7 5 2 5" xfId="21996"/>
    <cellStyle name="Standard 2 7 5 2 6" xfId="13019"/>
    <cellStyle name="Standard 2 7 5 3" xfId="3431"/>
    <cellStyle name="Standard 2 7 5 3 2" xfId="11387"/>
    <cellStyle name="Standard 2 7 5 3 2 2" xfId="30973"/>
    <cellStyle name="Standard 2 7 5 3 2 3" xfId="19344"/>
    <cellStyle name="Standard 2 7 5 3 3" xfId="6083"/>
    <cellStyle name="Standard 2 7 5 3 3 2" xfId="25668"/>
    <cellStyle name="Standard 2 7 5 3 4" xfId="23016"/>
    <cellStyle name="Standard 2 7 5 3 5" xfId="14039"/>
    <cellStyle name="Standard 2 7 5 4" xfId="1391"/>
    <cellStyle name="Standard 2 7 5 4 2" xfId="9347"/>
    <cellStyle name="Standard 2 7 5 4 2 2" xfId="28933"/>
    <cellStyle name="Standard 2 7 5 4 2 3" xfId="17304"/>
    <cellStyle name="Standard 2 7 5 4 3" xfId="6695"/>
    <cellStyle name="Standard 2 7 5 4 3 2" xfId="26280"/>
    <cellStyle name="Standard 2 7 5 4 4" xfId="20976"/>
    <cellStyle name="Standard 2 7 5 4 5" xfId="14651"/>
    <cellStyle name="Standard 2 7 5 5" xfId="8735"/>
    <cellStyle name="Standard 2 7 5 5 2" xfId="28321"/>
    <cellStyle name="Standard 2 7 5 5 3" xfId="16692"/>
    <cellStyle name="Standard 2 7 5 6" xfId="4043"/>
    <cellStyle name="Standard 2 7 5 6 2" xfId="23628"/>
    <cellStyle name="Standard 2 7 5 7" xfId="20364"/>
    <cellStyle name="Standard 2 7 5 8" xfId="11999"/>
    <cellStyle name="Standard 2 7 6" xfId="605"/>
    <cellStyle name="Standard 2 7 6 2" xfId="3257"/>
    <cellStyle name="Standard 2 7 6 2 2" xfId="11213"/>
    <cellStyle name="Standard 2 7 6 2 2 2" xfId="30799"/>
    <cellStyle name="Standard 2 7 6 2 2 3" xfId="19170"/>
    <cellStyle name="Standard 2 7 6 2 3" xfId="5909"/>
    <cellStyle name="Standard 2 7 6 2 3 2" xfId="25494"/>
    <cellStyle name="Standard 2 7 6 2 4" xfId="22842"/>
    <cellStyle name="Standard 2 7 6 2 5" xfId="13865"/>
    <cellStyle name="Standard 2 7 6 3" xfId="2237"/>
    <cellStyle name="Standard 2 7 6 3 2" xfId="10193"/>
    <cellStyle name="Standard 2 7 6 3 2 2" xfId="29779"/>
    <cellStyle name="Standard 2 7 6 3 2 3" xfId="18150"/>
    <cellStyle name="Standard 2 7 6 3 3" xfId="7541"/>
    <cellStyle name="Standard 2 7 6 3 3 2" xfId="27126"/>
    <cellStyle name="Standard 2 7 6 3 4" xfId="21822"/>
    <cellStyle name="Standard 2 7 6 3 5" xfId="15497"/>
    <cellStyle name="Standard 2 7 6 4" xfId="8561"/>
    <cellStyle name="Standard 2 7 6 4 2" xfId="28147"/>
    <cellStyle name="Standard 2 7 6 4 3" xfId="16518"/>
    <cellStyle name="Standard 2 7 6 5" xfId="4889"/>
    <cellStyle name="Standard 2 7 6 5 2" xfId="24474"/>
    <cellStyle name="Standard 2 7 6 6" xfId="20190"/>
    <cellStyle name="Standard 2 7 6 7" xfId="12845"/>
    <cellStyle name="Standard 2 7 7" xfId="1799"/>
    <cellStyle name="Standard 2 7 7 2" xfId="7103"/>
    <cellStyle name="Standard 2 7 7 2 2" xfId="26688"/>
    <cellStyle name="Standard 2 7 7 2 3" xfId="15059"/>
    <cellStyle name="Standard 2 7 7 3" xfId="9755"/>
    <cellStyle name="Standard 2 7 7 3 2" xfId="29341"/>
    <cellStyle name="Standard 2 7 7 3 3" xfId="17712"/>
    <cellStyle name="Standard 2 7 7 4" xfId="4451"/>
    <cellStyle name="Standard 2 7 7 4 2" xfId="24036"/>
    <cellStyle name="Standard 2 7 7 5" xfId="21384"/>
    <cellStyle name="Standard 2 7 7 6" xfId="12407"/>
    <cellStyle name="Standard 2 7 8" xfId="2819"/>
    <cellStyle name="Standard 2 7 8 2" xfId="10775"/>
    <cellStyle name="Standard 2 7 8 2 2" xfId="30361"/>
    <cellStyle name="Standard 2 7 8 2 3" xfId="18732"/>
    <cellStyle name="Standard 2 7 8 3" xfId="5471"/>
    <cellStyle name="Standard 2 7 8 3 2" xfId="25056"/>
    <cellStyle name="Standard 2 7 8 4" xfId="22404"/>
    <cellStyle name="Standard 2 7 8 5" xfId="13427"/>
    <cellStyle name="Standard 2 7 9" xfId="1217"/>
    <cellStyle name="Standard 2 7 9 2" xfId="9173"/>
    <cellStyle name="Standard 2 7 9 2 2" xfId="28759"/>
    <cellStyle name="Standard 2 7 9 2 3" xfId="17130"/>
    <cellStyle name="Standard 2 7 9 3" xfId="6521"/>
    <cellStyle name="Standard 2 7 9 3 2" xfId="26106"/>
    <cellStyle name="Standard 2 7 9 4" xfId="20802"/>
    <cellStyle name="Standard 2 7 9 5" xfId="14477"/>
    <cellStyle name="Standard 2 8" xfId="227"/>
    <cellStyle name="Standard 2 8 10" xfId="3851"/>
    <cellStyle name="Standard 2 8 10 2" xfId="23436"/>
    <cellStyle name="Standard 2 8 11" xfId="19812"/>
    <cellStyle name="Standard 2 8 12" xfId="11807"/>
    <cellStyle name="Standard 2 8 2" xfId="323"/>
    <cellStyle name="Standard 2 8 2 10" xfId="19908"/>
    <cellStyle name="Standard 2 8 2 11" xfId="11933"/>
    <cellStyle name="Standard 2 8 2 2" xfId="509"/>
    <cellStyle name="Standard 2 8 2 2 2" xfId="1121"/>
    <cellStyle name="Standard 2 8 2 2 2 2" xfId="3773"/>
    <cellStyle name="Standard 2 8 2 2 2 2 2" xfId="11729"/>
    <cellStyle name="Standard 2 8 2 2 2 2 2 2" xfId="31315"/>
    <cellStyle name="Standard 2 8 2 2 2 2 2 3" xfId="19686"/>
    <cellStyle name="Standard 2 8 2 2 2 2 3" xfId="6425"/>
    <cellStyle name="Standard 2 8 2 2 2 2 3 2" xfId="26010"/>
    <cellStyle name="Standard 2 8 2 2 2 2 4" xfId="23358"/>
    <cellStyle name="Standard 2 8 2 2 2 2 5" xfId="14381"/>
    <cellStyle name="Standard 2 8 2 2 2 3" xfId="2753"/>
    <cellStyle name="Standard 2 8 2 2 2 3 2" xfId="10709"/>
    <cellStyle name="Standard 2 8 2 2 2 3 2 2" xfId="30295"/>
    <cellStyle name="Standard 2 8 2 2 2 3 2 3" xfId="18666"/>
    <cellStyle name="Standard 2 8 2 2 2 3 3" xfId="8057"/>
    <cellStyle name="Standard 2 8 2 2 2 3 3 2" xfId="27642"/>
    <cellStyle name="Standard 2 8 2 2 2 3 4" xfId="22338"/>
    <cellStyle name="Standard 2 8 2 2 2 3 5" xfId="16013"/>
    <cellStyle name="Standard 2 8 2 2 2 4" xfId="9077"/>
    <cellStyle name="Standard 2 8 2 2 2 4 2" xfId="28663"/>
    <cellStyle name="Standard 2 8 2 2 2 4 3" xfId="17034"/>
    <cellStyle name="Standard 2 8 2 2 2 5" xfId="5405"/>
    <cellStyle name="Standard 2 8 2 2 2 5 2" xfId="24990"/>
    <cellStyle name="Standard 2 8 2 2 2 6" xfId="20706"/>
    <cellStyle name="Standard 2 8 2 2 2 7" xfId="13361"/>
    <cellStyle name="Standard 2 8 2 2 3" xfId="2141"/>
    <cellStyle name="Standard 2 8 2 2 3 2" xfId="7445"/>
    <cellStyle name="Standard 2 8 2 2 3 2 2" xfId="27030"/>
    <cellStyle name="Standard 2 8 2 2 3 2 3" xfId="15401"/>
    <cellStyle name="Standard 2 8 2 2 3 3" xfId="10097"/>
    <cellStyle name="Standard 2 8 2 2 3 3 2" xfId="29683"/>
    <cellStyle name="Standard 2 8 2 2 3 3 3" xfId="18054"/>
    <cellStyle name="Standard 2 8 2 2 3 4" xfId="4793"/>
    <cellStyle name="Standard 2 8 2 2 3 4 2" xfId="24378"/>
    <cellStyle name="Standard 2 8 2 2 3 5" xfId="21726"/>
    <cellStyle name="Standard 2 8 2 2 3 6" xfId="12749"/>
    <cellStyle name="Standard 2 8 2 2 4" xfId="3161"/>
    <cellStyle name="Standard 2 8 2 2 4 2" xfId="11117"/>
    <cellStyle name="Standard 2 8 2 2 4 2 2" xfId="30703"/>
    <cellStyle name="Standard 2 8 2 2 4 2 3" xfId="19074"/>
    <cellStyle name="Standard 2 8 2 2 4 3" xfId="5813"/>
    <cellStyle name="Standard 2 8 2 2 4 3 2" xfId="25398"/>
    <cellStyle name="Standard 2 8 2 2 4 4" xfId="22746"/>
    <cellStyle name="Standard 2 8 2 2 4 5" xfId="13769"/>
    <cellStyle name="Standard 2 8 2 2 5" xfId="1733"/>
    <cellStyle name="Standard 2 8 2 2 5 2" xfId="9689"/>
    <cellStyle name="Standard 2 8 2 2 5 2 2" xfId="29275"/>
    <cellStyle name="Standard 2 8 2 2 5 2 3" xfId="17646"/>
    <cellStyle name="Standard 2 8 2 2 5 3" xfId="7037"/>
    <cellStyle name="Standard 2 8 2 2 5 3 2" xfId="26622"/>
    <cellStyle name="Standard 2 8 2 2 5 4" xfId="21318"/>
    <cellStyle name="Standard 2 8 2 2 5 5" xfId="14993"/>
    <cellStyle name="Standard 2 8 2 2 6" xfId="8465"/>
    <cellStyle name="Standard 2 8 2 2 6 2" xfId="28051"/>
    <cellStyle name="Standard 2 8 2 2 6 3" xfId="16422"/>
    <cellStyle name="Standard 2 8 2 2 7" xfId="4385"/>
    <cellStyle name="Standard 2 8 2 2 7 2" xfId="23970"/>
    <cellStyle name="Standard 2 8 2 2 8" xfId="20094"/>
    <cellStyle name="Standard 2 8 2 2 9" xfId="12341"/>
    <cellStyle name="Standard 2 8 2 3" xfId="935"/>
    <cellStyle name="Standard 2 8 2 3 2" xfId="2567"/>
    <cellStyle name="Standard 2 8 2 3 2 2" xfId="7871"/>
    <cellStyle name="Standard 2 8 2 3 2 2 2" xfId="27456"/>
    <cellStyle name="Standard 2 8 2 3 2 2 3" xfId="15827"/>
    <cellStyle name="Standard 2 8 2 3 2 3" xfId="10523"/>
    <cellStyle name="Standard 2 8 2 3 2 3 2" xfId="30109"/>
    <cellStyle name="Standard 2 8 2 3 2 3 3" xfId="18480"/>
    <cellStyle name="Standard 2 8 2 3 2 4" xfId="5219"/>
    <cellStyle name="Standard 2 8 2 3 2 4 2" xfId="24804"/>
    <cellStyle name="Standard 2 8 2 3 2 5" xfId="22152"/>
    <cellStyle name="Standard 2 8 2 3 2 6" xfId="13175"/>
    <cellStyle name="Standard 2 8 2 3 3" xfId="3587"/>
    <cellStyle name="Standard 2 8 2 3 3 2" xfId="11543"/>
    <cellStyle name="Standard 2 8 2 3 3 2 2" xfId="31129"/>
    <cellStyle name="Standard 2 8 2 3 3 2 3" xfId="19500"/>
    <cellStyle name="Standard 2 8 2 3 3 3" xfId="6239"/>
    <cellStyle name="Standard 2 8 2 3 3 3 2" xfId="25824"/>
    <cellStyle name="Standard 2 8 2 3 3 4" xfId="23172"/>
    <cellStyle name="Standard 2 8 2 3 3 5" xfId="14195"/>
    <cellStyle name="Standard 2 8 2 3 4" xfId="1547"/>
    <cellStyle name="Standard 2 8 2 3 4 2" xfId="9503"/>
    <cellStyle name="Standard 2 8 2 3 4 2 2" xfId="29089"/>
    <cellStyle name="Standard 2 8 2 3 4 2 3" xfId="17460"/>
    <cellStyle name="Standard 2 8 2 3 4 3" xfId="6851"/>
    <cellStyle name="Standard 2 8 2 3 4 3 2" xfId="26436"/>
    <cellStyle name="Standard 2 8 2 3 4 4" xfId="21132"/>
    <cellStyle name="Standard 2 8 2 3 4 5" xfId="14807"/>
    <cellStyle name="Standard 2 8 2 3 5" xfId="8891"/>
    <cellStyle name="Standard 2 8 2 3 5 2" xfId="28477"/>
    <cellStyle name="Standard 2 8 2 3 5 3" xfId="16848"/>
    <cellStyle name="Standard 2 8 2 3 6" xfId="4199"/>
    <cellStyle name="Standard 2 8 2 3 6 2" xfId="23784"/>
    <cellStyle name="Standard 2 8 2 3 7" xfId="20520"/>
    <cellStyle name="Standard 2 8 2 3 8" xfId="12155"/>
    <cellStyle name="Standard 2 8 2 4" xfId="713"/>
    <cellStyle name="Standard 2 8 2 4 2" xfId="3365"/>
    <cellStyle name="Standard 2 8 2 4 2 2" xfId="11321"/>
    <cellStyle name="Standard 2 8 2 4 2 2 2" xfId="30907"/>
    <cellStyle name="Standard 2 8 2 4 2 2 3" xfId="19278"/>
    <cellStyle name="Standard 2 8 2 4 2 3" xfId="6017"/>
    <cellStyle name="Standard 2 8 2 4 2 3 2" xfId="25602"/>
    <cellStyle name="Standard 2 8 2 4 2 4" xfId="22950"/>
    <cellStyle name="Standard 2 8 2 4 2 5" xfId="13973"/>
    <cellStyle name="Standard 2 8 2 4 3" xfId="2345"/>
    <cellStyle name="Standard 2 8 2 4 3 2" xfId="10301"/>
    <cellStyle name="Standard 2 8 2 4 3 2 2" xfId="29887"/>
    <cellStyle name="Standard 2 8 2 4 3 2 3" xfId="18258"/>
    <cellStyle name="Standard 2 8 2 4 3 3" xfId="7649"/>
    <cellStyle name="Standard 2 8 2 4 3 3 2" xfId="27234"/>
    <cellStyle name="Standard 2 8 2 4 3 4" xfId="21930"/>
    <cellStyle name="Standard 2 8 2 4 3 5" xfId="15605"/>
    <cellStyle name="Standard 2 8 2 4 4" xfId="8669"/>
    <cellStyle name="Standard 2 8 2 4 4 2" xfId="28255"/>
    <cellStyle name="Standard 2 8 2 4 4 3" xfId="16626"/>
    <cellStyle name="Standard 2 8 2 4 5" xfId="4997"/>
    <cellStyle name="Standard 2 8 2 4 5 2" xfId="24582"/>
    <cellStyle name="Standard 2 8 2 4 6" xfId="20298"/>
    <cellStyle name="Standard 2 8 2 4 7" xfId="12953"/>
    <cellStyle name="Standard 2 8 2 5" xfId="1955"/>
    <cellStyle name="Standard 2 8 2 5 2" xfId="7259"/>
    <cellStyle name="Standard 2 8 2 5 2 2" xfId="26844"/>
    <cellStyle name="Standard 2 8 2 5 2 3" xfId="15215"/>
    <cellStyle name="Standard 2 8 2 5 3" xfId="9911"/>
    <cellStyle name="Standard 2 8 2 5 3 2" xfId="29497"/>
    <cellStyle name="Standard 2 8 2 5 3 3" xfId="17868"/>
    <cellStyle name="Standard 2 8 2 5 4" xfId="4607"/>
    <cellStyle name="Standard 2 8 2 5 4 2" xfId="24192"/>
    <cellStyle name="Standard 2 8 2 5 5" xfId="21540"/>
    <cellStyle name="Standard 2 8 2 5 6" xfId="12563"/>
    <cellStyle name="Standard 2 8 2 6" xfId="2975"/>
    <cellStyle name="Standard 2 8 2 6 2" xfId="10931"/>
    <cellStyle name="Standard 2 8 2 6 2 2" xfId="30517"/>
    <cellStyle name="Standard 2 8 2 6 2 3" xfId="18888"/>
    <cellStyle name="Standard 2 8 2 6 3" xfId="5627"/>
    <cellStyle name="Standard 2 8 2 6 3 2" xfId="25212"/>
    <cellStyle name="Standard 2 8 2 6 4" xfId="22560"/>
    <cellStyle name="Standard 2 8 2 6 5" xfId="13583"/>
    <cellStyle name="Standard 2 8 2 7" xfId="1325"/>
    <cellStyle name="Standard 2 8 2 7 2" xfId="9281"/>
    <cellStyle name="Standard 2 8 2 7 2 2" xfId="28867"/>
    <cellStyle name="Standard 2 8 2 7 2 3" xfId="17238"/>
    <cellStyle name="Standard 2 8 2 7 3" xfId="6629"/>
    <cellStyle name="Standard 2 8 2 7 3 2" xfId="26214"/>
    <cellStyle name="Standard 2 8 2 7 4" xfId="20910"/>
    <cellStyle name="Standard 2 8 2 7 5" xfId="14585"/>
    <cellStyle name="Standard 2 8 2 8" xfId="8279"/>
    <cellStyle name="Standard 2 8 2 8 2" xfId="27865"/>
    <cellStyle name="Standard 2 8 2 8 3" xfId="16236"/>
    <cellStyle name="Standard 2 8 2 9" xfId="3977"/>
    <cellStyle name="Standard 2 8 2 9 2" xfId="23562"/>
    <cellStyle name="Standard 2 8 3" xfId="383"/>
    <cellStyle name="Standard 2 8 3 2" xfId="995"/>
    <cellStyle name="Standard 2 8 3 2 2" xfId="3647"/>
    <cellStyle name="Standard 2 8 3 2 2 2" xfId="11603"/>
    <cellStyle name="Standard 2 8 3 2 2 2 2" xfId="31189"/>
    <cellStyle name="Standard 2 8 3 2 2 2 3" xfId="19560"/>
    <cellStyle name="Standard 2 8 3 2 2 3" xfId="6299"/>
    <cellStyle name="Standard 2 8 3 2 2 3 2" xfId="25884"/>
    <cellStyle name="Standard 2 8 3 2 2 4" xfId="23232"/>
    <cellStyle name="Standard 2 8 3 2 2 5" xfId="14255"/>
    <cellStyle name="Standard 2 8 3 2 3" xfId="2627"/>
    <cellStyle name="Standard 2 8 3 2 3 2" xfId="10583"/>
    <cellStyle name="Standard 2 8 3 2 3 2 2" xfId="30169"/>
    <cellStyle name="Standard 2 8 3 2 3 2 3" xfId="18540"/>
    <cellStyle name="Standard 2 8 3 2 3 3" xfId="7931"/>
    <cellStyle name="Standard 2 8 3 2 3 3 2" xfId="27516"/>
    <cellStyle name="Standard 2 8 3 2 3 4" xfId="22212"/>
    <cellStyle name="Standard 2 8 3 2 3 5" xfId="15887"/>
    <cellStyle name="Standard 2 8 3 2 4" xfId="8951"/>
    <cellStyle name="Standard 2 8 3 2 4 2" xfId="28537"/>
    <cellStyle name="Standard 2 8 3 2 4 3" xfId="16908"/>
    <cellStyle name="Standard 2 8 3 2 5" xfId="5279"/>
    <cellStyle name="Standard 2 8 3 2 5 2" xfId="24864"/>
    <cellStyle name="Standard 2 8 3 2 6" xfId="20580"/>
    <cellStyle name="Standard 2 8 3 2 7" xfId="13235"/>
    <cellStyle name="Standard 2 8 3 3" xfId="2015"/>
    <cellStyle name="Standard 2 8 3 3 2" xfId="7319"/>
    <cellStyle name="Standard 2 8 3 3 2 2" xfId="26904"/>
    <cellStyle name="Standard 2 8 3 3 2 3" xfId="15275"/>
    <cellStyle name="Standard 2 8 3 3 3" xfId="9971"/>
    <cellStyle name="Standard 2 8 3 3 3 2" xfId="29557"/>
    <cellStyle name="Standard 2 8 3 3 3 3" xfId="17928"/>
    <cellStyle name="Standard 2 8 3 3 4" xfId="4667"/>
    <cellStyle name="Standard 2 8 3 3 4 2" xfId="24252"/>
    <cellStyle name="Standard 2 8 3 3 5" xfId="21600"/>
    <cellStyle name="Standard 2 8 3 3 6" xfId="12623"/>
    <cellStyle name="Standard 2 8 3 4" xfId="3035"/>
    <cellStyle name="Standard 2 8 3 4 2" xfId="10991"/>
    <cellStyle name="Standard 2 8 3 4 2 2" xfId="30577"/>
    <cellStyle name="Standard 2 8 3 4 2 3" xfId="18948"/>
    <cellStyle name="Standard 2 8 3 4 3" xfId="5687"/>
    <cellStyle name="Standard 2 8 3 4 3 2" xfId="25272"/>
    <cellStyle name="Standard 2 8 3 4 4" xfId="22620"/>
    <cellStyle name="Standard 2 8 3 4 5" xfId="13643"/>
    <cellStyle name="Standard 2 8 3 5" xfId="1607"/>
    <cellStyle name="Standard 2 8 3 5 2" xfId="9563"/>
    <cellStyle name="Standard 2 8 3 5 2 2" xfId="29149"/>
    <cellStyle name="Standard 2 8 3 5 2 3" xfId="17520"/>
    <cellStyle name="Standard 2 8 3 5 3" xfId="6911"/>
    <cellStyle name="Standard 2 8 3 5 3 2" xfId="26496"/>
    <cellStyle name="Standard 2 8 3 5 4" xfId="21192"/>
    <cellStyle name="Standard 2 8 3 5 5" xfId="14867"/>
    <cellStyle name="Standard 2 8 3 6" xfId="8339"/>
    <cellStyle name="Standard 2 8 3 6 2" xfId="27925"/>
    <cellStyle name="Standard 2 8 3 6 3" xfId="16296"/>
    <cellStyle name="Standard 2 8 3 7" xfId="4259"/>
    <cellStyle name="Standard 2 8 3 7 2" xfId="23844"/>
    <cellStyle name="Standard 2 8 3 8" xfId="19968"/>
    <cellStyle name="Standard 2 8 3 9" xfId="12215"/>
    <cellStyle name="Standard 2 8 4" xfId="839"/>
    <cellStyle name="Standard 2 8 4 2" xfId="2471"/>
    <cellStyle name="Standard 2 8 4 2 2" xfId="7775"/>
    <cellStyle name="Standard 2 8 4 2 2 2" xfId="27360"/>
    <cellStyle name="Standard 2 8 4 2 2 3" xfId="15731"/>
    <cellStyle name="Standard 2 8 4 2 3" xfId="10427"/>
    <cellStyle name="Standard 2 8 4 2 3 2" xfId="30013"/>
    <cellStyle name="Standard 2 8 4 2 3 3" xfId="18384"/>
    <cellStyle name="Standard 2 8 4 2 4" xfId="5123"/>
    <cellStyle name="Standard 2 8 4 2 4 2" xfId="24708"/>
    <cellStyle name="Standard 2 8 4 2 5" xfId="22056"/>
    <cellStyle name="Standard 2 8 4 2 6" xfId="13079"/>
    <cellStyle name="Standard 2 8 4 3" xfId="3491"/>
    <cellStyle name="Standard 2 8 4 3 2" xfId="11447"/>
    <cellStyle name="Standard 2 8 4 3 2 2" xfId="31033"/>
    <cellStyle name="Standard 2 8 4 3 2 3" xfId="19404"/>
    <cellStyle name="Standard 2 8 4 3 3" xfId="6143"/>
    <cellStyle name="Standard 2 8 4 3 3 2" xfId="25728"/>
    <cellStyle name="Standard 2 8 4 3 4" xfId="23076"/>
    <cellStyle name="Standard 2 8 4 3 5" xfId="14099"/>
    <cellStyle name="Standard 2 8 4 4" xfId="1451"/>
    <cellStyle name="Standard 2 8 4 4 2" xfId="9407"/>
    <cellStyle name="Standard 2 8 4 4 2 2" xfId="28993"/>
    <cellStyle name="Standard 2 8 4 4 2 3" xfId="17364"/>
    <cellStyle name="Standard 2 8 4 4 3" xfId="6755"/>
    <cellStyle name="Standard 2 8 4 4 3 2" xfId="26340"/>
    <cellStyle name="Standard 2 8 4 4 4" xfId="21036"/>
    <cellStyle name="Standard 2 8 4 4 5" xfId="14711"/>
    <cellStyle name="Standard 2 8 4 5" xfId="8795"/>
    <cellStyle name="Standard 2 8 4 5 2" xfId="28381"/>
    <cellStyle name="Standard 2 8 4 5 3" xfId="16752"/>
    <cellStyle name="Standard 2 8 4 6" xfId="4103"/>
    <cellStyle name="Standard 2 8 4 6 2" xfId="23688"/>
    <cellStyle name="Standard 2 8 4 7" xfId="20424"/>
    <cellStyle name="Standard 2 8 4 8" xfId="12059"/>
    <cellStyle name="Standard 2 8 5" xfId="587"/>
    <cellStyle name="Standard 2 8 5 2" xfId="3239"/>
    <cellStyle name="Standard 2 8 5 2 2" xfId="11195"/>
    <cellStyle name="Standard 2 8 5 2 2 2" xfId="30781"/>
    <cellStyle name="Standard 2 8 5 2 2 3" xfId="19152"/>
    <cellStyle name="Standard 2 8 5 2 3" xfId="5891"/>
    <cellStyle name="Standard 2 8 5 2 3 2" xfId="25476"/>
    <cellStyle name="Standard 2 8 5 2 4" xfId="22824"/>
    <cellStyle name="Standard 2 8 5 2 5" xfId="13847"/>
    <cellStyle name="Standard 2 8 5 3" xfId="2219"/>
    <cellStyle name="Standard 2 8 5 3 2" xfId="10175"/>
    <cellStyle name="Standard 2 8 5 3 2 2" xfId="29761"/>
    <cellStyle name="Standard 2 8 5 3 2 3" xfId="18132"/>
    <cellStyle name="Standard 2 8 5 3 3" xfId="7523"/>
    <cellStyle name="Standard 2 8 5 3 3 2" xfId="27108"/>
    <cellStyle name="Standard 2 8 5 3 4" xfId="21804"/>
    <cellStyle name="Standard 2 8 5 3 5" xfId="15479"/>
    <cellStyle name="Standard 2 8 5 4" xfId="8543"/>
    <cellStyle name="Standard 2 8 5 4 2" xfId="28129"/>
    <cellStyle name="Standard 2 8 5 4 3" xfId="16500"/>
    <cellStyle name="Standard 2 8 5 5" xfId="4871"/>
    <cellStyle name="Standard 2 8 5 5 2" xfId="24456"/>
    <cellStyle name="Standard 2 8 5 6" xfId="20172"/>
    <cellStyle name="Standard 2 8 5 7" xfId="12827"/>
    <cellStyle name="Standard 2 8 6" xfId="1859"/>
    <cellStyle name="Standard 2 8 6 2" xfId="7163"/>
    <cellStyle name="Standard 2 8 6 2 2" xfId="26748"/>
    <cellStyle name="Standard 2 8 6 2 3" xfId="15119"/>
    <cellStyle name="Standard 2 8 6 3" xfId="9815"/>
    <cellStyle name="Standard 2 8 6 3 2" xfId="29401"/>
    <cellStyle name="Standard 2 8 6 3 3" xfId="17772"/>
    <cellStyle name="Standard 2 8 6 4" xfId="4511"/>
    <cellStyle name="Standard 2 8 6 4 2" xfId="24096"/>
    <cellStyle name="Standard 2 8 6 5" xfId="21444"/>
    <cellStyle name="Standard 2 8 6 6" xfId="12467"/>
    <cellStyle name="Standard 2 8 7" xfId="2879"/>
    <cellStyle name="Standard 2 8 7 2" xfId="10835"/>
    <cellStyle name="Standard 2 8 7 2 2" xfId="30421"/>
    <cellStyle name="Standard 2 8 7 2 3" xfId="18792"/>
    <cellStyle name="Standard 2 8 7 3" xfId="5531"/>
    <cellStyle name="Standard 2 8 7 3 2" xfId="25116"/>
    <cellStyle name="Standard 2 8 7 4" xfId="22464"/>
    <cellStyle name="Standard 2 8 7 5" xfId="13487"/>
    <cellStyle name="Standard 2 8 8" xfId="1199"/>
    <cellStyle name="Standard 2 8 8 2" xfId="9155"/>
    <cellStyle name="Standard 2 8 8 2 2" xfId="28741"/>
    <cellStyle name="Standard 2 8 8 2 3" xfId="17112"/>
    <cellStyle name="Standard 2 8 8 3" xfId="6503"/>
    <cellStyle name="Standard 2 8 8 3 2" xfId="26088"/>
    <cellStyle name="Standard 2 8 8 4" xfId="20784"/>
    <cellStyle name="Standard 2 8 8 5" xfId="14459"/>
    <cellStyle name="Standard 2 8 9" xfId="8183"/>
    <cellStyle name="Standard 2 8 9 2" xfId="27769"/>
    <cellStyle name="Standard 2 8 9 3" xfId="16140"/>
    <cellStyle name="Standard 2 9" xfId="197"/>
    <cellStyle name="Standard 2 9 10" xfId="19782"/>
    <cellStyle name="Standard 2 9 11" xfId="11903"/>
    <cellStyle name="Standard 2 9 2" xfId="479"/>
    <cellStyle name="Standard 2 9 2 2" xfId="1091"/>
    <cellStyle name="Standard 2 9 2 2 2" xfId="3743"/>
    <cellStyle name="Standard 2 9 2 2 2 2" xfId="11699"/>
    <cellStyle name="Standard 2 9 2 2 2 2 2" xfId="31285"/>
    <cellStyle name="Standard 2 9 2 2 2 2 3" xfId="19656"/>
    <cellStyle name="Standard 2 9 2 2 2 3" xfId="6395"/>
    <cellStyle name="Standard 2 9 2 2 2 3 2" xfId="25980"/>
    <cellStyle name="Standard 2 9 2 2 2 4" xfId="23328"/>
    <cellStyle name="Standard 2 9 2 2 2 5" xfId="14351"/>
    <cellStyle name="Standard 2 9 2 2 3" xfId="2723"/>
    <cellStyle name="Standard 2 9 2 2 3 2" xfId="10679"/>
    <cellStyle name="Standard 2 9 2 2 3 2 2" xfId="30265"/>
    <cellStyle name="Standard 2 9 2 2 3 2 3" xfId="18636"/>
    <cellStyle name="Standard 2 9 2 2 3 3" xfId="8027"/>
    <cellStyle name="Standard 2 9 2 2 3 3 2" xfId="27612"/>
    <cellStyle name="Standard 2 9 2 2 3 4" xfId="22308"/>
    <cellStyle name="Standard 2 9 2 2 3 5" xfId="15983"/>
    <cellStyle name="Standard 2 9 2 2 4" xfId="9047"/>
    <cellStyle name="Standard 2 9 2 2 4 2" xfId="28633"/>
    <cellStyle name="Standard 2 9 2 2 4 3" xfId="17004"/>
    <cellStyle name="Standard 2 9 2 2 5" xfId="5375"/>
    <cellStyle name="Standard 2 9 2 2 5 2" xfId="24960"/>
    <cellStyle name="Standard 2 9 2 2 6" xfId="20676"/>
    <cellStyle name="Standard 2 9 2 2 7" xfId="13331"/>
    <cellStyle name="Standard 2 9 2 3" xfId="2111"/>
    <cellStyle name="Standard 2 9 2 3 2" xfId="7415"/>
    <cellStyle name="Standard 2 9 2 3 2 2" xfId="27000"/>
    <cellStyle name="Standard 2 9 2 3 2 3" xfId="15371"/>
    <cellStyle name="Standard 2 9 2 3 3" xfId="10067"/>
    <cellStyle name="Standard 2 9 2 3 3 2" xfId="29653"/>
    <cellStyle name="Standard 2 9 2 3 3 3" xfId="18024"/>
    <cellStyle name="Standard 2 9 2 3 4" xfId="4763"/>
    <cellStyle name="Standard 2 9 2 3 4 2" xfId="24348"/>
    <cellStyle name="Standard 2 9 2 3 5" xfId="21696"/>
    <cellStyle name="Standard 2 9 2 3 6" xfId="12719"/>
    <cellStyle name="Standard 2 9 2 4" xfId="3131"/>
    <cellStyle name="Standard 2 9 2 4 2" xfId="11087"/>
    <cellStyle name="Standard 2 9 2 4 2 2" xfId="30673"/>
    <cellStyle name="Standard 2 9 2 4 2 3" xfId="19044"/>
    <cellStyle name="Standard 2 9 2 4 3" xfId="5783"/>
    <cellStyle name="Standard 2 9 2 4 3 2" xfId="25368"/>
    <cellStyle name="Standard 2 9 2 4 4" xfId="22716"/>
    <cellStyle name="Standard 2 9 2 4 5" xfId="13739"/>
    <cellStyle name="Standard 2 9 2 5" xfId="1703"/>
    <cellStyle name="Standard 2 9 2 5 2" xfId="9659"/>
    <cellStyle name="Standard 2 9 2 5 2 2" xfId="29245"/>
    <cellStyle name="Standard 2 9 2 5 2 3" xfId="17616"/>
    <cellStyle name="Standard 2 9 2 5 3" xfId="7007"/>
    <cellStyle name="Standard 2 9 2 5 3 2" xfId="26592"/>
    <cellStyle name="Standard 2 9 2 5 4" xfId="21288"/>
    <cellStyle name="Standard 2 9 2 5 5" xfId="14963"/>
    <cellStyle name="Standard 2 9 2 6" xfId="8435"/>
    <cellStyle name="Standard 2 9 2 6 2" xfId="28021"/>
    <cellStyle name="Standard 2 9 2 6 3" xfId="16392"/>
    <cellStyle name="Standard 2 9 2 7" xfId="4355"/>
    <cellStyle name="Standard 2 9 2 7 2" xfId="23940"/>
    <cellStyle name="Standard 2 9 2 8" xfId="20064"/>
    <cellStyle name="Standard 2 9 2 9" xfId="12311"/>
    <cellStyle name="Standard 2 9 3" xfId="809"/>
    <cellStyle name="Standard 2 9 3 2" xfId="2441"/>
    <cellStyle name="Standard 2 9 3 2 2" xfId="7745"/>
    <cellStyle name="Standard 2 9 3 2 2 2" xfId="27330"/>
    <cellStyle name="Standard 2 9 3 2 2 3" xfId="15701"/>
    <cellStyle name="Standard 2 9 3 2 3" xfId="10397"/>
    <cellStyle name="Standard 2 9 3 2 3 2" xfId="29983"/>
    <cellStyle name="Standard 2 9 3 2 3 3" xfId="18354"/>
    <cellStyle name="Standard 2 9 3 2 4" xfId="5093"/>
    <cellStyle name="Standard 2 9 3 2 4 2" xfId="24678"/>
    <cellStyle name="Standard 2 9 3 2 5" xfId="22026"/>
    <cellStyle name="Standard 2 9 3 2 6" xfId="13049"/>
    <cellStyle name="Standard 2 9 3 3" xfId="3461"/>
    <cellStyle name="Standard 2 9 3 3 2" xfId="11417"/>
    <cellStyle name="Standard 2 9 3 3 2 2" xfId="31003"/>
    <cellStyle name="Standard 2 9 3 3 2 3" xfId="19374"/>
    <cellStyle name="Standard 2 9 3 3 3" xfId="6113"/>
    <cellStyle name="Standard 2 9 3 3 3 2" xfId="25698"/>
    <cellStyle name="Standard 2 9 3 3 4" xfId="23046"/>
    <cellStyle name="Standard 2 9 3 3 5" xfId="14069"/>
    <cellStyle name="Standard 2 9 3 4" xfId="1421"/>
    <cellStyle name="Standard 2 9 3 4 2" xfId="9377"/>
    <cellStyle name="Standard 2 9 3 4 2 2" xfId="28963"/>
    <cellStyle name="Standard 2 9 3 4 2 3" xfId="17334"/>
    <cellStyle name="Standard 2 9 3 4 3" xfId="6725"/>
    <cellStyle name="Standard 2 9 3 4 3 2" xfId="26310"/>
    <cellStyle name="Standard 2 9 3 4 4" xfId="21006"/>
    <cellStyle name="Standard 2 9 3 4 5" xfId="14681"/>
    <cellStyle name="Standard 2 9 3 5" xfId="8765"/>
    <cellStyle name="Standard 2 9 3 5 2" xfId="28351"/>
    <cellStyle name="Standard 2 9 3 5 3" xfId="16722"/>
    <cellStyle name="Standard 2 9 3 6" xfId="4073"/>
    <cellStyle name="Standard 2 9 3 6 2" xfId="23658"/>
    <cellStyle name="Standard 2 9 3 7" xfId="20394"/>
    <cellStyle name="Standard 2 9 3 8" xfId="12029"/>
    <cellStyle name="Standard 2 9 4" xfId="683"/>
    <cellStyle name="Standard 2 9 4 2" xfId="3335"/>
    <cellStyle name="Standard 2 9 4 2 2" xfId="11291"/>
    <cellStyle name="Standard 2 9 4 2 2 2" xfId="30877"/>
    <cellStyle name="Standard 2 9 4 2 2 3" xfId="19248"/>
    <cellStyle name="Standard 2 9 4 2 3" xfId="5987"/>
    <cellStyle name="Standard 2 9 4 2 3 2" xfId="25572"/>
    <cellStyle name="Standard 2 9 4 2 4" xfId="22920"/>
    <cellStyle name="Standard 2 9 4 2 5" xfId="13943"/>
    <cellStyle name="Standard 2 9 4 3" xfId="2315"/>
    <cellStyle name="Standard 2 9 4 3 2" xfId="10271"/>
    <cellStyle name="Standard 2 9 4 3 2 2" xfId="29857"/>
    <cellStyle name="Standard 2 9 4 3 2 3" xfId="18228"/>
    <cellStyle name="Standard 2 9 4 3 3" xfId="7619"/>
    <cellStyle name="Standard 2 9 4 3 3 2" xfId="27204"/>
    <cellStyle name="Standard 2 9 4 3 4" xfId="21900"/>
    <cellStyle name="Standard 2 9 4 3 5" xfId="15575"/>
    <cellStyle name="Standard 2 9 4 4" xfId="8639"/>
    <cellStyle name="Standard 2 9 4 4 2" xfId="28225"/>
    <cellStyle name="Standard 2 9 4 4 3" xfId="16596"/>
    <cellStyle name="Standard 2 9 4 5" xfId="4967"/>
    <cellStyle name="Standard 2 9 4 5 2" xfId="24552"/>
    <cellStyle name="Standard 2 9 4 6" xfId="20268"/>
    <cellStyle name="Standard 2 9 4 7" xfId="12923"/>
    <cellStyle name="Standard 2 9 5" xfId="1829"/>
    <cellStyle name="Standard 2 9 5 2" xfId="7133"/>
    <cellStyle name="Standard 2 9 5 2 2" xfId="26718"/>
    <cellStyle name="Standard 2 9 5 2 3" xfId="15089"/>
    <cellStyle name="Standard 2 9 5 3" xfId="9785"/>
    <cellStyle name="Standard 2 9 5 3 2" xfId="29371"/>
    <cellStyle name="Standard 2 9 5 3 3" xfId="17742"/>
    <cellStyle name="Standard 2 9 5 4" xfId="4481"/>
    <cellStyle name="Standard 2 9 5 4 2" xfId="24066"/>
    <cellStyle name="Standard 2 9 5 5" xfId="21414"/>
    <cellStyle name="Standard 2 9 5 6" xfId="12437"/>
    <cellStyle name="Standard 2 9 6" xfId="2849"/>
    <cellStyle name="Standard 2 9 6 2" xfId="10805"/>
    <cellStyle name="Standard 2 9 6 2 2" xfId="30391"/>
    <cellStyle name="Standard 2 9 6 2 3" xfId="18762"/>
    <cellStyle name="Standard 2 9 6 3" xfId="5501"/>
    <cellStyle name="Standard 2 9 6 3 2" xfId="25086"/>
    <cellStyle name="Standard 2 9 6 4" xfId="22434"/>
    <cellStyle name="Standard 2 9 6 5" xfId="13457"/>
    <cellStyle name="Standard 2 9 7" xfId="1295"/>
    <cellStyle name="Standard 2 9 7 2" xfId="9251"/>
    <cellStyle name="Standard 2 9 7 2 2" xfId="28837"/>
    <cellStyle name="Standard 2 9 7 2 3" xfId="17208"/>
    <cellStyle name="Standard 2 9 7 3" xfId="6599"/>
    <cellStyle name="Standard 2 9 7 3 2" xfId="26184"/>
    <cellStyle name="Standard 2 9 7 4" xfId="20880"/>
    <cellStyle name="Standard 2 9 7 5" xfId="14555"/>
    <cellStyle name="Standard 2 9 8" xfId="8153"/>
    <cellStyle name="Standard 2 9 8 2" xfId="27739"/>
    <cellStyle name="Standard 2 9 8 3" xfId="16110"/>
    <cellStyle name="Standard 2 9 9" xfId="3947"/>
    <cellStyle name="Standard 2 9 9 2" xfId="23532"/>
    <cellStyle name="Standard 20" xfId="31420"/>
    <cellStyle name="Standard 21" xfId="31466"/>
    <cellStyle name="Standard 22" xfId="31418"/>
    <cellStyle name="Standard 23" xfId="31421"/>
    <cellStyle name="Standard 24" xfId="31422"/>
    <cellStyle name="Standard 25" xfId="31467"/>
    <cellStyle name="Standard 26" xfId="31468"/>
    <cellStyle name="Standard 27" xfId="31472"/>
    <cellStyle name="Standard 28" xfId="31469"/>
    <cellStyle name="Standard 29" xfId="31471"/>
    <cellStyle name="Standard 3" xfId="3"/>
    <cellStyle name="Standard 3 10" xfId="276"/>
    <cellStyle name="Standard 3 10 10" xfId="19861"/>
    <cellStyle name="Standard 3 10 11" xfId="11856"/>
    <cellStyle name="Standard 3 10 2" xfId="432"/>
    <cellStyle name="Standard 3 10 2 2" xfId="1044"/>
    <cellStyle name="Standard 3 10 2 2 2" xfId="3696"/>
    <cellStyle name="Standard 3 10 2 2 2 2" xfId="11652"/>
    <cellStyle name="Standard 3 10 2 2 2 2 2" xfId="31238"/>
    <cellStyle name="Standard 3 10 2 2 2 2 3" xfId="19609"/>
    <cellStyle name="Standard 3 10 2 2 2 3" xfId="6348"/>
    <cellStyle name="Standard 3 10 2 2 2 3 2" xfId="25933"/>
    <cellStyle name="Standard 3 10 2 2 2 4" xfId="23281"/>
    <cellStyle name="Standard 3 10 2 2 2 5" xfId="14304"/>
    <cellStyle name="Standard 3 10 2 2 3" xfId="2676"/>
    <cellStyle name="Standard 3 10 2 2 3 2" xfId="10632"/>
    <cellStyle name="Standard 3 10 2 2 3 2 2" xfId="30218"/>
    <cellStyle name="Standard 3 10 2 2 3 2 3" xfId="18589"/>
    <cellStyle name="Standard 3 10 2 2 3 3" xfId="7980"/>
    <cellStyle name="Standard 3 10 2 2 3 3 2" xfId="27565"/>
    <cellStyle name="Standard 3 10 2 2 3 4" xfId="22261"/>
    <cellStyle name="Standard 3 10 2 2 3 5" xfId="15936"/>
    <cellStyle name="Standard 3 10 2 2 4" xfId="9000"/>
    <cellStyle name="Standard 3 10 2 2 4 2" xfId="28586"/>
    <cellStyle name="Standard 3 10 2 2 4 3" xfId="16957"/>
    <cellStyle name="Standard 3 10 2 2 5" xfId="5328"/>
    <cellStyle name="Standard 3 10 2 2 5 2" xfId="24913"/>
    <cellStyle name="Standard 3 10 2 2 6" xfId="20629"/>
    <cellStyle name="Standard 3 10 2 2 7" xfId="13284"/>
    <cellStyle name="Standard 3 10 2 3" xfId="2064"/>
    <cellStyle name="Standard 3 10 2 3 2" xfId="7368"/>
    <cellStyle name="Standard 3 10 2 3 2 2" xfId="26953"/>
    <cellStyle name="Standard 3 10 2 3 2 3" xfId="15324"/>
    <cellStyle name="Standard 3 10 2 3 3" xfId="10020"/>
    <cellStyle name="Standard 3 10 2 3 3 2" xfId="29606"/>
    <cellStyle name="Standard 3 10 2 3 3 3" xfId="17977"/>
    <cellStyle name="Standard 3 10 2 3 4" xfId="4716"/>
    <cellStyle name="Standard 3 10 2 3 4 2" xfId="24301"/>
    <cellStyle name="Standard 3 10 2 3 5" xfId="21649"/>
    <cellStyle name="Standard 3 10 2 3 6" xfId="12672"/>
    <cellStyle name="Standard 3 10 2 4" xfId="3084"/>
    <cellStyle name="Standard 3 10 2 4 2" xfId="11040"/>
    <cellStyle name="Standard 3 10 2 4 2 2" xfId="30626"/>
    <cellStyle name="Standard 3 10 2 4 2 3" xfId="18997"/>
    <cellStyle name="Standard 3 10 2 4 3" xfId="5736"/>
    <cellStyle name="Standard 3 10 2 4 3 2" xfId="25321"/>
    <cellStyle name="Standard 3 10 2 4 4" xfId="22669"/>
    <cellStyle name="Standard 3 10 2 4 5" xfId="13692"/>
    <cellStyle name="Standard 3 10 2 5" xfId="1656"/>
    <cellStyle name="Standard 3 10 2 5 2" xfId="9612"/>
    <cellStyle name="Standard 3 10 2 5 2 2" xfId="29198"/>
    <cellStyle name="Standard 3 10 2 5 2 3" xfId="17569"/>
    <cellStyle name="Standard 3 10 2 5 3" xfId="6960"/>
    <cellStyle name="Standard 3 10 2 5 3 2" xfId="26545"/>
    <cellStyle name="Standard 3 10 2 5 4" xfId="21241"/>
    <cellStyle name="Standard 3 10 2 5 5" xfId="14916"/>
    <cellStyle name="Standard 3 10 2 6" xfId="8388"/>
    <cellStyle name="Standard 3 10 2 6 2" xfId="27974"/>
    <cellStyle name="Standard 3 10 2 6 3" xfId="16345"/>
    <cellStyle name="Standard 3 10 2 7" xfId="4308"/>
    <cellStyle name="Standard 3 10 2 7 2" xfId="23893"/>
    <cellStyle name="Standard 3 10 2 8" xfId="20017"/>
    <cellStyle name="Standard 3 10 2 9" xfId="12264"/>
    <cellStyle name="Standard 3 10 3" xfId="888"/>
    <cellStyle name="Standard 3 10 3 2" xfId="2520"/>
    <cellStyle name="Standard 3 10 3 2 2" xfId="7824"/>
    <cellStyle name="Standard 3 10 3 2 2 2" xfId="27409"/>
    <cellStyle name="Standard 3 10 3 2 2 3" xfId="15780"/>
    <cellStyle name="Standard 3 10 3 2 3" xfId="10476"/>
    <cellStyle name="Standard 3 10 3 2 3 2" xfId="30062"/>
    <cellStyle name="Standard 3 10 3 2 3 3" xfId="18433"/>
    <cellStyle name="Standard 3 10 3 2 4" xfId="5172"/>
    <cellStyle name="Standard 3 10 3 2 4 2" xfId="24757"/>
    <cellStyle name="Standard 3 10 3 2 5" xfId="22105"/>
    <cellStyle name="Standard 3 10 3 2 6" xfId="13128"/>
    <cellStyle name="Standard 3 10 3 3" xfId="3540"/>
    <cellStyle name="Standard 3 10 3 3 2" xfId="11496"/>
    <cellStyle name="Standard 3 10 3 3 2 2" xfId="31082"/>
    <cellStyle name="Standard 3 10 3 3 2 3" xfId="19453"/>
    <cellStyle name="Standard 3 10 3 3 3" xfId="6192"/>
    <cellStyle name="Standard 3 10 3 3 3 2" xfId="25777"/>
    <cellStyle name="Standard 3 10 3 3 4" xfId="23125"/>
    <cellStyle name="Standard 3 10 3 3 5" xfId="14148"/>
    <cellStyle name="Standard 3 10 3 4" xfId="1500"/>
    <cellStyle name="Standard 3 10 3 4 2" xfId="9456"/>
    <cellStyle name="Standard 3 10 3 4 2 2" xfId="29042"/>
    <cellStyle name="Standard 3 10 3 4 2 3" xfId="17413"/>
    <cellStyle name="Standard 3 10 3 4 3" xfId="6804"/>
    <cellStyle name="Standard 3 10 3 4 3 2" xfId="26389"/>
    <cellStyle name="Standard 3 10 3 4 4" xfId="21085"/>
    <cellStyle name="Standard 3 10 3 4 5" xfId="14760"/>
    <cellStyle name="Standard 3 10 3 5" xfId="8844"/>
    <cellStyle name="Standard 3 10 3 5 2" xfId="28430"/>
    <cellStyle name="Standard 3 10 3 5 3" xfId="16801"/>
    <cellStyle name="Standard 3 10 3 6" xfId="4152"/>
    <cellStyle name="Standard 3 10 3 6 2" xfId="23737"/>
    <cellStyle name="Standard 3 10 3 7" xfId="20473"/>
    <cellStyle name="Standard 3 10 3 8" xfId="12108"/>
    <cellStyle name="Standard 3 10 4" xfId="636"/>
    <cellStyle name="Standard 3 10 4 2" xfId="3288"/>
    <cellStyle name="Standard 3 10 4 2 2" xfId="11244"/>
    <cellStyle name="Standard 3 10 4 2 2 2" xfId="30830"/>
    <cellStyle name="Standard 3 10 4 2 2 3" xfId="19201"/>
    <cellStyle name="Standard 3 10 4 2 3" xfId="5940"/>
    <cellStyle name="Standard 3 10 4 2 3 2" xfId="25525"/>
    <cellStyle name="Standard 3 10 4 2 4" xfId="22873"/>
    <cellStyle name="Standard 3 10 4 2 5" xfId="13896"/>
    <cellStyle name="Standard 3 10 4 3" xfId="2268"/>
    <cellStyle name="Standard 3 10 4 3 2" xfId="10224"/>
    <cellStyle name="Standard 3 10 4 3 2 2" xfId="29810"/>
    <cellStyle name="Standard 3 10 4 3 2 3" xfId="18181"/>
    <cellStyle name="Standard 3 10 4 3 3" xfId="7572"/>
    <cellStyle name="Standard 3 10 4 3 3 2" xfId="27157"/>
    <cellStyle name="Standard 3 10 4 3 4" xfId="21853"/>
    <cellStyle name="Standard 3 10 4 3 5" xfId="15528"/>
    <cellStyle name="Standard 3 10 4 4" xfId="8592"/>
    <cellStyle name="Standard 3 10 4 4 2" xfId="28178"/>
    <cellStyle name="Standard 3 10 4 4 3" xfId="16549"/>
    <cellStyle name="Standard 3 10 4 5" xfId="4920"/>
    <cellStyle name="Standard 3 10 4 5 2" xfId="24505"/>
    <cellStyle name="Standard 3 10 4 6" xfId="20221"/>
    <cellStyle name="Standard 3 10 4 7" xfId="12876"/>
    <cellStyle name="Standard 3 10 5" xfId="1908"/>
    <cellStyle name="Standard 3 10 5 2" xfId="7212"/>
    <cellStyle name="Standard 3 10 5 2 2" xfId="26797"/>
    <cellStyle name="Standard 3 10 5 2 3" xfId="15168"/>
    <cellStyle name="Standard 3 10 5 3" xfId="9864"/>
    <cellStyle name="Standard 3 10 5 3 2" xfId="29450"/>
    <cellStyle name="Standard 3 10 5 3 3" xfId="17821"/>
    <cellStyle name="Standard 3 10 5 4" xfId="4560"/>
    <cellStyle name="Standard 3 10 5 4 2" xfId="24145"/>
    <cellStyle name="Standard 3 10 5 5" xfId="21493"/>
    <cellStyle name="Standard 3 10 5 6" xfId="12516"/>
    <cellStyle name="Standard 3 10 6" xfId="2928"/>
    <cellStyle name="Standard 3 10 6 2" xfId="10884"/>
    <cellStyle name="Standard 3 10 6 2 2" xfId="30470"/>
    <cellStyle name="Standard 3 10 6 2 3" xfId="18841"/>
    <cellStyle name="Standard 3 10 6 3" xfId="5580"/>
    <cellStyle name="Standard 3 10 6 3 2" xfId="25165"/>
    <cellStyle name="Standard 3 10 6 4" xfId="22513"/>
    <cellStyle name="Standard 3 10 6 5" xfId="13536"/>
    <cellStyle name="Standard 3 10 7" xfId="1248"/>
    <cellStyle name="Standard 3 10 7 2" xfId="9204"/>
    <cellStyle name="Standard 3 10 7 2 2" xfId="28790"/>
    <cellStyle name="Standard 3 10 7 2 3" xfId="17161"/>
    <cellStyle name="Standard 3 10 7 3" xfId="6552"/>
    <cellStyle name="Standard 3 10 7 3 2" xfId="26137"/>
    <cellStyle name="Standard 3 10 7 4" xfId="20833"/>
    <cellStyle name="Standard 3 10 7 5" xfId="14508"/>
    <cellStyle name="Standard 3 10 8" xfId="8232"/>
    <cellStyle name="Standard 3 10 8 2" xfId="27818"/>
    <cellStyle name="Standard 3 10 8 3" xfId="16189"/>
    <cellStyle name="Standard 3 10 9" xfId="3900"/>
    <cellStyle name="Standard 3 10 9 2" xfId="23485"/>
    <cellStyle name="Standard 3 11" xfId="354"/>
    <cellStyle name="Standard 3 11 2" xfId="966"/>
    <cellStyle name="Standard 3 11 2 2" xfId="3618"/>
    <cellStyle name="Standard 3 11 2 2 2" xfId="11574"/>
    <cellStyle name="Standard 3 11 2 2 2 2" xfId="31160"/>
    <cellStyle name="Standard 3 11 2 2 2 3" xfId="19531"/>
    <cellStyle name="Standard 3 11 2 2 3" xfId="6270"/>
    <cellStyle name="Standard 3 11 2 2 3 2" xfId="25855"/>
    <cellStyle name="Standard 3 11 2 2 4" xfId="23203"/>
    <cellStyle name="Standard 3 11 2 2 5" xfId="14226"/>
    <cellStyle name="Standard 3 11 2 3" xfId="2598"/>
    <cellStyle name="Standard 3 11 2 3 2" xfId="10554"/>
    <cellStyle name="Standard 3 11 2 3 2 2" xfId="30140"/>
    <cellStyle name="Standard 3 11 2 3 2 3" xfId="18511"/>
    <cellStyle name="Standard 3 11 2 3 3" xfId="7902"/>
    <cellStyle name="Standard 3 11 2 3 3 2" xfId="27487"/>
    <cellStyle name="Standard 3 11 2 3 4" xfId="22183"/>
    <cellStyle name="Standard 3 11 2 3 5" xfId="15858"/>
    <cellStyle name="Standard 3 11 2 4" xfId="8922"/>
    <cellStyle name="Standard 3 11 2 4 2" xfId="28508"/>
    <cellStyle name="Standard 3 11 2 4 3" xfId="16879"/>
    <cellStyle name="Standard 3 11 2 5" xfId="5250"/>
    <cellStyle name="Standard 3 11 2 5 2" xfId="24835"/>
    <cellStyle name="Standard 3 11 2 6" xfId="20551"/>
    <cellStyle name="Standard 3 11 2 7" xfId="13206"/>
    <cellStyle name="Standard 3 11 3" xfId="1986"/>
    <cellStyle name="Standard 3 11 3 2" xfId="7290"/>
    <cellStyle name="Standard 3 11 3 2 2" xfId="26875"/>
    <cellStyle name="Standard 3 11 3 2 3" xfId="15246"/>
    <cellStyle name="Standard 3 11 3 3" xfId="9942"/>
    <cellStyle name="Standard 3 11 3 3 2" xfId="29528"/>
    <cellStyle name="Standard 3 11 3 3 3" xfId="17899"/>
    <cellStyle name="Standard 3 11 3 4" xfId="4638"/>
    <cellStyle name="Standard 3 11 3 4 2" xfId="24223"/>
    <cellStyle name="Standard 3 11 3 5" xfId="21571"/>
    <cellStyle name="Standard 3 11 3 6" xfId="12594"/>
    <cellStyle name="Standard 3 11 4" xfId="3006"/>
    <cellStyle name="Standard 3 11 4 2" xfId="10962"/>
    <cellStyle name="Standard 3 11 4 2 2" xfId="30548"/>
    <cellStyle name="Standard 3 11 4 2 3" xfId="18919"/>
    <cellStyle name="Standard 3 11 4 3" xfId="5658"/>
    <cellStyle name="Standard 3 11 4 3 2" xfId="25243"/>
    <cellStyle name="Standard 3 11 4 4" xfId="22591"/>
    <cellStyle name="Standard 3 11 4 5" xfId="13614"/>
    <cellStyle name="Standard 3 11 5" xfId="1578"/>
    <cellStyle name="Standard 3 11 5 2" xfId="9534"/>
    <cellStyle name="Standard 3 11 5 2 2" xfId="29120"/>
    <cellStyle name="Standard 3 11 5 2 3" xfId="17491"/>
    <cellStyle name="Standard 3 11 5 3" xfId="6882"/>
    <cellStyle name="Standard 3 11 5 3 2" xfId="26467"/>
    <cellStyle name="Standard 3 11 5 4" xfId="21163"/>
    <cellStyle name="Standard 3 11 5 5" xfId="14838"/>
    <cellStyle name="Standard 3 11 6" xfId="8310"/>
    <cellStyle name="Standard 3 11 6 2" xfId="27896"/>
    <cellStyle name="Standard 3 11 6 3" xfId="16267"/>
    <cellStyle name="Standard 3 11 7" xfId="4230"/>
    <cellStyle name="Standard 3 11 7 2" xfId="23815"/>
    <cellStyle name="Standard 3 11 8" xfId="19939"/>
    <cellStyle name="Standard 3 11 9" xfId="12186"/>
    <cellStyle name="Standard 3 12" xfId="762"/>
    <cellStyle name="Standard 3 12 2" xfId="2394"/>
    <cellStyle name="Standard 3 12 2 2" xfId="7698"/>
    <cellStyle name="Standard 3 12 2 2 2" xfId="27283"/>
    <cellStyle name="Standard 3 12 2 2 3" xfId="15654"/>
    <cellStyle name="Standard 3 12 2 3" xfId="10350"/>
    <cellStyle name="Standard 3 12 2 3 2" xfId="29936"/>
    <cellStyle name="Standard 3 12 2 3 3" xfId="18307"/>
    <cellStyle name="Standard 3 12 2 4" xfId="5046"/>
    <cellStyle name="Standard 3 12 2 4 2" xfId="24631"/>
    <cellStyle name="Standard 3 12 2 5" xfId="21979"/>
    <cellStyle name="Standard 3 12 2 6" xfId="13002"/>
    <cellStyle name="Standard 3 12 3" xfId="3414"/>
    <cellStyle name="Standard 3 12 3 2" xfId="11370"/>
    <cellStyle name="Standard 3 12 3 2 2" xfId="30956"/>
    <cellStyle name="Standard 3 12 3 2 3" xfId="19327"/>
    <cellStyle name="Standard 3 12 3 3" xfId="6066"/>
    <cellStyle name="Standard 3 12 3 3 2" xfId="25651"/>
    <cellStyle name="Standard 3 12 3 4" xfId="22999"/>
    <cellStyle name="Standard 3 12 3 5" xfId="14022"/>
    <cellStyle name="Standard 3 12 4" xfId="1374"/>
    <cellStyle name="Standard 3 12 4 2" xfId="9330"/>
    <cellStyle name="Standard 3 12 4 2 2" xfId="28916"/>
    <cellStyle name="Standard 3 12 4 2 3" xfId="17287"/>
    <cellStyle name="Standard 3 12 4 3" xfId="6678"/>
    <cellStyle name="Standard 3 12 4 3 2" xfId="26263"/>
    <cellStyle name="Standard 3 12 4 4" xfId="20959"/>
    <cellStyle name="Standard 3 12 4 5" xfId="14634"/>
    <cellStyle name="Standard 3 12 5" xfId="8718"/>
    <cellStyle name="Standard 3 12 5 2" xfId="28304"/>
    <cellStyle name="Standard 3 12 5 3" xfId="16675"/>
    <cellStyle name="Standard 3 12 6" xfId="4026"/>
    <cellStyle name="Standard 3 12 6 2" xfId="23611"/>
    <cellStyle name="Standard 3 12 7" xfId="20347"/>
    <cellStyle name="Standard 3 12 8" xfId="11982"/>
    <cellStyle name="Standard 3 13" xfId="558"/>
    <cellStyle name="Standard 3 13 2" xfId="3210"/>
    <cellStyle name="Standard 3 13 2 2" xfId="11166"/>
    <cellStyle name="Standard 3 13 2 2 2" xfId="30752"/>
    <cellStyle name="Standard 3 13 2 2 3" xfId="19123"/>
    <cellStyle name="Standard 3 13 2 3" xfId="5862"/>
    <cellStyle name="Standard 3 13 2 3 2" xfId="25447"/>
    <cellStyle name="Standard 3 13 2 4" xfId="22795"/>
    <cellStyle name="Standard 3 13 2 5" xfId="13818"/>
    <cellStyle name="Standard 3 13 3" xfId="2190"/>
    <cellStyle name="Standard 3 13 3 2" xfId="10146"/>
    <cellStyle name="Standard 3 13 3 2 2" xfId="29732"/>
    <cellStyle name="Standard 3 13 3 2 3" xfId="18103"/>
    <cellStyle name="Standard 3 13 3 3" xfId="7494"/>
    <cellStyle name="Standard 3 13 3 3 2" xfId="27079"/>
    <cellStyle name="Standard 3 13 3 4" xfId="21775"/>
    <cellStyle name="Standard 3 13 3 5" xfId="15450"/>
    <cellStyle name="Standard 3 13 4" xfId="8514"/>
    <cellStyle name="Standard 3 13 4 2" xfId="28100"/>
    <cellStyle name="Standard 3 13 4 3" xfId="16471"/>
    <cellStyle name="Standard 3 13 5" xfId="4842"/>
    <cellStyle name="Standard 3 13 5 2" xfId="24427"/>
    <cellStyle name="Standard 3 13 6" xfId="20143"/>
    <cellStyle name="Standard 3 13 7" xfId="12798"/>
    <cellStyle name="Standard 3 14" xfId="1782"/>
    <cellStyle name="Standard 3 14 2" xfId="7086"/>
    <cellStyle name="Standard 3 14 2 2" xfId="26671"/>
    <cellStyle name="Standard 3 14 2 3" xfId="15042"/>
    <cellStyle name="Standard 3 14 3" xfId="9738"/>
    <cellStyle name="Standard 3 14 3 2" xfId="29324"/>
    <cellStyle name="Standard 3 14 3 3" xfId="17695"/>
    <cellStyle name="Standard 3 14 4" xfId="4434"/>
    <cellStyle name="Standard 3 14 4 2" xfId="24019"/>
    <cellStyle name="Standard 3 14 5" xfId="21367"/>
    <cellStyle name="Standard 3 14 6" xfId="12390"/>
    <cellStyle name="Standard 3 15" xfId="2802"/>
    <cellStyle name="Standard 3 15 2" xfId="10758"/>
    <cellStyle name="Standard 3 15 2 2" xfId="30344"/>
    <cellStyle name="Standard 3 15 2 3" xfId="18715"/>
    <cellStyle name="Standard 3 15 3" xfId="5454"/>
    <cellStyle name="Standard 3 15 3 2" xfId="25039"/>
    <cellStyle name="Standard 3 15 4" xfId="22387"/>
    <cellStyle name="Standard 3 15 5" xfId="13410"/>
    <cellStyle name="Standard 3 16" xfId="1170"/>
    <cellStyle name="Standard 3 16 2" xfId="9126"/>
    <cellStyle name="Standard 3 16 2 2" xfId="28712"/>
    <cellStyle name="Standard 3 16 2 3" xfId="17083"/>
    <cellStyle name="Standard 3 16 3" xfId="6474"/>
    <cellStyle name="Standard 3 16 3 2" xfId="26059"/>
    <cellStyle name="Standard 3 16 4" xfId="20755"/>
    <cellStyle name="Standard 3 16 5" xfId="14430"/>
    <cellStyle name="Standard 3 17" xfId="8106"/>
    <cellStyle name="Standard 3 17 2" xfId="27692"/>
    <cellStyle name="Standard 3 17 3" xfId="16063"/>
    <cellStyle name="Standard 3 18" xfId="3822"/>
    <cellStyle name="Standard 3 18 2" xfId="23407"/>
    <cellStyle name="Standard 3 19" xfId="19735"/>
    <cellStyle name="Standard 3 2" xfId="55"/>
    <cellStyle name="Standard 3 2 10" xfId="766"/>
    <cellStyle name="Standard 3 2 10 2" xfId="2398"/>
    <cellStyle name="Standard 3 2 10 2 2" xfId="7702"/>
    <cellStyle name="Standard 3 2 10 2 2 2" xfId="27287"/>
    <cellStyle name="Standard 3 2 10 2 2 3" xfId="15658"/>
    <cellStyle name="Standard 3 2 10 2 3" xfId="10354"/>
    <cellStyle name="Standard 3 2 10 2 3 2" xfId="29940"/>
    <cellStyle name="Standard 3 2 10 2 3 3" xfId="18311"/>
    <cellStyle name="Standard 3 2 10 2 4" xfId="5050"/>
    <cellStyle name="Standard 3 2 10 2 4 2" xfId="24635"/>
    <cellStyle name="Standard 3 2 10 2 5" xfId="21983"/>
    <cellStyle name="Standard 3 2 10 2 6" xfId="13006"/>
    <cellStyle name="Standard 3 2 10 3" xfId="3418"/>
    <cellStyle name="Standard 3 2 10 3 2" xfId="11374"/>
    <cellStyle name="Standard 3 2 10 3 2 2" xfId="30960"/>
    <cellStyle name="Standard 3 2 10 3 2 3" xfId="19331"/>
    <cellStyle name="Standard 3 2 10 3 3" xfId="6070"/>
    <cellStyle name="Standard 3 2 10 3 3 2" xfId="25655"/>
    <cellStyle name="Standard 3 2 10 3 4" xfId="23003"/>
    <cellStyle name="Standard 3 2 10 3 5" xfId="14026"/>
    <cellStyle name="Standard 3 2 10 4" xfId="1378"/>
    <cellStyle name="Standard 3 2 10 4 2" xfId="9334"/>
    <cellStyle name="Standard 3 2 10 4 2 2" xfId="28920"/>
    <cellStyle name="Standard 3 2 10 4 2 3" xfId="17291"/>
    <cellStyle name="Standard 3 2 10 4 3" xfId="6682"/>
    <cellStyle name="Standard 3 2 10 4 3 2" xfId="26267"/>
    <cellStyle name="Standard 3 2 10 4 4" xfId="20963"/>
    <cellStyle name="Standard 3 2 10 4 5" xfId="14638"/>
    <cellStyle name="Standard 3 2 10 5" xfId="8722"/>
    <cellStyle name="Standard 3 2 10 5 2" xfId="28308"/>
    <cellStyle name="Standard 3 2 10 5 3" xfId="16679"/>
    <cellStyle name="Standard 3 2 10 6" xfId="4030"/>
    <cellStyle name="Standard 3 2 10 6 2" xfId="23615"/>
    <cellStyle name="Standard 3 2 10 7" xfId="20351"/>
    <cellStyle name="Standard 3 2 10 8" xfId="11986"/>
    <cellStyle name="Standard 3 2 11" xfId="560"/>
    <cellStyle name="Standard 3 2 11 2" xfId="3212"/>
    <cellStyle name="Standard 3 2 11 2 2" xfId="11168"/>
    <cellStyle name="Standard 3 2 11 2 2 2" xfId="30754"/>
    <cellStyle name="Standard 3 2 11 2 2 3" xfId="19125"/>
    <cellStyle name="Standard 3 2 11 2 3" xfId="5864"/>
    <cellStyle name="Standard 3 2 11 2 3 2" xfId="25449"/>
    <cellStyle name="Standard 3 2 11 2 4" xfId="22797"/>
    <cellStyle name="Standard 3 2 11 2 5" xfId="13820"/>
    <cellStyle name="Standard 3 2 11 3" xfId="2192"/>
    <cellStyle name="Standard 3 2 11 3 2" xfId="10148"/>
    <cellStyle name="Standard 3 2 11 3 2 2" xfId="29734"/>
    <cellStyle name="Standard 3 2 11 3 2 3" xfId="18105"/>
    <cellStyle name="Standard 3 2 11 3 3" xfId="7496"/>
    <cellStyle name="Standard 3 2 11 3 3 2" xfId="27081"/>
    <cellStyle name="Standard 3 2 11 3 4" xfId="21777"/>
    <cellStyle name="Standard 3 2 11 3 5" xfId="15452"/>
    <cellStyle name="Standard 3 2 11 4" xfId="8516"/>
    <cellStyle name="Standard 3 2 11 4 2" xfId="28102"/>
    <cellStyle name="Standard 3 2 11 4 3" xfId="16473"/>
    <cellStyle name="Standard 3 2 11 5" xfId="4844"/>
    <cellStyle name="Standard 3 2 11 5 2" xfId="24429"/>
    <cellStyle name="Standard 3 2 11 6" xfId="20145"/>
    <cellStyle name="Standard 3 2 11 7" xfId="12800"/>
    <cellStyle name="Standard 3 2 12" xfId="1786"/>
    <cellStyle name="Standard 3 2 12 2" xfId="7090"/>
    <cellStyle name="Standard 3 2 12 2 2" xfId="26675"/>
    <cellStyle name="Standard 3 2 12 2 3" xfId="15046"/>
    <cellStyle name="Standard 3 2 12 3" xfId="9742"/>
    <cellStyle name="Standard 3 2 12 3 2" xfId="29328"/>
    <cellStyle name="Standard 3 2 12 3 3" xfId="17699"/>
    <cellStyle name="Standard 3 2 12 4" xfId="4438"/>
    <cellStyle name="Standard 3 2 12 4 2" xfId="24023"/>
    <cellStyle name="Standard 3 2 12 5" xfId="21371"/>
    <cellStyle name="Standard 3 2 12 6" xfId="12394"/>
    <cellStyle name="Standard 3 2 13" xfId="2806"/>
    <cellStyle name="Standard 3 2 13 2" xfId="10762"/>
    <cellStyle name="Standard 3 2 13 2 2" xfId="30348"/>
    <cellStyle name="Standard 3 2 13 2 3" xfId="18719"/>
    <cellStyle name="Standard 3 2 13 3" xfId="5458"/>
    <cellStyle name="Standard 3 2 13 3 2" xfId="25043"/>
    <cellStyle name="Standard 3 2 13 4" xfId="22391"/>
    <cellStyle name="Standard 3 2 13 5" xfId="13414"/>
    <cellStyle name="Standard 3 2 14" xfId="1172"/>
    <cellStyle name="Standard 3 2 14 2" xfId="9128"/>
    <cellStyle name="Standard 3 2 14 2 2" xfId="28714"/>
    <cellStyle name="Standard 3 2 14 2 3" xfId="17085"/>
    <cellStyle name="Standard 3 2 14 3" xfId="6476"/>
    <cellStyle name="Standard 3 2 14 3 2" xfId="26061"/>
    <cellStyle name="Standard 3 2 14 4" xfId="20757"/>
    <cellStyle name="Standard 3 2 14 5" xfId="14432"/>
    <cellStyle name="Standard 3 2 15" xfId="8110"/>
    <cellStyle name="Standard 3 2 15 2" xfId="27696"/>
    <cellStyle name="Standard 3 2 15 3" xfId="16067"/>
    <cellStyle name="Standard 3 2 16" xfId="3824"/>
    <cellStyle name="Standard 3 2 16 2" xfId="23409"/>
    <cellStyle name="Standard 3 2 17" xfId="19739"/>
    <cellStyle name="Standard 3 2 18" xfId="11780"/>
    <cellStyle name="Standard 3 2 19" xfId="31365"/>
    <cellStyle name="Standard 3 2 2" xfId="113"/>
    <cellStyle name="Standard 3 2 2 10" xfId="1796"/>
    <cellStyle name="Standard 3 2 2 10 2" xfId="7100"/>
    <cellStyle name="Standard 3 2 2 10 2 2" xfId="26685"/>
    <cellStyle name="Standard 3 2 2 10 2 3" xfId="15056"/>
    <cellStyle name="Standard 3 2 2 10 3" xfId="9752"/>
    <cellStyle name="Standard 3 2 2 10 3 2" xfId="29338"/>
    <cellStyle name="Standard 3 2 2 10 3 3" xfId="17709"/>
    <cellStyle name="Standard 3 2 2 10 4" xfId="4448"/>
    <cellStyle name="Standard 3 2 2 10 4 2" xfId="24033"/>
    <cellStyle name="Standard 3 2 2 10 5" xfId="21381"/>
    <cellStyle name="Standard 3 2 2 10 6" xfId="12404"/>
    <cellStyle name="Standard 3 2 2 11" xfId="2816"/>
    <cellStyle name="Standard 3 2 2 11 2" xfId="10772"/>
    <cellStyle name="Standard 3 2 2 11 2 2" xfId="30358"/>
    <cellStyle name="Standard 3 2 2 11 2 3" xfId="18729"/>
    <cellStyle name="Standard 3 2 2 11 3" xfId="5468"/>
    <cellStyle name="Standard 3 2 2 11 3 2" xfId="25053"/>
    <cellStyle name="Standard 3 2 2 11 4" xfId="22401"/>
    <cellStyle name="Standard 3 2 2 11 5" xfId="13424"/>
    <cellStyle name="Standard 3 2 2 12" xfId="1178"/>
    <cellStyle name="Standard 3 2 2 12 2" xfId="9134"/>
    <cellStyle name="Standard 3 2 2 12 2 2" xfId="28720"/>
    <cellStyle name="Standard 3 2 2 12 2 3" xfId="17091"/>
    <cellStyle name="Standard 3 2 2 12 3" xfId="6482"/>
    <cellStyle name="Standard 3 2 2 12 3 2" xfId="26067"/>
    <cellStyle name="Standard 3 2 2 12 4" xfId="20763"/>
    <cellStyle name="Standard 3 2 2 12 5" xfId="14438"/>
    <cellStyle name="Standard 3 2 2 13" xfId="8120"/>
    <cellStyle name="Standard 3 2 2 13 2" xfId="27706"/>
    <cellStyle name="Standard 3 2 2 13 3" xfId="16077"/>
    <cellStyle name="Standard 3 2 2 14" xfId="3830"/>
    <cellStyle name="Standard 3 2 2 14 2" xfId="23415"/>
    <cellStyle name="Standard 3 2 2 15" xfId="19749"/>
    <cellStyle name="Standard 3 2 2 16" xfId="11786"/>
    <cellStyle name="Standard 3 2 2 2" xfId="196"/>
    <cellStyle name="Standard 3 2 2 2 10" xfId="1196"/>
    <cellStyle name="Standard 3 2 2 2 10 2" xfId="9152"/>
    <cellStyle name="Standard 3 2 2 2 10 2 2" xfId="28738"/>
    <cellStyle name="Standard 3 2 2 2 10 2 3" xfId="17109"/>
    <cellStyle name="Standard 3 2 2 2 10 3" xfId="6500"/>
    <cellStyle name="Standard 3 2 2 2 10 3 2" xfId="26085"/>
    <cellStyle name="Standard 3 2 2 2 10 4" xfId="20781"/>
    <cellStyle name="Standard 3 2 2 2 10 5" xfId="14456"/>
    <cellStyle name="Standard 3 2 2 2 11" xfId="8150"/>
    <cellStyle name="Standard 3 2 2 2 11 2" xfId="27736"/>
    <cellStyle name="Standard 3 2 2 2 11 3" xfId="16107"/>
    <cellStyle name="Standard 3 2 2 2 12" xfId="3848"/>
    <cellStyle name="Standard 3 2 2 2 12 2" xfId="23433"/>
    <cellStyle name="Standard 3 2 2 2 13" xfId="19779"/>
    <cellStyle name="Standard 3 2 2 2 14" xfId="11804"/>
    <cellStyle name="Standard 3 2 2 2 2" xfId="272"/>
    <cellStyle name="Standard 3 2 2 2 2 10" xfId="3896"/>
    <cellStyle name="Standard 3 2 2 2 2 10 2" xfId="23481"/>
    <cellStyle name="Standard 3 2 2 2 2 11" xfId="19857"/>
    <cellStyle name="Standard 3 2 2 2 2 12" xfId="11852"/>
    <cellStyle name="Standard 3 2 2 2 2 2" xfId="350"/>
    <cellStyle name="Standard 3 2 2 2 2 2 10" xfId="19935"/>
    <cellStyle name="Standard 3 2 2 2 2 2 11" xfId="11978"/>
    <cellStyle name="Standard 3 2 2 2 2 2 2" xfId="554"/>
    <cellStyle name="Standard 3 2 2 2 2 2 2 2" xfId="1166"/>
    <cellStyle name="Standard 3 2 2 2 2 2 2 2 2" xfId="3818"/>
    <cellStyle name="Standard 3 2 2 2 2 2 2 2 2 2" xfId="11774"/>
    <cellStyle name="Standard 3 2 2 2 2 2 2 2 2 2 2" xfId="31360"/>
    <cellStyle name="Standard 3 2 2 2 2 2 2 2 2 2 3" xfId="19731"/>
    <cellStyle name="Standard 3 2 2 2 2 2 2 2 2 3" xfId="6470"/>
    <cellStyle name="Standard 3 2 2 2 2 2 2 2 2 3 2" xfId="26055"/>
    <cellStyle name="Standard 3 2 2 2 2 2 2 2 2 4" xfId="23403"/>
    <cellStyle name="Standard 3 2 2 2 2 2 2 2 2 5" xfId="14426"/>
    <cellStyle name="Standard 3 2 2 2 2 2 2 2 3" xfId="2798"/>
    <cellStyle name="Standard 3 2 2 2 2 2 2 2 3 2" xfId="10754"/>
    <cellStyle name="Standard 3 2 2 2 2 2 2 2 3 2 2" xfId="30340"/>
    <cellStyle name="Standard 3 2 2 2 2 2 2 2 3 2 3" xfId="18711"/>
    <cellStyle name="Standard 3 2 2 2 2 2 2 2 3 3" xfId="8102"/>
    <cellStyle name="Standard 3 2 2 2 2 2 2 2 3 3 2" xfId="27687"/>
    <cellStyle name="Standard 3 2 2 2 2 2 2 2 3 4" xfId="22383"/>
    <cellStyle name="Standard 3 2 2 2 2 2 2 2 3 5" xfId="16058"/>
    <cellStyle name="Standard 3 2 2 2 2 2 2 2 4" xfId="9122"/>
    <cellStyle name="Standard 3 2 2 2 2 2 2 2 4 2" xfId="28708"/>
    <cellStyle name="Standard 3 2 2 2 2 2 2 2 4 3" xfId="17079"/>
    <cellStyle name="Standard 3 2 2 2 2 2 2 2 5" xfId="5450"/>
    <cellStyle name="Standard 3 2 2 2 2 2 2 2 5 2" xfId="25035"/>
    <cellStyle name="Standard 3 2 2 2 2 2 2 2 6" xfId="20751"/>
    <cellStyle name="Standard 3 2 2 2 2 2 2 2 7" xfId="13406"/>
    <cellStyle name="Standard 3 2 2 2 2 2 2 3" xfId="2186"/>
    <cellStyle name="Standard 3 2 2 2 2 2 2 3 2" xfId="7490"/>
    <cellStyle name="Standard 3 2 2 2 2 2 2 3 2 2" xfId="27075"/>
    <cellStyle name="Standard 3 2 2 2 2 2 2 3 2 3" xfId="15446"/>
    <cellStyle name="Standard 3 2 2 2 2 2 2 3 3" xfId="10142"/>
    <cellStyle name="Standard 3 2 2 2 2 2 2 3 3 2" xfId="29728"/>
    <cellStyle name="Standard 3 2 2 2 2 2 2 3 3 3" xfId="18099"/>
    <cellStyle name="Standard 3 2 2 2 2 2 2 3 4" xfId="4838"/>
    <cellStyle name="Standard 3 2 2 2 2 2 2 3 4 2" xfId="24423"/>
    <cellStyle name="Standard 3 2 2 2 2 2 2 3 5" xfId="21771"/>
    <cellStyle name="Standard 3 2 2 2 2 2 2 3 6" xfId="12794"/>
    <cellStyle name="Standard 3 2 2 2 2 2 2 4" xfId="3206"/>
    <cellStyle name="Standard 3 2 2 2 2 2 2 4 2" xfId="11162"/>
    <cellStyle name="Standard 3 2 2 2 2 2 2 4 2 2" xfId="30748"/>
    <cellStyle name="Standard 3 2 2 2 2 2 2 4 2 3" xfId="19119"/>
    <cellStyle name="Standard 3 2 2 2 2 2 2 4 3" xfId="5858"/>
    <cellStyle name="Standard 3 2 2 2 2 2 2 4 3 2" xfId="25443"/>
    <cellStyle name="Standard 3 2 2 2 2 2 2 4 4" xfId="22791"/>
    <cellStyle name="Standard 3 2 2 2 2 2 2 4 5" xfId="13814"/>
    <cellStyle name="Standard 3 2 2 2 2 2 2 5" xfId="1778"/>
    <cellStyle name="Standard 3 2 2 2 2 2 2 5 2" xfId="9734"/>
    <cellStyle name="Standard 3 2 2 2 2 2 2 5 2 2" xfId="29320"/>
    <cellStyle name="Standard 3 2 2 2 2 2 2 5 2 3" xfId="17691"/>
    <cellStyle name="Standard 3 2 2 2 2 2 2 5 3" xfId="7082"/>
    <cellStyle name="Standard 3 2 2 2 2 2 2 5 3 2" xfId="26667"/>
    <cellStyle name="Standard 3 2 2 2 2 2 2 5 4" xfId="21363"/>
    <cellStyle name="Standard 3 2 2 2 2 2 2 5 5" xfId="15038"/>
    <cellStyle name="Standard 3 2 2 2 2 2 2 6" xfId="8510"/>
    <cellStyle name="Standard 3 2 2 2 2 2 2 6 2" xfId="28096"/>
    <cellStyle name="Standard 3 2 2 2 2 2 2 6 3" xfId="16467"/>
    <cellStyle name="Standard 3 2 2 2 2 2 2 7" xfId="4430"/>
    <cellStyle name="Standard 3 2 2 2 2 2 2 7 2" xfId="24015"/>
    <cellStyle name="Standard 3 2 2 2 2 2 2 8" xfId="20139"/>
    <cellStyle name="Standard 3 2 2 2 2 2 2 9" xfId="12386"/>
    <cellStyle name="Standard 3 2 2 2 2 2 3" xfId="962"/>
    <cellStyle name="Standard 3 2 2 2 2 2 3 2" xfId="2594"/>
    <cellStyle name="Standard 3 2 2 2 2 2 3 2 2" xfId="7898"/>
    <cellStyle name="Standard 3 2 2 2 2 2 3 2 2 2" xfId="27483"/>
    <cellStyle name="Standard 3 2 2 2 2 2 3 2 2 3" xfId="15854"/>
    <cellStyle name="Standard 3 2 2 2 2 2 3 2 3" xfId="10550"/>
    <cellStyle name="Standard 3 2 2 2 2 2 3 2 3 2" xfId="30136"/>
    <cellStyle name="Standard 3 2 2 2 2 2 3 2 3 3" xfId="18507"/>
    <cellStyle name="Standard 3 2 2 2 2 2 3 2 4" xfId="5246"/>
    <cellStyle name="Standard 3 2 2 2 2 2 3 2 4 2" xfId="24831"/>
    <cellStyle name="Standard 3 2 2 2 2 2 3 2 5" xfId="22179"/>
    <cellStyle name="Standard 3 2 2 2 2 2 3 2 6" xfId="13202"/>
    <cellStyle name="Standard 3 2 2 2 2 2 3 3" xfId="3614"/>
    <cellStyle name="Standard 3 2 2 2 2 2 3 3 2" xfId="11570"/>
    <cellStyle name="Standard 3 2 2 2 2 2 3 3 2 2" xfId="31156"/>
    <cellStyle name="Standard 3 2 2 2 2 2 3 3 2 3" xfId="19527"/>
    <cellStyle name="Standard 3 2 2 2 2 2 3 3 3" xfId="6266"/>
    <cellStyle name="Standard 3 2 2 2 2 2 3 3 3 2" xfId="25851"/>
    <cellStyle name="Standard 3 2 2 2 2 2 3 3 4" xfId="23199"/>
    <cellStyle name="Standard 3 2 2 2 2 2 3 3 5" xfId="14222"/>
    <cellStyle name="Standard 3 2 2 2 2 2 3 4" xfId="1574"/>
    <cellStyle name="Standard 3 2 2 2 2 2 3 4 2" xfId="9530"/>
    <cellStyle name="Standard 3 2 2 2 2 2 3 4 2 2" xfId="29116"/>
    <cellStyle name="Standard 3 2 2 2 2 2 3 4 2 3" xfId="17487"/>
    <cellStyle name="Standard 3 2 2 2 2 2 3 4 3" xfId="6878"/>
    <cellStyle name="Standard 3 2 2 2 2 2 3 4 3 2" xfId="26463"/>
    <cellStyle name="Standard 3 2 2 2 2 2 3 4 4" xfId="21159"/>
    <cellStyle name="Standard 3 2 2 2 2 2 3 4 5" xfId="14834"/>
    <cellStyle name="Standard 3 2 2 2 2 2 3 5" xfId="8918"/>
    <cellStyle name="Standard 3 2 2 2 2 2 3 5 2" xfId="28504"/>
    <cellStyle name="Standard 3 2 2 2 2 2 3 5 3" xfId="16875"/>
    <cellStyle name="Standard 3 2 2 2 2 2 3 6" xfId="4226"/>
    <cellStyle name="Standard 3 2 2 2 2 2 3 6 2" xfId="23811"/>
    <cellStyle name="Standard 3 2 2 2 2 2 3 7" xfId="20547"/>
    <cellStyle name="Standard 3 2 2 2 2 2 3 8" xfId="12182"/>
    <cellStyle name="Standard 3 2 2 2 2 2 4" xfId="758"/>
    <cellStyle name="Standard 3 2 2 2 2 2 4 2" xfId="3410"/>
    <cellStyle name="Standard 3 2 2 2 2 2 4 2 2" xfId="11366"/>
    <cellStyle name="Standard 3 2 2 2 2 2 4 2 2 2" xfId="30952"/>
    <cellStyle name="Standard 3 2 2 2 2 2 4 2 2 3" xfId="19323"/>
    <cellStyle name="Standard 3 2 2 2 2 2 4 2 3" xfId="6062"/>
    <cellStyle name="Standard 3 2 2 2 2 2 4 2 3 2" xfId="25647"/>
    <cellStyle name="Standard 3 2 2 2 2 2 4 2 4" xfId="22995"/>
    <cellStyle name="Standard 3 2 2 2 2 2 4 2 5" xfId="14018"/>
    <cellStyle name="Standard 3 2 2 2 2 2 4 3" xfId="2390"/>
    <cellStyle name="Standard 3 2 2 2 2 2 4 3 2" xfId="10346"/>
    <cellStyle name="Standard 3 2 2 2 2 2 4 3 2 2" xfId="29932"/>
    <cellStyle name="Standard 3 2 2 2 2 2 4 3 2 3" xfId="18303"/>
    <cellStyle name="Standard 3 2 2 2 2 2 4 3 3" xfId="7694"/>
    <cellStyle name="Standard 3 2 2 2 2 2 4 3 3 2" xfId="27279"/>
    <cellStyle name="Standard 3 2 2 2 2 2 4 3 4" xfId="21975"/>
    <cellStyle name="Standard 3 2 2 2 2 2 4 3 5" xfId="15650"/>
    <cellStyle name="Standard 3 2 2 2 2 2 4 4" xfId="8714"/>
    <cellStyle name="Standard 3 2 2 2 2 2 4 4 2" xfId="28300"/>
    <cellStyle name="Standard 3 2 2 2 2 2 4 4 3" xfId="16671"/>
    <cellStyle name="Standard 3 2 2 2 2 2 4 5" xfId="5042"/>
    <cellStyle name="Standard 3 2 2 2 2 2 4 5 2" xfId="24627"/>
    <cellStyle name="Standard 3 2 2 2 2 2 4 6" xfId="20343"/>
    <cellStyle name="Standard 3 2 2 2 2 2 4 7" xfId="12998"/>
    <cellStyle name="Standard 3 2 2 2 2 2 5" xfId="1982"/>
    <cellStyle name="Standard 3 2 2 2 2 2 5 2" xfId="7286"/>
    <cellStyle name="Standard 3 2 2 2 2 2 5 2 2" xfId="26871"/>
    <cellStyle name="Standard 3 2 2 2 2 2 5 2 3" xfId="15242"/>
    <cellStyle name="Standard 3 2 2 2 2 2 5 3" xfId="9938"/>
    <cellStyle name="Standard 3 2 2 2 2 2 5 3 2" xfId="29524"/>
    <cellStyle name="Standard 3 2 2 2 2 2 5 3 3" xfId="17895"/>
    <cellStyle name="Standard 3 2 2 2 2 2 5 4" xfId="4634"/>
    <cellStyle name="Standard 3 2 2 2 2 2 5 4 2" xfId="24219"/>
    <cellStyle name="Standard 3 2 2 2 2 2 5 5" xfId="21567"/>
    <cellStyle name="Standard 3 2 2 2 2 2 5 6" xfId="12590"/>
    <cellStyle name="Standard 3 2 2 2 2 2 6" xfId="3002"/>
    <cellStyle name="Standard 3 2 2 2 2 2 6 2" xfId="10958"/>
    <cellStyle name="Standard 3 2 2 2 2 2 6 2 2" xfId="30544"/>
    <cellStyle name="Standard 3 2 2 2 2 2 6 2 3" xfId="18915"/>
    <cellStyle name="Standard 3 2 2 2 2 2 6 3" xfId="5654"/>
    <cellStyle name="Standard 3 2 2 2 2 2 6 3 2" xfId="25239"/>
    <cellStyle name="Standard 3 2 2 2 2 2 6 4" xfId="22587"/>
    <cellStyle name="Standard 3 2 2 2 2 2 6 5" xfId="13610"/>
    <cellStyle name="Standard 3 2 2 2 2 2 7" xfId="1370"/>
    <cellStyle name="Standard 3 2 2 2 2 2 7 2" xfId="9326"/>
    <cellStyle name="Standard 3 2 2 2 2 2 7 2 2" xfId="28912"/>
    <cellStyle name="Standard 3 2 2 2 2 2 7 2 3" xfId="17283"/>
    <cellStyle name="Standard 3 2 2 2 2 2 7 3" xfId="6674"/>
    <cellStyle name="Standard 3 2 2 2 2 2 7 3 2" xfId="26259"/>
    <cellStyle name="Standard 3 2 2 2 2 2 7 4" xfId="20955"/>
    <cellStyle name="Standard 3 2 2 2 2 2 7 5" xfId="14630"/>
    <cellStyle name="Standard 3 2 2 2 2 2 8" xfId="8306"/>
    <cellStyle name="Standard 3 2 2 2 2 2 8 2" xfId="27892"/>
    <cellStyle name="Standard 3 2 2 2 2 2 8 3" xfId="16263"/>
    <cellStyle name="Standard 3 2 2 2 2 2 9" xfId="4022"/>
    <cellStyle name="Standard 3 2 2 2 2 2 9 2" xfId="23607"/>
    <cellStyle name="Standard 3 2 2 2 2 3" xfId="428"/>
    <cellStyle name="Standard 3 2 2 2 2 3 2" xfId="1040"/>
    <cellStyle name="Standard 3 2 2 2 2 3 2 2" xfId="3692"/>
    <cellStyle name="Standard 3 2 2 2 2 3 2 2 2" xfId="11648"/>
    <cellStyle name="Standard 3 2 2 2 2 3 2 2 2 2" xfId="31234"/>
    <cellStyle name="Standard 3 2 2 2 2 3 2 2 2 3" xfId="19605"/>
    <cellStyle name="Standard 3 2 2 2 2 3 2 2 3" xfId="6344"/>
    <cellStyle name="Standard 3 2 2 2 2 3 2 2 3 2" xfId="25929"/>
    <cellStyle name="Standard 3 2 2 2 2 3 2 2 4" xfId="23277"/>
    <cellStyle name="Standard 3 2 2 2 2 3 2 2 5" xfId="14300"/>
    <cellStyle name="Standard 3 2 2 2 2 3 2 3" xfId="2672"/>
    <cellStyle name="Standard 3 2 2 2 2 3 2 3 2" xfId="10628"/>
    <cellStyle name="Standard 3 2 2 2 2 3 2 3 2 2" xfId="30214"/>
    <cellStyle name="Standard 3 2 2 2 2 3 2 3 2 3" xfId="18585"/>
    <cellStyle name="Standard 3 2 2 2 2 3 2 3 3" xfId="7976"/>
    <cellStyle name="Standard 3 2 2 2 2 3 2 3 3 2" xfId="27561"/>
    <cellStyle name="Standard 3 2 2 2 2 3 2 3 4" xfId="22257"/>
    <cellStyle name="Standard 3 2 2 2 2 3 2 3 5" xfId="15932"/>
    <cellStyle name="Standard 3 2 2 2 2 3 2 4" xfId="8996"/>
    <cellStyle name="Standard 3 2 2 2 2 3 2 4 2" xfId="28582"/>
    <cellStyle name="Standard 3 2 2 2 2 3 2 4 3" xfId="16953"/>
    <cellStyle name="Standard 3 2 2 2 2 3 2 5" xfId="5324"/>
    <cellStyle name="Standard 3 2 2 2 2 3 2 5 2" xfId="24909"/>
    <cellStyle name="Standard 3 2 2 2 2 3 2 6" xfId="20625"/>
    <cellStyle name="Standard 3 2 2 2 2 3 2 7" xfId="13280"/>
    <cellStyle name="Standard 3 2 2 2 2 3 3" xfId="2060"/>
    <cellStyle name="Standard 3 2 2 2 2 3 3 2" xfId="7364"/>
    <cellStyle name="Standard 3 2 2 2 2 3 3 2 2" xfId="26949"/>
    <cellStyle name="Standard 3 2 2 2 2 3 3 2 3" xfId="15320"/>
    <cellStyle name="Standard 3 2 2 2 2 3 3 3" xfId="10016"/>
    <cellStyle name="Standard 3 2 2 2 2 3 3 3 2" xfId="29602"/>
    <cellStyle name="Standard 3 2 2 2 2 3 3 3 3" xfId="17973"/>
    <cellStyle name="Standard 3 2 2 2 2 3 3 4" xfId="4712"/>
    <cellStyle name="Standard 3 2 2 2 2 3 3 4 2" xfId="24297"/>
    <cellStyle name="Standard 3 2 2 2 2 3 3 5" xfId="21645"/>
    <cellStyle name="Standard 3 2 2 2 2 3 3 6" xfId="12668"/>
    <cellStyle name="Standard 3 2 2 2 2 3 4" xfId="3080"/>
    <cellStyle name="Standard 3 2 2 2 2 3 4 2" xfId="11036"/>
    <cellStyle name="Standard 3 2 2 2 2 3 4 2 2" xfId="30622"/>
    <cellStyle name="Standard 3 2 2 2 2 3 4 2 3" xfId="18993"/>
    <cellStyle name="Standard 3 2 2 2 2 3 4 3" xfId="5732"/>
    <cellStyle name="Standard 3 2 2 2 2 3 4 3 2" xfId="25317"/>
    <cellStyle name="Standard 3 2 2 2 2 3 4 4" xfId="22665"/>
    <cellStyle name="Standard 3 2 2 2 2 3 4 5" xfId="13688"/>
    <cellStyle name="Standard 3 2 2 2 2 3 5" xfId="1652"/>
    <cellStyle name="Standard 3 2 2 2 2 3 5 2" xfId="9608"/>
    <cellStyle name="Standard 3 2 2 2 2 3 5 2 2" xfId="29194"/>
    <cellStyle name="Standard 3 2 2 2 2 3 5 2 3" xfId="17565"/>
    <cellStyle name="Standard 3 2 2 2 2 3 5 3" xfId="6956"/>
    <cellStyle name="Standard 3 2 2 2 2 3 5 3 2" xfId="26541"/>
    <cellStyle name="Standard 3 2 2 2 2 3 5 4" xfId="21237"/>
    <cellStyle name="Standard 3 2 2 2 2 3 5 5" xfId="14912"/>
    <cellStyle name="Standard 3 2 2 2 2 3 6" xfId="8384"/>
    <cellStyle name="Standard 3 2 2 2 2 3 6 2" xfId="27970"/>
    <cellStyle name="Standard 3 2 2 2 2 3 6 3" xfId="16341"/>
    <cellStyle name="Standard 3 2 2 2 2 3 7" xfId="4304"/>
    <cellStyle name="Standard 3 2 2 2 2 3 7 2" xfId="23889"/>
    <cellStyle name="Standard 3 2 2 2 2 3 8" xfId="20013"/>
    <cellStyle name="Standard 3 2 2 2 2 3 9" xfId="12260"/>
    <cellStyle name="Standard 3 2 2 2 2 4" xfId="884"/>
    <cellStyle name="Standard 3 2 2 2 2 4 2" xfId="2516"/>
    <cellStyle name="Standard 3 2 2 2 2 4 2 2" xfId="7820"/>
    <cellStyle name="Standard 3 2 2 2 2 4 2 2 2" xfId="27405"/>
    <cellStyle name="Standard 3 2 2 2 2 4 2 2 3" xfId="15776"/>
    <cellStyle name="Standard 3 2 2 2 2 4 2 3" xfId="10472"/>
    <cellStyle name="Standard 3 2 2 2 2 4 2 3 2" xfId="30058"/>
    <cellStyle name="Standard 3 2 2 2 2 4 2 3 3" xfId="18429"/>
    <cellStyle name="Standard 3 2 2 2 2 4 2 4" xfId="5168"/>
    <cellStyle name="Standard 3 2 2 2 2 4 2 4 2" xfId="24753"/>
    <cellStyle name="Standard 3 2 2 2 2 4 2 5" xfId="22101"/>
    <cellStyle name="Standard 3 2 2 2 2 4 2 6" xfId="13124"/>
    <cellStyle name="Standard 3 2 2 2 2 4 3" xfId="3536"/>
    <cellStyle name="Standard 3 2 2 2 2 4 3 2" xfId="11492"/>
    <cellStyle name="Standard 3 2 2 2 2 4 3 2 2" xfId="31078"/>
    <cellStyle name="Standard 3 2 2 2 2 4 3 2 3" xfId="19449"/>
    <cellStyle name="Standard 3 2 2 2 2 4 3 3" xfId="6188"/>
    <cellStyle name="Standard 3 2 2 2 2 4 3 3 2" xfId="25773"/>
    <cellStyle name="Standard 3 2 2 2 2 4 3 4" xfId="23121"/>
    <cellStyle name="Standard 3 2 2 2 2 4 3 5" xfId="14144"/>
    <cellStyle name="Standard 3 2 2 2 2 4 4" xfId="1496"/>
    <cellStyle name="Standard 3 2 2 2 2 4 4 2" xfId="9452"/>
    <cellStyle name="Standard 3 2 2 2 2 4 4 2 2" xfId="29038"/>
    <cellStyle name="Standard 3 2 2 2 2 4 4 2 3" xfId="17409"/>
    <cellStyle name="Standard 3 2 2 2 2 4 4 3" xfId="6800"/>
    <cellStyle name="Standard 3 2 2 2 2 4 4 3 2" xfId="26385"/>
    <cellStyle name="Standard 3 2 2 2 2 4 4 4" xfId="21081"/>
    <cellStyle name="Standard 3 2 2 2 2 4 4 5" xfId="14756"/>
    <cellStyle name="Standard 3 2 2 2 2 4 5" xfId="8840"/>
    <cellStyle name="Standard 3 2 2 2 2 4 5 2" xfId="28426"/>
    <cellStyle name="Standard 3 2 2 2 2 4 5 3" xfId="16797"/>
    <cellStyle name="Standard 3 2 2 2 2 4 6" xfId="4148"/>
    <cellStyle name="Standard 3 2 2 2 2 4 6 2" xfId="23733"/>
    <cellStyle name="Standard 3 2 2 2 2 4 7" xfId="20469"/>
    <cellStyle name="Standard 3 2 2 2 2 4 8" xfId="12104"/>
    <cellStyle name="Standard 3 2 2 2 2 5" xfId="632"/>
    <cellStyle name="Standard 3 2 2 2 2 5 2" xfId="3284"/>
    <cellStyle name="Standard 3 2 2 2 2 5 2 2" xfId="11240"/>
    <cellStyle name="Standard 3 2 2 2 2 5 2 2 2" xfId="30826"/>
    <cellStyle name="Standard 3 2 2 2 2 5 2 2 3" xfId="19197"/>
    <cellStyle name="Standard 3 2 2 2 2 5 2 3" xfId="5936"/>
    <cellStyle name="Standard 3 2 2 2 2 5 2 3 2" xfId="25521"/>
    <cellStyle name="Standard 3 2 2 2 2 5 2 4" xfId="22869"/>
    <cellStyle name="Standard 3 2 2 2 2 5 2 5" xfId="13892"/>
    <cellStyle name="Standard 3 2 2 2 2 5 3" xfId="2264"/>
    <cellStyle name="Standard 3 2 2 2 2 5 3 2" xfId="10220"/>
    <cellStyle name="Standard 3 2 2 2 2 5 3 2 2" xfId="29806"/>
    <cellStyle name="Standard 3 2 2 2 2 5 3 2 3" xfId="18177"/>
    <cellStyle name="Standard 3 2 2 2 2 5 3 3" xfId="7568"/>
    <cellStyle name="Standard 3 2 2 2 2 5 3 3 2" xfId="27153"/>
    <cellStyle name="Standard 3 2 2 2 2 5 3 4" xfId="21849"/>
    <cellStyle name="Standard 3 2 2 2 2 5 3 5" xfId="15524"/>
    <cellStyle name="Standard 3 2 2 2 2 5 4" xfId="8588"/>
    <cellStyle name="Standard 3 2 2 2 2 5 4 2" xfId="28174"/>
    <cellStyle name="Standard 3 2 2 2 2 5 4 3" xfId="16545"/>
    <cellStyle name="Standard 3 2 2 2 2 5 5" xfId="4916"/>
    <cellStyle name="Standard 3 2 2 2 2 5 5 2" xfId="24501"/>
    <cellStyle name="Standard 3 2 2 2 2 5 6" xfId="20217"/>
    <cellStyle name="Standard 3 2 2 2 2 5 7" xfId="12872"/>
    <cellStyle name="Standard 3 2 2 2 2 6" xfId="1904"/>
    <cellStyle name="Standard 3 2 2 2 2 6 2" xfId="7208"/>
    <cellStyle name="Standard 3 2 2 2 2 6 2 2" xfId="26793"/>
    <cellStyle name="Standard 3 2 2 2 2 6 2 3" xfId="15164"/>
    <cellStyle name="Standard 3 2 2 2 2 6 3" xfId="9860"/>
    <cellStyle name="Standard 3 2 2 2 2 6 3 2" xfId="29446"/>
    <cellStyle name="Standard 3 2 2 2 2 6 3 3" xfId="17817"/>
    <cellStyle name="Standard 3 2 2 2 2 6 4" xfId="4556"/>
    <cellStyle name="Standard 3 2 2 2 2 6 4 2" xfId="24141"/>
    <cellStyle name="Standard 3 2 2 2 2 6 5" xfId="21489"/>
    <cellStyle name="Standard 3 2 2 2 2 6 6" xfId="12512"/>
    <cellStyle name="Standard 3 2 2 2 2 7" xfId="2924"/>
    <cellStyle name="Standard 3 2 2 2 2 7 2" xfId="10880"/>
    <cellStyle name="Standard 3 2 2 2 2 7 2 2" xfId="30466"/>
    <cellStyle name="Standard 3 2 2 2 2 7 2 3" xfId="18837"/>
    <cellStyle name="Standard 3 2 2 2 2 7 3" xfId="5576"/>
    <cellStyle name="Standard 3 2 2 2 2 7 3 2" xfId="25161"/>
    <cellStyle name="Standard 3 2 2 2 2 7 4" xfId="22509"/>
    <cellStyle name="Standard 3 2 2 2 2 7 5" xfId="13532"/>
    <cellStyle name="Standard 3 2 2 2 2 8" xfId="1244"/>
    <cellStyle name="Standard 3 2 2 2 2 8 2" xfId="9200"/>
    <cellStyle name="Standard 3 2 2 2 2 8 2 2" xfId="28786"/>
    <cellStyle name="Standard 3 2 2 2 2 8 2 3" xfId="17157"/>
    <cellStyle name="Standard 3 2 2 2 2 8 3" xfId="6548"/>
    <cellStyle name="Standard 3 2 2 2 2 8 3 2" xfId="26133"/>
    <cellStyle name="Standard 3 2 2 2 2 8 4" xfId="20829"/>
    <cellStyle name="Standard 3 2 2 2 2 8 5" xfId="14504"/>
    <cellStyle name="Standard 3 2 2 2 2 9" xfId="8228"/>
    <cellStyle name="Standard 3 2 2 2 2 9 2" xfId="27814"/>
    <cellStyle name="Standard 3 2 2 2 2 9 3" xfId="16185"/>
    <cellStyle name="Standard 3 2 2 2 3" xfId="224"/>
    <cellStyle name="Standard 3 2 2 2 3 10" xfId="19809"/>
    <cellStyle name="Standard 3 2 2 2 3 11" xfId="11930"/>
    <cellStyle name="Standard 3 2 2 2 3 2" xfId="506"/>
    <cellStyle name="Standard 3 2 2 2 3 2 2" xfId="1118"/>
    <cellStyle name="Standard 3 2 2 2 3 2 2 2" xfId="3770"/>
    <cellStyle name="Standard 3 2 2 2 3 2 2 2 2" xfId="11726"/>
    <cellStyle name="Standard 3 2 2 2 3 2 2 2 2 2" xfId="31312"/>
    <cellStyle name="Standard 3 2 2 2 3 2 2 2 2 3" xfId="19683"/>
    <cellStyle name="Standard 3 2 2 2 3 2 2 2 3" xfId="6422"/>
    <cellStyle name="Standard 3 2 2 2 3 2 2 2 3 2" xfId="26007"/>
    <cellStyle name="Standard 3 2 2 2 3 2 2 2 4" xfId="23355"/>
    <cellStyle name="Standard 3 2 2 2 3 2 2 2 5" xfId="14378"/>
    <cellStyle name="Standard 3 2 2 2 3 2 2 3" xfId="2750"/>
    <cellStyle name="Standard 3 2 2 2 3 2 2 3 2" xfId="10706"/>
    <cellStyle name="Standard 3 2 2 2 3 2 2 3 2 2" xfId="30292"/>
    <cellStyle name="Standard 3 2 2 2 3 2 2 3 2 3" xfId="18663"/>
    <cellStyle name="Standard 3 2 2 2 3 2 2 3 3" xfId="8054"/>
    <cellStyle name="Standard 3 2 2 2 3 2 2 3 3 2" xfId="27639"/>
    <cellStyle name="Standard 3 2 2 2 3 2 2 3 4" xfId="22335"/>
    <cellStyle name="Standard 3 2 2 2 3 2 2 3 5" xfId="16010"/>
    <cellStyle name="Standard 3 2 2 2 3 2 2 4" xfId="9074"/>
    <cellStyle name="Standard 3 2 2 2 3 2 2 4 2" xfId="28660"/>
    <cellStyle name="Standard 3 2 2 2 3 2 2 4 3" xfId="17031"/>
    <cellStyle name="Standard 3 2 2 2 3 2 2 5" xfId="5402"/>
    <cellStyle name="Standard 3 2 2 2 3 2 2 5 2" xfId="24987"/>
    <cellStyle name="Standard 3 2 2 2 3 2 2 6" xfId="20703"/>
    <cellStyle name="Standard 3 2 2 2 3 2 2 7" xfId="13358"/>
    <cellStyle name="Standard 3 2 2 2 3 2 3" xfId="2138"/>
    <cellStyle name="Standard 3 2 2 2 3 2 3 2" xfId="7442"/>
    <cellStyle name="Standard 3 2 2 2 3 2 3 2 2" xfId="27027"/>
    <cellStyle name="Standard 3 2 2 2 3 2 3 2 3" xfId="15398"/>
    <cellStyle name="Standard 3 2 2 2 3 2 3 3" xfId="10094"/>
    <cellStyle name="Standard 3 2 2 2 3 2 3 3 2" xfId="29680"/>
    <cellStyle name="Standard 3 2 2 2 3 2 3 3 3" xfId="18051"/>
    <cellStyle name="Standard 3 2 2 2 3 2 3 4" xfId="4790"/>
    <cellStyle name="Standard 3 2 2 2 3 2 3 4 2" xfId="24375"/>
    <cellStyle name="Standard 3 2 2 2 3 2 3 5" xfId="21723"/>
    <cellStyle name="Standard 3 2 2 2 3 2 3 6" xfId="12746"/>
    <cellStyle name="Standard 3 2 2 2 3 2 4" xfId="3158"/>
    <cellStyle name="Standard 3 2 2 2 3 2 4 2" xfId="11114"/>
    <cellStyle name="Standard 3 2 2 2 3 2 4 2 2" xfId="30700"/>
    <cellStyle name="Standard 3 2 2 2 3 2 4 2 3" xfId="19071"/>
    <cellStyle name="Standard 3 2 2 2 3 2 4 3" xfId="5810"/>
    <cellStyle name="Standard 3 2 2 2 3 2 4 3 2" xfId="25395"/>
    <cellStyle name="Standard 3 2 2 2 3 2 4 4" xfId="22743"/>
    <cellStyle name="Standard 3 2 2 2 3 2 4 5" xfId="13766"/>
    <cellStyle name="Standard 3 2 2 2 3 2 5" xfId="1730"/>
    <cellStyle name="Standard 3 2 2 2 3 2 5 2" xfId="9686"/>
    <cellStyle name="Standard 3 2 2 2 3 2 5 2 2" xfId="29272"/>
    <cellStyle name="Standard 3 2 2 2 3 2 5 2 3" xfId="17643"/>
    <cellStyle name="Standard 3 2 2 2 3 2 5 3" xfId="7034"/>
    <cellStyle name="Standard 3 2 2 2 3 2 5 3 2" xfId="26619"/>
    <cellStyle name="Standard 3 2 2 2 3 2 5 4" xfId="21315"/>
    <cellStyle name="Standard 3 2 2 2 3 2 5 5" xfId="14990"/>
    <cellStyle name="Standard 3 2 2 2 3 2 6" xfId="8462"/>
    <cellStyle name="Standard 3 2 2 2 3 2 6 2" xfId="28048"/>
    <cellStyle name="Standard 3 2 2 2 3 2 6 3" xfId="16419"/>
    <cellStyle name="Standard 3 2 2 2 3 2 7" xfId="4382"/>
    <cellStyle name="Standard 3 2 2 2 3 2 7 2" xfId="23967"/>
    <cellStyle name="Standard 3 2 2 2 3 2 8" xfId="20091"/>
    <cellStyle name="Standard 3 2 2 2 3 2 9" xfId="12338"/>
    <cellStyle name="Standard 3 2 2 2 3 3" xfId="836"/>
    <cellStyle name="Standard 3 2 2 2 3 3 2" xfId="2468"/>
    <cellStyle name="Standard 3 2 2 2 3 3 2 2" xfId="7772"/>
    <cellStyle name="Standard 3 2 2 2 3 3 2 2 2" xfId="27357"/>
    <cellStyle name="Standard 3 2 2 2 3 3 2 2 3" xfId="15728"/>
    <cellStyle name="Standard 3 2 2 2 3 3 2 3" xfId="10424"/>
    <cellStyle name="Standard 3 2 2 2 3 3 2 3 2" xfId="30010"/>
    <cellStyle name="Standard 3 2 2 2 3 3 2 3 3" xfId="18381"/>
    <cellStyle name="Standard 3 2 2 2 3 3 2 4" xfId="5120"/>
    <cellStyle name="Standard 3 2 2 2 3 3 2 4 2" xfId="24705"/>
    <cellStyle name="Standard 3 2 2 2 3 3 2 5" xfId="22053"/>
    <cellStyle name="Standard 3 2 2 2 3 3 2 6" xfId="13076"/>
    <cellStyle name="Standard 3 2 2 2 3 3 3" xfId="3488"/>
    <cellStyle name="Standard 3 2 2 2 3 3 3 2" xfId="11444"/>
    <cellStyle name="Standard 3 2 2 2 3 3 3 2 2" xfId="31030"/>
    <cellStyle name="Standard 3 2 2 2 3 3 3 2 3" xfId="19401"/>
    <cellStyle name="Standard 3 2 2 2 3 3 3 3" xfId="6140"/>
    <cellStyle name="Standard 3 2 2 2 3 3 3 3 2" xfId="25725"/>
    <cellStyle name="Standard 3 2 2 2 3 3 3 4" xfId="23073"/>
    <cellStyle name="Standard 3 2 2 2 3 3 3 5" xfId="14096"/>
    <cellStyle name="Standard 3 2 2 2 3 3 4" xfId="1448"/>
    <cellStyle name="Standard 3 2 2 2 3 3 4 2" xfId="9404"/>
    <cellStyle name="Standard 3 2 2 2 3 3 4 2 2" xfId="28990"/>
    <cellStyle name="Standard 3 2 2 2 3 3 4 2 3" xfId="17361"/>
    <cellStyle name="Standard 3 2 2 2 3 3 4 3" xfId="6752"/>
    <cellStyle name="Standard 3 2 2 2 3 3 4 3 2" xfId="26337"/>
    <cellStyle name="Standard 3 2 2 2 3 3 4 4" xfId="21033"/>
    <cellStyle name="Standard 3 2 2 2 3 3 4 5" xfId="14708"/>
    <cellStyle name="Standard 3 2 2 2 3 3 5" xfId="8792"/>
    <cellStyle name="Standard 3 2 2 2 3 3 5 2" xfId="28378"/>
    <cellStyle name="Standard 3 2 2 2 3 3 5 3" xfId="16749"/>
    <cellStyle name="Standard 3 2 2 2 3 3 6" xfId="4100"/>
    <cellStyle name="Standard 3 2 2 2 3 3 6 2" xfId="23685"/>
    <cellStyle name="Standard 3 2 2 2 3 3 7" xfId="20421"/>
    <cellStyle name="Standard 3 2 2 2 3 3 8" xfId="12056"/>
    <cellStyle name="Standard 3 2 2 2 3 4" xfId="710"/>
    <cellStyle name="Standard 3 2 2 2 3 4 2" xfId="3362"/>
    <cellStyle name="Standard 3 2 2 2 3 4 2 2" xfId="11318"/>
    <cellStyle name="Standard 3 2 2 2 3 4 2 2 2" xfId="30904"/>
    <cellStyle name="Standard 3 2 2 2 3 4 2 2 3" xfId="19275"/>
    <cellStyle name="Standard 3 2 2 2 3 4 2 3" xfId="6014"/>
    <cellStyle name="Standard 3 2 2 2 3 4 2 3 2" xfId="25599"/>
    <cellStyle name="Standard 3 2 2 2 3 4 2 4" xfId="22947"/>
    <cellStyle name="Standard 3 2 2 2 3 4 2 5" xfId="13970"/>
    <cellStyle name="Standard 3 2 2 2 3 4 3" xfId="2342"/>
    <cellStyle name="Standard 3 2 2 2 3 4 3 2" xfId="10298"/>
    <cellStyle name="Standard 3 2 2 2 3 4 3 2 2" xfId="29884"/>
    <cellStyle name="Standard 3 2 2 2 3 4 3 2 3" xfId="18255"/>
    <cellStyle name="Standard 3 2 2 2 3 4 3 3" xfId="7646"/>
    <cellStyle name="Standard 3 2 2 2 3 4 3 3 2" xfId="27231"/>
    <cellStyle name="Standard 3 2 2 2 3 4 3 4" xfId="21927"/>
    <cellStyle name="Standard 3 2 2 2 3 4 3 5" xfId="15602"/>
    <cellStyle name="Standard 3 2 2 2 3 4 4" xfId="8666"/>
    <cellStyle name="Standard 3 2 2 2 3 4 4 2" xfId="28252"/>
    <cellStyle name="Standard 3 2 2 2 3 4 4 3" xfId="16623"/>
    <cellStyle name="Standard 3 2 2 2 3 4 5" xfId="4994"/>
    <cellStyle name="Standard 3 2 2 2 3 4 5 2" xfId="24579"/>
    <cellStyle name="Standard 3 2 2 2 3 4 6" xfId="20295"/>
    <cellStyle name="Standard 3 2 2 2 3 4 7" xfId="12950"/>
    <cellStyle name="Standard 3 2 2 2 3 5" xfId="1856"/>
    <cellStyle name="Standard 3 2 2 2 3 5 2" xfId="7160"/>
    <cellStyle name="Standard 3 2 2 2 3 5 2 2" xfId="26745"/>
    <cellStyle name="Standard 3 2 2 2 3 5 2 3" xfId="15116"/>
    <cellStyle name="Standard 3 2 2 2 3 5 3" xfId="9812"/>
    <cellStyle name="Standard 3 2 2 2 3 5 3 2" xfId="29398"/>
    <cellStyle name="Standard 3 2 2 2 3 5 3 3" xfId="17769"/>
    <cellStyle name="Standard 3 2 2 2 3 5 4" xfId="4508"/>
    <cellStyle name="Standard 3 2 2 2 3 5 4 2" xfId="24093"/>
    <cellStyle name="Standard 3 2 2 2 3 5 5" xfId="21441"/>
    <cellStyle name="Standard 3 2 2 2 3 5 6" xfId="12464"/>
    <cellStyle name="Standard 3 2 2 2 3 6" xfId="2876"/>
    <cellStyle name="Standard 3 2 2 2 3 6 2" xfId="10832"/>
    <cellStyle name="Standard 3 2 2 2 3 6 2 2" xfId="30418"/>
    <cellStyle name="Standard 3 2 2 2 3 6 2 3" xfId="18789"/>
    <cellStyle name="Standard 3 2 2 2 3 6 3" xfId="5528"/>
    <cellStyle name="Standard 3 2 2 2 3 6 3 2" xfId="25113"/>
    <cellStyle name="Standard 3 2 2 2 3 6 4" xfId="22461"/>
    <cellStyle name="Standard 3 2 2 2 3 6 5" xfId="13484"/>
    <cellStyle name="Standard 3 2 2 2 3 7" xfId="1322"/>
    <cellStyle name="Standard 3 2 2 2 3 7 2" xfId="9278"/>
    <cellStyle name="Standard 3 2 2 2 3 7 2 2" xfId="28864"/>
    <cellStyle name="Standard 3 2 2 2 3 7 2 3" xfId="17235"/>
    <cellStyle name="Standard 3 2 2 2 3 7 3" xfId="6626"/>
    <cellStyle name="Standard 3 2 2 2 3 7 3 2" xfId="26211"/>
    <cellStyle name="Standard 3 2 2 2 3 7 4" xfId="20907"/>
    <cellStyle name="Standard 3 2 2 2 3 7 5" xfId="14582"/>
    <cellStyle name="Standard 3 2 2 2 3 8" xfId="8180"/>
    <cellStyle name="Standard 3 2 2 2 3 8 2" xfId="27766"/>
    <cellStyle name="Standard 3 2 2 2 3 8 3" xfId="16137"/>
    <cellStyle name="Standard 3 2 2 2 3 9" xfId="3974"/>
    <cellStyle name="Standard 3 2 2 2 3 9 2" xfId="23559"/>
    <cellStyle name="Standard 3 2 2 2 4" xfId="320"/>
    <cellStyle name="Standard 3 2 2 2 4 10" xfId="19905"/>
    <cellStyle name="Standard 3 2 2 2 4 11" xfId="11900"/>
    <cellStyle name="Standard 3 2 2 2 4 2" xfId="476"/>
    <cellStyle name="Standard 3 2 2 2 4 2 2" xfId="1088"/>
    <cellStyle name="Standard 3 2 2 2 4 2 2 2" xfId="3740"/>
    <cellStyle name="Standard 3 2 2 2 4 2 2 2 2" xfId="11696"/>
    <cellStyle name="Standard 3 2 2 2 4 2 2 2 2 2" xfId="31282"/>
    <cellStyle name="Standard 3 2 2 2 4 2 2 2 2 3" xfId="19653"/>
    <cellStyle name="Standard 3 2 2 2 4 2 2 2 3" xfId="6392"/>
    <cellStyle name="Standard 3 2 2 2 4 2 2 2 3 2" xfId="25977"/>
    <cellStyle name="Standard 3 2 2 2 4 2 2 2 4" xfId="23325"/>
    <cellStyle name="Standard 3 2 2 2 4 2 2 2 5" xfId="14348"/>
    <cellStyle name="Standard 3 2 2 2 4 2 2 3" xfId="2720"/>
    <cellStyle name="Standard 3 2 2 2 4 2 2 3 2" xfId="10676"/>
    <cellStyle name="Standard 3 2 2 2 4 2 2 3 2 2" xfId="30262"/>
    <cellStyle name="Standard 3 2 2 2 4 2 2 3 2 3" xfId="18633"/>
    <cellStyle name="Standard 3 2 2 2 4 2 2 3 3" xfId="8024"/>
    <cellStyle name="Standard 3 2 2 2 4 2 2 3 3 2" xfId="27609"/>
    <cellStyle name="Standard 3 2 2 2 4 2 2 3 4" xfId="22305"/>
    <cellStyle name="Standard 3 2 2 2 4 2 2 3 5" xfId="15980"/>
    <cellStyle name="Standard 3 2 2 2 4 2 2 4" xfId="9044"/>
    <cellStyle name="Standard 3 2 2 2 4 2 2 4 2" xfId="28630"/>
    <cellStyle name="Standard 3 2 2 2 4 2 2 4 3" xfId="17001"/>
    <cellStyle name="Standard 3 2 2 2 4 2 2 5" xfId="5372"/>
    <cellStyle name="Standard 3 2 2 2 4 2 2 5 2" xfId="24957"/>
    <cellStyle name="Standard 3 2 2 2 4 2 2 6" xfId="20673"/>
    <cellStyle name="Standard 3 2 2 2 4 2 2 7" xfId="13328"/>
    <cellStyle name="Standard 3 2 2 2 4 2 3" xfId="2108"/>
    <cellStyle name="Standard 3 2 2 2 4 2 3 2" xfId="7412"/>
    <cellStyle name="Standard 3 2 2 2 4 2 3 2 2" xfId="26997"/>
    <cellStyle name="Standard 3 2 2 2 4 2 3 2 3" xfId="15368"/>
    <cellStyle name="Standard 3 2 2 2 4 2 3 3" xfId="10064"/>
    <cellStyle name="Standard 3 2 2 2 4 2 3 3 2" xfId="29650"/>
    <cellStyle name="Standard 3 2 2 2 4 2 3 3 3" xfId="18021"/>
    <cellStyle name="Standard 3 2 2 2 4 2 3 4" xfId="4760"/>
    <cellStyle name="Standard 3 2 2 2 4 2 3 4 2" xfId="24345"/>
    <cellStyle name="Standard 3 2 2 2 4 2 3 5" xfId="21693"/>
    <cellStyle name="Standard 3 2 2 2 4 2 3 6" xfId="12716"/>
    <cellStyle name="Standard 3 2 2 2 4 2 4" xfId="3128"/>
    <cellStyle name="Standard 3 2 2 2 4 2 4 2" xfId="11084"/>
    <cellStyle name="Standard 3 2 2 2 4 2 4 2 2" xfId="30670"/>
    <cellStyle name="Standard 3 2 2 2 4 2 4 2 3" xfId="19041"/>
    <cellStyle name="Standard 3 2 2 2 4 2 4 3" xfId="5780"/>
    <cellStyle name="Standard 3 2 2 2 4 2 4 3 2" xfId="25365"/>
    <cellStyle name="Standard 3 2 2 2 4 2 4 4" xfId="22713"/>
    <cellStyle name="Standard 3 2 2 2 4 2 4 5" xfId="13736"/>
    <cellStyle name="Standard 3 2 2 2 4 2 5" xfId="1700"/>
    <cellStyle name="Standard 3 2 2 2 4 2 5 2" xfId="9656"/>
    <cellStyle name="Standard 3 2 2 2 4 2 5 2 2" xfId="29242"/>
    <cellStyle name="Standard 3 2 2 2 4 2 5 2 3" xfId="17613"/>
    <cellStyle name="Standard 3 2 2 2 4 2 5 3" xfId="7004"/>
    <cellStyle name="Standard 3 2 2 2 4 2 5 3 2" xfId="26589"/>
    <cellStyle name="Standard 3 2 2 2 4 2 5 4" xfId="21285"/>
    <cellStyle name="Standard 3 2 2 2 4 2 5 5" xfId="14960"/>
    <cellStyle name="Standard 3 2 2 2 4 2 6" xfId="8432"/>
    <cellStyle name="Standard 3 2 2 2 4 2 6 2" xfId="28018"/>
    <cellStyle name="Standard 3 2 2 2 4 2 6 3" xfId="16389"/>
    <cellStyle name="Standard 3 2 2 2 4 2 7" xfId="4352"/>
    <cellStyle name="Standard 3 2 2 2 4 2 7 2" xfId="23937"/>
    <cellStyle name="Standard 3 2 2 2 4 2 8" xfId="20061"/>
    <cellStyle name="Standard 3 2 2 2 4 2 9" xfId="12308"/>
    <cellStyle name="Standard 3 2 2 2 4 3" xfId="932"/>
    <cellStyle name="Standard 3 2 2 2 4 3 2" xfId="2564"/>
    <cellStyle name="Standard 3 2 2 2 4 3 2 2" xfId="7868"/>
    <cellStyle name="Standard 3 2 2 2 4 3 2 2 2" xfId="27453"/>
    <cellStyle name="Standard 3 2 2 2 4 3 2 2 3" xfId="15824"/>
    <cellStyle name="Standard 3 2 2 2 4 3 2 3" xfId="10520"/>
    <cellStyle name="Standard 3 2 2 2 4 3 2 3 2" xfId="30106"/>
    <cellStyle name="Standard 3 2 2 2 4 3 2 3 3" xfId="18477"/>
    <cellStyle name="Standard 3 2 2 2 4 3 2 4" xfId="5216"/>
    <cellStyle name="Standard 3 2 2 2 4 3 2 4 2" xfId="24801"/>
    <cellStyle name="Standard 3 2 2 2 4 3 2 5" xfId="22149"/>
    <cellStyle name="Standard 3 2 2 2 4 3 2 6" xfId="13172"/>
    <cellStyle name="Standard 3 2 2 2 4 3 3" xfId="3584"/>
    <cellStyle name="Standard 3 2 2 2 4 3 3 2" xfId="11540"/>
    <cellStyle name="Standard 3 2 2 2 4 3 3 2 2" xfId="31126"/>
    <cellStyle name="Standard 3 2 2 2 4 3 3 2 3" xfId="19497"/>
    <cellStyle name="Standard 3 2 2 2 4 3 3 3" xfId="6236"/>
    <cellStyle name="Standard 3 2 2 2 4 3 3 3 2" xfId="25821"/>
    <cellStyle name="Standard 3 2 2 2 4 3 3 4" xfId="23169"/>
    <cellStyle name="Standard 3 2 2 2 4 3 3 5" xfId="14192"/>
    <cellStyle name="Standard 3 2 2 2 4 3 4" xfId="1544"/>
    <cellStyle name="Standard 3 2 2 2 4 3 4 2" xfId="9500"/>
    <cellStyle name="Standard 3 2 2 2 4 3 4 2 2" xfId="29086"/>
    <cellStyle name="Standard 3 2 2 2 4 3 4 2 3" xfId="17457"/>
    <cellStyle name="Standard 3 2 2 2 4 3 4 3" xfId="6848"/>
    <cellStyle name="Standard 3 2 2 2 4 3 4 3 2" xfId="26433"/>
    <cellStyle name="Standard 3 2 2 2 4 3 4 4" xfId="21129"/>
    <cellStyle name="Standard 3 2 2 2 4 3 4 5" xfId="14804"/>
    <cellStyle name="Standard 3 2 2 2 4 3 5" xfId="8888"/>
    <cellStyle name="Standard 3 2 2 2 4 3 5 2" xfId="28474"/>
    <cellStyle name="Standard 3 2 2 2 4 3 5 3" xfId="16845"/>
    <cellStyle name="Standard 3 2 2 2 4 3 6" xfId="4196"/>
    <cellStyle name="Standard 3 2 2 2 4 3 6 2" xfId="23781"/>
    <cellStyle name="Standard 3 2 2 2 4 3 7" xfId="20517"/>
    <cellStyle name="Standard 3 2 2 2 4 3 8" xfId="12152"/>
    <cellStyle name="Standard 3 2 2 2 4 4" xfId="680"/>
    <cellStyle name="Standard 3 2 2 2 4 4 2" xfId="3332"/>
    <cellStyle name="Standard 3 2 2 2 4 4 2 2" xfId="11288"/>
    <cellStyle name="Standard 3 2 2 2 4 4 2 2 2" xfId="30874"/>
    <cellStyle name="Standard 3 2 2 2 4 4 2 2 3" xfId="19245"/>
    <cellStyle name="Standard 3 2 2 2 4 4 2 3" xfId="5984"/>
    <cellStyle name="Standard 3 2 2 2 4 4 2 3 2" xfId="25569"/>
    <cellStyle name="Standard 3 2 2 2 4 4 2 4" xfId="22917"/>
    <cellStyle name="Standard 3 2 2 2 4 4 2 5" xfId="13940"/>
    <cellStyle name="Standard 3 2 2 2 4 4 3" xfId="2312"/>
    <cellStyle name="Standard 3 2 2 2 4 4 3 2" xfId="10268"/>
    <cellStyle name="Standard 3 2 2 2 4 4 3 2 2" xfId="29854"/>
    <cellStyle name="Standard 3 2 2 2 4 4 3 2 3" xfId="18225"/>
    <cellStyle name="Standard 3 2 2 2 4 4 3 3" xfId="7616"/>
    <cellStyle name="Standard 3 2 2 2 4 4 3 3 2" xfId="27201"/>
    <cellStyle name="Standard 3 2 2 2 4 4 3 4" xfId="21897"/>
    <cellStyle name="Standard 3 2 2 2 4 4 3 5" xfId="15572"/>
    <cellStyle name="Standard 3 2 2 2 4 4 4" xfId="8636"/>
    <cellStyle name="Standard 3 2 2 2 4 4 4 2" xfId="28222"/>
    <cellStyle name="Standard 3 2 2 2 4 4 4 3" xfId="16593"/>
    <cellStyle name="Standard 3 2 2 2 4 4 5" xfId="4964"/>
    <cellStyle name="Standard 3 2 2 2 4 4 5 2" xfId="24549"/>
    <cellStyle name="Standard 3 2 2 2 4 4 6" xfId="20265"/>
    <cellStyle name="Standard 3 2 2 2 4 4 7" xfId="12920"/>
    <cellStyle name="Standard 3 2 2 2 4 5" xfId="1952"/>
    <cellStyle name="Standard 3 2 2 2 4 5 2" xfId="7256"/>
    <cellStyle name="Standard 3 2 2 2 4 5 2 2" xfId="26841"/>
    <cellStyle name="Standard 3 2 2 2 4 5 2 3" xfId="15212"/>
    <cellStyle name="Standard 3 2 2 2 4 5 3" xfId="9908"/>
    <cellStyle name="Standard 3 2 2 2 4 5 3 2" xfId="29494"/>
    <cellStyle name="Standard 3 2 2 2 4 5 3 3" xfId="17865"/>
    <cellStyle name="Standard 3 2 2 2 4 5 4" xfId="4604"/>
    <cellStyle name="Standard 3 2 2 2 4 5 4 2" xfId="24189"/>
    <cellStyle name="Standard 3 2 2 2 4 5 5" xfId="21537"/>
    <cellStyle name="Standard 3 2 2 2 4 5 6" xfId="12560"/>
    <cellStyle name="Standard 3 2 2 2 4 6" xfId="2972"/>
    <cellStyle name="Standard 3 2 2 2 4 6 2" xfId="10928"/>
    <cellStyle name="Standard 3 2 2 2 4 6 2 2" xfId="30514"/>
    <cellStyle name="Standard 3 2 2 2 4 6 2 3" xfId="18885"/>
    <cellStyle name="Standard 3 2 2 2 4 6 3" xfId="5624"/>
    <cellStyle name="Standard 3 2 2 2 4 6 3 2" xfId="25209"/>
    <cellStyle name="Standard 3 2 2 2 4 6 4" xfId="22557"/>
    <cellStyle name="Standard 3 2 2 2 4 6 5" xfId="13580"/>
    <cellStyle name="Standard 3 2 2 2 4 7" xfId="1292"/>
    <cellStyle name="Standard 3 2 2 2 4 7 2" xfId="9248"/>
    <cellStyle name="Standard 3 2 2 2 4 7 2 2" xfId="28834"/>
    <cellStyle name="Standard 3 2 2 2 4 7 2 3" xfId="17205"/>
    <cellStyle name="Standard 3 2 2 2 4 7 3" xfId="6596"/>
    <cellStyle name="Standard 3 2 2 2 4 7 3 2" xfId="26181"/>
    <cellStyle name="Standard 3 2 2 2 4 7 4" xfId="20877"/>
    <cellStyle name="Standard 3 2 2 2 4 7 5" xfId="14552"/>
    <cellStyle name="Standard 3 2 2 2 4 8" xfId="8276"/>
    <cellStyle name="Standard 3 2 2 2 4 8 2" xfId="27862"/>
    <cellStyle name="Standard 3 2 2 2 4 8 3" xfId="16233"/>
    <cellStyle name="Standard 3 2 2 2 4 9" xfId="3944"/>
    <cellStyle name="Standard 3 2 2 2 4 9 2" xfId="23529"/>
    <cellStyle name="Standard 3 2 2 2 5" xfId="380"/>
    <cellStyle name="Standard 3 2 2 2 5 2" xfId="992"/>
    <cellStyle name="Standard 3 2 2 2 5 2 2" xfId="3644"/>
    <cellStyle name="Standard 3 2 2 2 5 2 2 2" xfId="11600"/>
    <cellStyle name="Standard 3 2 2 2 5 2 2 2 2" xfId="31186"/>
    <cellStyle name="Standard 3 2 2 2 5 2 2 2 3" xfId="19557"/>
    <cellStyle name="Standard 3 2 2 2 5 2 2 3" xfId="6296"/>
    <cellStyle name="Standard 3 2 2 2 5 2 2 3 2" xfId="25881"/>
    <cellStyle name="Standard 3 2 2 2 5 2 2 4" xfId="23229"/>
    <cellStyle name="Standard 3 2 2 2 5 2 2 5" xfId="14252"/>
    <cellStyle name="Standard 3 2 2 2 5 2 3" xfId="2624"/>
    <cellStyle name="Standard 3 2 2 2 5 2 3 2" xfId="10580"/>
    <cellStyle name="Standard 3 2 2 2 5 2 3 2 2" xfId="30166"/>
    <cellStyle name="Standard 3 2 2 2 5 2 3 2 3" xfId="18537"/>
    <cellStyle name="Standard 3 2 2 2 5 2 3 3" xfId="7928"/>
    <cellStyle name="Standard 3 2 2 2 5 2 3 3 2" xfId="27513"/>
    <cellStyle name="Standard 3 2 2 2 5 2 3 4" xfId="22209"/>
    <cellStyle name="Standard 3 2 2 2 5 2 3 5" xfId="15884"/>
    <cellStyle name="Standard 3 2 2 2 5 2 4" xfId="8948"/>
    <cellStyle name="Standard 3 2 2 2 5 2 4 2" xfId="28534"/>
    <cellStyle name="Standard 3 2 2 2 5 2 4 3" xfId="16905"/>
    <cellStyle name="Standard 3 2 2 2 5 2 5" xfId="5276"/>
    <cellStyle name="Standard 3 2 2 2 5 2 5 2" xfId="24861"/>
    <cellStyle name="Standard 3 2 2 2 5 2 6" xfId="20577"/>
    <cellStyle name="Standard 3 2 2 2 5 2 7" xfId="13232"/>
    <cellStyle name="Standard 3 2 2 2 5 3" xfId="2012"/>
    <cellStyle name="Standard 3 2 2 2 5 3 2" xfId="7316"/>
    <cellStyle name="Standard 3 2 2 2 5 3 2 2" xfId="26901"/>
    <cellStyle name="Standard 3 2 2 2 5 3 2 3" xfId="15272"/>
    <cellStyle name="Standard 3 2 2 2 5 3 3" xfId="9968"/>
    <cellStyle name="Standard 3 2 2 2 5 3 3 2" xfId="29554"/>
    <cellStyle name="Standard 3 2 2 2 5 3 3 3" xfId="17925"/>
    <cellStyle name="Standard 3 2 2 2 5 3 4" xfId="4664"/>
    <cellStyle name="Standard 3 2 2 2 5 3 4 2" xfId="24249"/>
    <cellStyle name="Standard 3 2 2 2 5 3 5" xfId="21597"/>
    <cellStyle name="Standard 3 2 2 2 5 3 6" xfId="12620"/>
    <cellStyle name="Standard 3 2 2 2 5 4" xfId="3032"/>
    <cellStyle name="Standard 3 2 2 2 5 4 2" xfId="10988"/>
    <cellStyle name="Standard 3 2 2 2 5 4 2 2" xfId="30574"/>
    <cellStyle name="Standard 3 2 2 2 5 4 2 3" xfId="18945"/>
    <cellStyle name="Standard 3 2 2 2 5 4 3" xfId="5684"/>
    <cellStyle name="Standard 3 2 2 2 5 4 3 2" xfId="25269"/>
    <cellStyle name="Standard 3 2 2 2 5 4 4" xfId="22617"/>
    <cellStyle name="Standard 3 2 2 2 5 4 5" xfId="13640"/>
    <cellStyle name="Standard 3 2 2 2 5 5" xfId="1604"/>
    <cellStyle name="Standard 3 2 2 2 5 5 2" xfId="9560"/>
    <cellStyle name="Standard 3 2 2 2 5 5 2 2" xfId="29146"/>
    <cellStyle name="Standard 3 2 2 2 5 5 2 3" xfId="17517"/>
    <cellStyle name="Standard 3 2 2 2 5 5 3" xfId="6908"/>
    <cellStyle name="Standard 3 2 2 2 5 5 3 2" xfId="26493"/>
    <cellStyle name="Standard 3 2 2 2 5 5 4" xfId="21189"/>
    <cellStyle name="Standard 3 2 2 2 5 5 5" xfId="14864"/>
    <cellStyle name="Standard 3 2 2 2 5 6" xfId="8336"/>
    <cellStyle name="Standard 3 2 2 2 5 6 2" xfId="27922"/>
    <cellStyle name="Standard 3 2 2 2 5 6 3" xfId="16293"/>
    <cellStyle name="Standard 3 2 2 2 5 7" xfId="4256"/>
    <cellStyle name="Standard 3 2 2 2 5 7 2" xfId="23841"/>
    <cellStyle name="Standard 3 2 2 2 5 8" xfId="19965"/>
    <cellStyle name="Standard 3 2 2 2 5 9" xfId="12212"/>
    <cellStyle name="Standard 3 2 2 2 6" xfId="806"/>
    <cellStyle name="Standard 3 2 2 2 6 2" xfId="2438"/>
    <cellStyle name="Standard 3 2 2 2 6 2 2" xfId="7742"/>
    <cellStyle name="Standard 3 2 2 2 6 2 2 2" xfId="27327"/>
    <cellStyle name="Standard 3 2 2 2 6 2 2 3" xfId="15698"/>
    <cellStyle name="Standard 3 2 2 2 6 2 3" xfId="10394"/>
    <cellStyle name="Standard 3 2 2 2 6 2 3 2" xfId="29980"/>
    <cellStyle name="Standard 3 2 2 2 6 2 3 3" xfId="18351"/>
    <cellStyle name="Standard 3 2 2 2 6 2 4" xfId="5090"/>
    <cellStyle name="Standard 3 2 2 2 6 2 4 2" xfId="24675"/>
    <cellStyle name="Standard 3 2 2 2 6 2 5" xfId="22023"/>
    <cellStyle name="Standard 3 2 2 2 6 2 6" xfId="13046"/>
    <cellStyle name="Standard 3 2 2 2 6 3" xfId="3458"/>
    <cellStyle name="Standard 3 2 2 2 6 3 2" xfId="11414"/>
    <cellStyle name="Standard 3 2 2 2 6 3 2 2" xfId="31000"/>
    <cellStyle name="Standard 3 2 2 2 6 3 2 3" xfId="19371"/>
    <cellStyle name="Standard 3 2 2 2 6 3 3" xfId="6110"/>
    <cellStyle name="Standard 3 2 2 2 6 3 3 2" xfId="25695"/>
    <cellStyle name="Standard 3 2 2 2 6 3 4" xfId="23043"/>
    <cellStyle name="Standard 3 2 2 2 6 3 5" xfId="14066"/>
    <cellStyle name="Standard 3 2 2 2 6 4" xfId="1418"/>
    <cellStyle name="Standard 3 2 2 2 6 4 2" xfId="9374"/>
    <cellStyle name="Standard 3 2 2 2 6 4 2 2" xfId="28960"/>
    <cellStyle name="Standard 3 2 2 2 6 4 2 3" xfId="17331"/>
    <cellStyle name="Standard 3 2 2 2 6 4 3" xfId="6722"/>
    <cellStyle name="Standard 3 2 2 2 6 4 3 2" xfId="26307"/>
    <cellStyle name="Standard 3 2 2 2 6 4 4" xfId="21003"/>
    <cellStyle name="Standard 3 2 2 2 6 4 5" xfId="14678"/>
    <cellStyle name="Standard 3 2 2 2 6 5" xfId="8762"/>
    <cellStyle name="Standard 3 2 2 2 6 5 2" xfId="28348"/>
    <cellStyle name="Standard 3 2 2 2 6 5 3" xfId="16719"/>
    <cellStyle name="Standard 3 2 2 2 6 6" xfId="4070"/>
    <cellStyle name="Standard 3 2 2 2 6 6 2" xfId="23655"/>
    <cellStyle name="Standard 3 2 2 2 6 7" xfId="20391"/>
    <cellStyle name="Standard 3 2 2 2 6 8" xfId="12026"/>
    <cellStyle name="Standard 3 2 2 2 7" xfId="584"/>
    <cellStyle name="Standard 3 2 2 2 7 2" xfId="3236"/>
    <cellStyle name="Standard 3 2 2 2 7 2 2" xfId="11192"/>
    <cellStyle name="Standard 3 2 2 2 7 2 2 2" xfId="30778"/>
    <cellStyle name="Standard 3 2 2 2 7 2 2 3" xfId="19149"/>
    <cellStyle name="Standard 3 2 2 2 7 2 3" xfId="5888"/>
    <cellStyle name="Standard 3 2 2 2 7 2 3 2" xfId="25473"/>
    <cellStyle name="Standard 3 2 2 2 7 2 4" xfId="22821"/>
    <cellStyle name="Standard 3 2 2 2 7 2 5" xfId="13844"/>
    <cellStyle name="Standard 3 2 2 2 7 3" xfId="2216"/>
    <cellStyle name="Standard 3 2 2 2 7 3 2" xfId="10172"/>
    <cellStyle name="Standard 3 2 2 2 7 3 2 2" xfId="29758"/>
    <cellStyle name="Standard 3 2 2 2 7 3 2 3" xfId="18129"/>
    <cellStyle name="Standard 3 2 2 2 7 3 3" xfId="7520"/>
    <cellStyle name="Standard 3 2 2 2 7 3 3 2" xfId="27105"/>
    <cellStyle name="Standard 3 2 2 2 7 3 4" xfId="21801"/>
    <cellStyle name="Standard 3 2 2 2 7 3 5" xfId="15476"/>
    <cellStyle name="Standard 3 2 2 2 7 4" xfId="8540"/>
    <cellStyle name="Standard 3 2 2 2 7 4 2" xfId="28126"/>
    <cellStyle name="Standard 3 2 2 2 7 4 3" xfId="16497"/>
    <cellStyle name="Standard 3 2 2 2 7 5" xfId="4868"/>
    <cellStyle name="Standard 3 2 2 2 7 5 2" xfId="24453"/>
    <cellStyle name="Standard 3 2 2 2 7 6" xfId="20169"/>
    <cellStyle name="Standard 3 2 2 2 7 7" xfId="12824"/>
    <cellStyle name="Standard 3 2 2 2 8" xfId="1826"/>
    <cellStyle name="Standard 3 2 2 2 8 2" xfId="7130"/>
    <cellStyle name="Standard 3 2 2 2 8 2 2" xfId="26715"/>
    <cellStyle name="Standard 3 2 2 2 8 2 3" xfId="15086"/>
    <cellStyle name="Standard 3 2 2 2 8 3" xfId="9782"/>
    <cellStyle name="Standard 3 2 2 2 8 3 2" xfId="29368"/>
    <cellStyle name="Standard 3 2 2 2 8 3 3" xfId="17739"/>
    <cellStyle name="Standard 3 2 2 2 8 4" xfId="4478"/>
    <cellStyle name="Standard 3 2 2 2 8 4 2" xfId="24063"/>
    <cellStyle name="Standard 3 2 2 2 8 5" xfId="21411"/>
    <cellStyle name="Standard 3 2 2 2 8 6" xfId="12434"/>
    <cellStyle name="Standard 3 2 2 2 9" xfId="2846"/>
    <cellStyle name="Standard 3 2 2 2 9 2" xfId="10802"/>
    <cellStyle name="Standard 3 2 2 2 9 2 2" xfId="30388"/>
    <cellStyle name="Standard 3 2 2 2 9 2 3" xfId="18759"/>
    <cellStyle name="Standard 3 2 2 2 9 3" xfId="5498"/>
    <cellStyle name="Standard 3 2 2 2 9 3 2" xfId="25083"/>
    <cellStyle name="Standard 3 2 2 2 9 4" xfId="22431"/>
    <cellStyle name="Standard 3 2 2 2 9 5" xfId="13454"/>
    <cellStyle name="Standard 3 2 2 3" xfId="178"/>
    <cellStyle name="Standard 3 2 2 3 10" xfId="8132"/>
    <cellStyle name="Standard 3 2 2 3 10 2" xfId="27718"/>
    <cellStyle name="Standard 3 2 2 3 10 3" xfId="16089"/>
    <cellStyle name="Standard 3 2 2 3 11" xfId="3878"/>
    <cellStyle name="Standard 3 2 2 3 11 2" xfId="23463"/>
    <cellStyle name="Standard 3 2 2 3 12" xfId="19761"/>
    <cellStyle name="Standard 3 2 2 3 13" xfId="11834"/>
    <cellStyle name="Standard 3 2 2 3 2" xfId="254"/>
    <cellStyle name="Standard 3 2 2 3 2 10" xfId="19839"/>
    <cellStyle name="Standard 3 2 2 3 2 11" xfId="11960"/>
    <cellStyle name="Standard 3 2 2 3 2 2" xfId="536"/>
    <cellStyle name="Standard 3 2 2 3 2 2 2" xfId="1148"/>
    <cellStyle name="Standard 3 2 2 3 2 2 2 2" xfId="3800"/>
    <cellStyle name="Standard 3 2 2 3 2 2 2 2 2" xfId="11756"/>
    <cellStyle name="Standard 3 2 2 3 2 2 2 2 2 2" xfId="31342"/>
    <cellStyle name="Standard 3 2 2 3 2 2 2 2 2 3" xfId="19713"/>
    <cellStyle name="Standard 3 2 2 3 2 2 2 2 3" xfId="6452"/>
    <cellStyle name="Standard 3 2 2 3 2 2 2 2 3 2" xfId="26037"/>
    <cellStyle name="Standard 3 2 2 3 2 2 2 2 4" xfId="23385"/>
    <cellStyle name="Standard 3 2 2 3 2 2 2 2 5" xfId="14408"/>
    <cellStyle name="Standard 3 2 2 3 2 2 2 3" xfId="2780"/>
    <cellStyle name="Standard 3 2 2 3 2 2 2 3 2" xfId="10736"/>
    <cellStyle name="Standard 3 2 2 3 2 2 2 3 2 2" xfId="30322"/>
    <cellStyle name="Standard 3 2 2 3 2 2 2 3 2 3" xfId="18693"/>
    <cellStyle name="Standard 3 2 2 3 2 2 2 3 3" xfId="8084"/>
    <cellStyle name="Standard 3 2 2 3 2 2 2 3 3 2" xfId="27669"/>
    <cellStyle name="Standard 3 2 2 3 2 2 2 3 4" xfId="22365"/>
    <cellStyle name="Standard 3 2 2 3 2 2 2 3 5" xfId="16040"/>
    <cellStyle name="Standard 3 2 2 3 2 2 2 4" xfId="9104"/>
    <cellStyle name="Standard 3 2 2 3 2 2 2 4 2" xfId="28690"/>
    <cellStyle name="Standard 3 2 2 3 2 2 2 4 3" xfId="17061"/>
    <cellStyle name="Standard 3 2 2 3 2 2 2 5" xfId="5432"/>
    <cellStyle name="Standard 3 2 2 3 2 2 2 5 2" xfId="25017"/>
    <cellStyle name="Standard 3 2 2 3 2 2 2 6" xfId="20733"/>
    <cellStyle name="Standard 3 2 2 3 2 2 2 7" xfId="13388"/>
    <cellStyle name="Standard 3 2 2 3 2 2 3" xfId="2168"/>
    <cellStyle name="Standard 3 2 2 3 2 2 3 2" xfId="7472"/>
    <cellStyle name="Standard 3 2 2 3 2 2 3 2 2" xfId="27057"/>
    <cellStyle name="Standard 3 2 2 3 2 2 3 2 3" xfId="15428"/>
    <cellStyle name="Standard 3 2 2 3 2 2 3 3" xfId="10124"/>
    <cellStyle name="Standard 3 2 2 3 2 2 3 3 2" xfId="29710"/>
    <cellStyle name="Standard 3 2 2 3 2 2 3 3 3" xfId="18081"/>
    <cellStyle name="Standard 3 2 2 3 2 2 3 4" xfId="4820"/>
    <cellStyle name="Standard 3 2 2 3 2 2 3 4 2" xfId="24405"/>
    <cellStyle name="Standard 3 2 2 3 2 2 3 5" xfId="21753"/>
    <cellStyle name="Standard 3 2 2 3 2 2 3 6" xfId="12776"/>
    <cellStyle name="Standard 3 2 2 3 2 2 4" xfId="3188"/>
    <cellStyle name="Standard 3 2 2 3 2 2 4 2" xfId="11144"/>
    <cellStyle name="Standard 3 2 2 3 2 2 4 2 2" xfId="30730"/>
    <cellStyle name="Standard 3 2 2 3 2 2 4 2 3" xfId="19101"/>
    <cellStyle name="Standard 3 2 2 3 2 2 4 3" xfId="5840"/>
    <cellStyle name="Standard 3 2 2 3 2 2 4 3 2" xfId="25425"/>
    <cellStyle name="Standard 3 2 2 3 2 2 4 4" xfId="22773"/>
    <cellStyle name="Standard 3 2 2 3 2 2 4 5" xfId="13796"/>
    <cellStyle name="Standard 3 2 2 3 2 2 5" xfId="1760"/>
    <cellStyle name="Standard 3 2 2 3 2 2 5 2" xfId="9716"/>
    <cellStyle name="Standard 3 2 2 3 2 2 5 2 2" xfId="29302"/>
    <cellStyle name="Standard 3 2 2 3 2 2 5 2 3" xfId="17673"/>
    <cellStyle name="Standard 3 2 2 3 2 2 5 3" xfId="7064"/>
    <cellStyle name="Standard 3 2 2 3 2 2 5 3 2" xfId="26649"/>
    <cellStyle name="Standard 3 2 2 3 2 2 5 4" xfId="21345"/>
    <cellStyle name="Standard 3 2 2 3 2 2 5 5" xfId="15020"/>
    <cellStyle name="Standard 3 2 2 3 2 2 6" xfId="8492"/>
    <cellStyle name="Standard 3 2 2 3 2 2 6 2" xfId="28078"/>
    <cellStyle name="Standard 3 2 2 3 2 2 6 3" xfId="16449"/>
    <cellStyle name="Standard 3 2 2 3 2 2 7" xfId="4412"/>
    <cellStyle name="Standard 3 2 2 3 2 2 7 2" xfId="23997"/>
    <cellStyle name="Standard 3 2 2 3 2 2 8" xfId="20121"/>
    <cellStyle name="Standard 3 2 2 3 2 2 9" xfId="12368"/>
    <cellStyle name="Standard 3 2 2 3 2 3" xfId="866"/>
    <cellStyle name="Standard 3 2 2 3 2 3 2" xfId="2498"/>
    <cellStyle name="Standard 3 2 2 3 2 3 2 2" xfId="7802"/>
    <cellStyle name="Standard 3 2 2 3 2 3 2 2 2" xfId="27387"/>
    <cellStyle name="Standard 3 2 2 3 2 3 2 2 3" xfId="15758"/>
    <cellStyle name="Standard 3 2 2 3 2 3 2 3" xfId="10454"/>
    <cellStyle name="Standard 3 2 2 3 2 3 2 3 2" xfId="30040"/>
    <cellStyle name="Standard 3 2 2 3 2 3 2 3 3" xfId="18411"/>
    <cellStyle name="Standard 3 2 2 3 2 3 2 4" xfId="5150"/>
    <cellStyle name="Standard 3 2 2 3 2 3 2 4 2" xfId="24735"/>
    <cellStyle name="Standard 3 2 2 3 2 3 2 5" xfId="22083"/>
    <cellStyle name="Standard 3 2 2 3 2 3 2 6" xfId="13106"/>
    <cellStyle name="Standard 3 2 2 3 2 3 3" xfId="3518"/>
    <cellStyle name="Standard 3 2 2 3 2 3 3 2" xfId="11474"/>
    <cellStyle name="Standard 3 2 2 3 2 3 3 2 2" xfId="31060"/>
    <cellStyle name="Standard 3 2 2 3 2 3 3 2 3" xfId="19431"/>
    <cellStyle name="Standard 3 2 2 3 2 3 3 3" xfId="6170"/>
    <cellStyle name="Standard 3 2 2 3 2 3 3 3 2" xfId="25755"/>
    <cellStyle name="Standard 3 2 2 3 2 3 3 4" xfId="23103"/>
    <cellStyle name="Standard 3 2 2 3 2 3 3 5" xfId="14126"/>
    <cellStyle name="Standard 3 2 2 3 2 3 4" xfId="1478"/>
    <cellStyle name="Standard 3 2 2 3 2 3 4 2" xfId="9434"/>
    <cellStyle name="Standard 3 2 2 3 2 3 4 2 2" xfId="29020"/>
    <cellStyle name="Standard 3 2 2 3 2 3 4 2 3" xfId="17391"/>
    <cellStyle name="Standard 3 2 2 3 2 3 4 3" xfId="6782"/>
    <cellStyle name="Standard 3 2 2 3 2 3 4 3 2" xfId="26367"/>
    <cellStyle name="Standard 3 2 2 3 2 3 4 4" xfId="21063"/>
    <cellStyle name="Standard 3 2 2 3 2 3 4 5" xfId="14738"/>
    <cellStyle name="Standard 3 2 2 3 2 3 5" xfId="8822"/>
    <cellStyle name="Standard 3 2 2 3 2 3 5 2" xfId="28408"/>
    <cellStyle name="Standard 3 2 2 3 2 3 5 3" xfId="16779"/>
    <cellStyle name="Standard 3 2 2 3 2 3 6" xfId="4130"/>
    <cellStyle name="Standard 3 2 2 3 2 3 6 2" xfId="23715"/>
    <cellStyle name="Standard 3 2 2 3 2 3 7" xfId="20451"/>
    <cellStyle name="Standard 3 2 2 3 2 3 8" xfId="12086"/>
    <cellStyle name="Standard 3 2 2 3 2 4" xfId="740"/>
    <cellStyle name="Standard 3 2 2 3 2 4 2" xfId="3392"/>
    <cellStyle name="Standard 3 2 2 3 2 4 2 2" xfId="11348"/>
    <cellStyle name="Standard 3 2 2 3 2 4 2 2 2" xfId="30934"/>
    <cellStyle name="Standard 3 2 2 3 2 4 2 2 3" xfId="19305"/>
    <cellStyle name="Standard 3 2 2 3 2 4 2 3" xfId="6044"/>
    <cellStyle name="Standard 3 2 2 3 2 4 2 3 2" xfId="25629"/>
    <cellStyle name="Standard 3 2 2 3 2 4 2 4" xfId="22977"/>
    <cellStyle name="Standard 3 2 2 3 2 4 2 5" xfId="14000"/>
    <cellStyle name="Standard 3 2 2 3 2 4 3" xfId="2372"/>
    <cellStyle name="Standard 3 2 2 3 2 4 3 2" xfId="10328"/>
    <cellStyle name="Standard 3 2 2 3 2 4 3 2 2" xfId="29914"/>
    <cellStyle name="Standard 3 2 2 3 2 4 3 2 3" xfId="18285"/>
    <cellStyle name="Standard 3 2 2 3 2 4 3 3" xfId="7676"/>
    <cellStyle name="Standard 3 2 2 3 2 4 3 3 2" xfId="27261"/>
    <cellStyle name="Standard 3 2 2 3 2 4 3 4" xfId="21957"/>
    <cellStyle name="Standard 3 2 2 3 2 4 3 5" xfId="15632"/>
    <cellStyle name="Standard 3 2 2 3 2 4 4" xfId="8696"/>
    <cellStyle name="Standard 3 2 2 3 2 4 4 2" xfId="28282"/>
    <cellStyle name="Standard 3 2 2 3 2 4 4 3" xfId="16653"/>
    <cellStyle name="Standard 3 2 2 3 2 4 5" xfId="5024"/>
    <cellStyle name="Standard 3 2 2 3 2 4 5 2" xfId="24609"/>
    <cellStyle name="Standard 3 2 2 3 2 4 6" xfId="20325"/>
    <cellStyle name="Standard 3 2 2 3 2 4 7" xfId="12980"/>
    <cellStyle name="Standard 3 2 2 3 2 5" xfId="1886"/>
    <cellStyle name="Standard 3 2 2 3 2 5 2" xfId="7190"/>
    <cellStyle name="Standard 3 2 2 3 2 5 2 2" xfId="26775"/>
    <cellStyle name="Standard 3 2 2 3 2 5 2 3" xfId="15146"/>
    <cellStyle name="Standard 3 2 2 3 2 5 3" xfId="9842"/>
    <cellStyle name="Standard 3 2 2 3 2 5 3 2" xfId="29428"/>
    <cellStyle name="Standard 3 2 2 3 2 5 3 3" xfId="17799"/>
    <cellStyle name="Standard 3 2 2 3 2 5 4" xfId="4538"/>
    <cellStyle name="Standard 3 2 2 3 2 5 4 2" xfId="24123"/>
    <cellStyle name="Standard 3 2 2 3 2 5 5" xfId="21471"/>
    <cellStyle name="Standard 3 2 2 3 2 5 6" xfId="12494"/>
    <cellStyle name="Standard 3 2 2 3 2 6" xfId="2906"/>
    <cellStyle name="Standard 3 2 2 3 2 6 2" xfId="10862"/>
    <cellStyle name="Standard 3 2 2 3 2 6 2 2" xfId="30448"/>
    <cellStyle name="Standard 3 2 2 3 2 6 2 3" xfId="18819"/>
    <cellStyle name="Standard 3 2 2 3 2 6 3" xfId="5558"/>
    <cellStyle name="Standard 3 2 2 3 2 6 3 2" xfId="25143"/>
    <cellStyle name="Standard 3 2 2 3 2 6 4" xfId="22491"/>
    <cellStyle name="Standard 3 2 2 3 2 6 5" xfId="13514"/>
    <cellStyle name="Standard 3 2 2 3 2 7" xfId="1352"/>
    <cellStyle name="Standard 3 2 2 3 2 7 2" xfId="9308"/>
    <cellStyle name="Standard 3 2 2 3 2 7 2 2" xfId="28894"/>
    <cellStyle name="Standard 3 2 2 3 2 7 2 3" xfId="17265"/>
    <cellStyle name="Standard 3 2 2 3 2 7 3" xfId="6656"/>
    <cellStyle name="Standard 3 2 2 3 2 7 3 2" xfId="26241"/>
    <cellStyle name="Standard 3 2 2 3 2 7 4" xfId="20937"/>
    <cellStyle name="Standard 3 2 2 3 2 7 5" xfId="14612"/>
    <cellStyle name="Standard 3 2 2 3 2 8" xfId="8210"/>
    <cellStyle name="Standard 3 2 2 3 2 8 2" xfId="27796"/>
    <cellStyle name="Standard 3 2 2 3 2 8 3" xfId="16167"/>
    <cellStyle name="Standard 3 2 2 3 2 9" xfId="4004"/>
    <cellStyle name="Standard 3 2 2 3 2 9 2" xfId="23589"/>
    <cellStyle name="Standard 3 2 2 3 3" xfId="302"/>
    <cellStyle name="Standard 3 2 2 3 3 10" xfId="19887"/>
    <cellStyle name="Standard 3 2 2 3 3 11" xfId="11882"/>
    <cellStyle name="Standard 3 2 2 3 3 2" xfId="458"/>
    <cellStyle name="Standard 3 2 2 3 3 2 2" xfId="1070"/>
    <cellStyle name="Standard 3 2 2 3 3 2 2 2" xfId="3722"/>
    <cellStyle name="Standard 3 2 2 3 3 2 2 2 2" xfId="11678"/>
    <cellStyle name="Standard 3 2 2 3 3 2 2 2 2 2" xfId="31264"/>
    <cellStyle name="Standard 3 2 2 3 3 2 2 2 2 3" xfId="19635"/>
    <cellStyle name="Standard 3 2 2 3 3 2 2 2 3" xfId="6374"/>
    <cellStyle name="Standard 3 2 2 3 3 2 2 2 3 2" xfId="25959"/>
    <cellStyle name="Standard 3 2 2 3 3 2 2 2 4" xfId="23307"/>
    <cellStyle name="Standard 3 2 2 3 3 2 2 2 5" xfId="14330"/>
    <cellStyle name="Standard 3 2 2 3 3 2 2 3" xfId="2702"/>
    <cellStyle name="Standard 3 2 2 3 3 2 2 3 2" xfId="10658"/>
    <cellStyle name="Standard 3 2 2 3 3 2 2 3 2 2" xfId="30244"/>
    <cellStyle name="Standard 3 2 2 3 3 2 2 3 2 3" xfId="18615"/>
    <cellStyle name="Standard 3 2 2 3 3 2 2 3 3" xfId="8006"/>
    <cellStyle name="Standard 3 2 2 3 3 2 2 3 3 2" xfId="27591"/>
    <cellStyle name="Standard 3 2 2 3 3 2 2 3 4" xfId="22287"/>
    <cellStyle name="Standard 3 2 2 3 3 2 2 3 5" xfId="15962"/>
    <cellStyle name="Standard 3 2 2 3 3 2 2 4" xfId="9026"/>
    <cellStyle name="Standard 3 2 2 3 3 2 2 4 2" xfId="28612"/>
    <cellStyle name="Standard 3 2 2 3 3 2 2 4 3" xfId="16983"/>
    <cellStyle name="Standard 3 2 2 3 3 2 2 5" xfId="5354"/>
    <cellStyle name="Standard 3 2 2 3 3 2 2 5 2" xfId="24939"/>
    <cellStyle name="Standard 3 2 2 3 3 2 2 6" xfId="20655"/>
    <cellStyle name="Standard 3 2 2 3 3 2 2 7" xfId="13310"/>
    <cellStyle name="Standard 3 2 2 3 3 2 3" xfId="2090"/>
    <cellStyle name="Standard 3 2 2 3 3 2 3 2" xfId="7394"/>
    <cellStyle name="Standard 3 2 2 3 3 2 3 2 2" xfId="26979"/>
    <cellStyle name="Standard 3 2 2 3 3 2 3 2 3" xfId="15350"/>
    <cellStyle name="Standard 3 2 2 3 3 2 3 3" xfId="10046"/>
    <cellStyle name="Standard 3 2 2 3 3 2 3 3 2" xfId="29632"/>
    <cellStyle name="Standard 3 2 2 3 3 2 3 3 3" xfId="18003"/>
    <cellStyle name="Standard 3 2 2 3 3 2 3 4" xfId="4742"/>
    <cellStyle name="Standard 3 2 2 3 3 2 3 4 2" xfId="24327"/>
    <cellStyle name="Standard 3 2 2 3 3 2 3 5" xfId="21675"/>
    <cellStyle name="Standard 3 2 2 3 3 2 3 6" xfId="12698"/>
    <cellStyle name="Standard 3 2 2 3 3 2 4" xfId="3110"/>
    <cellStyle name="Standard 3 2 2 3 3 2 4 2" xfId="11066"/>
    <cellStyle name="Standard 3 2 2 3 3 2 4 2 2" xfId="30652"/>
    <cellStyle name="Standard 3 2 2 3 3 2 4 2 3" xfId="19023"/>
    <cellStyle name="Standard 3 2 2 3 3 2 4 3" xfId="5762"/>
    <cellStyle name="Standard 3 2 2 3 3 2 4 3 2" xfId="25347"/>
    <cellStyle name="Standard 3 2 2 3 3 2 4 4" xfId="22695"/>
    <cellStyle name="Standard 3 2 2 3 3 2 4 5" xfId="13718"/>
    <cellStyle name="Standard 3 2 2 3 3 2 5" xfId="1682"/>
    <cellStyle name="Standard 3 2 2 3 3 2 5 2" xfId="9638"/>
    <cellStyle name="Standard 3 2 2 3 3 2 5 2 2" xfId="29224"/>
    <cellStyle name="Standard 3 2 2 3 3 2 5 2 3" xfId="17595"/>
    <cellStyle name="Standard 3 2 2 3 3 2 5 3" xfId="6986"/>
    <cellStyle name="Standard 3 2 2 3 3 2 5 3 2" xfId="26571"/>
    <cellStyle name="Standard 3 2 2 3 3 2 5 4" xfId="21267"/>
    <cellStyle name="Standard 3 2 2 3 3 2 5 5" xfId="14942"/>
    <cellStyle name="Standard 3 2 2 3 3 2 6" xfId="8414"/>
    <cellStyle name="Standard 3 2 2 3 3 2 6 2" xfId="28000"/>
    <cellStyle name="Standard 3 2 2 3 3 2 6 3" xfId="16371"/>
    <cellStyle name="Standard 3 2 2 3 3 2 7" xfId="4334"/>
    <cellStyle name="Standard 3 2 2 3 3 2 7 2" xfId="23919"/>
    <cellStyle name="Standard 3 2 2 3 3 2 8" xfId="20043"/>
    <cellStyle name="Standard 3 2 2 3 3 2 9" xfId="12290"/>
    <cellStyle name="Standard 3 2 2 3 3 3" xfId="914"/>
    <cellStyle name="Standard 3 2 2 3 3 3 2" xfId="2546"/>
    <cellStyle name="Standard 3 2 2 3 3 3 2 2" xfId="7850"/>
    <cellStyle name="Standard 3 2 2 3 3 3 2 2 2" xfId="27435"/>
    <cellStyle name="Standard 3 2 2 3 3 3 2 2 3" xfId="15806"/>
    <cellStyle name="Standard 3 2 2 3 3 3 2 3" xfId="10502"/>
    <cellStyle name="Standard 3 2 2 3 3 3 2 3 2" xfId="30088"/>
    <cellStyle name="Standard 3 2 2 3 3 3 2 3 3" xfId="18459"/>
    <cellStyle name="Standard 3 2 2 3 3 3 2 4" xfId="5198"/>
    <cellStyle name="Standard 3 2 2 3 3 3 2 4 2" xfId="24783"/>
    <cellStyle name="Standard 3 2 2 3 3 3 2 5" xfId="22131"/>
    <cellStyle name="Standard 3 2 2 3 3 3 2 6" xfId="13154"/>
    <cellStyle name="Standard 3 2 2 3 3 3 3" xfId="3566"/>
    <cellStyle name="Standard 3 2 2 3 3 3 3 2" xfId="11522"/>
    <cellStyle name="Standard 3 2 2 3 3 3 3 2 2" xfId="31108"/>
    <cellStyle name="Standard 3 2 2 3 3 3 3 2 3" xfId="19479"/>
    <cellStyle name="Standard 3 2 2 3 3 3 3 3" xfId="6218"/>
    <cellStyle name="Standard 3 2 2 3 3 3 3 3 2" xfId="25803"/>
    <cellStyle name="Standard 3 2 2 3 3 3 3 4" xfId="23151"/>
    <cellStyle name="Standard 3 2 2 3 3 3 3 5" xfId="14174"/>
    <cellStyle name="Standard 3 2 2 3 3 3 4" xfId="1526"/>
    <cellStyle name="Standard 3 2 2 3 3 3 4 2" xfId="9482"/>
    <cellStyle name="Standard 3 2 2 3 3 3 4 2 2" xfId="29068"/>
    <cellStyle name="Standard 3 2 2 3 3 3 4 2 3" xfId="17439"/>
    <cellStyle name="Standard 3 2 2 3 3 3 4 3" xfId="6830"/>
    <cellStyle name="Standard 3 2 2 3 3 3 4 3 2" xfId="26415"/>
    <cellStyle name="Standard 3 2 2 3 3 3 4 4" xfId="21111"/>
    <cellStyle name="Standard 3 2 2 3 3 3 4 5" xfId="14786"/>
    <cellStyle name="Standard 3 2 2 3 3 3 5" xfId="8870"/>
    <cellStyle name="Standard 3 2 2 3 3 3 5 2" xfId="28456"/>
    <cellStyle name="Standard 3 2 2 3 3 3 5 3" xfId="16827"/>
    <cellStyle name="Standard 3 2 2 3 3 3 6" xfId="4178"/>
    <cellStyle name="Standard 3 2 2 3 3 3 6 2" xfId="23763"/>
    <cellStyle name="Standard 3 2 2 3 3 3 7" xfId="20499"/>
    <cellStyle name="Standard 3 2 2 3 3 3 8" xfId="12134"/>
    <cellStyle name="Standard 3 2 2 3 3 4" xfId="662"/>
    <cellStyle name="Standard 3 2 2 3 3 4 2" xfId="3314"/>
    <cellStyle name="Standard 3 2 2 3 3 4 2 2" xfId="11270"/>
    <cellStyle name="Standard 3 2 2 3 3 4 2 2 2" xfId="30856"/>
    <cellStyle name="Standard 3 2 2 3 3 4 2 2 3" xfId="19227"/>
    <cellStyle name="Standard 3 2 2 3 3 4 2 3" xfId="5966"/>
    <cellStyle name="Standard 3 2 2 3 3 4 2 3 2" xfId="25551"/>
    <cellStyle name="Standard 3 2 2 3 3 4 2 4" xfId="22899"/>
    <cellStyle name="Standard 3 2 2 3 3 4 2 5" xfId="13922"/>
    <cellStyle name="Standard 3 2 2 3 3 4 3" xfId="2294"/>
    <cellStyle name="Standard 3 2 2 3 3 4 3 2" xfId="10250"/>
    <cellStyle name="Standard 3 2 2 3 3 4 3 2 2" xfId="29836"/>
    <cellStyle name="Standard 3 2 2 3 3 4 3 2 3" xfId="18207"/>
    <cellStyle name="Standard 3 2 2 3 3 4 3 3" xfId="7598"/>
    <cellStyle name="Standard 3 2 2 3 3 4 3 3 2" xfId="27183"/>
    <cellStyle name="Standard 3 2 2 3 3 4 3 4" xfId="21879"/>
    <cellStyle name="Standard 3 2 2 3 3 4 3 5" xfId="15554"/>
    <cellStyle name="Standard 3 2 2 3 3 4 4" xfId="8618"/>
    <cellStyle name="Standard 3 2 2 3 3 4 4 2" xfId="28204"/>
    <cellStyle name="Standard 3 2 2 3 3 4 4 3" xfId="16575"/>
    <cellStyle name="Standard 3 2 2 3 3 4 5" xfId="4946"/>
    <cellStyle name="Standard 3 2 2 3 3 4 5 2" xfId="24531"/>
    <cellStyle name="Standard 3 2 2 3 3 4 6" xfId="20247"/>
    <cellStyle name="Standard 3 2 2 3 3 4 7" xfId="12902"/>
    <cellStyle name="Standard 3 2 2 3 3 5" xfId="1934"/>
    <cellStyle name="Standard 3 2 2 3 3 5 2" xfId="7238"/>
    <cellStyle name="Standard 3 2 2 3 3 5 2 2" xfId="26823"/>
    <cellStyle name="Standard 3 2 2 3 3 5 2 3" xfId="15194"/>
    <cellStyle name="Standard 3 2 2 3 3 5 3" xfId="9890"/>
    <cellStyle name="Standard 3 2 2 3 3 5 3 2" xfId="29476"/>
    <cellStyle name="Standard 3 2 2 3 3 5 3 3" xfId="17847"/>
    <cellStyle name="Standard 3 2 2 3 3 5 4" xfId="4586"/>
    <cellStyle name="Standard 3 2 2 3 3 5 4 2" xfId="24171"/>
    <cellStyle name="Standard 3 2 2 3 3 5 5" xfId="21519"/>
    <cellStyle name="Standard 3 2 2 3 3 5 6" xfId="12542"/>
    <cellStyle name="Standard 3 2 2 3 3 6" xfId="2954"/>
    <cellStyle name="Standard 3 2 2 3 3 6 2" xfId="10910"/>
    <cellStyle name="Standard 3 2 2 3 3 6 2 2" xfId="30496"/>
    <cellStyle name="Standard 3 2 2 3 3 6 2 3" xfId="18867"/>
    <cellStyle name="Standard 3 2 2 3 3 6 3" xfId="5606"/>
    <cellStyle name="Standard 3 2 2 3 3 6 3 2" xfId="25191"/>
    <cellStyle name="Standard 3 2 2 3 3 6 4" xfId="22539"/>
    <cellStyle name="Standard 3 2 2 3 3 6 5" xfId="13562"/>
    <cellStyle name="Standard 3 2 2 3 3 7" xfId="1274"/>
    <cellStyle name="Standard 3 2 2 3 3 7 2" xfId="9230"/>
    <cellStyle name="Standard 3 2 2 3 3 7 2 2" xfId="28816"/>
    <cellStyle name="Standard 3 2 2 3 3 7 2 3" xfId="17187"/>
    <cellStyle name="Standard 3 2 2 3 3 7 3" xfId="6578"/>
    <cellStyle name="Standard 3 2 2 3 3 7 3 2" xfId="26163"/>
    <cellStyle name="Standard 3 2 2 3 3 7 4" xfId="20859"/>
    <cellStyle name="Standard 3 2 2 3 3 7 5" xfId="14534"/>
    <cellStyle name="Standard 3 2 2 3 3 8" xfId="8258"/>
    <cellStyle name="Standard 3 2 2 3 3 8 2" xfId="27844"/>
    <cellStyle name="Standard 3 2 2 3 3 8 3" xfId="16215"/>
    <cellStyle name="Standard 3 2 2 3 3 9" xfId="3926"/>
    <cellStyle name="Standard 3 2 2 3 3 9 2" xfId="23511"/>
    <cellStyle name="Standard 3 2 2 3 4" xfId="410"/>
    <cellStyle name="Standard 3 2 2 3 4 2" xfId="1022"/>
    <cellStyle name="Standard 3 2 2 3 4 2 2" xfId="3674"/>
    <cellStyle name="Standard 3 2 2 3 4 2 2 2" xfId="11630"/>
    <cellStyle name="Standard 3 2 2 3 4 2 2 2 2" xfId="31216"/>
    <cellStyle name="Standard 3 2 2 3 4 2 2 2 3" xfId="19587"/>
    <cellStyle name="Standard 3 2 2 3 4 2 2 3" xfId="6326"/>
    <cellStyle name="Standard 3 2 2 3 4 2 2 3 2" xfId="25911"/>
    <cellStyle name="Standard 3 2 2 3 4 2 2 4" xfId="23259"/>
    <cellStyle name="Standard 3 2 2 3 4 2 2 5" xfId="14282"/>
    <cellStyle name="Standard 3 2 2 3 4 2 3" xfId="2654"/>
    <cellStyle name="Standard 3 2 2 3 4 2 3 2" xfId="10610"/>
    <cellStyle name="Standard 3 2 2 3 4 2 3 2 2" xfId="30196"/>
    <cellStyle name="Standard 3 2 2 3 4 2 3 2 3" xfId="18567"/>
    <cellStyle name="Standard 3 2 2 3 4 2 3 3" xfId="7958"/>
    <cellStyle name="Standard 3 2 2 3 4 2 3 3 2" xfId="27543"/>
    <cellStyle name="Standard 3 2 2 3 4 2 3 4" xfId="22239"/>
    <cellStyle name="Standard 3 2 2 3 4 2 3 5" xfId="15914"/>
    <cellStyle name="Standard 3 2 2 3 4 2 4" xfId="8978"/>
    <cellStyle name="Standard 3 2 2 3 4 2 4 2" xfId="28564"/>
    <cellStyle name="Standard 3 2 2 3 4 2 4 3" xfId="16935"/>
    <cellStyle name="Standard 3 2 2 3 4 2 5" xfId="5306"/>
    <cellStyle name="Standard 3 2 2 3 4 2 5 2" xfId="24891"/>
    <cellStyle name="Standard 3 2 2 3 4 2 6" xfId="20607"/>
    <cellStyle name="Standard 3 2 2 3 4 2 7" xfId="13262"/>
    <cellStyle name="Standard 3 2 2 3 4 3" xfId="2042"/>
    <cellStyle name="Standard 3 2 2 3 4 3 2" xfId="7346"/>
    <cellStyle name="Standard 3 2 2 3 4 3 2 2" xfId="26931"/>
    <cellStyle name="Standard 3 2 2 3 4 3 2 3" xfId="15302"/>
    <cellStyle name="Standard 3 2 2 3 4 3 3" xfId="9998"/>
    <cellStyle name="Standard 3 2 2 3 4 3 3 2" xfId="29584"/>
    <cellStyle name="Standard 3 2 2 3 4 3 3 3" xfId="17955"/>
    <cellStyle name="Standard 3 2 2 3 4 3 4" xfId="4694"/>
    <cellStyle name="Standard 3 2 2 3 4 3 4 2" xfId="24279"/>
    <cellStyle name="Standard 3 2 2 3 4 3 5" xfId="21627"/>
    <cellStyle name="Standard 3 2 2 3 4 3 6" xfId="12650"/>
    <cellStyle name="Standard 3 2 2 3 4 4" xfId="3062"/>
    <cellStyle name="Standard 3 2 2 3 4 4 2" xfId="11018"/>
    <cellStyle name="Standard 3 2 2 3 4 4 2 2" xfId="30604"/>
    <cellStyle name="Standard 3 2 2 3 4 4 2 3" xfId="18975"/>
    <cellStyle name="Standard 3 2 2 3 4 4 3" xfId="5714"/>
    <cellStyle name="Standard 3 2 2 3 4 4 3 2" xfId="25299"/>
    <cellStyle name="Standard 3 2 2 3 4 4 4" xfId="22647"/>
    <cellStyle name="Standard 3 2 2 3 4 4 5" xfId="13670"/>
    <cellStyle name="Standard 3 2 2 3 4 5" xfId="1634"/>
    <cellStyle name="Standard 3 2 2 3 4 5 2" xfId="9590"/>
    <cellStyle name="Standard 3 2 2 3 4 5 2 2" xfId="29176"/>
    <cellStyle name="Standard 3 2 2 3 4 5 2 3" xfId="17547"/>
    <cellStyle name="Standard 3 2 2 3 4 5 3" xfId="6938"/>
    <cellStyle name="Standard 3 2 2 3 4 5 3 2" xfId="26523"/>
    <cellStyle name="Standard 3 2 2 3 4 5 4" xfId="21219"/>
    <cellStyle name="Standard 3 2 2 3 4 5 5" xfId="14894"/>
    <cellStyle name="Standard 3 2 2 3 4 6" xfId="8366"/>
    <cellStyle name="Standard 3 2 2 3 4 6 2" xfId="27952"/>
    <cellStyle name="Standard 3 2 2 3 4 6 3" xfId="16323"/>
    <cellStyle name="Standard 3 2 2 3 4 7" xfId="4286"/>
    <cellStyle name="Standard 3 2 2 3 4 7 2" xfId="23871"/>
    <cellStyle name="Standard 3 2 2 3 4 8" xfId="19995"/>
    <cellStyle name="Standard 3 2 2 3 4 9" xfId="12242"/>
    <cellStyle name="Standard 3 2 2 3 5" xfId="788"/>
    <cellStyle name="Standard 3 2 2 3 5 2" xfId="2420"/>
    <cellStyle name="Standard 3 2 2 3 5 2 2" xfId="7724"/>
    <cellStyle name="Standard 3 2 2 3 5 2 2 2" xfId="27309"/>
    <cellStyle name="Standard 3 2 2 3 5 2 2 3" xfId="15680"/>
    <cellStyle name="Standard 3 2 2 3 5 2 3" xfId="10376"/>
    <cellStyle name="Standard 3 2 2 3 5 2 3 2" xfId="29962"/>
    <cellStyle name="Standard 3 2 2 3 5 2 3 3" xfId="18333"/>
    <cellStyle name="Standard 3 2 2 3 5 2 4" xfId="5072"/>
    <cellStyle name="Standard 3 2 2 3 5 2 4 2" xfId="24657"/>
    <cellStyle name="Standard 3 2 2 3 5 2 5" xfId="22005"/>
    <cellStyle name="Standard 3 2 2 3 5 2 6" xfId="13028"/>
    <cellStyle name="Standard 3 2 2 3 5 3" xfId="3440"/>
    <cellStyle name="Standard 3 2 2 3 5 3 2" xfId="11396"/>
    <cellStyle name="Standard 3 2 2 3 5 3 2 2" xfId="30982"/>
    <cellStyle name="Standard 3 2 2 3 5 3 2 3" xfId="19353"/>
    <cellStyle name="Standard 3 2 2 3 5 3 3" xfId="6092"/>
    <cellStyle name="Standard 3 2 2 3 5 3 3 2" xfId="25677"/>
    <cellStyle name="Standard 3 2 2 3 5 3 4" xfId="23025"/>
    <cellStyle name="Standard 3 2 2 3 5 3 5" xfId="14048"/>
    <cellStyle name="Standard 3 2 2 3 5 4" xfId="1400"/>
    <cellStyle name="Standard 3 2 2 3 5 4 2" xfId="9356"/>
    <cellStyle name="Standard 3 2 2 3 5 4 2 2" xfId="28942"/>
    <cellStyle name="Standard 3 2 2 3 5 4 2 3" xfId="17313"/>
    <cellStyle name="Standard 3 2 2 3 5 4 3" xfId="6704"/>
    <cellStyle name="Standard 3 2 2 3 5 4 3 2" xfId="26289"/>
    <cellStyle name="Standard 3 2 2 3 5 4 4" xfId="20985"/>
    <cellStyle name="Standard 3 2 2 3 5 4 5" xfId="14660"/>
    <cellStyle name="Standard 3 2 2 3 5 5" xfId="8744"/>
    <cellStyle name="Standard 3 2 2 3 5 5 2" xfId="28330"/>
    <cellStyle name="Standard 3 2 2 3 5 5 3" xfId="16701"/>
    <cellStyle name="Standard 3 2 2 3 5 6" xfId="4052"/>
    <cellStyle name="Standard 3 2 2 3 5 6 2" xfId="23637"/>
    <cellStyle name="Standard 3 2 2 3 5 7" xfId="20373"/>
    <cellStyle name="Standard 3 2 2 3 5 8" xfId="12008"/>
    <cellStyle name="Standard 3 2 2 3 6" xfId="614"/>
    <cellStyle name="Standard 3 2 2 3 6 2" xfId="3266"/>
    <cellStyle name="Standard 3 2 2 3 6 2 2" xfId="11222"/>
    <cellStyle name="Standard 3 2 2 3 6 2 2 2" xfId="30808"/>
    <cellStyle name="Standard 3 2 2 3 6 2 2 3" xfId="19179"/>
    <cellStyle name="Standard 3 2 2 3 6 2 3" xfId="5918"/>
    <cellStyle name="Standard 3 2 2 3 6 2 3 2" xfId="25503"/>
    <cellStyle name="Standard 3 2 2 3 6 2 4" xfId="22851"/>
    <cellStyle name="Standard 3 2 2 3 6 2 5" xfId="13874"/>
    <cellStyle name="Standard 3 2 2 3 6 3" xfId="2246"/>
    <cellStyle name="Standard 3 2 2 3 6 3 2" xfId="10202"/>
    <cellStyle name="Standard 3 2 2 3 6 3 2 2" xfId="29788"/>
    <cellStyle name="Standard 3 2 2 3 6 3 2 3" xfId="18159"/>
    <cellStyle name="Standard 3 2 2 3 6 3 3" xfId="7550"/>
    <cellStyle name="Standard 3 2 2 3 6 3 3 2" xfId="27135"/>
    <cellStyle name="Standard 3 2 2 3 6 3 4" xfId="21831"/>
    <cellStyle name="Standard 3 2 2 3 6 3 5" xfId="15506"/>
    <cellStyle name="Standard 3 2 2 3 6 4" xfId="8570"/>
    <cellStyle name="Standard 3 2 2 3 6 4 2" xfId="28156"/>
    <cellStyle name="Standard 3 2 2 3 6 4 3" xfId="16527"/>
    <cellStyle name="Standard 3 2 2 3 6 5" xfId="4898"/>
    <cellStyle name="Standard 3 2 2 3 6 5 2" xfId="24483"/>
    <cellStyle name="Standard 3 2 2 3 6 6" xfId="20199"/>
    <cellStyle name="Standard 3 2 2 3 6 7" xfId="12854"/>
    <cellStyle name="Standard 3 2 2 3 7" xfId="1808"/>
    <cellStyle name="Standard 3 2 2 3 7 2" xfId="7112"/>
    <cellStyle name="Standard 3 2 2 3 7 2 2" xfId="26697"/>
    <cellStyle name="Standard 3 2 2 3 7 2 3" xfId="15068"/>
    <cellStyle name="Standard 3 2 2 3 7 3" xfId="9764"/>
    <cellStyle name="Standard 3 2 2 3 7 3 2" xfId="29350"/>
    <cellStyle name="Standard 3 2 2 3 7 3 3" xfId="17721"/>
    <cellStyle name="Standard 3 2 2 3 7 4" xfId="4460"/>
    <cellStyle name="Standard 3 2 2 3 7 4 2" xfId="24045"/>
    <cellStyle name="Standard 3 2 2 3 7 5" xfId="21393"/>
    <cellStyle name="Standard 3 2 2 3 7 6" xfId="12416"/>
    <cellStyle name="Standard 3 2 2 3 8" xfId="2828"/>
    <cellStyle name="Standard 3 2 2 3 8 2" xfId="10784"/>
    <cellStyle name="Standard 3 2 2 3 8 2 2" xfId="30370"/>
    <cellStyle name="Standard 3 2 2 3 8 2 3" xfId="18741"/>
    <cellStyle name="Standard 3 2 2 3 8 3" xfId="5480"/>
    <cellStyle name="Standard 3 2 2 3 8 3 2" xfId="25065"/>
    <cellStyle name="Standard 3 2 2 3 8 4" xfId="22413"/>
    <cellStyle name="Standard 3 2 2 3 8 5" xfId="13436"/>
    <cellStyle name="Standard 3 2 2 3 9" xfId="1226"/>
    <cellStyle name="Standard 3 2 2 3 9 2" xfId="9182"/>
    <cellStyle name="Standard 3 2 2 3 9 2 2" xfId="28768"/>
    <cellStyle name="Standard 3 2 2 3 9 2 3" xfId="17139"/>
    <cellStyle name="Standard 3 2 2 3 9 3" xfId="6530"/>
    <cellStyle name="Standard 3 2 2 3 9 3 2" xfId="26115"/>
    <cellStyle name="Standard 3 2 2 3 9 4" xfId="20811"/>
    <cellStyle name="Standard 3 2 2 3 9 5" xfId="14486"/>
    <cellStyle name="Standard 3 2 2 4" xfId="242"/>
    <cellStyle name="Standard 3 2 2 4 10" xfId="3866"/>
    <cellStyle name="Standard 3 2 2 4 10 2" xfId="23451"/>
    <cellStyle name="Standard 3 2 2 4 11" xfId="19827"/>
    <cellStyle name="Standard 3 2 2 4 12" xfId="11822"/>
    <cellStyle name="Standard 3 2 2 4 2" xfId="338"/>
    <cellStyle name="Standard 3 2 2 4 2 10" xfId="19923"/>
    <cellStyle name="Standard 3 2 2 4 2 11" xfId="11948"/>
    <cellStyle name="Standard 3 2 2 4 2 2" xfId="524"/>
    <cellStyle name="Standard 3 2 2 4 2 2 2" xfId="1136"/>
    <cellStyle name="Standard 3 2 2 4 2 2 2 2" xfId="3788"/>
    <cellStyle name="Standard 3 2 2 4 2 2 2 2 2" xfId="11744"/>
    <cellStyle name="Standard 3 2 2 4 2 2 2 2 2 2" xfId="31330"/>
    <cellStyle name="Standard 3 2 2 4 2 2 2 2 2 3" xfId="19701"/>
    <cellStyle name="Standard 3 2 2 4 2 2 2 2 3" xfId="6440"/>
    <cellStyle name="Standard 3 2 2 4 2 2 2 2 3 2" xfId="26025"/>
    <cellStyle name="Standard 3 2 2 4 2 2 2 2 4" xfId="23373"/>
    <cellStyle name="Standard 3 2 2 4 2 2 2 2 5" xfId="14396"/>
    <cellStyle name="Standard 3 2 2 4 2 2 2 3" xfId="2768"/>
    <cellStyle name="Standard 3 2 2 4 2 2 2 3 2" xfId="10724"/>
    <cellStyle name="Standard 3 2 2 4 2 2 2 3 2 2" xfId="30310"/>
    <cellStyle name="Standard 3 2 2 4 2 2 2 3 2 3" xfId="18681"/>
    <cellStyle name="Standard 3 2 2 4 2 2 2 3 3" xfId="8072"/>
    <cellStyle name="Standard 3 2 2 4 2 2 2 3 3 2" xfId="27657"/>
    <cellStyle name="Standard 3 2 2 4 2 2 2 3 4" xfId="22353"/>
    <cellStyle name="Standard 3 2 2 4 2 2 2 3 5" xfId="16028"/>
    <cellStyle name="Standard 3 2 2 4 2 2 2 4" xfId="9092"/>
    <cellStyle name="Standard 3 2 2 4 2 2 2 4 2" xfId="28678"/>
    <cellStyle name="Standard 3 2 2 4 2 2 2 4 3" xfId="17049"/>
    <cellStyle name="Standard 3 2 2 4 2 2 2 5" xfId="5420"/>
    <cellStyle name="Standard 3 2 2 4 2 2 2 5 2" xfId="25005"/>
    <cellStyle name="Standard 3 2 2 4 2 2 2 6" xfId="20721"/>
    <cellStyle name="Standard 3 2 2 4 2 2 2 7" xfId="13376"/>
    <cellStyle name="Standard 3 2 2 4 2 2 3" xfId="2156"/>
    <cellStyle name="Standard 3 2 2 4 2 2 3 2" xfId="7460"/>
    <cellStyle name="Standard 3 2 2 4 2 2 3 2 2" xfId="27045"/>
    <cellStyle name="Standard 3 2 2 4 2 2 3 2 3" xfId="15416"/>
    <cellStyle name="Standard 3 2 2 4 2 2 3 3" xfId="10112"/>
    <cellStyle name="Standard 3 2 2 4 2 2 3 3 2" xfId="29698"/>
    <cellStyle name="Standard 3 2 2 4 2 2 3 3 3" xfId="18069"/>
    <cellStyle name="Standard 3 2 2 4 2 2 3 4" xfId="4808"/>
    <cellStyle name="Standard 3 2 2 4 2 2 3 4 2" xfId="24393"/>
    <cellStyle name="Standard 3 2 2 4 2 2 3 5" xfId="21741"/>
    <cellStyle name="Standard 3 2 2 4 2 2 3 6" xfId="12764"/>
    <cellStyle name="Standard 3 2 2 4 2 2 4" xfId="3176"/>
    <cellStyle name="Standard 3 2 2 4 2 2 4 2" xfId="11132"/>
    <cellStyle name="Standard 3 2 2 4 2 2 4 2 2" xfId="30718"/>
    <cellStyle name="Standard 3 2 2 4 2 2 4 2 3" xfId="19089"/>
    <cellStyle name="Standard 3 2 2 4 2 2 4 3" xfId="5828"/>
    <cellStyle name="Standard 3 2 2 4 2 2 4 3 2" xfId="25413"/>
    <cellStyle name="Standard 3 2 2 4 2 2 4 4" xfId="22761"/>
    <cellStyle name="Standard 3 2 2 4 2 2 4 5" xfId="13784"/>
    <cellStyle name="Standard 3 2 2 4 2 2 5" xfId="1748"/>
    <cellStyle name="Standard 3 2 2 4 2 2 5 2" xfId="9704"/>
    <cellStyle name="Standard 3 2 2 4 2 2 5 2 2" xfId="29290"/>
    <cellStyle name="Standard 3 2 2 4 2 2 5 2 3" xfId="17661"/>
    <cellStyle name="Standard 3 2 2 4 2 2 5 3" xfId="7052"/>
    <cellStyle name="Standard 3 2 2 4 2 2 5 3 2" xfId="26637"/>
    <cellStyle name="Standard 3 2 2 4 2 2 5 4" xfId="21333"/>
    <cellStyle name="Standard 3 2 2 4 2 2 5 5" xfId="15008"/>
    <cellStyle name="Standard 3 2 2 4 2 2 6" xfId="8480"/>
    <cellStyle name="Standard 3 2 2 4 2 2 6 2" xfId="28066"/>
    <cellStyle name="Standard 3 2 2 4 2 2 6 3" xfId="16437"/>
    <cellStyle name="Standard 3 2 2 4 2 2 7" xfId="4400"/>
    <cellStyle name="Standard 3 2 2 4 2 2 7 2" xfId="23985"/>
    <cellStyle name="Standard 3 2 2 4 2 2 8" xfId="20109"/>
    <cellStyle name="Standard 3 2 2 4 2 2 9" xfId="12356"/>
    <cellStyle name="Standard 3 2 2 4 2 3" xfId="950"/>
    <cellStyle name="Standard 3 2 2 4 2 3 2" xfId="2582"/>
    <cellStyle name="Standard 3 2 2 4 2 3 2 2" xfId="7886"/>
    <cellStyle name="Standard 3 2 2 4 2 3 2 2 2" xfId="27471"/>
    <cellStyle name="Standard 3 2 2 4 2 3 2 2 3" xfId="15842"/>
    <cellStyle name="Standard 3 2 2 4 2 3 2 3" xfId="10538"/>
    <cellStyle name="Standard 3 2 2 4 2 3 2 3 2" xfId="30124"/>
    <cellStyle name="Standard 3 2 2 4 2 3 2 3 3" xfId="18495"/>
    <cellStyle name="Standard 3 2 2 4 2 3 2 4" xfId="5234"/>
    <cellStyle name="Standard 3 2 2 4 2 3 2 4 2" xfId="24819"/>
    <cellStyle name="Standard 3 2 2 4 2 3 2 5" xfId="22167"/>
    <cellStyle name="Standard 3 2 2 4 2 3 2 6" xfId="13190"/>
    <cellStyle name="Standard 3 2 2 4 2 3 3" xfId="3602"/>
    <cellStyle name="Standard 3 2 2 4 2 3 3 2" xfId="11558"/>
    <cellStyle name="Standard 3 2 2 4 2 3 3 2 2" xfId="31144"/>
    <cellStyle name="Standard 3 2 2 4 2 3 3 2 3" xfId="19515"/>
    <cellStyle name="Standard 3 2 2 4 2 3 3 3" xfId="6254"/>
    <cellStyle name="Standard 3 2 2 4 2 3 3 3 2" xfId="25839"/>
    <cellStyle name="Standard 3 2 2 4 2 3 3 4" xfId="23187"/>
    <cellStyle name="Standard 3 2 2 4 2 3 3 5" xfId="14210"/>
    <cellStyle name="Standard 3 2 2 4 2 3 4" xfId="1562"/>
    <cellStyle name="Standard 3 2 2 4 2 3 4 2" xfId="9518"/>
    <cellStyle name="Standard 3 2 2 4 2 3 4 2 2" xfId="29104"/>
    <cellStyle name="Standard 3 2 2 4 2 3 4 2 3" xfId="17475"/>
    <cellStyle name="Standard 3 2 2 4 2 3 4 3" xfId="6866"/>
    <cellStyle name="Standard 3 2 2 4 2 3 4 3 2" xfId="26451"/>
    <cellStyle name="Standard 3 2 2 4 2 3 4 4" xfId="21147"/>
    <cellStyle name="Standard 3 2 2 4 2 3 4 5" xfId="14822"/>
    <cellStyle name="Standard 3 2 2 4 2 3 5" xfId="8906"/>
    <cellStyle name="Standard 3 2 2 4 2 3 5 2" xfId="28492"/>
    <cellStyle name="Standard 3 2 2 4 2 3 5 3" xfId="16863"/>
    <cellStyle name="Standard 3 2 2 4 2 3 6" xfId="4214"/>
    <cellStyle name="Standard 3 2 2 4 2 3 6 2" xfId="23799"/>
    <cellStyle name="Standard 3 2 2 4 2 3 7" xfId="20535"/>
    <cellStyle name="Standard 3 2 2 4 2 3 8" xfId="12170"/>
    <cellStyle name="Standard 3 2 2 4 2 4" xfId="728"/>
    <cellStyle name="Standard 3 2 2 4 2 4 2" xfId="3380"/>
    <cellStyle name="Standard 3 2 2 4 2 4 2 2" xfId="11336"/>
    <cellStyle name="Standard 3 2 2 4 2 4 2 2 2" xfId="30922"/>
    <cellStyle name="Standard 3 2 2 4 2 4 2 2 3" xfId="19293"/>
    <cellStyle name="Standard 3 2 2 4 2 4 2 3" xfId="6032"/>
    <cellStyle name="Standard 3 2 2 4 2 4 2 3 2" xfId="25617"/>
    <cellStyle name="Standard 3 2 2 4 2 4 2 4" xfId="22965"/>
    <cellStyle name="Standard 3 2 2 4 2 4 2 5" xfId="13988"/>
    <cellStyle name="Standard 3 2 2 4 2 4 3" xfId="2360"/>
    <cellStyle name="Standard 3 2 2 4 2 4 3 2" xfId="10316"/>
    <cellStyle name="Standard 3 2 2 4 2 4 3 2 2" xfId="29902"/>
    <cellStyle name="Standard 3 2 2 4 2 4 3 2 3" xfId="18273"/>
    <cellStyle name="Standard 3 2 2 4 2 4 3 3" xfId="7664"/>
    <cellStyle name="Standard 3 2 2 4 2 4 3 3 2" xfId="27249"/>
    <cellStyle name="Standard 3 2 2 4 2 4 3 4" xfId="21945"/>
    <cellStyle name="Standard 3 2 2 4 2 4 3 5" xfId="15620"/>
    <cellStyle name="Standard 3 2 2 4 2 4 4" xfId="8684"/>
    <cellStyle name="Standard 3 2 2 4 2 4 4 2" xfId="28270"/>
    <cellStyle name="Standard 3 2 2 4 2 4 4 3" xfId="16641"/>
    <cellStyle name="Standard 3 2 2 4 2 4 5" xfId="5012"/>
    <cellStyle name="Standard 3 2 2 4 2 4 5 2" xfId="24597"/>
    <cellStyle name="Standard 3 2 2 4 2 4 6" xfId="20313"/>
    <cellStyle name="Standard 3 2 2 4 2 4 7" xfId="12968"/>
    <cellStyle name="Standard 3 2 2 4 2 5" xfId="1970"/>
    <cellStyle name="Standard 3 2 2 4 2 5 2" xfId="7274"/>
    <cellStyle name="Standard 3 2 2 4 2 5 2 2" xfId="26859"/>
    <cellStyle name="Standard 3 2 2 4 2 5 2 3" xfId="15230"/>
    <cellStyle name="Standard 3 2 2 4 2 5 3" xfId="9926"/>
    <cellStyle name="Standard 3 2 2 4 2 5 3 2" xfId="29512"/>
    <cellStyle name="Standard 3 2 2 4 2 5 3 3" xfId="17883"/>
    <cellStyle name="Standard 3 2 2 4 2 5 4" xfId="4622"/>
    <cellStyle name="Standard 3 2 2 4 2 5 4 2" xfId="24207"/>
    <cellStyle name="Standard 3 2 2 4 2 5 5" xfId="21555"/>
    <cellStyle name="Standard 3 2 2 4 2 5 6" xfId="12578"/>
    <cellStyle name="Standard 3 2 2 4 2 6" xfId="2990"/>
    <cellStyle name="Standard 3 2 2 4 2 6 2" xfId="10946"/>
    <cellStyle name="Standard 3 2 2 4 2 6 2 2" xfId="30532"/>
    <cellStyle name="Standard 3 2 2 4 2 6 2 3" xfId="18903"/>
    <cellStyle name="Standard 3 2 2 4 2 6 3" xfId="5642"/>
    <cellStyle name="Standard 3 2 2 4 2 6 3 2" xfId="25227"/>
    <cellStyle name="Standard 3 2 2 4 2 6 4" xfId="22575"/>
    <cellStyle name="Standard 3 2 2 4 2 6 5" xfId="13598"/>
    <cellStyle name="Standard 3 2 2 4 2 7" xfId="1340"/>
    <cellStyle name="Standard 3 2 2 4 2 7 2" xfId="9296"/>
    <cellStyle name="Standard 3 2 2 4 2 7 2 2" xfId="28882"/>
    <cellStyle name="Standard 3 2 2 4 2 7 2 3" xfId="17253"/>
    <cellStyle name="Standard 3 2 2 4 2 7 3" xfId="6644"/>
    <cellStyle name="Standard 3 2 2 4 2 7 3 2" xfId="26229"/>
    <cellStyle name="Standard 3 2 2 4 2 7 4" xfId="20925"/>
    <cellStyle name="Standard 3 2 2 4 2 7 5" xfId="14600"/>
    <cellStyle name="Standard 3 2 2 4 2 8" xfId="8294"/>
    <cellStyle name="Standard 3 2 2 4 2 8 2" xfId="27880"/>
    <cellStyle name="Standard 3 2 2 4 2 8 3" xfId="16251"/>
    <cellStyle name="Standard 3 2 2 4 2 9" xfId="3992"/>
    <cellStyle name="Standard 3 2 2 4 2 9 2" xfId="23577"/>
    <cellStyle name="Standard 3 2 2 4 3" xfId="398"/>
    <cellStyle name="Standard 3 2 2 4 3 2" xfId="1010"/>
    <cellStyle name="Standard 3 2 2 4 3 2 2" xfId="3662"/>
    <cellStyle name="Standard 3 2 2 4 3 2 2 2" xfId="11618"/>
    <cellStyle name="Standard 3 2 2 4 3 2 2 2 2" xfId="31204"/>
    <cellStyle name="Standard 3 2 2 4 3 2 2 2 3" xfId="19575"/>
    <cellStyle name="Standard 3 2 2 4 3 2 2 3" xfId="6314"/>
    <cellStyle name="Standard 3 2 2 4 3 2 2 3 2" xfId="25899"/>
    <cellStyle name="Standard 3 2 2 4 3 2 2 4" xfId="23247"/>
    <cellStyle name="Standard 3 2 2 4 3 2 2 5" xfId="14270"/>
    <cellStyle name="Standard 3 2 2 4 3 2 3" xfId="2642"/>
    <cellStyle name="Standard 3 2 2 4 3 2 3 2" xfId="10598"/>
    <cellStyle name="Standard 3 2 2 4 3 2 3 2 2" xfId="30184"/>
    <cellStyle name="Standard 3 2 2 4 3 2 3 2 3" xfId="18555"/>
    <cellStyle name="Standard 3 2 2 4 3 2 3 3" xfId="7946"/>
    <cellStyle name="Standard 3 2 2 4 3 2 3 3 2" xfId="27531"/>
    <cellStyle name="Standard 3 2 2 4 3 2 3 4" xfId="22227"/>
    <cellStyle name="Standard 3 2 2 4 3 2 3 5" xfId="15902"/>
    <cellStyle name="Standard 3 2 2 4 3 2 4" xfId="8966"/>
    <cellStyle name="Standard 3 2 2 4 3 2 4 2" xfId="28552"/>
    <cellStyle name="Standard 3 2 2 4 3 2 4 3" xfId="16923"/>
    <cellStyle name="Standard 3 2 2 4 3 2 5" xfId="5294"/>
    <cellStyle name="Standard 3 2 2 4 3 2 5 2" xfId="24879"/>
    <cellStyle name="Standard 3 2 2 4 3 2 6" xfId="20595"/>
    <cellStyle name="Standard 3 2 2 4 3 2 7" xfId="13250"/>
    <cellStyle name="Standard 3 2 2 4 3 3" xfId="2030"/>
    <cellStyle name="Standard 3 2 2 4 3 3 2" xfId="7334"/>
    <cellStyle name="Standard 3 2 2 4 3 3 2 2" xfId="26919"/>
    <cellStyle name="Standard 3 2 2 4 3 3 2 3" xfId="15290"/>
    <cellStyle name="Standard 3 2 2 4 3 3 3" xfId="9986"/>
    <cellStyle name="Standard 3 2 2 4 3 3 3 2" xfId="29572"/>
    <cellStyle name="Standard 3 2 2 4 3 3 3 3" xfId="17943"/>
    <cellStyle name="Standard 3 2 2 4 3 3 4" xfId="4682"/>
    <cellStyle name="Standard 3 2 2 4 3 3 4 2" xfId="24267"/>
    <cellStyle name="Standard 3 2 2 4 3 3 5" xfId="21615"/>
    <cellStyle name="Standard 3 2 2 4 3 3 6" xfId="12638"/>
    <cellStyle name="Standard 3 2 2 4 3 4" xfId="3050"/>
    <cellStyle name="Standard 3 2 2 4 3 4 2" xfId="11006"/>
    <cellStyle name="Standard 3 2 2 4 3 4 2 2" xfId="30592"/>
    <cellStyle name="Standard 3 2 2 4 3 4 2 3" xfId="18963"/>
    <cellStyle name="Standard 3 2 2 4 3 4 3" xfId="5702"/>
    <cellStyle name="Standard 3 2 2 4 3 4 3 2" xfId="25287"/>
    <cellStyle name="Standard 3 2 2 4 3 4 4" xfId="22635"/>
    <cellStyle name="Standard 3 2 2 4 3 4 5" xfId="13658"/>
    <cellStyle name="Standard 3 2 2 4 3 5" xfId="1622"/>
    <cellStyle name="Standard 3 2 2 4 3 5 2" xfId="9578"/>
    <cellStyle name="Standard 3 2 2 4 3 5 2 2" xfId="29164"/>
    <cellStyle name="Standard 3 2 2 4 3 5 2 3" xfId="17535"/>
    <cellStyle name="Standard 3 2 2 4 3 5 3" xfId="6926"/>
    <cellStyle name="Standard 3 2 2 4 3 5 3 2" xfId="26511"/>
    <cellStyle name="Standard 3 2 2 4 3 5 4" xfId="21207"/>
    <cellStyle name="Standard 3 2 2 4 3 5 5" xfId="14882"/>
    <cellStyle name="Standard 3 2 2 4 3 6" xfId="8354"/>
    <cellStyle name="Standard 3 2 2 4 3 6 2" xfId="27940"/>
    <cellStyle name="Standard 3 2 2 4 3 6 3" xfId="16311"/>
    <cellStyle name="Standard 3 2 2 4 3 7" xfId="4274"/>
    <cellStyle name="Standard 3 2 2 4 3 7 2" xfId="23859"/>
    <cellStyle name="Standard 3 2 2 4 3 8" xfId="19983"/>
    <cellStyle name="Standard 3 2 2 4 3 9" xfId="12230"/>
    <cellStyle name="Standard 3 2 2 4 4" xfId="854"/>
    <cellStyle name="Standard 3 2 2 4 4 2" xfId="2486"/>
    <cellStyle name="Standard 3 2 2 4 4 2 2" xfId="7790"/>
    <cellStyle name="Standard 3 2 2 4 4 2 2 2" xfId="27375"/>
    <cellStyle name="Standard 3 2 2 4 4 2 2 3" xfId="15746"/>
    <cellStyle name="Standard 3 2 2 4 4 2 3" xfId="10442"/>
    <cellStyle name="Standard 3 2 2 4 4 2 3 2" xfId="30028"/>
    <cellStyle name="Standard 3 2 2 4 4 2 3 3" xfId="18399"/>
    <cellStyle name="Standard 3 2 2 4 4 2 4" xfId="5138"/>
    <cellStyle name="Standard 3 2 2 4 4 2 4 2" xfId="24723"/>
    <cellStyle name="Standard 3 2 2 4 4 2 5" xfId="22071"/>
    <cellStyle name="Standard 3 2 2 4 4 2 6" xfId="13094"/>
    <cellStyle name="Standard 3 2 2 4 4 3" xfId="3506"/>
    <cellStyle name="Standard 3 2 2 4 4 3 2" xfId="11462"/>
    <cellStyle name="Standard 3 2 2 4 4 3 2 2" xfId="31048"/>
    <cellStyle name="Standard 3 2 2 4 4 3 2 3" xfId="19419"/>
    <cellStyle name="Standard 3 2 2 4 4 3 3" xfId="6158"/>
    <cellStyle name="Standard 3 2 2 4 4 3 3 2" xfId="25743"/>
    <cellStyle name="Standard 3 2 2 4 4 3 4" xfId="23091"/>
    <cellStyle name="Standard 3 2 2 4 4 3 5" xfId="14114"/>
    <cellStyle name="Standard 3 2 2 4 4 4" xfId="1466"/>
    <cellStyle name="Standard 3 2 2 4 4 4 2" xfId="9422"/>
    <cellStyle name="Standard 3 2 2 4 4 4 2 2" xfId="29008"/>
    <cellStyle name="Standard 3 2 2 4 4 4 2 3" xfId="17379"/>
    <cellStyle name="Standard 3 2 2 4 4 4 3" xfId="6770"/>
    <cellStyle name="Standard 3 2 2 4 4 4 3 2" xfId="26355"/>
    <cellStyle name="Standard 3 2 2 4 4 4 4" xfId="21051"/>
    <cellStyle name="Standard 3 2 2 4 4 4 5" xfId="14726"/>
    <cellStyle name="Standard 3 2 2 4 4 5" xfId="8810"/>
    <cellStyle name="Standard 3 2 2 4 4 5 2" xfId="28396"/>
    <cellStyle name="Standard 3 2 2 4 4 5 3" xfId="16767"/>
    <cellStyle name="Standard 3 2 2 4 4 6" xfId="4118"/>
    <cellStyle name="Standard 3 2 2 4 4 6 2" xfId="23703"/>
    <cellStyle name="Standard 3 2 2 4 4 7" xfId="20439"/>
    <cellStyle name="Standard 3 2 2 4 4 8" xfId="12074"/>
    <cellStyle name="Standard 3 2 2 4 5" xfId="602"/>
    <cellStyle name="Standard 3 2 2 4 5 2" xfId="3254"/>
    <cellStyle name="Standard 3 2 2 4 5 2 2" xfId="11210"/>
    <cellStyle name="Standard 3 2 2 4 5 2 2 2" xfId="30796"/>
    <cellStyle name="Standard 3 2 2 4 5 2 2 3" xfId="19167"/>
    <cellStyle name="Standard 3 2 2 4 5 2 3" xfId="5906"/>
    <cellStyle name="Standard 3 2 2 4 5 2 3 2" xfId="25491"/>
    <cellStyle name="Standard 3 2 2 4 5 2 4" xfId="22839"/>
    <cellStyle name="Standard 3 2 2 4 5 2 5" xfId="13862"/>
    <cellStyle name="Standard 3 2 2 4 5 3" xfId="2234"/>
    <cellStyle name="Standard 3 2 2 4 5 3 2" xfId="10190"/>
    <cellStyle name="Standard 3 2 2 4 5 3 2 2" xfId="29776"/>
    <cellStyle name="Standard 3 2 2 4 5 3 2 3" xfId="18147"/>
    <cellStyle name="Standard 3 2 2 4 5 3 3" xfId="7538"/>
    <cellStyle name="Standard 3 2 2 4 5 3 3 2" xfId="27123"/>
    <cellStyle name="Standard 3 2 2 4 5 3 4" xfId="21819"/>
    <cellStyle name="Standard 3 2 2 4 5 3 5" xfId="15494"/>
    <cellStyle name="Standard 3 2 2 4 5 4" xfId="8558"/>
    <cellStyle name="Standard 3 2 2 4 5 4 2" xfId="28144"/>
    <cellStyle name="Standard 3 2 2 4 5 4 3" xfId="16515"/>
    <cellStyle name="Standard 3 2 2 4 5 5" xfId="4886"/>
    <cellStyle name="Standard 3 2 2 4 5 5 2" xfId="24471"/>
    <cellStyle name="Standard 3 2 2 4 5 6" xfId="20187"/>
    <cellStyle name="Standard 3 2 2 4 5 7" xfId="12842"/>
    <cellStyle name="Standard 3 2 2 4 6" xfId="1874"/>
    <cellStyle name="Standard 3 2 2 4 6 2" xfId="7178"/>
    <cellStyle name="Standard 3 2 2 4 6 2 2" xfId="26763"/>
    <cellStyle name="Standard 3 2 2 4 6 2 3" xfId="15134"/>
    <cellStyle name="Standard 3 2 2 4 6 3" xfId="9830"/>
    <cellStyle name="Standard 3 2 2 4 6 3 2" xfId="29416"/>
    <cellStyle name="Standard 3 2 2 4 6 3 3" xfId="17787"/>
    <cellStyle name="Standard 3 2 2 4 6 4" xfId="4526"/>
    <cellStyle name="Standard 3 2 2 4 6 4 2" xfId="24111"/>
    <cellStyle name="Standard 3 2 2 4 6 5" xfId="21459"/>
    <cellStyle name="Standard 3 2 2 4 6 6" xfId="12482"/>
    <cellStyle name="Standard 3 2 2 4 7" xfId="2894"/>
    <cellStyle name="Standard 3 2 2 4 7 2" xfId="10850"/>
    <cellStyle name="Standard 3 2 2 4 7 2 2" xfId="30436"/>
    <cellStyle name="Standard 3 2 2 4 7 2 3" xfId="18807"/>
    <cellStyle name="Standard 3 2 2 4 7 3" xfId="5546"/>
    <cellStyle name="Standard 3 2 2 4 7 3 2" xfId="25131"/>
    <cellStyle name="Standard 3 2 2 4 7 4" xfId="22479"/>
    <cellStyle name="Standard 3 2 2 4 7 5" xfId="13502"/>
    <cellStyle name="Standard 3 2 2 4 8" xfId="1214"/>
    <cellStyle name="Standard 3 2 2 4 8 2" xfId="9170"/>
    <cellStyle name="Standard 3 2 2 4 8 2 2" xfId="28756"/>
    <cellStyle name="Standard 3 2 2 4 8 2 3" xfId="17127"/>
    <cellStyle name="Standard 3 2 2 4 8 3" xfId="6518"/>
    <cellStyle name="Standard 3 2 2 4 8 3 2" xfId="26103"/>
    <cellStyle name="Standard 3 2 2 4 8 4" xfId="20799"/>
    <cellStyle name="Standard 3 2 2 4 8 5" xfId="14474"/>
    <cellStyle name="Standard 3 2 2 4 9" xfId="8198"/>
    <cellStyle name="Standard 3 2 2 4 9 2" xfId="27784"/>
    <cellStyle name="Standard 3 2 2 4 9 3" xfId="16155"/>
    <cellStyle name="Standard 3 2 2 5" xfId="206"/>
    <cellStyle name="Standard 3 2 2 5 10" xfId="19791"/>
    <cellStyle name="Standard 3 2 2 5 11" xfId="11912"/>
    <cellStyle name="Standard 3 2 2 5 2" xfId="488"/>
    <cellStyle name="Standard 3 2 2 5 2 2" xfId="1100"/>
    <cellStyle name="Standard 3 2 2 5 2 2 2" xfId="3752"/>
    <cellStyle name="Standard 3 2 2 5 2 2 2 2" xfId="11708"/>
    <cellStyle name="Standard 3 2 2 5 2 2 2 2 2" xfId="31294"/>
    <cellStyle name="Standard 3 2 2 5 2 2 2 2 3" xfId="19665"/>
    <cellStyle name="Standard 3 2 2 5 2 2 2 3" xfId="6404"/>
    <cellStyle name="Standard 3 2 2 5 2 2 2 3 2" xfId="25989"/>
    <cellStyle name="Standard 3 2 2 5 2 2 2 4" xfId="23337"/>
    <cellStyle name="Standard 3 2 2 5 2 2 2 5" xfId="14360"/>
    <cellStyle name="Standard 3 2 2 5 2 2 3" xfId="2732"/>
    <cellStyle name="Standard 3 2 2 5 2 2 3 2" xfId="10688"/>
    <cellStyle name="Standard 3 2 2 5 2 2 3 2 2" xfId="30274"/>
    <cellStyle name="Standard 3 2 2 5 2 2 3 2 3" xfId="18645"/>
    <cellStyle name="Standard 3 2 2 5 2 2 3 3" xfId="8036"/>
    <cellStyle name="Standard 3 2 2 5 2 2 3 3 2" xfId="27621"/>
    <cellStyle name="Standard 3 2 2 5 2 2 3 4" xfId="22317"/>
    <cellStyle name="Standard 3 2 2 5 2 2 3 5" xfId="15992"/>
    <cellStyle name="Standard 3 2 2 5 2 2 4" xfId="9056"/>
    <cellStyle name="Standard 3 2 2 5 2 2 4 2" xfId="28642"/>
    <cellStyle name="Standard 3 2 2 5 2 2 4 3" xfId="17013"/>
    <cellStyle name="Standard 3 2 2 5 2 2 5" xfId="5384"/>
    <cellStyle name="Standard 3 2 2 5 2 2 5 2" xfId="24969"/>
    <cellStyle name="Standard 3 2 2 5 2 2 6" xfId="20685"/>
    <cellStyle name="Standard 3 2 2 5 2 2 7" xfId="13340"/>
    <cellStyle name="Standard 3 2 2 5 2 3" xfId="2120"/>
    <cellStyle name="Standard 3 2 2 5 2 3 2" xfId="7424"/>
    <cellStyle name="Standard 3 2 2 5 2 3 2 2" xfId="27009"/>
    <cellStyle name="Standard 3 2 2 5 2 3 2 3" xfId="15380"/>
    <cellStyle name="Standard 3 2 2 5 2 3 3" xfId="10076"/>
    <cellStyle name="Standard 3 2 2 5 2 3 3 2" xfId="29662"/>
    <cellStyle name="Standard 3 2 2 5 2 3 3 3" xfId="18033"/>
    <cellStyle name="Standard 3 2 2 5 2 3 4" xfId="4772"/>
    <cellStyle name="Standard 3 2 2 5 2 3 4 2" xfId="24357"/>
    <cellStyle name="Standard 3 2 2 5 2 3 5" xfId="21705"/>
    <cellStyle name="Standard 3 2 2 5 2 3 6" xfId="12728"/>
    <cellStyle name="Standard 3 2 2 5 2 4" xfId="3140"/>
    <cellStyle name="Standard 3 2 2 5 2 4 2" xfId="11096"/>
    <cellStyle name="Standard 3 2 2 5 2 4 2 2" xfId="30682"/>
    <cellStyle name="Standard 3 2 2 5 2 4 2 3" xfId="19053"/>
    <cellStyle name="Standard 3 2 2 5 2 4 3" xfId="5792"/>
    <cellStyle name="Standard 3 2 2 5 2 4 3 2" xfId="25377"/>
    <cellStyle name="Standard 3 2 2 5 2 4 4" xfId="22725"/>
    <cellStyle name="Standard 3 2 2 5 2 4 5" xfId="13748"/>
    <cellStyle name="Standard 3 2 2 5 2 5" xfId="1712"/>
    <cellStyle name="Standard 3 2 2 5 2 5 2" xfId="9668"/>
    <cellStyle name="Standard 3 2 2 5 2 5 2 2" xfId="29254"/>
    <cellStyle name="Standard 3 2 2 5 2 5 2 3" xfId="17625"/>
    <cellStyle name="Standard 3 2 2 5 2 5 3" xfId="7016"/>
    <cellStyle name="Standard 3 2 2 5 2 5 3 2" xfId="26601"/>
    <cellStyle name="Standard 3 2 2 5 2 5 4" xfId="21297"/>
    <cellStyle name="Standard 3 2 2 5 2 5 5" xfId="14972"/>
    <cellStyle name="Standard 3 2 2 5 2 6" xfId="8444"/>
    <cellStyle name="Standard 3 2 2 5 2 6 2" xfId="28030"/>
    <cellStyle name="Standard 3 2 2 5 2 6 3" xfId="16401"/>
    <cellStyle name="Standard 3 2 2 5 2 7" xfId="4364"/>
    <cellStyle name="Standard 3 2 2 5 2 7 2" xfId="23949"/>
    <cellStyle name="Standard 3 2 2 5 2 8" xfId="20073"/>
    <cellStyle name="Standard 3 2 2 5 2 9" xfId="12320"/>
    <cellStyle name="Standard 3 2 2 5 3" xfId="818"/>
    <cellStyle name="Standard 3 2 2 5 3 2" xfId="2450"/>
    <cellStyle name="Standard 3 2 2 5 3 2 2" xfId="7754"/>
    <cellStyle name="Standard 3 2 2 5 3 2 2 2" xfId="27339"/>
    <cellStyle name="Standard 3 2 2 5 3 2 2 3" xfId="15710"/>
    <cellStyle name="Standard 3 2 2 5 3 2 3" xfId="10406"/>
    <cellStyle name="Standard 3 2 2 5 3 2 3 2" xfId="29992"/>
    <cellStyle name="Standard 3 2 2 5 3 2 3 3" xfId="18363"/>
    <cellStyle name="Standard 3 2 2 5 3 2 4" xfId="5102"/>
    <cellStyle name="Standard 3 2 2 5 3 2 4 2" xfId="24687"/>
    <cellStyle name="Standard 3 2 2 5 3 2 5" xfId="22035"/>
    <cellStyle name="Standard 3 2 2 5 3 2 6" xfId="13058"/>
    <cellStyle name="Standard 3 2 2 5 3 3" xfId="3470"/>
    <cellStyle name="Standard 3 2 2 5 3 3 2" xfId="11426"/>
    <cellStyle name="Standard 3 2 2 5 3 3 2 2" xfId="31012"/>
    <cellStyle name="Standard 3 2 2 5 3 3 2 3" xfId="19383"/>
    <cellStyle name="Standard 3 2 2 5 3 3 3" xfId="6122"/>
    <cellStyle name="Standard 3 2 2 5 3 3 3 2" xfId="25707"/>
    <cellStyle name="Standard 3 2 2 5 3 3 4" xfId="23055"/>
    <cellStyle name="Standard 3 2 2 5 3 3 5" xfId="14078"/>
    <cellStyle name="Standard 3 2 2 5 3 4" xfId="1430"/>
    <cellStyle name="Standard 3 2 2 5 3 4 2" xfId="9386"/>
    <cellStyle name="Standard 3 2 2 5 3 4 2 2" xfId="28972"/>
    <cellStyle name="Standard 3 2 2 5 3 4 2 3" xfId="17343"/>
    <cellStyle name="Standard 3 2 2 5 3 4 3" xfId="6734"/>
    <cellStyle name="Standard 3 2 2 5 3 4 3 2" xfId="26319"/>
    <cellStyle name="Standard 3 2 2 5 3 4 4" xfId="21015"/>
    <cellStyle name="Standard 3 2 2 5 3 4 5" xfId="14690"/>
    <cellStyle name="Standard 3 2 2 5 3 5" xfId="8774"/>
    <cellStyle name="Standard 3 2 2 5 3 5 2" xfId="28360"/>
    <cellStyle name="Standard 3 2 2 5 3 5 3" xfId="16731"/>
    <cellStyle name="Standard 3 2 2 5 3 6" xfId="4082"/>
    <cellStyle name="Standard 3 2 2 5 3 6 2" xfId="23667"/>
    <cellStyle name="Standard 3 2 2 5 3 7" xfId="20403"/>
    <cellStyle name="Standard 3 2 2 5 3 8" xfId="12038"/>
    <cellStyle name="Standard 3 2 2 5 4" xfId="692"/>
    <cellStyle name="Standard 3 2 2 5 4 2" xfId="3344"/>
    <cellStyle name="Standard 3 2 2 5 4 2 2" xfId="11300"/>
    <cellStyle name="Standard 3 2 2 5 4 2 2 2" xfId="30886"/>
    <cellStyle name="Standard 3 2 2 5 4 2 2 3" xfId="19257"/>
    <cellStyle name="Standard 3 2 2 5 4 2 3" xfId="5996"/>
    <cellStyle name="Standard 3 2 2 5 4 2 3 2" xfId="25581"/>
    <cellStyle name="Standard 3 2 2 5 4 2 4" xfId="22929"/>
    <cellStyle name="Standard 3 2 2 5 4 2 5" xfId="13952"/>
    <cellStyle name="Standard 3 2 2 5 4 3" xfId="2324"/>
    <cellStyle name="Standard 3 2 2 5 4 3 2" xfId="10280"/>
    <cellStyle name="Standard 3 2 2 5 4 3 2 2" xfId="29866"/>
    <cellStyle name="Standard 3 2 2 5 4 3 2 3" xfId="18237"/>
    <cellStyle name="Standard 3 2 2 5 4 3 3" xfId="7628"/>
    <cellStyle name="Standard 3 2 2 5 4 3 3 2" xfId="27213"/>
    <cellStyle name="Standard 3 2 2 5 4 3 4" xfId="21909"/>
    <cellStyle name="Standard 3 2 2 5 4 3 5" xfId="15584"/>
    <cellStyle name="Standard 3 2 2 5 4 4" xfId="8648"/>
    <cellStyle name="Standard 3 2 2 5 4 4 2" xfId="28234"/>
    <cellStyle name="Standard 3 2 2 5 4 4 3" xfId="16605"/>
    <cellStyle name="Standard 3 2 2 5 4 5" xfId="4976"/>
    <cellStyle name="Standard 3 2 2 5 4 5 2" xfId="24561"/>
    <cellStyle name="Standard 3 2 2 5 4 6" xfId="20277"/>
    <cellStyle name="Standard 3 2 2 5 4 7" xfId="12932"/>
    <cellStyle name="Standard 3 2 2 5 5" xfId="1838"/>
    <cellStyle name="Standard 3 2 2 5 5 2" xfId="7142"/>
    <cellStyle name="Standard 3 2 2 5 5 2 2" xfId="26727"/>
    <cellStyle name="Standard 3 2 2 5 5 2 3" xfId="15098"/>
    <cellStyle name="Standard 3 2 2 5 5 3" xfId="9794"/>
    <cellStyle name="Standard 3 2 2 5 5 3 2" xfId="29380"/>
    <cellStyle name="Standard 3 2 2 5 5 3 3" xfId="17751"/>
    <cellStyle name="Standard 3 2 2 5 5 4" xfId="4490"/>
    <cellStyle name="Standard 3 2 2 5 5 4 2" xfId="24075"/>
    <cellStyle name="Standard 3 2 2 5 5 5" xfId="21423"/>
    <cellStyle name="Standard 3 2 2 5 5 6" xfId="12446"/>
    <cellStyle name="Standard 3 2 2 5 6" xfId="2858"/>
    <cellStyle name="Standard 3 2 2 5 6 2" xfId="10814"/>
    <cellStyle name="Standard 3 2 2 5 6 2 2" xfId="30400"/>
    <cellStyle name="Standard 3 2 2 5 6 2 3" xfId="18771"/>
    <cellStyle name="Standard 3 2 2 5 6 3" xfId="5510"/>
    <cellStyle name="Standard 3 2 2 5 6 3 2" xfId="25095"/>
    <cellStyle name="Standard 3 2 2 5 6 4" xfId="22443"/>
    <cellStyle name="Standard 3 2 2 5 6 5" xfId="13466"/>
    <cellStyle name="Standard 3 2 2 5 7" xfId="1304"/>
    <cellStyle name="Standard 3 2 2 5 7 2" xfId="9260"/>
    <cellStyle name="Standard 3 2 2 5 7 2 2" xfId="28846"/>
    <cellStyle name="Standard 3 2 2 5 7 2 3" xfId="17217"/>
    <cellStyle name="Standard 3 2 2 5 7 3" xfId="6608"/>
    <cellStyle name="Standard 3 2 2 5 7 3 2" xfId="26193"/>
    <cellStyle name="Standard 3 2 2 5 7 4" xfId="20889"/>
    <cellStyle name="Standard 3 2 2 5 7 5" xfId="14564"/>
    <cellStyle name="Standard 3 2 2 5 8" xfId="8162"/>
    <cellStyle name="Standard 3 2 2 5 8 2" xfId="27748"/>
    <cellStyle name="Standard 3 2 2 5 8 3" xfId="16119"/>
    <cellStyle name="Standard 3 2 2 5 9" xfId="3956"/>
    <cellStyle name="Standard 3 2 2 5 9 2" xfId="23541"/>
    <cellStyle name="Standard 3 2 2 6" xfId="290"/>
    <cellStyle name="Standard 3 2 2 6 10" xfId="19875"/>
    <cellStyle name="Standard 3 2 2 6 11" xfId="11870"/>
    <cellStyle name="Standard 3 2 2 6 2" xfId="446"/>
    <cellStyle name="Standard 3 2 2 6 2 2" xfId="1058"/>
    <cellStyle name="Standard 3 2 2 6 2 2 2" xfId="3710"/>
    <cellStyle name="Standard 3 2 2 6 2 2 2 2" xfId="11666"/>
    <cellStyle name="Standard 3 2 2 6 2 2 2 2 2" xfId="31252"/>
    <cellStyle name="Standard 3 2 2 6 2 2 2 2 3" xfId="19623"/>
    <cellStyle name="Standard 3 2 2 6 2 2 2 3" xfId="6362"/>
    <cellStyle name="Standard 3 2 2 6 2 2 2 3 2" xfId="25947"/>
    <cellStyle name="Standard 3 2 2 6 2 2 2 4" xfId="23295"/>
    <cellStyle name="Standard 3 2 2 6 2 2 2 5" xfId="14318"/>
    <cellStyle name="Standard 3 2 2 6 2 2 3" xfId="2690"/>
    <cellStyle name="Standard 3 2 2 6 2 2 3 2" xfId="10646"/>
    <cellStyle name="Standard 3 2 2 6 2 2 3 2 2" xfId="30232"/>
    <cellStyle name="Standard 3 2 2 6 2 2 3 2 3" xfId="18603"/>
    <cellStyle name="Standard 3 2 2 6 2 2 3 3" xfId="7994"/>
    <cellStyle name="Standard 3 2 2 6 2 2 3 3 2" xfId="27579"/>
    <cellStyle name="Standard 3 2 2 6 2 2 3 4" xfId="22275"/>
    <cellStyle name="Standard 3 2 2 6 2 2 3 5" xfId="15950"/>
    <cellStyle name="Standard 3 2 2 6 2 2 4" xfId="9014"/>
    <cellStyle name="Standard 3 2 2 6 2 2 4 2" xfId="28600"/>
    <cellStyle name="Standard 3 2 2 6 2 2 4 3" xfId="16971"/>
    <cellStyle name="Standard 3 2 2 6 2 2 5" xfId="5342"/>
    <cellStyle name="Standard 3 2 2 6 2 2 5 2" xfId="24927"/>
    <cellStyle name="Standard 3 2 2 6 2 2 6" xfId="20643"/>
    <cellStyle name="Standard 3 2 2 6 2 2 7" xfId="13298"/>
    <cellStyle name="Standard 3 2 2 6 2 3" xfId="2078"/>
    <cellStyle name="Standard 3 2 2 6 2 3 2" xfId="7382"/>
    <cellStyle name="Standard 3 2 2 6 2 3 2 2" xfId="26967"/>
    <cellStyle name="Standard 3 2 2 6 2 3 2 3" xfId="15338"/>
    <cellStyle name="Standard 3 2 2 6 2 3 3" xfId="10034"/>
    <cellStyle name="Standard 3 2 2 6 2 3 3 2" xfId="29620"/>
    <cellStyle name="Standard 3 2 2 6 2 3 3 3" xfId="17991"/>
    <cellStyle name="Standard 3 2 2 6 2 3 4" xfId="4730"/>
    <cellStyle name="Standard 3 2 2 6 2 3 4 2" xfId="24315"/>
    <cellStyle name="Standard 3 2 2 6 2 3 5" xfId="21663"/>
    <cellStyle name="Standard 3 2 2 6 2 3 6" xfId="12686"/>
    <cellStyle name="Standard 3 2 2 6 2 4" xfId="3098"/>
    <cellStyle name="Standard 3 2 2 6 2 4 2" xfId="11054"/>
    <cellStyle name="Standard 3 2 2 6 2 4 2 2" xfId="30640"/>
    <cellStyle name="Standard 3 2 2 6 2 4 2 3" xfId="19011"/>
    <cellStyle name="Standard 3 2 2 6 2 4 3" xfId="5750"/>
    <cellStyle name="Standard 3 2 2 6 2 4 3 2" xfId="25335"/>
    <cellStyle name="Standard 3 2 2 6 2 4 4" xfId="22683"/>
    <cellStyle name="Standard 3 2 2 6 2 4 5" xfId="13706"/>
    <cellStyle name="Standard 3 2 2 6 2 5" xfId="1670"/>
    <cellStyle name="Standard 3 2 2 6 2 5 2" xfId="9626"/>
    <cellStyle name="Standard 3 2 2 6 2 5 2 2" xfId="29212"/>
    <cellStyle name="Standard 3 2 2 6 2 5 2 3" xfId="17583"/>
    <cellStyle name="Standard 3 2 2 6 2 5 3" xfId="6974"/>
    <cellStyle name="Standard 3 2 2 6 2 5 3 2" xfId="26559"/>
    <cellStyle name="Standard 3 2 2 6 2 5 4" xfId="21255"/>
    <cellStyle name="Standard 3 2 2 6 2 5 5" xfId="14930"/>
    <cellStyle name="Standard 3 2 2 6 2 6" xfId="8402"/>
    <cellStyle name="Standard 3 2 2 6 2 6 2" xfId="27988"/>
    <cellStyle name="Standard 3 2 2 6 2 6 3" xfId="16359"/>
    <cellStyle name="Standard 3 2 2 6 2 7" xfId="4322"/>
    <cellStyle name="Standard 3 2 2 6 2 7 2" xfId="23907"/>
    <cellStyle name="Standard 3 2 2 6 2 8" xfId="20031"/>
    <cellStyle name="Standard 3 2 2 6 2 9" xfId="12278"/>
    <cellStyle name="Standard 3 2 2 6 3" xfId="902"/>
    <cellStyle name="Standard 3 2 2 6 3 2" xfId="2534"/>
    <cellStyle name="Standard 3 2 2 6 3 2 2" xfId="7838"/>
    <cellStyle name="Standard 3 2 2 6 3 2 2 2" xfId="27423"/>
    <cellStyle name="Standard 3 2 2 6 3 2 2 3" xfId="15794"/>
    <cellStyle name="Standard 3 2 2 6 3 2 3" xfId="10490"/>
    <cellStyle name="Standard 3 2 2 6 3 2 3 2" xfId="30076"/>
    <cellStyle name="Standard 3 2 2 6 3 2 3 3" xfId="18447"/>
    <cellStyle name="Standard 3 2 2 6 3 2 4" xfId="5186"/>
    <cellStyle name="Standard 3 2 2 6 3 2 4 2" xfId="24771"/>
    <cellStyle name="Standard 3 2 2 6 3 2 5" xfId="22119"/>
    <cellStyle name="Standard 3 2 2 6 3 2 6" xfId="13142"/>
    <cellStyle name="Standard 3 2 2 6 3 3" xfId="3554"/>
    <cellStyle name="Standard 3 2 2 6 3 3 2" xfId="11510"/>
    <cellStyle name="Standard 3 2 2 6 3 3 2 2" xfId="31096"/>
    <cellStyle name="Standard 3 2 2 6 3 3 2 3" xfId="19467"/>
    <cellStyle name="Standard 3 2 2 6 3 3 3" xfId="6206"/>
    <cellStyle name="Standard 3 2 2 6 3 3 3 2" xfId="25791"/>
    <cellStyle name="Standard 3 2 2 6 3 3 4" xfId="23139"/>
    <cellStyle name="Standard 3 2 2 6 3 3 5" xfId="14162"/>
    <cellStyle name="Standard 3 2 2 6 3 4" xfId="1514"/>
    <cellStyle name="Standard 3 2 2 6 3 4 2" xfId="9470"/>
    <cellStyle name="Standard 3 2 2 6 3 4 2 2" xfId="29056"/>
    <cellStyle name="Standard 3 2 2 6 3 4 2 3" xfId="17427"/>
    <cellStyle name="Standard 3 2 2 6 3 4 3" xfId="6818"/>
    <cellStyle name="Standard 3 2 2 6 3 4 3 2" xfId="26403"/>
    <cellStyle name="Standard 3 2 2 6 3 4 4" xfId="21099"/>
    <cellStyle name="Standard 3 2 2 6 3 4 5" xfId="14774"/>
    <cellStyle name="Standard 3 2 2 6 3 5" xfId="8858"/>
    <cellStyle name="Standard 3 2 2 6 3 5 2" xfId="28444"/>
    <cellStyle name="Standard 3 2 2 6 3 5 3" xfId="16815"/>
    <cellStyle name="Standard 3 2 2 6 3 6" xfId="4166"/>
    <cellStyle name="Standard 3 2 2 6 3 6 2" xfId="23751"/>
    <cellStyle name="Standard 3 2 2 6 3 7" xfId="20487"/>
    <cellStyle name="Standard 3 2 2 6 3 8" xfId="12122"/>
    <cellStyle name="Standard 3 2 2 6 4" xfId="650"/>
    <cellStyle name="Standard 3 2 2 6 4 2" xfId="3302"/>
    <cellStyle name="Standard 3 2 2 6 4 2 2" xfId="11258"/>
    <cellStyle name="Standard 3 2 2 6 4 2 2 2" xfId="30844"/>
    <cellStyle name="Standard 3 2 2 6 4 2 2 3" xfId="19215"/>
    <cellStyle name="Standard 3 2 2 6 4 2 3" xfId="5954"/>
    <cellStyle name="Standard 3 2 2 6 4 2 3 2" xfId="25539"/>
    <cellStyle name="Standard 3 2 2 6 4 2 4" xfId="22887"/>
    <cellStyle name="Standard 3 2 2 6 4 2 5" xfId="13910"/>
    <cellStyle name="Standard 3 2 2 6 4 3" xfId="2282"/>
    <cellStyle name="Standard 3 2 2 6 4 3 2" xfId="10238"/>
    <cellStyle name="Standard 3 2 2 6 4 3 2 2" xfId="29824"/>
    <cellStyle name="Standard 3 2 2 6 4 3 2 3" xfId="18195"/>
    <cellStyle name="Standard 3 2 2 6 4 3 3" xfId="7586"/>
    <cellStyle name="Standard 3 2 2 6 4 3 3 2" xfId="27171"/>
    <cellStyle name="Standard 3 2 2 6 4 3 4" xfId="21867"/>
    <cellStyle name="Standard 3 2 2 6 4 3 5" xfId="15542"/>
    <cellStyle name="Standard 3 2 2 6 4 4" xfId="8606"/>
    <cellStyle name="Standard 3 2 2 6 4 4 2" xfId="28192"/>
    <cellStyle name="Standard 3 2 2 6 4 4 3" xfId="16563"/>
    <cellStyle name="Standard 3 2 2 6 4 5" xfId="4934"/>
    <cellStyle name="Standard 3 2 2 6 4 5 2" xfId="24519"/>
    <cellStyle name="Standard 3 2 2 6 4 6" xfId="20235"/>
    <cellStyle name="Standard 3 2 2 6 4 7" xfId="12890"/>
    <cellStyle name="Standard 3 2 2 6 5" xfId="1922"/>
    <cellStyle name="Standard 3 2 2 6 5 2" xfId="7226"/>
    <cellStyle name="Standard 3 2 2 6 5 2 2" xfId="26811"/>
    <cellStyle name="Standard 3 2 2 6 5 2 3" xfId="15182"/>
    <cellStyle name="Standard 3 2 2 6 5 3" xfId="9878"/>
    <cellStyle name="Standard 3 2 2 6 5 3 2" xfId="29464"/>
    <cellStyle name="Standard 3 2 2 6 5 3 3" xfId="17835"/>
    <cellStyle name="Standard 3 2 2 6 5 4" xfId="4574"/>
    <cellStyle name="Standard 3 2 2 6 5 4 2" xfId="24159"/>
    <cellStyle name="Standard 3 2 2 6 5 5" xfId="21507"/>
    <cellStyle name="Standard 3 2 2 6 5 6" xfId="12530"/>
    <cellStyle name="Standard 3 2 2 6 6" xfId="2942"/>
    <cellStyle name="Standard 3 2 2 6 6 2" xfId="10898"/>
    <cellStyle name="Standard 3 2 2 6 6 2 2" xfId="30484"/>
    <cellStyle name="Standard 3 2 2 6 6 2 3" xfId="18855"/>
    <cellStyle name="Standard 3 2 2 6 6 3" xfId="5594"/>
    <cellStyle name="Standard 3 2 2 6 6 3 2" xfId="25179"/>
    <cellStyle name="Standard 3 2 2 6 6 4" xfId="22527"/>
    <cellStyle name="Standard 3 2 2 6 6 5" xfId="13550"/>
    <cellStyle name="Standard 3 2 2 6 7" xfId="1262"/>
    <cellStyle name="Standard 3 2 2 6 7 2" xfId="9218"/>
    <cellStyle name="Standard 3 2 2 6 7 2 2" xfId="28804"/>
    <cellStyle name="Standard 3 2 2 6 7 2 3" xfId="17175"/>
    <cellStyle name="Standard 3 2 2 6 7 3" xfId="6566"/>
    <cellStyle name="Standard 3 2 2 6 7 3 2" xfId="26151"/>
    <cellStyle name="Standard 3 2 2 6 7 4" xfId="20847"/>
    <cellStyle name="Standard 3 2 2 6 7 5" xfId="14522"/>
    <cellStyle name="Standard 3 2 2 6 8" xfId="8246"/>
    <cellStyle name="Standard 3 2 2 6 8 2" xfId="27832"/>
    <cellStyle name="Standard 3 2 2 6 8 3" xfId="16203"/>
    <cellStyle name="Standard 3 2 2 6 9" xfId="3914"/>
    <cellStyle name="Standard 3 2 2 6 9 2" xfId="23499"/>
    <cellStyle name="Standard 3 2 2 7" xfId="362"/>
    <cellStyle name="Standard 3 2 2 7 2" xfId="974"/>
    <cellStyle name="Standard 3 2 2 7 2 2" xfId="3626"/>
    <cellStyle name="Standard 3 2 2 7 2 2 2" xfId="11582"/>
    <cellStyle name="Standard 3 2 2 7 2 2 2 2" xfId="31168"/>
    <cellStyle name="Standard 3 2 2 7 2 2 2 3" xfId="19539"/>
    <cellStyle name="Standard 3 2 2 7 2 2 3" xfId="6278"/>
    <cellStyle name="Standard 3 2 2 7 2 2 3 2" xfId="25863"/>
    <cellStyle name="Standard 3 2 2 7 2 2 4" xfId="23211"/>
    <cellStyle name="Standard 3 2 2 7 2 2 5" xfId="14234"/>
    <cellStyle name="Standard 3 2 2 7 2 3" xfId="2606"/>
    <cellStyle name="Standard 3 2 2 7 2 3 2" xfId="10562"/>
    <cellStyle name="Standard 3 2 2 7 2 3 2 2" xfId="30148"/>
    <cellStyle name="Standard 3 2 2 7 2 3 2 3" xfId="18519"/>
    <cellStyle name="Standard 3 2 2 7 2 3 3" xfId="7910"/>
    <cellStyle name="Standard 3 2 2 7 2 3 3 2" xfId="27495"/>
    <cellStyle name="Standard 3 2 2 7 2 3 4" xfId="22191"/>
    <cellStyle name="Standard 3 2 2 7 2 3 5" xfId="15866"/>
    <cellStyle name="Standard 3 2 2 7 2 4" xfId="8930"/>
    <cellStyle name="Standard 3 2 2 7 2 4 2" xfId="28516"/>
    <cellStyle name="Standard 3 2 2 7 2 4 3" xfId="16887"/>
    <cellStyle name="Standard 3 2 2 7 2 5" xfId="5258"/>
    <cellStyle name="Standard 3 2 2 7 2 5 2" xfId="24843"/>
    <cellStyle name="Standard 3 2 2 7 2 6" xfId="20559"/>
    <cellStyle name="Standard 3 2 2 7 2 7" xfId="13214"/>
    <cellStyle name="Standard 3 2 2 7 3" xfId="1994"/>
    <cellStyle name="Standard 3 2 2 7 3 2" xfId="7298"/>
    <cellStyle name="Standard 3 2 2 7 3 2 2" xfId="26883"/>
    <cellStyle name="Standard 3 2 2 7 3 2 3" xfId="15254"/>
    <cellStyle name="Standard 3 2 2 7 3 3" xfId="9950"/>
    <cellStyle name="Standard 3 2 2 7 3 3 2" xfId="29536"/>
    <cellStyle name="Standard 3 2 2 7 3 3 3" xfId="17907"/>
    <cellStyle name="Standard 3 2 2 7 3 4" xfId="4646"/>
    <cellStyle name="Standard 3 2 2 7 3 4 2" xfId="24231"/>
    <cellStyle name="Standard 3 2 2 7 3 5" xfId="21579"/>
    <cellStyle name="Standard 3 2 2 7 3 6" xfId="12602"/>
    <cellStyle name="Standard 3 2 2 7 4" xfId="3014"/>
    <cellStyle name="Standard 3 2 2 7 4 2" xfId="10970"/>
    <cellStyle name="Standard 3 2 2 7 4 2 2" xfId="30556"/>
    <cellStyle name="Standard 3 2 2 7 4 2 3" xfId="18927"/>
    <cellStyle name="Standard 3 2 2 7 4 3" xfId="5666"/>
    <cellStyle name="Standard 3 2 2 7 4 3 2" xfId="25251"/>
    <cellStyle name="Standard 3 2 2 7 4 4" xfId="22599"/>
    <cellStyle name="Standard 3 2 2 7 4 5" xfId="13622"/>
    <cellStyle name="Standard 3 2 2 7 5" xfId="1586"/>
    <cellStyle name="Standard 3 2 2 7 5 2" xfId="9542"/>
    <cellStyle name="Standard 3 2 2 7 5 2 2" xfId="29128"/>
    <cellStyle name="Standard 3 2 2 7 5 2 3" xfId="17499"/>
    <cellStyle name="Standard 3 2 2 7 5 3" xfId="6890"/>
    <cellStyle name="Standard 3 2 2 7 5 3 2" xfId="26475"/>
    <cellStyle name="Standard 3 2 2 7 5 4" xfId="21171"/>
    <cellStyle name="Standard 3 2 2 7 5 5" xfId="14846"/>
    <cellStyle name="Standard 3 2 2 7 6" xfId="8318"/>
    <cellStyle name="Standard 3 2 2 7 6 2" xfId="27904"/>
    <cellStyle name="Standard 3 2 2 7 6 3" xfId="16275"/>
    <cellStyle name="Standard 3 2 2 7 7" xfId="4238"/>
    <cellStyle name="Standard 3 2 2 7 7 2" xfId="23823"/>
    <cellStyle name="Standard 3 2 2 7 8" xfId="19947"/>
    <cellStyle name="Standard 3 2 2 7 9" xfId="12194"/>
    <cellStyle name="Standard 3 2 2 8" xfId="776"/>
    <cellStyle name="Standard 3 2 2 8 2" xfId="2408"/>
    <cellStyle name="Standard 3 2 2 8 2 2" xfId="7712"/>
    <cellStyle name="Standard 3 2 2 8 2 2 2" xfId="27297"/>
    <cellStyle name="Standard 3 2 2 8 2 2 3" xfId="15668"/>
    <cellStyle name="Standard 3 2 2 8 2 3" xfId="10364"/>
    <cellStyle name="Standard 3 2 2 8 2 3 2" xfId="29950"/>
    <cellStyle name="Standard 3 2 2 8 2 3 3" xfId="18321"/>
    <cellStyle name="Standard 3 2 2 8 2 4" xfId="5060"/>
    <cellStyle name="Standard 3 2 2 8 2 4 2" xfId="24645"/>
    <cellStyle name="Standard 3 2 2 8 2 5" xfId="21993"/>
    <cellStyle name="Standard 3 2 2 8 2 6" xfId="13016"/>
    <cellStyle name="Standard 3 2 2 8 3" xfId="3428"/>
    <cellStyle name="Standard 3 2 2 8 3 2" xfId="11384"/>
    <cellStyle name="Standard 3 2 2 8 3 2 2" xfId="30970"/>
    <cellStyle name="Standard 3 2 2 8 3 2 3" xfId="19341"/>
    <cellStyle name="Standard 3 2 2 8 3 3" xfId="6080"/>
    <cellStyle name="Standard 3 2 2 8 3 3 2" xfId="25665"/>
    <cellStyle name="Standard 3 2 2 8 3 4" xfId="23013"/>
    <cellStyle name="Standard 3 2 2 8 3 5" xfId="14036"/>
    <cellStyle name="Standard 3 2 2 8 4" xfId="1388"/>
    <cellStyle name="Standard 3 2 2 8 4 2" xfId="9344"/>
    <cellStyle name="Standard 3 2 2 8 4 2 2" xfId="28930"/>
    <cellStyle name="Standard 3 2 2 8 4 2 3" xfId="17301"/>
    <cellStyle name="Standard 3 2 2 8 4 3" xfId="6692"/>
    <cellStyle name="Standard 3 2 2 8 4 3 2" xfId="26277"/>
    <cellStyle name="Standard 3 2 2 8 4 4" xfId="20973"/>
    <cellStyle name="Standard 3 2 2 8 4 5" xfId="14648"/>
    <cellStyle name="Standard 3 2 2 8 5" xfId="8732"/>
    <cellStyle name="Standard 3 2 2 8 5 2" xfId="28318"/>
    <cellStyle name="Standard 3 2 2 8 5 3" xfId="16689"/>
    <cellStyle name="Standard 3 2 2 8 6" xfId="4040"/>
    <cellStyle name="Standard 3 2 2 8 6 2" xfId="23625"/>
    <cellStyle name="Standard 3 2 2 8 7" xfId="20361"/>
    <cellStyle name="Standard 3 2 2 8 8" xfId="11996"/>
    <cellStyle name="Standard 3 2 2 9" xfId="566"/>
    <cellStyle name="Standard 3 2 2 9 2" xfId="3218"/>
    <cellStyle name="Standard 3 2 2 9 2 2" xfId="11174"/>
    <cellStyle name="Standard 3 2 2 9 2 2 2" xfId="30760"/>
    <cellStyle name="Standard 3 2 2 9 2 2 3" xfId="19131"/>
    <cellStyle name="Standard 3 2 2 9 2 3" xfId="5870"/>
    <cellStyle name="Standard 3 2 2 9 2 3 2" xfId="25455"/>
    <cellStyle name="Standard 3 2 2 9 2 4" xfId="22803"/>
    <cellStyle name="Standard 3 2 2 9 2 5" xfId="13826"/>
    <cellStyle name="Standard 3 2 2 9 3" xfId="2198"/>
    <cellStyle name="Standard 3 2 2 9 3 2" xfId="10154"/>
    <cellStyle name="Standard 3 2 2 9 3 2 2" xfId="29740"/>
    <cellStyle name="Standard 3 2 2 9 3 2 3" xfId="18111"/>
    <cellStyle name="Standard 3 2 2 9 3 3" xfId="7502"/>
    <cellStyle name="Standard 3 2 2 9 3 3 2" xfId="27087"/>
    <cellStyle name="Standard 3 2 2 9 3 4" xfId="21783"/>
    <cellStyle name="Standard 3 2 2 9 3 5" xfId="15458"/>
    <cellStyle name="Standard 3 2 2 9 4" xfId="8522"/>
    <cellStyle name="Standard 3 2 2 9 4 2" xfId="28108"/>
    <cellStyle name="Standard 3 2 2 9 4 3" xfId="16479"/>
    <cellStyle name="Standard 3 2 2 9 5" xfId="4850"/>
    <cellStyle name="Standard 3 2 2 9 5 2" xfId="24435"/>
    <cellStyle name="Standard 3 2 2 9 6" xfId="20151"/>
    <cellStyle name="Standard 3 2 2 9 7" xfId="12806"/>
    <cellStyle name="Standard 3 2 3" xfId="163"/>
    <cellStyle name="Standard 3 2 3 10" xfId="2810"/>
    <cellStyle name="Standard 3 2 3 10 2" xfId="10766"/>
    <cellStyle name="Standard 3 2 3 10 2 2" xfId="30352"/>
    <cellStyle name="Standard 3 2 3 10 2 3" xfId="18723"/>
    <cellStyle name="Standard 3 2 3 10 3" xfId="5462"/>
    <cellStyle name="Standard 3 2 3 10 3 2" xfId="25047"/>
    <cellStyle name="Standard 3 2 3 10 4" xfId="22395"/>
    <cellStyle name="Standard 3 2 3 10 5" xfId="13418"/>
    <cellStyle name="Standard 3 2 3 11" xfId="1190"/>
    <cellStyle name="Standard 3 2 3 11 2" xfId="9146"/>
    <cellStyle name="Standard 3 2 3 11 2 2" xfId="28732"/>
    <cellStyle name="Standard 3 2 3 11 2 3" xfId="17103"/>
    <cellStyle name="Standard 3 2 3 11 3" xfId="6494"/>
    <cellStyle name="Standard 3 2 3 11 3 2" xfId="26079"/>
    <cellStyle name="Standard 3 2 3 11 4" xfId="20775"/>
    <cellStyle name="Standard 3 2 3 11 5" xfId="14450"/>
    <cellStyle name="Standard 3 2 3 12" xfId="8114"/>
    <cellStyle name="Standard 3 2 3 12 2" xfId="27700"/>
    <cellStyle name="Standard 3 2 3 12 3" xfId="16071"/>
    <cellStyle name="Standard 3 2 3 13" xfId="3842"/>
    <cellStyle name="Standard 3 2 3 13 2" xfId="23427"/>
    <cellStyle name="Standard 3 2 3 14" xfId="19743"/>
    <cellStyle name="Standard 3 2 3 15" xfId="11798"/>
    <cellStyle name="Standard 3 2 3 2" xfId="190"/>
    <cellStyle name="Standard 3 2 3 2 10" xfId="8144"/>
    <cellStyle name="Standard 3 2 3 2 10 2" xfId="27730"/>
    <cellStyle name="Standard 3 2 3 2 10 3" xfId="16101"/>
    <cellStyle name="Standard 3 2 3 2 11" xfId="3890"/>
    <cellStyle name="Standard 3 2 3 2 11 2" xfId="23475"/>
    <cellStyle name="Standard 3 2 3 2 12" xfId="19773"/>
    <cellStyle name="Standard 3 2 3 2 13" xfId="11846"/>
    <cellStyle name="Standard 3 2 3 2 2" xfId="266"/>
    <cellStyle name="Standard 3 2 3 2 2 10" xfId="19851"/>
    <cellStyle name="Standard 3 2 3 2 2 11" xfId="11972"/>
    <cellStyle name="Standard 3 2 3 2 2 2" xfId="548"/>
    <cellStyle name="Standard 3 2 3 2 2 2 2" xfId="1160"/>
    <cellStyle name="Standard 3 2 3 2 2 2 2 2" xfId="3812"/>
    <cellStyle name="Standard 3 2 3 2 2 2 2 2 2" xfId="11768"/>
    <cellStyle name="Standard 3 2 3 2 2 2 2 2 2 2" xfId="31354"/>
    <cellStyle name="Standard 3 2 3 2 2 2 2 2 2 3" xfId="19725"/>
    <cellStyle name="Standard 3 2 3 2 2 2 2 2 3" xfId="6464"/>
    <cellStyle name="Standard 3 2 3 2 2 2 2 2 3 2" xfId="26049"/>
    <cellStyle name="Standard 3 2 3 2 2 2 2 2 4" xfId="23397"/>
    <cellStyle name="Standard 3 2 3 2 2 2 2 2 5" xfId="14420"/>
    <cellStyle name="Standard 3 2 3 2 2 2 2 3" xfId="2792"/>
    <cellStyle name="Standard 3 2 3 2 2 2 2 3 2" xfId="10748"/>
    <cellStyle name="Standard 3 2 3 2 2 2 2 3 2 2" xfId="30334"/>
    <cellStyle name="Standard 3 2 3 2 2 2 2 3 2 3" xfId="18705"/>
    <cellStyle name="Standard 3 2 3 2 2 2 2 3 3" xfId="8096"/>
    <cellStyle name="Standard 3 2 3 2 2 2 2 3 3 2" xfId="27681"/>
    <cellStyle name="Standard 3 2 3 2 2 2 2 3 4" xfId="22377"/>
    <cellStyle name="Standard 3 2 3 2 2 2 2 3 5" xfId="16052"/>
    <cellStyle name="Standard 3 2 3 2 2 2 2 4" xfId="9116"/>
    <cellStyle name="Standard 3 2 3 2 2 2 2 4 2" xfId="28702"/>
    <cellStyle name="Standard 3 2 3 2 2 2 2 4 3" xfId="17073"/>
    <cellStyle name="Standard 3 2 3 2 2 2 2 5" xfId="5444"/>
    <cellStyle name="Standard 3 2 3 2 2 2 2 5 2" xfId="25029"/>
    <cellStyle name="Standard 3 2 3 2 2 2 2 6" xfId="20745"/>
    <cellStyle name="Standard 3 2 3 2 2 2 2 7" xfId="13400"/>
    <cellStyle name="Standard 3 2 3 2 2 2 3" xfId="2180"/>
    <cellStyle name="Standard 3 2 3 2 2 2 3 2" xfId="7484"/>
    <cellStyle name="Standard 3 2 3 2 2 2 3 2 2" xfId="27069"/>
    <cellStyle name="Standard 3 2 3 2 2 2 3 2 3" xfId="15440"/>
    <cellStyle name="Standard 3 2 3 2 2 2 3 3" xfId="10136"/>
    <cellStyle name="Standard 3 2 3 2 2 2 3 3 2" xfId="29722"/>
    <cellStyle name="Standard 3 2 3 2 2 2 3 3 3" xfId="18093"/>
    <cellStyle name="Standard 3 2 3 2 2 2 3 4" xfId="4832"/>
    <cellStyle name="Standard 3 2 3 2 2 2 3 4 2" xfId="24417"/>
    <cellStyle name="Standard 3 2 3 2 2 2 3 5" xfId="21765"/>
    <cellStyle name="Standard 3 2 3 2 2 2 3 6" xfId="12788"/>
    <cellStyle name="Standard 3 2 3 2 2 2 4" xfId="3200"/>
    <cellStyle name="Standard 3 2 3 2 2 2 4 2" xfId="11156"/>
    <cellStyle name="Standard 3 2 3 2 2 2 4 2 2" xfId="30742"/>
    <cellStyle name="Standard 3 2 3 2 2 2 4 2 3" xfId="19113"/>
    <cellStyle name="Standard 3 2 3 2 2 2 4 3" xfId="5852"/>
    <cellStyle name="Standard 3 2 3 2 2 2 4 3 2" xfId="25437"/>
    <cellStyle name="Standard 3 2 3 2 2 2 4 4" xfId="22785"/>
    <cellStyle name="Standard 3 2 3 2 2 2 4 5" xfId="13808"/>
    <cellStyle name="Standard 3 2 3 2 2 2 5" xfId="1772"/>
    <cellStyle name="Standard 3 2 3 2 2 2 5 2" xfId="9728"/>
    <cellStyle name="Standard 3 2 3 2 2 2 5 2 2" xfId="29314"/>
    <cellStyle name="Standard 3 2 3 2 2 2 5 2 3" xfId="17685"/>
    <cellStyle name="Standard 3 2 3 2 2 2 5 3" xfId="7076"/>
    <cellStyle name="Standard 3 2 3 2 2 2 5 3 2" xfId="26661"/>
    <cellStyle name="Standard 3 2 3 2 2 2 5 4" xfId="21357"/>
    <cellStyle name="Standard 3 2 3 2 2 2 5 5" xfId="15032"/>
    <cellStyle name="Standard 3 2 3 2 2 2 6" xfId="8504"/>
    <cellStyle name="Standard 3 2 3 2 2 2 6 2" xfId="28090"/>
    <cellStyle name="Standard 3 2 3 2 2 2 6 3" xfId="16461"/>
    <cellStyle name="Standard 3 2 3 2 2 2 7" xfId="4424"/>
    <cellStyle name="Standard 3 2 3 2 2 2 7 2" xfId="24009"/>
    <cellStyle name="Standard 3 2 3 2 2 2 8" xfId="20133"/>
    <cellStyle name="Standard 3 2 3 2 2 2 9" xfId="12380"/>
    <cellStyle name="Standard 3 2 3 2 2 3" xfId="878"/>
    <cellStyle name="Standard 3 2 3 2 2 3 2" xfId="2510"/>
    <cellStyle name="Standard 3 2 3 2 2 3 2 2" xfId="7814"/>
    <cellStyle name="Standard 3 2 3 2 2 3 2 2 2" xfId="27399"/>
    <cellStyle name="Standard 3 2 3 2 2 3 2 2 3" xfId="15770"/>
    <cellStyle name="Standard 3 2 3 2 2 3 2 3" xfId="10466"/>
    <cellStyle name="Standard 3 2 3 2 2 3 2 3 2" xfId="30052"/>
    <cellStyle name="Standard 3 2 3 2 2 3 2 3 3" xfId="18423"/>
    <cellStyle name="Standard 3 2 3 2 2 3 2 4" xfId="5162"/>
    <cellStyle name="Standard 3 2 3 2 2 3 2 4 2" xfId="24747"/>
    <cellStyle name="Standard 3 2 3 2 2 3 2 5" xfId="22095"/>
    <cellStyle name="Standard 3 2 3 2 2 3 2 6" xfId="13118"/>
    <cellStyle name="Standard 3 2 3 2 2 3 3" xfId="3530"/>
    <cellStyle name="Standard 3 2 3 2 2 3 3 2" xfId="11486"/>
    <cellStyle name="Standard 3 2 3 2 2 3 3 2 2" xfId="31072"/>
    <cellStyle name="Standard 3 2 3 2 2 3 3 2 3" xfId="19443"/>
    <cellStyle name="Standard 3 2 3 2 2 3 3 3" xfId="6182"/>
    <cellStyle name="Standard 3 2 3 2 2 3 3 3 2" xfId="25767"/>
    <cellStyle name="Standard 3 2 3 2 2 3 3 4" xfId="23115"/>
    <cellStyle name="Standard 3 2 3 2 2 3 3 5" xfId="14138"/>
    <cellStyle name="Standard 3 2 3 2 2 3 4" xfId="1490"/>
    <cellStyle name="Standard 3 2 3 2 2 3 4 2" xfId="9446"/>
    <cellStyle name="Standard 3 2 3 2 2 3 4 2 2" xfId="29032"/>
    <cellStyle name="Standard 3 2 3 2 2 3 4 2 3" xfId="17403"/>
    <cellStyle name="Standard 3 2 3 2 2 3 4 3" xfId="6794"/>
    <cellStyle name="Standard 3 2 3 2 2 3 4 3 2" xfId="26379"/>
    <cellStyle name="Standard 3 2 3 2 2 3 4 4" xfId="21075"/>
    <cellStyle name="Standard 3 2 3 2 2 3 4 5" xfId="14750"/>
    <cellStyle name="Standard 3 2 3 2 2 3 5" xfId="8834"/>
    <cellStyle name="Standard 3 2 3 2 2 3 5 2" xfId="28420"/>
    <cellStyle name="Standard 3 2 3 2 2 3 5 3" xfId="16791"/>
    <cellStyle name="Standard 3 2 3 2 2 3 6" xfId="4142"/>
    <cellStyle name="Standard 3 2 3 2 2 3 6 2" xfId="23727"/>
    <cellStyle name="Standard 3 2 3 2 2 3 7" xfId="20463"/>
    <cellStyle name="Standard 3 2 3 2 2 3 8" xfId="12098"/>
    <cellStyle name="Standard 3 2 3 2 2 4" xfId="752"/>
    <cellStyle name="Standard 3 2 3 2 2 4 2" xfId="3404"/>
    <cellStyle name="Standard 3 2 3 2 2 4 2 2" xfId="11360"/>
    <cellStyle name="Standard 3 2 3 2 2 4 2 2 2" xfId="30946"/>
    <cellStyle name="Standard 3 2 3 2 2 4 2 2 3" xfId="19317"/>
    <cellStyle name="Standard 3 2 3 2 2 4 2 3" xfId="6056"/>
    <cellStyle name="Standard 3 2 3 2 2 4 2 3 2" xfId="25641"/>
    <cellStyle name="Standard 3 2 3 2 2 4 2 4" xfId="22989"/>
    <cellStyle name="Standard 3 2 3 2 2 4 2 5" xfId="14012"/>
    <cellStyle name="Standard 3 2 3 2 2 4 3" xfId="2384"/>
    <cellStyle name="Standard 3 2 3 2 2 4 3 2" xfId="10340"/>
    <cellStyle name="Standard 3 2 3 2 2 4 3 2 2" xfId="29926"/>
    <cellStyle name="Standard 3 2 3 2 2 4 3 2 3" xfId="18297"/>
    <cellStyle name="Standard 3 2 3 2 2 4 3 3" xfId="7688"/>
    <cellStyle name="Standard 3 2 3 2 2 4 3 3 2" xfId="27273"/>
    <cellStyle name="Standard 3 2 3 2 2 4 3 4" xfId="21969"/>
    <cellStyle name="Standard 3 2 3 2 2 4 3 5" xfId="15644"/>
    <cellStyle name="Standard 3 2 3 2 2 4 4" xfId="8708"/>
    <cellStyle name="Standard 3 2 3 2 2 4 4 2" xfId="28294"/>
    <cellStyle name="Standard 3 2 3 2 2 4 4 3" xfId="16665"/>
    <cellStyle name="Standard 3 2 3 2 2 4 5" xfId="5036"/>
    <cellStyle name="Standard 3 2 3 2 2 4 5 2" xfId="24621"/>
    <cellStyle name="Standard 3 2 3 2 2 4 6" xfId="20337"/>
    <cellStyle name="Standard 3 2 3 2 2 4 7" xfId="12992"/>
    <cellStyle name="Standard 3 2 3 2 2 5" xfId="1898"/>
    <cellStyle name="Standard 3 2 3 2 2 5 2" xfId="7202"/>
    <cellStyle name="Standard 3 2 3 2 2 5 2 2" xfId="26787"/>
    <cellStyle name="Standard 3 2 3 2 2 5 2 3" xfId="15158"/>
    <cellStyle name="Standard 3 2 3 2 2 5 3" xfId="9854"/>
    <cellStyle name="Standard 3 2 3 2 2 5 3 2" xfId="29440"/>
    <cellStyle name="Standard 3 2 3 2 2 5 3 3" xfId="17811"/>
    <cellStyle name="Standard 3 2 3 2 2 5 4" xfId="4550"/>
    <cellStyle name="Standard 3 2 3 2 2 5 4 2" xfId="24135"/>
    <cellStyle name="Standard 3 2 3 2 2 5 5" xfId="21483"/>
    <cellStyle name="Standard 3 2 3 2 2 5 6" xfId="12506"/>
    <cellStyle name="Standard 3 2 3 2 2 6" xfId="2918"/>
    <cellStyle name="Standard 3 2 3 2 2 6 2" xfId="10874"/>
    <cellStyle name="Standard 3 2 3 2 2 6 2 2" xfId="30460"/>
    <cellStyle name="Standard 3 2 3 2 2 6 2 3" xfId="18831"/>
    <cellStyle name="Standard 3 2 3 2 2 6 3" xfId="5570"/>
    <cellStyle name="Standard 3 2 3 2 2 6 3 2" xfId="25155"/>
    <cellStyle name="Standard 3 2 3 2 2 6 4" xfId="22503"/>
    <cellStyle name="Standard 3 2 3 2 2 6 5" xfId="13526"/>
    <cellStyle name="Standard 3 2 3 2 2 7" xfId="1364"/>
    <cellStyle name="Standard 3 2 3 2 2 7 2" xfId="9320"/>
    <cellStyle name="Standard 3 2 3 2 2 7 2 2" xfId="28906"/>
    <cellStyle name="Standard 3 2 3 2 2 7 2 3" xfId="17277"/>
    <cellStyle name="Standard 3 2 3 2 2 7 3" xfId="6668"/>
    <cellStyle name="Standard 3 2 3 2 2 7 3 2" xfId="26253"/>
    <cellStyle name="Standard 3 2 3 2 2 7 4" xfId="20949"/>
    <cellStyle name="Standard 3 2 3 2 2 7 5" xfId="14624"/>
    <cellStyle name="Standard 3 2 3 2 2 8" xfId="8222"/>
    <cellStyle name="Standard 3 2 3 2 2 8 2" xfId="27808"/>
    <cellStyle name="Standard 3 2 3 2 2 8 3" xfId="16179"/>
    <cellStyle name="Standard 3 2 3 2 2 9" xfId="4016"/>
    <cellStyle name="Standard 3 2 3 2 2 9 2" xfId="23601"/>
    <cellStyle name="Standard 3 2 3 2 3" xfId="314"/>
    <cellStyle name="Standard 3 2 3 2 3 10" xfId="19899"/>
    <cellStyle name="Standard 3 2 3 2 3 11" xfId="11894"/>
    <cellStyle name="Standard 3 2 3 2 3 2" xfId="470"/>
    <cellStyle name="Standard 3 2 3 2 3 2 2" xfId="1082"/>
    <cellStyle name="Standard 3 2 3 2 3 2 2 2" xfId="3734"/>
    <cellStyle name="Standard 3 2 3 2 3 2 2 2 2" xfId="11690"/>
    <cellStyle name="Standard 3 2 3 2 3 2 2 2 2 2" xfId="31276"/>
    <cellStyle name="Standard 3 2 3 2 3 2 2 2 2 3" xfId="19647"/>
    <cellStyle name="Standard 3 2 3 2 3 2 2 2 3" xfId="6386"/>
    <cellStyle name="Standard 3 2 3 2 3 2 2 2 3 2" xfId="25971"/>
    <cellStyle name="Standard 3 2 3 2 3 2 2 2 4" xfId="23319"/>
    <cellStyle name="Standard 3 2 3 2 3 2 2 2 5" xfId="14342"/>
    <cellStyle name="Standard 3 2 3 2 3 2 2 3" xfId="2714"/>
    <cellStyle name="Standard 3 2 3 2 3 2 2 3 2" xfId="10670"/>
    <cellStyle name="Standard 3 2 3 2 3 2 2 3 2 2" xfId="30256"/>
    <cellStyle name="Standard 3 2 3 2 3 2 2 3 2 3" xfId="18627"/>
    <cellStyle name="Standard 3 2 3 2 3 2 2 3 3" xfId="8018"/>
    <cellStyle name="Standard 3 2 3 2 3 2 2 3 3 2" xfId="27603"/>
    <cellStyle name="Standard 3 2 3 2 3 2 2 3 4" xfId="22299"/>
    <cellStyle name="Standard 3 2 3 2 3 2 2 3 5" xfId="15974"/>
    <cellStyle name="Standard 3 2 3 2 3 2 2 4" xfId="9038"/>
    <cellStyle name="Standard 3 2 3 2 3 2 2 4 2" xfId="28624"/>
    <cellStyle name="Standard 3 2 3 2 3 2 2 4 3" xfId="16995"/>
    <cellStyle name="Standard 3 2 3 2 3 2 2 5" xfId="5366"/>
    <cellStyle name="Standard 3 2 3 2 3 2 2 5 2" xfId="24951"/>
    <cellStyle name="Standard 3 2 3 2 3 2 2 6" xfId="20667"/>
    <cellStyle name="Standard 3 2 3 2 3 2 2 7" xfId="13322"/>
    <cellStyle name="Standard 3 2 3 2 3 2 3" xfId="2102"/>
    <cellStyle name="Standard 3 2 3 2 3 2 3 2" xfId="7406"/>
    <cellStyle name="Standard 3 2 3 2 3 2 3 2 2" xfId="26991"/>
    <cellStyle name="Standard 3 2 3 2 3 2 3 2 3" xfId="15362"/>
    <cellStyle name="Standard 3 2 3 2 3 2 3 3" xfId="10058"/>
    <cellStyle name="Standard 3 2 3 2 3 2 3 3 2" xfId="29644"/>
    <cellStyle name="Standard 3 2 3 2 3 2 3 3 3" xfId="18015"/>
    <cellStyle name="Standard 3 2 3 2 3 2 3 4" xfId="4754"/>
    <cellStyle name="Standard 3 2 3 2 3 2 3 4 2" xfId="24339"/>
    <cellStyle name="Standard 3 2 3 2 3 2 3 5" xfId="21687"/>
    <cellStyle name="Standard 3 2 3 2 3 2 3 6" xfId="12710"/>
    <cellStyle name="Standard 3 2 3 2 3 2 4" xfId="3122"/>
    <cellStyle name="Standard 3 2 3 2 3 2 4 2" xfId="11078"/>
    <cellStyle name="Standard 3 2 3 2 3 2 4 2 2" xfId="30664"/>
    <cellStyle name="Standard 3 2 3 2 3 2 4 2 3" xfId="19035"/>
    <cellStyle name="Standard 3 2 3 2 3 2 4 3" xfId="5774"/>
    <cellStyle name="Standard 3 2 3 2 3 2 4 3 2" xfId="25359"/>
    <cellStyle name="Standard 3 2 3 2 3 2 4 4" xfId="22707"/>
    <cellStyle name="Standard 3 2 3 2 3 2 4 5" xfId="13730"/>
    <cellStyle name="Standard 3 2 3 2 3 2 5" xfId="1694"/>
    <cellStyle name="Standard 3 2 3 2 3 2 5 2" xfId="9650"/>
    <cellStyle name="Standard 3 2 3 2 3 2 5 2 2" xfId="29236"/>
    <cellStyle name="Standard 3 2 3 2 3 2 5 2 3" xfId="17607"/>
    <cellStyle name="Standard 3 2 3 2 3 2 5 3" xfId="6998"/>
    <cellStyle name="Standard 3 2 3 2 3 2 5 3 2" xfId="26583"/>
    <cellStyle name="Standard 3 2 3 2 3 2 5 4" xfId="21279"/>
    <cellStyle name="Standard 3 2 3 2 3 2 5 5" xfId="14954"/>
    <cellStyle name="Standard 3 2 3 2 3 2 6" xfId="8426"/>
    <cellStyle name="Standard 3 2 3 2 3 2 6 2" xfId="28012"/>
    <cellStyle name="Standard 3 2 3 2 3 2 6 3" xfId="16383"/>
    <cellStyle name="Standard 3 2 3 2 3 2 7" xfId="4346"/>
    <cellStyle name="Standard 3 2 3 2 3 2 7 2" xfId="23931"/>
    <cellStyle name="Standard 3 2 3 2 3 2 8" xfId="20055"/>
    <cellStyle name="Standard 3 2 3 2 3 2 9" xfId="12302"/>
    <cellStyle name="Standard 3 2 3 2 3 3" xfId="926"/>
    <cellStyle name="Standard 3 2 3 2 3 3 2" xfId="2558"/>
    <cellStyle name="Standard 3 2 3 2 3 3 2 2" xfId="7862"/>
    <cellStyle name="Standard 3 2 3 2 3 3 2 2 2" xfId="27447"/>
    <cellStyle name="Standard 3 2 3 2 3 3 2 2 3" xfId="15818"/>
    <cellStyle name="Standard 3 2 3 2 3 3 2 3" xfId="10514"/>
    <cellStyle name="Standard 3 2 3 2 3 3 2 3 2" xfId="30100"/>
    <cellStyle name="Standard 3 2 3 2 3 3 2 3 3" xfId="18471"/>
    <cellStyle name="Standard 3 2 3 2 3 3 2 4" xfId="5210"/>
    <cellStyle name="Standard 3 2 3 2 3 3 2 4 2" xfId="24795"/>
    <cellStyle name="Standard 3 2 3 2 3 3 2 5" xfId="22143"/>
    <cellStyle name="Standard 3 2 3 2 3 3 2 6" xfId="13166"/>
    <cellStyle name="Standard 3 2 3 2 3 3 3" xfId="3578"/>
    <cellStyle name="Standard 3 2 3 2 3 3 3 2" xfId="11534"/>
    <cellStyle name="Standard 3 2 3 2 3 3 3 2 2" xfId="31120"/>
    <cellStyle name="Standard 3 2 3 2 3 3 3 2 3" xfId="19491"/>
    <cellStyle name="Standard 3 2 3 2 3 3 3 3" xfId="6230"/>
    <cellStyle name="Standard 3 2 3 2 3 3 3 3 2" xfId="25815"/>
    <cellStyle name="Standard 3 2 3 2 3 3 3 4" xfId="23163"/>
    <cellStyle name="Standard 3 2 3 2 3 3 3 5" xfId="14186"/>
    <cellStyle name="Standard 3 2 3 2 3 3 4" xfId="1538"/>
    <cellStyle name="Standard 3 2 3 2 3 3 4 2" xfId="9494"/>
    <cellStyle name="Standard 3 2 3 2 3 3 4 2 2" xfId="29080"/>
    <cellStyle name="Standard 3 2 3 2 3 3 4 2 3" xfId="17451"/>
    <cellStyle name="Standard 3 2 3 2 3 3 4 3" xfId="6842"/>
    <cellStyle name="Standard 3 2 3 2 3 3 4 3 2" xfId="26427"/>
    <cellStyle name="Standard 3 2 3 2 3 3 4 4" xfId="21123"/>
    <cellStyle name="Standard 3 2 3 2 3 3 4 5" xfId="14798"/>
    <cellStyle name="Standard 3 2 3 2 3 3 5" xfId="8882"/>
    <cellStyle name="Standard 3 2 3 2 3 3 5 2" xfId="28468"/>
    <cellStyle name="Standard 3 2 3 2 3 3 5 3" xfId="16839"/>
    <cellStyle name="Standard 3 2 3 2 3 3 6" xfId="4190"/>
    <cellStyle name="Standard 3 2 3 2 3 3 6 2" xfId="23775"/>
    <cellStyle name="Standard 3 2 3 2 3 3 7" xfId="20511"/>
    <cellStyle name="Standard 3 2 3 2 3 3 8" xfId="12146"/>
    <cellStyle name="Standard 3 2 3 2 3 4" xfId="674"/>
    <cellStyle name="Standard 3 2 3 2 3 4 2" xfId="3326"/>
    <cellStyle name="Standard 3 2 3 2 3 4 2 2" xfId="11282"/>
    <cellStyle name="Standard 3 2 3 2 3 4 2 2 2" xfId="30868"/>
    <cellStyle name="Standard 3 2 3 2 3 4 2 2 3" xfId="19239"/>
    <cellStyle name="Standard 3 2 3 2 3 4 2 3" xfId="5978"/>
    <cellStyle name="Standard 3 2 3 2 3 4 2 3 2" xfId="25563"/>
    <cellStyle name="Standard 3 2 3 2 3 4 2 4" xfId="22911"/>
    <cellStyle name="Standard 3 2 3 2 3 4 2 5" xfId="13934"/>
    <cellStyle name="Standard 3 2 3 2 3 4 3" xfId="2306"/>
    <cellStyle name="Standard 3 2 3 2 3 4 3 2" xfId="10262"/>
    <cellStyle name="Standard 3 2 3 2 3 4 3 2 2" xfId="29848"/>
    <cellStyle name="Standard 3 2 3 2 3 4 3 2 3" xfId="18219"/>
    <cellStyle name="Standard 3 2 3 2 3 4 3 3" xfId="7610"/>
    <cellStyle name="Standard 3 2 3 2 3 4 3 3 2" xfId="27195"/>
    <cellStyle name="Standard 3 2 3 2 3 4 3 4" xfId="21891"/>
    <cellStyle name="Standard 3 2 3 2 3 4 3 5" xfId="15566"/>
    <cellStyle name="Standard 3 2 3 2 3 4 4" xfId="8630"/>
    <cellStyle name="Standard 3 2 3 2 3 4 4 2" xfId="28216"/>
    <cellStyle name="Standard 3 2 3 2 3 4 4 3" xfId="16587"/>
    <cellStyle name="Standard 3 2 3 2 3 4 5" xfId="4958"/>
    <cellStyle name="Standard 3 2 3 2 3 4 5 2" xfId="24543"/>
    <cellStyle name="Standard 3 2 3 2 3 4 6" xfId="20259"/>
    <cellStyle name="Standard 3 2 3 2 3 4 7" xfId="12914"/>
    <cellStyle name="Standard 3 2 3 2 3 5" xfId="1946"/>
    <cellStyle name="Standard 3 2 3 2 3 5 2" xfId="7250"/>
    <cellStyle name="Standard 3 2 3 2 3 5 2 2" xfId="26835"/>
    <cellStyle name="Standard 3 2 3 2 3 5 2 3" xfId="15206"/>
    <cellStyle name="Standard 3 2 3 2 3 5 3" xfId="9902"/>
    <cellStyle name="Standard 3 2 3 2 3 5 3 2" xfId="29488"/>
    <cellStyle name="Standard 3 2 3 2 3 5 3 3" xfId="17859"/>
    <cellStyle name="Standard 3 2 3 2 3 5 4" xfId="4598"/>
    <cellStyle name="Standard 3 2 3 2 3 5 4 2" xfId="24183"/>
    <cellStyle name="Standard 3 2 3 2 3 5 5" xfId="21531"/>
    <cellStyle name="Standard 3 2 3 2 3 5 6" xfId="12554"/>
    <cellStyle name="Standard 3 2 3 2 3 6" xfId="2966"/>
    <cellStyle name="Standard 3 2 3 2 3 6 2" xfId="10922"/>
    <cellStyle name="Standard 3 2 3 2 3 6 2 2" xfId="30508"/>
    <cellStyle name="Standard 3 2 3 2 3 6 2 3" xfId="18879"/>
    <cellStyle name="Standard 3 2 3 2 3 6 3" xfId="5618"/>
    <cellStyle name="Standard 3 2 3 2 3 6 3 2" xfId="25203"/>
    <cellStyle name="Standard 3 2 3 2 3 6 4" xfId="22551"/>
    <cellStyle name="Standard 3 2 3 2 3 6 5" xfId="13574"/>
    <cellStyle name="Standard 3 2 3 2 3 7" xfId="1286"/>
    <cellStyle name="Standard 3 2 3 2 3 7 2" xfId="9242"/>
    <cellStyle name="Standard 3 2 3 2 3 7 2 2" xfId="28828"/>
    <cellStyle name="Standard 3 2 3 2 3 7 2 3" xfId="17199"/>
    <cellStyle name="Standard 3 2 3 2 3 7 3" xfId="6590"/>
    <cellStyle name="Standard 3 2 3 2 3 7 3 2" xfId="26175"/>
    <cellStyle name="Standard 3 2 3 2 3 7 4" xfId="20871"/>
    <cellStyle name="Standard 3 2 3 2 3 7 5" xfId="14546"/>
    <cellStyle name="Standard 3 2 3 2 3 8" xfId="8270"/>
    <cellStyle name="Standard 3 2 3 2 3 8 2" xfId="27856"/>
    <cellStyle name="Standard 3 2 3 2 3 8 3" xfId="16227"/>
    <cellStyle name="Standard 3 2 3 2 3 9" xfId="3938"/>
    <cellStyle name="Standard 3 2 3 2 3 9 2" xfId="23523"/>
    <cellStyle name="Standard 3 2 3 2 4" xfId="422"/>
    <cellStyle name="Standard 3 2 3 2 4 2" xfId="1034"/>
    <cellStyle name="Standard 3 2 3 2 4 2 2" xfId="3686"/>
    <cellStyle name="Standard 3 2 3 2 4 2 2 2" xfId="11642"/>
    <cellStyle name="Standard 3 2 3 2 4 2 2 2 2" xfId="31228"/>
    <cellStyle name="Standard 3 2 3 2 4 2 2 2 3" xfId="19599"/>
    <cellStyle name="Standard 3 2 3 2 4 2 2 3" xfId="6338"/>
    <cellStyle name="Standard 3 2 3 2 4 2 2 3 2" xfId="25923"/>
    <cellStyle name="Standard 3 2 3 2 4 2 2 4" xfId="23271"/>
    <cellStyle name="Standard 3 2 3 2 4 2 2 5" xfId="14294"/>
    <cellStyle name="Standard 3 2 3 2 4 2 3" xfId="2666"/>
    <cellStyle name="Standard 3 2 3 2 4 2 3 2" xfId="10622"/>
    <cellStyle name="Standard 3 2 3 2 4 2 3 2 2" xfId="30208"/>
    <cellStyle name="Standard 3 2 3 2 4 2 3 2 3" xfId="18579"/>
    <cellStyle name="Standard 3 2 3 2 4 2 3 3" xfId="7970"/>
    <cellStyle name="Standard 3 2 3 2 4 2 3 3 2" xfId="27555"/>
    <cellStyle name="Standard 3 2 3 2 4 2 3 4" xfId="22251"/>
    <cellStyle name="Standard 3 2 3 2 4 2 3 5" xfId="15926"/>
    <cellStyle name="Standard 3 2 3 2 4 2 4" xfId="8990"/>
    <cellStyle name="Standard 3 2 3 2 4 2 4 2" xfId="28576"/>
    <cellStyle name="Standard 3 2 3 2 4 2 4 3" xfId="16947"/>
    <cellStyle name="Standard 3 2 3 2 4 2 5" xfId="5318"/>
    <cellStyle name="Standard 3 2 3 2 4 2 5 2" xfId="24903"/>
    <cellStyle name="Standard 3 2 3 2 4 2 6" xfId="20619"/>
    <cellStyle name="Standard 3 2 3 2 4 2 7" xfId="13274"/>
    <cellStyle name="Standard 3 2 3 2 4 3" xfId="2054"/>
    <cellStyle name="Standard 3 2 3 2 4 3 2" xfId="7358"/>
    <cellStyle name="Standard 3 2 3 2 4 3 2 2" xfId="26943"/>
    <cellStyle name="Standard 3 2 3 2 4 3 2 3" xfId="15314"/>
    <cellStyle name="Standard 3 2 3 2 4 3 3" xfId="10010"/>
    <cellStyle name="Standard 3 2 3 2 4 3 3 2" xfId="29596"/>
    <cellStyle name="Standard 3 2 3 2 4 3 3 3" xfId="17967"/>
    <cellStyle name="Standard 3 2 3 2 4 3 4" xfId="4706"/>
    <cellStyle name="Standard 3 2 3 2 4 3 4 2" xfId="24291"/>
    <cellStyle name="Standard 3 2 3 2 4 3 5" xfId="21639"/>
    <cellStyle name="Standard 3 2 3 2 4 3 6" xfId="12662"/>
    <cellStyle name="Standard 3 2 3 2 4 4" xfId="3074"/>
    <cellStyle name="Standard 3 2 3 2 4 4 2" xfId="11030"/>
    <cellStyle name="Standard 3 2 3 2 4 4 2 2" xfId="30616"/>
    <cellStyle name="Standard 3 2 3 2 4 4 2 3" xfId="18987"/>
    <cellStyle name="Standard 3 2 3 2 4 4 3" xfId="5726"/>
    <cellStyle name="Standard 3 2 3 2 4 4 3 2" xfId="25311"/>
    <cellStyle name="Standard 3 2 3 2 4 4 4" xfId="22659"/>
    <cellStyle name="Standard 3 2 3 2 4 4 5" xfId="13682"/>
    <cellStyle name="Standard 3 2 3 2 4 5" xfId="1646"/>
    <cellStyle name="Standard 3 2 3 2 4 5 2" xfId="9602"/>
    <cellStyle name="Standard 3 2 3 2 4 5 2 2" xfId="29188"/>
    <cellStyle name="Standard 3 2 3 2 4 5 2 3" xfId="17559"/>
    <cellStyle name="Standard 3 2 3 2 4 5 3" xfId="6950"/>
    <cellStyle name="Standard 3 2 3 2 4 5 3 2" xfId="26535"/>
    <cellStyle name="Standard 3 2 3 2 4 5 4" xfId="21231"/>
    <cellStyle name="Standard 3 2 3 2 4 5 5" xfId="14906"/>
    <cellStyle name="Standard 3 2 3 2 4 6" xfId="8378"/>
    <cellStyle name="Standard 3 2 3 2 4 6 2" xfId="27964"/>
    <cellStyle name="Standard 3 2 3 2 4 6 3" xfId="16335"/>
    <cellStyle name="Standard 3 2 3 2 4 7" xfId="4298"/>
    <cellStyle name="Standard 3 2 3 2 4 7 2" xfId="23883"/>
    <cellStyle name="Standard 3 2 3 2 4 8" xfId="20007"/>
    <cellStyle name="Standard 3 2 3 2 4 9" xfId="12254"/>
    <cellStyle name="Standard 3 2 3 2 5" xfId="800"/>
    <cellStyle name="Standard 3 2 3 2 5 2" xfId="2432"/>
    <cellStyle name="Standard 3 2 3 2 5 2 2" xfId="7736"/>
    <cellStyle name="Standard 3 2 3 2 5 2 2 2" xfId="27321"/>
    <cellStyle name="Standard 3 2 3 2 5 2 2 3" xfId="15692"/>
    <cellStyle name="Standard 3 2 3 2 5 2 3" xfId="10388"/>
    <cellStyle name="Standard 3 2 3 2 5 2 3 2" xfId="29974"/>
    <cellStyle name="Standard 3 2 3 2 5 2 3 3" xfId="18345"/>
    <cellStyle name="Standard 3 2 3 2 5 2 4" xfId="5084"/>
    <cellStyle name="Standard 3 2 3 2 5 2 4 2" xfId="24669"/>
    <cellStyle name="Standard 3 2 3 2 5 2 5" xfId="22017"/>
    <cellStyle name="Standard 3 2 3 2 5 2 6" xfId="13040"/>
    <cellStyle name="Standard 3 2 3 2 5 3" xfId="3452"/>
    <cellStyle name="Standard 3 2 3 2 5 3 2" xfId="11408"/>
    <cellStyle name="Standard 3 2 3 2 5 3 2 2" xfId="30994"/>
    <cellStyle name="Standard 3 2 3 2 5 3 2 3" xfId="19365"/>
    <cellStyle name="Standard 3 2 3 2 5 3 3" xfId="6104"/>
    <cellStyle name="Standard 3 2 3 2 5 3 3 2" xfId="25689"/>
    <cellStyle name="Standard 3 2 3 2 5 3 4" xfId="23037"/>
    <cellStyle name="Standard 3 2 3 2 5 3 5" xfId="14060"/>
    <cellStyle name="Standard 3 2 3 2 5 4" xfId="1412"/>
    <cellStyle name="Standard 3 2 3 2 5 4 2" xfId="9368"/>
    <cellStyle name="Standard 3 2 3 2 5 4 2 2" xfId="28954"/>
    <cellStyle name="Standard 3 2 3 2 5 4 2 3" xfId="17325"/>
    <cellStyle name="Standard 3 2 3 2 5 4 3" xfId="6716"/>
    <cellStyle name="Standard 3 2 3 2 5 4 3 2" xfId="26301"/>
    <cellStyle name="Standard 3 2 3 2 5 4 4" xfId="20997"/>
    <cellStyle name="Standard 3 2 3 2 5 4 5" xfId="14672"/>
    <cellStyle name="Standard 3 2 3 2 5 5" xfId="8756"/>
    <cellStyle name="Standard 3 2 3 2 5 5 2" xfId="28342"/>
    <cellStyle name="Standard 3 2 3 2 5 5 3" xfId="16713"/>
    <cellStyle name="Standard 3 2 3 2 5 6" xfId="4064"/>
    <cellStyle name="Standard 3 2 3 2 5 6 2" xfId="23649"/>
    <cellStyle name="Standard 3 2 3 2 5 7" xfId="20385"/>
    <cellStyle name="Standard 3 2 3 2 5 8" xfId="12020"/>
    <cellStyle name="Standard 3 2 3 2 6" xfId="626"/>
    <cellStyle name="Standard 3 2 3 2 6 2" xfId="3278"/>
    <cellStyle name="Standard 3 2 3 2 6 2 2" xfId="11234"/>
    <cellStyle name="Standard 3 2 3 2 6 2 2 2" xfId="30820"/>
    <cellStyle name="Standard 3 2 3 2 6 2 2 3" xfId="19191"/>
    <cellStyle name="Standard 3 2 3 2 6 2 3" xfId="5930"/>
    <cellStyle name="Standard 3 2 3 2 6 2 3 2" xfId="25515"/>
    <cellStyle name="Standard 3 2 3 2 6 2 4" xfId="22863"/>
    <cellStyle name="Standard 3 2 3 2 6 2 5" xfId="13886"/>
    <cellStyle name="Standard 3 2 3 2 6 3" xfId="2258"/>
    <cellStyle name="Standard 3 2 3 2 6 3 2" xfId="10214"/>
    <cellStyle name="Standard 3 2 3 2 6 3 2 2" xfId="29800"/>
    <cellStyle name="Standard 3 2 3 2 6 3 2 3" xfId="18171"/>
    <cellStyle name="Standard 3 2 3 2 6 3 3" xfId="7562"/>
    <cellStyle name="Standard 3 2 3 2 6 3 3 2" xfId="27147"/>
    <cellStyle name="Standard 3 2 3 2 6 3 4" xfId="21843"/>
    <cellStyle name="Standard 3 2 3 2 6 3 5" xfId="15518"/>
    <cellStyle name="Standard 3 2 3 2 6 4" xfId="8582"/>
    <cellStyle name="Standard 3 2 3 2 6 4 2" xfId="28168"/>
    <cellStyle name="Standard 3 2 3 2 6 4 3" xfId="16539"/>
    <cellStyle name="Standard 3 2 3 2 6 5" xfId="4910"/>
    <cellStyle name="Standard 3 2 3 2 6 5 2" xfId="24495"/>
    <cellStyle name="Standard 3 2 3 2 6 6" xfId="20211"/>
    <cellStyle name="Standard 3 2 3 2 6 7" xfId="12866"/>
    <cellStyle name="Standard 3 2 3 2 7" xfId="1820"/>
    <cellStyle name="Standard 3 2 3 2 7 2" xfId="7124"/>
    <cellStyle name="Standard 3 2 3 2 7 2 2" xfId="26709"/>
    <cellStyle name="Standard 3 2 3 2 7 2 3" xfId="15080"/>
    <cellStyle name="Standard 3 2 3 2 7 3" xfId="9776"/>
    <cellStyle name="Standard 3 2 3 2 7 3 2" xfId="29362"/>
    <cellStyle name="Standard 3 2 3 2 7 3 3" xfId="17733"/>
    <cellStyle name="Standard 3 2 3 2 7 4" xfId="4472"/>
    <cellStyle name="Standard 3 2 3 2 7 4 2" xfId="24057"/>
    <cellStyle name="Standard 3 2 3 2 7 5" xfId="21405"/>
    <cellStyle name="Standard 3 2 3 2 7 6" xfId="12428"/>
    <cellStyle name="Standard 3 2 3 2 8" xfId="2840"/>
    <cellStyle name="Standard 3 2 3 2 8 2" xfId="10796"/>
    <cellStyle name="Standard 3 2 3 2 8 2 2" xfId="30382"/>
    <cellStyle name="Standard 3 2 3 2 8 2 3" xfId="18753"/>
    <cellStyle name="Standard 3 2 3 2 8 3" xfId="5492"/>
    <cellStyle name="Standard 3 2 3 2 8 3 2" xfId="25077"/>
    <cellStyle name="Standard 3 2 3 2 8 4" xfId="22425"/>
    <cellStyle name="Standard 3 2 3 2 8 5" xfId="13448"/>
    <cellStyle name="Standard 3 2 3 2 9" xfId="1238"/>
    <cellStyle name="Standard 3 2 3 2 9 2" xfId="9194"/>
    <cellStyle name="Standard 3 2 3 2 9 2 2" xfId="28780"/>
    <cellStyle name="Standard 3 2 3 2 9 2 3" xfId="17151"/>
    <cellStyle name="Standard 3 2 3 2 9 3" xfId="6542"/>
    <cellStyle name="Standard 3 2 3 2 9 3 2" xfId="26127"/>
    <cellStyle name="Standard 3 2 3 2 9 4" xfId="20823"/>
    <cellStyle name="Standard 3 2 3 2 9 5" xfId="14498"/>
    <cellStyle name="Standard 3 2 3 3" xfId="236"/>
    <cellStyle name="Standard 3 2 3 3 10" xfId="3860"/>
    <cellStyle name="Standard 3 2 3 3 10 2" xfId="23445"/>
    <cellStyle name="Standard 3 2 3 3 11" xfId="19821"/>
    <cellStyle name="Standard 3 2 3 3 12" xfId="11816"/>
    <cellStyle name="Standard 3 2 3 3 2" xfId="332"/>
    <cellStyle name="Standard 3 2 3 3 2 10" xfId="19917"/>
    <cellStyle name="Standard 3 2 3 3 2 11" xfId="11942"/>
    <cellStyle name="Standard 3 2 3 3 2 2" xfId="518"/>
    <cellStyle name="Standard 3 2 3 3 2 2 2" xfId="1130"/>
    <cellStyle name="Standard 3 2 3 3 2 2 2 2" xfId="3782"/>
    <cellStyle name="Standard 3 2 3 3 2 2 2 2 2" xfId="11738"/>
    <cellStyle name="Standard 3 2 3 3 2 2 2 2 2 2" xfId="31324"/>
    <cellStyle name="Standard 3 2 3 3 2 2 2 2 2 3" xfId="19695"/>
    <cellStyle name="Standard 3 2 3 3 2 2 2 2 3" xfId="6434"/>
    <cellStyle name="Standard 3 2 3 3 2 2 2 2 3 2" xfId="26019"/>
    <cellStyle name="Standard 3 2 3 3 2 2 2 2 4" xfId="23367"/>
    <cellStyle name="Standard 3 2 3 3 2 2 2 2 5" xfId="14390"/>
    <cellStyle name="Standard 3 2 3 3 2 2 2 3" xfId="2762"/>
    <cellStyle name="Standard 3 2 3 3 2 2 2 3 2" xfId="10718"/>
    <cellStyle name="Standard 3 2 3 3 2 2 2 3 2 2" xfId="30304"/>
    <cellStyle name="Standard 3 2 3 3 2 2 2 3 2 3" xfId="18675"/>
    <cellStyle name="Standard 3 2 3 3 2 2 2 3 3" xfId="8066"/>
    <cellStyle name="Standard 3 2 3 3 2 2 2 3 3 2" xfId="27651"/>
    <cellStyle name="Standard 3 2 3 3 2 2 2 3 4" xfId="22347"/>
    <cellStyle name="Standard 3 2 3 3 2 2 2 3 5" xfId="16022"/>
    <cellStyle name="Standard 3 2 3 3 2 2 2 4" xfId="9086"/>
    <cellStyle name="Standard 3 2 3 3 2 2 2 4 2" xfId="28672"/>
    <cellStyle name="Standard 3 2 3 3 2 2 2 4 3" xfId="17043"/>
    <cellStyle name="Standard 3 2 3 3 2 2 2 5" xfId="5414"/>
    <cellStyle name="Standard 3 2 3 3 2 2 2 5 2" xfId="24999"/>
    <cellStyle name="Standard 3 2 3 3 2 2 2 6" xfId="20715"/>
    <cellStyle name="Standard 3 2 3 3 2 2 2 7" xfId="13370"/>
    <cellStyle name="Standard 3 2 3 3 2 2 3" xfId="2150"/>
    <cellStyle name="Standard 3 2 3 3 2 2 3 2" xfId="7454"/>
    <cellStyle name="Standard 3 2 3 3 2 2 3 2 2" xfId="27039"/>
    <cellStyle name="Standard 3 2 3 3 2 2 3 2 3" xfId="15410"/>
    <cellStyle name="Standard 3 2 3 3 2 2 3 3" xfId="10106"/>
    <cellStyle name="Standard 3 2 3 3 2 2 3 3 2" xfId="29692"/>
    <cellStyle name="Standard 3 2 3 3 2 2 3 3 3" xfId="18063"/>
    <cellStyle name="Standard 3 2 3 3 2 2 3 4" xfId="4802"/>
    <cellStyle name="Standard 3 2 3 3 2 2 3 4 2" xfId="24387"/>
    <cellStyle name="Standard 3 2 3 3 2 2 3 5" xfId="21735"/>
    <cellStyle name="Standard 3 2 3 3 2 2 3 6" xfId="12758"/>
    <cellStyle name="Standard 3 2 3 3 2 2 4" xfId="3170"/>
    <cellStyle name="Standard 3 2 3 3 2 2 4 2" xfId="11126"/>
    <cellStyle name="Standard 3 2 3 3 2 2 4 2 2" xfId="30712"/>
    <cellStyle name="Standard 3 2 3 3 2 2 4 2 3" xfId="19083"/>
    <cellStyle name="Standard 3 2 3 3 2 2 4 3" xfId="5822"/>
    <cellStyle name="Standard 3 2 3 3 2 2 4 3 2" xfId="25407"/>
    <cellStyle name="Standard 3 2 3 3 2 2 4 4" xfId="22755"/>
    <cellStyle name="Standard 3 2 3 3 2 2 4 5" xfId="13778"/>
    <cellStyle name="Standard 3 2 3 3 2 2 5" xfId="1742"/>
    <cellStyle name="Standard 3 2 3 3 2 2 5 2" xfId="9698"/>
    <cellStyle name="Standard 3 2 3 3 2 2 5 2 2" xfId="29284"/>
    <cellStyle name="Standard 3 2 3 3 2 2 5 2 3" xfId="17655"/>
    <cellStyle name="Standard 3 2 3 3 2 2 5 3" xfId="7046"/>
    <cellStyle name="Standard 3 2 3 3 2 2 5 3 2" xfId="26631"/>
    <cellStyle name="Standard 3 2 3 3 2 2 5 4" xfId="21327"/>
    <cellStyle name="Standard 3 2 3 3 2 2 5 5" xfId="15002"/>
    <cellStyle name="Standard 3 2 3 3 2 2 6" xfId="8474"/>
    <cellStyle name="Standard 3 2 3 3 2 2 6 2" xfId="28060"/>
    <cellStyle name="Standard 3 2 3 3 2 2 6 3" xfId="16431"/>
    <cellStyle name="Standard 3 2 3 3 2 2 7" xfId="4394"/>
    <cellStyle name="Standard 3 2 3 3 2 2 7 2" xfId="23979"/>
    <cellStyle name="Standard 3 2 3 3 2 2 8" xfId="20103"/>
    <cellStyle name="Standard 3 2 3 3 2 2 9" xfId="12350"/>
    <cellStyle name="Standard 3 2 3 3 2 3" xfId="944"/>
    <cellStyle name="Standard 3 2 3 3 2 3 2" xfId="2576"/>
    <cellStyle name="Standard 3 2 3 3 2 3 2 2" xfId="7880"/>
    <cellStyle name="Standard 3 2 3 3 2 3 2 2 2" xfId="27465"/>
    <cellStyle name="Standard 3 2 3 3 2 3 2 2 3" xfId="15836"/>
    <cellStyle name="Standard 3 2 3 3 2 3 2 3" xfId="10532"/>
    <cellStyle name="Standard 3 2 3 3 2 3 2 3 2" xfId="30118"/>
    <cellStyle name="Standard 3 2 3 3 2 3 2 3 3" xfId="18489"/>
    <cellStyle name="Standard 3 2 3 3 2 3 2 4" xfId="5228"/>
    <cellStyle name="Standard 3 2 3 3 2 3 2 4 2" xfId="24813"/>
    <cellStyle name="Standard 3 2 3 3 2 3 2 5" xfId="22161"/>
    <cellStyle name="Standard 3 2 3 3 2 3 2 6" xfId="13184"/>
    <cellStyle name="Standard 3 2 3 3 2 3 3" xfId="3596"/>
    <cellStyle name="Standard 3 2 3 3 2 3 3 2" xfId="11552"/>
    <cellStyle name="Standard 3 2 3 3 2 3 3 2 2" xfId="31138"/>
    <cellStyle name="Standard 3 2 3 3 2 3 3 2 3" xfId="19509"/>
    <cellStyle name="Standard 3 2 3 3 2 3 3 3" xfId="6248"/>
    <cellStyle name="Standard 3 2 3 3 2 3 3 3 2" xfId="25833"/>
    <cellStyle name="Standard 3 2 3 3 2 3 3 4" xfId="23181"/>
    <cellStyle name="Standard 3 2 3 3 2 3 3 5" xfId="14204"/>
    <cellStyle name="Standard 3 2 3 3 2 3 4" xfId="1556"/>
    <cellStyle name="Standard 3 2 3 3 2 3 4 2" xfId="9512"/>
    <cellStyle name="Standard 3 2 3 3 2 3 4 2 2" xfId="29098"/>
    <cellStyle name="Standard 3 2 3 3 2 3 4 2 3" xfId="17469"/>
    <cellStyle name="Standard 3 2 3 3 2 3 4 3" xfId="6860"/>
    <cellStyle name="Standard 3 2 3 3 2 3 4 3 2" xfId="26445"/>
    <cellStyle name="Standard 3 2 3 3 2 3 4 4" xfId="21141"/>
    <cellStyle name="Standard 3 2 3 3 2 3 4 5" xfId="14816"/>
    <cellStyle name="Standard 3 2 3 3 2 3 5" xfId="8900"/>
    <cellStyle name="Standard 3 2 3 3 2 3 5 2" xfId="28486"/>
    <cellStyle name="Standard 3 2 3 3 2 3 5 3" xfId="16857"/>
    <cellStyle name="Standard 3 2 3 3 2 3 6" xfId="4208"/>
    <cellStyle name="Standard 3 2 3 3 2 3 6 2" xfId="23793"/>
    <cellStyle name="Standard 3 2 3 3 2 3 7" xfId="20529"/>
    <cellStyle name="Standard 3 2 3 3 2 3 8" xfId="12164"/>
    <cellStyle name="Standard 3 2 3 3 2 4" xfId="722"/>
    <cellStyle name="Standard 3 2 3 3 2 4 2" xfId="3374"/>
    <cellStyle name="Standard 3 2 3 3 2 4 2 2" xfId="11330"/>
    <cellStyle name="Standard 3 2 3 3 2 4 2 2 2" xfId="30916"/>
    <cellStyle name="Standard 3 2 3 3 2 4 2 2 3" xfId="19287"/>
    <cellStyle name="Standard 3 2 3 3 2 4 2 3" xfId="6026"/>
    <cellStyle name="Standard 3 2 3 3 2 4 2 3 2" xfId="25611"/>
    <cellStyle name="Standard 3 2 3 3 2 4 2 4" xfId="22959"/>
    <cellStyle name="Standard 3 2 3 3 2 4 2 5" xfId="13982"/>
    <cellStyle name="Standard 3 2 3 3 2 4 3" xfId="2354"/>
    <cellStyle name="Standard 3 2 3 3 2 4 3 2" xfId="10310"/>
    <cellStyle name="Standard 3 2 3 3 2 4 3 2 2" xfId="29896"/>
    <cellStyle name="Standard 3 2 3 3 2 4 3 2 3" xfId="18267"/>
    <cellStyle name="Standard 3 2 3 3 2 4 3 3" xfId="7658"/>
    <cellStyle name="Standard 3 2 3 3 2 4 3 3 2" xfId="27243"/>
    <cellStyle name="Standard 3 2 3 3 2 4 3 4" xfId="21939"/>
    <cellStyle name="Standard 3 2 3 3 2 4 3 5" xfId="15614"/>
    <cellStyle name="Standard 3 2 3 3 2 4 4" xfId="8678"/>
    <cellStyle name="Standard 3 2 3 3 2 4 4 2" xfId="28264"/>
    <cellStyle name="Standard 3 2 3 3 2 4 4 3" xfId="16635"/>
    <cellStyle name="Standard 3 2 3 3 2 4 5" xfId="5006"/>
    <cellStyle name="Standard 3 2 3 3 2 4 5 2" xfId="24591"/>
    <cellStyle name="Standard 3 2 3 3 2 4 6" xfId="20307"/>
    <cellStyle name="Standard 3 2 3 3 2 4 7" xfId="12962"/>
    <cellStyle name="Standard 3 2 3 3 2 5" xfId="1964"/>
    <cellStyle name="Standard 3 2 3 3 2 5 2" xfId="7268"/>
    <cellStyle name="Standard 3 2 3 3 2 5 2 2" xfId="26853"/>
    <cellStyle name="Standard 3 2 3 3 2 5 2 3" xfId="15224"/>
    <cellStyle name="Standard 3 2 3 3 2 5 3" xfId="9920"/>
    <cellStyle name="Standard 3 2 3 3 2 5 3 2" xfId="29506"/>
    <cellStyle name="Standard 3 2 3 3 2 5 3 3" xfId="17877"/>
    <cellStyle name="Standard 3 2 3 3 2 5 4" xfId="4616"/>
    <cellStyle name="Standard 3 2 3 3 2 5 4 2" xfId="24201"/>
    <cellStyle name="Standard 3 2 3 3 2 5 5" xfId="21549"/>
    <cellStyle name="Standard 3 2 3 3 2 5 6" xfId="12572"/>
    <cellStyle name="Standard 3 2 3 3 2 6" xfId="2984"/>
    <cellStyle name="Standard 3 2 3 3 2 6 2" xfId="10940"/>
    <cellStyle name="Standard 3 2 3 3 2 6 2 2" xfId="30526"/>
    <cellStyle name="Standard 3 2 3 3 2 6 2 3" xfId="18897"/>
    <cellStyle name="Standard 3 2 3 3 2 6 3" xfId="5636"/>
    <cellStyle name="Standard 3 2 3 3 2 6 3 2" xfId="25221"/>
    <cellStyle name="Standard 3 2 3 3 2 6 4" xfId="22569"/>
    <cellStyle name="Standard 3 2 3 3 2 6 5" xfId="13592"/>
    <cellStyle name="Standard 3 2 3 3 2 7" xfId="1334"/>
    <cellStyle name="Standard 3 2 3 3 2 7 2" xfId="9290"/>
    <cellStyle name="Standard 3 2 3 3 2 7 2 2" xfId="28876"/>
    <cellStyle name="Standard 3 2 3 3 2 7 2 3" xfId="17247"/>
    <cellStyle name="Standard 3 2 3 3 2 7 3" xfId="6638"/>
    <cellStyle name="Standard 3 2 3 3 2 7 3 2" xfId="26223"/>
    <cellStyle name="Standard 3 2 3 3 2 7 4" xfId="20919"/>
    <cellStyle name="Standard 3 2 3 3 2 7 5" xfId="14594"/>
    <cellStyle name="Standard 3 2 3 3 2 8" xfId="8288"/>
    <cellStyle name="Standard 3 2 3 3 2 8 2" xfId="27874"/>
    <cellStyle name="Standard 3 2 3 3 2 8 3" xfId="16245"/>
    <cellStyle name="Standard 3 2 3 3 2 9" xfId="3986"/>
    <cellStyle name="Standard 3 2 3 3 2 9 2" xfId="23571"/>
    <cellStyle name="Standard 3 2 3 3 3" xfId="392"/>
    <cellStyle name="Standard 3 2 3 3 3 2" xfId="1004"/>
    <cellStyle name="Standard 3 2 3 3 3 2 2" xfId="3656"/>
    <cellStyle name="Standard 3 2 3 3 3 2 2 2" xfId="11612"/>
    <cellStyle name="Standard 3 2 3 3 3 2 2 2 2" xfId="31198"/>
    <cellStyle name="Standard 3 2 3 3 3 2 2 2 3" xfId="19569"/>
    <cellStyle name="Standard 3 2 3 3 3 2 2 3" xfId="6308"/>
    <cellStyle name="Standard 3 2 3 3 3 2 2 3 2" xfId="25893"/>
    <cellStyle name="Standard 3 2 3 3 3 2 2 4" xfId="23241"/>
    <cellStyle name="Standard 3 2 3 3 3 2 2 5" xfId="14264"/>
    <cellStyle name="Standard 3 2 3 3 3 2 3" xfId="2636"/>
    <cellStyle name="Standard 3 2 3 3 3 2 3 2" xfId="10592"/>
    <cellStyle name="Standard 3 2 3 3 3 2 3 2 2" xfId="30178"/>
    <cellStyle name="Standard 3 2 3 3 3 2 3 2 3" xfId="18549"/>
    <cellStyle name="Standard 3 2 3 3 3 2 3 3" xfId="7940"/>
    <cellStyle name="Standard 3 2 3 3 3 2 3 3 2" xfId="27525"/>
    <cellStyle name="Standard 3 2 3 3 3 2 3 4" xfId="22221"/>
    <cellStyle name="Standard 3 2 3 3 3 2 3 5" xfId="15896"/>
    <cellStyle name="Standard 3 2 3 3 3 2 4" xfId="8960"/>
    <cellStyle name="Standard 3 2 3 3 3 2 4 2" xfId="28546"/>
    <cellStyle name="Standard 3 2 3 3 3 2 4 3" xfId="16917"/>
    <cellStyle name="Standard 3 2 3 3 3 2 5" xfId="5288"/>
    <cellStyle name="Standard 3 2 3 3 3 2 5 2" xfId="24873"/>
    <cellStyle name="Standard 3 2 3 3 3 2 6" xfId="20589"/>
    <cellStyle name="Standard 3 2 3 3 3 2 7" xfId="13244"/>
    <cellStyle name="Standard 3 2 3 3 3 3" xfId="2024"/>
    <cellStyle name="Standard 3 2 3 3 3 3 2" xfId="7328"/>
    <cellStyle name="Standard 3 2 3 3 3 3 2 2" xfId="26913"/>
    <cellStyle name="Standard 3 2 3 3 3 3 2 3" xfId="15284"/>
    <cellStyle name="Standard 3 2 3 3 3 3 3" xfId="9980"/>
    <cellStyle name="Standard 3 2 3 3 3 3 3 2" xfId="29566"/>
    <cellStyle name="Standard 3 2 3 3 3 3 3 3" xfId="17937"/>
    <cellStyle name="Standard 3 2 3 3 3 3 4" xfId="4676"/>
    <cellStyle name="Standard 3 2 3 3 3 3 4 2" xfId="24261"/>
    <cellStyle name="Standard 3 2 3 3 3 3 5" xfId="21609"/>
    <cellStyle name="Standard 3 2 3 3 3 3 6" xfId="12632"/>
    <cellStyle name="Standard 3 2 3 3 3 4" xfId="3044"/>
    <cellStyle name="Standard 3 2 3 3 3 4 2" xfId="11000"/>
    <cellStyle name="Standard 3 2 3 3 3 4 2 2" xfId="30586"/>
    <cellStyle name="Standard 3 2 3 3 3 4 2 3" xfId="18957"/>
    <cellStyle name="Standard 3 2 3 3 3 4 3" xfId="5696"/>
    <cellStyle name="Standard 3 2 3 3 3 4 3 2" xfId="25281"/>
    <cellStyle name="Standard 3 2 3 3 3 4 4" xfId="22629"/>
    <cellStyle name="Standard 3 2 3 3 3 4 5" xfId="13652"/>
    <cellStyle name="Standard 3 2 3 3 3 5" xfId="1616"/>
    <cellStyle name="Standard 3 2 3 3 3 5 2" xfId="9572"/>
    <cellStyle name="Standard 3 2 3 3 3 5 2 2" xfId="29158"/>
    <cellStyle name="Standard 3 2 3 3 3 5 2 3" xfId="17529"/>
    <cellStyle name="Standard 3 2 3 3 3 5 3" xfId="6920"/>
    <cellStyle name="Standard 3 2 3 3 3 5 3 2" xfId="26505"/>
    <cellStyle name="Standard 3 2 3 3 3 5 4" xfId="21201"/>
    <cellStyle name="Standard 3 2 3 3 3 5 5" xfId="14876"/>
    <cellStyle name="Standard 3 2 3 3 3 6" xfId="8348"/>
    <cellStyle name="Standard 3 2 3 3 3 6 2" xfId="27934"/>
    <cellStyle name="Standard 3 2 3 3 3 6 3" xfId="16305"/>
    <cellStyle name="Standard 3 2 3 3 3 7" xfId="4268"/>
    <cellStyle name="Standard 3 2 3 3 3 7 2" xfId="23853"/>
    <cellStyle name="Standard 3 2 3 3 3 8" xfId="19977"/>
    <cellStyle name="Standard 3 2 3 3 3 9" xfId="12224"/>
    <cellStyle name="Standard 3 2 3 3 4" xfId="848"/>
    <cellStyle name="Standard 3 2 3 3 4 2" xfId="2480"/>
    <cellStyle name="Standard 3 2 3 3 4 2 2" xfId="7784"/>
    <cellStyle name="Standard 3 2 3 3 4 2 2 2" xfId="27369"/>
    <cellStyle name="Standard 3 2 3 3 4 2 2 3" xfId="15740"/>
    <cellStyle name="Standard 3 2 3 3 4 2 3" xfId="10436"/>
    <cellStyle name="Standard 3 2 3 3 4 2 3 2" xfId="30022"/>
    <cellStyle name="Standard 3 2 3 3 4 2 3 3" xfId="18393"/>
    <cellStyle name="Standard 3 2 3 3 4 2 4" xfId="5132"/>
    <cellStyle name="Standard 3 2 3 3 4 2 4 2" xfId="24717"/>
    <cellStyle name="Standard 3 2 3 3 4 2 5" xfId="22065"/>
    <cellStyle name="Standard 3 2 3 3 4 2 6" xfId="13088"/>
    <cellStyle name="Standard 3 2 3 3 4 3" xfId="3500"/>
    <cellStyle name="Standard 3 2 3 3 4 3 2" xfId="11456"/>
    <cellStyle name="Standard 3 2 3 3 4 3 2 2" xfId="31042"/>
    <cellStyle name="Standard 3 2 3 3 4 3 2 3" xfId="19413"/>
    <cellStyle name="Standard 3 2 3 3 4 3 3" xfId="6152"/>
    <cellStyle name="Standard 3 2 3 3 4 3 3 2" xfId="25737"/>
    <cellStyle name="Standard 3 2 3 3 4 3 4" xfId="23085"/>
    <cellStyle name="Standard 3 2 3 3 4 3 5" xfId="14108"/>
    <cellStyle name="Standard 3 2 3 3 4 4" xfId="1460"/>
    <cellStyle name="Standard 3 2 3 3 4 4 2" xfId="9416"/>
    <cellStyle name="Standard 3 2 3 3 4 4 2 2" xfId="29002"/>
    <cellStyle name="Standard 3 2 3 3 4 4 2 3" xfId="17373"/>
    <cellStyle name="Standard 3 2 3 3 4 4 3" xfId="6764"/>
    <cellStyle name="Standard 3 2 3 3 4 4 3 2" xfId="26349"/>
    <cellStyle name="Standard 3 2 3 3 4 4 4" xfId="21045"/>
    <cellStyle name="Standard 3 2 3 3 4 4 5" xfId="14720"/>
    <cellStyle name="Standard 3 2 3 3 4 5" xfId="8804"/>
    <cellStyle name="Standard 3 2 3 3 4 5 2" xfId="28390"/>
    <cellStyle name="Standard 3 2 3 3 4 5 3" xfId="16761"/>
    <cellStyle name="Standard 3 2 3 3 4 6" xfId="4112"/>
    <cellStyle name="Standard 3 2 3 3 4 6 2" xfId="23697"/>
    <cellStyle name="Standard 3 2 3 3 4 7" xfId="20433"/>
    <cellStyle name="Standard 3 2 3 3 4 8" xfId="12068"/>
    <cellStyle name="Standard 3 2 3 3 5" xfId="596"/>
    <cellStyle name="Standard 3 2 3 3 5 2" xfId="3248"/>
    <cellStyle name="Standard 3 2 3 3 5 2 2" xfId="11204"/>
    <cellStyle name="Standard 3 2 3 3 5 2 2 2" xfId="30790"/>
    <cellStyle name="Standard 3 2 3 3 5 2 2 3" xfId="19161"/>
    <cellStyle name="Standard 3 2 3 3 5 2 3" xfId="5900"/>
    <cellStyle name="Standard 3 2 3 3 5 2 3 2" xfId="25485"/>
    <cellStyle name="Standard 3 2 3 3 5 2 4" xfId="22833"/>
    <cellStyle name="Standard 3 2 3 3 5 2 5" xfId="13856"/>
    <cellStyle name="Standard 3 2 3 3 5 3" xfId="2228"/>
    <cellStyle name="Standard 3 2 3 3 5 3 2" xfId="10184"/>
    <cellStyle name="Standard 3 2 3 3 5 3 2 2" xfId="29770"/>
    <cellStyle name="Standard 3 2 3 3 5 3 2 3" xfId="18141"/>
    <cellStyle name="Standard 3 2 3 3 5 3 3" xfId="7532"/>
    <cellStyle name="Standard 3 2 3 3 5 3 3 2" xfId="27117"/>
    <cellStyle name="Standard 3 2 3 3 5 3 4" xfId="21813"/>
    <cellStyle name="Standard 3 2 3 3 5 3 5" xfId="15488"/>
    <cellStyle name="Standard 3 2 3 3 5 4" xfId="8552"/>
    <cellStyle name="Standard 3 2 3 3 5 4 2" xfId="28138"/>
    <cellStyle name="Standard 3 2 3 3 5 4 3" xfId="16509"/>
    <cellStyle name="Standard 3 2 3 3 5 5" xfId="4880"/>
    <cellStyle name="Standard 3 2 3 3 5 5 2" xfId="24465"/>
    <cellStyle name="Standard 3 2 3 3 5 6" xfId="20181"/>
    <cellStyle name="Standard 3 2 3 3 5 7" xfId="12836"/>
    <cellStyle name="Standard 3 2 3 3 6" xfId="1868"/>
    <cellStyle name="Standard 3 2 3 3 6 2" xfId="7172"/>
    <cellStyle name="Standard 3 2 3 3 6 2 2" xfId="26757"/>
    <cellStyle name="Standard 3 2 3 3 6 2 3" xfId="15128"/>
    <cellStyle name="Standard 3 2 3 3 6 3" xfId="9824"/>
    <cellStyle name="Standard 3 2 3 3 6 3 2" xfId="29410"/>
    <cellStyle name="Standard 3 2 3 3 6 3 3" xfId="17781"/>
    <cellStyle name="Standard 3 2 3 3 6 4" xfId="4520"/>
    <cellStyle name="Standard 3 2 3 3 6 4 2" xfId="24105"/>
    <cellStyle name="Standard 3 2 3 3 6 5" xfId="21453"/>
    <cellStyle name="Standard 3 2 3 3 6 6" xfId="12476"/>
    <cellStyle name="Standard 3 2 3 3 7" xfId="2888"/>
    <cellStyle name="Standard 3 2 3 3 7 2" xfId="10844"/>
    <cellStyle name="Standard 3 2 3 3 7 2 2" xfId="30430"/>
    <cellStyle name="Standard 3 2 3 3 7 2 3" xfId="18801"/>
    <cellStyle name="Standard 3 2 3 3 7 3" xfId="5540"/>
    <cellStyle name="Standard 3 2 3 3 7 3 2" xfId="25125"/>
    <cellStyle name="Standard 3 2 3 3 7 4" xfId="22473"/>
    <cellStyle name="Standard 3 2 3 3 7 5" xfId="13496"/>
    <cellStyle name="Standard 3 2 3 3 8" xfId="1208"/>
    <cellStyle name="Standard 3 2 3 3 8 2" xfId="9164"/>
    <cellStyle name="Standard 3 2 3 3 8 2 2" xfId="28750"/>
    <cellStyle name="Standard 3 2 3 3 8 2 3" xfId="17121"/>
    <cellStyle name="Standard 3 2 3 3 8 3" xfId="6512"/>
    <cellStyle name="Standard 3 2 3 3 8 3 2" xfId="26097"/>
    <cellStyle name="Standard 3 2 3 3 8 4" xfId="20793"/>
    <cellStyle name="Standard 3 2 3 3 8 5" xfId="14468"/>
    <cellStyle name="Standard 3 2 3 3 9" xfId="8192"/>
    <cellStyle name="Standard 3 2 3 3 9 2" xfId="27778"/>
    <cellStyle name="Standard 3 2 3 3 9 3" xfId="16149"/>
    <cellStyle name="Standard 3 2 3 4" xfId="218"/>
    <cellStyle name="Standard 3 2 3 4 10" xfId="19803"/>
    <cellStyle name="Standard 3 2 3 4 11" xfId="11924"/>
    <cellStyle name="Standard 3 2 3 4 2" xfId="500"/>
    <cellStyle name="Standard 3 2 3 4 2 2" xfId="1112"/>
    <cellStyle name="Standard 3 2 3 4 2 2 2" xfId="3764"/>
    <cellStyle name="Standard 3 2 3 4 2 2 2 2" xfId="11720"/>
    <cellStyle name="Standard 3 2 3 4 2 2 2 2 2" xfId="31306"/>
    <cellStyle name="Standard 3 2 3 4 2 2 2 2 3" xfId="19677"/>
    <cellStyle name="Standard 3 2 3 4 2 2 2 3" xfId="6416"/>
    <cellStyle name="Standard 3 2 3 4 2 2 2 3 2" xfId="26001"/>
    <cellStyle name="Standard 3 2 3 4 2 2 2 4" xfId="23349"/>
    <cellStyle name="Standard 3 2 3 4 2 2 2 5" xfId="14372"/>
    <cellStyle name="Standard 3 2 3 4 2 2 3" xfId="2744"/>
    <cellStyle name="Standard 3 2 3 4 2 2 3 2" xfId="10700"/>
    <cellStyle name="Standard 3 2 3 4 2 2 3 2 2" xfId="30286"/>
    <cellStyle name="Standard 3 2 3 4 2 2 3 2 3" xfId="18657"/>
    <cellStyle name="Standard 3 2 3 4 2 2 3 3" xfId="8048"/>
    <cellStyle name="Standard 3 2 3 4 2 2 3 3 2" xfId="27633"/>
    <cellStyle name="Standard 3 2 3 4 2 2 3 4" xfId="22329"/>
    <cellStyle name="Standard 3 2 3 4 2 2 3 5" xfId="16004"/>
    <cellStyle name="Standard 3 2 3 4 2 2 4" xfId="9068"/>
    <cellStyle name="Standard 3 2 3 4 2 2 4 2" xfId="28654"/>
    <cellStyle name="Standard 3 2 3 4 2 2 4 3" xfId="17025"/>
    <cellStyle name="Standard 3 2 3 4 2 2 5" xfId="5396"/>
    <cellStyle name="Standard 3 2 3 4 2 2 5 2" xfId="24981"/>
    <cellStyle name="Standard 3 2 3 4 2 2 6" xfId="20697"/>
    <cellStyle name="Standard 3 2 3 4 2 2 7" xfId="13352"/>
    <cellStyle name="Standard 3 2 3 4 2 3" xfId="2132"/>
    <cellStyle name="Standard 3 2 3 4 2 3 2" xfId="7436"/>
    <cellStyle name="Standard 3 2 3 4 2 3 2 2" xfId="27021"/>
    <cellStyle name="Standard 3 2 3 4 2 3 2 3" xfId="15392"/>
    <cellStyle name="Standard 3 2 3 4 2 3 3" xfId="10088"/>
    <cellStyle name="Standard 3 2 3 4 2 3 3 2" xfId="29674"/>
    <cellStyle name="Standard 3 2 3 4 2 3 3 3" xfId="18045"/>
    <cellStyle name="Standard 3 2 3 4 2 3 4" xfId="4784"/>
    <cellStyle name="Standard 3 2 3 4 2 3 4 2" xfId="24369"/>
    <cellStyle name="Standard 3 2 3 4 2 3 5" xfId="21717"/>
    <cellStyle name="Standard 3 2 3 4 2 3 6" xfId="12740"/>
    <cellStyle name="Standard 3 2 3 4 2 4" xfId="3152"/>
    <cellStyle name="Standard 3 2 3 4 2 4 2" xfId="11108"/>
    <cellStyle name="Standard 3 2 3 4 2 4 2 2" xfId="30694"/>
    <cellStyle name="Standard 3 2 3 4 2 4 2 3" xfId="19065"/>
    <cellStyle name="Standard 3 2 3 4 2 4 3" xfId="5804"/>
    <cellStyle name="Standard 3 2 3 4 2 4 3 2" xfId="25389"/>
    <cellStyle name="Standard 3 2 3 4 2 4 4" xfId="22737"/>
    <cellStyle name="Standard 3 2 3 4 2 4 5" xfId="13760"/>
    <cellStyle name="Standard 3 2 3 4 2 5" xfId="1724"/>
    <cellStyle name="Standard 3 2 3 4 2 5 2" xfId="9680"/>
    <cellStyle name="Standard 3 2 3 4 2 5 2 2" xfId="29266"/>
    <cellStyle name="Standard 3 2 3 4 2 5 2 3" xfId="17637"/>
    <cellStyle name="Standard 3 2 3 4 2 5 3" xfId="7028"/>
    <cellStyle name="Standard 3 2 3 4 2 5 3 2" xfId="26613"/>
    <cellStyle name="Standard 3 2 3 4 2 5 4" xfId="21309"/>
    <cellStyle name="Standard 3 2 3 4 2 5 5" xfId="14984"/>
    <cellStyle name="Standard 3 2 3 4 2 6" xfId="8456"/>
    <cellStyle name="Standard 3 2 3 4 2 6 2" xfId="28042"/>
    <cellStyle name="Standard 3 2 3 4 2 6 3" xfId="16413"/>
    <cellStyle name="Standard 3 2 3 4 2 7" xfId="4376"/>
    <cellStyle name="Standard 3 2 3 4 2 7 2" xfId="23961"/>
    <cellStyle name="Standard 3 2 3 4 2 8" xfId="20085"/>
    <cellStyle name="Standard 3 2 3 4 2 9" xfId="12332"/>
    <cellStyle name="Standard 3 2 3 4 3" xfId="830"/>
    <cellStyle name="Standard 3 2 3 4 3 2" xfId="2462"/>
    <cellStyle name="Standard 3 2 3 4 3 2 2" xfId="7766"/>
    <cellStyle name="Standard 3 2 3 4 3 2 2 2" xfId="27351"/>
    <cellStyle name="Standard 3 2 3 4 3 2 2 3" xfId="15722"/>
    <cellStyle name="Standard 3 2 3 4 3 2 3" xfId="10418"/>
    <cellStyle name="Standard 3 2 3 4 3 2 3 2" xfId="30004"/>
    <cellStyle name="Standard 3 2 3 4 3 2 3 3" xfId="18375"/>
    <cellStyle name="Standard 3 2 3 4 3 2 4" xfId="5114"/>
    <cellStyle name="Standard 3 2 3 4 3 2 4 2" xfId="24699"/>
    <cellStyle name="Standard 3 2 3 4 3 2 5" xfId="22047"/>
    <cellStyle name="Standard 3 2 3 4 3 2 6" xfId="13070"/>
    <cellStyle name="Standard 3 2 3 4 3 3" xfId="3482"/>
    <cellStyle name="Standard 3 2 3 4 3 3 2" xfId="11438"/>
    <cellStyle name="Standard 3 2 3 4 3 3 2 2" xfId="31024"/>
    <cellStyle name="Standard 3 2 3 4 3 3 2 3" xfId="19395"/>
    <cellStyle name="Standard 3 2 3 4 3 3 3" xfId="6134"/>
    <cellStyle name="Standard 3 2 3 4 3 3 3 2" xfId="25719"/>
    <cellStyle name="Standard 3 2 3 4 3 3 4" xfId="23067"/>
    <cellStyle name="Standard 3 2 3 4 3 3 5" xfId="14090"/>
    <cellStyle name="Standard 3 2 3 4 3 4" xfId="1442"/>
    <cellStyle name="Standard 3 2 3 4 3 4 2" xfId="9398"/>
    <cellStyle name="Standard 3 2 3 4 3 4 2 2" xfId="28984"/>
    <cellStyle name="Standard 3 2 3 4 3 4 2 3" xfId="17355"/>
    <cellStyle name="Standard 3 2 3 4 3 4 3" xfId="6746"/>
    <cellStyle name="Standard 3 2 3 4 3 4 3 2" xfId="26331"/>
    <cellStyle name="Standard 3 2 3 4 3 4 4" xfId="21027"/>
    <cellStyle name="Standard 3 2 3 4 3 4 5" xfId="14702"/>
    <cellStyle name="Standard 3 2 3 4 3 5" xfId="8786"/>
    <cellStyle name="Standard 3 2 3 4 3 5 2" xfId="28372"/>
    <cellStyle name="Standard 3 2 3 4 3 5 3" xfId="16743"/>
    <cellStyle name="Standard 3 2 3 4 3 6" xfId="4094"/>
    <cellStyle name="Standard 3 2 3 4 3 6 2" xfId="23679"/>
    <cellStyle name="Standard 3 2 3 4 3 7" xfId="20415"/>
    <cellStyle name="Standard 3 2 3 4 3 8" xfId="12050"/>
    <cellStyle name="Standard 3 2 3 4 4" xfId="704"/>
    <cellStyle name="Standard 3 2 3 4 4 2" xfId="3356"/>
    <cellStyle name="Standard 3 2 3 4 4 2 2" xfId="11312"/>
    <cellStyle name="Standard 3 2 3 4 4 2 2 2" xfId="30898"/>
    <cellStyle name="Standard 3 2 3 4 4 2 2 3" xfId="19269"/>
    <cellStyle name="Standard 3 2 3 4 4 2 3" xfId="6008"/>
    <cellStyle name="Standard 3 2 3 4 4 2 3 2" xfId="25593"/>
    <cellStyle name="Standard 3 2 3 4 4 2 4" xfId="22941"/>
    <cellStyle name="Standard 3 2 3 4 4 2 5" xfId="13964"/>
    <cellStyle name="Standard 3 2 3 4 4 3" xfId="2336"/>
    <cellStyle name="Standard 3 2 3 4 4 3 2" xfId="10292"/>
    <cellStyle name="Standard 3 2 3 4 4 3 2 2" xfId="29878"/>
    <cellStyle name="Standard 3 2 3 4 4 3 2 3" xfId="18249"/>
    <cellStyle name="Standard 3 2 3 4 4 3 3" xfId="7640"/>
    <cellStyle name="Standard 3 2 3 4 4 3 3 2" xfId="27225"/>
    <cellStyle name="Standard 3 2 3 4 4 3 4" xfId="21921"/>
    <cellStyle name="Standard 3 2 3 4 4 3 5" xfId="15596"/>
    <cellStyle name="Standard 3 2 3 4 4 4" xfId="8660"/>
    <cellStyle name="Standard 3 2 3 4 4 4 2" xfId="28246"/>
    <cellStyle name="Standard 3 2 3 4 4 4 3" xfId="16617"/>
    <cellStyle name="Standard 3 2 3 4 4 5" xfId="4988"/>
    <cellStyle name="Standard 3 2 3 4 4 5 2" xfId="24573"/>
    <cellStyle name="Standard 3 2 3 4 4 6" xfId="20289"/>
    <cellStyle name="Standard 3 2 3 4 4 7" xfId="12944"/>
    <cellStyle name="Standard 3 2 3 4 5" xfId="1850"/>
    <cellStyle name="Standard 3 2 3 4 5 2" xfId="7154"/>
    <cellStyle name="Standard 3 2 3 4 5 2 2" xfId="26739"/>
    <cellStyle name="Standard 3 2 3 4 5 2 3" xfId="15110"/>
    <cellStyle name="Standard 3 2 3 4 5 3" xfId="9806"/>
    <cellStyle name="Standard 3 2 3 4 5 3 2" xfId="29392"/>
    <cellStyle name="Standard 3 2 3 4 5 3 3" xfId="17763"/>
    <cellStyle name="Standard 3 2 3 4 5 4" xfId="4502"/>
    <cellStyle name="Standard 3 2 3 4 5 4 2" xfId="24087"/>
    <cellStyle name="Standard 3 2 3 4 5 5" xfId="21435"/>
    <cellStyle name="Standard 3 2 3 4 5 6" xfId="12458"/>
    <cellStyle name="Standard 3 2 3 4 6" xfId="2870"/>
    <cellStyle name="Standard 3 2 3 4 6 2" xfId="10826"/>
    <cellStyle name="Standard 3 2 3 4 6 2 2" xfId="30412"/>
    <cellStyle name="Standard 3 2 3 4 6 2 3" xfId="18783"/>
    <cellStyle name="Standard 3 2 3 4 6 3" xfId="5522"/>
    <cellStyle name="Standard 3 2 3 4 6 3 2" xfId="25107"/>
    <cellStyle name="Standard 3 2 3 4 6 4" xfId="22455"/>
    <cellStyle name="Standard 3 2 3 4 6 5" xfId="13478"/>
    <cellStyle name="Standard 3 2 3 4 7" xfId="1316"/>
    <cellStyle name="Standard 3 2 3 4 7 2" xfId="9272"/>
    <cellStyle name="Standard 3 2 3 4 7 2 2" xfId="28858"/>
    <cellStyle name="Standard 3 2 3 4 7 2 3" xfId="17229"/>
    <cellStyle name="Standard 3 2 3 4 7 3" xfId="6620"/>
    <cellStyle name="Standard 3 2 3 4 7 3 2" xfId="26205"/>
    <cellStyle name="Standard 3 2 3 4 7 4" xfId="20901"/>
    <cellStyle name="Standard 3 2 3 4 7 5" xfId="14576"/>
    <cellStyle name="Standard 3 2 3 4 8" xfId="8174"/>
    <cellStyle name="Standard 3 2 3 4 8 2" xfId="27760"/>
    <cellStyle name="Standard 3 2 3 4 8 3" xfId="16131"/>
    <cellStyle name="Standard 3 2 3 4 9" xfId="3968"/>
    <cellStyle name="Standard 3 2 3 4 9 2" xfId="23553"/>
    <cellStyle name="Standard 3 2 3 5" xfId="284"/>
    <cellStyle name="Standard 3 2 3 5 10" xfId="19869"/>
    <cellStyle name="Standard 3 2 3 5 11" xfId="11864"/>
    <cellStyle name="Standard 3 2 3 5 2" xfId="440"/>
    <cellStyle name="Standard 3 2 3 5 2 2" xfId="1052"/>
    <cellStyle name="Standard 3 2 3 5 2 2 2" xfId="3704"/>
    <cellStyle name="Standard 3 2 3 5 2 2 2 2" xfId="11660"/>
    <cellStyle name="Standard 3 2 3 5 2 2 2 2 2" xfId="31246"/>
    <cellStyle name="Standard 3 2 3 5 2 2 2 2 3" xfId="19617"/>
    <cellStyle name="Standard 3 2 3 5 2 2 2 3" xfId="6356"/>
    <cellStyle name="Standard 3 2 3 5 2 2 2 3 2" xfId="25941"/>
    <cellStyle name="Standard 3 2 3 5 2 2 2 4" xfId="23289"/>
    <cellStyle name="Standard 3 2 3 5 2 2 2 5" xfId="14312"/>
    <cellStyle name="Standard 3 2 3 5 2 2 3" xfId="2684"/>
    <cellStyle name="Standard 3 2 3 5 2 2 3 2" xfId="10640"/>
    <cellStyle name="Standard 3 2 3 5 2 2 3 2 2" xfId="30226"/>
    <cellStyle name="Standard 3 2 3 5 2 2 3 2 3" xfId="18597"/>
    <cellStyle name="Standard 3 2 3 5 2 2 3 3" xfId="7988"/>
    <cellStyle name="Standard 3 2 3 5 2 2 3 3 2" xfId="27573"/>
    <cellStyle name="Standard 3 2 3 5 2 2 3 4" xfId="22269"/>
    <cellStyle name="Standard 3 2 3 5 2 2 3 5" xfId="15944"/>
    <cellStyle name="Standard 3 2 3 5 2 2 4" xfId="9008"/>
    <cellStyle name="Standard 3 2 3 5 2 2 4 2" xfId="28594"/>
    <cellStyle name="Standard 3 2 3 5 2 2 4 3" xfId="16965"/>
    <cellStyle name="Standard 3 2 3 5 2 2 5" xfId="5336"/>
    <cellStyle name="Standard 3 2 3 5 2 2 5 2" xfId="24921"/>
    <cellStyle name="Standard 3 2 3 5 2 2 6" xfId="20637"/>
    <cellStyle name="Standard 3 2 3 5 2 2 7" xfId="13292"/>
    <cellStyle name="Standard 3 2 3 5 2 3" xfId="2072"/>
    <cellStyle name="Standard 3 2 3 5 2 3 2" xfId="7376"/>
    <cellStyle name="Standard 3 2 3 5 2 3 2 2" xfId="26961"/>
    <cellStyle name="Standard 3 2 3 5 2 3 2 3" xfId="15332"/>
    <cellStyle name="Standard 3 2 3 5 2 3 3" xfId="10028"/>
    <cellStyle name="Standard 3 2 3 5 2 3 3 2" xfId="29614"/>
    <cellStyle name="Standard 3 2 3 5 2 3 3 3" xfId="17985"/>
    <cellStyle name="Standard 3 2 3 5 2 3 4" xfId="4724"/>
    <cellStyle name="Standard 3 2 3 5 2 3 4 2" xfId="24309"/>
    <cellStyle name="Standard 3 2 3 5 2 3 5" xfId="21657"/>
    <cellStyle name="Standard 3 2 3 5 2 3 6" xfId="12680"/>
    <cellStyle name="Standard 3 2 3 5 2 4" xfId="3092"/>
    <cellStyle name="Standard 3 2 3 5 2 4 2" xfId="11048"/>
    <cellStyle name="Standard 3 2 3 5 2 4 2 2" xfId="30634"/>
    <cellStyle name="Standard 3 2 3 5 2 4 2 3" xfId="19005"/>
    <cellStyle name="Standard 3 2 3 5 2 4 3" xfId="5744"/>
    <cellStyle name="Standard 3 2 3 5 2 4 3 2" xfId="25329"/>
    <cellStyle name="Standard 3 2 3 5 2 4 4" xfId="22677"/>
    <cellStyle name="Standard 3 2 3 5 2 4 5" xfId="13700"/>
    <cellStyle name="Standard 3 2 3 5 2 5" xfId="1664"/>
    <cellStyle name="Standard 3 2 3 5 2 5 2" xfId="9620"/>
    <cellStyle name="Standard 3 2 3 5 2 5 2 2" xfId="29206"/>
    <cellStyle name="Standard 3 2 3 5 2 5 2 3" xfId="17577"/>
    <cellStyle name="Standard 3 2 3 5 2 5 3" xfId="6968"/>
    <cellStyle name="Standard 3 2 3 5 2 5 3 2" xfId="26553"/>
    <cellStyle name="Standard 3 2 3 5 2 5 4" xfId="21249"/>
    <cellStyle name="Standard 3 2 3 5 2 5 5" xfId="14924"/>
    <cellStyle name="Standard 3 2 3 5 2 6" xfId="8396"/>
    <cellStyle name="Standard 3 2 3 5 2 6 2" xfId="27982"/>
    <cellStyle name="Standard 3 2 3 5 2 6 3" xfId="16353"/>
    <cellStyle name="Standard 3 2 3 5 2 7" xfId="4316"/>
    <cellStyle name="Standard 3 2 3 5 2 7 2" xfId="23901"/>
    <cellStyle name="Standard 3 2 3 5 2 8" xfId="20025"/>
    <cellStyle name="Standard 3 2 3 5 2 9" xfId="12272"/>
    <cellStyle name="Standard 3 2 3 5 3" xfId="896"/>
    <cellStyle name="Standard 3 2 3 5 3 2" xfId="2528"/>
    <cellStyle name="Standard 3 2 3 5 3 2 2" xfId="7832"/>
    <cellStyle name="Standard 3 2 3 5 3 2 2 2" xfId="27417"/>
    <cellStyle name="Standard 3 2 3 5 3 2 2 3" xfId="15788"/>
    <cellStyle name="Standard 3 2 3 5 3 2 3" xfId="10484"/>
    <cellStyle name="Standard 3 2 3 5 3 2 3 2" xfId="30070"/>
    <cellStyle name="Standard 3 2 3 5 3 2 3 3" xfId="18441"/>
    <cellStyle name="Standard 3 2 3 5 3 2 4" xfId="5180"/>
    <cellStyle name="Standard 3 2 3 5 3 2 4 2" xfId="24765"/>
    <cellStyle name="Standard 3 2 3 5 3 2 5" xfId="22113"/>
    <cellStyle name="Standard 3 2 3 5 3 2 6" xfId="13136"/>
    <cellStyle name="Standard 3 2 3 5 3 3" xfId="3548"/>
    <cellStyle name="Standard 3 2 3 5 3 3 2" xfId="11504"/>
    <cellStyle name="Standard 3 2 3 5 3 3 2 2" xfId="31090"/>
    <cellStyle name="Standard 3 2 3 5 3 3 2 3" xfId="19461"/>
    <cellStyle name="Standard 3 2 3 5 3 3 3" xfId="6200"/>
    <cellStyle name="Standard 3 2 3 5 3 3 3 2" xfId="25785"/>
    <cellStyle name="Standard 3 2 3 5 3 3 4" xfId="23133"/>
    <cellStyle name="Standard 3 2 3 5 3 3 5" xfId="14156"/>
    <cellStyle name="Standard 3 2 3 5 3 4" xfId="1508"/>
    <cellStyle name="Standard 3 2 3 5 3 4 2" xfId="9464"/>
    <cellStyle name="Standard 3 2 3 5 3 4 2 2" xfId="29050"/>
    <cellStyle name="Standard 3 2 3 5 3 4 2 3" xfId="17421"/>
    <cellStyle name="Standard 3 2 3 5 3 4 3" xfId="6812"/>
    <cellStyle name="Standard 3 2 3 5 3 4 3 2" xfId="26397"/>
    <cellStyle name="Standard 3 2 3 5 3 4 4" xfId="21093"/>
    <cellStyle name="Standard 3 2 3 5 3 4 5" xfId="14768"/>
    <cellStyle name="Standard 3 2 3 5 3 5" xfId="8852"/>
    <cellStyle name="Standard 3 2 3 5 3 5 2" xfId="28438"/>
    <cellStyle name="Standard 3 2 3 5 3 5 3" xfId="16809"/>
    <cellStyle name="Standard 3 2 3 5 3 6" xfId="4160"/>
    <cellStyle name="Standard 3 2 3 5 3 6 2" xfId="23745"/>
    <cellStyle name="Standard 3 2 3 5 3 7" xfId="20481"/>
    <cellStyle name="Standard 3 2 3 5 3 8" xfId="12116"/>
    <cellStyle name="Standard 3 2 3 5 4" xfId="644"/>
    <cellStyle name="Standard 3 2 3 5 4 2" xfId="3296"/>
    <cellStyle name="Standard 3 2 3 5 4 2 2" xfId="11252"/>
    <cellStyle name="Standard 3 2 3 5 4 2 2 2" xfId="30838"/>
    <cellStyle name="Standard 3 2 3 5 4 2 2 3" xfId="19209"/>
    <cellStyle name="Standard 3 2 3 5 4 2 3" xfId="5948"/>
    <cellStyle name="Standard 3 2 3 5 4 2 3 2" xfId="25533"/>
    <cellStyle name="Standard 3 2 3 5 4 2 4" xfId="22881"/>
    <cellStyle name="Standard 3 2 3 5 4 2 5" xfId="13904"/>
    <cellStyle name="Standard 3 2 3 5 4 3" xfId="2276"/>
    <cellStyle name="Standard 3 2 3 5 4 3 2" xfId="10232"/>
    <cellStyle name="Standard 3 2 3 5 4 3 2 2" xfId="29818"/>
    <cellStyle name="Standard 3 2 3 5 4 3 2 3" xfId="18189"/>
    <cellStyle name="Standard 3 2 3 5 4 3 3" xfId="7580"/>
    <cellStyle name="Standard 3 2 3 5 4 3 3 2" xfId="27165"/>
    <cellStyle name="Standard 3 2 3 5 4 3 4" xfId="21861"/>
    <cellStyle name="Standard 3 2 3 5 4 3 5" xfId="15536"/>
    <cellStyle name="Standard 3 2 3 5 4 4" xfId="8600"/>
    <cellStyle name="Standard 3 2 3 5 4 4 2" xfId="28186"/>
    <cellStyle name="Standard 3 2 3 5 4 4 3" xfId="16557"/>
    <cellStyle name="Standard 3 2 3 5 4 5" xfId="4928"/>
    <cellStyle name="Standard 3 2 3 5 4 5 2" xfId="24513"/>
    <cellStyle name="Standard 3 2 3 5 4 6" xfId="20229"/>
    <cellStyle name="Standard 3 2 3 5 4 7" xfId="12884"/>
    <cellStyle name="Standard 3 2 3 5 5" xfId="1916"/>
    <cellStyle name="Standard 3 2 3 5 5 2" xfId="7220"/>
    <cellStyle name="Standard 3 2 3 5 5 2 2" xfId="26805"/>
    <cellStyle name="Standard 3 2 3 5 5 2 3" xfId="15176"/>
    <cellStyle name="Standard 3 2 3 5 5 3" xfId="9872"/>
    <cellStyle name="Standard 3 2 3 5 5 3 2" xfId="29458"/>
    <cellStyle name="Standard 3 2 3 5 5 3 3" xfId="17829"/>
    <cellStyle name="Standard 3 2 3 5 5 4" xfId="4568"/>
    <cellStyle name="Standard 3 2 3 5 5 4 2" xfId="24153"/>
    <cellStyle name="Standard 3 2 3 5 5 5" xfId="21501"/>
    <cellStyle name="Standard 3 2 3 5 5 6" xfId="12524"/>
    <cellStyle name="Standard 3 2 3 5 6" xfId="2936"/>
    <cellStyle name="Standard 3 2 3 5 6 2" xfId="10892"/>
    <cellStyle name="Standard 3 2 3 5 6 2 2" xfId="30478"/>
    <cellStyle name="Standard 3 2 3 5 6 2 3" xfId="18849"/>
    <cellStyle name="Standard 3 2 3 5 6 3" xfId="5588"/>
    <cellStyle name="Standard 3 2 3 5 6 3 2" xfId="25173"/>
    <cellStyle name="Standard 3 2 3 5 6 4" xfId="22521"/>
    <cellStyle name="Standard 3 2 3 5 6 5" xfId="13544"/>
    <cellStyle name="Standard 3 2 3 5 7" xfId="1256"/>
    <cellStyle name="Standard 3 2 3 5 7 2" xfId="9212"/>
    <cellStyle name="Standard 3 2 3 5 7 2 2" xfId="28798"/>
    <cellStyle name="Standard 3 2 3 5 7 2 3" xfId="17169"/>
    <cellStyle name="Standard 3 2 3 5 7 3" xfId="6560"/>
    <cellStyle name="Standard 3 2 3 5 7 3 2" xfId="26145"/>
    <cellStyle name="Standard 3 2 3 5 7 4" xfId="20841"/>
    <cellStyle name="Standard 3 2 3 5 7 5" xfId="14516"/>
    <cellStyle name="Standard 3 2 3 5 8" xfId="8240"/>
    <cellStyle name="Standard 3 2 3 5 8 2" xfId="27826"/>
    <cellStyle name="Standard 3 2 3 5 8 3" xfId="16197"/>
    <cellStyle name="Standard 3 2 3 5 9" xfId="3908"/>
    <cellStyle name="Standard 3 2 3 5 9 2" xfId="23493"/>
    <cellStyle name="Standard 3 2 3 6" xfId="374"/>
    <cellStyle name="Standard 3 2 3 6 2" xfId="986"/>
    <cellStyle name="Standard 3 2 3 6 2 2" xfId="3638"/>
    <cellStyle name="Standard 3 2 3 6 2 2 2" xfId="11594"/>
    <cellStyle name="Standard 3 2 3 6 2 2 2 2" xfId="31180"/>
    <cellStyle name="Standard 3 2 3 6 2 2 2 3" xfId="19551"/>
    <cellStyle name="Standard 3 2 3 6 2 2 3" xfId="6290"/>
    <cellStyle name="Standard 3 2 3 6 2 2 3 2" xfId="25875"/>
    <cellStyle name="Standard 3 2 3 6 2 2 4" xfId="23223"/>
    <cellStyle name="Standard 3 2 3 6 2 2 5" xfId="14246"/>
    <cellStyle name="Standard 3 2 3 6 2 3" xfId="2618"/>
    <cellStyle name="Standard 3 2 3 6 2 3 2" xfId="10574"/>
    <cellStyle name="Standard 3 2 3 6 2 3 2 2" xfId="30160"/>
    <cellStyle name="Standard 3 2 3 6 2 3 2 3" xfId="18531"/>
    <cellStyle name="Standard 3 2 3 6 2 3 3" xfId="7922"/>
    <cellStyle name="Standard 3 2 3 6 2 3 3 2" xfId="27507"/>
    <cellStyle name="Standard 3 2 3 6 2 3 4" xfId="22203"/>
    <cellStyle name="Standard 3 2 3 6 2 3 5" xfId="15878"/>
    <cellStyle name="Standard 3 2 3 6 2 4" xfId="8942"/>
    <cellStyle name="Standard 3 2 3 6 2 4 2" xfId="28528"/>
    <cellStyle name="Standard 3 2 3 6 2 4 3" xfId="16899"/>
    <cellStyle name="Standard 3 2 3 6 2 5" xfId="5270"/>
    <cellStyle name="Standard 3 2 3 6 2 5 2" xfId="24855"/>
    <cellStyle name="Standard 3 2 3 6 2 6" xfId="20571"/>
    <cellStyle name="Standard 3 2 3 6 2 7" xfId="13226"/>
    <cellStyle name="Standard 3 2 3 6 3" xfId="2006"/>
    <cellStyle name="Standard 3 2 3 6 3 2" xfId="7310"/>
    <cellStyle name="Standard 3 2 3 6 3 2 2" xfId="26895"/>
    <cellStyle name="Standard 3 2 3 6 3 2 3" xfId="15266"/>
    <cellStyle name="Standard 3 2 3 6 3 3" xfId="9962"/>
    <cellStyle name="Standard 3 2 3 6 3 3 2" xfId="29548"/>
    <cellStyle name="Standard 3 2 3 6 3 3 3" xfId="17919"/>
    <cellStyle name="Standard 3 2 3 6 3 4" xfId="4658"/>
    <cellStyle name="Standard 3 2 3 6 3 4 2" xfId="24243"/>
    <cellStyle name="Standard 3 2 3 6 3 5" xfId="21591"/>
    <cellStyle name="Standard 3 2 3 6 3 6" xfId="12614"/>
    <cellStyle name="Standard 3 2 3 6 4" xfId="3026"/>
    <cellStyle name="Standard 3 2 3 6 4 2" xfId="10982"/>
    <cellStyle name="Standard 3 2 3 6 4 2 2" xfId="30568"/>
    <cellStyle name="Standard 3 2 3 6 4 2 3" xfId="18939"/>
    <cellStyle name="Standard 3 2 3 6 4 3" xfId="5678"/>
    <cellStyle name="Standard 3 2 3 6 4 3 2" xfId="25263"/>
    <cellStyle name="Standard 3 2 3 6 4 4" xfId="22611"/>
    <cellStyle name="Standard 3 2 3 6 4 5" xfId="13634"/>
    <cellStyle name="Standard 3 2 3 6 5" xfId="1598"/>
    <cellStyle name="Standard 3 2 3 6 5 2" xfId="9554"/>
    <cellStyle name="Standard 3 2 3 6 5 2 2" xfId="29140"/>
    <cellStyle name="Standard 3 2 3 6 5 2 3" xfId="17511"/>
    <cellStyle name="Standard 3 2 3 6 5 3" xfId="6902"/>
    <cellStyle name="Standard 3 2 3 6 5 3 2" xfId="26487"/>
    <cellStyle name="Standard 3 2 3 6 5 4" xfId="21183"/>
    <cellStyle name="Standard 3 2 3 6 5 5" xfId="14858"/>
    <cellStyle name="Standard 3 2 3 6 6" xfId="8330"/>
    <cellStyle name="Standard 3 2 3 6 6 2" xfId="27916"/>
    <cellStyle name="Standard 3 2 3 6 6 3" xfId="16287"/>
    <cellStyle name="Standard 3 2 3 6 7" xfId="4250"/>
    <cellStyle name="Standard 3 2 3 6 7 2" xfId="23835"/>
    <cellStyle name="Standard 3 2 3 6 8" xfId="19959"/>
    <cellStyle name="Standard 3 2 3 6 9" xfId="12206"/>
    <cellStyle name="Standard 3 2 3 7" xfId="770"/>
    <cellStyle name="Standard 3 2 3 7 2" xfId="2402"/>
    <cellStyle name="Standard 3 2 3 7 2 2" xfId="7706"/>
    <cellStyle name="Standard 3 2 3 7 2 2 2" xfId="27291"/>
    <cellStyle name="Standard 3 2 3 7 2 2 3" xfId="15662"/>
    <cellStyle name="Standard 3 2 3 7 2 3" xfId="10358"/>
    <cellStyle name="Standard 3 2 3 7 2 3 2" xfId="29944"/>
    <cellStyle name="Standard 3 2 3 7 2 3 3" xfId="18315"/>
    <cellStyle name="Standard 3 2 3 7 2 4" xfId="5054"/>
    <cellStyle name="Standard 3 2 3 7 2 4 2" xfId="24639"/>
    <cellStyle name="Standard 3 2 3 7 2 5" xfId="21987"/>
    <cellStyle name="Standard 3 2 3 7 2 6" xfId="13010"/>
    <cellStyle name="Standard 3 2 3 7 3" xfId="3422"/>
    <cellStyle name="Standard 3 2 3 7 3 2" xfId="11378"/>
    <cellStyle name="Standard 3 2 3 7 3 2 2" xfId="30964"/>
    <cellStyle name="Standard 3 2 3 7 3 2 3" xfId="19335"/>
    <cellStyle name="Standard 3 2 3 7 3 3" xfId="6074"/>
    <cellStyle name="Standard 3 2 3 7 3 3 2" xfId="25659"/>
    <cellStyle name="Standard 3 2 3 7 3 4" xfId="23007"/>
    <cellStyle name="Standard 3 2 3 7 3 5" xfId="14030"/>
    <cellStyle name="Standard 3 2 3 7 4" xfId="1382"/>
    <cellStyle name="Standard 3 2 3 7 4 2" xfId="9338"/>
    <cellStyle name="Standard 3 2 3 7 4 2 2" xfId="28924"/>
    <cellStyle name="Standard 3 2 3 7 4 2 3" xfId="17295"/>
    <cellStyle name="Standard 3 2 3 7 4 3" xfId="6686"/>
    <cellStyle name="Standard 3 2 3 7 4 3 2" xfId="26271"/>
    <cellStyle name="Standard 3 2 3 7 4 4" xfId="20967"/>
    <cellStyle name="Standard 3 2 3 7 4 5" xfId="14642"/>
    <cellStyle name="Standard 3 2 3 7 5" xfId="8726"/>
    <cellStyle name="Standard 3 2 3 7 5 2" xfId="28312"/>
    <cellStyle name="Standard 3 2 3 7 5 3" xfId="16683"/>
    <cellStyle name="Standard 3 2 3 7 6" xfId="4034"/>
    <cellStyle name="Standard 3 2 3 7 6 2" xfId="23619"/>
    <cellStyle name="Standard 3 2 3 7 7" xfId="20355"/>
    <cellStyle name="Standard 3 2 3 7 8" xfId="11990"/>
    <cellStyle name="Standard 3 2 3 8" xfId="578"/>
    <cellStyle name="Standard 3 2 3 8 2" xfId="3230"/>
    <cellStyle name="Standard 3 2 3 8 2 2" xfId="11186"/>
    <cellStyle name="Standard 3 2 3 8 2 2 2" xfId="30772"/>
    <cellStyle name="Standard 3 2 3 8 2 2 3" xfId="19143"/>
    <cellStyle name="Standard 3 2 3 8 2 3" xfId="5882"/>
    <cellStyle name="Standard 3 2 3 8 2 3 2" xfId="25467"/>
    <cellStyle name="Standard 3 2 3 8 2 4" xfId="22815"/>
    <cellStyle name="Standard 3 2 3 8 2 5" xfId="13838"/>
    <cellStyle name="Standard 3 2 3 8 3" xfId="2210"/>
    <cellStyle name="Standard 3 2 3 8 3 2" xfId="10166"/>
    <cellStyle name="Standard 3 2 3 8 3 2 2" xfId="29752"/>
    <cellStyle name="Standard 3 2 3 8 3 2 3" xfId="18123"/>
    <cellStyle name="Standard 3 2 3 8 3 3" xfId="7514"/>
    <cellStyle name="Standard 3 2 3 8 3 3 2" xfId="27099"/>
    <cellStyle name="Standard 3 2 3 8 3 4" xfId="21795"/>
    <cellStyle name="Standard 3 2 3 8 3 5" xfId="15470"/>
    <cellStyle name="Standard 3 2 3 8 4" xfId="8534"/>
    <cellStyle name="Standard 3 2 3 8 4 2" xfId="28120"/>
    <cellStyle name="Standard 3 2 3 8 4 3" xfId="16491"/>
    <cellStyle name="Standard 3 2 3 8 5" xfId="4862"/>
    <cellStyle name="Standard 3 2 3 8 5 2" xfId="24447"/>
    <cellStyle name="Standard 3 2 3 8 6" xfId="20163"/>
    <cellStyle name="Standard 3 2 3 8 7" xfId="12818"/>
    <cellStyle name="Standard 3 2 3 9" xfId="1790"/>
    <cellStyle name="Standard 3 2 3 9 2" xfId="7094"/>
    <cellStyle name="Standard 3 2 3 9 2 2" xfId="26679"/>
    <cellStyle name="Standard 3 2 3 9 2 3" xfId="15050"/>
    <cellStyle name="Standard 3 2 3 9 3" xfId="9746"/>
    <cellStyle name="Standard 3 2 3 9 3 2" xfId="29332"/>
    <cellStyle name="Standard 3 2 3 9 3 3" xfId="17703"/>
    <cellStyle name="Standard 3 2 3 9 4" xfId="4442"/>
    <cellStyle name="Standard 3 2 3 9 4 2" xfId="24027"/>
    <cellStyle name="Standard 3 2 3 9 5" xfId="21375"/>
    <cellStyle name="Standard 3 2 3 9 6" xfId="12398"/>
    <cellStyle name="Standard 3 2 4" xfId="186"/>
    <cellStyle name="Standard 3 2 4 10" xfId="1186"/>
    <cellStyle name="Standard 3 2 4 10 2" xfId="9142"/>
    <cellStyle name="Standard 3 2 4 10 2 2" xfId="28728"/>
    <cellStyle name="Standard 3 2 4 10 2 3" xfId="17099"/>
    <cellStyle name="Standard 3 2 4 10 3" xfId="6490"/>
    <cellStyle name="Standard 3 2 4 10 3 2" xfId="26075"/>
    <cellStyle name="Standard 3 2 4 10 4" xfId="20771"/>
    <cellStyle name="Standard 3 2 4 10 5" xfId="14446"/>
    <cellStyle name="Standard 3 2 4 11" xfId="8140"/>
    <cellStyle name="Standard 3 2 4 11 2" xfId="27726"/>
    <cellStyle name="Standard 3 2 4 11 3" xfId="16097"/>
    <cellStyle name="Standard 3 2 4 12" xfId="3838"/>
    <cellStyle name="Standard 3 2 4 12 2" xfId="23423"/>
    <cellStyle name="Standard 3 2 4 13" xfId="19769"/>
    <cellStyle name="Standard 3 2 4 14" xfId="11794"/>
    <cellStyle name="Standard 3 2 4 2" xfId="262"/>
    <cellStyle name="Standard 3 2 4 2 10" xfId="3886"/>
    <cellStyle name="Standard 3 2 4 2 10 2" xfId="23471"/>
    <cellStyle name="Standard 3 2 4 2 11" xfId="19847"/>
    <cellStyle name="Standard 3 2 4 2 12" xfId="11842"/>
    <cellStyle name="Standard 3 2 4 2 2" xfId="346"/>
    <cellStyle name="Standard 3 2 4 2 2 10" xfId="19931"/>
    <cellStyle name="Standard 3 2 4 2 2 11" xfId="11968"/>
    <cellStyle name="Standard 3 2 4 2 2 2" xfId="544"/>
    <cellStyle name="Standard 3 2 4 2 2 2 2" xfId="1156"/>
    <cellStyle name="Standard 3 2 4 2 2 2 2 2" xfId="3808"/>
    <cellStyle name="Standard 3 2 4 2 2 2 2 2 2" xfId="11764"/>
    <cellStyle name="Standard 3 2 4 2 2 2 2 2 2 2" xfId="31350"/>
    <cellStyle name="Standard 3 2 4 2 2 2 2 2 2 3" xfId="19721"/>
    <cellStyle name="Standard 3 2 4 2 2 2 2 2 3" xfId="6460"/>
    <cellStyle name="Standard 3 2 4 2 2 2 2 2 3 2" xfId="26045"/>
    <cellStyle name="Standard 3 2 4 2 2 2 2 2 4" xfId="23393"/>
    <cellStyle name="Standard 3 2 4 2 2 2 2 2 5" xfId="14416"/>
    <cellStyle name="Standard 3 2 4 2 2 2 2 3" xfId="2788"/>
    <cellStyle name="Standard 3 2 4 2 2 2 2 3 2" xfId="10744"/>
    <cellStyle name="Standard 3 2 4 2 2 2 2 3 2 2" xfId="30330"/>
    <cellStyle name="Standard 3 2 4 2 2 2 2 3 2 3" xfId="18701"/>
    <cellStyle name="Standard 3 2 4 2 2 2 2 3 3" xfId="8092"/>
    <cellStyle name="Standard 3 2 4 2 2 2 2 3 3 2" xfId="27677"/>
    <cellStyle name="Standard 3 2 4 2 2 2 2 3 4" xfId="22373"/>
    <cellStyle name="Standard 3 2 4 2 2 2 2 3 5" xfId="16048"/>
    <cellStyle name="Standard 3 2 4 2 2 2 2 4" xfId="9112"/>
    <cellStyle name="Standard 3 2 4 2 2 2 2 4 2" xfId="28698"/>
    <cellStyle name="Standard 3 2 4 2 2 2 2 4 3" xfId="17069"/>
    <cellStyle name="Standard 3 2 4 2 2 2 2 5" xfId="5440"/>
    <cellStyle name="Standard 3 2 4 2 2 2 2 5 2" xfId="25025"/>
    <cellStyle name="Standard 3 2 4 2 2 2 2 6" xfId="20741"/>
    <cellStyle name="Standard 3 2 4 2 2 2 2 7" xfId="13396"/>
    <cellStyle name="Standard 3 2 4 2 2 2 3" xfId="2176"/>
    <cellStyle name="Standard 3 2 4 2 2 2 3 2" xfId="7480"/>
    <cellStyle name="Standard 3 2 4 2 2 2 3 2 2" xfId="27065"/>
    <cellStyle name="Standard 3 2 4 2 2 2 3 2 3" xfId="15436"/>
    <cellStyle name="Standard 3 2 4 2 2 2 3 3" xfId="10132"/>
    <cellStyle name="Standard 3 2 4 2 2 2 3 3 2" xfId="29718"/>
    <cellStyle name="Standard 3 2 4 2 2 2 3 3 3" xfId="18089"/>
    <cellStyle name="Standard 3 2 4 2 2 2 3 4" xfId="4828"/>
    <cellStyle name="Standard 3 2 4 2 2 2 3 4 2" xfId="24413"/>
    <cellStyle name="Standard 3 2 4 2 2 2 3 5" xfId="21761"/>
    <cellStyle name="Standard 3 2 4 2 2 2 3 6" xfId="12784"/>
    <cellStyle name="Standard 3 2 4 2 2 2 4" xfId="3196"/>
    <cellStyle name="Standard 3 2 4 2 2 2 4 2" xfId="11152"/>
    <cellStyle name="Standard 3 2 4 2 2 2 4 2 2" xfId="30738"/>
    <cellStyle name="Standard 3 2 4 2 2 2 4 2 3" xfId="19109"/>
    <cellStyle name="Standard 3 2 4 2 2 2 4 3" xfId="5848"/>
    <cellStyle name="Standard 3 2 4 2 2 2 4 3 2" xfId="25433"/>
    <cellStyle name="Standard 3 2 4 2 2 2 4 4" xfId="22781"/>
    <cellStyle name="Standard 3 2 4 2 2 2 4 5" xfId="13804"/>
    <cellStyle name="Standard 3 2 4 2 2 2 5" xfId="1768"/>
    <cellStyle name="Standard 3 2 4 2 2 2 5 2" xfId="9724"/>
    <cellStyle name="Standard 3 2 4 2 2 2 5 2 2" xfId="29310"/>
    <cellStyle name="Standard 3 2 4 2 2 2 5 2 3" xfId="17681"/>
    <cellStyle name="Standard 3 2 4 2 2 2 5 3" xfId="7072"/>
    <cellStyle name="Standard 3 2 4 2 2 2 5 3 2" xfId="26657"/>
    <cellStyle name="Standard 3 2 4 2 2 2 5 4" xfId="21353"/>
    <cellStyle name="Standard 3 2 4 2 2 2 5 5" xfId="15028"/>
    <cellStyle name="Standard 3 2 4 2 2 2 6" xfId="8500"/>
    <cellStyle name="Standard 3 2 4 2 2 2 6 2" xfId="28086"/>
    <cellStyle name="Standard 3 2 4 2 2 2 6 3" xfId="16457"/>
    <cellStyle name="Standard 3 2 4 2 2 2 7" xfId="4420"/>
    <cellStyle name="Standard 3 2 4 2 2 2 7 2" xfId="24005"/>
    <cellStyle name="Standard 3 2 4 2 2 2 8" xfId="20129"/>
    <cellStyle name="Standard 3 2 4 2 2 2 9" xfId="12376"/>
    <cellStyle name="Standard 3 2 4 2 2 3" xfId="958"/>
    <cellStyle name="Standard 3 2 4 2 2 3 2" xfId="2590"/>
    <cellStyle name="Standard 3 2 4 2 2 3 2 2" xfId="7894"/>
    <cellStyle name="Standard 3 2 4 2 2 3 2 2 2" xfId="27479"/>
    <cellStyle name="Standard 3 2 4 2 2 3 2 2 3" xfId="15850"/>
    <cellStyle name="Standard 3 2 4 2 2 3 2 3" xfId="10546"/>
    <cellStyle name="Standard 3 2 4 2 2 3 2 3 2" xfId="30132"/>
    <cellStyle name="Standard 3 2 4 2 2 3 2 3 3" xfId="18503"/>
    <cellStyle name="Standard 3 2 4 2 2 3 2 4" xfId="5242"/>
    <cellStyle name="Standard 3 2 4 2 2 3 2 4 2" xfId="24827"/>
    <cellStyle name="Standard 3 2 4 2 2 3 2 5" xfId="22175"/>
    <cellStyle name="Standard 3 2 4 2 2 3 2 6" xfId="13198"/>
    <cellStyle name="Standard 3 2 4 2 2 3 3" xfId="3610"/>
    <cellStyle name="Standard 3 2 4 2 2 3 3 2" xfId="11566"/>
    <cellStyle name="Standard 3 2 4 2 2 3 3 2 2" xfId="31152"/>
    <cellStyle name="Standard 3 2 4 2 2 3 3 2 3" xfId="19523"/>
    <cellStyle name="Standard 3 2 4 2 2 3 3 3" xfId="6262"/>
    <cellStyle name="Standard 3 2 4 2 2 3 3 3 2" xfId="25847"/>
    <cellStyle name="Standard 3 2 4 2 2 3 3 4" xfId="23195"/>
    <cellStyle name="Standard 3 2 4 2 2 3 3 5" xfId="14218"/>
    <cellStyle name="Standard 3 2 4 2 2 3 4" xfId="1570"/>
    <cellStyle name="Standard 3 2 4 2 2 3 4 2" xfId="9526"/>
    <cellStyle name="Standard 3 2 4 2 2 3 4 2 2" xfId="29112"/>
    <cellStyle name="Standard 3 2 4 2 2 3 4 2 3" xfId="17483"/>
    <cellStyle name="Standard 3 2 4 2 2 3 4 3" xfId="6874"/>
    <cellStyle name="Standard 3 2 4 2 2 3 4 3 2" xfId="26459"/>
    <cellStyle name="Standard 3 2 4 2 2 3 4 4" xfId="21155"/>
    <cellStyle name="Standard 3 2 4 2 2 3 4 5" xfId="14830"/>
    <cellStyle name="Standard 3 2 4 2 2 3 5" xfId="8914"/>
    <cellStyle name="Standard 3 2 4 2 2 3 5 2" xfId="28500"/>
    <cellStyle name="Standard 3 2 4 2 2 3 5 3" xfId="16871"/>
    <cellStyle name="Standard 3 2 4 2 2 3 6" xfId="4222"/>
    <cellStyle name="Standard 3 2 4 2 2 3 6 2" xfId="23807"/>
    <cellStyle name="Standard 3 2 4 2 2 3 7" xfId="20543"/>
    <cellStyle name="Standard 3 2 4 2 2 3 8" xfId="12178"/>
    <cellStyle name="Standard 3 2 4 2 2 4" xfId="748"/>
    <cellStyle name="Standard 3 2 4 2 2 4 2" xfId="3400"/>
    <cellStyle name="Standard 3 2 4 2 2 4 2 2" xfId="11356"/>
    <cellStyle name="Standard 3 2 4 2 2 4 2 2 2" xfId="30942"/>
    <cellStyle name="Standard 3 2 4 2 2 4 2 2 3" xfId="19313"/>
    <cellStyle name="Standard 3 2 4 2 2 4 2 3" xfId="6052"/>
    <cellStyle name="Standard 3 2 4 2 2 4 2 3 2" xfId="25637"/>
    <cellStyle name="Standard 3 2 4 2 2 4 2 4" xfId="22985"/>
    <cellStyle name="Standard 3 2 4 2 2 4 2 5" xfId="14008"/>
    <cellStyle name="Standard 3 2 4 2 2 4 3" xfId="2380"/>
    <cellStyle name="Standard 3 2 4 2 2 4 3 2" xfId="10336"/>
    <cellStyle name="Standard 3 2 4 2 2 4 3 2 2" xfId="29922"/>
    <cellStyle name="Standard 3 2 4 2 2 4 3 2 3" xfId="18293"/>
    <cellStyle name="Standard 3 2 4 2 2 4 3 3" xfId="7684"/>
    <cellStyle name="Standard 3 2 4 2 2 4 3 3 2" xfId="27269"/>
    <cellStyle name="Standard 3 2 4 2 2 4 3 4" xfId="21965"/>
    <cellStyle name="Standard 3 2 4 2 2 4 3 5" xfId="15640"/>
    <cellStyle name="Standard 3 2 4 2 2 4 4" xfId="8704"/>
    <cellStyle name="Standard 3 2 4 2 2 4 4 2" xfId="28290"/>
    <cellStyle name="Standard 3 2 4 2 2 4 4 3" xfId="16661"/>
    <cellStyle name="Standard 3 2 4 2 2 4 5" xfId="5032"/>
    <cellStyle name="Standard 3 2 4 2 2 4 5 2" xfId="24617"/>
    <cellStyle name="Standard 3 2 4 2 2 4 6" xfId="20333"/>
    <cellStyle name="Standard 3 2 4 2 2 4 7" xfId="12988"/>
    <cellStyle name="Standard 3 2 4 2 2 5" xfId="1978"/>
    <cellStyle name="Standard 3 2 4 2 2 5 2" xfId="7282"/>
    <cellStyle name="Standard 3 2 4 2 2 5 2 2" xfId="26867"/>
    <cellStyle name="Standard 3 2 4 2 2 5 2 3" xfId="15238"/>
    <cellStyle name="Standard 3 2 4 2 2 5 3" xfId="9934"/>
    <cellStyle name="Standard 3 2 4 2 2 5 3 2" xfId="29520"/>
    <cellStyle name="Standard 3 2 4 2 2 5 3 3" xfId="17891"/>
    <cellStyle name="Standard 3 2 4 2 2 5 4" xfId="4630"/>
    <cellStyle name="Standard 3 2 4 2 2 5 4 2" xfId="24215"/>
    <cellStyle name="Standard 3 2 4 2 2 5 5" xfId="21563"/>
    <cellStyle name="Standard 3 2 4 2 2 5 6" xfId="12586"/>
    <cellStyle name="Standard 3 2 4 2 2 6" xfId="2998"/>
    <cellStyle name="Standard 3 2 4 2 2 6 2" xfId="10954"/>
    <cellStyle name="Standard 3 2 4 2 2 6 2 2" xfId="30540"/>
    <cellStyle name="Standard 3 2 4 2 2 6 2 3" xfId="18911"/>
    <cellStyle name="Standard 3 2 4 2 2 6 3" xfId="5650"/>
    <cellStyle name="Standard 3 2 4 2 2 6 3 2" xfId="25235"/>
    <cellStyle name="Standard 3 2 4 2 2 6 4" xfId="22583"/>
    <cellStyle name="Standard 3 2 4 2 2 6 5" xfId="13606"/>
    <cellStyle name="Standard 3 2 4 2 2 7" xfId="1360"/>
    <cellStyle name="Standard 3 2 4 2 2 7 2" xfId="9316"/>
    <cellStyle name="Standard 3 2 4 2 2 7 2 2" xfId="28902"/>
    <cellStyle name="Standard 3 2 4 2 2 7 2 3" xfId="17273"/>
    <cellStyle name="Standard 3 2 4 2 2 7 3" xfId="6664"/>
    <cellStyle name="Standard 3 2 4 2 2 7 3 2" xfId="26249"/>
    <cellStyle name="Standard 3 2 4 2 2 7 4" xfId="20945"/>
    <cellStyle name="Standard 3 2 4 2 2 7 5" xfId="14620"/>
    <cellStyle name="Standard 3 2 4 2 2 8" xfId="8302"/>
    <cellStyle name="Standard 3 2 4 2 2 8 2" xfId="27888"/>
    <cellStyle name="Standard 3 2 4 2 2 8 3" xfId="16259"/>
    <cellStyle name="Standard 3 2 4 2 2 9" xfId="4012"/>
    <cellStyle name="Standard 3 2 4 2 2 9 2" xfId="23597"/>
    <cellStyle name="Standard 3 2 4 2 3" xfId="418"/>
    <cellStyle name="Standard 3 2 4 2 3 2" xfId="1030"/>
    <cellStyle name="Standard 3 2 4 2 3 2 2" xfId="3682"/>
    <cellStyle name="Standard 3 2 4 2 3 2 2 2" xfId="11638"/>
    <cellStyle name="Standard 3 2 4 2 3 2 2 2 2" xfId="31224"/>
    <cellStyle name="Standard 3 2 4 2 3 2 2 2 3" xfId="19595"/>
    <cellStyle name="Standard 3 2 4 2 3 2 2 3" xfId="6334"/>
    <cellStyle name="Standard 3 2 4 2 3 2 2 3 2" xfId="25919"/>
    <cellStyle name="Standard 3 2 4 2 3 2 2 4" xfId="23267"/>
    <cellStyle name="Standard 3 2 4 2 3 2 2 5" xfId="14290"/>
    <cellStyle name="Standard 3 2 4 2 3 2 3" xfId="2662"/>
    <cellStyle name="Standard 3 2 4 2 3 2 3 2" xfId="10618"/>
    <cellStyle name="Standard 3 2 4 2 3 2 3 2 2" xfId="30204"/>
    <cellStyle name="Standard 3 2 4 2 3 2 3 2 3" xfId="18575"/>
    <cellStyle name="Standard 3 2 4 2 3 2 3 3" xfId="7966"/>
    <cellStyle name="Standard 3 2 4 2 3 2 3 3 2" xfId="27551"/>
    <cellStyle name="Standard 3 2 4 2 3 2 3 4" xfId="22247"/>
    <cellStyle name="Standard 3 2 4 2 3 2 3 5" xfId="15922"/>
    <cellStyle name="Standard 3 2 4 2 3 2 4" xfId="8986"/>
    <cellStyle name="Standard 3 2 4 2 3 2 4 2" xfId="28572"/>
    <cellStyle name="Standard 3 2 4 2 3 2 4 3" xfId="16943"/>
    <cellStyle name="Standard 3 2 4 2 3 2 5" xfId="5314"/>
    <cellStyle name="Standard 3 2 4 2 3 2 5 2" xfId="24899"/>
    <cellStyle name="Standard 3 2 4 2 3 2 6" xfId="20615"/>
    <cellStyle name="Standard 3 2 4 2 3 2 7" xfId="13270"/>
    <cellStyle name="Standard 3 2 4 2 3 3" xfId="2050"/>
    <cellStyle name="Standard 3 2 4 2 3 3 2" xfId="7354"/>
    <cellStyle name="Standard 3 2 4 2 3 3 2 2" xfId="26939"/>
    <cellStyle name="Standard 3 2 4 2 3 3 2 3" xfId="15310"/>
    <cellStyle name="Standard 3 2 4 2 3 3 3" xfId="10006"/>
    <cellStyle name="Standard 3 2 4 2 3 3 3 2" xfId="29592"/>
    <cellStyle name="Standard 3 2 4 2 3 3 3 3" xfId="17963"/>
    <cellStyle name="Standard 3 2 4 2 3 3 4" xfId="4702"/>
    <cellStyle name="Standard 3 2 4 2 3 3 4 2" xfId="24287"/>
    <cellStyle name="Standard 3 2 4 2 3 3 5" xfId="21635"/>
    <cellStyle name="Standard 3 2 4 2 3 3 6" xfId="12658"/>
    <cellStyle name="Standard 3 2 4 2 3 4" xfId="3070"/>
    <cellStyle name="Standard 3 2 4 2 3 4 2" xfId="11026"/>
    <cellStyle name="Standard 3 2 4 2 3 4 2 2" xfId="30612"/>
    <cellStyle name="Standard 3 2 4 2 3 4 2 3" xfId="18983"/>
    <cellStyle name="Standard 3 2 4 2 3 4 3" xfId="5722"/>
    <cellStyle name="Standard 3 2 4 2 3 4 3 2" xfId="25307"/>
    <cellStyle name="Standard 3 2 4 2 3 4 4" xfId="22655"/>
    <cellStyle name="Standard 3 2 4 2 3 4 5" xfId="13678"/>
    <cellStyle name="Standard 3 2 4 2 3 5" xfId="1642"/>
    <cellStyle name="Standard 3 2 4 2 3 5 2" xfId="9598"/>
    <cellStyle name="Standard 3 2 4 2 3 5 2 2" xfId="29184"/>
    <cellStyle name="Standard 3 2 4 2 3 5 2 3" xfId="17555"/>
    <cellStyle name="Standard 3 2 4 2 3 5 3" xfId="6946"/>
    <cellStyle name="Standard 3 2 4 2 3 5 3 2" xfId="26531"/>
    <cellStyle name="Standard 3 2 4 2 3 5 4" xfId="21227"/>
    <cellStyle name="Standard 3 2 4 2 3 5 5" xfId="14902"/>
    <cellStyle name="Standard 3 2 4 2 3 6" xfId="8374"/>
    <cellStyle name="Standard 3 2 4 2 3 6 2" xfId="27960"/>
    <cellStyle name="Standard 3 2 4 2 3 6 3" xfId="16331"/>
    <cellStyle name="Standard 3 2 4 2 3 7" xfId="4294"/>
    <cellStyle name="Standard 3 2 4 2 3 7 2" xfId="23879"/>
    <cellStyle name="Standard 3 2 4 2 3 8" xfId="20003"/>
    <cellStyle name="Standard 3 2 4 2 3 9" xfId="12250"/>
    <cellStyle name="Standard 3 2 4 2 4" xfId="874"/>
    <cellStyle name="Standard 3 2 4 2 4 2" xfId="2506"/>
    <cellStyle name="Standard 3 2 4 2 4 2 2" xfId="7810"/>
    <cellStyle name="Standard 3 2 4 2 4 2 2 2" xfId="27395"/>
    <cellStyle name="Standard 3 2 4 2 4 2 2 3" xfId="15766"/>
    <cellStyle name="Standard 3 2 4 2 4 2 3" xfId="10462"/>
    <cellStyle name="Standard 3 2 4 2 4 2 3 2" xfId="30048"/>
    <cellStyle name="Standard 3 2 4 2 4 2 3 3" xfId="18419"/>
    <cellStyle name="Standard 3 2 4 2 4 2 4" xfId="5158"/>
    <cellStyle name="Standard 3 2 4 2 4 2 4 2" xfId="24743"/>
    <cellStyle name="Standard 3 2 4 2 4 2 5" xfId="22091"/>
    <cellStyle name="Standard 3 2 4 2 4 2 6" xfId="13114"/>
    <cellStyle name="Standard 3 2 4 2 4 3" xfId="3526"/>
    <cellStyle name="Standard 3 2 4 2 4 3 2" xfId="11482"/>
    <cellStyle name="Standard 3 2 4 2 4 3 2 2" xfId="31068"/>
    <cellStyle name="Standard 3 2 4 2 4 3 2 3" xfId="19439"/>
    <cellStyle name="Standard 3 2 4 2 4 3 3" xfId="6178"/>
    <cellStyle name="Standard 3 2 4 2 4 3 3 2" xfId="25763"/>
    <cellStyle name="Standard 3 2 4 2 4 3 4" xfId="23111"/>
    <cellStyle name="Standard 3 2 4 2 4 3 5" xfId="14134"/>
    <cellStyle name="Standard 3 2 4 2 4 4" xfId="1486"/>
    <cellStyle name="Standard 3 2 4 2 4 4 2" xfId="9442"/>
    <cellStyle name="Standard 3 2 4 2 4 4 2 2" xfId="29028"/>
    <cellStyle name="Standard 3 2 4 2 4 4 2 3" xfId="17399"/>
    <cellStyle name="Standard 3 2 4 2 4 4 3" xfId="6790"/>
    <cellStyle name="Standard 3 2 4 2 4 4 3 2" xfId="26375"/>
    <cellStyle name="Standard 3 2 4 2 4 4 4" xfId="21071"/>
    <cellStyle name="Standard 3 2 4 2 4 4 5" xfId="14746"/>
    <cellStyle name="Standard 3 2 4 2 4 5" xfId="8830"/>
    <cellStyle name="Standard 3 2 4 2 4 5 2" xfId="28416"/>
    <cellStyle name="Standard 3 2 4 2 4 5 3" xfId="16787"/>
    <cellStyle name="Standard 3 2 4 2 4 6" xfId="4138"/>
    <cellStyle name="Standard 3 2 4 2 4 6 2" xfId="23723"/>
    <cellStyle name="Standard 3 2 4 2 4 7" xfId="20459"/>
    <cellStyle name="Standard 3 2 4 2 4 8" xfId="12094"/>
    <cellStyle name="Standard 3 2 4 2 5" xfId="622"/>
    <cellStyle name="Standard 3 2 4 2 5 2" xfId="3274"/>
    <cellStyle name="Standard 3 2 4 2 5 2 2" xfId="11230"/>
    <cellStyle name="Standard 3 2 4 2 5 2 2 2" xfId="30816"/>
    <cellStyle name="Standard 3 2 4 2 5 2 2 3" xfId="19187"/>
    <cellStyle name="Standard 3 2 4 2 5 2 3" xfId="5926"/>
    <cellStyle name="Standard 3 2 4 2 5 2 3 2" xfId="25511"/>
    <cellStyle name="Standard 3 2 4 2 5 2 4" xfId="22859"/>
    <cellStyle name="Standard 3 2 4 2 5 2 5" xfId="13882"/>
    <cellStyle name="Standard 3 2 4 2 5 3" xfId="2254"/>
    <cellStyle name="Standard 3 2 4 2 5 3 2" xfId="10210"/>
    <cellStyle name="Standard 3 2 4 2 5 3 2 2" xfId="29796"/>
    <cellStyle name="Standard 3 2 4 2 5 3 2 3" xfId="18167"/>
    <cellStyle name="Standard 3 2 4 2 5 3 3" xfId="7558"/>
    <cellStyle name="Standard 3 2 4 2 5 3 3 2" xfId="27143"/>
    <cellStyle name="Standard 3 2 4 2 5 3 4" xfId="21839"/>
    <cellStyle name="Standard 3 2 4 2 5 3 5" xfId="15514"/>
    <cellStyle name="Standard 3 2 4 2 5 4" xfId="8578"/>
    <cellStyle name="Standard 3 2 4 2 5 4 2" xfId="28164"/>
    <cellStyle name="Standard 3 2 4 2 5 4 3" xfId="16535"/>
    <cellStyle name="Standard 3 2 4 2 5 5" xfId="4906"/>
    <cellStyle name="Standard 3 2 4 2 5 5 2" xfId="24491"/>
    <cellStyle name="Standard 3 2 4 2 5 6" xfId="20207"/>
    <cellStyle name="Standard 3 2 4 2 5 7" xfId="12862"/>
    <cellStyle name="Standard 3 2 4 2 6" xfId="1894"/>
    <cellStyle name="Standard 3 2 4 2 6 2" xfId="7198"/>
    <cellStyle name="Standard 3 2 4 2 6 2 2" xfId="26783"/>
    <cellStyle name="Standard 3 2 4 2 6 2 3" xfId="15154"/>
    <cellStyle name="Standard 3 2 4 2 6 3" xfId="9850"/>
    <cellStyle name="Standard 3 2 4 2 6 3 2" xfId="29436"/>
    <cellStyle name="Standard 3 2 4 2 6 3 3" xfId="17807"/>
    <cellStyle name="Standard 3 2 4 2 6 4" xfId="4546"/>
    <cellStyle name="Standard 3 2 4 2 6 4 2" xfId="24131"/>
    <cellStyle name="Standard 3 2 4 2 6 5" xfId="21479"/>
    <cellStyle name="Standard 3 2 4 2 6 6" xfId="12502"/>
    <cellStyle name="Standard 3 2 4 2 7" xfId="2914"/>
    <cellStyle name="Standard 3 2 4 2 7 2" xfId="10870"/>
    <cellStyle name="Standard 3 2 4 2 7 2 2" xfId="30456"/>
    <cellStyle name="Standard 3 2 4 2 7 2 3" xfId="18827"/>
    <cellStyle name="Standard 3 2 4 2 7 3" xfId="5566"/>
    <cellStyle name="Standard 3 2 4 2 7 3 2" xfId="25151"/>
    <cellStyle name="Standard 3 2 4 2 7 4" xfId="22499"/>
    <cellStyle name="Standard 3 2 4 2 7 5" xfId="13522"/>
    <cellStyle name="Standard 3 2 4 2 8" xfId="1234"/>
    <cellStyle name="Standard 3 2 4 2 8 2" xfId="9190"/>
    <cellStyle name="Standard 3 2 4 2 8 2 2" xfId="28776"/>
    <cellStyle name="Standard 3 2 4 2 8 2 3" xfId="17147"/>
    <cellStyle name="Standard 3 2 4 2 8 3" xfId="6538"/>
    <cellStyle name="Standard 3 2 4 2 8 3 2" xfId="26123"/>
    <cellStyle name="Standard 3 2 4 2 8 4" xfId="20819"/>
    <cellStyle name="Standard 3 2 4 2 8 5" xfId="14494"/>
    <cellStyle name="Standard 3 2 4 2 9" xfId="8218"/>
    <cellStyle name="Standard 3 2 4 2 9 2" xfId="27804"/>
    <cellStyle name="Standard 3 2 4 2 9 3" xfId="16175"/>
    <cellStyle name="Standard 3 2 4 3" xfId="214"/>
    <cellStyle name="Standard 3 2 4 3 10" xfId="19799"/>
    <cellStyle name="Standard 3 2 4 3 11" xfId="11920"/>
    <cellStyle name="Standard 3 2 4 3 2" xfId="496"/>
    <cellStyle name="Standard 3 2 4 3 2 2" xfId="1108"/>
    <cellStyle name="Standard 3 2 4 3 2 2 2" xfId="3760"/>
    <cellStyle name="Standard 3 2 4 3 2 2 2 2" xfId="11716"/>
    <cellStyle name="Standard 3 2 4 3 2 2 2 2 2" xfId="31302"/>
    <cellStyle name="Standard 3 2 4 3 2 2 2 2 3" xfId="19673"/>
    <cellStyle name="Standard 3 2 4 3 2 2 2 3" xfId="6412"/>
    <cellStyle name="Standard 3 2 4 3 2 2 2 3 2" xfId="25997"/>
    <cellStyle name="Standard 3 2 4 3 2 2 2 4" xfId="23345"/>
    <cellStyle name="Standard 3 2 4 3 2 2 2 5" xfId="14368"/>
    <cellStyle name="Standard 3 2 4 3 2 2 3" xfId="2740"/>
    <cellStyle name="Standard 3 2 4 3 2 2 3 2" xfId="10696"/>
    <cellStyle name="Standard 3 2 4 3 2 2 3 2 2" xfId="30282"/>
    <cellStyle name="Standard 3 2 4 3 2 2 3 2 3" xfId="18653"/>
    <cellStyle name="Standard 3 2 4 3 2 2 3 3" xfId="8044"/>
    <cellStyle name="Standard 3 2 4 3 2 2 3 3 2" xfId="27629"/>
    <cellStyle name="Standard 3 2 4 3 2 2 3 4" xfId="22325"/>
    <cellStyle name="Standard 3 2 4 3 2 2 3 5" xfId="16000"/>
    <cellStyle name="Standard 3 2 4 3 2 2 4" xfId="9064"/>
    <cellStyle name="Standard 3 2 4 3 2 2 4 2" xfId="28650"/>
    <cellStyle name="Standard 3 2 4 3 2 2 4 3" xfId="17021"/>
    <cellStyle name="Standard 3 2 4 3 2 2 5" xfId="5392"/>
    <cellStyle name="Standard 3 2 4 3 2 2 5 2" xfId="24977"/>
    <cellStyle name="Standard 3 2 4 3 2 2 6" xfId="20693"/>
    <cellStyle name="Standard 3 2 4 3 2 2 7" xfId="13348"/>
    <cellStyle name="Standard 3 2 4 3 2 3" xfId="2128"/>
    <cellStyle name="Standard 3 2 4 3 2 3 2" xfId="7432"/>
    <cellStyle name="Standard 3 2 4 3 2 3 2 2" xfId="27017"/>
    <cellStyle name="Standard 3 2 4 3 2 3 2 3" xfId="15388"/>
    <cellStyle name="Standard 3 2 4 3 2 3 3" xfId="10084"/>
    <cellStyle name="Standard 3 2 4 3 2 3 3 2" xfId="29670"/>
    <cellStyle name="Standard 3 2 4 3 2 3 3 3" xfId="18041"/>
    <cellStyle name="Standard 3 2 4 3 2 3 4" xfId="4780"/>
    <cellStyle name="Standard 3 2 4 3 2 3 4 2" xfId="24365"/>
    <cellStyle name="Standard 3 2 4 3 2 3 5" xfId="21713"/>
    <cellStyle name="Standard 3 2 4 3 2 3 6" xfId="12736"/>
    <cellStyle name="Standard 3 2 4 3 2 4" xfId="3148"/>
    <cellStyle name="Standard 3 2 4 3 2 4 2" xfId="11104"/>
    <cellStyle name="Standard 3 2 4 3 2 4 2 2" xfId="30690"/>
    <cellStyle name="Standard 3 2 4 3 2 4 2 3" xfId="19061"/>
    <cellStyle name="Standard 3 2 4 3 2 4 3" xfId="5800"/>
    <cellStyle name="Standard 3 2 4 3 2 4 3 2" xfId="25385"/>
    <cellStyle name="Standard 3 2 4 3 2 4 4" xfId="22733"/>
    <cellStyle name="Standard 3 2 4 3 2 4 5" xfId="13756"/>
    <cellStyle name="Standard 3 2 4 3 2 5" xfId="1720"/>
    <cellStyle name="Standard 3 2 4 3 2 5 2" xfId="9676"/>
    <cellStyle name="Standard 3 2 4 3 2 5 2 2" xfId="29262"/>
    <cellStyle name="Standard 3 2 4 3 2 5 2 3" xfId="17633"/>
    <cellStyle name="Standard 3 2 4 3 2 5 3" xfId="7024"/>
    <cellStyle name="Standard 3 2 4 3 2 5 3 2" xfId="26609"/>
    <cellStyle name="Standard 3 2 4 3 2 5 4" xfId="21305"/>
    <cellStyle name="Standard 3 2 4 3 2 5 5" xfId="14980"/>
    <cellStyle name="Standard 3 2 4 3 2 6" xfId="8452"/>
    <cellStyle name="Standard 3 2 4 3 2 6 2" xfId="28038"/>
    <cellStyle name="Standard 3 2 4 3 2 6 3" xfId="16409"/>
    <cellStyle name="Standard 3 2 4 3 2 7" xfId="4372"/>
    <cellStyle name="Standard 3 2 4 3 2 7 2" xfId="23957"/>
    <cellStyle name="Standard 3 2 4 3 2 8" xfId="20081"/>
    <cellStyle name="Standard 3 2 4 3 2 9" xfId="12328"/>
    <cellStyle name="Standard 3 2 4 3 3" xfId="826"/>
    <cellStyle name="Standard 3 2 4 3 3 2" xfId="2458"/>
    <cellStyle name="Standard 3 2 4 3 3 2 2" xfId="7762"/>
    <cellStyle name="Standard 3 2 4 3 3 2 2 2" xfId="27347"/>
    <cellStyle name="Standard 3 2 4 3 3 2 2 3" xfId="15718"/>
    <cellStyle name="Standard 3 2 4 3 3 2 3" xfId="10414"/>
    <cellStyle name="Standard 3 2 4 3 3 2 3 2" xfId="30000"/>
    <cellStyle name="Standard 3 2 4 3 3 2 3 3" xfId="18371"/>
    <cellStyle name="Standard 3 2 4 3 3 2 4" xfId="5110"/>
    <cellStyle name="Standard 3 2 4 3 3 2 4 2" xfId="24695"/>
    <cellStyle name="Standard 3 2 4 3 3 2 5" xfId="22043"/>
    <cellStyle name="Standard 3 2 4 3 3 2 6" xfId="13066"/>
    <cellStyle name="Standard 3 2 4 3 3 3" xfId="3478"/>
    <cellStyle name="Standard 3 2 4 3 3 3 2" xfId="11434"/>
    <cellStyle name="Standard 3 2 4 3 3 3 2 2" xfId="31020"/>
    <cellStyle name="Standard 3 2 4 3 3 3 2 3" xfId="19391"/>
    <cellStyle name="Standard 3 2 4 3 3 3 3" xfId="6130"/>
    <cellStyle name="Standard 3 2 4 3 3 3 3 2" xfId="25715"/>
    <cellStyle name="Standard 3 2 4 3 3 3 4" xfId="23063"/>
    <cellStyle name="Standard 3 2 4 3 3 3 5" xfId="14086"/>
    <cellStyle name="Standard 3 2 4 3 3 4" xfId="1438"/>
    <cellStyle name="Standard 3 2 4 3 3 4 2" xfId="9394"/>
    <cellStyle name="Standard 3 2 4 3 3 4 2 2" xfId="28980"/>
    <cellStyle name="Standard 3 2 4 3 3 4 2 3" xfId="17351"/>
    <cellStyle name="Standard 3 2 4 3 3 4 3" xfId="6742"/>
    <cellStyle name="Standard 3 2 4 3 3 4 3 2" xfId="26327"/>
    <cellStyle name="Standard 3 2 4 3 3 4 4" xfId="21023"/>
    <cellStyle name="Standard 3 2 4 3 3 4 5" xfId="14698"/>
    <cellStyle name="Standard 3 2 4 3 3 5" xfId="8782"/>
    <cellStyle name="Standard 3 2 4 3 3 5 2" xfId="28368"/>
    <cellStyle name="Standard 3 2 4 3 3 5 3" xfId="16739"/>
    <cellStyle name="Standard 3 2 4 3 3 6" xfId="4090"/>
    <cellStyle name="Standard 3 2 4 3 3 6 2" xfId="23675"/>
    <cellStyle name="Standard 3 2 4 3 3 7" xfId="20411"/>
    <cellStyle name="Standard 3 2 4 3 3 8" xfId="12046"/>
    <cellStyle name="Standard 3 2 4 3 4" xfId="700"/>
    <cellStyle name="Standard 3 2 4 3 4 2" xfId="3352"/>
    <cellStyle name="Standard 3 2 4 3 4 2 2" xfId="11308"/>
    <cellStyle name="Standard 3 2 4 3 4 2 2 2" xfId="30894"/>
    <cellStyle name="Standard 3 2 4 3 4 2 2 3" xfId="19265"/>
    <cellStyle name="Standard 3 2 4 3 4 2 3" xfId="6004"/>
    <cellStyle name="Standard 3 2 4 3 4 2 3 2" xfId="25589"/>
    <cellStyle name="Standard 3 2 4 3 4 2 4" xfId="22937"/>
    <cellStyle name="Standard 3 2 4 3 4 2 5" xfId="13960"/>
    <cellStyle name="Standard 3 2 4 3 4 3" xfId="2332"/>
    <cellStyle name="Standard 3 2 4 3 4 3 2" xfId="10288"/>
    <cellStyle name="Standard 3 2 4 3 4 3 2 2" xfId="29874"/>
    <cellStyle name="Standard 3 2 4 3 4 3 2 3" xfId="18245"/>
    <cellStyle name="Standard 3 2 4 3 4 3 3" xfId="7636"/>
    <cellStyle name="Standard 3 2 4 3 4 3 3 2" xfId="27221"/>
    <cellStyle name="Standard 3 2 4 3 4 3 4" xfId="21917"/>
    <cellStyle name="Standard 3 2 4 3 4 3 5" xfId="15592"/>
    <cellStyle name="Standard 3 2 4 3 4 4" xfId="8656"/>
    <cellStyle name="Standard 3 2 4 3 4 4 2" xfId="28242"/>
    <cellStyle name="Standard 3 2 4 3 4 4 3" xfId="16613"/>
    <cellStyle name="Standard 3 2 4 3 4 5" xfId="4984"/>
    <cellStyle name="Standard 3 2 4 3 4 5 2" xfId="24569"/>
    <cellStyle name="Standard 3 2 4 3 4 6" xfId="20285"/>
    <cellStyle name="Standard 3 2 4 3 4 7" xfId="12940"/>
    <cellStyle name="Standard 3 2 4 3 5" xfId="1846"/>
    <cellStyle name="Standard 3 2 4 3 5 2" xfId="7150"/>
    <cellStyle name="Standard 3 2 4 3 5 2 2" xfId="26735"/>
    <cellStyle name="Standard 3 2 4 3 5 2 3" xfId="15106"/>
    <cellStyle name="Standard 3 2 4 3 5 3" xfId="9802"/>
    <cellStyle name="Standard 3 2 4 3 5 3 2" xfId="29388"/>
    <cellStyle name="Standard 3 2 4 3 5 3 3" xfId="17759"/>
    <cellStyle name="Standard 3 2 4 3 5 4" xfId="4498"/>
    <cellStyle name="Standard 3 2 4 3 5 4 2" xfId="24083"/>
    <cellStyle name="Standard 3 2 4 3 5 5" xfId="21431"/>
    <cellStyle name="Standard 3 2 4 3 5 6" xfId="12454"/>
    <cellStyle name="Standard 3 2 4 3 6" xfId="2866"/>
    <cellStyle name="Standard 3 2 4 3 6 2" xfId="10822"/>
    <cellStyle name="Standard 3 2 4 3 6 2 2" xfId="30408"/>
    <cellStyle name="Standard 3 2 4 3 6 2 3" xfId="18779"/>
    <cellStyle name="Standard 3 2 4 3 6 3" xfId="5518"/>
    <cellStyle name="Standard 3 2 4 3 6 3 2" xfId="25103"/>
    <cellStyle name="Standard 3 2 4 3 6 4" xfId="22451"/>
    <cellStyle name="Standard 3 2 4 3 6 5" xfId="13474"/>
    <cellStyle name="Standard 3 2 4 3 7" xfId="1312"/>
    <cellStyle name="Standard 3 2 4 3 7 2" xfId="9268"/>
    <cellStyle name="Standard 3 2 4 3 7 2 2" xfId="28854"/>
    <cellStyle name="Standard 3 2 4 3 7 2 3" xfId="17225"/>
    <cellStyle name="Standard 3 2 4 3 7 3" xfId="6616"/>
    <cellStyle name="Standard 3 2 4 3 7 3 2" xfId="26201"/>
    <cellStyle name="Standard 3 2 4 3 7 4" xfId="20897"/>
    <cellStyle name="Standard 3 2 4 3 7 5" xfId="14572"/>
    <cellStyle name="Standard 3 2 4 3 8" xfId="8170"/>
    <cellStyle name="Standard 3 2 4 3 8 2" xfId="27756"/>
    <cellStyle name="Standard 3 2 4 3 8 3" xfId="16127"/>
    <cellStyle name="Standard 3 2 4 3 9" xfId="3964"/>
    <cellStyle name="Standard 3 2 4 3 9 2" xfId="23549"/>
    <cellStyle name="Standard 3 2 4 4" xfId="310"/>
    <cellStyle name="Standard 3 2 4 4 10" xfId="19895"/>
    <cellStyle name="Standard 3 2 4 4 11" xfId="11890"/>
    <cellStyle name="Standard 3 2 4 4 2" xfId="466"/>
    <cellStyle name="Standard 3 2 4 4 2 2" xfId="1078"/>
    <cellStyle name="Standard 3 2 4 4 2 2 2" xfId="3730"/>
    <cellStyle name="Standard 3 2 4 4 2 2 2 2" xfId="11686"/>
    <cellStyle name="Standard 3 2 4 4 2 2 2 2 2" xfId="31272"/>
    <cellStyle name="Standard 3 2 4 4 2 2 2 2 3" xfId="19643"/>
    <cellStyle name="Standard 3 2 4 4 2 2 2 3" xfId="6382"/>
    <cellStyle name="Standard 3 2 4 4 2 2 2 3 2" xfId="25967"/>
    <cellStyle name="Standard 3 2 4 4 2 2 2 4" xfId="23315"/>
    <cellStyle name="Standard 3 2 4 4 2 2 2 5" xfId="14338"/>
    <cellStyle name="Standard 3 2 4 4 2 2 3" xfId="2710"/>
    <cellStyle name="Standard 3 2 4 4 2 2 3 2" xfId="10666"/>
    <cellStyle name="Standard 3 2 4 4 2 2 3 2 2" xfId="30252"/>
    <cellStyle name="Standard 3 2 4 4 2 2 3 2 3" xfId="18623"/>
    <cellStyle name="Standard 3 2 4 4 2 2 3 3" xfId="8014"/>
    <cellStyle name="Standard 3 2 4 4 2 2 3 3 2" xfId="27599"/>
    <cellStyle name="Standard 3 2 4 4 2 2 3 4" xfId="22295"/>
    <cellStyle name="Standard 3 2 4 4 2 2 3 5" xfId="15970"/>
    <cellStyle name="Standard 3 2 4 4 2 2 4" xfId="9034"/>
    <cellStyle name="Standard 3 2 4 4 2 2 4 2" xfId="28620"/>
    <cellStyle name="Standard 3 2 4 4 2 2 4 3" xfId="16991"/>
    <cellStyle name="Standard 3 2 4 4 2 2 5" xfId="5362"/>
    <cellStyle name="Standard 3 2 4 4 2 2 5 2" xfId="24947"/>
    <cellStyle name="Standard 3 2 4 4 2 2 6" xfId="20663"/>
    <cellStyle name="Standard 3 2 4 4 2 2 7" xfId="13318"/>
    <cellStyle name="Standard 3 2 4 4 2 3" xfId="2098"/>
    <cellStyle name="Standard 3 2 4 4 2 3 2" xfId="7402"/>
    <cellStyle name="Standard 3 2 4 4 2 3 2 2" xfId="26987"/>
    <cellStyle name="Standard 3 2 4 4 2 3 2 3" xfId="15358"/>
    <cellStyle name="Standard 3 2 4 4 2 3 3" xfId="10054"/>
    <cellStyle name="Standard 3 2 4 4 2 3 3 2" xfId="29640"/>
    <cellStyle name="Standard 3 2 4 4 2 3 3 3" xfId="18011"/>
    <cellStyle name="Standard 3 2 4 4 2 3 4" xfId="4750"/>
    <cellStyle name="Standard 3 2 4 4 2 3 4 2" xfId="24335"/>
    <cellStyle name="Standard 3 2 4 4 2 3 5" xfId="21683"/>
    <cellStyle name="Standard 3 2 4 4 2 3 6" xfId="12706"/>
    <cellStyle name="Standard 3 2 4 4 2 4" xfId="3118"/>
    <cellStyle name="Standard 3 2 4 4 2 4 2" xfId="11074"/>
    <cellStyle name="Standard 3 2 4 4 2 4 2 2" xfId="30660"/>
    <cellStyle name="Standard 3 2 4 4 2 4 2 3" xfId="19031"/>
    <cellStyle name="Standard 3 2 4 4 2 4 3" xfId="5770"/>
    <cellStyle name="Standard 3 2 4 4 2 4 3 2" xfId="25355"/>
    <cellStyle name="Standard 3 2 4 4 2 4 4" xfId="22703"/>
    <cellStyle name="Standard 3 2 4 4 2 4 5" xfId="13726"/>
    <cellStyle name="Standard 3 2 4 4 2 5" xfId="1690"/>
    <cellStyle name="Standard 3 2 4 4 2 5 2" xfId="9646"/>
    <cellStyle name="Standard 3 2 4 4 2 5 2 2" xfId="29232"/>
    <cellStyle name="Standard 3 2 4 4 2 5 2 3" xfId="17603"/>
    <cellStyle name="Standard 3 2 4 4 2 5 3" xfId="6994"/>
    <cellStyle name="Standard 3 2 4 4 2 5 3 2" xfId="26579"/>
    <cellStyle name="Standard 3 2 4 4 2 5 4" xfId="21275"/>
    <cellStyle name="Standard 3 2 4 4 2 5 5" xfId="14950"/>
    <cellStyle name="Standard 3 2 4 4 2 6" xfId="8422"/>
    <cellStyle name="Standard 3 2 4 4 2 6 2" xfId="28008"/>
    <cellStyle name="Standard 3 2 4 4 2 6 3" xfId="16379"/>
    <cellStyle name="Standard 3 2 4 4 2 7" xfId="4342"/>
    <cellStyle name="Standard 3 2 4 4 2 7 2" xfId="23927"/>
    <cellStyle name="Standard 3 2 4 4 2 8" xfId="20051"/>
    <cellStyle name="Standard 3 2 4 4 2 9" xfId="12298"/>
    <cellStyle name="Standard 3 2 4 4 3" xfId="922"/>
    <cellStyle name="Standard 3 2 4 4 3 2" xfId="2554"/>
    <cellStyle name="Standard 3 2 4 4 3 2 2" xfId="7858"/>
    <cellStyle name="Standard 3 2 4 4 3 2 2 2" xfId="27443"/>
    <cellStyle name="Standard 3 2 4 4 3 2 2 3" xfId="15814"/>
    <cellStyle name="Standard 3 2 4 4 3 2 3" xfId="10510"/>
    <cellStyle name="Standard 3 2 4 4 3 2 3 2" xfId="30096"/>
    <cellStyle name="Standard 3 2 4 4 3 2 3 3" xfId="18467"/>
    <cellStyle name="Standard 3 2 4 4 3 2 4" xfId="5206"/>
    <cellStyle name="Standard 3 2 4 4 3 2 4 2" xfId="24791"/>
    <cellStyle name="Standard 3 2 4 4 3 2 5" xfId="22139"/>
    <cellStyle name="Standard 3 2 4 4 3 2 6" xfId="13162"/>
    <cellStyle name="Standard 3 2 4 4 3 3" xfId="3574"/>
    <cellStyle name="Standard 3 2 4 4 3 3 2" xfId="11530"/>
    <cellStyle name="Standard 3 2 4 4 3 3 2 2" xfId="31116"/>
    <cellStyle name="Standard 3 2 4 4 3 3 2 3" xfId="19487"/>
    <cellStyle name="Standard 3 2 4 4 3 3 3" xfId="6226"/>
    <cellStyle name="Standard 3 2 4 4 3 3 3 2" xfId="25811"/>
    <cellStyle name="Standard 3 2 4 4 3 3 4" xfId="23159"/>
    <cellStyle name="Standard 3 2 4 4 3 3 5" xfId="14182"/>
    <cellStyle name="Standard 3 2 4 4 3 4" xfId="1534"/>
    <cellStyle name="Standard 3 2 4 4 3 4 2" xfId="9490"/>
    <cellStyle name="Standard 3 2 4 4 3 4 2 2" xfId="29076"/>
    <cellStyle name="Standard 3 2 4 4 3 4 2 3" xfId="17447"/>
    <cellStyle name="Standard 3 2 4 4 3 4 3" xfId="6838"/>
    <cellStyle name="Standard 3 2 4 4 3 4 3 2" xfId="26423"/>
    <cellStyle name="Standard 3 2 4 4 3 4 4" xfId="21119"/>
    <cellStyle name="Standard 3 2 4 4 3 4 5" xfId="14794"/>
    <cellStyle name="Standard 3 2 4 4 3 5" xfId="8878"/>
    <cellStyle name="Standard 3 2 4 4 3 5 2" xfId="28464"/>
    <cellStyle name="Standard 3 2 4 4 3 5 3" xfId="16835"/>
    <cellStyle name="Standard 3 2 4 4 3 6" xfId="4186"/>
    <cellStyle name="Standard 3 2 4 4 3 6 2" xfId="23771"/>
    <cellStyle name="Standard 3 2 4 4 3 7" xfId="20507"/>
    <cellStyle name="Standard 3 2 4 4 3 8" xfId="12142"/>
    <cellStyle name="Standard 3 2 4 4 4" xfId="670"/>
    <cellStyle name="Standard 3 2 4 4 4 2" xfId="3322"/>
    <cellStyle name="Standard 3 2 4 4 4 2 2" xfId="11278"/>
    <cellStyle name="Standard 3 2 4 4 4 2 2 2" xfId="30864"/>
    <cellStyle name="Standard 3 2 4 4 4 2 2 3" xfId="19235"/>
    <cellStyle name="Standard 3 2 4 4 4 2 3" xfId="5974"/>
    <cellStyle name="Standard 3 2 4 4 4 2 3 2" xfId="25559"/>
    <cellStyle name="Standard 3 2 4 4 4 2 4" xfId="22907"/>
    <cellStyle name="Standard 3 2 4 4 4 2 5" xfId="13930"/>
    <cellStyle name="Standard 3 2 4 4 4 3" xfId="2302"/>
    <cellStyle name="Standard 3 2 4 4 4 3 2" xfId="10258"/>
    <cellStyle name="Standard 3 2 4 4 4 3 2 2" xfId="29844"/>
    <cellStyle name="Standard 3 2 4 4 4 3 2 3" xfId="18215"/>
    <cellStyle name="Standard 3 2 4 4 4 3 3" xfId="7606"/>
    <cellStyle name="Standard 3 2 4 4 4 3 3 2" xfId="27191"/>
    <cellStyle name="Standard 3 2 4 4 4 3 4" xfId="21887"/>
    <cellStyle name="Standard 3 2 4 4 4 3 5" xfId="15562"/>
    <cellStyle name="Standard 3 2 4 4 4 4" xfId="8626"/>
    <cellStyle name="Standard 3 2 4 4 4 4 2" xfId="28212"/>
    <cellStyle name="Standard 3 2 4 4 4 4 3" xfId="16583"/>
    <cellStyle name="Standard 3 2 4 4 4 5" xfId="4954"/>
    <cellStyle name="Standard 3 2 4 4 4 5 2" xfId="24539"/>
    <cellStyle name="Standard 3 2 4 4 4 6" xfId="20255"/>
    <cellStyle name="Standard 3 2 4 4 4 7" xfId="12910"/>
    <cellStyle name="Standard 3 2 4 4 5" xfId="1942"/>
    <cellStyle name="Standard 3 2 4 4 5 2" xfId="7246"/>
    <cellStyle name="Standard 3 2 4 4 5 2 2" xfId="26831"/>
    <cellStyle name="Standard 3 2 4 4 5 2 3" xfId="15202"/>
    <cellStyle name="Standard 3 2 4 4 5 3" xfId="9898"/>
    <cellStyle name="Standard 3 2 4 4 5 3 2" xfId="29484"/>
    <cellStyle name="Standard 3 2 4 4 5 3 3" xfId="17855"/>
    <cellStyle name="Standard 3 2 4 4 5 4" xfId="4594"/>
    <cellStyle name="Standard 3 2 4 4 5 4 2" xfId="24179"/>
    <cellStyle name="Standard 3 2 4 4 5 5" xfId="21527"/>
    <cellStyle name="Standard 3 2 4 4 5 6" xfId="12550"/>
    <cellStyle name="Standard 3 2 4 4 6" xfId="2962"/>
    <cellStyle name="Standard 3 2 4 4 6 2" xfId="10918"/>
    <cellStyle name="Standard 3 2 4 4 6 2 2" xfId="30504"/>
    <cellStyle name="Standard 3 2 4 4 6 2 3" xfId="18875"/>
    <cellStyle name="Standard 3 2 4 4 6 3" xfId="5614"/>
    <cellStyle name="Standard 3 2 4 4 6 3 2" xfId="25199"/>
    <cellStyle name="Standard 3 2 4 4 6 4" xfId="22547"/>
    <cellStyle name="Standard 3 2 4 4 6 5" xfId="13570"/>
    <cellStyle name="Standard 3 2 4 4 7" xfId="1282"/>
    <cellStyle name="Standard 3 2 4 4 7 2" xfId="9238"/>
    <cellStyle name="Standard 3 2 4 4 7 2 2" xfId="28824"/>
    <cellStyle name="Standard 3 2 4 4 7 2 3" xfId="17195"/>
    <cellStyle name="Standard 3 2 4 4 7 3" xfId="6586"/>
    <cellStyle name="Standard 3 2 4 4 7 3 2" xfId="26171"/>
    <cellStyle name="Standard 3 2 4 4 7 4" xfId="20867"/>
    <cellStyle name="Standard 3 2 4 4 7 5" xfId="14542"/>
    <cellStyle name="Standard 3 2 4 4 8" xfId="8266"/>
    <cellStyle name="Standard 3 2 4 4 8 2" xfId="27852"/>
    <cellStyle name="Standard 3 2 4 4 8 3" xfId="16223"/>
    <cellStyle name="Standard 3 2 4 4 9" xfId="3934"/>
    <cellStyle name="Standard 3 2 4 4 9 2" xfId="23519"/>
    <cellStyle name="Standard 3 2 4 5" xfId="370"/>
    <cellStyle name="Standard 3 2 4 5 2" xfId="982"/>
    <cellStyle name="Standard 3 2 4 5 2 2" xfId="3634"/>
    <cellStyle name="Standard 3 2 4 5 2 2 2" xfId="11590"/>
    <cellStyle name="Standard 3 2 4 5 2 2 2 2" xfId="31176"/>
    <cellStyle name="Standard 3 2 4 5 2 2 2 3" xfId="19547"/>
    <cellStyle name="Standard 3 2 4 5 2 2 3" xfId="6286"/>
    <cellStyle name="Standard 3 2 4 5 2 2 3 2" xfId="25871"/>
    <cellStyle name="Standard 3 2 4 5 2 2 4" xfId="23219"/>
    <cellStyle name="Standard 3 2 4 5 2 2 5" xfId="14242"/>
    <cellStyle name="Standard 3 2 4 5 2 3" xfId="2614"/>
    <cellStyle name="Standard 3 2 4 5 2 3 2" xfId="10570"/>
    <cellStyle name="Standard 3 2 4 5 2 3 2 2" xfId="30156"/>
    <cellStyle name="Standard 3 2 4 5 2 3 2 3" xfId="18527"/>
    <cellStyle name="Standard 3 2 4 5 2 3 3" xfId="7918"/>
    <cellStyle name="Standard 3 2 4 5 2 3 3 2" xfId="27503"/>
    <cellStyle name="Standard 3 2 4 5 2 3 4" xfId="22199"/>
    <cellStyle name="Standard 3 2 4 5 2 3 5" xfId="15874"/>
    <cellStyle name="Standard 3 2 4 5 2 4" xfId="8938"/>
    <cellStyle name="Standard 3 2 4 5 2 4 2" xfId="28524"/>
    <cellStyle name="Standard 3 2 4 5 2 4 3" xfId="16895"/>
    <cellStyle name="Standard 3 2 4 5 2 5" xfId="5266"/>
    <cellStyle name="Standard 3 2 4 5 2 5 2" xfId="24851"/>
    <cellStyle name="Standard 3 2 4 5 2 6" xfId="20567"/>
    <cellStyle name="Standard 3 2 4 5 2 7" xfId="13222"/>
    <cellStyle name="Standard 3 2 4 5 3" xfId="2002"/>
    <cellStyle name="Standard 3 2 4 5 3 2" xfId="7306"/>
    <cellStyle name="Standard 3 2 4 5 3 2 2" xfId="26891"/>
    <cellStyle name="Standard 3 2 4 5 3 2 3" xfId="15262"/>
    <cellStyle name="Standard 3 2 4 5 3 3" xfId="9958"/>
    <cellStyle name="Standard 3 2 4 5 3 3 2" xfId="29544"/>
    <cellStyle name="Standard 3 2 4 5 3 3 3" xfId="17915"/>
    <cellStyle name="Standard 3 2 4 5 3 4" xfId="4654"/>
    <cellStyle name="Standard 3 2 4 5 3 4 2" xfId="24239"/>
    <cellStyle name="Standard 3 2 4 5 3 5" xfId="21587"/>
    <cellStyle name="Standard 3 2 4 5 3 6" xfId="12610"/>
    <cellStyle name="Standard 3 2 4 5 4" xfId="3022"/>
    <cellStyle name="Standard 3 2 4 5 4 2" xfId="10978"/>
    <cellStyle name="Standard 3 2 4 5 4 2 2" xfId="30564"/>
    <cellStyle name="Standard 3 2 4 5 4 2 3" xfId="18935"/>
    <cellStyle name="Standard 3 2 4 5 4 3" xfId="5674"/>
    <cellStyle name="Standard 3 2 4 5 4 3 2" xfId="25259"/>
    <cellStyle name="Standard 3 2 4 5 4 4" xfId="22607"/>
    <cellStyle name="Standard 3 2 4 5 4 5" xfId="13630"/>
    <cellStyle name="Standard 3 2 4 5 5" xfId="1594"/>
    <cellStyle name="Standard 3 2 4 5 5 2" xfId="9550"/>
    <cellStyle name="Standard 3 2 4 5 5 2 2" xfId="29136"/>
    <cellStyle name="Standard 3 2 4 5 5 2 3" xfId="17507"/>
    <cellStyle name="Standard 3 2 4 5 5 3" xfId="6898"/>
    <cellStyle name="Standard 3 2 4 5 5 3 2" xfId="26483"/>
    <cellStyle name="Standard 3 2 4 5 5 4" xfId="21179"/>
    <cellStyle name="Standard 3 2 4 5 5 5" xfId="14854"/>
    <cellStyle name="Standard 3 2 4 5 6" xfId="8326"/>
    <cellStyle name="Standard 3 2 4 5 6 2" xfId="27912"/>
    <cellStyle name="Standard 3 2 4 5 6 3" xfId="16283"/>
    <cellStyle name="Standard 3 2 4 5 7" xfId="4246"/>
    <cellStyle name="Standard 3 2 4 5 7 2" xfId="23831"/>
    <cellStyle name="Standard 3 2 4 5 8" xfId="19955"/>
    <cellStyle name="Standard 3 2 4 5 9" xfId="12202"/>
    <cellStyle name="Standard 3 2 4 6" xfId="796"/>
    <cellStyle name="Standard 3 2 4 6 2" xfId="2428"/>
    <cellStyle name="Standard 3 2 4 6 2 2" xfId="7732"/>
    <cellStyle name="Standard 3 2 4 6 2 2 2" xfId="27317"/>
    <cellStyle name="Standard 3 2 4 6 2 2 3" xfId="15688"/>
    <cellStyle name="Standard 3 2 4 6 2 3" xfId="10384"/>
    <cellStyle name="Standard 3 2 4 6 2 3 2" xfId="29970"/>
    <cellStyle name="Standard 3 2 4 6 2 3 3" xfId="18341"/>
    <cellStyle name="Standard 3 2 4 6 2 4" xfId="5080"/>
    <cellStyle name="Standard 3 2 4 6 2 4 2" xfId="24665"/>
    <cellStyle name="Standard 3 2 4 6 2 5" xfId="22013"/>
    <cellStyle name="Standard 3 2 4 6 2 6" xfId="13036"/>
    <cellStyle name="Standard 3 2 4 6 3" xfId="3448"/>
    <cellStyle name="Standard 3 2 4 6 3 2" xfId="11404"/>
    <cellStyle name="Standard 3 2 4 6 3 2 2" xfId="30990"/>
    <cellStyle name="Standard 3 2 4 6 3 2 3" xfId="19361"/>
    <cellStyle name="Standard 3 2 4 6 3 3" xfId="6100"/>
    <cellStyle name="Standard 3 2 4 6 3 3 2" xfId="25685"/>
    <cellStyle name="Standard 3 2 4 6 3 4" xfId="23033"/>
    <cellStyle name="Standard 3 2 4 6 3 5" xfId="14056"/>
    <cellStyle name="Standard 3 2 4 6 4" xfId="1408"/>
    <cellStyle name="Standard 3 2 4 6 4 2" xfId="9364"/>
    <cellStyle name="Standard 3 2 4 6 4 2 2" xfId="28950"/>
    <cellStyle name="Standard 3 2 4 6 4 2 3" xfId="17321"/>
    <cellStyle name="Standard 3 2 4 6 4 3" xfId="6712"/>
    <cellStyle name="Standard 3 2 4 6 4 3 2" xfId="26297"/>
    <cellStyle name="Standard 3 2 4 6 4 4" xfId="20993"/>
    <cellStyle name="Standard 3 2 4 6 4 5" xfId="14668"/>
    <cellStyle name="Standard 3 2 4 6 5" xfId="8752"/>
    <cellStyle name="Standard 3 2 4 6 5 2" xfId="28338"/>
    <cellStyle name="Standard 3 2 4 6 5 3" xfId="16709"/>
    <cellStyle name="Standard 3 2 4 6 6" xfId="4060"/>
    <cellStyle name="Standard 3 2 4 6 6 2" xfId="23645"/>
    <cellStyle name="Standard 3 2 4 6 7" xfId="20381"/>
    <cellStyle name="Standard 3 2 4 6 8" xfId="12016"/>
    <cellStyle name="Standard 3 2 4 7" xfId="574"/>
    <cellStyle name="Standard 3 2 4 7 2" xfId="3226"/>
    <cellStyle name="Standard 3 2 4 7 2 2" xfId="11182"/>
    <cellStyle name="Standard 3 2 4 7 2 2 2" xfId="30768"/>
    <cellStyle name="Standard 3 2 4 7 2 2 3" xfId="19139"/>
    <cellStyle name="Standard 3 2 4 7 2 3" xfId="5878"/>
    <cellStyle name="Standard 3 2 4 7 2 3 2" xfId="25463"/>
    <cellStyle name="Standard 3 2 4 7 2 4" xfId="22811"/>
    <cellStyle name="Standard 3 2 4 7 2 5" xfId="13834"/>
    <cellStyle name="Standard 3 2 4 7 3" xfId="2206"/>
    <cellStyle name="Standard 3 2 4 7 3 2" xfId="10162"/>
    <cellStyle name="Standard 3 2 4 7 3 2 2" xfId="29748"/>
    <cellStyle name="Standard 3 2 4 7 3 2 3" xfId="18119"/>
    <cellStyle name="Standard 3 2 4 7 3 3" xfId="7510"/>
    <cellStyle name="Standard 3 2 4 7 3 3 2" xfId="27095"/>
    <cellStyle name="Standard 3 2 4 7 3 4" xfId="21791"/>
    <cellStyle name="Standard 3 2 4 7 3 5" xfId="15466"/>
    <cellStyle name="Standard 3 2 4 7 4" xfId="8530"/>
    <cellStyle name="Standard 3 2 4 7 4 2" xfId="28116"/>
    <cellStyle name="Standard 3 2 4 7 4 3" xfId="16487"/>
    <cellStyle name="Standard 3 2 4 7 5" xfId="4858"/>
    <cellStyle name="Standard 3 2 4 7 5 2" xfId="24443"/>
    <cellStyle name="Standard 3 2 4 7 6" xfId="20159"/>
    <cellStyle name="Standard 3 2 4 7 7" xfId="12814"/>
    <cellStyle name="Standard 3 2 4 8" xfId="1816"/>
    <cellStyle name="Standard 3 2 4 8 2" xfId="7120"/>
    <cellStyle name="Standard 3 2 4 8 2 2" xfId="26705"/>
    <cellStyle name="Standard 3 2 4 8 2 3" xfId="15076"/>
    <cellStyle name="Standard 3 2 4 8 3" xfId="9772"/>
    <cellStyle name="Standard 3 2 4 8 3 2" xfId="29358"/>
    <cellStyle name="Standard 3 2 4 8 3 3" xfId="17729"/>
    <cellStyle name="Standard 3 2 4 8 4" xfId="4468"/>
    <cellStyle name="Standard 3 2 4 8 4 2" xfId="24053"/>
    <cellStyle name="Standard 3 2 4 8 5" xfId="21401"/>
    <cellStyle name="Standard 3 2 4 8 6" xfId="12424"/>
    <cellStyle name="Standard 3 2 4 9" xfId="2836"/>
    <cellStyle name="Standard 3 2 4 9 2" xfId="10792"/>
    <cellStyle name="Standard 3 2 4 9 2 2" xfId="30378"/>
    <cellStyle name="Standard 3 2 4 9 2 3" xfId="18749"/>
    <cellStyle name="Standard 3 2 4 9 3" xfId="5488"/>
    <cellStyle name="Standard 3 2 4 9 3 2" xfId="25073"/>
    <cellStyle name="Standard 3 2 4 9 4" xfId="22421"/>
    <cellStyle name="Standard 3 2 4 9 5" xfId="13444"/>
    <cellStyle name="Standard 3 2 5" xfId="172"/>
    <cellStyle name="Standard 3 2 5 10" xfId="8126"/>
    <cellStyle name="Standard 3 2 5 10 2" xfId="27712"/>
    <cellStyle name="Standard 3 2 5 10 3" xfId="16083"/>
    <cellStyle name="Standard 3 2 5 11" xfId="3872"/>
    <cellStyle name="Standard 3 2 5 11 2" xfId="23457"/>
    <cellStyle name="Standard 3 2 5 12" xfId="19755"/>
    <cellStyle name="Standard 3 2 5 13" xfId="11828"/>
    <cellStyle name="Standard 3 2 5 2" xfId="248"/>
    <cellStyle name="Standard 3 2 5 2 10" xfId="19833"/>
    <cellStyle name="Standard 3 2 5 2 11" xfId="11954"/>
    <cellStyle name="Standard 3 2 5 2 2" xfId="530"/>
    <cellStyle name="Standard 3 2 5 2 2 2" xfId="1142"/>
    <cellStyle name="Standard 3 2 5 2 2 2 2" xfId="3794"/>
    <cellStyle name="Standard 3 2 5 2 2 2 2 2" xfId="11750"/>
    <cellStyle name="Standard 3 2 5 2 2 2 2 2 2" xfId="31336"/>
    <cellStyle name="Standard 3 2 5 2 2 2 2 2 3" xfId="19707"/>
    <cellStyle name="Standard 3 2 5 2 2 2 2 3" xfId="6446"/>
    <cellStyle name="Standard 3 2 5 2 2 2 2 3 2" xfId="26031"/>
    <cellStyle name="Standard 3 2 5 2 2 2 2 4" xfId="23379"/>
    <cellStyle name="Standard 3 2 5 2 2 2 2 5" xfId="14402"/>
    <cellStyle name="Standard 3 2 5 2 2 2 3" xfId="2774"/>
    <cellStyle name="Standard 3 2 5 2 2 2 3 2" xfId="10730"/>
    <cellStyle name="Standard 3 2 5 2 2 2 3 2 2" xfId="30316"/>
    <cellStyle name="Standard 3 2 5 2 2 2 3 2 3" xfId="18687"/>
    <cellStyle name="Standard 3 2 5 2 2 2 3 3" xfId="8078"/>
    <cellStyle name="Standard 3 2 5 2 2 2 3 3 2" xfId="27663"/>
    <cellStyle name="Standard 3 2 5 2 2 2 3 4" xfId="22359"/>
    <cellStyle name="Standard 3 2 5 2 2 2 3 5" xfId="16034"/>
    <cellStyle name="Standard 3 2 5 2 2 2 4" xfId="9098"/>
    <cellStyle name="Standard 3 2 5 2 2 2 4 2" xfId="28684"/>
    <cellStyle name="Standard 3 2 5 2 2 2 4 3" xfId="17055"/>
    <cellStyle name="Standard 3 2 5 2 2 2 5" xfId="5426"/>
    <cellStyle name="Standard 3 2 5 2 2 2 5 2" xfId="25011"/>
    <cellStyle name="Standard 3 2 5 2 2 2 6" xfId="20727"/>
    <cellStyle name="Standard 3 2 5 2 2 2 7" xfId="13382"/>
    <cellStyle name="Standard 3 2 5 2 2 3" xfId="2162"/>
    <cellStyle name="Standard 3 2 5 2 2 3 2" xfId="7466"/>
    <cellStyle name="Standard 3 2 5 2 2 3 2 2" xfId="27051"/>
    <cellStyle name="Standard 3 2 5 2 2 3 2 3" xfId="15422"/>
    <cellStyle name="Standard 3 2 5 2 2 3 3" xfId="10118"/>
    <cellStyle name="Standard 3 2 5 2 2 3 3 2" xfId="29704"/>
    <cellStyle name="Standard 3 2 5 2 2 3 3 3" xfId="18075"/>
    <cellStyle name="Standard 3 2 5 2 2 3 4" xfId="4814"/>
    <cellStyle name="Standard 3 2 5 2 2 3 4 2" xfId="24399"/>
    <cellStyle name="Standard 3 2 5 2 2 3 5" xfId="21747"/>
    <cellStyle name="Standard 3 2 5 2 2 3 6" xfId="12770"/>
    <cellStyle name="Standard 3 2 5 2 2 4" xfId="3182"/>
    <cellStyle name="Standard 3 2 5 2 2 4 2" xfId="11138"/>
    <cellStyle name="Standard 3 2 5 2 2 4 2 2" xfId="30724"/>
    <cellStyle name="Standard 3 2 5 2 2 4 2 3" xfId="19095"/>
    <cellStyle name="Standard 3 2 5 2 2 4 3" xfId="5834"/>
    <cellStyle name="Standard 3 2 5 2 2 4 3 2" xfId="25419"/>
    <cellStyle name="Standard 3 2 5 2 2 4 4" xfId="22767"/>
    <cellStyle name="Standard 3 2 5 2 2 4 5" xfId="13790"/>
    <cellStyle name="Standard 3 2 5 2 2 5" xfId="1754"/>
    <cellStyle name="Standard 3 2 5 2 2 5 2" xfId="9710"/>
    <cellStyle name="Standard 3 2 5 2 2 5 2 2" xfId="29296"/>
    <cellStyle name="Standard 3 2 5 2 2 5 2 3" xfId="17667"/>
    <cellStyle name="Standard 3 2 5 2 2 5 3" xfId="7058"/>
    <cellStyle name="Standard 3 2 5 2 2 5 3 2" xfId="26643"/>
    <cellStyle name="Standard 3 2 5 2 2 5 4" xfId="21339"/>
    <cellStyle name="Standard 3 2 5 2 2 5 5" xfId="15014"/>
    <cellStyle name="Standard 3 2 5 2 2 6" xfId="8486"/>
    <cellStyle name="Standard 3 2 5 2 2 6 2" xfId="28072"/>
    <cellStyle name="Standard 3 2 5 2 2 6 3" xfId="16443"/>
    <cellStyle name="Standard 3 2 5 2 2 7" xfId="4406"/>
    <cellStyle name="Standard 3 2 5 2 2 7 2" xfId="23991"/>
    <cellStyle name="Standard 3 2 5 2 2 8" xfId="20115"/>
    <cellStyle name="Standard 3 2 5 2 2 9" xfId="12362"/>
    <cellStyle name="Standard 3 2 5 2 3" xfId="860"/>
    <cellStyle name="Standard 3 2 5 2 3 2" xfId="2492"/>
    <cellStyle name="Standard 3 2 5 2 3 2 2" xfId="7796"/>
    <cellStyle name="Standard 3 2 5 2 3 2 2 2" xfId="27381"/>
    <cellStyle name="Standard 3 2 5 2 3 2 2 3" xfId="15752"/>
    <cellStyle name="Standard 3 2 5 2 3 2 3" xfId="10448"/>
    <cellStyle name="Standard 3 2 5 2 3 2 3 2" xfId="30034"/>
    <cellStyle name="Standard 3 2 5 2 3 2 3 3" xfId="18405"/>
    <cellStyle name="Standard 3 2 5 2 3 2 4" xfId="5144"/>
    <cellStyle name="Standard 3 2 5 2 3 2 4 2" xfId="24729"/>
    <cellStyle name="Standard 3 2 5 2 3 2 5" xfId="22077"/>
    <cellStyle name="Standard 3 2 5 2 3 2 6" xfId="13100"/>
    <cellStyle name="Standard 3 2 5 2 3 3" xfId="3512"/>
    <cellStyle name="Standard 3 2 5 2 3 3 2" xfId="11468"/>
    <cellStyle name="Standard 3 2 5 2 3 3 2 2" xfId="31054"/>
    <cellStyle name="Standard 3 2 5 2 3 3 2 3" xfId="19425"/>
    <cellStyle name="Standard 3 2 5 2 3 3 3" xfId="6164"/>
    <cellStyle name="Standard 3 2 5 2 3 3 3 2" xfId="25749"/>
    <cellStyle name="Standard 3 2 5 2 3 3 4" xfId="23097"/>
    <cellStyle name="Standard 3 2 5 2 3 3 5" xfId="14120"/>
    <cellStyle name="Standard 3 2 5 2 3 4" xfId="1472"/>
    <cellStyle name="Standard 3 2 5 2 3 4 2" xfId="9428"/>
    <cellStyle name="Standard 3 2 5 2 3 4 2 2" xfId="29014"/>
    <cellStyle name="Standard 3 2 5 2 3 4 2 3" xfId="17385"/>
    <cellStyle name="Standard 3 2 5 2 3 4 3" xfId="6776"/>
    <cellStyle name="Standard 3 2 5 2 3 4 3 2" xfId="26361"/>
    <cellStyle name="Standard 3 2 5 2 3 4 4" xfId="21057"/>
    <cellStyle name="Standard 3 2 5 2 3 4 5" xfId="14732"/>
    <cellStyle name="Standard 3 2 5 2 3 5" xfId="8816"/>
    <cellStyle name="Standard 3 2 5 2 3 5 2" xfId="28402"/>
    <cellStyle name="Standard 3 2 5 2 3 5 3" xfId="16773"/>
    <cellStyle name="Standard 3 2 5 2 3 6" xfId="4124"/>
    <cellStyle name="Standard 3 2 5 2 3 6 2" xfId="23709"/>
    <cellStyle name="Standard 3 2 5 2 3 7" xfId="20445"/>
    <cellStyle name="Standard 3 2 5 2 3 8" xfId="12080"/>
    <cellStyle name="Standard 3 2 5 2 4" xfId="734"/>
    <cellStyle name="Standard 3 2 5 2 4 2" xfId="3386"/>
    <cellStyle name="Standard 3 2 5 2 4 2 2" xfId="11342"/>
    <cellStyle name="Standard 3 2 5 2 4 2 2 2" xfId="30928"/>
    <cellStyle name="Standard 3 2 5 2 4 2 2 3" xfId="19299"/>
    <cellStyle name="Standard 3 2 5 2 4 2 3" xfId="6038"/>
    <cellStyle name="Standard 3 2 5 2 4 2 3 2" xfId="25623"/>
    <cellStyle name="Standard 3 2 5 2 4 2 4" xfId="22971"/>
    <cellStyle name="Standard 3 2 5 2 4 2 5" xfId="13994"/>
    <cellStyle name="Standard 3 2 5 2 4 3" xfId="2366"/>
    <cellStyle name="Standard 3 2 5 2 4 3 2" xfId="10322"/>
    <cellStyle name="Standard 3 2 5 2 4 3 2 2" xfId="29908"/>
    <cellStyle name="Standard 3 2 5 2 4 3 2 3" xfId="18279"/>
    <cellStyle name="Standard 3 2 5 2 4 3 3" xfId="7670"/>
    <cellStyle name="Standard 3 2 5 2 4 3 3 2" xfId="27255"/>
    <cellStyle name="Standard 3 2 5 2 4 3 4" xfId="21951"/>
    <cellStyle name="Standard 3 2 5 2 4 3 5" xfId="15626"/>
    <cellStyle name="Standard 3 2 5 2 4 4" xfId="8690"/>
    <cellStyle name="Standard 3 2 5 2 4 4 2" xfId="28276"/>
    <cellStyle name="Standard 3 2 5 2 4 4 3" xfId="16647"/>
    <cellStyle name="Standard 3 2 5 2 4 5" xfId="5018"/>
    <cellStyle name="Standard 3 2 5 2 4 5 2" xfId="24603"/>
    <cellStyle name="Standard 3 2 5 2 4 6" xfId="20319"/>
    <cellStyle name="Standard 3 2 5 2 4 7" xfId="12974"/>
    <cellStyle name="Standard 3 2 5 2 5" xfId="1880"/>
    <cellStyle name="Standard 3 2 5 2 5 2" xfId="7184"/>
    <cellStyle name="Standard 3 2 5 2 5 2 2" xfId="26769"/>
    <cellStyle name="Standard 3 2 5 2 5 2 3" xfId="15140"/>
    <cellStyle name="Standard 3 2 5 2 5 3" xfId="9836"/>
    <cellStyle name="Standard 3 2 5 2 5 3 2" xfId="29422"/>
    <cellStyle name="Standard 3 2 5 2 5 3 3" xfId="17793"/>
    <cellStyle name="Standard 3 2 5 2 5 4" xfId="4532"/>
    <cellStyle name="Standard 3 2 5 2 5 4 2" xfId="24117"/>
    <cellStyle name="Standard 3 2 5 2 5 5" xfId="21465"/>
    <cellStyle name="Standard 3 2 5 2 5 6" xfId="12488"/>
    <cellStyle name="Standard 3 2 5 2 6" xfId="2900"/>
    <cellStyle name="Standard 3 2 5 2 6 2" xfId="10856"/>
    <cellStyle name="Standard 3 2 5 2 6 2 2" xfId="30442"/>
    <cellStyle name="Standard 3 2 5 2 6 2 3" xfId="18813"/>
    <cellStyle name="Standard 3 2 5 2 6 3" xfId="5552"/>
    <cellStyle name="Standard 3 2 5 2 6 3 2" xfId="25137"/>
    <cellStyle name="Standard 3 2 5 2 6 4" xfId="22485"/>
    <cellStyle name="Standard 3 2 5 2 6 5" xfId="13508"/>
    <cellStyle name="Standard 3 2 5 2 7" xfId="1346"/>
    <cellStyle name="Standard 3 2 5 2 7 2" xfId="9302"/>
    <cellStyle name="Standard 3 2 5 2 7 2 2" xfId="28888"/>
    <cellStyle name="Standard 3 2 5 2 7 2 3" xfId="17259"/>
    <cellStyle name="Standard 3 2 5 2 7 3" xfId="6650"/>
    <cellStyle name="Standard 3 2 5 2 7 3 2" xfId="26235"/>
    <cellStyle name="Standard 3 2 5 2 7 4" xfId="20931"/>
    <cellStyle name="Standard 3 2 5 2 7 5" xfId="14606"/>
    <cellStyle name="Standard 3 2 5 2 8" xfId="8204"/>
    <cellStyle name="Standard 3 2 5 2 8 2" xfId="27790"/>
    <cellStyle name="Standard 3 2 5 2 8 3" xfId="16161"/>
    <cellStyle name="Standard 3 2 5 2 9" xfId="3998"/>
    <cellStyle name="Standard 3 2 5 2 9 2" xfId="23583"/>
    <cellStyle name="Standard 3 2 5 3" xfId="296"/>
    <cellStyle name="Standard 3 2 5 3 10" xfId="19881"/>
    <cellStyle name="Standard 3 2 5 3 11" xfId="11876"/>
    <cellStyle name="Standard 3 2 5 3 2" xfId="452"/>
    <cellStyle name="Standard 3 2 5 3 2 2" xfId="1064"/>
    <cellStyle name="Standard 3 2 5 3 2 2 2" xfId="3716"/>
    <cellStyle name="Standard 3 2 5 3 2 2 2 2" xfId="11672"/>
    <cellStyle name="Standard 3 2 5 3 2 2 2 2 2" xfId="31258"/>
    <cellStyle name="Standard 3 2 5 3 2 2 2 2 3" xfId="19629"/>
    <cellStyle name="Standard 3 2 5 3 2 2 2 3" xfId="6368"/>
    <cellStyle name="Standard 3 2 5 3 2 2 2 3 2" xfId="25953"/>
    <cellStyle name="Standard 3 2 5 3 2 2 2 4" xfId="23301"/>
    <cellStyle name="Standard 3 2 5 3 2 2 2 5" xfId="14324"/>
    <cellStyle name="Standard 3 2 5 3 2 2 3" xfId="2696"/>
    <cellStyle name="Standard 3 2 5 3 2 2 3 2" xfId="10652"/>
    <cellStyle name="Standard 3 2 5 3 2 2 3 2 2" xfId="30238"/>
    <cellStyle name="Standard 3 2 5 3 2 2 3 2 3" xfId="18609"/>
    <cellStyle name="Standard 3 2 5 3 2 2 3 3" xfId="8000"/>
    <cellStyle name="Standard 3 2 5 3 2 2 3 3 2" xfId="27585"/>
    <cellStyle name="Standard 3 2 5 3 2 2 3 4" xfId="22281"/>
    <cellStyle name="Standard 3 2 5 3 2 2 3 5" xfId="15956"/>
    <cellStyle name="Standard 3 2 5 3 2 2 4" xfId="9020"/>
    <cellStyle name="Standard 3 2 5 3 2 2 4 2" xfId="28606"/>
    <cellStyle name="Standard 3 2 5 3 2 2 4 3" xfId="16977"/>
    <cellStyle name="Standard 3 2 5 3 2 2 5" xfId="5348"/>
    <cellStyle name="Standard 3 2 5 3 2 2 5 2" xfId="24933"/>
    <cellStyle name="Standard 3 2 5 3 2 2 6" xfId="20649"/>
    <cellStyle name="Standard 3 2 5 3 2 2 7" xfId="13304"/>
    <cellStyle name="Standard 3 2 5 3 2 3" xfId="2084"/>
    <cellStyle name="Standard 3 2 5 3 2 3 2" xfId="7388"/>
    <cellStyle name="Standard 3 2 5 3 2 3 2 2" xfId="26973"/>
    <cellStyle name="Standard 3 2 5 3 2 3 2 3" xfId="15344"/>
    <cellStyle name="Standard 3 2 5 3 2 3 3" xfId="10040"/>
    <cellStyle name="Standard 3 2 5 3 2 3 3 2" xfId="29626"/>
    <cellStyle name="Standard 3 2 5 3 2 3 3 3" xfId="17997"/>
    <cellStyle name="Standard 3 2 5 3 2 3 4" xfId="4736"/>
    <cellStyle name="Standard 3 2 5 3 2 3 4 2" xfId="24321"/>
    <cellStyle name="Standard 3 2 5 3 2 3 5" xfId="21669"/>
    <cellStyle name="Standard 3 2 5 3 2 3 6" xfId="12692"/>
    <cellStyle name="Standard 3 2 5 3 2 4" xfId="3104"/>
    <cellStyle name="Standard 3 2 5 3 2 4 2" xfId="11060"/>
    <cellStyle name="Standard 3 2 5 3 2 4 2 2" xfId="30646"/>
    <cellStyle name="Standard 3 2 5 3 2 4 2 3" xfId="19017"/>
    <cellStyle name="Standard 3 2 5 3 2 4 3" xfId="5756"/>
    <cellStyle name="Standard 3 2 5 3 2 4 3 2" xfId="25341"/>
    <cellStyle name="Standard 3 2 5 3 2 4 4" xfId="22689"/>
    <cellStyle name="Standard 3 2 5 3 2 4 5" xfId="13712"/>
    <cellStyle name="Standard 3 2 5 3 2 5" xfId="1676"/>
    <cellStyle name="Standard 3 2 5 3 2 5 2" xfId="9632"/>
    <cellStyle name="Standard 3 2 5 3 2 5 2 2" xfId="29218"/>
    <cellStyle name="Standard 3 2 5 3 2 5 2 3" xfId="17589"/>
    <cellStyle name="Standard 3 2 5 3 2 5 3" xfId="6980"/>
    <cellStyle name="Standard 3 2 5 3 2 5 3 2" xfId="26565"/>
    <cellStyle name="Standard 3 2 5 3 2 5 4" xfId="21261"/>
    <cellStyle name="Standard 3 2 5 3 2 5 5" xfId="14936"/>
    <cellStyle name="Standard 3 2 5 3 2 6" xfId="8408"/>
    <cellStyle name="Standard 3 2 5 3 2 6 2" xfId="27994"/>
    <cellStyle name="Standard 3 2 5 3 2 6 3" xfId="16365"/>
    <cellStyle name="Standard 3 2 5 3 2 7" xfId="4328"/>
    <cellStyle name="Standard 3 2 5 3 2 7 2" xfId="23913"/>
    <cellStyle name="Standard 3 2 5 3 2 8" xfId="20037"/>
    <cellStyle name="Standard 3 2 5 3 2 9" xfId="12284"/>
    <cellStyle name="Standard 3 2 5 3 3" xfId="908"/>
    <cellStyle name="Standard 3 2 5 3 3 2" xfId="2540"/>
    <cellStyle name="Standard 3 2 5 3 3 2 2" xfId="7844"/>
    <cellStyle name="Standard 3 2 5 3 3 2 2 2" xfId="27429"/>
    <cellStyle name="Standard 3 2 5 3 3 2 2 3" xfId="15800"/>
    <cellStyle name="Standard 3 2 5 3 3 2 3" xfId="10496"/>
    <cellStyle name="Standard 3 2 5 3 3 2 3 2" xfId="30082"/>
    <cellStyle name="Standard 3 2 5 3 3 2 3 3" xfId="18453"/>
    <cellStyle name="Standard 3 2 5 3 3 2 4" xfId="5192"/>
    <cellStyle name="Standard 3 2 5 3 3 2 4 2" xfId="24777"/>
    <cellStyle name="Standard 3 2 5 3 3 2 5" xfId="22125"/>
    <cellStyle name="Standard 3 2 5 3 3 2 6" xfId="13148"/>
    <cellStyle name="Standard 3 2 5 3 3 3" xfId="3560"/>
    <cellStyle name="Standard 3 2 5 3 3 3 2" xfId="11516"/>
    <cellStyle name="Standard 3 2 5 3 3 3 2 2" xfId="31102"/>
    <cellStyle name="Standard 3 2 5 3 3 3 2 3" xfId="19473"/>
    <cellStyle name="Standard 3 2 5 3 3 3 3" xfId="6212"/>
    <cellStyle name="Standard 3 2 5 3 3 3 3 2" xfId="25797"/>
    <cellStyle name="Standard 3 2 5 3 3 3 4" xfId="23145"/>
    <cellStyle name="Standard 3 2 5 3 3 3 5" xfId="14168"/>
    <cellStyle name="Standard 3 2 5 3 3 4" xfId="1520"/>
    <cellStyle name="Standard 3 2 5 3 3 4 2" xfId="9476"/>
    <cellStyle name="Standard 3 2 5 3 3 4 2 2" xfId="29062"/>
    <cellStyle name="Standard 3 2 5 3 3 4 2 3" xfId="17433"/>
    <cellStyle name="Standard 3 2 5 3 3 4 3" xfId="6824"/>
    <cellStyle name="Standard 3 2 5 3 3 4 3 2" xfId="26409"/>
    <cellStyle name="Standard 3 2 5 3 3 4 4" xfId="21105"/>
    <cellStyle name="Standard 3 2 5 3 3 4 5" xfId="14780"/>
    <cellStyle name="Standard 3 2 5 3 3 5" xfId="8864"/>
    <cellStyle name="Standard 3 2 5 3 3 5 2" xfId="28450"/>
    <cellStyle name="Standard 3 2 5 3 3 5 3" xfId="16821"/>
    <cellStyle name="Standard 3 2 5 3 3 6" xfId="4172"/>
    <cellStyle name="Standard 3 2 5 3 3 6 2" xfId="23757"/>
    <cellStyle name="Standard 3 2 5 3 3 7" xfId="20493"/>
    <cellStyle name="Standard 3 2 5 3 3 8" xfId="12128"/>
    <cellStyle name="Standard 3 2 5 3 4" xfId="656"/>
    <cellStyle name="Standard 3 2 5 3 4 2" xfId="3308"/>
    <cellStyle name="Standard 3 2 5 3 4 2 2" xfId="11264"/>
    <cellStyle name="Standard 3 2 5 3 4 2 2 2" xfId="30850"/>
    <cellStyle name="Standard 3 2 5 3 4 2 2 3" xfId="19221"/>
    <cellStyle name="Standard 3 2 5 3 4 2 3" xfId="5960"/>
    <cellStyle name="Standard 3 2 5 3 4 2 3 2" xfId="25545"/>
    <cellStyle name="Standard 3 2 5 3 4 2 4" xfId="22893"/>
    <cellStyle name="Standard 3 2 5 3 4 2 5" xfId="13916"/>
    <cellStyle name="Standard 3 2 5 3 4 3" xfId="2288"/>
    <cellStyle name="Standard 3 2 5 3 4 3 2" xfId="10244"/>
    <cellStyle name="Standard 3 2 5 3 4 3 2 2" xfId="29830"/>
    <cellStyle name="Standard 3 2 5 3 4 3 2 3" xfId="18201"/>
    <cellStyle name="Standard 3 2 5 3 4 3 3" xfId="7592"/>
    <cellStyle name="Standard 3 2 5 3 4 3 3 2" xfId="27177"/>
    <cellStyle name="Standard 3 2 5 3 4 3 4" xfId="21873"/>
    <cellStyle name="Standard 3 2 5 3 4 3 5" xfId="15548"/>
    <cellStyle name="Standard 3 2 5 3 4 4" xfId="8612"/>
    <cellStyle name="Standard 3 2 5 3 4 4 2" xfId="28198"/>
    <cellStyle name="Standard 3 2 5 3 4 4 3" xfId="16569"/>
    <cellStyle name="Standard 3 2 5 3 4 5" xfId="4940"/>
    <cellStyle name="Standard 3 2 5 3 4 5 2" xfId="24525"/>
    <cellStyle name="Standard 3 2 5 3 4 6" xfId="20241"/>
    <cellStyle name="Standard 3 2 5 3 4 7" xfId="12896"/>
    <cellStyle name="Standard 3 2 5 3 5" xfId="1928"/>
    <cellStyle name="Standard 3 2 5 3 5 2" xfId="7232"/>
    <cellStyle name="Standard 3 2 5 3 5 2 2" xfId="26817"/>
    <cellStyle name="Standard 3 2 5 3 5 2 3" xfId="15188"/>
    <cellStyle name="Standard 3 2 5 3 5 3" xfId="9884"/>
    <cellStyle name="Standard 3 2 5 3 5 3 2" xfId="29470"/>
    <cellStyle name="Standard 3 2 5 3 5 3 3" xfId="17841"/>
    <cellStyle name="Standard 3 2 5 3 5 4" xfId="4580"/>
    <cellStyle name="Standard 3 2 5 3 5 4 2" xfId="24165"/>
    <cellStyle name="Standard 3 2 5 3 5 5" xfId="21513"/>
    <cellStyle name="Standard 3 2 5 3 5 6" xfId="12536"/>
    <cellStyle name="Standard 3 2 5 3 6" xfId="2948"/>
    <cellStyle name="Standard 3 2 5 3 6 2" xfId="10904"/>
    <cellStyle name="Standard 3 2 5 3 6 2 2" xfId="30490"/>
    <cellStyle name="Standard 3 2 5 3 6 2 3" xfId="18861"/>
    <cellStyle name="Standard 3 2 5 3 6 3" xfId="5600"/>
    <cellStyle name="Standard 3 2 5 3 6 3 2" xfId="25185"/>
    <cellStyle name="Standard 3 2 5 3 6 4" xfId="22533"/>
    <cellStyle name="Standard 3 2 5 3 6 5" xfId="13556"/>
    <cellStyle name="Standard 3 2 5 3 7" xfId="1268"/>
    <cellStyle name="Standard 3 2 5 3 7 2" xfId="9224"/>
    <cellStyle name="Standard 3 2 5 3 7 2 2" xfId="28810"/>
    <cellStyle name="Standard 3 2 5 3 7 2 3" xfId="17181"/>
    <cellStyle name="Standard 3 2 5 3 7 3" xfId="6572"/>
    <cellStyle name="Standard 3 2 5 3 7 3 2" xfId="26157"/>
    <cellStyle name="Standard 3 2 5 3 7 4" xfId="20853"/>
    <cellStyle name="Standard 3 2 5 3 7 5" xfId="14528"/>
    <cellStyle name="Standard 3 2 5 3 8" xfId="8252"/>
    <cellStyle name="Standard 3 2 5 3 8 2" xfId="27838"/>
    <cellStyle name="Standard 3 2 5 3 8 3" xfId="16209"/>
    <cellStyle name="Standard 3 2 5 3 9" xfId="3920"/>
    <cellStyle name="Standard 3 2 5 3 9 2" xfId="23505"/>
    <cellStyle name="Standard 3 2 5 4" xfId="404"/>
    <cellStyle name="Standard 3 2 5 4 2" xfId="1016"/>
    <cellStyle name="Standard 3 2 5 4 2 2" xfId="3668"/>
    <cellStyle name="Standard 3 2 5 4 2 2 2" xfId="11624"/>
    <cellStyle name="Standard 3 2 5 4 2 2 2 2" xfId="31210"/>
    <cellStyle name="Standard 3 2 5 4 2 2 2 3" xfId="19581"/>
    <cellStyle name="Standard 3 2 5 4 2 2 3" xfId="6320"/>
    <cellStyle name="Standard 3 2 5 4 2 2 3 2" xfId="25905"/>
    <cellStyle name="Standard 3 2 5 4 2 2 4" xfId="23253"/>
    <cellStyle name="Standard 3 2 5 4 2 2 5" xfId="14276"/>
    <cellStyle name="Standard 3 2 5 4 2 3" xfId="2648"/>
    <cellStyle name="Standard 3 2 5 4 2 3 2" xfId="10604"/>
    <cellStyle name="Standard 3 2 5 4 2 3 2 2" xfId="30190"/>
    <cellStyle name="Standard 3 2 5 4 2 3 2 3" xfId="18561"/>
    <cellStyle name="Standard 3 2 5 4 2 3 3" xfId="7952"/>
    <cellStyle name="Standard 3 2 5 4 2 3 3 2" xfId="27537"/>
    <cellStyle name="Standard 3 2 5 4 2 3 4" xfId="22233"/>
    <cellStyle name="Standard 3 2 5 4 2 3 5" xfId="15908"/>
    <cellStyle name="Standard 3 2 5 4 2 4" xfId="8972"/>
    <cellStyle name="Standard 3 2 5 4 2 4 2" xfId="28558"/>
    <cellStyle name="Standard 3 2 5 4 2 4 3" xfId="16929"/>
    <cellStyle name="Standard 3 2 5 4 2 5" xfId="5300"/>
    <cellStyle name="Standard 3 2 5 4 2 5 2" xfId="24885"/>
    <cellStyle name="Standard 3 2 5 4 2 6" xfId="20601"/>
    <cellStyle name="Standard 3 2 5 4 2 7" xfId="13256"/>
    <cellStyle name="Standard 3 2 5 4 3" xfId="2036"/>
    <cellStyle name="Standard 3 2 5 4 3 2" xfId="7340"/>
    <cellStyle name="Standard 3 2 5 4 3 2 2" xfId="26925"/>
    <cellStyle name="Standard 3 2 5 4 3 2 3" xfId="15296"/>
    <cellStyle name="Standard 3 2 5 4 3 3" xfId="9992"/>
    <cellStyle name="Standard 3 2 5 4 3 3 2" xfId="29578"/>
    <cellStyle name="Standard 3 2 5 4 3 3 3" xfId="17949"/>
    <cellStyle name="Standard 3 2 5 4 3 4" xfId="4688"/>
    <cellStyle name="Standard 3 2 5 4 3 4 2" xfId="24273"/>
    <cellStyle name="Standard 3 2 5 4 3 5" xfId="21621"/>
    <cellStyle name="Standard 3 2 5 4 3 6" xfId="12644"/>
    <cellStyle name="Standard 3 2 5 4 4" xfId="3056"/>
    <cellStyle name="Standard 3 2 5 4 4 2" xfId="11012"/>
    <cellStyle name="Standard 3 2 5 4 4 2 2" xfId="30598"/>
    <cellStyle name="Standard 3 2 5 4 4 2 3" xfId="18969"/>
    <cellStyle name="Standard 3 2 5 4 4 3" xfId="5708"/>
    <cellStyle name="Standard 3 2 5 4 4 3 2" xfId="25293"/>
    <cellStyle name="Standard 3 2 5 4 4 4" xfId="22641"/>
    <cellStyle name="Standard 3 2 5 4 4 5" xfId="13664"/>
    <cellStyle name="Standard 3 2 5 4 5" xfId="1628"/>
    <cellStyle name="Standard 3 2 5 4 5 2" xfId="9584"/>
    <cellStyle name="Standard 3 2 5 4 5 2 2" xfId="29170"/>
    <cellStyle name="Standard 3 2 5 4 5 2 3" xfId="17541"/>
    <cellStyle name="Standard 3 2 5 4 5 3" xfId="6932"/>
    <cellStyle name="Standard 3 2 5 4 5 3 2" xfId="26517"/>
    <cellStyle name="Standard 3 2 5 4 5 4" xfId="21213"/>
    <cellStyle name="Standard 3 2 5 4 5 5" xfId="14888"/>
    <cellStyle name="Standard 3 2 5 4 6" xfId="8360"/>
    <cellStyle name="Standard 3 2 5 4 6 2" xfId="27946"/>
    <cellStyle name="Standard 3 2 5 4 6 3" xfId="16317"/>
    <cellStyle name="Standard 3 2 5 4 7" xfId="4280"/>
    <cellStyle name="Standard 3 2 5 4 7 2" xfId="23865"/>
    <cellStyle name="Standard 3 2 5 4 8" xfId="19989"/>
    <cellStyle name="Standard 3 2 5 4 9" xfId="12236"/>
    <cellStyle name="Standard 3 2 5 5" xfId="782"/>
    <cellStyle name="Standard 3 2 5 5 2" xfId="2414"/>
    <cellStyle name="Standard 3 2 5 5 2 2" xfId="7718"/>
    <cellStyle name="Standard 3 2 5 5 2 2 2" xfId="27303"/>
    <cellStyle name="Standard 3 2 5 5 2 2 3" xfId="15674"/>
    <cellStyle name="Standard 3 2 5 5 2 3" xfId="10370"/>
    <cellStyle name="Standard 3 2 5 5 2 3 2" xfId="29956"/>
    <cellStyle name="Standard 3 2 5 5 2 3 3" xfId="18327"/>
    <cellStyle name="Standard 3 2 5 5 2 4" xfId="5066"/>
    <cellStyle name="Standard 3 2 5 5 2 4 2" xfId="24651"/>
    <cellStyle name="Standard 3 2 5 5 2 5" xfId="21999"/>
    <cellStyle name="Standard 3 2 5 5 2 6" xfId="13022"/>
    <cellStyle name="Standard 3 2 5 5 3" xfId="3434"/>
    <cellStyle name="Standard 3 2 5 5 3 2" xfId="11390"/>
    <cellStyle name="Standard 3 2 5 5 3 2 2" xfId="30976"/>
    <cellStyle name="Standard 3 2 5 5 3 2 3" xfId="19347"/>
    <cellStyle name="Standard 3 2 5 5 3 3" xfId="6086"/>
    <cellStyle name="Standard 3 2 5 5 3 3 2" xfId="25671"/>
    <cellStyle name="Standard 3 2 5 5 3 4" xfId="23019"/>
    <cellStyle name="Standard 3 2 5 5 3 5" xfId="14042"/>
    <cellStyle name="Standard 3 2 5 5 4" xfId="1394"/>
    <cellStyle name="Standard 3 2 5 5 4 2" xfId="9350"/>
    <cellStyle name="Standard 3 2 5 5 4 2 2" xfId="28936"/>
    <cellStyle name="Standard 3 2 5 5 4 2 3" xfId="17307"/>
    <cellStyle name="Standard 3 2 5 5 4 3" xfId="6698"/>
    <cellStyle name="Standard 3 2 5 5 4 3 2" xfId="26283"/>
    <cellStyle name="Standard 3 2 5 5 4 4" xfId="20979"/>
    <cellStyle name="Standard 3 2 5 5 4 5" xfId="14654"/>
    <cellStyle name="Standard 3 2 5 5 5" xfId="8738"/>
    <cellStyle name="Standard 3 2 5 5 5 2" xfId="28324"/>
    <cellStyle name="Standard 3 2 5 5 5 3" xfId="16695"/>
    <cellStyle name="Standard 3 2 5 5 6" xfId="4046"/>
    <cellStyle name="Standard 3 2 5 5 6 2" xfId="23631"/>
    <cellStyle name="Standard 3 2 5 5 7" xfId="20367"/>
    <cellStyle name="Standard 3 2 5 5 8" xfId="12002"/>
    <cellStyle name="Standard 3 2 5 6" xfId="608"/>
    <cellStyle name="Standard 3 2 5 6 2" xfId="3260"/>
    <cellStyle name="Standard 3 2 5 6 2 2" xfId="11216"/>
    <cellStyle name="Standard 3 2 5 6 2 2 2" xfId="30802"/>
    <cellStyle name="Standard 3 2 5 6 2 2 3" xfId="19173"/>
    <cellStyle name="Standard 3 2 5 6 2 3" xfId="5912"/>
    <cellStyle name="Standard 3 2 5 6 2 3 2" xfId="25497"/>
    <cellStyle name="Standard 3 2 5 6 2 4" xfId="22845"/>
    <cellStyle name="Standard 3 2 5 6 2 5" xfId="13868"/>
    <cellStyle name="Standard 3 2 5 6 3" xfId="2240"/>
    <cellStyle name="Standard 3 2 5 6 3 2" xfId="10196"/>
    <cellStyle name="Standard 3 2 5 6 3 2 2" xfId="29782"/>
    <cellStyle name="Standard 3 2 5 6 3 2 3" xfId="18153"/>
    <cellStyle name="Standard 3 2 5 6 3 3" xfId="7544"/>
    <cellStyle name="Standard 3 2 5 6 3 3 2" xfId="27129"/>
    <cellStyle name="Standard 3 2 5 6 3 4" xfId="21825"/>
    <cellStyle name="Standard 3 2 5 6 3 5" xfId="15500"/>
    <cellStyle name="Standard 3 2 5 6 4" xfId="8564"/>
    <cellStyle name="Standard 3 2 5 6 4 2" xfId="28150"/>
    <cellStyle name="Standard 3 2 5 6 4 3" xfId="16521"/>
    <cellStyle name="Standard 3 2 5 6 5" xfId="4892"/>
    <cellStyle name="Standard 3 2 5 6 5 2" xfId="24477"/>
    <cellStyle name="Standard 3 2 5 6 6" xfId="20193"/>
    <cellStyle name="Standard 3 2 5 6 7" xfId="12848"/>
    <cellStyle name="Standard 3 2 5 7" xfId="1802"/>
    <cellStyle name="Standard 3 2 5 7 2" xfId="7106"/>
    <cellStyle name="Standard 3 2 5 7 2 2" xfId="26691"/>
    <cellStyle name="Standard 3 2 5 7 2 3" xfId="15062"/>
    <cellStyle name="Standard 3 2 5 7 3" xfId="9758"/>
    <cellStyle name="Standard 3 2 5 7 3 2" xfId="29344"/>
    <cellStyle name="Standard 3 2 5 7 3 3" xfId="17715"/>
    <cellStyle name="Standard 3 2 5 7 4" xfId="4454"/>
    <cellStyle name="Standard 3 2 5 7 4 2" xfId="24039"/>
    <cellStyle name="Standard 3 2 5 7 5" xfId="21387"/>
    <cellStyle name="Standard 3 2 5 7 6" xfId="12410"/>
    <cellStyle name="Standard 3 2 5 8" xfId="2822"/>
    <cellStyle name="Standard 3 2 5 8 2" xfId="10778"/>
    <cellStyle name="Standard 3 2 5 8 2 2" xfId="30364"/>
    <cellStyle name="Standard 3 2 5 8 2 3" xfId="18735"/>
    <cellStyle name="Standard 3 2 5 8 3" xfId="5474"/>
    <cellStyle name="Standard 3 2 5 8 3 2" xfId="25059"/>
    <cellStyle name="Standard 3 2 5 8 4" xfId="22407"/>
    <cellStyle name="Standard 3 2 5 8 5" xfId="13430"/>
    <cellStyle name="Standard 3 2 5 9" xfId="1220"/>
    <cellStyle name="Standard 3 2 5 9 2" xfId="9176"/>
    <cellStyle name="Standard 3 2 5 9 2 2" xfId="28762"/>
    <cellStyle name="Standard 3 2 5 9 2 3" xfId="17133"/>
    <cellStyle name="Standard 3 2 5 9 3" xfId="6524"/>
    <cellStyle name="Standard 3 2 5 9 3 2" xfId="26109"/>
    <cellStyle name="Standard 3 2 5 9 4" xfId="20805"/>
    <cellStyle name="Standard 3 2 5 9 5" xfId="14480"/>
    <cellStyle name="Standard 3 2 6" xfId="232"/>
    <cellStyle name="Standard 3 2 6 10" xfId="3856"/>
    <cellStyle name="Standard 3 2 6 10 2" xfId="23441"/>
    <cellStyle name="Standard 3 2 6 11" xfId="19817"/>
    <cellStyle name="Standard 3 2 6 12" xfId="11812"/>
    <cellStyle name="Standard 3 2 6 2" xfId="328"/>
    <cellStyle name="Standard 3 2 6 2 10" xfId="19913"/>
    <cellStyle name="Standard 3 2 6 2 11" xfId="11938"/>
    <cellStyle name="Standard 3 2 6 2 2" xfId="514"/>
    <cellStyle name="Standard 3 2 6 2 2 2" xfId="1126"/>
    <cellStyle name="Standard 3 2 6 2 2 2 2" xfId="3778"/>
    <cellStyle name="Standard 3 2 6 2 2 2 2 2" xfId="11734"/>
    <cellStyle name="Standard 3 2 6 2 2 2 2 2 2" xfId="31320"/>
    <cellStyle name="Standard 3 2 6 2 2 2 2 2 3" xfId="19691"/>
    <cellStyle name="Standard 3 2 6 2 2 2 2 3" xfId="6430"/>
    <cellStyle name="Standard 3 2 6 2 2 2 2 3 2" xfId="26015"/>
    <cellStyle name="Standard 3 2 6 2 2 2 2 4" xfId="23363"/>
    <cellStyle name="Standard 3 2 6 2 2 2 2 5" xfId="14386"/>
    <cellStyle name="Standard 3 2 6 2 2 2 3" xfId="2758"/>
    <cellStyle name="Standard 3 2 6 2 2 2 3 2" xfId="10714"/>
    <cellStyle name="Standard 3 2 6 2 2 2 3 2 2" xfId="30300"/>
    <cellStyle name="Standard 3 2 6 2 2 2 3 2 3" xfId="18671"/>
    <cellStyle name="Standard 3 2 6 2 2 2 3 3" xfId="8062"/>
    <cellStyle name="Standard 3 2 6 2 2 2 3 3 2" xfId="27647"/>
    <cellStyle name="Standard 3 2 6 2 2 2 3 4" xfId="22343"/>
    <cellStyle name="Standard 3 2 6 2 2 2 3 5" xfId="16018"/>
    <cellStyle name="Standard 3 2 6 2 2 2 4" xfId="9082"/>
    <cellStyle name="Standard 3 2 6 2 2 2 4 2" xfId="28668"/>
    <cellStyle name="Standard 3 2 6 2 2 2 4 3" xfId="17039"/>
    <cellStyle name="Standard 3 2 6 2 2 2 5" xfId="5410"/>
    <cellStyle name="Standard 3 2 6 2 2 2 5 2" xfId="24995"/>
    <cellStyle name="Standard 3 2 6 2 2 2 6" xfId="20711"/>
    <cellStyle name="Standard 3 2 6 2 2 2 7" xfId="13366"/>
    <cellStyle name="Standard 3 2 6 2 2 3" xfId="2146"/>
    <cellStyle name="Standard 3 2 6 2 2 3 2" xfId="7450"/>
    <cellStyle name="Standard 3 2 6 2 2 3 2 2" xfId="27035"/>
    <cellStyle name="Standard 3 2 6 2 2 3 2 3" xfId="15406"/>
    <cellStyle name="Standard 3 2 6 2 2 3 3" xfId="10102"/>
    <cellStyle name="Standard 3 2 6 2 2 3 3 2" xfId="29688"/>
    <cellStyle name="Standard 3 2 6 2 2 3 3 3" xfId="18059"/>
    <cellStyle name="Standard 3 2 6 2 2 3 4" xfId="4798"/>
    <cellStyle name="Standard 3 2 6 2 2 3 4 2" xfId="24383"/>
    <cellStyle name="Standard 3 2 6 2 2 3 5" xfId="21731"/>
    <cellStyle name="Standard 3 2 6 2 2 3 6" xfId="12754"/>
    <cellStyle name="Standard 3 2 6 2 2 4" xfId="3166"/>
    <cellStyle name="Standard 3 2 6 2 2 4 2" xfId="11122"/>
    <cellStyle name="Standard 3 2 6 2 2 4 2 2" xfId="30708"/>
    <cellStyle name="Standard 3 2 6 2 2 4 2 3" xfId="19079"/>
    <cellStyle name="Standard 3 2 6 2 2 4 3" xfId="5818"/>
    <cellStyle name="Standard 3 2 6 2 2 4 3 2" xfId="25403"/>
    <cellStyle name="Standard 3 2 6 2 2 4 4" xfId="22751"/>
    <cellStyle name="Standard 3 2 6 2 2 4 5" xfId="13774"/>
    <cellStyle name="Standard 3 2 6 2 2 5" xfId="1738"/>
    <cellStyle name="Standard 3 2 6 2 2 5 2" xfId="9694"/>
    <cellStyle name="Standard 3 2 6 2 2 5 2 2" xfId="29280"/>
    <cellStyle name="Standard 3 2 6 2 2 5 2 3" xfId="17651"/>
    <cellStyle name="Standard 3 2 6 2 2 5 3" xfId="7042"/>
    <cellStyle name="Standard 3 2 6 2 2 5 3 2" xfId="26627"/>
    <cellStyle name="Standard 3 2 6 2 2 5 4" xfId="21323"/>
    <cellStyle name="Standard 3 2 6 2 2 5 5" xfId="14998"/>
    <cellStyle name="Standard 3 2 6 2 2 6" xfId="8470"/>
    <cellStyle name="Standard 3 2 6 2 2 6 2" xfId="28056"/>
    <cellStyle name="Standard 3 2 6 2 2 6 3" xfId="16427"/>
    <cellStyle name="Standard 3 2 6 2 2 7" xfId="4390"/>
    <cellStyle name="Standard 3 2 6 2 2 7 2" xfId="23975"/>
    <cellStyle name="Standard 3 2 6 2 2 8" xfId="20099"/>
    <cellStyle name="Standard 3 2 6 2 2 9" xfId="12346"/>
    <cellStyle name="Standard 3 2 6 2 3" xfId="940"/>
    <cellStyle name="Standard 3 2 6 2 3 2" xfId="2572"/>
    <cellStyle name="Standard 3 2 6 2 3 2 2" xfId="7876"/>
    <cellStyle name="Standard 3 2 6 2 3 2 2 2" xfId="27461"/>
    <cellStyle name="Standard 3 2 6 2 3 2 2 3" xfId="15832"/>
    <cellStyle name="Standard 3 2 6 2 3 2 3" xfId="10528"/>
    <cellStyle name="Standard 3 2 6 2 3 2 3 2" xfId="30114"/>
    <cellStyle name="Standard 3 2 6 2 3 2 3 3" xfId="18485"/>
    <cellStyle name="Standard 3 2 6 2 3 2 4" xfId="5224"/>
    <cellStyle name="Standard 3 2 6 2 3 2 4 2" xfId="24809"/>
    <cellStyle name="Standard 3 2 6 2 3 2 5" xfId="22157"/>
    <cellStyle name="Standard 3 2 6 2 3 2 6" xfId="13180"/>
    <cellStyle name="Standard 3 2 6 2 3 3" xfId="3592"/>
    <cellStyle name="Standard 3 2 6 2 3 3 2" xfId="11548"/>
    <cellStyle name="Standard 3 2 6 2 3 3 2 2" xfId="31134"/>
    <cellStyle name="Standard 3 2 6 2 3 3 2 3" xfId="19505"/>
    <cellStyle name="Standard 3 2 6 2 3 3 3" xfId="6244"/>
    <cellStyle name="Standard 3 2 6 2 3 3 3 2" xfId="25829"/>
    <cellStyle name="Standard 3 2 6 2 3 3 4" xfId="23177"/>
    <cellStyle name="Standard 3 2 6 2 3 3 5" xfId="14200"/>
    <cellStyle name="Standard 3 2 6 2 3 4" xfId="1552"/>
    <cellStyle name="Standard 3 2 6 2 3 4 2" xfId="9508"/>
    <cellStyle name="Standard 3 2 6 2 3 4 2 2" xfId="29094"/>
    <cellStyle name="Standard 3 2 6 2 3 4 2 3" xfId="17465"/>
    <cellStyle name="Standard 3 2 6 2 3 4 3" xfId="6856"/>
    <cellStyle name="Standard 3 2 6 2 3 4 3 2" xfId="26441"/>
    <cellStyle name="Standard 3 2 6 2 3 4 4" xfId="21137"/>
    <cellStyle name="Standard 3 2 6 2 3 4 5" xfId="14812"/>
    <cellStyle name="Standard 3 2 6 2 3 5" xfId="8896"/>
    <cellStyle name="Standard 3 2 6 2 3 5 2" xfId="28482"/>
    <cellStyle name="Standard 3 2 6 2 3 5 3" xfId="16853"/>
    <cellStyle name="Standard 3 2 6 2 3 6" xfId="4204"/>
    <cellStyle name="Standard 3 2 6 2 3 6 2" xfId="23789"/>
    <cellStyle name="Standard 3 2 6 2 3 7" xfId="20525"/>
    <cellStyle name="Standard 3 2 6 2 3 8" xfId="12160"/>
    <cellStyle name="Standard 3 2 6 2 4" xfId="718"/>
    <cellStyle name="Standard 3 2 6 2 4 2" xfId="3370"/>
    <cellStyle name="Standard 3 2 6 2 4 2 2" xfId="11326"/>
    <cellStyle name="Standard 3 2 6 2 4 2 2 2" xfId="30912"/>
    <cellStyle name="Standard 3 2 6 2 4 2 2 3" xfId="19283"/>
    <cellStyle name="Standard 3 2 6 2 4 2 3" xfId="6022"/>
    <cellStyle name="Standard 3 2 6 2 4 2 3 2" xfId="25607"/>
    <cellStyle name="Standard 3 2 6 2 4 2 4" xfId="22955"/>
    <cellStyle name="Standard 3 2 6 2 4 2 5" xfId="13978"/>
    <cellStyle name="Standard 3 2 6 2 4 3" xfId="2350"/>
    <cellStyle name="Standard 3 2 6 2 4 3 2" xfId="10306"/>
    <cellStyle name="Standard 3 2 6 2 4 3 2 2" xfId="29892"/>
    <cellStyle name="Standard 3 2 6 2 4 3 2 3" xfId="18263"/>
    <cellStyle name="Standard 3 2 6 2 4 3 3" xfId="7654"/>
    <cellStyle name="Standard 3 2 6 2 4 3 3 2" xfId="27239"/>
    <cellStyle name="Standard 3 2 6 2 4 3 4" xfId="21935"/>
    <cellStyle name="Standard 3 2 6 2 4 3 5" xfId="15610"/>
    <cellStyle name="Standard 3 2 6 2 4 4" xfId="8674"/>
    <cellStyle name="Standard 3 2 6 2 4 4 2" xfId="28260"/>
    <cellStyle name="Standard 3 2 6 2 4 4 3" xfId="16631"/>
    <cellStyle name="Standard 3 2 6 2 4 5" xfId="5002"/>
    <cellStyle name="Standard 3 2 6 2 4 5 2" xfId="24587"/>
    <cellStyle name="Standard 3 2 6 2 4 6" xfId="20303"/>
    <cellStyle name="Standard 3 2 6 2 4 7" xfId="12958"/>
    <cellStyle name="Standard 3 2 6 2 5" xfId="1960"/>
    <cellStyle name="Standard 3 2 6 2 5 2" xfId="7264"/>
    <cellStyle name="Standard 3 2 6 2 5 2 2" xfId="26849"/>
    <cellStyle name="Standard 3 2 6 2 5 2 3" xfId="15220"/>
    <cellStyle name="Standard 3 2 6 2 5 3" xfId="9916"/>
    <cellStyle name="Standard 3 2 6 2 5 3 2" xfId="29502"/>
    <cellStyle name="Standard 3 2 6 2 5 3 3" xfId="17873"/>
    <cellStyle name="Standard 3 2 6 2 5 4" xfId="4612"/>
    <cellStyle name="Standard 3 2 6 2 5 4 2" xfId="24197"/>
    <cellStyle name="Standard 3 2 6 2 5 5" xfId="21545"/>
    <cellStyle name="Standard 3 2 6 2 5 6" xfId="12568"/>
    <cellStyle name="Standard 3 2 6 2 6" xfId="2980"/>
    <cellStyle name="Standard 3 2 6 2 6 2" xfId="10936"/>
    <cellStyle name="Standard 3 2 6 2 6 2 2" xfId="30522"/>
    <cellStyle name="Standard 3 2 6 2 6 2 3" xfId="18893"/>
    <cellStyle name="Standard 3 2 6 2 6 3" xfId="5632"/>
    <cellStyle name="Standard 3 2 6 2 6 3 2" xfId="25217"/>
    <cellStyle name="Standard 3 2 6 2 6 4" xfId="22565"/>
    <cellStyle name="Standard 3 2 6 2 6 5" xfId="13588"/>
    <cellStyle name="Standard 3 2 6 2 7" xfId="1330"/>
    <cellStyle name="Standard 3 2 6 2 7 2" xfId="9286"/>
    <cellStyle name="Standard 3 2 6 2 7 2 2" xfId="28872"/>
    <cellStyle name="Standard 3 2 6 2 7 2 3" xfId="17243"/>
    <cellStyle name="Standard 3 2 6 2 7 3" xfId="6634"/>
    <cellStyle name="Standard 3 2 6 2 7 3 2" xfId="26219"/>
    <cellStyle name="Standard 3 2 6 2 7 4" xfId="20915"/>
    <cellStyle name="Standard 3 2 6 2 7 5" xfId="14590"/>
    <cellStyle name="Standard 3 2 6 2 8" xfId="8284"/>
    <cellStyle name="Standard 3 2 6 2 8 2" xfId="27870"/>
    <cellStyle name="Standard 3 2 6 2 8 3" xfId="16241"/>
    <cellStyle name="Standard 3 2 6 2 9" xfId="3982"/>
    <cellStyle name="Standard 3 2 6 2 9 2" xfId="23567"/>
    <cellStyle name="Standard 3 2 6 3" xfId="388"/>
    <cellStyle name="Standard 3 2 6 3 2" xfId="1000"/>
    <cellStyle name="Standard 3 2 6 3 2 2" xfId="3652"/>
    <cellStyle name="Standard 3 2 6 3 2 2 2" xfId="11608"/>
    <cellStyle name="Standard 3 2 6 3 2 2 2 2" xfId="31194"/>
    <cellStyle name="Standard 3 2 6 3 2 2 2 3" xfId="19565"/>
    <cellStyle name="Standard 3 2 6 3 2 2 3" xfId="6304"/>
    <cellStyle name="Standard 3 2 6 3 2 2 3 2" xfId="25889"/>
    <cellStyle name="Standard 3 2 6 3 2 2 4" xfId="23237"/>
    <cellStyle name="Standard 3 2 6 3 2 2 5" xfId="14260"/>
    <cellStyle name="Standard 3 2 6 3 2 3" xfId="2632"/>
    <cellStyle name="Standard 3 2 6 3 2 3 2" xfId="10588"/>
    <cellStyle name="Standard 3 2 6 3 2 3 2 2" xfId="30174"/>
    <cellStyle name="Standard 3 2 6 3 2 3 2 3" xfId="18545"/>
    <cellStyle name="Standard 3 2 6 3 2 3 3" xfId="7936"/>
    <cellStyle name="Standard 3 2 6 3 2 3 3 2" xfId="27521"/>
    <cellStyle name="Standard 3 2 6 3 2 3 4" xfId="22217"/>
    <cellStyle name="Standard 3 2 6 3 2 3 5" xfId="15892"/>
    <cellStyle name="Standard 3 2 6 3 2 4" xfId="8956"/>
    <cellStyle name="Standard 3 2 6 3 2 4 2" xfId="28542"/>
    <cellStyle name="Standard 3 2 6 3 2 4 3" xfId="16913"/>
    <cellStyle name="Standard 3 2 6 3 2 5" xfId="5284"/>
    <cellStyle name="Standard 3 2 6 3 2 5 2" xfId="24869"/>
    <cellStyle name="Standard 3 2 6 3 2 6" xfId="20585"/>
    <cellStyle name="Standard 3 2 6 3 2 7" xfId="13240"/>
    <cellStyle name="Standard 3 2 6 3 3" xfId="2020"/>
    <cellStyle name="Standard 3 2 6 3 3 2" xfId="7324"/>
    <cellStyle name="Standard 3 2 6 3 3 2 2" xfId="26909"/>
    <cellStyle name="Standard 3 2 6 3 3 2 3" xfId="15280"/>
    <cellStyle name="Standard 3 2 6 3 3 3" xfId="9976"/>
    <cellStyle name="Standard 3 2 6 3 3 3 2" xfId="29562"/>
    <cellStyle name="Standard 3 2 6 3 3 3 3" xfId="17933"/>
    <cellStyle name="Standard 3 2 6 3 3 4" xfId="4672"/>
    <cellStyle name="Standard 3 2 6 3 3 4 2" xfId="24257"/>
    <cellStyle name="Standard 3 2 6 3 3 5" xfId="21605"/>
    <cellStyle name="Standard 3 2 6 3 3 6" xfId="12628"/>
    <cellStyle name="Standard 3 2 6 3 4" xfId="3040"/>
    <cellStyle name="Standard 3 2 6 3 4 2" xfId="10996"/>
    <cellStyle name="Standard 3 2 6 3 4 2 2" xfId="30582"/>
    <cellStyle name="Standard 3 2 6 3 4 2 3" xfId="18953"/>
    <cellStyle name="Standard 3 2 6 3 4 3" xfId="5692"/>
    <cellStyle name="Standard 3 2 6 3 4 3 2" xfId="25277"/>
    <cellStyle name="Standard 3 2 6 3 4 4" xfId="22625"/>
    <cellStyle name="Standard 3 2 6 3 4 5" xfId="13648"/>
    <cellStyle name="Standard 3 2 6 3 5" xfId="1612"/>
    <cellStyle name="Standard 3 2 6 3 5 2" xfId="9568"/>
    <cellStyle name="Standard 3 2 6 3 5 2 2" xfId="29154"/>
    <cellStyle name="Standard 3 2 6 3 5 2 3" xfId="17525"/>
    <cellStyle name="Standard 3 2 6 3 5 3" xfId="6916"/>
    <cellStyle name="Standard 3 2 6 3 5 3 2" xfId="26501"/>
    <cellStyle name="Standard 3 2 6 3 5 4" xfId="21197"/>
    <cellStyle name="Standard 3 2 6 3 5 5" xfId="14872"/>
    <cellStyle name="Standard 3 2 6 3 6" xfId="8344"/>
    <cellStyle name="Standard 3 2 6 3 6 2" xfId="27930"/>
    <cellStyle name="Standard 3 2 6 3 6 3" xfId="16301"/>
    <cellStyle name="Standard 3 2 6 3 7" xfId="4264"/>
    <cellStyle name="Standard 3 2 6 3 7 2" xfId="23849"/>
    <cellStyle name="Standard 3 2 6 3 8" xfId="19973"/>
    <cellStyle name="Standard 3 2 6 3 9" xfId="12220"/>
    <cellStyle name="Standard 3 2 6 4" xfId="844"/>
    <cellStyle name="Standard 3 2 6 4 2" xfId="2476"/>
    <cellStyle name="Standard 3 2 6 4 2 2" xfId="7780"/>
    <cellStyle name="Standard 3 2 6 4 2 2 2" xfId="27365"/>
    <cellStyle name="Standard 3 2 6 4 2 2 3" xfId="15736"/>
    <cellStyle name="Standard 3 2 6 4 2 3" xfId="10432"/>
    <cellStyle name="Standard 3 2 6 4 2 3 2" xfId="30018"/>
    <cellStyle name="Standard 3 2 6 4 2 3 3" xfId="18389"/>
    <cellStyle name="Standard 3 2 6 4 2 4" xfId="5128"/>
    <cellStyle name="Standard 3 2 6 4 2 4 2" xfId="24713"/>
    <cellStyle name="Standard 3 2 6 4 2 5" xfId="22061"/>
    <cellStyle name="Standard 3 2 6 4 2 6" xfId="13084"/>
    <cellStyle name="Standard 3 2 6 4 3" xfId="3496"/>
    <cellStyle name="Standard 3 2 6 4 3 2" xfId="11452"/>
    <cellStyle name="Standard 3 2 6 4 3 2 2" xfId="31038"/>
    <cellStyle name="Standard 3 2 6 4 3 2 3" xfId="19409"/>
    <cellStyle name="Standard 3 2 6 4 3 3" xfId="6148"/>
    <cellStyle name="Standard 3 2 6 4 3 3 2" xfId="25733"/>
    <cellStyle name="Standard 3 2 6 4 3 4" xfId="23081"/>
    <cellStyle name="Standard 3 2 6 4 3 5" xfId="14104"/>
    <cellStyle name="Standard 3 2 6 4 4" xfId="1456"/>
    <cellStyle name="Standard 3 2 6 4 4 2" xfId="9412"/>
    <cellStyle name="Standard 3 2 6 4 4 2 2" xfId="28998"/>
    <cellStyle name="Standard 3 2 6 4 4 2 3" xfId="17369"/>
    <cellStyle name="Standard 3 2 6 4 4 3" xfId="6760"/>
    <cellStyle name="Standard 3 2 6 4 4 3 2" xfId="26345"/>
    <cellStyle name="Standard 3 2 6 4 4 4" xfId="21041"/>
    <cellStyle name="Standard 3 2 6 4 4 5" xfId="14716"/>
    <cellStyle name="Standard 3 2 6 4 5" xfId="8800"/>
    <cellStyle name="Standard 3 2 6 4 5 2" xfId="28386"/>
    <cellStyle name="Standard 3 2 6 4 5 3" xfId="16757"/>
    <cellStyle name="Standard 3 2 6 4 6" xfId="4108"/>
    <cellStyle name="Standard 3 2 6 4 6 2" xfId="23693"/>
    <cellStyle name="Standard 3 2 6 4 7" xfId="20429"/>
    <cellStyle name="Standard 3 2 6 4 8" xfId="12064"/>
    <cellStyle name="Standard 3 2 6 5" xfId="592"/>
    <cellStyle name="Standard 3 2 6 5 2" xfId="3244"/>
    <cellStyle name="Standard 3 2 6 5 2 2" xfId="11200"/>
    <cellStyle name="Standard 3 2 6 5 2 2 2" xfId="30786"/>
    <cellStyle name="Standard 3 2 6 5 2 2 3" xfId="19157"/>
    <cellStyle name="Standard 3 2 6 5 2 3" xfId="5896"/>
    <cellStyle name="Standard 3 2 6 5 2 3 2" xfId="25481"/>
    <cellStyle name="Standard 3 2 6 5 2 4" xfId="22829"/>
    <cellStyle name="Standard 3 2 6 5 2 5" xfId="13852"/>
    <cellStyle name="Standard 3 2 6 5 3" xfId="2224"/>
    <cellStyle name="Standard 3 2 6 5 3 2" xfId="10180"/>
    <cellStyle name="Standard 3 2 6 5 3 2 2" xfId="29766"/>
    <cellStyle name="Standard 3 2 6 5 3 2 3" xfId="18137"/>
    <cellStyle name="Standard 3 2 6 5 3 3" xfId="7528"/>
    <cellStyle name="Standard 3 2 6 5 3 3 2" xfId="27113"/>
    <cellStyle name="Standard 3 2 6 5 3 4" xfId="21809"/>
    <cellStyle name="Standard 3 2 6 5 3 5" xfId="15484"/>
    <cellStyle name="Standard 3 2 6 5 4" xfId="8548"/>
    <cellStyle name="Standard 3 2 6 5 4 2" xfId="28134"/>
    <cellStyle name="Standard 3 2 6 5 4 3" xfId="16505"/>
    <cellStyle name="Standard 3 2 6 5 5" xfId="4876"/>
    <cellStyle name="Standard 3 2 6 5 5 2" xfId="24461"/>
    <cellStyle name="Standard 3 2 6 5 6" xfId="20177"/>
    <cellStyle name="Standard 3 2 6 5 7" xfId="12832"/>
    <cellStyle name="Standard 3 2 6 6" xfId="1864"/>
    <cellStyle name="Standard 3 2 6 6 2" xfId="7168"/>
    <cellStyle name="Standard 3 2 6 6 2 2" xfId="26753"/>
    <cellStyle name="Standard 3 2 6 6 2 3" xfId="15124"/>
    <cellStyle name="Standard 3 2 6 6 3" xfId="9820"/>
    <cellStyle name="Standard 3 2 6 6 3 2" xfId="29406"/>
    <cellStyle name="Standard 3 2 6 6 3 3" xfId="17777"/>
    <cellStyle name="Standard 3 2 6 6 4" xfId="4516"/>
    <cellStyle name="Standard 3 2 6 6 4 2" xfId="24101"/>
    <cellStyle name="Standard 3 2 6 6 5" xfId="21449"/>
    <cellStyle name="Standard 3 2 6 6 6" xfId="12472"/>
    <cellStyle name="Standard 3 2 6 7" xfId="2884"/>
    <cellStyle name="Standard 3 2 6 7 2" xfId="10840"/>
    <cellStyle name="Standard 3 2 6 7 2 2" xfId="30426"/>
    <cellStyle name="Standard 3 2 6 7 2 3" xfId="18797"/>
    <cellStyle name="Standard 3 2 6 7 3" xfId="5536"/>
    <cellStyle name="Standard 3 2 6 7 3 2" xfId="25121"/>
    <cellStyle name="Standard 3 2 6 7 4" xfId="22469"/>
    <cellStyle name="Standard 3 2 6 7 5" xfId="13492"/>
    <cellStyle name="Standard 3 2 6 8" xfId="1204"/>
    <cellStyle name="Standard 3 2 6 8 2" xfId="9160"/>
    <cellStyle name="Standard 3 2 6 8 2 2" xfId="28746"/>
    <cellStyle name="Standard 3 2 6 8 2 3" xfId="17117"/>
    <cellStyle name="Standard 3 2 6 8 3" xfId="6508"/>
    <cellStyle name="Standard 3 2 6 8 3 2" xfId="26093"/>
    <cellStyle name="Standard 3 2 6 8 4" xfId="20789"/>
    <cellStyle name="Standard 3 2 6 8 5" xfId="14464"/>
    <cellStyle name="Standard 3 2 6 9" xfId="8188"/>
    <cellStyle name="Standard 3 2 6 9 2" xfId="27774"/>
    <cellStyle name="Standard 3 2 6 9 3" xfId="16145"/>
    <cellStyle name="Standard 3 2 7" xfId="200"/>
    <cellStyle name="Standard 3 2 7 10" xfId="19785"/>
    <cellStyle name="Standard 3 2 7 11" xfId="11906"/>
    <cellStyle name="Standard 3 2 7 2" xfId="482"/>
    <cellStyle name="Standard 3 2 7 2 2" xfId="1094"/>
    <cellStyle name="Standard 3 2 7 2 2 2" xfId="3746"/>
    <cellStyle name="Standard 3 2 7 2 2 2 2" xfId="11702"/>
    <cellStyle name="Standard 3 2 7 2 2 2 2 2" xfId="31288"/>
    <cellStyle name="Standard 3 2 7 2 2 2 2 3" xfId="19659"/>
    <cellStyle name="Standard 3 2 7 2 2 2 3" xfId="6398"/>
    <cellStyle name="Standard 3 2 7 2 2 2 3 2" xfId="25983"/>
    <cellStyle name="Standard 3 2 7 2 2 2 4" xfId="23331"/>
    <cellStyle name="Standard 3 2 7 2 2 2 5" xfId="14354"/>
    <cellStyle name="Standard 3 2 7 2 2 3" xfId="2726"/>
    <cellStyle name="Standard 3 2 7 2 2 3 2" xfId="10682"/>
    <cellStyle name="Standard 3 2 7 2 2 3 2 2" xfId="30268"/>
    <cellStyle name="Standard 3 2 7 2 2 3 2 3" xfId="18639"/>
    <cellStyle name="Standard 3 2 7 2 2 3 3" xfId="8030"/>
    <cellStyle name="Standard 3 2 7 2 2 3 3 2" xfId="27615"/>
    <cellStyle name="Standard 3 2 7 2 2 3 4" xfId="22311"/>
    <cellStyle name="Standard 3 2 7 2 2 3 5" xfId="15986"/>
    <cellStyle name="Standard 3 2 7 2 2 4" xfId="9050"/>
    <cellStyle name="Standard 3 2 7 2 2 4 2" xfId="28636"/>
    <cellStyle name="Standard 3 2 7 2 2 4 3" xfId="17007"/>
    <cellStyle name="Standard 3 2 7 2 2 5" xfId="5378"/>
    <cellStyle name="Standard 3 2 7 2 2 5 2" xfId="24963"/>
    <cellStyle name="Standard 3 2 7 2 2 6" xfId="20679"/>
    <cellStyle name="Standard 3 2 7 2 2 7" xfId="13334"/>
    <cellStyle name="Standard 3 2 7 2 3" xfId="2114"/>
    <cellStyle name="Standard 3 2 7 2 3 2" xfId="7418"/>
    <cellStyle name="Standard 3 2 7 2 3 2 2" xfId="27003"/>
    <cellStyle name="Standard 3 2 7 2 3 2 3" xfId="15374"/>
    <cellStyle name="Standard 3 2 7 2 3 3" xfId="10070"/>
    <cellStyle name="Standard 3 2 7 2 3 3 2" xfId="29656"/>
    <cellStyle name="Standard 3 2 7 2 3 3 3" xfId="18027"/>
    <cellStyle name="Standard 3 2 7 2 3 4" xfId="4766"/>
    <cellStyle name="Standard 3 2 7 2 3 4 2" xfId="24351"/>
    <cellStyle name="Standard 3 2 7 2 3 5" xfId="21699"/>
    <cellStyle name="Standard 3 2 7 2 3 6" xfId="12722"/>
    <cellStyle name="Standard 3 2 7 2 4" xfId="3134"/>
    <cellStyle name="Standard 3 2 7 2 4 2" xfId="11090"/>
    <cellStyle name="Standard 3 2 7 2 4 2 2" xfId="30676"/>
    <cellStyle name="Standard 3 2 7 2 4 2 3" xfId="19047"/>
    <cellStyle name="Standard 3 2 7 2 4 3" xfId="5786"/>
    <cellStyle name="Standard 3 2 7 2 4 3 2" xfId="25371"/>
    <cellStyle name="Standard 3 2 7 2 4 4" xfId="22719"/>
    <cellStyle name="Standard 3 2 7 2 4 5" xfId="13742"/>
    <cellStyle name="Standard 3 2 7 2 5" xfId="1706"/>
    <cellStyle name="Standard 3 2 7 2 5 2" xfId="9662"/>
    <cellStyle name="Standard 3 2 7 2 5 2 2" xfId="29248"/>
    <cellStyle name="Standard 3 2 7 2 5 2 3" xfId="17619"/>
    <cellStyle name="Standard 3 2 7 2 5 3" xfId="7010"/>
    <cellStyle name="Standard 3 2 7 2 5 3 2" xfId="26595"/>
    <cellStyle name="Standard 3 2 7 2 5 4" xfId="21291"/>
    <cellStyle name="Standard 3 2 7 2 5 5" xfId="14966"/>
    <cellStyle name="Standard 3 2 7 2 6" xfId="8438"/>
    <cellStyle name="Standard 3 2 7 2 6 2" xfId="28024"/>
    <cellStyle name="Standard 3 2 7 2 6 3" xfId="16395"/>
    <cellStyle name="Standard 3 2 7 2 7" xfId="4358"/>
    <cellStyle name="Standard 3 2 7 2 7 2" xfId="23943"/>
    <cellStyle name="Standard 3 2 7 2 8" xfId="20067"/>
    <cellStyle name="Standard 3 2 7 2 9" xfId="12314"/>
    <cellStyle name="Standard 3 2 7 3" xfId="812"/>
    <cellStyle name="Standard 3 2 7 3 2" xfId="2444"/>
    <cellStyle name="Standard 3 2 7 3 2 2" xfId="7748"/>
    <cellStyle name="Standard 3 2 7 3 2 2 2" xfId="27333"/>
    <cellStyle name="Standard 3 2 7 3 2 2 3" xfId="15704"/>
    <cellStyle name="Standard 3 2 7 3 2 3" xfId="10400"/>
    <cellStyle name="Standard 3 2 7 3 2 3 2" xfId="29986"/>
    <cellStyle name="Standard 3 2 7 3 2 3 3" xfId="18357"/>
    <cellStyle name="Standard 3 2 7 3 2 4" xfId="5096"/>
    <cellStyle name="Standard 3 2 7 3 2 4 2" xfId="24681"/>
    <cellStyle name="Standard 3 2 7 3 2 5" xfId="22029"/>
    <cellStyle name="Standard 3 2 7 3 2 6" xfId="13052"/>
    <cellStyle name="Standard 3 2 7 3 3" xfId="3464"/>
    <cellStyle name="Standard 3 2 7 3 3 2" xfId="11420"/>
    <cellStyle name="Standard 3 2 7 3 3 2 2" xfId="31006"/>
    <cellStyle name="Standard 3 2 7 3 3 2 3" xfId="19377"/>
    <cellStyle name="Standard 3 2 7 3 3 3" xfId="6116"/>
    <cellStyle name="Standard 3 2 7 3 3 3 2" xfId="25701"/>
    <cellStyle name="Standard 3 2 7 3 3 4" xfId="23049"/>
    <cellStyle name="Standard 3 2 7 3 3 5" xfId="14072"/>
    <cellStyle name="Standard 3 2 7 3 4" xfId="1424"/>
    <cellStyle name="Standard 3 2 7 3 4 2" xfId="9380"/>
    <cellStyle name="Standard 3 2 7 3 4 2 2" xfId="28966"/>
    <cellStyle name="Standard 3 2 7 3 4 2 3" xfId="17337"/>
    <cellStyle name="Standard 3 2 7 3 4 3" xfId="6728"/>
    <cellStyle name="Standard 3 2 7 3 4 3 2" xfId="26313"/>
    <cellStyle name="Standard 3 2 7 3 4 4" xfId="21009"/>
    <cellStyle name="Standard 3 2 7 3 4 5" xfId="14684"/>
    <cellStyle name="Standard 3 2 7 3 5" xfId="8768"/>
    <cellStyle name="Standard 3 2 7 3 5 2" xfId="28354"/>
    <cellStyle name="Standard 3 2 7 3 5 3" xfId="16725"/>
    <cellStyle name="Standard 3 2 7 3 6" xfId="4076"/>
    <cellStyle name="Standard 3 2 7 3 6 2" xfId="23661"/>
    <cellStyle name="Standard 3 2 7 3 7" xfId="20397"/>
    <cellStyle name="Standard 3 2 7 3 8" xfId="12032"/>
    <cellStyle name="Standard 3 2 7 4" xfId="686"/>
    <cellStyle name="Standard 3 2 7 4 2" xfId="3338"/>
    <cellStyle name="Standard 3 2 7 4 2 2" xfId="11294"/>
    <cellStyle name="Standard 3 2 7 4 2 2 2" xfId="30880"/>
    <cellStyle name="Standard 3 2 7 4 2 2 3" xfId="19251"/>
    <cellStyle name="Standard 3 2 7 4 2 3" xfId="5990"/>
    <cellStyle name="Standard 3 2 7 4 2 3 2" xfId="25575"/>
    <cellStyle name="Standard 3 2 7 4 2 4" xfId="22923"/>
    <cellStyle name="Standard 3 2 7 4 2 5" xfId="13946"/>
    <cellStyle name="Standard 3 2 7 4 3" xfId="2318"/>
    <cellStyle name="Standard 3 2 7 4 3 2" xfId="10274"/>
    <cellStyle name="Standard 3 2 7 4 3 2 2" xfId="29860"/>
    <cellStyle name="Standard 3 2 7 4 3 2 3" xfId="18231"/>
    <cellStyle name="Standard 3 2 7 4 3 3" xfId="7622"/>
    <cellStyle name="Standard 3 2 7 4 3 3 2" xfId="27207"/>
    <cellStyle name="Standard 3 2 7 4 3 4" xfId="21903"/>
    <cellStyle name="Standard 3 2 7 4 3 5" xfId="15578"/>
    <cellStyle name="Standard 3 2 7 4 4" xfId="8642"/>
    <cellStyle name="Standard 3 2 7 4 4 2" xfId="28228"/>
    <cellStyle name="Standard 3 2 7 4 4 3" xfId="16599"/>
    <cellStyle name="Standard 3 2 7 4 5" xfId="4970"/>
    <cellStyle name="Standard 3 2 7 4 5 2" xfId="24555"/>
    <cellStyle name="Standard 3 2 7 4 6" xfId="20271"/>
    <cellStyle name="Standard 3 2 7 4 7" xfId="12926"/>
    <cellStyle name="Standard 3 2 7 5" xfId="1832"/>
    <cellStyle name="Standard 3 2 7 5 2" xfId="7136"/>
    <cellStyle name="Standard 3 2 7 5 2 2" xfId="26721"/>
    <cellStyle name="Standard 3 2 7 5 2 3" xfId="15092"/>
    <cellStyle name="Standard 3 2 7 5 3" xfId="9788"/>
    <cellStyle name="Standard 3 2 7 5 3 2" xfId="29374"/>
    <cellStyle name="Standard 3 2 7 5 3 3" xfId="17745"/>
    <cellStyle name="Standard 3 2 7 5 4" xfId="4484"/>
    <cellStyle name="Standard 3 2 7 5 4 2" xfId="24069"/>
    <cellStyle name="Standard 3 2 7 5 5" xfId="21417"/>
    <cellStyle name="Standard 3 2 7 5 6" xfId="12440"/>
    <cellStyle name="Standard 3 2 7 6" xfId="2852"/>
    <cellStyle name="Standard 3 2 7 6 2" xfId="10808"/>
    <cellStyle name="Standard 3 2 7 6 2 2" xfId="30394"/>
    <cellStyle name="Standard 3 2 7 6 2 3" xfId="18765"/>
    <cellStyle name="Standard 3 2 7 6 3" xfId="5504"/>
    <cellStyle name="Standard 3 2 7 6 3 2" xfId="25089"/>
    <cellStyle name="Standard 3 2 7 6 4" xfId="22437"/>
    <cellStyle name="Standard 3 2 7 6 5" xfId="13460"/>
    <cellStyle name="Standard 3 2 7 7" xfId="1298"/>
    <cellStyle name="Standard 3 2 7 7 2" xfId="9254"/>
    <cellStyle name="Standard 3 2 7 7 2 2" xfId="28840"/>
    <cellStyle name="Standard 3 2 7 7 2 3" xfId="17211"/>
    <cellStyle name="Standard 3 2 7 7 3" xfId="6602"/>
    <cellStyle name="Standard 3 2 7 7 3 2" xfId="26187"/>
    <cellStyle name="Standard 3 2 7 7 4" xfId="20883"/>
    <cellStyle name="Standard 3 2 7 7 5" xfId="14558"/>
    <cellStyle name="Standard 3 2 7 8" xfId="8156"/>
    <cellStyle name="Standard 3 2 7 8 2" xfId="27742"/>
    <cellStyle name="Standard 3 2 7 8 3" xfId="16113"/>
    <cellStyle name="Standard 3 2 7 9" xfId="3950"/>
    <cellStyle name="Standard 3 2 7 9 2" xfId="23535"/>
    <cellStyle name="Standard 3 2 8" xfId="280"/>
    <cellStyle name="Standard 3 2 8 10" xfId="19865"/>
    <cellStyle name="Standard 3 2 8 11" xfId="11860"/>
    <cellStyle name="Standard 3 2 8 2" xfId="436"/>
    <cellStyle name="Standard 3 2 8 2 2" xfId="1048"/>
    <cellStyle name="Standard 3 2 8 2 2 2" xfId="3700"/>
    <cellStyle name="Standard 3 2 8 2 2 2 2" xfId="11656"/>
    <cellStyle name="Standard 3 2 8 2 2 2 2 2" xfId="31242"/>
    <cellStyle name="Standard 3 2 8 2 2 2 2 3" xfId="19613"/>
    <cellStyle name="Standard 3 2 8 2 2 2 3" xfId="6352"/>
    <cellStyle name="Standard 3 2 8 2 2 2 3 2" xfId="25937"/>
    <cellStyle name="Standard 3 2 8 2 2 2 4" xfId="23285"/>
    <cellStyle name="Standard 3 2 8 2 2 2 5" xfId="14308"/>
    <cellStyle name="Standard 3 2 8 2 2 3" xfId="2680"/>
    <cellStyle name="Standard 3 2 8 2 2 3 2" xfId="10636"/>
    <cellStyle name="Standard 3 2 8 2 2 3 2 2" xfId="30222"/>
    <cellStyle name="Standard 3 2 8 2 2 3 2 3" xfId="18593"/>
    <cellStyle name="Standard 3 2 8 2 2 3 3" xfId="7984"/>
    <cellStyle name="Standard 3 2 8 2 2 3 3 2" xfId="27569"/>
    <cellStyle name="Standard 3 2 8 2 2 3 4" xfId="22265"/>
    <cellStyle name="Standard 3 2 8 2 2 3 5" xfId="15940"/>
    <cellStyle name="Standard 3 2 8 2 2 4" xfId="9004"/>
    <cellStyle name="Standard 3 2 8 2 2 4 2" xfId="28590"/>
    <cellStyle name="Standard 3 2 8 2 2 4 3" xfId="16961"/>
    <cellStyle name="Standard 3 2 8 2 2 5" xfId="5332"/>
    <cellStyle name="Standard 3 2 8 2 2 5 2" xfId="24917"/>
    <cellStyle name="Standard 3 2 8 2 2 6" xfId="20633"/>
    <cellStyle name="Standard 3 2 8 2 2 7" xfId="13288"/>
    <cellStyle name="Standard 3 2 8 2 3" xfId="2068"/>
    <cellStyle name="Standard 3 2 8 2 3 2" xfId="7372"/>
    <cellStyle name="Standard 3 2 8 2 3 2 2" xfId="26957"/>
    <cellStyle name="Standard 3 2 8 2 3 2 3" xfId="15328"/>
    <cellStyle name="Standard 3 2 8 2 3 3" xfId="10024"/>
    <cellStyle name="Standard 3 2 8 2 3 3 2" xfId="29610"/>
    <cellStyle name="Standard 3 2 8 2 3 3 3" xfId="17981"/>
    <cellStyle name="Standard 3 2 8 2 3 4" xfId="4720"/>
    <cellStyle name="Standard 3 2 8 2 3 4 2" xfId="24305"/>
    <cellStyle name="Standard 3 2 8 2 3 5" xfId="21653"/>
    <cellStyle name="Standard 3 2 8 2 3 6" xfId="12676"/>
    <cellStyle name="Standard 3 2 8 2 4" xfId="3088"/>
    <cellStyle name="Standard 3 2 8 2 4 2" xfId="11044"/>
    <cellStyle name="Standard 3 2 8 2 4 2 2" xfId="30630"/>
    <cellStyle name="Standard 3 2 8 2 4 2 3" xfId="19001"/>
    <cellStyle name="Standard 3 2 8 2 4 3" xfId="5740"/>
    <cellStyle name="Standard 3 2 8 2 4 3 2" xfId="25325"/>
    <cellStyle name="Standard 3 2 8 2 4 4" xfId="22673"/>
    <cellStyle name="Standard 3 2 8 2 4 5" xfId="13696"/>
    <cellStyle name="Standard 3 2 8 2 5" xfId="1660"/>
    <cellStyle name="Standard 3 2 8 2 5 2" xfId="9616"/>
    <cellStyle name="Standard 3 2 8 2 5 2 2" xfId="29202"/>
    <cellStyle name="Standard 3 2 8 2 5 2 3" xfId="17573"/>
    <cellStyle name="Standard 3 2 8 2 5 3" xfId="6964"/>
    <cellStyle name="Standard 3 2 8 2 5 3 2" xfId="26549"/>
    <cellStyle name="Standard 3 2 8 2 5 4" xfId="21245"/>
    <cellStyle name="Standard 3 2 8 2 5 5" xfId="14920"/>
    <cellStyle name="Standard 3 2 8 2 6" xfId="8392"/>
    <cellStyle name="Standard 3 2 8 2 6 2" xfId="27978"/>
    <cellStyle name="Standard 3 2 8 2 6 3" xfId="16349"/>
    <cellStyle name="Standard 3 2 8 2 7" xfId="4312"/>
    <cellStyle name="Standard 3 2 8 2 7 2" xfId="23897"/>
    <cellStyle name="Standard 3 2 8 2 8" xfId="20021"/>
    <cellStyle name="Standard 3 2 8 2 9" xfId="12268"/>
    <cellStyle name="Standard 3 2 8 3" xfId="892"/>
    <cellStyle name="Standard 3 2 8 3 2" xfId="2524"/>
    <cellStyle name="Standard 3 2 8 3 2 2" xfId="7828"/>
    <cellStyle name="Standard 3 2 8 3 2 2 2" xfId="27413"/>
    <cellStyle name="Standard 3 2 8 3 2 2 3" xfId="15784"/>
    <cellStyle name="Standard 3 2 8 3 2 3" xfId="10480"/>
    <cellStyle name="Standard 3 2 8 3 2 3 2" xfId="30066"/>
    <cellStyle name="Standard 3 2 8 3 2 3 3" xfId="18437"/>
    <cellStyle name="Standard 3 2 8 3 2 4" xfId="5176"/>
    <cellStyle name="Standard 3 2 8 3 2 4 2" xfId="24761"/>
    <cellStyle name="Standard 3 2 8 3 2 5" xfId="22109"/>
    <cellStyle name="Standard 3 2 8 3 2 6" xfId="13132"/>
    <cellStyle name="Standard 3 2 8 3 3" xfId="3544"/>
    <cellStyle name="Standard 3 2 8 3 3 2" xfId="11500"/>
    <cellStyle name="Standard 3 2 8 3 3 2 2" xfId="31086"/>
    <cellStyle name="Standard 3 2 8 3 3 2 3" xfId="19457"/>
    <cellStyle name="Standard 3 2 8 3 3 3" xfId="6196"/>
    <cellStyle name="Standard 3 2 8 3 3 3 2" xfId="25781"/>
    <cellStyle name="Standard 3 2 8 3 3 4" xfId="23129"/>
    <cellStyle name="Standard 3 2 8 3 3 5" xfId="14152"/>
    <cellStyle name="Standard 3 2 8 3 4" xfId="1504"/>
    <cellStyle name="Standard 3 2 8 3 4 2" xfId="9460"/>
    <cellStyle name="Standard 3 2 8 3 4 2 2" xfId="29046"/>
    <cellStyle name="Standard 3 2 8 3 4 2 3" xfId="17417"/>
    <cellStyle name="Standard 3 2 8 3 4 3" xfId="6808"/>
    <cellStyle name="Standard 3 2 8 3 4 3 2" xfId="26393"/>
    <cellStyle name="Standard 3 2 8 3 4 4" xfId="21089"/>
    <cellStyle name="Standard 3 2 8 3 4 5" xfId="14764"/>
    <cellStyle name="Standard 3 2 8 3 5" xfId="8848"/>
    <cellStyle name="Standard 3 2 8 3 5 2" xfId="28434"/>
    <cellStyle name="Standard 3 2 8 3 5 3" xfId="16805"/>
    <cellStyle name="Standard 3 2 8 3 6" xfId="4156"/>
    <cellStyle name="Standard 3 2 8 3 6 2" xfId="23741"/>
    <cellStyle name="Standard 3 2 8 3 7" xfId="20477"/>
    <cellStyle name="Standard 3 2 8 3 8" xfId="12112"/>
    <cellStyle name="Standard 3 2 8 4" xfId="640"/>
    <cellStyle name="Standard 3 2 8 4 2" xfId="3292"/>
    <cellStyle name="Standard 3 2 8 4 2 2" xfId="11248"/>
    <cellStyle name="Standard 3 2 8 4 2 2 2" xfId="30834"/>
    <cellStyle name="Standard 3 2 8 4 2 2 3" xfId="19205"/>
    <cellStyle name="Standard 3 2 8 4 2 3" xfId="5944"/>
    <cellStyle name="Standard 3 2 8 4 2 3 2" xfId="25529"/>
    <cellStyle name="Standard 3 2 8 4 2 4" xfId="22877"/>
    <cellStyle name="Standard 3 2 8 4 2 5" xfId="13900"/>
    <cellStyle name="Standard 3 2 8 4 3" xfId="2272"/>
    <cellStyle name="Standard 3 2 8 4 3 2" xfId="10228"/>
    <cellStyle name="Standard 3 2 8 4 3 2 2" xfId="29814"/>
    <cellStyle name="Standard 3 2 8 4 3 2 3" xfId="18185"/>
    <cellStyle name="Standard 3 2 8 4 3 3" xfId="7576"/>
    <cellStyle name="Standard 3 2 8 4 3 3 2" xfId="27161"/>
    <cellStyle name="Standard 3 2 8 4 3 4" xfId="21857"/>
    <cellStyle name="Standard 3 2 8 4 3 5" xfId="15532"/>
    <cellStyle name="Standard 3 2 8 4 4" xfId="8596"/>
    <cellStyle name="Standard 3 2 8 4 4 2" xfId="28182"/>
    <cellStyle name="Standard 3 2 8 4 4 3" xfId="16553"/>
    <cellStyle name="Standard 3 2 8 4 5" xfId="4924"/>
    <cellStyle name="Standard 3 2 8 4 5 2" xfId="24509"/>
    <cellStyle name="Standard 3 2 8 4 6" xfId="20225"/>
    <cellStyle name="Standard 3 2 8 4 7" xfId="12880"/>
    <cellStyle name="Standard 3 2 8 5" xfId="1912"/>
    <cellStyle name="Standard 3 2 8 5 2" xfId="7216"/>
    <cellStyle name="Standard 3 2 8 5 2 2" xfId="26801"/>
    <cellStyle name="Standard 3 2 8 5 2 3" xfId="15172"/>
    <cellStyle name="Standard 3 2 8 5 3" xfId="9868"/>
    <cellStyle name="Standard 3 2 8 5 3 2" xfId="29454"/>
    <cellStyle name="Standard 3 2 8 5 3 3" xfId="17825"/>
    <cellStyle name="Standard 3 2 8 5 4" xfId="4564"/>
    <cellStyle name="Standard 3 2 8 5 4 2" xfId="24149"/>
    <cellStyle name="Standard 3 2 8 5 5" xfId="21497"/>
    <cellStyle name="Standard 3 2 8 5 6" xfId="12520"/>
    <cellStyle name="Standard 3 2 8 6" xfId="2932"/>
    <cellStyle name="Standard 3 2 8 6 2" xfId="10888"/>
    <cellStyle name="Standard 3 2 8 6 2 2" xfId="30474"/>
    <cellStyle name="Standard 3 2 8 6 2 3" xfId="18845"/>
    <cellStyle name="Standard 3 2 8 6 3" xfId="5584"/>
    <cellStyle name="Standard 3 2 8 6 3 2" xfId="25169"/>
    <cellStyle name="Standard 3 2 8 6 4" xfId="22517"/>
    <cellStyle name="Standard 3 2 8 6 5" xfId="13540"/>
    <cellStyle name="Standard 3 2 8 7" xfId="1252"/>
    <cellStyle name="Standard 3 2 8 7 2" xfId="9208"/>
    <cellStyle name="Standard 3 2 8 7 2 2" xfId="28794"/>
    <cellStyle name="Standard 3 2 8 7 2 3" xfId="17165"/>
    <cellStyle name="Standard 3 2 8 7 3" xfId="6556"/>
    <cellStyle name="Standard 3 2 8 7 3 2" xfId="26141"/>
    <cellStyle name="Standard 3 2 8 7 4" xfId="20837"/>
    <cellStyle name="Standard 3 2 8 7 5" xfId="14512"/>
    <cellStyle name="Standard 3 2 8 8" xfId="8236"/>
    <cellStyle name="Standard 3 2 8 8 2" xfId="27822"/>
    <cellStyle name="Standard 3 2 8 8 3" xfId="16193"/>
    <cellStyle name="Standard 3 2 8 9" xfId="3904"/>
    <cellStyle name="Standard 3 2 8 9 2" xfId="23489"/>
    <cellStyle name="Standard 3 2 9" xfId="356"/>
    <cellStyle name="Standard 3 2 9 2" xfId="968"/>
    <cellStyle name="Standard 3 2 9 2 2" xfId="3620"/>
    <cellStyle name="Standard 3 2 9 2 2 2" xfId="11576"/>
    <cellStyle name="Standard 3 2 9 2 2 2 2" xfId="31162"/>
    <cellStyle name="Standard 3 2 9 2 2 2 3" xfId="19533"/>
    <cellStyle name="Standard 3 2 9 2 2 3" xfId="6272"/>
    <cellStyle name="Standard 3 2 9 2 2 3 2" xfId="25857"/>
    <cellStyle name="Standard 3 2 9 2 2 4" xfId="23205"/>
    <cellStyle name="Standard 3 2 9 2 2 5" xfId="14228"/>
    <cellStyle name="Standard 3 2 9 2 3" xfId="2600"/>
    <cellStyle name="Standard 3 2 9 2 3 2" xfId="10556"/>
    <cellStyle name="Standard 3 2 9 2 3 2 2" xfId="30142"/>
    <cellStyle name="Standard 3 2 9 2 3 2 3" xfId="18513"/>
    <cellStyle name="Standard 3 2 9 2 3 3" xfId="7904"/>
    <cellStyle name="Standard 3 2 9 2 3 3 2" xfId="27489"/>
    <cellStyle name="Standard 3 2 9 2 3 4" xfId="22185"/>
    <cellStyle name="Standard 3 2 9 2 3 5" xfId="15860"/>
    <cellStyle name="Standard 3 2 9 2 4" xfId="8924"/>
    <cellStyle name="Standard 3 2 9 2 4 2" xfId="28510"/>
    <cellStyle name="Standard 3 2 9 2 4 3" xfId="16881"/>
    <cellStyle name="Standard 3 2 9 2 5" xfId="5252"/>
    <cellStyle name="Standard 3 2 9 2 5 2" xfId="24837"/>
    <cellStyle name="Standard 3 2 9 2 6" xfId="20553"/>
    <cellStyle name="Standard 3 2 9 2 7" xfId="13208"/>
    <cellStyle name="Standard 3 2 9 3" xfId="1988"/>
    <cellStyle name="Standard 3 2 9 3 2" xfId="7292"/>
    <cellStyle name="Standard 3 2 9 3 2 2" xfId="26877"/>
    <cellStyle name="Standard 3 2 9 3 2 3" xfId="15248"/>
    <cellStyle name="Standard 3 2 9 3 3" xfId="9944"/>
    <cellStyle name="Standard 3 2 9 3 3 2" xfId="29530"/>
    <cellStyle name="Standard 3 2 9 3 3 3" xfId="17901"/>
    <cellStyle name="Standard 3 2 9 3 4" xfId="4640"/>
    <cellStyle name="Standard 3 2 9 3 4 2" xfId="24225"/>
    <cellStyle name="Standard 3 2 9 3 5" xfId="21573"/>
    <cellStyle name="Standard 3 2 9 3 6" xfId="12596"/>
    <cellStyle name="Standard 3 2 9 4" xfId="3008"/>
    <cellStyle name="Standard 3 2 9 4 2" xfId="10964"/>
    <cellStyle name="Standard 3 2 9 4 2 2" xfId="30550"/>
    <cellStyle name="Standard 3 2 9 4 2 3" xfId="18921"/>
    <cellStyle name="Standard 3 2 9 4 3" xfId="5660"/>
    <cellStyle name="Standard 3 2 9 4 3 2" xfId="25245"/>
    <cellStyle name="Standard 3 2 9 4 4" xfId="22593"/>
    <cellStyle name="Standard 3 2 9 4 5" xfId="13616"/>
    <cellStyle name="Standard 3 2 9 5" xfId="1580"/>
    <cellStyle name="Standard 3 2 9 5 2" xfId="9536"/>
    <cellStyle name="Standard 3 2 9 5 2 2" xfId="29122"/>
    <cellStyle name="Standard 3 2 9 5 2 3" xfId="17493"/>
    <cellStyle name="Standard 3 2 9 5 3" xfId="6884"/>
    <cellStyle name="Standard 3 2 9 5 3 2" xfId="26469"/>
    <cellStyle name="Standard 3 2 9 5 4" xfId="21165"/>
    <cellStyle name="Standard 3 2 9 5 5" xfId="14840"/>
    <cellStyle name="Standard 3 2 9 6" xfId="8312"/>
    <cellStyle name="Standard 3 2 9 6 2" xfId="27898"/>
    <cellStyle name="Standard 3 2 9 6 3" xfId="16269"/>
    <cellStyle name="Standard 3 2 9 7" xfId="4232"/>
    <cellStyle name="Standard 3 2 9 7 2" xfId="23817"/>
    <cellStyle name="Standard 3 2 9 8" xfId="19941"/>
    <cellStyle name="Standard 3 2 9 9" xfId="12188"/>
    <cellStyle name="Standard 3 20" xfId="11778"/>
    <cellStyle name="Standard 3 21" xfId="31363"/>
    <cellStyle name="Standard 3 21 2" xfId="31385"/>
    <cellStyle name="Standard 3 21 2 2" xfId="31411"/>
    <cellStyle name="Standard 3 21 3" xfId="31403"/>
    <cellStyle name="Standard 3 22" xfId="31373"/>
    <cellStyle name="Standard 3 22 2" xfId="31390"/>
    <cellStyle name="Standard 3 22 3" xfId="31407"/>
    <cellStyle name="Standard 3 23" xfId="31377"/>
    <cellStyle name="Standard 3 23 2" xfId="31394"/>
    <cellStyle name="Standard 3 24" xfId="155"/>
    <cellStyle name="Standard 3 25" xfId="31380"/>
    <cellStyle name="Standard 3 26" xfId="31399"/>
    <cellStyle name="Standard 3 27" xfId="31479"/>
    <cellStyle name="Standard 3 3" xfId="4"/>
    <cellStyle name="Standard 3 3 10" xfId="564"/>
    <cellStyle name="Standard 3 3 10 2" xfId="3216"/>
    <cellStyle name="Standard 3 3 10 2 2" xfId="11172"/>
    <cellStyle name="Standard 3 3 10 2 2 2" xfId="30758"/>
    <cellStyle name="Standard 3 3 10 2 2 3" xfId="19129"/>
    <cellStyle name="Standard 3 3 10 2 3" xfId="5868"/>
    <cellStyle name="Standard 3 3 10 2 3 2" xfId="25453"/>
    <cellStyle name="Standard 3 3 10 2 4" xfId="22801"/>
    <cellStyle name="Standard 3 3 10 2 5" xfId="13824"/>
    <cellStyle name="Standard 3 3 10 3" xfId="2196"/>
    <cellStyle name="Standard 3 3 10 3 2" xfId="10152"/>
    <cellStyle name="Standard 3 3 10 3 2 2" xfId="29738"/>
    <cellStyle name="Standard 3 3 10 3 2 3" xfId="18109"/>
    <cellStyle name="Standard 3 3 10 3 3" xfId="7500"/>
    <cellStyle name="Standard 3 3 10 3 3 2" xfId="27085"/>
    <cellStyle name="Standard 3 3 10 3 4" xfId="21781"/>
    <cellStyle name="Standard 3 3 10 3 5" xfId="15456"/>
    <cellStyle name="Standard 3 3 10 4" xfId="8520"/>
    <cellStyle name="Standard 3 3 10 4 2" xfId="28106"/>
    <cellStyle name="Standard 3 3 10 4 3" xfId="16477"/>
    <cellStyle name="Standard 3 3 10 5" xfId="4848"/>
    <cellStyle name="Standard 3 3 10 5 2" xfId="24433"/>
    <cellStyle name="Standard 3 3 10 6" xfId="20149"/>
    <cellStyle name="Standard 3 3 10 7" xfId="12804"/>
    <cellStyle name="Standard 3 3 11" xfId="1784"/>
    <cellStyle name="Standard 3 3 11 2" xfId="7088"/>
    <cellStyle name="Standard 3 3 11 2 2" xfId="26673"/>
    <cellStyle name="Standard 3 3 11 2 3" xfId="15044"/>
    <cellStyle name="Standard 3 3 11 3" xfId="9740"/>
    <cellStyle name="Standard 3 3 11 3 2" xfId="29326"/>
    <cellStyle name="Standard 3 3 11 3 3" xfId="17697"/>
    <cellStyle name="Standard 3 3 11 4" xfId="4436"/>
    <cellStyle name="Standard 3 3 11 4 2" xfId="24021"/>
    <cellStyle name="Standard 3 3 11 5" xfId="21369"/>
    <cellStyle name="Standard 3 3 11 6" xfId="12392"/>
    <cellStyle name="Standard 3 3 12" xfId="2804"/>
    <cellStyle name="Standard 3 3 12 2" xfId="10760"/>
    <cellStyle name="Standard 3 3 12 2 2" xfId="30346"/>
    <cellStyle name="Standard 3 3 12 2 3" xfId="18717"/>
    <cellStyle name="Standard 3 3 12 3" xfId="5456"/>
    <cellStyle name="Standard 3 3 12 3 2" xfId="25041"/>
    <cellStyle name="Standard 3 3 12 4" xfId="22389"/>
    <cellStyle name="Standard 3 3 12 5" xfId="13412"/>
    <cellStyle name="Standard 3 3 13" xfId="1176"/>
    <cellStyle name="Standard 3 3 13 2" xfId="9132"/>
    <cellStyle name="Standard 3 3 13 2 2" xfId="28718"/>
    <cellStyle name="Standard 3 3 13 2 3" xfId="17089"/>
    <cellStyle name="Standard 3 3 13 3" xfId="6480"/>
    <cellStyle name="Standard 3 3 13 3 2" xfId="26065"/>
    <cellStyle name="Standard 3 3 13 4" xfId="20761"/>
    <cellStyle name="Standard 3 3 13 5" xfId="14436"/>
    <cellStyle name="Standard 3 3 14" xfId="8108"/>
    <cellStyle name="Standard 3 3 14 2" xfId="27694"/>
    <cellStyle name="Standard 3 3 14 3" xfId="16065"/>
    <cellStyle name="Standard 3 3 15" xfId="3828"/>
    <cellStyle name="Standard 3 3 15 2" xfId="23413"/>
    <cellStyle name="Standard 3 3 16" xfId="19737"/>
    <cellStyle name="Standard 3 3 17" xfId="11784"/>
    <cellStyle name="Standard 3 3 18" xfId="31368"/>
    <cellStyle name="Standard 3 3 18 2" xfId="31387"/>
    <cellStyle name="Standard 3 3 18 2 2" xfId="31413"/>
    <cellStyle name="Standard 3 3 18 3" xfId="31405"/>
    <cellStyle name="Standard 3 3 19" xfId="159"/>
    <cellStyle name="Standard 3 3 2" xfId="167"/>
    <cellStyle name="Standard 3 3 2 10" xfId="2814"/>
    <cellStyle name="Standard 3 3 2 10 2" xfId="10770"/>
    <cellStyle name="Standard 3 3 2 10 2 2" xfId="30356"/>
    <cellStyle name="Standard 3 3 2 10 2 3" xfId="18727"/>
    <cellStyle name="Standard 3 3 2 10 3" xfId="5466"/>
    <cellStyle name="Standard 3 3 2 10 3 2" xfId="25051"/>
    <cellStyle name="Standard 3 3 2 10 4" xfId="22399"/>
    <cellStyle name="Standard 3 3 2 10 5" xfId="13422"/>
    <cellStyle name="Standard 3 3 2 11" xfId="1194"/>
    <cellStyle name="Standard 3 3 2 11 2" xfId="9150"/>
    <cellStyle name="Standard 3 3 2 11 2 2" xfId="28736"/>
    <cellStyle name="Standard 3 3 2 11 2 3" xfId="17107"/>
    <cellStyle name="Standard 3 3 2 11 3" xfId="6498"/>
    <cellStyle name="Standard 3 3 2 11 3 2" xfId="26083"/>
    <cellStyle name="Standard 3 3 2 11 4" xfId="20779"/>
    <cellStyle name="Standard 3 3 2 11 5" xfId="14454"/>
    <cellStyle name="Standard 3 3 2 12" xfId="8118"/>
    <cellStyle name="Standard 3 3 2 12 2" xfId="27704"/>
    <cellStyle name="Standard 3 3 2 12 3" xfId="16075"/>
    <cellStyle name="Standard 3 3 2 13" xfId="3846"/>
    <cellStyle name="Standard 3 3 2 13 2" xfId="23431"/>
    <cellStyle name="Standard 3 3 2 14" xfId="19747"/>
    <cellStyle name="Standard 3 3 2 15" xfId="11802"/>
    <cellStyle name="Standard 3 3 2 2" xfId="194"/>
    <cellStyle name="Standard 3 3 2 2 10" xfId="8148"/>
    <cellStyle name="Standard 3 3 2 2 10 2" xfId="27734"/>
    <cellStyle name="Standard 3 3 2 2 10 3" xfId="16105"/>
    <cellStyle name="Standard 3 3 2 2 11" xfId="3894"/>
    <cellStyle name="Standard 3 3 2 2 11 2" xfId="23479"/>
    <cellStyle name="Standard 3 3 2 2 12" xfId="19777"/>
    <cellStyle name="Standard 3 3 2 2 13" xfId="11850"/>
    <cellStyle name="Standard 3 3 2 2 2" xfId="270"/>
    <cellStyle name="Standard 3 3 2 2 2 10" xfId="19855"/>
    <cellStyle name="Standard 3 3 2 2 2 11" xfId="11976"/>
    <cellStyle name="Standard 3 3 2 2 2 2" xfId="552"/>
    <cellStyle name="Standard 3 3 2 2 2 2 2" xfId="1164"/>
    <cellStyle name="Standard 3 3 2 2 2 2 2 2" xfId="3816"/>
    <cellStyle name="Standard 3 3 2 2 2 2 2 2 2" xfId="11772"/>
    <cellStyle name="Standard 3 3 2 2 2 2 2 2 2 2" xfId="31358"/>
    <cellStyle name="Standard 3 3 2 2 2 2 2 2 2 3" xfId="19729"/>
    <cellStyle name="Standard 3 3 2 2 2 2 2 2 3" xfId="6468"/>
    <cellStyle name="Standard 3 3 2 2 2 2 2 2 3 2" xfId="26053"/>
    <cellStyle name="Standard 3 3 2 2 2 2 2 2 4" xfId="23401"/>
    <cellStyle name="Standard 3 3 2 2 2 2 2 2 5" xfId="14424"/>
    <cellStyle name="Standard 3 3 2 2 2 2 2 3" xfId="2796"/>
    <cellStyle name="Standard 3 3 2 2 2 2 2 3 2" xfId="10752"/>
    <cellStyle name="Standard 3 3 2 2 2 2 2 3 2 2" xfId="30338"/>
    <cellStyle name="Standard 3 3 2 2 2 2 2 3 2 3" xfId="18709"/>
    <cellStyle name="Standard 3 3 2 2 2 2 2 3 3" xfId="8100"/>
    <cellStyle name="Standard 3 3 2 2 2 2 2 3 3 2" xfId="27685"/>
    <cellStyle name="Standard 3 3 2 2 2 2 2 3 4" xfId="22381"/>
    <cellStyle name="Standard 3 3 2 2 2 2 2 3 5" xfId="16056"/>
    <cellStyle name="Standard 3 3 2 2 2 2 2 4" xfId="9120"/>
    <cellStyle name="Standard 3 3 2 2 2 2 2 4 2" xfId="28706"/>
    <cellStyle name="Standard 3 3 2 2 2 2 2 4 3" xfId="17077"/>
    <cellStyle name="Standard 3 3 2 2 2 2 2 5" xfId="5448"/>
    <cellStyle name="Standard 3 3 2 2 2 2 2 5 2" xfId="25033"/>
    <cellStyle name="Standard 3 3 2 2 2 2 2 6" xfId="20749"/>
    <cellStyle name="Standard 3 3 2 2 2 2 2 7" xfId="13404"/>
    <cellStyle name="Standard 3 3 2 2 2 2 3" xfId="2184"/>
    <cellStyle name="Standard 3 3 2 2 2 2 3 2" xfId="7488"/>
    <cellStyle name="Standard 3 3 2 2 2 2 3 2 2" xfId="27073"/>
    <cellStyle name="Standard 3 3 2 2 2 2 3 2 3" xfId="15444"/>
    <cellStyle name="Standard 3 3 2 2 2 2 3 3" xfId="10140"/>
    <cellStyle name="Standard 3 3 2 2 2 2 3 3 2" xfId="29726"/>
    <cellStyle name="Standard 3 3 2 2 2 2 3 3 3" xfId="18097"/>
    <cellStyle name="Standard 3 3 2 2 2 2 3 4" xfId="4836"/>
    <cellStyle name="Standard 3 3 2 2 2 2 3 4 2" xfId="24421"/>
    <cellStyle name="Standard 3 3 2 2 2 2 3 5" xfId="21769"/>
    <cellStyle name="Standard 3 3 2 2 2 2 3 6" xfId="12792"/>
    <cellStyle name="Standard 3 3 2 2 2 2 4" xfId="3204"/>
    <cellStyle name="Standard 3 3 2 2 2 2 4 2" xfId="11160"/>
    <cellStyle name="Standard 3 3 2 2 2 2 4 2 2" xfId="30746"/>
    <cellStyle name="Standard 3 3 2 2 2 2 4 2 3" xfId="19117"/>
    <cellStyle name="Standard 3 3 2 2 2 2 4 3" xfId="5856"/>
    <cellStyle name="Standard 3 3 2 2 2 2 4 3 2" xfId="25441"/>
    <cellStyle name="Standard 3 3 2 2 2 2 4 4" xfId="22789"/>
    <cellStyle name="Standard 3 3 2 2 2 2 4 5" xfId="13812"/>
    <cellStyle name="Standard 3 3 2 2 2 2 5" xfId="1776"/>
    <cellStyle name="Standard 3 3 2 2 2 2 5 2" xfId="9732"/>
    <cellStyle name="Standard 3 3 2 2 2 2 5 2 2" xfId="29318"/>
    <cellStyle name="Standard 3 3 2 2 2 2 5 2 3" xfId="17689"/>
    <cellStyle name="Standard 3 3 2 2 2 2 5 3" xfId="7080"/>
    <cellStyle name="Standard 3 3 2 2 2 2 5 3 2" xfId="26665"/>
    <cellStyle name="Standard 3 3 2 2 2 2 5 4" xfId="21361"/>
    <cellStyle name="Standard 3 3 2 2 2 2 5 5" xfId="15036"/>
    <cellStyle name="Standard 3 3 2 2 2 2 6" xfId="8508"/>
    <cellStyle name="Standard 3 3 2 2 2 2 6 2" xfId="28094"/>
    <cellStyle name="Standard 3 3 2 2 2 2 6 3" xfId="16465"/>
    <cellStyle name="Standard 3 3 2 2 2 2 7" xfId="4428"/>
    <cellStyle name="Standard 3 3 2 2 2 2 7 2" xfId="24013"/>
    <cellStyle name="Standard 3 3 2 2 2 2 8" xfId="20137"/>
    <cellStyle name="Standard 3 3 2 2 2 2 9" xfId="12384"/>
    <cellStyle name="Standard 3 3 2 2 2 3" xfId="882"/>
    <cellStyle name="Standard 3 3 2 2 2 3 2" xfId="2514"/>
    <cellStyle name="Standard 3 3 2 2 2 3 2 2" xfId="7818"/>
    <cellStyle name="Standard 3 3 2 2 2 3 2 2 2" xfId="27403"/>
    <cellStyle name="Standard 3 3 2 2 2 3 2 2 3" xfId="15774"/>
    <cellStyle name="Standard 3 3 2 2 2 3 2 3" xfId="10470"/>
    <cellStyle name="Standard 3 3 2 2 2 3 2 3 2" xfId="30056"/>
    <cellStyle name="Standard 3 3 2 2 2 3 2 3 3" xfId="18427"/>
    <cellStyle name="Standard 3 3 2 2 2 3 2 4" xfId="5166"/>
    <cellStyle name="Standard 3 3 2 2 2 3 2 4 2" xfId="24751"/>
    <cellStyle name="Standard 3 3 2 2 2 3 2 5" xfId="22099"/>
    <cellStyle name="Standard 3 3 2 2 2 3 2 6" xfId="13122"/>
    <cellStyle name="Standard 3 3 2 2 2 3 3" xfId="3534"/>
    <cellStyle name="Standard 3 3 2 2 2 3 3 2" xfId="11490"/>
    <cellStyle name="Standard 3 3 2 2 2 3 3 2 2" xfId="31076"/>
    <cellStyle name="Standard 3 3 2 2 2 3 3 2 3" xfId="19447"/>
    <cellStyle name="Standard 3 3 2 2 2 3 3 3" xfId="6186"/>
    <cellStyle name="Standard 3 3 2 2 2 3 3 3 2" xfId="25771"/>
    <cellStyle name="Standard 3 3 2 2 2 3 3 4" xfId="23119"/>
    <cellStyle name="Standard 3 3 2 2 2 3 3 5" xfId="14142"/>
    <cellStyle name="Standard 3 3 2 2 2 3 4" xfId="1494"/>
    <cellStyle name="Standard 3 3 2 2 2 3 4 2" xfId="9450"/>
    <cellStyle name="Standard 3 3 2 2 2 3 4 2 2" xfId="29036"/>
    <cellStyle name="Standard 3 3 2 2 2 3 4 2 3" xfId="17407"/>
    <cellStyle name="Standard 3 3 2 2 2 3 4 3" xfId="6798"/>
    <cellStyle name="Standard 3 3 2 2 2 3 4 3 2" xfId="26383"/>
    <cellStyle name="Standard 3 3 2 2 2 3 4 4" xfId="21079"/>
    <cellStyle name="Standard 3 3 2 2 2 3 4 5" xfId="14754"/>
    <cellStyle name="Standard 3 3 2 2 2 3 5" xfId="8838"/>
    <cellStyle name="Standard 3 3 2 2 2 3 5 2" xfId="28424"/>
    <cellStyle name="Standard 3 3 2 2 2 3 5 3" xfId="16795"/>
    <cellStyle name="Standard 3 3 2 2 2 3 6" xfId="4146"/>
    <cellStyle name="Standard 3 3 2 2 2 3 6 2" xfId="23731"/>
    <cellStyle name="Standard 3 3 2 2 2 3 7" xfId="20467"/>
    <cellStyle name="Standard 3 3 2 2 2 3 8" xfId="12102"/>
    <cellStyle name="Standard 3 3 2 2 2 4" xfId="756"/>
    <cellStyle name="Standard 3 3 2 2 2 4 2" xfId="3408"/>
    <cellStyle name="Standard 3 3 2 2 2 4 2 2" xfId="11364"/>
    <cellStyle name="Standard 3 3 2 2 2 4 2 2 2" xfId="30950"/>
    <cellStyle name="Standard 3 3 2 2 2 4 2 2 3" xfId="19321"/>
    <cellStyle name="Standard 3 3 2 2 2 4 2 3" xfId="6060"/>
    <cellStyle name="Standard 3 3 2 2 2 4 2 3 2" xfId="25645"/>
    <cellStyle name="Standard 3 3 2 2 2 4 2 4" xfId="22993"/>
    <cellStyle name="Standard 3 3 2 2 2 4 2 5" xfId="14016"/>
    <cellStyle name="Standard 3 3 2 2 2 4 3" xfId="2388"/>
    <cellStyle name="Standard 3 3 2 2 2 4 3 2" xfId="10344"/>
    <cellStyle name="Standard 3 3 2 2 2 4 3 2 2" xfId="29930"/>
    <cellStyle name="Standard 3 3 2 2 2 4 3 2 3" xfId="18301"/>
    <cellStyle name="Standard 3 3 2 2 2 4 3 3" xfId="7692"/>
    <cellStyle name="Standard 3 3 2 2 2 4 3 3 2" xfId="27277"/>
    <cellStyle name="Standard 3 3 2 2 2 4 3 4" xfId="21973"/>
    <cellStyle name="Standard 3 3 2 2 2 4 3 5" xfId="15648"/>
    <cellStyle name="Standard 3 3 2 2 2 4 4" xfId="8712"/>
    <cellStyle name="Standard 3 3 2 2 2 4 4 2" xfId="28298"/>
    <cellStyle name="Standard 3 3 2 2 2 4 4 3" xfId="16669"/>
    <cellStyle name="Standard 3 3 2 2 2 4 5" xfId="5040"/>
    <cellStyle name="Standard 3 3 2 2 2 4 5 2" xfId="24625"/>
    <cellStyle name="Standard 3 3 2 2 2 4 6" xfId="20341"/>
    <cellStyle name="Standard 3 3 2 2 2 4 7" xfId="12996"/>
    <cellStyle name="Standard 3 3 2 2 2 5" xfId="1902"/>
    <cellStyle name="Standard 3 3 2 2 2 5 2" xfId="7206"/>
    <cellStyle name="Standard 3 3 2 2 2 5 2 2" xfId="26791"/>
    <cellStyle name="Standard 3 3 2 2 2 5 2 3" xfId="15162"/>
    <cellStyle name="Standard 3 3 2 2 2 5 3" xfId="9858"/>
    <cellStyle name="Standard 3 3 2 2 2 5 3 2" xfId="29444"/>
    <cellStyle name="Standard 3 3 2 2 2 5 3 3" xfId="17815"/>
    <cellStyle name="Standard 3 3 2 2 2 5 4" xfId="4554"/>
    <cellStyle name="Standard 3 3 2 2 2 5 4 2" xfId="24139"/>
    <cellStyle name="Standard 3 3 2 2 2 5 5" xfId="21487"/>
    <cellStyle name="Standard 3 3 2 2 2 5 6" xfId="12510"/>
    <cellStyle name="Standard 3 3 2 2 2 6" xfId="2922"/>
    <cellStyle name="Standard 3 3 2 2 2 6 2" xfId="10878"/>
    <cellStyle name="Standard 3 3 2 2 2 6 2 2" xfId="30464"/>
    <cellStyle name="Standard 3 3 2 2 2 6 2 3" xfId="18835"/>
    <cellStyle name="Standard 3 3 2 2 2 6 3" xfId="5574"/>
    <cellStyle name="Standard 3 3 2 2 2 6 3 2" xfId="25159"/>
    <cellStyle name="Standard 3 3 2 2 2 6 4" xfId="22507"/>
    <cellStyle name="Standard 3 3 2 2 2 6 5" xfId="13530"/>
    <cellStyle name="Standard 3 3 2 2 2 7" xfId="1368"/>
    <cellStyle name="Standard 3 3 2 2 2 7 2" xfId="9324"/>
    <cellStyle name="Standard 3 3 2 2 2 7 2 2" xfId="28910"/>
    <cellStyle name="Standard 3 3 2 2 2 7 2 3" xfId="17281"/>
    <cellStyle name="Standard 3 3 2 2 2 7 3" xfId="6672"/>
    <cellStyle name="Standard 3 3 2 2 2 7 3 2" xfId="26257"/>
    <cellStyle name="Standard 3 3 2 2 2 7 4" xfId="20953"/>
    <cellStyle name="Standard 3 3 2 2 2 7 5" xfId="14628"/>
    <cellStyle name="Standard 3 3 2 2 2 8" xfId="8226"/>
    <cellStyle name="Standard 3 3 2 2 2 8 2" xfId="27812"/>
    <cellStyle name="Standard 3 3 2 2 2 8 3" xfId="16183"/>
    <cellStyle name="Standard 3 3 2 2 2 9" xfId="4020"/>
    <cellStyle name="Standard 3 3 2 2 2 9 2" xfId="23605"/>
    <cellStyle name="Standard 3 3 2 2 3" xfId="318"/>
    <cellStyle name="Standard 3 3 2 2 3 10" xfId="19903"/>
    <cellStyle name="Standard 3 3 2 2 3 11" xfId="11898"/>
    <cellStyle name="Standard 3 3 2 2 3 2" xfId="474"/>
    <cellStyle name="Standard 3 3 2 2 3 2 2" xfId="1086"/>
    <cellStyle name="Standard 3 3 2 2 3 2 2 2" xfId="3738"/>
    <cellStyle name="Standard 3 3 2 2 3 2 2 2 2" xfId="11694"/>
    <cellStyle name="Standard 3 3 2 2 3 2 2 2 2 2" xfId="31280"/>
    <cellStyle name="Standard 3 3 2 2 3 2 2 2 2 3" xfId="19651"/>
    <cellStyle name="Standard 3 3 2 2 3 2 2 2 3" xfId="6390"/>
    <cellStyle name="Standard 3 3 2 2 3 2 2 2 3 2" xfId="25975"/>
    <cellStyle name="Standard 3 3 2 2 3 2 2 2 4" xfId="23323"/>
    <cellStyle name="Standard 3 3 2 2 3 2 2 2 5" xfId="14346"/>
    <cellStyle name="Standard 3 3 2 2 3 2 2 3" xfId="2718"/>
    <cellStyle name="Standard 3 3 2 2 3 2 2 3 2" xfId="10674"/>
    <cellStyle name="Standard 3 3 2 2 3 2 2 3 2 2" xfId="30260"/>
    <cellStyle name="Standard 3 3 2 2 3 2 2 3 2 3" xfId="18631"/>
    <cellStyle name="Standard 3 3 2 2 3 2 2 3 3" xfId="8022"/>
    <cellStyle name="Standard 3 3 2 2 3 2 2 3 3 2" xfId="27607"/>
    <cellStyle name="Standard 3 3 2 2 3 2 2 3 4" xfId="22303"/>
    <cellStyle name="Standard 3 3 2 2 3 2 2 3 5" xfId="15978"/>
    <cellStyle name="Standard 3 3 2 2 3 2 2 4" xfId="9042"/>
    <cellStyle name="Standard 3 3 2 2 3 2 2 4 2" xfId="28628"/>
    <cellStyle name="Standard 3 3 2 2 3 2 2 4 3" xfId="16999"/>
    <cellStyle name="Standard 3 3 2 2 3 2 2 5" xfId="5370"/>
    <cellStyle name="Standard 3 3 2 2 3 2 2 5 2" xfId="24955"/>
    <cellStyle name="Standard 3 3 2 2 3 2 2 6" xfId="20671"/>
    <cellStyle name="Standard 3 3 2 2 3 2 2 7" xfId="13326"/>
    <cellStyle name="Standard 3 3 2 2 3 2 3" xfId="2106"/>
    <cellStyle name="Standard 3 3 2 2 3 2 3 2" xfId="7410"/>
    <cellStyle name="Standard 3 3 2 2 3 2 3 2 2" xfId="26995"/>
    <cellStyle name="Standard 3 3 2 2 3 2 3 2 3" xfId="15366"/>
    <cellStyle name="Standard 3 3 2 2 3 2 3 3" xfId="10062"/>
    <cellStyle name="Standard 3 3 2 2 3 2 3 3 2" xfId="29648"/>
    <cellStyle name="Standard 3 3 2 2 3 2 3 3 3" xfId="18019"/>
    <cellStyle name="Standard 3 3 2 2 3 2 3 4" xfId="4758"/>
    <cellStyle name="Standard 3 3 2 2 3 2 3 4 2" xfId="24343"/>
    <cellStyle name="Standard 3 3 2 2 3 2 3 5" xfId="21691"/>
    <cellStyle name="Standard 3 3 2 2 3 2 3 6" xfId="12714"/>
    <cellStyle name="Standard 3 3 2 2 3 2 4" xfId="3126"/>
    <cellStyle name="Standard 3 3 2 2 3 2 4 2" xfId="11082"/>
    <cellStyle name="Standard 3 3 2 2 3 2 4 2 2" xfId="30668"/>
    <cellStyle name="Standard 3 3 2 2 3 2 4 2 3" xfId="19039"/>
    <cellStyle name="Standard 3 3 2 2 3 2 4 3" xfId="5778"/>
    <cellStyle name="Standard 3 3 2 2 3 2 4 3 2" xfId="25363"/>
    <cellStyle name="Standard 3 3 2 2 3 2 4 4" xfId="22711"/>
    <cellStyle name="Standard 3 3 2 2 3 2 4 5" xfId="13734"/>
    <cellStyle name="Standard 3 3 2 2 3 2 5" xfId="1698"/>
    <cellStyle name="Standard 3 3 2 2 3 2 5 2" xfId="9654"/>
    <cellStyle name="Standard 3 3 2 2 3 2 5 2 2" xfId="29240"/>
    <cellStyle name="Standard 3 3 2 2 3 2 5 2 3" xfId="17611"/>
    <cellStyle name="Standard 3 3 2 2 3 2 5 3" xfId="7002"/>
    <cellStyle name="Standard 3 3 2 2 3 2 5 3 2" xfId="26587"/>
    <cellStyle name="Standard 3 3 2 2 3 2 5 4" xfId="21283"/>
    <cellStyle name="Standard 3 3 2 2 3 2 5 5" xfId="14958"/>
    <cellStyle name="Standard 3 3 2 2 3 2 6" xfId="8430"/>
    <cellStyle name="Standard 3 3 2 2 3 2 6 2" xfId="28016"/>
    <cellStyle name="Standard 3 3 2 2 3 2 6 3" xfId="16387"/>
    <cellStyle name="Standard 3 3 2 2 3 2 7" xfId="4350"/>
    <cellStyle name="Standard 3 3 2 2 3 2 7 2" xfId="23935"/>
    <cellStyle name="Standard 3 3 2 2 3 2 8" xfId="20059"/>
    <cellStyle name="Standard 3 3 2 2 3 2 9" xfId="12306"/>
    <cellStyle name="Standard 3 3 2 2 3 3" xfId="930"/>
    <cellStyle name="Standard 3 3 2 2 3 3 2" xfId="2562"/>
    <cellStyle name="Standard 3 3 2 2 3 3 2 2" xfId="7866"/>
    <cellStyle name="Standard 3 3 2 2 3 3 2 2 2" xfId="27451"/>
    <cellStyle name="Standard 3 3 2 2 3 3 2 2 3" xfId="15822"/>
    <cellStyle name="Standard 3 3 2 2 3 3 2 3" xfId="10518"/>
    <cellStyle name="Standard 3 3 2 2 3 3 2 3 2" xfId="30104"/>
    <cellStyle name="Standard 3 3 2 2 3 3 2 3 3" xfId="18475"/>
    <cellStyle name="Standard 3 3 2 2 3 3 2 4" xfId="5214"/>
    <cellStyle name="Standard 3 3 2 2 3 3 2 4 2" xfId="24799"/>
    <cellStyle name="Standard 3 3 2 2 3 3 2 5" xfId="22147"/>
    <cellStyle name="Standard 3 3 2 2 3 3 2 6" xfId="13170"/>
    <cellStyle name="Standard 3 3 2 2 3 3 3" xfId="3582"/>
    <cellStyle name="Standard 3 3 2 2 3 3 3 2" xfId="11538"/>
    <cellStyle name="Standard 3 3 2 2 3 3 3 2 2" xfId="31124"/>
    <cellStyle name="Standard 3 3 2 2 3 3 3 2 3" xfId="19495"/>
    <cellStyle name="Standard 3 3 2 2 3 3 3 3" xfId="6234"/>
    <cellStyle name="Standard 3 3 2 2 3 3 3 3 2" xfId="25819"/>
    <cellStyle name="Standard 3 3 2 2 3 3 3 4" xfId="23167"/>
    <cellStyle name="Standard 3 3 2 2 3 3 3 5" xfId="14190"/>
    <cellStyle name="Standard 3 3 2 2 3 3 4" xfId="1542"/>
    <cellStyle name="Standard 3 3 2 2 3 3 4 2" xfId="9498"/>
    <cellStyle name="Standard 3 3 2 2 3 3 4 2 2" xfId="29084"/>
    <cellStyle name="Standard 3 3 2 2 3 3 4 2 3" xfId="17455"/>
    <cellStyle name="Standard 3 3 2 2 3 3 4 3" xfId="6846"/>
    <cellStyle name="Standard 3 3 2 2 3 3 4 3 2" xfId="26431"/>
    <cellStyle name="Standard 3 3 2 2 3 3 4 4" xfId="21127"/>
    <cellStyle name="Standard 3 3 2 2 3 3 4 5" xfId="14802"/>
    <cellStyle name="Standard 3 3 2 2 3 3 5" xfId="8886"/>
    <cellStyle name="Standard 3 3 2 2 3 3 5 2" xfId="28472"/>
    <cellStyle name="Standard 3 3 2 2 3 3 5 3" xfId="16843"/>
    <cellStyle name="Standard 3 3 2 2 3 3 6" xfId="4194"/>
    <cellStyle name="Standard 3 3 2 2 3 3 6 2" xfId="23779"/>
    <cellStyle name="Standard 3 3 2 2 3 3 7" xfId="20515"/>
    <cellStyle name="Standard 3 3 2 2 3 3 8" xfId="12150"/>
    <cellStyle name="Standard 3 3 2 2 3 4" xfId="678"/>
    <cellStyle name="Standard 3 3 2 2 3 4 2" xfId="3330"/>
    <cellStyle name="Standard 3 3 2 2 3 4 2 2" xfId="11286"/>
    <cellStyle name="Standard 3 3 2 2 3 4 2 2 2" xfId="30872"/>
    <cellStyle name="Standard 3 3 2 2 3 4 2 2 3" xfId="19243"/>
    <cellStyle name="Standard 3 3 2 2 3 4 2 3" xfId="5982"/>
    <cellStyle name="Standard 3 3 2 2 3 4 2 3 2" xfId="25567"/>
    <cellStyle name="Standard 3 3 2 2 3 4 2 4" xfId="22915"/>
    <cellStyle name="Standard 3 3 2 2 3 4 2 5" xfId="13938"/>
    <cellStyle name="Standard 3 3 2 2 3 4 3" xfId="2310"/>
    <cellStyle name="Standard 3 3 2 2 3 4 3 2" xfId="10266"/>
    <cellStyle name="Standard 3 3 2 2 3 4 3 2 2" xfId="29852"/>
    <cellStyle name="Standard 3 3 2 2 3 4 3 2 3" xfId="18223"/>
    <cellStyle name="Standard 3 3 2 2 3 4 3 3" xfId="7614"/>
    <cellStyle name="Standard 3 3 2 2 3 4 3 3 2" xfId="27199"/>
    <cellStyle name="Standard 3 3 2 2 3 4 3 4" xfId="21895"/>
    <cellStyle name="Standard 3 3 2 2 3 4 3 5" xfId="15570"/>
    <cellStyle name="Standard 3 3 2 2 3 4 4" xfId="8634"/>
    <cellStyle name="Standard 3 3 2 2 3 4 4 2" xfId="28220"/>
    <cellStyle name="Standard 3 3 2 2 3 4 4 3" xfId="16591"/>
    <cellStyle name="Standard 3 3 2 2 3 4 5" xfId="4962"/>
    <cellStyle name="Standard 3 3 2 2 3 4 5 2" xfId="24547"/>
    <cellStyle name="Standard 3 3 2 2 3 4 6" xfId="20263"/>
    <cellStyle name="Standard 3 3 2 2 3 4 7" xfId="12918"/>
    <cellStyle name="Standard 3 3 2 2 3 5" xfId="1950"/>
    <cellStyle name="Standard 3 3 2 2 3 5 2" xfId="7254"/>
    <cellStyle name="Standard 3 3 2 2 3 5 2 2" xfId="26839"/>
    <cellStyle name="Standard 3 3 2 2 3 5 2 3" xfId="15210"/>
    <cellStyle name="Standard 3 3 2 2 3 5 3" xfId="9906"/>
    <cellStyle name="Standard 3 3 2 2 3 5 3 2" xfId="29492"/>
    <cellStyle name="Standard 3 3 2 2 3 5 3 3" xfId="17863"/>
    <cellStyle name="Standard 3 3 2 2 3 5 4" xfId="4602"/>
    <cellStyle name="Standard 3 3 2 2 3 5 4 2" xfId="24187"/>
    <cellStyle name="Standard 3 3 2 2 3 5 5" xfId="21535"/>
    <cellStyle name="Standard 3 3 2 2 3 5 6" xfId="12558"/>
    <cellStyle name="Standard 3 3 2 2 3 6" xfId="2970"/>
    <cellStyle name="Standard 3 3 2 2 3 6 2" xfId="10926"/>
    <cellStyle name="Standard 3 3 2 2 3 6 2 2" xfId="30512"/>
    <cellStyle name="Standard 3 3 2 2 3 6 2 3" xfId="18883"/>
    <cellStyle name="Standard 3 3 2 2 3 6 3" xfId="5622"/>
    <cellStyle name="Standard 3 3 2 2 3 6 3 2" xfId="25207"/>
    <cellStyle name="Standard 3 3 2 2 3 6 4" xfId="22555"/>
    <cellStyle name="Standard 3 3 2 2 3 6 5" xfId="13578"/>
    <cellStyle name="Standard 3 3 2 2 3 7" xfId="1290"/>
    <cellStyle name="Standard 3 3 2 2 3 7 2" xfId="9246"/>
    <cellStyle name="Standard 3 3 2 2 3 7 2 2" xfId="28832"/>
    <cellStyle name="Standard 3 3 2 2 3 7 2 3" xfId="17203"/>
    <cellStyle name="Standard 3 3 2 2 3 7 3" xfId="6594"/>
    <cellStyle name="Standard 3 3 2 2 3 7 3 2" xfId="26179"/>
    <cellStyle name="Standard 3 3 2 2 3 7 4" xfId="20875"/>
    <cellStyle name="Standard 3 3 2 2 3 7 5" xfId="14550"/>
    <cellStyle name="Standard 3 3 2 2 3 8" xfId="8274"/>
    <cellStyle name="Standard 3 3 2 2 3 8 2" xfId="27860"/>
    <cellStyle name="Standard 3 3 2 2 3 8 3" xfId="16231"/>
    <cellStyle name="Standard 3 3 2 2 3 9" xfId="3942"/>
    <cellStyle name="Standard 3 3 2 2 3 9 2" xfId="23527"/>
    <cellStyle name="Standard 3 3 2 2 4" xfId="426"/>
    <cellStyle name="Standard 3 3 2 2 4 2" xfId="1038"/>
    <cellStyle name="Standard 3 3 2 2 4 2 2" xfId="3690"/>
    <cellStyle name="Standard 3 3 2 2 4 2 2 2" xfId="11646"/>
    <cellStyle name="Standard 3 3 2 2 4 2 2 2 2" xfId="31232"/>
    <cellStyle name="Standard 3 3 2 2 4 2 2 2 3" xfId="19603"/>
    <cellStyle name="Standard 3 3 2 2 4 2 2 3" xfId="6342"/>
    <cellStyle name="Standard 3 3 2 2 4 2 2 3 2" xfId="25927"/>
    <cellStyle name="Standard 3 3 2 2 4 2 2 4" xfId="23275"/>
    <cellStyle name="Standard 3 3 2 2 4 2 2 5" xfId="14298"/>
    <cellStyle name="Standard 3 3 2 2 4 2 3" xfId="2670"/>
    <cellStyle name="Standard 3 3 2 2 4 2 3 2" xfId="10626"/>
    <cellStyle name="Standard 3 3 2 2 4 2 3 2 2" xfId="30212"/>
    <cellStyle name="Standard 3 3 2 2 4 2 3 2 3" xfId="18583"/>
    <cellStyle name="Standard 3 3 2 2 4 2 3 3" xfId="7974"/>
    <cellStyle name="Standard 3 3 2 2 4 2 3 3 2" xfId="27559"/>
    <cellStyle name="Standard 3 3 2 2 4 2 3 4" xfId="22255"/>
    <cellStyle name="Standard 3 3 2 2 4 2 3 5" xfId="15930"/>
    <cellStyle name="Standard 3 3 2 2 4 2 4" xfId="8994"/>
    <cellStyle name="Standard 3 3 2 2 4 2 4 2" xfId="28580"/>
    <cellStyle name="Standard 3 3 2 2 4 2 4 3" xfId="16951"/>
    <cellStyle name="Standard 3 3 2 2 4 2 5" xfId="5322"/>
    <cellStyle name="Standard 3 3 2 2 4 2 5 2" xfId="24907"/>
    <cellStyle name="Standard 3 3 2 2 4 2 6" xfId="20623"/>
    <cellStyle name="Standard 3 3 2 2 4 2 7" xfId="13278"/>
    <cellStyle name="Standard 3 3 2 2 4 3" xfId="2058"/>
    <cellStyle name="Standard 3 3 2 2 4 3 2" xfId="7362"/>
    <cellStyle name="Standard 3 3 2 2 4 3 2 2" xfId="26947"/>
    <cellStyle name="Standard 3 3 2 2 4 3 2 3" xfId="15318"/>
    <cellStyle name="Standard 3 3 2 2 4 3 3" xfId="10014"/>
    <cellStyle name="Standard 3 3 2 2 4 3 3 2" xfId="29600"/>
    <cellStyle name="Standard 3 3 2 2 4 3 3 3" xfId="17971"/>
    <cellStyle name="Standard 3 3 2 2 4 3 4" xfId="4710"/>
    <cellStyle name="Standard 3 3 2 2 4 3 4 2" xfId="24295"/>
    <cellStyle name="Standard 3 3 2 2 4 3 5" xfId="21643"/>
    <cellStyle name="Standard 3 3 2 2 4 3 6" xfId="12666"/>
    <cellStyle name="Standard 3 3 2 2 4 4" xfId="3078"/>
    <cellStyle name="Standard 3 3 2 2 4 4 2" xfId="11034"/>
    <cellStyle name="Standard 3 3 2 2 4 4 2 2" xfId="30620"/>
    <cellStyle name="Standard 3 3 2 2 4 4 2 3" xfId="18991"/>
    <cellStyle name="Standard 3 3 2 2 4 4 3" xfId="5730"/>
    <cellStyle name="Standard 3 3 2 2 4 4 3 2" xfId="25315"/>
    <cellStyle name="Standard 3 3 2 2 4 4 4" xfId="22663"/>
    <cellStyle name="Standard 3 3 2 2 4 4 5" xfId="13686"/>
    <cellStyle name="Standard 3 3 2 2 4 5" xfId="1650"/>
    <cellStyle name="Standard 3 3 2 2 4 5 2" xfId="9606"/>
    <cellStyle name="Standard 3 3 2 2 4 5 2 2" xfId="29192"/>
    <cellStyle name="Standard 3 3 2 2 4 5 2 3" xfId="17563"/>
    <cellStyle name="Standard 3 3 2 2 4 5 3" xfId="6954"/>
    <cellStyle name="Standard 3 3 2 2 4 5 3 2" xfId="26539"/>
    <cellStyle name="Standard 3 3 2 2 4 5 4" xfId="21235"/>
    <cellStyle name="Standard 3 3 2 2 4 5 5" xfId="14910"/>
    <cellStyle name="Standard 3 3 2 2 4 6" xfId="8382"/>
    <cellStyle name="Standard 3 3 2 2 4 6 2" xfId="27968"/>
    <cellStyle name="Standard 3 3 2 2 4 6 3" xfId="16339"/>
    <cellStyle name="Standard 3 3 2 2 4 7" xfId="4302"/>
    <cellStyle name="Standard 3 3 2 2 4 7 2" xfId="23887"/>
    <cellStyle name="Standard 3 3 2 2 4 8" xfId="20011"/>
    <cellStyle name="Standard 3 3 2 2 4 9" xfId="12258"/>
    <cellStyle name="Standard 3 3 2 2 5" xfId="804"/>
    <cellStyle name="Standard 3 3 2 2 5 2" xfId="2436"/>
    <cellStyle name="Standard 3 3 2 2 5 2 2" xfId="7740"/>
    <cellStyle name="Standard 3 3 2 2 5 2 2 2" xfId="27325"/>
    <cellStyle name="Standard 3 3 2 2 5 2 2 3" xfId="15696"/>
    <cellStyle name="Standard 3 3 2 2 5 2 3" xfId="10392"/>
    <cellStyle name="Standard 3 3 2 2 5 2 3 2" xfId="29978"/>
    <cellStyle name="Standard 3 3 2 2 5 2 3 3" xfId="18349"/>
    <cellStyle name="Standard 3 3 2 2 5 2 4" xfId="5088"/>
    <cellStyle name="Standard 3 3 2 2 5 2 4 2" xfId="24673"/>
    <cellStyle name="Standard 3 3 2 2 5 2 5" xfId="22021"/>
    <cellStyle name="Standard 3 3 2 2 5 2 6" xfId="13044"/>
    <cellStyle name="Standard 3 3 2 2 5 3" xfId="3456"/>
    <cellStyle name="Standard 3 3 2 2 5 3 2" xfId="11412"/>
    <cellStyle name="Standard 3 3 2 2 5 3 2 2" xfId="30998"/>
    <cellStyle name="Standard 3 3 2 2 5 3 2 3" xfId="19369"/>
    <cellStyle name="Standard 3 3 2 2 5 3 3" xfId="6108"/>
    <cellStyle name="Standard 3 3 2 2 5 3 3 2" xfId="25693"/>
    <cellStyle name="Standard 3 3 2 2 5 3 4" xfId="23041"/>
    <cellStyle name="Standard 3 3 2 2 5 3 5" xfId="14064"/>
    <cellStyle name="Standard 3 3 2 2 5 4" xfId="1416"/>
    <cellStyle name="Standard 3 3 2 2 5 4 2" xfId="9372"/>
    <cellStyle name="Standard 3 3 2 2 5 4 2 2" xfId="28958"/>
    <cellStyle name="Standard 3 3 2 2 5 4 2 3" xfId="17329"/>
    <cellStyle name="Standard 3 3 2 2 5 4 3" xfId="6720"/>
    <cellStyle name="Standard 3 3 2 2 5 4 3 2" xfId="26305"/>
    <cellStyle name="Standard 3 3 2 2 5 4 4" xfId="21001"/>
    <cellStyle name="Standard 3 3 2 2 5 4 5" xfId="14676"/>
    <cellStyle name="Standard 3 3 2 2 5 5" xfId="8760"/>
    <cellStyle name="Standard 3 3 2 2 5 5 2" xfId="28346"/>
    <cellStyle name="Standard 3 3 2 2 5 5 3" xfId="16717"/>
    <cellStyle name="Standard 3 3 2 2 5 6" xfId="4068"/>
    <cellStyle name="Standard 3 3 2 2 5 6 2" xfId="23653"/>
    <cellStyle name="Standard 3 3 2 2 5 7" xfId="20389"/>
    <cellStyle name="Standard 3 3 2 2 5 8" xfId="12024"/>
    <cellStyle name="Standard 3 3 2 2 6" xfId="630"/>
    <cellStyle name="Standard 3 3 2 2 6 2" xfId="3282"/>
    <cellStyle name="Standard 3 3 2 2 6 2 2" xfId="11238"/>
    <cellStyle name="Standard 3 3 2 2 6 2 2 2" xfId="30824"/>
    <cellStyle name="Standard 3 3 2 2 6 2 2 3" xfId="19195"/>
    <cellStyle name="Standard 3 3 2 2 6 2 3" xfId="5934"/>
    <cellStyle name="Standard 3 3 2 2 6 2 3 2" xfId="25519"/>
    <cellStyle name="Standard 3 3 2 2 6 2 4" xfId="22867"/>
    <cellStyle name="Standard 3 3 2 2 6 2 5" xfId="13890"/>
    <cellStyle name="Standard 3 3 2 2 6 3" xfId="2262"/>
    <cellStyle name="Standard 3 3 2 2 6 3 2" xfId="10218"/>
    <cellStyle name="Standard 3 3 2 2 6 3 2 2" xfId="29804"/>
    <cellStyle name="Standard 3 3 2 2 6 3 2 3" xfId="18175"/>
    <cellStyle name="Standard 3 3 2 2 6 3 3" xfId="7566"/>
    <cellStyle name="Standard 3 3 2 2 6 3 3 2" xfId="27151"/>
    <cellStyle name="Standard 3 3 2 2 6 3 4" xfId="21847"/>
    <cellStyle name="Standard 3 3 2 2 6 3 5" xfId="15522"/>
    <cellStyle name="Standard 3 3 2 2 6 4" xfId="8586"/>
    <cellStyle name="Standard 3 3 2 2 6 4 2" xfId="28172"/>
    <cellStyle name="Standard 3 3 2 2 6 4 3" xfId="16543"/>
    <cellStyle name="Standard 3 3 2 2 6 5" xfId="4914"/>
    <cellStyle name="Standard 3 3 2 2 6 5 2" xfId="24499"/>
    <cellStyle name="Standard 3 3 2 2 6 6" xfId="20215"/>
    <cellStyle name="Standard 3 3 2 2 6 7" xfId="12870"/>
    <cellStyle name="Standard 3 3 2 2 7" xfId="1824"/>
    <cellStyle name="Standard 3 3 2 2 7 2" xfId="7128"/>
    <cellStyle name="Standard 3 3 2 2 7 2 2" xfId="26713"/>
    <cellStyle name="Standard 3 3 2 2 7 2 3" xfId="15084"/>
    <cellStyle name="Standard 3 3 2 2 7 3" xfId="9780"/>
    <cellStyle name="Standard 3 3 2 2 7 3 2" xfId="29366"/>
    <cellStyle name="Standard 3 3 2 2 7 3 3" xfId="17737"/>
    <cellStyle name="Standard 3 3 2 2 7 4" xfId="4476"/>
    <cellStyle name="Standard 3 3 2 2 7 4 2" xfId="24061"/>
    <cellStyle name="Standard 3 3 2 2 7 5" xfId="21409"/>
    <cellStyle name="Standard 3 3 2 2 7 6" xfId="12432"/>
    <cellStyle name="Standard 3 3 2 2 8" xfId="2844"/>
    <cellStyle name="Standard 3 3 2 2 8 2" xfId="10800"/>
    <cellStyle name="Standard 3 3 2 2 8 2 2" xfId="30386"/>
    <cellStyle name="Standard 3 3 2 2 8 2 3" xfId="18757"/>
    <cellStyle name="Standard 3 3 2 2 8 3" xfId="5496"/>
    <cellStyle name="Standard 3 3 2 2 8 3 2" xfId="25081"/>
    <cellStyle name="Standard 3 3 2 2 8 4" xfId="22429"/>
    <cellStyle name="Standard 3 3 2 2 8 5" xfId="13452"/>
    <cellStyle name="Standard 3 3 2 2 9" xfId="1242"/>
    <cellStyle name="Standard 3 3 2 2 9 2" xfId="9198"/>
    <cellStyle name="Standard 3 3 2 2 9 2 2" xfId="28784"/>
    <cellStyle name="Standard 3 3 2 2 9 2 3" xfId="17155"/>
    <cellStyle name="Standard 3 3 2 2 9 3" xfId="6546"/>
    <cellStyle name="Standard 3 3 2 2 9 3 2" xfId="26131"/>
    <cellStyle name="Standard 3 3 2 2 9 4" xfId="20827"/>
    <cellStyle name="Standard 3 3 2 2 9 5" xfId="14502"/>
    <cellStyle name="Standard 3 3 2 3" xfId="240"/>
    <cellStyle name="Standard 3 3 2 3 10" xfId="3864"/>
    <cellStyle name="Standard 3 3 2 3 10 2" xfId="23449"/>
    <cellStyle name="Standard 3 3 2 3 11" xfId="19825"/>
    <cellStyle name="Standard 3 3 2 3 12" xfId="11820"/>
    <cellStyle name="Standard 3 3 2 3 2" xfId="336"/>
    <cellStyle name="Standard 3 3 2 3 2 10" xfId="19921"/>
    <cellStyle name="Standard 3 3 2 3 2 11" xfId="11946"/>
    <cellStyle name="Standard 3 3 2 3 2 2" xfId="522"/>
    <cellStyle name="Standard 3 3 2 3 2 2 2" xfId="1134"/>
    <cellStyle name="Standard 3 3 2 3 2 2 2 2" xfId="3786"/>
    <cellStyle name="Standard 3 3 2 3 2 2 2 2 2" xfId="11742"/>
    <cellStyle name="Standard 3 3 2 3 2 2 2 2 2 2" xfId="31328"/>
    <cellStyle name="Standard 3 3 2 3 2 2 2 2 2 3" xfId="19699"/>
    <cellStyle name="Standard 3 3 2 3 2 2 2 2 3" xfId="6438"/>
    <cellStyle name="Standard 3 3 2 3 2 2 2 2 3 2" xfId="26023"/>
    <cellStyle name="Standard 3 3 2 3 2 2 2 2 4" xfId="23371"/>
    <cellStyle name="Standard 3 3 2 3 2 2 2 2 5" xfId="14394"/>
    <cellStyle name="Standard 3 3 2 3 2 2 2 3" xfId="2766"/>
    <cellStyle name="Standard 3 3 2 3 2 2 2 3 2" xfId="10722"/>
    <cellStyle name="Standard 3 3 2 3 2 2 2 3 2 2" xfId="30308"/>
    <cellStyle name="Standard 3 3 2 3 2 2 2 3 2 3" xfId="18679"/>
    <cellStyle name="Standard 3 3 2 3 2 2 2 3 3" xfId="8070"/>
    <cellStyle name="Standard 3 3 2 3 2 2 2 3 3 2" xfId="27655"/>
    <cellStyle name="Standard 3 3 2 3 2 2 2 3 4" xfId="22351"/>
    <cellStyle name="Standard 3 3 2 3 2 2 2 3 5" xfId="16026"/>
    <cellStyle name="Standard 3 3 2 3 2 2 2 4" xfId="9090"/>
    <cellStyle name="Standard 3 3 2 3 2 2 2 4 2" xfId="28676"/>
    <cellStyle name="Standard 3 3 2 3 2 2 2 4 3" xfId="17047"/>
    <cellStyle name="Standard 3 3 2 3 2 2 2 5" xfId="5418"/>
    <cellStyle name="Standard 3 3 2 3 2 2 2 5 2" xfId="25003"/>
    <cellStyle name="Standard 3 3 2 3 2 2 2 6" xfId="20719"/>
    <cellStyle name="Standard 3 3 2 3 2 2 2 7" xfId="13374"/>
    <cellStyle name="Standard 3 3 2 3 2 2 3" xfId="2154"/>
    <cellStyle name="Standard 3 3 2 3 2 2 3 2" xfId="7458"/>
    <cellStyle name="Standard 3 3 2 3 2 2 3 2 2" xfId="27043"/>
    <cellStyle name="Standard 3 3 2 3 2 2 3 2 3" xfId="15414"/>
    <cellStyle name="Standard 3 3 2 3 2 2 3 3" xfId="10110"/>
    <cellStyle name="Standard 3 3 2 3 2 2 3 3 2" xfId="29696"/>
    <cellStyle name="Standard 3 3 2 3 2 2 3 3 3" xfId="18067"/>
    <cellStyle name="Standard 3 3 2 3 2 2 3 4" xfId="4806"/>
    <cellStyle name="Standard 3 3 2 3 2 2 3 4 2" xfId="24391"/>
    <cellStyle name="Standard 3 3 2 3 2 2 3 5" xfId="21739"/>
    <cellStyle name="Standard 3 3 2 3 2 2 3 6" xfId="12762"/>
    <cellStyle name="Standard 3 3 2 3 2 2 4" xfId="3174"/>
    <cellStyle name="Standard 3 3 2 3 2 2 4 2" xfId="11130"/>
    <cellStyle name="Standard 3 3 2 3 2 2 4 2 2" xfId="30716"/>
    <cellStyle name="Standard 3 3 2 3 2 2 4 2 3" xfId="19087"/>
    <cellStyle name="Standard 3 3 2 3 2 2 4 3" xfId="5826"/>
    <cellStyle name="Standard 3 3 2 3 2 2 4 3 2" xfId="25411"/>
    <cellStyle name="Standard 3 3 2 3 2 2 4 4" xfId="22759"/>
    <cellStyle name="Standard 3 3 2 3 2 2 4 5" xfId="13782"/>
    <cellStyle name="Standard 3 3 2 3 2 2 5" xfId="1746"/>
    <cellStyle name="Standard 3 3 2 3 2 2 5 2" xfId="9702"/>
    <cellStyle name="Standard 3 3 2 3 2 2 5 2 2" xfId="29288"/>
    <cellStyle name="Standard 3 3 2 3 2 2 5 2 3" xfId="17659"/>
    <cellStyle name="Standard 3 3 2 3 2 2 5 3" xfId="7050"/>
    <cellStyle name="Standard 3 3 2 3 2 2 5 3 2" xfId="26635"/>
    <cellStyle name="Standard 3 3 2 3 2 2 5 4" xfId="21331"/>
    <cellStyle name="Standard 3 3 2 3 2 2 5 5" xfId="15006"/>
    <cellStyle name="Standard 3 3 2 3 2 2 6" xfId="8478"/>
    <cellStyle name="Standard 3 3 2 3 2 2 6 2" xfId="28064"/>
    <cellStyle name="Standard 3 3 2 3 2 2 6 3" xfId="16435"/>
    <cellStyle name="Standard 3 3 2 3 2 2 7" xfId="4398"/>
    <cellStyle name="Standard 3 3 2 3 2 2 7 2" xfId="23983"/>
    <cellStyle name="Standard 3 3 2 3 2 2 8" xfId="20107"/>
    <cellStyle name="Standard 3 3 2 3 2 2 9" xfId="12354"/>
    <cellStyle name="Standard 3 3 2 3 2 3" xfId="948"/>
    <cellStyle name="Standard 3 3 2 3 2 3 2" xfId="2580"/>
    <cellStyle name="Standard 3 3 2 3 2 3 2 2" xfId="7884"/>
    <cellStyle name="Standard 3 3 2 3 2 3 2 2 2" xfId="27469"/>
    <cellStyle name="Standard 3 3 2 3 2 3 2 2 3" xfId="15840"/>
    <cellStyle name="Standard 3 3 2 3 2 3 2 3" xfId="10536"/>
    <cellStyle name="Standard 3 3 2 3 2 3 2 3 2" xfId="30122"/>
    <cellStyle name="Standard 3 3 2 3 2 3 2 3 3" xfId="18493"/>
    <cellStyle name="Standard 3 3 2 3 2 3 2 4" xfId="5232"/>
    <cellStyle name="Standard 3 3 2 3 2 3 2 4 2" xfId="24817"/>
    <cellStyle name="Standard 3 3 2 3 2 3 2 5" xfId="22165"/>
    <cellStyle name="Standard 3 3 2 3 2 3 2 6" xfId="13188"/>
    <cellStyle name="Standard 3 3 2 3 2 3 3" xfId="3600"/>
    <cellStyle name="Standard 3 3 2 3 2 3 3 2" xfId="11556"/>
    <cellStyle name="Standard 3 3 2 3 2 3 3 2 2" xfId="31142"/>
    <cellStyle name="Standard 3 3 2 3 2 3 3 2 3" xfId="19513"/>
    <cellStyle name="Standard 3 3 2 3 2 3 3 3" xfId="6252"/>
    <cellStyle name="Standard 3 3 2 3 2 3 3 3 2" xfId="25837"/>
    <cellStyle name="Standard 3 3 2 3 2 3 3 4" xfId="23185"/>
    <cellStyle name="Standard 3 3 2 3 2 3 3 5" xfId="14208"/>
    <cellStyle name="Standard 3 3 2 3 2 3 4" xfId="1560"/>
    <cellStyle name="Standard 3 3 2 3 2 3 4 2" xfId="9516"/>
    <cellStyle name="Standard 3 3 2 3 2 3 4 2 2" xfId="29102"/>
    <cellStyle name="Standard 3 3 2 3 2 3 4 2 3" xfId="17473"/>
    <cellStyle name="Standard 3 3 2 3 2 3 4 3" xfId="6864"/>
    <cellStyle name="Standard 3 3 2 3 2 3 4 3 2" xfId="26449"/>
    <cellStyle name="Standard 3 3 2 3 2 3 4 4" xfId="21145"/>
    <cellStyle name="Standard 3 3 2 3 2 3 4 5" xfId="14820"/>
    <cellStyle name="Standard 3 3 2 3 2 3 5" xfId="8904"/>
    <cellStyle name="Standard 3 3 2 3 2 3 5 2" xfId="28490"/>
    <cellStyle name="Standard 3 3 2 3 2 3 5 3" xfId="16861"/>
    <cellStyle name="Standard 3 3 2 3 2 3 6" xfId="4212"/>
    <cellStyle name="Standard 3 3 2 3 2 3 6 2" xfId="23797"/>
    <cellStyle name="Standard 3 3 2 3 2 3 7" xfId="20533"/>
    <cellStyle name="Standard 3 3 2 3 2 3 8" xfId="12168"/>
    <cellStyle name="Standard 3 3 2 3 2 4" xfId="726"/>
    <cellStyle name="Standard 3 3 2 3 2 4 2" xfId="3378"/>
    <cellStyle name="Standard 3 3 2 3 2 4 2 2" xfId="11334"/>
    <cellStyle name="Standard 3 3 2 3 2 4 2 2 2" xfId="30920"/>
    <cellStyle name="Standard 3 3 2 3 2 4 2 2 3" xfId="19291"/>
    <cellStyle name="Standard 3 3 2 3 2 4 2 3" xfId="6030"/>
    <cellStyle name="Standard 3 3 2 3 2 4 2 3 2" xfId="25615"/>
    <cellStyle name="Standard 3 3 2 3 2 4 2 4" xfId="22963"/>
    <cellStyle name="Standard 3 3 2 3 2 4 2 5" xfId="13986"/>
    <cellStyle name="Standard 3 3 2 3 2 4 3" xfId="2358"/>
    <cellStyle name="Standard 3 3 2 3 2 4 3 2" xfId="10314"/>
    <cellStyle name="Standard 3 3 2 3 2 4 3 2 2" xfId="29900"/>
    <cellStyle name="Standard 3 3 2 3 2 4 3 2 3" xfId="18271"/>
    <cellStyle name="Standard 3 3 2 3 2 4 3 3" xfId="7662"/>
    <cellStyle name="Standard 3 3 2 3 2 4 3 3 2" xfId="27247"/>
    <cellStyle name="Standard 3 3 2 3 2 4 3 4" xfId="21943"/>
    <cellStyle name="Standard 3 3 2 3 2 4 3 5" xfId="15618"/>
    <cellStyle name="Standard 3 3 2 3 2 4 4" xfId="8682"/>
    <cellStyle name="Standard 3 3 2 3 2 4 4 2" xfId="28268"/>
    <cellStyle name="Standard 3 3 2 3 2 4 4 3" xfId="16639"/>
    <cellStyle name="Standard 3 3 2 3 2 4 5" xfId="5010"/>
    <cellStyle name="Standard 3 3 2 3 2 4 5 2" xfId="24595"/>
    <cellStyle name="Standard 3 3 2 3 2 4 6" xfId="20311"/>
    <cellStyle name="Standard 3 3 2 3 2 4 7" xfId="12966"/>
    <cellStyle name="Standard 3 3 2 3 2 5" xfId="1968"/>
    <cellStyle name="Standard 3 3 2 3 2 5 2" xfId="7272"/>
    <cellStyle name="Standard 3 3 2 3 2 5 2 2" xfId="26857"/>
    <cellStyle name="Standard 3 3 2 3 2 5 2 3" xfId="15228"/>
    <cellStyle name="Standard 3 3 2 3 2 5 3" xfId="9924"/>
    <cellStyle name="Standard 3 3 2 3 2 5 3 2" xfId="29510"/>
    <cellStyle name="Standard 3 3 2 3 2 5 3 3" xfId="17881"/>
    <cellStyle name="Standard 3 3 2 3 2 5 4" xfId="4620"/>
    <cellStyle name="Standard 3 3 2 3 2 5 4 2" xfId="24205"/>
    <cellStyle name="Standard 3 3 2 3 2 5 5" xfId="21553"/>
    <cellStyle name="Standard 3 3 2 3 2 5 6" xfId="12576"/>
    <cellStyle name="Standard 3 3 2 3 2 6" xfId="2988"/>
    <cellStyle name="Standard 3 3 2 3 2 6 2" xfId="10944"/>
    <cellStyle name="Standard 3 3 2 3 2 6 2 2" xfId="30530"/>
    <cellStyle name="Standard 3 3 2 3 2 6 2 3" xfId="18901"/>
    <cellStyle name="Standard 3 3 2 3 2 6 3" xfId="5640"/>
    <cellStyle name="Standard 3 3 2 3 2 6 3 2" xfId="25225"/>
    <cellStyle name="Standard 3 3 2 3 2 6 4" xfId="22573"/>
    <cellStyle name="Standard 3 3 2 3 2 6 5" xfId="13596"/>
    <cellStyle name="Standard 3 3 2 3 2 7" xfId="1338"/>
    <cellStyle name="Standard 3 3 2 3 2 7 2" xfId="9294"/>
    <cellStyle name="Standard 3 3 2 3 2 7 2 2" xfId="28880"/>
    <cellStyle name="Standard 3 3 2 3 2 7 2 3" xfId="17251"/>
    <cellStyle name="Standard 3 3 2 3 2 7 3" xfId="6642"/>
    <cellStyle name="Standard 3 3 2 3 2 7 3 2" xfId="26227"/>
    <cellStyle name="Standard 3 3 2 3 2 7 4" xfId="20923"/>
    <cellStyle name="Standard 3 3 2 3 2 7 5" xfId="14598"/>
    <cellStyle name="Standard 3 3 2 3 2 8" xfId="8292"/>
    <cellStyle name="Standard 3 3 2 3 2 8 2" xfId="27878"/>
    <cellStyle name="Standard 3 3 2 3 2 8 3" xfId="16249"/>
    <cellStyle name="Standard 3 3 2 3 2 9" xfId="3990"/>
    <cellStyle name="Standard 3 3 2 3 2 9 2" xfId="23575"/>
    <cellStyle name="Standard 3 3 2 3 3" xfId="396"/>
    <cellStyle name="Standard 3 3 2 3 3 2" xfId="1008"/>
    <cellStyle name="Standard 3 3 2 3 3 2 2" xfId="3660"/>
    <cellStyle name="Standard 3 3 2 3 3 2 2 2" xfId="11616"/>
    <cellStyle name="Standard 3 3 2 3 3 2 2 2 2" xfId="31202"/>
    <cellStyle name="Standard 3 3 2 3 3 2 2 2 3" xfId="19573"/>
    <cellStyle name="Standard 3 3 2 3 3 2 2 3" xfId="6312"/>
    <cellStyle name="Standard 3 3 2 3 3 2 2 3 2" xfId="25897"/>
    <cellStyle name="Standard 3 3 2 3 3 2 2 4" xfId="23245"/>
    <cellStyle name="Standard 3 3 2 3 3 2 2 5" xfId="14268"/>
    <cellStyle name="Standard 3 3 2 3 3 2 3" xfId="2640"/>
    <cellStyle name="Standard 3 3 2 3 3 2 3 2" xfId="10596"/>
    <cellStyle name="Standard 3 3 2 3 3 2 3 2 2" xfId="30182"/>
    <cellStyle name="Standard 3 3 2 3 3 2 3 2 3" xfId="18553"/>
    <cellStyle name="Standard 3 3 2 3 3 2 3 3" xfId="7944"/>
    <cellStyle name="Standard 3 3 2 3 3 2 3 3 2" xfId="27529"/>
    <cellStyle name="Standard 3 3 2 3 3 2 3 4" xfId="22225"/>
    <cellStyle name="Standard 3 3 2 3 3 2 3 5" xfId="15900"/>
    <cellStyle name="Standard 3 3 2 3 3 2 4" xfId="8964"/>
    <cellStyle name="Standard 3 3 2 3 3 2 4 2" xfId="28550"/>
    <cellStyle name="Standard 3 3 2 3 3 2 4 3" xfId="16921"/>
    <cellStyle name="Standard 3 3 2 3 3 2 5" xfId="5292"/>
    <cellStyle name="Standard 3 3 2 3 3 2 5 2" xfId="24877"/>
    <cellStyle name="Standard 3 3 2 3 3 2 6" xfId="20593"/>
    <cellStyle name="Standard 3 3 2 3 3 2 7" xfId="13248"/>
    <cellStyle name="Standard 3 3 2 3 3 3" xfId="2028"/>
    <cellStyle name="Standard 3 3 2 3 3 3 2" xfId="7332"/>
    <cellStyle name="Standard 3 3 2 3 3 3 2 2" xfId="26917"/>
    <cellStyle name="Standard 3 3 2 3 3 3 2 3" xfId="15288"/>
    <cellStyle name="Standard 3 3 2 3 3 3 3" xfId="9984"/>
    <cellStyle name="Standard 3 3 2 3 3 3 3 2" xfId="29570"/>
    <cellStyle name="Standard 3 3 2 3 3 3 3 3" xfId="17941"/>
    <cellStyle name="Standard 3 3 2 3 3 3 4" xfId="4680"/>
    <cellStyle name="Standard 3 3 2 3 3 3 4 2" xfId="24265"/>
    <cellStyle name="Standard 3 3 2 3 3 3 5" xfId="21613"/>
    <cellStyle name="Standard 3 3 2 3 3 3 6" xfId="12636"/>
    <cellStyle name="Standard 3 3 2 3 3 4" xfId="3048"/>
    <cellStyle name="Standard 3 3 2 3 3 4 2" xfId="11004"/>
    <cellStyle name="Standard 3 3 2 3 3 4 2 2" xfId="30590"/>
    <cellStyle name="Standard 3 3 2 3 3 4 2 3" xfId="18961"/>
    <cellStyle name="Standard 3 3 2 3 3 4 3" xfId="5700"/>
    <cellStyle name="Standard 3 3 2 3 3 4 3 2" xfId="25285"/>
    <cellStyle name="Standard 3 3 2 3 3 4 4" xfId="22633"/>
    <cellStyle name="Standard 3 3 2 3 3 4 5" xfId="13656"/>
    <cellStyle name="Standard 3 3 2 3 3 5" xfId="1620"/>
    <cellStyle name="Standard 3 3 2 3 3 5 2" xfId="9576"/>
    <cellStyle name="Standard 3 3 2 3 3 5 2 2" xfId="29162"/>
    <cellStyle name="Standard 3 3 2 3 3 5 2 3" xfId="17533"/>
    <cellStyle name="Standard 3 3 2 3 3 5 3" xfId="6924"/>
    <cellStyle name="Standard 3 3 2 3 3 5 3 2" xfId="26509"/>
    <cellStyle name="Standard 3 3 2 3 3 5 4" xfId="21205"/>
    <cellStyle name="Standard 3 3 2 3 3 5 5" xfId="14880"/>
    <cellStyle name="Standard 3 3 2 3 3 6" xfId="8352"/>
    <cellStyle name="Standard 3 3 2 3 3 6 2" xfId="27938"/>
    <cellStyle name="Standard 3 3 2 3 3 6 3" xfId="16309"/>
    <cellStyle name="Standard 3 3 2 3 3 7" xfId="4272"/>
    <cellStyle name="Standard 3 3 2 3 3 7 2" xfId="23857"/>
    <cellStyle name="Standard 3 3 2 3 3 8" xfId="19981"/>
    <cellStyle name="Standard 3 3 2 3 3 9" xfId="12228"/>
    <cellStyle name="Standard 3 3 2 3 4" xfId="852"/>
    <cellStyle name="Standard 3 3 2 3 4 2" xfId="2484"/>
    <cellStyle name="Standard 3 3 2 3 4 2 2" xfId="7788"/>
    <cellStyle name="Standard 3 3 2 3 4 2 2 2" xfId="27373"/>
    <cellStyle name="Standard 3 3 2 3 4 2 2 3" xfId="15744"/>
    <cellStyle name="Standard 3 3 2 3 4 2 3" xfId="10440"/>
    <cellStyle name="Standard 3 3 2 3 4 2 3 2" xfId="30026"/>
    <cellStyle name="Standard 3 3 2 3 4 2 3 3" xfId="18397"/>
    <cellStyle name="Standard 3 3 2 3 4 2 4" xfId="5136"/>
    <cellStyle name="Standard 3 3 2 3 4 2 4 2" xfId="24721"/>
    <cellStyle name="Standard 3 3 2 3 4 2 5" xfId="22069"/>
    <cellStyle name="Standard 3 3 2 3 4 2 6" xfId="13092"/>
    <cellStyle name="Standard 3 3 2 3 4 3" xfId="3504"/>
    <cellStyle name="Standard 3 3 2 3 4 3 2" xfId="11460"/>
    <cellStyle name="Standard 3 3 2 3 4 3 2 2" xfId="31046"/>
    <cellStyle name="Standard 3 3 2 3 4 3 2 3" xfId="19417"/>
    <cellStyle name="Standard 3 3 2 3 4 3 3" xfId="6156"/>
    <cellStyle name="Standard 3 3 2 3 4 3 3 2" xfId="25741"/>
    <cellStyle name="Standard 3 3 2 3 4 3 4" xfId="23089"/>
    <cellStyle name="Standard 3 3 2 3 4 3 5" xfId="14112"/>
    <cellStyle name="Standard 3 3 2 3 4 4" xfId="1464"/>
    <cellStyle name="Standard 3 3 2 3 4 4 2" xfId="9420"/>
    <cellStyle name="Standard 3 3 2 3 4 4 2 2" xfId="29006"/>
    <cellStyle name="Standard 3 3 2 3 4 4 2 3" xfId="17377"/>
    <cellStyle name="Standard 3 3 2 3 4 4 3" xfId="6768"/>
    <cellStyle name="Standard 3 3 2 3 4 4 3 2" xfId="26353"/>
    <cellStyle name="Standard 3 3 2 3 4 4 4" xfId="21049"/>
    <cellStyle name="Standard 3 3 2 3 4 4 5" xfId="14724"/>
    <cellStyle name="Standard 3 3 2 3 4 5" xfId="8808"/>
    <cellStyle name="Standard 3 3 2 3 4 5 2" xfId="28394"/>
    <cellStyle name="Standard 3 3 2 3 4 5 3" xfId="16765"/>
    <cellStyle name="Standard 3 3 2 3 4 6" xfId="4116"/>
    <cellStyle name="Standard 3 3 2 3 4 6 2" xfId="23701"/>
    <cellStyle name="Standard 3 3 2 3 4 7" xfId="20437"/>
    <cellStyle name="Standard 3 3 2 3 4 8" xfId="12072"/>
    <cellStyle name="Standard 3 3 2 3 5" xfId="600"/>
    <cellStyle name="Standard 3 3 2 3 5 2" xfId="3252"/>
    <cellStyle name="Standard 3 3 2 3 5 2 2" xfId="11208"/>
    <cellStyle name="Standard 3 3 2 3 5 2 2 2" xfId="30794"/>
    <cellStyle name="Standard 3 3 2 3 5 2 2 3" xfId="19165"/>
    <cellStyle name="Standard 3 3 2 3 5 2 3" xfId="5904"/>
    <cellStyle name="Standard 3 3 2 3 5 2 3 2" xfId="25489"/>
    <cellStyle name="Standard 3 3 2 3 5 2 4" xfId="22837"/>
    <cellStyle name="Standard 3 3 2 3 5 2 5" xfId="13860"/>
    <cellStyle name="Standard 3 3 2 3 5 3" xfId="2232"/>
    <cellStyle name="Standard 3 3 2 3 5 3 2" xfId="10188"/>
    <cellStyle name="Standard 3 3 2 3 5 3 2 2" xfId="29774"/>
    <cellStyle name="Standard 3 3 2 3 5 3 2 3" xfId="18145"/>
    <cellStyle name="Standard 3 3 2 3 5 3 3" xfId="7536"/>
    <cellStyle name="Standard 3 3 2 3 5 3 3 2" xfId="27121"/>
    <cellStyle name="Standard 3 3 2 3 5 3 4" xfId="21817"/>
    <cellStyle name="Standard 3 3 2 3 5 3 5" xfId="15492"/>
    <cellStyle name="Standard 3 3 2 3 5 4" xfId="8556"/>
    <cellStyle name="Standard 3 3 2 3 5 4 2" xfId="28142"/>
    <cellStyle name="Standard 3 3 2 3 5 4 3" xfId="16513"/>
    <cellStyle name="Standard 3 3 2 3 5 5" xfId="4884"/>
    <cellStyle name="Standard 3 3 2 3 5 5 2" xfId="24469"/>
    <cellStyle name="Standard 3 3 2 3 5 6" xfId="20185"/>
    <cellStyle name="Standard 3 3 2 3 5 7" xfId="12840"/>
    <cellStyle name="Standard 3 3 2 3 6" xfId="1872"/>
    <cellStyle name="Standard 3 3 2 3 6 2" xfId="7176"/>
    <cellStyle name="Standard 3 3 2 3 6 2 2" xfId="26761"/>
    <cellStyle name="Standard 3 3 2 3 6 2 3" xfId="15132"/>
    <cellStyle name="Standard 3 3 2 3 6 3" xfId="9828"/>
    <cellStyle name="Standard 3 3 2 3 6 3 2" xfId="29414"/>
    <cellStyle name="Standard 3 3 2 3 6 3 3" xfId="17785"/>
    <cellStyle name="Standard 3 3 2 3 6 4" xfId="4524"/>
    <cellStyle name="Standard 3 3 2 3 6 4 2" xfId="24109"/>
    <cellStyle name="Standard 3 3 2 3 6 5" xfId="21457"/>
    <cellStyle name="Standard 3 3 2 3 6 6" xfId="12480"/>
    <cellStyle name="Standard 3 3 2 3 7" xfId="2892"/>
    <cellStyle name="Standard 3 3 2 3 7 2" xfId="10848"/>
    <cellStyle name="Standard 3 3 2 3 7 2 2" xfId="30434"/>
    <cellStyle name="Standard 3 3 2 3 7 2 3" xfId="18805"/>
    <cellStyle name="Standard 3 3 2 3 7 3" xfId="5544"/>
    <cellStyle name="Standard 3 3 2 3 7 3 2" xfId="25129"/>
    <cellStyle name="Standard 3 3 2 3 7 4" xfId="22477"/>
    <cellStyle name="Standard 3 3 2 3 7 5" xfId="13500"/>
    <cellStyle name="Standard 3 3 2 3 8" xfId="1212"/>
    <cellStyle name="Standard 3 3 2 3 8 2" xfId="9168"/>
    <cellStyle name="Standard 3 3 2 3 8 2 2" xfId="28754"/>
    <cellStyle name="Standard 3 3 2 3 8 2 3" xfId="17125"/>
    <cellStyle name="Standard 3 3 2 3 8 3" xfId="6516"/>
    <cellStyle name="Standard 3 3 2 3 8 3 2" xfId="26101"/>
    <cellStyle name="Standard 3 3 2 3 8 4" xfId="20797"/>
    <cellStyle name="Standard 3 3 2 3 8 5" xfId="14472"/>
    <cellStyle name="Standard 3 3 2 3 9" xfId="8196"/>
    <cellStyle name="Standard 3 3 2 3 9 2" xfId="27782"/>
    <cellStyle name="Standard 3 3 2 3 9 3" xfId="16153"/>
    <cellStyle name="Standard 3 3 2 4" xfId="222"/>
    <cellStyle name="Standard 3 3 2 4 10" xfId="19807"/>
    <cellStyle name="Standard 3 3 2 4 11" xfId="11928"/>
    <cellStyle name="Standard 3 3 2 4 2" xfId="504"/>
    <cellStyle name="Standard 3 3 2 4 2 2" xfId="1116"/>
    <cellStyle name="Standard 3 3 2 4 2 2 2" xfId="3768"/>
    <cellStyle name="Standard 3 3 2 4 2 2 2 2" xfId="11724"/>
    <cellStyle name="Standard 3 3 2 4 2 2 2 2 2" xfId="31310"/>
    <cellStyle name="Standard 3 3 2 4 2 2 2 2 3" xfId="19681"/>
    <cellStyle name="Standard 3 3 2 4 2 2 2 3" xfId="6420"/>
    <cellStyle name="Standard 3 3 2 4 2 2 2 3 2" xfId="26005"/>
    <cellStyle name="Standard 3 3 2 4 2 2 2 4" xfId="23353"/>
    <cellStyle name="Standard 3 3 2 4 2 2 2 5" xfId="14376"/>
    <cellStyle name="Standard 3 3 2 4 2 2 3" xfId="2748"/>
    <cellStyle name="Standard 3 3 2 4 2 2 3 2" xfId="10704"/>
    <cellStyle name="Standard 3 3 2 4 2 2 3 2 2" xfId="30290"/>
    <cellStyle name="Standard 3 3 2 4 2 2 3 2 3" xfId="18661"/>
    <cellStyle name="Standard 3 3 2 4 2 2 3 3" xfId="8052"/>
    <cellStyle name="Standard 3 3 2 4 2 2 3 3 2" xfId="27637"/>
    <cellStyle name="Standard 3 3 2 4 2 2 3 4" xfId="22333"/>
    <cellStyle name="Standard 3 3 2 4 2 2 3 5" xfId="16008"/>
    <cellStyle name="Standard 3 3 2 4 2 2 4" xfId="9072"/>
    <cellStyle name="Standard 3 3 2 4 2 2 4 2" xfId="28658"/>
    <cellStyle name="Standard 3 3 2 4 2 2 4 3" xfId="17029"/>
    <cellStyle name="Standard 3 3 2 4 2 2 5" xfId="5400"/>
    <cellStyle name="Standard 3 3 2 4 2 2 5 2" xfId="24985"/>
    <cellStyle name="Standard 3 3 2 4 2 2 6" xfId="20701"/>
    <cellStyle name="Standard 3 3 2 4 2 2 7" xfId="13356"/>
    <cellStyle name="Standard 3 3 2 4 2 3" xfId="2136"/>
    <cellStyle name="Standard 3 3 2 4 2 3 2" xfId="7440"/>
    <cellStyle name="Standard 3 3 2 4 2 3 2 2" xfId="27025"/>
    <cellStyle name="Standard 3 3 2 4 2 3 2 3" xfId="15396"/>
    <cellStyle name="Standard 3 3 2 4 2 3 3" xfId="10092"/>
    <cellStyle name="Standard 3 3 2 4 2 3 3 2" xfId="29678"/>
    <cellStyle name="Standard 3 3 2 4 2 3 3 3" xfId="18049"/>
    <cellStyle name="Standard 3 3 2 4 2 3 4" xfId="4788"/>
    <cellStyle name="Standard 3 3 2 4 2 3 4 2" xfId="24373"/>
    <cellStyle name="Standard 3 3 2 4 2 3 5" xfId="21721"/>
    <cellStyle name="Standard 3 3 2 4 2 3 6" xfId="12744"/>
    <cellStyle name="Standard 3 3 2 4 2 4" xfId="3156"/>
    <cellStyle name="Standard 3 3 2 4 2 4 2" xfId="11112"/>
    <cellStyle name="Standard 3 3 2 4 2 4 2 2" xfId="30698"/>
    <cellStyle name="Standard 3 3 2 4 2 4 2 3" xfId="19069"/>
    <cellStyle name="Standard 3 3 2 4 2 4 3" xfId="5808"/>
    <cellStyle name="Standard 3 3 2 4 2 4 3 2" xfId="25393"/>
    <cellStyle name="Standard 3 3 2 4 2 4 4" xfId="22741"/>
    <cellStyle name="Standard 3 3 2 4 2 4 5" xfId="13764"/>
    <cellStyle name="Standard 3 3 2 4 2 5" xfId="1728"/>
    <cellStyle name="Standard 3 3 2 4 2 5 2" xfId="9684"/>
    <cellStyle name="Standard 3 3 2 4 2 5 2 2" xfId="29270"/>
    <cellStyle name="Standard 3 3 2 4 2 5 2 3" xfId="17641"/>
    <cellStyle name="Standard 3 3 2 4 2 5 3" xfId="7032"/>
    <cellStyle name="Standard 3 3 2 4 2 5 3 2" xfId="26617"/>
    <cellStyle name="Standard 3 3 2 4 2 5 4" xfId="21313"/>
    <cellStyle name="Standard 3 3 2 4 2 5 5" xfId="14988"/>
    <cellStyle name="Standard 3 3 2 4 2 6" xfId="8460"/>
    <cellStyle name="Standard 3 3 2 4 2 6 2" xfId="28046"/>
    <cellStyle name="Standard 3 3 2 4 2 6 3" xfId="16417"/>
    <cellStyle name="Standard 3 3 2 4 2 7" xfId="4380"/>
    <cellStyle name="Standard 3 3 2 4 2 7 2" xfId="23965"/>
    <cellStyle name="Standard 3 3 2 4 2 8" xfId="20089"/>
    <cellStyle name="Standard 3 3 2 4 2 9" xfId="12336"/>
    <cellStyle name="Standard 3 3 2 4 3" xfId="834"/>
    <cellStyle name="Standard 3 3 2 4 3 2" xfId="2466"/>
    <cellStyle name="Standard 3 3 2 4 3 2 2" xfId="7770"/>
    <cellStyle name="Standard 3 3 2 4 3 2 2 2" xfId="27355"/>
    <cellStyle name="Standard 3 3 2 4 3 2 2 3" xfId="15726"/>
    <cellStyle name="Standard 3 3 2 4 3 2 3" xfId="10422"/>
    <cellStyle name="Standard 3 3 2 4 3 2 3 2" xfId="30008"/>
    <cellStyle name="Standard 3 3 2 4 3 2 3 3" xfId="18379"/>
    <cellStyle name="Standard 3 3 2 4 3 2 4" xfId="5118"/>
    <cellStyle name="Standard 3 3 2 4 3 2 4 2" xfId="24703"/>
    <cellStyle name="Standard 3 3 2 4 3 2 5" xfId="22051"/>
    <cellStyle name="Standard 3 3 2 4 3 2 6" xfId="13074"/>
    <cellStyle name="Standard 3 3 2 4 3 3" xfId="3486"/>
    <cellStyle name="Standard 3 3 2 4 3 3 2" xfId="11442"/>
    <cellStyle name="Standard 3 3 2 4 3 3 2 2" xfId="31028"/>
    <cellStyle name="Standard 3 3 2 4 3 3 2 3" xfId="19399"/>
    <cellStyle name="Standard 3 3 2 4 3 3 3" xfId="6138"/>
    <cellStyle name="Standard 3 3 2 4 3 3 3 2" xfId="25723"/>
    <cellStyle name="Standard 3 3 2 4 3 3 4" xfId="23071"/>
    <cellStyle name="Standard 3 3 2 4 3 3 5" xfId="14094"/>
    <cellStyle name="Standard 3 3 2 4 3 4" xfId="1446"/>
    <cellStyle name="Standard 3 3 2 4 3 4 2" xfId="9402"/>
    <cellStyle name="Standard 3 3 2 4 3 4 2 2" xfId="28988"/>
    <cellStyle name="Standard 3 3 2 4 3 4 2 3" xfId="17359"/>
    <cellStyle name="Standard 3 3 2 4 3 4 3" xfId="6750"/>
    <cellStyle name="Standard 3 3 2 4 3 4 3 2" xfId="26335"/>
    <cellStyle name="Standard 3 3 2 4 3 4 4" xfId="21031"/>
    <cellStyle name="Standard 3 3 2 4 3 4 5" xfId="14706"/>
    <cellStyle name="Standard 3 3 2 4 3 5" xfId="8790"/>
    <cellStyle name="Standard 3 3 2 4 3 5 2" xfId="28376"/>
    <cellStyle name="Standard 3 3 2 4 3 5 3" xfId="16747"/>
    <cellStyle name="Standard 3 3 2 4 3 6" xfId="4098"/>
    <cellStyle name="Standard 3 3 2 4 3 6 2" xfId="23683"/>
    <cellStyle name="Standard 3 3 2 4 3 7" xfId="20419"/>
    <cellStyle name="Standard 3 3 2 4 3 8" xfId="12054"/>
    <cellStyle name="Standard 3 3 2 4 4" xfId="708"/>
    <cellStyle name="Standard 3 3 2 4 4 2" xfId="3360"/>
    <cellStyle name="Standard 3 3 2 4 4 2 2" xfId="11316"/>
    <cellStyle name="Standard 3 3 2 4 4 2 2 2" xfId="30902"/>
    <cellStyle name="Standard 3 3 2 4 4 2 2 3" xfId="19273"/>
    <cellStyle name="Standard 3 3 2 4 4 2 3" xfId="6012"/>
    <cellStyle name="Standard 3 3 2 4 4 2 3 2" xfId="25597"/>
    <cellStyle name="Standard 3 3 2 4 4 2 4" xfId="22945"/>
    <cellStyle name="Standard 3 3 2 4 4 2 5" xfId="13968"/>
    <cellStyle name="Standard 3 3 2 4 4 3" xfId="2340"/>
    <cellStyle name="Standard 3 3 2 4 4 3 2" xfId="10296"/>
    <cellStyle name="Standard 3 3 2 4 4 3 2 2" xfId="29882"/>
    <cellStyle name="Standard 3 3 2 4 4 3 2 3" xfId="18253"/>
    <cellStyle name="Standard 3 3 2 4 4 3 3" xfId="7644"/>
    <cellStyle name="Standard 3 3 2 4 4 3 3 2" xfId="27229"/>
    <cellStyle name="Standard 3 3 2 4 4 3 4" xfId="21925"/>
    <cellStyle name="Standard 3 3 2 4 4 3 5" xfId="15600"/>
    <cellStyle name="Standard 3 3 2 4 4 4" xfId="8664"/>
    <cellStyle name="Standard 3 3 2 4 4 4 2" xfId="28250"/>
    <cellStyle name="Standard 3 3 2 4 4 4 3" xfId="16621"/>
    <cellStyle name="Standard 3 3 2 4 4 5" xfId="4992"/>
    <cellStyle name="Standard 3 3 2 4 4 5 2" xfId="24577"/>
    <cellStyle name="Standard 3 3 2 4 4 6" xfId="20293"/>
    <cellStyle name="Standard 3 3 2 4 4 7" xfId="12948"/>
    <cellStyle name="Standard 3 3 2 4 5" xfId="1854"/>
    <cellStyle name="Standard 3 3 2 4 5 2" xfId="7158"/>
    <cellStyle name="Standard 3 3 2 4 5 2 2" xfId="26743"/>
    <cellStyle name="Standard 3 3 2 4 5 2 3" xfId="15114"/>
    <cellStyle name="Standard 3 3 2 4 5 3" xfId="9810"/>
    <cellStyle name="Standard 3 3 2 4 5 3 2" xfId="29396"/>
    <cellStyle name="Standard 3 3 2 4 5 3 3" xfId="17767"/>
    <cellStyle name="Standard 3 3 2 4 5 4" xfId="4506"/>
    <cellStyle name="Standard 3 3 2 4 5 4 2" xfId="24091"/>
    <cellStyle name="Standard 3 3 2 4 5 5" xfId="21439"/>
    <cellStyle name="Standard 3 3 2 4 5 6" xfId="12462"/>
    <cellStyle name="Standard 3 3 2 4 6" xfId="2874"/>
    <cellStyle name="Standard 3 3 2 4 6 2" xfId="10830"/>
    <cellStyle name="Standard 3 3 2 4 6 2 2" xfId="30416"/>
    <cellStyle name="Standard 3 3 2 4 6 2 3" xfId="18787"/>
    <cellStyle name="Standard 3 3 2 4 6 3" xfId="5526"/>
    <cellStyle name="Standard 3 3 2 4 6 3 2" xfId="25111"/>
    <cellStyle name="Standard 3 3 2 4 6 4" xfId="22459"/>
    <cellStyle name="Standard 3 3 2 4 6 5" xfId="13482"/>
    <cellStyle name="Standard 3 3 2 4 7" xfId="1320"/>
    <cellStyle name="Standard 3 3 2 4 7 2" xfId="9276"/>
    <cellStyle name="Standard 3 3 2 4 7 2 2" xfId="28862"/>
    <cellStyle name="Standard 3 3 2 4 7 2 3" xfId="17233"/>
    <cellStyle name="Standard 3 3 2 4 7 3" xfId="6624"/>
    <cellStyle name="Standard 3 3 2 4 7 3 2" xfId="26209"/>
    <cellStyle name="Standard 3 3 2 4 7 4" xfId="20905"/>
    <cellStyle name="Standard 3 3 2 4 7 5" xfId="14580"/>
    <cellStyle name="Standard 3 3 2 4 8" xfId="8178"/>
    <cellStyle name="Standard 3 3 2 4 8 2" xfId="27764"/>
    <cellStyle name="Standard 3 3 2 4 8 3" xfId="16135"/>
    <cellStyle name="Standard 3 3 2 4 9" xfId="3972"/>
    <cellStyle name="Standard 3 3 2 4 9 2" xfId="23557"/>
    <cellStyle name="Standard 3 3 2 5" xfId="288"/>
    <cellStyle name="Standard 3 3 2 5 10" xfId="19873"/>
    <cellStyle name="Standard 3 3 2 5 11" xfId="11868"/>
    <cellStyle name="Standard 3 3 2 5 2" xfId="444"/>
    <cellStyle name="Standard 3 3 2 5 2 2" xfId="1056"/>
    <cellStyle name="Standard 3 3 2 5 2 2 2" xfId="3708"/>
    <cellStyle name="Standard 3 3 2 5 2 2 2 2" xfId="11664"/>
    <cellStyle name="Standard 3 3 2 5 2 2 2 2 2" xfId="31250"/>
    <cellStyle name="Standard 3 3 2 5 2 2 2 2 3" xfId="19621"/>
    <cellStyle name="Standard 3 3 2 5 2 2 2 3" xfId="6360"/>
    <cellStyle name="Standard 3 3 2 5 2 2 2 3 2" xfId="25945"/>
    <cellStyle name="Standard 3 3 2 5 2 2 2 4" xfId="23293"/>
    <cellStyle name="Standard 3 3 2 5 2 2 2 5" xfId="14316"/>
    <cellStyle name="Standard 3 3 2 5 2 2 3" xfId="2688"/>
    <cellStyle name="Standard 3 3 2 5 2 2 3 2" xfId="10644"/>
    <cellStyle name="Standard 3 3 2 5 2 2 3 2 2" xfId="30230"/>
    <cellStyle name="Standard 3 3 2 5 2 2 3 2 3" xfId="18601"/>
    <cellStyle name="Standard 3 3 2 5 2 2 3 3" xfId="7992"/>
    <cellStyle name="Standard 3 3 2 5 2 2 3 3 2" xfId="27577"/>
    <cellStyle name="Standard 3 3 2 5 2 2 3 4" xfId="22273"/>
    <cellStyle name="Standard 3 3 2 5 2 2 3 5" xfId="15948"/>
    <cellStyle name="Standard 3 3 2 5 2 2 4" xfId="9012"/>
    <cellStyle name="Standard 3 3 2 5 2 2 4 2" xfId="28598"/>
    <cellStyle name="Standard 3 3 2 5 2 2 4 3" xfId="16969"/>
    <cellStyle name="Standard 3 3 2 5 2 2 5" xfId="5340"/>
    <cellStyle name="Standard 3 3 2 5 2 2 5 2" xfId="24925"/>
    <cellStyle name="Standard 3 3 2 5 2 2 6" xfId="20641"/>
    <cellStyle name="Standard 3 3 2 5 2 2 7" xfId="13296"/>
    <cellStyle name="Standard 3 3 2 5 2 3" xfId="2076"/>
    <cellStyle name="Standard 3 3 2 5 2 3 2" xfId="7380"/>
    <cellStyle name="Standard 3 3 2 5 2 3 2 2" xfId="26965"/>
    <cellStyle name="Standard 3 3 2 5 2 3 2 3" xfId="15336"/>
    <cellStyle name="Standard 3 3 2 5 2 3 3" xfId="10032"/>
    <cellStyle name="Standard 3 3 2 5 2 3 3 2" xfId="29618"/>
    <cellStyle name="Standard 3 3 2 5 2 3 3 3" xfId="17989"/>
    <cellStyle name="Standard 3 3 2 5 2 3 4" xfId="4728"/>
    <cellStyle name="Standard 3 3 2 5 2 3 4 2" xfId="24313"/>
    <cellStyle name="Standard 3 3 2 5 2 3 5" xfId="21661"/>
    <cellStyle name="Standard 3 3 2 5 2 3 6" xfId="12684"/>
    <cellStyle name="Standard 3 3 2 5 2 4" xfId="3096"/>
    <cellStyle name="Standard 3 3 2 5 2 4 2" xfId="11052"/>
    <cellStyle name="Standard 3 3 2 5 2 4 2 2" xfId="30638"/>
    <cellStyle name="Standard 3 3 2 5 2 4 2 3" xfId="19009"/>
    <cellStyle name="Standard 3 3 2 5 2 4 3" xfId="5748"/>
    <cellStyle name="Standard 3 3 2 5 2 4 3 2" xfId="25333"/>
    <cellStyle name="Standard 3 3 2 5 2 4 4" xfId="22681"/>
    <cellStyle name="Standard 3 3 2 5 2 4 5" xfId="13704"/>
    <cellStyle name="Standard 3 3 2 5 2 5" xfId="1668"/>
    <cellStyle name="Standard 3 3 2 5 2 5 2" xfId="9624"/>
    <cellStyle name="Standard 3 3 2 5 2 5 2 2" xfId="29210"/>
    <cellStyle name="Standard 3 3 2 5 2 5 2 3" xfId="17581"/>
    <cellStyle name="Standard 3 3 2 5 2 5 3" xfId="6972"/>
    <cellStyle name="Standard 3 3 2 5 2 5 3 2" xfId="26557"/>
    <cellStyle name="Standard 3 3 2 5 2 5 4" xfId="21253"/>
    <cellStyle name="Standard 3 3 2 5 2 5 5" xfId="14928"/>
    <cellStyle name="Standard 3 3 2 5 2 6" xfId="8400"/>
    <cellStyle name="Standard 3 3 2 5 2 6 2" xfId="27986"/>
    <cellStyle name="Standard 3 3 2 5 2 6 3" xfId="16357"/>
    <cellStyle name="Standard 3 3 2 5 2 7" xfId="4320"/>
    <cellStyle name="Standard 3 3 2 5 2 7 2" xfId="23905"/>
    <cellStyle name="Standard 3 3 2 5 2 8" xfId="20029"/>
    <cellStyle name="Standard 3 3 2 5 2 9" xfId="12276"/>
    <cellStyle name="Standard 3 3 2 5 3" xfId="900"/>
    <cellStyle name="Standard 3 3 2 5 3 2" xfId="2532"/>
    <cellStyle name="Standard 3 3 2 5 3 2 2" xfId="7836"/>
    <cellStyle name="Standard 3 3 2 5 3 2 2 2" xfId="27421"/>
    <cellStyle name="Standard 3 3 2 5 3 2 2 3" xfId="15792"/>
    <cellStyle name="Standard 3 3 2 5 3 2 3" xfId="10488"/>
    <cellStyle name="Standard 3 3 2 5 3 2 3 2" xfId="30074"/>
    <cellStyle name="Standard 3 3 2 5 3 2 3 3" xfId="18445"/>
    <cellStyle name="Standard 3 3 2 5 3 2 4" xfId="5184"/>
    <cellStyle name="Standard 3 3 2 5 3 2 4 2" xfId="24769"/>
    <cellStyle name="Standard 3 3 2 5 3 2 5" xfId="22117"/>
    <cellStyle name="Standard 3 3 2 5 3 2 6" xfId="13140"/>
    <cellStyle name="Standard 3 3 2 5 3 3" xfId="3552"/>
    <cellStyle name="Standard 3 3 2 5 3 3 2" xfId="11508"/>
    <cellStyle name="Standard 3 3 2 5 3 3 2 2" xfId="31094"/>
    <cellStyle name="Standard 3 3 2 5 3 3 2 3" xfId="19465"/>
    <cellStyle name="Standard 3 3 2 5 3 3 3" xfId="6204"/>
    <cellStyle name="Standard 3 3 2 5 3 3 3 2" xfId="25789"/>
    <cellStyle name="Standard 3 3 2 5 3 3 4" xfId="23137"/>
    <cellStyle name="Standard 3 3 2 5 3 3 5" xfId="14160"/>
    <cellStyle name="Standard 3 3 2 5 3 4" xfId="1512"/>
    <cellStyle name="Standard 3 3 2 5 3 4 2" xfId="9468"/>
    <cellStyle name="Standard 3 3 2 5 3 4 2 2" xfId="29054"/>
    <cellStyle name="Standard 3 3 2 5 3 4 2 3" xfId="17425"/>
    <cellStyle name="Standard 3 3 2 5 3 4 3" xfId="6816"/>
    <cellStyle name="Standard 3 3 2 5 3 4 3 2" xfId="26401"/>
    <cellStyle name="Standard 3 3 2 5 3 4 4" xfId="21097"/>
    <cellStyle name="Standard 3 3 2 5 3 4 5" xfId="14772"/>
    <cellStyle name="Standard 3 3 2 5 3 5" xfId="8856"/>
    <cellStyle name="Standard 3 3 2 5 3 5 2" xfId="28442"/>
    <cellStyle name="Standard 3 3 2 5 3 5 3" xfId="16813"/>
    <cellStyle name="Standard 3 3 2 5 3 6" xfId="4164"/>
    <cellStyle name="Standard 3 3 2 5 3 6 2" xfId="23749"/>
    <cellStyle name="Standard 3 3 2 5 3 7" xfId="20485"/>
    <cellStyle name="Standard 3 3 2 5 3 8" xfId="12120"/>
    <cellStyle name="Standard 3 3 2 5 4" xfId="648"/>
    <cellStyle name="Standard 3 3 2 5 4 2" xfId="3300"/>
    <cellStyle name="Standard 3 3 2 5 4 2 2" xfId="11256"/>
    <cellStyle name="Standard 3 3 2 5 4 2 2 2" xfId="30842"/>
    <cellStyle name="Standard 3 3 2 5 4 2 2 3" xfId="19213"/>
    <cellStyle name="Standard 3 3 2 5 4 2 3" xfId="5952"/>
    <cellStyle name="Standard 3 3 2 5 4 2 3 2" xfId="25537"/>
    <cellStyle name="Standard 3 3 2 5 4 2 4" xfId="22885"/>
    <cellStyle name="Standard 3 3 2 5 4 2 5" xfId="13908"/>
    <cellStyle name="Standard 3 3 2 5 4 3" xfId="2280"/>
    <cellStyle name="Standard 3 3 2 5 4 3 2" xfId="10236"/>
    <cellStyle name="Standard 3 3 2 5 4 3 2 2" xfId="29822"/>
    <cellStyle name="Standard 3 3 2 5 4 3 2 3" xfId="18193"/>
    <cellStyle name="Standard 3 3 2 5 4 3 3" xfId="7584"/>
    <cellStyle name="Standard 3 3 2 5 4 3 3 2" xfId="27169"/>
    <cellStyle name="Standard 3 3 2 5 4 3 4" xfId="21865"/>
    <cellStyle name="Standard 3 3 2 5 4 3 5" xfId="15540"/>
    <cellStyle name="Standard 3 3 2 5 4 4" xfId="8604"/>
    <cellStyle name="Standard 3 3 2 5 4 4 2" xfId="28190"/>
    <cellStyle name="Standard 3 3 2 5 4 4 3" xfId="16561"/>
    <cellStyle name="Standard 3 3 2 5 4 5" xfId="4932"/>
    <cellStyle name="Standard 3 3 2 5 4 5 2" xfId="24517"/>
    <cellStyle name="Standard 3 3 2 5 4 6" xfId="20233"/>
    <cellStyle name="Standard 3 3 2 5 4 7" xfId="12888"/>
    <cellStyle name="Standard 3 3 2 5 5" xfId="1920"/>
    <cellStyle name="Standard 3 3 2 5 5 2" xfId="7224"/>
    <cellStyle name="Standard 3 3 2 5 5 2 2" xfId="26809"/>
    <cellStyle name="Standard 3 3 2 5 5 2 3" xfId="15180"/>
    <cellStyle name="Standard 3 3 2 5 5 3" xfId="9876"/>
    <cellStyle name="Standard 3 3 2 5 5 3 2" xfId="29462"/>
    <cellStyle name="Standard 3 3 2 5 5 3 3" xfId="17833"/>
    <cellStyle name="Standard 3 3 2 5 5 4" xfId="4572"/>
    <cellStyle name="Standard 3 3 2 5 5 4 2" xfId="24157"/>
    <cellStyle name="Standard 3 3 2 5 5 5" xfId="21505"/>
    <cellStyle name="Standard 3 3 2 5 5 6" xfId="12528"/>
    <cellStyle name="Standard 3 3 2 5 6" xfId="2940"/>
    <cellStyle name="Standard 3 3 2 5 6 2" xfId="10896"/>
    <cellStyle name="Standard 3 3 2 5 6 2 2" xfId="30482"/>
    <cellStyle name="Standard 3 3 2 5 6 2 3" xfId="18853"/>
    <cellStyle name="Standard 3 3 2 5 6 3" xfId="5592"/>
    <cellStyle name="Standard 3 3 2 5 6 3 2" xfId="25177"/>
    <cellStyle name="Standard 3 3 2 5 6 4" xfId="22525"/>
    <cellStyle name="Standard 3 3 2 5 6 5" xfId="13548"/>
    <cellStyle name="Standard 3 3 2 5 7" xfId="1260"/>
    <cellStyle name="Standard 3 3 2 5 7 2" xfId="9216"/>
    <cellStyle name="Standard 3 3 2 5 7 2 2" xfId="28802"/>
    <cellStyle name="Standard 3 3 2 5 7 2 3" xfId="17173"/>
    <cellStyle name="Standard 3 3 2 5 7 3" xfId="6564"/>
    <cellStyle name="Standard 3 3 2 5 7 3 2" xfId="26149"/>
    <cellStyle name="Standard 3 3 2 5 7 4" xfId="20845"/>
    <cellStyle name="Standard 3 3 2 5 7 5" xfId="14520"/>
    <cellStyle name="Standard 3 3 2 5 8" xfId="8244"/>
    <cellStyle name="Standard 3 3 2 5 8 2" xfId="27830"/>
    <cellStyle name="Standard 3 3 2 5 8 3" xfId="16201"/>
    <cellStyle name="Standard 3 3 2 5 9" xfId="3912"/>
    <cellStyle name="Standard 3 3 2 5 9 2" xfId="23497"/>
    <cellStyle name="Standard 3 3 2 6" xfId="378"/>
    <cellStyle name="Standard 3 3 2 6 2" xfId="990"/>
    <cellStyle name="Standard 3 3 2 6 2 2" xfId="3642"/>
    <cellStyle name="Standard 3 3 2 6 2 2 2" xfId="11598"/>
    <cellStyle name="Standard 3 3 2 6 2 2 2 2" xfId="31184"/>
    <cellStyle name="Standard 3 3 2 6 2 2 2 3" xfId="19555"/>
    <cellStyle name="Standard 3 3 2 6 2 2 3" xfId="6294"/>
    <cellStyle name="Standard 3 3 2 6 2 2 3 2" xfId="25879"/>
    <cellStyle name="Standard 3 3 2 6 2 2 4" xfId="23227"/>
    <cellStyle name="Standard 3 3 2 6 2 2 5" xfId="14250"/>
    <cellStyle name="Standard 3 3 2 6 2 3" xfId="2622"/>
    <cellStyle name="Standard 3 3 2 6 2 3 2" xfId="10578"/>
    <cellStyle name="Standard 3 3 2 6 2 3 2 2" xfId="30164"/>
    <cellStyle name="Standard 3 3 2 6 2 3 2 3" xfId="18535"/>
    <cellStyle name="Standard 3 3 2 6 2 3 3" xfId="7926"/>
    <cellStyle name="Standard 3 3 2 6 2 3 3 2" xfId="27511"/>
    <cellStyle name="Standard 3 3 2 6 2 3 4" xfId="22207"/>
    <cellStyle name="Standard 3 3 2 6 2 3 5" xfId="15882"/>
    <cellStyle name="Standard 3 3 2 6 2 4" xfId="8946"/>
    <cellStyle name="Standard 3 3 2 6 2 4 2" xfId="28532"/>
    <cellStyle name="Standard 3 3 2 6 2 4 3" xfId="16903"/>
    <cellStyle name="Standard 3 3 2 6 2 5" xfId="5274"/>
    <cellStyle name="Standard 3 3 2 6 2 5 2" xfId="24859"/>
    <cellStyle name="Standard 3 3 2 6 2 6" xfId="20575"/>
    <cellStyle name="Standard 3 3 2 6 2 7" xfId="13230"/>
    <cellStyle name="Standard 3 3 2 6 3" xfId="2010"/>
    <cellStyle name="Standard 3 3 2 6 3 2" xfId="7314"/>
    <cellStyle name="Standard 3 3 2 6 3 2 2" xfId="26899"/>
    <cellStyle name="Standard 3 3 2 6 3 2 3" xfId="15270"/>
    <cellStyle name="Standard 3 3 2 6 3 3" xfId="9966"/>
    <cellStyle name="Standard 3 3 2 6 3 3 2" xfId="29552"/>
    <cellStyle name="Standard 3 3 2 6 3 3 3" xfId="17923"/>
    <cellStyle name="Standard 3 3 2 6 3 4" xfId="4662"/>
    <cellStyle name="Standard 3 3 2 6 3 4 2" xfId="24247"/>
    <cellStyle name="Standard 3 3 2 6 3 5" xfId="21595"/>
    <cellStyle name="Standard 3 3 2 6 3 6" xfId="12618"/>
    <cellStyle name="Standard 3 3 2 6 4" xfId="3030"/>
    <cellStyle name="Standard 3 3 2 6 4 2" xfId="10986"/>
    <cellStyle name="Standard 3 3 2 6 4 2 2" xfId="30572"/>
    <cellStyle name="Standard 3 3 2 6 4 2 3" xfId="18943"/>
    <cellStyle name="Standard 3 3 2 6 4 3" xfId="5682"/>
    <cellStyle name="Standard 3 3 2 6 4 3 2" xfId="25267"/>
    <cellStyle name="Standard 3 3 2 6 4 4" xfId="22615"/>
    <cellStyle name="Standard 3 3 2 6 4 5" xfId="13638"/>
    <cellStyle name="Standard 3 3 2 6 5" xfId="1602"/>
    <cellStyle name="Standard 3 3 2 6 5 2" xfId="9558"/>
    <cellStyle name="Standard 3 3 2 6 5 2 2" xfId="29144"/>
    <cellStyle name="Standard 3 3 2 6 5 2 3" xfId="17515"/>
    <cellStyle name="Standard 3 3 2 6 5 3" xfId="6906"/>
    <cellStyle name="Standard 3 3 2 6 5 3 2" xfId="26491"/>
    <cellStyle name="Standard 3 3 2 6 5 4" xfId="21187"/>
    <cellStyle name="Standard 3 3 2 6 5 5" xfId="14862"/>
    <cellStyle name="Standard 3 3 2 6 6" xfId="8334"/>
    <cellStyle name="Standard 3 3 2 6 6 2" xfId="27920"/>
    <cellStyle name="Standard 3 3 2 6 6 3" xfId="16291"/>
    <cellStyle name="Standard 3 3 2 6 7" xfId="4254"/>
    <cellStyle name="Standard 3 3 2 6 7 2" xfId="23839"/>
    <cellStyle name="Standard 3 3 2 6 8" xfId="19963"/>
    <cellStyle name="Standard 3 3 2 6 9" xfId="12210"/>
    <cellStyle name="Standard 3 3 2 7" xfId="774"/>
    <cellStyle name="Standard 3 3 2 7 2" xfId="2406"/>
    <cellStyle name="Standard 3 3 2 7 2 2" xfId="7710"/>
    <cellStyle name="Standard 3 3 2 7 2 2 2" xfId="27295"/>
    <cellStyle name="Standard 3 3 2 7 2 2 3" xfId="15666"/>
    <cellStyle name="Standard 3 3 2 7 2 3" xfId="10362"/>
    <cellStyle name="Standard 3 3 2 7 2 3 2" xfId="29948"/>
    <cellStyle name="Standard 3 3 2 7 2 3 3" xfId="18319"/>
    <cellStyle name="Standard 3 3 2 7 2 4" xfId="5058"/>
    <cellStyle name="Standard 3 3 2 7 2 4 2" xfId="24643"/>
    <cellStyle name="Standard 3 3 2 7 2 5" xfId="21991"/>
    <cellStyle name="Standard 3 3 2 7 2 6" xfId="13014"/>
    <cellStyle name="Standard 3 3 2 7 3" xfId="3426"/>
    <cellStyle name="Standard 3 3 2 7 3 2" xfId="11382"/>
    <cellStyle name="Standard 3 3 2 7 3 2 2" xfId="30968"/>
    <cellStyle name="Standard 3 3 2 7 3 2 3" xfId="19339"/>
    <cellStyle name="Standard 3 3 2 7 3 3" xfId="6078"/>
    <cellStyle name="Standard 3 3 2 7 3 3 2" xfId="25663"/>
    <cellStyle name="Standard 3 3 2 7 3 4" xfId="23011"/>
    <cellStyle name="Standard 3 3 2 7 3 5" xfId="14034"/>
    <cellStyle name="Standard 3 3 2 7 4" xfId="1386"/>
    <cellStyle name="Standard 3 3 2 7 4 2" xfId="9342"/>
    <cellStyle name="Standard 3 3 2 7 4 2 2" xfId="28928"/>
    <cellStyle name="Standard 3 3 2 7 4 2 3" xfId="17299"/>
    <cellStyle name="Standard 3 3 2 7 4 3" xfId="6690"/>
    <cellStyle name="Standard 3 3 2 7 4 3 2" xfId="26275"/>
    <cellStyle name="Standard 3 3 2 7 4 4" xfId="20971"/>
    <cellStyle name="Standard 3 3 2 7 4 5" xfId="14646"/>
    <cellStyle name="Standard 3 3 2 7 5" xfId="8730"/>
    <cellStyle name="Standard 3 3 2 7 5 2" xfId="28316"/>
    <cellStyle name="Standard 3 3 2 7 5 3" xfId="16687"/>
    <cellStyle name="Standard 3 3 2 7 6" xfId="4038"/>
    <cellStyle name="Standard 3 3 2 7 6 2" xfId="23623"/>
    <cellStyle name="Standard 3 3 2 7 7" xfId="20359"/>
    <cellStyle name="Standard 3 3 2 7 8" xfId="11994"/>
    <cellStyle name="Standard 3 3 2 8" xfId="582"/>
    <cellStyle name="Standard 3 3 2 8 2" xfId="3234"/>
    <cellStyle name="Standard 3 3 2 8 2 2" xfId="11190"/>
    <cellStyle name="Standard 3 3 2 8 2 2 2" xfId="30776"/>
    <cellStyle name="Standard 3 3 2 8 2 2 3" xfId="19147"/>
    <cellStyle name="Standard 3 3 2 8 2 3" xfId="5886"/>
    <cellStyle name="Standard 3 3 2 8 2 3 2" xfId="25471"/>
    <cellStyle name="Standard 3 3 2 8 2 4" xfId="22819"/>
    <cellStyle name="Standard 3 3 2 8 2 5" xfId="13842"/>
    <cellStyle name="Standard 3 3 2 8 3" xfId="2214"/>
    <cellStyle name="Standard 3 3 2 8 3 2" xfId="10170"/>
    <cellStyle name="Standard 3 3 2 8 3 2 2" xfId="29756"/>
    <cellStyle name="Standard 3 3 2 8 3 2 3" xfId="18127"/>
    <cellStyle name="Standard 3 3 2 8 3 3" xfId="7518"/>
    <cellStyle name="Standard 3 3 2 8 3 3 2" xfId="27103"/>
    <cellStyle name="Standard 3 3 2 8 3 4" xfId="21799"/>
    <cellStyle name="Standard 3 3 2 8 3 5" xfId="15474"/>
    <cellStyle name="Standard 3 3 2 8 4" xfId="8538"/>
    <cellStyle name="Standard 3 3 2 8 4 2" xfId="28124"/>
    <cellStyle name="Standard 3 3 2 8 4 3" xfId="16495"/>
    <cellStyle name="Standard 3 3 2 8 5" xfId="4866"/>
    <cellStyle name="Standard 3 3 2 8 5 2" xfId="24451"/>
    <cellStyle name="Standard 3 3 2 8 6" xfId="20167"/>
    <cellStyle name="Standard 3 3 2 8 7" xfId="12822"/>
    <cellStyle name="Standard 3 3 2 9" xfId="1794"/>
    <cellStyle name="Standard 3 3 2 9 2" xfId="7098"/>
    <cellStyle name="Standard 3 3 2 9 2 2" xfId="26683"/>
    <cellStyle name="Standard 3 3 2 9 2 3" xfId="15054"/>
    <cellStyle name="Standard 3 3 2 9 3" xfId="9750"/>
    <cellStyle name="Standard 3 3 2 9 3 2" xfId="29336"/>
    <cellStyle name="Standard 3 3 2 9 3 3" xfId="17707"/>
    <cellStyle name="Standard 3 3 2 9 4" xfId="4446"/>
    <cellStyle name="Standard 3 3 2 9 4 2" xfId="24031"/>
    <cellStyle name="Standard 3 3 2 9 5" xfId="21379"/>
    <cellStyle name="Standard 3 3 2 9 6" xfId="12402"/>
    <cellStyle name="Standard 3 3 20" xfId="31374"/>
    <cellStyle name="Standard 3 3 20 2" xfId="31391"/>
    <cellStyle name="Standard 3 3 20 3" xfId="31409"/>
    <cellStyle name="Standard 3 3 21" xfId="31378"/>
    <cellStyle name="Standard 3 3 21 2" xfId="31395"/>
    <cellStyle name="Standard 3 3 22" xfId="157"/>
    <cellStyle name="Standard 3 3 23" xfId="31382"/>
    <cellStyle name="Standard 3 3 24" xfId="31401"/>
    <cellStyle name="Standard 3 3 25" xfId="31477"/>
    <cellStyle name="Standard 3 3 3" xfId="184"/>
    <cellStyle name="Standard 3 3 3 10" xfId="1184"/>
    <cellStyle name="Standard 3 3 3 10 2" xfId="9140"/>
    <cellStyle name="Standard 3 3 3 10 2 2" xfId="28726"/>
    <cellStyle name="Standard 3 3 3 10 2 3" xfId="17097"/>
    <cellStyle name="Standard 3 3 3 10 3" xfId="6488"/>
    <cellStyle name="Standard 3 3 3 10 3 2" xfId="26073"/>
    <cellStyle name="Standard 3 3 3 10 4" xfId="20769"/>
    <cellStyle name="Standard 3 3 3 10 5" xfId="14444"/>
    <cellStyle name="Standard 3 3 3 11" xfId="8138"/>
    <cellStyle name="Standard 3 3 3 11 2" xfId="27724"/>
    <cellStyle name="Standard 3 3 3 11 3" xfId="16095"/>
    <cellStyle name="Standard 3 3 3 12" xfId="3836"/>
    <cellStyle name="Standard 3 3 3 12 2" xfId="23421"/>
    <cellStyle name="Standard 3 3 3 13" xfId="19767"/>
    <cellStyle name="Standard 3 3 3 14" xfId="11792"/>
    <cellStyle name="Standard 3 3 3 2" xfId="260"/>
    <cellStyle name="Standard 3 3 3 2 10" xfId="3884"/>
    <cellStyle name="Standard 3 3 3 2 10 2" xfId="23469"/>
    <cellStyle name="Standard 3 3 3 2 11" xfId="19845"/>
    <cellStyle name="Standard 3 3 3 2 12" xfId="11840"/>
    <cellStyle name="Standard 3 3 3 2 2" xfId="344"/>
    <cellStyle name="Standard 3 3 3 2 2 10" xfId="19929"/>
    <cellStyle name="Standard 3 3 3 2 2 11" xfId="11966"/>
    <cellStyle name="Standard 3 3 3 2 2 2" xfId="542"/>
    <cellStyle name="Standard 3 3 3 2 2 2 2" xfId="1154"/>
    <cellStyle name="Standard 3 3 3 2 2 2 2 2" xfId="3806"/>
    <cellStyle name="Standard 3 3 3 2 2 2 2 2 2" xfId="11762"/>
    <cellStyle name="Standard 3 3 3 2 2 2 2 2 2 2" xfId="31348"/>
    <cellStyle name="Standard 3 3 3 2 2 2 2 2 2 3" xfId="19719"/>
    <cellStyle name="Standard 3 3 3 2 2 2 2 2 3" xfId="6458"/>
    <cellStyle name="Standard 3 3 3 2 2 2 2 2 3 2" xfId="26043"/>
    <cellStyle name="Standard 3 3 3 2 2 2 2 2 4" xfId="23391"/>
    <cellStyle name="Standard 3 3 3 2 2 2 2 2 5" xfId="14414"/>
    <cellStyle name="Standard 3 3 3 2 2 2 2 3" xfId="2786"/>
    <cellStyle name="Standard 3 3 3 2 2 2 2 3 2" xfId="10742"/>
    <cellStyle name="Standard 3 3 3 2 2 2 2 3 2 2" xfId="30328"/>
    <cellStyle name="Standard 3 3 3 2 2 2 2 3 2 3" xfId="18699"/>
    <cellStyle name="Standard 3 3 3 2 2 2 2 3 3" xfId="8090"/>
    <cellStyle name="Standard 3 3 3 2 2 2 2 3 3 2" xfId="27675"/>
    <cellStyle name="Standard 3 3 3 2 2 2 2 3 4" xfId="22371"/>
    <cellStyle name="Standard 3 3 3 2 2 2 2 3 5" xfId="16046"/>
    <cellStyle name="Standard 3 3 3 2 2 2 2 4" xfId="9110"/>
    <cellStyle name="Standard 3 3 3 2 2 2 2 4 2" xfId="28696"/>
    <cellStyle name="Standard 3 3 3 2 2 2 2 4 3" xfId="17067"/>
    <cellStyle name="Standard 3 3 3 2 2 2 2 5" xfId="5438"/>
    <cellStyle name="Standard 3 3 3 2 2 2 2 5 2" xfId="25023"/>
    <cellStyle name="Standard 3 3 3 2 2 2 2 6" xfId="20739"/>
    <cellStyle name="Standard 3 3 3 2 2 2 2 7" xfId="13394"/>
    <cellStyle name="Standard 3 3 3 2 2 2 3" xfId="2174"/>
    <cellStyle name="Standard 3 3 3 2 2 2 3 2" xfId="7478"/>
    <cellStyle name="Standard 3 3 3 2 2 2 3 2 2" xfId="27063"/>
    <cellStyle name="Standard 3 3 3 2 2 2 3 2 3" xfId="15434"/>
    <cellStyle name="Standard 3 3 3 2 2 2 3 3" xfId="10130"/>
    <cellStyle name="Standard 3 3 3 2 2 2 3 3 2" xfId="29716"/>
    <cellStyle name="Standard 3 3 3 2 2 2 3 3 3" xfId="18087"/>
    <cellStyle name="Standard 3 3 3 2 2 2 3 4" xfId="4826"/>
    <cellStyle name="Standard 3 3 3 2 2 2 3 4 2" xfId="24411"/>
    <cellStyle name="Standard 3 3 3 2 2 2 3 5" xfId="21759"/>
    <cellStyle name="Standard 3 3 3 2 2 2 3 6" xfId="12782"/>
    <cellStyle name="Standard 3 3 3 2 2 2 4" xfId="3194"/>
    <cellStyle name="Standard 3 3 3 2 2 2 4 2" xfId="11150"/>
    <cellStyle name="Standard 3 3 3 2 2 2 4 2 2" xfId="30736"/>
    <cellStyle name="Standard 3 3 3 2 2 2 4 2 3" xfId="19107"/>
    <cellStyle name="Standard 3 3 3 2 2 2 4 3" xfId="5846"/>
    <cellStyle name="Standard 3 3 3 2 2 2 4 3 2" xfId="25431"/>
    <cellStyle name="Standard 3 3 3 2 2 2 4 4" xfId="22779"/>
    <cellStyle name="Standard 3 3 3 2 2 2 4 5" xfId="13802"/>
    <cellStyle name="Standard 3 3 3 2 2 2 5" xfId="1766"/>
    <cellStyle name="Standard 3 3 3 2 2 2 5 2" xfId="9722"/>
    <cellStyle name="Standard 3 3 3 2 2 2 5 2 2" xfId="29308"/>
    <cellStyle name="Standard 3 3 3 2 2 2 5 2 3" xfId="17679"/>
    <cellStyle name="Standard 3 3 3 2 2 2 5 3" xfId="7070"/>
    <cellStyle name="Standard 3 3 3 2 2 2 5 3 2" xfId="26655"/>
    <cellStyle name="Standard 3 3 3 2 2 2 5 4" xfId="21351"/>
    <cellStyle name="Standard 3 3 3 2 2 2 5 5" xfId="15026"/>
    <cellStyle name="Standard 3 3 3 2 2 2 6" xfId="8498"/>
    <cellStyle name="Standard 3 3 3 2 2 2 6 2" xfId="28084"/>
    <cellStyle name="Standard 3 3 3 2 2 2 6 3" xfId="16455"/>
    <cellStyle name="Standard 3 3 3 2 2 2 7" xfId="4418"/>
    <cellStyle name="Standard 3 3 3 2 2 2 7 2" xfId="24003"/>
    <cellStyle name="Standard 3 3 3 2 2 2 8" xfId="20127"/>
    <cellStyle name="Standard 3 3 3 2 2 2 9" xfId="12374"/>
    <cellStyle name="Standard 3 3 3 2 2 3" xfId="956"/>
    <cellStyle name="Standard 3 3 3 2 2 3 2" xfId="2588"/>
    <cellStyle name="Standard 3 3 3 2 2 3 2 2" xfId="7892"/>
    <cellStyle name="Standard 3 3 3 2 2 3 2 2 2" xfId="27477"/>
    <cellStyle name="Standard 3 3 3 2 2 3 2 2 3" xfId="15848"/>
    <cellStyle name="Standard 3 3 3 2 2 3 2 3" xfId="10544"/>
    <cellStyle name="Standard 3 3 3 2 2 3 2 3 2" xfId="30130"/>
    <cellStyle name="Standard 3 3 3 2 2 3 2 3 3" xfId="18501"/>
    <cellStyle name="Standard 3 3 3 2 2 3 2 4" xfId="5240"/>
    <cellStyle name="Standard 3 3 3 2 2 3 2 4 2" xfId="24825"/>
    <cellStyle name="Standard 3 3 3 2 2 3 2 5" xfId="22173"/>
    <cellStyle name="Standard 3 3 3 2 2 3 2 6" xfId="13196"/>
    <cellStyle name="Standard 3 3 3 2 2 3 3" xfId="3608"/>
    <cellStyle name="Standard 3 3 3 2 2 3 3 2" xfId="11564"/>
    <cellStyle name="Standard 3 3 3 2 2 3 3 2 2" xfId="31150"/>
    <cellStyle name="Standard 3 3 3 2 2 3 3 2 3" xfId="19521"/>
    <cellStyle name="Standard 3 3 3 2 2 3 3 3" xfId="6260"/>
    <cellStyle name="Standard 3 3 3 2 2 3 3 3 2" xfId="25845"/>
    <cellStyle name="Standard 3 3 3 2 2 3 3 4" xfId="23193"/>
    <cellStyle name="Standard 3 3 3 2 2 3 3 5" xfId="14216"/>
    <cellStyle name="Standard 3 3 3 2 2 3 4" xfId="1568"/>
    <cellStyle name="Standard 3 3 3 2 2 3 4 2" xfId="9524"/>
    <cellStyle name="Standard 3 3 3 2 2 3 4 2 2" xfId="29110"/>
    <cellStyle name="Standard 3 3 3 2 2 3 4 2 3" xfId="17481"/>
    <cellStyle name="Standard 3 3 3 2 2 3 4 3" xfId="6872"/>
    <cellStyle name="Standard 3 3 3 2 2 3 4 3 2" xfId="26457"/>
    <cellStyle name="Standard 3 3 3 2 2 3 4 4" xfId="21153"/>
    <cellStyle name="Standard 3 3 3 2 2 3 4 5" xfId="14828"/>
    <cellStyle name="Standard 3 3 3 2 2 3 5" xfId="8912"/>
    <cellStyle name="Standard 3 3 3 2 2 3 5 2" xfId="28498"/>
    <cellStyle name="Standard 3 3 3 2 2 3 5 3" xfId="16869"/>
    <cellStyle name="Standard 3 3 3 2 2 3 6" xfId="4220"/>
    <cellStyle name="Standard 3 3 3 2 2 3 6 2" xfId="23805"/>
    <cellStyle name="Standard 3 3 3 2 2 3 7" xfId="20541"/>
    <cellStyle name="Standard 3 3 3 2 2 3 8" xfId="12176"/>
    <cellStyle name="Standard 3 3 3 2 2 4" xfId="746"/>
    <cellStyle name="Standard 3 3 3 2 2 4 2" xfId="3398"/>
    <cellStyle name="Standard 3 3 3 2 2 4 2 2" xfId="11354"/>
    <cellStyle name="Standard 3 3 3 2 2 4 2 2 2" xfId="30940"/>
    <cellStyle name="Standard 3 3 3 2 2 4 2 2 3" xfId="19311"/>
    <cellStyle name="Standard 3 3 3 2 2 4 2 3" xfId="6050"/>
    <cellStyle name="Standard 3 3 3 2 2 4 2 3 2" xfId="25635"/>
    <cellStyle name="Standard 3 3 3 2 2 4 2 4" xfId="22983"/>
    <cellStyle name="Standard 3 3 3 2 2 4 2 5" xfId="14006"/>
    <cellStyle name="Standard 3 3 3 2 2 4 3" xfId="2378"/>
    <cellStyle name="Standard 3 3 3 2 2 4 3 2" xfId="10334"/>
    <cellStyle name="Standard 3 3 3 2 2 4 3 2 2" xfId="29920"/>
    <cellStyle name="Standard 3 3 3 2 2 4 3 2 3" xfId="18291"/>
    <cellStyle name="Standard 3 3 3 2 2 4 3 3" xfId="7682"/>
    <cellStyle name="Standard 3 3 3 2 2 4 3 3 2" xfId="27267"/>
    <cellStyle name="Standard 3 3 3 2 2 4 3 4" xfId="21963"/>
    <cellStyle name="Standard 3 3 3 2 2 4 3 5" xfId="15638"/>
    <cellStyle name="Standard 3 3 3 2 2 4 4" xfId="8702"/>
    <cellStyle name="Standard 3 3 3 2 2 4 4 2" xfId="28288"/>
    <cellStyle name="Standard 3 3 3 2 2 4 4 3" xfId="16659"/>
    <cellStyle name="Standard 3 3 3 2 2 4 5" xfId="5030"/>
    <cellStyle name="Standard 3 3 3 2 2 4 5 2" xfId="24615"/>
    <cellStyle name="Standard 3 3 3 2 2 4 6" xfId="20331"/>
    <cellStyle name="Standard 3 3 3 2 2 4 7" xfId="12986"/>
    <cellStyle name="Standard 3 3 3 2 2 5" xfId="1976"/>
    <cellStyle name="Standard 3 3 3 2 2 5 2" xfId="7280"/>
    <cellStyle name="Standard 3 3 3 2 2 5 2 2" xfId="26865"/>
    <cellStyle name="Standard 3 3 3 2 2 5 2 3" xfId="15236"/>
    <cellStyle name="Standard 3 3 3 2 2 5 3" xfId="9932"/>
    <cellStyle name="Standard 3 3 3 2 2 5 3 2" xfId="29518"/>
    <cellStyle name="Standard 3 3 3 2 2 5 3 3" xfId="17889"/>
    <cellStyle name="Standard 3 3 3 2 2 5 4" xfId="4628"/>
    <cellStyle name="Standard 3 3 3 2 2 5 4 2" xfId="24213"/>
    <cellStyle name="Standard 3 3 3 2 2 5 5" xfId="21561"/>
    <cellStyle name="Standard 3 3 3 2 2 5 6" xfId="12584"/>
    <cellStyle name="Standard 3 3 3 2 2 6" xfId="2996"/>
    <cellStyle name="Standard 3 3 3 2 2 6 2" xfId="10952"/>
    <cellStyle name="Standard 3 3 3 2 2 6 2 2" xfId="30538"/>
    <cellStyle name="Standard 3 3 3 2 2 6 2 3" xfId="18909"/>
    <cellStyle name="Standard 3 3 3 2 2 6 3" xfId="5648"/>
    <cellStyle name="Standard 3 3 3 2 2 6 3 2" xfId="25233"/>
    <cellStyle name="Standard 3 3 3 2 2 6 4" xfId="22581"/>
    <cellStyle name="Standard 3 3 3 2 2 6 5" xfId="13604"/>
    <cellStyle name="Standard 3 3 3 2 2 7" xfId="1358"/>
    <cellStyle name="Standard 3 3 3 2 2 7 2" xfId="9314"/>
    <cellStyle name="Standard 3 3 3 2 2 7 2 2" xfId="28900"/>
    <cellStyle name="Standard 3 3 3 2 2 7 2 3" xfId="17271"/>
    <cellStyle name="Standard 3 3 3 2 2 7 3" xfId="6662"/>
    <cellStyle name="Standard 3 3 3 2 2 7 3 2" xfId="26247"/>
    <cellStyle name="Standard 3 3 3 2 2 7 4" xfId="20943"/>
    <cellStyle name="Standard 3 3 3 2 2 7 5" xfId="14618"/>
    <cellStyle name="Standard 3 3 3 2 2 8" xfId="8300"/>
    <cellStyle name="Standard 3 3 3 2 2 8 2" xfId="27886"/>
    <cellStyle name="Standard 3 3 3 2 2 8 3" xfId="16257"/>
    <cellStyle name="Standard 3 3 3 2 2 9" xfId="4010"/>
    <cellStyle name="Standard 3 3 3 2 2 9 2" xfId="23595"/>
    <cellStyle name="Standard 3 3 3 2 3" xfId="416"/>
    <cellStyle name="Standard 3 3 3 2 3 2" xfId="1028"/>
    <cellStyle name="Standard 3 3 3 2 3 2 2" xfId="3680"/>
    <cellStyle name="Standard 3 3 3 2 3 2 2 2" xfId="11636"/>
    <cellStyle name="Standard 3 3 3 2 3 2 2 2 2" xfId="31222"/>
    <cellStyle name="Standard 3 3 3 2 3 2 2 2 3" xfId="19593"/>
    <cellStyle name="Standard 3 3 3 2 3 2 2 3" xfId="6332"/>
    <cellStyle name="Standard 3 3 3 2 3 2 2 3 2" xfId="25917"/>
    <cellStyle name="Standard 3 3 3 2 3 2 2 4" xfId="23265"/>
    <cellStyle name="Standard 3 3 3 2 3 2 2 5" xfId="14288"/>
    <cellStyle name="Standard 3 3 3 2 3 2 3" xfId="2660"/>
    <cellStyle name="Standard 3 3 3 2 3 2 3 2" xfId="10616"/>
    <cellStyle name="Standard 3 3 3 2 3 2 3 2 2" xfId="30202"/>
    <cellStyle name="Standard 3 3 3 2 3 2 3 2 3" xfId="18573"/>
    <cellStyle name="Standard 3 3 3 2 3 2 3 3" xfId="7964"/>
    <cellStyle name="Standard 3 3 3 2 3 2 3 3 2" xfId="27549"/>
    <cellStyle name="Standard 3 3 3 2 3 2 3 4" xfId="22245"/>
    <cellStyle name="Standard 3 3 3 2 3 2 3 5" xfId="15920"/>
    <cellStyle name="Standard 3 3 3 2 3 2 4" xfId="8984"/>
    <cellStyle name="Standard 3 3 3 2 3 2 4 2" xfId="28570"/>
    <cellStyle name="Standard 3 3 3 2 3 2 4 3" xfId="16941"/>
    <cellStyle name="Standard 3 3 3 2 3 2 5" xfId="5312"/>
    <cellStyle name="Standard 3 3 3 2 3 2 5 2" xfId="24897"/>
    <cellStyle name="Standard 3 3 3 2 3 2 6" xfId="20613"/>
    <cellStyle name="Standard 3 3 3 2 3 2 7" xfId="13268"/>
    <cellStyle name="Standard 3 3 3 2 3 3" xfId="2048"/>
    <cellStyle name="Standard 3 3 3 2 3 3 2" xfId="7352"/>
    <cellStyle name="Standard 3 3 3 2 3 3 2 2" xfId="26937"/>
    <cellStyle name="Standard 3 3 3 2 3 3 2 3" xfId="15308"/>
    <cellStyle name="Standard 3 3 3 2 3 3 3" xfId="10004"/>
    <cellStyle name="Standard 3 3 3 2 3 3 3 2" xfId="29590"/>
    <cellStyle name="Standard 3 3 3 2 3 3 3 3" xfId="17961"/>
    <cellStyle name="Standard 3 3 3 2 3 3 4" xfId="4700"/>
    <cellStyle name="Standard 3 3 3 2 3 3 4 2" xfId="24285"/>
    <cellStyle name="Standard 3 3 3 2 3 3 5" xfId="21633"/>
    <cellStyle name="Standard 3 3 3 2 3 3 6" xfId="12656"/>
    <cellStyle name="Standard 3 3 3 2 3 4" xfId="3068"/>
    <cellStyle name="Standard 3 3 3 2 3 4 2" xfId="11024"/>
    <cellStyle name="Standard 3 3 3 2 3 4 2 2" xfId="30610"/>
    <cellStyle name="Standard 3 3 3 2 3 4 2 3" xfId="18981"/>
    <cellStyle name="Standard 3 3 3 2 3 4 3" xfId="5720"/>
    <cellStyle name="Standard 3 3 3 2 3 4 3 2" xfId="25305"/>
    <cellStyle name="Standard 3 3 3 2 3 4 4" xfId="22653"/>
    <cellStyle name="Standard 3 3 3 2 3 4 5" xfId="13676"/>
    <cellStyle name="Standard 3 3 3 2 3 5" xfId="1640"/>
    <cellStyle name="Standard 3 3 3 2 3 5 2" xfId="9596"/>
    <cellStyle name="Standard 3 3 3 2 3 5 2 2" xfId="29182"/>
    <cellStyle name="Standard 3 3 3 2 3 5 2 3" xfId="17553"/>
    <cellStyle name="Standard 3 3 3 2 3 5 3" xfId="6944"/>
    <cellStyle name="Standard 3 3 3 2 3 5 3 2" xfId="26529"/>
    <cellStyle name="Standard 3 3 3 2 3 5 4" xfId="21225"/>
    <cellStyle name="Standard 3 3 3 2 3 5 5" xfId="14900"/>
    <cellStyle name="Standard 3 3 3 2 3 6" xfId="8372"/>
    <cellStyle name="Standard 3 3 3 2 3 6 2" xfId="27958"/>
    <cellStyle name="Standard 3 3 3 2 3 6 3" xfId="16329"/>
    <cellStyle name="Standard 3 3 3 2 3 7" xfId="4292"/>
    <cellStyle name="Standard 3 3 3 2 3 7 2" xfId="23877"/>
    <cellStyle name="Standard 3 3 3 2 3 8" xfId="20001"/>
    <cellStyle name="Standard 3 3 3 2 3 9" xfId="12248"/>
    <cellStyle name="Standard 3 3 3 2 4" xfId="872"/>
    <cellStyle name="Standard 3 3 3 2 4 2" xfId="2504"/>
    <cellStyle name="Standard 3 3 3 2 4 2 2" xfId="7808"/>
    <cellStyle name="Standard 3 3 3 2 4 2 2 2" xfId="27393"/>
    <cellStyle name="Standard 3 3 3 2 4 2 2 3" xfId="15764"/>
    <cellStyle name="Standard 3 3 3 2 4 2 3" xfId="10460"/>
    <cellStyle name="Standard 3 3 3 2 4 2 3 2" xfId="30046"/>
    <cellStyle name="Standard 3 3 3 2 4 2 3 3" xfId="18417"/>
    <cellStyle name="Standard 3 3 3 2 4 2 4" xfId="5156"/>
    <cellStyle name="Standard 3 3 3 2 4 2 4 2" xfId="24741"/>
    <cellStyle name="Standard 3 3 3 2 4 2 5" xfId="22089"/>
    <cellStyle name="Standard 3 3 3 2 4 2 6" xfId="13112"/>
    <cellStyle name="Standard 3 3 3 2 4 3" xfId="3524"/>
    <cellStyle name="Standard 3 3 3 2 4 3 2" xfId="11480"/>
    <cellStyle name="Standard 3 3 3 2 4 3 2 2" xfId="31066"/>
    <cellStyle name="Standard 3 3 3 2 4 3 2 3" xfId="19437"/>
    <cellStyle name="Standard 3 3 3 2 4 3 3" xfId="6176"/>
    <cellStyle name="Standard 3 3 3 2 4 3 3 2" xfId="25761"/>
    <cellStyle name="Standard 3 3 3 2 4 3 4" xfId="23109"/>
    <cellStyle name="Standard 3 3 3 2 4 3 5" xfId="14132"/>
    <cellStyle name="Standard 3 3 3 2 4 4" xfId="1484"/>
    <cellStyle name="Standard 3 3 3 2 4 4 2" xfId="9440"/>
    <cellStyle name="Standard 3 3 3 2 4 4 2 2" xfId="29026"/>
    <cellStyle name="Standard 3 3 3 2 4 4 2 3" xfId="17397"/>
    <cellStyle name="Standard 3 3 3 2 4 4 3" xfId="6788"/>
    <cellStyle name="Standard 3 3 3 2 4 4 3 2" xfId="26373"/>
    <cellStyle name="Standard 3 3 3 2 4 4 4" xfId="21069"/>
    <cellStyle name="Standard 3 3 3 2 4 4 5" xfId="14744"/>
    <cellStyle name="Standard 3 3 3 2 4 5" xfId="8828"/>
    <cellStyle name="Standard 3 3 3 2 4 5 2" xfId="28414"/>
    <cellStyle name="Standard 3 3 3 2 4 5 3" xfId="16785"/>
    <cellStyle name="Standard 3 3 3 2 4 6" xfId="4136"/>
    <cellStyle name="Standard 3 3 3 2 4 6 2" xfId="23721"/>
    <cellStyle name="Standard 3 3 3 2 4 7" xfId="20457"/>
    <cellStyle name="Standard 3 3 3 2 4 8" xfId="12092"/>
    <cellStyle name="Standard 3 3 3 2 5" xfId="620"/>
    <cellStyle name="Standard 3 3 3 2 5 2" xfId="3272"/>
    <cellStyle name="Standard 3 3 3 2 5 2 2" xfId="11228"/>
    <cellStyle name="Standard 3 3 3 2 5 2 2 2" xfId="30814"/>
    <cellStyle name="Standard 3 3 3 2 5 2 2 3" xfId="19185"/>
    <cellStyle name="Standard 3 3 3 2 5 2 3" xfId="5924"/>
    <cellStyle name="Standard 3 3 3 2 5 2 3 2" xfId="25509"/>
    <cellStyle name="Standard 3 3 3 2 5 2 4" xfId="22857"/>
    <cellStyle name="Standard 3 3 3 2 5 2 5" xfId="13880"/>
    <cellStyle name="Standard 3 3 3 2 5 3" xfId="2252"/>
    <cellStyle name="Standard 3 3 3 2 5 3 2" xfId="10208"/>
    <cellStyle name="Standard 3 3 3 2 5 3 2 2" xfId="29794"/>
    <cellStyle name="Standard 3 3 3 2 5 3 2 3" xfId="18165"/>
    <cellStyle name="Standard 3 3 3 2 5 3 3" xfId="7556"/>
    <cellStyle name="Standard 3 3 3 2 5 3 3 2" xfId="27141"/>
    <cellStyle name="Standard 3 3 3 2 5 3 4" xfId="21837"/>
    <cellStyle name="Standard 3 3 3 2 5 3 5" xfId="15512"/>
    <cellStyle name="Standard 3 3 3 2 5 4" xfId="8576"/>
    <cellStyle name="Standard 3 3 3 2 5 4 2" xfId="28162"/>
    <cellStyle name="Standard 3 3 3 2 5 4 3" xfId="16533"/>
    <cellStyle name="Standard 3 3 3 2 5 5" xfId="4904"/>
    <cellStyle name="Standard 3 3 3 2 5 5 2" xfId="24489"/>
    <cellStyle name="Standard 3 3 3 2 5 6" xfId="20205"/>
    <cellStyle name="Standard 3 3 3 2 5 7" xfId="12860"/>
    <cellStyle name="Standard 3 3 3 2 6" xfId="1892"/>
    <cellStyle name="Standard 3 3 3 2 6 2" xfId="7196"/>
    <cellStyle name="Standard 3 3 3 2 6 2 2" xfId="26781"/>
    <cellStyle name="Standard 3 3 3 2 6 2 3" xfId="15152"/>
    <cellStyle name="Standard 3 3 3 2 6 3" xfId="9848"/>
    <cellStyle name="Standard 3 3 3 2 6 3 2" xfId="29434"/>
    <cellStyle name="Standard 3 3 3 2 6 3 3" xfId="17805"/>
    <cellStyle name="Standard 3 3 3 2 6 4" xfId="4544"/>
    <cellStyle name="Standard 3 3 3 2 6 4 2" xfId="24129"/>
    <cellStyle name="Standard 3 3 3 2 6 5" xfId="21477"/>
    <cellStyle name="Standard 3 3 3 2 6 6" xfId="12500"/>
    <cellStyle name="Standard 3 3 3 2 7" xfId="2912"/>
    <cellStyle name="Standard 3 3 3 2 7 2" xfId="10868"/>
    <cellStyle name="Standard 3 3 3 2 7 2 2" xfId="30454"/>
    <cellStyle name="Standard 3 3 3 2 7 2 3" xfId="18825"/>
    <cellStyle name="Standard 3 3 3 2 7 3" xfId="5564"/>
    <cellStyle name="Standard 3 3 3 2 7 3 2" xfId="25149"/>
    <cellStyle name="Standard 3 3 3 2 7 4" xfId="22497"/>
    <cellStyle name="Standard 3 3 3 2 7 5" xfId="13520"/>
    <cellStyle name="Standard 3 3 3 2 8" xfId="1232"/>
    <cellStyle name="Standard 3 3 3 2 8 2" xfId="9188"/>
    <cellStyle name="Standard 3 3 3 2 8 2 2" xfId="28774"/>
    <cellStyle name="Standard 3 3 3 2 8 2 3" xfId="17145"/>
    <cellStyle name="Standard 3 3 3 2 8 3" xfId="6536"/>
    <cellStyle name="Standard 3 3 3 2 8 3 2" xfId="26121"/>
    <cellStyle name="Standard 3 3 3 2 8 4" xfId="20817"/>
    <cellStyle name="Standard 3 3 3 2 8 5" xfId="14492"/>
    <cellStyle name="Standard 3 3 3 2 9" xfId="8216"/>
    <cellStyle name="Standard 3 3 3 2 9 2" xfId="27802"/>
    <cellStyle name="Standard 3 3 3 2 9 3" xfId="16173"/>
    <cellStyle name="Standard 3 3 3 3" xfId="212"/>
    <cellStyle name="Standard 3 3 3 3 10" xfId="19797"/>
    <cellStyle name="Standard 3 3 3 3 11" xfId="11918"/>
    <cellStyle name="Standard 3 3 3 3 2" xfId="494"/>
    <cellStyle name="Standard 3 3 3 3 2 2" xfId="1106"/>
    <cellStyle name="Standard 3 3 3 3 2 2 2" xfId="3758"/>
    <cellStyle name="Standard 3 3 3 3 2 2 2 2" xfId="11714"/>
    <cellStyle name="Standard 3 3 3 3 2 2 2 2 2" xfId="31300"/>
    <cellStyle name="Standard 3 3 3 3 2 2 2 2 3" xfId="19671"/>
    <cellStyle name="Standard 3 3 3 3 2 2 2 3" xfId="6410"/>
    <cellStyle name="Standard 3 3 3 3 2 2 2 3 2" xfId="25995"/>
    <cellStyle name="Standard 3 3 3 3 2 2 2 4" xfId="23343"/>
    <cellStyle name="Standard 3 3 3 3 2 2 2 5" xfId="14366"/>
    <cellStyle name="Standard 3 3 3 3 2 2 3" xfId="2738"/>
    <cellStyle name="Standard 3 3 3 3 2 2 3 2" xfId="10694"/>
    <cellStyle name="Standard 3 3 3 3 2 2 3 2 2" xfId="30280"/>
    <cellStyle name="Standard 3 3 3 3 2 2 3 2 3" xfId="18651"/>
    <cellStyle name="Standard 3 3 3 3 2 2 3 3" xfId="8042"/>
    <cellStyle name="Standard 3 3 3 3 2 2 3 3 2" xfId="27627"/>
    <cellStyle name="Standard 3 3 3 3 2 2 3 4" xfId="22323"/>
    <cellStyle name="Standard 3 3 3 3 2 2 3 5" xfId="15998"/>
    <cellStyle name="Standard 3 3 3 3 2 2 4" xfId="9062"/>
    <cellStyle name="Standard 3 3 3 3 2 2 4 2" xfId="28648"/>
    <cellStyle name="Standard 3 3 3 3 2 2 4 3" xfId="17019"/>
    <cellStyle name="Standard 3 3 3 3 2 2 5" xfId="5390"/>
    <cellStyle name="Standard 3 3 3 3 2 2 5 2" xfId="24975"/>
    <cellStyle name="Standard 3 3 3 3 2 2 6" xfId="20691"/>
    <cellStyle name="Standard 3 3 3 3 2 2 7" xfId="13346"/>
    <cellStyle name="Standard 3 3 3 3 2 3" xfId="2126"/>
    <cellStyle name="Standard 3 3 3 3 2 3 2" xfId="7430"/>
    <cellStyle name="Standard 3 3 3 3 2 3 2 2" xfId="27015"/>
    <cellStyle name="Standard 3 3 3 3 2 3 2 3" xfId="15386"/>
    <cellStyle name="Standard 3 3 3 3 2 3 3" xfId="10082"/>
    <cellStyle name="Standard 3 3 3 3 2 3 3 2" xfId="29668"/>
    <cellStyle name="Standard 3 3 3 3 2 3 3 3" xfId="18039"/>
    <cellStyle name="Standard 3 3 3 3 2 3 4" xfId="4778"/>
    <cellStyle name="Standard 3 3 3 3 2 3 4 2" xfId="24363"/>
    <cellStyle name="Standard 3 3 3 3 2 3 5" xfId="21711"/>
    <cellStyle name="Standard 3 3 3 3 2 3 6" xfId="12734"/>
    <cellStyle name="Standard 3 3 3 3 2 4" xfId="3146"/>
    <cellStyle name="Standard 3 3 3 3 2 4 2" xfId="11102"/>
    <cellStyle name="Standard 3 3 3 3 2 4 2 2" xfId="30688"/>
    <cellStyle name="Standard 3 3 3 3 2 4 2 3" xfId="19059"/>
    <cellStyle name="Standard 3 3 3 3 2 4 3" xfId="5798"/>
    <cellStyle name="Standard 3 3 3 3 2 4 3 2" xfId="25383"/>
    <cellStyle name="Standard 3 3 3 3 2 4 4" xfId="22731"/>
    <cellStyle name="Standard 3 3 3 3 2 4 5" xfId="13754"/>
    <cellStyle name="Standard 3 3 3 3 2 5" xfId="1718"/>
    <cellStyle name="Standard 3 3 3 3 2 5 2" xfId="9674"/>
    <cellStyle name="Standard 3 3 3 3 2 5 2 2" xfId="29260"/>
    <cellStyle name="Standard 3 3 3 3 2 5 2 3" xfId="17631"/>
    <cellStyle name="Standard 3 3 3 3 2 5 3" xfId="7022"/>
    <cellStyle name="Standard 3 3 3 3 2 5 3 2" xfId="26607"/>
    <cellStyle name="Standard 3 3 3 3 2 5 4" xfId="21303"/>
    <cellStyle name="Standard 3 3 3 3 2 5 5" xfId="14978"/>
    <cellStyle name="Standard 3 3 3 3 2 6" xfId="8450"/>
    <cellStyle name="Standard 3 3 3 3 2 6 2" xfId="28036"/>
    <cellStyle name="Standard 3 3 3 3 2 6 3" xfId="16407"/>
    <cellStyle name="Standard 3 3 3 3 2 7" xfId="4370"/>
    <cellStyle name="Standard 3 3 3 3 2 7 2" xfId="23955"/>
    <cellStyle name="Standard 3 3 3 3 2 8" xfId="20079"/>
    <cellStyle name="Standard 3 3 3 3 2 9" xfId="12326"/>
    <cellStyle name="Standard 3 3 3 3 3" xfId="824"/>
    <cellStyle name="Standard 3 3 3 3 3 2" xfId="2456"/>
    <cellStyle name="Standard 3 3 3 3 3 2 2" xfId="7760"/>
    <cellStyle name="Standard 3 3 3 3 3 2 2 2" xfId="27345"/>
    <cellStyle name="Standard 3 3 3 3 3 2 2 3" xfId="15716"/>
    <cellStyle name="Standard 3 3 3 3 3 2 3" xfId="10412"/>
    <cellStyle name="Standard 3 3 3 3 3 2 3 2" xfId="29998"/>
    <cellStyle name="Standard 3 3 3 3 3 2 3 3" xfId="18369"/>
    <cellStyle name="Standard 3 3 3 3 3 2 4" xfId="5108"/>
    <cellStyle name="Standard 3 3 3 3 3 2 4 2" xfId="24693"/>
    <cellStyle name="Standard 3 3 3 3 3 2 5" xfId="22041"/>
    <cellStyle name="Standard 3 3 3 3 3 2 6" xfId="13064"/>
    <cellStyle name="Standard 3 3 3 3 3 3" xfId="3476"/>
    <cellStyle name="Standard 3 3 3 3 3 3 2" xfId="11432"/>
    <cellStyle name="Standard 3 3 3 3 3 3 2 2" xfId="31018"/>
    <cellStyle name="Standard 3 3 3 3 3 3 2 3" xfId="19389"/>
    <cellStyle name="Standard 3 3 3 3 3 3 3" xfId="6128"/>
    <cellStyle name="Standard 3 3 3 3 3 3 3 2" xfId="25713"/>
    <cellStyle name="Standard 3 3 3 3 3 3 4" xfId="23061"/>
    <cellStyle name="Standard 3 3 3 3 3 3 5" xfId="14084"/>
    <cellStyle name="Standard 3 3 3 3 3 4" xfId="1436"/>
    <cellStyle name="Standard 3 3 3 3 3 4 2" xfId="9392"/>
    <cellStyle name="Standard 3 3 3 3 3 4 2 2" xfId="28978"/>
    <cellStyle name="Standard 3 3 3 3 3 4 2 3" xfId="17349"/>
    <cellStyle name="Standard 3 3 3 3 3 4 3" xfId="6740"/>
    <cellStyle name="Standard 3 3 3 3 3 4 3 2" xfId="26325"/>
    <cellStyle name="Standard 3 3 3 3 3 4 4" xfId="21021"/>
    <cellStyle name="Standard 3 3 3 3 3 4 5" xfId="14696"/>
    <cellStyle name="Standard 3 3 3 3 3 5" xfId="8780"/>
    <cellStyle name="Standard 3 3 3 3 3 5 2" xfId="28366"/>
    <cellStyle name="Standard 3 3 3 3 3 5 3" xfId="16737"/>
    <cellStyle name="Standard 3 3 3 3 3 6" xfId="4088"/>
    <cellStyle name="Standard 3 3 3 3 3 6 2" xfId="23673"/>
    <cellStyle name="Standard 3 3 3 3 3 7" xfId="20409"/>
    <cellStyle name="Standard 3 3 3 3 3 8" xfId="12044"/>
    <cellStyle name="Standard 3 3 3 3 4" xfId="698"/>
    <cellStyle name="Standard 3 3 3 3 4 2" xfId="3350"/>
    <cellStyle name="Standard 3 3 3 3 4 2 2" xfId="11306"/>
    <cellStyle name="Standard 3 3 3 3 4 2 2 2" xfId="30892"/>
    <cellStyle name="Standard 3 3 3 3 4 2 2 3" xfId="19263"/>
    <cellStyle name="Standard 3 3 3 3 4 2 3" xfId="6002"/>
    <cellStyle name="Standard 3 3 3 3 4 2 3 2" xfId="25587"/>
    <cellStyle name="Standard 3 3 3 3 4 2 4" xfId="22935"/>
    <cellStyle name="Standard 3 3 3 3 4 2 5" xfId="13958"/>
    <cellStyle name="Standard 3 3 3 3 4 3" xfId="2330"/>
    <cellStyle name="Standard 3 3 3 3 4 3 2" xfId="10286"/>
    <cellStyle name="Standard 3 3 3 3 4 3 2 2" xfId="29872"/>
    <cellStyle name="Standard 3 3 3 3 4 3 2 3" xfId="18243"/>
    <cellStyle name="Standard 3 3 3 3 4 3 3" xfId="7634"/>
    <cellStyle name="Standard 3 3 3 3 4 3 3 2" xfId="27219"/>
    <cellStyle name="Standard 3 3 3 3 4 3 4" xfId="21915"/>
    <cellStyle name="Standard 3 3 3 3 4 3 5" xfId="15590"/>
    <cellStyle name="Standard 3 3 3 3 4 4" xfId="8654"/>
    <cellStyle name="Standard 3 3 3 3 4 4 2" xfId="28240"/>
    <cellStyle name="Standard 3 3 3 3 4 4 3" xfId="16611"/>
    <cellStyle name="Standard 3 3 3 3 4 5" xfId="4982"/>
    <cellStyle name="Standard 3 3 3 3 4 5 2" xfId="24567"/>
    <cellStyle name="Standard 3 3 3 3 4 6" xfId="20283"/>
    <cellStyle name="Standard 3 3 3 3 4 7" xfId="12938"/>
    <cellStyle name="Standard 3 3 3 3 5" xfId="1844"/>
    <cellStyle name="Standard 3 3 3 3 5 2" xfId="7148"/>
    <cellStyle name="Standard 3 3 3 3 5 2 2" xfId="26733"/>
    <cellStyle name="Standard 3 3 3 3 5 2 3" xfId="15104"/>
    <cellStyle name="Standard 3 3 3 3 5 3" xfId="9800"/>
    <cellStyle name="Standard 3 3 3 3 5 3 2" xfId="29386"/>
    <cellStyle name="Standard 3 3 3 3 5 3 3" xfId="17757"/>
    <cellStyle name="Standard 3 3 3 3 5 4" xfId="4496"/>
    <cellStyle name="Standard 3 3 3 3 5 4 2" xfId="24081"/>
    <cellStyle name="Standard 3 3 3 3 5 5" xfId="21429"/>
    <cellStyle name="Standard 3 3 3 3 5 6" xfId="12452"/>
    <cellStyle name="Standard 3 3 3 3 6" xfId="2864"/>
    <cellStyle name="Standard 3 3 3 3 6 2" xfId="10820"/>
    <cellStyle name="Standard 3 3 3 3 6 2 2" xfId="30406"/>
    <cellStyle name="Standard 3 3 3 3 6 2 3" xfId="18777"/>
    <cellStyle name="Standard 3 3 3 3 6 3" xfId="5516"/>
    <cellStyle name="Standard 3 3 3 3 6 3 2" xfId="25101"/>
    <cellStyle name="Standard 3 3 3 3 6 4" xfId="22449"/>
    <cellStyle name="Standard 3 3 3 3 6 5" xfId="13472"/>
    <cellStyle name="Standard 3 3 3 3 7" xfId="1310"/>
    <cellStyle name="Standard 3 3 3 3 7 2" xfId="9266"/>
    <cellStyle name="Standard 3 3 3 3 7 2 2" xfId="28852"/>
    <cellStyle name="Standard 3 3 3 3 7 2 3" xfId="17223"/>
    <cellStyle name="Standard 3 3 3 3 7 3" xfId="6614"/>
    <cellStyle name="Standard 3 3 3 3 7 3 2" xfId="26199"/>
    <cellStyle name="Standard 3 3 3 3 7 4" xfId="20895"/>
    <cellStyle name="Standard 3 3 3 3 7 5" xfId="14570"/>
    <cellStyle name="Standard 3 3 3 3 8" xfId="8168"/>
    <cellStyle name="Standard 3 3 3 3 8 2" xfId="27754"/>
    <cellStyle name="Standard 3 3 3 3 8 3" xfId="16125"/>
    <cellStyle name="Standard 3 3 3 3 9" xfId="3962"/>
    <cellStyle name="Standard 3 3 3 3 9 2" xfId="23547"/>
    <cellStyle name="Standard 3 3 3 4" xfId="308"/>
    <cellStyle name="Standard 3 3 3 4 10" xfId="19893"/>
    <cellStyle name="Standard 3 3 3 4 11" xfId="11888"/>
    <cellStyle name="Standard 3 3 3 4 2" xfId="464"/>
    <cellStyle name="Standard 3 3 3 4 2 2" xfId="1076"/>
    <cellStyle name="Standard 3 3 3 4 2 2 2" xfId="3728"/>
    <cellStyle name="Standard 3 3 3 4 2 2 2 2" xfId="11684"/>
    <cellStyle name="Standard 3 3 3 4 2 2 2 2 2" xfId="31270"/>
    <cellStyle name="Standard 3 3 3 4 2 2 2 2 3" xfId="19641"/>
    <cellStyle name="Standard 3 3 3 4 2 2 2 3" xfId="6380"/>
    <cellStyle name="Standard 3 3 3 4 2 2 2 3 2" xfId="25965"/>
    <cellStyle name="Standard 3 3 3 4 2 2 2 4" xfId="23313"/>
    <cellStyle name="Standard 3 3 3 4 2 2 2 5" xfId="14336"/>
    <cellStyle name="Standard 3 3 3 4 2 2 3" xfId="2708"/>
    <cellStyle name="Standard 3 3 3 4 2 2 3 2" xfId="10664"/>
    <cellStyle name="Standard 3 3 3 4 2 2 3 2 2" xfId="30250"/>
    <cellStyle name="Standard 3 3 3 4 2 2 3 2 3" xfId="18621"/>
    <cellStyle name="Standard 3 3 3 4 2 2 3 3" xfId="8012"/>
    <cellStyle name="Standard 3 3 3 4 2 2 3 3 2" xfId="27597"/>
    <cellStyle name="Standard 3 3 3 4 2 2 3 4" xfId="22293"/>
    <cellStyle name="Standard 3 3 3 4 2 2 3 5" xfId="15968"/>
    <cellStyle name="Standard 3 3 3 4 2 2 4" xfId="9032"/>
    <cellStyle name="Standard 3 3 3 4 2 2 4 2" xfId="28618"/>
    <cellStyle name="Standard 3 3 3 4 2 2 4 3" xfId="16989"/>
    <cellStyle name="Standard 3 3 3 4 2 2 5" xfId="5360"/>
    <cellStyle name="Standard 3 3 3 4 2 2 5 2" xfId="24945"/>
    <cellStyle name="Standard 3 3 3 4 2 2 6" xfId="20661"/>
    <cellStyle name="Standard 3 3 3 4 2 2 7" xfId="13316"/>
    <cellStyle name="Standard 3 3 3 4 2 3" xfId="2096"/>
    <cellStyle name="Standard 3 3 3 4 2 3 2" xfId="7400"/>
    <cellStyle name="Standard 3 3 3 4 2 3 2 2" xfId="26985"/>
    <cellStyle name="Standard 3 3 3 4 2 3 2 3" xfId="15356"/>
    <cellStyle name="Standard 3 3 3 4 2 3 3" xfId="10052"/>
    <cellStyle name="Standard 3 3 3 4 2 3 3 2" xfId="29638"/>
    <cellStyle name="Standard 3 3 3 4 2 3 3 3" xfId="18009"/>
    <cellStyle name="Standard 3 3 3 4 2 3 4" xfId="4748"/>
    <cellStyle name="Standard 3 3 3 4 2 3 4 2" xfId="24333"/>
    <cellStyle name="Standard 3 3 3 4 2 3 5" xfId="21681"/>
    <cellStyle name="Standard 3 3 3 4 2 3 6" xfId="12704"/>
    <cellStyle name="Standard 3 3 3 4 2 4" xfId="3116"/>
    <cellStyle name="Standard 3 3 3 4 2 4 2" xfId="11072"/>
    <cellStyle name="Standard 3 3 3 4 2 4 2 2" xfId="30658"/>
    <cellStyle name="Standard 3 3 3 4 2 4 2 3" xfId="19029"/>
    <cellStyle name="Standard 3 3 3 4 2 4 3" xfId="5768"/>
    <cellStyle name="Standard 3 3 3 4 2 4 3 2" xfId="25353"/>
    <cellStyle name="Standard 3 3 3 4 2 4 4" xfId="22701"/>
    <cellStyle name="Standard 3 3 3 4 2 4 5" xfId="13724"/>
    <cellStyle name="Standard 3 3 3 4 2 5" xfId="1688"/>
    <cellStyle name="Standard 3 3 3 4 2 5 2" xfId="9644"/>
    <cellStyle name="Standard 3 3 3 4 2 5 2 2" xfId="29230"/>
    <cellStyle name="Standard 3 3 3 4 2 5 2 3" xfId="17601"/>
    <cellStyle name="Standard 3 3 3 4 2 5 3" xfId="6992"/>
    <cellStyle name="Standard 3 3 3 4 2 5 3 2" xfId="26577"/>
    <cellStyle name="Standard 3 3 3 4 2 5 4" xfId="21273"/>
    <cellStyle name="Standard 3 3 3 4 2 5 5" xfId="14948"/>
    <cellStyle name="Standard 3 3 3 4 2 6" xfId="8420"/>
    <cellStyle name="Standard 3 3 3 4 2 6 2" xfId="28006"/>
    <cellStyle name="Standard 3 3 3 4 2 6 3" xfId="16377"/>
    <cellStyle name="Standard 3 3 3 4 2 7" xfId="4340"/>
    <cellStyle name="Standard 3 3 3 4 2 7 2" xfId="23925"/>
    <cellStyle name="Standard 3 3 3 4 2 8" xfId="20049"/>
    <cellStyle name="Standard 3 3 3 4 2 9" xfId="12296"/>
    <cellStyle name="Standard 3 3 3 4 3" xfId="920"/>
    <cellStyle name="Standard 3 3 3 4 3 2" xfId="2552"/>
    <cellStyle name="Standard 3 3 3 4 3 2 2" xfId="7856"/>
    <cellStyle name="Standard 3 3 3 4 3 2 2 2" xfId="27441"/>
    <cellStyle name="Standard 3 3 3 4 3 2 2 3" xfId="15812"/>
    <cellStyle name="Standard 3 3 3 4 3 2 3" xfId="10508"/>
    <cellStyle name="Standard 3 3 3 4 3 2 3 2" xfId="30094"/>
    <cellStyle name="Standard 3 3 3 4 3 2 3 3" xfId="18465"/>
    <cellStyle name="Standard 3 3 3 4 3 2 4" xfId="5204"/>
    <cellStyle name="Standard 3 3 3 4 3 2 4 2" xfId="24789"/>
    <cellStyle name="Standard 3 3 3 4 3 2 5" xfId="22137"/>
    <cellStyle name="Standard 3 3 3 4 3 2 6" xfId="13160"/>
    <cellStyle name="Standard 3 3 3 4 3 3" xfId="3572"/>
    <cellStyle name="Standard 3 3 3 4 3 3 2" xfId="11528"/>
    <cellStyle name="Standard 3 3 3 4 3 3 2 2" xfId="31114"/>
    <cellStyle name="Standard 3 3 3 4 3 3 2 3" xfId="19485"/>
    <cellStyle name="Standard 3 3 3 4 3 3 3" xfId="6224"/>
    <cellStyle name="Standard 3 3 3 4 3 3 3 2" xfId="25809"/>
    <cellStyle name="Standard 3 3 3 4 3 3 4" xfId="23157"/>
    <cellStyle name="Standard 3 3 3 4 3 3 5" xfId="14180"/>
    <cellStyle name="Standard 3 3 3 4 3 4" xfId="1532"/>
    <cellStyle name="Standard 3 3 3 4 3 4 2" xfId="9488"/>
    <cellStyle name="Standard 3 3 3 4 3 4 2 2" xfId="29074"/>
    <cellStyle name="Standard 3 3 3 4 3 4 2 3" xfId="17445"/>
    <cellStyle name="Standard 3 3 3 4 3 4 3" xfId="6836"/>
    <cellStyle name="Standard 3 3 3 4 3 4 3 2" xfId="26421"/>
    <cellStyle name="Standard 3 3 3 4 3 4 4" xfId="21117"/>
    <cellStyle name="Standard 3 3 3 4 3 4 5" xfId="14792"/>
    <cellStyle name="Standard 3 3 3 4 3 5" xfId="8876"/>
    <cellStyle name="Standard 3 3 3 4 3 5 2" xfId="28462"/>
    <cellStyle name="Standard 3 3 3 4 3 5 3" xfId="16833"/>
    <cellStyle name="Standard 3 3 3 4 3 6" xfId="4184"/>
    <cellStyle name="Standard 3 3 3 4 3 6 2" xfId="23769"/>
    <cellStyle name="Standard 3 3 3 4 3 7" xfId="20505"/>
    <cellStyle name="Standard 3 3 3 4 3 8" xfId="12140"/>
    <cellStyle name="Standard 3 3 3 4 4" xfId="668"/>
    <cellStyle name="Standard 3 3 3 4 4 2" xfId="3320"/>
    <cellStyle name="Standard 3 3 3 4 4 2 2" xfId="11276"/>
    <cellStyle name="Standard 3 3 3 4 4 2 2 2" xfId="30862"/>
    <cellStyle name="Standard 3 3 3 4 4 2 2 3" xfId="19233"/>
    <cellStyle name="Standard 3 3 3 4 4 2 3" xfId="5972"/>
    <cellStyle name="Standard 3 3 3 4 4 2 3 2" xfId="25557"/>
    <cellStyle name="Standard 3 3 3 4 4 2 4" xfId="22905"/>
    <cellStyle name="Standard 3 3 3 4 4 2 5" xfId="13928"/>
    <cellStyle name="Standard 3 3 3 4 4 3" xfId="2300"/>
    <cellStyle name="Standard 3 3 3 4 4 3 2" xfId="10256"/>
    <cellStyle name="Standard 3 3 3 4 4 3 2 2" xfId="29842"/>
    <cellStyle name="Standard 3 3 3 4 4 3 2 3" xfId="18213"/>
    <cellStyle name="Standard 3 3 3 4 4 3 3" xfId="7604"/>
    <cellStyle name="Standard 3 3 3 4 4 3 3 2" xfId="27189"/>
    <cellStyle name="Standard 3 3 3 4 4 3 4" xfId="21885"/>
    <cellStyle name="Standard 3 3 3 4 4 3 5" xfId="15560"/>
    <cellStyle name="Standard 3 3 3 4 4 4" xfId="8624"/>
    <cellStyle name="Standard 3 3 3 4 4 4 2" xfId="28210"/>
    <cellStyle name="Standard 3 3 3 4 4 4 3" xfId="16581"/>
    <cellStyle name="Standard 3 3 3 4 4 5" xfId="4952"/>
    <cellStyle name="Standard 3 3 3 4 4 5 2" xfId="24537"/>
    <cellStyle name="Standard 3 3 3 4 4 6" xfId="20253"/>
    <cellStyle name="Standard 3 3 3 4 4 7" xfId="12908"/>
    <cellStyle name="Standard 3 3 3 4 5" xfId="1940"/>
    <cellStyle name="Standard 3 3 3 4 5 2" xfId="7244"/>
    <cellStyle name="Standard 3 3 3 4 5 2 2" xfId="26829"/>
    <cellStyle name="Standard 3 3 3 4 5 2 3" xfId="15200"/>
    <cellStyle name="Standard 3 3 3 4 5 3" xfId="9896"/>
    <cellStyle name="Standard 3 3 3 4 5 3 2" xfId="29482"/>
    <cellStyle name="Standard 3 3 3 4 5 3 3" xfId="17853"/>
    <cellStyle name="Standard 3 3 3 4 5 4" xfId="4592"/>
    <cellStyle name="Standard 3 3 3 4 5 4 2" xfId="24177"/>
    <cellStyle name="Standard 3 3 3 4 5 5" xfId="21525"/>
    <cellStyle name="Standard 3 3 3 4 5 6" xfId="12548"/>
    <cellStyle name="Standard 3 3 3 4 6" xfId="2960"/>
    <cellStyle name="Standard 3 3 3 4 6 2" xfId="10916"/>
    <cellStyle name="Standard 3 3 3 4 6 2 2" xfId="30502"/>
    <cellStyle name="Standard 3 3 3 4 6 2 3" xfId="18873"/>
    <cellStyle name="Standard 3 3 3 4 6 3" xfId="5612"/>
    <cellStyle name="Standard 3 3 3 4 6 3 2" xfId="25197"/>
    <cellStyle name="Standard 3 3 3 4 6 4" xfId="22545"/>
    <cellStyle name="Standard 3 3 3 4 6 5" xfId="13568"/>
    <cellStyle name="Standard 3 3 3 4 7" xfId="1280"/>
    <cellStyle name="Standard 3 3 3 4 7 2" xfId="9236"/>
    <cellStyle name="Standard 3 3 3 4 7 2 2" xfId="28822"/>
    <cellStyle name="Standard 3 3 3 4 7 2 3" xfId="17193"/>
    <cellStyle name="Standard 3 3 3 4 7 3" xfId="6584"/>
    <cellStyle name="Standard 3 3 3 4 7 3 2" xfId="26169"/>
    <cellStyle name="Standard 3 3 3 4 7 4" xfId="20865"/>
    <cellStyle name="Standard 3 3 3 4 7 5" xfId="14540"/>
    <cellStyle name="Standard 3 3 3 4 8" xfId="8264"/>
    <cellStyle name="Standard 3 3 3 4 8 2" xfId="27850"/>
    <cellStyle name="Standard 3 3 3 4 8 3" xfId="16221"/>
    <cellStyle name="Standard 3 3 3 4 9" xfId="3932"/>
    <cellStyle name="Standard 3 3 3 4 9 2" xfId="23517"/>
    <cellStyle name="Standard 3 3 3 5" xfId="368"/>
    <cellStyle name="Standard 3 3 3 5 2" xfId="980"/>
    <cellStyle name="Standard 3 3 3 5 2 2" xfId="3632"/>
    <cellStyle name="Standard 3 3 3 5 2 2 2" xfId="11588"/>
    <cellStyle name="Standard 3 3 3 5 2 2 2 2" xfId="31174"/>
    <cellStyle name="Standard 3 3 3 5 2 2 2 3" xfId="19545"/>
    <cellStyle name="Standard 3 3 3 5 2 2 3" xfId="6284"/>
    <cellStyle name="Standard 3 3 3 5 2 2 3 2" xfId="25869"/>
    <cellStyle name="Standard 3 3 3 5 2 2 4" xfId="23217"/>
    <cellStyle name="Standard 3 3 3 5 2 2 5" xfId="14240"/>
    <cellStyle name="Standard 3 3 3 5 2 3" xfId="2612"/>
    <cellStyle name="Standard 3 3 3 5 2 3 2" xfId="10568"/>
    <cellStyle name="Standard 3 3 3 5 2 3 2 2" xfId="30154"/>
    <cellStyle name="Standard 3 3 3 5 2 3 2 3" xfId="18525"/>
    <cellStyle name="Standard 3 3 3 5 2 3 3" xfId="7916"/>
    <cellStyle name="Standard 3 3 3 5 2 3 3 2" xfId="27501"/>
    <cellStyle name="Standard 3 3 3 5 2 3 4" xfId="22197"/>
    <cellStyle name="Standard 3 3 3 5 2 3 5" xfId="15872"/>
    <cellStyle name="Standard 3 3 3 5 2 4" xfId="8936"/>
    <cellStyle name="Standard 3 3 3 5 2 4 2" xfId="28522"/>
    <cellStyle name="Standard 3 3 3 5 2 4 3" xfId="16893"/>
    <cellStyle name="Standard 3 3 3 5 2 5" xfId="5264"/>
    <cellStyle name="Standard 3 3 3 5 2 5 2" xfId="24849"/>
    <cellStyle name="Standard 3 3 3 5 2 6" xfId="20565"/>
    <cellStyle name="Standard 3 3 3 5 2 7" xfId="13220"/>
    <cellStyle name="Standard 3 3 3 5 3" xfId="2000"/>
    <cellStyle name="Standard 3 3 3 5 3 2" xfId="7304"/>
    <cellStyle name="Standard 3 3 3 5 3 2 2" xfId="26889"/>
    <cellStyle name="Standard 3 3 3 5 3 2 3" xfId="15260"/>
    <cellStyle name="Standard 3 3 3 5 3 3" xfId="9956"/>
    <cellStyle name="Standard 3 3 3 5 3 3 2" xfId="29542"/>
    <cellStyle name="Standard 3 3 3 5 3 3 3" xfId="17913"/>
    <cellStyle name="Standard 3 3 3 5 3 4" xfId="4652"/>
    <cellStyle name="Standard 3 3 3 5 3 4 2" xfId="24237"/>
    <cellStyle name="Standard 3 3 3 5 3 5" xfId="21585"/>
    <cellStyle name="Standard 3 3 3 5 3 6" xfId="12608"/>
    <cellStyle name="Standard 3 3 3 5 4" xfId="3020"/>
    <cellStyle name="Standard 3 3 3 5 4 2" xfId="10976"/>
    <cellStyle name="Standard 3 3 3 5 4 2 2" xfId="30562"/>
    <cellStyle name="Standard 3 3 3 5 4 2 3" xfId="18933"/>
    <cellStyle name="Standard 3 3 3 5 4 3" xfId="5672"/>
    <cellStyle name="Standard 3 3 3 5 4 3 2" xfId="25257"/>
    <cellStyle name="Standard 3 3 3 5 4 4" xfId="22605"/>
    <cellStyle name="Standard 3 3 3 5 4 5" xfId="13628"/>
    <cellStyle name="Standard 3 3 3 5 5" xfId="1592"/>
    <cellStyle name="Standard 3 3 3 5 5 2" xfId="9548"/>
    <cellStyle name="Standard 3 3 3 5 5 2 2" xfId="29134"/>
    <cellStyle name="Standard 3 3 3 5 5 2 3" xfId="17505"/>
    <cellStyle name="Standard 3 3 3 5 5 3" xfId="6896"/>
    <cellStyle name="Standard 3 3 3 5 5 3 2" xfId="26481"/>
    <cellStyle name="Standard 3 3 3 5 5 4" xfId="21177"/>
    <cellStyle name="Standard 3 3 3 5 5 5" xfId="14852"/>
    <cellStyle name="Standard 3 3 3 5 6" xfId="8324"/>
    <cellStyle name="Standard 3 3 3 5 6 2" xfId="27910"/>
    <cellStyle name="Standard 3 3 3 5 6 3" xfId="16281"/>
    <cellStyle name="Standard 3 3 3 5 7" xfId="4244"/>
    <cellStyle name="Standard 3 3 3 5 7 2" xfId="23829"/>
    <cellStyle name="Standard 3 3 3 5 8" xfId="19953"/>
    <cellStyle name="Standard 3 3 3 5 9" xfId="12200"/>
    <cellStyle name="Standard 3 3 3 6" xfId="794"/>
    <cellStyle name="Standard 3 3 3 6 2" xfId="2426"/>
    <cellStyle name="Standard 3 3 3 6 2 2" xfId="7730"/>
    <cellStyle name="Standard 3 3 3 6 2 2 2" xfId="27315"/>
    <cellStyle name="Standard 3 3 3 6 2 2 3" xfId="15686"/>
    <cellStyle name="Standard 3 3 3 6 2 3" xfId="10382"/>
    <cellStyle name="Standard 3 3 3 6 2 3 2" xfId="29968"/>
    <cellStyle name="Standard 3 3 3 6 2 3 3" xfId="18339"/>
    <cellStyle name="Standard 3 3 3 6 2 4" xfId="5078"/>
    <cellStyle name="Standard 3 3 3 6 2 4 2" xfId="24663"/>
    <cellStyle name="Standard 3 3 3 6 2 5" xfId="22011"/>
    <cellStyle name="Standard 3 3 3 6 2 6" xfId="13034"/>
    <cellStyle name="Standard 3 3 3 6 3" xfId="3446"/>
    <cellStyle name="Standard 3 3 3 6 3 2" xfId="11402"/>
    <cellStyle name="Standard 3 3 3 6 3 2 2" xfId="30988"/>
    <cellStyle name="Standard 3 3 3 6 3 2 3" xfId="19359"/>
    <cellStyle name="Standard 3 3 3 6 3 3" xfId="6098"/>
    <cellStyle name="Standard 3 3 3 6 3 3 2" xfId="25683"/>
    <cellStyle name="Standard 3 3 3 6 3 4" xfId="23031"/>
    <cellStyle name="Standard 3 3 3 6 3 5" xfId="14054"/>
    <cellStyle name="Standard 3 3 3 6 4" xfId="1406"/>
    <cellStyle name="Standard 3 3 3 6 4 2" xfId="9362"/>
    <cellStyle name="Standard 3 3 3 6 4 2 2" xfId="28948"/>
    <cellStyle name="Standard 3 3 3 6 4 2 3" xfId="17319"/>
    <cellStyle name="Standard 3 3 3 6 4 3" xfId="6710"/>
    <cellStyle name="Standard 3 3 3 6 4 3 2" xfId="26295"/>
    <cellStyle name="Standard 3 3 3 6 4 4" xfId="20991"/>
    <cellStyle name="Standard 3 3 3 6 4 5" xfId="14666"/>
    <cellStyle name="Standard 3 3 3 6 5" xfId="8750"/>
    <cellStyle name="Standard 3 3 3 6 5 2" xfId="28336"/>
    <cellStyle name="Standard 3 3 3 6 5 3" xfId="16707"/>
    <cellStyle name="Standard 3 3 3 6 6" xfId="4058"/>
    <cellStyle name="Standard 3 3 3 6 6 2" xfId="23643"/>
    <cellStyle name="Standard 3 3 3 6 7" xfId="20379"/>
    <cellStyle name="Standard 3 3 3 6 8" xfId="12014"/>
    <cellStyle name="Standard 3 3 3 7" xfId="572"/>
    <cellStyle name="Standard 3 3 3 7 2" xfId="3224"/>
    <cellStyle name="Standard 3 3 3 7 2 2" xfId="11180"/>
    <cellStyle name="Standard 3 3 3 7 2 2 2" xfId="30766"/>
    <cellStyle name="Standard 3 3 3 7 2 2 3" xfId="19137"/>
    <cellStyle name="Standard 3 3 3 7 2 3" xfId="5876"/>
    <cellStyle name="Standard 3 3 3 7 2 3 2" xfId="25461"/>
    <cellStyle name="Standard 3 3 3 7 2 4" xfId="22809"/>
    <cellStyle name="Standard 3 3 3 7 2 5" xfId="13832"/>
    <cellStyle name="Standard 3 3 3 7 3" xfId="2204"/>
    <cellStyle name="Standard 3 3 3 7 3 2" xfId="10160"/>
    <cellStyle name="Standard 3 3 3 7 3 2 2" xfId="29746"/>
    <cellStyle name="Standard 3 3 3 7 3 2 3" xfId="18117"/>
    <cellStyle name="Standard 3 3 3 7 3 3" xfId="7508"/>
    <cellStyle name="Standard 3 3 3 7 3 3 2" xfId="27093"/>
    <cellStyle name="Standard 3 3 3 7 3 4" xfId="21789"/>
    <cellStyle name="Standard 3 3 3 7 3 5" xfId="15464"/>
    <cellStyle name="Standard 3 3 3 7 4" xfId="8528"/>
    <cellStyle name="Standard 3 3 3 7 4 2" xfId="28114"/>
    <cellStyle name="Standard 3 3 3 7 4 3" xfId="16485"/>
    <cellStyle name="Standard 3 3 3 7 5" xfId="4856"/>
    <cellStyle name="Standard 3 3 3 7 5 2" xfId="24441"/>
    <cellStyle name="Standard 3 3 3 7 6" xfId="20157"/>
    <cellStyle name="Standard 3 3 3 7 7" xfId="12812"/>
    <cellStyle name="Standard 3 3 3 8" xfId="1814"/>
    <cellStyle name="Standard 3 3 3 8 2" xfId="7118"/>
    <cellStyle name="Standard 3 3 3 8 2 2" xfId="26703"/>
    <cellStyle name="Standard 3 3 3 8 2 3" xfId="15074"/>
    <cellStyle name="Standard 3 3 3 8 3" xfId="9770"/>
    <cellStyle name="Standard 3 3 3 8 3 2" xfId="29356"/>
    <cellStyle name="Standard 3 3 3 8 3 3" xfId="17727"/>
    <cellStyle name="Standard 3 3 3 8 4" xfId="4466"/>
    <cellStyle name="Standard 3 3 3 8 4 2" xfId="24051"/>
    <cellStyle name="Standard 3 3 3 8 5" xfId="21399"/>
    <cellStyle name="Standard 3 3 3 8 6" xfId="12422"/>
    <cellStyle name="Standard 3 3 3 9" xfId="2834"/>
    <cellStyle name="Standard 3 3 3 9 2" xfId="10790"/>
    <cellStyle name="Standard 3 3 3 9 2 2" xfId="30376"/>
    <cellStyle name="Standard 3 3 3 9 2 3" xfId="18747"/>
    <cellStyle name="Standard 3 3 3 9 3" xfId="5486"/>
    <cellStyle name="Standard 3 3 3 9 3 2" xfId="25071"/>
    <cellStyle name="Standard 3 3 3 9 4" xfId="22419"/>
    <cellStyle name="Standard 3 3 3 9 5" xfId="13442"/>
    <cellStyle name="Standard 3 3 4" xfId="176"/>
    <cellStyle name="Standard 3 3 4 10" xfId="8130"/>
    <cellStyle name="Standard 3 3 4 10 2" xfId="27716"/>
    <cellStyle name="Standard 3 3 4 10 3" xfId="16087"/>
    <cellStyle name="Standard 3 3 4 11" xfId="3876"/>
    <cellStyle name="Standard 3 3 4 11 2" xfId="23461"/>
    <cellStyle name="Standard 3 3 4 12" xfId="19759"/>
    <cellStyle name="Standard 3 3 4 13" xfId="11832"/>
    <cellStyle name="Standard 3 3 4 2" xfId="252"/>
    <cellStyle name="Standard 3 3 4 2 10" xfId="19837"/>
    <cellStyle name="Standard 3 3 4 2 11" xfId="11958"/>
    <cellStyle name="Standard 3 3 4 2 2" xfId="534"/>
    <cellStyle name="Standard 3 3 4 2 2 2" xfId="1146"/>
    <cellStyle name="Standard 3 3 4 2 2 2 2" xfId="3798"/>
    <cellStyle name="Standard 3 3 4 2 2 2 2 2" xfId="11754"/>
    <cellStyle name="Standard 3 3 4 2 2 2 2 2 2" xfId="31340"/>
    <cellStyle name="Standard 3 3 4 2 2 2 2 2 3" xfId="19711"/>
    <cellStyle name="Standard 3 3 4 2 2 2 2 3" xfId="6450"/>
    <cellStyle name="Standard 3 3 4 2 2 2 2 3 2" xfId="26035"/>
    <cellStyle name="Standard 3 3 4 2 2 2 2 4" xfId="23383"/>
    <cellStyle name="Standard 3 3 4 2 2 2 2 5" xfId="14406"/>
    <cellStyle name="Standard 3 3 4 2 2 2 3" xfId="2778"/>
    <cellStyle name="Standard 3 3 4 2 2 2 3 2" xfId="10734"/>
    <cellStyle name="Standard 3 3 4 2 2 2 3 2 2" xfId="30320"/>
    <cellStyle name="Standard 3 3 4 2 2 2 3 2 3" xfId="18691"/>
    <cellStyle name="Standard 3 3 4 2 2 2 3 3" xfId="8082"/>
    <cellStyle name="Standard 3 3 4 2 2 2 3 3 2" xfId="27667"/>
    <cellStyle name="Standard 3 3 4 2 2 2 3 4" xfId="22363"/>
    <cellStyle name="Standard 3 3 4 2 2 2 3 5" xfId="16038"/>
    <cellStyle name="Standard 3 3 4 2 2 2 4" xfId="9102"/>
    <cellStyle name="Standard 3 3 4 2 2 2 4 2" xfId="28688"/>
    <cellStyle name="Standard 3 3 4 2 2 2 4 3" xfId="17059"/>
    <cellStyle name="Standard 3 3 4 2 2 2 5" xfId="5430"/>
    <cellStyle name="Standard 3 3 4 2 2 2 5 2" xfId="25015"/>
    <cellStyle name="Standard 3 3 4 2 2 2 6" xfId="20731"/>
    <cellStyle name="Standard 3 3 4 2 2 2 7" xfId="13386"/>
    <cellStyle name="Standard 3 3 4 2 2 3" xfId="2166"/>
    <cellStyle name="Standard 3 3 4 2 2 3 2" xfId="7470"/>
    <cellStyle name="Standard 3 3 4 2 2 3 2 2" xfId="27055"/>
    <cellStyle name="Standard 3 3 4 2 2 3 2 3" xfId="15426"/>
    <cellStyle name="Standard 3 3 4 2 2 3 3" xfId="10122"/>
    <cellStyle name="Standard 3 3 4 2 2 3 3 2" xfId="29708"/>
    <cellStyle name="Standard 3 3 4 2 2 3 3 3" xfId="18079"/>
    <cellStyle name="Standard 3 3 4 2 2 3 4" xfId="4818"/>
    <cellStyle name="Standard 3 3 4 2 2 3 4 2" xfId="24403"/>
    <cellStyle name="Standard 3 3 4 2 2 3 5" xfId="21751"/>
    <cellStyle name="Standard 3 3 4 2 2 3 6" xfId="12774"/>
    <cellStyle name="Standard 3 3 4 2 2 4" xfId="3186"/>
    <cellStyle name="Standard 3 3 4 2 2 4 2" xfId="11142"/>
    <cellStyle name="Standard 3 3 4 2 2 4 2 2" xfId="30728"/>
    <cellStyle name="Standard 3 3 4 2 2 4 2 3" xfId="19099"/>
    <cellStyle name="Standard 3 3 4 2 2 4 3" xfId="5838"/>
    <cellStyle name="Standard 3 3 4 2 2 4 3 2" xfId="25423"/>
    <cellStyle name="Standard 3 3 4 2 2 4 4" xfId="22771"/>
    <cellStyle name="Standard 3 3 4 2 2 4 5" xfId="13794"/>
    <cellStyle name="Standard 3 3 4 2 2 5" xfId="1758"/>
    <cellStyle name="Standard 3 3 4 2 2 5 2" xfId="9714"/>
    <cellStyle name="Standard 3 3 4 2 2 5 2 2" xfId="29300"/>
    <cellStyle name="Standard 3 3 4 2 2 5 2 3" xfId="17671"/>
    <cellStyle name="Standard 3 3 4 2 2 5 3" xfId="7062"/>
    <cellStyle name="Standard 3 3 4 2 2 5 3 2" xfId="26647"/>
    <cellStyle name="Standard 3 3 4 2 2 5 4" xfId="21343"/>
    <cellStyle name="Standard 3 3 4 2 2 5 5" xfId="15018"/>
    <cellStyle name="Standard 3 3 4 2 2 6" xfId="8490"/>
    <cellStyle name="Standard 3 3 4 2 2 6 2" xfId="28076"/>
    <cellStyle name="Standard 3 3 4 2 2 6 3" xfId="16447"/>
    <cellStyle name="Standard 3 3 4 2 2 7" xfId="4410"/>
    <cellStyle name="Standard 3 3 4 2 2 7 2" xfId="23995"/>
    <cellStyle name="Standard 3 3 4 2 2 8" xfId="20119"/>
    <cellStyle name="Standard 3 3 4 2 2 9" xfId="12366"/>
    <cellStyle name="Standard 3 3 4 2 3" xfId="864"/>
    <cellStyle name="Standard 3 3 4 2 3 2" xfId="2496"/>
    <cellStyle name="Standard 3 3 4 2 3 2 2" xfId="7800"/>
    <cellStyle name="Standard 3 3 4 2 3 2 2 2" xfId="27385"/>
    <cellStyle name="Standard 3 3 4 2 3 2 2 3" xfId="15756"/>
    <cellStyle name="Standard 3 3 4 2 3 2 3" xfId="10452"/>
    <cellStyle name="Standard 3 3 4 2 3 2 3 2" xfId="30038"/>
    <cellStyle name="Standard 3 3 4 2 3 2 3 3" xfId="18409"/>
    <cellStyle name="Standard 3 3 4 2 3 2 4" xfId="5148"/>
    <cellStyle name="Standard 3 3 4 2 3 2 4 2" xfId="24733"/>
    <cellStyle name="Standard 3 3 4 2 3 2 5" xfId="22081"/>
    <cellStyle name="Standard 3 3 4 2 3 2 6" xfId="13104"/>
    <cellStyle name="Standard 3 3 4 2 3 3" xfId="3516"/>
    <cellStyle name="Standard 3 3 4 2 3 3 2" xfId="11472"/>
    <cellStyle name="Standard 3 3 4 2 3 3 2 2" xfId="31058"/>
    <cellStyle name="Standard 3 3 4 2 3 3 2 3" xfId="19429"/>
    <cellStyle name="Standard 3 3 4 2 3 3 3" xfId="6168"/>
    <cellStyle name="Standard 3 3 4 2 3 3 3 2" xfId="25753"/>
    <cellStyle name="Standard 3 3 4 2 3 3 4" xfId="23101"/>
    <cellStyle name="Standard 3 3 4 2 3 3 5" xfId="14124"/>
    <cellStyle name="Standard 3 3 4 2 3 4" xfId="1476"/>
    <cellStyle name="Standard 3 3 4 2 3 4 2" xfId="9432"/>
    <cellStyle name="Standard 3 3 4 2 3 4 2 2" xfId="29018"/>
    <cellStyle name="Standard 3 3 4 2 3 4 2 3" xfId="17389"/>
    <cellStyle name="Standard 3 3 4 2 3 4 3" xfId="6780"/>
    <cellStyle name="Standard 3 3 4 2 3 4 3 2" xfId="26365"/>
    <cellStyle name="Standard 3 3 4 2 3 4 4" xfId="21061"/>
    <cellStyle name="Standard 3 3 4 2 3 4 5" xfId="14736"/>
    <cellStyle name="Standard 3 3 4 2 3 5" xfId="8820"/>
    <cellStyle name="Standard 3 3 4 2 3 5 2" xfId="28406"/>
    <cellStyle name="Standard 3 3 4 2 3 5 3" xfId="16777"/>
    <cellStyle name="Standard 3 3 4 2 3 6" xfId="4128"/>
    <cellStyle name="Standard 3 3 4 2 3 6 2" xfId="23713"/>
    <cellStyle name="Standard 3 3 4 2 3 7" xfId="20449"/>
    <cellStyle name="Standard 3 3 4 2 3 8" xfId="12084"/>
    <cellStyle name="Standard 3 3 4 2 4" xfId="738"/>
    <cellStyle name="Standard 3 3 4 2 4 2" xfId="3390"/>
    <cellStyle name="Standard 3 3 4 2 4 2 2" xfId="11346"/>
    <cellStyle name="Standard 3 3 4 2 4 2 2 2" xfId="30932"/>
    <cellStyle name="Standard 3 3 4 2 4 2 2 3" xfId="19303"/>
    <cellStyle name="Standard 3 3 4 2 4 2 3" xfId="6042"/>
    <cellStyle name="Standard 3 3 4 2 4 2 3 2" xfId="25627"/>
    <cellStyle name="Standard 3 3 4 2 4 2 4" xfId="22975"/>
    <cellStyle name="Standard 3 3 4 2 4 2 5" xfId="13998"/>
    <cellStyle name="Standard 3 3 4 2 4 3" xfId="2370"/>
    <cellStyle name="Standard 3 3 4 2 4 3 2" xfId="10326"/>
    <cellStyle name="Standard 3 3 4 2 4 3 2 2" xfId="29912"/>
    <cellStyle name="Standard 3 3 4 2 4 3 2 3" xfId="18283"/>
    <cellStyle name="Standard 3 3 4 2 4 3 3" xfId="7674"/>
    <cellStyle name="Standard 3 3 4 2 4 3 3 2" xfId="27259"/>
    <cellStyle name="Standard 3 3 4 2 4 3 4" xfId="21955"/>
    <cellStyle name="Standard 3 3 4 2 4 3 5" xfId="15630"/>
    <cellStyle name="Standard 3 3 4 2 4 4" xfId="8694"/>
    <cellStyle name="Standard 3 3 4 2 4 4 2" xfId="28280"/>
    <cellStyle name="Standard 3 3 4 2 4 4 3" xfId="16651"/>
    <cellStyle name="Standard 3 3 4 2 4 5" xfId="5022"/>
    <cellStyle name="Standard 3 3 4 2 4 5 2" xfId="24607"/>
    <cellStyle name="Standard 3 3 4 2 4 6" xfId="20323"/>
    <cellStyle name="Standard 3 3 4 2 4 7" xfId="12978"/>
    <cellStyle name="Standard 3 3 4 2 5" xfId="1884"/>
    <cellStyle name="Standard 3 3 4 2 5 2" xfId="7188"/>
    <cellStyle name="Standard 3 3 4 2 5 2 2" xfId="26773"/>
    <cellStyle name="Standard 3 3 4 2 5 2 3" xfId="15144"/>
    <cellStyle name="Standard 3 3 4 2 5 3" xfId="9840"/>
    <cellStyle name="Standard 3 3 4 2 5 3 2" xfId="29426"/>
    <cellStyle name="Standard 3 3 4 2 5 3 3" xfId="17797"/>
    <cellStyle name="Standard 3 3 4 2 5 4" xfId="4536"/>
    <cellStyle name="Standard 3 3 4 2 5 4 2" xfId="24121"/>
    <cellStyle name="Standard 3 3 4 2 5 5" xfId="21469"/>
    <cellStyle name="Standard 3 3 4 2 5 6" xfId="12492"/>
    <cellStyle name="Standard 3 3 4 2 6" xfId="2904"/>
    <cellStyle name="Standard 3 3 4 2 6 2" xfId="10860"/>
    <cellStyle name="Standard 3 3 4 2 6 2 2" xfId="30446"/>
    <cellStyle name="Standard 3 3 4 2 6 2 3" xfId="18817"/>
    <cellStyle name="Standard 3 3 4 2 6 3" xfId="5556"/>
    <cellStyle name="Standard 3 3 4 2 6 3 2" xfId="25141"/>
    <cellStyle name="Standard 3 3 4 2 6 4" xfId="22489"/>
    <cellStyle name="Standard 3 3 4 2 6 5" xfId="13512"/>
    <cellStyle name="Standard 3 3 4 2 7" xfId="1350"/>
    <cellStyle name="Standard 3 3 4 2 7 2" xfId="9306"/>
    <cellStyle name="Standard 3 3 4 2 7 2 2" xfId="28892"/>
    <cellStyle name="Standard 3 3 4 2 7 2 3" xfId="17263"/>
    <cellStyle name="Standard 3 3 4 2 7 3" xfId="6654"/>
    <cellStyle name="Standard 3 3 4 2 7 3 2" xfId="26239"/>
    <cellStyle name="Standard 3 3 4 2 7 4" xfId="20935"/>
    <cellStyle name="Standard 3 3 4 2 7 5" xfId="14610"/>
    <cellStyle name="Standard 3 3 4 2 8" xfId="8208"/>
    <cellStyle name="Standard 3 3 4 2 8 2" xfId="27794"/>
    <cellStyle name="Standard 3 3 4 2 8 3" xfId="16165"/>
    <cellStyle name="Standard 3 3 4 2 9" xfId="4002"/>
    <cellStyle name="Standard 3 3 4 2 9 2" xfId="23587"/>
    <cellStyle name="Standard 3 3 4 3" xfId="300"/>
    <cellStyle name="Standard 3 3 4 3 10" xfId="19885"/>
    <cellStyle name="Standard 3 3 4 3 11" xfId="11880"/>
    <cellStyle name="Standard 3 3 4 3 2" xfId="456"/>
    <cellStyle name="Standard 3 3 4 3 2 2" xfId="1068"/>
    <cellStyle name="Standard 3 3 4 3 2 2 2" xfId="3720"/>
    <cellStyle name="Standard 3 3 4 3 2 2 2 2" xfId="11676"/>
    <cellStyle name="Standard 3 3 4 3 2 2 2 2 2" xfId="31262"/>
    <cellStyle name="Standard 3 3 4 3 2 2 2 2 3" xfId="19633"/>
    <cellStyle name="Standard 3 3 4 3 2 2 2 3" xfId="6372"/>
    <cellStyle name="Standard 3 3 4 3 2 2 2 3 2" xfId="25957"/>
    <cellStyle name="Standard 3 3 4 3 2 2 2 4" xfId="23305"/>
    <cellStyle name="Standard 3 3 4 3 2 2 2 5" xfId="14328"/>
    <cellStyle name="Standard 3 3 4 3 2 2 3" xfId="2700"/>
    <cellStyle name="Standard 3 3 4 3 2 2 3 2" xfId="10656"/>
    <cellStyle name="Standard 3 3 4 3 2 2 3 2 2" xfId="30242"/>
    <cellStyle name="Standard 3 3 4 3 2 2 3 2 3" xfId="18613"/>
    <cellStyle name="Standard 3 3 4 3 2 2 3 3" xfId="8004"/>
    <cellStyle name="Standard 3 3 4 3 2 2 3 3 2" xfId="27589"/>
    <cellStyle name="Standard 3 3 4 3 2 2 3 4" xfId="22285"/>
    <cellStyle name="Standard 3 3 4 3 2 2 3 5" xfId="15960"/>
    <cellStyle name="Standard 3 3 4 3 2 2 4" xfId="9024"/>
    <cellStyle name="Standard 3 3 4 3 2 2 4 2" xfId="28610"/>
    <cellStyle name="Standard 3 3 4 3 2 2 4 3" xfId="16981"/>
    <cellStyle name="Standard 3 3 4 3 2 2 5" xfId="5352"/>
    <cellStyle name="Standard 3 3 4 3 2 2 5 2" xfId="24937"/>
    <cellStyle name="Standard 3 3 4 3 2 2 6" xfId="20653"/>
    <cellStyle name="Standard 3 3 4 3 2 2 7" xfId="13308"/>
    <cellStyle name="Standard 3 3 4 3 2 3" xfId="2088"/>
    <cellStyle name="Standard 3 3 4 3 2 3 2" xfId="7392"/>
    <cellStyle name="Standard 3 3 4 3 2 3 2 2" xfId="26977"/>
    <cellStyle name="Standard 3 3 4 3 2 3 2 3" xfId="15348"/>
    <cellStyle name="Standard 3 3 4 3 2 3 3" xfId="10044"/>
    <cellStyle name="Standard 3 3 4 3 2 3 3 2" xfId="29630"/>
    <cellStyle name="Standard 3 3 4 3 2 3 3 3" xfId="18001"/>
    <cellStyle name="Standard 3 3 4 3 2 3 4" xfId="4740"/>
    <cellStyle name="Standard 3 3 4 3 2 3 4 2" xfId="24325"/>
    <cellStyle name="Standard 3 3 4 3 2 3 5" xfId="21673"/>
    <cellStyle name="Standard 3 3 4 3 2 3 6" xfId="12696"/>
    <cellStyle name="Standard 3 3 4 3 2 4" xfId="3108"/>
    <cellStyle name="Standard 3 3 4 3 2 4 2" xfId="11064"/>
    <cellStyle name="Standard 3 3 4 3 2 4 2 2" xfId="30650"/>
    <cellStyle name="Standard 3 3 4 3 2 4 2 3" xfId="19021"/>
    <cellStyle name="Standard 3 3 4 3 2 4 3" xfId="5760"/>
    <cellStyle name="Standard 3 3 4 3 2 4 3 2" xfId="25345"/>
    <cellStyle name="Standard 3 3 4 3 2 4 4" xfId="22693"/>
    <cellStyle name="Standard 3 3 4 3 2 4 5" xfId="13716"/>
    <cellStyle name="Standard 3 3 4 3 2 5" xfId="1680"/>
    <cellStyle name="Standard 3 3 4 3 2 5 2" xfId="9636"/>
    <cellStyle name="Standard 3 3 4 3 2 5 2 2" xfId="29222"/>
    <cellStyle name="Standard 3 3 4 3 2 5 2 3" xfId="17593"/>
    <cellStyle name="Standard 3 3 4 3 2 5 3" xfId="6984"/>
    <cellStyle name="Standard 3 3 4 3 2 5 3 2" xfId="26569"/>
    <cellStyle name="Standard 3 3 4 3 2 5 4" xfId="21265"/>
    <cellStyle name="Standard 3 3 4 3 2 5 5" xfId="14940"/>
    <cellStyle name="Standard 3 3 4 3 2 6" xfId="8412"/>
    <cellStyle name="Standard 3 3 4 3 2 6 2" xfId="27998"/>
    <cellStyle name="Standard 3 3 4 3 2 6 3" xfId="16369"/>
    <cellStyle name="Standard 3 3 4 3 2 7" xfId="4332"/>
    <cellStyle name="Standard 3 3 4 3 2 7 2" xfId="23917"/>
    <cellStyle name="Standard 3 3 4 3 2 8" xfId="20041"/>
    <cellStyle name="Standard 3 3 4 3 2 9" xfId="12288"/>
    <cellStyle name="Standard 3 3 4 3 3" xfId="912"/>
    <cellStyle name="Standard 3 3 4 3 3 2" xfId="2544"/>
    <cellStyle name="Standard 3 3 4 3 3 2 2" xfId="7848"/>
    <cellStyle name="Standard 3 3 4 3 3 2 2 2" xfId="27433"/>
    <cellStyle name="Standard 3 3 4 3 3 2 2 3" xfId="15804"/>
    <cellStyle name="Standard 3 3 4 3 3 2 3" xfId="10500"/>
    <cellStyle name="Standard 3 3 4 3 3 2 3 2" xfId="30086"/>
    <cellStyle name="Standard 3 3 4 3 3 2 3 3" xfId="18457"/>
    <cellStyle name="Standard 3 3 4 3 3 2 4" xfId="5196"/>
    <cellStyle name="Standard 3 3 4 3 3 2 4 2" xfId="24781"/>
    <cellStyle name="Standard 3 3 4 3 3 2 5" xfId="22129"/>
    <cellStyle name="Standard 3 3 4 3 3 2 6" xfId="13152"/>
    <cellStyle name="Standard 3 3 4 3 3 3" xfId="3564"/>
    <cellStyle name="Standard 3 3 4 3 3 3 2" xfId="11520"/>
    <cellStyle name="Standard 3 3 4 3 3 3 2 2" xfId="31106"/>
    <cellStyle name="Standard 3 3 4 3 3 3 2 3" xfId="19477"/>
    <cellStyle name="Standard 3 3 4 3 3 3 3" xfId="6216"/>
    <cellStyle name="Standard 3 3 4 3 3 3 3 2" xfId="25801"/>
    <cellStyle name="Standard 3 3 4 3 3 3 4" xfId="23149"/>
    <cellStyle name="Standard 3 3 4 3 3 3 5" xfId="14172"/>
    <cellStyle name="Standard 3 3 4 3 3 4" xfId="1524"/>
    <cellStyle name="Standard 3 3 4 3 3 4 2" xfId="9480"/>
    <cellStyle name="Standard 3 3 4 3 3 4 2 2" xfId="29066"/>
    <cellStyle name="Standard 3 3 4 3 3 4 2 3" xfId="17437"/>
    <cellStyle name="Standard 3 3 4 3 3 4 3" xfId="6828"/>
    <cellStyle name="Standard 3 3 4 3 3 4 3 2" xfId="26413"/>
    <cellStyle name="Standard 3 3 4 3 3 4 4" xfId="21109"/>
    <cellStyle name="Standard 3 3 4 3 3 4 5" xfId="14784"/>
    <cellStyle name="Standard 3 3 4 3 3 5" xfId="8868"/>
    <cellStyle name="Standard 3 3 4 3 3 5 2" xfId="28454"/>
    <cellStyle name="Standard 3 3 4 3 3 5 3" xfId="16825"/>
    <cellStyle name="Standard 3 3 4 3 3 6" xfId="4176"/>
    <cellStyle name="Standard 3 3 4 3 3 6 2" xfId="23761"/>
    <cellStyle name="Standard 3 3 4 3 3 7" xfId="20497"/>
    <cellStyle name="Standard 3 3 4 3 3 8" xfId="12132"/>
    <cellStyle name="Standard 3 3 4 3 4" xfId="660"/>
    <cellStyle name="Standard 3 3 4 3 4 2" xfId="3312"/>
    <cellStyle name="Standard 3 3 4 3 4 2 2" xfId="11268"/>
    <cellStyle name="Standard 3 3 4 3 4 2 2 2" xfId="30854"/>
    <cellStyle name="Standard 3 3 4 3 4 2 2 3" xfId="19225"/>
    <cellStyle name="Standard 3 3 4 3 4 2 3" xfId="5964"/>
    <cellStyle name="Standard 3 3 4 3 4 2 3 2" xfId="25549"/>
    <cellStyle name="Standard 3 3 4 3 4 2 4" xfId="22897"/>
    <cellStyle name="Standard 3 3 4 3 4 2 5" xfId="13920"/>
    <cellStyle name="Standard 3 3 4 3 4 3" xfId="2292"/>
    <cellStyle name="Standard 3 3 4 3 4 3 2" xfId="10248"/>
    <cellStyle name="Standard 3 3 4 3 4 3 2 2" xfId="29834"/>
    <cellStyle name="Standard 3 3 4 3 4 3 2 3" xfId="18205"/>
    <cellStyle name="Standard 3 3 4 3 4 3 3" xfId="7596"/>
    <cellStyle name="Standard 3 3 4 3 4 3 3 2" xfId="27181"/>
    <cellStyle name="Standard 3 3 4 3 4 3 4" xfId="21877"/>
    <cellStyle name="Standard 3 3 4 3 4 3 5" xfId="15552"/>
    <cellStyle name="Standard 3 3 4 3 4 4" xfId="8616"/>
    <cellStyle name="Standard 3 3 4 3 4 4 2" xfId="28202"/>
    <cellStyle name="Standard 3 3 4 3 4 4 3" xfId="16573"/>
    <cellStyle name="Standard 3 3 4 3 4 5" xfId="4944"/>
    <cellStyle name="Standard 3 3 4 3 4 5 2" xfId="24529"/>
    <cellStyle name="Standard 3 3 4 3 4 6" xfId="20245"/>
    <cellStyle name="Standard 3 3 4 3 4 7" xfId="12900"/>
    <cellStyle name="Standard 3 3 4 3 5" xfId="1932"/>
    <cellStyle name="Standard 3 3 4 3 5 2" xfId="7236"/>
    <cellStyle name="Standard 3 3 4 3 5 2 2" xfId="26821"/>
    <cellStyle name="Standard 3 3 4 3 5 2 3" xfId="15192"/>
    <cellStyle name="Standard 3 3 4 3 5 3" xfId="9888"/>
    <cellStyle name="Standard 3 3 4 3 5 3 2" xfId="29474"/>
    <cellStyle name="Standard 3 3 4 3 5 3 3" xfId="17845"/>
    <cellStyle name="Standard 3 3 4 3 5 4" xfId="4584"/>
    <cellStyle name="Standard 3 3 4 3 5 4 2" xfId="24169"/>
    <cellStyle name="Standard 3 3 4 3 5 5" xfId="21517"/>
    <cellStyle name="Standard 3 3 4 3 5 6" xfId="12540"/>
    <cellStyle name="Standard 3 3 4 3 6" xfId="2952"/>
    <cellStyle name="Standard 3 3 4 3 6 2" xfId="10908"/>
    <cellStyle name="Standard 3 3 4 3 6 2 2" xfId="30494"/>
    <cellStyle name="Standard 3 3 4 3 6 2 3" xfId="18865"/>
    <cellStyle name="Standard 3 3 4 3 6 3" xfId="5604"/>
    <cellStyle name="Standard 3 3 4 3 6 3 2" xfId="25189"/>
    <cellStyle name="Standard 3 3 4 3 6 4" xfId="22537"/>
    <cellStyle name="Standard 3 3 4 3 6 5" xfId="13560"/>
    <cellStyle name="Standard 3 3 4 3 7" xfId="1272"/>
    <cellStyle name="Standard 3 3 4 3 7 2" xfId="9228"/>
    <cellStyle name="Standard 3 3 4 3 7 2 2" xfId="28814"/>
    <cellStyle name="Standard 3 3 4 3 7 2 3" xfId="17185"/>
    <cellStyle name="Standard 3 3 4 3 7 3" xfId="6576"/>
    <cellStyle name="Standard 3 3 4 3 7 3 2" xfId="26161"/>
    <cellStyle name="Standard 3 3 4 3 7 4" xfId="20857"/>
    <cellStyle name="Standard 3 3 4 3 7 5" xfId="14532"/>
    <cellStyle name="Standard 3 3 4 3 8" xfId="8256"/>
    <cellStyle name="Standard 3 3 4 3 8 2" xfId="27842"/>
    <cellStyle name="Standard 3 3 4 3 8 3" xfId="16213"/>
    <cellStyle name="Standard 3 3 4 3 9" xfId="3924"/>
    <cellStyle name="Standard 3 3 4 3 9 2" xfId="23509"/>
    <cellStyle name="Standard 3 3 4 4" xfId="408"/>
    <cellStyle name="Standard 3 3 4 4 2" xfId="1020"/>
    <cellStyle name="Standard 3 3 4 4 2 2" xfId="3672"/>
    <cellStyle name="Standard 3 3 4 4 2 2 2" xfId="11628"/>
    <cellStyle name="Standard 3 3 4 4 2 2 2 2" xfId="31214"/>
    <cellStyle name="Standard 3 3 4 4 2 2 2 3" xfId="19585"/>
    <cellStyle name="Standard 3 3 4 4 2 2 3" xfId="6324"/>
    <cellStyle name="Standard 3 3 4 4 2 2 3 2" xfId="25909"/>
    <cellStyle name="Standard 3 3 4 4 2 2 4" xfId="23257"/>
    <cellStyle name="Standard 3 3 4 4 2 2 5" xfId="14280"/>
    <cellStyle name="Standard 3 3 4 4 2 3" xfId="2652"/>
    <cellStyle name="Standard 3 3 4 4 2 3 2" xfId="10608"/>
    <cellStyle name="Standard 3 3 4 4 2 3 2 2" xfId="30194"/>
    <cellStyle name="Standard 3 3 4 4 2 3 2 3" xfId="18565"/>
    <cellStyle name="Standard 3 3 4 4 2 3 3" xfId="7956"/>
    <cellStyle name="Standard 3 3 4 4 2 3 3 2" xfId="27541"/>
    <cellStyle name="Standard 3 3 4 4 2 3 4" xfId="22237"/>
    <cellStyle name="Standard 3 3 4 4 2 3 5" xfId="15912"/>
    <cellStyle name="Standard 3 3 4 4 2 4" xfId="8976"/>
    <cellStyle name="Standard 3 3 4 4 2 4 2" xfId="28562"/>
    <cellStyle name="Standard 3 3 4 4 2 4 3" xfId="16933"/>
    <cellStyle name="Standard 3 3 4 4 2 5" xfId="5304"/>
    <cellStyle name="Standard 3 3 4 4 2 5 2" xfId="24889"/>
    <cellStyle name="Standard 3 3 4 4 2 6" xfId="20605"/>
    <cellStyle name="Standard 3 3 4 4 2 7" xfId="13260"/>
    <cellStyle name="Standard 3 3 4 4 3" xfId="2040"/>
    <cellStyle name="Standard 3 3 4 4 3 2" xfId="7344"/>
    <cellStyle name="Standard 3 3 4 4 3 2 2" xfId="26929"/>
    <cellStyle name="Standard 3 3 4 4 3 2 3" xfId="15300"/>
    <cellStyle name="Standard 3 3 4 4 3 3" xfId="9996"/>
    <cellStyle name="Standard 3 3 4 4 3 3 2" xfId="29582"/>
    <cellStyle name="Standard 3 3 4 4 3 3 3" xfId="17953"/>
    <cellStyle name="Standard 3 3 4 4 3 4" xfId="4692"/>
    <cellStyle name="Standard 3 3 4 4 3 4 2" xfId="24277"/>
    <cellStyle name="Standard 3 3 4 4 3 5" xfId="21625"/>
    <cellStyle name="Standard 3 3 4 4 3 6" xfId="12648"/>
    <cellStyle name="Standard 3 3 4 4 4" xfId="3060"/>
    <cellStyle name="Standard 3 3 4 4 4 2" xfId="11016"/>
    <cellStyle name="Standard 3 3 4 4 4 2 2" xfId="30602"/>
    <cellStyle name="Standard 3 3 4 4 4 2 3" xfId="18973"/>
    <cellStyle name="Standard 3 3 4 4 4 3" xfId="5712"/>
    <cellStyle name="Standard 3 3 4 4 4 3 2" xfId="25297"/>
    <cellStyle name="Standard 3 3 4 4 4 4" xfId="22645"/>
    <cellStyle name="Standard 3 3 4 4 4 5" xfId="13668"/>
    <cellStyle name="Standard 3 3 4 4 5" xfId="1632"/>
    <cellStyle name="Standard 3 3 4 4 5 2" xfId="9588"/>
    <cellStyle name="Standard 3 3 4 4 5 2 2" xfId="29174"/>
    <cellStyle name="Standard 3 3 4 4 5 2 3" xfId="17545"/>
    <cellStyle name="Standard 3 3 4 4 5 3" xfId="6936"/>
    <cellStyle name="Standard 3 3 4 4 5 3 2" xfId="26521"/>
    <cellStyle name="Standard 3 3 4 4 5 4" xfId="21217"/>
    <cellStyle name="Standard 3 3 4 4 5 5" xfId="14892"/>
    <cellStyle name="Standard 3 3 4 4 6" xfId="8364"/>
    <cellStyle name="Standard 3 3 4 4 6 2" xfId="27950"/>
    <cellStyle name="Standard 3 3 4 4 6 3" xfId="16321"/>
    <cellStyle name="Standard 3 3 4 4 7" xfId="4284"/>
    <cellStyle name="Standard 3 3 4 4 7 2" xfId="23869"/>
    <cellStyle name="Standard 3 3 4 4 8" xfId="19993"/>
    <cellStyle name="Standard 3 3 4 4 9" xfId="12240"/>
    <cellStyle name="Standard 3 3 4 5" xfId="786"/>
    <cellStyle name="Standard 3 3 4 5 2" xfId="2418"/>
    <cellStyle name="Standard 3 3 4 5 2 2" xfId="7722"/>
    <cellStyle name="Standard 3 3 4 5 2 2 2" xfId="27307"/>
    <cellStyle name="Standard 3 3 4 5 2 2 3" xfId="15678"/>
    <cellStyle name="Standard 3 3 4 5 2 3" xfId="10374"/>
    <cellStyle name="Standard 3 3 4 5 2 3 2" xfId="29960"/>
    <cellStyle name="Standard 3 3 4 5 2 3 3" xfId="18331"/>
    <cellStyle name="Standard 3 3 4 5 2 4" xfId="5070"/>
    <cellStyle name="Standard 3 3 4 5 2 4 2" xfId="24655"/>
    <cellStyle name="Standard 3 3 4 5 2 5" xfId="22003"/>
    <cellStyle name="Standard 3 3 4 5 2 6" xfId="13026"/>
    <cellStyle name="Standard 3 3 4 5 3" xfId="3438"/>
    <cellStyle name="Standard 3 3 4 5 3 2" xfId="11394"/>
    <cellStyle name="Standard 3 3 4 5 3 2 2" xfId="30980"/>
    <cellStyle name="Standard 3 3 4 5 3 2 3" xfId="19351"/>
    <cellStyle name="Standard 3 3 4 5 3 3" xfId="6090"/>
    <cellStyle name="Standard 3 3 4 5 3 3 2" xfId="25675"/>
    <cellStyle name="Standard 3 3 4 5 3 4" xfId="23023"/>
    <cellStyle name="Standard 3 3 4 5 3 5" xfId="14046"/>
    <cellStyle name="Standard 3 3 4 5 4" xfId="1398"/>
    <cellStyle name="Standard 3 3 4 5 4 2" xfId="9354"/>
    <cellStyle name="Standard 3 3 4 5 4 2 2" xfId="28940"/>
    <cellStyle name="Standard 3 3 4 5 4 2 3" xfId="17311"/>
    <cellStyle name="Standard 3 3 4 5 4 3" xfId="6702"/>
    <cellStyle name="Standard 3 3 4 5 4 3 2" xfId="26287"/>
    <cellStyle name="Standard 3 3 4 5 4 4" xfId="20983"/>
    <cellStyle name="Standard 3 3 4 5 4 5" xfId="14658"/>
    <cellStyle name="Standard 3 3 4 5 5" xfId="8742"/>
    <cellStyle name="Standard 3 3 4 5 5 2" xfId="28328"/>
    <cellStyle name="Standard 3 3 4 5 5 3" xfId="16699"/>
    <cellStyle name="Standard 3 3 4 5 6" xfId="4050"/>
    <cellStyle name="Standard 3 3 4 5 6 2" xfId="23635"/>
    <cellStyle name="Standard 3 3 4 5 7" xfId="20371"/>
    <cellStyle name="Standard 3 3 4 5 8" xfId="12006"/>
    <cellStyle name="Standard 3 3 4 6" xfId="612"/>
    <cellStyle name="Standard 3 3 4 6 2" xfId="3264"/>
    <cellStyle name="Standard 3 3 4 6 2 2" xfId="11220"/>
    <cellStyle name="Standard 3 3 4 6 2 2 2" xfId="30806"/>
    <cellStyle name="Standard 3 3 4 6 2 2 3" xfId="19177"/>
    <cellStyle name="Standard 3 3 4 6 2 3" xfId="5916"/>
    <cellStyle name="Standard 3 3 4 6 2 3 2" xfId="25501"/>
    <cellStyle name="Standard 3 3 4 6 2 4" xfId="22849"/>
    <cellStyle name="Standard 3 3 4 6 2 5" xfId="13872"/>
    <cellStyle name="Standard 3 3 4 6 3" xfId="2244"/>
    <cellStyle name="Standard 3 3 4 6 3 2" xfId="10200"/>
    <cellStyle name="Standard 3 3 4 6 3 2 2" xfId="29786"/>
    <cellStyle name="Standard 3 3 4 6 3 2 3" xfId="18157"/>
    <cellStyle name="Standard 3 3 4 6 3 3" xfId="7548"/>
    <cellStyle name="Standard 3 3 4 6 3 3 2" xfId="27133"/>
    <cellStyle name="Standard 3 3 4 6 3 4" xfId="21829"/>
    <cellStyle name="Standard 3 3 4 6 3 5" xfId="15504"/>
    <cellStyle name="Standard 3 3 4 6 4" xfId="8568"/>
    <cellStyle name="Standard 3 3 4 6 4 2" xfId="28154"/>
    <cellStyle name="Standard 3 3 4 6 4 3" xfId="16525"/>
    <cellStyle name="Standard 3 3 4 6 5" xfId="4896"/>
    <cellStyle name="Standard 3 3 4 6 5 2" xfId="24481"/>
    <cellStyle name="Standard 3 3 4 6 6" xfId="20197"/>
    <cellStyle name="Standard 3 3 4 6 7" xfId="12852"/>
    <cellStyle name="Standard 3 3 4 7" xfId="1806"/>
    <cellStyle name="Standard 3 3 4 7 2" xfId="7110"/>
    <cellStyle name="Standard 3 3 4 7 2 2" xfId="26695"/>
    <cellStyle name="Standard 3 3 4 7 2 3" xfId="15066"/>
    <cellStyle name="Standard 3 3 4 7 3" xfId="9762"/>
    <cellStyle name="Standard 3 3 4 7 3 2" xfId="29348"/>
    <cellStyle name="Standard 3 3 4 7 3 3" xfId="17719"/>
    <cellStyle name="Standard 3 3 4 7 4" xfId="4458"/>
    <cellStyle name="Standard 3 3 4 7 4 2" xfId="24043"/>
    <cellStyle name="Standard 3 3 4 7 5" xfId="21391"/>
    <cellStyle name="Standard 3 3 4 7 6" xfId="12414"/>
    <cellStyle name="Standard 3 3 4 8" xfId="2826"/>
    <cellStyle name="Standard 3 3 4 8 2" xfId="10782"/>
    <cellStyle name="Standard 3 3 4 8 2 2" xfId="30368"/>
    <cellStyle name="Standard 3 3 4 8 2 3" xfId="18739"/>
    <cellStyle name="Standard 3 3 4 8 3" xfId="5478"/>
    <cellStyle name="Standard 3 3 4 8 3 2" xfId="25063"/>
    <cellStyle name="Standard 3 3 4 8 4" xfId="22411"/>
    <cellStyle name="Standard 3 3 4 8 5" xfId="13434"/>
    <cellStyle name="Standard 3 3 4 9" xfId="1224"/>
    <cellStyle name="Standard 3 3 4 9 2" xfId="9180"/>
    <cellStyle name="Standard 3 3 4 9 2 2" xfId="28766"/>
    <cellStyle name="Standard 3 3 4 9 2 3" xfId="17137"/>
    <cellStyle name="Standard 3 3 4 9 3" xfId="6528"/>
    <cellStyle name="Standard 3 3 4 9 3 2" xfId="26113"/>
    <cellStyle name="Standard 3 3 4 9 4" xfId="20809"/>
    <cellStyle name="Standard 3 3 4 9 5" xfId="14484"/>
    <cellStyle name="Standard 3 3 5" xfId="230"/>
    <cellStyle name="Standard 3 3 5 10" xfId="3854"/>
    <cellStyle name="Standard 3 3 5 10 2" xfId="23439"/>
    <cellStyle name="Standard 3 3 5 11" xfId="19815"/>
    <cellStyle name="Standard 3 3 5 12" xfId="11810"/>
    <cellStyle name="Standard 3 3 5 2" xfId="326"/>
    <cellStyle name="Standard 3 3 5 2 10" xfId="19911"/>
    <cellStyle name="Standard 3 3 5 2 11" xfId="11936"/>
    <cellStyle name="Standard 3 3 5 2 2" xfId="512"/>
    <cellStyle name="Standard 3 3 5 2 2 2" xfId="1124"/>
    <cellStyle name="Standard 3 3 5 2 2 2 2" xfId="3776"/>
    <cellStyle name="Standard 3 3 5 2 2 2 2 2" xfId="11732"/>
    <cellStyle name="Standard 3 3 5 2 2 2 2 2 2" xfId="31318"/>
    <cellStyle name="Standard 3 3 5 2 2 2 2 2 3" xfId="19689"/>
    <cellStyle name="Standard 3 3 5 2 2 2 2 3" xfId="6428"/>
    <cellStyle name="Standard 3 3 5 2 2 2 2 3 2" xfId="26013"/>
    <cellStyle name="Standard 3 3 5 2 2 2 2 4" xfId="23361"/>
    <cellStyle name="Standard 3 3 5 2 2 2 2 5" xfId="14384"/>
    <cellStyle name="Standard 3 3 5 2 2 2 3" xfId="2756"/>
    <cellStyle name="Standard 3 3 5 2 2 2 3 2" xfId="10712"/>
    <cellStyle name="Standard 3 3 5 2 2 2 3 2 2" xfId="30298"/>
    <cellStyle name="Standard 3 3 5 2 2 2 3 2 3" xfId="18669"/>
    <cellStyle name="Standard 3 3 5 2 2 2 3 3" xfId="8060"/>
    <cellStyle name="Standard 3 3 5 2 2 2 3 3 2" xfId="27645"/>
    <cellStyle name="Standard 3 3 5 2 2 2 3 4" xfId="22341"/>
    <cellStyle name="Standard 3 3 5 2 2 2 3 5" xfId="16016"/>
    <cellStyle name="Standard 3 3 5 2 2 2 4" xfId="9080"/>
    <cellStyle name="Standard 3 3 5 2 2 2 4 2" xfId="28666"/>
    <cellStyle name="Standard 3 3 5 2 2 2 4 3" xfId="17037"/>
    <cellStyle name="Standard 3 3 5 2 2 2 5" xfId="5408"/>
    <cellStyle name="Standard 3 3 5 2 2 2 5 2" xfId="24993"/>
    <cellStyle name="Standard 3 3 5 2 2 2 6" xfId="20709"/>
    <cellStyle name="Standard 3 3 5 2 2 2 7" xfId="13364"/>
    <cellStyle name="Standard 3 3 5 2 2 3" xfId="2144"/>
    <cellStyle name="Standard 3 3 5 2 2 3 2" xfId="7448"/>
    <cellStyle name="Standard 3 3 5 2 2 3 2 2" xfId="27033"/>
    <cellStyle name="Standard 3 3 5 2 2 3 2 3" xfId="15404"/>
    <cellStyle name="Standard 3 3 5 2 2 3 3" xfId="10100"/>
    <cellStyle name="Standard 3 3 5 2 2 3 3 2" xfId="29686"/>
    <cellStyle name="Standard 3 3 5 2 2 3 3 3" xfId="18057"/>
    <cellStyle name="Standard 3 3 5 2 2 3 4" xfId="4796"/>
    <cellStyle name="Standard 3 3 5 2 2 3 4 2" xfId="24381"/>
    <cellStyle name="Standard 3 3 5 2 2 3 5" xfId="21729"/>
    <cellStyle name="Standard 3 3 5 2 2 3 6" xfId="12752"/>
    <cellStyle name="Standard 3 3 5 2 2 4" xfId="3164"/>
    <cellStyle name="Standard 3 3 5 2 2 4 2" xfId="11120"/>
    <cellStyle name="Standard 3 3 5 2 2 4 2 2" xfId="30706"/>
    <cellStyle name="Standard 3 3 5 2 2 4 2 3" xfId="19077"/>
    <cellStyle name="Standard 3 3 5 2 2 4 3" xfId="5816"/>
    <cellStyle name="Standard 3 3 5 2 2 4 3 2" xfId="25401"/>
    <cellStyle name="Standard 3 3 5 2 2 4 4" xfId="22749"/>
    <cellStyle name="Standard 3 3 5 2 2 4 5" xfId="13772"/>
    <cellStyle name="Standard 3 3 5 2 2 5" xfId="1736"/>
    <cellStyle name="Standard 3 3 5 2 2 5 2" xfId="9692"/>
    <cellStyle name="Standard 3 3 5 2 2 5 2 2" xfId="29278"/>
    <cellStyle name="Standard 3 3 5 2 2 5 2 3" xfId="17649"/>
    <cellStyle name="Standard 3 3 5 2 2 5 3" xfId="7040"/>
    <cellStyle name="Standard 3 3 5 2 2 5 3 2" xfId="26625"/>
    <cellStyle name="Standard 3 3 5 2 2 5 4" xfId="21321"/>
    <cellStyle name="Standard 3 3 5 2 2 5 5" xfId="14996"/>
    <cellStyle name="Standard 3 3 5 2 2 6" xfId="8468"/>
    <cellStyle name="Standard 3 3 5 2 2 6 2" xfId="28054"/>
    <cellStyle name="Standard 3 3 5 2 2 6 3" xfId="16425"/>
    <cellStyle name="Standard 3 3 5 2 2 7" xfId="4388"/>
    <cellStyle name="Standard 3 3 5 2 2 7 2" xfId="23973"/>
    <cellStyle name="Standard 3 3 5 2 2 8" xfId="20097"/>
    <cellStyle name="Standard 3 3 5 2 2 9" xfId="12344"/>
    <cellStyle name="Standard 3 3 5 2 3" xfId="938"/>
    <cellStyle name="Standard 3 3 5 2 3 2" xfId="2570"/>
    <cellStyle name="Standard 3 3 5 2 3 2 2" xfId="7874"/>
    <cellStyle name="Standard 3 3 5 2 3 2 2 2" xfId="27459"/>
    <cellStyle name="Standard 3 3 5 2 3 2 2 3" xfId="15830"/>
    <cellStyle name="Standard 3 3 5 2 3 2 3" xfId="10526"/>
    <cellStyle name="Standard 3 3 5 2 3 2 3 2" xfId="30112"/>
    <cellStyle name="Standard 3 3 5 2 3 2 3 3" xfId="18483"/>
    <cellStyle name="Standard 3 3 5 2 3 2 4" xfId="5222"/>
    <cellStyle name="Standard 3 3 5 2 3 2 4 2" xfId="24807"/>
    <cellStyle name="Standard 3 3 5 2 3 2 5" xfId="22155"/>
    <cellStyle name="Standard 3 3 5 2 3 2 6" xfId="13178"/>
    <cellStyle name="Standard 3 3 5 2 3 3" xfId="3590"/>
    <cellStyle name="Standard 3 3 5 2 3 3 2" xfId="11546"/>
    <cellStyle name="Standard 3 3 5 2 3 3 2 2" xfId="31132"/>
    <cellStyle name="Standard 3 3 5 2 3 3 2 3" xfId="19503"/>
    <cellStyle name="Standard 3 3 5 2 3 3 3" xfId="6242"/>
    <cellStyle name="Standard 3 3 5 2 3 3 3 2" xfId="25827"/>
    <cellStyle name="Standard 3 3 5 2 3 3 4" xfId="23175"/>
    <cellStyle name="Standard 3 3 5 2 3 3 5" xfId="14198"/>
    <cellStyle name="Standard 3 3 5 2 3 4" xfId="1550"/>
    <cellStyle name="Standard 3 3 5 2 3 4 2" xfId="9506"/>
    <cellStyle name="Standard 3 3 5 2 3 4 2 2" xfId="29092"/>
    <cellStyle name="Standard 3 3 5 2 3 4 2 3" xfId="17463"/>
    <cellStyle name="Standard 3 3 5 2 3 4 3" xfId="6854"/>
    <cellStyle name="Standard 3 3 5 2 3 4 3 2" xfId="26439"/>
    <cellStyle name="Standard 3 3 5 2 3 4 4" xfId="21135"/>
    <cellStyle name="Standard 3 3 5 2 3 4 5" xfId="14810"/>
    <cellStyle name="Standard 3 3 5 2 3 5" xfId="8894"/>
    <cellStyle name="Standard 3 3 5 2 3 5 2" xfId="28480"/>
    <cellStyle name="Standard 3 3 5 2 3 5 3" xfId="16851"/>
    <cellStyle name="Standard 3 3 5 2 3 6" xfId="4202"/>
    <cellStyle name="Standard 3 3 5 2 3 6 2" xfId="23787"/>
    <cellStyle name="Standard 3 3 5 2 3 7" xfId="20523"/>
    <cellStyle name="Standard 3 3 5 2 3 8" xfId="12158"/>
    <cellStyle name="Standard 3 3 5 2 4" xfId="716"/>
    <cellStyle name="Standard 3 3 5 2 4 2" xfId="3368"/>
    <cellStyle name="Standard 3 3 5 2 4 2 2" xfId="11324"/>
    <cellStyle name="Standard 3 3 5 2 4 2 2 2" xfId="30910"/>
    <cellStyle name="Standard 3 3 5 2 4 2 2 3" xfId="19281"/>
    <cellStyle name="Standard 3 3 5 2 4 2 3" xfId="6020"/>
    <cellStyle name="Standard 3 3 5 2 4 2 3 2" xfId="25605"/>
    <cellStyle name="Standard 3 3 5 2 4 2 4" xfId="22953"/>
    <cellStyle name="Standard 3 3 5 2 4 2 5" xfId="13976"/>
    <cellStyle name="Standard 3 3 5 2 4 3" xfId="2348"/>
    <cellStyle name="Standard 3 3 5 2 4 3 2" xfId="10304"/>
    <cellStyle name="Standard 3 3 5 2 4 3 2 2" xfId="29890"/>
    <cellStyle name="Standard 3 3 5 2 4 3 2 3" xfId="18261"/>
    <cellStyle name="Standard 3 3 5 2 4 3 3" xfId="7652"/>
    <cellStyle name="Standard 3 3 5 2 4 3 3 2" xfId="27237"/>
    <cellStyle name="Standard 3 3 5 2 4 3 4" xfId="21933"/>
    <cellStyle name="Standard 3 3 5 2 4 3 5" xfId="15608"/>
    <cellStyle name="Standard 3 3 5 2 4 4" xfId="8672"/>
    <cellStyle name="Standard 3 3 5 2 4 4 2" xfId="28258"/>
    <cellStyle name="Standard 3 3 5 2 4 4 3" xfId="16629"/>
    <cellStyle name="Standard 3 3 5 2 4 5" xfId="5000"/>
    <cellStyle name="Standard 3 3 5 2 4 5 2" xfId="24585"/>
    <cellStyle name="Standard 3 3 5 2 4 6" xfId="20301"/>
    <cellStyle name="Standard 3 3 5 2 4 7" xfId="12956"/>
    <cellStyle name="Standard 3 3 5 2 5" xfId="1958"/>
    <cellStyle name="Standard 3 3 5 2 5 2" xfId="7262"/>
    <cellStyle name="Standard 3 3 5 2 5 2 2" xfId="26847"/>
    <cellStyle name="Standard 3 3 5 2 5 2 3" xfId="15218"/>
    <cellStyle name="Standard 3 3 5 2 5 3" xfId="9914"/>
    <cellStyle name="Standard 3 3 5 2 5 3 2" xfId="29500"/>
    <cellStyle name="Standard 3 3 5 2 5 3 3" xfId="17871"/>
    <cellStyle name="Standard 3 3 5 2 5 4" xfId="4610"/>
    <cellStyle name="Standard 3 3 5 2 5 4 2" xfId="24195"/>
    <cellStyle name="Standard 3 3 5 2 5 5" xfId="21543"/>
    <cellStyle name="Standard 3 3 5 2 5 6" xfId="12566"/>
    <cellStyle name="Standard 3 3 5 2 6" xfId="2978"/>
    <cellStyle name="Standard 3 3 5 2 6 2" xfId="10934"/>
    <cellStyle name="Standard 3 3 5 2 6 2 2" xfId="30520"/>
    <cellStyle name="Standard 3 3 5 2 6 2 3" xfId="18891"/>
    <cellStyle name="Standard 3 3 5 2 6 3" xfId="5630"/>
    <cellStyle name="Standard 3 3 5 2 6 3 2" xfId="25215"/>
    <cellStyle name="Standard 3 3 5 2 6 4" xfId="22563"/>
    <cellStyle name="Standard 3 3 5 2 6 5" xfId="13586"/>
    <cellStyle name="Standard 3 3 5 2 7" xfId="1328"/>
    <cellStyle name="Standard 3 3 5 2 7 2" xfId="9284"/>
    <cellStyle name="Standard 3 3 5 2 7 2 2" xfId="28870"/>
    <cellStyle name="Standard 3 3 5 2 7 2 3" xfId="17241"/>
    <cellStyle name="Standard 3 3 5 2 7 3" xfId="6632"/>
    <cellStyle name="Standard 3 3 5 2 7 3 2" xfId="26217"/>
    <cellStyle name="Standard 3 3 5 2 7 4" xfId="20913"/>
    <cellStyle name="Standard 3 3 5 2 7 5" xfId="14588"/>
    <cellStyle name="Standard 3 3 5 2 8" xfId="8282"/>
    <cellStyle name="Standard 3 3 5 2 8 2" xfId="27868"/>
    <cellStyle name="Standard 3 3 5 2 8 3" xfId="16239"/>
    <cellStyle name="Standard 3 3 5 2 9" xfId="3980"/>
    <cellStyle name="Standard 3 3 5 2 9 2" xfId="23565"/>
    <cellStyle name="Standard 3 3 5 3" xfId="386"/>
    <cellStyle name="Standard 3 3 5 3 2" xfId="998"/>
    <cellStyle name="Standard 3 3 5 3 2 2" xfId="3650"/>
    <cellStyle name="Standard 3 3 5 3 2 2 2" xfId="11606"/>
    <cellStyle name="Standard 3 3 5 3 2 2 2 2" xfId="31192"/>
    <cellStyle name="Standard 3 3 5 3 2 2 2 3" xfId="19563"/>
    <cellStyle name="Standard 3 3 5 3 2 2 3" xfId="6302"/>
    <cellStyle name="Standard 3 3 5 3 2 2 3 2" xfId="25887"/>
    <cellStyle name="Standard 3 3 5 3 2 2 4" xfId="23235"/>
    <cellStyle name="Standard 3 3 5 3 2 2 5" xfId="14258"/>
    <cellStyle name="Standard 3 3 5 3 2 3" xfId="2630"/>
    <cellStyle name="Standard 3 3 5 3 2 3 2" xfId="10586"/>
    <cellStyle name="Standard 3 3 5 3 2 3 2 2" xfId="30172"/>
    <cellStyle name="Standard 3 3 5 3 2 3 2 3" xfId="18543"/>
    <cellStyle name="Standard 3 3 5 3 2 3 3" xfId="7934"/>
    <cellStyle name="Standard 3 3 5 3 2 3 3 2" xfId="27519"/>
    <cellStyle name="Standard 3 3 5 3 2 3 4" xfId="22215"/>
    <cellStyle name="Standard 3 3 5 3 2 3 5" xfId="15890"/>
    <cellStyle name="Standard 3 3 5 3 2 4" xfId="8954"/>
    <cellStyle name="Standard 3 3 5 3 2 4 2" xfId="28540"/>
    <cellStyle name="Standard 3 3 5 3 2 4 3" xfId="16911"/>
    <cellStyle name="Standard 3 3 5 3 2 5" xfId="5282"/>
    <cellStyle name="Standard 3 3 5 3 2 5 2" xfId="24867"/>
    <cellStyle name="Standard 3 3 5 3 2 6" xfId="20583"/>
    <cellStyle name="Standard 3 3 5 3 2 7" xfId="13238"/>
    <cellStyle name="Standard 3 3 5 3 3" xfId="2018"/>
    <cellStyle name="Standard 3 3 5 3 3 2" xfId="7322"/>
    <cellStyle name="Standard 3 3 5 3 3 2 2" xfId="26907"/>
    <cellStyle name="Standard 3 3 5 3 3 2 3" xfId="15278"/>
    <cellStyle name="Standard 3 3 5 3 3 3" xfId="9974"/>
    <cellStyle name="Standard 3 3 5 3 3 3 2" xfId="29560"/>
    <cellStyle name="Standard 3 3 5 3 3 3 3" xfId="17931"/>
    <cellStyle name="Standard 3 3 5 3 3 4" xfId="4670"/>
    <cellStyle name="Standard 3 3 5 3 3 4 2" xfId="24255"/>
    <cellStyle name="Standard 3 3 5 3 3 5" xfId="21603"/>
    <cellStyle name="Standard 3 3 5 3 3 6" xfId="12626"/>
    <cellStyle name="Standard 3 3 5 3 4" xfId="3038"/>
    <cellStyle name="Standard 3 3 5 3 4 2" xfId="10994"/>
    <cellStyle name="Standard 3 3 5 3 4 2 2" xfId="30580"/>
    <cellStyle name="Standard 3 3 5 3 4 2 3" xfId="18951"/>
    <cellStyle name="Standard 3 3 5 3 4 3" xfId="5690"/>
    <cellStyle name="Standard 3 3 5 3 4 3 2" xfId="25275"/>
    <cellStyle name="Standard 3 3 5 3 4 4" xfId="22623"/>
    <cellStyle name="Standard 3 3 5 3 4 5" xfId="13646"/>
    <cellStyle name="Standard 3 3 5 3 5" xfId="1610"/>
    <cellStyle name="Standard 3 3 5 3 5 2" xfId="9566"/>
    <cellStyle name="Standard 3 3 5 3 5 2 2" xfId="29152"/>
    <cellStyle name="Standard 3 3 5 3 5 2 3" xfId="17523"/>
    <cellStyle name="Standard 3 3 5 3 5 3" xfId="6914"/>
    <cellStyle name="Standard 3 3 5 3 5 3 2" xfId="26499"/>
    <cellStyle name="Standard 3 3 5 3 5 4" xfId="21195"/>
    <cellStyle name="Standard 3 3 5 3 5 5" xfId="14870"/>
    <cellStyle name="Standard 3 3 5 3 6" xfId="8342"/>
    <cellStyle name="Standard 3 3 5 3 6 2" xfId="27928"/>
    <cellStyle name="Standard 3 3 5 3 6 3" xfId="16299"/>
    <cellStyle name="Standard 3 3 5 3 7" xfId="4262"/>
    <cellStyle name="Standard 3 3 5 3 7 2" xfId="23847"/>
    <cellStyle name="Standard 3 3 5 3 8" xfId="19971"/>
    <cellStyle name="Standard 3 3 5 3 9" xfId="12218"/>
    <cellStyle name="Standard 3 3 5 4" xfId="842"/>
    <cellStyle name="Standard 3 3 5 4 2" xfId="2474"/>
    <cellStyle name="Standard 3 3 5 4 2 2" xfId="7778"/>
    <cellStyle name="Standard 3 3 5 4 2 2 2" xfId="27363"/>
    <cellStyle name="Standard 3 3 5 4 2 2 3" xfId="15734"/>
    <cellStyle name="Standard 3 3 5 4 2 3" xfId="10430"/>
    <cellStyle name="Standard 3 3 5 4 2 3 2" xfId="30016"/>
    <cellStyle name="Standard 3 3 5 4 2 3 3" xfId="18387"/>
    <cellStyle name="Standard 3 3 5 4 2 4" xfId="5126"/>
    <cellStyle name="Standard 3 3 5 4 2 4 2" xfId="24711"/>
    <cellStyle name="Standard 3 3 5 4 2 5" xfId="22059"/>
    <cellStyle name="Standard 3 3 5 4 2 6" xfId="13082"/>
    <cellStyle name="Standard 3 3 5 4 3" xfId="3494"/>
    <cellStyle name="Standard 3 3 5 4 3 2" xfId="11450"/>
    <cellStyle name="Standard 3 3 5 4 3 2 2" xfId="31036"/>
    <cellStyle name="Standard 3 3 5 4 3 2 3" xfId="19407"/>
    <cellStyle name="Standard 3 3 5 4 3 3" xfId="6146"/>
    <cellStyle name="Standard 3 3 5 4 3 3 2" xfId="25731"/>
    <cellStyle name="Standard 3 3 5 4 3 4" xfId="23079"/>
    <cellStyle name="Standard 3 3 5 4 3 5" xfId="14102"/>
    <cellStyle name="Standard 3 3 5 4 4" xfId="1454"/>
    <cellStyle name="Standard 3 3 5 4 4 2" xfId="9410"/>
    <cellStyle name="Standard 3 3 5 4 4 2 2" xfId="28996"/>
    <cellStyle name="Standard 3 3 5 4 4 2 3" xfId="17367"/>
    <cellStyle name="Standard 3 3 5 4 4 3" xfId="6758"/>
    <cellStyle name="Standard 3 3 5 4 4 3 2" xfId="26343"/>
    <cellStyle name="Standard 3 3 5 4 4 4" xfId="21039"/>
    <cellStyle name="Standard 3 3 5 4 4 5" xfId="14714"/>
    <cellStyle name="Standard 3 3 5 4 5" xfId="8798"/>
    <cellStyle name="Standard 3 3 5 4 5 2" xfId="28384"/>
    <cellStyle name="Standard 3 3 5 4 5 3" xfId="16755"/>
    <cellStyle name="Standard 3 3 5 4 6" xfId="4106"/>
    <cellStyle name="Standard 3 3 5 4 6 2" xfId="23691"/>
    <cellStyle name="Standard 3 3 5 4 7" xfId="20427"/>
    <cellStyle name="Standard 3 3 5 4 8" xfId="12062"/>
    <cellStyle name="Standard 3 3 5 5" xfId="590"/>
    <cellStyle name="Standard 3 3 5 5 2" xfId="3242"/>
    <cellStyle name="Standard 3 3 5 5 2 2" xfId="11198"/>
    <cellStyle name="Standard 3 3 5 5 2 2 2" xfId="30784"/>
    <cellStyle name="Standard 3 3 5 5 2 2 3" xfId="19155"/>
    <cellStyle name="Standard 3 3 5 5 2 3" xfId="5894"/>
    <cellStyle name="Standard 3 3 5 5 2 3 2" xfId="25479"/>
    <cellStyle name="Standard 3 3 5 5 2 4" xfId="22827"/>
    <cellStyle name="Standard 3 3 5 5 2 5" xfId="13850"/>
    <cellStyle name="Standard 3 3 5 5 3" xfId="2222"/>
    <cellStyle name="Standard 3 3 5 5 3 2" xfId="10178"/>
    <cellStyle name="Standard 3 3 5 5 3 2 2" xfId="29764"/>
    <cellStyle name="Standard 3 3 5 5 3 2 3" xfId="18135"/>
    <cellStyle name="Standard 3 3 5 5 3 3" xfId="7526"/>
    <cellStyle name="Standard 3 3 5 5 3 3 2" xfId="27111"/>
    <cellStyle name="Standard 3 3 5 5 3 4" xfId="21807"/>
    <cellStyle name="Standard 3 3 5 5 3 5" xfId="15482"/>
    <cellStyle name="Standard 3 3 5 5 4" xfId="8546"/>
    <cellStyle name="Standard 3 3 5 5 4 2" xfId="28132"/>
    <cellStyle name="Standard 3 3 5 5 4 3" xfId="16503"/>
    <cellStyle name="Standard 3 3 5 5 5" xfId="4874"/>
    <cellStyle name="Standard 3 3 5 5 5 2" xfId="24459"/>
    <cellStyle name="Standard 3 3 5 5 6" xfId="20175"/>
    <cellStyle name="Standard 3 3 5 5 7" xfId="12830"/>
    <cellStyle name="Standard 3 3 5 6" xfId="1862"/>
    <cellStyle name="Standard 3 3 5 6 2" xfId="7166"/>
    <cellStyle name="Standard 3 3 5 6 2 2" xfId="26751"/>
    <cellStyle name="Standard 3 3 5 6 2 3" xfId="15122"/>
    <cellStyle name="Standard 3 3 5 6 3" xfId="9818"/>
    <cellStyle name="Standard 3 3 5 6 3 2" xfId="29404"/>
    <cellStyle name="Standard 3 3 5 6 3 3" xfId="17775"/>
    <cellStyle name="Standard 3 3 5 6 4" xfId="4514"/>
    <cellStyle name="Standard 3 3 5 6 4 2" xfId="24099"/>
    <cellStyle name="Standard 3 3 5 6 5" xfId="21447"/>
    <cellStyle name="Standard 3 3 5 6 6" xfId="12470"/>
    <cellStyle name="Standard 3 3 5 7" xfId="2882"/>
    <cellStyle name="Standard 3 3 5 7 2" xfId="10838"/>
    <cellStyle name="Standard 3 3 5 7 2 2" xfId="30424"/>
    <cellStyle name="Standard 3 3 5 7 2 3" xfId="18795"/>
    <cellStyle name="Standard 3 3 5 7 3" xfId="5534"/>
    <cellStyle name="Standard 3 3 5 7 3 2" xfId="25119"/>
    <cellStyle name="Standard 3 3 5 7 4" xfId="22467"/>
    <cellStyle name="Standard 3 3 5 7 5" xfId="13490"/>
    <cellStyle name="Standard 3 3 5 8" xfId="1202"/>
    <cellStyle name="Standard 3 3 5 8 2" xfId="9158"/>
    <cellStyle name="Standard 3 3 5 8 2 2" xfId="28744"/>
    <cellStyle name="Standard 3 3 5 8 2 3" xfId="17115"/>
    <cellStyle name="Standard 3 3 5 8 3" xfId="6506"/>
    <cellStyle name="Standard 3 3 5 8 3 2" xfId="26091"/>
    <cellStyle name="Standard 3 3 5 8 4" xfId="20787"/>
    <cellStyle name="Standard 3 3 5 8 5" xfId="14462"/>
    <cellStyle name="Standard 3 3 5 9" xfId="8186"/>
    <cellStyle name="Standard 3 3 5 9 2" xfId="27772"/>
    <cellStyle name="Standard 3 3 5 9 3" xfId="16143"/>
    <cellStyle name="Standard 3 3 6" xfId="204"/>
    <cellStyle name="Standard 3 3 6 10" xfId="19789"/>
    <cellStyle name="Standard 3 3 6 11" xfId="11910"/>
    <cellStyle name="Standard 3 3 6 2" xfId="486"/>
    <cellStyle name="Standard 3 3 6 2 2" xfId="1098"/>
    <cellStyle name="Standard 3 3 6 2 2 2" xfId="3750"/>
    <cellStyle name="Standard 3 3 6 2 2 2 2" xfId="11706"/>
    <cellStyle name="Standard 3 3 6 2 2 2 2 2" xfId="31292"/>
    <cellStyle name="Standard 3 3 6 2 2 2 2 3" xfId="19663"/>
    <cellStyle name="Standard 3 3 6 2 2 2 3" xfId="6402"/>
    <cellStyle name="Standard 3 3 6 2 2 2 3 2" xfId="25987"/>
    <cellStyle name="Standard 3 3 6 2 2 2 4" xfId="23335"/>
    <cellStyle name="Standard 3 3 6 2 2 2 5" xfId="14358"/>
    <cellStyle name="Standard 3 3 6 2 2 3" xfId="2730"/>
    <cellStyle name="Standard 3 3 6 2 2 3 2" xfId="10686"/>
    <cellStyle name="Standard 3 3 6 2 2 3 2 2" xfId="30272"/>
    <cellStyle name="Standard 3 3 6 2 2 3 2 3" xfId="18643"/>
    <cellStyle name="Standard 3 3 6 2 2 3 3" xfId="8034"/>
    <cellStyle name="Standard 3 3 6 2 2 3 3 2" xfId="27619"/>
    <cellStyle name="Standard 3 3 6 2 2 3 4" xfId="22315"/>
    <cellStyle name="Standard 3 3 6 2 2 3 5" xfId="15990"/>
    <cellStyle name="Standard 3 3 6 2 2 4" xfId="9054"/>
    <cellStyle name="Standard 3 3 6 2 2 4 2" xfId="28640"/>
    <cellStyle name="Standard 3 3 6 2 2 4 3" xfId="17011"/>
    <cellStyle name="Standard 3 3 6 2 2 5" xfId="5382"/>
    <cellStyle name="Standard 3 3 6 2 2 5 2" xfId="24967"/>
    <cellStyle name="Standard 3 3 6 2 2 6" xfId="20683"/>
    <cellStyle name="Standard 3 3 6 2 2 7" xfId="13338"/>
    <cellStyle name="Standard 3 3 6 2 3" xfId="2118"/>
    <cellStyle name="Standard 3 3 6 2 3 2" xfId="7422"/>
    <cellStyle name="Standard 3 3 6 2 3 2 2" xfId="27007"/>
    <cellStyle name="Standard 3 3 6 2 3 2 3" xfId="15378"/>
    <cellStyle name="Standard 3 3 6 2 3 3" xfId="10074"/>
    <cellStyle name="Standard 3 3 6 2 3 3 2" xfId="29660"/>
    <cellStyle name="Standard 3 3 6 2 3 3 3" xfId="18031"/>
    <cellStyle name="Standard 3 3 6 2 3 4" xfId="4770"/>
    <cellStyle name="Standard 3 3 6 2 3 4 2" xfId="24355"/>
    <cellStyle name="Standard 3 3 6 2 3 5" xfId="21703"/>
    <cellStyle name="Standard 3 3 6 2 3 6" xfId="12726"/>
    <cellStyle name="Standard 3 3 6 2 4" xfId="3138"/>
    <cellStyle name="Standard 3 3 6 2 4 2" xfId="11094"/>
    <cellStyle name="Standard 3 3 6 2 4 2 2" xfId="30680"/>
    <cellStyle name="Standard 3 3 6 2 4 2 3" xfId="19051"/>
    <cellStyle name="Standard 3 3 6 2 4 3" xfId="5790"/>
    <cellStyle name="Standard 3 3 6 2 4 3 2" xfId="25375"/>
    <cellStyle name="Standard 3 3 6 2 4 4" xfId="22723"/>
    <cellStyle name="Standard 3 3 6 2 4 5" xfId="13746"/>
    <cellStyle name="Standard 3 3 6 2 5" xfId="1710"/>
    <cellStyle name="Standard 3 3 6 2 5 2" xfId="9666"/>
    <cellStyle name="Standard 3 3 6 2 5 2 2" xfId="29252"/>
    <cellStyle name="Standard 3 3 6 2 5 2 3" xfId="17623"/>
    <cellStyle name="Standard 3 3 6 2 5 3" xfId="7014"/>
    <cellStyle name="Standard 3 3 6 2 5 3 2" xfId="26599"/>
    <cellStyle name="Standard 3 3 6 2 5 4" xfId="21295"/>
    <cellStyle name="Standard 3 3 6 2 5 5" xfId="14970"/>
    <cellStyle name="Standard 3 3 6 2 6" xfId="8442"/>
    <cellStyle name="Standard 3 3 6 2 6 2" xfId="28028"/>
    <cellStyle name="Standard 3 3 6 2 6 3" xfId="16399"/>
    <cellStyle name="Standard 3 3 6 2 7" xfId="4362"/>
    <cellStyle name="Standard 3 3 6 2 7 2" xfId="23947"/>
    <cellStyle name="Standard 3 3 6 2 8" xfId="20071"/>
    <cellStyle name="Standard 3 3 6 2 9" xfId="12318"/>
    <cellStyle name="Standard 3 3 6 3" xfId="816"/>
    <cellStyle name="Standard 3 3 6 3 2" xfId="2448"/>
    <cellStyle name="Standard 3 3 6 3 2 2" xfId="7752"/>
    <cellStyle name="Standard 3 3 6 3 2 2 2" xfId="27337"/>
    <cellStyle name="Standard 3 3 6 3 2 2 3" xfId="15708"/>
    <cellStyle name="Standard 3 3 6 3 2 3" xfId="10404"/>
    <cellStyle name="Standard 3 3 6 3 2 3 2" xfId="29990"/>
    <cellStyle name="Standard 3 3 6 3 2 3 3" xfId="18361"/>
    <cellStyle name="Standard 3 3 6 3 2 4" xfId="5100"/>
    <cellStyle name="Standard 3 3 6 3 2 4 2" xfId="24685"/>
    <cellStyle name="Standard 3 3 6 3 2 5" xfId="22033"/>
    <cellStyle name="Standard 3 3 6 3 2 6" xfId="13056"/>
    <cellStyle name="Standard 3 3 6 3 3" xfId="3468"/>
    <cellStyle name="Standard 3 3 6 3 3 2" xfId="11424"/>
    <cellStyle name="Standard 3 3 6 3 3 2 2" xfId="31010"/>
    <cellStyle name="Standard 3 3 6 3 3 2 3" xfId="19381"/>
    <cellStyle name="Standard 3 3 6 3 3 3" xfId="6120"/>
    <cellStyle name="Standard 3 3 6 3 3 3 2" xfId="25705"/>
    <cellStyle name="Standard 3 3 6 3 3 4" xfId="23053"/>
    <cellStyle name="Standard 3 3 6 3 3 5" xfId="14076"/>
    <cellStyle name="Standard 3 3 6 3 4" xfId="1428"/>
    <cellStyle name="Standard 3 3 6 3 4 2" xfId="9384"/>
    <cellStyle name="Standard 3 3 6 3 4 2 2" xfId="28970"/>
    <cellStyle name="Standard 3 3 6 3 4 2 3" xfId="17341"/>
    <cellStyle name="Standard 3 3 6 3 4 3" xfId="6732"/>
    <cellStyle name="Standard 3 3 6 3 4 3 2" xfId="26317"/>
    <cellStyle name="Standard 3 3 6 3 4 4" xfId="21013"/>
    <cellStyle name="Standard 3 3 6 3 4 5" xfId="14688"/>
    <cellStyle name="Standard 3 3 6 3 5" xfId="8772"/>
    <cellStyle name="Standard 3 3 6 3 5 2" xfId="28358"/>
    <cellStyle name="Standard 3 3 6 3 5 3" xfId="16729"/>
    <cellStyle name="Standard 3 3 6 3 6" xfId="4080"/>
    <cellStyle name="Standard 3 3 6 3 6 2" xfId="23665"/>
    <cellStyle name="Standard 3 3 6 3 7" xfId="20401"/>
    <cellStyle name="Standard 3 3 6 3 8" xfId="12036"/>
    <cellStyle name="Standard 3 3 6 4" xfId="690"/>
    <cellStyle name="Standard 3 3 6 4 2" xfId="3342"/>
    <cellStyle name="Standard 3 3 6 4 2 2" xfId="11298"/>
    <cellStyle name="Standard 3 3 6 4 2 2 2" xfId="30884"/>
    <cellStyle name="Standard 3 3 6 4 2 2 3" xfId="19255"/>
    <cellStyle name="Standard 3 3 6 4 2 3" xfId="5994"/>
    <cellStyle name="Standard 3 3 6 4 2 3 2" xfId="25579"/>
    <cellStyle name="Standard 3 3 6 4 2 4" xfId="22927"/>
    <cellStyle name="Standard 3 3 6 4 2 5" xfId="13950"/>
    <cellStyle name="Standard 3 3 6 4 3" xfId="2322"/>
    <cellStyle name="Standard 3 3 6 4 3 2" xfId="10278"/>
    <cellStyle name="Standard 3 3 6 4 3 2 2" xfId="29864"/>
    <cellStyle name="Standard 3 3 6 4 3 2 3" xfId="18235"/>
    <cellStyle name="Standard 3 3 6 4 3 3" xfId="7626"/>
    <cellStyle name="Standard 3 3 6 4 3 3 2" xfId="27211"/>
    <cellStyle name="Standard 3 3 6 4 3 4" xfId="21907"/>
    <cellStyle name="Standard 3 3 6 4 3 5" xfId="15582"/>
    <cellStyle name="Standard 3 3 6 4 4" xfId="8646"/>
    <cellStyle name="Standard 3 3 6 4 4 2" xfId="28232"/>
    <cellStyle name="Standard 3 3 6 4 4 3" xfId="16603"/>
    <cellStyle name="Standard 3 3 6 4 5" xfId="4974"/>
    <cellStyle name="Standard 3 3 6 4 5 2" xfId="24559"/>
    <cellStyle name="Standard 3 3 6 4 6" xfId="20275"/>
    <cellStyle name="Standard 3 3 6 4 7" xfId="12930"/>
    <cellStyle name="Standard 3 3 6 5" xfId="1836"/>
    <cellStyle name="Standard 3 3 6 5 2" xfId="7140"/>
    <cellStyle name="Standard 3 3 6 5 2 2" xfId="26725"/>
    <cellStyle name="Standard 3 3 6 5 2 3" xfId="15096"/>
    <cellStyle name="Standard 3 3 6 5 3" xfId="9792"/>
    <cellStyle name="Standard 3 3 6 5 3 2" xfId="29378"/>
    <cellStyle name="Standard 3 3 6 5 3 3" xfId="17749"/>
    <cellStyle name="Standard 3 3 6 5 4" xfId="4488"/>
    <cellStyle name="Standard 3 3 6 5 4 2" xfId="24073"/>
    <cellStyle name="Standard 3 3 6 5 5" xfId="21421"/>
    <cellStyle name="Standard 3 3 6 5 6" xfId="12444"/>
    <cellStyle name="Standard 3 3 6 6" xfId="2856"/>
    <cellStyle name="Standard 3 3 6 6 2" xfId="10812"/>
    <cellStyle name="Standard 3 3 6 6 2 2" xfId="30398"/>
    <cellStyle name="Standard 3 3 6 6 2 3" xfId="18769"/>
    <cellStyle name="Standard 3 3 6 6 3" xfId="5508"/>
    <cellStyle name="Standard 3 3 6 6 3 2" xfId="25093"/>
    <cellStyle name="Standard 3 3 6 6 4" xfId="22441"/>
    <cellStyle name="Standard 3 3 6 6 5" xfId="13464"/>
    <cellStyle name="Standard 3 3 6 7" xfId="1302"/>
    <cellStyle name="Standard 3 3 6 7 2" xfId="9258"/>
    <cellStyle name="Standard 3 3 6 7 2 2" xfId="28844"/>
    <cellStyle name="Standard 3 3 6 7 2 3" xfId="17215"/>
    <cellStyle name="Standard 3 3 6 7 3" xfId="6606"/>
    <cellStyle name="Standard 3 3 6 7 3 2" xfId="26191"/>
    <cellStyle name="Standard 3 3 6 7 4" xfId="20887"/>
    <cellStyle name="Standard 3 3 6 7 5" xfId="14562"/>
    <cellStyle name="Standard 3 3 6 8" xfId="8160"/>
    <cellStyle name="Standard 3 3 6 8 2" xfId="27746"/>
    <cellStyle name="Standard 3 3 6 8 3" xfId="16117"/>
    <cellStyle name="Standard 3 3 6 9" xfId="3954"/>
    <cellStyle name="Standard 3 3 6 9 2" xfId="23539"/>
    <cellStyle name="Standard 3 3 7" xfId="278"/>
    <cellStyle name="Standard 3 3 7 10" xfId="19863"/>
    <cellStyle name="Standard 3 3 7 11" xfId="11858"/>
    <cellStyle name="Standard 3 3 7 2" xfId="434"/>
    <cellStyle name="Standard 3 3 7 2 2" xfId="1046"/>
    <cellStyle name="Standard 3 3 7 2 2 2" xfId="3698"/>
    <cellStyle name="Standard 3 3 7 2 2 2 2" xfId="11654"/>
    <cellStyle name="Standard 3 3 7 2 2 2 2 2" xfId="31240"/>
    <cellStyle name="Standard 3 3 7 2 2 2 2 3" xfId="19611"/>
    <cellStyle name="Standard 3 3 7 2 2 2 3" xfId="6350"/>
    <cellStyle name="Standard 3 3 7 2 2 2 3 2" xfId="25935"/>
    <cellStyle name="Standard 3 3 7 2 2 2 4" xfId="23283"/>
    <cellStyle name="Standard 3 3 7 2 2 2 5" xfId="14306"/>
    <cellStyle name="Standard 3 3 7 2 2 3" xfId="2678"/>
    <cellStyle name="Standard 3 3 7 2 2 3 2" xfId="10634"/>
    <cellStyle name="Standard 3 3 7 2 2 3 2 2" xfId="30220"/>
    <cellStyle name="Standard 3 3 7 2 2 3 2 3" xfId="18591"/>
    <cellStyle name="Standard 3 3 7 2 2 3 3" xfId="7982"/>
    <cellStyle name="Standard 3 3 7 2 2 3 3 2" xfId="27567"/>
    <cellStyle name="Standard 3 3 7 2 2 3 4" xfId="22263"/>
    <cellStyle name="Standard 3 3 7 2 2 3 5" xfId="15938"/>
    <cellStyle name="Standard 3 3 7 2 2 4" xfId="9002"/>
    <cellStyle name="Standard 3 3 7 2 2 4 2" xfId="28588"/>
    <cellStyle name="Standard 3 3 7 2 2 4 3" xfId="16959"/>
    <cellStyle name="Standard 3 3 7 2 2 5" xfId="5330"/>
    <cellStyle name="Standard 3 3 7 2 2 5 2" xfId="24915"/>
    <cellStyle name="Standard 3 3 7 2 2 6" xfId="20631"/>
    <cellStyle name="Standard 3 3 7 2 2 7" xfId="13286"/>
    <cellStyle name="Standard 3 3 7 2 3" xfId="2066"/>
    <cellStyle name="Standard 3 3 7 2 3 2" xfId="7370"/>
    <cellStyle name="Standard 3 3 7 2 3 2 2" xfId="26955"/>
    <cellStyle name="Standard 3 3 7 2 3 2 3" xfId="15326"/>
    <cellStyle name="Standard 3 3 7 2 3 3" xfId="10022"/>
    <cellStyle name="Standard 3 3 7 2 3 3 2" xfId="29608"/>
    <cellStyle name="Standard 3 3 7 2 3 3 3" xfId="17979"/>
    <cellStyle name="Standard 3 3 7 2 3 4" xfId="4718"/>
    <cellStyle name="Standard 3 3 7 2 3 4 2" xfId="24303"/>
    <cellStyle name="Standard 3 3 7 2 3 5" xfId="21651"/>
    <cellStyle name="Standard 3 3 7 2 3 6" xfId="12674"/>
    <cellStyle name="Standard 3 3 7 2 4" xfId="3086"/>
    <cellStyle name="Standard 3 3 7 2 4 2" xfId="11042"/>
    <cellStyle name="Standard 3 3 7 2 4 2 2" xfId="30628"/>
    <cellStyle name="Standard 3 3 7 2 4 2 3" xfId="18999"/>
    <cellStyle name="Standard 3 3 7 2 4 3" xfId="5738"/>
    <cellStyle name="Standard 3 3 7 2 4 3 2" xfId="25323"/>
    <cellStyle name="Standard 3 3 7 2 4 4" xfId="22671"/>
    <cellStyle name="Standard 3 3 7 2 4 5" xfId="13694"/>
    <cellStyle name="Standard 3 3 7 2 5" xfId="1658"/>
    <cellStyle name="Standard 3 3 7 2 5 2" xfId="9614"/>
    <cellStyle name="Standard 3 3 7 2 5 2 2" xfId="29200"/>
    <cellStyle name="Standard 3 3 7 2 5 2 3" xfId="17571"/>
    <cellStyle name="Standard 3 3 7 2 5 3" xfId="6962"/>
    <cellStyle name="Standard 3 3 7 2 5 3 2" xfId="26547"/>
    <cellStyle name="Standard 3 3 7 2 5 4" xfId="21243"/>
    <cellStyle name="Standard 3 3 7 2 5 5" xfId="14918"/>
    <cellStyle name="Standard 3 3 7 2 6" xfId="8390"/>
    <cellStyle name="Standard 3 3 7 2 6 2" xfId="27976"/>
    <cellStyle name="Standard 3 3 7 2 6 3" xfId="16347"/>
    <cellStyle name="Standard 3 3 7 2 7" xfId="4310"/>
    <cellStyle name="Standard 3 3 7 2 7 2" xfId="23895"/>
    <cellStyle name="Standard 3 3 7 2 8" xfId="20019"/>
    <cellStyle name="Standard 3 3 7 2 9" xfId="12266"/>
    <cellStyle name="Standard 3 3 7 3" xfId="890"/>
    <cellStyle name="Standard 3 3 7 3 2" xfId="2522"/>
    <cellStyle name="Standard 3 3 7 3 2 2" xfId="7826"/>
    <cellStyle name="Standard 3 3 7 3 2 2 2" xfId="27411"/>
    <cellStyle name="Standard 3 3 7 3 2 2 3" xfId="15782"/>
    <cellStyle name="Standard 3 3 7 3 2 3" xfId="10478"/>
    <cellStyle name="Standard 3 3 7 3 2 3 2" xfId="30064"/>
    <cellStyle name="Standard 3 3 7 3 2 3 3" xfId="18435"/>
    <cellStyle name="Standard 3 3 7 3 2 4" xfId="5174"/>
    <cellStyle name="Standard 3 3 7 3 2 4 2" xfId="24759"/>
    <cellStyle name="Standard 3 3 7 3 2 5" xfId="22107"/>
    <cellStyle name="Standard 3 3 7 3 2 6" xfId="13130"/>
    <cellStyle name="Standard 3 3 7 3 3" xfId="3542"/>
    <cellStyle name="Standard 3 3 7 3 3 2" xfId="11498"/>
    <cellStyle name="Standard 3 3 7 3 3 2 2" xfId="31084"/>
    <cellStyle name="Standard 3 3 7 3 3 2 3" xfId="19455"/>
    <cellStyle name="Standard 3 3 7 3 3 3" xfId="6194"/>
    <cellStyle name="Standard 3 3 7 3 3 3 2" xfId="25779"/>
    <cellStyle name="Standard 3 3 7 3 3 4" xfId="23127"/>
    <cellStyle name="Standard 3 3 7 3 3 5" xfId="14150"/>
    <cellStyle name="Standard 3 3 7 3 4" xfId="1502"/>
    <cellStyle name="Standard 3 3 7 3 4 2" xfId="9458"/>
    <cellStyle name="Standard 3 3 7 3 4 2 2" xfId="29044"/>
    <cellStyle name="Standard 3 3 7 3 4 2 3" xfId="17415"/>
    <cellStyle name="Standard 3 3 7 3 4 3" xfId="6806"/>
    <cellStyle name="Standard 3 3 7 3 4 3 2" xfId="26391"/>
    <cellStyle name="Standard 3 3 7 3 4 4" xfId="21087"/>
    <cellStyle name="Standard 3 3 7 3 4 5" xfId="14762"/>
    <cellStyle name="Standard 3 3 7 3 5" xfId="8846"/>
    <cellStyle name="Standard 3 3 7 3 5 2" xfId="28432"/>
    <cellStyle name="Standard 3 3 7 3 5 3" xfId="16803"/>
    <cellStyle name="Standard 3 3 7 3 6" xfId="4154"/>
    <cellStyle name="Standard 3 3 7 3 6 2" xfId="23739"/>
    <cellStyle name="Standard 3 3 7 3 7" xfId="20475"/>
    <cellStyle name="Standard 3 3 7 3 8" xfId="12110"/>
    <cellStyle name="Standard 3 3 7 4" xfId="638"/>
    <cellStyle name="Standard 3 3 7 4 2" xfId="3290"/>
    <cellStyle name="Standard 3 3 7 4 2 2" xfId="11246"/>
    <cellStyle name="Standard 3 3 7 4 2 2 2" xfId="30832"/>
    <cellStyle name="Standard 3 3 7 4 2 2 3" xfId="19203"/>
    <cellStyle name="Standard 3 3 7 4 2 3" xfId="5942"/>
    <cellStyle name="Standard 3 3 7 4 2 3 2" xfId="25527"/>
    <cellStyle name="Standard 3 3 7 4 2 4" xfId="22875"/>
    <cellStyle name="Standard 3 3 7 4 2 5" xfId="13898"/>
    <cellStyle name="Standard 3 3 7 4 3" xfId="2270"/>
    <cellStyle name="Standard 3 3 7 4 3 2" xfId="10226"/>
    <cellStyle name="Standard 3 3 7 4 3 2 2" xfId="29812"/>
    <cellStyle name="Standard 3 3 7 4 3 2 3" xfId="18183"/>
    <cellStyle name="Standard 3 3 7 4 3 3" xfId="7574"/>
    <cellStyle name="Standard 3 3 7 4 3 3 2" xfId="27159"/>
    <cellStyle name="Standard 3 3 7 4 3 4" xfId="21855"/>
    <cellStyle name="Standard 3 3 7 4 3 5" xfId="15530"/>
    <cellStyle name="Standard 3 3 7 4 4" xfId="8594"/>
    <cellStyle name="Standard 3 3 7 4 4 2" xfId="28180"/>
    <cellStyle name="Standard 3 3 7 4 4 3" xfId="16551"/>
    <cellStyle name="Standard 3 3 7 4 5" xfId="4922"/>
    <cellStyle name="Standard 3 3 7 4 5 2" xfId="24507"/>
    <cellStyle name="Standard 3 3 7 4 6" xfId="20223"/>
    <cellStyle name="Standard 3 3 7 4 7" xfId="12878"/>
    <cellStyle name="Standard 3 3 7 5" xfId="1910"/>
    <cellStyle name="Standard 3 3 7 5 2" xfId="7214"/>
    <cellStyle name="Standard 3 3 7 5 2 2" xfId="26799"/>
    <cellStyle name="Standard 3 3 7 5 2 3" xfId="15170"/>
    <cellStyle name="Standard 3 3 7 5 3" xfId="9866"/>
    <cellStyle name="Standard 3 3 7 5 3 2" xfId="29452"/>
    <cellStyle name="Standard 3 3 7 5 3 3" xfId="17823"/>
    <cellStyle name="Standard 3 3 7 5 4" xfId="4562"/>
    <cellStyle name="Standard 3 3 7 5 4 2" xfId="24147"/>
    <cellStyle name="Standard 3 3 7 5 5" xfId="21495"/>
    <cellStyle name="Standard 3 3 7 5 6" xfId="12518"/>
    <cellStyle name="Standard 3 3 7 6" xfId="2930"/>
    <cellStyle name="Standard 3 3 7 6 2" xfId="10886"/>
    <cellStyle name="Standard 3 3 7 6 2 2" xfId="30472"/>
    <cellStyle name="Standard 3 3 7 6 2 3" xfId="18843"/>
    <cellStyle name="Standard 3 3 7 6 3" xfId="5582"/>
    <cellStyle name="Standard 3 3 7 6 3 2" xfId="25167"/>
    <cellStyle name="Standard 3 3 7 6 4" xfId="22515"/>
    <cellStyle name="Standard 3 3 7 6 5" xfId="13538"/>
    <cellStyle name="Standard 3 3 7 7" xfId="1250"/>
    <cellStyle name="Standard 3 3 7 7 2" xfId="9206"/>
    <cellStyle name="Standard 3 3 7 7 2 2" xfId="28792"/>
    <cellStyle name="Standard 3 3 7 7 2 3" xfId="17163"/>
    <cellStyle name="Standard 3 3 7 7 3" xfId="6554"/>
    <cellStyle name="Standard 3 3 7 7 3 2" xfId="26139"/>
    <cellStyle name="Standard 3 3 7 7 4" xfId="20835"/>
    <cellStyle name="Standard 3 3 7 7 5" xfId="14510"/>
    <cellStyle name="Standard 3 3 7 8" xfId="8234"/>
    <cellStyle name="Standard 3 3 7 8 2" xfId="27820"/>
    <cellStyle name="Standard 3 3 7 8 3" xfId="16191"/>
    <cellStyle name="Standard 3 3 7 9" xfId="3902"/>
    <cellStyle name="Standard 3 3 7 9 2" xfId="23487"/>
    <cellStyle name="Standard 3 3 8" xfId="360"/>
    <cellStyle name="Standard 3 3 8 2" xfId="972"/>
    <cellStyle name="Standard 3 3 8 2 2" xfId="3624"/>
    <cellStyle name="Standard 3 3 8 2 2 2" xfId="11580"/>
    <cellStyle name="Standard 3 3 8 2 2 2 2" xfId="31166"/>
    <cellStyle name="Standard 3 3 8 2 2 2 3" xfId="19537"/>
    <cellStyle name="Standard 3 3 8 2 2 3" xfId="6276"/>
    <cellStyle name="Standard 3 3 8 2 2 3 2" xfId="25861"/>
    <cellStyle name="Standard 3 3 8 2 2 4" xfId="23209"/>
    <cellStyle name="Standard 3 3 8 2 2 5" xfId="14232"/>
    <cellStyle name="Standard 3 3 8 2 3" xfId="2604"/>
    <cellStyle name="Standard 3 3 8 2 3 2" xfId="10560"/>
    <cellStyle name="Standard 3 3 8 2 3 2 2" xfId="30146"/>
    <cellStyle name="Standard 3 3 8 2 3 2 3" xfId="18517"/>
    <cellStyle name="Standard 3 3 8 2 3 3" xfId="7908"/>
    <cellStyle name="Standard 3 3 8 2 3 3 2" xfId="27493"/>
    <cellStyle name="Standard 3 3 8 2 3 4" xfId="22189"/>
    <cellStyle name="Standard 3 3 8 2 3 5" xfId="15864"/>
    <cellStyle name="Standard 3 3 8 2 4" xfId="8928"/>
    <cellStyle name="Standard 3 3 8 2 4 2" xfId="28514"/>
    <cellStyle name="Standard 3 3 8 2 4 3" xfId="16885"/>
    <cellStyle name="Standard 3 3 8 2 5" xfId="5256"/>
    <cellStyle name="Standard 3 3 8 2 5 2" xfId="24841"/>
    <cellStyle name="Standard 3 3 8 2 6" xfId="20557"/>
    <cellStyle name="Standard 3 3 8 2 7" xfId="13212"/>
    <cellStyle name="Standard 3 3 8 3" xfId="1992"/>
    <cellStyle name="Standard 3 3 8 3 2" xfId="7296"/>
    <cellStyle name="Standard 3 3 8 3 2 2" xfId="26881"/>
    <cellStyle name="Standard 3 3 8 3 2 3" xfId="15252"/>
    <cellStyle name="Standard 3 3 8 3 3" xfId="9948"/>
    <cellStyle name="Standard 3 3 8 3 3 2" xfId="29534"/>
    <cellStyle name="Standard 3 3 8 3 3 3" xfId="17905"/>
    <cellStyle name="Standard 3 3 8 3 4" xfId="4644"/>
    <cellStyle name="Standard 3 3 8 3 4 2" xfId="24229"/>
    <cellStyle name="Standard 3 3 8 3 5" xfId="21577"/>
    <cellStyle name="Standard 3 3 8 3 6" xfId="12600"/>
    <cellStyle name="Standard 3 3 8 4" xfId="3012"/>
    <cellStyle name="Standard 3 3 8 4 2" xfId="10968"/>
    <cellStyle name="Standard 3 3 8 4 2 2" xfId="30554"/>
    <cellStyle name="Standard 3 3 8 4 2 3" xfId="18925"/>
    <cellStyle name="Standard 3 3 8 4 3" xfId="5664"/>
    <cellStyle name="Standard 3 3 8 4 3 2" xfId="25249"/>
    <cellStyle name="Standard 3 3 8 4 4" xfId="22597"/>
    <cellStyle name="Standard 3 3 8 4 5" xfId="13620"/>
    <cellStyle name="Standard 3 3 8 5" xfId="1584"/>
    <cellStyle name="Standard 3 3 8 5 2" xfId="9540"/>
    <cellStyle name="Standard 3 3 8 5 2 2" xfId="29126"/>
    <cellStyle name="Standard 3 3 8 5 2 3" xfId="17497"/>
    <cellStyle name="Standard 3 3 8 5 3" xfId="6888"/>
    <cellStyle name="Standard 3 3 8 5 3 2" xfId="26473"/>
    <cellStyle name="Standard 3 3 8 5 4" xfId="21169"/>
    <cellStyle name="Standard 3 3 8 5 5" xfId="14844"/>
    <cellStyle name="Standard 3 3 8 6" xfId="8316"/>
    <cellStyle name="Standard 3 3 8 6 2" xfId="27902"/>
    <cellStyle name="Standard 3 3 8 6 3" xfId="16273"/>
    <cellStyle name="Standard 3 3 8 7" xfId="4236"/>
    <cellStyle name="Standard 3 3 8 7 2" xfId="23821"/>
    <cellStyle name="Standard 3 3 8 8" xfId="19945"/>
    <cellStyle name="Standard 3 3 8 9" xfId="12192"/>
    <cellStyle name="Standard 3 3 9" xfId="764"/>
    <cellStyle name="Standard 3 3 9 2" xfId="2396"/>
    <cellStyle name="Standard 3 3 9 2 2" xfId="7700"/>
    <cellStyle name="Standard 3 3 9 2 2 2" xfId="27285"/>
    <cellStyle name="Standard 3 3 9 2 2 3" xfId="15656"/>
    <cellStyle name="Standard 3 3 9 2 3" xfId="10352"/>
    <cellStyle name="Standard 3 3 9 2 3 2" xfId="29938"/>
    <cellStyle name="Standard 3 3 9 2 3 3" xfId="18309"/>
    <cellStyle name="Standard 3 3 9 2 4" xfId="5048"/>
    <cellStyle name="Standard 3 3 9 2 4 2" xfId="24633"/>
    <cellStyle name="Standard 3 3 9 2 5" xfId="21981"/>
    <cellStyle name="Standard 3 3 9 2 6" xfId="13004"/>
    <cellStyle name="Standard 3 3 9 3" xfId="3416"/>
    <cellStyle name="Standard 3 3 9 3 2" xfId="11372"/>
    <cellStyle name="Standard 3 3 9 3 2 2" xfId="30958"/>
    <cellStyle name="Standard 3 3 9 3 2 3" xfId="19329"/>
    <cellStyle name="Standard 3 3 9 3 3" xfId="6068"/>
    <cellStyle name="Standard 3 3 9 3 3 2" xfId="25653"/>
    <cellStyle name="Standard 3 3 9 3 4" xfId="23001"/>
    <cellStyle name="Standard 3 3 9 3 5" xfId="14024"/>
    <cellStyle name="Standard 3 3 9 4" xfId="1376"/>
    <cellStyle name="Standard 3 3 9 4 2" xfId="9332"/>
    <cellStyle name="Standard 3 3 9 4 2 2" xfId="28918"/>
    <cellStyle name="Standard 3 3 9 4 2 3" xfId="17289"/>
    <cellStyle name="Standard 3 3 9 4 3" xfId="6680"/>
    <cellStyle name="Standard 3 3 9 4 3 2" xfId="26265"/>
    <cellStyle name="Standard 3 3 9 4 4" xfId="20961"/>
    <cellStyle name="Standard 3 3 9 4 5" xfId="14636"/>
    <cellStyle name="Standard 3 3 9 5" xfId="8720"/>
    <cellStyle name="Standard 3 3 9 5 2" xfId="28306"/>
    <cellStyle name="Standard 3 3 9 5 3" xfId="16677"/>
    <cellStyle name="Standard 3 3 9 6" xfId="4028"/>
    <cellStyle name="Standard 3 3 9 6 2" xfId="23613"/>
    <cellStyle name="Standard 3 3 9 7" xfId="20349"/>
    <cellStyle name="Standard 3 3 9 8" xfId="11984"/>
    <cellStyle name="Standard 3 4" xfId="165"/>
    <cellStyle name="Standard 3 4 10" xfId="1792"/>
    <cellStyle name="Standard 3 4 10 2" xfId="7096"/>
    <cellStyle name="Standard 3 4 10 2 2" xfId="26681"/>
    <cellStyle name="Standard 3 4 10 2 3" xfId="15052"/>
    <cellStyle name="Standard 3 4 10 3" xfId="9748"/>
    <cellStyle name="Standard 3 4 10 3 2" xfId="29334"/>
    <cellStyle name="Standard 3 4 10 3 3" xfId="17705"/>
    <cellStyle name="Standard 3 4 10 4" xfId="4444"/>
    <cellStyle name="Standard 3 4 10 4 2" xfId="24029"/>
    <cellStyle name="Standard 3 4 10 5" xfId="21377"/>
    <cellStyle name="Standard 3 4 10 6" xfId="12400"/>
    <cellStyle name="Standard 3 4 11" xfId="2812"/>
    <cellStyle name="Standard 3 4 11 2" xfId="10768"/>
    <cellStyle name="Standard 3 4 11 2 2" xfId="30354"/>
    <cellStyle name="Standard 3 4 11 2 3" xfId="18725"/>
    <cellStyle name="Standard 3 4 11 3" xfId="5464"/>
    <cellStyle name="Standard 3 4 11 3 2" xfId="25049"/>
    <cellStyle name="Standard 3 4 11 4" xfId="22397"/>
    <cellStyle name="Standard 3 4 11 5" xfId="13420"/>
    <cellStyle name="Standard 3 4 12" xfId="1174"/>
    <cellStyle name="Standard 3 4 12 2" xfId="9130"/>
    <cellStyle name="Standard 3 4 12 2 2" xfId="28716"/>
    <cellStyle name="Standard 3 4 12 2 3" xfId="17087"/>
    <cellStyle name="Standard 3 4 12 3" xfId="6478"/>
    <cellStyle name="Standard 3 4 12 3 2" xfId="26063"/>
    <cellStyle name="Standard 3 4 12 4" xfId="20759"/>
    <cellStyle name="Standard 3 4 12 5" xfId="14434"/>
    <cellStyle name="Standard 3 4 13" xfId="8116"/>
    <cellStyle name="Standard 3 4 13 2" xfId="27702"/>
    <cellStyle name="Standard 3 4 13 3" xfId="16073"/>
    <cellStyle name="Standard 3 4 14" xfId="3826"/>
    <cellStyle name="Standard 3 4 14 2" xfId="23411"/>
    <cellStyle name="Standard 3 4 15" xfId="19745"/>
    <cellStyle name="Standard 3 4 16" xfId="11782"/>
    <cellStyle name="Standard 3 4 2" xfId="192"/>
    <cellStyle name="Standard 3 4 2 10" xfId="1192"/>
    <cellStyle name="Standard 3 4 2 10 2" xfId="9148"/>
    <cellStyle name="Standard 3 4 2 10 2 2" xfId="28734"/>
    <cellStyle name="Standard 3 4 2 10 2 3" xfId="17105"/>
    <cellStyle name="Standard 3 4 2 10 3" xfId="6496"/>
    <cellStyle name="Standard 3 4 2 10 3 2" xfId="26081"/>
    <cellStyle name="Standard 3 4 2 10 4" xfId="20777"/>
    <cellStyle name="Standard 3 4 2 10 5" xfId="14452"/>
    <cellStyle name="Standard 3 4 2 11" xfId="8146"/>
    <cellStyle name="Standard 3 4 2 11 2" xfId="27732"/>
    <cellStyle name="Standard 3 4 2 11 3" xfId="16103"/>
    <cellStyle name="Standard 3 4 2 12" xfId="3844"/>
    <cellStyle name="Standard 3 4 2 12 2" xfId="23429"/>
    <cellStyle name="Standard 3 4 2 13" xfId="19775"/>
    <cellStyle name="Standard 3 4 2 14" xfId="11800"/>
    <cellStyle name="Standard 3 4 2 2" xfId="268"/>
    <cellStyle name="Standard 3 4 2 2 10" xfId="3892"/>
    <cellStyle name="Standard 3 4 2 2 10 2" xfId="23477"/>
    <cellStyle name="Standard 3 4 2 2 11" xfId="19853"/>
    <cellStyle name="Standard 3 4 2 2 12" xfId="11848"/>
    <cellStyle name="Standard 3 4 2 2 2" xfId="348"/>
    <cellStyle name="Standard 3 4 2 2 2 10" xfId="19933"/>
    <cellStyle name="Standard 3 4 2 2 2 11" xfId="11974"/>
    <cellStyle name="Standard 3 4 2 2 2 2" xfId="550"/>
    <cellStyle name="Standard 3 4 2 2 2 2 2" xfId="1162"/>
    <cellStyle name="Standard 3 4 2 2 2 2 2 2" xfId="3814"/>
    <cellStyle name="Standard 3 4 2 2 2 2 2 2 2" xfId="11770"/>
    <cellStyle name="Standard 3 4 2 2 2 2 2 2 2 2" xfId="31356"/>
    <cellStyle name="Standard 3 4 2 2 2 2 2 2 2 3" xfId="19727"/>
    <cellStyle name="Standard 3 4 2 2 2 2 2 2 3" xfId="6466"/>
    <cellStyle name="Standard 3 4 2 2 2 2 2 2 3 2" xfId="26051"/>
    <cellStyle name="Standard 3 4 2 2 2 2 2 2 4" xfId="23399"/>
    <cellStyle name="Standard 3 4 2 2 2 2 2 2 5" xfId="14422"/>
    <cellStyle name="Standard 3 4 2 2 2 2 2 3" xfId="2794"/>
    <cellStyle name="Standard 3 4 2 2 2 2 2 3 2" xfId="10750"/>
    <cellStyle name="Standard 3 4 2 2 2 2 2 3 2 2" xfId="30336"/>
    <cellStyle name="Standard 3 4 2 2 2 2 2 3 2 3" xfId="18707"/>
    <cellStyle name="Standard 3 4 2 2 2 2 2 3 3" xfId="8098"/>
    <cellStyle name="Standard 3 4 2 2 2 2 2 3 3 2" xfId="27683"/>
    <cellStyle name="Standard 3 4 2 2 2 2 2 3 4" xfId="22379"/>
    <cellStyle name="Standard 3 4 2 2 2 2 2 3 5" xfId="16054"/>
    <cellStyle name="Standard 3 4 2 2 2 2 2 4" xfId="9118"/>
    <cellStyle name="Standard 3 4 2 2 2 2 2 4 2" xfId="28704"/>
    <cellStyle name="Standard 3 4 2 2 2 2 2 4 3" xfId="17075"/>
    <cellStyle name="Standard 3 4 2 2 2 2 2 5" xfId="5446"/>
    <cellStyle name="Standard 3 4 2 2 2 2 2 5 2" xfId="25031"/>
    <cellStyle name="Standard 3 4 2 2 2 2 2 6" xfId="20747"/>
    <cellStyle name="Standard 3 4 2 2 2 2 2 7" xfId="13402"/>
    <cellStyle name="Standard 3 4 2 2 2 2 3" xfId="2182"/>
    <cellStyle name="Standard 3 4 2 2 2 2 3 2" xfId="7486"/>
    <cellStyle name="Standard 3 4 2 2 2 2 3 2 2" xfId="27071"/>
    <cellStyle name="Standard 3 4 2 2 2 2 3 2 3" xfId="15442"/>
    <cellStyle name="Standard 3 4 2 2 2 2 3 3" xfId="10138"/>
    <cellStyle name="Standard 3 4 2 2 2 2 3 3 2" xfId="29724"/>
    <cellStyle name="Standard 3 4 2 2 2 2 3 3 3" xfId="18095"/>
    <cellStyle name="Standard 3 4 2 2 2 2 3 4" xfId="4834"/>
    <cellStyle name="Standard 3 4 2 2 2 2 3 4 2" xfId="24419"/>
    <cellStyle name="Standard 3 4 2 2 2 2 3 5" xfId="21767"/>
    <cellStyle name="Standard 3 4 2 2 2 2 3 6" xfId="12790"/>
    <cellStyle name="Standard 3 4 2 2 2 2 4" xfId="3202"/>
    <cellStyle name="Standard 3 4 2 2 2 2 4 2" xfId="11158"/>
    <cellStyle name="Standard 3 4 2 2 2 2 4 2 2" xfId="30744"/>
    <cellStyle name="Standard 3 4 2 2 2 2 4 2 3" xfId="19115"/>
    <cellStyle name="Standard 3 4 2 2 2 2 4 3" xfId="5854"/>
    <cellStyle name="Standard 3 4 2 2 2 2 4 3 2" xfId="25439"/>
    <cellStyle name="Standard 3 4 2 2 2 2 4 4" xfId="22787"/>
    <cellStyle name="Standard 3 4 2 2 2 2 4 5" xfId="13810"/>
    <cellStyle name="Standard 3 4 2 2 2 2 5" xfId="1774"/>
    <cellStyle name="Standard 3 4 2 2 2 2 5 2" xfId="9730"/>
    <cellStyle name="Standard 3 4 2 2 2 2 5 2 2" xfId="29316"/>
    <cellStyle name="Standard 3 4 2 2 2 2 5 2 3" xfId="17687"/>
    <cellStyle name="Standard 3 4 2 2 2 2 5 3" xfId="7078"/>
    <cellStyle name="Standard 3 4 2 2 2 2 5 3 2" xfId="26663"/>
    <cellStyle name="Standard 3 4 2 2 2 2 5 4" xfId="21359"/>
    <cellStyle name="Standard 3 4 2 2 2 2 5 5" xfId="15034"/>
    <cellStyle name="Standard 3 4 2 2 2 2 6" xfId="8506"/>
    <cellStyle name="Standard 3 4 2 2 2 2 6 2" xfId="28092"/>
    <cellStyle name="Standard 3 4 2 2 2 2 6 3" xfId="16463"/>
    <cellStyle name="Standard 3 4 2 2 2 2 7" xfId="4426"/>
    <cellStyle name="Standard 3 4 2 2 2 2 7 2" xfId="24011"/>
    <cellStyle name="Standard 3 4 2 2 2 2 8" xfId="20135"/>
    <cellStyle name="Standard 3 4 2 2 2 2 9" xfId="12382"/>
    <cellStyle name="Standard 3 4 2 2 2 3" xfId="960"/>
    <cellStyle name="Standard 3 4 2 2 2 3 2" xfId="2592"/>
    <cellStyle name="Standard 3 4 2 2 2 3 2 2" xfId="7896"/>
    <cellStyle name="Standard 3 4 2 2 2 3 2 2 2" xfId="27481"/>
    <cellStyle name="Standard 3 4 2 2 2 3 2 2 3" xfId="15852"/>
    <cellStyle name="Standard 3 4 2 2 2 3 2 3" xfId="10548"/>
    <cellStyle name="Standard 3 4 2 2 2 3 2 3 2" xfId="30134"/>
    <cellStyle name="Standard 3 4 2 2 2 3 2 3 3" xfId="18505"/>
    <cellStyle name="Standard 3 4 2 2 2 3 2 4" xfId="5244"/>
    <cellStyle name="Standard 3 4 2 2 2 3 2 4 2" xfId="24829"/>
    <cellStyle name="Standard 3 4 2 2 2 3 2 5" xfId="22177"/>
    <cellStyle name="Standard 3 4 2 2 2 3 2 6" xfId="13200"/>
    <cellStyle name="Standard 3 4 2 2 2 3 3" xfId="3612"/>
    <cellStyle name="Standard 3 4 2 2 2 3 3 2" xfId="11568"/>
    <cellStyle name="Standard 3 4 2 2 2 3 3 2 2" xfId="31154"/>
    <cellStyle name="Standard 3 4 2 2 2 3 3 2 3" xfId="19525"/>
    <cellStyle name="Standard 3 4 2 2 2 3 3 3" xfId="6264"/>
    <cellStyle name="Standard 3 4 2 2 2 3 3 3 2" xfId="25849"/>
    <cellStyle name="Standard 3 4 2 2 2 3 3 4" xfId="23197"/>
    <cellStyle name="Standard 3 4 2 2 2 3 3 5" xfId="14220"/>
    <cellStyle name="Standard 3 4 2 2 2 3 4" xfId="1572"/>
    <cellStyle name="Standard 3 4 2 2 2 3 4 2" xfId="9528"/>
    <cellStyle name="Standard 3 4 2 2 2 3 4 2 2" xfId="29114"/>
    <cellStyle name="Standard 3 4 2 2 2 3 4 2 3" xfId="17485"/>
    <cellStyle name="Standard 3 4 2 2 2 3 4 3" xfId="6876"/>
    <cellStyle name="Standard 3 4 2 2 2 3 4 3 2" xfId="26461"/>
    <cellStyle name="Standard 3 4 2 2 2 3 4 4" xfId="21157"/>
    <cellStyle name="Standard 3 4 2 2 2 3 4 5" xfId="14832"/>
    <cellStyle name="Standard 3 4 2 2 2 3 5" xfId="8916"/>
    <cellStyle name="Standard 3 4 2 2 2 3 5 2" xfId="28502"/>
    <cellStyle name="Standard 3 4 2 2 2 3 5 3" xfId="16873"/>
    <cellStyle name="Standard 3 4 2 2 2 3 6" xfId="4224"/>
    <cellStyle name="Standard 3 4 2 2 2 3 6 2" xfId="23809"/>
    <cellStyle name="Standard 3 4 2 2 2 3 7" xfId="20545"/>
    <cellStyle name="Standard 3 4 2 2 2 3 8" xfId="12180"/>
    <cellStyle name="Standard 3 4 2 2 2 4" xfId="754"/>
    <cellStyle name="Standard 3 4 2 2 2 4 2" xfId="3406"/>
    <cellStyle name="Standard 3 4 2 2 2 4 2 2" xfId="11362"/>
    <cellStyle name="Standard 3 4 2 2 2 4 2 2 2" xfId="30948"/>
    <cellStyle name="Standard 3 4 2 2 2 4 2 2 3" xfId="19319"/>
    <cellStyle name="Standard 3 4 2 2 2 4 2 3" xfId="6058"/>
    <cellStyle name="Standard 3 4 2 2 2 4 2 3 2" xfId="25643"/>
    <cellStyle name="Standard 3 4 2 2 2 4 2 4" xfId="22991"/>
    <cellStyle name="Standard 3 4 2 2 2 4 2 5" xfId="14014"/>
    <cellStyle name="Standard 3 4 2 2 2 4 3" xfId="2386"/>
    <cellStyle name="Standard 3 4 2 2 2 4 3 2" xfId="10342"/>
    <cellStyle name="Standard 3 4 2 2 2 4 3 2 2" xfId="29928"/>
    <cellStyle name="Standard 3 4 2 2 2 4 3 2 3" xfId="18299"/>
    <cellStyle name="Standard 3 4 2 2 2 4 3 3" xfId="7690"/>
    <cellStyle name="Standard 3 4 2 2 2 4 3 3 2" xfId="27275"/>
    <cellStyle name="Standard 3 4 2 2 2 4 3 4" xfId="21971"/>
    <cellStyle name="Standard 3 4 2 2 2 4 3 5" xfId="15646"/>
    <cellStyle name="Standard 3 4 2 2 2 4 4" xfId="8710"/>
    <cellStyle name="Standard 3 4 2 2 2 4 4 2" xfId="28296"/>
    <cellStyle name="Standard 3 4 2 2 2 4 4 3" xfId="16667"/>
    <cellStyle name="Standard 3 4 2 2 2 4 5" xfId="5038"/>
    <cellStyle name="Standard 3 4 2 2 2 4 5 2" xfId="24623"/>
    <cellStyle name="Standard 3 4 2 2 2 4 6" xfId="20339"/>
    <cellStyle name="Standard 3 4 2 2 2 4 7" xfId="12994"/>
    <cellStyle name="Standard 3 4 2 2 2 5" xfId="1980"/>
    <cellStyle name="Standard 3 4 2 2 2 5 2" xfId="7284"/>
    <cellStyle name="Standard 3 4 2 2 2 5 2 2" xfId="26869"/>
    <cellStyle name="Standard 3 4 2 2 2 5 2 3" xfId="15240"/>
    <cellStyle name="Standard 3 4 2 2 2 5 3" xfId="9936"/>
    <cellStyle name="Standard 3 4 2 2 2 5 3 2" xfId="29522"/>
    <cellStyle name="Standard 3 4 2 2 2 5 3 3" xfId="17893"/>
    <cellStyle name="Standard 3 4 2 2 2 5 4" xfId="4632"/>
    <cellStyle name="Standard 3 4 2 2 2 5 4 2" xfId="24217"/>
    <cellStyle name="Standard 3 4 2 2 2 5 5" xfId="21565"/>
    <cellStyle name="Standard 3 4 2 2 2 5 6" xfId="12588"/>
    <cellStyle name="Standard 3 4 2 2 2 6" xfId="3000"/>
    <cellStyle name="Standard 3 4 2 2 2 6 2" xfId="10956"/>
    <cellStyle name="Standard 3 4 2 2 2 6 2 2" xfId="30542"/>
    <cellStyle name="Standard 3 4 2 2 2 6 2 3" xfId="18913"/>
    <cellStyle name="Standard 3 4 2 2 2 6 3" xfId="5652"/>
    <cellStyle name="Standard 3 4 2 2 2 6 3 2" xfId="25237"/>
    <cellStyle name="Standard 3 4 2 2 2 6 4" xfId="22585"/>
    <cellStyle name="Standard 3 4 2 2 2 6 5" xfId="13608"/>
    <cellStyle name="Standard 3 4 2 2 2 7" xfId="1366"/>
    <cellStyle name="Standard 3 4 2 2 2 7 2" xfId="9322"/>
    <cellStyle name="Standard 3 4 2 2 2 7 2 2" xfId="28908"/>
    <cellStyle name="Standard 3 4 2 2 2 7 2 3" xfId="17279"/>
    <cellStyle name="Standard 3 4 2 2 2 7 3" xfId="6670"/>
    <cellStyle name="Standard 3 4 2 2 2 7 3 2" xfId="26255"/>
    <cellStyle name="Standard 3 4 2 2 2 7 4" xfId="20951"/>
    <cellStyle name="Standard 3 4 2 2 2 7 5" xfId="14626"/>
    <cellStyle name="Standard 3 4 2 2 2 8" xfId="8304"/>
    <cellStyle name="Standard 3 4 2 2 2 8 2" xfId="27890"/>
    <cellStyle name="Standard 3 4 2 2 2 8 3" xfId="16261"/>
    <cellStyle name="Standard 3 4 2 2 2 9" xfId="4018"/>
    <cellStyle name="Standard 3 4 2 2 2 9 2" xfId="23603"/>
    <cellStyle name="Standard 3 4 2 2 3" xfId="424"/>
    <cellStyle name="Standard 3 4 2 2 3 2" xfId="1036"/>
    <cellStyle name="Standard 3 4 2 2 3 2 2" xfId="3688"/>
    <cellStyle name="Standard 3 4 2 2 3 2 2 2" xfId="11644"/>
    <cellStyle name="Standard 3 4 2 2 3 2 2 2 2" xfId="31230"/>
    <cellStyle name="Standard 3 4 2 2 3 2 2 2 3" xfId="19601"/>
    <cellStyle name="Standard 3 4 2 2 3 2 2 3" xfId="6340"/>
    <cellStyle name="Standard 3 4 2 2 3 2 2 3 2" xfId="25925"/>
    <cellStyle name="Standard 3 4 2 2 3 2 2 4" xfId="23273"/>
    <cellStyle name="Standard 3 4 2 2 3 2 2 5" xfId="14296"/>
    <cellStyle name="Standard 3 4 2 2 3 2 3" xfId="2668"/>
    <cellStyle name="Standard 3 4 2 2 3 2 3 2" xfId="10624"/>
    <cellStyle name="Standard 3 4 2 2 3 2 3 2 2" xfId="30210"/>
    <cellStyle name="Standard 3 4 2 2 3 2 3 2 3" xfId="18581"/>
    <cellStyle name="Standard 3 4 2 2 3 2 3 3" xfId="7972"/>
    <cellStyle name="Standard 3 4 2 2 3 2 3 3 2" xfId="27557"/>
    <cellStyle name="Standard 3 4 2 2 3 2 3 4" xfId="22253"/>
    <cellStyle name="Standard 3 4 2 2 3 2 3 5" xfId="15928"/>
    <cellStyle name="Standard 3 4 2 2 3 2 4" xfId="8992"/>
    <cellStyle name="Standard 3 4 2 2 3 2 4 2" xfId="28578"/>
    <cellStyle name="Standard 3 4 2 2 3 2 4 3" xfId="16949"/>
    <cellStyle name="Standard 3 4 2 2 3 2 5" xfId="5320"/>
    <cellStyle name="Standard 3 4 2 2 3 2 5 2" xfId="24905"/>
    <cellStyle name="Standard 3 4 2 2 3 2 6" xfId="20621"/>
    <cellStyle name="Standard 3 4 2 2 3 2 7" xfId="13276"/>
    <cellStyle name="Standard 3 4 2 2 3 3" xfId="2056"/>
    <cellStyle name="Standard 3 4 2 2 3 3 2" xfId="7360"/>
    <cellStyle name="Standard 3 4 2 2 3 3 2 2" xfId="26945"/>
    <cellStyle name="Standard 3 4 2 2 3 3 2 3" xfId="15316"/>
    <cellStyle name="Standard 3 4 2 2 3 3 3" xfId="10012"/>
    <cellStyle name="Standard 3 4 2 2 3 3 3 2" xfId="29598"/>
    <cellStyle name="Standard 3 4 2 2 3 3 3 3" xfId="17969"/>
    <cellStyle name="Standard 3 4 2 2 3 3 4" xfId="4708"/>
    <cellStyle name="Standard 3 4 2 2 3 3 4 2" xfId="24293"/>
    <cellStyle name="Standard 3 4 2 2 3 3 5" xfId="21641"/>
    <cellStyle name="Standard 3 4 2 2 3 3 6" xfId="12664"/>
    <cellStyle name="Standard 3 4 2 2 3 4" xfId="3076"/>
    <cellStyle name="Standard 3 4 2 2 3 4 2" xfId="11032"/>
    <cellStyle name="Standard 3 4 2 2 3 4 2 2" xfId="30618"/>
    <cellStyle name="Standard 3 4 2 2 3 4 2 3" xfId="18989"/>
    <cellStyle name="Standard 3 4 2 2 3 4 3" xfId="5728"/>
    <cellStyle name="Standard 3 4 2 2 3 4 3 2" xfId="25313"/>
    <cellStyle name="Standard 3 4 2 2 3 4 4" xfId="22661"/>
    <cellStyle name="Standard 3 4 2 2 3 4 5" xfId="13684"/>
    <cellStyle name="Standard 3 4 2 2 3 5" xfId="1648"/>
    <cellStyle name="Standard 3 4 2 2 3 5 2" xfId="9604"/>
    <cellStyle name="Standard 3 4 2 2 3 5 2 2" xfId="29190"/>
    <cellStyle name="Standard 3 4 2 2 3 5 2 3" xfId="17561"/>
    <cellStyle name="Standard 3 4 2 2 3 5 3" xfId="6952"/>
    <cellStyle name="Standard 3 4 2 2 3 5 3 2" xfId="26537"/>
    <cellStyle name="Standard 3 4 2 2 3 5 4" xfId="21233"/>
    <cellStyle name="Standard 3 4 2 2 3 5 5" xfId="14908"/>
    <cellStyle name="Standard 3 4 2 2 3 6" xfId="8380"/>
    <cellStyle name="Standard 3 4 2 2 3 6 2" xfId="27966"/>
    <cellStyle name="Standard 3 4 2 2 3 6 3" xfId="16337"/>
    <cellStyle name="Standard 3 4 2 2 3 7" xfId="4300"/>
    <cellStyle name="Standard 3 4 2 2 3 7 2" xfId="23885"/>
    <cellStyle name="Standard 3 4 2 2 3 8" xfId="20009"/>
    <cellStyle name="Standard 3 4 2 2 3 9" xfId="12256"/>
    <cellStyle name="Standard 3 4 2 2 4" xfId="880"/>
    <cellStyle name="Standard 3 4 2 2 4 2" xfId="2512"/>
    <cellStyle name="Standard 3 4 2 2 4 2 2" xfId="7816"/>
    <cellStyle name="Standard 3 4 2 2 4 2 2 2" xfId="27401"/>
    <cellStyle name="Standard 3 4 2 2 4 2 2 3" xfId="15772"/>
    <cellStyle name="Standard 3 4 2 2 4 2 3" xfId="10468"/>
    <cellStyle name="Standard 3 4 2 2 4 2 3 2" xfId="30054"/>
    <cellStyle name="Standard 3 4 2 2 4 2 3 3" xfId="18425"/>
    <cellStyle name="Standard 3 4 2 2 4 2 4" xfId="5164"/>
    <cellStyle name="Standard 3 4 2 2 4 2 4 2" xfId="24749"/>
    <cellStyle name="Standard 3 4 2 2 4 2 5" xfId="22097"/>
    <cellStyle name="Standard 3 4 2 2 4 2 6" xfId="13120"/>
    <cellStyle name="Standard 3 4 2 2 4 3" xfId="3532"/>
    <cellStyle name="Standard 3 4 2 2 4 3 2" xfId="11488"/>
    <cellStyle name="Standard 3 4 2 2 4 3 2 2" xfId="31074"/>
    <cellStyle name="Standard 3 4 2 2 4 3 2 3" xfId="19445"/>
    <cellStyle name="Standard 3 4 2 2 4 3 3" xfId="6184"/>
    <cellStyle name="Standard 3 4 2 2 4 3 3 2" xfId="25769"/>
    <cellStyle name="Standard 3 4 2 2 4 3 4" xfId="23117"/>
    <cellStyle name="Standard 3 4 2 2 4 3 5" xfId="14140"/>
    <cellStyle name="Standard 3 4 2 2 4 4" xfId="1492"/>
    <cellStyle name="Standard 3 4 2 2 4 4 2" xfId="9448"/>
    <cellStyle name="Standard 3 4 2 2 4 4 2 2" xfId="29034"/>
    <cellStyle name="Standard 3 4 2 2 4 4 2 3" xfId="17405"/>
    <cellStyle name="Standard 3 4 2 2 4 4 3" xfId="6796"/>
    <cellStyle name="Standard 3 4 2 2 4 4 3 2" xfId="26381"/>
    <cellStyle name="Standard 3 4 2 2 4 4 4" xfId="21077"/>
    <cellStyle name="Standard 3 4 2 2 4 4 5" xfId="14752"/>
    <cellStyle name="Standard 3 4 2 2 4 5" xfId="8836"/>
    <cellStyle name="Standard 3 4 2 2 4 5 2" xfId="28422"/>
    <cellStyle name="Standard 3 4 2 2 4 5 3" xfId="16793"/>
    <cellStyle name="Standard 3 4 2 2 4 6" xfId="4144"/>
    <cellStyle name="Standard 3 4 2 2 4 6 2" xfId="23729"/>
    <cellStyle name="Standard 3 4 2 2 4 7" xfId="20465"/>
    <cellStyle name="Standard 3 4 2 2 4 8" xfId="12100"/>
    <cellStyle name="Standard 3 4 2 2 5" xfId="628"/>
    <cellStyle name="Standard 3 4 2 2 5 2" xfId="3280"/>
    <cellStyle name="Standard 3 4 2 2 5 2 2" xfId="11236"/>
    <cellStyle name="Standard 3 4 2 2 5 2 2 2" xfId="30822"/>
    <cellStyle name="Standard 3 4 2 2 5 2 2 3" xfId="19193"/>
    <cellStyle name="Standard 3 4 2 2 5 2 3" xfId="5932"/>
    <cellStyle name="Standard 3 4 2 2 5 2 3 2" xfId="25517"/>
    <cellStyle name="Standard 3 4 2 2 5 2 4" xfId="22865"/>
    <cellStyle name="Standard 3 4 2 2 5 2 5" xfId="13888"/>
    <cellStyle name="Standard 3 4 2 2 5 3" xfId="2260"/>
    <cellStyle name="Standard 3 4 2 2 5 3 2" xfId="10216"/>
    <cellStyle name="Standard 3 4 2 2 5 3 2 2" xfId="29802"/>
    <cellStyle name="Standard 3 4 2 2 5 3 2 3" xfId="18173"/>
    <cellStyle name="Standard 3 4 2 2 5 3 3" xfId="7564"/>
    <cellStyle name="Standard 3 4 2 2 5 3 3 2" xfId="27149"/>
    <cellStyle name="Standard 3 4 2 2 5 3 4" xfId="21845"/>
    <cellStyle name="Standard 3 4 2 2 5 3 5" xfId="15520"/>
    <cellStyle name="Standard 3 4 2 2 5 4" xfId="8584"/>
    <cellStyle name="Standard 3 4 2 2 5 4 2" xfId="28170"/>
    <cellStyle name="Standard 3 4 2 2 5 4 3" xfId="16541"/>
    <cellStyle name="Standard 3 4 2 2 5 5" xfId="4912"/>
    <cellStyle name="Standard 3 4 2 2 5 5 2" xfId="24497"/>
    <cellStyle name="Standard 3 4 2 2 5 6" xfId="20213"/>
    <cellStyle name="Standard 3 4 2 2 5 7" xfId="12868"/>
    <cellStyle name="Standard 3 4 2 2 6" xfId="1900"/>
    <cellStyle name="Standard 3 4 2 2 6 2" xfId="7204"/>
    <cellStyle name="Standard 3 4 2 2 6 2 2" xfId="26789"/>
    <cellStyle name="Standard 3 4 2 2 6 2 3" xfId="15160"/>
    <cellStyle name="Standard 3 4 2 2 6 3" xfId="9856"/>
    <cellStyle name="Standard 3 4 2 2 6 3 2" xfId="29442"/>
    <cellStyle name="Standard 3 4 2 2 6 3 3" xfId="17813"/>
    <cellStyle name="Standard 3 4 2 2 6 4" xfId="4552"/>
    <cellStyle name="Standard 3 4 2 2 6 4 2" xfId="24137"/>
    <cellStyle name="Standard 3 4 2 2 6 5" xfId="21485"/>
    <cellStyle name="Standard 3 4 2 2 6 6" xfId="12508"/>
    <cellStyle name="Standard 3 4 2 2 7" xfId="2920"/>
    <cellStyle name="Standard 3 4 2 2 7 2" xfId="10876"/>
    <cellStyle name="Standard 3 4 2 2 7 2 2" xfId="30462"/>
    <cellStyle name="Standard 3 4 2 2 7 2 3" xfId="18833"/>
    <cellStyle name="Standard 3 4 2 2 7 3" xfId="5572"/>
    <cellStyle name="Standard 3 4 2 2 7 3 2" xfId="25157"/>
    <cellStyle name="Standard 3 4 2 2 7 4" xfId="22505"/>
    <cellStyle name="Standard 3 4 2 2 7 5" xfId="13528"/>
    <cellStyle name="Standard 3 4 2 2 8" xfId="1240"/>
    <cellStyle name="Standard 3 4 2 2 8 2" xfId="9196"/>
    <cellStyle name="Standard 3 4 2 2 8 2 2" xfId="28782"/>
    <cellStyle name="Standard 3 4 2 2 8 2 3" xfId="17153"/>
    <cellStyle name="Standard 3 4 2 2 8 3" xfId="6544"/>
    <cellStyle name="Standard 3 4 2 2 8 3 2" xfId="26129"/>
    <cellStyle name="Standard 3 4 2 2 8 4" xfId="20825"/>
    <cellStyle name="Standard 3 4 2 2 8 5" xfId="14500"/>
    <cellStyle name="Standard 3 4 2 2 9" xfId="8224"/>
    <cellStyle name="Standard 3 4 2 2 9 2" xfId="27810"/>
    <cellStyle name="Standard 3 4 2 2 9 3" xfId="16181"/>
    <cellStyle name="Standard 3 4 2 3" xfId="220"/>
    <cellStyle name="Standard 3 4 2 3 10" xfId="19805"/>
    <cellStyle name="Standard 3 4 2 3 11" xfId="11926"/>
    <cellStyle name="Standard 3 4 2 3 2" xfId="502"/>
    <cellStyle name="Standard 3 4 2 3 2 2" xfId="1114"/>
    <cellStyle name="Standard 3 4 2 3 2 2 2" xfId="3766"/>
    <cellStyle name="Standard 3 4 2 3 2 2 2 2" xfId="11722"/>
    <cellStyle name="Standard 3 4 2 3 2 2 2 2 2" xfId="31308"/>
    <cellStyle name="Standard 3 4 2 3 2 2 2 2 3" xfId="19679"/>
    <cellStyle name="Standard 3 4 2 3 2 2 2 3" xfId="6418"/>
    <cellStyle name="Standard 3 4 2 3 2 2 2 3 2" xfId="26003"/>
    <cellStyle name="Standard 3 4 2 3 2 2 2 4" xfId="23351"/>
    <cellStyle name="Standard 3 4 2 3 2 2 2 5" xfId="14374"/>
    <cellStyle name="Standard 3 4 2 3 2 2 3" xfId="2746"/>
    <cellStyle name="Standard 3 4 2 3 2 2 3 2" xfId="10702"/>
    <cellStyle name="Standard 3 4 2 3 2 2 3 2 2" xfId="30288"/>
    <cellStyle name="Standard 3 4 2 3 2 2 3 2 3" xfId="18659"/>
    <cellStyle name="Standard 3 4 2 3 2 2 3 3" xfId="8050"/>
    <cellStyle name="Standard 3 4 2 3 2 2 3 3 2" xfId="27635"/>
    <cellStyle name="Standard 3 4 2 3 2 2 3 4" xfId="22331"/>
    <cellStyle name="Standard 3 4 2 3 2 2 3 5" xfId="16006"/>
    <cellStyle name="Standard 3 4 2 3 2 2 4" xfId="9070"/>
    <cellStyle name="Standard 3 4 2 3 2 2 4 2" xfId="28656"/>
    <cellStyle name="Standard 3 4 2 3 2 2 4 3" xfId="17027"/>
    <cellStyle name="Standard 3 4 2 3 2 2 5" xfId="5398"/>
    <cellStyle name="Standard 3 4 2 3 2 2 5 2" xfId="24983"/>
    <cellStyle name="Standard 3 4 2 3 2 2 6" xfId="20699"/>
    <cellStyle name="Standard 3 4 2 3 2 2 7" xfId="13354"/>
    <cellStyle name="Standard 3 4 2 3 2 3" xfId="2134"/>
    <cellStyle name="Standard 3 4 2 3 2 3 2" xfId="7438"/>
    <cellStyle name="Standard 3 4 2 3 2 3 2 2" xfId="27023"/>
    <cellStyle name="Standard 3 4 2 3 2 3 2 3" xfId="15394"/>
    <cellStyle name="Standard 3 4 2 3 2 3 3" xfId="10090"/>
    <cellStyle name="Standard 3 4 2 3 2 3 3 2" xfId="29676"/>
    <cellStyle name="Standard 3 4 2 3 2 3 3 3" xfId="18047"/>
    <cellStyle name="Standard 3 4 2 3 2 3 4" xfId="4786"/>
    <cellStyle name="Standard 3 4 2 3 2 3 4 2" xfId="24371"/>
    <cellStyle name="Standard 3 4 2 3 2 3 5" xfId="21719"/>
    <cellStyle name="Standard 3 4 2 3 2 3 6" xfId="12742"/>
    <cellStyle name="Standard 3 4 2 3 2 4" xfId="3154"/>
    <cellStyle name="Standard 3 4 2 3 2 4 2" xfId="11110"/>
    <cellStyle name="Standard 3 4 2 3 2 4 2 2" xfId="30696"/>
    <cellStyle name="Standard 3 4 2 3 2 4 2 3" xfId="19067"/>
    <cellStyle name="Standard 3 4 2 3 2 4 3" xfId="5806"/>
    <cellStyle name="Standard 3 4 2 3 2 4 3 2" xfId="25391"/>
    <cellStyle name="Standard 3 4 2 3 2 4 4" xfId="22739"/>
    <cellStyle name="Standard 3 4 2 3 2 4 5" xfId="13762"/>
    <cellStyle name="Standard 3 4 2 3 2 5" xfId="1726"/>
    <cellStyle name="Standard 3 4 2 3 2 5 2" xfId="9682"/>
    <cellStyle name="Standard 3 4 2 3 2 5 2 2" xfId="29268"/>
    <cellStyle name="Standard 3 4 2 3 2 5 2 3" xfId="17639"/>
    <cellStyle name="Standard 3 4 2 3 2 5 3" xfId="7030"/>
    <cellStyle name="Standard 3 4 2 3 2 5 3 2" xfId="26615"/>
    <cellStyle name="Standard 3 4 2 3 2 5 4" xfId="21311"/>
    <cellStyle name="Standard 3 4 2 3 2 5 5" xfId="14986"/>
    <cellStyle name="Standard 3 4 2 3 2 6" xfId="8458"/>
    <cellStyle name="Standard 3 4 2 3 2 6 2" xfId="28044"/>
    <cellStyle name="Standard 3 4 2 3 2 6 3" xfId="16415"/>
    <cellStyle name="Standard 3 4 2 3 2 7" xfId="4378"/>
    <cellStyle name="Standard 3 4 2 3 2 7 2" xfId="23963"/>
    <cellStyle name="Standard 3 4 2 3 2 8" xfId="20087"/>
    <cellStyle name="Standard 3 4 2 3 2 9" xfId="12334"/>
    <cellStyle name="Standard 3 4 2 3 3" xfId="832"/>
    <cellStyle name="Standard 3 4 2 3 3 2" xfId="2464"/>
    <cellStyle name="Standard 3 4 2 3 3 2 2" xfId="7768"/>
    <cellStyle name="Standard 3 4 2 3 3 2 2 2" xfId="27353"/>
    <cellStyle name="Standard 3 4 2 3 3 2 2 3" xfId="15724"/>
    <cellStyle name="Standard 3 4 2 3 3 2 3" xfId="10420"/>
    <cellStyle name="Standard 3 4 2 3 3 2 3 2" xfId="30006"/>
    <cellStyle name="Standard 3 4 2 3 3 2 3 3" xfId="18377"/>
    <cellStyle name="Standard 3 4 2 3 3 2 4" xfId="5116"/>
    <cellStyle name="Standard 3 4 2 3 3 2 4 2" xfId="24701"/>
    <cellStyle name="Standard 3 4 2 3 3 2 5" xfId="22049"/>
    <cellStyle name="Standard 3 4 2 3 3 2 6" xfId="13072"/>
    <cellStyle name="Standard 3 4 2 3 3 3" xfId="3484"/>
    <cellStyle name="Standard 3 4 2 3 3 3 2" xfId="11440"/>
    <cellStyle name="Standard 3 4 2 3 3 3 2 2" xfId="31026"/>
    <cellStyle name="Standard 3 4 2 3 3 3 2 3" xfId="19397"/>
    <cellStyle name="Standard 3 4 2 3 3 3 3" xfId="6136"/>
    <cellStyle name="Standard 3 4 2 3 3 3 3 2" xfId="25721"/>
    <cellStyle name="Standard 3 4 2 3 3 3 4" xfId="23069"/>
    <cellStyle name="Standard 3 4 2 3 3 3 5" xfId="14092"/>
    <cellStyle name="Standard 3 4 2 3 3 4" xfId="1444"/>
    <cellStyle name="Standard 3 4 2 3 3 4 2" xfId="9400"/>
    <cellStyle name="Standard 3 4 2 3 3 4 2 2" xfId="28986"/>
    <cellStyle name="Standard 3 4 2 3 3 4 2 3" xfId="17357"/>
    <cellStyle name="Standard 3 4 2 3 3 4 3" xfId="6748"/>
    <cellStyle name="Standard 3 4 2 3 3 4 3 2" xfId="26333"/>
    <cellStyle name="Standard 3 4 2 3 3 4 4" xfId="21029"/>
    <cellStyle name="Standard 3 4 2 3 3 4 5" xfId="14704"/>
    <cellStyle name="Standard 3 4 2 3 3 5" xfId="8788"/>
    <cellStyle name="Standard 3 4 2 3 3 5 2" xfId="28374"/>
    <cellStyle name="Standard 3 4 2 3 3 5 3" xfId="16745"/>
    <cellStyle name="Standard 3 4 2 3 3 6" xfId="4096"/>
    <cellStyle name="Standard 3 4 2 3 3 6 2" xfId="23681"/>
    <cellStyle name="Standard 3 4 2 3 3 7" xfId="20417"/>
    <cellStyle name="Standard 3 4 2 3 3 8" xfId="12052"/>
    <cellStyle name="Standard 3 4 2 3 4" xfId="706"/>
    <cellStyle name="Standard 3 4 2 3 4 2" xfId="3358"/>
    <cellStyle name="Standard 3 4 2 3 4 2 2" xfId="11314"/>
    <cellStyle name="Standard 3 4 2 3 4 2 2 2" xfId="30900"/>
    <cellStyle name="Standard 3 4 2 3 4 2 2 3" xfId="19271"/>
    <cellStyle name="Standard 3 4 2 3 4 2 3" xfId="6010"/>
    <cellStyle name="Standard 3 4 2 3 4 2 3 2" xfId="25595"/>
    <cellStyle name="Standard 3 4 2 3 4 2 4" xfId="22943"/>
    <cellStyle name="Standard 3 4 2 3 4 2 5" xfId="13966"/>
    <cellStyle name="Standard 3 4 2 3 4 3" xfId="2338"/>
    <cellStyle name="Standard 3 4 2 3 4 3 2" xfId="10294"/>
    <cellStyle name="Standard 3 4 2 3 4 3 2 2" xfId="29880"/>
    <cellStyle name="Standard 3 4 2 3 4 3 2 3" xfId="18251"/>
    <cellStyle name="Standard 3 4 2 3 4 3 3" xfId="7642"/>
    <cellStyle name="Standard 3 4 2 3 4 3 3 2" xfId="27227"/>
    <cellStyle name="Standard 3 4 2 3 4 3 4" xfId="21923"/>
    <cellStyle name="Standard 3 4 2 3 4 3 5" xfId="15598"/>
    <cellStyle name="Standard 3 4 2 3 4 4" xfId="8662"/>
    <cellStyle name="Standard 3 4 2 3 4 4 2" xfId="28248"/>
    <cellStyle name="Standard 3 4 2 3 4 4 3" xfId="16619"/>
    <cellStyle name="Standard 3 4 2 3 4 5" xfId="4990"/>
    <cellStyle name="Standard 3 4 2 3 4 5 2" xfId="24575"/>
    <cellStyle name="Standard 3 4 2 3 4 6" xfId="20291"/>
    <cellStyle name="Standard 3 4 2 3 4 7" xfId="12946"/>
    <cellStyle name="Standard 3 4 2 3 5" xfId="1852"/>
    <cellStyle name="Standard 3 4 2 3 5 2" xfId="7156"/>
    <cellStyle name="Standard 3 4 2 3 5 2 2" xfId="26741"/>
    <cellStyle name="Standard 3 4 2 3 5 2 3" xfId="15112"/>
    <cellStyle name="Standard 3 4 2 3 5 3" xfId="9808"/>
    <cellStyle name="Standard 3 4 2 3 5 3 2" xfId="29394"/>
    <cellStyle name="Standard 3 4 2 3 5 3 3" xfId="17765"/>
    <cellStyle name="Standard 3 4 2 3 5 4" xfId="4504"/>
    <cellStyle name="Standard 3 4 2 3 5 4 2" xfId="24089"/>
    <cellStyle name="Standard 3 4 2 3 5 5" xfId="21437"/>
    <cellStyle name="Standard 3 4 2 3 5 6" xfId="12460"/>
    <cellStyle name="Standard 3 4 2 3 6" xfId="2872"/>
    <cellStyle name="Standard 3 4 2 3 6 2" xfId="10828"/>
    <cellStyle name="Standard 3 4 2 3 6 2 2" xfId="30414"/>
    <cellStyle name="Standard 3 4 2 3 6 2 3" xfId="18785"/>
    <cellStyle name="Standard 3 4 2 3 6 3" xfId="5524"/>
    <cellStyle name="Standard 3 4 2 3 6 3 2" xfId="25109"/>
    <cellStyle name="Standard 3 4 2 3 6 4" xfId="22457"/>
    <cellStyle name="Standard 3 4 2 3 6 5" xfId="13480"/>
    <cellStyle name="Standard 3 4 2 3 7" xfId="1318"/>
    <cellStyle name="Standard 3 4 2 3 7 2" xfId="9274"/>
    <cellStyle name="Standard 3 4 2 3 7 2 2" xfId="28860"/>
    <cellStyle name="Standard 3 4 2 3 7 2 3" xfId="17231"/>
    <cellStyle name="Standard 3 4 2 3 7 3" xfId="6622"/>
    <cellStyle name="Standard 3 4 2 3 7 3 2" xfId="26207"/>
    <cellStyle name="Standard 3 4 2 3 7 4" xfId="20903"/>
    <cellStyle name="Standard 3 4 2 3 7 5" xfId="14578"/>
    <cellStyle name="Standard 3 4 2 3 8" xfId="8176"/>
    <cellStyle name="Standard 3 4 2 3 8 2" xfId="27762"/>
    <cellStyle name="Standard 3 4 2 3 8 3" xfId="16133"/>
    <cellStyle name="Standard 3 4 2 3 9" xfId="3970"/>
    <cellStyle name="Standard 3 4 2 3 9 2" xfId="23555"/>
    <cellStyle name="Standard 3 4 2 4" xfId="316"/>
    <cellStyle name="Standard 3 4 2 4 10" xfId="19901"/>
    <cellStyle name="Standard 3 4 2 4 11" xfId="11896"/>
    <cellStyle name="Standard 3 4 2 4 2" xfId="472"/>
    <cellStyle name="Standard 3 4 2 4 2 2" xfId="1084"/>
    <cellStyle name="Standard 3 4 2 4 2 2 2" xfId="3736"/>
    <cellStyle name="Standard 3 4 2 4 2 2 2 2" xfId="11692"/>
    <cellStyle name="Standard 3 4 2 4 2 2 2 2 2" xfId="31278"/>
    <cellStyle name="Standard 3 4 2 4 2 2 2 2 3" xfId="19649"/>
    <cellStyle name="Standard 3 4 2 4 2 2 2 3" xfId="6388"/>
    <cellStyle name="Standard 3 4 2 4 2 2 2 3 2" xfId="25973"/>
    <cellStyle name="Standard 3 4 2 4 2 2 2 4" xfId="23321"/>
    <cellStyle name="Standard 3 4 2 4 2 2 2 5" xfId="14344"/>
    <cellStyle name="Standard 3 4 2 4 2 2 3" xfId="2716"/>
    <cellStyle name="Standard 3 4 2 4 2 2 3 2" xfId="10672"/>
    <cellStyle name="Standard 3 4 2 4 2 2 3 2 2" xfId="30258"/>
    <cellStyle name="Standard 3 4 2 4 2 2 3 2 3" xfId="18629"/>
    <cellStyle name="Standard 3 4 2 4 2 2 3 3" xfId="8020"/>
    <cellStyle name="Standard 3 4 2 4 2 2 3 3 2" xfId="27605"/>
    <cellStyle name="Standard 3 4 2 4 2 2 3 4" xfId="22301"/>
    <cellStyle name="Standard 3 4 2 4 2 2 3 5" xfId="15976"/>
    <cellStyle name="Standard 3 4 2 4 2 2 4" xfId="9040"/>
    <cellStyle name="Standard 3 4 2 4 2 2 4 2" xfId="28626"/>
    <cellStyle name="Standard 3 4 2 4 2 2 4 3" xfId="16997"/>
    <cellStyle name="Standard 3 4 2 4 2 2 5" xfId="5368"/>
    <cellStyle name="Standard 3 4 2 4 2 2 5 2" xfId="24953"/>
    <cellStyle name="Standard 3 4 2 4 2 2 6" xfId="20669"/>
    <cellStyle name="Standard 3 4 2 4 2 2 7" xfId="13324"/>
    <cellStyle name="Standard 3 4 2 4 2 3" xfId="2104"/>
    <cellStyle name="Standard 3 4 2 4 2 3 2" xfId="7408"/>
    <cellStyle name="Standard 3 4 2 4 2 3 2 2" xfId="26993"/>
    <cellStyle name="Standard 3 4 2 4 2 3 2 3" xfId="15364"/>
    <cellStyle name="Standard 3 4 2 4 2 3 3" xfId="10060"/>
    <cellStyle name="Standard 3 4 2 4 2 3 3 2" xfId="29646"/>
    <cellStyle name="Standard 3 4 2 4 2 3 3 3" xfId="18017"/>
    <cellStyle name="Standard 3 4 2 4 2 3 4" xfId="4756"/>
    <cellStyle name="Standard 3 4 2 4 2 3 4 2" xfId="24341"/>
    <cellStyle name="Standard 3 4 2 4 2 3 5" xfId="21689"/>
    <cellStyle name="Standard 3 4 2 4 2 3 6" xfId="12712"/>
    <cellStyle name="Standard 3 4 2 4 2 4" xfId="3124"/>
    <cellStyle name="Standard 3 4 2 4 2 4 2" xfId="11080"/>
    <cellStyle name="Standard 3 4 2 4 2 4 2 2" xfId="30666"/>
    <cellStyle name="Standard 3 4 2 4 2 4 2 3" xfId="19037"/>
    <cellStyle name="Standard 3 4 2 4 2 4 3" xfId="5776"/>
    <cellStyle name="Standard 3 4 2 4 2 4 3 2" xfId="25361"/>
    <cellStyle name="Standard 3 4 2 4 2 4 4" xfId="22709"/>
    <cellStyle name="Standard 3 4 2 4 2 4 5" xfId="13732"/>
    <cellStyle name="Standard 3 4 2 4 2 5" xfId="1696"/>
    <cellStyle name="Standard 3 4 2 4 2 5 2" xfId="9652"/>
    <cellStyle name="Standard 3 4 2 4 2 5 2 2" xfId="29238"/>
    <cellStyle name="Standard 3 4 2 4 2 5 2 3" xfId="17609"/>
    <cellStyle name="Standard 3 4 2 4 2 5 3" xfId="7000"/>
    <cellStyle name="Standard 3 4 2 4 2 5 3 2" xfId="26585"/>
    <cellStyle name="Standard 3 4 2 4 2 5 4" xfId="21281"/>
    <cellStyle name="Standard 3 4 2 4 2 5 5" xfId="14956"/>
    <cellStyle name="Standard 3 4 2 4 2 6" xfId="8428"/>
    <cellStyle name="Standard 3 4 2 4 2 6 2" xfId="28014"/>
    <cellStyle name="Standard 3 4 2 4 2 6 3" xfId="16385"/>
    <cellStyle name="Standard 3 4 2 4 2 7" xfId="4348"/>
    <cellStyle name="Standard 3 4 2 4 2 7 2" xfId="23933"/>
    <cellStyle name="Standard 3 4 2 4 2 8" xfId="20057"/>
    <cellStyle name="Standard 3 4 2 4 2 9" xfId="12304"/>
    <cellStyle name="Standard 3 4 2 4 3" xfId="928"/>
    <cellStyle name="Standard 3 4 2 4 3 2" xfId="2560"/>
    <cellStyle name="Standard 3 4 2 4 3 2 2" xfId="7864"/>
    <cellStyle name="Standard 3 4 2 4 3 2 2 2" xfId="27449"/>
    <cellStyle name="Standard 3 4 2 4 3 2 2 3" xfId="15820"/>
    <cellStyle name="Standard 3 4 2 4 3 2 3" xfId="10516"/>
    <cellStyle name="Standard 3 4 2 4 3 2 3 2" xfId="30102"/>
    <cellStyle name="Standard 3 4 2 4 3 2 3 3" xfId="18473"/>
    <cellStyle name="Standard 3 4 2 4 3 2 4" xfId="5212"/>
    <cellStyle name="Standard 3 4 2 4 3 2 4 2" xfId="24797"/>
    <cellStyle name="Standard 3 4 2 4 3 2 5" xfId="22145"/>
    <cellStyle name="Standard 3 4 2 4 3 2 6" xfId="13168"/>
    <cellStyle name="Standard 3 4 2 4 3 3" xfId="3580"/>
    <cellStyle name="Standard 3 4 2 4 3 3 2" xfId="11536"/>
    <cellStyle name="Standard 3 4 2 4 3 3 2 2" xfId="31122"/>
    <cellStyle name="Standard 3 4 2 4 3 3 2 3" xfId="19493"/>
    <cellStyle name="Standard 3 4 2 4 3 3 3" xfId="6232"/>
    <cellStyle name="Standard 3 4 2 4 3 3 3 2" xfId="25817"/>
    <cellStyle name="Standard 3 4 2 4 3 3 4" xfId="23165"/>
    <cellStyle name="Standard 3 4 2 4 3 3 5" xfId="14188"/>
    <cellStyle name="Standard 3 4 2 4 3 4" xfId="1540"/>
    <cellStyle name="Standard 3 4 2 4 3 4 2" xfId="9496"/>
    <cellStyle name="Standard 3 4 2 4 3 4 2 2" xfId="29082"/>
    <cellStyle name="Standard 3 4 2 4 3 4 2 3" xfId="17453"/>
    <cellStyle name="Standard 3 4 2 4 3 4 3" xfId="6844"/>
    <cellStyle name="Standard 3 4 2 4 3 4 3 2" xfId="26429"/>
    <cellStyle name="Standard 3 4 2 4 3 4 4" xfId="21125"/>
    <cellStyle name="Standard 3 4 2 4 3 4 5" xfId="14800"/>
    <cellStyle name="Standard 3 4 2 4 3 5" xfId="8884"/>
    <cellStyle name="Standard 3 4 2 4 3 5 2" xfId="28470"/>
    <cellStyle name="Standard 3 4 2 4 3 5 3" xfId="16841"/>
    <cellStyle name="Standard 3 4 2 4 3 6" xfId="4192"/>
    <cellStyle name="Standard 3 4 2 4 3 6 2" xfId="23777"/>
    <cellStyle name="Standard 3 4 2 4 3 7" xfId="20513"/>
    <cellStyle name="Standard 3 4 2 4 3 8" xfId="12148"/>
    <cellStyle name="Standard 3 4 2 4 4" xfId="676"/>
    <cellStyle name="Standard 3 4 2 4 4 2" xfId="3328"/>
    <cellStyle name="Standard 3 4 2 4 4 2 2" xfId="11284"/>
    <cellStyle name="Standard 3 4 2 4 4 2 2 2" xfId="30870"/>
    <cellStyle name="Standard 3 4 2 4 4 2 2 3" xfId="19241"/>
    <cellStyle name="Standard 3 4 2 4 4 2 3" xfId="5980"/>
    <cellStyle name="Standard 3 4 2 4 4 2 3 2" xfId="25565"/>
    <cellStyle name="Standard 3 4 2 4 4 2 4" xfId="22913"/>
    <cellStyle name="Standard 3 4 2 4 4 2 5" xfId="13936"/>
    <cellStyle name="Standard 3 4 2 4 4 3" xfId="2308"/>
    <cellStyle name="Standard 3 4 2 4 4 3 2" xfId="10264"/>
    <cellStyle name="Standard 3 4 2 4 4 3 2 2" xfId="29850"/>
    <cellStyle name="Standard 3 4 2 4 4 3 2 3" xfId="18221"/>
    <cellStyle name="Standard 3 4 2 4 4 3 3" xfId="7612"/>
    <cellStyle name="Standard 3 4 2 4 4 3 3 2" xfId="27197"/>
    <cellStyle name="Standard 3 4 2 4 4 3 4" xfId="21893"/>
    <cellStyle name="Standard 3 4 2 4 4 3 5" xfId="15568"/>
    <cellStyle name="Standard 3 4 2 4 4 4" xfId="8632"/>
    <cellStyle name="Standard 3 4 2 4 4 4 2" xfId="28218"/>
    <cellStyle name="Standard 3 4 2 4 4 4 3" xfId="16589"/>
    <cellStyle name="Standard 3 4 2 4 4 5" xfId="4960"/>
    <cellStyle name="Standard 3 4 2 4 4 5 2" xfId="24545"/>
    <cellStyle name="Standard 3 4 2 4 4 6" xfId="20261"/>
    <cellStyle name="Standard 3 4 2 4 4 7" xfId="12916"/>
    <cellStyle name="Standard 3 4 2 4 5" xfId="1948"/>
    <cellStyle name="Standard 3 4 2 4 5 2" xfId="7252"/>
    <cellStyle name="Standard 3 4 2 4 5 2 2" xfId="26837"/>
    <cellStyle name="Standard 3 4 2 4 5 2 3" xfId="15208"/>
    <cellStyle name="Standard 3 4 2 4 5 3" xfId="9904"/>
    <cellStyle name="Standard 3 4 2 4 5 3 2" xfId="29490"/>
    <cellStyle name="Standard 3 4 2 4 5 3 3" xfId="17861"/>
    <cellStyle name="Standard 3 4 2 4 5 4" xfId="4600"/>
    <cellStyle name="Standard 3 4 2 4 5 4 2" xfId="24185"/>
    <cellStyle name="Standard 3 4 2 4 5 5" xfId="21533"/>
    <cellStyle name="Standard 3 4 2 4 5 6" xfId="12556"/>
    <cellStyle name="Standard 3 4 2 4 6" xfId="2968"/>
    <cellStyle name="Standard 3 4 2 4 6 2" xfId="10924"/>
    <cellStyle name="Standard 3 4 2 4 6 2 2" xfId="30510"/>
    <cellStyle name="Standard 3 4 2 4 6 2 3" xfId="18881"/>
    <cellStyle name="Standard 3 4 2 4 6 3" xfId="5620"/>
    <cellStyle name="Standard 3 4 2 4 6 3 2" xfId="25205"/>
    <cellStyle name="Standard 3 4 2 4 6 4" xfId="22553"/>
    <cellStyle name="Standard 3 4 2 4 6 5" xfId="13576"/>
    <cellStyle name="Standard 3 4 2 4 7" xfId="1288"/>
    <cellStyle name="Standard 3 4 2 4 7 2" xfId="9244"/>
    <cellStyle name="Standard 3 4 2 4 7 2 2" xfId="28830"/>
    <cellStyle name="Standard 3 4 2 4 7 2 3" xfId="17201"/>
    <cellStyle name="Standard 3 4 2 4 7 3" xfId="6592"/>
    <cellStyle name="Standard 3 4 2 4 7 3 2" xfId="26177"/>
    <cellStyle name="Standard 3 4 2 4 7 4" xfId="20873"/>
    <cellStyle name="Standard 3 4 2 4 7 5" xfId="14548"/>
    <cellStyle name="Standard 3 4 2 4 8" xfId="8272"/>
    <cellStyle name="Standard 3 4 2 4 8 2" xfId="27858"/>
    <cellStyle name="Standard 3 4 2 4 8 3" xfId="16229"/>
    <cellStyle name="Standard 3 4 2 4 9" xfId="3940"/>
    <cellStyle name="Standard 3 4 2 4 9 2" xfId="23525"/>
    <cellStyle name="Standard 3 4 2 5" xfId="376"/>
    <cellStyle name="Standard 3 4 2 5 2" xfId="988"/>
    <cellStyle name="Standard 3 4 2 5 2 2" xfId="3640"/>
    <cellStyle name="Standard 3 4 2 5 2 2 2" xfId="11596"/>
    <cellStyle name="Standard 3 4 2 5 2 2 2 2" xfId="31182"/>
    <cellStyle name="Standard 3 4 2 5 2 2 2 3" xfId="19553"/>
    <cellStyle name="Standard 3 4 2 5 2 2 3" xfId="6292"/>
    <cellStyle name="Standard 3 4 2 5 2 2 3 2" xfId="25877"/>
    <cellStyle name="Standard 3 4 2 5 2 2 4" xfId="23225"/>
    <cellStyle name="Standard 3 4 2 5 2 2 5" xfId="14248"/>
    <cellStyle name="Standard 3 4 2 5 2 3" xfId="2620"/>
    <cellStyle name="Standard 3 4 2 5 2 3 2" xfId="10576"/>
    <cellStyle name="Standard 3 4 2 5 2 3 2 2" xfId="30162"/>
    <cellStyle name="Standard 3 4 2 5 2 3 2 3" xfId="18533"/>
    <cellStyle name="Standard 3 4 2 5 2 3 3" xfId="7924"/>
    <cellStyle name="Standard 3 4 2 5 2 3 3 2" xfId="27509"/>
    <cellStyle name="Standard 3 4 2 5 2 3 4" xfId="22205"/>
    <cellStyle name="Standard 3 4 2 5 2 3 5" xfId="15880"/>
    <cellStyle name="Standard 3 4 2 5 2 4" xfId="8944"/>
    <cellStyle name="Standard 3 4 2 5 2 4 2" xfId="28530"/>
    <cellStyle name="Standard 3 4 2 5 2 4 3" xfId="16901"/>
    <cellStyle name="Standard 3 4 2 5 2 5" xfId="5272"/>
    <cellStyle name="Standard 3 4 2 5 2 5 2" xfId="24857"/>
    <cellStyle name="Standard 3 4 2 5 2 6" xfId="20573"/>
    <cellStyle name="Standard 3 4 2 5 2 7" xfId="13228"/>
    <cellStyle name="Standard 3 4 2 5 3" xfId="2008"/>
    <cellStyle name="Standard 3 4 2 5 3 2" xfId="7312"/>
    <cellStyle name="Standard 3 4 2 5 3 2 2" xfId="26897"/>
    <cellStyle name="Standard 3 4 2 5 3 2 3" xfId="15268"/>
    <cellStyle name="Standard 3 4 2 5 3 3" xfId="9964"/>
    <cellStyle name="Standard 3 4 2 5 3 3 2" xfId="29550"/>
    <cellStyle name="Standard 3 4 2 5 3 3 3" xfId="17921"/>
    <cellStyle name="Standard 3 4 2 5 3 4" xfId="4660"/>
    <cellStyle name="Standard 3 4 2 5 3 4 2" xfId="24245"/>
    <cellStyle name="Standard 3 4 2 5 3 5" xfId="21593"/>
    <cellStyle name="Standard 3 4 2 5 3 6" xfId="12616"/>
    <cellStyle name="Standard 3 4 2 5 4" xfId="3028"/>
    <cellStyle name="Standard 3 4 2 5 4 2" xfId="10984"/>
    <cellStyle name="Standard 3 4 2 5 4 2 2" xfId="30570"/>
    <cellStyle name="Standard 3 4 2 5 4 2 3" xfId="18941"/>
    <cellStyle name="Standard 3 4 2 5 4 3" xfId="5680"/>
    <cellStyle name="Standard 3 4 2 5 4 3 2" xfId="25265"/>
    <cellStyle name="Standard 3 4 2 5 4 4" xfId="22613"/>
    <cellStyle name="Standard 3 4 2 5 4 5" xfId="13636"/>
    <cellStyle name="Standard 3 4 2 5 5" xfId="1600"/>
    <cellStyle name="Standard 3 4 2 5 5 2" xfId="9556"/>
    <cellStyle name="Standard 3 4 2 5 5 2 2" xfId="29142"/>
    <cellStyle name="Standard 3 4 2 5 5 2 3" xfId="17513"/>
    <cellStyle name="Standard 3 4 2 5 5 3" xfId="6904"/>
    <cellStyle name="Standard 3 4 2 5 5 3 2" xfId="26489"/>
    <cellStyle name="Standard 3 4 2 5 5 4" xfId="21185"/>
    <cellStyle name="Standard 3 4 2 5 5 5" xfId="14860"/>
    <cellStyle name="Standard 3 4 2 5 6" xfId="8332"/>
    <cellStyle name="Standard 3 4 2 5 6 2" xfId="27918"/>
    <cellStyle name="Standard 3 4 2 5 6 3" xfId="16289"/>
    <cellStyle name="Standard 3 4 2 5 7" xfId="4252"/>
    <cellStyle name="Standard 3 4 2 5 7 2" xfId="23837"/>
    <cellStyle name="Standard 3 4 2 5 8" xfId="19961"/>
    <cellStyle name="Standard 3 4 2 5 9" xfId="12208"/>
    <cellStyle name="Standard 3 4 2 6" xfId="802"/>
    <cellStyle name="Standard 3 4 2 6 2" xfId="2434"/>
    <cellStyle name="Standard 3 4 2 6 2 2" xfId="7738"/>
    <cellStyle name="Standard 3 4 2 6 2 2 2" xfId="27323"/>
    <cellStyle name="Standard 3 4 2 6 2 2 3" xfId="15694"/>
    <cellStyle name="Standard 3 4 2 6 2 3" xfId="10390"/>
    <cellStyle name="Standard 3 4 2 6 2 3 2" xfId="29976"/>
    <cellStyle name="Standard 3 4 2 6 2 3 3" xfId="18347"/>
    <cellStyle name="Standard 3 4 2 6 2 4" xfId="5086"/>
    <cellStyle name="Standard 3 4 2 6 2 4 2" xfId="24671"/>
    <cellStyle name="Standard 3 4 2 6 2 5" xfId="22019"/>
    <cellStyle name="Standard 3 4 2 6 2 6" xfId="13042"/>
    <cellStyle name="Standard 3 4 2 6 3" xfId="3454"/>
    <cellStyle name="Standard 3 4 2 6 3 2" xfId="11410"/>
    <cellStyle name="Standard 3 4 2 6 3 2 2" xfId="30996"/>
    <cellStyle name="Standard 3 4 2 6 3 2 3" xfId="19367"/>
    <cellStyle name="Standard 3 4 2 6 3 3" xfId="6106"/>
    <cellStyle name="Standard 3 4 2 6 3 3 2" xfId="25691"/>
    <cellStyle name="Standard 3 4 2 6 3 4" xfId="23039"/>
    <cellStyle name="Standard 3 4 2 6 3 5" xfId="14062"/>
    <cellStyle name="Standard 3 4 2 6 4" xfId="1414"/>
    <cellStyle name="Standard 3 4 2 6 4 2" xfId="9370"/>
    <cellStyle name="Standard 3 4 2 6 4 2 2" xfId="28956"/>
    <cellStyle name="Standard 3 4 2 6 4 2 3" xfId="17327"/>
    <cellStyle name="Standard 3 4 2 6 4 3" xfId="6718"/>
    <cellStyle name="Standard 3 4 2 6 4 3 2" xfId="26303"/>
    <cellStyle name="Standard 3 4 2 6 4 4" xfId="20999"/>
    <cellStyle name="Standard 3 4 2 6 4 5" xfId="14674"/>
    <cellStyle name="Standard 3 4 2 6 5" xfId="8758"/>
    <cellStyle name="Standard 3 4 2 6 5 2" xfId="28344"/>
    <cellStyle name="Standard 3 4 2 6 5 3" xfId="16715"/>
    <cellStyle name="Standard 3 4 2 6 6" xfId="4066"/>
    <cellStyle name="Standard 3 4 2 6 6 2" xfId="23651"/>
    <cellStyle name="Standard 3 4 2 6 7" xfId="20387"/>
    <cellStyle name="Standard 3 4 2 6 8" xfId="12022"/>
    <cellStyle name="Standard 3 4 2 7" xfId="580"/>
    <cellStyle name="Standard 3 4 2 7 2" xfId="3232"/>
    <cellStyle name="Standard 3 4 2 7 2 2" xfId="11188"/>
    <cellStyle name="Standard 3 4 2 7 2 2 2" xfId="30774"/>
    <cellStyle name="Standard 3 4 2 7 2 2 3" xfId="19145"/>
    <cellStyle name="Standard 3 4 2 7 2 3" xfId="5884"/>
    <cellStyle name="Standard 3 4 2 7 2 3 2" xfId="25469"/>
    <cellStyle name="Standard 3 4 2 7 2 4" xfId="22817"/>
    <cellStyle name="Standard 3 4 2 7 2 5" xfId="13840"/>
    <cellStyle name="Standard 3 4 2 7 3" xfId="2212"/>
    <cellStyle name="Standard 3 4 2 7 3 2" xfId="10168"/>
    <cellStyle name="Standard 3 4 2 7 3 2 2" xfId="29754"/>
    <cellStyle name="Standard 3 4 2 7 3 2 3" xfId="18125"/>
    <cellStyle name="Standard 3 4 2 7 3 3" xfId="7516"/>
    <cellStyle name="Standard 3 4 2 7 3 3 2" xfId="27101"/>
    <cellStyle name="Standard 3 4 2 7 3 4" xfId="21797"/>
    <cellStyle name="Standard 3 4 2 7 3 5" xfId="15472"/>
    <cellStyle name="Standard 3 4 2 7 4" xfId="8536"/>
    <cellStyle name="Standard 3 4 2 7 4 2" xfId="28122"/>
    <cellStyle name="Standard 3 4 2 7 4 3" xfId="16493"/>
    <cellStyle name="Standard 3 4 2 7 5" xfId="4864"/>
    <cellStyle name="Standard 3 4 2 7 5 2" xfId="24449"/>
    <cellStyle name="Standard 3 4 2 7 6" xfId="20165"/>
    <cellStyle name="Standard 3 4 2 7 7" xfId="12820"/>
    <cellStyle name="Standard 3 4 2 8" xfId="1822"/>
    <cellStyle name="Standard 3 4 2 8 2" xfId="7126"/>
    <cellStyle name="Standard 3 4 2 8 2 2" xfId="26711"/>
    <cellStyle name="Standard 3 4 2 8 2 3" xfId="15082"/>
    <cellStyle name="Standard 3 4 2 8 3" xfId="9778"/>
    <cellStyle name="Standard 3 4 2 8 3 2" xfId="29364"/>
    <cellStyle name="Standard 3 4 2 8 3 3" xfId="17735"/>
    <cellStyle name="Standard 3 4 2 8 4" xfId="4474"/>
    <cellStyle name="Standard 3 4 2 8 4 2" xfId="24059"/>
    <cellStyle name="Standard 3 4 2 8 5" xfId="21407"/>
    <cellStyle name="Standard 3 4 2 8 6" xfId="12430"/>
    <cellStyle name="Standard 3 4 2 9" xfId="2842"/>
    <cellStyle name="Standard 3 4 2 9 2" xfId="10798"/>
    <cellStyle name="Standard 3 4 2 9 2 2" xfId="30384"/>
    <cellStyle name="Standard 3 4 2 9 2 3" xfId="18755"/>
    <cellStyle name="Standard 3 4 2 9 3" xfId="5494"/>
    <cellStyle name="Standard 3 4 2 9 3 2" xfId="25079"/>
    <cellStyle name="Standard 3 4 2 9 4" xfId="22427"/>
    <cellStyle name="Standard 3 4 2 9 5" xfId="13450"/>
    <cellStyle name="Standard 3 4 3" xfId="174"/>
    <cellStyle name="Standard 3 4 3 10" xfId="8128"/>
    <cellStyle name="Standard 3 4 3 10 2" xfId="27714"/>
    <cellStyle name="Standard 3 4 3 10 3" xfId="16085"/>
    <cellStyle name="Standard 3 4 3 11" xfId="3874"/>
    <cellStyle name="Standard 3 4 3 11 2" xfId="23459"/>
    <cellStyle name="Standard 3 4 3 12" xfId="19757"/>
    <cellStyle name="Standard 3 4 3 13" xfId="11830"/>
    <cellStyle name="Standard 3 4 3 2" xfId="250"/>
    <cellStyle name="Standard 3 4 3 2 10" xfId="19835"/>
    <cellStyle name="Standard 3 4 3 2 11" xfId="11956"/>
    <cellStyle name="Standard 3 4 3 2 2" xfId="532"/>
    <cellStyle name="Standard 3 4 3 2 2 2" xfId="1144"/>
    <cellStyle name="Standard 3 4 3 2 2 2 2" xfId="3796"/>
    <cellStyle name="Standard 3 4 3 2 2 2 2 2" xfId="11752"/>
    <cellStyle name="Standard 3 4 3 2 2 2 2 2 2" xfId="31338"/>
    <cellStyle name="Standard 3 4 3 2 2 2 2 2 3" xfId="19709"/>
    <cellStyle name="Standard 3 4 3 2 2 2 2 3" xfId="6448"/>
    <cellStyle name="Standard 3 4 3 2 2 2 2 3 2" xfId="26033"/>
    <cellStyle name="Standard 3 4 3 2 2 2 2 4" xfId="23381"/>
    <cellStyle name="Standard 3 4 3 2 2 2 2 5" xfId="14404"/>
    <cellStyle name="Standard 3 4 3 2 2 2 3" xfId="2776"/>
    <cellStyle name="Standard 3 4 3 2 2 2 3 2" xfId="10732"/>
    <cellStyle name="Standard 3 4 3 2 2 2 3 2 2" xfId="30318"/>
    <cellStyle name="Standard 3 4 3 2 2 2 3 2 3" xfId="18689"/>
    <cellStyle name="Standard 3 4 3 2 2 2 3 3" xfId="8080"/>
    <cellStyle name="Standard 3 4 3 2 2 2 3 3 2" xfId="27665"/>
    <cellStyle name="Standard 3 4 3 2 2 2 3 4" xfId="22361"/>
    <cellStyle name="Standard 3 4 3 2 2 2 3 5" xfId="16036"/>
    <cellStyle name="Standard 3 4 3 2 2 2 4" xfId="9100"/>
    <cellStyle name="Standard 3 4 3 2 2 2 4 2" xfId="28686"/>
    <cellStyle name="Standard 3 4 3 2 2 2 4 3" xfId="17057"/>
    <cellStyle name="Standard 3 4 3 2 2 2 5" xfId="5428"/>
    <cellStyle name="Standard 3 4 3 2 2 2 5 2" xfId="25013"/>
    <cellStyle name="Standard 3 4 3 2 2 2 6" xfId="20729"/>
    <cellStyle name="Standard 3 4 3 2 2 2 7" xfId="13384"/>
    <cellStyle name="Standard 3 4 3 2 2 3" xfId="2164"/>
    <cellStyle name="Standard 3 4 3 2 2 3 2" xfId="7468"/>
    <cellStyle name="Standard 3 4 3 2 2 3 2 2" xfId="27053"/>
    <cellStyle name="Standard 3 4 3 2 2 3 2 3" xfId="15424"/>
    <cellStyle name="Standard 3 4 3 2 2 3 3" xfId="10120"/>
    <cellStyle name="Standard 3 4 3 2 2 3 3 2" xfId="29706"/>
    <cellStyle name="Standard 3 4 3 2 2 3 3 3" xfId="18077"/>
    <cellStyle name="Standard 3 4 3 2 2 3 4" xfId="4816"/>
    <cellStyle name="Standard 3 4 3 2 2 3 4 2" xfId="24401"/>
    <cellStyle name="Standard 3 4 3 2 2 3 5" xfId="21749"/>
    <cellStyle name="Standard 3 4 3 2 2 3 6" xfId="12772"/>
    <cellStyle name="Standard 3 4 3 2 2 4" xfId="3184"/>
    <cellStyle name="Standard 3 4 3 2 2 4 2" xfId="11140"/>
    <cellStyle name="Standard 3 4 3 2 2 4 2 2" xfId="30726"/>
    <cellStyle name="Standard 3 4 3 2 2 4 2 3" xfId="19097"/>
    <cellStyle name="Standard 3 4 3 2 2 4 3" xfId="5836"/>
    <cellStyle name="Standard 3 4 3 2 2 4 3 2" xfId="25421"/>
    <cellStyle name="Standard 3 4 3 2 2 4 4" xfId="22769"/>
    <cellStyle name="Standard 3 4 3 2 2 4 5" xfId="13792"/>
    <cellStyle name="Standard 3 4 3 2 2 5" xfId="1756"/>
    <cellStyle name="Standard 3 4 3 2 2 5 2" xfId="9712"/>
    <cellStyle name="Standard 3 4 3 2 2 5 2 2" xfId="29298"/>
    <cellStyle name="Standard 3 4 3 2 2 5 2 3" xfId="17669"/>
    <cellStyle name="Standard 3 4 3 2 2 5 3" xfId="7060"/>
    <cellStyle name="Standard 3 4 3 2 2 5 3 2" xfId="26645"/>
    <cellStyle name="Standard 3 4 3 2 2 5 4" xfId="21341"/>
    <cellStyle name="Standard 3 4 3 2 2 5 5" xfId="15016"/>
    <cellStyle name="Standard 3 4 3 2 2 6" xfId="8488"/>
    <cellStyle name="Standard 3 4 3 2 2 6 2" xfId="28074"/>
    <cellStyle name="Standard 3 4 3 2 2 6 3" xfId="16445"/>
    <cellStyle name="Standard 3 4 3 2 2 7" xfId="4408"/>
    <cellStyle name="Standard 3 4 3 2 2 7 2" xfId="23993"/>
    <cellStyle name="Standard 3 4 3 2 2 8" xfId="20117"/>
    <cellStyle name="Standard 3 4 3 2 2 9" xfId="12364"/>
    <cellStyle name="Standard 3 4 3 2 3" xfId="862"/>
    <cellStyle name="Standard 3 4 3 2 3 2" xfId="2494"/>
    <cellStyle name="Standard 3 4 3 2 3 2 2" xfId="7798"/>
    <cellStyle name="Standard 3 4 3 2 3 2 2 2" xfId="27383"/>
    <cellStyle name="Standard 3 4 3 2 3 2 2 3" xfId="15754"/>
    <cellStyle name="Standard 3 4 3 2 3 2 3" xfId="10450"/>
    <cellStyle name="Standard 3 4 3 2 3 2 3 2" xfId="30036"/>
    <cellStyle name="Standard 3 4 3 2 3 2 3 3" xfId="18407"/>
    <cellStyle name="Standard 3 4 3 2 3 2 4" xfId="5146"/>
    <cellStyle name="Standard 3 4 3 2 3 2 4 2" xfId="24731"/>
    <cellStyle name="Standard 3 4 3 2 3 2 5" xfId="22079"/>
    <cellStyle name="Standard 3 4 3 2 3 2 6" xfId="13102"/>
    <cellStyle name="Standard 3 4 3 2 3 3" xfId="3514"/>
    <cellStyle name="Standard 3 4 3 2 3 3 2" xfId="11470"/>
    <cellStyle name="Standard 3 4 3 2 3 3 2 2" xfId="31056"/>
    <cellStyle name="Standard 3 4 3 2 3 3 2 3" xfId="19427"/>
    <cellStyle name="Standard 3 4 3 2 3 3 3" xfId="6166"/>
    <cellStyle name="Standard 3 4 3 2 3 3 3 2" xfId="25751"/>
    <cellStyle name="Standard 3 4 3 2 3 3 4" xfId="23099"/>
    <cellStyle name="Standard 3 4 3 2 3 3 5" xfId="14122"/>
    <cellStyle name="Standard 3 4 3 2 3 4" xfId="1474"/>
    <cellStyle name="Standard 3 4 3 2 3 4 2" xfId="9430"/>
    <cellStyle name="Standard 3 4 3 2 3 4 2 2" xfId="29016"/>
    <cellStyle name="Standard 3 4 3 2 3 4 2 3" xfId="17387"/>
    <cellStyle name="Standard 3 4 3 2 3 4 3" xfId="6778"/>
    <cellStyle name="Standard 3 4 3 2 3 4 3 2" xfId="26363"/>
    <cellStyle name="Standard 3 4 3 2 3 4 4" xfId="21059"/>
    <cellStyle name="Standard 3 4 3 2 3 4 5" xfId="14734"/>
    <cellStyle name="Standard 3 4 3 2 3 5" xfId="8818"/>
    <cellStyle name="Standard 3 4 3 2 3 5 2" xfId="28404"/>
    <cellStyle name="Standard 3 4 3 2 3 5 3" xfId="16775"/>
    <cellStyle name="Standard 3 4 3 2 3 6" xfId="4126"/>
    <cellStyle name="Standard 3 4 3 2 3 6 2" xfId="23711"/>
    <cellStyle name="Standard 3 4 3 2 3 7" xfId="20447"/>
    <cellStyle name="Standard 3 4 3 2 3 8" xfId="12082"/>
    <cellStyle name="Standard 3 4 3 2 4" xfId="736"/>
    <cellStyle name="Standard 3 4 3 2 4 2" xfId="3388"/>
    <cellStyle name="Standard 3 4 3 2 4 2 2" xfId="11344"/>
    <cellStyle name="Standard 3 4 3 2 4 2 2 2" xfId="30930"/>
    <cellStyle name="Standard 3 4 3 2 4 2 2 3" xfId="19301"/>
    <cellStyle name="Standard 3 4 3 2 4 2 3" xfId="6040"/>
    <cellStyle name="Standard 3 4 3 2 4 2 3 2" xfId="25625"/>
    <cellStyle name="Standard 3 4 3 2 4 2 4" xfId="22973"/>
    <cellStyle name="Standard 3 4 3 2 4 2 5" xfId="13996"/>
    <cellStyle name="Standard 3 4 3 2 4 3" xfId="2368"/>
    <cellStyle name="Standard 3 4 3 2 4 3 2" xfId="10324"/>
    <cellStyle name="Standard 3 4 3 2 4 3 2 2" xfId="29910"/>
    <cellStyle name="Standard 3 4 3 2 4 3 2 3" xfId="18281"/>
    <cellStyle name="Standard 3 4 3 2 4 3 3" xfId="7672"/>
    <cellStyle name="Standard 3 4 3 2 4 3 3 2" xfId="27257"/>
    <cellStyle name="Standard 3 4 3 2 4 3 4" xfId="21953"/>
    <cellStyle name="Standard 3 4 3 2 4 3 5" xfId="15628"/>
    <cellStyle name="Standard 3 4 3 2 4 4" xfId="8692"/>
    <cellStyle name="Standard 3 4 3 2 4 4 2" xfId="28278"/>
    <cellStyle name="Standard 3 4 3 2 4 4 3" xfId="16649"/>
    <cellStyle name="Standard 3 4 3 2 4 5" xfId="5020"/>
    <cellStyle name="Standard 3 4 3 2 4 5 2" xfId="24605"/>
    <cellStyle name="Standard 3 4 3 2 4 6" xfId="20321"/>
    <cellStyle name="Standard 3 4 3 2 4 7" xfId="12976"/>
    <cellStyle name="Standard 3 4 3 2 5" xfId="1882"/>
    <cellStyle name="Standard 3 4 3 2 5 2" xfId="7186"/>
    <cellStyle name="Standard 3 4 3 2 5 2 2" xfId="26771"/>
    <cellStyle name="Standard 3 4 3 2 5 2 3" xfId="15142"/>
    <cellStyle name="Standard 3 4 3 2 5 3" xfId="9838"/>
    <cellStyle name="Standard 3 4 3 2 5 3 2" xfId="29424"/>
    <cellStyle name="Standard 3 4 3 2 5 3 3" xfId="17795"/>
    <cellStyle name="Standard 3 4 3 2 5 4" xfId="4534"/>
    <cellStyle name="Standard 3 4 3 2 5 4 2" xfId="24119"/>
    <cellStyle name="Standard 3 4 3 2 5 5" xfId="21467"/>
    <cellStyle name="Standard 3 4 3 2 5 6" xfId="12490"/>
    <cellStyle name="Standard 3 4 3 2 6" xfId="2902"/>
    <cellStyle name="Standard 3 4 3 2 6 2" xfId="10858"/>
    <cellStyle name="Standard 3 4 3 2 6 2 2" xfId="30444"/>
    <cellStyle name="Standard 3 4 3 2 6 2 3" xfId="18815"/>
    <cellStyle name="Standard 3 4 3 2 6 3" xfId="5554"/>
    <cellStyle name="Standard 3 4 3 2 6 3 2" xfId="25139"/>
    <cellStyle name="Standard 3 4 3 2 6 4" xfId="22487"/>
    <cellStyle name="Standard 3 4 3 2 6 5" xfId="13510"/>
    <cellStyle name="Standard 3 4 3 2 7" xfId="1348"/>
    <cellStyle name="Standard 3 4 3 2 7 2" xfId="9304"/>
    <cellStyle name="Standard 3 4 3 2 7 2 2" xfId="28890"/>
    <cellStyle name="Standard 3 4 3 2 7 2 3" xfId="17261"/>
    <cellStyle name="Standard 3 4 3 2 7 3" xfId="6652"/>
    <cellStyle name="Standard 3 4 3 2 7 3 2" xfId="26237"/>
    <cellStyle name="Standard 3 4 3 2 7 4" xfId="20933"/>
    <cellStyle name="Standard 3 4 3 2 7 5" xfId="14608"/>
    <cellStyle name="Standard 3 4 3 2 8" xfId="8206"/>
    <cellStyle name="Standard 3 4 3 2 8 2" xfId="27792"/>
    <cellStyle name="Standard 3 4 3 2 8 3" xfId="16163"/>
    <cellStyle name="Standard 3 4 3 2 9" xfId="4000"/>
    <cellStyle name="Standard 3 4 3 2 9 2" xfId="23585"/>
    <cellStyle name="Standard 3 4 3 3" xfId="298"/>
    <cellStyle name="Standard 3 4 3 3 10" xfId="19883"/>
    <cellStyle name="Standard 3 4 3 3 11" xfId="11878"/>
    <cellStyle name="Standard 3 4 3 3 2" xfId="454"/>
    <cellStyle name="Standard 3 4 3 3 2 2" xfId="1066"/>
    <cellStyle name="Standard 3 4 3 3 2 2 2" xfId="3718"/>
    <cellStyle name="Standard 3 4 3 3 2 2 2 2" xfId="11674"/>
    <cellStyle name="Standard 3 4 3 3 2 2 2 2 2" xfId="31260"/>
    <cellStyle name="Standard 3 4 3 3 2 2 2 2 3" xfId="19631"/>
    <cellStyle name="Standard 3 4 3 3 2 2 2 3" xfId="6370"/>
    <cellStyle name="Standard 3 4 3 3 2 2 2 3 2" xfId="25955"/>
    <cellStyle name="Standard 3 4 3 3 2 2 2 4" xfId="23303"/>
    <cellStyle name="Standard 3 4 3 3 2 2 2 5" xfId="14326"/>
    <cellStyle name="Standard 3 4 3 3 2 2 3" xfId="2698"/>
    <cellStyle name="Standard 3 4 3 3 2 2 3 2" xfId="10654"/>
    <cellStyle name="Standard 3 4 3 3 2 2 3 2 2" xfId="30240"/>
    <cellStyle name="Standard 3 4 3 3 2 2 3 2 3" xfId="18611"/>
    <cellStyle name="Standard 3 4 3 3 2 2 3 3" xfId="8002"/>
    <cellStyle name="Standard 3 4 3 3 2 2 3 3 2" xfId="27587"/>
    <cellStyle name="Standard 3 4 3 3 2 2 3 4" xfId="22283"/>
    <cellStyle name="Standard 3 4 3 3 2 2 3 5" xfId="15958"/>
    <cellStyle name="Standard 3 4 3 3 2 2 4" xfId="9022"/>
    <cellStyle name="Standard 3 4 3 3 2 2 4 2" xfId="28608"/>
    <cellStyle name="Standard 3 4 3 3 2 2 4 3" xfId="16979"/>
    <cellStyle name="Standard 3 4 3 3 2 2 5" xfId="5350"/>
    <cellStyle name="Standard 3 4 3 3 2 2 5 2" xfId="24935"/>
    <cellStyle name="Standard 3 4 3 3 2 2 6" xfId="20651"/>
    <cellStyle name="Standard 3 4 3 3 2 2 7" xfId="13306"/>
    <cellStyle name="Standard 3 4 3 3 2 3" xfId="2086"/>
    <cellStyle name="Standard 3 4 3 3 2 3 2" xfId="7390"/>
    <cellStyle name="Standard 3 4 3 3 2 3 2 2" xfId="26975"/>
    <cellStyle name="Standard 3 4 3 3 2 3 2 3" xfId="15346"/>
    <cellStyle name="Standard 3 4 3 3 2 3 3" xfId="10042"/>
    <cellStyle name="Standard 3 4 3 3 2 3 3 2" xfId="29628"/>
    <cellStyle name="Standard 3 4 3 3 2 3 3 3" xfId="17999"/>
    <cellStyle name="Standard 3 4 3 3 2 3 4" xfId="4738"/>
    <cellStyle name="Standard 3 4 3 3 2 3 4 2" xfId="24323"/>
    <cellStyle name="Standard 3 4 3 3 2 3 5" xfId="21671"/>
    <cellStyle name="Standard 3 4 3 3 2 3 6" xfId="12694"/>
    <cellStyle name="Standard 3 4 3 3 2 4" xfId="3106"/>
    <cellStyle name="Standard 3 4 3 3 2 4 2" xfId="11062"/>
    <cellStyle name="Standard 3 4 3 3 2 4 2 2" xfId="30648"/>
    <cellStyle name="Standard 3 4 3 3 2 4 2 3" xfId="19019"/>
    <cellStyle name="Standard 3 4 3 3 2 4 3" xfId="5758"/>
    <cellStyle name="Standard 3 4 3 3 2 4 3 2" xfId="25343"/>
    <cellStyle name="Standard 3 4 3 3 2 4 4" xfId="22691"/>
    <cellStyle name="Standard 3 4 3 3 2 4 5" xfId="13714"/>
    <cellStyle name="Standard 3 4 3 3 2 5" xfId="1678"/>
    <cellStyle name="Standard 3 4 3 3 2 5 2" xfId="9634"/>
    <cellStyle name="Standard 3 4 3 3 2 5 2 2" xfId="29220"/>
    <cellStyle name="Standard 3 4 3 3 2 5 2 3" xfId="17591"/>
    <cellStyle name="Standard 3 4 3 3 2 5 3" xfId="6982"/>
    <cellStyle name="Standard 3 4 3 3 2 5 3 2" xfId="26567"/>
    <cellStyle name="Standard 3 4 3 3 2 5 4" xfId="21263"/>
    <cellStyle name="Standard 3 4 3 3 2 5 5" xfId="14938"/>
    <cellStyle name="Standard 3 4 3 3 2 6" xfId="8410"/>
    <cellStyle name="Standard 3 4 3 3 2 6 2" xfId="27996"/>
    <cellStyle name="Standard 3 4 3 3 2 6 3" xfId="16367"/>
    <cellStyle name="Standard 3 4 3 3 2 7" xfId="4330"/>
    <cellStyle name="Standard 3 4 3 3 2 7 2" xfId="23915"/>
    <cellStyle name="Standard 3 4 3 3 2 8" xfId="20039"/>
    <cellStyle name="Standard 3 4 3 3 2 9" xfId="12286"/>
    <cellStyle name="Standard 3 4 3 3 3" xfId="910"/>
    <cellStyle name="Standard 3 4 3 3 3 2" xfId="2542"/>
    <cellStyle name="Standard 3 4 3 3 3 2 2" xfId="7846"/>
    <cellStyle name="Standard 3 4 3 3 3 2 2 2" xfId="27431"/>
    <cellStyle name="Standard 3 4 3 3 3 2 2 3" xfId="15802"/>
    <cellStyle name="Standard 3 4 3 3 3 2 3" xfId="10498"/>
    <cellStyle name="Standard 3 4 3 3 3 2 3 2" xfId="30084"/>
    <cellStyle name="Standard 3 4 3 3 3 2 3 3" xfId="18455"/>
    <cellStyle name="Standard 3 4 3 3 3 2 4" xfId="5194"/>
    <cellStyle name="Standard 3 4 3 3 3 2 4 2" xfId="24779"/>
    <cellStyle name="Standard 3 4 3 3 3 2 5" xfId="22127"/>
    <cellStyle name="Standard 3 4 3 3 3 2 6" xfId="13150"/>
    <cellStyle name="Standard 3 4 3 3 3 3" xfId="3562"/>
    <cellStyle name="Standard 3 4 3 3 3 3 2" xfId="11518"/>
    <cellStyle name="Standard 3 4 3 3 3 3 2 2" xfId="31104"/>
    <cellStyle name="Standard 3 4 3 3 3 3 2 3" xfId="19475"/>
    <cellStyle name="Standard 3 4 3 3 3 3 3" xfId="6214"/>
    <cellStyle name="Standard 3 4 3 3 3 3 3 2" xfId="25799"/>
    <cellStyle name="Standard 3 4 3 3 3 3 4" xfId="23147"/>
    <cellStyle name="Standard 3 4 3 3 3 3 5" xfId="14170"/>
    <cellStyle name="Standard 3 4 3 3 3 4" xfId="1522"/>
    <cellStyle name="Standard 3 4 3 3 3 4 2" xfId="9478"/>
    <cellStyle name="Standard 3 4 3 3 3 4 2 2" xfId="29064"/>
    <cellStyle name="Standard 3 4 3 3 3 4 2 3" xfId="17435"/>
    <cellStyle name="Standard 3 4 3 3 3 4 3" xfId="6826"/>
    <cellStyle name="Standard 3 4 3 3 3 4 3 2" xfId="26411"/>
    <cellStyle name="Standard 3 4 3 3 3 4 4" xfId="21107"/>
    <cellStyle name="Standard 3 4 3 3 3 4 5" xfId="14782"/>
    <cellStyle name="Standard 3 4 3 3 3 5" xfId="8866"/>
    <cellStyle name="Standard 3 4 3 3 3 5 2" xfId="28452"/>
    <cellStyle name="Standard 3 4 3 3 3 5 3" xfId="16823"/>
    <cellStyle name="Standard 3 4 3 3 3 6" xfId="4174"/>
    <cellStyle name="Standard 3 4 3 3 3 6 2" xfId="23759"/>
    <cellStyle name="Standard 3 4 3 3 3 7" xfId="20495"/>
    <cellStyle name="Standard 3 4 3 3 3 8" xfId="12130"/>
    <cellStyle name="Standard 3 4 3 3 4" xfId="658"/>
    <cellStyle name="Standard 3 4 3 3 4 2" xfId="3310"/>
    <cellStyle name="Standard 3 4 3 3 4 2 2" xfId="11266"/>
    <cellStyle name="Standard 3 4 3 3 4 2 2 2" xfId="30852"/>
    <cellStyle name="Standard 3 4 3 3 4 2 2 3" xfId="19223"/>
    <cellStyle name="Standard 3 4 3 3 4 2 3" xfId="5962"/>
    <cellStyle name="Standard 3 4 3 3 4 2 3 2" xfId="25547"/>
    <cellStyle name="Standard 3 4 3 3 4 2 4" xfId="22895"/>
    <cellStyle name="Standard 3 4 3 3 4 2 5" xfId="13918"/>
    <cellStyle name="Standard 3 4 3 3 4 3" xfId="2290"/>
    <cellStyle name="Standard 3 4 3 3 4 3 2" xfId="10246"/>
    <cellStyle name="Standard 3 4 3 3 4 3 2 2" xfId="29832"/>
    <cellStyle name="Standard 3 4 3 3 4 3 2 3" xfId="18203"/>
    <cellStyle name="Standard 3 4 3 3 4 3 3" xfId="7594"/>
    <cellStyle name="Standard 3 4 3 3 4 3 3 2" xfId="27179"/>
    <cellStyle name="Standard 3 4 3 3 4 3 4" xfId="21875"/>
    <cellStyle name="Standard 3 4 3 3 4 3 5" xfId="15550"/>
    <cellStyle name="Standard 3 4 3 3 4 4" xfId="8614"/>
    <cellStyle name="Standard 3 4 3 3 4 4 2" xfId="28200"/>
    <cellStyle name="Standard 3 4 3 3 4 4 3" xfId="16571"/>
    <cellStyle name="Standard 3 4 3 3 4 5" xfId="4942"/>
    <cellStyle name="Standard 3 4 3 3 4 5 2" xfId="24527"/>
    <cellStyle name="Standard 3 4 3 3 4 6" xfId="20243"/>
    <cellStyle name="Standard 3 4 3 3 4 7" xfId="12898"/>
    <cellStyle name="Standard 3 4 3 3 5" xfId="1930"/>
    <cellStyle name="Standard 3 4 3 3 5 2" xfId="7234"/>
    <cellStyle name="Standard 3 4 3 3 5 2 2" xfId="26819"/>
    <cellStyle name="Standard 3 4 3 3 5 2 3" xfId="15190"/>
    <cellStyle name="Standard 3 4 3 3 5 3" xfId="9886"/>
    <cellStyle name="Standard 3 4 3 3 5 3 2" xfId="29472"/>
    <cellStyle name="Standard 3 4 3 3 5 3 3" xfId="17843"/>
    <cellStyle name="Standard 3 4 3 3 5 4" xfId="4582"/>
    <cellStyle name="Standard 3 4 3 3 5 4 2" xfId="24167"/>
    <cellStyle name="Standard 3 4 3 3 5 5" xfId="21515"/>
    <cellStyle name="Standard 3 4 3 3 5 6" xfId="12538"/>
    <cellStyle name="Standard 3 4 3 3 6" xfId="2950"/>
    <cellStyle name="Standard 3 4 3 3 6 2" xfId="10906"/>
    <cellStyle name="Standard 3 4 3 3 6 2 2" xfId="30492"/>
    <cellStyle name="Standard 3 4 3 3 6 2 3" xfId="18863"/>
    <cellStyle name="Standard 3 4 3 3 6 3" xfId="5602"/>
    <cellStyle name="Standard 3 4 3 3 6 3 2" xfId="25187"/>
    <cellStyle name="Standard 3 4 3 3 6 4" xfId="22535"/>
    <cellStyle name="Standard 3 4 3 3 6 5" xfId="13558"/>
    <cellStyle name="Standard 3 4 3 3 7" xfId="1270"/>
    <cellStyle name="Standard 3 4 3 3 7 2" xfId="9226"/>
    <cellStyle name="Standard 3 4 3 3 7 2 2" xfId="28812"/>
    <cellStyle name="Standard 3 4 3 3 7 2 3" xfId="17183"/>
    <cellStyle name="Standard 3 4 3 3 7 3" xfId="6574"/>
    <cellStyle name="Standard 3 4 3 3 7 3 2" xfId="26159"/>
    <cellStyle name="Standard 3 4 3 3 7 4" xfId="20855"/>
    <cellStyle name="Standard 3 4 3 3 7 5" xfId="14530"/>
    <cellStyle name="Standard 3 4 3 3 8" xfId="8254"/>
    <cellStyle name="Standard 3 4 3 3 8 2" xfId="27840"/>
    <cellStyle name="Standard 3 4 3 3 8 3" xfId="16211"/>
    <cellStyle name="Standard 3 4 3 3 9" xfId="3922"/>
    <cellStyle name="Standard 3 4 3 3 9 2" xfId="23507"/>
    <cellStyle name="Standard 3 4 3 4" xfId="406"/>
    <cellStyle name="Standard 3 4 3 4 2" xfId="1018"/>
    <cellStyle name="Standard 3 4 3 4 2 2" xfId="3670"/>
    <cellStyle name="Standard 3 4 3 4 2 2 2" xfId="11626"/>
    <cellStyle name="Standard 3 4 3 4 2 2 2 2" xfId="31212"/>
    <cellStyle name="Standard 3 4 3 4 2 2 2 3" xfId="19583"/>
    <cellStyle name="Standard 3 4 3 4 2 2 3" xfId="6322"/>
    <cellStyle name="Standard 3 4 3 4 2 2 3 2" xfId="25907"/>
    <cellStyle name="Standard 3 4 3 4 2 2 4" xfId="23255"/>
    <cellStyle name="Standard 3 4 3 4 2 2 5" xfId="14278"/>
    <cellStyle name="Standard 3 4 3 4 2 3" xfId="2650"/>
    <cellStyle name="Standard 3 4 3 4 2 3 2" xfId="10606"/>
    <cellStyle name="Standard 3 4 3 4 2 3 2 2" xfId="30192"/>
    <cellStyle name="Standard 3 4 3 4 2 3 2 3" xfId="18563"/>
    <cellStyle name="Standard 3 4 3 4 2 3 3" xfId="7954"/>
    <cellStyle name="Standard 3 4 3 4 2 3 3 2" xfId="27539"/>
    <cellStyle name="Standard 3 4 3 4 2 3 4" xfId="22235"/>
    <cellStyle name="Standard 3 4 3 4 2 3 5" xfId="15910"/>
    <cellStyle name="Standard 3 4 3 4 2 4" xfId="8974"/>
    <cellStyle name="Standard 3 4 3 4 2 4 2" xfId="28560"/>
    <cellStyle name="Standard 3 4 3 4 2 4 3" xfId="16931"/>
    <cellStyle name="Standard 3 4 3 4 2 5" xfId="5302"/>
    <cellStyle name="Standard 3 4 3 4 2 5 2" xfId="24887"/>
    <cellStyle name="Standard 3 4 3 4 2 6" xfId="20603"/>
    <cellStyle name="Standard 3 4 3 4 2 7" xfId="13258"/>
    <cellStyle name="Standard 3 4 3 4 3" xfId="2038"/>
    <cellStyle name="Standard 3 4 3 4 3 2" xfId="7342"/>
    <cellStyle name="Standard 3 4 3 4 3 2 2" xfId="26927"/>
    <cellStyle name="Standard 3 4 3 4 3 2 3" xfId="15298"/>
    <cellStyle name="Standard 3 4 3 4 3 3" xfId="9994"/>
    <cellStyle name="Standard 3 4 3 4 3 3 2" xfId="29580"/>
    <cellStyle name="Standard 3 4 3 4 3 3 3" xfId="17951"/>
    <cellStyle name="Standard 3 4 3 4 3 4" xfId="4690"/>
    <cellStyle name="Standard 3 4 3 4 3 4 2" xfId="24275"/>
    <cellStyle name="Standard 3 4 3 4 3 5" xfId="21623"/>
    <cellStyle name="Standard 3 4 3 4 3 6" xfId="12646"/>
    <cellStyle name="Standard 3 4 3 4 4" xfId="3058"/>
    <cellStyle name="Standard 3 4 3 4 4 2" xfId="11014"/>
    <cellStyle name="Standard 3 4 3 4 4 2 2" xfId="30600"/>
    <cellStyle name="Standard 3 4 3 4 4 2 3" xfId="18971"/>
    <cellStyle name="Standard 3 4 3 4 4 3" xfId="5710"/>
    <cellStyle name="Standard 3 4 3 4 4 3 2" xfId="25295"/>
    <cellStyle name="Standard 3 4 3 4 4 4" xfId="22643"/>
    <cellStyle name="Standard 3 4 3 4 4 5" xfId="13666"/>
    <cellStyle name="Standard 3 4 3 4 5" xfId="1630"/>
    <cellStyle name="Standard 3 4 3 4 5 2" xfId="9586"/>
    <cellStyle name="Standard 3 4 3 4 5 2 2" xfId="29172"/>
    <cellStyle name="Standard 3 4 3 4 5 2 3" xfId="17543"/>
    <cellStyle name="Standard 3 4 3 4 5 3" xfId="6934"/>
    <cellStyle name="Standard 3 4 3 4 5 3 2" xfId="26519"/>
    <cellStyle name="Standard 3 4 3 4 5 4" xfId="21215"/>
    <cellStyle name="Standard 3 4 3 4 5 5" xfId="14890"/>
    <cellStyle name="Standard 3 4 3 4 6" xfId="8362"/>
    <cellStyle name="Standard 3 4 3 4 6 2" xfId="27948"/>
    <cellStyle name="Standard 3 4 3 4 6 3" xfId="16319"/>
    <cellStyle name="Standard 3 4 3 4 7" xfId="4282"/>
    <cellStyle name="Standard 3 4 3 4 7 2" xfId="23867"/>
    <cellStyle name="Standard 3 4 3 4 8" xfId="19991"/>
    <cellStyle name="Standard 3 4 3 4 9" xfId="12238"/>
    <cellStyle name="Standard 3 4 3 5" xfId="784"/>
    <cellStyle name="Standard 3 4 3 5 2" xfId="2416"/>
    <cellStyle name="Standard 3 4 3 5 2 2" xfId="7720"/>
    <cellStyle name="Standard 3 4 3 5 2 2 2" xfId="27305"/>
    <cellStyle name="Standard 3 4 3 5 2 2 3" xfId="15676"/>
    <cellStyle name="Standard 3 4 3 5 2 3" xfId="10372"/>
    <cellStyle name="Standard 3 4 3 5 2 3 2" xfId="29958"/>
    <cellStyle name="Standard 3 4 3 5 2 3 3" xfId="18329"/>
    <cellStyle name="Standard 3 4 3 5 2 4" xfId="5068"/>
    <cellStyle name="Standard 3 4 3 5 2 4 2" xfId="24653"/>
    <cellStyle name="Standard 3 4 3 5 2 5" xfId="22001"/>
    <cellStyle name="Standard 3 4 3 5 2 6" xfId="13024"/>
    <cellStyle name="Standard 3 4 3 5 3" xfId="3436"/>
    <cellStyle name="Standard 3 4 3 5 3 2" xfId="11392"/>
    <cellStyle name="Standard 3 4 3 5 3 2 2" xfId="30978"/>
    <cellStyle name="Standard 3 4 3 5 3 2 3" xfId="19349"/>
    <cellStyle name="Standard 3 4 3 5 3 3" xfId="6088"/>
    <cellStyle name="Standard 3 4 3 5 3 3 2" xfId="25673"/>
    <cellStyle name="Standard 3 4 3 5 3 4" xfId="23021"/>
    <cellStyle name="Standard 3 4 3 5 3 5" xfId="14044"/>
    <cellStyle name="Standard 3 4 3 5 4" xfId="1396"/>
    <cellStyle name="Standard 3 4 3 5 4 2" xfId="9352"/>
    <cellStyle name="Standard 3 4 3 5 4 2 2" xfId="28938"/>
    <cellStyle name="Standard 3 4 3 5 4 2 3" xfId="17309"/>
    <cellStyle name="Standard 3 4 3 5 4 3" xfId="6700"/>
    <cellStyle name="Standard 3 4 3 5 4 3 2" xfId="26285"/>
    <cellStyle name="Standard 3 4 3 5 4 4" xfId="20981"/>
    <cellStyle name="Standard 3 4 3 5 4 5" xfId="14656"/>
    <cellStyle name="Standard 3 4 3 5 5" xfId="8740"/>
    <cellStyle name="Standard 3 4 3 5 5 2" xfId="28326"/>
    <cellStyle name="Standard 3 4 3 5 5 3" xfId="16697"/>
    <cellStyle name="Standard 3 4 3 5 6" xfId="4048"/>
    <cellStyle name="Standard 3 4 3 5 6 2" xfId="23633"/>
    <cellStyle name="Standard 3 4 3 5 7" xfId="20369"/>
    <cellStyle name="Standard 3 4 3 5 8" xfId="12004"/>
    <cellStyle name="Standard 3 4 3 6" xfId="610"/>
    <cellStyle name="Standard 3 4 3 6 2" xfId="3262"/>
    <cellStyle name="Standard 3 4 3 6 2 2" xfId="11218"/>
    <cellStyle name="Standard 3 4 3 6 2 2 2" xfId="30804"/>
    <cellStyle name="Standard 3 4 3 6 2 2 3" xfId="19175"/>
    <cellStyle name="Standard 3 4 3 6 2 3" xfId="5914"/>
    <cellStyle name="Standard 3 4 3 6 2 3 2" xfId="25499"/>
    <cellStyle name="Standard 3 4 3 6 2 4" xfId="22847"/>
    <cellStyle name="Standard 3 4 3 6 2 5" xfId="13870"/>
    <cellStyle name="Standard 3 4 3 6 3" xfId="2242"/>
    <cellStyle name="Standard 3 4 3 6 3 2" xfId="10198"/>
    <cellStyle name="Standard 3 4 3 6 3 2 2" xfId="29784"/>
    <cellStyle name="Standard 3 4 3 6 3 2 3" xfId="18155"/>
    <cellStyle name="Standard 3 4 3 6 3 3" xfId="7546"/>
    <cellStyle name="Standard 3 4 3 6 3 3 2" xfId="27131"/>
    <cellStyle name="Standard 3 4 3 6 3 4" xfId="21827"/>
    <cellStyle name="Standard 3 4 3 6 3 5" xfId="15502"/>
    <cellStyle name="Standard 3 4 3 6 4" xfId="8566"/>
    <cellStyle name="Standard 3 4 3 6 4 2" xfId="28152"/>
    <cellStyle name="Standard 3 4 3 6 4 3" xfId="16523"/>
    <cellStyle name="Standard 3 4 3 6 5" xfId="4894"/>
    <cellStyle name="Standard 3 4 3 6 5 2" xfId="24479"/>
    <cellStyle name="Standard 3 4 3 6 6" xfId="20195"/>
    <cellStyle name="Standard 3 4 3 6 7" xfId="12850"/>
    <cellStyle name="Standard 3 4 3 7" xfId="1804"/>
    <cellStyle name="Standard 3 4 3 7 2" xfId="7108"/>
    <cellStyle name="Standard 3 4 3 7 2 2" xfId="26693"/>
    <cellStyle name="Standard 3 4 3 7 2 3" xfId="15064"/>
    <cellStyle name="Standard 3 4 3 7 3" xfId="9760"/>
    <cellStyle name="Standard 3 4 3 7 3 2" xfId="29346"/>
    <cellStyle name="Standard 3 4 3 7 3 3" xfId="17717"/>
    <cellStyle name="Standard 3 4 3 7 4" xfId="4456"/>
    <cellStyle name="Standard 3 4 3 7 4 2" xfId="24041"/>
    <cellStyle name="Standard 3 4 3 7 5" xfId="21389"/>
    <cellStyle name="Standard 3 4 3 7 6" xfId="12412"/>
    <cellStyle name="Standard 3 4 3 8" xfId="2824"/>
    <cellStyle name="Standard 3 4 3 8 2" xfId="10780"/>
    <cellStyle name="Standard 3 4 3 8 2 2" xfId="30366"/>
    <cellStyle name="Standard 3 4 3 8 2 3" xfId="18737"/>
    <cellStyle name="Standard 3 4 3 8 3" xfId="5476"/>
    <cellStyle name="Standard 3 4 3 8 3 2" xfId="25061"/>
    <cellStyle name="Standard 3 4 3 8 4" xfId="22409"/>
    <cellStyle name="Standard 3 4 3 8 5" xfId="13432"/>
    <cellStyle name="Standard 3 4 3 9" xfId="1222"/>
    <cellStyle name="Standard 3 4 3 9 2" xfId="9178"/>
    <cellStyle name="Standard 3 4 3 9 2 2" xfId="28764"/>
    <cellStyle name="Standard 3 4 3 9 2 3" xfId="17135"/>
    <cellStyle name="Standard 3 4 3 9 3" xfId="6526"/>
    <cellStyle name="Standard 3 4 3 9 3 2" xfId="26111"/>
    <cellStyle name="Standard 3 4 3 9 4" xfId="20807"/>
    <cellStyle name="Standard 3 4 3 9 5" xfId="14482"/>
    <cellStyle name="Standard 3 4 4" xfId="238"/>
    <cellStyle name="Standard 3 4 4 10" xfId="3862"/>
    <cellStyle name="Standard 3 4 4 10 2" xfId="23447"/>
    <cellStyle name="Standard 3 4 4 11" xfId="19823"/>
    <cellStyle name="Standard 3 4 4 12" xfId="11818"/>
    <cellStyle name="Standard 3 4 4 2" xfId="334"/>
    <cellStyle name="Standard 3 4 4 2 10" xfId="19919"/>
    <cellStyle name="Standard 3 4 4 2 11" xfId="11944"/>
    <cellStyle name="Standard 3 4 4 2 2" xfId="520"/>
    <cellStyle name="Standard 3 4 4 2 2 2" xfId="1132"/>
    <cellStyle name="Standard 3 4 4 2 2 2 2" xfId="3784"/>
    <cellStyle name="Standard 3 4 4 2 2 2 2 2" xfId="11740"/>
    <cellStyle name="Standard 3 4 4 2 2 2 2 2 2" xfId="31326"/>
    <cellStyle name="Standard 3 4 4 2 2 2 2 2 3" xfId="19697"/>
    <cellStyle name="Standard 3 4 4 2 2 2 2 3" xfId="6436"/>
    <cellStyle name="Standard 3 4 4 2 2 2 2 3 2" xfId="26021"/>
    <cellStyle name="Standard 3 4 4 2 2 2 2 4" xfId="23369"/>
    <cellStyle name="Standard 3 4 4 2 2 2 2 5" xfId="14392"/>
    <cellStyle name="Standard 3 4 4 2 2 2 3" xfId="2764"/>
    <cellStyle name="Standard 3 4 4 2 2 2 3 2" xfId="10720"/>
    <cellStyle name="Standard 3 4 4 2 2 2 3 2 2" xfId="30306"/>
    <cellStyle name="Standard 3 4 4 2 2 2 3 2 3" xfId="18677"/>
    <cellStyle name="Standard 3 4 4 2 2 2 3 3" xfId="8068"/>
    <cellStyle name="Standard 3 4 4 2 2 2 3 3 2" xfId="27653"/>
    <cellStyle name="Standard 3 4 4 2 2 2 3 4" xfId="22349"/>
    <cellStyle name="Standard 3 4 4 2 2 2 3 5" xfId="16024"/>
    <cellStyle name="Standard 3 4 4 2 2 2 4" xfId="9088"/>
    <cellStyle name="Standard 3 4 4 2 2 2 4 2" xfId="28674"/>
    <cellStyle name="Standard 3 4 4 2 2 2 4 3" xfId="17045"/>
    <cellStyle name="Standard 3 4 4 2 2 2 5" xfId="5416"/>
    <cellStyle name="Standard 3 4 4 2 2 2 5 2" xfId="25001"/>
    <cellStyle name="Standard 3 4 4 2 2 2 6" xfId="20717"/>
    <cellStyle name="Standard 3 4 4 2 2 2 7" xfId="13372"/>
    <cellStyle name="Standard 3 4 4 2 2 3" xfId="2152"/>
    <cellStyle name="Standard 3 4 4 2 2 3 2" xfId="7456"/>
    <cellStyle name="Standard 3 4 4 2 2 3 2 2" xfId="27041"/>
    <cellStyle name="Standard 3 4 4 2 2 3 2 3" xfId="15412"/>
    <cellStyle name="Standard 3 4 4 2 2 3 3" xfId="10108"/>
    <cellStyle name="Standard 3 4 4 2 2 3 3 2" xfId="29694"/>
    <cellStyle name="Standard 3 4 4 2 2 3 3 3" xfId="18065"/>
    <cellStyle name="Standard 3 4 4 2 2 3 4" xfId="4804"/>
    <cellStyle name="Standard 3 4 4 2 2 3 4 2" xfId="24389"/>
    <cellStyle name="Standard 3 4 4 2 2 3 5" xfId="21737"/>
    <cellStyle name="Standard 3 4 4 2 2 3 6" xfId="12760"/>
    <cellStyle name="Standard 3 4 4 2 2 4" xfId="3172"/>
    <cellStyle name="Standard 3 4 4 2 2 4 2" xfId="11128"/>
    <cellStyle name="Standard 3 4 4 2 2 4 2 2" xfId="30714"/>
    <cellStyle name="Standard 3 4 4 2 2 4 2 3" xfId="19085"/>
    <cellStyle name="Standard 3 4 4 2 2 4 3" xfId="5824"/>
    <cellStyle name="Standard 3 4 4 2 2 4 3 2" xfId="25409"/>
    <cellStyle name="Standard 3 4 4 2 2 4 4" xfId="22757"/>
    <cellStyle name="Standard 3 4 4 2 2 4 5" xfId="13780"/>
    <cellStyle name="Standard 3 4 4 2 2 5" xfId="1744"/>
    <cellStyle name="Standard 3 4 4 2 2 5 2" xfId="9700"/>
    <cellStyle name="Standard 3 4 4 2 2 5 2 2" xfId="29286"/>
    <cellStyle name="Standard 3 4 4 2 2 5 2 3" xfId="17657"/>
    <cellStyle name="Standard 3 4 4 2 2 5 3" xfId="7048"/>
    <cellStyle name="Standard 3 4 4 2 2 5 3 2" xfId="26633"/>
    <cellStyle name="Standard 3 4 4 2 2 5 4" xfId="21329"/>
    <cellStyle name="Standard 3 4 4 2 2 5 5" xfId="15004"/>
    <cellStyle name="Standard 3 4 4 2 2 6" xfId="8476"/>
    <cellStyle name="Standard 3 4 4 2 2 6 2" xfId="28062"/>
    <cellStyle name="Standard 3 4 4 2 2 6 3" xfId="16433"/>
    <cellStyle name="Standard 3 4 4 2 2 7" xfId="4396"/>
    <cellStyle name="Standard 3 4 4 2 2 7 2" xfId="23981"/>
    <cellStyle name="Standard 3 4 4 2 2 8" xfId="20105"/>
    <cellStyle name="Standard 3 4 4 2 2 9" xfId="12352"/>
    <cellStyle name="Standard 3 4 4 2 3" xfId="946"/>
    <cellStyle name="Standard 3 4 4 2 3 2" xfId="2578"/>
    <cellStyle name="Standard 3 4 4 2 3 2 2" xfId="7882"/>
    <cellStyle name="Standard 3 4 4 2 3 2 2 2" xfId="27467"/>
    <cellStyle name="Standard 3 4 4 2 3 2 2 3" xfId="15838"/>
    <cellStyle name="Standard 3 4 4 2 3 2 3" xfId="10534"/>
    <cellStyle name="Standard 3 4 4 2 3 2 3 2" xfId="30120"/>
    <cellStyle name="Standard 3 4 4 2 3 2 3 3" xfId="18491"/>
    <cellStyle name="Standard 3 4 4 2 3 2 4" xfId="5230"/>
    <cellStyle name="Standard 3 4 4 2 3 2 4 2" xfId="24815"/>
    <cellStyle name="Standard 3 4 4 2 3 2 5" xfId="22163"/>
    <cellStyle name="Standard 3 4 4 2 3 2 6" xfId="13186"/>
    <cellStyle name="Standard 3 4 4 2 3 3" xfId="3598"/>
    <cellStyle name="Standard 3 4 4 2 3 3 2" xfId="11554"/>
    <cellStyle name="Standard 3 4 4 2 3 3 2 2" xfId="31140"/>
    <cellStyle name="Standard 3 4 4 2 3 3 2 3" xfId="19511"/>
    <cellStyle name="Standard 3 4 4 2 3 3 3" xfId="6250"/>
    <cellStyle name="Standard 3 4 4 2 3 3 3 2" xfId="25835"/>
    <cellStyle name="Standard 3 4 4 2 3 3 4" xfId="23183"/>
    <cellStyle name="Standard 3 4 4 2 3 3 5" xfId="14206"/>
    <cellStyle name="Standard 3 4 4 2 3 4" xfId="1558"/>
    <cellStyle name="Standard 3 4 4 2 3 4 2" xfId="9514"/>
    <cellStyle name="Standard 3 4 4 2 3 4 2 2" xfId="29100"/>
    <cellStyle name="Standard 3 4 4 2 3 4 2 3" xfId="17471"/>
    <cellStyle name="Standard 3 4 4 2 3 4 3" xfId="6862"/>
    <cellStyle name="Standard 3 4 4 2 3 4 3 2" xfId="26447"/>
    <cellStyle name="Standard 3 4 4 2 3 4 4" xfId="21143"/>
    <cellStyle name="Standard 3 4 4 2 3 4 5" xfId="14818"/>
    <cellStyle name="Standard 3 4 4 2 3 5" xfId="8902"/>
    <cellStyle name="Standard 3 4 4 2 3 5 2" xfId="28488"/>
    <cellStyle name="Standard 3 4 4 2 3 5 3" xfId="16859"/>
    <cellStyle name="Standard 3 4 4 2 3 6" xfId="4210"/>
    <cellStyle name="Standard 3 4 4 2 3 6 2" xfId="23795"/>
    <cellStyle name="Standard 3 4 4 2 3 7" xfId="20531"/>
    <cellStyle name="Standard 3 4 4 2 3 8" xfId="12166"/>
    <cellStyle name="Standard 3 4 4 2 4" xfId="724"/>
    <cellStyle name="Standard 3 4 4 2 4 2" xfId="3376"/>
    <cellStyle name="Standard 3 4 4 2 4 2 2" xfId="11332"/>
    <cellStyle name="Standard 3 4 4 2 4 2 2 2" xfId="30918"/>
    <cellStyle name="Standard 3 4 4 2 4 2 2 3" xfId="19289"/>
    <cellStyle name="Standard 3 4 4 2 4 2 3" xfId="6028"/>
    <cellStyle name="Standard 3 4 4 2 4 2 3 2" xfId="25613"/>
    <cellStyle name="Standard 3 4 4 2 4 2 4" xfId="22961"/>
    <cellStyle name="Standard 3 4 4 2 4 2 5" xfId="13984"/>
    <cellStyle name="Standard 3 4 4 2 4 3" xfId="2356"/>
    <cellStyle name="Standard 3 4 4 2 4 3 2" xfId="10312"/>
    <cellStyle name="Standard 3 4 4 2 4 3 2 2" xfId="29898"/>
    <cellStyle name="Standard 3 4 4 2 4 3 2 3" xfId="18269"/>
    <cellStyle name="Standard 3 4 4 2 4 3 3" xfId="7660"/>
    <cellStyle name="Standard 3 4 4 2 4 3 3 2" xfId="27245"/>
    <cellStyle name="Standard 3 4 4 2 4 3 4" xfId="21941"/>
    <cellStyle name="Standard 3 4 4 2 4 3 5" xfId="15616"/>
    <cellStyle name="Standard 3 4 4 2 4 4" xfId="8680"/>
    <cellStyle name="Standard 3 4 4 2 4 4 2" xfId="28266"/>
    <cellStyle name="Standard 3 4 4 2 4 4 3" xfId="16637"/>
    <cellStyle name="Standard 3 4 4 2 4 5" xfId="5008"/>
    <cellStyle name="Standard 3 4 4 2 4 5 2" xfId="24593"/>
    <cellStyle name="Standard 3 4 4 2 4 6" xfId="20309"/>
    <cellStyle name="Standard 3 4 4 2 4 7" xfId="12964"/>
    <cellStyle name="Standard 3 4 4 2 5" xfId="1966"/>
    <cellStyle name="Standard 3 4 4 2 5 2" xfId="7270"/>
    <cellStyle name="Standard 3 4 4 2 5 2 2" xfId="26855"/>
    <cellStyle name="Standard 3 4 4 2 5 2 3" xfId="15226"/>
    <cellStyle name="Standard 3 4 4 2 5 3" xfId="9922"/>
    <cellStyle name="Standard 3 4 4 2 5 3 2" xfId="29508"/>
    <cellStyle name="Standard 3 4 4 2 5 3 3" xfId="17879"/>
    <cellStyle name="Standard 3 4 4 2 5 4" xfId="4618"/>
    <cellStyle name="Standard 3 4 4 2 5 4 2" xfId="24203"/>
    <cellStyle name="Standard 3 4 4 2 5 5" xfId="21551"/>
    <cellStyle name="Standard 3 4 4 2 5 6" xfId="12574"/>
    <cellStyle name="Standard 3 4 4 2 6" xfId="2986"/>
    <cellStyle name="Standard 3 4 4 2 6 2" xfId="10942"/>
    <cellStyle name="Standard 3 4 4 2 6 2 2" xfId="30528"/>
    <cellStyle name="Standard 3 4 4 2 6 2 3" xfId="18899"/>
    <cellStyle name="Standard 3 4 4 2 6 3" xfId="5638"/>
    <cellStyle name="Standard 3 4 4 2 6 3 2" xfId="25223"/>
    <cellStyle name="Standard 3 4 4 2 6 4" xfId="22571"/>
    <cellStyle name="Standard 3 4 4 2 6 5" xfId="13594"/>
    <cellStyle name="Standard 3 4 4 2 7" xfId="1336"/>
    <cellStyle name="Standard 3 4 4 2 7 2" xfId="9292"/>
    <cellStyle name="Standard 3 4 4 2 7 2 2" xfId="28878"/>
    <cellStyle name="Standard 3 4 4 2 7 2 3" xfId="17249"/>
    <cellStyle name="Standard 3 4 4 2 7 3" xfId="6640"/>
    <cellStyle name="Standard 3 4 4 2 7 3 2" xfId="26225"/>
    <cellStyle name="Standard 3 4 4 2 7 4" xfId="20921"/>
    <cellStyle name="Standard 3 4 4 2 7 5" xfId="14596"/>
    <cellStyle name="Standard 3 4 4 2 8" xfId="8290"/>
    <cellStyle name="Standard 3 4 4 2 8 2" xfId="27876"/>
    <cellStyle name="Standard 3 4 4 2 8 3" xfId="16247"/>
    <cellStyle name="Standard 3 4 4 2 9" xfId="3988"/>
    <cellStyle name="Standard 3 4 4 2 9 2" xfId="23573"/>
    <cellStyle name="Standard 3 4 4 3" xfId="394"/>
    <cellStyle name="Standard 3 4 4 3 2" xfId="1006"/>
    <cellStyle name="Standard 3 4 4 3 2 2" xfId="3658"/>
    <cellStyle name="Standard 3 4 4 3 2 2 2" xfId="11614"/>
    <cellStyle name="Standard 3 4 4 3 2 2 2 2" xfId="31200"/>
    <cellStyle name="Standard 3 4 4 3 2 2 2 3" xfId="19571"/>
    <cellStyle name="Standard 3 4 4 3 2 2 3" xfId="6310"/>
    <cellStyle name="Standard 3 4 4 3 2 2 3 2" xfId="25895"/>
    <cellStyle name="Standard 3 4 4 3 2 2 4" xfId="23243"/>
    <cellStyle name="Standard 3 4 4 3 2 2 5" xfId="14266"/>
    <cellStyle name="Standard 3 4 4 3 2 3" xfId="2638"/>
    <cellStyle name="Standard 3 4 4 3 2 3 2" xfId="10594"/>
    <cellStyle name="Standard 3 4 4 3 2 3 2 2" xfId="30180"/>
    <cellStyle name="Standard 3 4 4 3 2 3 2 3" xfId="18551"/>
    <cellStyle name="Standard 3 4 4 3 2 3 3" xfId="7942"/>
    <cellStyle name="Standard 3 4 4 3 2 3 3 2" xfId="27527"/>
    <cellStyle name="Standard 3 4 4 3 2 3 4" xfId="22223"/>
    <cellStyle name="Standard 3 4 4 3 2 3 5" xfId="15898"/>
    <cellStyle name="Standard 3 4 4 3 2 4" xfId="8962"/>
    <cellStyle name="Standard 3 4 4 3 2 4 2" xfId="28548"/>
    <cellStyle name="Standard 3 4 4 3 2 4 3" xfId="16919"/>
    <cellStyle name="Standard 3 4 4 3 2 5" xfId="5290"/>
    <cellStyle name="Standard 3 4 4 3 2 5 2" xfId="24875"/>
    <cellStyle name="Standard 3 4 4 3 2 6" xfId="20591"/>
    <cellStyle name="Standard 3 4 4 3 2 7" xfId="13246"/>
    <cellStyle name="Standard 3 4 4 3 3" xfId="2026"/>
    <cellStyle name="Standard 3 4 4 3 3 2" xfId="7330"/>
    <cellStyle name="Standard 3 4 4 3 3 2 2" xfId="26915"/>
    <cellStyle name="Standard 3 4 4 3 3 2 3" xfId="15286"/>
    <cellStyle name="Standard 3 4 4 3 3 3" xfId="9982"/>
    <cellStyle name="Standard 3 4 4 3 3 3 2" xfId="29568"/>
    <cellStyle name="Standard 3 4 4 3 3 3 3" xfId="17939"/>
    <cellStyle name="Standard 3 4 4 3 3 4" xfId="4678"/>
    <cellStyle name="Standard 3 4 4 3 3 4 2" xfId="24263"/>
    <cellStyle name="Standard 3 4 4 3 3 5" xfId="21611"/>
    <cellStyle name="Standard 3 4 4 3 3 6" xfId="12634"/>
    <cellStyle name="Standard 3 4 4 3 4" xfId="3046"/>
    <cellStyle name="Standard 3 4 4 3 4 2" xfId="11002"/>
    <cellStyle name="Standard 3 4 4 3 4 2 2" xfId="30588"/>
    <cellStyle name="Standard 3 4 4 3 4 2 3" xfId="18959"/>
    <cellStyle name="Standard 3 4 4 3 4 3" xfId="5698"/>
    <cellStyle name="Standard 3 4 4 3 4 3 2" xfId="25283"/>
    <cellStyle name="Standard 3 4 4 3 4 4" xfId="22631"/>
    <cellStyle name="Standard 3 4 4 3 4 5" xfId="13654"/>
    <cellStyle name="Standard 3 4 4 3 5" xfId="1618"/>
    <cellStyle name="Standard 3 4 4 3 5 2" xfId="9574"/>
    <cellStyle name="Standard 3 4 4 3 5 2 2" xfId="29160"/>
    <cellStyle name="Standard 3 4 4 3 5 2 3" xfId="17531"/>
    <cellStyle name="Standard 3 4 4 3 5 3" xfId="6922"/>
    <cellStyle name="Standard 3 4 4 3 5 3 2" xfId="26507"/>
    <cellStyle name="Standard 3 4 4 3 5 4" xfId="21203"/>
    <cellStyle name="Standard 3 4 4 3 5 5" xfId="14878"/>
    <cellStyle name="Standard 3 4 4 3 6" xfId="8350"/>
    <cellStyle name="Standard 3 4 4 3 6 2" xfId="27936"/>
    <cellStyle name="Standard 3 4 4 3 6 3" xfId="16307"/>
    <cellStyle name="Standard 3 4 4 3 7" xfId="4270"/>
    <cellStyle name="Standard 3 4 4 3 7 2" xfId="23855"/>
    <cellStyle name="Standard 3 4 4 3 8" xfId="19979"/>
    <cellStyle name="Standard 3 4 4 3 9" xfId="12226"/>
    <cellStyle name="Standard 3 4 4 4" xfId="850"/>
    <cellStyle name="Standard 3 4 4 4 2" xfId="2482"/>
    <cellStyle name="Standard 3 4 4 4 2 2" xfId="7786"/>
    <cellStyle name="Standard 3 4 4 4 2 2 2" xfId="27371"/>
    <cellStyle name="Standard 3 4 4 4 2 2 3" xfId="15742"/>
    <cellStyle name="Standard 3 4 4 4 2 3" xfId="10438"/>
    <cellStyle name="Standard 3 4 4 4 2 3 2" xfId="30024"/>
    <cellStyle name="Standard 3 4 4 4 2 3 3" xfId="18395"/>
    <cellStyle name="Standard 3 4 4 4 2 4" xfId="5134"/>
    <cellStyle name="Standard 3 4 4 4 2 4 2" xfId="24719"/>
    <cellStyle name="Standard 3 4 4 4 2 5" xfId="22067"/>
    <cellStyle name="Standard 3 4 4 4 2 6" xfId="13090"/>
    <cellStyle name="Standard 3 4 4 4 3" xfId="3502"/>
    <cellStyle name="Standard 3 4 4 4 3 2" xfId="11458"/>
    <cellStyle name="Standard 3 4 4 4 3 2 2" xfId="31044"/>
    <cellStyle name="Standard 3 4 4 4 3 2 3" xfId="19415"/>
    <cellStyle name="Standard 3 4 4 4 3 3" xfId="6154"/>
    <cellStyle name="Standard 3 4 4 4 3 3 2" xfId="25739"/>
    <cellStyle name="Standard 3 4 4 4 3 4" xfId="23087"/>
    <cellStyle name="Standard 3 4 4 4 3 5" xfId="14110"/>
    <cellStyle name="Standard 3 4 4 4 4" xfId="1462"/>
    <cellStyle name="Standard 3 4 4 4 4 2" xfId="9418"/>
    <cellStyle name="Standard 3 4 4 4 4 2 2" xfId="29004"/>
    <cellStyle name="Standard 3 4 4 4 4 2 3" xfId="17375"/>
    <cellStyle name="Standard 3 4 4 4 4 3" xfId="6766"/>
    <cellStyle name="Standard 3 4 4 4 4 3 2" xfId="26351"/>
    <cellStyle name="Standard 3 4 4 4 4 4" xfId="21047"/>
    <cellStyle name="Standard 3 4 4 4 4 5" xfId="14722"/>
    <cellStyle name="Standard 3 4 4 4 5" xfId="8806"/>
    <cellStyle name="Standard 3 4 4 4 5 2" xfId="28392"/>
    <cellStyle name="Standard 3 4 4 4 5 3" xfId="16763"/>
    <cellStyle name="Standard 3 4 4 4 6" xfId="4114"/>
    <cellStyle name="Standard 3 4 4 4 6 2" xfId="23699"/>
    <cellStyle name="Standard 3 4 4 4 7" xfId="20435"/>
    <cellStyle name="Standard 3 4 4 4 8" xfId="12070"/>
    <cellStyle name="Standard 3 4 4 5" xfId="598"/>
    <cellStyle name="Standard 3 4 4 5 2" xfId="3250"/>
    <cellStyle name="Standard 3 4 4 5 2 2" xfId="11206"/>
    <cellStyle name="Standard 3 4 4 5 2 2 2" xfId="30792"/>
    <cellStyle name="Standard 3 4 4 5 2 2 3" xfId="19163"/>
    <cellStyle name="Standard 3 4 4 5 2 3" xfId="5902"/>
    <cellStyle name="Standard 3 4 4 5 2 3 2" xfId="25487"/>
    <cellStyle name="Standard 3 4 4 5 2 4" xfId="22835"/>
    <cellStyle name="Standard 3 4 4 5 2 5" xfId="13858"/>
    <cellStyle name="Standard 3 4 4 5 3" xfId="2230"/>
    <cellStyle name="Standard 3 4 4 5 3 2" xfId="10186"/>
    <cellStyle name="Standard 3 4 4 5 3 2 2" xfId="29772"/>
    <cellStyle name="Standard 3 4 4 5 3 2 3" xfId="18143"/>
    <cellStyle name="Standard 3 4 4 5 3 3" xfId="7534"/>
    <cellStyle name="Standard 3 4 4 5 3 3 2" xfId="27119"/>
    <cellStyle name="Standard 3 4 4 5 3 4" xfId="21815"/>
    <cellStyle name="Standard 3 4 4 5 3 5" xfId="15490"/>
    <cellStyle name="Standard 3 4 4 5 4" xfId="8554"/>
    <cellStyle name="Standard 3 4 4 5 4 2" xfId="28140"/>
    <cellStyle name="Standard 3 4 4 5 4 3" xfId="16511"/>
    <cellStyle name="Standard 3 4 4 5 5" xfId="4882"/>
    <cellStyle name="Standard 3 4 4 5 5 2" xfId="24467"/>
    <cellStyle name="Standard 3 4 4 5 6" xfId="20183"/>
    <cellStyle name="Standard 3 4 4 5 7" xfId="12838"/>
    <cellStyle name="Standard 3 4 4 6" xfId="1870"/>
    <cellStyle name="Standard 3 4 4 6 2" xfId="7174"/>
    <cellStyle name="Standard 3 4 4 6 2 2" xfId="26759"/>
    <cellStyle name="Standard 3 4 4 6 2 3" xfId="15130"/>
    <cellStyle name="Standard 3 4 4 6 3" xfId="9826"/>
    <cellStyle name="Standard 3 4 4 6 3 2" xfId="29412"/>
    <cellStyle name="Standard 3 4 4 6 3 3" xfId="17783"/>
    <cellStyle name="Standard 3 4 4 6 4" xfId="4522"/>
    <cellStyle name="Standard 3 4 4 6 4 2" xfId="24107"/>
    <cellStyle name="Standard 3 4 4 6 5" xfId="21455"/>
    <cellStyle name="Standard 3 4 4 6 6" xfId="12478"/>
    <cellStyle name="Standard 3 4 4 7" xfId="2890"/>
    <cellStyle name="Standard 3 4 4 7 2" xfId="10846"/>
    <cellStyle name="Standard 3 4 4 7 2 2" xfId="30432"/>
    <cellStyle name="Standard 3 4 4 7 2 3" xfId="18803"/>
    <cellStyle name="Standard 3 4 4 7 3" xfId="5542"/>
    <cellStyle name="Standard 3 4 4 7 3 2" xfId="25127"/>
    <cellStyle name="Standard 3 4 4 7 4" xfId="22475"/>
    <cellStyle name="Standard 3 4 4 7 5" xfId="13498"/>
    <cellStyle name="Standard 3 4 4 8" xfId="1210"/>
    <cellStyle name="Standard 3 4 4 8 2" xfId="9166"/>
    <cellStyle name="Standard 3 4 4 8 2 2" xfId="28752"/>
    <cellStyle name="Standard 3 4 4 8 2 3" xfId="17123"/>
    <cellStyle name="Standard 3 4 4 8 3" xfId="6514"/>
    <cellStyle name="Standard 3 4 4 8 3 2" xfId="26099"/>
    <cellStyle name="Standard 3 4 4 8 4" xfId="20795"/>
    <cellStyle name="Standard 3 4 4 8 5" xfId="14470"/>
    <cellStyle name="Standard 3 4 4 9" xfId="8194"/>
    <cellStyle name="Standard 3 4 4 9 2" xfId="27780"/>
    <cellStyle name="Standard 3 4 4 9 3" xfId="16151"/>
    <cellStyle name="Standard 3 4 5" xfId="202"/>
    <cellStyle name="Standard 3 4 5 10" xfId="19787"/>
    <cellStyle name="Standard 3 4 5 11" xfId="11908"/>
    <cellStyle name="Standard 3 4 5 2" xfId="484"/>
    <cellStyle name="Standard 3 4 5 2 2" xfId="1096"/>
    <cellStyle name="Standard 3 4 5 2 2 2" xfId="3748"/>
    <cellStyle name="Standard 3 4 5 2 2 2 2" xfId="11704"/>
    <cellStyle name="Standard 3 4 5 2 2 2 2 2" xfId="31290"/>
    <cellStyle name="Standard 3 4 5 2 2 2 2 3" xfId="19661"/>
    <cellStyle name="Standard 3 4 5 2 2 2 3" xfId="6400"/>
    <cellStyle name="Standard 3 4 5 2 2 2 3 2" xfId="25985"/>
    <cellStyle name="Standard 3 4 5 2 2 2 4" xfId="23333"/>
    <cellStyle name="Standard 3 4 5 2 2 2 5" xfId="14356"/>
    <cellStyle name="Standard 3 4 5 2 2 3" xfId="2728"/>
    <cellStyle name="Standard 3 4 5 2 2 3 2" xfId="10684"/>
    <cellStyle name="Standard 3 4 5 2 2 3 2 2" xfId="30270"/>
    <cellStyle name="Standard 3 4 5 2 2 3 2 3" xfId="18641"/>
    <cellStyle name="Standard 3 4 5 2 2 3 3" xfId="8032"/>
    <cellStyle name="Standard 3 4 5 2 2 3 3 2" xfId="27617"/>
    <cellStyle name="Standard 3 4 5 2 2 3 4" xfId="22313"/>
    <cellStyle name="Standard 3 4 5 2 2 3 5" xfId="15988"/>
    <cellStyle name="Standard 3 4 5 2 2 4" xfId="9052"/>
    <cellStyle name="Standard 3 4 5 2 2 4 2" xfId="28638"/>
    <cellStyle name="Standard 3 4 5 2 2 4 3" xfId="17009"/>
    <cellStyle name="Standard 3 4 5 2 2 5" xfId="5380"/>
    <cellStyle name="Standard 3 4 5 2 2 5 2" xfId="24965"/>
    <cellStyle name="Standard 3 4 5 2 2 6" xfId="20681"/>
    <cellStyle name="Standard 3 4 5 2 2 7" xfId="13336"/>
    <cellStyle name="Standard 3 4 5 2 3" xfId="2116"/>
    <cellStyle name="Standard 3 4 5 2 3 2" xfId="7420"/>
    <cellStyle name="Standard 3 4 5 2 3 2 2" xfId="27005"/>
    <cellStyle name="Standard 3 4 5 2 3 2 3" xfId="15376"/>
    <cellStyle name="Standard 3 4 5 2 3 3" xfId="10072"/>
    <cellStyle name="Standard 3 4 5 2 3 3 2" xfId="29658"/>
    <cellStyle name="Standard 3 4 5 2 3 3 3" xfId="18029"/>
    <cellStyle name="Standard 3 4 5 2 3 4" xfId="4768"/>
    <cellStyle name="Standard 3 4 5 2 3 4 2" xfId="24353"/>
    <cellStyle name="Standard 3 4 5 2 3 5" xfId="21701"/>
    <cellStyle name="Standard 3 4 5 2 3 6" xfId="12724"/>
    <cellStyle name="Standard 3 4 5 2 4" xfId="3136"/>
    <cellStyle name="Standard 3 4 5 2 4 2" xfId="11092"/>
    <cellStyle name="Standard 3 4 5 2 4 2 2" xfId="30678"/>
    <cellStyle name="Standard 3 4 5 2 4 2 3" xfId="19049"/>
    <cellStyle name="Standard 3 4 5 2 4 3" xfId="5788"/>
    <cellStyle name="Standard 3 4 5 2 4 3 2" xfId="25373"/>
    <cellStyle name="Standard 3 4 5 2 4 4" xfId="22721"/>
    <cellStyle name="Standard 3 4 5 2 4 5" xfId="13744"/>
    <cellStyle name="Standard 3 4 5 2 5" xfId="1708"/>
    <cellStyle name="Standard 3 4 5 2 5 2" xfId="9664"/>
    <cellStyle name="Standard 3 4 5 2 5 2 2" xfId="29250"/>
    <cellStyle name="Standard 3 4 5 2 5 2 3" xfId="17621"/>
    <cellStyle name="Standard 3 4 5 2 5 3" xfId="7012"/>
    <cellStyle name="Standard 3 4 5 2 5 3 2" xfId="26597"/>
    <cellStyle name="Standard 3 4 5 2 5 4" xfId="21293"/>
    <cellStyle name="Standard 3 4 5 2 5 5" xfId="14968"/>
    <cellStyle name="Standard 3 4 5 2 6" xfId="8440"/>
    <cellStyle name="Standard 3 4 5 2 6 2" xfId="28026"/>
    <cellStyle name="Standard 3 4 5 2 6 3" xfId="16397"/>
    <cellStyle name="Standard 3 4 5 2 7" xfId="4360"/>
    <cellStyle name="Standard 3 4 5 2 7 2" xfId="23945"/>
    <cellStyle name="Standard 3 4 5 2 8" xfId="20069"/>
    <cellStyle name="Standard 3 4 5 2 9" xfId="12316"/>
    <cellStyle name="Standard 3 4 5 3" xfId="814"/>
    <cellStyle name="Standard 3 4 5 3 2" xfId="2446"/>
    <cellStyle name="Standard 3 4 5 3 2 2" xfId="7750"/>
    <cellStyle name="Standard 3 4 5 3 2 2 2" xfId="27335"/>
    <cellStyle name="Standard 3 4 5 3 2 2 3" xfId="15706"/>
    <cellStyle name="Standard 3 4 5 3 2 3" xfId="10402"/>
    <cellStyle name="Standard 3 4 5 3 2 3 2" xfId="29988"/>
    <cellStyle name="Standard 3 4 5 3 2 3 3" xfId="18359"/>
    <cellStyle name="Standard 3 4 5 3 2 4" xfId="5098"/>
    <cellStyle name="Standard 3 4 5 3 2 4 2" xfId="24683"/>
    <cellStyle name="Standard 3 4 5 3 2 5" xfId="22031"/>
    <cellStyle name="Standard 3 4 5 3 2 6" xfId="13054"/>
    <cellStyle name="Standard 3 4 5 3 3" xfId="3466"/>
    <cellStyle name="Standard 3 4 5 3 3 2" xfId="11422"/>
    <cellStyle name="Standard 3 4 5 3 3 2 2" xfId="31008"/>
    <cellStyle name="Standard 3 4 5 3 3 2 3" xfId="19379"/>
    <cellStyle name="Standard 3 4 5 3 3 3" xfId="6118"/>
    <cellStyle name="Standard 3 4 5 3 3 3 2" xfId="25703"/>
    <cellStyle name="Standard 3 4 5 3 3 4" xfId="23051"/>
    <cellStyle name="Standard 3 4 5 3 3 5" xfId="14074"/>
    <cellStyle name="Standard 3 4 5 3 4" xfId="1426"/>
    <cellStyle name="Standard 3 4 5 3 4 2" xfId="9382"/>
    <cellStyle name="Standard 3 4 5 3 4 2 2" xfId="28968"/>
    <cellStyle name="Standard 3 4 5 3 4 2 3" xfId="17339"/>
    <cellStyle name="Standard 3 4 5 3 4 3" xfId="6730"/>
    <cellStyle name="Standard 3 4 5 3 4 3 2" xfId="26315"/>
    <cellStyle name="Standard 3 4 5 3 4 4" xfId="21011"/>
    <cellStyle name="Standard 3 4 5 3 4 5" xfId="14686"/>
    <cellStyle name="Standard 3 4 5 3 5" xfId="8770"/>
    <cellStyle name="Standard 3 4 5 3 5 2" xfId="28356"/>
    <cellStyle name="Standard 3 4 5 3 5 3" xfId="16727"/>
    <cellStyle name="Standard 3 4 5 3 6" xfId="4078"/>
    <cellStyle name="Standard 3 4 5 3 6 2" xfId="23663"/>
    <cellStyle name="Standard 3 4 5 3 7" xfId="20399"/>
    <cellStyle name="Standard 3 4 5 3 8" xfId="12034"/>
    <cellStyle name="Standard 3 4 5 4" xfId="688"/>
    <cellStyle name="Standard 3 4 5 4 2" xfId="3340"/>
    <cellStyle name="Standard 3 4 5 4 2 2" xfId="11296"/>
    <cellStyle name="Standard 3 4 5 4 2 2 2" xfId="30882"/>
    <cellStyle name="Standard 3 4 5 4 2 2 3" xfId="19253"/>
    <cellStyle name="Standard 3 4 5 4 2 3" xfId="5992"/>
    <cellStyle name="Standard 3 4 5 4 2 3 2" xfId="25577"/>
    <cellStyle name="Standard 3 4 5 4 2 4" xfId="22925"/>
    <cellStyle name="Standard 3 4 5 4 2 5" xfId="13948"/>
    <cellStyle name="Standard 3 4 5 4 3" xfId="2320"/>
    <cellStyle name="Standard 3 4 5 4 3 2" xfId="10276"/>
    <cellStyle name="Standard 3 4 5 4 3 2 2" xfId="29862"/>
    <cellStyle name="Standard 3 4 5 4 3 2 3" xfId="18233"/>
    <cellStyle name="Standard 3 4 5 4 3 3" xfId="7624"/>
    <cellStyle name="Standard 3 4 5 4 3 3 2" xfId="27209"/>
    <cellStyle name="Standard 3 4 5 4 3 4" xfId="21905"/>
    <cellStyle name="Standard 3 4 5 4 3 5" xfId="15580"/>
    <cellStyle name="Standard 3 4 5 4 4" xfId="8644"/>
    <cellStyle name="Standard 3 4 5 4 4 2" xfId="28230"/>
    <cellStyle name="Standard 3 4 5 4 4 3" xfId="16601"/>
    <cellStyle name="Standard 3 4 5 4 5" xfId="4972"/>
    <cellStyle name="Standard 3 4 5 4 5 2" xfId="24557"/>
    <cellStyle name="Standard 3 4 5 4 6" xfId="20273"/>
    <cellStyle name="Standard 3 4 5 4 7" xfId="12928"/>
    <cellStyle name="Standard 3 4 5 5" xfId="1834"/>
    <cellStyle name="Standard 3 4 5 5 2" xfId="7138"/>
    <cellStyle name="Standard 3 4 5 5 2 2" xfId="26723"/>
    <cellStyle name="Standard 3 4 5 5 2 3" xfId="15094"/>
    <cellStyle name="Standard 3 4 5 5 3" xfId="9790"/>
    <cellStyle name="Standard 3 4 5 5 3 2" xfId="29376"/>
    <cellStyle name="Standard 3 4 5 5 3 3" xfId="17747"/>
    <cellStyle name="Standard 3 4 5 5 4" xfId="4486"/>
    <cellStyle name="Standard 3 4 5 5 4 2" xfId="24071"/>
    <cellStyle name="Standard 3 4 5 5 5" xfId="21419"/>
    <cellStyle name="Standard 3 4 5 5 6" xfId="12442"/>
    <cellStyle name="Standard 3 4 5 6" xfId="2854"/>
    <cellStyle name="Standard 3 4 5 6 2" xfId="10810"/>
    <cellStyle name="Standard 3 4 5 6 2 2" xfId="30396"/>
    <cellStyle name="Standard 3 4 5 6 2 3" xfId="18767"/>
    <cellStyle name="Standard 3 4 5 6 3" xfId="5506"/>
    <cellStyle name="Standard 3 4 5 6 3 2" xfId="25091"/>
    <cellStyle name="Standard 3 4 5 6 4" xfId="22439"/>
    <cellStyle name="Standard 3 4 5 6 5" xfId="13462"/>
    <cellStyle name="Standard 3 4 5 7" xfId="1300"/>
    <cellStyle name="Standard 3 4 5 7 2" xfId="9256"/>
    <cellStyle name="Standard 3 4 5 7 2 2" xfId="28842"/>
    <cellStyle name="Standard 3 4 5 7 2 3" xfId="17213"/>
    <cellStyle name="Standard 3 4 5 7 3" xfId="6604"/>
    <cellStyle name="Standard 3 4 5 7 3 2" xfId="26189"/>
    <cellStyle name="Standard 3 4 5 7 4" xfId="20885"/>
    <cellStyle name="Standard 3 4 5 7 5" xfId="14560"/>
    <cellStyle name="Standard 3 4 5 8" xfId="8158"/>
    <cellStyle name="Standard 3 4 5 8 2" xfId="27744"/>
    <cellStyle name="Standard 3 4 5 8 3" xfId="16115"/>
    <cellStyle name="Standard 3 4 5 9" xfId="3952"/>
    <cellStyle name="Standard 3 4 5 9 2" xfId="23537"/>
    <cellStyle name="Standard 3 4 6" xfId="286"/>
    <cellStyle name="Standard 3 4 6 10" xfId="19871"/>
    <cellStyle name="Standard 3 4 6 11" xfId="11866"/>
    <cellStyle name="Standard 3 4 6 2" xfId="442"/>
    <cellStyle name="Standard 3 4 6 2 2" xfId="1054"/>
    <cellStyle name="Standard 3 4 6 2 2 2" xfId="3706"/>
    <cellStyle name="Standard 3 4 6 2 2 2 2" xfId="11662"/>
    <cellStyle name="Standard 3 4 6 2 2 2 2 2" xfId="31248"/>
    <cellStyle name="Standard 3 4 6 2 2 2 2 3" xfId="19619"/>
    <cellStyle name="Standard 3 4 6 2 2 2 3" xfId="6358"/>
    <cellStyle name="Standard 3 4 6 2 2 2 3 2" xfId="25943"/>
    <cellStyle name="Standard 3 4 6 2 2 2 4" xfId="23291"/>
    <cellStyle name="Standard 3 4 6 2 2 2 5" xfId="14314"/>
    <cellStyle name="Standard 3 4 6 2 2 3" xfId="2686"/>
    <cellStyle name="Standard 3 4 6 2 2 3 2" xfId="10642"/>
    <cellStyle name="Standard 3 4 6 2 2 3 2 2" xfId="30228"/>
    <cellStyle name="Standard 3 4 6 2 2 3 2 3" xfId="18599"/>
    <cellStyle name="Standard 3 4 6 2 2 3 3" xfId="7990"/>
    <cellStyle name="Standard 3 4 6 2 2 3 3 2" xfId="27575"/>
    <cellStyle name="Standard 3 4 6 2 2 3 4" xfId="22271"/>
    <cellStyle name="Standard 3 4 6 2 2 3 5" xfId="15946"/>
    <cellStyle name="Standard 3 4 6 2 2 4" xfId="9010"/>
    <cellStyle name="Standard 3 4 6 2 2 4 2" xfId="28596"/>
    <cellStyle name="Standard 3 4 6 2 2 4 3" xfId="16967"/>
    <cellStyle name="Standard 3 4 6 2 2 5" xfId="5338"/>
    <cellStyle name="Standard 3 4 6 2 2 5 2" xfId="24923"/>
    <cellStyle name="Standard 3 4 6 2 2 6" xfId="20639"/>
    <cellStyle name="Standard 3 4 6 2 2 7" xfId="13294"/>
    <cellStyle name="Standard 3 4 6 2 3" xfId="2074"/>
    <cellStyle name="Standard 3 4 6 2 3 2" xfId="7378"/>
    <cellStyle name="Standard 3 4 6 2 3 2 2" xfId="26963"/>
    <cellStyle name="Standard 3 4 6 2 3 2 3" xfId="15334"/>
    <cellStyle name="Standard 3 4 6 2 3 3" xfId="10030"/>
    <cellStyle name="Standard 3 4 6 2 3 3 2" xfId="29616"/>
    <cellStyle name="Standard 3 4 6 2 3 3 3" xfId="17987"/>
    <cellStyle name="Standard 3 4 6 2 3 4" xfId="4726"/>
    <cellStyle name="Standard 3 4 6 2 3 4 2" xfId="24311"/>
    <cellStyle name="Standard 3 4 6 2 3 5" xfId="21659"/>
    <cellStyle name="Standard 3 4 6 2 3 6" xfId="12682"/>
    <cellStyle name="Standard 3 4 6 2 4" xfId="3094"/>
    <cellStyle name="Standard 3 4 6 2 4 2" xfId="11050"/>
    <cellStyle name="Standard 3 4 6 2 4 2 2" xfId="30636"/>
    <cellStyle name="Standard 3 4 6 2 4 2 3" xfId="19007"/>
    <cellStyle name="Standard 3 4 6 2 4 3" xfId="5746"/>
    <cellStyle name="Standard 3 4 6 2 4 3 2" xfId="25331"/>
    <cellStyle name="Standard 3 4 6 2 4 4" xfId="22679"/>
    <cellStyle name="Standard 3 4 6 2 4 5" xfId="13702"/>
    <cellStyle name="Standard 3 4 6 2 5" xfId="1666"/>
    <cellStyle name="Standard 3 4 6 2 5 2" xfId="9622"/>
    <cellStyle name="Standard 3 4 6 2 5 2 2" xfId="29208"/>
    <cellStyle name="Standard 3 4 6 2 5 2 3" xfId="17579"/>
    <cellStyle name="Standard 3 4 6 2 5 3" xfId="6970"/>
    <cellStyle name="Standard 3 4 6 2 5 3 2" xfId="26555"/>
    <cellStyle name="Standard 3 4 6 2 5 4" xfId="21251"/>
    <cellStyle name="Standard 3 4 6 2 5 5" xfId="14926"/>
    <cellStyle name="Standard 3 4 6 2 6" xfId="8398"/>
    <cellStyle name="Standard 3 4 6 2 6 2" xfId="27984"/>
    <cellStyle name="Standard 3 4 6 2 6 3" xfId="16355"/>
    <cellStyle name="Standard 3 4 6 2 7" xfId="4318"/>
    <cellStyle name="Standard 3 4 6 2 7 2" xfId="23903"/>
    <cellStyle name="Standard 3 4 6 2 8" xfId="20027"/>
    <cellStyle name="Standard 3 4 6 2 9" xfId="12274"/>
    <cellStyle name="Standard 3 4 6 3" xfId="898"/>
    <cellStyle name="Standard 3 4 6 3 2" xfId="2530"/>
    <cellStyle name="Standard 3 4 6 3 2 2" xfId="7834"/>
    <cellStyle name="Standard 3 4 6 3 2 2 2" xfId="27419"/>
    <cellStyle name="Standard 3 4 6 3 2 2 3" xfId="15790"/>
    <cellStyle name="Standard 3 4 6 3 2 3" xfId="10486"/>
    <cellStyle name="Standard 3 4 6 3 2 3 2" xfId="30072"/>
    <cellStyle name="Standard 3 4 6 3 2 3 3" xfId="18443"/>
    <cellStyle name="Standard 3 4 6 3 2 4" xfId="5182"/>
    <cellStyle name="Standard 3 4 6 3 2 4 2" xfId="24767"/>
    <cellStyle name="Standard 3 4 6 3 2 5" xfId="22115"/>
    <cellStyle name="Standard 3 4 6 3 2 6" xfId="13138"/>
    <cellStyle name="Standard 3 4 6 3 3" xfId="3550"/>
    <cellStyle name="Standard 3 4 6 3 3 2" xfId="11506"/>
    <cellStyle name="Standard 3 4 6 3 3 2 2" xfId="31092"/>
    <cellStyle name="Standard 3 4 6 3 3 2 3" xfId="19463"/>
    <cellStyle name="Standard 3 4 6 3 3 3" xfId="6202"/>
    <cellStyle name="Standard 3 4 6 3 3 3 2" xfId="25787"/>
    <cellStyle name="Standard 3 4 6 3 3 4" xfId="23135"/>
    <cellStyle name="Standard 3 4 6 3 3 5" xfId="14158"/>
    <cellStyle name="Standard 3 4 6 3 4" xfId="1510"/>
    <cellStyle name="Standard 3 4 6 3 4 2" xfId="9466"/>
    <cellStyle name="Standard 3 4 6 3 4 2 2" xfId="29052"/>
    <cellStyle name="Standard 3 4 6 3 4 2 3" xfId="17423"/>
    <cellStyle name="Standard 3 4 6 3 4 3" xfId="6814"/>
    <cellStyle name="Standard 3 4 6 3 4 3 2" xfId="26399"/>
    <cellStyle name="Standard 3 4 6 3 4 4" xfId="21095"/>
    <cellStyle name="Standard 3 4 6 3 4 5" xfId="14770"/>
    <cellStyle name="Standard 3 4 6 3 5" xfId="8854"/>
    <cellStyle name="Standard 3 4 6 3 5 2" xfId="28440"/>
    <cellStyle name="Standard 3 4 6 3 5 3" xfId="16811"/>
    <cellStyle name="Standard 3 4 6 3 6" xfId="4162"/>
    <cellStyle name="Standard 3 4 6 3 6 2" xfId="23747"/>
    <cellStyle name="Standard 3 4 6 3 7" xfId="20483"/>
    <cellStyle name="Standard 3 4 6 3 8" xfId="12118"/>
    <cellStyle name="Standard 3 4 6 4" xfId="646"/>
    <cellStyle name="Standard 3 4 6 4 2" xfId="3298"/>
    <cellStyle name="Standard 3 4 6 4 2 2" xfId="11254"/>
    <cellStyle name="Standard 3 4 6 4 2 2 2" xfId="30840"/>
    <cellStyle name="Standard 3 4 6 4 2 2 3" xfId="19211"/>
    <cellStyle name="Standard 3 4 6 4 2 3" xfId="5950"/>
    <cellStyle name="Standard 3 4 6 4 2 3 2" xfId="25535"/>
    <cellStyle name="Standard 3 4 6 4 2 4" xfId="22883"/>
    <cellStyle name="Standard 3 4 6 4 2 5" xfId="13906"/>
    <cellStyle name="Standard 3 4 6 4 3" xfId="2278"/>
    <cellStyle name="Standard 3 4 6 4 3 2" xfId="10234"/>
    <cellStyle name="Standard 3 4 6 4 3 2 2" xfId="29820"/>
    <cellStyle name="Standard 3 4 6 4 3 2 3" xfId="18191"/>
    <cellStyle name="Standard 3 4 6 4 3 3" xfId="7582"/>
    <cellStyle name="Standard 3 4 6 4 3 3 2" xfId="27167"/>
    <cellStyle name="Standard 3 4 6 4 3 4" xfId="21863"/>
    <cellStyle name="Standard 3 4 6 4 3 5" xfId="15538"/>
    <cellStyle name="Standard 3 4 6 4 4" xfId="8602"/>
    <cellStyle name="Standard 3 4 6 4 4 2" xfId="28188"/>
    <cellStyle name="Standard 3 4 6 4 4 3" xfId="16559"/>
    <cellStyle name="Standard 3 4 6 4 5" xfId="4930"/>
    <cellStyle name="Standard 3 4 6 4 5 2" xfId="24515"/>
    <cellStyle name="Standard 3 4 6 4 6" xfId="20231"/>
    <cellStyle name="Standard 3 4 6 4 7" xfId="12886"/>
    <cellStyle name="Standard 3 4 6 5" xfId="1918"/>
    <cellStyle name="Standard 3 4 6 5 2" xfId="7222"/>
    <cellStyle name="Standard 3 4 6 5 2 2" xfId="26807"/>
    <cellStyle name="Standard 3 4 6 5 2 3" xfId="15178"/>
    <cellStyle name="Standard 3 4 6 5 3" xfId="9874"/>
    <cellStyle name="Standard 3 4 6 5 3 2" xfId="29460"/>
    <cellStyle name="Standard 3 4 6 5 3 3" xfId="17831"/>
    <cellStyle name="Standard 3 4 6 5 4" xfId="4570"/>
    <cellStyle name="Standard 3 4 6 5 4 2" xfId="24155"/>
    <cellStyle name="Standard 3 4 6 5 5" xfId="21503"/>
    <cellStyle name="Standard 3 4 6 5 6" xfId="12526"/>
    <cellStyle name="Standard 3 4 6 6" xfId="2938"/>
    <cellStyle name="Standard 3 4 6 6 2" xfId="10894"/>
    <cellStyle name="Standard 3 4 6 6 2 2" xfId="30480"/>
    <cellStyle name="Standard 3 4 6 6 2 3" xfId="18851"/>
    <cellStyle name="Standard 3 4 6 6 3" xfId="5590"/>
    <cellStyle name="Standard 3 4 6 6 3 2" xfId="25175"/>
    <cellStyle name="Standard 3 4 6 6 4" xfId="22523"/>
    <cellStyle name="Standard 3 4 6 6 5" xfId="13546"/>
    <cellStyle name="Standard 3 4 6 7" xfId="1258"/>
    <cellStyle name="Standard 3 4 6 7 2" xfId="9214"/>
    <cellStyle name="Standard 3 4 6 7 2 2" xfId="28800"/>
    <cellStyle name="Standard 3 4 6 7 2 3" xfId="17171"/>
    <cellStyle name="Standard 3 4 6 7 3" xfId="6562"/>
    <cellStyle name="Standard 3 4 6 7 3 2" xfId="26147"/>
    <cellStyle name="Standard 3 4 6 7 4" xfId="20843"/>
    <cellStyle name="Standard 3 4 6 7 5" xfId="14518"/>
    <cellStyle name="Standard 3 4 6 8" xfId="8242"/>
    <cellStyle name="Standard 3 4 6 8 2" xfId="27828"/>
    <cellStyle name="Standard 3 4 6 8 3" xfId="16199"/>
    <cellStyle name="Standard 3 4 6 9" xfId="3910"/>
    <cellStyle name="Standard 3 4 6 9 2" xfId="23495"/>
    <cellStyle name="Standard 3 4 7" xfId="358"/>
    <cellStyle name="Standard 3 4 7 2" xfId="970"/>
    <cellStyle name="Standard 3 4 7 2 2" xfId="3622"/>
    <cellStyle name="Standard 3 4 7 2 2 2" xfId="11578"/>
    <cellStyle name="Standard 3 4 7 2 2 2 2" xfId="31164"/>
    <cellStyle name="Standard 3 4 7 2 2 2 3" xfId="19535"/>
    <cellStyle name="Standard 3 4 7 2 2 3" xfId="6274"/>
    <cellStyle name="Standard 3 4 7 2 2 3 2" xfId="25859"/>
    <cellStyle name="Standard 3 4 7 2 2 4" xfId="23207"/>
    <cellStyle name="Standard 3 4 7 2 2 5" xfId="14230"/>
    <cellStyle name="Standard 3 4 7 2 3" xfId="2602"/>
    <cellStyle name="Standard 3 4 7 2 3 2" xfId="10558"/>
    <cellStyle name="Standard 3 4 7 2 3 2 2" xfId="30144"/>
    <cellStyle name="Standard 3 4 7 2 3 2 3" xfId="18515"/>
    <cellStyle name="Standard 3 4 7 2 3 3" xfId="7906"/>
    <cellStyle name="Standard 3 4 7 2 3 3 2" xfId="27491"/>
    <cellStyle name="Standard 3 4 7 2 3 4" xfId="22187"/>
    <cellStyle name="Standard 3 4 7 2 3 5" xfId="15862"/>
    <cellStyle name="Standard 3 4 7 2 4" xfId="8926"/>
    <cellStyle name="Standard 3 4 7 2 4 2" xfId="28512"/>
    <cellStyle name="Standard 3 4 7 2 4 3" xfId="16883"/>
    <cellStyle name="Standard 3 4 7 2 5" xfId="5254"/>
    <cellStyle name="Standard 3 4 7 2 5 2" xfId="24839"/>
    <cellStyle name="Standard 3 4 7 2 6" xfId="20555"/>
    <cellStyle name="Standard 3 4 7 2 7" xfId="13210"/>
    <cellStyle name="Standard 3 4 7 3" xfId="1990"/>
    <cellStyle name="Standard 3 4 7 3 2" xfId="7294"/>
    <cellStyle name="Standard 3 4 7 3 2 2" xfId="26879"/>
    <cellStyle name="Standard 3 4 7 3 2 3" xfId="15250"/>
    <cellStyle name="Standard 3 4 7 3 3" xfId="9946"/>
    <cellStyle name="Standard 3 4 7 3 3 2" xfId="29532"/>
    <cellStyle name="Standard 3 4 7 3 3 3" xfId="17903"/>
    <cellStyle name="Standard 3 4 7 3 4" xfId="4642"/>
    <cellStyle name="Standard 3 4 7 3 4 2" xfId="24227"/>
    <cellStyle name="Standard 3 4 7 3 5" xfId="21575"/>
    <cellStyle name="Standard 3 4 7 3 6" xfId="12598"/>
    <cellStyle name="Standard 3 4 7 4" xfId="3010"/>
    <cellStyle name="Standard 3 4 7 4 2" xfId="10966"/>
    <cellStyle name="Standard 3 4 7 4 2 2" xfId="30552"/>
    <cellStyle name="Standard 3 4 7 4 2 3" xfId="18923"/>
    <cellStyle name="Standard 3 4 7 4 3" xfId="5662"/>
    <cellStyle name="Standard 3 4 7 4 3 2" xfId="25247"/>
    <cellStyle name="Standard 3 4 7 4 4" xfId="22595"/>
    <cellStyle name="Standard 3 4 7 4 5" xfId="13618"/>
    <cellStyle name="Standard 3 4 7 5" xfId="1582"/>
    <cellStyle name="Standard 3 4 7 5 2" xfId="9538"/>
    <cellStyle name="Standard 3 4 7 5 2 2" xfId="29124"/>
    <cellStyle name="Standard 3 4 7 5 2 3" xfId="17495"/>
    <cellStyle name="Standard 3 4 7 5 3" xfId="6886"/>
    <cellStyle name="Standard 3 4 7 5 3 2" xfId="26471"/>
    <cellStyle name="Standard 3 4 7 5 4" xfId="21167"/>
    <cellStyle name="Standard 3 4 7 5 5" xfId="14842"/>
    <cellStyle name="Standard 3 4 7 6" xfId="8314"/>
    <cellStyle name="Standard 3 4 7 6 2" xfId="27900"/>
    <cellStyle name="Standard 3 4 7 6 3" xfId="16271"/>
    <cellStyle name="Standard 3 4 7 7" xfId="4234"/>
    <cellStyle name="Standard 3 4 7 7 2" xfId="23819"/>
    <cellStyle name="Standard 3 4 7 8" xfId="19943"/>
    <cellStyle name="Standard 3 4 7 9" xfId="12190"/>
    <cellStyle name="Standard 3 4 8" xfId="772"/>
    <cellStyle name="Standard 3 4 8 2" xfId="2404"/>
    <cellStyle name="Standard 3 4 8 2 2" xfId="7708"/>
    <cellStyle name="Standard 3 4 8 2 2 2" xfId="27293"/>
    <cellStyle name="Standard 3 4 8 2 2 3" xfId="15664"/>
    <cellStyle name="Standard 3 4 8 2 3" xfId="10360"/>
    <cellStyle name="Standard 3 4 8 2 3 2" xfId="29946"/>
    <cellStyle name="Standard 3 4 8 2 3 3" xfId="18317"/>
    <cellStyle name="Standard 3 4 8 2 4" xfId="5056"/>
    <cellStyle name="Standard 3 4 8 2 4 2" xfId="24641"/>
    <cellStyle name="Standard 3 4 8 2 5" xfId="21989"/>
    <cellStyle name="Standard 3 4 8 2 6" xfId="13012"/>
    <cellStyle name="Standard 3 4 8 3" xfId="3424"/>
    <cellStyle name="Standard 3 4 8 3 2" xfId="11380"/>
    <cellStyle name="Standard 3 4 8 3 2 2" xfId="30966"/>
    <cellStyle name="Standard 3 4 8 3 2 3" xfId="19337"/>
    <cellStyle name="Standard 3 4 8 3 3" xfId="6076"/>
    <cellStyle name="Standard 3 4 8 3 3 2" xfId="25661"/>
    <cellStyle name="Standard 3 4 8 3 4" xfId="23009"/>
    <cellStyle name="Standard 3 4 8 3 5" xfId="14032"/>
    <cellStyle name="Standard 3 4 8 4" xfId="1384"/>
    <cellStyle name="Standard 3 4 8 4 2" xfId="9340"/>
    <cellStyle name="Standard 3 4 8 4 2 2" xfId="28926"/>
    <cellStyle name="Standard 3 4 8 4 2 3" xfId="17297"/>
    <cellStyle name="Standard 3 4 8 4 3" xfId="6688"/>
    <cellStyle name="Standard 3 4 8 4 3 2" xfId="26273"/>
    <cellStyle name="Standard 3 4 8 4 4" xfId="20969"/>
    <cellStyle name="Standard 3 4 8 4 5" xfId="14644"/>
    <cellStyle name="Standard 3 4 8 5" xfId="8728"/>
    <cellStyle name="Standard 3 4 8 5 2" xfId="28314"/>
    <cellStyle name="Standard 3 4 8 5 3" xfId="16685"/>
    <cellStyle name="Standard 3 4 8 6" xfId="4036"/>
    <cellStyle name="Standard 3 4 8 6 2" xfId="23621"/>
    <cellStyle name="Standard 3 4 8 7" xfId="20357"/>
    <cellStyle name="Standard 3 4 8 8" xfId="11992"/>
    <cellStyle name="Standard 3 4 9" xfId="562"/>
    <cellStyle name="Standard 3 4 9 2" xfId="3214"/>
    <cellStyle name="Standard 3 4 9 2 2" xfId="11170"/>
    <cellStyle name="Standard 3 4 9 2 2 2" xfId="30756"/>
    <cellStyle name="Standard 3 4 9 2 2 3" xfId="19127"/>
    <cellStyle name="Standard 3 4 9 2 3" xfId="5866"/>
    <cellStyle name="Standard 3 4 9 2 3 2" xfId="25451"/>
    <cellStyle name="Standard 3 4 9 2 4" xfId="22799"/>
    <cellStyle name="Standard 3 4 9 2 5" xfId="13822"/>
    <cellStyle name="Standard 3 4 9 3" xfId="2194"/>
    <cellStyle name="Standard 3 4 9 3 2" xfId="10150"/>
    <cellStyle name="Standard 3 4 9 3 2 2" xfId="29736"/>
    <cellStyle name="Standard 3 4 9 3 2 3" xfId="18107"/>
    <cellStyle name="Standard 3 4 9 3 3" xfId="7498"/>
    <cellStyle name="Standard 3 4 9 3 3 2" xfId="27083"/>
    <cellStyle name="Standard 3 4 9 3 4" xfId="21779"/>
    <cellStyle name="Standard 3 4 9 3 5" xfId="15454"/>
    <cellStyle name="Standard 3 4 9 4" xfId="8518"/>
    <cellStyle name="Standard 3 4 9 4 2" xfId="28104"/>
    <cellStyle name="Standard 3 4 9 4 3" xfId="16475"/>
    <cellStyle name="Standard 3 4 9 5" xfId="4846"/>
    <cellStyle name="Standard 3 4 9 5 2" xfId="24431"/>
    <cellStyle name="Standard 3 4 9 6" xfId="20147"/>
    <cellStyle name="Standard 3 4 9 7" xfId="12802"/>
    <cellStyle name="Standard 3 5" xfId="161"/>
    <cellStyle name="Standard 3 5 10" xfId="2808"/>
    <cellStyle name="Standard 3 5 10 2" xfId="10764"/>
    <cellStyle name="Standard 3 5 10 2 2" xfId="30350"/>
    <cellStyle name="Standard 3 5 10 2 3" xfId="18721"/>
    <cellStyle name="Standard 3 5 10 3" xfId="5460"/>
    <cellStyle name="Standard 3 5 10 3 2" xfId="25045"/>
    <cellStyle name="Standard 3 5 10 4" xfId="22393"/>
    <cellStyle name="Standard 3 5 10 5" xfId="13416"/>
    <cellStyle name="Standard 3 5 11" xfId="1188"/>
    <cellStyle name="Standard 3 5 11 2" xfId="9144"/>
    <cellStyle name="Standard 3 5 11 2 2" xfId="28730"/>
    <cellStyle name="Standard 3 5 11 2 3" xfId="17101"/>
    <cellStyle name="Standard 3 5 11 3" xfId="6492"/>
    <cellStyle name="Standard 3 5 11 3 2" xfId="26077"/>
    <cellStyle name="Standard 3 5 11 4" xfId="20773"/>
    <cellStyle name="Standard 3 5 11 5" xfId="14448"/>
    <cellStyle name="Standard 3 5 12" xfId="8112"/>
    <cellStyle name="Standard 3 5 12 2" xfId="27698"/>
    <cellStyle name="Standard 3 5 12 3" xfId="16069"/>
    <cellStyle name="Standard 3 5 13" xfId="3840"/>
    <cellStyle name="Standard 3 5 13 2" xfId="23425"/>
    <cellStyle name="Standard 3 5 14" xfId="19741"/>
    <cellStyle name="Standard 3 5 15" xfId="11796"/>
    <cellStyle name="Standard 3 5 2" xfId="188"/>
    <cellStyle name="Standard 3 5 2 10" xfId="8142"/>
    <cellStyle name="Standard 3 5 2 10 2" xfId="27728"/>
    <cellStyle name="Standard 3 5 2 10 3" xfId="16099"/>
    <cellStyle name="Standard 3 5 2 11" xfId="3888"/>
    <cellStyle name="Standard 3 5 2 11 2" xfId="23473"/>
    <cellStyle name="Standard 3 5 2 12" xfId="19771"/>
    <cellStyle name="Standard 3 5 2 13" xfId="11844"/>
    <cellStyle name="Standard 3 5 2 2" xfId="264"/>
    <cellStyle name="Standard 3 5 2 2 10" xfId="19849"/>
    <cellStyle name="Standard 3 5 2 2 11" xfId="11970"/>
    <cellStyle name="Standard 3 5 2 2 2" xfId="546"/>
    <cellStyle name="Standard 3 5 2 2 2 2" xfId="1158"/>
    <cellStyle name="Standard 3 5 2 2 2 2 2" xfId="3810"/>
    <cellStyle name="Standard 3 5 2 2 2 2 2 2" xfId="11766"/>
    <cellStyle name="Standard 3 5 2 2 2 2 2 2 2" xfId="31352"/>
    <cellStyle name="Standard 3 5 2 2 2 2 2 2 3" xfId="19723"/>
    <cellStyle name="Standard 3 5 2 2 2 2 2 3" xfId="6462"/>
    <cellStyle name="Standard 3 5 2 2 2 2 2 3 2" xfId="26047"/>
    <cellStyle name="Standard 3 5 2 2 2 2 2 4" xfId="23395"/>
    <cellStyle name="Standard 3 5 2 2 2 2 2 5" xfId="14418"/>
    <cellStyle name="Standard 3 5 2 2 2 2 3" xfId="2790"/>
    <cellStyle name="Standard 3 5 2 2 2 2 3 2" xfId="10746"/>
    <cellStyle name="Standard 3 5 2 2 2 2 3 2 2" xfId="30332"/>
    <cellStyle name="Standard 3 5 2 2 2 2 3 2 3" xfId="18703"/>
    <cellStyle name="Standard 3 5 2 2 2 2 3 3" xfId="8094"/>
    <cellStyle name="Standard 3 5 2 2 2 2 3 3 2" xfId="27679"/>
    <cellStyle name="Standard 3 5 2 2 2 2 3 4" xfId="22375"/>
    <cellStyle name="Standard 3 5 2 2 2 2 3 5" xfId="16050"/>
    <cellStyle name="Standard 3 5 2 2 2 2 4" xfId="9114"/>
    <cellStyle name="Standard 3 5 2 2 2 2 4 2" xfId="28700"/>
    <cellStyle name="Standard 3 5 2 2 2 2 4 3" xfId="17071"/>
    <cellStyle name="Standard 3 5 2 2 2 2 5" xfId="5442"/>
    <cellStyle name="Standard 3 5 2 2 2 2 5 2" xfId="25027"/>
    <cellStyle name="Standard 3 5 2 2 2 2 6" xfId="20743"/>
    <cellStyle name="Standard 3 5 2 2 2 2 7" xfId="13398"/>
    <cellStyle name="Standard 3 5 2 2 2 3" xfId="2178"/>
    <cellStyle name="Standard 3 5 2 2 2 3 2" xfId="7482"/>
    <cellStyle name="Standard 3 5 2 2 2 3 2 2" xfId="27067"/>
    <cellStyle name="Standard 3 5 2 2 2 3 2 3" xfId="15438"/>
    <cellStyle name="Standard 3 5 2 2 2 3 3" xfId="10134"/>
    <cellStyle name="Standard 3 5 2 2 2 3 3 2" xfId="29720"/>
    <cellStyle name="Standard 3 5 2 2 2 3 3 3" xfId="18091"/>
    <cellStyle name="Standard 3 5 2 2 2 3 4" xfId="4830"/>
    <cellStyle name="Standard 3 5 2 2 2 3 4 2" xfId="24415"/>
    <cellStyle name="Standard 3 5 2 2 2 3 5" xfId="21763"/>
    <cellStyle name="Standard 3 5 2 2 2 3 6" xfId="12786"/>
    <cellStyle name="Standard 3 5 2 2 2 4" xfId="3198"/>
    <cellStyle name="Standard 3 5 2 2 2 4 2" xfId="11154"/>
    <cellStyle name="Standard 3 5 2 2 2 4 2 2" xfId="30740"/>
    <cellStyle name="Standard 3 5 2 2 2 4 2 3" xfId="19111"/>
    <cellStyle name="Standard 3 5 2 2 2 4 3" xfId="5850"/>
    <cellStyle name="Standard 3 5 2 2 2 4 3 2" xfId="25435"/>
    <cellStyle name="Standard 3 5 2 2 2 4 4" xfId="22783"/>
    <cellStyle name="Standard 3 5 2 2 2 4 5" xfId="13806"/>
    <cellStyle name="Standard 3 5 2 2 2 5" xfId="1770"/>
    <cellStyle name="Standard 3 5 2 2 2 5 2" xfId="9726"/>
    <cellStyle name="Standard 3 5 2 2 2 5 2 2" xfId="29312"/>
    <cellStyle name="Standard 3 5 2 2 2 5 2 3" xfId="17683"/>
    <cellStyle name="Standard 3 5 2 2 2 5 3" xfId="7074"/>
    <cellStyle name="Standard 3 5 2 2 2 5 3 2" xfId="26659"/>
    <cellStyle name="Standard 3 5 2 2 2 5 4" xfId="21355"/>
    <cellStyle name="Standard 3 5 2 2 2 5 5" xfId="15030"/>
    <cellStyle name="Standard 3 5 2 2 2 6" xfId="8502"/>
    <cellStyle name="Standard 3 5 2 2 2 6 2" xfId="28088"/>
    <cellStyle name="Standard 3 5 2 2 2 6 3" xfId="16459"/>
    <cellStyle name="Standard 3 5 2 2 2 7" xfId="4422"/>
    <cellStyle name="Standard 3 5 2 2 2 7 2" xfId="24007"/>
    <cellStyle name="Standard 3 5 2 2 2 8" xfId="20131"/>
    <cellStyle name="Standard 3 5 2 2 2 9" xfId="12378"/>
    <cellStyle name="Standard 3 5 2 2 3" xfId="876"/>
    <cellStyle name="Standard 3 5 2 2 3 2" xfId="2508"/>
    <cellStyle name="Standard 3 5 2 2 3 2 2" xfId="7812"/>
    <cellStyle name="Standard 3 5 2 2 3 2 2 2" xfId="27397"/>
    <cellStyle name="Standard 3 5 2 2 3 2 2 3" xfId="15768"/>
    <cellStyle name="Standard 3 5 2 2 3 2 3" xfId="10464"/>
    <cellStyle name="Standard 3 5 2 2 3 2 3 2" xfId="30050"/>
    <cellStyle name="Standard 3 5 2 2 3 2 3 3" xfId="18421"/>
    <cellStyle name="Standard 3 5 2 2 3 2 4" xfId="5160"/>
    <cellStyle name="Standard 3 5 2 2 3 2 4 2" xfId="24745"/>
    <cellStyle name="Standard 3 5 2 2 3 2 5" xfId="22093"/>
    <cellStyle name="Standard 3 5 2 2 3 2 6" xfId="13116"/>
    <cellStyle name="Standard 3 5 2 2 3 3" xfId="3528"/>
    <cellStyle name="Standard 3 5 2 2 3 3 2" xfId="11484"/>
    <cellStyle name="Standard 3 5 2 2 3 3 2 2" xfId="31070"/>
    <cellStyle name="Standard 3 5 2 2 3 3 2 3" xfId="19441"/>
    <cellStyle name="Standard 3 5 2 2 3 3 3" xfId="6180"/>
    <cellStyle name="Standard 3 5 2 2 3 3 3 2" xfId="25765"/>
    <cellStyle name="Standard 3 5 2 2 3 3 4" xfId="23113"/>
    <cellStyle name="Standard 3 5 2 2 3 3 5" xfId="14136"/>
    <cellStyle name="Standard 3 5 2 2 3 4" xfId="1488"/>
    <cellStyle name="Standard 3 5 2 2 3 4 2" xfId="9444"/>
    <cellStyle name="Standard 3 5 2 2 3 4 2 2" xfId="29030"/>
    <cellStyle name="Standard 3 5 2 2 3 4 2 3" xfId="17401"/>
    <cellStyle name="Standard 3 5 2 2 3 4 3" xfId="6792"/>
    <cellStyle name="Standard 3 5 2 2 3 4 3 2" xfId="26377"/>
    <cellStyle name="Standard 3 5 2 2 3 4 4" xfId="21073"/>
    <cellStyle name="Standard 3 5 2 2 3 4 5" xfId="14748"/>
    <cellStyle name="Standard 3 5 2 2 3 5" xfId="8832"/>
    <cellStyle name="Standard 3 5 2 2 3 5 2" xfId="28418"/>
    <cellStyle name="Standard 3 5 2 2 3 5 3" xfId="16789"/>
    <cellStyle name="Standard 3 5 2 2 3 6" xfId="4140"/>
    <cellStyle name="Standard 3 5 2 2 3 6 2" xfId="23725"/>
    <cellStyle name="Standard 3 5 2 2 3 7" xfId="20461"/>
    <cellStyle name="Standard 3 5 2 2 3 8" xfId="12096"/>
    <cellStyle name="Standard 3 5 2 2 4" xfId="750"/>
    <cellStyle name="Standard 3 5 2 2 4 2" xfId="3402"/>
    <cellStyle name="Standard 3 5 2 2 4 2 2" xfId="11358"/>
    <cellStyle name="Standard 3 5 2 2 4 2 2 2" xfId="30944"/>
    <cellStyle name="Standard 3 5 2 2 4 2 2 3" xfId="19315"/>
    <cellStyle name="Standard 3 5 2 2 4 2 3" xfId="6054"/>
    <cellStyle name="Standard 3 5 2 2 4 2 3 2" xfId="25639"/>
    <cellStyle name="Standard 3 5 2 2 4 2 4" xfId="22987"/>
    <cellStyle name="Standard 3 5 2 2 4 2 5" xfId="14010"/>
    <cellStyle name="Standard 3 5 2 2 4 3" xfId="2382"/>
    <cellStyle name="Standard 3 5 2 2 4 3 2" xfId="10338"/>
    <cellStyle name="Standard 3 5 2 2 4 3 2 2" xfId="29924"/>
    <cellStyle name="Standard 3 5 2 2 4 3 2 3" xfId="18295"/>
    <cellStyle name="Standard 3 5 2 2 4 3 3" xfId="7686"/>
    <cellStyle name="Standard 3 5 2 2 4 3 3 2" xfId="27271"/>
    <cellStyle name="Standard 3 5 2 2 4 3 4" xfId="21967"/>
    <cellStyle name="Standard 3 5 2 2 4 3 5" xfId="15642"/>
    <cellStyle name="Standard 3 5 2 2 4 4" xfId="8706"/>
    <cellStyle name="Standard 3 5 2 2 4 4 2" xfId="28292"/>
    <cellStyle name="Standard 3 5 2 2 4 4 3" xfId="16663"/>
    <cellStyle name="Standard 3 5 2 2 4 5" xfId="5034"/>
    <cellStyle name="Standard 3 5 2 2 4 5 2" xfId="24619"/>
    <cellStyle name="Standard 3 5 2 2 4 6" xfId="20335"/>
    <cellStyle name="Standard 3 5 2 2 4 7" xfId="12990"/>
    <cellStyle name="Standard 3 5 2 2 5" xfId="1896"/>
    <cellStyle name="Standard 3 5 2 2 5 2" xfId="7200"/>
    <cellStyle name="Standard 3 5 2 2 5 2 2" xfId="26785"/>
    <cellStyle name="Standard 3 5 2 2 5 2 3" xfId="15156"/>
    <cellStyle name="Standard 3 5 2 2 5 3" xfId="9852"/>
    <cellStyle name="Standard 3 5 2 2 5 3 2" xfId="29438"/>
    <cellStyle name="Standard 3 5 2 2 5 3 3" xfId="17809"/>
    <cellStyle name="Standard 3 5 2 2 5 4" xfId="4548"/>
    <cellStyle name="Standard 3 5 2 2 5 4 2" xfId="24133"/>
    <cellStyle name="Standard 3 5 2 2 5 5" xfId="21481"/>
    <cellStyle name="Standard 3 5 2 2 5 6" xfId="12504"/>
    <cellStyle name="Standard 3 5 2 2 6" xfId="2916"/>
    <cellStyle name="Standard 3 5 2 2 6 2" xfId="10872"/>
    <cellStyle name="Standard 3 5 2 2 6 2 2" xfId="30458"/>
    <cellStyle name="Standard 3 5 2 2 6 2 3" xfId="18829"/>
    <cellStyle name="Standard 3 5 2 2 6 3" xfId="5568"/>
    <cellStyle name="Standard 3 5 2 2 6 3 2" xfId="25153"/>
    <cellStyle name="Standard 3 5 2 2 6 4" xfId="22501"/>
    <cellStyle name="Standard 3 5 2 2 6 5" xfId="13524"/>
    <cellStyle name="Standard 3 5 2 2 7" xfId="1362"/>
    <cellStyle name="Standard 3 5 2 2 7 2" xfId="9318"/>
    <cellStyle name="Standard 3 5 2 2 7 2 2" xfId="28904"/>
    <cellStyle name="Standard 3 5 2 2 7 2 3" xfId="17275"/>
    <cellStyle name="Standard 3 5 2 2 7 3" xfId="6666"/>
    <cellStyle name="Standard 3 5 2 2 7 3 2" xfId="26251"/>
    <cellStyle name="Standard 3 5 2 2 7 4" xfId="20947"/>
    <cellStyle name="Standard 3 5 2 2 7 5" xfId="14622"/>
    <cellStyle name="Standard 3 5 2 2 8" xfId="8220"/>
    <cellStyle name="Standard 3 5 2 2 8 2" xfId="27806"/>
    <cellStyle name="Standard 3 5 2 2 8 3" xfId="16177"/>
    <cellStyle name="Standard 3 5 2 2 9" xfId="4014"/>
    <cellStyle name="Standard 3 5 2 2 9 2" xfId="23599"/>
    <cellStyle name="Standard 3 5 2 3" xfId="312"/>
    <cellStyle name="Standard 3 5 2 3 10" xfId="19897"/>
    <cellStyle name="Standard 3 5 2 3 11" xfId="11892"/>
    <cellStyle name="Standard 3 5 2 3 2" xfId="468"/>
    <cellStyle name="Standard 3 5 2 3 2 2" xfId="1080"/>
    <cellStyle name="Standard 3 5 2 3 2 2 2" xfId="3732"/>
    <cellStyle name="Standard 3 5 2 3 2 2 2 2" xfId="11688"/>
    <cellStyle name="Standard 3 5 2 3 2 2 2 2 2" xfId="31274"/>
    <cellStyle name="Standard 3 5 2 3 2 2 2 2 3" xfId="19645"/>
    <cellStyle name="Standard 3 5 2 3 2 2 2 3" xfId="6384"/>
    <cellStyle name="Standard 3 5 2 3 2 2 2 3 2" xfId="25969"/>
    <cellStyle name="Standard 3 5 2 3 2 2 2 4" xfId="23317"/>
    <cellStyle name="Standard 3 5 2 3 2 2 2 5" xfId="14340"/>
    <cellStyle name="Standard 3 5 2 3 2 2 3" xfId="2712"/>
    <cellStyle name="Standard 3 5 2 3 2 2 3 2" xfId="10668"/>
    <cellStyle name="Standard 3 5 2 3 2 2 3 2 2" xfId="30254"/>
    <cellStyle name="Standard 3 5 2 3 2 2 3 2 3" xfId="18625"/>
    <cellStyle name="Standard 3 5 2 3 2 2 3 3" xfId="8016"/>
    <cellStyle name="Standard 3 5 2 3 2 2 3 3 2" xfId="27601"/>
    <cellStyle name="Standard 3 5 2 3 2 2 3 4" xfId="22297"/>
    <cellStyle name="Standard 3 5 2 3 2 2 3 5" xfId="15972"/>
    <cellStyle name="Standard 3 5 2 3 2 2 4" xfId="9036"/>
    <cellStyle name="Standard 3 5 2 3 2 2 4 2" xfId="28622"/>
    <cellStyle name="Standard 3 5 2 3 2 2 4 3" xfId="16993"/>
    <cellStyle name="Standard 3 5 2 3 2 2 5" xfId="5364"/>
    <cellStyle name="Standard 3 5 2 3 2 2 5 2" xfId="24949"/>
    <cellStyle name="Standard 3 5 2 3 2 2 6" xfId="20665"/>
    <cellStyle name="Standard 3 5 2 3 2 2 7" xfId="13320"/>
    <cellStyle name="Standard 3 5 2 3 2 3" xfId="2100"/>
    <cellStyle name="Standard 3 5 2 3 2 3 2" xfId="7404"/>
    <cellStyle name="Standard 3 5 2 3 2 3 2 2" xfId="26989"/>
    <cellStyle name="Standard 3 5 2 3 2 3 2 3" xfId="15360"/>
    <cellStyle name="Standard 3 5 2 3 2 3 3" xfId="10056"/>
    <cellStyle name="Standard 3 5 2 3 2 3 3 2" xfId="29642"/>
    <cellStyle name="Standard 3 5 2 3 2 3 3 3" xfId="18013"/>
    <cellStyle name="Standard 3 5 2 3 2 3 4" xfId="4752"/>
    <cellStyle name="Standard 3 5 2 3 2 3 4 2" xfId="24337"/>
    <cellStyle name="Standard 3 5 2 3 2 3 5" xfId="21685"/>
    <cellStyle name="Standard 3 5 2 3 2 3 6" xfId="12708"/>
    <cellStyle name="Standard 3 5 2 3 2 4" xfId="3120"/>
    <cellStyle name="Standard 3 5 2 3 2 4 2" xfId="11076"/>
    <cellStyle name="Standard 3 5 2 3 2 4 2 2" xfId="30662"/>
    <cellStyle name="Standard 3 5 2 3 2 4 2 3" xfId="19033"/>
    <cellStyle name="Standard 3 5 2 3 2 4 3" xfId="5772"/>
    <cellStyle name="Standard 3 5 2 3 2 4 3 2" xfId="25357"/>
    <cellStyle name="Standard 3 5 2 3 2 4 4" xfId="22705"/>
    <cellStyle name="Standard 3 5 2 3 2 4 5" xfId="13728"/>
    <cellStyle name="Standard 3 5 2 3 2 5" xfId="1692"/>
    <cellStyle name="Standard 3 5 2 3 2 5 2" xfId="9648"/>
    <cellStyle name="Standard 3 5 2 3 2 5 2 2" xfId="29234"/>
    <cellStyle name="Standard 3 5 2 3 2 5 2 3" xfId="17605"/>
    <cellStyle name="Standard 3 5 2 3 2 5 3" xfId="6996"/>
    <cellStyle name="Standard 3 5 2 3 2 5 3 2" xfId="26581"/>
    <cellStyle name="Standard 3 5 2 3 2 5 4" xfId="21277"/>
    <cellStyle name="Standard 3 5 2 3 2 5 5" xfId="14952"/>
    <cellStyle name="Standard 3 5 2 3 2 6" xfId="8424"/>
    <cellStyle name="Standard 3 5 2 3 2 6 2" xfId="28010"/>
    <cellStyle name="Standard 3 5 2 3 2 6 3" xfId="16381"/>
    <cellStyle name="Standard 3 5 2 3 2 7" xfId="4344"/>
    <cellStyle name="Standard 3 5 2 3 2 7 2" xfId="23929"/>
    <cellStyle name="Standard 3 5 2 3 2 8" xfId="20053"/>
    <cellStyle name="Standard 3 5 2 3 2 9" xfId="12300"/>
    <cellStyle name="Standard 3 5 2 3 3" xfId="924"/>
    <cellStyle name="Standard 3 5 2 3 3 2" xfId="2556"/>
    <cellStyle name="Standard 3 5 2 3 3 2 2" xfId="7860"/>
    <cellStyle name="Standard 3 5 2 3 3 2 2 2" xfId="27445"/>
    <cellStyle name="Standard 3 5 2 3 3 2 2 3" xfId="15816"/>
    <cellStyle name="Standard 3 5 2 3 3 2 3" xfId="10512"/>
    <cellStyle name="Standard 3 5 2 3 3 2 3 2" xfId="30098"/>
    <cellStyle name="Standard 3 5 2 3 3 2 3 3" xfId="18469"/>
    <cellStyle name="Standard 3 5 2 3 3 2 4" xfId="5208"/>
    <cellStyle name="Standard 3 5 2 3 3 2 4 2" xfId="24793"/>
    <cellStyle name="Standard 3 5 2 3 3 2 5" xfId="22141"/>
    <cellStyle name="Standard 3 5 2 3 3 2 6" xfId="13164"/>
    <cellStyle name="Standard 3 5 2 3 3 3" xfId="3576"/>
    <cellStyle name="Standard 3 5 2 3 3 3 2" xfId="11532"/>
    <cellStyle name="Standard 3 5 2 3 3 3 2 2" xfId="31118"/>
    <cellStyle name="Standard 3 5 2 3 3 3 2 3" xfId="19489"/>
    <cellStyle name="Standard 3 5 2 3 3 3 3" xfId="6228"/>
    <cellStyle name="Standard 3 5 2 3 3 3 3 2" xfId="25813"/>
    <cellStyle name="Standard 3 5 2 3 3 3 4" xfId="23161"/>
    <cellStyle name="Standard 3 5 2 3 3 3 5" xfId="14184"/>
    <cellStyle name="Standard 3 5 2 3 3 4" xfId="1536"/>
    <cellStyle name="Standard 3 5 2 3 3 4 2" xfId="9492"/>
    <cellStyle name="Standard 3 5 2 3 3 4 2 2" xfId="29078"/>
    <cellStyle name="Standard 3 5 2 3 3 4 2 3" xfId="17449"/>
    <cellStyle name="Standard 3 5 2 3 3 4 3" xfId="6840"/>
    <cellStyle name="Standard 3 5 2 3 3 4 3 2" xfId="26425"/>
    <cellStyle name="Standard 3 5 2 3 3 4 4" xfId="21121"/>
    <cellStyle name="Standard 3 5 2 3 3 4 5" xfId="14796"/>
    <cellStyle name="Standard 3 5 2 3 3 5" xfId="8880"/>
    <cellStyle name="Standard 3 5 2 3 3 5 2" xfId="28466"/>
    <cellStyle name="Standard 3 5 2 3 3 5 3" xfId="16837"/>
    <cellStyle name="Standard 3 5 2 3 3 6" xfId="4188"/>
    <cellStyle name="Standard 3 5 2 3 3 6 2" xfId="23773"/>
    <cellStyle name="Standard 3 5 2 3 3 7" xfId="20509"/>
    <cellStyle name="Standard 3 5 2 3 3 8" xfId="12144"/>
    <cellStyle name="Standard 3 5 2 3 4" xfId="672"/>
    <cellStyle name="Standard 3 5 2 3 4 2" xfId="3324"/>
    <cellStyle name="Standard 3 5 2 3 4 2 2" xfId="11280"/>
    <cellStyle name="Standard 3 5 2 3 4 2 2 2" xfId="30866"/>
    <cellStyle name="Standard 3 5 2 3 4 2 2 3" xfId="19237"/>
    <cellStyle name="Standard 3 5 2 3 4 2 3" xfId="5976"/>
    <cellStyle name="Standard 3 5 2 3 4 2 3 2" xfId="25561"/>
    <cellStyle name="Standard 3 5 2 3 4 2 4" xfId="22909"/>
    <cellStyle name="Standard 3 5 2 3 4 2 5" xfId="13932"/>
    <cellStyle name="Standard 3 5 2 3 4 3" xfId="2304"/>
    <cellStyle name="Standard 3 5 2 3 4 3 2" xfId="10260"/>
    <cellStyle name="Standard 3 5 2 3 4 3 2 2" xfId="29846"/>
    <cellStyle name="Standard 3 5 2 3 4 3 2 3" xfId="18217"/>
    <cellStyle name="Standard 3 5 2 3 4 3 3" xfId="7608"/>
    <cellStyle name="Standard 3 5 2 3 4 3 3 2" xfId="27193"/>
    <cellStyle name="Standard 3 5 2 3 4 3 4" xfId="21889"/>
    <cellStyle name="Standard 3 5 2 3 4 3 5" xfId="15564"/>
    <cellStyle name="Standard 3 5 2 3 4 4" xfId="8628"/>
    <cellStyle name="Standard 3 5 2 3 4 4 2" xfId="28214"/>
    <cellStyle name="Standard 3 5 2 3 4 4 3" xfId="16585"/>
    <cellStyle name="Standard 3 5 2 3 4 5" xfId="4956"/>
    <cellStyle name="Standard 3 5 2 3 4 5 2" xfId="24541"/>
    <cellStyle name="Standard 3 5 2 3 4 6" xfId="20257"/>
    <cellStyle name="Standard 3 5 2 3 4 7" xfId="12912"/>
    <cellStyle name="Standard 3 5 2 3 5" xfId="1944"/>
    <cellStyle name="Standard 3 5 2 3 5 2" xfId="7248"/>
    <cellStyle name="Standard 3 5 2 3 5 2 2" xfId="26833"/>
    <cellStyle name="Standard 3 5 2 3 5 2 3" xfId="15204"/>
    <cellStyle name="Standard 3 5 2 3 5 3" xfId="9900"/>
    <cellStyle name="Standard 3 5 2 3 5 3 2" xfId="29486"/>
    <cellStyle name="Standard 3 5 2 3 5 3 3" xfId="17857"/>
    <cellStyle name="Standard 3 5 2 3 5 4" xfId="4596"/>
    <cellStyle name="Standard 3 5 2 3 5 4 2" xfId="24181"/>
    <cellStyle name="Standard 3 5 2 3 5 5" xfId="21529"/>
    <cellStyle name="Standard 3 5 2 3 5 6" xfId="12552"/>
    <cellStyle name="Standard 3 5 2 3 6" xfId="2964"/>
    <cellStyle name="Standard 3 5 2 3 6 2" xfId="10920"/>
    <cellStyle name="Standard 3 5 2 3 6 2 2" xfId="30506"/>
    <cellStyle name="Standard 3 5 2 3 6 2 3" xfId="18877"/>
    <cellStyle name="Standard 3 5 2 3 6 3" xfId="5616"/>
    <cellStyle name="Standard 3 5 2 3 6 3 2" xfId="25201"/>
    <cellStyle name="Standard 3 5 2 3 6 4" xfId="22549"/>
    <cellStyle name="Standard 3 5 2 3 6 5" xfId="13572"/>
    <cellStyle name="Standard 3 5 2 3 7" xfId="1284"/>
    <cellStyle name="Standard 3 5 2 3 7 2" xfId="9240"/>
    <cellStyle name="Standard 3 5 2 3 7 2 2" xfId="28826"/>
    <cellStyle name="Standard 3 5 2 3 7 2 3" xfId="17197"/>
    <cellStyle name="Standard 3 5 2 3 7 3" xfId="6588"/>
    <cellStyle name="Standard 3 5 2 3 7 3 2" xfId="26173"/>
    <cellStyle name="Standard 3 5 2 3 7 4" xfId="20869"/>
    <cellStyle name="Standard 3 5 2 3 7 5" xfId="14544"/>
    <cellStyle name="Standard 3 5 2 3 8" xfId="8268"/>
    <cellStyle name="Standard 3 5 2 3 8 2" xfId="27854"/>
    <cellStyle name="Standard 3 5 2 3 8 3" xfId="16225"/>
    <cellStyle name="Standard 3 5 2 3 9" xfId="3936"/>
    <cellStyle name="Standard 3 5 2 3 9 2" xfId="23521"/>
    <cellStyle name="Standard 3 5 2 4" xfId="420"/>
    <cellStyle name="Standard 3 5 2 4 2" xfId="1032"/>
    <cellStyle name="Standard 3 5 2 4 2 2" xfId="3684"/>
    <cellStyle name="Standard 3 5 2 4 2 2 2" xfId="11640"/>
    <cellStyle name="Standard 3 5 2 4 2 2 2 2" xfId="31226"/>
    <cellStyle name="Standard 3 5 2 4 2 2 2 3" xfId="19597"/>
    <cellStyle name="Standard 3 5 2 4 2 2 3" xfId="6336"/>
    <cellStyle name="Standard 3 5 2 4 2 2 3 2" xfId="25921"/>
    <cellStyle name="Standard 3 5 2 4 2 2 4" xfId="23269"/>
    <cellStyle name="Standard 3 5 2 4 2 2 5" xfId="14292"/>
    <cellStyle name="Standard 3 5 2 4 2 3" xfId="2664"/>
    <cellStyle name="Standard 3 5 2 4 2 3 2" xfId="10620"/>
    <cellStyle name="Standard 3 5 2 4 2 3 2 2" xfId="30206"/>
    <cellStyle name="Standard 3 5 2 4 2 3 2 3" xfId="18577"/>
    <cellStyle name="Standard 3 5 2 4 2 3 3" xfId="7968"/>
    <cellStyle name="Standard 3 5 2 4 2 3 3 2" xfId="27553"/>
    <cellStyle name="Standard 3 5 2 4 2 3 4" xfId="22249"/>
    <cellStyle name="Standard 3 5 2 4 2 3 5" xfId="15924"/>
    <cellStyle name="Standard 3 5 2 4 2 4" xfId="8988"/>
    <cellStyle name="Standard 3 5 2 4 2 4 2" xfId="28574"/>
    <cellStyle name="Standard 3 5 2 4 2 4 3" xfId="16945"/>
    <cellStyle name="Standard 3 5 2 4 2 5" xfId="5316"/>
    <cellStyle name="Standard 3 5 2 4 2 5 2" xfId="24901"/>
    <cellStyle name="Standard 3 5 2 4 2 6" xfId="20617"/>
    <cellStyle name="Standard 3 5 2 4 2 7" xfId="13272"/>
    <cellStyle name="Standard 3 5 2 4 3" xfId="2052"/>
    <cellStyle name="Standard 3 5 2 4 3 2" xfId="7356"/>
    <cellStyle name="Standard 3 5 2 4 3 2 2" xfId="26941"/>
    <cellStyle name="Standard 3 5 2 4 3 2 3" xfId="15312"/>
    <cellStyle name="Standard 3 5 2 4 3 3" xfId="10008"/>
    <cellStyle name="Standard 3 5 2 4 3 3 2" xfId="29594"/>
    <cellStyle name="Standard 3 5 2 4 3 3 3" xfId="17965"/>
    <cellStyle name="Standard 3 5 2 4 3 4" xfId="4704"/>
    <cellStyle name="Standard 3 5 2 4 3 4 2" xfId="24289"/>
    <cellStyle name="Standard 3 5 2 4 3 5" xfId="21637"/>
    <cellStyle name="Standard 3 5 2 4 3 6" xfId="12660"/>
    <cellStyle name="Standard 3 5 2 4 4" xfId="3072"/>
    <cellStyle name="Standard 3 5 2 4 4 2" xfId="11028"/>
    <cellStyle name="Standard 3 5 2 4 4 2 2" xfId="30614"/>
    <cellStyle name="Standard 3 5 2 4 4 2 3" xfId="18985"/>
    <cellStyle name="Standard 3 5 2 4 4 3" xfId="5724"/>
    <cellStyle name="Standard 3 5 2 4 4 3 2" xfId="25309"/>
    <cellStyle name="Standard 3 5 2 4 4 4" xfId="22657"/>
    <cellStyle name="Standard 3 5 2 4 4 5" xfId="13680"/>
    <cellStyle name="Standard 3 5 2 4 5" xfId="1644"/>
    <cellStyle name="Standard 3 5 2 4 5 2" xfId="9600"/>
    <cellStyle name="Standard 3 5 2 4 5 2 2" xfId="29186"/>
    <cellStyle name="Standard 3 5 2 4 5 2 3" xfId="17557"/>
    <cellStyle name="Standard 3 5 2 4 5 3" xfId="6948"/>
    <cellStyle name="Standard 3 5 2 4 5 3 2" xfId="26533"/>
    <cellStyle name="Standard 3 5 2 4 5 4" xfId="21229"/>
    <cellStyle name="Standard 3 5 2 4 5 5" xfId="14904"/>
    <cellStyle name="Standard 3 5 2 4 6" xfId="8376"/>
    <cellStyle name="Standard 3 5 2 4 6 2" xfId="27962"/>
    <cellStyle name="Standard 3 5 2 4 6 3" xfId="16333"/>
    <cellStyle name="Standard 3 5 2 4 7" xfId="4296"/>
    <cellStyle name="Standard 3 5 2 4 7 2" xfId="23881"/>
    <cellStyle name="Standard 3 5 2 4 8" xfId="20005"/>
    <cellStyle name="Standard 3 5 2 4 9" xfId="12252"/>
    <cellStyle name="Standard 3 5 2 5" xfId="798"/>
    <cellStyle name="Standard 3 5 2 5 2" xfId="2430"/>
    <cellStyle name="Standard 3 5 2 5 2 2" xfId="7734"/>
    <cellStyle name="Standard 3 5 2 5 2 2 2" xfId="27319"/>
    <cellStyle name="Standard 3 5 2 5 2 2 3" xfId="15690"/>
    <cellStyle name="Standard 3 5 2 5 2 3" xfId="10386"/>
    <cellStyle name="Standard 3 5 2 5 2 3 2" xfId="29972"/>
    <cellStyle name="Standard 3 5 2 5 2 3 3" xfId="18343"/>
    <cellStyle name="Standard 3 5 2 5 2 4" xfId="5082"/>
    <cellStyle name="Standard 3 5 2 5 2 4 2" xfId="24667"/>
    <cellStyle name="Standard 3 5 2 5 2 5" xfId="22015"/>
    <cellStyle name="Standard 3 5 2 5 2 6" xfId="13038"/>
    <cellStyle name="Standard 3 5 2 5 3" xfId="3450"/>
    <cellStyle name="Standard 3 5 2 5 3 2" xfId="11406"/>
    <cellStyle name="Standard 3 5 2 5 3 2 2" xfId="30992"/>
    <cellStyle name="Standard 3 5 2 5 3 2 3" xfId="19363"/>
    <cellStyle name="Standard 3 5 2 5 3 3" xfId="6102"/>
    <cellStyle name="Standard 3 5 2 5 3 3 2" xfId="25687"/>
    <cellStyle name="Standard 3 5 2 5 3 4" xfId="23035"/>
    <cellStyle name="Standard 3 5 2 5 3 5" xfId="14058"/>
    <cellStyle name="Standard 3 5 2 5 4" xfId="1410"/>
    <cellStyle name="Standard 3 5 2 5 4 2" xfId="9366"/>
    <cellStyle name="Standard 3 5 2 5 4 2 2" xfId="28952"/>
    <cellStyle name="Standard 3 5 2 5 4 2 3" xfId="17323"/>
    <cellStyle name="Standard 3 5 2 5 4 3" xfId="6714"/>
    <cellStyle name="Standard 3 5 2 5 4 3 2" xfId="26299"/>
    <cellStyle name="Standard 3 5 2 5 4 4" xfId="20995"/>
    <cellStyle name="Standard 3 5 2 5 4 5" xfId="14670"/>
    <cellStyle name="Standard 3 5 2 5 5" xfId="8754"/>
    <cellStyle name="Standard 3 5 2 5 5 2" xfId="28340"/>
    <cellStyle name="Standard 3 5 2 5 5 3" xfId="16711"/>
    <cellStyle name="Standard 3 5 2 5 6" xfId="4062"/>
    <cellStyle name="Standard 3 5 2 5 6 2" xfId="23647"/>
    <cellStyle name="Standard 3 5 2 5 7" xfId="20383"/>
    <cellStyle name="Standard 3 5 2 5 8" xfId="12018"/>
    <cellStyle name="Standard 3 5 2 6" xfId="624"/>
    <cellStyle name="Standard 3 5 2 6 2" xfId="3276"/>
    <cellStyle name="Standard 3 5 2 6 2 2" xfId="11232"/>
    <cellStyle name="Standard 3 5 2 6 2 2 2" xfId="30818"/>
    <cellStyle name="Standard 3 5 2 6 2 2 3" xfId="19189"/>
    <cellStyle name="Standard 3 5 2 6 2 3" xfId="5928"/>
    <cellStyle name="Standard 3 5 2 6 2 3 2" xfId="25513"/>
    <cellStyle name="Standard 3 5 2 6 2 4" xfId="22861"/>
    <cellStyle name="Standard 3 5 2 6 2 5" xfId="13884"/>
    <cellStyle name="Standard 3 5 2 6 3" xfId="2256"/>
    <cellStyle name="Standard 3 5 2 6 3 2" xfId="10212"/>
    <cellStyle name="Standard 3 5 2 6 3 2 2" xfId="29798"/>
    <cellStyle name="Standard 3 5 2 6 3 2 3" xfId="18169"/>
    <cellStyle name="Standard 3 5 2 6 3 3" xfId="7560"/>
    <cellStyle name="Standard 3 5 2 6 3 3 2" xfId="27145"/>
    <cellStyle name="Standard 3 5 2 6 3 4" xfId="21841"/>
    <cellStyle name="Standard 3 5 2 6 3 5" xfId="15516"/>
    <cellStyle name="Standard 3 5 2 6 4" xfId="8580"/>
    <cellStyle name="Standard 3 5 2 6 4 2" xfId="28166"/>
    <cellStyle name="Standard 3 5 2 6 4 3" xfId="16537"/>
    <cellStyle name="Standard 3 5 2 6 5" xfId="4908"/>
    <cellStyle name="Standard 3 5 2 6 5 2" xfId="24493"/>
    <cellStyle name="Standard 3 5 2 6 6" xfId="20209"/>
    <cellStyle name="Standard 3 5 2 6 7" xfId="12864"/>
    <cellStyle name="Standard 3 5 2 7" xfId="1818"/>
    <cellStyle name="Standard 3 5 2 7 2" xfId="7122"/>
    <cellStyle name="Standard 3 5 2 7 2 2" xfId="26707"/>
    <cellStyle name="Standard 3 5 2 7 2 3" xfId="15078"/>
    <cellStyle name="Standard 3 5 2 7 3" xfId="9774"/>
    <cellStyle name="Standard 3 5 2 7 3 2" xfId="29360"/>
    <cellStyle name="Standard 3 5 2 7 3 3" xfId="17731"/>
    <cellStyle name="Standard 3 5 2 7 4" xfId="4470"/>
    <cellStyle name="Standard 3 5 2 7 4 2" xfId="24055"/>
    <cellStyle name="Standard 3 5 2 7 5" xfId="21403"/>
    <cellStyle name="Standard 3 5 2 7 6" xfId="12426"/>
    <cellStyle name="Standard 3 5 2 8" xfId="2838"/>
    <cellStyle name="Standard 3 5 2 8 2" xfId="10794"/>
    <cellStyle name="Standard 3 5 2 8 2 2" xfId="30380"/>
    <cellStyle name="Standard 3 5 2 8 2 3" xfId="18751"/>
    <cellStyle name="Standard 3 5 2 8 3" xfId="5490"/>
    <cellStyle name="Standard 3 5 2 8 3 2" xfId="25075"/>
    <cellStyle name="Standard 3 5 2 8 4" xfId="22423"/>
    <cellStyle name="Standard 3 5 2 8 5" xfId="13446"/>
    <cellStyle name="Standard 3 5 2 9" xfId="1236"/>
    <cellStyle name="Standard 3 5 2 9 2" xfId="9192"/>
    <cellStyle name="Standard 3 5 2 9 2 2" xfId="28778"/>
    <cellStyle name="Standard 3 5 2 9 2 3" xfId="17149"/>
    <cellStyle name="Standard 3 5 2 9 3" xfId="6540"/>
    <cellStyle name="Standard 3 5 2 9 3 2" xfId="26125"/>
    <cellStyle name="Standard 3 5 2 9 4" xfId="20821"/>
    <cellStyle name="Standard 3 5 2 9 5" xfId="14496"/>
    <cellStyle name="Standard 3 5 3" xfId="234"/>
    <cellStyle name="Standard 3 5 3 10" xfId="3858"/>
    <cellStyle name="Standard 3 5 3 10 2" xfId="23443"/>
    <cellStyle name="Standard 3 5 3 11" xfId="19819"/>
    <cellStyle name="Standard 3 5 3 12" xfId="11814"/>
    <cellStyle name="Standard 3 5 3 2" xfId="330"/>
    <cellStyle name="Standard 3 5 3 2 10" xfId="19915"/>
    <cellStyle name="Standard 3 5 3 2 11" xfId="11940"/>
    <cellStyle name="Standard 3 5 3 2 2" xfId="516"/>
    <cellStyle name="Standard 3 5 3 2 2 2" xfId="1128"/>
    <cellStyle name="Standard 3 5 3 2 2 2 2" xfId="3780"/>
    <cellStyle name="Standard 3 5 3 2 2 2 2 2" xfId="11736"/>
    <cellStyle name="Standard 3 5 3 2 2 2 2 2 2" xfId="31322"/>
    <cellStyle name="Standard 3 5 3 2 2 2 2 2 3" xfId="19693"/>
    <cellStyle name="Standard 3 5 3 2 2 2 2 3" xfId="6432"/>
    <cellStyle name="Standard 3 5 3 2 2 2 2 3 2" xfId="26017"/>
    <cellStyle name="Standard 3 5 3 2 2 2 2 4" xfId="23365"/>
    <cellStyle name="Standard 3 5 3 2 2 2 2 5" xfId="14388"/>
    <cellStyle name="Standard 3 5 3 2 2 2 3" xfId="2760"/>
    <cellStyle name="Standard 3 5 3 2 2 2 3 2" xfId="10716"/>
    <cellStyle name="Standard 3 5 3 2 2 2 3 2 2" xfId="30302"/>
    <cellStyle name="Standard 3 5 3 2 2 2 3 2 3" xfId="18673"/>
    <cellStyle name="Standard 3 5 3 2 2 2 3 3" xfId="8064"/>
    <cellStyle name="Standard 3 5 3 2 2 2 3 3 2" xfId="27649"/>
    <cellStyle name="Standard 3 5 3 2 2 2 3 4" xfId="22345"/>
    <cellStyle name="Standard 3 5 3 2 2 2 3 5" xfId="16020"/>
    <cellStyle name="Standard 3 5 3 2 2 2 4" xfId="9084"/>
    <cellStyle name="Standard 3 5 3 2 2 2 4 2" xfId="28670"/>
    <cellStyle name="Standard 3 5 3 2 2 2 4 3" xfId="17041"/>
    <cellStyle name="Standard 3 5 3 2 2 2 5" xfId="5412"/>
    <cellStyle name="Standard 3 5 3 2 2 2 5 2" xfId="24997"/>
    <cellStyle name="Standard 3 5 3 2 2 2 6" xfId="20713"/>
    <cellStyle name="Standard 3 5 3 2 2 2 7" xfId="13368"/>
    <cellStyle name="Standard 3 5 3 2 2 3" xfId="2148"/>
    <cellStyle name="Standard 3 5 3 2 2 3 2" xfId="7452"/>
    <cellStyle name="Standard 3 5 3 2 2 3 2 2" xfId="27037"/>
    <cellStyle name="Standard 3 5 3 2 2 3 2 3" xfId="15408"/>
    <cellStyle name="Standard 3 5 3 2 2 3 3" xfId="10104"/>
    <cellStyle name="Standard 3 5 3 2 2 3 3 2" xfId="29690"/>
    <cellStyle name="Standard 3 5 3 2 2 3 3 3" xfId="18061"/>
    <cellStyle name="Standard 3 5 3 2 2 3 4" xfId="4800"/>
    <cellStyle name="Standard 3 5 3 2 2 3 4 2" xfId="24385"/>
    <cellStyle name="Standard 3 5 3 2 2 3 5" xfId="21733"/>
    <cellStyle name="Standard 3 5 3 2 2 3 6" xfId="12756"/>
    <cellStyle name="Standard 3 5 3 2 2 4" xfId="3168"/>
    <cellStyle name="Standard 3 5 3 2 2 4 2" xfId="11124"/>
    <cellStyle name="Standard 3 5 3 2 2 4 2 2" xfId="30710"/>
    <cellStyle name="Standard 3 5 3 2 2 4 2 3" xfId="19081"/>
    <cellStyle name="Standard 3 5 3 2 2 4 3" xfId="5820"/>
    <cellStyle name="Standard 3 5 3 2 2 4 3 2" xfId="25405"/>
    <cellStyle name="Standard 3 5 3 2 2 4 4" xfId="22753"/>
    <cellStyle name="Standard 3 5 3 2 2 4 5" xfId="13776"/>
    <cellStyle name="Standard 3 5 3 2 2 5" xfId="1740"/>
    <cellStyle name="Standard 3 5 3 2 2 5 2" xfId="9696"/>
    <cellStyle name="Standard 3 5 3 2 2 5 2 2" xfId="29282"/>
    <cellStyle name="Standard 3 5 3 2 2 5 2 3" xfId="17653"/>
    <cellStyle name="Standard 3 5 3 2 2 5 3" xfId="7044"/>
    <cellStyle name="Standard 3 5 3 2 2 5 3 2" xfId="26629"/>
    <cellStyle name="Standard 3 5 3 2 2 5 4" xfId="21325"/>
    <cellStyle name="Standard 3 5 3 2 2 5 5" xfId="15000"/>
    <cellStyle name="Standard 3 5 3 2 2 6" xfId="8472"/>
    <cellStyle name="Standard 3 5 3 2 2 6 2" xfId="28058"/>
    <cellStyle name="Standard 3 5 3 2 2 6 3" xfId="16429"/>
    <cellStyle name="Standard 3 5 3 2 2 7" xfId="4392"/>
    <cellStyle name="Standard 3 5 3 2 2 7 2" xfId="23977"/>
    <cellStyle name="Standard 3 5 3 2 2 8" xfId="20101"/>
    <cellStyle name="Standard 3 5 3 2 2 9" xfId="12348"/>
    <cellStyle name="Standard 3 5 3 2 3" xfId="942"/>
    <cellStyle name="Standard 3 5 3 2 3 2" xfId="2574"/>
    <cellStyle name="Standard 3 5 3 2 3 2 2" xfId="7878"/>
    <cellStyle name="Standard 3 5 3 2 3 2 2 2" xfId="27463"/>
    <cellStyle name="Standard 3 5 3 2 3 2 2 3" xfId="15834"/>
    <cellStyle name="Standard 3 5 3 2 3 2 3" xfId="10530"/>
    <cellStyle name="Standard 3 5 3 2 3 2 3 2" xfId="30116"/>
    <cellStyle name="Standard 3 5 3 2 3 2 3 3" xfId="18487"/>
    <cellStyle name="Standard 3 5 3 2 3 2 4" xfId="5226"/>
    <cellStyle name="Standard 3 5 3 2 3 2 4 2" xfId="24811"/>
    <cellStyle name="Standard 3 5 3 2 3 2 5" xfId="22159"/>
    <cellStyle name="Standard 3 5 3 2 3 2 6" xfId="13182"/>
    <cellStyle name="Standard 3 5 3 2 3 3" xfId="3594"/>
    <cellStyle name="Standard 3 5 3 2 3 3 2" xfId="11550"/>
    <cellStyle name="Standard 3 5 3 2 3 3 2 2" xfId="31136"/>
    <cellStyle name="Standard 3 5 3 2 3 3 2 3" xfId="19507"/>
    <cellStyle name="Standard 3 5 3 2 3 3 3" xfId="6246"/>
    <cellStyle name="Standard 3 5 3 2 3 3 3 2" xfId="25831"/>
    <cellStyle name="Standard 3 5 3 2 3 3 4" xfId="23179"/>
    <cellStyle name="Standard 3 5 3 2 3 3 5" xfId="14202"/>
    <cellStyle name="Standard 3 5 3 2 3 4" xfId="1554"/>
    <cellStyle name="Standard 3 5 3 2 3 4 2" xfId="9510"/>
    <cellStyle name="Standard 3 5 3 2 3 4 2 2" xfId="29096"/>
    <cellStyle name="Standard 3 5 3 2 3 4 2 3" xfId="17467"/>
    <cellStyle name="Standard 3 5 3 2 3 4 3" xfId="6858"/>
    <cellStyle name="Standard 3 5 3 2 3 4 3 2" xfId="26443"/>
    <cellStyle name="Standard 3 5 3 2 3 4 4" xfId="21139"/>
    <cellStyle name="Standard 3 5 3 2 3 4 5" xfId="14814"/>
    <cellStyle name="Standard 3 5 3 2 3 5" xfId="8898"/>
    <cellStyle name="Standard 3 5 3 2 3 5 2" xfId="28484"/>
    <cellStyle name="Standard 3 5 3 2 3 5 3" xfId="16855"/>
    <cellStyle name="Standard 3 5 3 2 3 6" xfId="4206"/>
    <cellStyle name="Standard 3 5 3 2 3 6 2" xfId="23791"/>
    <cellStyle name="Standard 3 5 3 2 3 7" xfId="20527"/>
    <cellStyle name="Standard 3 5 3 2 3 8" xfId="12162"/>
    <cellStyle name="Standard 3 5 3 2 4" xfId="720"/>
    <cellStyle name="Standard 3 5 3 2 4 2" xfId="3372"/>
    <cellStyle name="Standard 3 5 3 2 4 2 2" xfId="11328"/>
    <cellStyle name="Standard 3 5 3 2 4 2 2 2" xfId="30914"/>
    <cellStyle name="Standard 3 5 3 2 4 2 2 3" xfId="19285"/>
    <cellStyle name="Standard 3 5 3 2 4 2 3" xfId="6024"/>
    <cellStyle name="Standard 3 5 3 2 4 2 3 2" xfId="25609"/>
    <cellStyle name="Standard 3 5 3 2 4 2 4" xfId="22957"/>
    <cellStyle name="Standard 3 5 3 2 4 2 5" xfId="13980"/>
    <cellStyle name="Standard 3 5 3 2 4 3" xfId="2352"/>
    <cellStyle name="Standard 3 5 3 2 4 3 2" xfId="10308"/>
    <cellStyle name="Standard 3 5 3 2 4 3 2 2" xfId="29894"/>
    <cellStyle name="Standard 3 5 3 2 4 3 2 3" xfId="18265"/>
    <cellStyle name="Standard 3 5 3 2 4 3 3" xfId="7656"/>
    <cellStyle name="Standard 3 5 3 2 4 3 3 2" xfId="27241"/>
    <cellStyle name="Standard 3 5 3 2 4 3 4" xfId="21937"/>
    <cellStyle name="Standard 3 5 3 2 4 3 5" xfId="15612"/>
    <cellStyle name="Standard 3 5 3 2 4 4" xfId="8676"/>
    <cellStyle name="Standard 3 5 3 2 4 4 2" xfId="28262"/>
    <cellStyle name="Standard 3 5 3 2 4 4 3" xfId="16633"/>
    <cellStyle name="Standard 3 5 3 2 4 5" xfId="5004"/>
    <cellStyle name="Standard 3 5 3 2 4 5 2" xfId="24589"/>
    <cellStyle name="Standard 3 5 3 2 4 6" xfId="20305"/>
    <cellStyle name="Standard 3 5 3 2 4 7" xfId="12960"/>
    <cellStyle name="Standard 3 5 3 2 5" xfId="1962"/>
    <cellStyle name="Standard 3 5 3 2 5 2" xfId="7266"/>
    <cellStyle name="Standard 3 5 3 2 5 2 2" xfId="26851"/>
    <cellStyle name="Standard 3 5 3 2 5 2 3" xfId="15222"/>
    <cellStyle name="Standard 3 5 3 2 5 3" xfId="9918"/>
    <cellStyle name="Standard 3 5 3 2 5 3 2" xfId="29504"/>
    <cellStyle name="Standard 3 5 3 2 5 3 3" xfId="17875"/>
    <cellStyle name="Standard 3 5 3 2 5 4" xfId="4614"/>
    <cellStyle name="Standard 3 5 3 2 5 4 2" xfId="24199"/>
    <cellStyle name="Standard 3 5 3 2 5 5" xfId="21547"/>
    <cellStyle name="Standard 3 5 3 2 5 6" xfId="12570"/>
    <cellStyle name="Standard 3 5 3 2 6" xfId="2982"/>
    <cellStyle name="Standard 3 5 3 2 6 2" xfId="10938"/>
    <cellStyle name="Standard 3 5 3 2 6 2 2" xfId="30524"/>
    <cellStyle name="Standard 3 5 3 2 6 2 3" xfId="18895"/>
    <cellStyle name="Standard 3 5 3 2 6 3" xfId="5634"/>
    <cellStyle name="Standard 3 5 3 2 6 3 2" xfId="25219"/>
    <cellStyle name="Standard 3 5 3 2 6 4" xfId="22567"/>
    <cellStyle name="Standard 3 5 3 2 6 5" xfId="13590"/>
    <cellStyle name="Standard 3 5 3 2 7" xfId="1332"/>
    <cellStyle name="Standard 3 5 3 2 7 2" xfId="9288"/>
    <cellStyle name="Standard 3 5 3 2 7 2 2" xfId="28874"/>
    <cellStyle name="Standard 3 5 3 2 7 2 3" xfId="17245"/>
    <cellStyle name="Standard 3 5 3 2 7 3" xfId="6636"/>
    <cellStyle name="Standard 3 5 3 2 7 3 2" xfId="26221"/>
    <cellStyle name="Standard 3 5 3 2 7 4" xfId="20917"/>
    <cellStyle name="Standard 3 5 3 2 7 5" xfId="14592"/>
    <cellStyle name="Standard 3 5 3 2 8" xfId="8286"/>
    <cellStyle name="Standard 3 5 3 2 8 2" xfId="27872"/>
    <cellStyle name="Standard 3 5 3 2 8 3" xfId="16243"/>
    <cellStyle name="Standard 3 5 3 2 9" xfId="3984"/>
    <cellStyle name="Standard 3 5 3 2 9 2" xfId="23569"/>
    <cellStyle name="Standard 3 5 3 3" xfId="390"/>
    <cellStyle name="Standard 3 5 3 3 2" xfId="1002"/>
    <cellStyle name="Standard 3 5 3 3 2 2" xfId="3654"/>
    <cellStyle name="Standard 3 5 3 3 2 2 2" xfId="11610"/>
    <cellStyle name="Standard 3 5 3 3 2 2 2 2" xfId="31196"/>
    <cellStyle name="Standard 3 5 3 3 2 2 2 3" xfId="19567"/>
    <cellStyle name="Standard 3 5 3 3 2 2 3" xfId="6306"/>
    <cellStyle name="Standard 3 5 3 3 2 2 3 2" xfId="25891"/>
    <cellStyle name="Standard 3 5 3 3 2 2 4" xfId="23239"/>
    <cellStyle name="Standard 3 5 3 3 2 2 5" xfId="14262"/>
    <cellStyle name="Standard 3 5 3 3 2 3" xfId="2634"/>
    <cellStyle name="Standard 3 5 3 3 2 3 2" xfId="10590"/>
    <cellStyle name="Standard 3 5 3 3 2 3 2 2" xfId="30176"/>
    <cellStyle name="Standard 3 5 3 3 2 3 2 3" xfId="18547"/>
    <cellStyle name="Standard 3 5 3 3 2 3 3" xfId="7938"/>
    <cellStyle name="Standard 3 5 3 3 2 3 3 2" xfId="27523"/>
    <cellStyle name="Standard 3 5 3 3 2 3 4" xfId="22219"/>
    <cellStyle name="Standard 3 5 3 3 2 3 5" xfId="15894"/>
    <cellStyle name="Standard 3 5 3 3 2 4" xfId="8958"/>
    <cellStyle name="Standard 3 5 3 3 2 4 2" xfId="28544"/>
    <cellStyle name="Standard 3 5 3 3 2 4 3" xfId="16915"/>
    <cellStyle name="Standard 3 5 3 3 2 5" xfId="5286"/>
    <cellStyle name="Standard 3 5 3 3 2 5 2" xfId="24871"/>
    <cellStyle name="Standard 3 5 3 3 2 6" xfId="20587"/>
    <cellStyle name="Standard 3 5 3 3 2 7" xfId="13242"/>
    <cellStyle name="Standard 3 5 3 3 3" xfId="2022"/>
    <cellStyle name="Standard 3 5 3 3 3 2" xfId="7326"/>
    <cellStyle name="Standard 3 5 3 3 3 2 2" xfId="26911"/>
    <cellStyle name="Standard 3 5 3 3 3 2 3" xfId="15282"/>
    <cellStyle name="Standard 3 5 3 3 3 3" xfId="9978"/>
    <cellStyle name="Standard 3 5 3 3 3 3 2" xfId="29564"/>
    <cellStyle name="Standard 3 5 3 3 3 3 3" xfId="17935"/>
    <cellStyle name="Standard 3 5 3 3 3 4" xfId="4674"/>
    <cellStyle name="Standard 3 5 3 3 3 4 2" xfId="24259"/>
    <cellStyle name="Standard 3 5 3 3 3 5" xfId="21607"/>
    <cellStyle name="Standard 3 5 3 3 3 6" xfId="12630"/>
    <cellStyle name="Standard 3 5 3 3 4" xfId="3042"/>
    <cellStyle name="Standard 3 5 3 3 4 2" xfId="10998"/>
    <cellStyle name="Standard 3 5 3 3 4 2 2" xfId="30584"/>
    <cellStyle name="Standard 3 5 3 3 4 2 3" xfId="18955"/>
    <cellStyle name="Standard 3 5 3 3 4 3" xfId="5694"/>
    <cellStyle name="Standard 3 5 3 3 4 3 2" xfId="25279"/>
    <cellStyle name="Standard 3 5 3 3 4 4" xfId="22627"/>
    <cellStyle name="Standard 3 5 3 3 4 5" xfId="13650"/>
    <cellStyle name="Standard 3 5 3 3 5" xfId="1614"/>
    <cellStyle name="Standard 3 5 3 3 5 2" xfId="9570"/>
    <cellStyle name="Standard 3 5 3 3 5 2 2" xfId="29156"/>
    <cellStyle name="Standard 3 5 3 3 5 2 3" xfId="17527"/>
    <cellStyle name="Standard 3 5 3 3 5 3" xfId="6918"/>
    <cellStyle name="Standard 3 5 3 3 5 3 2" xfId="26503"/>
    <cellStyle name="Standard 3 5 3 3 5 4" xfId="21199"/>
    <cellStyle name="Standard 3 5 3 3 5 5" xfId="14874"/>
    <cellStyle name="Standard 3 5 3 3 6" xfId="8346"/>
    <cellStyle name="Standard 3 5 3 3 6 2" xfId="27932"/>
    <cellStyle name="Standard 3 5 3 3 6 3" xfId="16303"/>
    <cellStyle name="Standard 3 5 3 3 7" xfId="4266"/>
    <cellStyle name="Standard 3 5 3 3 7 2" xfId="23851"/>
    <cellStyle name="Standard 3 5 3 3 8" xfId="19975"/>
    <cellStyle name="Standard 3 5 3 3 9" xfId="12222"/>
    <cellStyle name="Standard 3 5 3 4" xfId="846"/>
    <cellStyle name="Standard 3 5 3 4 2" xfId="2478"/>
    <cellStyle name="Standard 3 5 3 4 2 2" xfId="7782"/>
    <cellStyle name="Standard 3 5 3 4 2 2 2" xfId="27367"/>
    <cellStyle name="Standard 3 5 3 4 2 2 3" xfId="15738"/>
    <cellStyle name="Standard 3 5 3 4 2 3" xfId="10434"/>
    <cellStyle name="Standard 3 5 3 4 2 3 2" xfId="30020"/>
    <cellStyle name="Standard 3 5 3 4 2 3 3" xfId="18391"/>
    <cellStyle name="Standard 3 5 3 4 2 4" xfId="5130"/>
    <cellStyle name="Standard 3 5 3 4 2 4 2" xfId="24715"/>
    <cellStyle name="Standard 3 5 3 4 2 5" xfId="22063"/>
    <cellStyle name="Standard 3 5 3 4 2 6" xfId="13086"/>
    <cellStyle name="Standard 3 5 3 4 3" xfId="3498"/>
    <cellStyle name="Standard 3 5 3 4 3 2" xfId="11454"/>
    <cellStyle name="Standard 3 5 3 4 3 2 2" xfId="31040"/>
    <cellStyle name="Standard 3 5 3 4 3 2 3" xfId="19411"/>
    <cellStyle name="Standard 3 5 3 4 3 3" xfId="6150"/>
    <cellStyle name="Standard 3 5 3 4 3 3 2" xfId="25735"/>
    <cellStyle name="Standard 3 5 3 4 3 4" xfId="23083"/>
    <cellStyle name="Standard 3 5 3 4 3 5" xfId="14106"/>
    <cellStyle name="Standard 3 5 3 4 4" xfId="1458"/>
    <cellStyle name="Standard 3 5 3 4 4 2" xfId="9414"/>
    <cellStyle name="Standard 3 5 3 4 4 2 2" xfId="29000"/>
    <cellStyle name="Standard 3 5 3 4 4 2 3" xfId="17371"/>
    <cellStyle name="Standard 3 5 3 4 4 3" xfId="6762"/>
    <cellStyle name="Standard 3 5 3 4 4 3 2" xfId="26347"/>
    <cellStyle name="Standard 3 5 3 4 4 4" xfId="21043"/>
    <cellStyle name="Standard 3 5 3 4 4 5" xfId="14718"/>
    <cellStyle name="Standard 3 5 3 4 5" xfId="8802"/>
    <cellStyle name="Standard 3 5 3 4 5 2" xfId="28388"/>
    <cellStyle name="Standard 3 5 3 4 5 3" xfId="16759"/>
    <cellStyle name="Standard 3 5 3 4 6" xfId="4110"/>
    <cellStyle name="Standard 3 5 3 4 6 2" xfId="23695"/>
    <cellStyle name="Standard 3 5 3 4 7" xfId="20431"/>
    <cellStyle name="Standard 3 5 3 4 8" xfId="12066"/>
    <cellStyle name="Standard 3 5 3 5" xfId="594"/>
    <cellStyle name="Standard 3 5 3 5 2" xfId="3246"/>
    <cellStyle name="Standard 3 5 3 5 2 2" xfId="11202"/>
    <cellStyle name="Standard 3 5 3 5 2 2 2" xfId="30788"/>
    <cellStyle name="Standard 3 5 3 5 2 2 3" xfId="19159"/>
    <cellStyle name="Standard 3 5 3 5 2 3" xfId="5898"/>
    <cellStyle name="Standard 3 5 3 5 2 3 2" xfId="25483"/>
    <cellStyle name="Standard 3 5 3 5 2 4" xfId="22831"/>
    <cellStyle name="Standard 3 5 3 5 2 5" xfId="13854"/>
    <cellStyle name="Standard 3 5 3 5 3" xfId="2226"/>
    <cellStyle name="Standard 3 5 3 5 3 2" xfId="10182"/>
    <cellStyle name="Standard 3 5 3 5 3 2 2" xfId="29768"/>
    <cellStyle name="Standard 3 5 3 5 3 2 3" xfId="18139"/>
    <cellStyle name="Standard 3 5 3 5 3 3" xfId="7530"/>
    <cellStyle name="Standard 3 5 3 5 3 3 2" xfId="27115"/>
    <cellStyle name="Standard 3 5 3 5 3 4" xfId="21811"/>
    <cellStyle name="Standard 3 5 3 5 3 5" xfId="15486"/>
    <cellStyle name="Standard 3 5 3 5 4" xfId="8550"/>
    <cellStyle name="Standard 3 5 3 5 4 2" xfId="28136"/>
    <cellStyle name="Standard 3 5 3 5 4 3" xfId="16507"/>
    <cellStyle name="Standard 3 5 3 5 5" xfId="4878"/>
    <cellStyle name="Standard 3 5 3 5 5 2" xfId="24463"/>
    <cellStyle name="Standard 3 5 3 5 6" xfId="20179"/>
    <cellStyle name="Standard 3 5 3 5 7" xfId="12834"/>
    <cellStyle name="Standard 3 5 3 6" xfId="1866"/>
    <cellStyle name="Standard 3 5 3 6 2" xfId="7170"/>
    <cellStyle name="Standard 3 5 3 6 2 2" xfId="26755"/>
    <cellStyle name="Standard 3 5 3 6 2 3" xfId="15126"/>
    <cellStyle name="Standard 3 5 3 6 3" xfId="9822"/>
    <cellStyle name="Standard 3 5 3 6 3 2" xfId="29408"/>
    <cellStyle name="Standard 3 5 3 6 3 3" xfId="17779"/>
    <cellStyle name="Standard 3 5 3 6 4" xfId="4518"/>
    <cellStyle name="Standard 3 5 3 6 4 2" xfId="24103"/>
    <cellStyle name="Standard 3 5 3 6 5" xfId="21451"/>
    <cellStyle name="Standard 3 5 3 6 6" xfId="12474"/>
    <cellStyle name="Standard 3 5 3 7" xfId="2886"/>
    <cellStyle name="Standard 3 5 3 7 2" xfId="10842"/>
    <cellStyle name="Standard 3 5 3 7 2 2" xfId="30428"/>
    <cellStyle name="Standard 3 5 3 7 2 3" xfId="18799"/>
    <cellStyle name="Standard 3 5 3 7 3" xfId="5538"/>
    <cellStyle name="Standard 3 5 3 7 3 2" xfId="25123"/>
    <cellStyle name="Standard 3 5 3 7 4" xfId="22471"/>
    <cellStyle name="Standard 3 5 3 7 5" xfId="13494"/>
    <cellStyle name="Standard 3 5 3 8" xfId="1206"/>
    <cellStyle name="Standard 3 5 3 8 2" xfId="9162"/>
    <cellStyle name="Standard 3 5 3 8 2 2" xfId="28748"/>
    <cellStyle name="Standard 3 5 3 8 2 3" xfId="17119"/>
    <cellStyle name="Standard 3 5 3 8 3" xfId="6510"/>
    <cellStyle name="Standard 3 5 3 8 3 2" xfId="26095"/>
    <cellStyle name="Standard 3 5 3 8 4" xfId="20791"/>
    <cellStyle name="Standard 3 5 3 8 5" xfId="14466"/>
    <cellStyle name="Standard 3 5 3 9" xfId="8190"/>
    <cellStyle name="Standard 3 5 3 9 2" xfId="27776"/>
    <cellStyle name="Standard 3 5 3 9 3" xfId="16147"/>
    <cellStyle name="Standard 3 5 4" xfId="216"/>
    <cellStyle name="Standard 3 5 4 10" xfId="19801"/>
    <cellStyle name="Standard 3 5 4 11" xfId="11922"/>
    <cellStyle name="Standard 3 5 4 2" xfId="498"/>
    <cellStyle name="Standard 3 5 4 2 2" xfId="1110"/>
    <cellStyle name="Standard 3 5 4 2 2 2" xfId="3762"/>
    <cellStyle name="Standard 3 5 4 2 2 2 2" xfId="11718"/>
    <cellStyle name="Standard 3 5 4 2 2 2 2 2" xfId="31304"/>
    <cellStyle name="Standard 3 5 4 2 2 2 2 3" xfId="19675"/>
    <cellStyle name="Standard 3 5 4 2 2 2 3" xfId="6414"/>
    <cellStyle name="Standard 3 5 4 2 2 2 3 2" xfId="25999"/>
    <cellStyle name="Standard 3 5 4 2 2 2 4" xfId="23347"/>
    <cellStyle name="Standard 3 5 4 2 2 2 5" xfId="14370"/>
    <cellStyle name="Standard 3 5 4 2 2 3" xfId="2742"/>
    <cellStyle name="Standard 3 5 4 2 2 3 2" xfId="10698"/>
    <cellStyle name="Standard 3 5 4 2 2 3 2 2" xfId="30284"/>
    <cellStyle name="Standard 3 5 4 2 2 3 2 3" xfId="18655"/>
    <cellStyle name="Standard 3 5 4 2 2 3 3" xfId="8046"/>
    <cellStyle name="Standard 3 5 4 2 2 3 3 2" xfId="27631"/>
    <cellStyle name="Standard 3 5 4 2 2 3 4" xfId="22327"/>
    <cellStyle name="Standard 3 5 4 2 2 3 5" xfId="16002"/>
    <cellStyle name="Standard 3 5 4 2 2 4" xfId="9066"/>
    <cellStyle name="Standard 3 5 4 2 2 4 2" xfId="28652"/>
    <cellStyle name="Standard 3 5 4 2 2 4 3" xfId="17023"/>
    <cellStyle name="Standard 3 5 4 2 2 5" xfId="5394"/>
    <cellStyle name="Standard 3 5 4 2 2 5 2" xfId="24979"/>
    <cellStyle name="Standard 3 5 4 2 2 6" xfId="20695"/>
    <cellStyle name="Standard 3 5 4 2 2 7" xfId="13350"/>
    <cellStyle name="Standard 3 5 4 2 3" xfId="2130"/>
    <cellStyle name="Standard 3 5 4 2 3 2" xfId="7434"/>
    <cellStyle name="Standard 3 5 4 2 3 2 2" xfId="27019"/>
    <cellStyle name="Standard 3 5 4 2 3 2 3" xfId="15390"/>
    <cellStyle name="Standard 3 5 4 2 3 3" xfId="10086"/>
    <cellStyle name="Standard 3 5 4 2 3 3 2" xfId="29672"/>
    <cellStyle name="Standard 3 5 4 2 3 3 3" xfId="18043"/>
    <cellStyle name="Standard 3 5 4 2 3 4" xfId="4782"/>
    <cellStyle name="Standard 3 5 4 2 3 4 2" xfId="24367"/>
    <cellStyle name="Standard 3 5 4 2 3 5" xfId="21715"/>
    <cellStyle name="Standard 3 5 4 2 3 6" xfId="12738"/>
    <cellStyle name="Standard 3 5 4 2 4" xfId="3150"/>
    <cellStyle name="Standard 3 5 4 2 4 2" xfId="11106"/>
    <cellStyle name="Standard 3 5 4 2 4 2 2" xfId="30692"/>
    <cellStyle name="Standard 3 5 4 2 4 2 3" xfId="19063"/>
    <cellStyle name="Standard 3 5 4 2 4 3" xfId="5802"/>
    <cellStyle name="Standard 3 5 4 2 4 3 2" xfId="25387"/>
    <cellStyle name="Standard 3 5 4 2 4 4" xfId="22735"/>
    <cellStyle name="Standard 3 5 4 2 4 5" xfId="13758"/>
    <cellStyle name="Standard 3 5 4 2 5" xfId="1722"/>
    <cellStyle name="Standard 3 5 4 2 5 2" xfId="9678"/>
    <cellStyle name="Standard 3 5 4 2 5 2 2" xfId="29264"/>
    <cellStyle name="Standard 3 5 4 2 5 2 3" xfId="17635"/>
    <cellStyle name="Standard 3 5 4 2 5 3" xfId="7026"/>
    <cellStyle name="Standard 3 5 4 2 5 3 2" xfId="26611"/>
    <cellStyle name="Standard 3 5 4 2 5 4" xfId="21307"/>
    <cellStyle name="Standard 3 5 4 2 5 5" xfId="14982"/>
    <cellStyle name="Standard 3 5 4 2 6" xfId="8454"/>
    <cellStyle name="Standard 3 5 4 2 6 2" xfId="28040"/>
    <cellStyle name="Standard 3 5 4 2 6 3" xfId="16411"/>
    <cellStyle name="Standard 3 5 4 2 7" xfId="4374"/>
    <cellStyle name="Standard 3 5 4 2 7 2" xfId="23959"/>
    <cellStyle name="Standard 3 5 4 2 8" xfId="20083"/>
    <cellStyle name="Standard 3 5 4 2 9" xfId="12330"/>
    <cellStyle name="Standard 3 5 4 3" xfId="828"/>
    <cellStyle name="Standard 3 5 4 3 2" xfId="2460"/>
    <cellStyle name="Standard 3 5 4 3 2 2" xfId="7764"/>
    <cellStyle name="Standard 3 5 4 3 2 2 2" xfId="27349"/>
    <cellStyle name="Standard 3 5 4 3 2 2 3" xfId="15720"/>
    <cellStyle name="Standard 3 5 4 3 2 3" xfId="10416"/>
    <cellStyle name="Standard 3 5 4 3 2 3 2" xfId="30002"/>
    <cellStyle name="Standard 3 5 4 3 2 3 3" xfId="18373"/>
    <cellStyle name="Standard 3 5 4 3 2 4" xfId="5112"/>
    <cellStyle name="Standard 3 5 4 3 2 4 2" xfId="24697"/>
    <cellStyle name="Standard 3 5 4 3 2 5" xfId="22045"/>
    <cellStyle name="Standard 3 5 4 3 2 6" xfId="13068"/>
    <cellStyle name="Standard 3 5 4 3 3" xfId="3480"/>
    <cellStyle name="Standard 3 5 4 3 3 2" xfId="11436"/>
    <cellStyle name="Standard 3 5 4 3 3 2 2" xfId="31022"/>
    <cellStyle name="Standard 3 5 4 3 3 2 3" xfId="19393"/>
    <cellStyle name="Standard 3 5 4 3 3 3" xfId="6132"/>
    <cellStyle name="Standard 3 5 4 3 3 3 2" xfId="25717"/>
    <cellStyle name="Standard 3 5 4 3 3 4" xfId="23065"/>
    <cellStyle name="Standard 3 5 4 3 3 5" xfId="14088"/>
    <cellStyle name="Standard 3 5 4 3 4" xfId="1440"/>
    <cellStyle name="Standard 3 5 4 3 4 2" xfId="9396"/>
    <cellStyle name="Standard 3 5 4 3 4 2 2" xfId="28982"/>
    <cellStyle name="Standard 3 5 4 3 4 2 3" xfId="17353"/>
    <cellStyle name="Standard 3 5 4 3 4 3" xfId="6744"/>
    <cellStyle name="Standard 3 5 4 3 4 3 2" xfId="26329"/>
    <cellStyle name="Standard 3 5 4 3 4 4" xfId="21025"/>
    <cellStyle name="Standard 3 5 4 3 4 5" xfId="14700"/>
    <cellStyle name="Standard 3 5 4 3 5" xfId="8784"/>
    <cellStyle name="Standard 3 5 4 3 5 2" xfId="28370"/>
    <cellStyle name="Standard 3 5 4 3 5 3" xfId="16741"/>
    <cellStyle name="Standard 3 5 4 3 6" xfId="4092"/>
    <cellStyle name="Standard 3 5 4 3 6 2" xfId="23677"/>
    <cellStyle name="Standard 3 5 4 3 7" xfId="20413"/>
    <cellStyle name="Standard 3 5 4 3 8" xfId="12048"/>
    <cellStyle name="Standard 3 5 4 4" xfId="702"/>
    <cellStyle name="Standard 3 5 4 4 2" xfId="3354"/>
    <cellStyle name="Standard 3 5 4 4 2 2" xfId="11310"/>
    <cellStyle name="Standard 3 5 4 4 2 2 2" xfId="30896"/>
    <cellStyle name="Standard 3 5 4 4 2 2 3" xfId="19267"/>
    <cellStyle name="Standard 3 5 4 4 2 3" xfId="6006"/>
    <cellStyle name="Standard 3 5 4 4 2 3 2" xfId="25591"/>
    <cellStyle name="Standard 3 5 4 4 2 4" xfId="22939"/>
    <cellStyle name="Standard 3 5 4 4 2 5" xfId="13962"/>
    <cellStyle name="Standard 3 5 4 4 3" xfId="2334"/>
    <cellStyle name="Standard 3 5 4 4 3 2" xfId="10290"/>
    <cellStyle name="Standard 3 5 4 4 3 2 2" xfId="29876"/>
    <cellStyle name="Standard 3 5 4 4 3 2 3" xfId="18247"/>
    <cellStyle name="Standard 3 5 4 4 3 3" xfId="7638"/>
    <cellStyle name="Standard 3 5 4 4 3 3 2" xfId="27223"/>
    <cellStyle name="Standard 3 5 4 4 3 4" xfId="21919"/>
    <cellStyle name="Standard 3 5 4 4 3 5" xfId="15594"/>
    <cellStyle name="Standard 3 5 4 4 4" xfId="8658"/>
    <cellStyle name="Standard 3 5 4 4 4 2" xfId="28244"/>
    <cellStyle name="Standard 3 5 4 4 4 3" xfId="16615"/>
    <cellStyle name="Standard 3 5 4 4 5" xfId="4986"/>
    <cellStyle name="Standard 3 5 4 4 5 2" xfId="24571"/>
    <cellStyle name="Standard 3 5 4 4 6" xfId="20287"/>
    <cellStyle name="Standard 3 5 4 4 7" xfId="12942"/>
    <cellStyle name="Standard 3 5 4 5" xfId="1848"/>
    <cellStyle name="Standard 3 5 4 5 2" xfId="7152"/>
    <cellStyle name="Standard 3 5 4 5 2 2" xfId="26737"/>
    <cellStyle name="Standard 3 5 4 5 2 3" xfId="15108"/>
    <cellStyle name="Standard 3 5 4 5 3" xfId="9804"/>
    <cellStyle name="Standard 3 5 4 5 3 2" xfId="29390"/>
    <cellStyle name="Standard 3 5 4 5 3 3" xfId="17761"/>
    <cellStyle name="Standard 3 5 4 5 4" xfId="4500"/>
    <cellStyle name="Standard 3 5 4 5 4 2" xfId="24085"/>
    <cellStyle name="Standard 3 5 4 5 5" xfId="21433"/>
    <cellStyle name="Standard 3 5 4 5 6" xfId="12456"/>
    <cellStyle name="Standard 3 5 4 6" xfId="2868"/>
    <cellStyle name="Standard 3 5 4 6 2" xfId="10824"/>
    <cellStyle name="Standard 3 5 4 6 2 2" xfId="30410"/>
    <cellStyle name="Standard 3 5 4 6 2 3" xfId="18781"/>
    <cellStyle name="Standard 3 5 4 6 3" xfId="5520"/>
    <cellStyle name="Standard 3 5 4 6 3 2" xfId="25105"/>
    <cellStyle name="Standard 3 5 4 6 4" xfId="22453"/>
    <cellStyle name="Standard 3 5 4 6 5" xfId="13476"/>
    <cellStyle name="Standard 3 5 4 7" xfId="1314"/>
    <cellStyle name="Standard 3 5 4 7 2" xfId="9270"/>
    <cellStyle name="Standard 3 5 4 7 2 2" xfId="28856"/>
    <cellStyle name="Standard 3 5 4 7 2 3" xfId="17227"/>
    <cellStyle name="Standard 3 5 4 7 3" xfId="6618"/>
    <cellStyle name="Standard 3 5 4 7 3 2" xfId="26203"/>
    <cellStyle name="Standard 3 5 4 7 4" xfId="20899"/>
    <cellStyle name="Standard 3 5 4 7 5" xfId="14574"/>
    <cellStyle name="Standard 3 5 4 8" xfId="8172"/>
    <cellStyle name="Standard 3 5 4 8 2" xfId="27758"/>
    <cellStyle name="Standard 3 5 4 8 3" xfId="16129"/>
    <cellStyle name="Standard 3 5 4 9" xfId="3966"/>
    <cellStyle name="Standard 3 5 4 9 2" xfId="23551"/>
    <cellStyle name="Standard 3 5 5" xfId="282"/>
    <cellStyle name="Standard 3 5 5 10" xfId="19867"/>
    <cellStyle name="Standard 3 5 5 11" xfId="11862"/>
    <cellStyle name="Standard 3 5 5 2" xfId="438"/>
    <cellStyle name="Standard 3 5 5 2 2" xfId="1050"/>
    <cellStyle name="Standard 3 5 5 2 2 2" xfId="3702"/>
    <cellStyle name="Standard 3 5 5 2 2 2 2" xfId="11658"/>
    <cellStyle name="Standard 3 5 5 2 2 2 2 2" xfId="31244"/>
    <cellStyle name="Standard 3 5 5 2 2 2 2 3" xfId="19615"/>
    <cellStyle name="Standard 3 5 5 2 2 2 3" xfId="6354"/>
    <cellStyle name="Standard 3 5 5 2 2 2 3 2" xfId="25939"/>
    <cellStyle name="Standard 3 5 5 2 2 2 4" xfId="23287"/>
    <cellStyle name="Standard 3 5 5 2 2 2 5" xfId="14310"/>
    <cellStyle name="Standard 3 5 5 2 2 3" xfId="2682"/>
    <cellStyle name="Standard 3 5 5 2 2 3 2" xfId="10638"/>
    <cellStyle name="Standard 3 5 5 2 2 3 2 2" xfId="30224"/>
    <cellStyle name="Standard 3 5 5 2 2 3 2 3" xfId="18595"/>
    <cellStyle name="Standard 3 5 5 2 2 3 3" xfId="7986"/>
    <cellStyle name="Standard 3 5 5 2 2 3 3 2" xfId="27571"/>
    <cellStyle name="Standard 3 5 5 2 2 3 4" xfId="22267"/>
    <cellStyle name="Standard 3 5 5 2 2 3 5" xfId="15942"/>
    <cellStyle name="Standard 3 5 5 2 2 4" xfId="9006"/>
    <cellStyle name="Standard 3 5 5 2 2 4 2" xfId="28592"/>
    <cellStyle name="Standard 3 5 5 2 2 4 3" xfId="16963"/>
    <cellStyle name="Standard 3 5 5 2 2 5" xfId="5334"/>
    <cellStyle name="Standard 3 5 5 2 2 5 2" xfId="24919"/>
    <cellStyle name="Standard 3 5 5 2 2 6" xfId="20635"/>
    <cellStyle name="Standard 3 5 5 2 2 7" xfId="13290"/>
    <cellStyle name="Standard 3 5 5 2 3" xfId="2070"/>
    <cellStyle name="Standard 3 5 5 2 3 2" xfId="7374"/>
    <cellStyle name="Standard 3 5 5 2 3 2 2" xfId="26959"/>
    <cellStyle name="Standard 3 5 5 2 3 2 3" xfId="15330"/>
    <cellStyle name="Standard 3 5 5 2 3 3" xfId="10026"/>
    <cellStyle name="Standard 3 5 5 2 3 3 2" xfId="29612"/>
    <cellStyle name="Standard 3 5 5 2 3 3 3" xfId="17983"/>
    <cellStyle name="Standard 3 5 5 2 3 4" xfId="4722"/>
    <cellStyle name="Standard 3 5 5 2 3 4 2" xfId="24307"/>
    <cellStyle name="Standard 3 5 5 2 3 5" xfId="21655"/>
    <cellStyle name="Standard 3 5 5 2 3 6" xfId="12678"/>
    <cellStyle name="Standard 3 5 5 2 4" xfId="3090"/>
    <cellStyle name="Standard 3 5 5 2 4 2" xfId="11046"/>
    <cellStyle name="Standard 3 5 5 2 4 2 2" xfId="30632"/>
    <cellStyle name="Standard 3 5 5 2 4 2 3" xfId="19003"/>
    <cellStyle name="Standard 3 5 5 2 4 3" xfId="5742"/>
    <cellStyle name="Standard 3 5 5 2 4 3 2" xfId="25327"/>
    <cellStyle name="Standard 3 5 5 2 4 4" xfId="22675"/>
    <cellStyle name="Standard 3 5 5 2 4 5" xfId="13698"/>
    <cellStyle name="Standard 3 5 5 2 5" xfId="1662"/>
    <cellStyle name="Standard 3 5 5 2 5 2" xfId="9618"/>
    <cellStyle name="Standard 3 5 5 2 5 2 2" xfId="29204"/>
    <cellStyle name="Standard 3 5 5 2 5 2 3" xfId="17575"/>
    <cellStyle name="Standard 3 5 5 2 5 3" xfId="6966"/>
    <cellStyle name="Standard 3 5 5 2 5 3 2" xfId="26551"/>
    <cellStyle name="Standard 3 5 5 2 5 4" xfId="21247"/>
    <cellStyle name="Standard 3 5 5 2 5 5" xfId="14922"/>
    <cellStyle name="Standard 3 5 5 2 6" xfId="8394"/>
    <cellStyle name="Standard 3 5 5 2 6 2" xfId="27980"/>
    <cellStyle name="Standard 3 5 5 2 6 3" xfId="16351"/>
    <cellStyle name="Standard 3 5 5 2 7" xfId="4314"/>
    <cellStyle name="Standard 3 5 5 2 7 2" xfId="23899"/>
    <cellStyle name="Standard 3 5 5 2 8" xfId="20023"/>
    <cellStyle name="Standard 3 5 5 2 9" xfId="12270"/>
    <cellStyle name="Standard 3 5 5 3" xfId="894"/>
    <cellStyle name="Standard 3 5 5 3 2" xfId="2526"/>
    <cellStyle name="Standard 3 5 5 3 2 2" xfId="7830"/>
    <cellStyle name="Standard 3 5 5 3 2 2 2" xfId="27415"/>
    <cellStyle name="Standard 3 5 5 3 2 2 3" xfId="15786"/>
    <cellStyle name="Standard 3 5 5 3 2 3" xfId="10482"/>
    <cellStyle name="Standard 3 5 5 3 2 3 2" xfId="30068"/>
    <cellStyle name="Standard 3 5 5 3 2 3 3" xfId="18439"/>
    <cellStyle name="Standard 3 5 5 3 2 4" xfId="5178"/>
    <cellStyle name="Standard 3 5 5 3 2 4 2" xfId="24763"/>
    <cellStyle name="Standard 3 5 5 3 2 5" xfId="22111"/>
    <cellStyle name="Standard 3 5 5 3 2 6" xfId="13134"/>
    <cellStyle name="Standard 3 5 5 3 3" xfId="3546"/>
    <cellStyle name="Standard 3 5 5 3 3 2" xfId="11502"/>
    <cellStyle name="Standard 3 5 5 3 3 2 2" xfId="31088"/>
    <cellStyle name="Standard 3 5 5 3 3 2 3" xfId="19459"/>
    <cellStyle name="Standard 3 5 5 3 3 3" xfId="6198"/>
    <cellStyle name="Standard 3 5 5 3 3 3 2" xfId="25783"/>
    <cellStyle name="Standard 3 5 5 3 3 4" xfId="23131"/>
    <cellStyle name="Standard 3 5 5 3 3 5" xfId="14154"/>
    <cellStyle name="Standard 3 5 5 3 4" xfId="1506"/>
    <cellStyle name="Standard 3 5 5 3 4 2" xfId="9462"/>
    <cellStyle name="Standard 3 5 5 3 4 2 2" xfId="29048"/>
    <cellStyle name="Standard 3 5 5 3 4 2 3" xfId="17419"/>
    <cellStyle name="Standard 3 5 5 3 4 3" xfId="6810"/>
    <cellStyle name="Standard 3 5 5 3 4 3 2" xfId="26395"/>
    <cellStyle name="Standard 3 5 5 3 4 4" xfId="21091"/>
    <cellStyle name="Standard 3 5 5 3 4 5" xfId="14766"/>
    <cellStyle name="Standard 3 5 5 3 5" xfId="8850"/>
    <cellStyle name="Standard 3 5 5 3 5 2" xfId="28436"/>
    <cellStyle name="Standard 3 5 5 3 5 3" xfId="16807"/>
    <cellStyle name="Standard 3 5 5 3 6" xfId="4158"/>
    <cellStyle name="Standard 3 5 5 3 6 2" xfId="23743"/>
    <cellStyle name="Standard 3 5 5 3 7" xfId="20479"/>
    <cellStyle name="Standard 3 5 5 3 8" xfId="12114"/>
    <cellStyle name="Standard 3 5 5 4" xfId="642"/>
    <cellStyle name="Standard 3 5 5 4 2" xfId="3294"/>
    <cellStyle name="Standard 3 5 5 4 2 2" xfId="11250"/>
    <cellStyle name="Standard 3 5 5 4 2 2 2" xfId="30836"/>
    <cellStyle name="Standard 3 5 5 4 2 2 3" xfId="19207"/>
    <cellStyle name="Standard 3 5 5 4 2 3" xfId="5946"/>
    <cellStyle name="Standard 3 5 5 4 2 3 2" xfId="25531"/>
    <cellStyle name="Standard 3 5 5 4 2 4" xfId="22879"/>
    <cellStyle name="Standard 3 5 5 4 2 5" xfId="13902"/>
    <cellStyle name="Standard 3 5 5 4 3" xfId="2274"/>
    <cellStyle name="Standard 3 5 5 4 3 2" xfId="10230"/>
    <cellStyle name="Standard 3 5 5 4 3 2 2" xfId="29816"/>
    <cellStyle name="Standard 3 5 5 4 3 2 3" xfId="18187"/>
    <cellStyle name="Standard 3 5 5 4 3 3" xfId="7578"/>
    <cellStyle name="Standard 3 5 5 4 3 3 2" xfId="27163"/>
    <cellStyle name="Standard 3 5 5 4 3 4" xfId="21859"/>
    <cellStyle name="Standard 3 5 5 4 3 5" xfId="15534"/>
    <cellStyle name="Standard 3 5 5 4 4" xfId="8598"/>
    <cellStyle name="Standard 3 5 5 4 4 2" xfId="28184"/>
    <cellStyle name="Standard 3 5 5 4 4 3" xfId="16555"/>
    <cellStyle name="Standard 3 5 5 4 5" xfId="4926"/>
    <cellStyle name="Standard 3 5 5 4 5 2" xfId="24511"/>
    <cellStyle name="Standard 3 5 5 4 6" xfId="20227"/>
    <cellStyle name="Standard 3 5 5 4 7" xfId="12882"/>
    <cellStyle name="Standard 3 5 5 5" xfId="1914"/>
    <cellStyle name="Standard 3 5 5 5 2" xfId="7218"/>
    <cellStyle name="Standard 3 5 5 5 2 2" xfId="26803"/>
    <cellStyle name="Standard 3 5 5 5 2 3" xfId="15174"/>
    <cellStyle name="Standard 3 5 5 5 3" xfId="9870"/>
    <cellStyle name="Standard 3 5 5 5 3 2" xfId="29456"/>
    <cellStyle name="Standard 3 5 5 5 3 3" xfId="17827"/>
    <cellStyle name="Standard 3 5 5 5 4" xfId="4566"/>
    <cellStyle name="Standard 3 5 5 5 4 2" xfId="24151"/>
    <cellStyle name="Standard 3 5 5 5 5" xfId="21499"/>
    <cellStyle name="Standard 3 5 5 5 6" xfId="12522"/>
    <cellStyle name="Standard 3 5 5 6" xfId="2934"/>
    <cellStyle name="Standard 3 5 5 6 2" xfId="10890"/>
    <cellStyle name="Standard 3 5 5 6 2 2" xfId="30476"/>
    <cellStyle name="Standard 3 5 5 6 2 3" xfId="18847"/>
    <cellStyle name="Standard 3 5 5 6 3" xfId="5586"/>
    <cellStyle name="Standard 3 5 5 6 3 2" xfId="25171"/>
    <cellStyle name="Standard 3 5 5 6 4" xfId="22519"/>
    <cellStyle name="Standard 3 5 5 6 5" xfId="13542"/>
    <cellStyle name="Standard 3 5 5 7" xfId="1254"/>
    <cellStyle name="Standard 3 5 5 7 2" xfId="9210"/>
    <cellStyle name="Standard 3 5 5 7 2 2" xfId="28796"/>
    <cellStyle name="Standard 3 5 5 7 2 3" xfId="17167"/>
    <cellStyle name="Standard 3 5 5 7 3" xfId="6558"/>
    <cellStyle name="Standard 3 5 5 7 3 2" xfId="26143"/>
    <cellStyle name="Standard 3 5 5 7 4" xfId="20839"/>
    <cellStyle name="Standard 3 5 5 7 5" xfId="14514"/>
    <cellStyle name="Standard 3 5 5 8" xfId="8238"/>
    <cellStyle name="Standard 3 5 5 8 2" xfId="27824"/>
    <cellStyle name="Standard 3 5 5 8 3" xfId="16195"/>
    <cellStyle name="Standard 3 5 5 9" xfId="3906"/>
    <cellStyle name="Standard 3 5 5 9 2" xfId="23491"/>
    <cellStyle name="Standard 3 5 6" xfId="372"/>
    <cellStyle name="Standard 3 5 6 2" xfId="984"/>
    <cellStyle name="Standard 3 5 6 2 2" xfId="3636"/>
    <cellStyle name="Standard 3 5 6 2 2 2" xfId="11592"/>
    <cellStyle name="Standard 3 5 6 2 2 2 2" xfId="31178"/>
    <cellStyle name="Standard 3 5 6 2 2 2 3" xfId="19549"/>
    <cellStyle name="Standard 3 5 6 2 2 3" xfId="6288"/>
    <cellStyle name="Standard 3 5 6 2 2 3 2" xfId="25873"/>
    <cellStyle name="Standard 3 5 6 2 2 4" xfId="23221"/>
    <cellStyle name="Standard 3 5 6 2 2 5" xfId="14244"/>
    <cellStyle name="Standard 3 5 6 2 3" xfId="2616"/>
    <cellStyle name="Standard 3 5 6 2 3 2" xfId="10572"/>
    <cellStyle name="Standard 3 5 6 2 3 2 2" xfId="30158"/>
    <cellStyle name="Standard 3 5 6 2 3 2 3" xfId="18529"/>
    <cellStyle name="Standard 3 5 6 2 3 3" xfId="7920"/>
    <cellStyle name="Standard 3 5 6 2 3 3 2" xfId="27505"/>
    <cellStyle name="Standard 3 5 6 2 3 4" xfId="22201"/>
    <cellStyle name="Standard 3 5 6 2 3 5" xfId="15876"/>
    <cellStyle name="Standard 3 5 6 2 4" xfId="8940"/>
    <cellStyle name="Standard 3 5 6 2 4 2" xfId="28526"/>
    <cellStyle name="Standard 3 5 6 2 4 3" xfId="16897"/>
    <cellStyle name="Standard 3 5 6 2 5" xfId="5268"/>
    <cellStyle name="Standard 3 5 6 2 5 2" xfId="24853"/>
    <cellStyle name="Standard 3 5 6 2 6" xfId="20569"/>
    <cellStyle name="Standard 3 5 6 2 7" xfId="13224"/>
    <cellStyle name="Standard 3 5 6 3" xfId="2004"/>
    <cellStyle name="Standard 3 5 6 3 2" xfId="7308"/>
    <cellStyle name="Standard 3 5 6 3 2 2" xfId="26893"/>
    <cellStyle name="Standard 3 5 6 3 2 3" xfId="15264"/>
    <cellStyle name="Standard 3 5 6 3 3" xfId="9960"/>
    <cellStyle name="Standard 3 5 6 3 3 2" xfId="29546"/>
    <cellStyle name="Standard 3 5 6 3 3 3" xfId="17917"/>
    <cellStyle name="Standard 3 5 6 3 4" xfId="4656"/>
    <cellStyle name="Standard 3 5 6 3 4 2" xfId="24241"/>
    <cellStyle name="Standard 3 5 6 3 5" xfId="21589"/>
    <cellStyle name="Standard 3 5 6 3 6" xfId="12612"/>
    <cellStyle name="Standard 3 5 6 4" xfId="3024"/>
    <cellStyle name="Standard 3 5 6 4 2" xfId="10980"/>
    <cellStyle name="Standard 3 5 6 4 2 2" xfId="30566"/>
    <cellStyle name="Standard 3 5 6 4 2 3" xfId="18937"/>
    <cellStyle name="Standard 3 5 6 4 3" xfId="5676"/>
    <cellStyle name="Standard 3 5 6 4 3 2" xfId="25261"/>
    <cellStyle name="Standard 3 5 6 4 4" xfId="22609"/>
    <cellStyle name="Standard 3 5 6 4 5" xfId="13632"/>
    <cellStyle name="Standard 3 5 6 5" xfId="1596"/>
    <cellStyle name="Standard 3 5 6 5 2" xfId="9552"/>
    <cellStyle name="Standard 3 5 6 5 2 2" xfId="29138"/>
    <cellStyle name="Standard 3 5 6 5 2 3" xfId="17509"/>
    <cellStyle name="Standard 3 5 6 5 3" xfId="6900"/>
    <cellStyle name="Standard 3 5 6 5 3 2" xfId="26485"/>
    <cellStyle name="Standard 3 5 6 5 4" xfId="21181"/>
    <cellStyle name="Standard 3 5 6 5 5" xfId="14856"/>
    <cellStyle name="Standard 3 5 6 6" xfId="8328"/>
    <cellStyle name="Standard 3 5 6 6 2" xfId="27914"/>
    <cellStyle name="Standard 3 5 6 6 3" xfId="16285"/>
    <cellStyle name="Standard 3 5 6 7" xfId="4248"/>
    <cellStyle name="Standard 3 5 6 7 2" xfId="23833"/>
    <cellStyle name="Standard 3 5 6 8" xfId="19957"/>
    <cellStyle name="Standard 3 5 6 9" xfId="12204"/>
    <cellStyle name="Standard 3 5 7" xfId="768"/>
    <cellStyle name="Standard 3 5 7 2" xfId="2400"/>
    <cellStyle name="Standard 3 5 7 2 2" xfId="7704"/>
    <cellStyle name="Standard 3 5 7 2 2 2" xfId="27289"/>
    <cellStyle name="Standard 3 5 7 2 2 3" xfId="15660"/>
    <cellStyle name="Standard 3 5 7 2 3" xfId="10356"/>
    <cellStyle name="Standard 3 5 7 2 3 2" xfId="29942"/>
    <cellStyle name="Standard 3 5 7 2 3 3" xfId="18313"/>
    <cellStyle name="Standard 3 5 7 2 4" xfId="5052"/>
    <cellStyle name="Standard 3 5 7 2 4 2" xfId="24637"/>
    <cellStyle name="Standard 3 5 7 2 5" xfId="21985"/>
    <cellStyle name="Standard 3 5 7 2 6" xfId="13008"/>
    <cellStyle name="Standard 3 5 7 3" xfId="3420"/>
    <cellStyle name="Standard 3 5 7 3 2" xfId="11376"/>
    <cellStyle name="Standard 3 5 7 3 2 2" xfId="30962"/>
    <cellStyle name="Standard 3 5 7 3 2 3" xfId="19333"/>
    <cellStyle name="Standard 3 5 7 3 3" xfId="6072"/>
    <cellStyle name="Standard 3 5 7 3 3 2" xfId="25657"/>
    <cellStyle name="Standard 3 5 7 3 4" xfId="23005"/>
    <cellStyle name="Standard 3 5 7 3 5" xfId="14028"/>
    <cellStyle name="Standard 3 5 7 4" xfId="1380"/>
    <cellStyle name="Standard 3 5 7 4 2" xfId="9336"/>
    <cellStyle name="Standard 3 5 7 4 2 2" xfId="28922"/>
    <cellStyle name="Standard 3 5 7 4 2 3" xfId="17293"/>
    <cellStyle name="Standard 3 5 7 4 3" xfId="6684"/>
    <cellStyle name="Standard 3 5 7 4 3 2" xfId="26269"/>
    <cellStyle name="Standard 3 5 7 4 4" xfId="20965"/>
    <cellStyle name="Standard 3 5 7 4 5" xfId="14640"/>
    <cellStyle name="Standard 3 5 7 5" xfId="8724"/>
    <cellStyle name="Standard 3 5 7 5 2" xfId="28310"/>
    <cellStyle name="Standard 3 5 7 5 3" xfId="16681"/>
    <cellStyle name="Standard 3 5 7 6" xfId="4032"/>
    <cellStyle name="Standard 3 5 7 6 2" xfId="23617"/>
    <cellStyle name="Standard 3 5 7 7" xfId="20353"/>
    <cellStyle name="Standard 3 5 7 8" xfId="11988"/>
    <cellStyle name="Standard 3 5 8" xfId="576"/>
    <cellStyle name="Standard 3 5 8 2" xfId="3228"/>
    <cellStyle name="Standard 3 5 8 2 2" xfId="11184"/>
    <cellStyle name="Standard 3 5 8 2 2 2" xfId="30770"/>
    <cellStyle name="Standard 3 5 8 2 2 3" xfId="19141"/>
    <cellStyle name="Standard 3 5 8 2 3" xfId="5880"/>
    <cellStyle name="Standard 3 5 8 2 3 2" xfId="25465"/>
    <cellStyle name="Standard 3 5 8 2 4" xfId="22813"/>
    <cellStyle name="Standard 3 5 8 2 5" xfId="13836"/>
    <cellStyle name="Standard 3 5 8 3" xfId="2208"/>
    <cellStyle name="Standard 3 5 8 3 2" xfId="10164"/>
    <cellStyle name="Standard 3 5 8 3 2 2" xfId="29750"/>
    <cellStyle name="Standard 3 5 8 3 2 3" xfId="18121"/>
    <cellStyle name="Standard 3 5 8 3 3" xfId="7512"/>
    <cellStyle name="Standard 3 5 8 3 3 2" xfId="27097"/>
    <cellStyle name="Standard 3 5 8 3 4" xfId="21793"/>
    <cellStyle name="Standard 3 5 8 3 5" xfId="15468"/>
    <cellStyle name="Standard 3 5 8 4" xfId="8532"/>
    <cellStyle name="Standard 3 5 8 4 2" xfId="28118"/>
    <cellStyle name="Standard 3 5 8 4 3" xfId="16489"/>
    <cellStyle name="Standard 3 5 8 5" xfId="4860"/>
    <cellStyle name="Standard 3 5 8 5 2" xfId="24445"/>
    <cellStyle name="Standard 3 5 8 6" xfId="20161"/>
    <cellStyle name="Standard 3 5 8 7" xfId="12816"/>
    <cellStyle name="Standard 3 5 9" xfId="1788"/>
    <cellStyle name="Standard 3 5 9 2" xfId="7092"/>
    <cellStyle name="Standard 3 5 9 2 2" xfId="26677"/>
    <cellStyle name="Standard 3 5 9 2 3" xfId="15048"/>
    <cellStyle name="Standard 3 5 9 3" xfId="9744"/>
    <cellStyle name="Standard 3 5 9 3 2" xfId="29330"/>
    <cellStyle name="Standard 3 5 9 3 3" xfId="17701"/>
    <cellStyle name="Standard 3 5 9 4" xfId="4440"/>
    <cellStyle name="Standard 3 5 9 4 2" xfId="24025"/>
    <cellStyle name="Standard 3 5 9 5" xfId="21373"/>
    <cellStyle name="Standard 3 5 9 6" xfId="12396"/>
    <cellStyle name="Standard 3 6" xfId="182"/>
    <cellStyle name="Standard 3 6 10" xfId="1182"/>
    <cellStyle name="Standard 3 6 10 2" xfId="9138"/>
    <cellStyle name="Standard 3 6 10 2 2" xfId="28724"/>
    <cellStyle name="Standard 3 6 10 2 3" xfId="17095"/>
    <cellStyle name="Standard 3 6 10 3" xfId="6486"/>
    <cellStyle name="Standard 3 6 10 3 2" xfId="26071"/>
    <cellStyle name="Standard 3 6 10 4" xfId="20767"/>
    <cellStyle name="Standard 3 6 10 5" xfId="14442"/>
    <cellStyle name="Standard 3 6 11" xfId="8136"/>
    <cellStyle name="Standard 3 6 11 2" xfId="27722"/>
    <cellStyle name="Standard 3 6 11 3" xfId="16093"/>
    <cellStyle name="Standard 3 6 12" xfId="3834"/>
    <cellStyle name="Standard 3 6 12 2" xfId="23419"/>
    <cellStyle name="Standard 3 6 13" xfId="19765"/>
    <cellStyle name="Standard 3 6 14" xfId="11790"/>
    <cellStyle name="Standard 3 6 2" xfId="258"/>
    <cellStyle name="Standard 3 6 2 10" xfId="3882"/>
    <cellStyle name="Standard 3 6 2 10 2" xfId="23467"/>
    <cellStyle name="Standard 3 6 2 11" xfId="19843"/>
    <cellStyle name="Standard 3 6 2 12" xfId="11838"/>
    <cellStyle name="Standard 3 6 2 2" xfId="342"/>
    <cellStyle name="Standard 3 6 2 2 10" xfId="19927"/>
    <cellStyle name="Standard 3 6 2 2 11" xfId="11964"/>
    <cellStyle name="Standard 3 6 2 2 2" xfId="540"/>
    <cellStyle name="Standard 3 6 2 2 2 2" xfId="1152"/>
    <cellStyle name="Standard 3 6 2 2 2 2 2" xfId="3804"/>
    <cellStyle name="Standard 3 6 2 2 2 2 2 2" xfId="11760"/>
    <cellStyle name="Standard 3 6 2 2 2 2 2 2 2" xfId="31346"/>
    <cellStyle name="Standard 3 6 2 2 2 2 2 2 3" xfId="19717"/>
    <cellStyle name="Standard 3 6 2 2 2 2 2 3" xfId="6456"/>
    <cellStyle name="Standard 3 6 2 2 2 2 2 3 2" xfId="26041"/>
    <cellStyle name="Standard 3 6 2 2 2 2 2 4" xfId="23389"/>
    <cellStyle name="Standard 3 6 2 2 2 2 2 5" xfId="14412"/>
    <cellStyle name="Standard 3 6 2 2 2 2 3" xfId="2784"/>
    <cellStyle name="Standard 3 6 2 2 2 2 3 2" xfId="10740"/>
    <cellStyle name="Standard 3 6 2 2 2 2 3 2 2" xfId="30326"/>
    <cellStyle name="Standard 3 6 2 2 2 2 3 2 3" xfId="18697"/>
    <cellStyle name="Standard 3 6 2 2 2 2 3 3" xfId="8088"/>
    <cellStyle name="Standard 3 6 2 2 2 2 3 3 2" xfId="27673"/>
    <cellStyle name="Standard 3 6 2 2 2 2 3 4" xfId="22369"/>
    <cellStyle name="Standard 3 6 2 2 2 2 3 5" xfId="16044"/>
    <cellStyle name="Standard 3 6 2 2 2 2 4" xfId="9108"/>
    <cellStyle name="Standard 3 6 2 2 2 2 4 2" xfId="28694"/>
    <cellStyle name="Standard 3 6 2 2 2 2 4 3" xfId="17065"/>
    <cellStyle name="Standard 3 6 2 2 2 2 5" xfId="5436"/>
    <cellStyle name="Standard 3 6 2 2 2 2 5 2" xfId="25021"/>
    <cellStyle name="Standard 3 6 2 2 2 2 6" xfId="20737"/>
    <cellStyle name="Standard 3 6 2 2 2 2 7" xfId="13392"/>
    <cellStyle name="Standard 3 6 2 2 2 3" xfId="2172"/>
    <cellStyle name="Standard 3 6 2 2 2 3 2" xfId="7476"/>
    <cellStyle name="Standard 3 6 2 2 2 3 2 2" xfId="27061"/>
    <cellStyle name="Standard 3 6 2 2 2 3 2 3" xfId="15432"/>
    <cellStyle name="Standard 3 6 2 2 2 3 3" xfId="10128"/>
    <cellStyle name="Standard 3 6 2 2 2 3 3 2" xfId="29714"/>
    <cellStyle name="Standard 3 6 2 2 2 3 3 3" xfId="18085"/>
    <cellStyle name="Standard 3 6 2 2 2 3 4" xfId="4824"/>
    <cellStyle name="Standard 3 6 2 2 2 3 4 2" xfId="24409"/>
    <cellStyle name="Standard 3 6 2 2 2 3 5" xfId="21757"/>
    <cellStyle name="Standard 3 6 2 2 2 3 6" xfId="12780"/>
    <cellStyle name="Standard 3 6 2 2 2 4" xfId="3192"/>
    <cellStyle name="Standard 3 6 2 2 2 4 2" xfId="11148"/>
    <cellStyle name="Standard 3 6 2 2 2 4 2 2" xfId="30734"/>
    <cellStyle name="Standard 3 6 2 2 2 4 2 3" xfId="19105"/>
    <cellStyle name="Standard 3 6 2 2 2 4 3" xfId="5844"/>
    <cellStyle name="Standard 3 6 2 2 2 4 3 2" xfId="25429"/>
    <cellStyle name="Standard 3 6 2 2 2 4 4" xfId="22777"/>
    <cellStyle name="Standard 3 6 2 2 2 4 5" xfId="13800"/>
    <cellStyle name="Standard 3 6 2 2 2 5" xfId="1764"/>
    <cellStyle name="Standard 3 6 2 2 2 5 2" xfId="9720"/>
    <cellStyle name="Standard 3 6 2 2 2 5 2 2" xfId="29306"/>
    <cellStyle name="Standard 3 6 2 2 2 5 2 3" xfId="17677"/>
    <cellStyle name="Standard 3 6 2 2 2 5 3" xfId="7068"/>
    <cellStyle name="Standard 3 6 2 2 2 5 3 2" xfId="26653"/>
    <cellStyle name="Standard 3 6 2 2 2 5 4" xfId="21349"/>
    <cellStyle name="Standard 3 6 2 2 2 5 5" xfId="15024"/>
    <cellStyle name="Standard 3 6 2 2 2 6" xfId="8496"/>
    <cellStyle name="Standard 3 6 2 2 2 6 2" xfId="28082"/>
    <cellStyle name="Standard 3 6 2 2 2 6 3" xfId="16453"/>
    <cellStyle name="Standard 3 6 2 2 2 7" xfId="4416"/>
    <cellStyle name="Standard 3 6 2 2 2 7 2" xfId="24001"/>
    <cellStyle name="Standard 3 6 2 2 2 8" xfId="20125"/>
    <cellStyle name="Standard 3 6 2 2 2 9" xfId="12372"/>
    <cellStyle name="Standard 3 6 2 2 3" xfId="954"/>
    <cellStyle name="Standard 3 6 2 2 3 2" xfId="2586"/>
    <cellStyle name="Standard 3 6 2 2 3 2 2" xfId="7890"/>
    <cellStyle name="Standard 3 6 2 2 3 2 2 2" xfId="27475"/>
    <cellStyle name="Standard 3 6 2 2 3 2 2 3" xfId="15846"/>
    <cellStyle name="Standard 3 6 2 2 3 2 3" xfId="10542"/>
    <cellStyle name="Standard 3 6 2 2 3 2 3 2" xfId="30128"/>
    <cellStyle name="Standard 3 6 2 2 3 2 3 3" xfId="18499"/>
    <cellStyle name="Standard 3 6 2 2 3 2 4" xfId="5238"/>
    <cellStyle name="Standard 3 6 2 2 3 2 4 2" xfId="24823"/>
    <cellStyle name="Standard 3 6 2 2 3 2 5" xfId="22171"/>
    <cellStyle name="Standard 3 6 2 2 3 2 6" xfId="13194"/>
    <cellStyle name="Standard 3 6 2 2 3 3" xfId="3606"/>
    <cellStyle name="Standard 3 6 2 2 3 3 2" xfId="11562"/>
    <cellStyle name="Standard 3 6 2 2 3 3 2 2" xfId="31148"/>
    <cellStyle name="Standard 3 6 2 2 3 3 2 3" xfId="19519"/>
    <cellStyle name="Standard 3 6 2 2 3 3 3" xfId="6258"/>
    <cellStyle name="Standard 3 6 2 2 3 3 3 2" xfId="25843"/>
    <cellStyle name="Standard 3 6 2 2 3 3 4" xfId="23191"/>
    <cellStyle name="Standard 3 6 2 2 3 3 5" xfId="14214"/>
    <cellStyle name="Standard 3 6 2 2 3 4" xfId="1566"/>
    <cellStyle name="Standard 3 6 2 2 3 4 2" xfId="9522"/>
    <cellStyle name="Standard 3 6 2 2 3 4 2 2" xfId="29108"/>
    <cellStyle name="Standard 3 6 2 2 3 4 2 3" xfId="17479"/>
    <cellStyle name="Standard 3 6 2 2 3 4 3" xfId="6870"/>
    <cellStyle name="Standard 3 6 2 2 3 4 3 2" xfId="26455"/>
    <cellStyle name="Standard 3 6 2 2 3 4 4" xfId="21151"/>
    <cellStyle name="Standard 3 6 2 2 3 4 5" xfId="14826"/>
    <cellStyle name="Standard 3 6 2 2 3 5" xfId="8910"/>
    <cellStyle name="Standard 3 6 2 2 3 5 2" xfId="28496"/>
    <cellStyle name="Standard 3 6 2 2 3 5 3" xfId="16867"/>
    <cellStyle name="Standard 3 6 2 2 3 6" xfId="4218"/>
    <cellStyle name="Standard 3 6 2 2 3 6 2" xfId="23803"/>
    <cellStyle name="Standard 3 6 2 2 3 7" xfId="20539"/>
    <cellStyle name="Standard 3 6 2 2 3 8" xfId="12174"/>
    <cellStyle name="Standard 3 6 2 2 4" xfId="744"/>
    <cellStyle name="Standard 3 6 2 2 4 2" xfId="3396"/>
    <cellStyle name="Standard 3 6 2 2 4 2 2" xfId="11352"/>
    <cellStyle name="Standard 3 6 2 2 4 2 2 2" xfId="30938"/>
    <cellStyle name="Standard 3 6 2 2 4 2 2 3" xfId="19309"/>
    <cellStyle name="Standard 3 6 2 2 4 2 3" xfId="6048"/>
    <cellStyle name="Standard 3 6 2 2 4 2 3 2" xfId="25633"/>
    <cellStyle name="Standard 3 6 2 2 4 2 4" xfId="22981"/>
    <cellStyle name="Standard 3 6 2 2 4 2 5" xfId="14004"/>
    <cellStyle name="Standard 3 6 2 2 4 3" xfId="2376"/>
    <cellStyle name="Standard 3 6 2 2 4 3 2" xfId="10332"/>
    <cellStyle name="Standard 3 6 2 2 4 3 2 2" xfId="29918"/>
    <cellStyle name="Standard 3 6 2 2 4 3 2 3" xfId="18289"/>
    <cellStyle name="Standard 3 6 2 2 4 3 3" xfId="7680"/>
    <cellStyle name="Standard 3 6 2 2 4 3 3 2" xfId="27265"/>
    <cellStyle name="Standard 3 6 2 2 4 3 4" xfId="21961"/>
    <cellStyle name="Standard 3 6 2 2 4 3 5" xfId="15636"/>
    <cellStyle name="Standard 3 6 2 2 4 4" xfId="8700"/>
    <cellStyle name="Standard 3 6 2 2 4 4 2" xfId="28286"/>
    <cellStyle name="Standard 3 6 2 2 4 4 3" xfId="16657"/>
    <cellStyle name="Standard 3 6 2 2 4 5" xfId="5028"/>
    <cellStyle name="Standard 3 6 2 2 4 5 2" xfId="24613"/>
    <cellStyle name="Standard 3 6 2 2 4 6" xfId="20329"/>
    <cellStyle name="Standard 3 6 2 2 4 7" xfId="12984"/>
    <cellStyle name="Standard 3 6 2 2 5" xfId="1974"/>
    <cellStyle name="Standard 3 6 2 2 5 2" xfId="7278"/>
    <cellStyle name="Standard 3 6 2 2 5 2 2" xfId="26863"/>
    <cellStyle name="Standard 3 6 2 2 5 2 3" xfId="15234"/>
    <cellStyle name="Standard 3 6 2 2 5 3" xfId="9930"/>
    <cellStyle name="Standard 3 6 2 2 5 3 2" xfId="29516"/>
    <cellStyle name="Standard 3 6 2 2 5 3 3" xfId="17887"/>
    <cellStyle name="Standard 3 6 2 2 5 4" xfId="4626"/>
    <cellStyle name="Standard 3 6 2 2 5 4 2" xfId="24211"/>
    <cellStyle name="Standard 3 6 2 2 5 5" xfId="21559"/>
    <cellStyle name="Standard 3 6 2 2 5 6" xfId="12582"/>
    <cellStyle name="Standard 3 6 2 2 6" xfId="2994"/>
    <cellStyle name="Standard 3 6 2 2 6 2" xfId="10950"/>
    <cellStyle name="Standard 3 6 2 2 6 2 2" xfId="30536"/>
    <cellStyle name="Standard 3 6 2 2 6 2 3" xfId="18907"/>
    <cellStyle name="Standard 3 6 2 2 6 3" xfId="5646"/>
    <cellStyle name="Standard 3 6 2 2 6 3 2" xfId="25231"/>
    <cellStyle name="Standard 3 6 2 2 6 4" xfId="22579"/>
    <cellStyle name="Standard 3 6 2 2 6 5" xfId="13602"/>
    <cellStyle name="Standard 3 6 2 2 7" xfId="1356"/>
    <cellStyle name="Standard 3 6 2 2 7 2" xfId="9312"/>
    <cellStyle name="Standard 3 6 2 2 7 2 2" xfId="28898"/>
    <cellStyle name="Standard 3 6 2 2 7 2 3" xfId="17269"/>
    <cellStyle name="Standard 3 6 2 2 7 3" xfId="6660"/>
    <cellStyle name="Standard 3 6 2 2 7 3 2" xfId="26245"/>
    <cellStyle name="Standard 3 6 2 2 7 4" xfId="20941"/>
    <cellStyle name="Standard 3 6 2 2 7 5" xfId="14616"/>
    <cellStyle name="Standard 3 6 2 2 8" xfId="8298"/>
    <cellStyle name="Standard 3 6 2 2 8 2" xfId="27884"/>
    <cellStyle name="Standard 3 6 2 2 8 3" xfId="16255"/>
    <cellStyle name="Standard 3 6 2 2 9" xfId="4008"/>
    <cellStyle name="Standard 3 6 2 2 9 2" xfId="23593"/>
    <cellStyle name="Standard 3 6 2 3" xfId="414"/>
    <cellStyle name="Standard 3 6 2 3 2" xfId="1026"/>
    <cellStyle name="Standard 3 6 2 3 2 2" xfId="3678"/>
    <cellStyle name="Standard 3 6 2 3 2 2 2" xfId="11634"/>
    <cellStyle name="Standard 3 6 2 3 2 2 2 2" xfId="31220"/>
    <cellStyle name="Standard 3 6 2 3 2 2 2 3" xfId="19591"/>
    <cellStyle name="Standard 3 6 2 3 2 2 3" xfId="6330"/>
    <cellStyle name="Standard 3 6 2 3 2 2 3 2" xfId="25915"/>
    <cellStyle name="Standard 3 6 2 3 2 2 4" xfId="23263"/>
    <cellStyle name="Standard 3 6 2 3 2 2 5" xfId="14286"/>
    <cellStyle name="Standard 3 6 2 3 2 3" xfId="2658"/>
    <cellStyle name="Standard 3 6 2 3 2 3 2" xfId="10614"/>
    <cellStyle name="Standard 3 6 2 3 2 3 2 2" xfId="30200"/>
    <cellStyle name="Standard 3 6 2 3 2 3 2 3" xfId="18571"/>
    <cellStyle name="Standard 3 6 2 3 2 3 3" xfId="7962"/>
    <cellStyle name="Standard 3 6 2 3 2 3 3 2" xfId="27547"/>
    <cellStyle name="Standard 3 6 2 3 2 3 4" xfId="22243"/>
    <cellStyle name="Standard 3 6 2 3 2 3 5" xfId="15918"/>
    <cellStyle name="Standard 3 6 2 3 2 4" xfId="8982"/>
    <cellStyle name="Standard 3 6 2 3 2 4 2" xfId="28568"/>
    <cellStyle name="Standard 3 6 2 3 2 4 3" xfId="16939"/>
    <cellStyle name="Standard 3 6 2 3 2 5" xfId="5310"/>
    <cellStyle name="Standard 3 6 2 3 2 5 2" xfId="24895"/>
    <cellStyle name="Standard 3 6 2 3 2 6" xfId="20611"/>
    <cellStyle name="Standard 3 6 2 3 2 7" xfId="13266"/>
    <cellStyle name="Standard 3 6 2 3 3" xfId="2046"/>
    <cellStyle name="Standard 3 6 2 3 3 2" xfId="7350"/>
    <cellStyle name="Standard 3 6 2 3 3 2 2" xfId="26935"/>
    <cellStyle name="Standard 3 6 2 3 3 2 3" xfId="15306"/>
    <cellStyle name="Standard 3 6 2 3 3 3" xfId="10002"/>
    <cellStyle name="Standard 3 6 2 3 3 3 2" xfId="29588"/>
    <cellStyle name="Standard 3 6 2 3 3 3 3" xfId="17959"/>
    <cellStyle name="Standard 3 6 2 3 3 4" xfId="4698"/>
    <cellStyle name="Standard 3 6 2 3 3 4 2" xfId="24283"/>
    <cellStyle name="Standard 3 6 2 3 3 5" xfId="21631"/>
    <cellStyle name="Standard 3 6 2 3 3 6" xfId="12654"/>
    <cellStyle name="Standard 3 6 2 3 4" xfId="3066"/>
    <cellStyle name="Standard 3 6 2 3 4 2" xfId="11022"/>
    <cellStyle name="Standard 3 6 2 3 4 2 2" xfId="30608"/>
    <cellStyle name="Standard 3 6 2 3 4 2 3" xfId="18979"/>
    <cellStyle name="Standard 3 6 2 3 4 3" xfId="5718"/>
    <cellStyle name="Standard 3 6 2 3 4 3 2" xfId="25303"/>
    <cellStyle name="Standard 3 6 2 3 4 4" xfId="22651"/>
    <cellStyle name="Standard 3 6 2 3 4 5" xfId="13674"/>
    <cellStyle name="Standard 3 6 2 3 5" xfId="1638"/>
    <cellStyle name="Standard 3 6 2 3 5 2" xfId="9594"/>
    <cellStyle name="Standard 3 6 2 3 5 2 2" xfId="29180"/>
    <cellStyle name="Standard 3 6 2 3 5 2 3" xfId="17551"/>
    <cellStyle name="Standard 3 6 2 3 5 3" xfId="6942"/>
    <cellStyle name="Standard 3 6 2 3 5 3 2" xfId="26527"/>
    <cellStyle name="Standard 3 6 2 3 5 4" xfId="21223"/>
    <cellStyle name="Standard 3 6 2 3 5 5" xfId="14898"/>
    <cellStyle name="Standard 3 6 2 3 6" xfId="8370"/>
    <cellStyle name="Standard 3 6 2 3 6 2" xfId="27956"/>
    <cellStyle name="Standard 3 6 2 3 6 3" xfId="16327"/>
    <cellStyle name="Standard 3 6 2 3 7" xfId="4290"/>
    <cellStyle name="Standard 3 6 2 3 7 2" xfId="23875"/>
    <cellStyle name="Standard 3 6 2 3 8" xfId="19999"/>
    <cellStyle name="Standard 3 6 2 3 9" xfId="12246"/>
    <cellStyle name="Standard 3 6 2 4" xfId="870"/>
    <cellStyle name="Standard 3 6 2 4 2" xfId="2502"/>
    <cellStyle name="Standard 3 6 2 4 2 2" xfId="7806"/>
    <cellStyle name="Standard 3 6 2 4 2 2 2" xfId="27391"/>
    <cellStyle name="Standard 3 6 2 4 2 2 3" xfId="15762"/>
    <cellStyle name="Standard 3 6 2 4 2 3" xfId="10458"/>
    <cellStyle name="Standard 3 6 2 4 2 3 2" xfId="30044"/>
    <cellStyle name="Standard 3 6 2 4 2 3 3" xfId="18415"/>
    <cellStyle name="Standard 3 6 2 4 2 4" xfId="5154"/>
    <cellStyle name="Standard 3 6 2 4 2 4 2" xfId="24739"/>
    <cellStyle name="Standard 3 6 2 4 2 5" xfId="22087"/>
    <cellStyle name="Standard 3 6 2 4 2 6" xfId="13110"/>
    <cellStyle name="Standard 3 6 2 4 3" xfId="3522"/>
    <cellStyle name="Standard 3 6 2 4 3 2" xfId="11478"/>
    <cellStyle name="Standard 3 6 2 4 3 2 2" xfId="31064"/>
    <cellStyle name="Standard 3 6 2 4 3 2 3" xfId="19435"/>
    <cellStyle name="Standard 3 6 2 4 3 3" xfId="6174"/>
    <cellStyle name="Standard 3 6 2 4 3 3 2" xfId="25759"/>
    <cellStyle name="Standard 3 6 2 4 3 4" xfId="23107"/>
    <cellStyle name="Standard 3 6 2 4 3 5" xfId="14130"/>
    <cellStyle name="Standard 3 6 2 4 4" xfId="1482"/>
    <cellStyle name="Standard 3 6 2 4 4 2" xfId="9438"/>
    <cellStyle name="Standard 3 6 2 4 4 2 2" xfId="29024"/>
    <cellStyle name="Standard 3 6 2 4 4 2 3" xfId="17395"/>
    <cellStyle name="Standard 3 6 2 4 4 3" xfId="6786"/>
    <cellStyle name="Standard 3 6 2 4 4 3 2" xfId="26371"/>
    <cellStyle name="Standard 3 6 2 4 4 4" xfId="21067"/>
    <cellStyle name="Standard 3 6 2 4 4 5" xfId="14742"/>
    <cellStyle name="Standard 3 6 2 4 5" xfId="8826"/>
    <cellStyle name="Standard 3 6 2 4 5 2" xfId="28412"/>
    <cellStyle name="Standard 3 6 2 4 5 3" xfId="16783"/>
    <cellStyle name="Standard 3 6 2 4 6" xfId="4134"/>
    <cellStyle name="Standard 3 6 2 4 6 2" xfId="23719"/>
    <cellStyle name="Standard 3 6 2 4 7" xfId="20455"/>
    <cellStyle name="Standard 3 6 2 4 8" xfId="12090"/>
    <cellStyle name="Standard 3 6 2 5" xfId="618"/>
    <cellStyle name="Standard 3 6 2 5 2" xfId="3270"/>
    <cellStyle name="Standard 3 6 2 5 2 2" xfId="11226"/>
    <cellStyle name="Standard 3 6 2 5 2 2 2" xfId="30812"/>
    <cellStyle name="Standard 3 6 2 5 2 2 3" xfId="19183"/>
    <cellStyle name="Standard 3 6 2 5 2 3" xfId="5922"/>
    <cellStyle name="Standard 3 6 2 5 2 3 2" xfId="25507"/>
    <cellStyle name="Standard 3 6 2 5 2 4" xfId="22855"/>
    <cellStyle name="Standard 3 6 2 5 2 5" xfId="13878"/>
    <cellStyle name="Standard 3 6 2 5 3" xfId="2250"/>
    <cellStyle name="Standard 3 6 2 5 3 2" xfId="10206"/>
    <cellStyle name="Standard 3 6 2 5 3 2 2" xfId="29792"/>
    <cellStyle name="Standard 3 6 2 5 3 2 3" xfId="18163"/>
    <cellStyle name="Standard 3 6 2 5 3 3" xfId="7554"/>
    <cellStyle name="Standard 3 6 2 5 3 3 2" xfId="27139"/>
    <cellStyle name="Standard 3 6 2 5 3 4" xfId="21835"/>
    <cellStyle name="Standard 3 6 2 5 3 5" xfId="15510"/>
    <cellStyle name="Standard 3 6 2 5 4" xfId="8574"/>
    <cellStyle name="Standard 3 6 2 5 4 2" xfId="28160"/>
    <cellStyle name="Standard 3 6 2 5 4 3" xfId="16531"/>
    <cellStyle name="Standard 3 6 2 5 5" xfId="4902"/>
    <cellStyle name="Standard 3 6 2 5 5 2" xfId="24487"/>
    <cellStyle name="Standard 3 6 2 5 6" xfId="20203"/>
    <cellStyle name="Standard 3 6 2 5 7" xfId="12858"/>
    <cellStyle name="Standard 3 6 2 6" xfId="1890"/>
    <cellStyle name="Standard 3 6 2 6 2" xfId="7194"/>
    <cellStyle name="Standard 3 6 2 6 2 2" xfId="26779"/>
    <cellStyle name="Standard 3 6 2 6 2 3" xfId="15150"/>
    <cellStyle name="Standard 3 6 2 6 3" xfId="9846"/>
    <cellStyle name="Standard 3 6 2 6 3 2" xfId="29432"/>
    <cellStyle name="Standard 3 6 2 6 3 3" xfId="17803"/>
    <cellStyle name="Standard 3 6 2 6 4" xfId="4542"/>
    <cellStyle name="Standard 3 6 2 6 4 2" xfId="24127"/>
    <cellStyle name="Standard 3 6 2 6 5" xfId="21475"/>
    <cellStyle name="Standard 3 6 2 6 6" xfId="12498"/>
    <cellStyle name="Standard 3 6 2 7" xfId="2910"/>
    <cellStyle name="Standard 3 6 2 7 2" xfId="10866"/>
    <cellStyle name="Standard 3 6 2 7 2 2" xfId="30452"/>
    <cellStyle name="Standard 3 6 2 7 2 3" xfId="18823"/>
    <cellStyle name="Standard 3 6 2 7 3" xfId="5562"/>
    <cellStyle name="Standard 3 6 2 7 3 2" xfId="25147"/>
    <cellStyle name="Standard 3 6 2 7 4" xfId="22495"/>
    <cellStyle name="Standard 3 6 2 7 5" xfId="13518"/>
    <cellStyle name="Standard 3 6 2 8" xfId="1230"/>
    <cellStyle name="Standard 3 6 2 8 2" xfId="9186"/>
    <cellStyle name="Standard 3 6 2 8 2 2" xfId="28772"/>
    <cellStyle name="Standard 3 6 2 8 2 3" xfId="17143"/>
    <cellStyle name="Standard 3 6 2 8 3" xfId="6534"/>
    <cellStyle name="Standard 3 6 2 8 3 2" xfId="26119"/>
    <cellStyle name="Standard 3 6 2 8 4" xfId="20815"/>
    <cellStyle name="Standard 3 6 2 8 5" xfId="14490"/>
    <cellStyle name="Standard 3 6 2 9" xfId="8214"/>
    <cellStyle name="Standard 3 6 2 9 2" xfId="27800"/>
    <cellStyle name="Standard 3 6 2 9 3" xfId="16171"/>
    <cellStyle name="Standard 3 6 3" xfId="210"/>
    <cellStyle name="Standard 3 6 3 10" xfId="19795"/>
    <cellStyle name="Standard 3 6 3 11" xfId="11916"/>
    <cellStyle name="Standard 3 6 3 2" xfId="492"/>
    <cellStyle name="Standard 3 6 3 2 2" xfId="1104"/>
    <cellStyle name="Standard 3 6 3 2 2 2" xfId="3756"/>
    <cellStyle name="Standard 3 6 3 2 2 2 2" xfId="11712"/>
    <cellStyle name="Standard 3 6 3 2 2 2 2 2" xfId="31298"/>
    <cellStyle name="Standard 3 6 3 2 2 2 2 3" xfId="19669"/>
    <cellStyle name="Standard 3 6 3 2 2 2 3" xfId="6408"/>
    <cellStyle name="Standard 3 6 3 2 2 2 3 2" xfId="25993"/>
    <cellStyle name="Standard 3 6 3 2 2 2 4" xfId="23341"/>
    <cellStyle name="Standard 3 6 3 2 2 2 5" xfId="14364"/>
    <cellStyle name="Standard 3 6 3 2 2 3" xfId="2736"/>
    <cellStyle name="Standard 3 6 3 2 2 3 2" xfId="10692"/>
    <cellStyle name="Standard 3 6 3 2 2 3 2 2" xfId="30278"/>
    <cellStyle name="Standard 3 6 3 2 2 3 2 3" xfId="18649"/>
    <cellStyle name="Standard 3 6 3 2 2 3 3" xfId="8040"/>
    <cellStyle name="Standard 3 6 3 2 2 3 3 2" xfId="27625"/>
    <cellStyle name="Standard 3 6 3 2 2 3 4" xfId="22321"/>
    <cellStyle name="Standard 3 6 3 2 2 3 5" xfId="15996"/>
    <cellStyle name="Standard 3 6 3 2 2 4" xfId="9060"/>
    <cellStyle name="Standard 3 6 3 2 2 4 2" xfId="28646"/>
    <cellStyle name="Standard 3 6 3 2 2 4 3" xfId="17017"/>
    <cellStyle name="Standard 3 6 3 2 2 5" xfId="5388"/>
    <cellStyle name="Standard 3 6 3 2 2 5 2" xfId="24973"/>
    <cellStyle name="Standard 3 6 3 2 2 6" xfId="20689"/>
    <cellStyle name="Standard 3 6 3 2 2 7" xfId="13344"/>
    <cellStyle name="Standard 3 6 3 2 3" xfId="2124"/>
    <cellStyle name="Standard 3 6 3 2 3 2" xfId="7428"/>
    <cellStyle name="Standard 3 6 3 2 3 2 2" xfId="27013"/>
    <cellStyle name="Standard 3 6 3 2 3 2 3" xfId="15384"/>
    <cellStyle name="Standard 3 6 3 2 3 3" xfId="10080"/>
    <cellStyle name="Standard 3 6 3 2 3 3 2" xfId="29666"/>
    <cellStyle name="Standard 3 6 3 2 3 3 3" xfId="18037"/>
    <cellStyle name="Standard 3 6 3 2 3 4" xfId="4776"/>
    <cellStyle name="Standard 3 6 3 2 3 4 2" xfId="24361"/>
    <cellStyle name="Standard 3 6 3 2 3 5" xfId="21709"/>
    <cellStyle name="Standard 3 6 3 2 3 6" xfId="12732"/>
    <cellStyle name="Standard 3 6 3 2 4" xfId="3144"/>
    <cellStyle name="Standard 3 6 3 2 4 2" xfId="11100"/>
    <cellStyle name="Standard 3 6 3 2 4 2 2" xfId="30686"/>
    <cellStyle name="Standard 3 6 3 2 4 2 3" xfId="19057"/>
    <cellStyle name="Standard 3 6 3 2 4 3" xfId="5796"/>
    <cellStyle name="Standard 3 6 3 2 4 3 2" xfId="25381"/>
    <cellStyle name="Standard 3 6 3 2 4 4" xfId="22729"/>
    <cellStyle name="Standard 3 6 3 2 4 5" xfId="13752"/>
    <cellStyle name="Standard 3 6 3 2 5" xfId="1716"/>
    <cellStyle name="Standard 3 6 3 2 5 2" xfId="9672"/>
    <cellStyle name="Standard 3 6 3 2 5 2 2" xfId="29258"/>
    <cellStyle name="Standard 3 6 3 2 5 2 3" xfId="17629"/>
    <cellStyle name="Standard 3 6 3 2 5 3" xfId="7020"/>
    <cellStyle name="Standard 3 6 3 2 5 3 2" xfId="26605"/>
    <cellStyle name="Standard 3 6 3 2 5 4" xfId="21301"/>
    <cellStyle name="Standard 3 6 3 2 5 5" xfId="14976"/>
    <cellStyle name="Standard 3 6 3 2 6" xfId="8448"/>
    <cellStyle name="Standard 3 6 3 2 6 2" xfId="28034"/>
    <cellStyle name="Standard 3 6 3 2 6 3" xfId="16405"/>
    <cellStyle name="Standard 3 6 3 2 7" xfId="4368"/>
    <cellStyle name="Standard 3 6 3 2 7 2" xfId="23953"/>
    <cellStyle name="Standard 3 6 3 2 8" xfId="20077"/>
    <cellStyle name="Standard 3 6 3 2 9" xfId="12324"/>
    <cellStyle name="Standard 3 6 3 3" xfId="822"/>
    <cellStyle name="Standard 3 6 3 3 2" xfId="2454"/>
    <cellStyle name="Standard 3 6 3 3 2 2" xfId="7758"/>
    <cellStyle name="Standard 3 6 3 3 2 2 2" xfId="27343"/>
    <cellStyle name="Standard 3 6 3 3 2 2 3" xfId="15714"/>
    <cellStyle name="Standard 3 6 3 3 2 3" xfId="10410"/>
    <cellStyle name="Standard 3 6 3 3 2 3 2" xfId="29996"/>
    <cellStyle name="Standard 3 6 3 3 2 3 3" xfId="18367"/>
    <cellStyle name="Standard 3 6 3 3 2 4" xfId="5106"/>
    <cellStyle name="Standard 3 6 3 3 2 4 2" xfId="24691"/>
    <cellStyle name="Standard 3 6 3 3 2 5" xfId="22039"/>
    <cellStyle name="Standard 3 6 3 3 2 6" xfId="13062"/>
    <cellStyle name="Standard 3 6 3 3 3" xfId="3474"/>
    <cellStyle name="Standard 3 6 3 3 3 2" xfId="11430"/>
    <cellStyle name="Standard 3 6 3 3 3 2 2" xfId="31016"/>
    <cellStyle name="Standard 3 6 3 3 3 2 3" xfId="19387"/>
    <cellStyle name="Standard 3 6 3 3 3 3" xfId="6126"/>
    <cellStyle name="Standard 3 6 3 3 3 3 2" xfId="25711"/>
    <cellStyle name="Standard 3 6 3 3 3 4" xfId="23059"/>
    <cellStyle name="Standard 3 6 3 3 3 5" xfId="14082"/>
    <cellStyle name="Standard 3 6 3 3 4" xfId="1434"/>
    <cellStyle name="Standard 3 6 3 3 4 2" xfId="9390"/>
    <cellStyle name="Standard 3 6 3 3 4 2 2" xfId="28976"/>
    <cellStyle name="Standard 3 6 3 3 4 2 3" xfId="17347"/>
    <cellStyle name="Standard 3 6 3 3 4 3" xfId="6738"/>
    <cellStyle name="Standard 3 6 3 3 4 3 2" xfId="26323"/>
    <cellStyle name="Standard 3 6 3 3 4 4" xfId="21019"/>
    <cellStyle name="Standard 3 6 3 3 4 5" xfId="14694"/>
    <cellStyle name="Standard 3 6 3 3 5" xfId="8778"/>
    <cellStyle name="Standard 3 6 3 3 5 2" xfId="28364"/>
    <cellStyle name="Standard 3 6 3 3 5 3" xfId="16735"/>
    <cellStyle name="Standard 3 6 3 3 6" xfId="4086"/>
    <cellStyle name="Standard 3 6 3 3 6 2" xfId="23671"/>
    <cellStyle name="Standard 3 6 3 3 7" xfId="20407"/>
    <cellStyle name="Standard 3 6 3 3 8" xfId="12042"/>
    <cellStyle name="Standard 3 6 3 4" xfId="696"/>
    <cellStyle name="Standard 3 6 3 4 2" xfId="3348"/>
    <cellStyle name="Standard 3 6 3 4 2 2" xfId="11304"/>
    <cellStyle name="Standard 3 6 3 4 2 2 2" xfId="30890"/>
    <cellStyle name="Standard 3 6 3 4 2 2 3" xfId="19261"/>
    <cellStyle name="Standard 3 6 3 4 2 3" xfId="6000"/>
    <cellStyle name="Standard 3 6 3 4 2 3 2" xfId="25585"/>
    <cellStyle name="Standard 3 6 3 4 2 4" xfId="22933"/>
    <cellStyle name="Standard 3 6 3 4 2 5" xfId="13956"/>
    <cellStyle name="Standard 3 6 3 4 3" xfId="2328"/>
    <cellStyle name="Standard 3 6 3 4 3 2" xfId="10284"/>
    <cellStyle name="Standard 3 6 3 4 3 2 2" xfId="29870"/>
    <cellStyle name="Standard 3 6 3 4 3 2 3" xfId="18241"/>
    <cellStyle name="Standard 3 6 3 4 3 3" xfId="7632"/>
    <cellStyle name="Standard 3 6 3 4 3 3 2" xfId="27217"/>
    <cellStyle name="Standard 3 6 3 4 3 4" xfId="21913"/>
    <cellStyle name="Standard 3 6 3 4 3 5" xfId="15588"/>
    <cellStyle name="Standard 3 6 3 4 4" xfId="8652"/>
    <cellStyle name="Standard 3 6 3 4 4 2" xfId="28238"/>
    <cellStyle name="Standard 3 6 3 4 4 3" xfId="16609"/>
    <cellStyle name="Standard 3 6 3 4 5" xfId="4980"/>
    <cellStyle name="Standard 3 6 3 4 5 2" xfId="24565"/>
    <cellStyle name="Standard 3 6 3 4 6" xfId="20281"/>
    <cellStyle name="Standard 3 6 3 4 7" xfId="12936"/>
    <cellStyle name="Standard 3 6 3 5" xfId="1842"/>
    <cellStyle name="Standard 3 6 3 5 2" xfId="7146"/>
    <cellStyle name="Standard 3 6 3 5 2 2" xfId="26731"/>
    <cellStyle name="Standard 3 6 3 5 2 3" xfId="15102"/>
    <cellStyle name="Standard 3 6 3 5 3" xfId="9798"/>
    <cellStyle name="Standard 3 6 3 5 3 2" xfId="29384"/>
    <cellStyle name="Standard 3 6 3 5 3 3" xfId="17755"/>
    <cellStyle name="Standard 3 6 3 5 4" xfId="4494"/>
    <cellStyle name="Standard 3 6 3 5 4 2" xfId="24079"/>
    <cellStyle name="Standard 3 6 3 5 5" xfId="21427"/>
    <cellStyle name="Standard 3 6 3 5 6" xfId="12450"/>
    <cellStyle name="Standard 3 6 3 6" xfId="2862"/>
    <cellStyle name="Standard 3 6 3 6 2" xfId="10818"/>
    <cellStyle name="Standard 3 6 3 6 2 2" xfId="30404"/>
    <cellStyle name="Standard 3 6 3 6 2 3" xfId="18775"/>
    <cellStyle name="Standard 3 6 3 6 3" xfId="5514"/>
    <cellStyle name="Standard 3 6 3 6 3 2" xfId="25099"/>
    <cellStyle name="Standard 3 6 3 6 4" xfId="22447"/>
    <cellStyle name="Standard 3 6 3 6 5" xfId="13470"/>
    <cellStyle name="Standard 3 6 3 7" xfId="1308"/>
    <cellStyle name="Standard 3 6 3 7 2" xfId="9264"/>
    <cellStyle name="Standard 3 6 3 7 2 2" xfId="28850"/>
    <cellStyle name="Standard 3 6 3 7 2 3" xfId="17221"/>
    <cellStyle name="Standard 3 6 3 7 3" xfId="6612"/>
    <cellStyle name="Standard 3 6 3 7 3 2" xfId="26197"/>
    <cellStyle name="Standard 3 6 3 7 4" xfId="20893"/>
    <cellStyle name="Standard 3 6 3 7 5" xfId="14568"/>
    <cellStyle name="Standard 3 6 3 8" xfId="8166"/>
    <cellStyle name="Standard 3 6 3 8 2" xfId="27752"/>
    <cellStyle name="Standard 3 6 3 8 3" xfId="16123"/>
    <cellStyle name="Standard 3 6 3 9" xfId="3960"/>
    <cellStyle name="Standard 3 6 3 9 2" xfId="23545"/>
    <cellStyle name="Standard 3 6 4" xfId="306"/>
    <cellStyle name="Standard 3 6 4 10" xfId="19891"/>
    <cellStyle name="Standard 3 6 4 11" xfId="11886"/>
    <cellStyle name="Standard 3 6 4 2" xfId="462"/>
    <cellStyle name="Standard 3 6 4 2 2" xfId="1074"/>
    <cellStyle name="Standard 3 6 4 2 2 2" xfId="3726"/>
    <cellStyle name="Standard 3 6 4 2 2 2 2" xfId="11682"/>
    <cellStyle name="Standard 3 6 4 2 2 2 2 2" xfId="31268"/>
    <cellStyle name="Standard 3 6 4 2 2 2 2 3" xfId="19639"/>
    <cellStyle name="Standard 3 6 4 2 2 2 3" xfId="6378"/>
    <cellStyle name="Standard 3 6 4 2 2 2 3 2" xfId="25963"/>
    <cellStyle name="Standard 3 6 4 2 2 2 4" xfId="23311"/>
    <cellStyle name="Standard 3 6 4 2 2 2 5" xfId="14334"/>
    <cellStyle name="Standard 3 6 4 2 2 3" xfId="2706"/>
    <cellStyle name="Standard 3 6 4 2 2 3 2" xfId="10662"/>
    <cellStyle name="Standard 3 6 4 2 2 3 2 2" xfId="30248"/>
    <cellStyle name="Standard 3 6 4 2 2 3 2 3" xfId="18619"/>
    <cellStyle name="Standard 3 6 4 2 2 3 3" xfId="8010"/>
    <cellStyle name="Standard 3 6 4 2 2 3 3 2" xfId="27595"/>
    <cellStyle name="Standard 3 6 4 2 2 3 4" xfId="22291"/>
    <cellStyle name="Standard 3 6 4 2 2 3 5" xfId="15966"/>
    <cellStyle name="Standard 3 6 4 2 2 4" xfId="9030"/>
    <cellStyle name="Standard 3 6 4 2 2 4 2" xfId="28616"/>
    <cellStyle name="Standard 3 6 4 2 2 4 3" xfId="16987"/>
    <cellStyle name="Standard 3 6 4 2 2 5" xfId="5358"/>
    <cellStyle name="Standard 3 6 4 2 2 5 2" xfId="24943"/>
    <cellStyle name="Standard 3 6 4 2 2 6" xfId="20659"/>
    <cellStyle name="Standard 3 6 4 2 2 7" xfId="13314"/>
    <cellStyle name="Standard 3 6 4 2 3" xfId="2094"/>
    <cellStyle name="Standard 3 6 4 2 3 2" xfId="7398"/>
    <cellStyle name="Standard 3 6 4 2 3 2 2" xfId="26983"/>
    <cellStyle name="Standard 3 6 4 2 3 2 3" xfId="15354"/>
    <cellStyle name="Standard 3 6 4 2 3 3" xfId="10050"/>
    <cellStyle name="Standard 3 6 4 2 3 3 2" xfId="29636"/>
    <cellStyle name="Standard 3 6 4 2 3 3 3" xfId="18007"/>
    <cellStyle name="Standard 3 6 4 2 3 4" xfId="4746"/>
    <cellStyle name="Standard 3 6 4 2 3 4 2" xfId="24331"/>
    <cellStyle name="Standard 3 6 4 2 3 5" xfId="21679"/>
    <cellStyle name="Standard 3 6 4 2 3 6" xfId="12702"/>
    <cellStyle name="Standard 3 6 4 2 4" xfId="3114"/>
    <cellStyle name="Standard 3 6 4 2 4 2" xfId="11070"/>
    <cellStyle name="Standard 3 6 4 2 4 2 2" xfId="30656"/>
    <cellStyle name="Standard 3 6 4 2 4 2 3" xfId="19027"/>
    <cellStyle name="Standard 3 6 4 2 4 3" xfId="5766"/>
    <cellStyle name="Standard 3 6 4 2 4 3 2" xfId="25351"/>
    <cellStyle name="Standard 3 6 4 2 4 4" xfId="22699"/>
    <cellStyle name="Standard 3 6 4 2 4 5" xfId="13722"/>
    <cellStyle name="Standard 3 6 4 2 5" xfId="1686"/>
    <cellStyle name="Standard 3 6 4 2 5 2" xfId="9642"/>
    <cellStyle name="Standard 3 6 4 2 5 2 2" xfId="29228"/>
    <cellStyle name="Standard 3 6 4 2 5 2 3" xfId="17599"/>
    <cellStyle name="Standard 3 6 4 2 5 3" xfId="6990"/>
    <cellStyle name="Standard 3 6 4 2 5 3 2" xfId="26575"/>
    <cellStyle name="Standard 3 6 4 2 5 4" xfId="21271"/>
    <cellStyle name="Standard 3 6 4 2 5 5" xfId="14946"/>
    <cellStyle name="Standard 3 6 4 2 6" xfId="8418"/>
    <cellStyle name="Standard 3 6 4 2 6 2" xfId="28004"/>
    <cellStyle name="Standard 3 6 4 2 6 3" xfId="16375"/>
    <cellStyle name="Standard 3 6 4 2 7" xfId="4338"/>
    <cellStyle name="Standard 3 6 4 2 7 2" xfId="23923"/>
    <cellStyle name="Standard 3 6 4 2 8" xfId="20047"/>
    <cellStyle name="Standard 3 6 4 2 9" xfId="12294"/>
    <cellStyle name="Standard 3 6 4 3" xfId="918"/>
    <cellStyle name="Standard 3 6 4 3 2" xfId="2550"/>
    <cellStyle name="Standard 3 6 4 3 2 2" xfId="7854"/>
    <cellStyle name="Standard 3 6 4 3 2 2 2" xfId="27439"/>
    <cellStyle name="Standard 3 6 4 3 2 2 3" xfId="15810"/>
    <cellStyle name="Standard 3 6 4 3 2 3" xfId="10506"/>
    <cellStyle name="Standard 3 6 4 3 2 3 2" xfId="30092"/>
    <cellStyle name="Standard 3 6 4 3 2 3 3" xfId="18463"/>
    <cellStyle name="Standard 3 6 4 3 2 4" xfId="5202"/>
    <cellStyle name="Standard 3 6 4 3 2 4 2" xfId="24787"/>
    <cellStyle name="Standard 3 6 4 3 2 5" xfId="22135"/>
    <cellStyle name="Standard 3 6 4 3 2 6" xfId="13158"/>
    <cellStyle name="Standard 3 6 4 3 3" xfId="3570"/>
    <cellStyle name="Standard 3 6 4 3 3 2" xfId="11526"/>
    <cellStyle name="Standard 3 6 4 3 3 2 2" xfId="31112"/>
    <cellStyle name="Standard 3 6 4 3 3 2 3" xfId="19483"/>
    <cellStyle name="Standard 3 6 4 3 3 3" xfId="6222"/>
    <cellStyle name="Standard 3 6 4 3 3 3 2" xfId="25807"/>
    <cellStyle name="Standard 3 6 4 3 3 4" xfId="23155"/>
    <cellStyle name="Standard 3 6 4 3 3 5" xfId="14178"/>
    <cellStyle name="Standard 3 6 4 3 4" xfId="1530"/>
    <cellStyle name="Standard 3 6 4 3 4 2" xfId="9486"/>
    <cellStyle name="Standard 3 6 4 3 4 2 2" xfId="29072"/>
    <cellStyle name="Standard 3 6 4 3 4 2 3" xfId="17443"/>
    <cellStyle name="Standard 3 6 4 3 4 3" xfId="6834"/>
    <cellStyle name="Standard 3 6 4 3 4 3 2" xfId="26419"/>
    <cellStyle name="Standard 3 6 4 3 4 4" xfId="21115"/>
    <cellStyle name="Standard 3 6 4 3 4 5" xfId="14790"/>
    <cellStyle name="Standard 3 6 4 3 5" xfId="8874"/>
    <cellStyle name="Standard 3 6 4 3 5 2" xfId="28460"/>
    <cellStyle name="Standard 3 6 4 3 5 3" xfId="16831"/>
    <cellStyle name="Standard 3 6 4 3 6" xfId="4182"/>
    <cellStyle name="Standard 3 6 4 3 6 2" xfId="23767"/>
    <cellStyle name="Standard 3 6 4 3 7" xfId="20503"/>
    <cellStyle name="Standard 3 6 4 3 8" xfId="12138"/>
    <cellStyle name="Standard 3 6 4 4" xfId="666"/>
    <cellStyle name="Standard 3 6 4 4 2" xfId="3318"/>
    <cellStyle name="Standard 3 6 4 4 2 2" xfId="11274"/>
    <cellStyle name="Standard 3 6 4 4 2 2 2" xfId="30860"/>
    <cellStyle name="Standard 3 6 4 4 2 2 3" xfId="19231"/>
    <cellStyle name="Standard 3 6 4 4 2 3" xfId="5970"/>
    <cellStyle name="Standard 3 6 4 4 2 3 2" xfId="25555"/>
    <cellStyle name="Standard 3 6 4 4 2 4" xfId="22903"/>
    <cellStyle name="Standard 3 6 4 4 2 5" xfId="13926"/>
    <cellStyle name="Standard 3 6 4 4 3" xfId="2298"/>
    <cellStyle name="Standard 3 6 4 4 3 2" xfId="10254"/>
    <cellStyle name="Standard 3 6 4 4 3 2 2" xfId="29840"/>
    <cellStyle name="Standard 3 6 4 4 3 2 3" xfId="18211"/>
    <cellStyle name="Standard 3 6 4 4 3 3" xfId="7602"/>
    <cellStyle name="Standard 3 6 4 4 3 3 2" xfId="27187"/>
    <cellStyle name="Standard 3 6 4 4 3 4" xfId="21883"/>
    <cellStyle name="Standard 3 6 4 4 3 5" xfId="15558"/>
    <cellStyle name="Standard 3 6 4 4 4" xfId="8622"/>
    <cellStyle name="Standard 3 6 4 4 4 2" xfId="28208"/>
    <cellStyle name="Standard 3 6 4 4 4 3" xfId="16579"/>
    <cellStyle name="Standard 3 6 4 4 5" xfId="4950"/>
    <cellStyle name="Standard 3 6 4 4 5 2" xfId="24535"/>
    <cellStyle name="Standard 3 6 4 4 6" xfId="20251"/>
    <cellStyle name="Standard 3 6 4 4 7" xfId="12906"/>
    <cellStyle name="Standard 3 6 4 5" xfId="1938"/>
    <cellStyle name="Standard 3 6 4 5 2" xfId="7242"/>
    <cellStyle name="Standard 3 6 4 5 2 2" xfId="26827"/>
    <cellStyle name="Standard 3 6 4 5 2 3" xfId="15198"/>
    <cellStyle name="Standard 3 6 4 5 3" xfId="9894"/>
    <cellStyle name="Standard 3 6 4 5 3 2" xfId="29480"/>
    <cellStyle name="Standard 3 6 4 5 3 3" xfId="17851"/>
    <cellStyle name="Standard 3 6 4 5 4" xfId="4590"/>
    <cellStyle name="Standard 3 6 4 5 4 2" xfId="24175"/>
    <cellStyle name="Standard 3 6 4 5 5" xfId="21523"/>
    <cellStyle name="Standard 3 6 4 5 6" xfId="12546"/>
    <cellStyle name="Standard 3 6 4 6" xfId="2958"/>
    <cellStyle name="Standard 3 6 4 6 2" xfId="10914"/>
    <cellStyle name="Standard 3 6 4 6 2 2" xfId="30500"/>
    <cellStyle name="Standard 3 6 4 6 2 3" xfId="18871"/>
    <cellStyle name="Standard 3 6 4 6 3" xfId="5610"/>
    <cellStyle name="Standard 3 6 4 6 3 2" xfId="25195"/>
    <cellStyle name="Standard 3 6 4 6 4" xfId="22543"/>
    <cellStyle name="Standard 3 6 4 6 5" xfId="13566"/>
    <cellStyle name="Standard 3 6 4 7" xfId="1278"/>
    <cellStyle name="Standard 3 6 4 7 2" xfId="9234"/>
    <cellStyle name="Standard 3 6 4 7 2 2" xfId="28820"/>
    <cellStyle name="Standard 3 6 4 7 2 3" xfId="17191"/>
    <cellStyle name="Standard 3 6 4 7 3" xfId="6582"/>
    <cellStyle name="Standard 3 6 4 7 3 2" xfId="26167"/>
    <cellStyle name="Standard 3 6 4 7 4" xfId="20863"/>
    <cellStyle name="Standard 3 6 4 7 5" xfId="14538"/>
    <cellStyle name="Standard 3 6 4 8" xfId="8262"/>
    <cellStyle name="Standard 3 6 4 8 2" xfId="27848"/>
    <cellStyle name="Standard 3 6 4 8 3" xfId="16219"/>
    <cellStyle name="Standard 3 6 4 9" xfId="3930"/>
    <cellStyle name="Standard 3 6 4 9 2" xfId="23515"/>
    <cellStyle name="Standard 3 6 5" xfId="366"/>
    <cellStyle name="Standard 3 6 5 2" xfId="978"/>
    <cellStyle name="Standard 3 6 5 2 2" xfId="3630"/>
    <cellStyle name="Standard 3 6 5 2 2 2" xfId="11586"/>
    <cellStyle name="Standard 3 6 5 2 2 2 2" xfId="31172"/>
    <cellStyle name="Standard 3 6 5 2 2 2 3" xfId="19543"/>
    <cellStyle name="Standard 3 6 5 2 2 3" xfId="6282"/>
    <cellStyle name="Standard 3 6 5 2 2 3 2" xfId="25867"/>
    <cellStyle name="Standard 3 6 5 2 2 4" xfId="23215"/>
    <cellStyle name="Standard 3 6 5 2 2 5" xfId="14238"/>
    <cellStyle name="Standard 3 6 5 2 3" xfId="2610"/>
    <cellStyle name="Standard 3 6 5 2 3 2" xfId="10566"/>
    <cellStyle name="Standard 3 6 5 2 3 2 2" xfId="30152"/>
    <cellStyle name="Standard 3 6 5 2 3 2 3" xfId="18523"/>
    <cellStyle name="Standard 3 6 5 2 3 3" xfId="7914"/>
    <cellStyle name="Standard 3 6 5 2 3 3 2" xfId="27499"/>
    <cellStyle name="Standard 3 6 5 2 3 4" xfId="22195"/>
    <cellStyle name="Standard 3 6 5 2 3 5" xfId="15870"/>
    <cellStyle name="Standard 3 6 5 2 4" xfId="8934"/>
    <cellStyle name="Standard 3 6 5 2 4 2" xfId="28520"/>
    <cellStyle name="Standard 3 6 5 2 4 3" xfId="16891"/>
    <cellStyle name="Standard 3 6 5 2 5" xfId="5262"/>
    <cellStyle name="Standard 3 6 5 2 5 2" xfId="24847"/>
    <cellStyle name="Standard 3 6 5 2 6" xfId="20563"/>
    <cellStyle name="Standard 3 6 5 2 7" xfId="13218"/>
    <cellStyle name="Standard 3 6 5 3" xfId="1998"/>
    <cellStyle name="Standard 3 6 5 3 2" xfId="7302"/>
    <cellStyle name="Standard 3 6 5 3 2 2" xfId="26887"/>
    <cellStyle name="Standard 3 6 5 3 2 3" xfId="15258"/>
    <cellStyle name="Standard 3 6 5 3 3" xfId="9954"/>
    <cellStyle name="Standard 3 6 5 3 3 2" xfId="29540"/>
    <cellStyle name="Standard 3 6 5 3 3 3" xfId="17911"/>
    <cellStyle name="Standard 3 6 5 3 4" xfId="4650"/>
    <cellStyle name="Standard 3 6 5 3 4 2" xfId="24235"/>
    <cellStyle name="Standard 3 6 5 3 5" xfId="21583"/>
    <cellStyle name="Standard 3 6 5 3 6" xfId="12606"/>
    <cellStyle name="Standard 3 6 5 4" xfId="3018"/>
    <cellStyle name="Standard 3 6 5 4 2" xfId="10974"/>
    <cellStyle name="Standard 3 6 5 4 2 2" xfId="30560"/>
    <cellStyle name="Standard 3 6 5 4 2 3" xfId="18931"/>
    <cellStyle name="Standard 3 6 5 4 3" xfId="5670"/>
    <cellStyle name="Standard 3 6 5 4 3 2" xfId="25255"/>
    <cellStyle name="Standard 3 6 5 4 4" xfId="22603"/>
    <cellStyle name="Standard 3 6 5 4 5" xfId="13626"/>
    <cellStyle name="Standard 3 6 5 5" xfId="1590"/>
    <cellStyle name="Standard 3 6 5 5 2" xfId="9546"/>
    <cellStyle name="Standard 3 6 5 5 2 2" xfId="29132"/>
    <cellStyle name="Standard 3 6 5 5 2 3" xfId="17503"/>
    <cellStyle name="Standard 3 6 5 5 3" xfId="6894"/>
    <cellStyle name="Standard 3 6 5 5 3 2" xfId="26479"/>
    <cellStyle name="Standard 3 6 5 5 4" xfId="21175"/>
    <cellStyle name="Standard 3 6 5 5 5" xfId="14850"/>
    <cellStyle name="Standard 3 6 5 6" xfId="8322"/>
    <cellStyle name="Standard 3 6 5 6 2" xfId="27908"/>
    <cellStyle name="Standard 3 6 5 6 3" xfId="16279"/>
    <cellStyle name="Standard 3 6 5 7" xfId="4242"/>
    <cellStyle name="Standard 3 6 5 7 2" xfId="23827"/>
    <cellStyle name="Standard 3 6 5 8" xfId="19951"/>
    <cellStyle name="Standard 3 6 5 9" xfId="12198"/>
    <cellStyle name="Standard 3 6 6" xfId="792"/>
    <cellStyle name="Standard 3 6 6 2" xfId="2424"/>
    <cellStyle name="Standard 3 6 6 2 2" xfId="7728"/>
    <cellStyle name="Standard 3 6 6 2 2 2" xfId="27313"/>
    <cellStyle name="Standard 3 6 6 2 2 3" xfId="15684"/>
    <cellStyle name="Standard 3 6 6 2 3" xfId="10380"/>
    <cellStyle name="Standard 3 6 6 2 3 2" xfId="29966"/>
    <cellStyle name="Standard 3 6 6 2 3 3" xfId="18337"/>
    <cellStyle name="Standard 3 6 6 2 4" xfId="5076"/>
    <cellStyle name="Standard 3 6 6 2 4 2" xfId="24661"/>
    <cellStyle name="Standard 3 6 6 2 5" xfId="22009"/>
    <cellStyle name="Standard 3 6 6 2 6" xfId="13032"/>
    <cellStyle name="Standard 3 6 6 3" xfId="3444"/>
    <cellStyle name="Standard 3 6 6 3 2" xfId="11400"/>
    <cellStyle name="Standard 3 6 6 3 2 2" xfId="30986"/>
    <cellStyle name="Standard 3 6 6 3 2 3" xfId="19357"/>
    <cellStyle name="Standard 3 6 6 3 3" xfId="6096"/>
    <cellStyle name="Standard 3 6 6 3 3 2" xfId="25681"/>
    <cellStyle name="Standard 3 6 6 3 4" xfId="23029"/>
    <cellStyle name="Standard 3 6 6 3 5" xfId="14052"/>
    <cellStyle name="Standard 3 6 6 4" xfId="1404"/>
    <cellStyle name="Standard 3 6 6 4 2" xfId="9360"/>
    <cellStyle name="Standard 3 6 6 4 2 2" xfId="28946"/>
    <cellStyle name="Standard 3 6 6 4 2 3" xfId="17317"/>
    <cellStyle name="Standard 3 6 6 4 3" xfId="6708"/>
    <cellStyle name="Standard 3 6 6 4 3 2" xfId="26293"/>
    <cellStyle name="Standard 3 6 6 4 4" xfId="20989"/>
    <cellStyle name="Standard 3 6 6 4 5" xfId="14664"/>
    <cellStyle name="Standard 3 6 6 5" xfId="8748"/>
    <cellStyle name="Standard 3 6 6 5 2" xfId="28334"/>
    <cellStyle name="Standard 3 6 6 5 3" xfId="16705"/>
    <cellStyle name="Standard 3 6 6 6" xfId="4056"/>
    <cellStyle name="Standard 3 6 6 6 2" xfId="23641"/>
    <cellStyle name="Standard 3 6 6 7" xfId="20377"/>
    <cellStyle name="Standard 3 6 6 8" xfId="12012"/>
    <cellStyle name="Standard 3 6 7" xfId="570"/>
    <cellStyle name="Standard 3 6 7 2" xfId="3222"/>
    <cellStyle name="Standard 3 6 7 2 2" xfId="11178"/>
    <cellStyle name="Standard 3 6 7 2 2 2" xfId="30764"/>
    <cellStyle name="Standard 3 6 7 2 2 3" xfId="19135"/>
    <cellStyle name="Standard 3 6 7 2 3" xfId="5874"/>
    <cellStyle name="Standard 3 6 7 2 3 2" xfId="25459"/>
    <cellStyle name="Standard 3 6 7 2 4" xfId="22807"/>
    <cellStyle name="Standard 3 6 7 2 5" xfId="13830"/>
    <cellStyle name="Standard 3 6 7 3" xfId="2202"/>
    <cellStyle name="Standard 3 6 7 3 2" xfId="10158"/>
    <cellStyle name="Standard 3 6 7 3 2 2" xfId="29744"/>
    <cellStyle name="Standard 3 6 7 3 2 3" xfId="18115"/>
    <cellStyle name="Standard 3 6 7 3 3" xfId="7506"/>
    <cellStyle name="Standard 3 6 7 3 3 2" xfId="27091"/>
    <cellStyle name="Standard 3 6 7 3 4" xfId="21787"/>
    <cellStyle name="Standard 3 6 7 3 5" xfId="15462"/>
    <cellStyle name="Standard 3 6 7 4" xfId="8526"/>
    <cellStyle name="Standard 3 6 7 4 2" xfId="28112"/>
    <cellStyle name="Standard 3 6 7 4 3" xfId="16483"/>
    <cellStyle name="Standard 3 6 7 5" xfId="4854"/>
    <cellStyle name="Standard 3 6 7 5 2" xfId="24439"/>
    <cellStyle name="Standard 3 6 7 6" xfId="20155"/>
    <cellStyle name="Standard 3 6 7 7" xfId="12810"/>
    <cellStyle name="Standard 3 6 8" xfId="1812"/>
    <cellStyle name="Standard 3 6 8 2" xfId="7116"/>
    <cellStyle name="Standard 3 6 8 2 2" xfId="26701"/>
    <cellStyle name="Standard 3 6 8 2 3" xfId="15072"/>
    <cellStyle name="Standard 3 6 8 3" xfId="9768"/>
    <cellStyle name="Standard 3 6 8 3 2" xfId="29354"/>
    <cellStyle name="Standard 3 6 8 3 3" xfId="17725"/>
    <cellStyle name="Standard 3 6 8 4" xfId="4464"/>
    <cellStyle name="Standard 3 6 8 4 2" xfId="24049"/>
    <cellStyle name="Standard 3 6 8 5" xfId="21397"/>
    <cellStyle name="Standard 3 6 8 6" xfId="12420"/>
    <cellStyle name="Standard 3 6 9" xfId="2832"/>
    <cellStyle name="Standard 3 6 9 2" xfId="10788"/>
    <cellStyle name="Standard 3 6 9 2 2" xfId="30374"/>
    <cellStyle name="Standard 3 6 9 2 3" xfId="18745"/>
    <cellStyle name="Standard 3 6 9 3" xfId="5484"/>
    <cellStyle name="Standard 3 6 9 3 2" xfId="25069"/>
    <cellStyle name="Standard 3 6 9 4" xfId="22417"/>
    <cellStyle name="Standard 3 6 9 5" xfId="13440"/>
    <cellStyle name="Standard 3 7" xfId="170"/>
    <cellStyle name="Standard 3 7 10" xfId="8124"/>
    <cellStyle name="Standard 3 7 10 2" xfId="27710"/>
    <cellStyle name="Standard 3 7 10 3" xfId="16081"/>
    <cellStyle name="Standard 3 7 11" xfId="3870"/>
    <cellStyle name="Standard 3 7 11 2" xfId="23455"/>
    <cellStyle name="Standard 3 7 12" xfId="19753"/>
    <cellStyle name="Standard 3 7 13" xfId="11826"/>
    <cellStyle name="Standard 3 7 2" xfId="246"/>
    <cellStyle name="Standard 3 7 2 10" xfId="19831"/>
    <cellStyle name="Standard 3 7 2 11" xfId="11952"/>
    <cellStyle name="Standard 3 7 2 2" xfId="528"/>
    <cellStyle name="Standard 3 7 2 2 2" xfId="1140"/>
    <cellStyle name="Standard 3 7 2 2 2 2" xfId="3792"/>
    <cellStyle name="Standard 3 7 2 2 2 2 2" xfId="11748"/>
    <cellStyle name="Standard 3 7 2 2 2 2 2 2" xfId="31334"/>
    <cellStyle name="Standard 3 7 2 2 2 2 2 3" xfId="19705"/>
    <cellStyle name="Standard 3 7 2 2 2 2 3" xfId="6444"/>
    <cellStyle name="Standard 3 7 2 2 2 2 3 2" xfId="26029"/>
    <cellStyle name="Standard 3 7 2 2 2 2 4" xfId="23377"/>
    <cellStyle name="Standard 3 7 2 2 2 2 5" xfId="14400"/>
    <cellStyle name="Standard 3 7 2 2 2 3" xfId="2772"/>
    <cellStyle name="Standard 3 7 2 2 2 3 2" xfId="10728"/>
    <cellStyle name="Standard 3 7 2 2 2 3 2 2" xfId="30314"/>
    <cellStyle name="Standard 3 7 2 2 2 3 2 3" xfId="18685"/>
    <cellStyle name="Standard 3 7 2 2 2 3 3" xfId="8076"/>
    <cellStyle name="Standard 3 7 2 2 2 3 3 2" xfId="27661"/>
    <cellStyle name="Standard 3 7 2 2 2 3 4" xfId="22357"/>
    <cellStyle name="Standard 3 7 2 2 2 3 5" xfId="16032"/>
    <cellStyle name="Standard 3 7 2 2 2 4" xfId="9096"/>
    <cellStyle name="Standard 3 7 2 2 2 4 2" xfId="28682"/>
    <cellStyle name="Standard 3 7 2 2 2 4 3" xfId="17053"/>
    <cellStyle name="Standard 3 7 2 2 2 5" xfId="5424"/>
    <cellStyle name="Standard 3 7 2 2 2 5 2" xfId="25009"/>
    <cellStyle name="Standard 3 7 2 2 2 6" xfId="20725"/>
    <cellStyle name="Standard 3 7 2 2 2 7" xfId="13380"/>
    <cellStyle name="Standard 3 7 2 2 3" xfId="2160"/>
    <cellStyle name="Standard 3 7 2 2 3 2" xfId="7464"/>
    <cellStyle name="Standard 3 7 2 2 3 2 2" xfId="27049"/>
    <cellStyle name="Standard 3 7 2 2 3 2 3" xfId="15420"/>
    <cellStyle name="Standard 3 7 2 2 3 3" xfId="10116"/>
    <cellStyle name="Standard 3 7 2 2 3 3 2" xfId="29702"/>
    <cellStyle name="Standard 3 7 2 2 3 3 3" xfId="18073"/>
    <cellStyle name="Standard 3 7 2 2 3 4" xfId="4812"/>
    <cellStyle name="Standard 3 7 2 2 3 4 2" xfId="24397"/>
    <cellStyle name="Standard 3 7 2 2 3 5" xfId="21745"/>
    <cellStyle name="Standard 3 7 2 2 3 6" xfId="12768"/>
    <cellStyle name="Standard 3 7 2 2 4" xfId="3180"/>
    <cellStyle name="Standard 3 7 2 2 4 2" xfId="11136"/>
    <cellStyle name="Standard 3 7 2 2 4 2 2" xfId="30722"/>
    <cellStyle name="Standard 3 7 2 2 4 2 3" xfId="19093"/>
    <cellStyle name="Standard 3 7 2 2 4 3" xfId="5832"/>
    <cellStyle name="Standard 3 7 2 2 4 3 2" xfId="25417"/>
    <cellStyle name="Standard 3 7 2 2 4 4" xfId="22765"/>
    <cellStyle name="Standard 3 7 2 2 4 5" xfId="13788"/>
    <cellStyle name="Standard 3 7 2 2 5" xfId="1752"/>
    <cellStyle name="Standard 3 7 2 2 5 2" xfId="9708"/>
    <cellStyle name="Standard 3 7 2 2 5 2 2" xfId="29294"/>
    <cellStyle name="Standard 3 7 2 2 5 2 3" xfId="17665"/>
    <cellStyle name="Standard 3 7 2 2 5 3" xfId="7056"/>
    <cellStyle name="Standard 3 7 2 2 5 3 2" xfId="26641"/>
    <cellStyle name="Standard 3 7 2 2 5 4" xfId="21337"/>
    <cellStyle name="Standard 3 7 2 2 5 5" xfId="15012"/>
    <cellStyle name="Standard 3 7 2 2 6" xfId="8484"/>
    <cellStyle name="Standard 3 7 2 2 6 2" xfId="28070"/>
    <cellStyle name="Standard 3 7 2 2 6 3" xfId="16441"/>
    <cellStyle name="Standard 3 7 2 2 7" xfId="4404"/>
    <cellStyle name="Standard 3 7 2 2 7 2" xfId="23989"/>
    <cellStyle name="Standard 3 7 2 2 8" xfId="20113"/>
    <cellStyle name="Standard 3 7 2 2 9" xfId="12360"/>
    <cellStyle name="Standard 3 7 2 3" xfId="858"/>
    <cellStyle name="Standard 3 7 2 3 2" xfId="2490"/>
    <cellStyle name="Standard 3 7 2 3 2 2" xfId="7794"/>
    <cellStyle name="Standard 3 7 2 3 2 2 2" xfId="27379"/>
    <cellStyle name="Standard 3 7 2 3 2 2 3" xfId="15750"/>
    <cellStyle name="Standard 3 7 2 3 2 3" xfId="10446"/>
    <cellStyle name="Standard 3 7 2 3 2 3 2" xfId="30032"/>
    <cellStyle name="Standard 3 7 2 3 2 3 3" xfId="18403"/>
    <cellStyle name="Standard 3 7 2 3 2 4" xfId="5142"/>
    <cellStyle name="Standard 3 7 2 3 2 4 2" xfId="24727"/>
    <cellStyle name="Standard 3 7 2 3 2 5" xfId="22075"/>
    <cellStyle name="Standard 3 7 2 3 2 6" xfId="13098"/>
    <cellStyle name="Standard 3 7 2 3 3" xfId="3510"/>
    <cellStyle name="Standard 3 7 2 3 3 2" xfId="11466"/>
    <cellStyle name="Standard 3 7 2 3 3 2 2" xfId="31052"/>
    <cellStyle name="Standard 3 7 2 3 3 2 3" xfId="19423"/>
    <cellStyle name="Standard 3 7 2 3 3 3" xfId="6162"/>
    <cellStyle name="Standard 3 7 2 3 3 3 2" xfId="25747"/>
    <cellStyle name="Standard 3 7 2 3 3 4" xfId="23095"/>
    <cellStyle name="Standard 3 7 2 3 3 5" xfId="14118"/>
    <cellStyle name="Standard 3 7 2 3 4" xfId="1470"/>
    <cellStyle name="Standard 3 7 2 3 4 2" xfId="9426"/>
    <cellStyle name="Standard 3 7 2 3 4 2 2" xfId="29012"/>
    <cellStyle name="Standard 3 7 2 3 4 2 3" xfId="17383"/>
    <cellStyle name="Standard 3 7 2 3 4 3" xfId="6774"/>
    <cellStyle name="Standard 3 7 2 3 4 3 2" xfId="26359"/>
    <cellStyle name="Standard 3 7 2 3 4 4" xfId="21055"/>
    <cellStyle name="Standard 3 7 2 3 4 5" xfId="14730"/>
    <cellStyle name="Standard 3 7 2 3 5" xfId="8814"/>
    <cellStyle name="Standard 3 7 2 3 5 2" xfId="28400"/>
    <cellStyle name="Standard 3 7 2 3 5 3" xfId="16771"/>
    <cellStyle name="Standard 3 7 2 3 6" xfId="4122"/>
    <cellStyle name="Standard 3 7 2 3 6 2" xfId="23707"/>
    <cellStyle name="Standard 3 7 2 3 7" xfId="20443"/>
    <cellStyle name="Standard 3 7 2 3 8" xfId="12078"/>
    <cellStyle name="Standard 3 7 2 4" xfId="732"/>
    <cellStyle name="Standard 3 7 2 4 2" xfId="3384"/>
    <cellStyle name="Standard 3 7 2 4 2 2" xfId="11340"/>
    <cellStyle name="Standard 3 7 2 4 2 2 2" xfId="30926"/>
    <cellStyle name="Standard 3 7 2 4 2 2 3" xfId="19297"/>
    <cellStyle name="Standard 3 7 2 4 2 3" xfId="6036"/>
    <cellStyle name="Standard 3 7 2 4 2 3 2" xfId="25621"/>
    <cellStyle name="Standard 3 7 2 4 2 4" xfId="22969"/>
    <cellStyle name="Standard 3 7 2 4 2 5" xfId="13992"/>
    <cellStyle name="Standard 3 7 2 4 3" xfId="2364"/>
    <cellStyle name="Standard 3 7 2 4 3 2" xfId="10320"/>
    <cellStyle name="Standard 3 7 2 4 3 2 2" xfId="29906"/>
    <cellStyle name="Standard 3 7 2 4 3 2 3" xfId="18277"/>
    <cellStyle name="Standard 3 7 2 4 3 3" xfId="7668"/>
    <cellStyle name="Standard 3 7 2 4 3 3 2" xfId="27253"/>
    <cellStyle name="Standard 3 7 2 4 3 4" xfId="21949"/>
    <cellStyle name="Standard 3 7 2 4 3 5" xfId="15624"/>
    <cellStyle name="Standard 3 7 2 4 4" xfId="8688"/>
    <cellStyle name="Standard 3 7 2 4 4 2" xfId="28274"/>
    <cellStyle name="Standard 3 7 2 4 4 3" xfId="16645"/>
    <cellStyle name="Standard 3 7 2 4 5" xfId="5016"/>
    <cellStyle name="Standard 3 7 2 4 5 2" xfId="24601"/>
    <cellStyle name="Standard 3 7 2 4 6" xfId="20317"/>
    <cellStyle name="Standard 3 7 2 4 7" xfId="12972"/>
    <cellStyle name="Standard 3 7 2 5" xfId="1878"/>
    <cellStyle name="Standard 3 7 2 5 2" xfId="7182"/>
    <cellStyle name="Standard 3 7 2 5 2 2" xfId="26767"/>
    <cellStyle name="Standard 3 7 2 5 2 3" xfId="15138"/>
    <cellStyle name="Standard 3 7 2 5 3" xfId="9834"/>
    <cellStyle name="Standard 3 7 2 5 3 2" xfId="29420"/>
    <cellStyle name="Standard 3 7 2 5 3 3" xfId="17791"/>
    <cellStyle name="Standard 3 7 2 5 4" xfId="4530"/>
    <cellStyle name="Standard 3 7 2 5 4 2" xfId="24115"/>
    <cellStyle name="Standard 3 7 2 5 5" xfId="21463"/>
    <cellStyle name="Standard 3 7 2 5 6" xfId="12486"/>
    <cellStyle name="Standard 3 7 2 6" xfId="2898"/>
    <cellStyle name="Standard 3 7 2 6 2" xfId="10854"/>
    <cellStyle name="Standard 3 7 2 6 2 2" xfId="30440"/>
    <cellStyle name="Standard 3 7 2 6 2 3" xfId="18811"/>
    <cellStyle name="Standard 3 7 2 6 3" xfId="5550"/>
    <cellStyle name="Standard 3 7 2 6 3 2" xfId="25135"/>
    <cellStyle name="Standard 3 7 2 6 4" xfId="22483"/>
    <cellStyle name="Standard 3 7 2 6 5" xfId="13506"/>
    <cellStyle name="Standard 3 7 2 7" xfId="1344"/>
    <cellStyle name="Standard 3 7 2 7 2" xfId="9300"/>
    <cellStyle name="Standard 3 7 2 7 2 2" xfId="28886"/>
    <cellStyle name="Standard 3 7 2 7 2 3" xfId="17257"/>
    <cellStyle name="Standard 3 7 2 7 3" xfId="6648"/>
    <cellStyle name="Standard 3 7 2 7 3 2" xfId="26233"/>
    <cellStyle name="Standard 3 7 2 7 4" xfId="20929"/>
    <cellStyle name="Standard 3 7 2 7 5" xfId="14604"/>
    <cellStyle name="Standard 3 7 2 8" xfId="8202"/>
    <cellStyle name="Standard 3 7 2 8 2" xfId="27788"/>
    <cellStyle name="Standard 3 7 2 8 3" xfId="16159"/>
    <cellStyle name="Standard 3 7 2 9" xfId="3996"/>
    <cellStyle name="Standard 3 7 2 9 2" xfId="23581"/>
    <cellStyle name="Standard 3 7 3" xfId="294"/>
    <cellStyle name="Standard 3 7 3 10" xfId="19879"/>
    <cellStyle name="Standard 3 7 3 11" xfId="11874"/>
    <cellStyle name="Standard 3 7 3 2" xfId="450"/>
    <cellStyle name="Standard 3 7 3 2 2" xfId="1062"/>
    <cellStyle name="Standard 3 7 3 2 2 2" xfId="3714"/>
    <cellStyle name="Standard 3 7 3 2 2 2 2" xfId="11670"/>
    <cellStyle name="Standard 3 7 3 2 2 2 2 2" xfId="31256"/>
    <cellStyle name="Standard 3 7 3 2 2 2 2 3" xfId="19627"/>
    <cellStyle name="Standard 3 7 3 2 2 2 3" xfId="6366"/>
    <cellStyle name="Standard 3 7 3 2 2 2 3 2" xfId="25951"/>
    <cellStyle name="Standard 3 7 3 2 2 2 4" xfId="23299"/>
    <cellStyle name="Standard 3 7 3 2 2 2 5" xfId="14322"/>
    <cellStyle name="Standard 3 7 3 2 2 3" xfId="2694"/>
    <cellStyle name="Standard 3 7 3 2 2 3 2" xfId="10650"/>
    <cellStyle name="Standard 3 7 3 2 2 3 2 2" xfId="30236"/>
    <cellStyle name="Standard 3 7 3 2 2 3 2 3" xfId="18607"/>
    <cellStyle name="Standard 3 7 3 2 2 3 3" xfId="7998"/>
    <cellStyle name="Standard 3 7 3 2 2 3 3 2" xfId="27583"/>
    <cellStyle name="Standard 3 7 3 2 2 3 4" xfId="22279"/>
    <cellStyle name="Standard 3 7 3 2 2 3 5" xfId="15954"/>
    <cellStyle name="Standard 3 7 3 2 2 4" xfId="9018"/>
    <cellStyle name="Standard 3 7 3 2 2 4 2" xfId="28604"/>
    <cellStyle name="Standard 3 7 3 2 2 4 3" xfId="16975"/>
    <cellStyle name="Standard 3 7 3 2 2 5" xfId="5346"/>
    <cellStyle name="Standard 3 7 3 2 2 5 2" xfId="24931"/>
    <cellStyle name="Standard 3 7 3 2 2 6" xfId="20647"/>
    <cellStyle name="Standard 3 7 3 2 2 7" xfId="13302"/>
    <cellStyle name="Standard 3 7 3 2 3" xfId="2082"/>
    <cellStyle name="Standard 3 7 3 2 3 2" xfId="7386"/>
    <cellStyle name="Standard 3 7 3 2 3 2 2" xfId="26971"/>
    <cellStyle name="Standard 3 7 3 2 3 2 3" xfId="15342"/>
    <cellStyle name="Standard 3 7 3 2 3 3" xfId="10038"/>
    <cellStyle name="Standard 3 7 3 2 3 3 2" xfId="29624"/>
    <cellStyle name="Standard 3 7 3 2 3 3 3" xfId="17995"/>
    <cellStyle name="Standard 3 7 3 2 3 4" xfId="4734"/>
    <cellStyle name="Standard 3 7 3 2 3 4 2" xfId="24319"/>
    <cellStyle name="Standard 3 7 3 2 3 5" xfId="21667"/>
    <cellStyle name="Standard 3 7 3 2 3 6" xfId="12690"/>
    <cellStyle name="Standard 3 7 3 2 4" xfId="3102"/>
    <cellStyle name="Standard 3 7 3 2 4 2" xfId="11058"/>
    <cellStyle name="Standard 3 7 3 2 4 2 2" xfId="30644"/>
    <cellStyle name="Standard 3 7 3 2 4 2 3" xfId="19015"/>
    <cellStyle name="Standard 3 7 3 2 4 3" xfId="5754"/>
    <cellStyle name="Standard 3 7 3 2 4 3 2" xfId="25339"/>
    <cellStyle name="Standard 3 7 3 2 4 4" xfId="22687"/>
    <cellStyle name="Standard 3 7 3 2 4 5" xfId="13710"/>
    <cellStyle name="Standard 3 7 3 2 5" xfId="1674"/>
    <cellStyle name="Standard 3 7 3 2 5 2" xfId="9630"/>
    <cellStyle name="Standard 3 7 3 2 5 2 2" xfId="29216"/>
    <cellStyle name="Standard 3 7 3 2 5 2 3" xfId="17587"/>
    <cellStyle name="Standard 3 7 3 2 5 3" xfId="6978"/>
    <cellStyle name="Standard 3 7 3 2 5 3 2" xfId="26563"/>
    <cellStyle name="Standard 3 7 3 2 5 4" xfId="21259"/>
    <cellStyle name="Standard 3 7 3 2 5 5" xfId="14934"/>
    <cellStyle name="Standard 3 7 3 2 6" xfId="8406"/>
    <cellStyle name="Standard 3 7 3 2 6 2" xfId="27992"/>
    <cellStyle name="Standard 3 7 3 2 6 3" xfId="16363"/>
    <cellStyle name="Standard 3 7 3 2 7" xfId="4326"/>
    <cellStyle name="Standard 3 7 3 2 7 2" xfId="23911"/>
    <cellStyle name="Standard 3 7 3 2 8" xfId="20035"/>
    <cellStyle name="Standard 3 7 3 2 9" xfId="12282"/>
    <cellStyle name="Standard 3 7 3 3" xfId="906"/>
    <cellStyle name="Standard 3 7 3 3 2" xfId="2538"/>
    <cellStyle name="Standard 3 7 3 3 2 2" xfId="7842"/>
    <cellStyle name="Standard 3 7 3 3 2 2 2" xfId="27427"/>
    <cellStyle name="Standard 3 7 3 3 2 2 3" xfId="15798"/>
    <cellStyle name="Standard 3 7 3 3 2 3" xfId="10494"/>
    <cellStyle name="Standard 3 7 3 3 2 3 2" xfId="30080"/>
    <cellStyle name="Standard 3 7 3 3 2 3 3" xfId="18451"/>
    <cellStyle name="Standard 3 7 3 3 2 4" xfId="5190"/>
    <cellStyle name="Standard 3 7 3 3 2 4 2" xfId="24775"/>
    <cellStyle name="Standard 3 7 3 3 2 5" xfId="22123"/>
    <cellStyle name="Standard 3 7 3 3 2 6" xfId="13146"/>
    <cellStyle name="Standard 3 7 3 3 3" xfId="3558"/>
    <cellStyle name="Standard 3 7 3 3 3 2" xfId="11514"/>
    <cellStyle name="Standard 3 7 3 3 3 2 2" xfId="31100"/>
    <cellStyle name="Standard 3 7 3 3 3 2 3" xfId="19471"/>
    <cellStyle name="Standard 3 7 3 3 3 3" xfId="6210"/>
    <cellStyle name="Standard 3 7 3 3 3 3 2" xfId="25795"/>
    <cellStyle name="Standard 3 7 3 3 3 4" xfId="23143"/>
    <cellStyle name="Standard 3 7 3 3 3 5" xfId="14166"/>
    <cellStyle name="Standard 3 7 3 3 4" xfId="1518"/>
    <cellStyle name="Standard 3 7 3 3 4 2" xfId="9474"/>
    <cellStyle name="Standard 3 7 3 3 4 2 2" xfId="29060"/>
    <cellStyle name="Standard 3 7 3 3 4 2 3" xfId="17431"/>
    <cellStyle name="Standard 3 7 3 3 4 3" xfId="6822"/>
    <cellStyle name="Standard 3 7 3 3 4 3 2" xfId="26407"/>
    <cellStyle name="Standard 3 7 3 3 4 4" xfId="21103"/>
    <cellStyle name="Standard 3 7 3 3 4 5" xfId="14778"/>
    <cellStyle name="Standard 3 7 3 3 5" xfId="8862"/>
    <cellStyle name="Standard 3 7 3 3 5 2" xfId="28448"/>
    <cellStyle name="Standard 3 7 3 3 5 3" xfId="16819"/>
    <cellStyle name="Standard 3 7 3 3 6" xfId="4170"/>
    <cellStyle name="Standard 3 7 3 3 6 2" xfId="23755"/>
    <cellStyle name="Standard 3 7 3 3 7" xfId="20491"/>
    <cellStyle name="Standard 3 7 3 3 8" xfId="12126"/>
    <cellStyle name="Standard 3 7 3 4" xfId="654"/>
    <cellStyle name="Standard 3 7 3 4 2" xfId="3306"/>
    <cellStyle name="Standard 3 7 3 4 2 2" xfId="11262"/>
    <cellStyle name="Standard 3 7 3 4 2 2 2" xfId="30848"/>
    <cellStyle name="Standard 3 7 3 4 2 2 3" xfId="19219"/>
    <cellStyle name="Standard 3 7 3 4 2 3" xfId="5958"/>
    <cellStyle name="Standard 3 7 3 4 2 3 2" xfId="25543"/>
    <cellStyle name="Standard 3 7 3 4 2 4" xfId="22891"/>
    <cellStyle name="Standard 3 7 3 4 2 5" xfId="13914"/>
    <cellStyle name="Standard 3 7 3 4 3" xfId="2286"/>
    <cellStyle name="Standard 3 7 3 4 3 2" xfId="10242"/>
    <cellStyle name="Standard 3 7 3 4 3 2 2" xfId="29828"/>
    <cellStyle name="Standard 3 7 3 4 3 2 3" xfId="18199"/>
    <cellStyle name="Standard 3 7 3 4 3 3" xfId="7590"/>
    <cellStyle name="Standard 3 7 3 4 3 3 2" xfId="27175"/>
    <cellStyle name="Standard 3 7 3 4 3 4" xfId="21871"/>
    <cellStyle name="Standard 3 7 3 4 3 5" xfId="15546"/>
    <cellStyle name="Standard 3 7 3 4 4" xfId="8610"/>
    <cellStyle name="Standard 3 7 3 4 4 2" xfId="28196"/>
    <cellStyle name="Standard 3 7 3 4 4 3" xfId="16567"/>
    <cellStyle name="Standard 3 7 3 4 5" xfId="4938"/>
    <cellStyle name="Standard 3 7 3 4 5 2" xfId="24523"/>
    <cellStyle name="Standard 3 7 3 4 6" xfId="20239"/>
    <cellStyle name="Standard 3 7 3 4 7" xfId="12894"/>
    <cellStyle name="Standard 3 7 3 5" xfId="1926"/>
    <cellStyle name="Standard 3 7 3 5 2" xfId="7230"/>
    <cellStyle name="Standard 3 7 3 5 2 2" xfId="26815"/>
    <cellStyle name="Standard 3 7 3 5 2 3" xfId="15186"/>
    <cellStyle name="Standard 3 7 3 5 3" xfId="9882"/>
    <cellStyle name="Standard 3 7 3 5 3 2" xfId="29468"/>
    <cellStyle name="Standard 3 7 3 5 3 3" xfId="17839"/>
    <cellStyle name="Standard 3 7 3 5 4" xfId="4578"/>
    <cellStyle name="Standard 3 7 3 5 4 2" xfId="24163"/>
    <cellStyle name="Standard 3 7 3 5 5" xfId="21511"/>
    <cellStyle name="Standard 3 7 3 5 6" xfId="12534"/>
    <cellStyle name="Standard 3 7 3 6" xfId="2946"/>
    <cellStyle name="Standard 3 7 3 6 2" xfId="10902"/>
    <cellStyle name="Standard 3 7 3 6 2 2" xfId="30488"/>
    <cellStyle name="Standard 3 7 3 6 2 3" xfId="18859"/>
    <cellStyle name="Standard 3 7 3 6 3" xfId="5598"/>
    <cellStyle name="Standard 3 7 3 6 3 2" xfId="25183"/>
    <cellStyle name="Standard 3 7 3 6 4" xfId="22531"/>
    <cellStyle name="Standard 3 7 3 6 5" xfId="13554"/>
    <cellStyle name="Standard 3 7 3 7" xfId="1266"/>
    <cellStyle name="Standard 3 7 3 7 2" xfId="9222"/>
    <cellStyle name="Standard 3 7 3 7 2 2" xfId="28808"/>
    <cellStyle name="Standard 3 7 3 7 2 3" xfId="17179"/>
    <cellStyle name="Standard 3 7 3 7 3" xfId="6570"/>
    <cellStyle name="Standard 3 7 3 7 3 2" xfId="26155"/>
    <cellStyle name="Standard 3 7 3 7 4" xfId="20851"/>
    <cellStyle name="Standard 3 7 3 7 5" xfId="14526"/>
    <cellStyle name="Standard 3 7 3 8" xfId="8250"/>
    <cellStyle name="Standard 3 7 3 8 2" xfId="27836"/>
    <cellStyle name="Standard 3 7 3 8 3" xfId="16207"/>
    <cellStyle name="Standard 3 7 3 9" xfId="3918"/>
    <cellStyle name="Standard 3 7 3 9 2" xfId="23503"/>
    <cellStyle name="Standard 3 7 4" xfId="402"/>
    <cellStyle name="Standard 3 7 4 2" xfId="1014"/>
    <cellStyle name="Standard 3 7 4 2 2" xfId="3666"/>
    <cellStyle name="Standard 3 7 4 2 2 2" xfId="11622"/>
    <cellStyle name="Standard 3 7 4 2 2 2 2" xfId="31208"/>
    <cellStyle name="Standard 3 7 4 2 2 2 3" xfId="19579"/>
    <cellStyle name="Standard 3 7 4 2 2 3" xfId="6318"/>
    <cellStyle name="Standard 3 7 4 2 2 3 2" xfId="25903"/>
    <cellStyle name="Standard 3 7 4 2 2 4" xfId="23251"/>
    <cellStyle name="Standard 3 7 4 2 2 5" xfId="14274"/>
    <cellStyle name="Standard 3 7 4 2 3" xfId="2646"/>
    <cellStyle name="Standard 3 7 4 2 3 2" xfId="10602"/>
    <cellStyle name="Standard 3 7 4 2 3 2 2" xfId="30188"/>
    <cellStyle name="Standard 3 7 4 2 3 2 3" xfId="18559"/>
    <cellStyle name="Standard 3 7 4 2 3 3" xfId="7950"/>
    <cellStyle name="Standard 3 7 4 2 3 3 2" xfId="27535"/>
    <cellStyle name="Standard 3 7 4 2 3 4" xfId="22231"/>
    <cellStyle name="Standard 3 7 4 2 3 5" xfId="15906"/>
    <cellStyle name="Standard 3 7 4 2 4" xfId="8970"/>
    <cellStyle name="Standard 3 7 4 2 4 2" xfId="28556"/>
    <cellStyle name="Standard 3 7 4 2 4 3" xfId="16927"/>
    <cellStyle name="Standard 3 7 4 2 5" xfId="5298"/>
    <cellStyle name="Standard 3 7 4 2 5 2" xfId="24883"/>
    <cellStyle name="Standard 3 7 4 2 6" xfId="20599"/>
    <cellStyle name="Standard 3 7 4 2 7" xfId="13254"/>
    <cellStyle name="Standard 3 7 4 3" xfId="2034"/>
    <cellStyle name="Standard 3 7 4 3 2" xfId="7338"/>
    <cellStyle name="Standard 3 7 4 3 2 2" xfId="26923"/>
    <cellStyle name="Standard 3 7 4 3 2 3" xfId="15294"/>
    <cellStyle name="Standard 3 7 4 3 3" xfId="9990"/>
    <cellStyle name="Standard 3 7 4 3 3 2" xfId="29576"/>
    <cellStyle name="Standard 3 7 4 3 3 3" xfId="17947"/>
    <cellStyle name="Standard 3 7 4 3 4" xfId="4686"/>
    <cellStyle name="Standard 3 7 4 3 4 2" xfId="24271"/>
    <cellStyle name="Standard 3 7 4 3 5" xfId="21619"/>
    <cellStyle name="Standard 3 7 4 3 6" xfId="12642"/>
    <cellStyle name="Standard 3 7 4 4" xfId="3054"/>
    <cellStyle name="Standard 3 7 4 4 2" xfId="11010"/>
    <cellStyle name="Standard 3 7 4 4 2 2" xfId="30596"/>
    <cellStyle name="Standard 3 7 4 4 2 3" xfId="18967"/>
    <cellStyle name="Standard 3 7 4 4 3" xfId="5706"/>
    <cellStyle name="Standard 3 7 4 4 3 2" xfId="25291"/>
    <cellStyle name="Standard 3 7 4 4 4" xfId="22639"/>
    <cellStyle name="Standard 3 7 4 4 5" xfId="13662"/>
    <cellStyle name="Standard 3 7 4 5" xfId="1626"/>
    <cellStyle name="Standard 3 7 4 5 2" xfId="9582"/>
    <cellStyle name="Standard 3 7 4 5 2 2" xfId="29168"/>
    <cellStyle name="Standard 3 7 4 5 2 3" xfId="17539"/>
    <cellStyle name="Standard 3 7 4 5 3" xfId="6930"/>
    <cellStyle name="Standard 3 7 4 5 3 2" xfId="26515"/>
    <cellStyle name="Standard 3 7 4 5 4" xfId="21211"/>
    <cellStyle name="Standard 3 7 4 5 5" xfId="14886"/>
    <cellStyle name="Standard 3 7 4 6" xfId="8358"/>
    <cellStyle name="Standard 3 7 4 6 2" xfId="27944"/>
    <cellStyle name="Standard 3 7 4 6 3" xfId="16315"/>
    <cellStyle name="Standard 3 7 4 7" xfId="4278"/>
    <cellStyle name="Standard 3 7 4 7 2" xfId="23863"/>
    <cellStyle name="Standard 3 7 4 8" xfId="19987"/>
    <cellStyle name="Standard 3 7 4 9" xfId="12234"/>
    <cellStyle name="Standard 3 7 5" xfId="780"/>
    <cellStyle name="Standard 3 7 5 2" xfId="2412"/>
    <cellStyle name="Standard 3 7 5 2 2" xfId="7716"/>
    <cellStyle name="Standard 3 7 5 2 2 2" xfId="27301"/>
    <cellStyle name="Standard 3 7 5 2 2 3" xfId="15672"/>
    <cellStyle name="Standard 3 7 5 2 3" xfId="10368"/>
    <cellStyle name="Standard 3 7 5 2 3 2" xfId="29954"/>
    <cellStyle name="Standard 3 7 5 2 3 3" xfId="18325"/>
    <cellStyle name="Standard 3 7 5 2 4" xfId="5064"/>
    <cellStyle name="Standard 3 7 5 2 4 2" xfId="24649"/>
    <cellStyle name="Standard 3 7 5 2 5" xfId="21997"/>
    <cellStyle name="Standard 3 7 5 2 6" xfId="13020"/>
    <cellStyle name="Standard 3 7 5 3" xfId="3432"/>
    <cellStyle name="Standard 3 7 5 3 2" xfId="11388"/>
    <cellStyle name="Standard 3 7 5 3 2 2" xfId="30974"/>
    <cellStyle name="Standard 3 7 5 3 2 3" xfId="19345"/>
    <cellStyle name="Standard 3 7 5 3 3" xfId="6084"/>
    <cellStyle name="Standard 3 7 5 3 3 2" xfId="25669"/>
    <cellStyle name="Standard 3 7 5 3 4" xfId="23017"/>
    <cellStyle name="Standard 3 7 5 3 5" xfId="14040"/>
    <cellStyle name="Standard 3 7 5 4" xfId="1392"/>
    <cellStyle name="Standard 3 7 5 4 2" xfId="9348"/>
    <cellStyle name="Standard 3 7 5 4 2 2" xfId="28934"/>
    <cellStyle name="Standard 3 7 5 4 2 3" xfId="17305"/>
    <cellStyle name="Standard 3 7 5 4 3" xfId="6696"/>
    <cellStyle name="Standard 3 7 5 4 3 2" xfId="26281"/>
    <cellStyle name="Standard 3 7 5 4 4" xfId="20977"/>
    <cellStyle name="Standard 3 7 5 4 5" xfId="14652"/>
    <cellStyle name="Standard 3 7 5 5" xfId="8736"/>
    <cellStyle name="Standard 3 7 5 5 2" xfId="28322"/>
    <cellStyle name="Standard 3 7 5 5 3" xfId="16693"/>
    <cellStyle name="Standard 3 7 5 6" xfId="4044"/>
    <cellStyle name="Standard 3 7 5 6 2" xfId="23629"/>
    <cellStyle name="Standard 3 7 5 7" xfId="20365"/>
    <cellStyle name="Standard 3 7 5 8" xfId="12000"/>
    <cellStyle name="Standard 3 7 6" xfId="606"/>
    <cellStyle name="Standard 3 7 6 2" xfId="3258"/>
    <cellStyle name="Standard 3 7 6 2 2" xfId="11214"/>
    <cellStyle name="Standard 3 7 6 2 2 2" xfId="30800"/>
    <cellStyle name="Standard 3 7 6 2 2 3" xfId="19171"/>
    <cellStyle name="Standard 3 7 6 2 3" xfId="5910"/>
    <cellStyle name="Standard 3 7 6 2 3 2" xfId="25495"/>
    <cellStyle name="Standard 3 7 6 2 4" xfId="22843"/>
    <cellStyle name="Standard 3 7 6 2 5" xfId="13866"/>
    <cellStyle name="Standard 3 7 6 3" xfId="2238"/>
    <cellStyle name="Standard 3 7 6 3 2" xfId="10194"/>
    <cellStyle name="Standard 3 7 6 3 2 2" xfId="29780"/>
    <cellStyle name="Standard 3 7 6 3 2 3" xfId="18151"/>
    <cellStyle name="Standard 3 7 6 3 3" xfId="7542"/>
    <cellStyle name="Standard 3 7 6 3 3 2" xfId="27127"/>
    <cellStyle name="Standard 3 7 6 3 4" xfId="21823"/>
    <cellStyle name="Standard 3 7 6 3 5" xfId="15498"/>
    <cellStyle name="Standard 3 7 6 4" xfId="8562"/>
    <cellStyle name="Standard 3 7 6 4 2" xfId="28148"/>
    <cellStyle name="Standard 3 7 6 4 3" xfId="16519"/>
    <cellStyle name="Standard 3 7 6 5" xfId="4890"/>
    <cellStyle name="Standard 3 7 6 5 2" xfId="24475"/>
    <cellStyle name="Standard 3 7 6 6" xfId="20191"/>
    <cellStyle name="Standard 3 7 6 7" xfId="12846"/>
    <cellStyle name="Standard 3 7 7" xfId="1800"/>
    <cellStyle name="Standard 3 7 7 2" xfId="7104"/>
    <cellStyle name="Standard 3 7 7 2 2" xfId="26689"/>
    <cellStyle name="Standard 3 7 7 2 3" xfId="15060"/>
    <cellStyle name="Standard 3 7 7 3" xfId="9756"/>
    <cellStyle name="Standard 3 7 7 3 2" xfId="29342"/>
    <cellStyle name="Standard 3 7 7 3 3" xfId="17713"/>
    <cellStyle name="Standard 3 7 7 4" xfId="4452"/>
    <cellStyle name="Standard 3 7 7 4 2" xfId="24037"/>
    <cellStyle name="Standard 3 7 7 5" xfId="21385"/>
    <cellStyle name="Standard 3 7 7 6" xfId="12408"/>
    <cellStyle name="Standard 3 7 8" xfId="2820"/>
    <cellStyle name="Standard 3 7 8 2" xfId="10776"/>
    <cellStyle name="Standard 3 7 8 2 2" xfId="30362"/>
    <cellStyle name="Standard 3 7 8 2 3" xfId="18733"/>
    <cellStyle name="Standard 3 7 8 3" xfId="5472"/>
    <cellStyle name="Standard 3 7 8 3 2" xfId="25057"/>
    <cellStyle name="Standard 3 7 8 4" xfId="22405"/>
    <cellStyle name="Standard 3 7 8 5" xfId="13428"/>
    <cellStyle name="Standard 3 7 9" xfId="1218"/>
    <cellStyle name="Standard 3 7 9 2" xfId="9174"/>
    <cellStyle name="Standard 3 7 9 2 2" xfId="28760"/>
    <cellStyle name="Standard 3 7 9 2 3" xfId="17131"/>
    <cellStyle name="Standard 3 7 9 3" xfId="6522"/>
    <cellStyle name="Standard 3 7 9 3 2" xfId="26107"/>
    <cellStyle name="Standard 3 7 9 4" xfId="20803"/>
    <cellStyle name="Standard 3 7 9 5" xfId="14478"/>
    <cellStyle name="Standard 3 8" xfId="228"/>
    <cellStyle name="Standard 3 8 10" xfId="3852"/>
    <cellStyle name="Standard 3 8 10 2" xfId="23437"/>
    <cellStyle name="Standard 3 8 11" xfId="19813"/>
    <cellStyle name="Standard 3 8 12" xfId="11808"/>
    <cellStyle name="Standard 3 8 2" xfId="324"/>
    <cellStyle name="Standard 3 8 2 10" xfId="19909"/>
    <cellStyle name="Standard 3 8 2 11" xfId="11934"/>
    <cellStyle name="Standard 3 8 2 2" xfId="510"/>
    <cellStyle name="Standard 3 8 2 2 2" xfId="1122"/>
    <cellStyle name="Standard 3 8 2 2 2 2" xfId="3774"/>
    <cellStyle name="Standard 3 8 2 2 2 2 2" xfId="11730"/>
    <cellStyle name="Standard 3 8 2 2 2 2 2 2" xfId="31316"/>
    <cellStyle name="Standard 3 8 2 2 2 2 2 3" xfId="19687"/>
    <cellStyle name="Standard 3 8 2 2 2 2 3" xfId="6426"/>
    <cellStyle name="Standard 3 8 2 2 2 2 3 2" xfId="26011"/>
    <cellStyle name="Standard 3 8 2 2 2 2 4" xfId="23359"/>
    <cellStyle name="Standard 3 8 2 2 2 2 5" xfId="14382"/>
    <cellStyle name="Standard 3 8 2 2 2 3" xfId="2754"/>
    <cellStyle name="Standard 3 8 2 2 2 3 2" xfId="10710"/>
    <cellStyle name="Standard 3 8 2 2 2 3 2 2" xfId="30296"/>
    <cellStyle name="Standard 3 8 2 2 2 3 2 3" xfId="18667"/>
    <cellStyle name="Standard 3 8 2 2 2 3 3" xfId="8058"/>
    <cellStyle name="Standard 3 8 2 2 2 3 3 2" xfId="27643"/>
    <cellStyle name="Standard 3 8 2 2 2 3 4" xfId="22339"/>
    <cellStyle name="Standard 3 8 2 2 2 3 5" xfId="16014"/>
    <cellStyle name="Standard 3 8 2 2 2 4" xfId="9078"/>
    <cellStyle name="Standard 3 8 2 2 2 4 2" xfId="28664"/>
    <cellStyle name="Standard 3 8 2 2 2 4 3" xfId="17035"/>
    <cellStyle name="Standard 3 8 2 2 2 5" xfId="5406"/>
    <cellStyle name="Standard 3 8 2 2 2 5 2" xfId="24991"/>
    <cellStyle name="Standard 3 8 2 2 2 6" xfId="20707"/>
    <cellStyle name="Standard 3 8 2 2 2 7" xfId="13362"/>
    <cellStyle name="Standard 3 8 2 2 3" xfId="2142"/>
    <cellStyle name="Standard 3 8 2 2 3 2" xfId="7446"/>
    <cellStyle name="Standard 3 8 2 2 3 2 2" xfId="27031"/>
    <cellStyle name="Standard 3 8 2 2 3 2 3" xfId="15402"/>
    <cellStyle name="Standard 3 8 2 2 3 3" xfId="10098"/>
    <cellStyle name="Standard 3 8 2 2 3 3 2" xfId="29684"/>
    <cellStyle name="Standard 3 8 2 2 3 3 3" xfId="18055"/>
    <cellStyle name="Standard 3 8 2 2 3 4" xfId="4794"/>
    <cellStyle name="Standard 3 8 2 2 3 4 2" xfId="24379"/>
    <cellStyle name="Standard 3 8 2 2 3 5" xfId="21727"/>
    <cellStyle name="Standard 3 8 2 2 3 6" xfId="12750"/>
    <cellStyle name="Standard 3 8 2 2 4" xfId="3162"/>
    <cellStyle name="Standard 3 8 2 2 4 2" xfId="11118"/>
    <cellStyle name="Standard 3 8 2 2 4 2 2" xfId="30704"/>
    <cellStyle name="Standard 3 8 2 2 4 2 3" xfId="19075"/>
    <cellStyle name="Standard 3 8 2 2 4 3" xfId="5814"/>
    <cellStyle name="Standard 3 8 2 2 4 3 2" xfId="25399"/>
    <cellStyle name="Standard 3 8 2 2 4 4" xfId="22747"/>
    <cellStyle name="Standard 3 8 2 2 4 5" xfId="13770"/>
    <cellStyle name="Standard 3 8 2 2 5" xfId="1734"/>
    <cellStyle name="Standard 3 8 2 2 5 2" xfId="9690"/>
    <cellStyle name="Standard 3 8 2 2 5 2 2" xfId="29276"/>
    <cellStyle name="Standard 3 8 2 2 5 2 3" xfId="17647"/>
    <cellStyle name="Standard 3 8 2 2 5 3" xfId="7038"/>
    <cellStyle name="Standard 3 8 2 2 5 3 2" xfId="26623"/>
    <cellStyle name="Standard 3 8 2 2 5 4" xfId="21319"/>
    <cellStyle name="Standard 3 8 2 2 5 5" xfId="14994"/>
    <cellStyle name="Standard 3 8 2 2 6" xfId="8466"/>
    <cellStyle name="Standard 3 8 2 2 6 2" xfId="28052"/>
    <cellStyle name="Standard 3 8 2 2 6 3" xfId="16423"/>
    <cellStyle name="Standard 3 8 2 2 7" xfId="4386"/>
    <cellStyle name="Standard 3 8 2 2 7 2" xfId="23971"/>
    <cellStyle name="Standard 3 8 2 2 8" xfId="20095"/>
    <cellStyle name="Standard 3 8 2 2 9" xfId="12342"/>
    <cellStyle name="Standard 3 8 2 3" xfId="936"/>
    <cellStyle name="Standard 3 8 2 3 2" xfId="2568"/>
    <cellStyle name="Standard 3 8 2 3 2 2" xfId="7872"/>
    <cellStyle name="Standard 3 8 2 3 2 2 2" xfId="27457"/>
    <cellStyle name="Standard 3 8 2 3 2 2 3" xfId="15828"/>
    <cellStyle name="Standard 3 8 2 3 2 3" xfId="10524"/>
    <cellStyle name="Standard 3 8 2 3 2 3 2" xfId="30110"/>
    <cellStyle name="Standard 3 8 2 3 2 3 3" xfId="18481"/>
    <cellStyle name="Standard 3 8 2 3 2 4" xfId="5220"/>
    <cellStyle name="Standard 3 8 2 3 2 4 2" xfId="24805"/>
    <cellStyle name="Standard 3 8 2 3 2 5" xfId="22153"/>
    <cellStyle name="Standard 3 8 2 3 2 6" xfId="13176"/>
    <cellStyle name="Standard 3 8 2 3 3" xfId="3588"/>
    <cellStyle name="Standard 3 8 2 3 3 2" xfId="11544"/>
    <cellStyle name="Standard 3 8 2 3 3 2 2" xfId="31130"/>
    <cellStyle name="Standard 3 8 2 3 3 2 3" xfId="19501"/>
    <cellStyle name="Standard 3 8 2 3 3 3" xfId="6240"/>
    <cellStyle name="Standard 3 8 2 3 3 3 2" xfId="25825"/>
    <cellStyle name="Standard 3 8 2 3 3 4" xfId="23173"/>
    <cellStyle name="Standard 3 8 2 3 3 5" xfId="14196"/>
    <cellStyle name="Standard 3 8 2 3 4" xfId="1548"/>
    <cellStyle name="Standard 3 8 2 3 4 2" xfId="9504"/>
    <cellStyle name="Standard 3 8 2 3 4 2 2" xfId="29090"/>
    <cellStyle name="Standard 3 8 2 3 4 2 3" xfId="17461"/>
    <cellStyle name="Standard 3 8 2 3 4 3" xfId="6852"/>
    <cellStyle name="Standard 3 8 2 3 4 3 2" xfId="26437"/>
    <cellStyle name="Standard 3 8 2 3 4 4" xfId="21133"/>
    <cellStyle name="Standard 3 8 2 3 4 5" xfId="14808"/>
    <cellStyle name="Standard 3 8 2 3 5" xfId="8892"/>
    <cellStyle name="Standard 3 8 2 3 5 2" xfId="28478"/>
    <cellStyle name="Standard 3 8 2 3 5 3" xfId="16849"/>
    <cellStyle name="Standard 3 8 2 3 6" xfId="4200"/>
    <cellStyle name="Standard 3 8 2 3 6 2" xfId="23785"/>
    <cellStyle name="Standard 3 8 2 3 7" xfId="20521"/>
    <cellStyle name="Standard 3 8 2 3 8" xfId="12156"/>
    <cellStyle name="Standard 3 8 2 4" xfId="714"/>
    <cellStyle name="Standard 3 8 2 4 2" xfId="3366"/>
    <cellStyle name="Standard 3 8 2 4 2 2" xfId="11322"/>
    <cellStyle name="Standard 3 8 2 4 2 2 2" xfId="30908"/>
    <cellStyle name="Standard 3 8 2 4 2 2 3" xfId="19279"/>
    <cellStyle name="Standard 3 8 2 4 2 3" xfId="6018"/>
    <cellStyle name="Standard 3 8 2 4 2 3 2" xfId="25603"/>
    <cellStyle name="Standard 3 8 2 4 2 4" xfId="22951"/>
    <cellStyle name="Standard 3 8 2 4 2 5" xfId="13974"/>
    <cellStyle name="Standard 3 8 2 4 3" xfId="2346"/>
    <cellStyle name="Standard 3 8 2 4 3 2" xfId="10302"/>
    <cellStyle name="Standard 3 8 2 4 3 2 2" xfId="29888"/>
    <cellStyle name="Standard 3 8 2 4 3 2 3" xfId="18259"/>
    <cellStyle name="Standard 3 8 2 4 3 3" xfId="7650"/>
    <cellStyle name="Standard 3 8 2 4 3 3 2" xfId="27235"/>
    <cellStyle name="Standard 3 8 2 4 3 4" xfId="21931"/>
    <cellStyle name="Standard 3 8 2 4 3 5" xfId="15606"/>
    <cellStyle name="Standard 3 8 2 4 4" xfId="8670"/>
    <cellStyle name="Standard 3 8 2 4 4 2" xfId="28256"/>
    <cellStyle name="Standard 3 8 2 4 4 3" xfId="16627"/>
    <cellStyle name="Standard 3 8 2 4 5" xfId="4998"/>
    <cellStyle name="Standard 3 8 2 4 5 2" xfId="24583"/>
    <cellStyle name="Standard 3 8 2 4 6" xfId="20299"/>
    <cellStyle name="Standard 3 8 2 4 7" xfId="12954"/>
    <cellStyle name="Standard 3 8 2 5" xfId="1956"/>
    <cellStyle name="Standard 3 8 2 5 2" xfId="7260"/>
    <cellStyle name="Standard 3 8 2 5 2 2" xfId="26845"/>
    <cellStyle name="Standard 3 8 2 5 2 3" xfId="15216"/>
    <cellStyle name="Standard 3 8 2 5 3" xfId="9912"/>
    <cellStyle name="Standard 3 8 2 5 3 2" xfId="29498"/>
    <cellStyle name="Standard 3 8 2 5 3 3" xfId="17869"/>
    <cellStyle name="Standard 3 8 2 5 4" xfId="4608"/>
    <cellStyle name="Standard 3 8 2 5 4 2" xfId="24193"/>
    <cellStyle name="Standard 3 8 2 5 5" xfId="21541"/>
    <cellStyle name="Standard 3 8 2 5 6" xfId="12564"/>
    <cellStyle name="Standard 3 8 2 6" xfId="2976"/>
    <cellStyle name="Standard 3 8 2 6 2" xfId="10932"/>
    <cellStyle name="Standard 3 8 2 6 2 2" xfId="30518"/>
    <cellStyle name="Standard 3 8 2 6 2 3" xfId="18889"/>
    <cellStyle name="Standard 3 8 2 6 3" xfId="5628"/>
    <cellStyle name="Standard 3 8 2 6 3 2" xfId="25213"/>
    <cellStyle name="Standard 3 8 2 6 4" xfId="22561"/>
    <cellStyle name="Standard 3 8 2 6 5" xfId="13584"/>
    <cellStyle name="Standard 3 8 2 7" xfId="1326"/>
    <cellStyle name="Standard 3 8 2 7 2" xfId="9282"/>
    <cellStyle name="Standard 3 8 2 7 2 2" xfId="28868"/>
    <cellStyle name="Standard 3 8 2 7 2 3" xfId="17239"/>
    <cellStyle name="Standard 3 8 2 7 3" xfId="6630"/>
    <cellStyle name="Standard 3 8 2 7 3 2" xfId="26215"/>
    <cellStyle name="Standard 3 8 2 7 4" xfId="20911"/>
    <cellStyle name="Standard 3 8 2 7 5" xfId="14586"/>
    <cellStyle name="Standard 3 8 2 8" xfId="8280"/>
    <cellStyle name="Standard 3 8 2 8 2" xfId="27866"/>
    <cellStyle name="Standard 3 8 2 8 3" xfId="16237"/>
    <cellStyle name="Standard 3 8 2 9" xfId="3978"/>
    <cellStyle name="Standard 3 8 2 9 2" xfId="23563"/>
    <cellStyle name="Standard 3 8 3" xfId="384"/>
    <cellStyle name="Standard 3 8 3 2" xfId="996"/>
    <cellStyle name="Standard 3 8 3 2 2" xfId="3648"/>
    <cellStyle name="Standard 3 8 3 2 2 2" xfId="11604"/>
    <cellStyle name="Standard 3 8 3 2 2 2 2" xfId="31190"/>
    <cellStyle name="Standard 3 8 3 2 2 2 3" xfId="19561"/>
    <cellStyle name="Standard 3 8 3 2 2 3" xfId="6300"/>
    <cellStyle name="Standard 3 8 3 2 2 3 2" xfId="25885"/>
    <cellStyle name="Standard 3 8 3 2 2 4" xfId="23233"/>
    <cellStyle name="Standard 3 8 3 2 2 5" xfId="14256"/>
    <cellStyle name="Standard 3 8 3 2 3" xfId="2628"/>
    <cellStyle name="Standard 3 8 3 2 3 2" xfId="10584"/>
    <cellStyle name="Standard 3 8 3 2 3 2 2" xfId="30170"/>
    <cellStyle name="Standard 3 8 3 2 3 2 3" xfId="18541"/>
    <cellStyle name="Standard 3 8 3 2 3 3" xfId="7932"/>
    <cellStyle name="Standard 3 8 3 2 3 3 2" xfId="27517"/>
    <cellStyle name="Standard 3 8 3 2 3 4" xfId="22213"/>
    <cellStyle name="Standard 3 8 3 2 3 5" xfId="15888"/>
    <cellStyle name="Standard 3 8 3 2 4" xfId="8952"/>
    <cellStyle name="Standard 3 8 3 2 4 2" xfId="28538"/>
    <cellStyle name="Standard 3 8 3 2 4 3" xfId="16909"/>
    <cellStyle name="Standard 3 8 3 2 5" xfId="5280"/>
    <cellStyle name="Standard 3 8 3 2 5 2" xfId="24865"/>
    <cellStyle name="Standard 3 8 3 2 6" xfId="20581"/>
    <cellStyle name="Standard 3 8 3 2 7" xfId="13236"/>
    <cellStyle name="Standard 3 8 3 3" xfId="2016"/>
    <cellStyle name="Standard 3 8 3 3 2" xfId="7320"/>
    <cellStyle name="Standard 3 8 3 3 2 2" xfId="26905"/>
    <cellStyle name="Standard 3 8 3 3 2 3" xfId="15276"/>
    <cellStyle name="Standard 3 8 3 3 3" xfId="9972"/>
    <cellStyle name="Standard 3 8 3 3 3 2" xfId="29558"/>
    <cellStyle name="Standard 3 8 3 3 3 3" xfId="17929"/>
    <cellStyle name="Standard 3 8 3 3 4" xfId="4668"/>
    <cellStyle name="Standard 3 8 3 3 4 2" xfId="24253"/>
    <cellStyle name="Standard 3 8 3 3 5" xfId="21601"/>
    <cellStyle name="Standard 3 8 3 3 6" xfId="12624"/>
    <cellStyle name="Standard 3 8 3 4" xfId="3036"/>
    <cellStyle name="Standard 3 8 3 4 2" xfId="10992"/>
    <cellStyle name="Standard 3 8 3 4 2 2" xfId="30578"/>
    <cellStyle name="Standard 3 8 3 4 2 3" xfId="18949"/>
    <cellStyle name="Standard 3 8 3 4 3" xfId="5688"/>
    <cellStyle name="Standard 3 8 3 4 3 2" xfId="25273"/>
    <cellStyle name="Standard 3 8 3 4 4" xfId="22621"/>
    <cellStyle name="Standard 3 8 3 4 5" xfId="13644"/>
    <cellStyle name="Standard 3 8 3 5" xfId="1608"/>
    <cellStyle name="Standard 3 8 3 5 2" xfId="9564"/>
    <cellStyle name="Standard 3 8 3 5 2 2" xfId="29150"/>
    <cellStyle name="Standard 3 8 3 5 2 3" xfId="17521"/>
    <cellStyle name="Standard 3 8 3 5 3" xfId="6912"/>
    <cellStyle name="Standard 3 8 3 5 3 2" xfId="26497"/>
    <cellStyle name="Standard 3 8 3 5 4" xfId="21193"/>
    <cellStyle name="Standard 3 8 3 5 5" xfId="14868"/>
    <cellStyle name="Standard 3 8 3 6" xfId="8340"/>
    <cellStyle name="Standard 3 8 3 6 2" xfId="27926"/>
    <cellStyle name="Standard 3 8 3 6 3" xfId="16297"/>
    <cellStyle name="Standard 3 8 3 7" xfId="4260"/>
    <cellStyle name="Standard 3 8 3 7 2" xfId="23845"/>
    <cellStyle name="Standard 3 8 3 8" xfId="19969"/>
    <cellStyle name="Standard 3 8 3 9" xfId="12216"/>
    <cellStyle name="Standard 3 8 4" xfId="840"/>
    <cellStyle name="Standard 3 8 4 2" xfId="2472"/>
    <cellStyle name="Standard 3 8 4 2 2" xfId="7776"/>
    <cellStyle name="Standard 3 8 4 2 2 2" xfId="27361"/>
    <cellStyle name="Standard 3 8 4 2 2 3" xfId="15732"/>
    <cellStyle name="Standard 3 8 4 2 3" xfId="10428"/>
    <cellStyle name="Standard 3 8 4 2 3 2" xfId="30014"/>
    <cellStyle name="Standard 3 8 4 2 3 3" xfId="18385"/>
    <cellStyle name="Standard 3 8 4 2 4" xfId="5124"/>
    <cellStyle name="Standard 3 8 4 2 4 2" xfId="24709"/>
    <cellStyle name="Standard 3 8 4 2 5" xfId="22057"/>
    <cellStyle name="Standard 3 8 4 2 6" xfId="13080"/>
    <cellStyle name="Standard 3 8 4 3" xfId="3492"/>
    <cellStyle name="Standard 3 8 4 3 2" xfId="11448"/>
    <cellStyle name="Standard 3 8 4 3 2 2" xfId="31034"/>
    <cellStyle name="Standard 3 8 4 3 2 3" xfId="19405"/>
    <cellStyle name="Standard 3 8 4 3 3" xfId="6144"/>
    <cellStyle name="Standard 3 8 4 3 3 2" xfId="25729"/>
    <cellStyle name="Standard 3 8 4 3 4" xfId="23077"/>
    <cellStyle name="Standard 3 8 4 3 5" xfId="14100"/>
    <cellStyle name="Standard 3 8 4 4" xfId="1452"/>
    <cellStyle name="Standard 3 8 4 4 2" xfId="9408"/>
    <cellStyle name="Standard 3 8 4 4 2 2" xfId="28994"/>
    <cellStyle name="Standard 3 8 4 4 2 3" xfId="17365"/>
    <cellStyle name="Standard 3 8 4 4 3" xfId="6756"/>
    <cellStyle name="Standard 3 8 4 4 3 2" xfId="26341"/>
    <cellStyle name="Standard 3 8 4 4 4" xfId="21037"/>
    <cellStyle name="Standard 3 8 4 4 5" xfId="14712"/>
    <cellStyle name="Standard 3 8 4 5" xfId="8796"/>
    <cellStyle name="Standard 3 8 4 5 2" xfId="28382"/>
    <cellStyle name="Standard 3 8 4 5 3" xfId="16753"/>
    <cellStyle name="Standard 3 8 4 6" xfId="4104"/>
    <cellStyle name="Standard 3 8 4 6 2" xfId="23689"/>
    <cellStyle name="Standard 3 8 4 7" xfId="20425"/>
    <cellStyle name="Standard 3 8 4 8" xfId="12060"/>
    <cellStyle name="Standard 3 8 5" xfId="588"/>
    <cellStyle name="Standard 3 8 5 2" xfId="3240"/>
    <cellStyle name="Standard 3 8 5 2 2" xfId="11196"/>
    <cellStyle name="Standard 3 8 5 2 2 2" xfId="30782"/>
    <cellStyle name="Standard 3 8 5 2 2 3" xfId="19153"/>
    <cellStyle name="Standard 3 8 5 2 3" xfId="5892"/>
    <cellStyle name="Standard 3 8 5 2 3 2" xfId="25477"/>
    <cellStyle name="Standard 3 8 5 2 4" xfId="22825"/>
    <cellStyle name="Standard 3 8 5 2 5" xfId="13848"/>
    <cellStyle name="Standard 3 8 5 3" xfId="2220"/>
    <cellStyle name="Standard 3 8 5 3 2" xfId="10176"/>
    <cellStyle name="Standard 3 8 5 3 2 2" xfId="29762"/>
    <cellStyle name="Standard 3 8 5 3 2 3" xfId="18133"/>
    <cellStyle name="Standard 3 8 5 3 3" xfId="7524"/>
    <cellStyle name="Standard 3 8 5 3 3 2" xfId="27109"/>
    <cellStyle name="Standard 3 8 5 3 4" xfId="21805"/>
    <cellStyle name="Standard 3 8 5 3 5" xfId="15480"/>
    <cellStyle name="Standard 3 8 5 4" xfId="8544"/>
    <cellStyle name="Standard 3 8 5 4 2" xfId="28130"/>
    <cellStyle name="Standard 3 8 5 4 3" xfId="16501"/>
    <cellStyle name="Standard 3 8 5 5" xfId="4872"/>
    <cellStyle name="Standard 3 8 5 5 2" xfId="24457"/>
    <cellStyle name="Standard 3 8 5 6" xfId="20173"/>
    <cellStyle name="Standard 3 8 5 7" xfId="12828"/>
    <cellStyle name="Standard 3 8 6" xfId="1860"/>
    <cellStyle name="Standard 3 8 6 2" xfId="7164"/>
    <cellStyle name="Standard 3 8 6 2 2" xfId="26749"/>
    <cellStyle name="Standard 3 8 6 2 3" xfId="15120"/>
    <cellStyle name="Standard 3 8 6 3" xfId="9816"/>
    <cellStyle name="Standard 3 8 6 3 2" xfId="29402"/>
    <cellStyle name="Standard 3 8 6 3 3" xfId="17773"/>
    <cellStyle name="Standard 3 8 6 4" xfId="4512"/>
    <cellStyle name="Standard 3 8 6 4 2" xfId="24097"/>
    <cellStyle name="Standard 3 8 6 5" xfId="21445"/>
    <cellStyle name="Standard 3 8 6 6" xfId="12468"/>
    <cellStyle name="Standard 3 8 7" xfId="2880"/>
    <cellStyle name="Standard 3 8 7 2" xfId="10836"/>
    <cellStyle name="Standard 3 8 7 2 2" xfId="30422"/>
    <cellStyle name="Standard 3 8 7 2 3" xfId="18793"/>
    <cellStyle name="Standard 3 8 7 3" xfId="5532"/>
    <cellStyle name="Standard 3 8 7 3 2" xfId="25117"/>
    <cellStyle name="Standard 3 8 7 4" xfId="22465"/>
    <cellStyle name="Standard 3 8 7 5" xfId="13488"/>
    <cellStyle name="Standard 3 8 8" xfId="1200"/>
    <cellStyle name="Standard 3 8 8 2" xfId="9156"/>
    <cellStyle name="Standard 3 8 8 2 2" xfId="28742"/>
    <cellStyle name="Standard 3 8 8 2 3" xfId="17113"/>
    <cellStyle name="Standard 3 8 8 3" xfId="6504"/>
    <cellStyle name="Standard 3 8 8 3 2" xfId="26089"/>
    <cellStyle name="Standard 3 8 8 4" xfId="20785"/>
    <cellStyle name="Standard 3 8 8 5" xfId="14460"/>
    <cellStyle name="Standard 3 8 9" xfId="8184"/>
    <cellStyle name="Standard 3 8 9 2" xfId="27770"/>
    <cellStyle name="Standard 3 8 9 3" xfId="16141"/>
    <cellStyle name="Standard 3 9" xfId="198"/>
    <cellStyle name="Standard 3 9 10" xfId="19783"/>
    <cellStyle name="Standard 3 9 11" xfId="11904"/>
    <cellStyle name="Standard 3 9 2" xfId="480"/>
    <cellStyle name="Standard 3 9 2 2" xfId="1092"/>
    <cellStyle name="Standard 3 9 2 2 2" xfId="3744"/>
    <cellStyle name="Standard 3 9 2 2 2 2" xfId="11700"/>
    <cellStyle name="Standard 3 9 2 2 2 2 2" xfId="31286"/>
    <cellStyle name="Standard 3 9 2 2 2 2 3" xfId="19657"/>
    <cellStyle name="Standard 3 9 2 2 2 3" xfId="6396"/>
    <cellStyle name="Standard 3 9 2 2 2 3 2" xfId="25981"/>
    <cellStyle name="Standard 3 9 2 2 2 4" xfId="23329"/>
    <cellStyle name="Standard 3 9 2 2 2 5" xfId="14352"/>
    <cellStyle name="Standard 3 9 2 2 3" xfId="2724"/>
    <cellStyle name="Standard 3 9 2 2 3 2" xfId="10680"/>
    <cellStyle name="Standard 3 9 2 2 3 2 2" xfId="30266"/>
    <cellStyle name="Standard 3 9 2 2 3 2 3" xfId="18637"/>
    <cellStyle name="Standard 3 9 2 2 3 3" xfId="8028"/>
    <cellStyle name="Standard 3 9 2 2 3 3 2" xfId="27613"/>
    <cellStyle name="Standard 3 9 2 2 3 4" xfId="22309"/>
    <cellStyle name="Standard 3 9 2 2 3 5" xfId="15984"/>
    <cellStyle name="Standard 3 9 2 2 4" xfId="9048"/>
    <cellStyle name="Standard 3 9 2 2 4 2" xfId="28634"/>
    <cellStyle name="Standard 3 9 2 2 4 3" xfId="17005"/>
    <cellStyle name="Standard 3 9 2 2 5" xfId="5376"/>
    <cellStyle name="Standard 3 9 2 2 5 2" xfId="24961"/>
    <cellStyle name="Standard 3 9 2 2 6" xfId="20677"/>
    <cellStyle name="Standard 3 9 2 2 7" xfId="13332"/>
    <cellStyle name="Standard 3 9 2 3" xfId="2112"/>
    <cellStyle name="Standard 3 9 2 3 2" xfId="7416"/>
    <cellStyle name="Standard 3 9 2 3 2 2" xfId="27001"/>
    <cellStyle name="Standard 3 9 2 3 2 3" xfId="15372"/>
    <cellStyle name="Standard 3 9 2 3 3" xfId="10068"/>
    <cellStyle name="Standard 3 9 2 3 3 2" xfId="29654"/>
    <cellStyle name="Standard 3 9 2 3 3 3" xfId="18025"/>
    <cellStyle name="Standard 3 9 2 3 4" xfId="4764"/>
    <cellStyle name="Standard 3 9 2 3 4 2" xfId="24349"/>
    <cellStyle name="Standard 3 9 2 3 5" xfId="21697"/>
    <cellStyle name="Standard 3 9 2 3 6" xfId="12720"/>
    <cellStyle name="Standard 3 9 2 4" xfId="3132"/>
    <cellStyle name="Standard 3 9 2 4 2" xfId="11088"/>
    <cellStyle name="Standard 3 9 2 4 2 2" xfId="30674"/>
    <cellStyle name="Standard 3 9 2 4 2 3" xfId="19045"/>
    <cellStyle name="Standard 3 9 2 4 3" xfId="5784"/>
    <cellStyle name="Standard 3 9 2 4 3 2" xfId="25369"/>
    <cellStyle name="Standard 3 9 2 4 4" xfId="22717"/>
    <cellStyle name="Standard 3 9 2 4 5" xfId="13740"/>
    <cellStyle name="Standard 3 9 2 5" xfId="1704"/>
    <cellStyle name="Standard 3 9 2 5 2" xfId="9660"/>
    <cellStyle name="Standard 3 9 2 5 2 2" xfId="29246"/>
    <cellStyle name="Standard 3 9 2 5 2 3" xfId="17617"/>
    <cellStyle name="Standard 3 9 2 5 3" xfId="7008"/>
    <cellStyle name="Standard 3 9 2 5 3 2" xfId="26593"/>
    <cellStyle name="Standard 3 9 2 5 4" xfId="21289"/>
    <cellStyle name="Standard 3 9 2 5 5" xfId="14964"/>
    <cellStyle name="Standard 3 9 2 6" xfId="8436"/>
    <cellStyle name="Standard 3 9 2 6 2" xfId="28022"/>
    <cellStyle name="Standard 3 9 2 6 3" xfId="16393"/>
    <cellStyle name="Standard 3 9 2 7" xfId="4356"/>
    <cellStyle name="Standard 3 9 2 7 2" xfId="23941"/>
    <cellStyle name="Standard 3 9 2 8" xfId="20065"/>
    <cellStyle name="Standard 3 9 2 9" xfId="12312"/>
    <cellStyle name="Standard 3 9 3" xfId="810"/>
    <cellStyle name="Standard 3 9 3 2" xfId="2442"/>
    <cellStyle name="Standard 3 9 3 2 2" xfId="7746"/>
    <cellStyle name="Standard 3 9 3 2 2 2" xfId="27331"/>
    <cellStyle name="Standard 3 9 3 2 2 3" xfId="15702"/>
    <cellStyle name="Standard 3 9 3 2 3" xfId="10398"/>
    <cellStyle name="Standard 3 9 3 2 3 2" xfId="29984"/>
    <cellStyle name="Standard 3 9 3 2 3 3" xfId="18355"/>
    <cellStyle name="Standard 3 9 3 2 4" xfId="5094"/>
    <cellStyle name="Standard 3 9 3 2 4 2" xfId="24679"/>
    <cellStyle name="Standard 3 9 3 2 5" xfId="22027"/>
    <cellStyle name="Standard 3 9 3 2 6" xfId="13050"/>
    <cellStyle name="Standard 3 9 3 3" xfId="3462"/>
    <cellStyle name="Standard 3 9 3 3 2" xfId="11418"/>
    <cellStyle name="Standard 3 9 3 3 2 2" xfId="31004"/>
    <cellStyle name="Standard 3 9 3 3 2 3" xfId="19375"/>
    <cellStyle name="Standard 3 9 3 3 3" xfId="6114"/>
    <cellStyle name="Standard 3 9 3 3 3 2" xfId="25699"/>
    <cellStyle name="Standard 3 9 3 3 4" xfId="23047"/>
    <cellStyle name="Standard 3 9 3 3 5" xfId="14070"/>
    <cellStyle name="Standard 3 9 3 4" xfId="1422"/>
    <cellStyle name="Standard 3 9 3 4 2" xfId="9378"/>
    <cellStyle name="Standard 3 9 3 4 2 2" xfId="28964"/>
    <cellStyle name="Standard 3 9 3 4 2 3" xfId="17335"/>
    <cellStyle name="Standard 3 9 3 4 3" xfId="6726"/>
    <cellStyle name="Standard 3 9 3 4 3 2" xfId="26311"/>
    <cellStyle name="Standard 3 9 3 4 4" xfId="21007"/>
    <cellStyle name="Standard 3 9 3 4 5" xfId="14682"/>
    <cellStyle name="Standard 3 9 3 5" xfId="8766"/>
    <cellStyle name="Standard 3 9 3 5 2" xfId="28352"/>
    <cellStyle name="Standard 3 9 3 5 3" xfId="16723"/>
    <cellStyle name="Standard 3 9 3 6" xfId="4074"/>
    <cellStyle name="Standard 3 9 3 6 2" xfId="23659"/>
    <cellStyle name="Standard 3 9 3 7" xfId="20395"/>
    <cellStyle name="Standard 3 9 3 8" xfId="12030"/>
    <cellStyle name="Standard 3 9 4" xfId="684"/>
    <cellStyle name="Standard 3 9 4 2" xfId="3336"/>
    <cellStyle name="Standard 3 9 4 2 2" xfId="11292"/>
    <cellStyle name="Standard 3 9 4 2 2 2" xfId="30878"/>
    <cellStyle name="Standard 3 9 4 2 2 3" xfId="19249"/>
    <cellStyle name="Standard 3 9 4 2 3" xfId="5988"/>
    <cellStyle name="Standard 3 9 4 2 3 2" xfId="25573"/>
    <cellStyle name="Standard 3 9 4 2 4" xfId="22921"/>
    <cellStyle name="Standard 3 9 4 2 5" xfId="13944"/>
    <cellStyle name="Standard 3 9 4 3" xfId="2316"/>
    <cellStyle name="Standard 3 9 4 3 2" xfId="10272"/>
    <cellStyle name="Standard 3 9 4 3 2 2" xfId="29858"/>
    <cellStyle name="Standard 3 9 4 3 2 3" xfId="18229"/>
    <cellStyle name="Standard 3 9 4 3 3" xfId="7620"/>
    <cellStyle name="Standard 3 9 4 3 3 2" xfId="27205"/>
    <cellStyle name="Standard 3 9 4 3 4" xfId="21901"/>
    <cellStyle name="Standard 3 9 4 3 5" xfId="15576"/>
    <cellStyle name="Standard 3 9 4 4" xfId="8640"/>
    <cellStyle name="Standard 3 9 4 4 2" xfId="28226"/>
    <cellStyle name="Standard 3 9 4 4 3" xfId="16597"/>
    <cellStyle name="Standard 3 9 4 5" xfId="4968"/>
    <cellStyle name="Standard 3 9 4 5 2" xfId="24553"/>
    <cellStyle name="Standard 3 9 4 6" xfId="20269"/>
    <cellStyle name="Standard 3 9 4 7" xfId="12924"/>
    <cellStyle name="Standard 3 9 5" xfId="1830"/>
    <cellStyle name="Standard 3 9 5 2" xfId="7134"/>
    <cellStyle name="Standard 3 9 5 2 2" xfId="26719"/>
    <cellStyle name="Standard 3 9 5 2 3" xfId="15090"/>
    <cellStyle name="Standard 3 9 5 3" xfId="9786"/>
    <cellStyle name="Standard 3 9 5 3 2" xfId="29372"/>
    <cellStyle name="Standard 3 9 5 3 3" xfId="17743"/>
    <cellStyle name="Standard 3 9 5 4" xfId="4482"/>
    <cellStyle name="Standard 3 9 5 4 2" xfId="24067"/>
    <cellStyle name="Standard 3 9 5 5" xfId="21415"/>
    <cellStyle name="Standard 3 9 5 6" xfId="12438"/>
    <cellStyle name="Standard 3 9 6" xfId="2850"/>
    <cellStyle name="Standard 3 9 6 2" xfId="10806"/>
    <cellStyle name="Standard 3 9 6 2 2" xfId="30392"/>
    <cellStyle name="Standard 3 9 6 2 3" xfId="18763"/>
    <cellStyle name="Standard 3 9 6 3" xfId="5502"/>
    <cellStyle name="Standard 3 9 6 3 2" xfId="25087"/>
    <cellStyle name="Standard 3 9 6 4" xfId="22435"/>
    <cellStyle name="Standard 3 9 6 5" xfId="13458"/>
    <cellStyle name="Standard 3 9 7" xfId="1296"/>
    <cellStyle name="Standard 3 9 7 2" xfId="9252"/>
    <cellStyle name="Standard 3 9 7 2 2" xfId="28838"/>
    <cellStyle name="Standard 3 9 7 2 3" xfId="17209"/>
    <cellStyle name="Standard 3 9 7 3" xfId="6600"/>
    <cellStyle name="Standard 3 9 7 3 2" xfId="26185"/>
    <cellStyle name="Standard 3 9 7 4" xfId="20881"/>
    <cellStyle name="Standard 3 9 7 5" xfId="14556"/>
    <cellStyle name="Standard 3 9 8" xfId="8154"/>
    <cellStyle name="Standard 3 9 8 2" xfId="27740"/>
    <cellStyle name="Standard 3 9 8 3" xfId="16111"/>
    <cellStyle name="Standard 3 9 9" xfId="3948"/>
    <cellStyle name="Standard 3 9 9 2" xfId="23533"/>
    <cellStyle name="Standard 30" xfId="31470"/>
    <cellStyle name="Standard 31" xfId="31473"/>
    <cellStyle name="Standard 32" xfId="31474"/>
    <cellStyle name="Standard 33" xfId="31475"/>
    <cellStyle name="Standard 34" xfId="31480"/>
    <cellStyle name="Standard 35" xfId="31481"/>
    <cellStyle name="Standard 4" xfId="2"/>
    <cellStyle name="Standard 4 10" xfId="1797"/>
    <cellStyle name="Standard 4 10 2" xfId="7101"/>
    <cellStyle name="Standard 4 10 2 2" xfId="26686"/>
    <cellStyle name="Standard 4 10 2 3" xfId="15057"/>
    <cellStyle name="Standard 4 10 3" xfId="9753"/>
    <cellStyle name="Standard 4 10 3 2" xfId="29339"/>
    <cellStyle name="Standard 4 10 3 3" xfId="17710"/>
    <cellStyle name="Standard 4 10 4" xfId="4449"/>
    <cellStyle name="Standard 4 10 4 2" xfId="24034"/>
    <cellStyle name="Standard 4 10 5" xfId="21382"/>
    <cellStyle name="Standard 4 10 6" xfId="12405"/>
    <cellStyle name="Standard 4 11" xfId="2817"/>
    <cellStyle name="Standard 4 11 2" xfId="10773"/>
    <cellStyle name="Standard 4 11 2 2" xfId="30359"/>
    <cellStyle name="Standard 4 11 2 3" xfId="18730"/>
    <cellStyle name="Standard 4 11 3" xfId="5469"/>
    <cellStyle name="Standard 4 11 3 2" xfId="25054"/>
    <cellStyle name="Standard 4 11 4" xfId="22402"/>
    <cellStyle name="Standard 4 11 5" xfId="13425"/>
    <cellStyle name="Standard 4 12" xfId="1179"/>
    <cellStyle name="Standard 4 12 2" xfId="9135"/>
    <cellStyle name="Standard 4 12 2 2" xfId="28721"/>
    <cellStyle name="Standard 4 12 2 3" xfId="17092"/>
    <cellStyle name="Standard 4 12 3" xfId="6483"/>
    <cellStyle name="Standard 4 12 3 2" xfId="26068"/>
    <cellStyle name="Standard 4 12 4" xfId="20764"/>
    <cellStyle name="Standard 4 12 5" xfId="14439"/>
    <cellStyle name="Standard 4 13" xfId="8121"/>
    <cellStyle name="Standard 4 13 2" xfId="27707"/>
    <cellStyle name="Standard 4 13 3" xfId="16078"/>
    <cellStyle name="Standard 4 14" xfId="3831"/>
    <cellStyle name="Standard 4 14 2" xfId="23416"/>
    <cellStyle name="Standard 4 15" xfId="19750"/>
    <cellStyle name="Standard 4 16" xfId="11787"/>
    <cellStyle name="Standard 4 17" xfId="31366"/>
    <cellStyle name="Standard 4 18" xfId="31367"/>
    <cellStyle name="Standard 4 18 2" xfId="31386"/>
    <cellStyle name="Standard 4 18 2 2" xfId="31412"/>
    <cellStyle name="Standard 4 18 3" xfId="31404"/>
    <cellStyle name="Standard 4 19" xfId="156"/>
    <cellStyle name="Standard 4 19 2" xfId="31383"/>
    <cellStyle name="Standard 4 19 3" xfId="31408"/>
    <cellStyle name="Standard 4 2" xfId="127"/>
    <cellStyle name="Standard 4 2 10" xfId="1197"/>
    <cellStyle name="Standard 4 2 10 2" xfId="9153"/>
    <cellStyle name="Standard 4 2 10 2 2" xfId="28739"/>
    <cellStyle name="Standard 4 2 10 2 3" xfId="17110"/>
    <cellStyle name="Standard 4 2 10 3" xfId="6501"/>
    <cellStyle name="Standard 4 2 10 3 2" xfId="26086"/>
    <cellStyle name="Standard 4 2 10 4" xfId="20782"/>
    <cellStyle name="Standard 4 2 10 5" xfId="14457"/>
    <cellStyle name="Standard 4 2 11" xfId="8151"/>
    <cellStyle name="Standard 4 2 11 2" xfId="27737"/>
    <cellStyle name="Standard 4 2 11 3" xfId="16108"/>
    <cellStyle name="Standard 4 2 12" xfId="3849"/>
    <cellStyle name="Standard 4 2 12 2" xfId="23434"/>
    <cellStyle name="Standard 4 2 13" xfId="19780"/>
    <cellStyle name="Standard 4 2 14" xfId="11805"/>
    <cellStyle name="Standard 4 2 15" xfId="31369"/>
    <cellStyle name="Standard 4 2 2" xfId="273"/>
    <cellStyle name="Standard 4 2 2 10" xfId="3897"/>
    <cellStyle name="Standard 4 2 2 10 2" xfId="23482"/>
    <cellStyle name="Standard 4 2 2 11" xfId="19858"/>
    <cellStyle name="Standard 4 2 2 12" xfId="11853"/>
    <cellStyle name="Standard 4 2 2 2" xfId="351"/>
    <cellStyle name="Standard 4 2 2 2 10" xfId="19936"/>
    <cellStyle name="Standard 4 2 2 2 11" xfId="11979"/>
    <cellStyle name="Standard 4 2 2 2 2" xfId="555"/>
    <cellStyle name="Standard 4 2 2 2 2 2" xfId="1167"/>
    <cellStyle name="Standard 4 2 2 2 2 2 2" xfId="3819"/>
    <cellStyle name="Standard 4 2 2 2 2 2 2 2" xfId="11775"/>
    <cellStyle name="Standard 4 2 2 2 2 2 2 2 2" xfId="31361"/>
    <cellStyle name="Standard 4 2 2 2 2 2 2 2 3" xfId="19732"/>
    <cellStyle name="Standard 4 2 2 2 2 2 2 3" xfId="6471"/>
    <cellStyle name="Standard 4 2 2 2 2 2 2 3 2" xfId="26056"/>
    <cellStyle name="Standard 4 2 2 2 2 2 2 4" xfId="23404"/>
    <cellStyle name="Standard 4 2 2 2 2 2 2 5" xfId="14427"/>
    <cellStyle name="Standard 4 2 2 2 2 2 3" xfId="2799"/>
    <cellStyle name="Standard 4 2 2 2 2 2 3 2" xfId="10755"/>
    <cellStyle name="Standard 4 2 2 2 2 2 3 2 2" xfId="30341"/>
    <cellStyle name="Standard 4 2 2 2 2 2 3 2 3" xfId="18712"/>
    <cellStyle name="Standard 4 2 2 2 2 2 3 3" xfId="8103"/>
    <cellStyle name="Standard 4 2 2 2 2 2 3 3 2" xfId="27688"/>
    <cellStyle name="Standard 4 2 2 2 2 2 3 4" xfId="22384"/>
    <cellStyle name="Standard 4 2 2 2 2 2 3 5" xfId="16059"/>
    <cellStyle name="Standard 4 2 2 2 2 2 4" xfId="9123"/>
    <cellStyle name="Standard 4 2 2 2 2 2 4 2" xfId="28709"/>
    <cellStyle name="Standard 4 2 2 2 2 2 4 3" xfId="17080"/>
    <cellStyle name="Standard 4 2 2 2 2 2 5" xfId="5451"/>
    <cellStyle name="Standard 4 2 2 2 2 2 5 2" xfId="25036"/>
    <cellStyle name="Standard 4 2 2 2 2 2 6" xfId="20752"/>
    <cellStyle name="Standard 4 2 2 2 2 2 7" xfId="13407"/>
    <cellStyle name="Standard 4 2 2 2 2 3" xfId="2187"/>
    <cellStyle name="Standard 4 2 2 2 2 3 2" xfId="7491"/>
    <cellStyle name="Standard 4 2 2 2 2 3 2 2" xfId="27076"/>
    <cellStyle name="Standard 4 2 2 2 2 3 2 3" xfId="15447"/>
    <cellStyle name="Standard 4 2 2 2 2 3 3" xfId="10143"/>
    <cellStyle name="Standard 4 2 2 2 2 3 3 2" xfId="29729"/>
    <cellStyle name="Standard 4 2 2 2 2 3 3 3" xfId="18100"/>
    <cellStyle name="Standard 4 2 2 2 2 3 4" xfId="4839"/>
    <cellStyle name="Standard 4 2 2 2 2 3 4 2" xfId="24424"/>
    <cellStyle name="Standard 4 2 2 2 2 3 5" xfId="21772"/>
    <cellStyle name="Standard 4 2 2 2 2 3 6" xfId="12795"/>
    <cellStyle name="Standard 4 2 2 2 2 4" xfId="3207"/>
    <cellStyle name="Standard 4 2 2 2 2 4 2" xfId="11163"/>
    <cellStyle name="Standard 4 2 2 2 2 4 2 2" xfId="30749"/>
    <cellStyle name="Standard 4 2 2 2 2 4 2 3" xfId="19120"/>
    <cellStyle name="Standard 4 2 2 2 2 4 3" xfId="5859"/>
    <cellStyle name="Standard 4 2 2 2 2 4 3 2" xfId="25444"/>
    <cellStyle name="Standard 4 2 2 2 2 4 4" xfId="22792"/>
    <cellStyle name="Standard 4 2 2 2 2 4 5" xfId="13815"/>
    <cellStyle name="Standard 4 2 2 2 2 5" xfId="1779"/>
    <cellStyle name="Standard 4 2 2 2 2 5 2" xfId="9735"/>
    <cellStyle name="Standard 4 2 2 2 2 5 2 2" xfId="29321"/>
    <cellStyle name="Standard 4 2 2 2 2 5 2 3" xfId="17692"/>
    <cellStyle name="Standard 4 2 2 2 2 5 3" xfId="7083"/>
    <cellStyle name="Standard 4 2 2 2 2 5 3 2" xfId="26668"/>
    <cellStyle name="Standard 4 2 2 2 2 5 4" xfId="21364"/>
    <cellStyle name="Standard 4 2 2 2 2 5 5" xfId="15039"/>
    <cellStyle name="Standard 4 2 2 2 2 6" xfId="8511"/>
    <cellStyle name="Standard 4 2 2 2 2 6 2" xfId="28097"/>
    <cellStyle name="Standard 4 2 2 2 2 6 3" xfId="16468"/>
    <cellStyle name="Standard 4 2 2 2 2 7" xfId="4431"/>
    <cellStyle name="Standard 4 2 2 2 2 7 2" xfId="24016"/>
    <cellStyle name="Standard 4 2 2 2 2 8" xfId="20140"/>
    <cellStyle name="Standard 4 2 2 2 2 9" xfId="12387"/>
    <cellStyle name="Standard 4 2 2 2 3" xfId="963"/>
    <cellStyle name="Standard 4 2 2 2 3 2" xfId="2595"/>
    <cellStyle name="Standard 4 2 2 2 3 2 2" xfId="7899"/>
    <cellStyle name="Standard 4 2 2 2 3 2 2 2" xfId="27484"/>
    <cellStyle name="Standard 4 2 2 2 3 2 2 3" xfId="15855"/>
    <cellStyle name="Standard 4 2 2 2 3 2 3" xfId="10551"/>
    <cellStyle name="Standard 4 2 2 2 3 2 3 2" xfId="30137"/>
    <cellStyle name="Standard 4 2 2 2 3 2 3 3" xfId="18508"/>
    <cellStyle name="Standard 4 2 2 2 3 2 4" xfId="5247"/>
    <cellStyle name="Standard 4 2 2 2 3 2 4 2" xfId="24832"/>
    <cellStyle name="Standard 4 2 2 2 3 2 5" xfId="22180"/>
    <cellStyle name="Standard 4 2 2 2 3 2 6" xfId="13203"/>
    <cellStyle name="Standard 4 2 2 2 3 3" xfId="3615"/>
    <cellStyle name="Standard 4 2 2 2 3 3 2" xfId="11571"/>
    <cellStyle name="Standard 4 2 2 2 3 3 2 2" xfId="31157"/>
    <cellStyle name="Standard 4 2 2 2 3 3 2 3" xfId="19528"/>
    <cellStyle name="Standard 4 2 2 2 3 3 3" xfId="6267"/>
    <cellStyle name="Standard 4 2 2 2 3 3 3 2" xfId="25852"/>
    <cellStyle name="Standard 4 2 2 2 3 3 4" xfId="23200"/>
    <cellStyle name="Standard 4 2 2 2 3 3 5" xfId="14223"/>
    <cellStyle name="Standard 4 2 2 2 3 4" xfId="1575"/>
    <cellStyle name="Standard 4 2 2 2 3 4 2" xfId="9531"/>
    <cellStyle name="Standard 4 2 2 2 3 4 2 2" xfId="29117"/>
    <cellStyle name="Standard 4 2 2 2 3 4 2 3" xfId="17488"/>
    <cellStyle name="Standard 4 2 2 2 3 4 3" xfId="6879"/>
    <cellStyle name="Standard 4 2 2 2 3 4 3 2" xfId="26464"/>
    <cellStyle name="Standard 4 2 2 2 3 4 4" xfId="21160"/>
    <cellStyle name="Standard 4 2 2 2 3 4 5" xfId="14835"/>
    <cellStyle name="Standard 4 2 2 2 3 5" xfId="8919"/>
    <cellStyle name="Standard 4 2 2 2 3 5 2" xfId="28505"/>
    <cellStyle name="Standard 4 2 2 2 3 5 3" xfId="16876"/>
    <cellStyle name="Standard 4 2 2 2 3 6" xfId="4227"/>
    <cellStyle name="Standard 4 2 2 2 3 6 2" xfId="23812"/>
    <cellStyle name="Standard 4 2 2 2 3 7" xfId="20548"/>
    <cellStyle name="Standard 4 2 2 2 3 8" xfId="12183"/>
    <cellStyle name="Standard 4 2 2 2 4" xfId="759"/>
    <cellStyle name="Standard 4 2 2 2 4 2" xfId="3411"/>
    <cellStyle name="Standard 4 2 2 2 4 2 2" xfId="11367"/>
    <cellStyle name="Standard 4 2 2 2 4 2 2 2" xfId="30953"/>
    <cellStyle name="Standard 4 2 2 2 4 2 2 3" xfId="19324"/>
    <cellStyle name="Standard 4 2 2 2 4 2 3" xfId="6063"/>
    <cellStyle name="Standard 4 2 2 2 4 2 3 2" xfId="25648"/>
    <cellStyle name="Standard 4 2 2 2 4 2 4" xfId="22996"/>
    <cellStyle name="Standard 4 2 2 2 4 2 5" xfId="14019"/>
    <cellStyle name="Standard 4 2 2 2 4 3" xfId="2391"/>
    <cellStyle name="Standard 4 2 2 2 4 3 2" xfId="10347"/>
    <cellStyle name="Standard 4 2 2 2 4 3 2 2" xfId="29933"/>
    <cellStyle name="Standard 4 2 2 2 4 3 2 3" xfId="18304"/>
    <cellStyle name="Standard 4 2 2 2 4 3 3" xfId="7695"/>
    <cellStyle name="Standard 4 2 2 2 4 3 3 2" xfId="27280"/>
    <cellStyle name="Standard 4 2 2 2 4 3 4" xfId="21976"/>
    <cellStyle name="Standard 4 2 2 2 4 3 5" xfId="15651"/>
    <cellStyle name="Standard 4 2 2 2 4 4" xfId="8715"/>
    <cellStyle name="Standard 4 2 2 2 4 4 2" xfId="28301"/>
    <cellStyle name="Standard 4 2 2 2 4 4 3" xfId="16672"/>
    <cellStyle name="Standard 4 2 2 2 4 5" xfId="5043"/>
    <cellStyle name="Standard 4 2 2 2 4 5 2" xfId="24628"/>
    <cellStyle name="Standard 4 2 2 2 4 6" xfId="20344"/>
    <cellStyle name="Standard 4 2 2 2 4 7" xfId="12999"/>
    <cellStyle name="Standard 4 2 2 2 5" xfId="1983"/>
    <cellStyle name="Standard 4 2 2 2 5 2" xfId="7287"/>
    <cellStyle name="Standard 4 2 2 2 5 2 2" xfId="26872"/>
    <cellStyle name="Standard 4 2 2 2 5 2 3" xfId="15243"/>
    <cellStyle name="Standard 4 2 2 2 5 3" xfId="9939"/>
    <cellStyle name="Standard 4 2 2 2 5 3 2" xfId="29525"/>
    <cellStyle name="Standard 4 2 2 2 5 3 3" xfId="17896"/>
    <cellStyle name="Standard 4 2 2 2 5 4" xfId="4635"/>
    <cellStyle name="Standard 4 2 2 2 5 4 2" xfId="24220"/>
    <cellStyle name="Standard 4 2 2 2 5 5" xfId="21568"/>
    <cellStyle name="Standard 4 2 2 2 5 6" xfId="12591"/>
    <cellStyle name="Standard 4 2 2 2 6" xfId="3003"/>
    <cellStyle name="Standard 4 2 2 2 6 2" xfId="10959"/>
    <cellStyle name="Standard 4 2 2 2 6 2 2" xfId="30545"/>
    <cellStyle name="Standard 4 2 2 2 6 2 3" xfId="18916"/>
    <cellStyle name="Standard 4 2 2 2 6 3" xfId="5655"/>
    <cellStyle name="Standard 4 2 2 2 6 3 2" xfId="25240"/>
    <cellStyle name="Standard 4 2 2 2 6 4" xfId="22588"/>
    <cellStyle name="Standard 4 2 2 2 6 5" xfId="13611"/>
    <cellStyle name="Standard 4 2 2 2 7" xfId="1371"/>
    <cellStyle name="Standard 4 2 2 2 7 2" xfId="9327"/>
    <cellStyle name="Standard 4 2 2 2 7 2 2" xfId="28913"/>
    <cellStyle name="Standard 4 2 2 2 7 2 3" xfId="17284"/>
    <cellStyle name="Standard 4 2 2 2 7 3" xfId="6675"/>
    <cellStyle name="Standard 4 2 2 2 7 3 2" xfId="26260"/>
    <cellStyle name="Standard 4 2 2 2 7 4" xfId="20956"/>
    <cellStyle name="Standard 4 2 2 2 7 5" xfId="14631"/>
    <cellStyle name="Standard 4 2 2 2 8" xfId="8307"/>
    <cellStyle name="Standard 4 2 2 2 8 2" xfId="27893"/>
    <cellStyle name="Standard 4 2 2 2 8 3" xfId="16264"/>
    <cellStyle name="Standard 4 2 2 2 9" xfId="4023"/>
    <cellStyle name="Standard 4 2 2 2 9 2" xfId="23608"/>
    <cellStyle name="Standard 4 2 2 3" xfId="429"/>
    <cellStyle name="Standard 4 2 2 3 2" xfId="1041"/>
    <cellStyle name="Standard 4 2 2 3 2 2" xfId="3693"/>
    <cellStyle name="Standard 4 2 2 3 2 2 2" xfId="11649"/>
    <cellStyle name="Standard 4 2 2 3 2 2 2 2" xfId="31235"/>
    <cellStyle name="Standard 4 2 2 3 2 2 2 3" xfId="19606"/>
    <cellStyle name="Standard 4 2 2 3 2 2 3" xfId="6345"/>
    <cellStyle name="Standard 4 2 2 3 2 2 3 2" xfId="25930"/>
    <cellStyle name="Standard 4 2 2 3 2 2 4" xfId="23278"/>
    <cellStyle name="Standard 4 2 2 3 2 2 5" xfId="14301"/>
    <cellStyle name="Standard 4 2 2 3 2 3" xfId="2673"/>
    <cellStyle name="Standard 4 2 2 3 2 3 2" xfId="10629"/>
    <cellStyle name="Standard 4 2 2 3 2 3 2 2" xfId="30215"/>
    <cellStyle name="Standard 4 2 2 3 2 3 2 3" xfId="18586"/>
    <cellStyle name="Standard 4 2 2 3 2 3 3" xfId="7977"/>
    <cellStyle name="Standard 4 2 2 3 2 3 3 2" xfId="27562"/>
    <cellStyle name="Standard 4 2 2 3 2 3 4" xfId="22258"/>
    <cellStyle name="Standard 4 2 2 3 2 3 5" xfId="15933"/>
    <cellStyle name="Standard 4 2 2 3 2 4" xfId="8997"/>
    <cellStyle name="Standard 4 2 2 3 2 4 2" xfId="28583"/>
    <cellStyle name="Standard 4 2 2 3 2 4 3" xfId="16954"/>
    <cellStyle name="Standard 4 2 2 3 2 5" xfId="5325"/>
    <cellStyle name="Standard 4 2 2 3 2 5 2" xfId="24910"/>
    <cellStyle name="Standard 4 2 2 3 2 6" xfId="20626"/>
    <cellStyle name="Standard 4 2 2 3 2 7" xfId="13281"/>
    <cellStyle name="Standard 4 2 2 3 3" xfId="2061"/>
    <cellStyle name="Standard 4 2 2 3 3 2" xfId="7365"/>
    <cellStyle name="Standard 4 2 2 3 3 2 2" xfId="26950"/>
    <cellStyle name="Standard 4 2 2 3 3 2 3" xfId="15321"/>
    <cellStyle name="Standard 4 2 2 3 3 3" xfId="10017"/>
    <cellStyle name="Standard 4 2 2 3 3 3 2" xfId="29603"/>
    <cellStyle name="Standard 4 2 2 3 3 3 3" xfId="17974"/>
    <cellStyle name="Standard 4 2 2 3 3 4" xfId="4713"/>
    <cellStyle name="Standard 4 2 2 3 3 4 2" xfId="24298"/>
    <cellStyle name="Standard 4 2 2 3 3 5" xfId="21646"/>
    <cellStyle name="Standard 4 2 2 3 3 6" xfId="12669"/>
    <cellStyle name="Standard 4 2 2 3 4" xfId="3081"/>
    <cellStyle name="Standard 4 2 2 3 4 2" xfId="11037"/>
    <cellStyle name="Standard 4 2 2 3 4 2 2" xfId="30623"/>
    <cellStyle name="Standard 4 2 2 3 4 2 3" xfId="18994"/>
    <cellStyle name="Standard 4 2 2 3 4 3" xfId="5733"/>
    <cellStyle name="Standard 4 2 2 3 4 3 2" xfId="25318"/>
    <cellStyle name="Standard 4 2 2 3 4 4" xfId="22666"/>
    <cellStyle name="Standard 4 2 2 3 4 5" xfId="13689"/>
    <cellStyle name="Standard 4 2 2 3 5" xfId="1653"/>
    <cellStyle name="Standard 4 2 2 3 5 2" xfId="9609"/>
    <cellStyle name="Standard 4 2 2 3 5 2 2" xfId="29195"/>
    <cellStyle name="Standard 4 2 2 3 5 2 3" xfId="17566"/>
    <cellStyle name="Standard 4 2 2 3 5 3" xfId="6957"/>
    <cellStyle name="Standard 4 2 2 3 5 3 2" xfId="26542"/>
    <cellStyle name="Standard 4 2 2 3 5 4" xfId="21238"/>
    <cellStyle name="Standard 4 2 2 3 5 5" xfId="14913"/>
    <cellStyle name="Standard 4 2 2 3 6" xfId="8385"/>
    <cellStyle name="Standard 4 2 2 3 6 2" xfId="27971"/>
    <cellStyle name="Standard 4 2 2 3 6 3" xfId="16342"/>
    <cellStyle name="Standard 4 2 2 3 7" xfId="4305"/>
    <cellStyle name="Standard 4 2 2 3 7 2" xfId="23890"/>
    <cellStyle name="Standard 4 2 2 3 8" xfId="20014"/>
    <cellStyle name="Standard 4 2 2 3 9" xfId="12261"/>
    <cellStyle name="Standard 4 2 2 4" xfId="885"/>
    <cellStyle name="Standard 4 2 2 4 2" xfId="2517"/>
    <cellStyle name="Standard 4 2 2 4 2 2" xfId="7821"/>
    <cellStyle name="Standard 4 2 2 4 2 2 2" xfId="27406"/>
    <cellStyle name="Standard 4 2 2 4 2 2 3" xfId="15777"/>
    <cellStyle name="Standard 4 2 2 4 2 3" xfId="10473"/>
    <cellStyle name="Standard 4 2 2 4 2 3 2" xfId="30059"/>
    <cellStyle name="Standard 4 2 2 4 2 3 3" xfId="18430"/>
    <cellStyle name="Standard 4 2 2 4 2 4" xfId="5169"/>
    <cellStyle name="Standard 4 2 2 4 2 4 2" xfId="24754"/>
    <cellStyle name="Standard 4 2 2 4 2 5" xfId="22102"/>
    <cellStyle name="Standard 4 2 2 4 2 6" xfId="13125"/>
    <cellStyle name="Standard 4 2 2 4 3" xfId="3537"/>
    <cellStyle name="Standard 4 2 2 4 3 2" xfId="11493"/>
    <cellStyle name="Standard 4 2 2 4 3 2 2" xfId="31079"/>
    <cellStyle name="Standard 4 2 2 4 3 2 3" xfId="19450"/>
    <cellStyle name="Standard 4 2 2 4 3 3" xfId="6189"/>
    <cellStyle name="Standard 4 2 2 4 3 3 2" xfId="25774"/>
    <cellStyle name="Standard 4 2 2 4 3 4" xfId="23122"/>
    <cellStyle name="Standard 4 2 2 4 3 5" xfId="14145"/>
    <cellStyle name="Standard 4 2 2 4 4" xfId="1497"/>
    <cellStyle name="Standard 4 2 2 4 4 2" xfId="9453"/>
    <cellStyle name="Standard 4 2 2 4 4 2 2" xfId="29039"/>
    <cellStyle name="Standard 4 2 2 4 4 2 3" xfId="17410"/>
    <cellStyle name="Standard 4 2 2 4 4 3" xfId="6801"/>
    <cellStyle name="Standard 4 2 2 4 4 3 2" xfId="26386"/>
    <cellStyle name="Standard 4 2 2 4 4 4" xfId="21082"/>
    <cellStyle name="Standard 4 2 2 4 4 5" xfId="14757"/>
    <cellStyle name="Standard 4 2 2 4 5" xfId="8841"/>
    <cellStyle name="Standard 4 2 2 4 5 2" xfId="28427"/>
    <cellStyle name="Standard 4 2 2 4 5 3" xfId="16798"/>
    <cellStyle name="Standard 4 2 2 4 6" xfId="4149"/>
    <cellStyle name="Standard 4 2 2 4 6 2" xfId="23734"/>
    <cellStyle name="Standard 4 2 2 4 7" xfId="20470"/>
    <cellStyle name="Standard 4 2 2 4 8" xfId="12105"/>
    <cellStyle name="Standard 4 2 2 5" xfId="633"/>
    <cellStyle name="Standard 4 2 2 5 2" xfId="3285"/>
    <cellStyle name="Standard 4 2 2 5 2 2" xfId="11241"/>
    <cellStyle name="Standard 4 2 2 5 2 2 2" xfId="30827"/>
    <cellStyle name="Standard 4 2 2 5 2 2 3" xfId="19198"/>
    <cellStyle name="Standard 4 2 2 5 2 3" xfId="5937"/>
    <cellStyle name="Standard 4 2 2 5 2 3 2" xfId="25522"/>
    <cellStyle name="Standard 4 2 2 5 2 4" xfId="22870"/>
    <cellStyle name="Standard 4 2 2 5 2 5" xfId="13893"/>
    <cellStyle name="Standard 4 2 2 5 3" xfId="2265"/>
    <cellStyle name="Standard 4 2 2 5 3 2" xfId="10221"/>
    <cellStyle name="Standard 4 2 2 5 3 2 2" xfId="29807"/>
    <cellStyle name="Standard 4 2 2 5 3 2 3" xfId="18178"/>
    <cellStyle name="Standard 4 2 2 5 3 3" xfId="7569"/>
    <cellStyle name="Standard 4 2 2 5 3 3 2" xfId="27154"/>
    <cellStyle name="Standard 4 2 2 5 3 4" xfId="21850"/>
    <cellStyle name="Standard 4 2 2 5 3 5" xfId="15525"/>
    <cellStyle name="Standard 4 2 2 5 4" xfId="8589"/>
    <cellStyle name="Standard 4 2 2 5 4 2" xfId="28175"/>
    <cellStyle name="Standard 4 2 2 5 4 3" xfId="16546"/>
    <cellStyle name="Standard 4 2 2 5 5" xfId="4917"/>
    <cellStyle name="Standard 4 2 2 5 5 2" xfId="24502"/>
    <cellStyle name="Standard 4 2 2 5 6" xfId="20218"/>
    <cellStyle name="Standard 4 2 2 5 7" xfId="12873"/>
    <cellStyle name="Standard 4 2 2 6" xfId="1905"/>
    <cellStyle name="Standard 4 2 2 6 2" xfId="7209"/>
    <cellStyle name="Standard 4 2 2 6 2 2" xfId="26794"/>
    <cellStyle name="Standard 4 2 2 6 2 3" xfId="15165"/>
    <cellStyle name="Standard 4 2 2 6 3" xfId="9861"/>
    <cellStyle name="Standard 4 2 2 6 3 2" xfId="29447"/>
    <cellStyle name="Standard 4 2 2 6 3 3" xfId="17818"/>
    <cellStyle name="Standard 4 2 2 6 4" xfId="4557"/>
    <cellStyle name="Standard 4 2 2 6 4 2" xfId="24142"/>
    <cellStyle name="Standard 4 2 2 6 5" xfId="21490"/>
    <cellStyle name="Standard 4 2 2 6 6" xfId="12513"/>
    <cellStyle name="Standard 4 2 2 7" xfId="2925"/>
    <cellStyle name="Standard 4 2 2 7 2" xfId="10881"/>
    <cellStyle name="Standard 4 2 2 7 2 2" xfId="30467"/>
    <cellStyle name="Standard 4 2 2 7 2 3" xfId="18838"/>
    <cellStyle name="Standard 4 2 2 7 3" xfId="5577"/>
    <cellStyle name="Standard 4 2 2 7 3 2" xfId="25162"/>
    <cellStyle name="Standard 4 2 2 7 4" xfId="22510"/>
    <cellStyle name="Standard 4 2 2 7 5" xfId="13533"/>
    <cellStyle name="Standard 4 2 2 8" xfId="1245"/>
    <cellStyle name="Standard 4 2 2 8 2" xfId="9201"/>
    <cellStyle name="Standard 4 2 2 8 2 2" xfId="28787"/>
    <cellStyle name="Standard 4 2 2 8 2 3" xfId="17158"/>
    <cellStyle name="Standard 4 2 2 8 3" xfId="6549"/>
    <cellStyle name="Standard 4 2 2 8 3 2" xfId="26134"/>
    <cellStyle name="Standard 4 2 2 8 4" xfId="20830"/>
    <cellStyle name="Standard 4 2 2 8 5" xfId="14505"/>
    <cellStyle name="Standard 4 2 2 9" xfId="8229"/>
    <cellStyle name="Standard 4 2 2 9 2" xfId="27815"/>
    <cellStyle name="Standard 4 2 2 9 3" xfId="16186"/>
    <cellStyle name="Standard 4 2 3" xfId="225"/>
    <cellStyle name="Standard 4 2 3 10" xfId="19810"/>
    <cellStyle name="Standard 4 2 3 11" xfId="11931"/>
    <cellStyle name="Standard 4 2 3 2" xfId="507"/>
    <cellStyle name="Standard 4 2 3 2 2" xfId="1119"/>
    <cellStyle name="Standard 4 2 3 2 2 2" xfId="3771"/>
    <cellStyle name="Standard 4 2 3 2 2 2 2" xfId="11727"/>
    <cellStyle name="Standard 4 2 3 2 2 2 2 2" xfId="31313"/>
    <cellStyle name="Standard 4 2 3 2 2 2 2 3" xfId="19684"/>
    <cellStyle name="Standard 4 2 3 2 2 2 3" xfId="6423"/>
    <cellStyle name="Standard 4 2 3 2 2 2 3 2" xfId="26008"/>
    <cellStyle name="Standard 4 2 3 2 2 2 4" xfId="23356"/>
    <cellStyle name="Standard 4 2 3 2 2 2 5" xfId="14379"/>
    <cellStyle name="Standard 4 2 3 2 2 3" xfId="2751"/>
    <cellStyle name="Standard 4 2 3 2 2 3 2" xfId="10707"/>
    <cellStyle name="Standard 4 2 3 2 2 3 2 2" xfId="30293"/>
    <cellStyle name="Standard 4 2 3 2 2 3 2 3" xfId="18664"/>
    <cellStyle name="Standard 4 2 3 2 2 3 3" xfId="8055"/>
    <cellStyle name="Standard 4 2 3 2 2 3 3 2" xfId="27640"/>
    <cellStyle name="Standard 4 2 3 2 2 3 4" xfId="22336"/>
    <cellStyle name="Standard 4 2 3 2 2 3 5" xfId="16011"/>
    <cellStyle name="Standard 4 2 3 2 2 4" xfId="9075"/>
    <cellStyle name="Standard 4 2 3 2 2 4 2" xfId="28661"/>
    <cellStyle name="Standard 4 2 3 2 2 4 3" xfId="17032"/>
    <cellStyle name="Standard 4 2 3 2 2 5" xfId="5403"/>
    <cellStyle name="Standard 4 2 3 2 2 5 2" xfId="24988"/>
    <cellStyle name="Standard 4 2 3 2 2 6" xfId="20704"/>
    <cellStyle name="Standard 4 2 3 2 2 7" xfId="13359"/>
    <cellStyle name="Standard 4 2 3 2 3" xfId="2139"/>
    <cellStyle name="Standard 4 2 3 2 3 2" xfId="7443"/>
    <cellStyle name="Standard 4 2 3 2 3 2 2" xfId="27028"/>
    <cellStyle name="Standard 4 2 3 2 3 2 3" xfId="15399"/>
    <cellStyle name="Standard 4 2 3 2 3 3" xfId="10095"/>
    <cellStyle name="Standard 4 2 3 2 3 3 2" xfId="29681"/>
    <cellStyle name="Standard 4 2 3 2 3 3 3" xfId="18052"/>
    <cellStyle name="Standard 4 2 3 2 3 4" xfId="4791"/>
    <cellStyle name="Standard 4 2 3 2 3 4 2" xfId="24376"/>
    <cellStyle name="Standard 4 2 3 2 3 5" xfId="21724"/>
    <cellStyle name="Standard 4 2 3 2 3 6" xfId="12747"/>
    <cellStyle name="Standard 4 2 3 2 4" xfId="3159"/>
    <cellStyle name="Standard 4 2 3 2 4 2" xfId="11115"/>
    <cellStyle name="Standard 4 2 3 2 4 2 2" xfId="30701"/>
    <cellStyle name="Standard 4 2 3 2 4 2 3" xfId="19072"/>
    <cellStyle name="Standard 4 2 3 2 4 3" xfId="5811"/>
    <cellStyle name="Standard 4 2 3 2 4 3 2" xfId="25396"/>
    <cellStyle name="Standard 4 2 3 2 4 4" xfId="22744"/>
    <cellStyle name="Standard 4 2 3 2 4 5" xfId="13767"/>
    <cellStyle name="Standard 4 2 3 2 5" xfId="1731"/>
    <cellStyle name="Standard 4 2 3 2 5 2" xfId="9687"/>
    <cellStyle name="Standard 4 2 3 2 5 2 2" xfId="29273"/>
    <cellStyle name="Standard 4 2 3 2 5 2 3" xfId="17644"/>
    <cellStyle name="Standard 4 2 3 2 5 3" xfId="7035"/>
    <cellStyle name="Standard 4 2 3 2 5 3 2" xfId="26620"/>
    <cellStyle name="Standard 4 2 3 2 5 4" xfId="21316"/>
    <cellStyle name="Standard 4 2 3 2 5 5" xfId="14991"/>
    <cellStyle name="Standard 4 2 3 2 6" xfId="8463"/>
    <cellStyle name="Standard 4 2 3 2 6 2" xfId="28049"/>
    <cellStyle name="Standard 4 2 3 2 6 3" xfId="16420"/>
    <cellStyle name="Standard 4 2 3 2 7" xfId="4383"/>
    <cellStyle name="Standard 4 2 3 2 7 2" xfId="23968"/>
    <cellStyle name="Standard 4 2 3 2 8" xfId="20092"/>
    <cellStyle name="Standard 4 2 3 2 9" xfId="12339"/>
    <cellStyle name="Standard 4 2 3 3" xfId="837"/>
    <cellStyle name="Standard 4 2 3 3 2" xfId="2469"/>
    <cellStyle name="Standard 4 2 3 3 2 2" xfId="7773"/>
    <cellStyle name="Standard 4 2 3 3 2 2 2" xfId="27358"/>
    <cellStyle name="Standard 4 2 3 3 2 2 3" xfId="15729"/>
    <cellStyle name="Standard 4 2 3 3 2 3" xfId="10425"/>
    <cellStyle name="Standard 4 2 3 3 2 3 2" xfId="30011"/>
    <cellStyle name="Standard 4 2 3 3 2 3 3" xfId="18382"/>
    <cellStyle name="Standard 4 2 3 3 2 4" xfId="5121"/>
    <cellStyle name="Standard 4 2 3 3 2 4 2" xfId="24706"/>
    <cellStyle name="Standard 4 2 3 3 2 5" xfId="22054"/>
    <cellStyle name="Standard 4 2 3 3 2 6" xfId="13077"/>
    <cellStyle name="Standard 4 2 3 3 3" xfId="3489"/>
    <cellStyle name="Standard 4 2 3 3 3 2" xfId="11445"/>
    <cellStyle name="Standard 4 2 3 3 3 2 2" xfId="31031"/>
    <cellStyle name="Standard 4 2 3 3 3 2 3" xfId="19402"/>
    <cellStyle name="Standard 4 2 3 3 3 3" xfId="6141"/>
    <cellStyle name="Standard 4 2 3 3 3 3 2" xfId="25726"/>
    <cellStyle name="Standard 4 2 3 3 3 4" xfId="23074"/>
    <cellStyle name="Standard 4 2 3 3 3 5" xfId="14097"/>
    <cellStyle name="Standard 4 2 3 3 4" xfId="1449"/>
    <cellStyle name="Standard 4 2 3 3 4 2" xfId="9405"/>
    <cellStyle name="Standard 4 2 3 3 4 2 2" xfId="28991"/>
    <cellStyle name="Standard 4 2 3 3 4 2 3" xfId="17362"/>
    <cellStyle name="Standard 4 2 3 3 4 3" xfId="6753"/>
    <cellStyle name="Standard 4 2 3 3 4 3 2" xfId="26338"/>
    <cellStyle name="Standard 4 2 3 3 4 4" xfId="21034"/>
    <cellStyle name="Standard 4 2 3 3 4 5" xfId="14709"/>
    <cellStyle name="Standard 4 2 3 3 5" xfId="8793"/>
    <cellStyle name="Standard 4 2 3 3 5 2" xfId="28379"/>
    <cellStyle name="Standard 4 2 3 3 5 3" xfId="16750"/>
    <cellStyle name="Standard 4 2 3 3 6" xfId="4101"/>
    <cellStyle name="Standard 4 2 3 3 6 2" xfId="23686"/>
    <cellStyle name="Standard 4 2 3 3 7" xfId="20422"/>
    <cellStyle name="Standard 4 2 3 3 8" xfId="12057"/>
    <cellStyle name="Standard 4 2 3 4" xfId="711"/>
    <cellStyle name="Standard 4 2 3 4 2" xfId="3363"/>
    <cellStyle name="Standard 4 2 3 4 2 2" xfId="11319"/>
    <cellStyle name="Standard 4 2 3 4 2 2 2" xfId="30905"/>
    <cellStyle name="Standard 4 2 3 4 2 2 3" xfId="19276"/>
    <cellStyle name="Standard 4 2 3 4 2 3" xfId="6015"/>
    <cellStyle name="Standard 4 2 3 4 2 3 2" xfId="25600"/>
    <cellStyle name="Standard 4 2 3 4 2 4" xfId="22948"/>
    <cellStyle name="Standard 4 2 3 4 2 5" xfId="13971"/>
    <cellStyle name="Standard 4 2 3 4 3" xfId="2343"/>
    <cellStyle name="Standard 4 2 3 4 3 2" xfId="10299"/>
    <cellStyle name="Standard 4 2 3 4 3 2 2" xfId="29885"/>
    <cellStyle name="Standard 4 2 3 4 3 2 3" xfId="18256"/>
    <cellStyle name="Standard 4 2 3 4 3 3" xfId="7647"/>
    <cellStyle name="Standard 4 2 3 4 3 3 2" xfId="27232"/>
    <cellStyle name="Standard 4 2 3 4 3 4" xfId="21928"/>
    <cellStyle name="Standard 4 2 3 4 3 5" xfId="15603"/>
    <cellStyle name="Standard 4 2 3 4 4" xfId="8667"/>
    <cellStyle name="Standard 4 2 3 4 4 2" xfId="28253"/>
    <cellStyle name="Standard 4 2 3 4 4 3" xfId="16624"/>
    <cellStyle name="Standard 4 2 3 4 5" xfId="4995"/>
    <cellStyle name="Standard 4 2 3 4 5 2" xfId="24580"/>
    <cellStyle name="Standard 4 2 3 4 6" xfId="20296"/>
    <cellStyle name="Standard 4 2 3 4 7" xfId="12951"/>
    <cellStyle name="Standard 4 2 3 5" xfId="1857"/>
    <cellStyle name="Standard 4 2 3 5 2" xfId="7161"/>
    <cellStyle name="Standard 4 2 3 5 2 2" xfId="26746"/>
    <cellStyle name="Standard 4 2 3 5 2 3" xfId="15117"/>
    <cellStyle name="Standard 4 2 3 5 3" xfId="9813"/>
    <cellStyle name="Standard 4 2 3 5 3 2" xfId="29399"/>
    <cellStyle name="Standard 4 2 3 5 3 3" xfId="17770"/>
    <cellStyle name="Standard 4 2 3 5 4" xfId="4509"/>
    <cellStyle name="Standard 4 2 3 5 4 2" xfId="24094"/>
    <cellStyle name="Standard 4 2 3 5 5" xfId="21442"/>
    <cellStyle name="Standard 4 2 3 5 6" xfId="12465"/>
    <cellStyle name="Standard 4 2 3 6" xfId="2877"/>
    <cellStyle name="Standard 4 2 3 6 2" xfId="10833"/>
    <cellStyle name="Standard 4 2 3 6 2 2" xfId="30419"/>
    <cellStyle name="Standard 4 2 3 6 2 3" xfId="18790"/>
    <cellStyle name="Standard 4 2 3 6 3" xfId="5529"/>
    <cellStyle name="Standard 4 2 3 6 3 2" xfId="25114"/>
    <cellStyle name="Standard 4 2 3 6 4" xfId="22462"/>
    <cellStyle name="Standard 4 2 3 6 5" xfId="13485"/>
    <cellStyle name="Standard 4 2 3 7" xfId="1323"/>
    <cellStyle name="Standard 4 2 3 7 2" xfId="9279"/>
    <cellStyle name="Standard 4 2 3 7 2 2" xfId="28865"/>
    <cellStyle name="Standard 4 2 3 7 2 3" xfId="17236"/>
    <cellStyle name="Standard 4 2 3 7 3" xfId="6627"/>
    <cellStyle name="Standard 4 2 3 7 3 2" xfId="26212"/>
    <cellStyle name="Standard 4 2 3 7 4" xfId="20908"/>
    <cellStyle name="Standard 4 2 3 7 5" xfId="14583"/>
    <cellStyle name="Standard 4 2 3 8" xfId="8181"/>
    <cellStyle name="Standard 4 2 3 8 2" xfId="27767"/>
    <cellStyle name="Standard 4 2 3 8 3" xfId="16138"/>
    <cellStyle name="Standard 4 2 3 9" xfId="3975"/>
    <cellStyle name="Standard 4 2 3 9 2" xfId="23560"/>
    <cellStyle name="Standard 4 2 4" xfId="321"/>
    <cellStyle name="Standard 4 2 4 10" xfId="19906"/>
    <cellStyle name="Standard 4 2 4 11" xfId="11901"/>
    <cellStyle name="Standard 4 2 4 2" xfId="477"/>
    <cellStyle name="Standard 4 2 4 2 2" xfId="1089"/>
    <cellStyle name="Standard 4 2 4 2 2 2" xfId="3741"/>
    <cellStyle name="Standard 4 2 4 2 2 2 2" xfId="11697"/>
    <cellStyle name="Standard 4 2 4 2 2 2 2 2" xfId="31283"/>
    <cellStyle name="Standard 4 2 4 2 2 2 2 3" xfId="19654"/>
    <cellStyle name="Standard 4 2 4 2 2 2 3" xfId="6393"/>
    <cellStyle name="Standard 4 2 4 2 2 2 3 2" xfId="25978"/>
    <cellStyle name="Standard 4 2 4 2 2 2 4" xfId="23326"/>
    <cellStyle name="Standard 4 2 4 2 2 2 5" xfId="14349"/>
    <cellStyle name="Standard 4 2 4 2 2 3" xfId="2721"/>
    <cellStyle name="Standard 4 2 4 2 2 3 2" xfId="10677"/>
    <cellStyle name="Standard 4 2 4 2 2 3 2 2" xfId="30263"/>
    <cellStyle name="Standard 4 2 4 2 2 3 2 3" xfId="18634"/>
    <cellStyle name="Standard 4 2 4 2 2 3 3" xfId="8025"/>
    <cellStyle name="Standard 4 2 4 2 2 3 3 2" xfId="27610"/>
    <cellStyle name="Standard 4 2 4 2 2 3 4" xfId="22306"/>
    <cellStyle name="Standard 4 2 4 2 2 3 5" xfId="15981"/>
    <cellStyle name="Standard 4 2 4 2 2 4" xfId="9045"/>
    <cellStyle name="Standard 4 2 4 2 2 4 2" xfId="28631"/>
    <cellStyle name="Standard 4 2 4 2 2 4 3" xfId="17002"/>
    <cellStyle name="Standard 4 2 4 2 2 5" xfId="5373"/>
    <cellStyle name="Standard 4 2 4 2 2 5 2" xfId="24958"/>
    <cellStyle name="Standard 4 2 4 2 2 6" xfId="20674"/>
    <cellStyle name="Standard 4 2 4 2 2 7" xfId="13329"/>
    <cellStyle name="Standard 4 2 4 2 3" xfId="2109"/>
    <cellStyle name="Standard 4 2 4 2 3 2" xfId="7413"/>
    <cellStyle name="Standard 4 2 4 2 3 2 2" xfId="26998"/>
    <cellStyle name="Standard 4 2 4 2 3 2 3" xfId="15369"/>
    <cellStyle name="Standard 4 2 4 2 3 3" xfId="10065"/>
    <cellStyle name="Standard 4 2 4 2 3 3 2" xfId="29651"/>
    <cellStyle name="Standard 4 2 4 2 3 3 3" xfId="18022"/>
    <cellStyle name="Standard 4 2 4 2 3 4" xfId="4761"/>
    <cellStyle name="Standard 4 2 4 2 3 4 2" xfId="24346"/>
    <cellStyle name="Standard 4 2 4 2 3 5" xfId="21694"/>
    <cellStyle name="Standard 4 2 4 2 3 6" xfId="12717"/>
    <cellStyle name="Standard 4 2 4 2 4" xfId="3129"/>
    <cellStyle name="Standard 4 2 4 2 4 2" xfId="11085"/>
    <cellStyle name="Standard 4 2 4 2 4 2 2" xfId="30671"/>
    <cellStyle name="Standard 4 2 4 2 4 2 3" xfId="19042"/>
    <cellStyle name="Standard 4 2 4 2 4 3" xfId="5781"/>
    <cellStyle name="Standard 4 2 4 2 4 3 2" xfId="25366"/>
    <cellStyle name="Standard 4 2 4 2 4 4" xfId="22714"/>
    <cellStyle name="Standard 4 2 4 2 4 5" xfId="13737"/>
    <cellStyle name="Standard 4 2 4 2 5" xfId="1701"/>
    <cellStyle name="Standard 4 2 4 2 5 2" xfId="9657"/>
    <cellStyle name="Standard 4 2 4 2 5 2 2" xfId="29243"/>
    <cellStyle name="Standard 4 2 4 2 5 2 3" xfId="17614"/>
    <cellStyle name="Standard 4 2 4 2 5 3" xfId="7005"/>
    <cellStyle name="Standard 4 2 4 2 5 3 2" xfId="26590"/>
    <cellStyle name="Standard 4 2 4 2 5 4" xfId="21286"/>
    <cellStyle name="Standard 4 2 4 2 5 5" xfId="14961"/>
    <cellStyle name="Standard 4 2 4 2 6" xfId="8433"/>
    <cellStyle name="Standard 4 2 4 2 6 2" xfId="28019"/>
    <cellStyle name="Standard 4 2 4 2 6 3" xfId="16390"/>
    <cellStyle name="Standard 4 2 4 2 7" xfId="4353"/>
    <cellStyle name="Standard 4 2 4 2 7 2" xfId="23938"/>
    <cellStyle name="Standard 4 2 4 2 8" xfId="20062"/>
    <cellStyle name="Standard 4 2 4 2 9" xfId="12309"/>
    <cellStyle name="Standard 4 2 4 3" xfId="933"/>
    <cellStyle name="Standard 4 2 4 3 2" xfId="2565"/>
    <cellStyle name="Standard 4 2 4 3 2 2" xfId="7869"/>
    <cellStyle name="Standard 4 2 4 3 2 2 2" xfId="27454"/>
    <cellStyle name="Standard 4 2 4 3 2 2 3" xfId="15825"/>
    <cellStyle name="Standard 4 2 4 3 2 3" xfId="10521"/>
    <cellStyle name="Standard 4 2 4 3 2 3 2" xfId="30107"/>
    <cellStyle name="Standard 4 2 4 3 2 3 3" xfId="18478"/>
    <cellStyle name="Standard 4 2 4 3 2 4" xfId="5217"/>
    <cellStyle name="Standard 4 2 4 3 2 4 2" xfId="24802"/>
    <cellStyle name="Standard 4 2 4 3 2 5" xfId="22150"/>
    <cellStyle name="Standard 4 2 4 3 2 6" xfId="13173"/>
    <cellStyle name="Standard 4 2 4 3 3" xfId="3585"/>
    <cellStyle name="Standard 4 2 4 3 3 2" xfId="11541"/>
    <cellStyle name="Standard 4 2 4 3 3 2 2" xfId="31127"/>
    <cellStyle name="Standard 4 2 4 3 3 2 3" xfId="19498"/>
    <cellStyle name="Standard 4 2 4 3 3 3" xfId="6237"/>
    <cellStyle name="Standard 4 2 4 3 3 3 2" xfId="25822"/>
    <cellStyle name="Standard 4 2 4 3 3 4" xfId="23170"/>
    <cellStyle name="Standard 4 2 4 3 3 5" xfId="14193"/>
    <cellStyle name="Standard 4 2 4 3 4" xfId="1545"/>
    <cellStyle name="Standard 4 2 4 3 4 2" xfId="9501"/>
    <cellStyle name="Standard 4 2 4 3 4 2 2" xfId="29087"/>
    <cellStyle name="Standard 4 2 4 3 4 2 3" xfId="17458"/>
    <cellStyle name="Standard 4 2 4 3 4 3" xfId="6849"/>
    <cellStyle name="Standard 4 2 4 3 4 3 2" xfId="26434"/>
    <cellStyle name="Standard 4 2 4 3 4 4" xfId="21130"/>
    <cellStyle name="Standard 4 2 4 3 4 5" xfId="14805"/>
    <cellStyle name="Standard 4 2 4 3 5" xfId="8889"/>
    <cellStyle name="Standard 4 2 4 3 5 2" xfId="28475"/>
    <cellStyle name="Standard 4 2 4 3 5 3" xfId="16846"/>
    <cellStyle name="Standard 4 2 4 3 6" xfId="4197"/>
    <cellStyle name="Standard 4 2 4 3 6 2" xfId="23782"/>
    <cellStyle name="Standard 4 2 4 3 7" xfId="20518"/>
    <cellStyle name="Standard 4 2 4 3 8" xfId="12153"/>
    <cellStyle name="Standard 4 2 4 4" xfId="681"/>
    <cellStyle name="Standard 4 2 4 4 2" xfId="3333"/>
    <cellStyle name="Standard 4 2 4 4 2 2" xfId="11289"/>
    <cellStyle name="Standard 4 2 4 4 2 2 2" xfId="30875"/>
    <cellStyle name="Standard 4 2 4 4 2 2 3" xfId="19246"/>
    <cellStyle name="Standard 4 2 4 4 2 3" xfId="5985"/>
    <cellStyle name="Standard 4 2 4 4 2 3 2" xfId="25570"/>
    <cellStyle name="Standard 4 2 4 4 2 4" xfId="22918"/>
    <cellStyle name="Standard 4 2 4 4 2 5" xfId="13941"/>
    <cellStyle name="Standard 4 2 4 4 3" xfId="2313"/>
    <cellStyle name="Standard 4 2 4 4 3 2" xfId="10269"/>
    <cellStyle name="Standard 4 2 4 4 3 2 2" xfId="29855"/>
    <cellStyle name="Standard 4 2 4 4 3 2 3" xfId="18226"/>
    <cellStyle name="Standard 4 2 4 4 3 3" xfId="7617"/>
    <cellStyle name="Standard 4 2 4 4 3 3 2" xfId="27202"/>
    <cellStyle name="Standard 4 2 4 4 3 4" xfId="21898"/>
    <cellStyle name="Standard 4 2 4 4 3 5" xfId="15573"/>
    <cellStyle name="Standard 4 2 4 4 4" xfId="8637"/>
    <cellStyle name="Standard 4 2 4 4 4 2" xfId="28223"/>
    <cellStyle name="Standard 4 2 4 4 4 3" xfId="16594"/>
    <cellStyle name="Standard 4 2 4 4 5" xfId="4965"/>
    <cellStyle name="Standard 4 2 4 4 5 2" xfId="24550"/>
    <cellStyle name="Standard 4 2 4 4 6" xfId="20266"/>
    <cellStyle name="Standard 4 2 4 4 7" xfId="12921"/>
    <cellStyle name="Standard 4 2 4 5" xfId="1953"/>
    <cellStyle name="Standard 4 2 4 5 2" xfId="7257"/>
    <cellStyle name="Standard 4 2 4 5 2 2" xfId="26842"/>
    <cellStyle name="Standard 4 2 4 5 2 3" xfId="15213"/>
    <cellStyle name="Standard 4 2 4 5 3" xfId="9909"/>
    <cellStyle name="Standard 4 2 4 5 3 2" xfId="29495"/>
    <cellStyle name="Standard 4 2 4 5 3 3" xfId="17866"/>
    <cellStyle name="Standard 4 2 4 5 4" xfId="4605"/>
    <cellStyle name="Standard 4 2 4 5 4 2" xfId="24190"/>
    <cellStyle name="Standard 4 2 4 5 5" xfId="21538"/>
    <cellStyle name="Standard 4 2 4 5 6" xfId="12561"/>
    <cellStyle name="Standard 4 2 4 6" xfId="2973"/>
    <cellStyle name="Standard 4 2 4 6 2" xfId="10929"/>
    <cellStyle name="Standard 4 2 4 6 2 2" xfId="30515"/>
    <cellStyle name="Standard 4 2 4 6 2 3" xfId="18886"/>
    <cellStyle name="Standard 4 2 4 6 3" xfId="5625"/>
    <cellStyle name="Standard 4 2 4 6 3 2" xfId="25210"/>
    <cellStyle name="Standard 4 2 4 6 4" xfId="22558"/>
    <cellStyle name="Standard 4 2 4 6 5" xfId="13581"/>
    <cellStyle name="Standard 4 2 4 7" xfId="1293"/>
    <cellStyle name="Standard 4 2 4 7 2" xfId="9249"/>
    <cellStyle name="Standard 4 2 4 7 2 2" xfId="28835"/>
    <cellStyle name="Standard 4 2 4 7 2 3" xfId="17206"/>
    <cellStyle name="Standard 4 2 4 7 3" xfId="6597"/>
    <cellStyle name="Standard 4 2 4 7 3 2" xfId="26182"/>
    <cellStyle name="Standard 4 2 4 7 4" xfId="20878"/>
    <cellStyle name="Standard 4 2 4 7 5" xfId="14553"/>
    <cellStyle name="Standard 4 2 4 8" xfId="8277"/>
    <cellStyle name="Standard 4 2 4 8 2" xfId="27863"/>
    <cellStyle name="Standard 4 2 4 8 3" xfId="16234"/>
    <cellStyle name="Standard 4 2 4 9" xfId="3945"/>
    <cellStyle name="Standard 4 2 4 9 2" xfId="23530"/>
    <cellStyle name="Standard 4 2 5" xfId="381"/>
    <cellStyle name="Standard 4 2 5 2" xfId="993"/>
    <cellStyle name="Standard 4 2 5 2 2" xfId="3645"/>
    <cellStyle name="Standard 4 2 5 2 2 2" xfId="11601"/>
    <cellStyle name="Standard 4 2 5 2 2 2 2" xfId="31187"/>
    <cellStyle name="Standard 4 2 5 2 2 2 3" xfId="19558"/>
    <cellStyle name="Standard 4 2 5 2 2 3" xfId="6297"/>
    <cellStyle name="Standard 4 2 5 2 2 3 2" xfId="25882"/>
    <cellStyle name="Standard 4 2 5 2 2 4" xfId="23230"/>
    <cellStyle name="Standard 4 2 5 2 2 5" xfId="14253"/>
    <cellStyle name="Standard 4 2 5 2 3" xfId="2625"/>
    <cellStyle name="Standard 4 2 5 2 3 2" xfId="10581"/>
    <cellStyle name="Standard 4 2 5 2 3 2 2" xfId="30167"/>
    <cellStyle name="Standard 4 2 5 2 3 2 3" xfId="18538"/>
    <cellStyle name="Standard 4 2 5 2 3 3" xfId="7929"/>
    <cellStyle name="Standard 4 2 5 2 3 3 2" xfId="27514"/>
    <cellStyle name="Standard 4 2 5 2 3 4" xfId="22210"/>
    <cellStyle name="Standard 4 2 5 2 3 5" xfId="15885"/>
    <cellStyle name="Standard 4 2 5 2 4" xfId="8949"/>
    <cellStyle name="Standard 4 2 5 2 4 2" xfId="28535"/>
    <cellStyle name="Standard 4 2 5 2 4 3" xfId="16906"/>
    <cellStyle name="Standard 4 2 5 2 5" xfId="5277"/>
    <cellStyle name="Standard 4 2 5 2 5 2" xfId="24862"/>
    <cellStyle name="Standard 4 2 5 2 6" xfId="20578"/>
    <cellStyle name="Standard 4 2 5 2 7" xfId="13233"/>
    <cellStyle name="Standard 4 2 5 3" xfId="2013"/>
    <cellStyle name="Standard 4 2 5 3 2" xfId="7317"/>
    <cellStyle name="Standard 4 2 5 3 2 2" xfId="26902"/>
    <cellStyle name="Standard 4 2 5 3 2 3" xfId="15273"/>
    <cellStyle name="Standard 4 2 5 3 3" xfId="9969"/>
    <cellStyle name="Standard 4 2 5 3 3 2" xfId="29555"/>
    <cellStyle name="Standard 4 2 5 3 3 3" xfId="17926"/>
    <cellStyle name="Standard 4 2 5 3 4" xfId="4665"/>
    <cellStyle name="Standard 4 2 5 3 4 2" xfId="24250"/>
    <cellStyle name="Standard 4 2 5 3 5" xfId="21598"/>
    <cellStyle name="Standard 4 2 5 3 6" xfId="12621"/>
    <cellStyle name="Standard 4 2 5 4" xfId="3033"/>
    <cellStyle name="Standard 4 2 5 4 2" xfId="10989"/>
    <cellStyle name="Standard 4 2 5 4 2 2" xfId="30575"/>
    <cellStyle name="Standard 4 2 5 4 2 3" xfId="18946"/>
    <cellStyle name="Standard 4 2 5 4 3" xfId="5685"/>
    <cellStyle name="Standard 4 2 5 4 3 2" xfId="25270"/>
    <cellStyle name="Standard 4 2 5 4 4" xfId="22618"/>
    <cellStyle name="Standard 4 2 5 4 5" xfId="13641"/>
    <cellStyle name="Standard 4 2 5 5" xfId="1605"/>
    <cellStyle name="Standard 4 2 5 5 2" xfId="9561"/>
    <cellStyle name="Standard 4 2 5 5 2 2" xfId="29147"/>
    <cellStyle name="Standard 4 2 5 5 2 3" xfId="17518"/>
    <cellStyle name="Standard 4 2 5 5 3" xfId="6909"/>
    <cellStyle name="Standard 4 2 5 5 3 2" xfId="26494"/>
    <cellStyle name="Standard 4 2 5 5 4" xfId="21190"/>
    <cellStyle name="Standard 4 2 5 5 5" xfId="14865"/>
    <cellStyle name="Standard 4 2 5 6" xfId="8337"/>
    <cellStyle name="Standard 4 2 5 6 2" xfId="27923"/>
    <cellStyle name="Standard 4 2 5 6 3" xfId="16294"/>
    <cellStyle name="Standard 4 2 5 7" xfId="4257"/>
    <cellStyle name="Standard 4 2 5 7 2" xfId="23842"/>
    <cellStyle name="Standard 4 2 5 8" xfId="19966"/>
    <cellStyle name="Standard 4 2 5 9" xfId="12213"/>
    <cellStyle name="Standard 4 2 6" xfId="807"/>
    <cellStyle name="Standard 4 2 6 2" xfId="2439"/>
    <cellStyle name="Standard 4 2 6 2 2" xfId="7743"/>
    <cellStyle name="Standard 4 2 6 2 2 2" xfId="27328"/>
    <cellStyle name="Standard 4 2 6 2 2 3" xfId="15699"/>
    <cellStyle name="Standard 4 2 6 2 3" xfId="10395"/>
    <cellStyle name="Standard 4 2 6 2 3 2" xfId="29981"/>
    <cellStyle name="Standard 4 2 6 2 3 3" xfId="18352"/>
    <cellStyle name="Standard 4 2 6 2 4" xfId="5091"/>
    <cellStyle name="Standard 4 2 6 2 4 2" xfId="24676"/>
    <cellStyle name="Standard 4 2 6 2 5" xfId="22024"/>
    <cellStyle name="Standard 4 2 6 2 6" xfId="13047"/>
    <cellStyle name="Standard 4 2 6 3" xfId="3459"/>
    <cellStyle name="Standard 4 2 6 3 2" xfId="11415"/>
    <cellStyle name="Standard 4 2 6 3 2 2" xfId="31001"/>
    <cellStyle name="Standard 4 2 6 3 2 3" xfId="19372"/>
    <cellStyle name="Standard 4 2 6 3 3" xfId="6111"/>
    <cellStyle name="Standard 4 2 6 3 3 2" xfId="25696"/>
    <cellStyle name="Standard 4 2 6 3 4" xfId="23044"/>
    <cellStyle name="Standard 4 2 6 3 5" xfId="14067"/>
    <cellStyle name="Standard 4 2 6 4" xfId="1419"/>
    <cellStyle name="Standard 4 2 6 4 2" xfId="9375"/>
    <cellStyle name="Standard 4 2 6 4 2 2" xfId="28961"/>
    <cellStyle name="Standard 4 2 6 4 2 3" xfId="17332"/>
    <cellStyle name="Standard 4 2 6 4 3" xfId="6723"/>
    <cellStyle name="Standard 4 2 6 4 3 2" xfId="26308"/>
    <cellStyle name="Standard 4 2 6 4 4" xfId="21004"/>
    <cellStyle name="Standard 4 2 6 4 5" xfId="14679"/>
    <cellStyle name="Standard 4 2 6 5" xfId="8763"/>
    <cellStyle name="Standard 4 2 6 5 2" xfId="28349"/>
    <cellStyle name="Standard 4 2 6 5 3" xfId="16720"/>
    <cellStyle name="Standard 4 2 6 6" xfId="4071"/>
    <cellStyle name="Standard 4 2 6 6 2" xfId="23656"/>
    <cellStyle name="Standard 4 2 6 7" xfId="20392"/>
    <cellStyle name="Standard 4 2 6 8" xfId="12027"/>
    <cellStyle name="Standard 4 2 7" xfId="585"/>
    <cellStyle name="Standard 4 2 7 2" xfId="3237"/>
    <cellStyle name="Standard 4 2 7 2 2" xfId="11193"/>
    <cellStyle name="Standard 4 2 7 2 2 2" xfId="30779"/>
    <cellStyle name="Standard 4 2 7 2 2 3" xfId="19150"/>
    <cellStyle name="Standard 4 2 7 2 3" xfId="5889"/>
    <cellStyle name="Standard 4 2 7 2 3 2" xfId="25474"/>
    <cellStyle name="Standard 4 2 7 2 4" xfId="22822"/>
    <cellStyle name="Standard 4 2 7 2 5" xfId="13845"/>
    <cellStyle name="Standard 4 2 7 3" xfId="2217"/>
    <cellStyle name="Standard 4 2 7 3 2" xfId="10173"/>
    <cellStyle name="Standard 4 2 7 3 2 2" xfId="29759"/>
    <cellStyle name="Standard 4 2 7 3 2 3" xfId="18130"/>
    <cellStyle name="Standard 4 2 7 3 3" xfId="7521"/>
    <cellStyle name="Standard 4 2 7 3 3 2" xfId="27106"/>
    <cellStyle name="Standard 4 2 7 3 4" xfId="21802"/>
    <cellStyle name="Standard 4 2 7 3 5" xfId="15477"/>
    <cellStyle name="Standard 4 2 7 4" xfId="8541"/>
    <cellStyle name="Standard 4 2 7 4 2" xfId="28127"/>
    <cellStyle name="Standard 4 2 7 4 3" xfId="16498"/>
    <cellStyle name="Standard 4 2 7 5" xfId="4869"/>
    <cellStyle name="Standard 4 2 7 5 2" xfId="24454"/>
    <cellStyle name="Standard 4 2 7 6" xfId="20170"/>
    <cellStyle name="Standard 4 2 7 7" xfId="12825"/>
    <cellStyle name="Standard 4 2 8" xfId="1827"/>
    <cellStyle name="Standard 4 2 8 2" xfId="7131"/>
    <cellStyle name="Standard 4 2 8 2 2" xfId="26716"/>
    <cellStyle name="Standard 4 2 8 2 3" xfId="15087"/>
    <cellStyle name="Standard 4 2 8 3" xfId="9783"/>
    <cellStyle name="Standard 4 2 8 3 2" xfId="29369"/>
    <cellStyle name="Standard 4 2 8 3 3" xfId="17740"/>
    <cellStyle name="Standard 4 2 8 4" xfId="4479"/>
    <cellStyle name="Standard 4 2 8 4 2" xfId="24064"/>
    <cellStyle name="Standard 4 2 8 5" xfId="21412"/>
    <cellStyle name="Standard 4 2 8 6" xfId="12435"/>
    <cellStyle name="Standard 4 2 9" xfId="2847"/>
    <cellStyle name="Standard 4 2 9 2" xfId="10803"/>
    <cellStyle name="Standard 4 2 9 2 2" xfId="30389"/>
    <cellStyle name="Standard 4 2 9 2 3" xfId="18760"/>
    <cellStyle name="Standard 4 2 9 3" xfId="5499"/>
    <cellStyle name="Standard 4 2 9 3 2" xfId="25084"/>
    <cellStyle name="Standard 4 2 9 4" xfId="22432"/>
    <cellStyle name="Standard 4 2 9 5" xfId="13455"/>
    <cellStyle name="Standard 4 20" xfId="31372"/>
    <cellStyle name="Standard 4 20 2" xfId="31389"/>
    <cellStyle name="Standard 4 21" xfId="31376"/>
    <cellStyle name="Standard 4 21 2" xfId="31393"/>
    <cellStyle name="Standard 4 22" xfId="69"/>
    <cellStyle name="Standard 4 22 2" xfId="31400"/>
    <cellStyle name="Standard 4 23" xfId="31478"/>
    <cellStyle name="Standard 4 3" xfId="179"/>
    <cellStyle name="Standard 4 3 10" xfId="8133"/>
    <cellStyle name="Standard 4 3 10 2" xfId="27719"/>
    <cellStyle name="Standard 4 3 10 3" xfId="16090"/>
    <cellStyle name="Standard 4 3 11" xfId="3879"/>
    <cellStyle name="Standard 4 3 11 2" xfId="23464"/>
    <cellStyle name="Standard 4 3 12" xfId="19762"/>
    <cellStyle name="Standard 4 3 13" xfId="11835"/>
    <cellStyle name="Standard 4 3 2" xfId="255"/>
    <cellStyle name="Standard 4 3 2 10" xfId="19840"/>
    <cellStyle name="Standard 4 3 2 11" xfId="11961"/>
    <cellStyle name="Standard 4 3 2 2" xfId="537"/>
    <cellStyle name="Standard 4 3 2 2 2" xfId="1149"/>
    <cellStyle name="Standard 4 3 2 2 2 2" xfId="3801"/>
    <cellStyle name="Standard 4 3 2 2 2 2 2" xfId="11757"/>
    <cellStyle name="Standard 4 3 2 2 2 2 2 2" xfId="31343"/>
    <cellStyle name="Standard 4 3 2 2 2 2 2 3" xfId="19714"/>
    <cellStyle name="Standard 4 3 2 2 2 2 3" xfId="6453"/>
    <cellStyle name="Standard 4 3 2 2 2 2 3 2" xfId="26038"/>
    <cellStyle name="Standard 4 3 2 2 2 2 4" xfId="23386"/>
    <cellStyle name="Standard 4 3 2 2 2 2 5" xfId="14409"/>
    <cellStyle name="Standard 4 3 2 2 2 3" xfId="2781"/>
    <cellStyle name="Standard 4 3 2 2 2 3 2" xfId="10737"/>
    <cellStyle name="Standard 4 3 2 2 2 3 2 2" xfId="30323"/>
    <cellStyle name="Standard 4 3 2 2 2 3 2 3" xfId="18694"/>
    <cellStyle name="Standard 4 3 2 2 2 3 3" xfId="8085"/>
    <cellStyle name="Standard 4 3 2 2 2 3 3 2" xfId="27670"/>
    <cellStyle name="Standard 4 3 2 2 2 3 4" xfId="22366"/>
    <cellStyle name="Standard 4 3 2 2 2 3 5" xfId="16041"/>
    <cellStyle name="Standard 4 3 2 2 2 4" xfId="9105"/>
    <cellStyle name="Standard 4 3 2 2 2 4 2" xfId="28691"/>
    <cellStyle name="Standard 4 3 2 2 2 4 3" xfId="17062"/>
    <cellStyle name="Standard 4 3 2 2 2 5" xfId="5433"/>
    <cellStyle name="Standard 4 3 2 2 2 5 2" xfId="25018"/>
    <cellStyle name="Standard 4 3 2 2 2 6" xfId="20734"/>
    <cellStyle name="Standard 4 3 2 2 2 7" xfId="13389"/>
    <cellStyle name="Standard 4 3 2 2 3" xfId="2169"/>
    <cellStyle name="Standard 4 3 2 2 3 2" xfId="7473"/>
    <cellStyle name="Standard 4 3 2 2 3 2 2" xfId="27058"/>
    <cellStyle name="Standard 4 3 2 2 3 2 3" xfId="15429"/>
    <cellStyle name="Standard 4 3 2 2 3 3" xfId="10125"/>
    <cellStyle name="Standard 4 3 2 2 3 3 2" xfId="29711"/>
    <cellStyle name="Standard 4 3 2 2 3 3 3" xfId="18082"/>
    <cellStyle name="Standard 4 3 2 2 3 4" xfId="4821"/>
    <cellStyle name="Standard 4 3 2 2 3 4 2" xfId="24406"/>
    <cellStyle name="Standard 4 3 2 2 3 5" xfId="21754"/>
    <cellStyle name="Standard 4 3 2 2 3 6" xfId="12777"/>
    <cellStyle name="Standard 4 3 2 2 4" xfId="3189"/>
    <cellStyle name="Standard 4 3 2 2 4 2" xfId="11145"/>
    <cellStyle name="Standard 4 3 2 2 4 2 2" xfId="30731"/>
    <cellStyle name="Standard 4 3 2 2 4 2 3" xfId="19102"/>
    <cellStyle name="Standard 4 3 2 2 4 3" xfId="5841"/>
    <cellStyle name="Standard 4 3 2 2 4 3 2" xfId="25426"/>
    <cellStyle name="Standard 4 3 2 2 4 4" xfId="22774"/>
    <cellStyle name="Standard 4 3 2 2 4 5" xfId="13797"/>
    <cellStyle name="Standard 4 3 2 2 5" xfId="1761"/>
    <cellStyle name="Standard 4 3 2 2 5 2" xfId="9717"/>
    <cellStyle name="Standard 4 3 2 2 5 2 2" xfId="29303"/>
    <cellStyle name="Standard 4 3 2 2 5 2 3" xfId="17674"/>
    <cellStyle name="Standard 4 3 2 2 5 3" xfId="7065"/>
    <cellStyle name="Standard 4 3 2 2 5 3 2" xfId="26650"/>
    <cellStyle name="Standard 4 3 2 2 5 4" xfId="21346"/>
    <cellStyle name="Standard 4 3 2 2 5 5" xfId="15021"/>
    <cellStyle name="Standard 4 3 2 2 6" xfId="8493"/>
    <cellStyle name="Standard 4 3 2 2 6 2" xfId="28079"/>
    <cellStyle name="Standard 4 3 2 2 6 3" xfId="16450"/>
    <cellStyle name="Standard 4 3 2 2 7" xfId="4413"/>
    <cellStyle name="Standard 4 3 2 2 7 2" xfId="23998"/>
    <cellStyle name="Standard 4 3 2 2 8" xfId="20122"/>
    <cellStyle name="Standard 4 3 2 2 9" xfId="12369"/>
    <cellStyle name="Standard 4 3 2 3" xfId="867"/>
    <cellStyle name="Standard 4 3 2 3 2" xfId="2499"/>
    <cellStyle name="Standard 4 3 2 3 2 2" xfId="7803"/>
    <cellStyle name="Standard 4 3 2 3 2 2 2" xfId="27388"/>
    <cellStyle name="Standard 4 3 2 3 2 2 3" xfId="15759"/>
    <cellStyle name="Standard 4 3 2 3 2 3" xfId="10455"/>
    <cellStyle name="Standard 4 3 2 3 2 3 2" xfId="30041"/>
    <cellStyle name="Standard 4 3 2 3 2 3 3" xfId="18412"/>
    <cellStyle name="Standard 4 3 2 3 2 4" xfId="5151"/>
    <cellStyle name="Standard 4 3 2 3 2 4 2" xfId="24736"/>
    <cellStyle name="Standard 4 3 2 3 2 5" xfId="22084"/>
    <cellStyle name="Standard 4 3 2 3 2 6" xfId="13107"/>
    <cellStyle name="Standard 4 3 2 3 3" xfId="3519"/>
    <cellStyle name="Standard 4 3 2 3 3 2" xfId="11475"/>
    <cellStyle name="Standard 4 3 2 3 3 2 2" xfId="31061"/>
    <cellStyle name="Standard 4 3 2 3 3 2 3" xfId="19432"/>
    <cellStyle name="Standard 4 3 2 3 3 3" xfId="6171"/>
    <cellStyle name="Standard 4 3 2 3 3 3 2" xfId="25756"/>
    <cellStyle name="Standard 4 3 2 3 3 4" xfId="23104"/>
    <cellStyle name="Standard 4 3 2 3 3 5" xfId="14127"/>
    <cellStyle name="Standard 4 3 2 3 4" xfId="1479"/>
    <cellStyle name="Standard 4 3 2 3 4 2" xfId="9435"/>
    <cellStyle name="Standard 4 3 2 3 4 2 2" xfId="29021"/>
    <cellStyle name="Standard 4 3 2 3 4 2 3" xfId="17392"/>
    <cellStyle name="Standard 4 3 2 3 4 3" xfId="6783"/>
    <cellStyle name="Standard 4 3 2 3 4 3 2" xfId="26368"/>
    <cellStyle name="Standard 4 3 2 3 4 4" xfId="21064"/>
    <cellStyle name="Standard 4 3 2 3 4 5" xfId="14739"/>
    <cellStyle name="Standard 4 3 2 3 5" xfId="8823"/>
    <cellStyle name="Standard 4 3 2 3 5 2" xfId="28409"/>
    <cellStyle name="Standard 4 3 2 3 5 3" xfId="16780"/>
    <cellStyle name="Standard 4 3 2 3 6" xfId="4131"/>
    <cellStyle name="Standard 4 3 2 3 6 2" xfId="23716"/>
    <cellStyle name="Standard 4 3 2 3 7" xfId="20452"/>
    <cellStyle name="Standard 4 3 2 3 8" xfId="12087"/>
    <cellStyle name="Standard 4 3 2 4" xfId="741"/>
    <cellStyle name="Standard 4 3 2 4 2" xfId="3393"/>
    <cellStyle name="Standard 4 3 2 4 2 2" xfId="11349"/>
    <cellStyle name="Standard 4 3 2 4 2 2 2" xfId="30935"/>
    <cellStyle name="Standard 4 3 2 4 2 2 3" xfId="19306"/>
    <cellStyle name="Standard 4 3 2 4 2 3" xfId="6045"/>
    <cellStyle name="Standard 4 3 2 4 2 3 2" xfId="25630"/>
    <cellStyle name="Standard 4 3 2 4 2 4" xfId="22978"/>
    <cellStyle name="Standard 4 3 2 4 2 5" xfId="14001"/>
    <cellStyle name="Standard 4 3 2 4 3" xfId="2373"/>
    <cellStyle name="Standard 4 3 2 4 3 2" xfId="10329"/>
    <cellStyle name="Standard 4 3 2 4 3 2 2" xfId="29915"/>
    <cellStyle name="Standard 4 3 2 4 3 2 3" xfId="18286"/>
    <cellStyle name="Standard 4 3 2 4 3 3" xfId="7677"/>
    <cellStyle name="Standard 4 3 2 4 3 3 2" xfId="27262"/>
    <cellStyle name="Standard 4 3 2 4 3 4" xfId="21958"/>
    <cellStyle name="Standard 4 3 2 4 3 5" xfId="15633"/>
    <cellStyle name="Standard 4 3 2 4 4" xfId="8697"/>
    <cellStyle name="Standard 4 3 2 4 4 2" xfId="28283"/>
    <cellStyle name="Standard 4 3 2 4 4 3" xfId="16654"/>
    <cellStyle name="Standard 4 3 2 4 5" xfId="5025"/>
    <cellStyle name="Standard 4 3 2 4 5 2" xfId="24610"/>
    <cellStyle name="Standard 4 3 2 4 6" xfId="20326"/>
    <cellStyle name="Standard 4 3 2 4 7" xfId="12981"/>
    <cellStyle name="Standard 4 3 2 5" xfId="1887"/>
    <cellStyle name="Standard 4 3 2 5 2" xfId="7191"/>
    <cellStyle name="Standard 4 3 2 5 2 2" xfId="26776"/>
    <cellStyle name="Standard 4 3 2 5 2 3" xfId="15147"/>
    <cellStyle name="Standard 4 3 2 5 3" xfId="9843"/>
    <cellStyle name="Standard 4 3 2 5 3 2" xfId="29429"/>
    <cellStyle name="Standard 4 3 2 5 3 3" xfId="17800"/>
    <cellStyle name="Standard 4 3 2 5 4" xfId="4539"/>
    <cellStyle name="Standard 4 3 2 5 4 2" xfId="24124"/>
    <cellStyle name="Standard 4 3 2 5 5" xfId="21472"/>
    <cellStyle name="Standard 4 3 2 5 6" xfId="12495"/>
    <cellStyle name="Standard 4 3 2 6" xfId="2907"/>
    <cellStyle name="Standard 4 3 2 6 2" xfId="10863"/>
    <cellStyle name="Standard 4 3 2 6 2 2" xfId="30449"/>
    <cellStyle name="Standard 4 3 2 6 2 3" xfId="18820"/>
    <cellStyle name="Standard 4 3 2 6 3" xfId="5559"/>
    <cellStyle name="Standard 4 3 2 6 3 2" xfId="25144"/>
    <cellStyle name="Standard 4 3 2 6 4" xfId="22492"/>
    <cellStyle name="Standard 4 3 2 6 5" xfId="13515"/>
    <cellStyle name="Standard 4 3 2 7" xfId="1353"/>
    <cellStyle name="Standard 4 3 2 7 2" xfId="9309"/>
    <cellStyle name="Standard 4 3 2 7 2 2" xfId="28895"/>
    <cellStyle name="Standard 4 3 2 7 2 3" xfId="17266"/>
    <cellStyle name="Standard 4 3 2 7 3" xfId="6657"/>
    <cellStyle name="Standard 4 3 2 7 3 2" xfId="26242"/>
    <cellStyle name="Standard 4 3 2 7 4" xfId="20938"/>
    <cellStyle name="Standard 4 3 2 7 5" xfId="14613"/>
    <cellStyle name="Standard 4 3 2 8" xfId="8211"/>
    <cellStyle name="Standard 4 3 2 8 2" xfId="27797"/>
    <cellStyle name="Standard 4 3 2 8 3" xfId="16168"/>
    <cellStyle name="Standard 4 3 2 9" xfId="4005"/>
    <cellStyle name="Standard 4 3 2 9 2" xfId="23590"/>
    <cellStyle name="Standard 4 3 3" xfId="303"/>
    <cellStyle name="Standard 4 3 3 10" xfId="19888"/>
    <cellStyle name="Standard 4 3 3 11" xfId="11883"/>
    <cellStyle name="Standard 4 3 3 2" xfId="459"/>
    <cellStyle name="Standard 4 3 3 2 2" xfId="1071"/>
    <cellStyle name="Standard 4 3 3 2 2 2" xfId="3723"/>
    <cellStyle name="Standard 4 3 3 2 2 2 2" xfId="11679"/>
    <cellStyle name="Standard 4 3 3 2 2 2 2 2" xfId="31265"/>
    <cellStyle name="Standard 4 3 3 2 2 2 2 3" xfId="19636"/>
    <cellStyle name="Standard 4 3 3 2 2 2 3" xfId="6375"/>
    <cellStyle name="Standard 4 3 3 2 2 2 3 2" xfId="25960"/>
    <cellStyle name="Standard 4 3 3 2 2 2 4" xfId="23308"/>
    <cellStyle name="Standard 4 3 3 2 2 2 5" xfId="14331"/>
    <cellStyle name="Standard 4 3 3 2 2 3" xfId="2703"/>
    <cellStyle name="Standard 4 3 3 2 2 3 2" xfId="10659"/>
    <cellStyle name="Standard 4 3 3 2 2 3 2 2" xfId="30245"/>
    <cellStyle name="Standard 4 3 3 2 2 3 2 3" xfId="18616"/>
    <cellStyle name="Standard 4 3 3 2 2 3 3" xfId="8007"/>
    <cellStyle name="Standard 4 3 3 2 2 3 3 2" xfId="27592"/>
    <cellStyle name="Standard 4 3 3 2 2 3 4" xfId="22288"/>
    <cellStyle name="Standard 4 3 3 2 2 3 5" xfId="15963"/>
    <cellStyle name="Standard 4 3 3 2 2 4" xfId="9027"/>
    <cellStyle name="Standard 4 3 3 2 2 4 2" xfId="28613"/>
    <cellStyle name="Standard 4 3 3 2 2 4 3" xfId="16984"/>
    <cellStyle name="Standard 4 3 3 2 2 5" xfId="5355"/>
    <cellStyle name="Standard 4 3 3 2 2 5 2" xfId="24940"/>
    <cellStyle name="Standard 4 3 3 2 2 6" xfId="20656"/>
    <cellStyle name="Standard 4 3 3 2 2 7" xfId="13311"/>
    <cellStyle name="Standard 4 3 3 2 3" xfId="2091"/>
    <cellStyle name="Standard 4 3 3 2 3 2" xfId="7395"/>
    <cellStyle name="Standard 4 3 3 2 3 2 2" xfId="26980"/>
    <cellStyle name="Standard 4 3 3 2 3 2 3" xfId="15351"/>
    <cellStyle name="Standard 4 3 3 2 3 3" xfId="10047"/>
    <cellStyle name="Standard 4 3 3 2 3 3 2" xfId="29633"/>
    <cellStyle name="Standard 4 3 3 2 3 3 3" xfId="18004"/>
    <cellStyle name="Standard 4 3 3 2 3 4" xfId="4743"/>
    <cellStyle name="Standard 4 3 3 2 3 4 2" xfId="24328"/>
    <cellStyle name="Standard 4 3 3 2 3 5" xfId="21676"/>
    <cellStyle name="Standard 4 3 3 2 3 6" xfId="12699"/>
    <cellStyle name="Standard 4 3 3 2 4" xfId="3111"/>
    <cellStyle name="Standard 4 3 3 2 4 2" xfId="11067"/>
    <cellStyle name="Standard 4 3 3 2 4 2 2" xfId="30653"/>
    <cellStyle name="Standard 4 3 3 2 4 2 3" xfId="19024"/>
    <cellStyle name="Standard 4 3 3 2 4 3" xfId="5763"/>
    <cellStyle name="Standard 4 3 3 2 4 3 2" xfId="25348"/>
    <cellStyle name="Standard 4 3 3 2 4 4" xfId="22696"/>
    <cellStyle name="Standard 4 3 3 2 4 5" xfId="13719"/>
    <cellStyle name="Standard 4 3 3 2 5" xfId="1683"/>
    <cellStyle name="Standard 4 3 3 2 5 2" xfId="9639"/>
    <cellStyle name="Standard 4 3 3 2 5 2 2" xfId="29225"/>
    <cellStyle name="Standard 4 3 3 2 5 2 3" xfId="17596"/>
    <cellStyle name="Standard 4 3 3 2 5 3" xfId="6987"/>
    <cellStyle name="Standard 4 3 3 2 5 3 2" xfId="26572"/>
    <cellStyle name="Standard 4 3 3 2 5 4" xfId="21268"/>
    <cellStyle name="Standard 4 3 3 2 5 5" xfId="14943"/>
    <cellStyle name="Standard 4 3 3 2 6" xfId="8415"/>
    <cellStyle name="Standard 4 3 3 2 6 2" xfId="28001"/>
    <cellStyle name="Standard 4 3 3 2 6 3" xfId="16372"/>
    <cellStyle name="Standard 4 3 3 2 7" xfId="4335"/>
    <cellStyle name="Standard 4 3 3 2 7 2" xfId="23920"/>
    <cellStyle name="Standard 4 3 3 2 8" xfId="20044"/>
    <cellStyle name="Standard 4 3 3 2 9" xfId="12291"/>
    <cellStyle name="Standard 4 3 3 3" xfId="915"/>
    <cellStyle name="Standard 4 3 3 3 2" xfId="2547"/>
    <cellStyle name="Standard 4 3 3 3 2 2" xfId="7851"/>
    <cellStyle name="Standard 4 3 3 3 2 2 2" xfId="27436"/>
    <cellStyle name="Standard 4 3 3 3 2 2 3" xfId="15807"/>
    <cellStyle name="Standard 4 3 3 3 2 3" xfId="10503"/>
    <cellStyle name="Standard 4 3 3 3 2 3 2" xfId="30089"/>
    <cellStyle name="Standard 4 3 3 3 2 3 3" xfId="18460"/>
    <cellStyle name="Standard 4 3 3 3 2 4" xfId="5199"/>
    <cellStyle name="Standard 4 3 3 3 2 4 2" xfId="24784"/>
    <cellStyle name="Standard 4 3 3 3 2 5" xfId="22132"/>
    <cellStyle name="Standard 4 3 3 3 2 6" xfId="13155"/>
    <cellStyle name="Standard 4 3 3 3 3" xfId="3567"/>
    <cellStyle name="Standard 4 3 3 3 3 2" xfId="11523"/>
    <cellStyle name="Standard 4 3 3 3 3 2 2" xfId="31109"/>
    <cellStyle name="Standard 4 3 3 3 3 2 3" xfId="19480"/>
    <cellStyle name="Standard 4 3 3 3 3 3" xfId="6219"/>
    <cellStyle name="Standard 4 3 3 3 3 3 2" xfId="25804"/>
    <cellStyle name="Standard 4 3 3 3 3 4" xfId="23152"/>
    <cellStyle name="Standard 4 3 3 3 3 5" xfId="14175"/>
    <cellStyle name="Standard 4 3 3 3 4" xfId="1527"/>
    <cellStyle name="Standard 4 3 3 3 4 2" xfId="9483"/>
    <cellStyle name="Standard 4 3 3 3 4 2 2" xfId="29069"/>
    <cellStyle name="Standard 4 3 3 3 4 2 3" xfId="17440"/>
    <cellStyle name="Standard 4 3 3 3 4 3" xfId="6831"/>
    <cellStyle name="Standard 4 3 3 3 4 3 2" xfId="26416"/>
    <cellStyle name="Standard 4 3 3 3 4 4" xfId="21112"/>
    <cellStyle name="Standard 4 3 3 3 4 5" xfId="14787"/>
    <cellStyle name="Standard 4 3 3 3 5" xfId="8871"/>
    <cellStyle name="Standard 4 3 3 3 5 2" xfId="28457"/>
    <cellStyle name="Standard 4 3 3 3 5 3" xfId="16828"/>
    <cellStyle name="Standard 4 3 3 3 6" xfId="4179"/>
    <cellStyle name="Standard 4 3 3 3 6 2" xfId="23764"/>
    <cellStyle name="Standard 4 3 3 3 7" xfId="20500"/>
    <cellStyle name="Standard 4 3 3 3 8" xfId="12135"/>
    <cellStyle name="Standard 4 3 3 4" xfId="663"/>
    <cellStyle name="Standard 4 3 3 4 2" xfId="3315"/>
    <cellStyle name="Standard 4 3 3 4 2 2" xfId="11271"/>
    <cellStyle name="Standard 4 3 3 4 2 2 2" xfId="30857"/>
    <cellStyle name="Standard 4 3 3 4 2 2 3" xfId="19228"/>
    <cellStyle name="Standard 4 3 3 4 2 3" xfId="5967"/>
    <cellStyle name="Standard 4 3 3 4 2 3 2" xfId="25552"/>
    <cellStyle name="Standard 4 3 3 4 2 4" xfId="22900"/>
    <cellStyle name="Standard 4 3 3 4 2 5" xfId="13923"/>
    <cellStyle name="Standard 4 3 3 4 3" xfId="2295"/>
    <cellStyle name="Standard 4 3 3 4 3 2" xfId="10251"/>
    <cellStyle name="Standard 4 3 3 4 3 2 2" xfId="29837"/>
    <cellStyle name="Standard 4 3 3 4 3 2 3" xfId="18208"/>
    <cellStyle name="Standard 4 3 3 4 3 3" xfId="7599"/>
    <cellStyle name="Standard 4 3 3 4 3 3 2" xfId="27184"/>
    <cellStyle name="Standard 4 3 3 4 3 4" xfId="21880"/>
    <cellStyle name="Standard 4 3 3 4 3 5" xfId="15555"/>
    <cellStyle name="Standard 4 3 3 4 4" xfId="8619"/>
    <cellStyle name="Standard 4 3 3 4 4 2" xfId="28205"/>
    <cellStyle name="Standard 4 3 3 4 4 3" xfId="16576"/>
    <cellStyle name="Standard 4 3 3 4 5" xfId="4947"/>
    <cellStyle name="Standard 4 3 3 4 5 2" xfId="24532"/>
    <cellStyle name="Standard 4 3 3 4 6" xfId="20248"/>
    <cellStyle name="Standard 4 3 3 4 7" xfId="12903"/>
    <cellStyle name="Standard 4 3 3 5" xfId="1935"/>
    <cellStyle name="Standard 4 3 3 5 2" xfId="7239"/>
    <cellStyle name="Standard 4 3 3 5 2 2" xfId="26824"/>
    <cellStyle name="Standard 4 3 3 5 2 3" xfId="15195"/>
    <cellStyle name="Standard 4 3 3 5 3" xfId="9891"/>
    <cellStyle name="Standard 4 3 3 5 3 2" xfId="29477"/>
    <cellStyle name="Standard 4 3 3 5 3 3" xfId="17848"/>
    <cellStyle name="Standard 4 3 3 5 4" xfId="4587"/>
    <cellStyle name="Standard 4 3 3 5 4 2" xfId="24172"/>
    <cellStyle name="Standard 4 3 3 5 5" xfId="21520"/>
    <cellStyle name="Standard 4 3 3 5 6" xfId="12543"/>
    <cellStyle name="Standard 4 3 3 6" xfId="2955"/>
    <cellStyle name="Standard 4 3 3 6 2" xfId="10911"/>
    <cellStyle name="Standard 4 3 3 6 2 2" xfId="30497"/>
    <cellStyle name="Standard 4 3 3 6 2 3" xfId="18868"/>
    <cellStyle name="Standard 4 3 3 6 3" xfId="5607"/>
    <cellStyle name="Standard 4 3 3 6 3 2" xfId="25192"/>
    <cellStyle name="Standard 4 3 3 6 4" xfId="22540"/>
    <cellStyle name="Standard 4 3 3 6 5" xfId="13563"/>
    <cellStyle name="Standard 4 3 3 7" xfId="1275"/>
    <cellStyle name="Standard 4 3 3 7 2" xfId="9231"/>
    <cellStyle name="Standard 4 3 3 7 2 2" xfId="28817"/>
    <cellStyle name="Standard 4 3 3 7 2 3" xfId="17188"/>
    <cellStyle name="Standard 4 3 3 7 3" xfId="6579"/>
    <cellStyle name="Standard 4 3 3 7 3 2" xfId="26164"/>
    <cellStyle name="Standard 4 3 3 7 4" xfId="20860"/>
    <cellStyle name="Standard 4 3 3 7 5" xfId="14535"/>
    <cellStyle name="Standard 4 3 3 8" xfId="8259"/>
    <cellStyle name="Standard 4 3 3 8 2" xfId="27845"/>
    <cellStyle name="Standard 4 3 3 8 3" xfId="16216"/>
    <cellStyle name="Standard 4 3 3 9" xfId="3927"/>
    <cellStyle name="Standard 4 3 3 9 2" xfId="23512"/>
    <cellStyle name="Standard 4 3 4" xfId="411"/>
    <cellStyle name="Standard 4 3 4 2" xfId="1023"/>
    <cellStyle name="Standard 4 3 4 2 2" xfId="3675"/>
    <cellStyle name="Standard 4 3 4 2 2 2" xfId="11631"/>
    <cellStyle name="Standard 4 3 4 2 2 2 2" xfId="31217"/>
    <cellStyle name="Standard 4 3 4 2 2 2 3" xfId="19588"/>
    <cellStyle name="Standard 4 3 4 2 2 3" xfId="6327"/>
    <cellStyle name="Standard 4 3 4 2 2 3 2" xfId="25912"/>
    <cellStyle name="Standard 4 3 4 2 2 4" xfId="23260"/>
    <cellStyle name="Standard 4 3 4 2 2 5" xfId="14283"/>
    <cellStyle name="Standard 4 3 4 2 3" xfId="2655"/>
    <cellStyle name="Standard 4 3 4 2 3 2" xfId="10611"/>
    <cellStyle name="Standard 4 3 4 2 3 2 2" xfId="30197"/>
    <cellStyle name="Standard 4 3 4 2 3 2 3" xfId="18568"/>
    <cellStyle name="Standard 4 3 4 2 3 3" xfId="7959"/>
    <cellStyle name="Standard 4 3 4 2 3 3 2" xfId="27544"/>
    <cellStyle name="Standard 4 3 4 2 3 4" xfId="22240"/>
    <cellStyle name="Standard 4 3 4 2 3 5" xfId="15915"/>
    <cellStyle name="Standard 4 3 4 2 4" xfId="8979"/>
    <cellStyle name="Standard 4 3 4 2 4 2" xfId="28565"/>
    <cellStyle name="Standard 4 3 4 2 4 3" xfId="16936"/>
    <cellStyle name="Standard 4 3 4 2 5" xfId="5307"/>
    <cellStyle name="Standard 4 3 4 2 5 2" xfId="24892"/>
    <cellStyle name="Standard 4 3 4 2 6" xfId="20608"/>
    <cellStyle name="Standard 4 3 4 2 7" xfId="13263"/>
    <cellStyle name="Standard 4 3 4 3" xfId="2043"/>
    <cellStyle name="Standard 4 3 4 3 2" xfId="7347"/>
    <cellStyle name="Standard 4 3 4 3 2 2" xfId="26932"/>
    <cellStyle name="Standard 4 3 4 3 2 3" xfId="15303"/>
    <cellStyle name="Standard 4 3 4 3 3" xfId="9999"/>
    <cellStyle name="Standard 4 3 4 3 3 2" xfId="29585"/>
    <cellStyle name="Standard 4 3 4 3 3 3" xfId="17956"/>
    <cellStyle name="Standard 4 3 4 3 4" xfId="4695"/>
    <cellStyle name="Standard 4 3 4 3 4 2" xfId="24280"/>
    <cellStyle name="Standard 4 3 4 3 5" xfId="21628"/>
    <cellStyle name="Standard 4 3 4 3 6" xfId="12651"/>
    <cellStyle name="Standard 4 3 4 4" xfId="3063"/>
    <cellStyle name="Standard 4 3 4 4 2" xfId="11019"/>
    <cellStyle name="Standard 4 3 4 4 2 2" xfId="30605"/>
    <cellStyle name="Standard 4 3 4 4 2 3" xfId="18976"/>
    <cellStyle name="Standard 4 3 4 4 3" xfId="5715"/>
    <cellStyle name="Standard 4 3 4 4 3 2" xfId="25300"/>
    <cellStyle name="Standard 4 3 4 4 4" xfId="22648"/>
    <cellStyle name="Standard 4 3 4 4 5" xfId="13671"/>
    <cellStyle name="Standard 4 3 4 5" xfId="1635"/>
    <cellStyle name="Standard 4 3 4 5 2" xfId="9591"/>
    <cellStyle name="Standard 4 3 4 5 2 2" xfId="29177"/>
    <cellStyle name="Standard 4 3 4 5 2 3" xfId="17548"/>
    <cellStyle name="Standard 4 3 4 5 3" xfId="6939"/>
    <cellStyle name="Standard 4 3 4 5 3 2" xfId="26524"/>
    <cellStyle name="Standard 4 3 4 5 4" xfId="21220"/>
    <cellStyle name="Standard 4 3 4 5 5" xfId="14895"/>
    <cellStyle name="Standard 4 3 4 6" xfId="8367"/>
    <cellStyle name="Standard 4 3 4 6 2" xfId="27953"/>
    <cellStyle name="Standard 4 3 4 6 3" xfId="16324"/>
    <cellStyle name="Standard 4 3 4 7" xfId="4287"/>
    <cellStyle name="Standard 4 3 4 7 2" xfId="23872"/>
    <cellStyle name="Standard 4 3 4 8" xfId="19996"/>
    <cellStyle name="Standard 4 3 4 9" xfId="12243"/>
    <cellStyle name="Standard 4 3 5" xfId="789"/>
    <cellStyle name="Standard 4 3 5 2" xfId="2421"/>
    <cellStyle name="Standard 4 3 5 2 2" xfId="7725"/>
    <cellStyle name="Standard 4 3 5 2 2 2" xfId="27310"/>
    <cellStyle name="Standard 4 3 5 2 2 3" xfId="15681"/>
    <cellStyle name="Standard 4 3 5 2 3" xfId="10377"/>
    <cellStyle name="Standard 4 3 5 2 3 2" xfId="29963"/>
    <cellStyle name="Standard 4 3 5 2 3 3" xfId="18334"/>
    <cellStyle name="Standard 4 3 5 2 4" xfId="5073"/>
    <cellStyle name="Standard 4 3 5 2 4 2" xfId="24658"/>
    <cellStyle name="Standard 4 3 5 2 5" xfId="22006"/>
    <cellStyle name="Standard 4 3 5 2 6" xfId="13029"/>
    <cellStyle name="Standard 4 3 5 3" xfId="3441"/>
    <cellStyle name="Standard 4 3 5 3 2" xfId="11397"/>
    <cellStyle name="Standard 4 3 5 3 2 2" xfId="30983"/>
    <cellStyle name="Standard 4 3 5 3 2 3" xfId="19354"/>
    <cellStyle name="Standard 4 3 5 3 3" xfId="6093"/>
    <cellStyle name="Standard 4 3 5 3 3 2" xfId="25678"/>
    <cellStyle name="Standard 4 3 5 3 4" xfId="23026"/>
    <cellStyle name="Standard 4 3 5 3 5" xfId="14049"/>
    <cellStyle name="Standard 4 3 5 4" xfId="1401"/>
    <cellStyle name="Standard 4 3 5 4 2" xfId="9357"/>
    <cellStyle name="Standard 4 3 5 4 2 2" xfId="28943"/>
    <cellStyle name="Standard 4 3 5 4 2 3" xfId="17314"/>
    <cellStyle name="Standard 4 3 5 4 3" xfId="6705"/>
    <cellStyle name="Standard 4 3 5 4 3 2" xfId="26290"/>
    <cellStyle name="Standard 4 3 5 4 4" xfId="20986"/>
    <cellStyle name="Standard 4 3 5 4 5" xfId="14661"/>
    <cellStyle name="Standard 4 3 5 5" xfId="8745"/>
    <cellStyle name="Standard 4 3 5 5 2" xfId="28331"/>
    <cellStyle name="Standard 4 3 5 5 3" xfId="16702"/>
    <cellStyle name="Standard 4 3 5 6" xfId="4053"/>
    <cellStyle name="Standard 4 3 5 6 2" xfId="23638"/>
    <cellStyle name="Standard 4 3 5 7" xfId="20374"/>
    <cellStyle name="Standard 4 3 5 8" xfId="12009"/>
    <cellStyle name="Standard 4 3 6" xfId="615"/>
    <cellStyle name="Standard 4 3 6 2" xfId="3267"/>
    <cellStyle name="Standard 4 3 6 2 2" xfId="11223"/>
    <cellStyle name="Standard 4 3 6 2 2 2" xfId="30809"/>
    <cellStyle name="Standard 4 3 6 2 2 3" xfId="19180"/>
    <cellStyle name="Standard 4 3 6 2 3" xfId="5919"/>
    <cellStyle name="Standard 4 3 6 2 3 2" xfId="25504"/>
    <cellStyle name="Standard 4 3 6 2 4" xfId="22852"/>
    <cellStyle name="Standard 4 3 6 2 5" xfId="13875"/>
    <cellStyle name="Standard 4 3 6 3" xfId="2247"/>
    <cellStyle name="Standard 4 3 6 3 2" xfId="10203"/>
    <cellStyle name="Standard 4 3 6 3 2 2" xfId="29789"/>
    <cellStyle name="Standard 4 3 6 3 2 3" xfId="18160"/>
    <cellStyle name="Standard 4 3 6 3 3" xfId="7551"/>
    <cellStyle name="Standard 4 3 6 3 3 2" xfId="27136"/>
    <cellStyle name="Standard 4 3 6 3 4" xfId="21832"/>
    <cellStyle name="Standard 4 3 6 3 5" xfId="15507"/>
    <cellStyle name="Standard 4 3 6 4" xfId="8571"/>
    <cellStyle name="Standard 4 3 6 4 2" xfId="28157"/>
    <cellStyle name="Standard 4 3 6 4 3" xfId="16528"/>
    <cellStyle name="Standard 4 3 6 5" xfId="4899"/>
    <cellStyle name="Standard 4 3 6 5 2" xfId="24484"/>
    <cellStyle name="Standard 4 3 6 6" xfId="20200"/>
    <cellStyle name="Standard 4 3 6 7" xfId="12855"/>
    <cellStyle name="Standard 4 3 7" xfId="1809"/>
    <cellStyle name="Standard 4 3 7 2" xfId="7113"/>
    <cellStyle name="Standard 4 3 7 2 2" xfId="26698"/>
    <cellStyle name="Standard 4 3 7 2 3" xfId="15069"/>
    <cellStyle name="Standard 4 3 7 3" xfId="9765"/>
    <cellStyle name="Standard 4 3 7 3 2" xfId="29351"/>
    <cellStyle name="Standard 4 3 7 3 3" xfId="17722"/>
    <cellStyle name="Standard 4 3 7 4" xfId="4461"/>
    <cellStyle name="Standard 4 3 7 4 2" xfId="24046"/>
    <cellStyle name="Standard 4 3 7 5" xfId="21394"/>
    <cellStyle name="Standard 4 3 7 6" xfId="12417"/>
    <cellStyle name="Standard 4 3 8" xfId="2829"/>
    <cellStyle name="Standard 4 3 8 2" xfId="10785"/>
    <cellStyle name="Standard 4 3 8 2 2" xfId="30371"/>
    <cellStyle name="Standard 4 3 8 2 3" xfId="18742"/>
    <cellStyle name="Standard 4 3 8 3" xfId="5481"/>
    <cellStyle name="Standard 4 3 8 3 2" xfId="25066"/>
    <cellStyle name="Standard 4 3 8 4" xfId="22414"/>
    <cellStyle name="Standard 4 3 8 5" xfId="13437"/>
    <cellStyle name="Standard 4 3 9" xfId="1227"/>
    <cellStyle name="Standard 4 3 9 2" xfId="9183"/>
    <cellStyle name="Standard 4 3 9 2 2" xfId="28769"/>
    <cellStyle name="Standard 4 3 9 2 3" xfId="17140"/>
    <cellStyle name="Standard 4 3 9 3" xfId="6531"/>
    <cellStyle name="Standard 4 3 9 3 2" xfId="26116"/>
    <cellStyle name="Standard 4 3 9 4" xfId="20812"/>
    <cellStyle name="Standard 4 3 9 5" xfId="14487"/>
    <cellStyle name="Standard 4 4" xfId="243"/>
    <cellStyle name="Standard 4 4 10" xfId="3867"/>
    <cellStyle name="Standard 4 4 10 2" xfId="23452"/>
    <cellStyle name="Standard 4 4 11" xfId="19828"/>
    <cellStyle name="Standard 4 4 12" xfId="11823"/>
    <cellStyle name="Standard 4 4 2" xfId="339"/>
    <cellStyle name="Standard 4 4 2 10" xfId="19924"/>
    <cellStyle name="Standard 4 4 2 11" xfId="11949"/>
    <cellStyle name="Standard 4 4 2 2" xfId="525"/>
    <cellStyle name="Standard 4 4 2 2 2" xfId="1137"/>
    <cellStyle name="Standard 4 4 2 2 2 2" xfId="3789"/>
    <cellStyle name="Standard 4 4 2 2 2 2 2" xfId="11745"/>
    <cellStyle name="Standard 4 4 2 2 2 2 2 2" xfId="31331"/>
    <cellStyle name="Standard 4 4 2 2 2 2 2 3" xfId="19702"/>
    <cellStyle name="Standard 4 4 2 2 2 2 3" xfId="6441"/>
    <cellStyle name="Standard 4 4 2 2 2 2 3 2" xfId="26026"/>
    <cellStyle name="Standard 4 4 2 2 2 2 4" xfId="23374"/>
    <cellStyle name="Standard 4 4 2 2 2 2 5" xfId="14397"/>
    <cellStyle name="Standard 4 4 2 2 2 3" xfId="2769"/>
    <cellStyle name="Standard 4 4 2 2 2 3 2" xfId="10725"/>
    <cellStyle name="Standard 4 4 2 2 2 3 2 2" xfId="30311"/>
    <cellStyle name="Standard 4 4 2 2 2 3 2 3" xfId="18682"/>
    <cellStyle name="Standard 4 4 2 2 2 3 3" xfId="8073"/>
    <cellStyle name="Standard 4 4 2 2 2 3 3 2" xfId="27658"/>
    <cellStyle name="Standard 4 4 2 2 2 3 4" xfId="22354"/>
    <cellStyle name="Standard 4 4 2 2 2 3 5" xfId="16029"/>
    <cellStyle name="Standard 4 4 2 2 2 4" xfId="9093"/>
    <cellStyle name="Standard 4 4 2 2 2 4 2" xfId="28679"/>
    <cellStyle name="Standard 4 4 2 2 2 4 3" xfId="17050"/>
    <cellStyle name="Standard 4 4 2 2 2 5" xfId="5421"/>
    <cellStyle name="Standard 4 4 2 2 2 5 2" xfId="25006"/>
    <cellStyle name="Standard 4 4 2 2 2 6" xfId="20722"/>
    <cellStyle name="Standard 4 4 2 2 2 7" xfId="13377"/>
    <cellStyle name="Standard 4 4 2 2 3" xfId="2157"/>
    <cellStyle name="Standard 4 4 2 2 3 2" xfId="7461"/>
    <cellStyle name="Standard 4 4 2 2 3 2 2" xfId="27046"/>
    <cellStyle name="Standard 4 4 2 2 3 2 3" xfId="15417"/>
    <cellStyle name="Standard 4 4 2 2 3 3" xfId="10113"/>
    <cellStyle name="Standard 4 4 2 2 3 3 2" xfId="29699"/>
    <cellStyle name="Standard 4 4 2 2 3 3 3" xfId="18070"/>
    <cellStyle name="Standard 4 4 2 2 3 4" xfId="4809"/>
    <cellStyle name="Standard 4 4 2 2 3 4 2" xfId="24394"/>
    <cellStyle name="Standard 4 4 2 2 3 5" xfId="21742"/>
    <cellStyle name="Standard 4 4 2 2 3 6" xfId="12765"/>
    <cellStyle name="Standard 4 4 2 2 4" xfId="3177"/>
    <cellStyle name="Standard 4 4 2 2 4 2" xfId="11133"/>
    <cellStyle name="Standard 4 4 2 2 4 2 2" xfId="30719"/>
    <cellStyle name="Standard 4 4 2 2 4 2 3" xfId="19090"/>
    <cellStyle name="Standard 4 4 2 2 4 3" xfId="5829"/>
    <cellStyle name="Standard 4 4 2 2 4 3 2" xfId="25414"/>
    <cellStyle name="Standard 4 4 2 2 4 4" xfId="22762"/>
    <cellStyle name="Standard 4 4 2 2 4 5" xfId="13785"/>
    <cellStyle name="Standard 4 4 2 2 5" xfId="1749"/>
    <cellStyle name="Standard 4 4 2 2 5 2" xfId="9705"/>
    <cellStyle name="Standard 4 4 2 2 5 2 2" xfId="29291"/>
    <cellStyle name="Standard 4 4 2 2 5 2 3" xfId="17662"/>
    <cellStyle name="Standard 4 4 2 2 5 3" xfId="7053"/>
    <cellStyle name="Standard 4 4 2 2 5 3 2" xfId="26638"/>
    <cellStyle name="Standard 4 4 2 2 5 4" xfId="21334"/>
    <cellStyle name="Standard 4 4 2 2 5 5" xfId="15009"/>
    <cellStyle name="Standard 4 4 2 2 6" xfId="8481"/>
    <cellStyle name="Standard 4 4 2 2 6 2" xfId="28067"/>
    <cellStyle name="Standard 4 4 2 2 6 3" xfId="16438"/>
    <cellStyle name="Standard 4 4 2 2 7" xfId="4401"/>
    <cellStyle name="Standard 4 4 2 2 7 2" xfId="23986"/>
    <cellStyle name="Standard 4 4 2 2 8" xfId="20110"/>
    <cellStyle name="Standard 4 4 2 2 9" xfId="12357"/>
    <cellStyle name="Standard 4 4 2 3" xfId="951"/>
    <cellStyle name="Standard 4 4 2 3 2" xfId="2583"/>
    <cellStyle name="Standard 4 4 2 3 2 2" xfId="7887"/>
    <cellStyle name="Standard 4 4 2 3 2 2 2" xfId="27472"/>
    <cellStyle name="Standard 4 4 2 3 2 2 3" xfId="15843"/>
    <cellStyle name="Standard 4 4 2 3 2 3" xfId="10539"/>
    <cellStyle name="Standard 4 4 2 3 2 3 2" xfId="30125"/>
    <cellStyle name="Standard 4 4 2 3 2 3 3" xfId="18496"/>
    <cellStyle name="Standard 4 4 2 3 2 4" xfId="5235"/>
    <cellStyle name="Standard 4 4 2 3 2 4 2" xfId="24820"/>
    <cellStyle name="Standard 4 4 2 3 2 5" xfId="22168"/>
    <cellStyle name="Standard 4 4 2 3 2 6" xfId="13191"/>
    <cellStyle name="Standard 4 4 2 3 3" xfId="3603"/>
    <cellStyle name="Standard 4 4 2 3 3 2" xfId="11559"/>
    <cellStyle name="Standard 4 4 2 3 3 2 2" xfId="31145"/>
    <cellStyle name="Standard 4 4 2 3 3 2 3" xfId="19516"/>
    <cellStyle name="Standard 4 4 2 3 3 3" xfId="6255"/>
    <cellStyle name="Standard 4 4 2 3 3 3 2" xfId="25840"/>
    <cellStyle name="Standard 4 4 2 3 3 4" xfId="23188"/>
    <cellStyle name="Standard 4 4 2 3 3 5" xfId="14211"/>
    <cellStyle name="Standard 4 4 2 3 4" xfId="1563"/>
    <cellStyle name="Standard 4 4 2 3 4 2" xfId="9519"/>
    <cellStyle name="Standard 4 4 2 3 4 2 2" xfId="29105"/>
    <cellStyle name="Standard 4 4 2 3 4 2 3" xfId="17476"/>
    <cellStyle name="Standard 4 4 2 3 4 3" xfId="6867"/>
    <cellStyle name="Standard 4 4 2 3 4 3 2" xfId="26452"/>
    <cellStyle name="Standard 4 4 2 3 4 4" xfId="21148"/>
    <cellStyle name="Standard 4 4 2 3 4 5" xfId="14823"/>
    <cellStyle name="Standard 4 4 2 3 5" xfId="8907"/>
    <cellStyle name="Standard 4 4 2 3 5 2" xfId="28493"/>
    <cellStyle name="Standard 4 4 2 3 5 3" xfId="16864"/>
    <cellStyle name="Standard 4 4 2 3 6" xfId="4215"/>
    <cellStyle name="Standard 4 4 2 3 6 2" xfId="23800"/>
    <cellStyle name="Standard 4 4 2 3 7" xfId="20536"/>
    <cellStyle name="Standard 4 4 2 3 8" xfId="12171"/>
    <cellStyle name="Standard 4 4 2 4" xfId="729"/>
    <cellStyle name="Standard 4 4 2 4 2" xfId="3381"/>
    <cellStyle name="Standard 4 4 2 4 2 2" xfId="11337"/>
    <cellStyle name="Standard 4 4 2 4 2 2 2" xfId="30923"/>
    <cellStyle name="Standard 4 4 2 4 2 2 3" xfId="19294"/>
    <cellStyle name="Standard 4 4 2 4 2 3" xfId="6033"/>
    <cellStyle name="Standard 4 4 2 4 2 3 2" xfId="25618"/>
    <cellStyle name="Standard 4 4 2 4 2 4" xfId="22966"/>
    <cellStyle name="Standard 4 4 2 4 2 5" xfId="13989"/>
    <cellStyle name="Standard 4 4 2 4 3" xfId="2361"/>
    <cellStyle name="Standard 4 4 2 4 3 2" xfId="10317"/>
    <cellStyle name="Standard 4 4 2 4 3 2 2" xfId="29903"/>
    <cellStyle name="Standard 4 4 2 4 3 2 3" xfId="18274"/>
    <cellStyle name="Standard 4 4 2 4 3 3" xfId="7665"/>
    <cellStyle name="Standard 4 4 2 4 3 3 2" xfId="27250"/>
    <cellStyle name="Standard 4 4 2 4 3 4" xfId="21946"/>
    <cellStyle name="Standard 4 4 2 4 3 5" xfId="15621"/>
    <cellStyle name="Standard 4 4 2 4 4" xfId="8685"/>
    <cellStyle name="Standard 4 4 2 4 4 2" xfId="28271"/>
    <cellStyle name="Standard 4 4 2 4 4 3" xfId="16642"/>
    <cellStyle name="Standard 4 4 2 4 5" xfId="5013"/>
    <cellStyle name="Standard 4 4 2 4 5 2" xfId="24598"/>
    <cellStyle name="Standard 4 4 2 4 6" xfId="20314"/>
    <cellStyle name="Standard 4 4 2 4 7" xfId="12969"/>
    <cellStyle name="Standard 4 4 2 5" xfId="1971"/>
    <cellStyle name="Standard 4 4 2 5 2" xfId="7275"/>
    <cellStyle name="Standard 4 4 2 5 2 2" xfId="26860"/>
    <cellStyle name="Standard 4 4 2 5 2 3" xfId="15231"/>
    <cellStyle name="Standard 4 4 2 5 3" xfId="9927"/>
    <cellStyle name="Standard 4 4 2 5 3 2" xfId="29513"/>
    <cellStyle name="Standard 4 4 2 5 3 3" xfId="17884"/>
    <cellStyle name="Standard 4 4 2 5 4" xfId="4623"/>
    <cellStyle name="Standard 4 4 2 5 4 2" xfId="24208"/>
    <cellStyle name="Standard 4 4 2 5 5" xfId="21556"/>
    <cellStyle name="Standard 4 4 2 5 6" xfId="12579"/>
    <cellStyle name="Standard 4 4 2 6" xfId="2991"/>
    <cellStyle name="Standard 4 4 2 6 2" xfId="10947"/>
    <cellStyle name="Standard 4 4 2 6 2 2" xfId="30533"/>
    <cellStyle name="Standard 4 4 2 6 2 3" xfId="18904"/>
    <cellStyle name="Standard 4 4 2 6 3" xfId="5643"/>
    <cellStyle name="Standard 4 4 2 6 3 2" xfId="25228"/>
    <cellStyle name="Standard 4 4 2 6 4" xfId="22576"/>
    <cellStyle name="Standard 4 4 2 6 5" xfId="13599"/>
    <cellStyle name="Standard 4 4 2 7" xfId="1341"/>
    <cellStyle name="Standard 4 4 2 7 2" xfId="9297"/>
    <cellStyle name="Standard 4 4 2 7 2 2" xfId="28883"/>
    <cellStyle name="Standard 4 4 2 7 2 3" xfId="17254"/>
    <cellStyle name="Standard 4 4 2 7 3" xfId="6645"/>
    <cellStyle name="Standard 4 4 2 7 3 2" xfId="26230"/>
    <cellStyle name="Standard 4 4 2 7 4" xfId="20926"/>
    <cellStyle name="Standard 4 4 2 7 5" xfId="14601"/>
    <cellStyle name="Standard 4 4 2 8" xfId="8295"/>
    <cellStyle name="Standard 4 4 2 8 2" xfId="27881"/>
    <cellStyle name="Standard 4 4 2 8 3" xfId="16252"/>
    <cellStyle name="Standard 4 4 2 9" xfId="3993"/>
    <cellStyle name="Standard 4 4 2 9 2" xfId="23578"/>
    <cellStyle name="Standard 4 4 3" xfId="399"/>
    <cellStyle name="Standard 4 4 3 2" xfId="1011"/>
    <cellStyle name="Standard 4 4 3 2 2" xfId="3663"/>
    <cellStyle name="Standard 4 4 3 2 2 2" xfId="11619"/>
    <cellStyle name="Standard 4 4 3 2 2 2 2" xfId="31205"/>
    <cellStyle name="Standard 4 4 3 2 2 2 3" xfId="19576"/>
    <cellStyle name="Standard 4 4 3 2 2 3" xfId="6315"/>
    <cellStyle name="Standard 4 4 3 2 2 3 2" xfId="25900"/>
    <cellStyle name="Standard 4 4 3 2 2 4" xfId="23248"/>
    <cellStyle name="Standard 4 4 3 2 2 5" xfId="14271"/>
    <cellStyle name="Standard 4 4 3 2 3" xfId="2643"/>
    <cellStyle name="Standard 4 4 3 2 3 2" xfId="10599"/>
    <cellStyle name="Standard 4 4 3 2 3 2 2" xfId="30185"/>
    <cellStyle name="Standard 4 4 3 2 3 2 3" xfId="18556"/>
    <cellStyle name="Standard 4 4 3 2 3 3" xfId="7947"/>
    <cellStyle name="Standard 4 4 3 2 3 3 2" xfId="27532"/>
    <cellStyle name="Standard 4 4 3 2 3 4" xfId="22228"/>
    <cellStyle name="Standard 4 4 3 2 3 5" xfId="15903"/>
    <cellStyle name="Standard 4 4 3 2 4" xfId="8967"/>
    <cellStyle name="Standard 4 4 3 2 4 2" xfId="28553"/>
    <cellStyle name="Standard 4 4 3 2 4 3" xfId="16924"/>
    <cellStyle name="Standard 4 4 3 2 5" xfId="5295"/>
    <cellStyle name="Standard 4 4 3 2 5 2" xfId="24880"/>
    <cellStyle name="Standard 4 4 3 2 6" xfId="20596"/>
    <cellStyle name="Standard 4 4 3 2 7" xfId="13251"/>
    <cellStyle name="Standard 4 4 3 3" xfId="2031"/>
    <cellStyle name="Standard 4 4 3 3 2" xfId="7335"/>
    <cellStyle name="Standard 4 4 3 3 2 2" xfId="26920"/>
    <cellStyle name="Standard 4 4 3 3 2 3" xfId="15291"/>
    <cellStyle name="Standard 4 4 3 3 3" xfId="9987"/>
    <cellStyle name="Standard 4 4 3 3 3 2" xfId="29573"/>
    <cellStyle name="Standard 4 4 3 3 3 3" xfId="17944"/>
    <cellStyle name="Standard 4 4 3 3 4" xfId="4683"/>
    <cellStyle name="Standard 4 4 3 3 4 2" xfId="24268"/>
    <cellStyle name="Standard 4 4 3 3 5" xfId="21616"/>
    <cellStyle name="Standard 4 4 3 3 6" xfId="12639"/>
    <cellStyle name="Standard 4 4 3 4" xfId="3051"/>
    <cellStyle name="Standard 4 4 3 4 2" xfId="11007"/>
    <cellStyle name="Standard 4 4 3 4 2 2" xfId="30593"/>
    <cellStyle name="Standard 4 4 3 4 2 3" xfId="18964"/>
    <cellStyle name="Standard 4 4 3 4 3" xfId="5703"/>
    <cellStyle name="Standard 4 4 3 4 3 2" xfId="25288"/>
    <cellStyle name="Standard 4 4 3 4 4" xfId="22636"/>
    <cellStyle name="Standard 4 4 3 4 5" xfId="13659"/>
    <cellStyle name="Standard 4 4 3 5" xfId="1623"/>
    <cellStyle name="Standard 4 4 3 5 2" xfId="9579"/>
    <cellStyle name="Standard 4 4 3 5 2 2" xfId="29165"/>
    <cellStyle name="Standard 4 4 3 5 2 3" xfId="17536"/>
    <cellStyle name="Standard 4 4 3 5 3" xfId="6927"/>
    <cellStyle name="Standard 4 4 3 5 3 2" xfId="26512"/>
    <cellStyle name="Standard 4 4 3 5 4" xfId="21208"/>
    <cellStyle name="Standard 4 4 3 5 5" xfId="14883"/>
    <cellStyle name="Standard 4 4 3 6" xfId="8355"/>
    <cellStyle name="Standard 4 4 3 6 2" xfId="27941"/>
    <cellStyle name="Standard 4 4 3 6 3" xfId="16312"/>
    <cellStyle name="Standard 4 4 3 7" xfId="4275"/>
    <cellStyle name="Standard 4 4 3 7 2" xfId="23860"/>
    <cellStyle name="Standard 4 4 3 8" xfId="19984"/>
    <cellStyle name="Standard 4 4 3 9" xfId="12231"/>
    <cellStyle name="Standard 4 4 4" xfId="855"/>
    <cellStyle name="Standard 4 4 4 2" xfId="2487"/>
    <cellStyle name="Standard 4 4 4 2 2" xfId="7791"/>
    <cellStyle name="Standard 4 4 4 2 2 2" xfId="27376"/>
    <cellStyle name="Standard 4 4 4 2 2 3" xfId="15747"/>
    <cellStyle name="Standard 4 4 4 2 3" xfId="10443"/>
    <cellStyle name="Standard 4 4 4 2 3 2" xfId="30029"/>
    <cellStyle name="Standard 4 4 4 2 3 3" xfId="18400"/>
    <cellStyle name="Standard 4 4 4 2 4" xfId="5139"/>
    <cellStyle name="Standard 4 4 4 2 4 2" xfId="24724"/>
    <cellStyle name="Standard 4 4 4 2 5" xfId="22072"/>
    <cellStyle name="Standard 4 4 4 2 6" xfId="13095"/>
    <cellStyle name="Standard 4 4 4 3" xfId="3507"/>
    <cellStyle name="Standard 4 4 4 3 2" xfId="11463"/>
    <cellStyle name="Standard 4 4 4 3 2 2" xfId="31049"/>
    <cellStyle name="Standard 4 4 4 3 2 3" xfId="19420"/>
    <cellStyle name="Standard 4 4 4 3 3" xfId="6159"/>
    <cellStyle name="Standard 4 4 4 3 3 2" xfId="25744"/>
    <cellStyle name="Standard 4 4 4 3 4" xfId="23092"/>
    <cellStyle name="Standard 4 4 4 3 5" xfId="14115"/>
    <cellStyle name="Standard 4 4 4 4" xfId="1467"/>
    <cellStyle name="Standard 4 4 4 4 2" xfId="9423"/>
    <cellStyle name="Standard 4 4 4 4 2 2" xfId="29009"/>
    <cellStyle name="Standard 4 4 4 4 2 3" xfId="17380"/>
    <cellStyle name="Standard 4 4 4 4 3" xfId="6771"/>
    <cellStyle name="Standard 4 4 4 4 3 2" xfId="26356"/>
    <cellStyle name="Standard 4 4 4 4 4" xfId="21052"/>
    <cellStyle name="Standard 4 4 4 4 5" xfId="14727"/>
    <cellStyle name="Standard 4 4 4 5" xfId="8811"/>
    <cellStyle name="Standard 4 4 4 5 2" xfId="28397"/>
    <cellStyle name="Standard 4 4 4 5 3" xfId="16768"/>
    <cellStyle name="Standard 4 4 4 6" xfId="4119"/>
    <cellStyle name="Standard 4 4 4 6 2" xfId="23704"/>
    <cellStyle name="Standard 4 4 4 7" xfId="20440"/>
    <cellStyle name="Standard 4 4 4 8" xfId="12075"/>
    <cellStyle name="Standard 4 4 5" xfId="603"/>
    <cellStyle name="Standard 4 4 5 2" xfId="3255"/>
    <cellStyle name="Standard 4 4 5 2 2" xfId="11211"/>
    <cellStyle name="Standard 4 4 5 2 2 2" xfId="30797"/>
    <cellStyle name="Standard 4 4 5 2 2 3" xfId="19168"/>
    <cellStyle name="Standard 4 4 5 2 3" xfId="5907"/>
    <cellStyle name="Standard 4 4 5 2 3 2" xfId="25492"/>
    <cellStyle name="Standard 4 4 5 2 4" xfId="22840"/>
    <cellStyle name="Standard 4 4 5 2 5" xfId="13863"/>
    <cellStyle name="Standard 4 4 5 3" xfId="2235"/>
    <cellStyle name="Standard 4 4 5 3 2" xfId="10191"/>
    <cellStyle name="Standard 4 4 5 3 2 2" xfId="29777"/>
    <cellStyle name="Standard 4 4 5 3 2 3" xfId="18148"/>
    <cellStyle name="Standard 4 4 5 3 3" xfId="7539"/>
    <cellStyle name="Standard 4 4 5 3 3 2" xfId="27124"/>
    <cellStyle name="Standard 4 4 5 3 4" xfId="21820"/>
    <cellStyle name="Standard 4 4 5 3 5" xfId="15495"/>
    <cellStyle name="Standard 4 4 5 4" xfId="8559"/>
    <cellStyle name="Standard 4 4 5 4 2" xfId="28145"/>
    <cellStyle name="Standard 4 4 5 4 3" xfId="16516"/>
    <cellStyle name="Standard 4 4 5 5" xfId="4887"/>
    <cellStyle name="Standard 4 4 5 5 2" xfId="24472"/>
    <cellStyle name="Standard 4 4 5 6" xfId="20188"/>
    <cellStyle name="Standard 4 4 5 7" xfId="12843"/>
    <cellStyle name="Standard 4 4 6" xfId="1875"/>
    <cellStyle name="Standard 4 4 6 2" xfId="7179"/>
    <cellStyle name="Standard 4 4 6 2 2" xfId="26764"/>
    <cellStyle name="Standard 4 4 6 2 3" xfId="15135"/>
    <cellStyle name="Standard 4 4 6 3" xfId="9831"/>
    <cellStyle name="Standard 4 4 6 3 2" xfId="29417"/>
    <cellStyle name="Standard 4 4 6 3 3" xfId="17788"/>
    <cellStyle name="Standard 4 4 6 4" xfId="4527"/>
    <cellStyle name="Standard 4 4 6 4 2" xfId="24112"/>
    <cellStyle name="Standard 4 4 6 5" xfId="21460"/>
    <cellStyle name="Standard 4 4 6 6" xfId="12483"/>
    <cellStyle name="Standard 4 4 7" xfId="2895"/>
    <cellStyle name="Standard 4 4 7 2" xfId="10851"/>
    <cellStyle name="Standard 4 4 7 2 2" xfId="30437"/>
    <cellStyle name="Standard 4 4 7 2 3" xfId="18808"/>
    <cellStyle name="Standard 4 4 7 3" xfId="5547"/>
    <cellStyle name="Standard 4 4 7 3 2" xfId="25132"/>
    <cellStyle name="Standard 4 4 7 4" xfId="22480"/>
    <cellStyle name="Standard 4 4 7 5" xfId="13503"/>
    <cellStyle name="Standard 4 4 8" xfId="1215"/>
    <cellStyle name="Standard 4 4 8 2" xfId="9171"/>
    <cellStyle name="Standard 4 4 8 2 2" xfId="28757"/>
    <cellStyle name="Standard 4 4 8 2 3" xfId="17128"/>
    <cellStyle name="Standard 4 4 8 3" xfId="6519"/>
    <cellStyle name="Standard 4 4 8 3 2" xfId="26104"/>
    <cellStyle name="Standard 4 4 8 4" xfId="20800"/>
    <cellStyle name="Standard 4 4 8 5" xfId="14475"/>
    <cellStyle name="Standard 4 4 9" xfId="8199"/>
    <cellStyle name="Standard 4 4 9 2" xfId="27785"/>
    <cellStyle name="Standard 4 4 9 3" xfId="16156"/>
    <cellStyle name="Standard 4 5" xfId="207"/>
    <cellStyle name="Standard 4 5 10" xfId="19792"/>
    <cellStyle name="Standard 4 5 11" xfId="11913"/>
    <cellStyle name="Standard 4 5 2" xfId="489"/>
    <cellStyle name="Standard 4 5 2 2" xfId="1101"/>
    <cellStyle name="Standard 4 5 2 2 2" xfId="3753"/>
    <cellStyle name="Standard 4 5 2 2 2 2" xfId="11709"/>
    <cellStyle name="Standard 4 5 2 2 2 2 2" xfId="31295"/>
    <cellStyle name="Standard 4 5 2 2 2 2 3" xfId="19666"/>
    <cellStyle name="Standard 4 5 2 2 2 3" xfId="6405"/>
    <cellStyle name="Standard 4 5 2 2 2 3 2" xfId="25990"/>
    <cellStyle name="Standard 4 5 2 2 2 4" xfId="23338"/>
    <cellStyle name="Standard 4 5 2 2 2 5" xfId="14361"/>
    <cellStyle name="Standard 4 5 2 2 3" xfId="2733"/>
    <cellStyle name="Standard 4 5 2 2 3 2" xfId="10689"/>
    <cellStyle name="Standard 4 5 2 2 3 2 2" xfId="30275"/>
    <cellStyle name="Standard 4 5 2 2 3 2 3" xfId="18646"/>
    <cellStyle name="Standard 4 5 2 2 3 3" xfId="8037"/>
    <cellStyle name="Standard 4 5 2 2 3 3 2" xfId="27622"/>
    <cellStyle name="Standard 4 5 2 2 3 4" xfId="22318"/>
    <cellStyle name="Standard 4 5 2 2 3 5" xfId="15993"/>
    <cellStyle name="Standard 4 5 2 2 4" xfId="9057"/>
    <cellStyle name="Standard 4 5 2 2 4 2" xfId="28643"/>
    <cellStyle name="Standard 4 5 2 2 4 3" xfId="17014"/>
    <cellStyle name="Standard 4 5 2 2 5" xfId="5385"/>
    <cellStyle name="Standard 4 5 2 2 5 2" xfId="24970"/>
    <cellStyle name="Standard 4 5 2 2 6" xfId="20686"/>
    <cellStyle name="Standard 4 5 2 2 7" xfId="13341"/>
    <cellStyle name="Standard 4 5 2 3" xfId="2121"/>
    <cellStyle name="Standard 4 5 2 3 2" xfId="7425"/>
    <cellStyle name="Standard 4 5 2 3 2 2" xfId="27010"/>
    <cellStyle name="Standard 4 5 2 3 2 3" xfId="15381"/>
    <cellStyle name="Standard 4 5 2 3 3" xfId="10077"/>
    <cellStyle name="Standard 4 5 2 3 3 2" xfId="29663"/>
    <cellStyle name="Standard 4 5 2 3 3 3" xfId="18034"/>
    <cellStyle name="Standard 4 5 2 3 4" xfId="4773"/>
    <cellStyle name="Standard 4 5 2 3 4 2" xfId="24358"/>
    <cellStyle name="Standard 4 5 2 3 5" xfId="21706"/>
    <cellStyle name="Standard 4 5 2 3 6" xfId="12729"/>
    <cellStyle name="Standard 4 5 2 4" xfId="3141"/>
    <cellStyle name="Standard 4 5 2 4 2" xfId="11097"/>
    <cellStyle name="Standard 4 5 2 4 2 2" xfId="30683"/>
    <cellStyle name="Standard 4 5 2 4 2 3" xfId="19054"/>
    <cellStyle name="Standard 4 5 2 4 3" xfId="5793"/>
    <cellStyle name="Standard 4 5 2 4 3 2" xfId="25378"/>
    <cellStyle name="Standard 4 5 2 4 4" xfId="22726"/>
    <cellStyle name="Standard 4 5 2 4 5" xfId="13749"/>
    <cellStyle name="Standard 4 5 2 5" xfId="1713"/>
    <cellStyle name="Standard 4 5 2 5 2" xfId="9669"/>
    <cellStyle name="Standard 4 5 2 5 2 2" xfId="29255"/>
    <cellStyle name="Standard 4 5 2 5 2 3" xfId="17626"/>
    <cellStyle name="Standard 4 5 2 5 3" xfId="7017"/>
    <cellStyle name="Standard 4 5 2 5 3 2" xfId="26602"/>
    <cellStyle name="Standard 4 5 2 5 4" xfId="21298"/>
    <cellStyle name="Standard 4 5 2 5 5" xfId="14973"/>
    <cellStyle name="Standard 4 5 2 6" xfId="8445"/>
    <cellStyle name="Standard 4 5 2 6 2" xfId="28031"/>
    <cellStyle name="Standard 4 5 2 6 3" xfId="16402"/>
    <cellStyle name="Standard 4 5 2 7" xfId="4365"/>
    <cellStyle name="Standard 4 5 2 7 2" xfId="23950"/>
    <cellStyle name="Standard 4 5 2 8" xfId="20074"/>
    <cellStyle name="Standard 4 5 2 9" xfId="12321"/>
    <cellStyle name="Standard 4 5 3" xfId="819"/>
    <cellStyle name="Standard 4 5 3 2" xfId="2451"/>
    <cellStyle name="Standard 4 5 3 2 2" xfId="7755"/>
    <cellStyle name="Standard 4 5 3 2 2 2" xfId="27340"/>
    <cellStyle name="Standard 4 5 3 2 2 3" xfId="15711"/>
    <cellStyle name="Standard 4 5 3 2 3" xfId="10407"/>
    <cellStyle name="Standard 4 5 3 2 3 2" xfId="29993"/>
    <cellStyle name="Standard 4 5 3 2 3 3" xfId="18364"/>
    <cellStyle name="Standard 4 5 3 2 4" xfId="5103"/>
    <cellStyle name="Standard 4 5 3 2 4 2" xfId="24688"/>
    <cellStyle name="Standard 4 5 3 2 5" xfId="22036"/>
    <cellStyle name="Standard 4 5 3 2 6" xfId="13059"/>
    <cellStyle name="Standard 4 5 3 3" xfId="3471"/>
    <cellStyle name="Standard 4 5 3 3 2" xfId="11427"/>
    <cellStyle name="Standard 4 5 3 3 2 2" xfId="31013"/>
    <cellStyle name="Standard 4 5 3 3 2 3" xfId="19384"/>
    <cellStyle name="Standard 4 5 3 3 3" xfId="6123"/>
    <cellStyle name="Standard 4 5 3 3 3 2" xfId="25708"/>
    <cellStyle name="Standard 4 5 3 3 4" xfId="23056"/>
    <cellStyle name="Standard 4 5 3 3 5" xfId="14079"/>
    <cellStyle name="Standard 4 5 3 4" xfId="1431"/>
    <cellStyle name="Standard 4 5 3 4 2" xfId="9387"/>
    <cellStyle name="Standard 4 5 3 4 2 2" xfId="28973"/>
    <cellStyle name="Standard 4 5 3 4 2 3" xfId="17344"/>
    <cellStyle name="Standard 4 5 3 4 3" xfId="6735"/>
    <cellStyle name="Standard 4 5 3 4 3 2" xfId="26320"/>
    <cellStyle name="Standard 4 5 3 4 4" xfId="21016"/>
    <cellStyle name="Standard 4 5 3 4 5" xfId="14691"/>
    <cellStyle name="Standard 4 5 3 5" xfId="8775"/>
    <cellStyle name="Standard 4 5 3 5 2" xfId="28361"/>
    <cellStyle name="Standard 4 5 3 5 3" xfId="16732"/>
    <cellStyle name="Standard 4 5 3 6" xfId="4083"/>
    <cellStyle name="Standard 4 5 3 6 2" xfId="23668"/>
    <cellStyle name="Standard 4 5 3 7" xfId="20404"/>
    <cellStyle name="Standard 4 5 3 8" xfId="12039"/>
    <cellStyle name="Standard 4 5 4" xfId="693"/>
    <cellStyle name="Standard 4 5 4 2" xfId="3345"/>
    <cellStyle name="Standard 4 5 4 2 2" xfId="11301"/>
    <cellStyle name="Standard 4 5 4 2 2 2" xfId="30887"/>
    <cellStyle name="Standard 4 5 4 2 2 3" xfId="19258"/>
    <cellStyle name="Standard 4 5 4 2 3" xfId="5997"/>
    <cellStyle name="Standard 4 5 4 2 3 2" xfId="25582"/>
    <cellStyle name="Standard 4 5 4 2 4" xfId="22930"/>
    <cellStyle name="Standard 4 5 4 2 5" xfId="13953"/>
    <cellStyle name="Standard 4 5 4 3" xfId="2325"/>
    <cellStyle name="Standard 4 5 4 3 2" xfId="10281"/>
    <cellStyle name="Standard 4 5 4 3 2 2" xfId="29867"/>
    <cellStyle name="Standard 4 5 4 3 2 3" xfId="18238"/>
    <cellStyle name="Standard 4 5 4 3 3" xfId="7629"/>
    <cellStyle name="Standard 4 5 4 3 3 2" xfId="27214"/>
    <cellStyle name="Standard 4 5 4 3 4" xfId="21910"/>
    <cellStyle name="Standard 4 5 4 3 5" xfId="15585"/>
    <cellStyle name="Standard 4 5 4 4" xfId="8649"/>
    <cellStyle name="Standard 4 5 4 4 2" xfId="28235"/>
    <cellStyle name="Standard 4 5 4 4 3" xfId="16606"/>
    <cellStyle name="Standard 4 5 4 5" xfId="4977"/>
    <cellStyle name="Standard 4 5 4 5 2" xfId="24562"/>
    <cellStyle name="Standard 4 5 4 6" xfId="20278"/>
    <cellStyle name="Standard 4 5 4 7" xfId="12933"/>
    <cellStyle name="Standard 4 5 5" xfId="1839"/>
    <cellStyle name="Standard 4 5 5 2" xfId="7143"/>
    <cellStyle name="Standard 4 5 5 2 2" xfId="26728"/>
    <cellStyle name="Standard 4 5 5 2 3" xfId="15099"/>
    <cellStyle name="Standard 4 5 5 3" xfId="9795"/>
    <cellStyle name="Standard 4 5 5 3 2" xfId="29381"/>
    <cellStyle name="Standard 4 5 5 3 3" xfId="17752"/>
    <cellStyle name="Standard 4 5 5 4" xfId="4491"/>
    <cellStyle name="Standard 4 5 5 4 2" xfId="24076"/>
    <cellStyle name="Standard 4 5 5 5" xfId="21424"/>
    <cellStyle name="Standard 4 5 5 6" xfId="12447"/>
    <cellStyle name="Standard 4 5 6" xfId="2859"/>
    <cellStyle name="Standard 4 5 6 2" xfId="10815"/>
    <cellStyle name="Standard 4 5 6 2 2" xfId="30401"/>
    <cellStyle name="Standard 4 5 6 2 3" xfId="18772"/>
    <cellStyle name="Standard 4 5 6 3" xfId="5511"/>
    <cellStyle name="Standard 4 5 6 3 2" xfId="25096"/>
    <cellStyle name="Standard 4 5 6 4" xfId="22444"/>
    <cellStyle name="Standard 4 5 6 5" xfId="13467"/>
    <cellStyle name="Standard 4 5 7" xfId="1305"/>
    <cellStyle name="Standard 4 5 7 2" xfId="9261"/>
    <cellStyle name="Standard 4 5 7 2 2" xfId="28847"/>
    <cellStyle name="Standard 4 5 7 2 3" xfId="17218"/>
    <cellStyle name="Standard 4 5 7 3" xfId="6609"/>
    <cellStyle name="Standard 4 5 7 3 2" xfId="26194"/>
    <cellStyle name="Standard 4 5 7 4" xfId="20890"/>
    <cellStyle name="Standard 4 5 7 5" xfId="14565"/>
    <cellStyle name="Standard 4 5 8" xfId="8163"/>
    <cellStyle name="Standard 4 5 8 2" xfId="27749"/>
    <cellStyle name="Standard 4 5 8 3" xfId="16120"/>
    <cellStyle name="Standard 4 5 9" xfId="3957"/>
    <cellStyle name="Standard 4 5 9 2" xfId="23542"/>
    <cellStyle name="Standard 4 6" xfId="291"/>
    <cellStyle name="Standard 4 6 10" xfId="19876"/>
    <cellStyle name="Standard 4 6 11" xfId="11871"/>
    <cellStyle name="Standard 4 6 2" xfId="447"/>
    <cellStyle name="Standard 4 6 2 2" xfId="1059"/>
    <cellStyle name="Standard 4 6 2 2 2" xfId="3711"/>
    <cellStyle name="Standard 4 6 2 2 2 2" xfId="11667"/>
    <cellStyle name="Standard 4 6 2 2 2 2 2" xfId="31253"/>
    <cellStyle name="Standard 4 6 2 2 2 2 3" xfId="19624"/>
    <cellStyle name="Standard 4 6 2 2 2 3" xfId="6363"/>
    <cellStyle name="Standard 4 6 2 2 2 3 2" xfId="25948"/>
    <cellStyle name="Standard 4 6 2 2 2 4" xfId="23296"/>
    <cellStyle name="Standard 4 6 2 2 2 5" xfId="14319"/>
    <cellStyle name="Standard 4 6 2 2 3" xfId="2691"/>
    <cellStyle name="Standard 4 6 2 2 3 2" xfId="10647"/>
    <cellStyle name="Standard 4 6 2 2 3 2 2" xfId="30233"/>
    <cellStyle name="Standard 4 6 2 2 3 2 3" xfId="18604"/>
    <cellStyle name="Standard 4 6 2 2 3 3" xfId="7995"/>
    <cellStyle name="Standard 4 6 2 2 3 3 2" xfId="27580"/>
    <cellStyle name="Standard 4 6 2 2 3 4" xfId="22276"/>
    <cellStyle name="Standard 4 6 2 2 3 5" xfId="15951"/>
    <cellStyle name="Standard 4 6 2 2 4" xfId="9015"/>
    <cellStyle name="Standard 4 6 2 2 4 2" xfId="28601"/>
    <cellStyle name="Standard 4 6 2 2 4 3" xfId="16972"/>
    <cellStyle name="Standard 4 6 2 2 5" xfId="5343"/>
    <cellStyle name="Standard 4 6 2 2 5 2" xfId="24928"/>
    <cellStyle name="Standard 4 6 2 2 6" xfId="20644"/>
    <cellStyle name="Standard 4 6 2 2 7" xfId="13299"/>
    <cellStyle name="Standard 4 6 2 3" xfId="2079"/>
    <cellStyle name="Standard 4 6 2 3 2" xfId="7383"/>
    <cellStyle name="Standard 4 6 2 3 2 2" xfId="26968"/>
    <cellStyle name="Standard 4 6 2 3 2 3" xfId="15339"/>
    <cellStyle name="Standard 4 6 2 3 3" xfId="10035"/>
    <cellStyle name="Standard 4 6 2 3 3 2" xfId="29621"/>
    <cellStyle name="Standard 4 6 2 3 3 3" xfId="17992"/>
    <cellStyle name="Standard 4 6 2 3 4" xfId="4731"/>
    <cellStyle name="Standard 4 6 2 3 4 2" xfId="24316"/>
    <cellStyle name="Standard 4 6 2 3 5" xfId="21664"/>
    <cellStyle name="Standard 4 6 2 3 6" xfId="12687"/>
    <cellStyle name="Standard 4 6 2 4" xfId="3099"/>
    <cellStyle name="Standard 4 6 2 4 2" xfId="11055"/>
    <cellStyle name="Standard 4 6 2 4 2 2" xfId="30641"/>
    <cellStyle name="Standard 4 6 2 4 2 3" xfId="19012"/>
    <cellStyle name="Standard 4 6 2 4 3" xfId="5751"/>
    <cellStyle name="Standard 4 6 2 4 3 2" xfId="25336"/>
    <cellStyle name="Standard 4 6 2 4 4" xfId="22684"/>
    <cellStyle name="Standard 4 6 2 4 5" xfId="13707"/>
    <cellStyle name="Standard 4 6 2 5" xfId="1671"/>
    <cellStyle name="Standard 4 6 2 5 2" xfId="9627"/>
    <cellStyle name="Standard 4 6 2 5 2 2" xfId="29213"/>
    <cellStyle name="Standard 4 6 2 5 2 3" xfId="17584"/>
    <cellStyle name="Standard 4 6 2 5 3" xfId="6975"/>
    <cellStyle name="Standard 4 6 2 5 3 2" xfId="26560"/>
    <cellStyle name="Standard 4 6 2 5 4" xfId="21256"/>
    <cellStyle name="Standard 4 6 2 5 5" xfId="14931"/>
    <cellStyle name="Standard 4 6 2 6" xfId="8403"/>
    <cellStyle name="Standard 4 6 2 6 2" xfId="27989"/>
    <cellStyle name="Standard 4 6 2 6 3" xfId="16360"/>
    <cellStyle name="Standard 4 6 2 7" xfId="4323"/>
    <cellStyle name="Standard 4 6 2 7 2" xfId="23908"/>
    <cellStyle name="Standard 4 6 2 8" xfId="20032"/>
    <cellStyle name="Standard 4 6 2 9" xfId="12279"/>
    <cellStyle name="Standard 4 6 3" xfId="903"/>
    <cellStyle name="Standard 4 6 3 2" xfId="2535"/>
    <cellStyle name="Standard 4 6 3 2 2" xfId="7839"/>
    <cellStyle name="Standard 4 6 3 2 2 2" xfId="27424"/>
    <cellStyle name="Standard 4 6 3 2 2 3" xfId="15795"/>
    <cellStyle name="Standard 4 6 3 2 3" xfId="10491"/>
    <cellStyle name="Standard 4 6 3 2 3 2" xfId="30077"/>
    <cellStyle name="Standard 4 6 3 2 3 3" xfId="18448"/>
    <cellStyle name="Standard 4 6 3 2 4" xfId="5187"/>
    <cellStyle name="Standard 4 6 3 2 4 2" xfId="24772"/>
    <cellStyle name="Standard 4 6 3 2 5" xfId="22120"/>
    <cellStyle name="Standard 4 6 3 2 6" xfId="13143"/>
    <cellStyle name="Standard 4 6 3 3" xfId="3555"/>
    <cellStyle name="Standard 4 6 3 3 2" xfId="11511"/>
    <cellStyle name="Standard 4 6 3 3 2 2" xfId="31097"/>
    <cellStyle name="Standard 4 6 3 3 2 3" xfId="19468"/>
    <cellStyle name="Standard 4 6 3 3 3" xfId="6207"/>
    <cellStyle name="Standard 4 6 3 3 3 2" xfId="25792"/>
    <cellStyle name="Standard 4 6 3 3 4" xfId="23140"/>
    <cellStyle name="Standard 4 6 3 3 5" xfId="14163"/>
    <cellStyle name="Standard 4 6 3 4" xfId="1515"/>
    <cellStyle name="Standard 4 6 3 4 2" xfId="9471"/>
    <cellStyle name="Standard 4 6 3 4 2 2" xfId="29057"/>
    <cellStyle name="Standard 4 6 3 4 2 3" xfId="17428"/>
    <cellStyle name="Standard 4 6 3 4 3" xfId="6819"/>
    <cellStyle name="Standard 4 6 3 4 3 2" xfId="26404"/>
    <cellStyle name="Standard 4 6 3 4 4" xfId="21100"/>
    <cellStyle name="Standard 4 6 3 4 5" xfId="14775"/>
    <cellStyle name="Standard 4 6 3 5" xfId="8859"/>
    <cellStyle name="Standard 4 6 3 5 2" xfId="28445"/>
    <cellStyle name="Standard 4 6 3 5 3" xfId="16816"/>
    <cellStyle name="Standard 4 6 3 6" xfId="4167"/>
    <cellStyle name="Standard 4 6 3 6 2" xfId="23752"/>
    <cellStyle name="Standard 4 6 3 7" xfId="20488"/>
    <cellStyle name="Standard 4 6 3 8" xfId="12123"/>
    <cellStyle name="Standard 4 6 4" xfId="651"/>
    <cellStyle name="Standard 4 6 4 2" xfId="3303"/>
    <cellStyle name="Standard 4 6 4 2 2" xfId="11259"/>
    <cellStyle name="Standard 4 6 4 2 2 2" xfId="30845"/>
    <cellStyle name="Standard 4 6 4 2 2 3" xfId="19216"/>
    <cellStyle name="Standard 4 6 4 2 3" xfId="5955"/>
    <cellStyle name="Standard 4 6 4 2 3 2" xfId="25540"/>
    <cellStyle name="Standard 4 6 4 2 4" xfId="22888"/>
    <cellStyle name="Standard 4 6 4 2 5" xfId="13911"/>
    <cellStyle name="Standard 4 6 4 3" xfId="2283"/>
    <cellStyle name="Standard 4 6 4 3 2" xfId="10239"/>
    <cellStyle name="Standard 4 6 4 3 2 2" xfId="29825"/>
    <cellStyle name="Standard 4 6 4 3 2 3" xfId="18196"/>
    <cellStyle name="Standard 4 6 4 3 3" xfId="7587"/>
    <cellStyle name="Standard 4 6 4 3 3 2" xfId="27172"/>
    <cellStyle name="Standard 4 6 4 3 4" xfId="21868"/>
    <cellStyle name="Standard 4 6 4 3 5" xfId="15543"/>
    <cellStyle name="Standard 4 6 4 4" xfId="8607"/>
    <cellStyle name="Standard 4 6 4 4 2" xfId="28193"/>
    <cellStyle name="Standard 4 6 4 4 3" xfId="16564"/>
    <cellStyle name="Standard 4 6 4 5" xfId="4935"/>
    <cellStyle name="Standard 4 6 4 5 2" xfId="24520"/>
    <cellStyle name="Standard 4 6 4 6" xfId="20236"/>
    <cellStyle name="Standard 4 6 4 7" xfId="12891"/>
    <cellStyle name="Standard 4 6 5" xfId="1923"/>
    <cellStyle name="Standard 4 6 5 2" xfId="7227"/>
    <cellStyle name="Standard 4 6 5 2 2" xfId="26812"/>
    <cellStyle name="Standard 4 6 5 2 3" xfId="15183"/>
    <cellStyle name="Standard 4 6 5 3" xfId="9879"/>
    <cellStyle name="Standard 4 6 5 3 2" xfId="29465"/>
    <cellStyle name="Standard 4 6 5 3 3" xfId="17836"/>
    <cellStyle name="Standard 4 6 5 4" xfId="4575"/>
    <cellStyle name="Standard 4 6 5 4 2" xfId="24160"/>
    <cellStyle name="Standard 4 6 5 5" xfId="21508"/>
    <cellStyle name="Standard 4 6 5 6" xfId="12531"/>
    <cellStyle name="Standard 4 6 6" xfId="2943"/>
    <cellStyle name="Standard 4 6 6 2" xfId="10899"/>
    <cellStyle name="Standard 4 6 6 2 2" xfId="30485"/>
    <cellStyle name="Standard 4 6 6 2 3" xfId="18856"/>
    <cellStyle name="Standard 4 6 6 3" xfId="5595"/>
    <cellStyle name="Standard 4 6 6 3 2" xfId="25180"/>
    <cellStyle name="Standard 4 6 6 4" xfId="22528"/>
    <cellStyle name="Standard 4 6 6 5" xfId="13551"/>
    <cellStyle name="Standard 4 6 7" xfId="1263"/>
    <cellStyle name="Standard 4 6 7 2" xfId="9219"/>
    <cellStyle name="Standard 4 6 7 2 2" xfId="28805"/>
    <cellStyle name="Standard 4 6 7 2 3" xfId="17176"/>
    <cellStyle name="Standard 4 6 7 3" xfId="6567"/>
    <cellStyle name="Standard 4 6 7 3 2" xfId="26152"/>
    <cellStyle name="Standard 4 6 7 4" xfId="20848"/>
    <cellStyle name="Standard 4 6 7 5" xfId="14523"/>
    <cellStyle name="Standard 4 6 8" xfId="8247"/>
    <cellStyle name="Standard 4 6 8 2" xfId="27833"/>
    <cellStyle name="Standard 4 6 8 3" xfId="16204"/>
    <cellStyle name="Standard 4 6 9" xfId="3915"/>
    <cellStyle name="Standard 4 6 9 2" xfId="23500"/>
    <cellStyle name="Standard 4 7" xfId="363"/>
    <cellStyle name="Standard 4 7 2" xfId="975"/>
    <cellStyle name="Standard 4 7 2 2" xfId="3627"/>
    <cellStyle name="Standard 4 7 2 2 2" xfId="11583"/>
    <cellStyle name="Standard 4 7 2 2 2 2" xfId="31169"/>
    <cellStyle name="Standard 4 7 2 2 2 3" xfId="19540"/>
    <cellStyle name="Standard 4 7 2 2 3" xfId="6279"/>
    <cellStyle name="Standard 4 7 2 2 3 2" xfId="25864"/>
    <cellStyle name="Standard 4 7 2 2 4" xfId="23212"/>
    <cellStyle name="Standard 4 7 2 2 5" xfId="14235"/>
    <cellStyle name="Standard 4 7 2 3" xfId="2607"/>
    <cellStyle name="Standard 4 7 2 3 2" xfId="10563"/>
    <cellStyle name="Standard 4 7 2 3 2 2" xfId="30149"/>
    <cellStyle name="Standard 4 7 2 3 2 3" xfId="18520"/>
    <cellStyle name="Standard 4 7 2 3 3" xfId="7911"/>
    <cellStyle name="Standard 4 7 2 3 3 2" xfId="27496"/>
    <cellStyle name="Standard 4 7 2 3 4" xfId="22192"/>
    <cellStyle name="Standard 4 7 2 3 5" xfId="15867"/>
    <cellStyle name="Standard 4 7 2 4" xfId="8931"/>
    <cellStyle name="Standard 4 7 2 4 2" xfId="28517"/>
    <cellStyle name="Standard 4 7 2 4 3" xfId="16888"/>
    <cellStyle name="Standard 4 7 2 5" xfId="5259"/>
    <cellStyle name="Standard 4 7 2 5 2" xfId="24844"/>
    <cellStyle name="Standard 4 7 2 6" xfId="20560"/>
    <cellStyle name="Standard 4 7 2 7" xfId="13215"/>
    <cellStyle name="Standard 4 7 3" xfId="1995"/>
    <cellStyle name="Standard 4 7 3 2" xfId="7299"/>
    <cellStyle name="Standard 4 7 3 2 2" xfId="26884"/>
    <cellStyle name="Standard 4 7 3 2 3" xfId="15255"/>
    <cellStyle name="Standard 4 7 3 3" xfId="9951"/>
    <cellStyle name="Standard 4 7 3 3 2" xfId="29537"/>
    <cellStyle name="Standard 4 7 3 3 3" xfId="17908"/>
    <cellStyle name="Standard 4 7 3 4" xfId="4647"/>
    <cellStyle name="Standard 4 7 3 4 2" xfId="24232"/>
    <cellStyle name="Standard 4 7 3 5" xfId="21580"/>
    <cellStyle name="Standard 4 7 3 6" xfId="12603"/>
    <cellStyle name="Standard 4 7 4" xfId="3015"/>
    <cellStyle name="Standard 4 7 4 2" xfId="10971"/>
    <cellStyle name="Standard 4 7 4 2 2" xfId="30557"/>
    <cellStyle name="Standard 4 7 4 2 3" xfId="18928"/>
    <cellStyle name="Standard 4 7 4 3" xfId="5667"/>
    <cellStyle name="Standard 4 7 4 3 2" xfId="25252"/>
    <cellStyle name="Standard 4 7 4 4" xfId="22600"/>
    <cellStyle name="Standard 4 7 4 5" xfId="13623"/>
    <cellStyle name="Standard 4 7 5" xfId="1587"/>
    <cellStyle name="Standard 4 7 5 2" xfId="9543"/>
    <cellStyle name="Standard 4 7 5 2 2" xfId="29129"/>
    <cellStyle name="Standard 4 7 5 2 3" xfId="17500"/>
    <cellStyle name="Standard 4 7 5 3" xfId="6891"/>
    <cellStyle name="Standard 4 7 5 3 2" xfId="26476"/>
    <cellStyle name="Standard 4 7 5 4" xfId="21172"/>
    <cellStyle name="Standard 4 7 5 5" xfId="14847"/>
    <cellStyle name="Standard 4 7 6" xfId="8319"/>
    <cellStyle name="Standard 4 7 6 2" xfId="27905"/>
    <cellStyle name="Standard 4 7 6 3" xfId="16276"/>
    <cellStyle name="Standard 4 7 7" xfId="4239"/>
    <cellStyle name="Standard 4 7 7 2" xfId="23824"/>
    <cellStyle name="Standard 4 7 8" xfId="19948"/>
    <cellStyle name="Standard 4 7 9" xfId="12195"/>
    <cellStyle name="Standard 4 8" xfId="777"/>
    <cellStyle name="Standard 4 8 2" xfId="2409"/>
    <cellStyle name="Standard 4 8 2 2" xfId="7713"/>
    <cellStyle name="Standard 4 8 2 2 2" xfId="27298"/>
    <cellStyle name="Standard 4 8 2 2 3" xfId="15669"/>
    <cellStyle name="Standard 4 8 2 3" xfId="10365"/>
    <cellStyle name="Standard 4 8 2 3 2" xfId="29951"/>
    <cellStyle name="Standard 4 8 2 3 3" xfId="18322"/>
    <cellStyle name="Standard 4 8 2 4" xfId="5061"/>
    <cellStyle name="Standard 4 8 2 4 2" xfId="24646"/>
    <cellStyle name="Standard 4 8 2 5" xfId="21994"/>
    <cellStyle name="Standard 4 8 2 6" xfId="13017"/>
    <cellStyle name="Standard 4 8 3" xfId="3429"/>
    <cellStyle name="Standard 4 8 3 2" xfId="11385"/>
    <cellStyle name="Standard 4 8 3 2 2" xfId="30971"/>
    <cellStyle name="Standard 4 8 3 2 3" xfId="19342"/>
    <cellStyle name="Standard 4 8 3 3" xfId="6081"/>
    <cellStyle name="Standard 4 8 3 3 2" xfId="25666"/>
    <cellStyle name="Standard 4 8 3 4" xfId="23014"/>
    <cellStyle name="Standard 4 8 3 5" xfId="14037"/>
    <cellStyle name="Standard 4 8 4" xfId="1389"/>
    <cellStyle name="Standard 4 8 4 2" xfId="9345"/>
    <cellStyle name="Standard 4 8 4 2 2" xfId="28931"/>
    <cellStyle name="Standard 4 8 4 2 3" xfId="17302"/>
    <cellStyle name="Standard 4 8 4 3" xfId="6693"/>
    <cellStyle name="Standard 4 8 4 3 2" xfId="26278"/>
    <cellStyle name="Standard 4 8 4 4" xfId="20974"/>
    <cellStyle name="Standard 4 8 4 5" xfId="14649"/>
    <cellStyle name="Standard 4 8 5" xfId="8733"/>
    <cellStyle name="Standard 4 8 5 2" xfId="28319"/>
    <cellStyle name="Standard 4 8 5 3" xfId="16690"/>
    <cellStyle name="Standard 4 8 6" xfId="4041"/>
    <cellStyle name="Standard 4 8 6 2" xfId="23626"/>
    <cellStyle name="Standard 4 8 7" xfId="20362"/>
    <cellStyle name="Standard 4 8 8" xfId="11997"/>
    <cellStyle name="Standard 4 9" xfId="567"/>
    <cellStyle name="Standard 4 9 2" xfId="3219"/>
    <cellStyle name="Standard 4 9 2 2" xfId="11175"/>
    <cellStyle name="Standard 4 9 2 2 2" xfId="30761"/>
    <cellStyle name="Standard 4 9 2 2 3" xfId="19132"/>
    <cellStyle name="Standard 4 9 2 3" xfId="5871"/>
    <cellStyle name="Standard 4 9 2 3 2" xfId="25456"/>
    <cellStyle name="Standard 4 9 2 4" xfId="22804"/>
    <cellStyle name="Standard 4 9 2 5" xfId="13827"/>
    <cellStyle name="Standard 4 9 3" xfId="2199"/>
    <cellStyle name="Standard 4 9 3 2" xfId="10155"/>
    <cellStyle name="Standard 4 9 3 2 2" xfId="29741"/>
    <cellStyle name="Standard 4 9 3 2 3" xfId="18112"/>
    <cellStyle name="Standard 4 9 3 3" xfId="7503"/>
    <cellStyle name="Standard 4 9 3 3 2" xfId="27088"/>
    <cellStyle name="Standard 4 9 3 4" xfId="21784"/>
    <cellStyle name="Standard 4 9 3 5" xfId="15459"/>
    <cellStyle name="Standard 4 9 4" xfId="8523"/>
    <cellStyle name="Standard 4 9 4 2" xfId="28109"/>
    <cellStyle name="Standard 4 9 4 3" xfId="16480"/>
    <cellStyle name="Standard 4 9 5" xfId="4851"/>
    <cellStyle name="Standard 4 9 5 2" xfId="24436"/>
    <cellStyle name="Standard 4 9 6" xfId="20152"/>
    <cellStyle name="Standard 4 9 7" xfId="12807"/>
    <cellStyle name="Standard 5" xfId="5"/>
    <cellStyle name="Standard 5 10" xfId="1798"/>
    <cellStyle name="Standard 5 10 2" xfId="7102"/>
    <cellStyle name="Standard 5 10 2 2" xfId="26687"/>
    <cellStyle name="Standard 5 10 2 3" xfId="15058"/>
    <cellStyle name="Standard 5 10 3" xfId="9754"/>
    <cellStyle name="Standard 5 10 3 2" xfId="29340"/>
    <cellStyle name="Standard 5 10 3 3" xfId="17711"/>
    <cellStyle name="Standard 5 10 4" xfId="4450"/>
    <cellStyle name="Standard 5 10 4 2" xfId="24035"/>
    <cellStyle name="Standard 5 10 5" xfId="21383"/>
    <cellStyle name="Standard 5 10 6" xfId="12406"/>
    <cellStyle name="Standard 5 11" xfId="2818"/>
    <cellStyle name="Standard 5 11 2" xfId="10774"/>
    <cellStyle name="Standard 5 11 2 2" xfId="30360"/>
    <cellStyle name="Standard 5 11 2 3" xfId="18731"/>
    <cellStyle name="Standard 5 11 3" xfId="5470"/>
    <cellStyle name="Standard 5 11 3 2" xfId="25055"/>
    <cellStyle name="Standard 5 11 4" xfId="22403"/>
    <cellStyle name="Standard 5 11 5" xfId="13426"/>
    <cellStyle name="Standard 5 12" xfId="1180"/>
    <cellStyle name="Standard 5 12 2" xfId="9136"/>
    <cellStyle name="Standard 5 12 2 2" xfId="28722"/>
    <cellStyle name="Standard 5 12 2 3" xfId="17093"/>
    <cellStyle name="Standard 5 12 3" xfId="6484"/>
    <cellStyle name="Standard 5 12 3 2" xfId="26069"/>
    <cellStyle name="Standard 5 12 4" xfId="20765"/>
    <cellStyle name="Standard 5 12 5" xfId="14440"/>
    <cellStyle name="Standard 5 13" xfId="8122"/>
    <cellStyle name="Standard 5 13 2" xfId="27708"/>
    <cellStyle name="Standard 5 13 3" xfId="16079"/>
    <cellStyle name="Standard 5 14" xfId="3832"/>
    <cellStyle name="Standard 5 14 2" xfId="23417"/>
    <cellStyle name="Standard 5 15" xfId="19751"/>
    <cellStyle name="Standard 5 16" xfId="11788"/>
    <cellStyle name="Standard 5 17" xfId="83"/>
    <cellStyle name="Standard 5 2" xfId="141"/>
    <cellStyle name="Standard 5 2 10" xfId="1198"/>
    <cellStyle name="Standard 5 2 10 2" xfId="9154"/>
    <cellStyle name="Standard 5 2 10 2 2" xfId="28740"/>
    <cellStyle name="Standard 5 2 10 2 3" xfId="17111"/>
    <cellStyle name="Standard 5 2 10 3" xfId="6502"/>
    <cellStyle name="Standard 5 2 10 3 2" xfId="26087"/>
    <cellStyle name="Standard 5 2 10 4" xfId="20783"/>
    <cellStyle name="Standard 5 2 10 5" xfId="14458"/>
    <cellStyle name="Standard 5 2 11" xfId="8152"/>
    <cellStyle name="Standard 5 2 11 2" xfId="27738"/>
    <cellStyle name="Standard 5 2 11 3" xfId="16109"/>
    <cellStyle name="Standard 5 2 12" xfId="3850"/>
    <cellStyle name="Standard 5 2 12 2" xfId="23435"/>
    <cellStyle name="Standard 5 2 13" xfId="19781"/>
    <cellStyle name="Standard 5 2 14" xfId="11806"/>
    <cellStyle name="Standard 5 2 2" xfId="274"/>
    <cellStyle name="Standard 5 2 2 10" xfId="3898"/>
    <cellStyle name="Standard 5 2 2 10 2" xfId="23483"/>
    <cellStyle name="Standard 5 2 2 11" xfId="19859"/>
    <cellStyle name="Standard 5 2 2 12" xfId="11854"/>
    <cellStyle name="Standard 5 2 2 2" xfId="352"/>
    <cellStyle name="Standard 5 2 2 2 10" xfId="19937"/>
    <cellStyle name="Standard 5 2 2 2 11" xfId="11980"/>
    <cellStyle name="Standard 5 2 2 2 2" xfId="556"/>
    <cellStyle name="Standard 5 2 2 2 2 2" xfId="1168"/>
    <cellStyle name="Standard 5 2 2 2 2 2 2" xfId="3820"/>
    <cellStyle name="Standard 5 2 2 2 2 2 2 2" xfId="11776"/>
    <cellStyle name="Standard 5 2 2 2 2 2 2 2 2" xfId="31362"/>
    <cellStyle name="Standard 5 2 2 2 2 2 2 2 3" xfId="19733"/>
    <cellStyle name="Standard 5 2 2 2 2 2 2 3" xfId="6472"/>
    <cellStyle name="Standard 5 2 2 2 2 2 2 3 2" xfId="26057"/>
    <cellStyle name="Standard 5 2 2 2 2 2 2 4" xfId="23405"/>
    <cellStyle name="Standard 5 2 2 2 2 2 2 5" xfId="14428"/>
    <cellStyle name="Standard 5 2 2 2 2 2 3" xfId="2800"/>
    <cellStyle name="Standard 5 2 2 2 2 2 3 2" xfId="10756"/>
    <cellStyle name="Standard 5 2 2 2 2 2 3 2 2" xfId="30342"/>
    <cellStyle name="Standard 5 2 2 2 2 2 3 2 3" xfId="18713"/>
    <cellStyle name="Standard 5 2 2 2 2 2 3 3" xfId="8104"/>
    <cellStyle name="Standard 5 2 2 2 2 2 3 3 2" xfId="27689"/>
    <cellStyle name="Standard 5 2 2 2 2 2 3 4" xfId="22385"/>
    <cellStyle name="Standard 5 2 2 2 2 2 3 5" xfId="16060"/>
    <cellStyle name="Standard 5 2 2 2 2 2 4" xfId="9124"/>
    <cellStyle name="Standard 5 2 2 2 2 2 4 2" xfId="28710"/>
    <cellStyle name="Standard 5 2 2 2 2 2 4 3" xfId="17081"/>
    <cellStyle name="Standard 5 2 2 2 2 2 5" xfId="5452"/>
    <cellStyle name="Standard 5 2 2 2 2 2 5 2" xfId="25037"/>
    <cellStyle name="Standard 5 2 2 2 2 2 6" xfId="20753"/>
    <cellStyle name="Standard 5 2 2 2 2 2 7" xfId="13408"/>
    <cellStyle name="Standard 5 2 2 2 2 3" xfId="2188"/>
    <cellStyle name="Standard 5 2 2 2 2 3 2" xfId="7492"/>
    <cellStyle name="Standard 5 2 2 2 2 3 2 2" xfId="27077"/>
    <cellStyle name="Standard 5 2 2 2 2 3 2 3" xfId="15448"/>
    <cellStyle name="Standard 5 2 2 2 2 3 3" xfId="10144"/>
    <cellStyle name="Standard 5 2 2 2 2 3 3 2" xfId="29730"/>
    <cellStyle name="Standard 5 2 2 2 2 3 3 3" xfId="18101"/>
    <cellStyle name="Standard 5 2 2 2 2 3 4" xfId="4840"/>
    <cellStyle name="Standard 5 2 2 2 2 3 4 2" xfId="24425"/>
    <cellStyle name="Standard 5 2 2 2 2 3 5" xfId="21773"/>
    <cellStyle name="Standard 5 2 2 2 2 3 6" xfId="12796"/>
    <cellStyle name="Standard 5 2 2 2 2 4" xfId="3208"/>
    <cellStyle name="Standard 5 2 2 2 2 4 2" xfId="11164"/>
    <cellStyle name="Standard 5 2 2 2 2 4 2 2" xfId="30750"/>
    <cellStyle name="Standard 5 2 2 2 2 4 2 3" xfId="19121"/>
    <cellStyle name="Standard 5 2 2 2 2 4 3" xfId="5860"/>
    <cellStyle name="Standard 5 2 2 2 2 4 3 2" xfId="25445"/>
    <cellStyle name="Standard 5 2 2 2 2 4 4" xfId="22793"/>
    <cellStyle name="Standard 5 2 2 2 2 4 5" xfId="13816"/>
    <cellStyle name="Standard 5 2 2 2 2 5" xfId="1780"/>
    <cellStyle name="Standard 5 2 2 2 2 5 2" xfId="9736"/>
    <cellStyle name="Standard 5 2 2 2 2 5 2 2" xfId="29322"/>
    <cellStyle name="Standard 5 2 2 2 2 5 2 3" xfId="17693"/>
    <cellStyle name="Standard 5 2 2 2 2 5 3" xfId="7084"/>
    <cellStyle name="Standard 5 2 2 2 2 5 3 2" xfId="26669"/>
    <cellStyle name="Standard 5 2 2 2 2 5 4" xfId="21365"/>
    <cellStyle name="Standard 5 2 2 2 2 5 5" xfId="15040"/>
    <cellStyle name="Standard 5 2 2 2 2 6" xfId="8512"/>
    <cellStyle name="Standard 5 2 2 2 2 6 2" xfId="28098"/>
    <cellStyle name="Standard 5 2 2 2 2 6 3" xfId="16469"/>
    <cellStyle name="Standard 5 2 2 2 2 7" xfId="4432"/>
    <cellStyle name="Standard 5 2 2 2 2 7 2" xfId="24017"/>
    <cellStyle name="Standard 5 2 2 2 2 8" xfId="20141"/>
    <cellStyle name="Standard 5 2 2 2 2 9" xfId="12388"/>
    <cellStyle name="Standard 5 2 2 2 3" xfId="964"/>
    <cellStyle name="Standard 5 2 2 2 3 2" xfId="2596"/>
    <cellStyle name="Standard 5 2 2 2 3 2 2" xfId="7900"/>
    <cellStyle name="Standard 5 2 2 2 3 2 2 2" xfId="27485"/>
    <cellStyle name="Standard 5 2 2 2 3 2 2 3" xfId="15856"/>
    <cellStyle name="Standard 5 2 2 2 3 2 3" xfId="10552"/>
    <cellStyle name="Standard 5 2 2 2 3 2 3 2" xfId="30138"/>
    <cellStyle name="Standard 5 2 2 2 3 2 3 3" xfId="18509"/>
    <cellStyle name="Standard 5 2 2 2 3 2 4" xfId="5248"/>
    <cellStyle name="Standard 5 2 2 2 3 2 4 2" xfId="24833"/>
    <cellStyle name="Standard 5 2 2 2 3 2 5" xfId="22181"/>
    <cellStyle name="Standard 5 2 2 2 3 2 6" xfId="13204"/>
    <cellStyle name="Standard 5 2 2 2 3 3" xfId="3616"/>
    <cellStyle name="Standard 5 2 2 2 3 3 2" xfId="11572"/>
    <cellStyle name="Standard 5 2 2 2 3 3 2 2" xfId="31158"/>
    <cellStyle name="Standard 5 2 2 2 3 3 2 3" xfId="19529"/>
    <cellStyle name="Standard 5 2 2 2 3 3 3" xfId="6268"/>
    <cellStyle name="Standard 5 2 2 2 3 3 3 2" xfId="25853"/>
    <cellStyle name="Standard 5 2 2 2 3 3 4" xfId="23201"/>
    <cellStyle name="Standard 5 2 2 2 3 3 5" xfId="14224"/>
    <cellStyle name="Standard 5 2 2 2 3 4" xfId="1576"/>
    <cellStyle name="Standard 5 2 2 2 3 4 2" xfId="9532"/>
    <cellStyle name="Standard 5 2 2 2 3 4 2 2" xfId="29118"/>
    <cellStyle name="Standard 5 2 2 2 3 4 2 3" xfId="17489"/>
    <cellStyle name="Standard 5 2 2 2 3 4 3" xfId="6880"/>
    <cellStyle name="Standard 5 2 2 2 3 4 3 2" xfId="26465"/>
    <cellStyle name="Standard 5 2 2 2 3 4 4" xfId="21161"/>
    <cellStyle name="Standard 5 2 2 2 3 4 5" xfId="14836"/>
    <cellStyle name="Standard 5 2 2 2 3 5" xfId="8920"/>
    <cellStyle name="Standard 5 2 2 2 3 5 2" xfId="28506"/>
    <cellStyle name="Standard 5 2 2 2 3 5 3" xfId="16877"/>
    <cellStyle name="Standard 5 2 2 2 3 6" xfId="4228"/>
    <cellStyle name="Standard 5 2 2 2 3 6 2" xfId="23813"/>
    <cellStyle name="Standard 5 2 2 2 3 7" xfId="20549"/>
    <cellStyle name="Standard 5 2 2 2 3 8" xfId="12184"/>
    <cellStyle name="Standard 5 2 2 2 4" xfId="760"/>
    <cellStyle name="Standard 5 2 2 2 4 2" xfId="3412"/>
    <cellStyle name="Standard 5 2 2 2 4 2 2" xfId="11368"/>
    <cellStyle name="Standard 5 2 2 2 4 2 2 2" xfId="30954"/>
    <cellStyle name="Standard 5 2 2 2 4 2 2 3" xfId="19325"/>
    <cellStyle name="Standard 5 2 2 2 4 2 3" xfId="6064"/>
    <cellStyle name="Standard 5 2 2 2 4 2 3 2" xfId="25649"/>
    <cellStyle name="Standard 5 2 2 2 4 2 4" xfId="22997"/>
    <cellStyle name="Standard 5 2 2 2 4 2 5" xfId="14020"/>
    <cellStyle name="Standard 5 2 2 2 4 3" xfId="2392"/>
    <cellStyle name="Standard 5 2 2 2 4 3 2" xfId="10348"/>
    <cellStyle name="Standard 5 2 2 2 4 3 2 2" xfId="29934"/>
    <cellStyle name="Standard 5 2 2 2 4 3 2 3" xfId="18305"/>
    <cellStyle name="Standard 5 2 2 2 4 3 3" xfId="7696"/>
    <cellStyle name="Standard 5 2 2 2 4 3 3 2" xfId="27281"/>
    <cellStyle name="Standard 5 2 2 2 4 3 4" xfId="21977"/>
    <cellStyle name="Standard 5 2 2 2 4 3 5" xfId="15652"/>
    <cellStyle name="Standard 5 2 2 2 4 4" xfId="8716"/>
    <cellStyle name="Standard 5 2 2 2 4 4 2" xfId="28302"/>
    <cellStyle name="Standard 5 2 2 2 4 4 3" xfId="16673"/>
    <cellStyle name="Standard 5 2 2 2 4 5" xfId="5044"/>
    <cellStyle name="Standard 5 2 2 2 4 5 2" xfId="24629"/>
    <cellStyle name="Standard 5 2 2 2 4 6" xfId="20345"/>
    <cellStyle name="Standard 5 2 2 2 4 7" xfId="13000"/>
    <cellStyle name="Standard 5 2 2 2 5" xfId="1984"/>
    <cellStyle name="Standard 5 2 2 2 5 2" xfId="7288"/>
    <cellStyle name="Standard 5 2 2 2 5 2 2" xfId="26873"/>
    <cellStyle name="Standard 5 2 2 2 5 2 3" xfId="15244"/>
    <cellStyle name="Standard 5 2 2 2 5 3" xfId="9940"/>
    <cellStyle name="Standard 5 2 2 2 5 3 2" xfId="29526"/>
    <cellStyle name="Standard 5 2 2 2 5 3 3" xfId="17897"/>
    <cellStyle name="Standard 5 2 2 2 5 4" xfId="4636"/>
    <cellStyle name="Standard 5 2 2 2 5 4 2" xfId="24221"/>
    <cellStyle name="Standard 5 2 2 2 5 5" xfId="21569"/>
    <cellStyle name="Standard 5 2 2 2 5 6" xfId="12592"/>
    <cellStyle name="Standard 5 2 2 2 6" xfId="3004"/>
    <cellStyle name="Standard 5 2 2 2 6 2" xfId="10960"/>
    <cellStyle name="Standard 5 2 2 2 6 2 2" xfId="30546"/>
    <cellStyle name="Standard 5 2 2 2 6 2 3" xfId="18917"/>
    <cellStyle name="Standard 5 2 2 2 6 3" xfId="5656"/>
    <cellStyle name="Standard 5 2 2 2 6 3 2" xfId="25241"/>
    <cellStyle name="Standard 5 2 2 2 6 4" xfId="22589"/>
    <cellStyle name="Standard 5 2 2 2 6 5" xfId="13612"/>
    <cellStyle name="Standard 5 2 2 2 7" xfId="1372"/>
    <cellStyle name="Standard 5 2 2 2 7 2" xfId="9328"/>
    <cellStyle name="Standard 5 2 2 2 7 2 2" xfId="28914"/>
    <cellStyle name="Standard 5 2 2 2 7 2 3" xfId="17285"/>
    <cellStyle name="Standard 5 2 2 2 7 3" xfId="6676"/>
    <cellStyle name="Standard 5 2 2 2 7 3 2" xfId="26261"/>
    <cellStyle name="Standard 5 2 2 2 7 4" xfId="20957"/>
    <cellStyle name="Standard 5 2 2 2 7 5" xfId="14632"/>
    <cellStyle name="Standard 5 2 2 2 8" xfId="8308"/>
    <cellStyle name="Standard 5 2 2 2 8 2" xfId="27894"/>
    <cellStyle name="Standard 5 2 2 2 8 3" xfId="16265"/>
    <cellStyle name="Standard 5 2 2 2 9" xfId="4024"/>
    <cellStyle name="Standard 5 2 2 2 9 2" xfId="23609"/>
    <cellStyle name="Standard 5 2 2 3" xfId="430"/>
    <cellStyle name="Standard 5 2 2 3 2" xfId="1042"/>
    <cellStyle name="Standard 5 2 2 3 2 2" xfId="3694"/>
    <cellStyle name="Standard 5 2 2 3 2 2 2" xfId="11650"/>
    <cellStyle name="Standard 5 2 2 3 2 2 2 2" xfId="31236"/>
    <cellStyle name="Standard 5 2 2 3 2 2 2 3" xfId="19607"/>
    <cellStyle name="Standard 5 2 2 3 2 2 3" xfId="6346"/>
    <cellStyle name="Standard 5 2 2 3 2 2 3 2" xfId="25931"/>
    <cellStyle name="Standard 5 2 2 3 2 2 4" xfId="23279"/>
    <cellStyle name="Standard 5 2 2 3 2 2 5" xfId="14302"/>
    <cellStyle name="Standard 5 2 2 3 2 3" xfId="2674"/>
    <cellStyle name="Standard 5 2 2 3 2 3 2" xfId="10630"/>
    <cellStyle name="Standard 5 2 2 3 2 3 2 2" xfId="30216"/>
    <cellStyle name="Standard 5 2 2 3 2 3 2 3" xfId="18587"/>
    <cellStyle name="Standard 5 2 2 3 2 3 3" xfId="7978"/>
    <cellStyle name="Standard 5 2 2 3 2 3 3 2" xfId="27563"/>
    <cellStyle name="Standard 5 2 2 3 2 3 4" xfId="22259"/>
    <cellStyle name="Standard 5 2 2 3 2 3 5" xfId="15934"/>
    <cellStyle name="Standard 5 2 2 3 2 4" xfId="8998"/>
    <cellStyle name="Standard 5 2 2 3 2 4 2" xfId="28584"/>
    <cellStyle name="Standard 5 2 2 3 2 4 3" xfId="16955"/>
    <cellStyle name="Standard 5 2 2 3 2 5" xfId="5326"/>
    <cellStyle name="Standard 5 2 2 3 2 5 2" xfId="24911"/>
    <cellStyle name="Standard 5 2 2 3 2 6" xfId="20627"/>
    <cellStyle name="Standard 5 2 2 3 2 7" xfId="13282"/>
    <cellStyle name="Standard 5 2 2 3 3" xfId="2062"/>
    <cellStyle name="Standard 5 2 2 3 3 2" xfId="7366"/>
    <cellStyle name="Standard 5 2 2 3 3 2 2" xfId="26951"/>
    <cellStyle name="Standard 5 2 2 3 3 2 3" xfId="15322"/>
    <cellStyle name="Standard 5 2 2 3 3 3" xfId="10018"/>
    <cellStyle name="Standard 5 2 2 3 3 3 2" xfId="29604"/>
    <cellStyle name="Standard 5 2 2 3 3 3 3" xfId="17975"/>
    <cellStyle name="Standard 5 2 2 3 3 4" xfId="4714"/>
    <cellStyle name="Standard 5 2 2 3 3 4 2" xfId="24299"/>
    <cellStyle name="Standard 5 2 2 3 3 5" xfId="21647"/>
    <cellStyle name="Standard 5 2 2 3 3 6" xfId="12670"/>
    <cellStyle name="Standard 5 2 2 3 4" xfId="3082"/>
    <cellStyle name="Standard 5 2 2 3 4 2" xfId="11038"/>
    <cellStyle name="Standard 5 2 2 3 4 2 2" xfId="30624"/>
    <cellStyle name="Standard 5 2 2 3 4 2 3" xfId="18995"/>
    <cellStyle name="Standard 5 2 2 3 4 3" xfId="5734"/>
    <cellStyle name="Standard 5 2 2 3 4 3 2" xfId="25319"/>
    <cellStyle name="Standard 5 2 2 3 4 4" xfId="22667"/>
    <cellStyle name="Standard 5 2 2 3 4 5" xfId="13690"/>
    <cellStyle name="Standard 5 2 2 3 5" xfId="1654"/>
    <cellStyle name="Standard 5 2 2 3 5 2" xfId="9610"/>
    <cellStyle name="Standard 5 2 2 3 5 2 2" xfId="29196"/>
    <cellStyle name="Standard 5 2 2 3 5 2 3" xfId="17567"/>
    <cellStyle name="Standard 5 2 2 3 5 3" xfId="6958"/>
    <cellStyle name="Standard 5 2 2 3 5 3 2" xfId="26543"/>
    <cellStyle name="Standard 5 2 2 3 5 4" xfId="21239"/>
    <cellStyle name="Standard 5 2 2 3 5 5" xfId="14914"/>
    <cellStyle name="Standard 5 2 2 3 6" xfId="8386"/>
    <cellStyle name="Standard 5 2 2 3 6 2" xfId="27972"/>
    <cellStyle name="Standard 5 2 2 3 6 3" xfId="16343"/>
    <cellStyle name="Standard 5 2 2 3 7" xfId="4306"/>
    <cellStyle name="Standard 5 2 2 3 7 2" xfId="23891"/>
    <cellStyle name="Standard 5 2 2 3 8" xfId="20015"/>
    <cellStyle name="Standard 5 2 2 3 9" xfId="12262"/>
    <cellStyle name="Standard 5 2 2 4" xfId="886"/>
    <cellStyle name="Standard 5 2 2 4 2" xfId="2518"/>
    <cellStyle name="Standard 5 2 2 4 2 2" xfId="7822"/>
    <cellStyle name="Standard 5 2 2 4 2 2 2" xfId="27407"/>
    <cellStyle name="Standard 5 2 2 4 2 2 3" xfId="15778"/>
    <cellStyle name="Standard 5 2 2 4 2 3" xfId="10474"/>
    <cellStyle name="Standard 5 2 2 4 2 3 2" xfId="30060"/>
    <cellStyle name="Standard 5 2 2 4 2 3 3" xfId="18431"/>
    <cellStyle name="Standard 5 2 2 4 2 4" xfId="5170"/>
    <cellStyle name="Standard 5 2 2 4 2 4 2" xfId="24755"/>
    <cellStyle name="Standard 5 2 2 4 2 5" xfId="22103"/>
    <cellStyle name="Standard 5 2 2 4 2 6" xfId="13126"/>
    <cellStyle name="Standard 5 2 2 4 3" xfId="3538"/>
    <cellStyle name="Standard 5 2 2 4 3 2" xfId="11494"/>
    <cellStyle name="Standard 5 2 2 4 3 2 2" xfId="31080"/>
    <cellStyle name="Standard 5 2 2 4 3 2 3" xfId="19451"/>
    <cellStyle name="Standard 5 2 2 4 3 3" xfId="6190"/>
    <cellStyle name="Standard 5 2 2 4 3 3 2" xfId="25775"/>
    <cellStyle name="Standard 5 2 2 4 3 4" xfId="23123"/>
    <cellStyle name="Standard 5 2 2 4 3 5" xfId="14146"/>
    <cellStyle name="Standard 5 2 2 4 4" xfId="1498"/>
    <cellStyle name="Standard 5 2 2 4 4 2" xfId="9454"/>
    <cellStyle name="Standard 5 2 2 4 4 2 2" xfId="29040"/>
    <cellStyle name="Standard 5 2 2 4 4 2 3" xfId="17411"/>
    <cellStyle name="Standard 5 2 2 4 4 3" xfId="6802"/>
    <cellStyle name="Standard 5 2 2 4 4 3 2" xfId="26387"/>
    <cellStyle name="Standard 5 2 2 4 4 4" xfId="21083"/>
    <cellStyle name="Standard 5 2 2 4 4 5" xfId="14758"/>
    <cellStyle name="Standard 5 2 2 4 5" xfId="8842"/>
    <cellStyle name="Standard 5 2 2 4 5 2" xfId="28428"/>
    <cellStyle name="Standard 5 2 2 4 5 3" xfId="16799"/>
    <cellStyle name="Standard 5 2 2 4 6" xfId="4150"/>
    <cellStyle name="Standard 5 2 2 4 6 2" xfId="23735"/>
    <cellStyle name="Standard 5 2 2 4 7" xfId="20471"/>
    <cellStyle name="Standard 5 2 2 4 8" xfId="12106"/>
    <cellStyle name="Standard 5 2 2 5" xfId="634"/>
    <cellStyle name="Standard 5 2 2 5 2" xfId="3286"/>
    <cellStyle name="Standard 5 2 2 5 2 2" xfId="11242"/>
    <cellStyle name="Standard 5 2 2 5 2 2 2" xfId="30828"/>
    <cellStyle name="Standard 5 2 2 5 2 2 3" xfId="19199"/>
    <cellStyle name="Standard 5 2 2 5 2 3" xfId="5938"/>
    <cellStyle name="Standard 5 2 2 5 2 3 2" xfId="25523"/>
    <cellStyle name="Standard 5 2 2 5 2 4" xfId="22871"/>
    <cellStyle name="Standard 5 2 2 5 2 5" xfId="13894"/>
    <cellStyle name="Standard 5 2 2 5 3" xfId="2266"/>
    <cellStyle name="Standard 5 2 2 5 3 2" xfId="10222"/>
    <cellStyle name="Standard 5 2 2 5 3 2 2" xfId="29808"/>
    <cellStyle name="Standard 5 2 2 5 3 2 3" xfId="18179"/>
    <cellStyle name="Standard 5 2 2 5 3 3" xfId="7570"/>
    <cellStyle name="Standard 5 2 2 5 3 3 2" xfId="27155"/>
    <cellStyle name="Standard 5 2 2 5 3 4" xfId="21851"/>
    <cellStyle name="Standard 5 2 2 5 3 5" xfId="15526"/>
    <cellStyle name="Standard 5 2 2 5 4" xfId="8590"/>
    <cellStyle name="Standard 5 2 2 5 4 2" xfId="28176"/>
    <cellStyle name="Standard 5 2 2 5 4 3" xfId="16547"/>
    <cellStyle name="Standard 5 2 2 5 5" xfId="4918"/>
    <cellStyle name="Standard 5 2 2 5 5 2" xfId="24503"/>
    <cellStyle name="Standard 5 2 2 5 6" xfId="20219"/>
    <cellStyle name="Standard 5 2 2 5 7" xfId="12874"/>
    <cellStyle name="Standard 5 2 2 6" xfId="1906"/>
    <cellStyle name="Standard 5 2 2 6 2" xfId="7210"/>
    <cellStyle name="Standard 5 2 2 6 2 2" xfId="26795"/>
    <cellStyle name="Standard 5 2 2 6 2 3" xfId="15166"/>
    <cellStyle name="Standard 5 2 2 6 3" xfId="9862"/>
    <cellStyle name="Standard 5 2 2 6 3 2" xfId="29448"/>
    <cellStyle name="Standard 5 2 2 6 3 3" xfId="17819"/>
    <cellStyle name="Standard 5 2 2 6 4" xfId="4558"/>
    <cellStyle name="Standard 5 2 2 6 4 2" xfId="24143"/>
    <cellStyle name="Standard 5 2 2 6 5" xfId="21491"/>
    <cellStyle name="Standard 5 2 2 6 6" xfId="12514"/>
    <cellStyle name="Standard 5 2 2 7" xfId="2926"/>
    <cellStyle name="Standard 5 2 2 7 2" xfId="10882"/>
    <cellStyle name="Standard 5 2 2 7 2 2" xfId="30468"/>
    <cellStyle name="Standard 5 2 2 7 2 3" xfId="18839"/>
    <cellStyle name="Standard 5 2 2 7 3" xfId="5578"/>
    <cellStyle name="Standard 5 2 2 7 3 2" xfId="25163"/>
    <cellStyle name="Standard 5 2 2 7 4" xfId="22511"/>
    <cellStyle name="Standard 5 2 2 7 5" xfId="13534"/>
    <cellStyle name="Standard 5 2 2 8" xfId="1246"/>
    <cellStyle name="Standard 5 2 2 8 2" xfId="9202"/>
    <cellStyle name="Standard 5 2 2 8 2 2" xfId="28788"/>
    <cellStyle name="Standard 5 2 2 8 2 3" xfId="17159"/>
    <cellStyle name="Standard 5 2 2 8 3" xfId="6550"/>
    <cellStyle name="Standard 5 2 2 8 3 2" xfId="26135"/>
    <cellStyle name="Standard 5 2 2 8 4" xfId="20831"/>
    <cellStyle name="Standard 5 2 2 8 5" xfId="14506"/>
    <cellStyle name="Standard 5 2 2 9" xfId="8230"/>
    <cellStyle name="Standard 5 2 2 9 2" xfId="27816"/>
    <cellStyle name="Standard 5 2 2 9 3" xfId="16187"/>
    <cellStyle name="Standard 5 2 3" xfId="226"/>
    <cellStyle name="Standard 5 2 3 10" xfId="19811"/>
    <cellStyle name="Standard 5 2 3 11" xfId="11932"/>
    <cellStyle name="Standard 5 2 3 2" xfId="508"/>
    <cellStyle name="Standard 5 2 3 2 2" xfId="1120"/>
    <cellStyle name="Standard 5 2 3 2 2 2" xfId="3772"/>
    <cellStyle name="Standard 5 2 3 2 2 2 2" xfId="11728"/>
    <cellStyle name="Standard 5 2 3 2 2 2 2 2" xfId="31314"/>
    <cellStyle name="Standard 5 2 3 2 2 2 2 3" xfId="19685"/>
    <cellStyle name="Standard 5 2 3 2 2 2 3" xfId="6424"/>
    <cellStyle name="Standard 5 2 3 2 2 2 3 2" xfId="26009"/>
    <cellStyle name="Standard 5 2 3 2 2 2 4" xfId="23357"/>
    <cellStyle name="Standard 5 2 3 2 2 2 5" xfId="14380"/>
    <cellStyle name="Standard 5 2 3 2 2 3" xfId="2752"/>
    <cellStyle name="Standard 5 2 3 2 2 3 2" xfId="10708"/>
    <cellStyle name="Standard 5 2 3 2 2 3 2 2" xfId="30294"/>
    <cellStyle name="Standard 5 2 3 2 2 3 2 3" xfId="18665"/>
    <cellStyle name="Standard 5 2 3 2 2 3 3" xfId="8056"/>
    <cellStyle name="Standard 5 2 3 2 2 3 3 2" xfId="27641"/>
    <cellStyle name="Standard 5 2 3 2 2 3 4" xfId="22337"/>
    <cellStyle name="Standard 5 2 3 2 2 3 5" xfId="16012"/>
    <cellStyle name="Standard 5 2 3 2 2 4" xfId="9076"/>
    <cellStyle name="Standard 5 2 3 2 2 4 2" xfId="28662"/>
    <cellStyle name="Standard 5 2 3 2 2 4 3" xfId="17033"/>
    <cellStyle name="Standard 5 2 3 2 2 5" xfId="5404"/>
    <cellStyle name="Standard 5 2 3 2 2 5 2" xfId="24989"/>
    <cellStyle name="Standard 5 2 3 2 2 6" xfId="20705"/>
    <cellStyle name="Standard 5 2 3 2 2 7" xfId="13360"/>
    <cellStyle name="Standard 5 2 3 2 3" xfId="2140"/>
    <cellStyle name="Standard 5 2 3 2 3 2" xfId="7444"/>
    <cellStyle name="Standard 5 2 3 2 3 2 2" xfId="27029"/>
    <cellStyle name="Standard 5 2 3 2 3 2 3" xfId="15400"/>
    <cellStyle name="Standard 5 2 3 2 3 3" xfId="10096"/>
    <cellStyle name="Standard 5 2 3 2 3 3 2" xfId="29682"/>
    <cellStyle name="Standard 5 2 3 2 3 3 3" xfId="18053"/>
    <cellStyle name="Standard 5 2 3 2 3 4" xfId="4792"/>
    <cellStyle name="Standard 5 2 3 2 3 4 2" xfId="24377"/>
    <cellStyle name="Standard 5 2 3 2 3 5" xfId="21725"/>
    <cellStyle name="Standard 5 2 3 2 3 6" xfId="12748"/>
    <cellStyle name="Standard 5 2 3 2 4" xfId="3160"/>
    <cellStyle name="Standard 5 2 3 2 4 2" xfId="11116"/>
    <cellStyle name="Standard 5 2 3 2 4 2 2" xfId="30702"/>
    <cellStyle name="Standard 5 2 3 2 4 2 3" xfId="19073"/>
    <cellStyle name="Standard 5 2 3 2 4 3" xfId="5812"/>
    <cellStyle name="Standard 5 2 3 2 4 3 2" xfId="25397"/>
    <cellStyle name="Standard 5 2 3 2 4 4" xfId="22745"/>
    <cellStyle name="Standard 5 2 3 2 4 5" xfId="13768"/>
    <cellStyle name="Standard 5 2 3 2 5" xfId="1732"/>
    <cellStyle name="Standard 5 2 3 2 5 2" xfId="9688"/>
    <cellStyle name="Standard 5 2 3 2 5 2 2" xfId="29274"/>
    <cellStyle name="Standard 5 2 3 2 5 2 3" xfId="17645"/>
    <cellStyle name="Standard 5 2 3 2 5 3" xfId="7036"/>
    <cellStyle name="Standard 5 2 3 2 5 3 2" xfId="26621"/>
    <cellStyle name="Standard 5 2 3 2 5 4" xfId="21317"/>
    <cellStyle name="Standard 5 2 3 2 5 5" xfId="14992"/>
    <cellStyle name="Standard 5 2 3 2 6" xfId="8464"/>
    <cellStyle name="Standard 5 2 3 2 6 2" xfId="28050"/>
    <cellStyle name="Standard 5 2 3 2 6 3" xfId="16421"/>
    <cellStyle name="Standard 5 2 3 2 7" xfId="4384"/>
    <cellStyle name="Standard 5 2 3 2 7 2" xfId="23969"/>
    <cellStyle name="Standard 5 2 3 2 8" xfId="20093"/>
    <cellStyle name="Standard 5 2 3 2 9" xfId="12340"/>
    <cellStyle name="Standard 5 2 3 3" xfId="838"/>
    <cellStyle name="Standard 5 2 3 3 2" xfId="2470"/>
    <cellStyle name="Standard 5 2 3 3 2 2" xfId="7774"/>
    <cellStyle name="Standard 5 2 3 3 2 2 2" xfId="27359"/>
    <cellStyle name="Standard 5 2 3 3 2 2 3" xfId="15730"/>
    <cellStyle name="Standard 5 2 3 3 2 3" xfId="10426"/>
    <cellStyle name="Standard 5 2 3 3 2 3 2" xfId="30012"/>
    <cellStyle name="Standard 5 2 3 3 2 3 3" xfId="18383"/>
    <cellStyle name="Standard 5 2 3 3 2 4" xfId="5122"/>
    <cellStyle name="Standard 5 2 3 3 2 4 2" xfId="24707"/>
    <cellStyle name="Standard 5 2 3 3 2 5" xfId="22055"/>
    <cellStyle name="Standard 5 2 3 3 2 6" xfId="13078"/>
    <cellStyle name="Standard 5 2 3 3 3" xfId="3490"/>
    <cellStyle name="Standard 5 2 3 3 3 2" xfId="11446"/>
    <cellStyle name="Standard 5 2 3 3 3 2 2" xfId="31032"/>
    <cellStyle name="Standard 5 2 3 3 3 2 3" xfId="19403"/>
    <cellStyle name="Standard 5 2 3 3 3 3" xfId="6142"/>
    <cellStyle name="Standard 5 2 3 3 3 3 2" xfId="25727"/>
    <cellStyle name="Standard 5 2 3 3 3 4" xfId="23075"/>
    <cellStyle name="Standard 5 2 3 3 3 5" xfId="14098"/>
    <cellStyle name="Standard 5 2 3 3 4" xfId="1450"/>
    <cellStyle name="Standard 5 2 3 3 4 2" xfId="9406"/>
    <cellStyle name="Standard 5 2 3 3 4 2 2" xfId="28992"/>
    <cellStyle name="Standard 5 2 3 3 4 2 3" xfId="17363"/>
    <cellStyle name="Standard 5 2 3 3 4 3" xfId="6754"/>
    <cellStyle name="Standard 5 2 3 3 4 3 2" xfId="26339"/>
    <cellStyle name="Standard 5 2 3 3 4 4" xfId="21035"/>
    <cellStyle name="Standard 5 2 3 3 4 5" xfId="14710"/>
    <cellStyle name="Standard 5 2 3 3 5" xfId="8794"/>
    <cellStyle name="Standard 5 2 3 3 5 2" xfId="28380"/>
    <cellStyle name="Standard 5 2 3 3 5 3" xfId="16751"/>
    <cellStyle name="Standard 5 2 3 3 6" xfId="4102"/>
    <cellStyle name="Standard 5 2 3 3 6 2" xfId="23687"/>
    <cellStyle name="Standard 5 2 3 3 7" xfId="20423"/>
    <cellStyle name="Standard 5 2 3 3 8" xfId="12058"/>
    <cellStyle name="Standard 5 2 3 4" xfId="712"/>
    <cellStyle name="Standard 5 2 3 4 2" xfId="3364"/>
    <cellStyle name="Standard 5 2 3 4 2 2" xfId="11320"/>
    <cellStyle name="Standard 5 2 3 4 2 2 2" xfId="30906"/>
    <cellStyle name="Standard 5 2 3 4 2 2 3" xfId="19277"/>
    <cellStyle name="Standard 5 2 3 4 2 3" xfId="6016"/>
    <cellStyle name="Standard 5 2 3 4 2 3 2" xfId="25601"/>
    <cellStyle name="Standard 5 2 3 4 2 4" xfId="22949"/>
    <cellStyle name="Standard 5 2 3 4 2 5" xfId="13972"/>
    <cellStyle name="Standard 5 2 3 4 3" xfId="2344"/>
    <cellStyle name="Standard 5 2 3 4 3 2" xfId="10300"/>
    <cellStyle name="Standard 5 2 3 4 3 2 2" xfId="29886"/>
    <cellStyle name="Standard 5 2 3 4 3 2 3" xfId="18257"/>
    <cellStyle name="Standard 5 2 3 4 3 3" xfId="7648"/>
    <cellStyle name="Standard 5 2 3 4 3 3 2" xfId="27233"/>
    <cellStyle name="Standard 5 2 3 4 3 4" xfId="21929"/>
    <cellStyle name="Standard 5 2 3 4 3 5" xfId="15604"/>
    <cellStyle name="Standard 5 2 3 4 4" xfId="8668"/>
    <cellStyle name="Standard 5 2 3 4 4 2" xfId="28254"/>
    <cellStyle name="Standard 5 2 3 4 4 3" xfId="16625"/>
    <cellStyle name="Standard 5 2 3 4 5" xfId="4996"/>
    <cellStyle name="Standard 5 2 3 4 5 2" xfId="24581"/>
    <cellStyle name="Standard 5 2 3 4 6" xfId="20297"/>
    <cellStyle name="Standard 5 2 3 4 7" xfId="12952"/>
    <cellStyle name="Standard 5 2 3 5" xfId="1858"/>
    <cellStyle name="Standard 5 2 3 5 2" xfId="7162"/>
    <cellStyle name="Standard 5 2 3 5 2 2" xfId="26747"/>
    <cellStyle name="Standard 5 2 3 5 2 3" xfId="15118"/>
    <cellStyle name="Standard 5 2 3 5 3" xfId="9814"/>
    <cellStyle name="Standard 5 2 3 5 3 2" xfId="29400"/>
    <cellStyle name="Standard 5 2 3 5 3 3" xfId="17771"/>
    <cellStyle name="Standard 5 2 3 5 4" xfId="4510"/>
    <cellStyle name="Standard 5 2 3 5 4 2" xfId="24095"/>
    <cellStyle name="Standard 5 2 3 5 5" xfId="21443"/>
    <cellStyle name="Standard 5 2 3 5 6" xfId="12466"/>
    <cellStyle name="Standard 5 2 3 6" xfId="2878"/>
    <cellStyle name="Standard 5 2 3 6 2" xfId="10834"/>
    <cellStyle name="Standard 5 2 3 6 2 2" xfId="30420"/>
    <cellStyle name="Standard 5 2 3 6 2 3" xfId="18791"/>
    <cellStyle name="Standard 5 2 3 6 3" xfId="5530"/>
    <cellStyle name="Standard 5 2 3 6 3 2" xfId="25115"/>
    <cellStyle name="Standard 5 2 3 6 4" xfId="22463"/>
    <cellStyle name="Standard 5 2 3 6 5" xfId="13486"/>
    <cellStyle name="Standard 5 2 3 7" xfId="1324"/>
    <cellStyle name="Standard 5 2 3 7 2" xfId="9280"/>
    <cellStyle name="Standard 5 2 3 7 2 2" xfId="28866"/>
    <cellStyle name="Standard 5 2 3 7 2 3" xfId="17237"/>
    <cellStyle name="Standard 5 2 3 7 3" xfId="6628"/>
    <cellStyle name="Standard 5 2 3 7 3 2" xfId="26213"/>
    <cellStyle name="Standard 5 2 3 7 4" xfId="20909"/>
    <cellStyle name="Standard 5 2 3 7 5" xfId="14584"/>
    <cellStyle name="Standard 5 2 3 8" xfId="8182"/>
    <cellStyle name="Standard 5 2 3 8 2" xfId="27768"/>
    <cellStyle name="Standard 5 2 3 8 3" xfId="16139"/>
    <cellStyle name="Standard 5 2 3 9" xfId="3976"/>
    <cellStyle name="Standard 5 2 3 9 2" xfId="23561"/>
    <cellStyle name="Standard 5 2 4" xfId="322"/>
    <cellStyle name="Standard 5 2 4 10" xfId="19907"/>
    <cellStyle name="Standard 5 2 4 11" xfId="11902"/>
    <cellStyle name="Standard 5 2 4 2" xfId="478"/>
    <cellStyle name="Standard 5 2 4 2 2" xfId="1090"/>
    <cellStyle name="Standard 5 2 4 2 2 2" xfId="3742"/>
    <cellStyle name="Standard 5 2 4 2 2 2 2" xfId="11698"/>
    <cellStyle name="Standard 5 2 4 2 2 2 2 2" xfId="31284"/>
    <cellStyle name="Standard 5 2 4 2 2 2 2 3" xfId="19655"/>
    <cellStyle name="Standard 5 2 4 2 2 2 3" xfId="6394"/>
    <cellStyle name="Standard 5 2 4 2 2 2 3 2" xfId="25979"/>
    <cellStyle name="Standard 5 2 4 2 2 2 4" xfId="23327"/>
    <cellStyle name="Standard 5 2 4 2 2 2 5" xfId="14350"/>
    <cellStyle name="Standard 5 2 4 2 2 3" xfId="2722"/>
    <cellStyle name="Standard 5 2 4 2 2 3 2" xfId="10678"/>
    <cellStyle name="Standard 5 2 4 2 2 3 2 2" xfId="30264"/>
    <cellStyle name="Standard 5 2 4 2 2 3 2 3" xfId="18635"/>
    <cellStyle name="Standard 5 2 4 2 2 3 3" xfId="8026"/>
    <cellStyle name="Standard 5 2 4 2 2 3 3 2" xfId="27611"/>
    <cellStyle name="Standard 5 2 4 2 2 3 4" xfId="22307"/>
    <cellStyle name="Standard 5 2 4 2 2 3 5" xfId="15982"/>
    <cellStyle name="Standard 5 2 4 2 2 4" xfId="9046"/>
    <cellStyle name="Standard 5 2 4 2 2 4 2" xfId="28632"/>
    <cellStyle name="Standard 5 2 4 2 2 4 3" xfId="17003"/>
    <cellStyle name="Standard 5 2 4 2 2 5" xfId="5374"/>
    <cellStyle name="Standard 5 2 4 2 2 5 2" xfId="24959"/>
    <cellStyle name="Standard 5 2 4 2 2 6" xfId="20675"/>
    <cellStyle name="Standard 5 2 4 2 2 7" xfId="13330"/>
    <cellStyle name="Standard 5 2 4 2 3" xfId="2110"/>
    <cellStyle name="Standard 5 2 4 2 3 2" xfId="7414"/>
    <cellStyle name="Standard 5 2 4 2 3 2 2" xfId="26999"/>
    <cellStyle name="Standard 5 2 4 2 3 2 3" xfId="15370"/>
    <cellStyle name="Standard 5 2 4 2 3 3" xfId="10066"/>
    <cellStyle name="Standard 5 2 4 2 3 3 2" xfId="29652"/>
    <cellStyle name="Standard 5 2 4 2 3 3 3" xfId="18023"/>
    <cellStyle name="Standard 5 2 4 2 3 4" xfId="4762"/>
    <cellStyle name="Standard 5 2 4 2 3 4 2" xfId="24347"/>
    <cellStyle name="Standard 5 2 4 2 3 5" xfId="21695"/>
    <cellStyle name="Standard 5 2 4 2 3 6" xfId="12718"/>
    <cellStyle name="Standard 5 2 4 2 4" xfId="3130"/>
    <cellStyle name="Standard 5 2 4 2 4 2" xfId="11086"/>
    <cellStyle name="Standard 5 2 4 2 4 2 2" xfId="30672"/>
    <cellStyle name="Standard 5 2 4 2 4 2 3" xfId="19043"/>
    <cellStyle name="Standard 5 2 4 2 4 3" xfId="5782"/>
    <cellStyle name="Standard 5 2 4 2 4 3 2" xfId="25367"/>
    <cellStyle name="Standard 5 2 4 2 4 4" xfId="22715"/>
    <cellStyle name="Standard 5 2 4 2 4 5" xfId="13738"/>
    <cellStyle name="Standard 5 2 4 2 5" xfId="1702"/>
    <cellStyle name="Standard 5 2 4 2 5 2" xfId="9658"/>
    <cellStyle name="Standard 5 2 4 2 5 2 2" xfId="29244"/>
    <cellStyle name="Standard 5 2 4 2 5 2 3" xfId="17615"/>
    <cellStyle name="Standard 5 2 4 2 5 3" xfId="7006"/>
    <cellStyle name="Standard 5 2 4 2 5 3 2" xfId="26591"/>
    <cellStyle name="Standard 5 2 4 2 5 4" xfId="21287"/>
    <cellStyle name="Standard 5 2 4 2 5 5" xfId="14962"/>
    <cellStyle name="Standard 5 2 4 2 6" xfId="8434"/>
    <cellStyle name="Standard 5 2 4 2 6 2" xfId="28020"/>
    <cellStyle name="Standard 5 2 4 2 6 3" xfId="16391"/>
    <cellStyle name="Standard 5 2 4 2 7" xfId="4354"/>
    <cellStyle name="Standard 5 2 4 2 7 2" xfId="23939"/>
    <cellStyle name="Standard 5 2 4 2 8" xfId="20063"/>
    <cellStyle name="Standard 5 2 4 2 9" xfId="12310"/>
    <cellStyle name="Standard 5 2 4 3" xfId="934"/>
    <cellStyle name="Standard 5 2 4 3 2" xfId="2566"/>
    <cellStyle name="Standard 5 2 4 3 2 2" xfId="7870"/>
    <cellStyle name="Standard 5 2 4 3 2 2 2" xfId="27455"/>
    <cellStyle name="Standard 5 2 4 3 2 2 3" xfId="15826"/>
    <cellStyle name="Standard 5 2 4 3 2 3" xfId="10522"/>
    <cellStyle name="Standard 5 2 4 3 2 3 2" xfId="30108"/>
    <cellStyle name="Standard 5 2 4 3 2 3 3" xfId="18479"/>
    <cellStyle name="Standard 5 2 4 3 2 4" xfId="5218"/>
    <cellStyle name="Standard 5 2 4 3 2 4 2" xfId="24803"/>
    <cellStyle name="Standard 5 2 4 3 2 5" xfId="22151"/>
    <cellStyle name="Standard 5 2 4 3 2 6" xfId="13174"/>
    <cellStyle name="Standard 5 2 4 3 3" xfId="3586"/>
    <cellStyle name="Standard 5 2 4 3 3 2" xfId="11542"/>
    <cellStyle name="Standard 5 2 4 3 3 2 2" xfId="31128"/>
    <cellStyle name="Standard 5 2 4 3 3 2 3" xfId="19499"/>
    <cellStyle name="Standard 5 2 4 3 3 3" xfId="6238"/>
    <cellStyle name="Standard 5 2 4 3 3 3 2" xfId="25823"/>
    <cellStyle name="Standard 5 2 4 3 3 4" xfId="23171"/>
    <cellStyle name="Standard 5 2 4 3 3 5" xfId="14194"/>
    <cellStyle name="Standard 5 2 4 3 4" xfId="1546"/>
    <cellStyle name="Standard 5 2 4 3 4 2" xfId="9502"/>
    <cellStyle name="Standard 5 2 4 3 4 2 2" xfId="29088"/>
    <cellStyle name="Standard 5 2 4 3 4 2 3" xfId="17459"/>
    <cellStyle name="Standard 5 2 4 3 4 3" xfId="6850"/>
    <cellStyle name="Standard 5 2 4 3 4 3 2" xfId="26435"/>
    <cellStyle name="Standard 5 2 4 3 4 4" xfId="21131"/>
    <cellStyle name="Standard 5 2 4 3 4 5" xfId="14806"/>
    <cellStyle name="Standard 5 2 4 3 5" xfId="8890"/>
    <cellStyle name="Standard 5 2 4 3 5 2" xfId="28476"/>
    <cellStyle name="Standard 5 2 4 3 5 3" xfId="16847"/>
    <cellStyle name="Standard 5 2 4 3 6" xfId="4198"/>
    <cellStyle name="Standard 5 2 4 3 6 2" xfId="23783"/>
    <cellStyle name="Standard 5 2 4 3 7" xfId="20519"/>
    <cellStyle name="Standard 5 2 4 3 8" xfId="12154"/>
    <cellStyle name="Standard 5 2 4 4" xfId="682"/>
    <cellStyle name="Standard 5 2 4 4 2" xfId="3334"/>
    <cellStyle name="Standard 5 2 4 4 2 2" xfId="11290"/>
    <cellStyle name="Standard 5 2 4 4 2 2 2" xfId="30876"/>
    <cellStyle name="Standard 5 2 4 4 2 2 3" xfId="19247"/>
    <cellStyle name="Standard 5 2 4 4 2 3" xfId="5986"/>
    <cellStyle name="Standard 5 2 4 4 2 3 2" xfId="25571"/>
    <cellStyle name="Standard 5 2 4 4 2 4" xfId="22919"/>
    <cellStyle name="Standard 5 2 4 4 2 5" xfId="13942"/>
    <cellStyle name="Standard 5 2 4 4 3" xfId="2314"/>
    <cellStyle name="Standard 5 2 4 4 3 2" xfId="10270"/>
    <cellStyle name="Standard 5 2 4 4 3 2 2" xfId="29856"/>
    <cellStyle name="Standard 5 2 4 4 3 2 3" xfId="18227"/>
    <cellStyle name="Standard 5 2 4 4 3 3" xfId="7618"/>
    <cellStyle name="Standard 5 2 4 4 3 3 2" xfId="27203"/>
    <cellStyle name="Standard 5 2 4 4 3 4" xfId="21899"/>
    <cellStyle name="Standard 5 2 4 4 3 5" xfId="15574"/>
    <cellStyle name="Standard 5 2 4 4 4" xfId="8638"/>
    <cellStyle name="Standard 5 2 4 4 4 2" xfId="28224"/>
    <cellStyle name="Standard 5 2 4 4 4 3" xfId="16595"/>
    <cellStyle name="Standard 5 2 4 4 5" xfId="4966"/>
    <cellStyle name="Standard 5 2 4 4 5 2" xfId="24551"/>
    <cellStyle name="Standard 5 2 4 4 6" xfId="20267"/>
    <cellStyle name="Standard 5 2 4 4 7" xfId="12922"/>
    <cellStyle name="Standard 5 2 4 5" xfId="1954"/>
    <cellStyle name="Standard 5 2 4 5 2" xfId="7258"/>
    <cellStyle name="Standard 5 2 4 5 2 2" xfId="26843"/>
    <cellStyle name="Standard 5 2 4 5 2 3" xfId="15214"/>
    <cellStyle name="Standard 5 2 4 5 3" xfId="9910"/>
    <cellStyle name="Standard 5 2 4 5 3 2" xfId="29496"/>
    <cellStyle name="Standard 5 2 4 5 3 3" xfId="17867"/>
    <cellStyle name="Standard 5 2 4 5 4" xfId="4606"/>
    <cellStyle name="Standard 5 2 4 5 4 2" xfId="24191"/>
    <cellStyle name="Standard 5 2 4 5 5" xfId="21539"/>
    <cellStyle name="Standard 5 2 4 5 6" xfId="12562"/>
    <cellStyle name="Standard 5 2 4 6" xfId="2974"/>
    <cellStyle name="Standard 5 2 4 6 2" xfId="10930"/>
    <cellStyle name="Standard 5 2 4 6 2 2" xfId="30516"/>
    <cellStyle name="Standard 5 2 4 6 2 3" xfId="18887"/>
    <cellStyle name="Standard 5 2 4 6 3" xfId="5626"/>
    <cellStyle name="Standard 5 2 4 6 3 2" xfId="25211"/>
    <cellStyle name="Standard 5 2 4 6 4" xfId="22559"/>
    <cellStyle name="Standard 5 2 4 6 5" xfId="13582"/>
    <cellStyle name="Standard 5 2 4 7" xfId="1294"/>
    <cellStyle name="Standard 5 2 4 7 2" xfId="9250"/>
    <cellStyle name="Standard 5 2 4 7 2 2" xfId="28836"/>
    <cellStyle name="Standard 5 2 4 7 2 3" xfId="17207"/>
    <cellStyle name="Standard 5 2 4 7 3" xfId="6598"/>
    <cellStyle name="Standard 5 2 4 7 3 2" xfId="26183"/>
    <cellStyle name="Standard 5 2 4 7 4" xfId="20879"/>
    <cellStyle name="Standard 5 2 4 7 5" xfId="14554"/>
    <cellStyle name="Standard 5 2 4 8" xfId="8278"/>
    <cellStyle name="Standard 5 2 4 8 2" xfId="27864"/>
    <cellStyle name="Standard 5 2 4 8 3" xfId="16235"/>
    <cellStyle name="Standard 5 2 4 9" xfId="3946"/>
    <cellStyle name="Standard 5 2 4 9 2" xfId="23531"/>
    <cellStyle name="Standard 5 2 5" xfId="382"/>
    <cellStyle name="Standard 5 2 5 2" xfId="994"/>
    <cellStyle name="Standard 5 2 5 2 2" xfId="3646"/>
    <cellStyle name="Standard 5 2 5 2 2 2" xfId="11602"/>
    <cellStyle name="Standard 5 2 5 2 2 2 2" xfId="31188"/>
    <cellStyle name="Standard 5 2 5 2 2 2 3" xfId="19559"/>
    <cellStyle name="Standard 5 2 5 2 2 3" xfId="6298"/>
    <cellStyle name="Standard 5 2 5 2 2 3 2" xfId="25883"/>
    <cellStyle name="Standard 5 2 5 2 2 4" xfId="23231"/>
    <cellStyle name="Standard 5 2 5 2 2 5" xfId="14254"/>
    <cellStyle name="Standard 5 2 5 2 3" xfId="2626"/>
    <cellStyle name="Standard 5 2 5 2 3 2" xfId="10582"/>
    <cellStyle name="Standard 5 2 5 2 3 2 2" xfId="30168"/>
    <cellStyle name="Standard 5 2 5 2 3 2 3" xfId="18539"/>
    <cellStyle name="Standard 5 2 5 2 3 3" xfId="7930"/>
    <cellStyle name="Standard 5 2 5 2 3 3 2" xfId="27515"/>
    <cellStyle name="Standard 5 2 5 2 3 4" xfId="22211"/>
    <cellStyle name="Standard 5 2 5 2 3 5" xfId="15886"/>
    <cellStyle name="Standard 5 2 5 2 4" xfId="8950"/>
    <cellStyle name="Standard 5 2 5 2 4 2" xfId="28536"/>
    <cellStyle name="Standard 5 2 5 2 4 3" xfId="16907"/>
    <cellStyle name="Standard 5 2 5 2 5" xfId="5278"/>
    <cellStyle name="Standard 5 2 5 2 5 2" xfId="24863"/>
    <cellStyle name="Standard 5 2 5 2 6" xfId="20579"/>
    <cellStyle name="Standard 5 2 5 2 7" xfId="13234"/>
    <cellStyle name="Standard 5 2 5 3" xfId="2014"/>
    <cellStyle name="Standard 5 2 5 3 2" xfId="7318"/>
    <cellStyle name="Standard 5 2 5 3 2 2" xfId="26903"/>
    <cellStyle name="Standard 5 2 5 3 2 3" xfId="15274"/>
    <cellStyle name="Standard 5 2 5 3 3" xfId="9970"/>
    <cellStyle name="Standard 5 2 5 3 3 2" xfId="29556"/>
    <cellStyle name="Standard 5 2 5 3 3 3" xfId="17927"/>
    <cellStyle name="Standard 5 2 5 3 4" xfId="4666"/>
    <cellStyle name="Standard 5 2 5 3 4 2" xfId="24251"/>
    <cellStyle name="Standard 5 2 5 3 5" xfId="21599"/>
    <cellStyle name="Standard 5 2 5 3 6" xfId="12622"/>
    <cellStyle name="Standard 5 2 5 4" xfId="3034"/>
    <cellStyle name="Standard 5 2 5 4 2" xfId="10990"/>
    <cellStyle name="Standard 5 2 5 4 2 2" xfId="30576"/>
    <cellStyle name="Standard 5 2 5 4 2 3" xfId="18947"/>
    <cellStyle name="Standard 5 2 5 4 3" xfId="5686"/>
    <cellStyle name="Standard 5 2 5 4 3 2" xfId="25271"/>
    <cellStyle name="Standard 5 2 5 4 4" xfId="22619"/>
    <cellStyle name="Standard 5 2 5 4 5" xfId="13642"/>
    <cellStyle name="Standard 5 2 5 5" xfId="1606"/>
    <cellStyle name="Standard 5 2 5 5 2" xfId="9562"/>
    <cellStyle name="Standard 5 2 5 5 2 2" xfId="29148"/>
    <cellStyle name="Standard 5 2 5 5 2 3" xfId="17519"/>
    <cellStyle name="Standard 5 2 5 5 3" xfId="6910"/>
    <cellStyle name="Standard 5 2 5 5 3 2" xfId="26495"/>
    <cellStyle name="Standard 5 2 5 5 4" xfId="21191"/>
    <cellStyle name="Standard 5 2 5 5 5" xfId="14866"/>
    <cellStyle name="Standard 5 2 5 6" xfId="8338"/>
    <cellStyle name="Standard 5 2 5 6 2" xfId="27924"/>
    <cellStyle name="Standard 5 2 5 6 3" xfId="16295"/>
    <cellStyle name="Standard 5 2 5 7" xfId="4258"/>
    <cellStyle name="Standard 5 2 5 7 2" xfId="23843"/>
    <cellStyle name="Standard 5 2 5 8" xfId="19967"/>
    <cellStyle name="Standard 5 2 5 9" xfId="12214"/>
    <cellStyle name="Standard 5 2 6" xfId="808"/>
    <cellStyle name="Standard 5 2 6 2" xfId="2440"/>
    <cellStyle name="Standard 5 2 6 2 2" xfId="7744"/>
    <cellStyle name="Standard 5 2 6 2 2 2" xfId="27329"/>
    <cellStyle name="Standard 5 2 6 2 2 3" xfId="15700"/>
    <cellStyle name="Standard 5 2 6 2 3" xfId="10396"/>
    <cellStyle name="Standard 5 2 6 2 3 2" xfId="29982"/>
    <cellStyle name="Standard 5 2 6 2 3 3" xfId="18353"/>
    <cellStyle name="Standard 5 2 6 2 4" xfId="5092"/>
    <cellStyle name="Standard 5 2 6 2 4 2" xfId="24677"/>
    <cellStyle name="Standard 5 2 6 2 5" xfId="22025"/>
    <cellStyle name="Standard 5 2 6 2 6" xfId="13048"/>
    <cellStyle name="Standard 5 2 6 3" xfId="3460"/>
    <cellStyle name="Standard 5 2 6 3 2" xfId="11416"/>
    <cellStyle name="Standard 5 2 6 3 2 2" xfId="31002"/>
    <cellStyle name="Standard 5 2 6 3 2 3" xfId="19373"/>
    <cellStyle name="Standard 5 2 6 3 3" xfId="6112"/>
    <cellStyle name="Standard 5 2 6 3 3 2" xfId="25697"/>
    <cellStyle name="Standard 5 2 6 3 4" xfId="23045"/>
    <cellStyle name="Standard 5 2 6 3 5" xfId="14068"/>
    <cellStyle name="Standard 5 2 6 4" xfId="1420"/>
    <cellStyle name="Standard 5 2 6 4 2" xfId="9376"/>
    <cellStyle name="Standard 5 2 6 4 2 2" xfId="28962"/>
    <cellStyle name="Standard 5 2 6 4 2 3" xfId="17333"/>
    <cellStyle name="Standard 5 2 6 4 3" xfId="6724"/>
    <cellStyle name="Standard 5 2 6 4 3 2" xfId="26309"/>
    <cellStyle name="Standard 5 2 6 4 4" xfId="21005"/>
    <cellStyle name="Standard 5 2 6 4 5" xfId="14680"/>
    <cellStyle name="Standard 5 2 6 5" xfId="8764"/>
    <cellStyle name="Standard 5 2 6 5 2" xfId="28350"/>
    <cellStyle name="Standard 5 2 6 5 3" xfId="16721"/>
    <cellStyle name="Standard 5 2 6 6" xfId="4072"/>
    <cellStyle name="Standard 5 2 6 6 2" xfId="23657"/>
    <cellStyle name="Standard 5 2 6 7" xfId="20393"/>
    <cellStyle name="Standard 5 2 6 8" xfId="12028"/>
    <cellStyle name="Standard 5 2 7" xfId="586"/>
    <cellStyle name="Standard 5 2 7 2" xfId="3238"/>
    <cellStyle name="Standard 5 2 7 2 2" xfId="11194"/>
    <cellStyle name="Standard 5 2 7 2 2 2" xfId="30780"/>
    <cellStyle name="Standard 5 2 7 2 2 3" xfId="19151"/>
    <cellStyle name="Standard 5 2 7 2 3" xfId="5890"/>
    <cellStyle name="Standard 5 2 7 2 3 2" xfId="25475"/>
    <cellStyle name="Standard 5 2 7 2 4" xfId="22823"/>
    <cellStyle name="Standard 5 2 7 2 5" xfId="13846"/>
    <cellStyle name="Standard 5 2 7 3" xfId="2218"/>
    <cellStyle name="Standard 5 2 7 3 2" xfId="10174"/>
    <cellStyle name="Standard 5 2 7 3 2 2" xfId="29760"/>
    <cellStyle name="Standard 5 2 7 3 2 3" xfId="18131"/>
    <cellStyle name="Standard 5 2 7 3 3" xfId="7522"/>
    <cellStyle name="Standard 5 2 7 3 3 2" xfId="27107"/>
    <cellStyle name="Standard 5 2 7 3 4" xfId="21803"/>
    <cellStyle name="Standard 5 2 7 3 5" xfId="15478"/>
    <cellStyle name="Standard 5 2 7 4" xfId="8542"/>
    <cellStyle name="Standard 5 2 7 4 2" xfId="28128"/>
    <cellStyle name="Standard 5 2 7 4 3" xfId="16499"/>
    <cellStyle name="Standard 5 2 7 5" xfId="4870"/>
    <cellStyle name="Standard 5 2 7 5 2" xfId="24455"/>
    <cellStyle name="Standard 5 2 7 6" xfId="20171"/>
    <cellStyle name="Standard 5 2 7 7" xfId="12826"/>
    <cellStyle name="Standard 5 2 8" xfId="1828"/>
    <cellStyle name="Standard 5 2 8 2" xfId="7132"/>
    <cellStyle name="Standard 5 2 8 2 2" xfId="26717"/>
    <cellStyle name="Standard 5 2 8 2 3" xfId="15088"/>
    <cellStyle name="Standard 5 2 8 3" xfId="9784"/>
    <cellStyle name="Standard 5 2 8 3 2" xfId="29370"/>
    <cellStyle name="Standard 5 2 8 3 3" xfId="17741"/>
    <cellStyle name="Standard 5 2 8 4" xfId="4480"/>
    <cellStyle name="Standard 5 2 8 4 2" xfId="24065"/>
    <cellStyle name="Standard 5 2 8 5" xfId="21413"/>
    <cellStyle name="Standard 5 2 8 6" xfId="12436"/>
    <cellStyle name="Standard 5 2 9" xfId="2848"/>
    <cellStyle name="Standard 5 2 9 2" xfId="10804"/>
    <cellStyle name="Standard 5 2 9 2 2" xfId="30390"/>
    <cellStyle name="Standard 5 2 9 2 3" xfId="18761"/>
    <cellStyle name="Standard 5 2 9 3" xfId="5500"/>
    <cellStyle name="Standard 5 2 9 3 2" xfId="25085"/>
    <cellStyle name="Standard 5 2 9 4" xfId="22433"/>
    <cellStyle name="Standard 5 2 9 5" xfId="13456"/>
    <cellStyle name="Standard 5 3" xfId="180"/>
    <cellStyle name="Standard 5 3 10" xfId="8134"/>
    <cellStyle name="Standard 5 3 10 2" xfId="27720"/>
    <cellStyle name="Standard 5 3 10 3" xfId="16091"/>
    <cellStyle name="Standard 5 3 11" xfId="3880"/>
    <cellStyle name="Standard 5 3 11 2" xfId="23465"/>
    <cellStyle name="Standard 5 3 12" xfId="19763"/>
    <cellStyle name="Standard 5 3 13" xfId="11836"/>
    <cellStyle name="Standard 5 3 2" xfId="256"/>
    <cellStyle name="Standard 5 3 2 10" xfId="19841"/>
    <cellStyle name="Standard 5 3 2 11" xfId="11962"/>
    <cellStyle name="Standard 5 3 2 2" xfId="538"/>
    <cellStyle name="Standard 5 3 2 2 2" xfId="1150"/>
    <cellStyle name="Standard 5 3 2 2 2 2" xfId="3802"/>
    <cellStyle name="Standard 5 3 2 2 2 2 2" xfId="11758"/>
    <cellStyle name="Standard 5 3 2 2 2 2 2 2" xfId="31344"/>
    <cellStyle name="Standard 5 3 2 2 2 2 2 3" xfId="19715"/>
    <cellStyle name="Standard 5 3 2 2 2 2 3" xfId="6454"/>
    <cellStyle name="Standard 5 3 2 2 2 2 3 2" xfId="26039"/>
    <cellStyle name="Standard 5 3 2 2 2 2 4" xfId="23387"/>
    <cellStyle name="Standard 5 3 2 2 2 2 5" xfId="14410"/>
    <cellStyle name="Standard 5 3 2 2 2 3" xfId="2782"/>
    <cellStyle name="Standard 5 3 2 2 2 3 2" xfId="10738"/>
    <cellStyle name="Standard 5 3 2 2 2 3 2 2" xfId="30324"/>
    <cellStyle name="Standard 5 3 2 2 2 3 2 3" xfId="18695"/>
    <cellStyle name="Standard 5 3 2 2 2 3 3" xfId="8086"/>
    <cellStyle name="Standard 5 3 2 2 2 3 3 2" xfId="27671"/>
    <cellStyle name="Standard 5 3 2 2 2 3 4" xfId="22367"/>
    <cellStyle name="Standard 5 3 2 2 2 3 5" xfId="16042"/>
    <cellStyle name="Standard 5 3 2 2 2 4" xfId="9106"/>
    <cellStyle name="Standard 5 3 2 2 2 4 2" xfId="28692"/>
    <cellStyle name="Standard 5 3 2 2 2 4 3" xfId="17063"/>
    <cellStyle name="Standard 5 3 2 2 2 5" xfId="5434"/>
    <cellStyle name="Standard 5 3 2 2 2 5 2" xfId="25019"/>
    <cellStyle name="Standard 5 3 2 2 2 6" xfId="20735"/>
    <cellStyle name="Standard 5 3 2 2 2 7" xfId="13390"/>
    <cellStyle name="Standard 5 3 2 2 3" xfId="2170"/>
    <cellStyle name="Standard 5 3 2 2 3 2" xfId="7474"/>
    <cellStyle name="Standard 5 3 2 2 3 2 2" xfId="27059"/>
    <cellStyle name="Standard 5 3 2 2 3 2 3" xfId="15430"/>
    <cellStyle name="Standard 5 3 2 2 3 3" xfId="10126"/>
    <cellStyle name="Standard 5 3 2 2 3 3 2" xfId="29712"/>
    <cellStyle name="Standard 5 3 2 2 3 3 3" xfId="18083"/>
    <cellStyle name="Standard 5 3 2 2 3 4" xfId="4822"/>
    <cellStyle name="Standard 5 3 2 2 3 4 2" xfId="24407"/>
    <cellStyle name="Standard 5 3 2 2 3 5" xfId="21755"/>
    <cellStyle name="Standard 5 3 2 2 3 6" xfId="12778"/>
    <cellStyle name="Standard 5 3 2 2 4" xfId="3190"/>
    <cellStyle name="Standard 5 3 2 2 4 2" xfId="11146"/>
    <cellStyle name="Standard 5 3 2 2 4 2 2" xfId="30732"/>
    <cellStyle name="Standard 5 3 2 2 4 2 3" xfId="19103"/>
    <cellStyle name="Standard 5 3 2 2 4 3" xfId="5842"/>
    <cellStyle name="Standard 5 3 2 2 4 3 2" xfId="25427"/>
    <cellStyle name="Standard 5 3 2 2 4 4" xfId="22775"/>
    <cellStyle name="Standard 5 3 2 2 4 5" xfId="13798"/>
    <cellStyle name="Standard 5 3 2 2 5" xfId="1762"/>
    <cellStyle name="Standard 5 3 2 2 5 2" xfId="9718"/>
    <cellStyle name="Standard 5 3 2 2 5 2 2" xfId="29304"/>
    <cellStyle name="Standard 5 3 2 2 5 2 3" xfId="17675"/>
    <cellStyle name="Standard 5 3 2 2 5 3" xfId="7066"/>
    <cellStyle name="Standard 5 3 2 2 5 3 2" xfId="26651"/>
    <cellStyle name="Standard 5 3 2 2 5 4" xfId="21347"/>
    <cellStyle name="Standard 5 3 2 2 5 5" xfId="15022"/>
    <cellStyle name="Standard 5 3 2 2 6" xfId="8494"/>
    <cellStyle name="Standard 5 3 2 2 6 2" xfId="28080"/>
    <cellStyle name="Standard 5 3 2 2 6 3" xfId="16451"/>
    <cellStyle name="Standard 5 3 2 2 7" xfId="4414"/>
    <cellStyle name="Standard 5 3 2 2 7 2" xfId="23999"/>
    <cellStyle name="Standard 5 3 2 2 8" xfId="20123"/>
    <cellStyle name="Standard 5 3 2 2 9" xfId="12370"/>
    <cellStyle name="Standard 5 3 2 3" xfId="868"/>
    <cellStyle name="Standard 5 3 2 3 2" xfId="2500"/>
    <cellStyle name="Standard 5 3 2 3 2 2" xfId="7804"/>
    <cellStyle name="Standard 5 3 2 3 2 2 2" xfId="27389"/>
    <cellStyle name="Standard 5 3 2 3 2 2 3" xfId="15760"/>
    <cellStyle name="Standard 5 3 2 3 2 3" xfId="10456"/>
    <cellStyle name="Standard 5 3 2 3 2 3 2" xfId="30042"/>
    <cellStyle name="Standard 5 3 2 3 2 3 3" xfId="18413"/>
    <cellStyle name="Standard 5 3 2 3 2 4" xfId="5152"/>
    <cellStyle name="Standard 5 3 2 3 2 4 2" xfId="24737"/>
    <cellStyle name="Standard 5 3 2 3 2 5" xfId="22085"/>
    <cellStyle name="Standard 5 3 2 3 2 6" xfId="13108"/>
    <cellStyle name="Standard 5 3 2 3 3" xfId="3520"/>
    <cellStyle name="Standard 5 3 2 3 3 2" xfId="11476"/>
    <cellStyle name="Standard 5 3 2 3 3 2 2" xfId="31062"/>
    <cellStyle name="Standard 5 3 2 3 3 2 3" xfId="19433"/>
    <cellStyle name="Standard 5 3 2 3 3 3" xfId="6172"/>
    <cellStyle name="Standard 5 3 2 3 3 3 2" xfId="25757"/>
    <cellStyle name="Standard 5 3 2 3 3 4" xfId="23105"/>
    <cellStyle name="Standard 5 3 2 3 3 5" xfId="14128"/>
    <cellStyle name="Standard 5 3 2 3 4" xfId="1480"/>
    <cellStyle name="Standard 5 3 2 3 4 2" xfId="9436"/>
    <cellStyle name="Standard 5 3 2 3 4 2 2" xfId="29022"/>
    <cellStyle name="Standard 5 3 2 3 4 2 3" xfId="17393"/>
    <cellStyle name="Standard 5 3 2 3 4 3" xfId="6784"/>
    <cellStyle name="Standard 5 3 2 3 4 3 2" xfId="26369"/>
    <cellStyle name="Standard 5 3 2 3 4 4" xfId="21065"/>
    <cellStyle name="Standard 5 3 2 3 4 5" xfId="14740"/>
    <cellStyle name="Standard 5 3 2 3 5" xfId="8824"/>
    <cellStyle name="Standard 5 3 2 3 5 2" xfId="28410"/>
    <cellStyle name="Standard 5 3 2 3 5 3" xfId="16781"/>
    <cellStyle name="Standard 5 3 2 3 6" xfId="4132"/>
    <cellStyle name="Standard 5 3 2 3 6 2" xfId="23717"/>
    <cellStyle name="Standard 5 3 2 3 7" xfId="20453"/>
    <cellStyle name="Standard 5 3 2 3 8" xfId="12088"/>
    <cellStyle name="Standard 5 3 2 4" xfId="742"/>
    <cellStyle name="Standard 5 3 2 4 2" xfId="3394"/>
    <cellStyle name="Standard 5 3 2 4 2 2" xfId="11350"/>
    <cellStyle name="Standard 5 3 2 4 2 2 2" xfId="30936"/>
    <cellStyle name="Standard 5 3 2 4 2 2 3" xfId="19307"/>
    <cellStyle name="Standard 5 3 2 4 2 3" xfId="6046"/>
    <cellStyle name="Standard 5 3 2 4 2 3 2" xfId="25631"/>
    <cellStyle name="Standard 5 3 2 4 2 4" xfId="22979"/>
    <cellStyle name="Standard 5 3 2 4 2 5" xfId="14002"/>
    <cellStyle name="Standard 5 3 2 4 3" xfId="2374"/>
    <cellStyle name="Standard 5 3 2 4 3 2" xfId="10330"/>
    <cellStyle name="Standard 5 3 2 4 3 2 2" xfId="29916"/>
    <cellStyle name="Standard 5 3 2 4 3 2 3" xfId="18287"/>
    <cellStyle name="Standard 5 3 2 4 3 3" xfId="7678"/>
    <cellStyle name="Standard 5 3 2 4 3 3 2" xfId="27263"/>
    <cellStyle name="Standard 5 3 2 4 3 4" xfId="21959"/>
    <cellStyle name="Standard 5 3 2 4 3 5" xfId="15634"/>
    <cellStyle name="Standard 5 3 2 4 4" xfId="8698"/>
    <cellStyle name="Standard 5 3 2 4 4 2" xfId="28284"/>
    <cellStyle name="Standard 5 3 2 4 4 3" xfId="16655"/>
    <cellStyle name="Standard 5 3 2 4 5" xfId="5026"/>
    <cellStyle name="Standard 5 3 2 4 5 2" xfId="24611"/>
    <cellStyle name="Standard 5 3 2 4 6" xfId="20327"/>
    <cellStyle name="Standard 5 3 2 4 7" xfId="12982"/>
    <cellStyle name="Standard 5 3 2 5" xfId="1888"/>
    <cellStyle name="Standard 5 3 2 5 2" xfId="7192"/>
    <cellStyle name="Standard 5 3 2 5 2 2" xfId="26777"/>
    <cellStyle name="Standard 5 3 2 5 2 3" xfId="15148"/>
    <cellStyle name="Standard 5 3 2 5 3" xfId="9844"/>
    <cellStyle name="Standard 5 3 2 5 3 2" xfId="29430"/>
    <cellStyle name="Standard 5 3 2 5 3 3" xfId="17801"/>
    <cellStyle name="Standard 5 3 2 5 4" xfId="4540"/>
    <cellStyle name="Standard 5 3 2 5 4 2" xfId="24125"/>
    <cellStyle name="Standard 5 3 2 5 5" xfId="21473"/>
    <cellStyle name="Standard 5 3 2 5 6" xfId="12496"/>
    <cellStyle name="Standard 5 3 2 6" xfId="2908"/>
    <cellStyle name="Standard 5 3 2 6 2" xfId="10864"/>
    <cellStyle name="Standard 5 3 2 6 2 2" xfId="30450"/>
    <cellStyle name="Standard 5 3 2 6 2 3" xfId="18821"/>
    <cellStyle name="Standard 5 3 2 6 3" xfId="5560"/>
    <cellStyle name="Standard 5 3 2 6 3 2" xfId="25145"/>
    <cellStyle name="Standard 5 3 2 6 4" xfId="22493"/>
    <cellStyle name="Standard 5 3 2 6 5" xfId="13516"/>
    <cellStyle name="Standard 5 3 2 7" xfId="1354"/>
    <cellStyle name="Standard 5 3 2 7 2" xfId="9310"/>
    <cellStyle name="Standard 5 3 2 7 2 2" xfId="28896"/>
    <cellStyle name="Standard 5 3 2 7 2 3" xfId="17267"/>
    <cellStyle name="Standard 5 3 2 7 3" xfId="6658"/>
    <cellStyle name="Standard 5 3 2 7 3 2" xfId="26243"/>
    <cellStyle name="Standard 5 3 2 7 4" xfId="20939"/>
    <cellStyle name="Standard 5 3 2 7 5" xfId="14614"/>
    <cellStyle name="Standard 5 3 2 8" xfId="8212"/>
    <cellStyle name="Standard 5 3 2 8 2" xfId="27798"/>
    <cellStyle name="Standard 5 3 2 8 3" xfId="16169"/>
    <cellStyle name="Standard 5 3 2 9" xfId="4006"/>
    <cellStyle name="Standard 5 3 2 9 2" xfId="23591"/>
    <cellStyle name="Standard 5 3 3" xfId="304"/>
    <cellStyle name="Standard 5 3 3 10" xfId="19889"/>
    <cellStyle name="Standard 5 3 3 11" xfId="11884"/>
    <cellStyle name="Standard 5 3 3 2" xfId="460"/>
    <cellStyle name="Standard 5 3 3 2 2" xfId="1072"/>
    <cellStyle name="Standard 5 3 3 2 2 2" xfId="3724"/>
    <cellStyle name="Standard 5 3 3 2 2 2 2" xfId="11680"/>
    <cellStyle name="Standard 5 3 3 2 2 2 2 2" xfId="31266"/>
    <cellStyle name="Standard 5 3 3 2 2 2 2 3" xfId="19637"/>
    <cellStyle name="Standard 5 3 3 2 2 2 3" xfId="6376"/>
    <cellStyle name="Standard 5 3 3 2 2 2 3 2" xfId="25961"/>
    <cellStyle name="Standard 5 3 3 2 2 2 4" xfId="23309"/>
    <cellStyle name="Standard 5 3 3 2 2 2 5" xfId="14332"/>
    <cellStyle name="Standard 5 3 3 2 2 3" xfId="2704"/>
    <cellStyle name="Standard 5 3 3 2 2 3 2" xfId="10660"/>
    <cellStyle name="Standard 5 3 3 2 2 3 2 2" xfId="30246"/>
    <cellStyle name="Standard 5 3 3 2 2 3 2 3" xfId="18617"/>
    <cellStyle name="Standard 5 3 3 2 2 3 3" xfId="8008"/>
    <cellStyle name="Standard 5 3 3 2 2 3 3 2" xfId="27593"/>
    <cellStyle name="Standard 5 3 3 2 2 3 4" xfId="22289"/>
    <cellStyle name="Standard 5 3 3 2 2 3 5" xfId="15964"/>
    <cellStyle name="Standard 5 3 3 2 2 4" xfId="9028"/>
    <cellStyle name="Standard 5 3 3 2 2 4 2" xfId="28614"/>
    <cellStyle name="Standard 5 3 3 2 2 4 3" xfId="16985"/>
    <cellStyle name="Standard 5 3 3 2 2 5" xfId="5356"/>
    <cellStyle name="Standard 5 3 3 2 2 5 2" xfId="24941"/>
    <cellStyle name="Standard 5 3 3 2 2 6" xfId="20657"/>
    <cellStyle name="Standard 5 3 3 2 2 7" xfId="13312"/>
    <cellStyle name="Standard 5 3 3 2 3" xfId="2092"/>
    <cellStyle name="Standard 5 3 3 2 3 2" xfId="7396"/>
    <cellStyle name="Standard 5 3 3 2 3 2 2" xfId="26981"/>
    <cellStyle name="Standard 5 3 3 2 3 2 3" xfId="15352"/>
    <cellStyle name="Standard 5 3 3 2 3 3" xfId="10048"/>
    <cellStyle name="Standard 5 3 3 2 3 3 2" xfId="29634"/>
    <cellStyle name="Standard 5 3 3 2 3 3 3" xfId="18005"/>
    <cellStyle name="Standard 5 3 3 2 3 4" xfId="4744"/>
    <cellStyle name="Standard 5 3 3 2 3 4 2" xfId="24329"/>
    <cellStyle name="Standard 5 3 3 2 3 5" xfId="21677"/>
    <cellStyle name="Standard 5 3 3 2 3 6" xfId="12700"/>
    <cellStyle name="Standard 5 3 3 2 4" xfId="3112"/>
    <cellStyle name="Standard 5 3 3 2 4 2" xfId="11068"/>
    <cellStyle name="Standard 5 3 3 2 4 2 2" xfId="30654"/>
    <cellStyle name="Standard 5 3 3 2 4 2 3" xfId="19025"/>
    <cellStyle name="Standard 5 3 3 2 4 3" xfId="5764"/>
    <cellStyle name="Standard 5 3 3 2 4 3 2" xfId="25349"/>
    <cellStyle name="Standard 5 3 3 2 4 4" xfId="22697"/>
    <cellStyle name="Standard 5 3 3 2 4 5" xfId="13720"/>
    <cellStyle name="Standard 5 3 3 2 5" xfId="1684"/>
    <cellStyle name="Standard 5 3 3 2 5 2" xfId="9640"/>
    <cellStyle name="Standard 5 3 3 2 5 2 2" xfId="29226"/>
    <cellStyle name="Standard 5 3 3 2 5 2 3" xfId="17597"/>
    <cellStyle name="Standard 5 3 3 2 5 3" xfId="6988"/>
    <cellStyle name="Standard 5 3 3 2 5 3 2" xfId="26573"/>
    <cellStyle name="Standard 5 3 3 2 5 4" xfId="21269"/>
    <cellStyle name="Standard 5 3 3 2 5 5" xfId="14944"/>
    <cellStyle name="Standard 5 3 3 2 6" xfId="8416"/>
    <cellStyle name="Standard 5 3 3 2 6 2" xfId="28002"/>
    <cellStyle name="Standard 5 3 3 2 6 3" xfId="16373"/>
    <cellStyle name="Standard 5 3 3 2 7" xfId="4336"/>
    <cellStyle name="Standard 5 3 3 2 7 2" xfId="23921"/>
    <cellStyle name="Standard 5 3 3 2 8" xfId="20045"/>
    <cellStyle name="Standard 5 3 3 2 9" xfId="12292"/>
    <cellStyle name="Standard 5 3 3 3" xfId="916"/>
    <cellStyle name="Standard 5 3 3 3 2" xfId="2548"/>
    <cellStyle name="Standard 5 3 3 3 2 2" xfId="7852"/>
    <cellStyle name="Standard 5 3 3 3 2 2 2" xfId="27437"/>
    <cellStyle name="Standard 5 3 3 3 2 2 3" xfId="15808"/>
    <cellStyle name="Standard 5 3 3 3 2 3" xfId="10504"/>
    <cellStyle name="Standard 5 3 3 3 2 3 2" xfId="30090"/>
    <cellStyle name="Standard 5 3 3 3 2 3 3" xfId="18461"/>
    <cellStyle name="Standard 5 3 3 3 2 4" xfId="5200"/>
    <cellStyle name="Standard 5 3 3 3 2 4 2" xfId="24785"/>
    <cellStyle name="Standard 5 3 3 3 2 5" xfId="22133"/>
    <cellStyle name="Standard 5 3 3 3 2 6" xfId="13156"/>
    <cellStyle name="Standard 5 3 3 3 3" xfId="3568"/>
    <cellStyle name="Standard 5 3 3 3 3 2" xfId="11524"/>
    <cellStyle name="Standard 5 3 3 3 3 2 2" xfId="31110"/>
    <cellStyle name="Standard 5 3 3 3 3 2 3" xfId="19481"/>
    <cellStyle name="Standard 5 3 3 3 3 3" xfId="6220"/>
    <cellStyle name="Standard 5 3 3 3 3 3 2" xfId="25805"/>
    <cellStyle name="Standard 5 3 3 3 3 4" xfId="23153"/>
    <cellStyle name="Standard 5 3 3 3 3 5" xfId="14176"/>
    <cellStyle name="Standard 5 3 3 3 4" xfId="1528"/>
    <cellStyle name="Standard 5 3 3 3 4 2" xfId="9484"/>
    <cellStyle name="Standard 5 3 3 3 4 2 2" xfId="29070"/>
    <cellStyle name="Standard 5 3 3 3 4 2 3" xfId="17441"/>
    <cellStyle name="Standard 5 3 3 3 4 3" xfId="6832"/>
    <cellStyle name="Standard 5 3 3 3 4 3 2" xfId="26417"/>
    <cellStyle name="Standard 5 3 3 3 4 4" xfId="21113"/>
    <cellStyle name="Standard 5 3 3 3 4 5" xfId="14788"/>
    <cellStyle name="Standard 5 3 3 3 5" xfId="8872"/>
    <cellStyle name="Standard 5 3 3 3 5 2" xfId="28458"/>
    <cellStyle name="Standard 5 3 3 3 5 3" xfId="16829"/>
    <cellStyle name="Standard 5 3 3 3 6" xfId="4180"/>
    <cellStyle name="Standard 5 3 3 3 6 2" xfId="23765"/>
    <cellStyle name="Standard 5 3 3 3 7" xfId="20501"/>
    <cellStyle name="Standard 5 3 3 3 8" xfId="12136"/>
    <cellStyle name="Standard 5 3 3 4" xfId="664"/>
    <cellStyle name="Standard 5 3 3 4 2" xfId="3316"/>
    <cellStyle name="Standard 5 3 3 4 2 2" xfId="11272"/>
    <cellStyle name="Standard 5 3 3 4 2 2 2" xfId="30858"/>
    <cellStyle name="Standard 5 3 3 4 2 2 3" xfId="19229"/>
    <cellStyle name="Standard 5 3 3 4 2 3" xfId="5968"/>
    <cellStyle name="Standard 5 3 3 4 2 3 2" xfId="25553"/>
    <cellStyle name="Standard 5 3 3 4 2 4" xfId="22901"/>
    <cellStyle name="Standard 5 3 3 4 2 5" xfId="13924"/>
    <cellStyle name="Standard 5 3 3 4 3" xfId="2296"/>
    <cellStyle name="Standard 5 3 3 4 3 2" xfId="10252"/>
    <cellStyle name="Standard 5 3 3 4 3 2 2" xfId="29838"/>
    <cellStyle name="Standard 5 3 3 4 3 2 3" xfId="18209"/>
    <cellStyle name="Standard 5 3 3 4 3 3" xfId="7600"/>
    <cellStyle name="Standard 5 3 3 4 3 3 2" xfId="27185"/>
    <cellStyle name="Standard 5 3 3 4 3 4" xfId="21881"/>
    <cellStyle name="Standard 5 3 3 4 3 5" xfId="15556"/>
    <cellStyle name="Standard 5 3 3 4 4" xfId="8620"/>
    <cellStyle name="Standard 5 3 3 4 4 2" xfId="28206"/>
    <cellStyle name="Standard 5 3 3 4 4 3" xfId="16577"/>
    <cellStyle name="Standard 5 3 3 4 5" xfId="4948"/>
    <cellStyle name="Standard 5 3 3 4 5 2" xfId="24533"/>
    <cellStyle name="Standard 5 3 3 4 6" xfId="20249"/>
    <cellStyle name="Standard 5 3 3 4 7" xfId="12904"/>
    <cellStyle name="Standard 5 3 3 5" xfId="1936"/>
    <cellStyle name="Standard 5 3 3 5 2" xfId="7240"/>
    <cellStyle name="Standard 5 3 3 5 2 2" xfId="26825"/>
    <cellStyle name="Standard 5 3 3 5 2 3" xfId="15196"/>
    <cellStyle name="Standard 5 3 3 5 3" xfId="9892"/>
    <cellStyle name="Standard 5 3 3 5 3 2" xfId="29478"/>
    <cellStyle name="Standard 5 3 3 5 3 3" xfId="17849"/>
    <cellStyle name="Standard 5 3 3 5 4" xfId="4588"/>
    <cellStyle name="Standard 5 3 3 5 4 2" xfId="24173"/>
    <cellStyle name="Standard 5 3 3 5 5" xfId="21521"/>
    <cellStyle name="Standard 5 3 3 5 6" xfId="12544"/>
    <cellStyle name="Standard 5 3 3 6" xfId="2956"/>
    <cellStyle name="Standard 5 3 3 6 2" xfId="10912"/>
    <cellStyle name="Standard 5 3 3 6 2 2" xfId="30498"/>
    <cellStyle name="Standard 5 3 3 6 2 3" xfId="18869"/>
    <cellStyle name="Standard 5 3 3 6 3" xfId="5608"/>
    <cellStyle name="Standard 5 3 3 6 3 2" xfId="25193"/>
    <cellStyle name="Standard 5 3 3 6 4" xfId="22541"/>
    <cellStyle name="Standard 5 3 3 6 5" xfId="13564"/>
    <cellStyle name="Standard 5 3 3 7" xfId="1276"/>
    <cellStyle name="Standard 5 3 3 7 2" xfId="9232"/>
    <cellStyle name="Standard 5 3 3 7 2 2" xfId="28818"/>
    <cellStyle name="Standard 5 3 3 7 2 3" xfId="17189"/>
    <cellStyle name="Standard 5 3 3 7 3" xfId="6580"/>
    <cellStyle name="Standard 5 3 3 7 3 2" xfId="26165"/>
    <cellStyle name="Standard 5 3 3 7 4" xfId="20861"/>
    <cellStyle name="Standard 5 3 3 7 5" xfId="14536"/>
    <cellStyle name="Standard 5 3 3 8" xfId="8260"/>
    <cellStyle name="Standard 5 3 3 8 2" xfId="27846"/>
    <cellStyle name="Standard 5 3 3 8 3" xfId="16217"/>
    <cellStyle name="Standard 5 3 3 9" xfId="3928"/>
    <cellStyle name="Standard 5 3 3 9 2" xfId="23513"/>
    <cellStyle name="Standard 5 3 4" xfId="412"/>
    <cellStyle name="Standard 5 3 4 2" xfId="1024"/>
    <cellStyle name="Standard 5 3 4 2 2" xfId="3676"/>
    <cellStyle name="Standard 5 3 4 2 2 2" xfId="11632"/>
    <cellStyle name="Standard 5 3 4 2 2 2 2" xfId="31218"/>
    <cellStyle name="Standard 5 3 4 2 2 2 3" xfId="19589"/>
    <cellStyle name="Standard 5 3 4 2 2 3" xfId="6328"/>
    <cellStyle name="Standard 5 3 4 2 2 3 2" xfId="25913"/>
    <cellStyle name="Standard 5 3 4 2 2 4" xfId="23261"/>
    <cellStyle name="Standard 5 3 4 2 2 5" xfId="14284"/>
    <cellStyle name="Standard 5 3 4 2 3" xfId="2656"/>
    <cellStyle name="Standard 5 3 4 2 3 2" xfId="10612"/>
    <cellStyle name="Standard 5 3 4 2 3 2 2" xfId="30198"/>
    <cellStyle name="Standard 5 3 4 2 3 2 3" xfId="18569"/>
    <cellStyle name="Standard 5 3 4 2 3 3" xfId="7960"/>
    <cellStyle name="Standard 5 3 4 2 3 3 2" xfId="27545"/>
    <cellStyle name="Standard 5 3 4 2 3 4" xfId="22241"/>
    <cellStyle name="Standard 5 3 4 2 3 5" xfId="15916"/>
    <cellStyle name="Standard 5 3 4 2 4" xfId="8980"/>
    <cellStyle name="Standard 5 3 4 2 4 2" xfId="28566"/>
    <cellStyle name="Standard 5 3 4 2 4 3" xfId="16937"/>
    <cellStyle name="Standard 5 3 4 2 5" xfId="5308"/>
    <cellStyle name="Standard 5 3 4 2 5 2" xfId="24893"/>
    <cellStyle name="Standard 5 3 4 2 6" xfId="20609"/>
    <cellStyle name="Standard 5 3 4 2 7" xfId="13264"/>
    <cellStyle name="Standard 5 3 4 3" xfId="2044"/>
    <cellStyle name="Standard 5 3 4 3 2" xfId="7348"/>
    <cellStyle name="Standard 5 3 4 3 2 2" xfId="26933"/>
    <cellStyle name="Standard 5 3 4 3 2 3" xfId="15304"/>
    <cellStyle name="Standard 5 3 4 3 3" xfId="10000"/>
    <cellStyle name="Standard 5 3 4 3 3 2" xfId="29586"/>
    <cellStyle name="Standard 5 3 4 3 3 3" xfId="17957"/>
    <cellStyle name="Standard 5 3 4 3 4" xfId="4696"/>
    <cellStyle name="Standard 5 3 4 3 4 2" xfId="24281"/>
    <cellStyle name="Standard 5 3 4 3 5" xfId="21629"/>
    <cellStyle name="Standard 5 3 4 3 6" xfId="12652"/>
    <cellStyle name="Standard 5 3 4 4" xfId="3064"/>
    <cellStyle name="Standard 5 3 4 4 2" xfId="11020"/>
    <cellStyle name="Standard 5 3 4 4 2 2" xfId="30606"/>
    <cellStyle name="Standard 5 3 4 4 2 3" xfId="18977"/>
    <cellStyle name="Standard 5 3 4 4 3" xfId="5716"/>
    <cellStyle name="Standard 5 3 4 4 3 2" xfId="25301"/>
    <cellStyle name="Standard 5 3 4 4 4" xfId="22649"/>
    <cellStyle name="Standard 5 3 4 4 5" xfId="13672"/>
    <cellStyle name="Standard 5 3 4 5" xfId="1636"/>
    <cellStyle name="Standard 5 3 4 5 2" xfId="9592"/>
    <cellStyle name="Standard 5 3 4 5 2 2" xfId="29178"/>
    <cellStyle name="Standard 5 3 4 5 2 3" xfId="17549"/>
    <cellStyle name="Standard 5 3 4 5 3" xfId="6940"/>
    <cellStyle name="Standard 5 3 4 5 3 2" xfId="26525"/>
    <cellStyle name="Standard 5 3 4 5 4" xfId="21221"/>
    <cellStyle name="Standard 5 3 4 5 5" xfId="14896"/>
    <cellStyle name="Standard 5 3 4 6" xfId="8368"/>
    <cellStyle name="Standard 5 3 4 6 2" xfId="27954"/>
    <cellStyle name="Standard 5 3 4 6 3" xfId="16325"/>
    <cellStyle name="Standard 5 3 4 7" xfId="4288"/>
    <cellStyle name="Standard 5 3 4 7 2" xfId="23873"/>
    <cellStyle name="Standard 5 3 4 8" xfId="19997"/>
    <cellStyle name="Standard 5 3 4 9" xfId="12244"/>
    <cellStyle name="Standard 5 3 5" xfId="790"/>
    <cellStyle name="Standard 5 3 5 2" xfId="2422"/>
    <cellStyle name="Standard 5 3 5 2 2" xfId="7726"/>
    <cellStyle name="Standard 5 3 5 2 2 2" xfId="27311"/>
    <cellStyle name="Standard 5 3 5 2 2 3" xfId="15682"/>
    <cellStyle name="Standard 5 3 5 2 3" xfId="10378"/>
    <cellStyle name="Standard 5 3 5 2 3 2" xfId="29964"/>
    <cellStyle name="Standard 5 3 5 2 3 3" xfId="18335"/>
    <cellStyle name="Standard 5 3 5 2 4" xfId="5074"/>
    <cellStyle name="Standard 5 3 5 2 4 2" xfId="24659"/>
    <cellStyle name="Standard 5 3 5 2 5" xfId="22007"/>
    <cellStyle name="Standard 5 3 5 2 6" xfId="13030"/>
    <cellStyle name="Standard 5 3 5 3" xfId="3442"/>
    <cellStyle name="Standard 5 3 5 3 2" xfId="11398"/>
    <cellStyle name="Standard 5 3 5 3 2 2" xfId="30984"/>
    <cellStyle name="Standard 5 3 5 3 2 3" xfId="19355"/>
    <cellStyle name="Standard 5 3 5 3 3" xfId="6094"/>
    <cellStyle name="Standard 5 3 5 3 3 2" xfId="25679"/>
    <cellStyle name="Standard 5 3 5 3 4" xfId="23027"/>
    <cellStyle name="Standard 5 3 5 3 5" xfId="14050"/>
    <cellStyle name="Standard 5 3 5 4" xfId="1402"/>
    <cellStyle name="Standard 5 3 5 4 2" xfId="9358"/>
    <cellStyle name="Standard 5 3 5 4 2 2" xfId="28944"/>
    <cellStyle name="Standard 5 3 5 4 2 3" xfId="17315"/>
    <cellStyle name="Standard 5 3 5 4 3" xfId="6706"/>
    <cellStyle name="Standard 5 3 5 4 3 2" xfId="26291"/>
    <cellStyle name="Standard 5 3 5 4 4" xfId="20987"/>
    <cellStyle name="Standard 5 3 5 4 5" xfId="14662"/>
    <cellStyle name="Standard 5 3 5 5" xfId="8746"/>
    <cellStyle name="Standard 5 3 5 5 2" xfId="28332"/>
    <cellStyle name="Standard 5 3 5 5 3" xfId="16703"/>
    <cellStyle name="Standard 5 3 5 6" xfId="4054"/>
    <cellStyle name="Standard 5 3 5 6 2" xfId="23639"/>
    <cellStyle name="Standard 5 3 5 7" xfId="20375"/>
    <cellStyle name="Standard 5 3 5 8" xfId="12010"/>
    <cellStyle name="Standard 5 3 6" xfId="616"/>
    <cellStyle name="Standard 5 3 6 2" xfId="3268"/>
    <cellStyle name="Standard 5 3 6 2 2" xfId="11224"/>
    <cellStyle name="Standard 5 3 6 2 2 2" xfId="30810"/>
    <cellStyle name="Standard 5 3 6 2 2 3" xfId="19181"/>
    <cellStyle name="Standard 5 3 6 2 3" xfId="5920"/>
    <cellStyle name="Standard 5 3 6 2 3 2" xfId="25505"/>
    <cellStyle name="Standard 5 3 6 2 4" xfId="22853"/>
    <cellStyle name="Standard 5 3 6 2 5" xfId="13876"/>
    <cellStyle name="Standard 5 3 6 3" xfId="2248"/>
    <cellStyle name="Standard 5 3 6 3 2" xfId="10204"/>
    <cellStyle name="Standard 5 3 6 3 2 2" xfId="29790"/>
    <cellStyle name="Standard 5 3 6 3 2 3" xfId="18161"/>
    <cellStyle name="Standard 5 3 6 3 3" xfId="7552"/>
    <cellStyle name="Standard 5 3 6 3 3 2" xfId="27137"/>
    <cellStyle name="Standard 5 3 6 3 4" xfId="21833"/>
    <cellStyle name="Standard 5 3 6 3 5" xfId="15508"/>
    <cellStyle name="Standard 5 3 6 4" xfId="8572"/>
    <cellStyle name="Standard 5 3 6 4 2" xfId="28158"/>
    <cellStyle name="Standard 5 3 6 4 3" xfId="16529"/>
    <cellStyle name="Standard 5 3 6 5" xfId="4900"/>
    <cellStyle name="Standard 5 3 6 5 2" xfId="24485"/>
    <cellStyle name="Standard 5 3 6 6" xfId="20201"/>
    <cellStyle name="Standard 5 3 6 7" xfId="12856"/>
    <cellStyle name="Standard 5 3 7" xfId="1810"/>
    <cellStyle name="Standard 5 3 7 2" xfId="7114"/>
    <cellStyle name="Standard 5 3 7 2 2" xfId="26699"/>
    <cellStyle name="Standard 5 3 7 2 3" xfId="15070"/>
    <cellStyle name="Standard 5 3 7 3" xfId="9766"/>
    <cellStyle name="Standard 5 3 7 3 2" xfId="29352"/>
    <cellStyle name="Standard 5 3 7 3 3" xfId="17723"/>
    <cellStyle name="Standard 5 3 7 4" xfId="4462"/>
    <cellStyle name="Standard 5 3 7 4 2" xfId="24047"/>
    <cellStyle name="Standard 5 3 7 5" xfId="21395"/>
    <cellStyle name="Standard 5 3 7 6" xfId="12418"/>
    <cellStyle name="Standard 5 3 8" xfId="2830"/>
    <cellStyle name="Standard 5 3 8 2" xfId="10786"/>
    <cellStyle name="Standard 5 3 8 2 2" xfId="30372"/>
    <cellStyle name="Standard 5 3 8 2 3" xfId="18743"/>
    <cellStyle name="Standard 5 3 8 3" xfId="5482"/>
    <cellStyle name="Standard 5 3 8 3 2" xfId="25067"/>
    <cellStyle name="Standard 5 3 8 4" xfId="22415"/>
    <cellStyle name="Standard 5 3 8 5" xfId="13438"/>
    <cellStyle name="Standard 5 3 9" xfId="1228"/>
    <cellStyle name="Standard 5 3 9 2" xfId="9184"/>
    <cellStyle name="Standard 5 3 9 2 2" xfId="28770"/>
    <cellStyle name="Standard 5 3 9 2 3" xfId="17141"/>
    <cellStyle name="Standard 5 3 9 3" xfId="6532"/>
    <cellStyle name="Standard 5 3 9 3 2" xfId="26117"/>
    <cellStyle name="Standard 5 3 9 4" xfId="20813"/>
    <cellStyle name="Standard 5 3 9 5" xfId="14488"/>
    <cellStyle name="Standard 5 4" xfId="244"/>
    <cellStyle name="Standard 5 4 10" xfId="3868"/>
    <cellStyle name="Standard 5 4 10 2" xfId="23453"/>
    <cellStyle name="Standard 5 4 11" xfId="19829"/>
    <cellStyle name="Standard 5 4 12" xfId="11824"/>
    <cellStyle name="Standard 5 4 2" xfId="340"/>
    <cellStyle name="Standard 5 4 2 10" xfId="19925"/>
    <cellStyle name="Standard 5 4 2 11" xfId="11950"/>
    <cellStyle name="Standard 5 4 2 2" xfId="526"/>
    <cellStyle name="Standard 5 4 2 2 2" xfId="1138"/>
    <cellStyle name="Standard 5 4 2 2 2 2" xfId="3790"/>
    <cellStyle name="Standard 5 4 2 2 2 2 2" xfId="11746"/>
    <cellStyle name="Standard 5 4 2 2 2 2 2 2" xfId="31332"/>
    <cellStyle name="Standard 5 4 2 2 2 2 2 3" xfId="19703"/>
    <cellStyle name="Standard 5 4 2 2 2 2 3" xfId="6442"/>
    <cellStyle name="Standard 5 4 2 2 2 2 3 2" xfId="26027"/>
    <cellStyle name="Standard 5 4 2 2 2 2 4" xfId="23375"/>
    <cellStyle name="Standard 5 4 2 2 2 2 5" xfId="14398"/>
    <cellStyle name="Standard 5 4 2 2 2 3" xfId="2770"/>
    <cellStyle name="Standard 5 4 2 2 2 3 2" xfId="10726"/>
    <cellStyle name="Standard 5 4 2 2 2 3 2 2" xfId="30312"/>
    <cellStyle name="Standard 5 4 2 2 2 3 2 3" xfId="18683"/>
    <cellStyle name="Standard 5 4 2 2 2 3 3" xfId="8074"/>
    <cellStyle name="Standard 5 4 2 2 2 3 3 2" xfId="27659"/>
    <cellStyle name="Standard 5 4 2 2 2 3 4" xfId="22355"/>
    <cellStyle name="Standard 5 4 2 2 2 3 5" xfId="16030"/>
    <cellStyle name="Standard 5 4 2 2 2 4" xfId="9094"/>
    <cellStyle name="Standard 5 4 2 2 2 4 2" xfId="28680"/>
    <cellStyle name="Standard 5 4 2 2 2 4 3" xfId="17051"/>
    <cellStyle name="Standard 5 4 2 2 2 5" xfId="5422"/>
    <cellStyle name="Standard 5 4 2 2 2 5 2" xfId="25007"/>
    <cellStyle name="Standard 5 4 2 2 2 6" xfId="20723"/>
    <cellStyle name="Standard 5 4 2 2 2 7" xfId="13378"/>
    <cellStyle name="Standard 5 4 2 2 3" xfId="2158"/>
    <cellStyle name="Standard 5 4 2 2 3 2" xfId="7462"/>
    <cellStyle name="Standard 5 4 2 2 3 2 2" xfId="27047"/>
    <cellStyle name="Standard 5 4 2 2 3 2 3" xfId="15418"/>
    <cellStyle name="Standard 5 4 2 2 3 3" xfId="10114"/>
    <cellStyle name="Standard 5 4 2 2 3 3 2" xfId="29700"/>
    <cellStyle name="Standard 5 4 2 2 3 3 3" xfId="18071"/>
    <cellStyle name="Standard 5 4 2 2 3 4" xfId="4810"/>
    <cellStyle name="Standard 5 4 2 2 3 4 2" xfId="24395"/>
    <cellStyle name="Standard 5 4 2 2 3 5" xfId="21743"/>
    <cellStyle name="Standard 5 4 2 2 3 6" xfId="12766"/>
    <cellStyle name="Standard 5 4 2 2 4" xfId="3178"/>
    <cellStyle name="Standard 5 4 2 2 4 2" xfId="11134"/>
    <cellStyle name="Standard 5 4 2 2 4 2 2" xfId="30720"/>
    <cellStyle name="Standard 5 4 2 2 4 2 3" xfId="19091"/>
    <cellStyle name="Standard 5 4 2 2 4 3" xfId="5830"/>
    <cellStyle name="Standard 5 4 2 2 4 3 2" xfId="25415"/>
    <cellStyle name="Standard 5 4 2 2 4 4" xfId="22763"/>
    <cellStyle name="Standard 5 4 2 2 4 5" xfId="13786"/>
    <cellStyle name="Standard 5 4 2 2 5" xfId="1750"/>
    <cellStyle name="Standard 5 4 2 2 5 2" xfId="9706"/>
    <cellStyle name="Standard 5 4 2 2 5 2 2" xfId="29292"/>
    <cellStyle name="Standard 5 4 2 2 5 2 3" xfId="17663"/>
    <cellStyle name="Standard 5 4 2 2 5 3" xfId="7054"/>
    <cellStyle name="Standard 5 4 2 2 5 3 2" xfId="26639"/>
    <cellStyle name="Standard 5 4 2 2 5 4" xfId="21335"/>
    <cellStyle name="Standard 5 4 2 2 5 5" xfId="15010"/>
    <cellStyle name="Standard 5 4 2 2 6" xfId="8482"/>
    <cellStyle name="Standard 5 4 2 2 6 2" xfId="28068"/>
    <cellStyle name="Standard 5 4 2 2 6 3" xfId="16439"/>
    <cellStyle name="Standard 5 4 2 2 7" xfId="4402"/>
    <cellStyle name="Standard 5 4 2 2 7 2" xfId="23987"/>
    <cellStyle name="Standard 5 4 2 2 8" xfId="20111"/>
    <cellStyle name="Standard 5 4 2 2 9" xfId="12358"/>
    <cellStyle name="Standard 5 4 2 3" xfId="952"/>
    <cellStyle name="Standard 5 4 2 3 2" xfId="2584"/>
    <cellStyle name="Standard 5 4 2 3 2 2" xfId="7888"/>
    <cellStyle name="Standard 5 4 2 3 2 2 2" xfId="27473"/>
    <cellStyle name="Standard 5 4 2 3 2 2 3" xfId="15844"/>
    <cellStyle name="Standard 5 4 2 3 2 3" xfId="10540"/>
    <cellStyle name="Standard 5 4 2 3 2 3 2" xfId="30126"/>
    <cellStyle name="Standard 5 4 2 3 2 3 3" xfId="18497"/>
    <cellStyle name="Standard 5 4 2 3 2 4" xfId="5236"/>
    <cellStyle name="Standard 5 4 2 3 2 4 2" xfId="24821"/>
    <cellStyle name="Standard 5 4 2 3 2 5" xfId="22169"/>
    <cellStyle name="Standard 5 4 2 3 2 6" xfId="13192"/>
    <cellStyle name="Standard 5 4 2 3 3" xfId="3604"/>
    <cellStyle name="Standard 5 4 2 3 3 2" xfId="11560"/>
    <cellStyle name="Standard 5 4 2 3 3 2 2" xfId="31146"/>
    <cellStyle name="Standard 5 4 2 3 3 2 3" xfId="19517"/>
    <cellStyle name="Standard 5 4 2 3 3 3" xfId="6256"/>
    <cellStyle name="Standard 5 4 2 3 3 3 2" xfId="25841"/>
    <cellStyle name="Standard 5 4 2 3 3 4" xfId="23189"/>
    <cellStyle name="Standard 5 4 2 3 3 5" xfId="14212"/>
    <cellStyle name="Standard 5 4 2 3 4" xfId="1564"/>
    <cellStyle name="Standard 5 4 2 3 4 2" xfId="9520"/>
    <cellStyle name="Standard 5 4 2 3 4 2 2" xfId="29106"/>
    <cellStyle name="Standard 5 4 2 3 4 2 3" xfId="17477"/>
    <cellStyle name="Standard 5 4 2 3 4 3" xfId="6868"/>
    <cellStyle name="Standard 5 4 2 3 4 3 2" xfId="26453"/>
    <cellStyle name="Standard 5 4 2 3 4 4" xfId="21149"/>
    <cellStyle name="Standard 5 4 2 3 4 5" xfId="14824"/>
    <cellStyle name="Standard 5 4 2 3 5" xfId="8908"/>
    <cellStyle name="Standard 5 4 2 3 5 2" xfId="28494"/>
    <cellStyle name="Standard 5 4 2 3 5 3" xfId="16865"/>
    <cellStyle name="Standard 5 4 2 3 6" xfId="4216"/>
    <cellStyle name="Standard 5 4 2 3 6 2" xfId="23801"/>
    <cellStyle name="Standard 5 4 2 3 7" xfId="20537"/>
    <cellStyle name="Standard 5 4 2 3 8" xfId="12172"/>
    <cellStyle name="Standard 5 4 2 4" xfId="730"/>
    <cellStyle name="Standard 5 4 2 4 2" xfId="3382"/>
    <cellStyle name="Standard 5 4 2 4 2 2" xfId="11338"/>
    <cellStyle name="Standard 5 4 2 4 2 2 2" xfId="30924"/>
    <cellStyle name="Standard 5 4 2 4 2 2 3" xfId="19295"/>
    <cellStyle name="Standard 5 4 2 4 2 3" xfId="6034"/>
    <cellStyle name="Standard 5 4 2 4 2 3 2" xfId="25619"/>
    <cellStyle name="Standard 5 4 2 4 2 4" xfId="22967"/>
    <cellStyle name="Standard 5 4 2 4 2 5" xfId="13990"/>
    <cellStyle name="Standard 5 4 2 4 3" xfId="2362"/>
    <cellStyle name="Standard 5 4 2 4 3 2" xfId="10318"/>
    <cellStyle name="Standard 5 4 2 4 3 2 2" xfId="29904"/>
    <cellStyle name="Standard 5 4 2 4 3 2 3" xfId="18275"/>
    <cellStyle name="Standard 5 4 2 4 3 3" xfId="7666"/>
    <cellStyle name="Standard 5 4 2 4 3 3 2" xfId="27251"/>
    <cellStyle name="Standard 5 4 2 4 3 4" xfId="21947"/>
    <cellStyle name="Standard 5 4 2 4 3 5" xfId="15622"/>
    <cellStyle name="Standard 5 4 2 4 4" xfId="8686"/>
    <cellStyle name="Standard 5 4 2 4 4 2" xfId="28272"/>
    <cellStyle name="Standard 5 4 2 4 4 3" xfId="16643"/>
    <cellStyle name="Standard 5 4 2 4 5" xfId="5014"/>
    <cellStyle name="Standard 5 4 2 4 5 2" xfId="24599"/>
    <cellStyle name="Standard 5 4 2 4 6" xfId="20315"/>
    <cellStyle name="Standard 5 4 2 4 7" xfId="12970"/>
    <cellStyle name="Standard 5 4 2 5" xfId="1972"/>
    <cellStyle name="Standard 5 4 2 5 2" xfId="7276"/>
    <cellStyle name="Standard 5 4 2 5 2 2" xfId="26861"/>
    <cellStyle name="Standard 5 4 2 5 2 3" xfId="15232"/>
    <cellStyle name="Standard 5 4 2 5 3" xfId="9928"/>
    <cellStyle name="Standard 5 4 2 5 3 2" xfId="29514"/>
    <cellStyle name="Standard 5 4 2 5 3 3" xfId="17885"/>
    <cellStyle name="Standard 5 4 2 5 4" xfId="4624"/>
    <cellStyle name="Standard 5 4 2 5 4 2" xfId="24209"/>
    <cellStyle name="Standard 5 4 2 5 5" xfId="21557"/>
    <cellStyle name="Standard 5 4 2 5 6" xfId="12580"/>
    <cellStyle name="Standard 5 4 2 6" xfId="2992"/>
    <cellStyle name="Standard 5 4 2 6 2" xfId="10948"/>
    <cellStyle name="Standard 5 4 2 6 2 2" xfId="30534"/>
    <cellStyle name="Standard 5 4 2 6 2 3" xfId="18905"/>
    <cellStyle name="Standard 5 4 2 6 3" xfId="5644"/>
    <cellStyle name="Standard 5 4 2 6 3 2" xfId="25229"/>
    <cellStyle name="Standard 5 4 2 6 4" xfId="22577"/>
    <cellStyle name="Standard 5 4 2 6 5" xfId="13600"/>
    <cellStyle name="Standard 5 4 2 7" xfId="1342"/>
    <cellStyle name="Standard 5 4 2 7 2" xfId="9298"/>
    <cellStyle name="Standard 5 4 2 7 2 2" xfId="28884"/>
    <cellStyle name="Standard 5 4 2 7 2 3" xfId="17255"/>
    <cellStyle name="Standard 5 4 2 7 3" xfId="6646"/>
    <cellStyle name="Standard 5 4 2 7 3 2" xfId="26231"/>
    <cellStyle name="Standard 5 4 2 7 4" xfId="20927"/>
    <cellStyle name="Standard 5 4 2 7 5" xfId="14602"/>
    <cellStyle name="Standard 5 4 2 8" xfId="8296"/>
    <cellStyle name="Standard 5 4 2 8 2" xfId="27882"/>
    <cellStyle name="Standard 5 4 2 8 3" xfId="16253"/>
    <cellStyle name="Standard 5 4 2 9" xfId="3994"/>
    <cellStyle name="Standard 5 4 2 9 2" xfId="23579"/>
    <cellStyle name="Standard 5 4 3" xfId="400"/>
    <cellStyle name="Standard 5 4 3 2" xfId="1012"/>
    <cellStyle name="Standard 5 4 3 2 2" xfId="3664"/>
    <cellStyle name="Standard 5 4 3 2 2 2" xfId="11620"/>
    <cellStyle name="Standard 5 4 3 2 2 2 2" xfId="31206"/>
    <cellStyle name="Standard 5 4 3 2 2 2 3" xfId="19577"/>
    <cellStyle name="Standard 5 4 3 2 2 3" xfId="6316"/>
    <cellStyle name="Standard 5 4 3 2 2 3 2" xfId="25901"/>
    <cellStyle name="Standard 5 4 3 2 2 4" xfId="23249"/>
    <cellStyle name="Standard 5 4 3 2 2 5" xfId="14272"/>
    <cellStyle name="Standard 5 4 3 2 3" xfId="2644"/>
    <cellStyle name="Standard 5 4 3 2 3 2" xfId="10600"/>
    <cellStyle name="Standard 5 4 3 2 3 2 2" xfId="30186"/>
    <cellStyle name="Standard 5 4 3 2 3 2 3" xfId="18557"/>
    <cellStyle name="Standard 5 4 3 2 3 3" xfId="7948"/>
    <cellStyle name="Standard 5 4 3 2 3 3 2" xfId="27533"/>
    <cellStyle name="Standard 5 4 3 2 3 4" xfId="22229"/>
    <cellStyle name="Standard 5 4 3 2 3 5" xfId="15904"/>
    <cellStyle name="Standard 5 4 3 2 4" xfId="8968"/>
    <cellStyle name="Standard 5 4 3 2 4 2" xfId="28554"/>
    <cellStyle name="Standard 5 4 3 2 4 3" xfId="16925"/>
    <cellStyle name="Standard 5 4 3 2 5" xfId="5296"/>
    <cellStyle name="Standard 5 4 3 2 5 2" xfId="24881"/>
    <cellStyle name="Standard 5 4 3 2 6" xfId="20597"/>
    <cellStyle name="Standard 5 4 3 2 7" xfId="13252"/>
    <cellStyle name="Standard 5 4 3 3" xfId="2032"/>
    <cellStyle name="Standard 5 4 3 3 2" xfId="7336"/>
    <cellStyle name="Standard 5 4 3 3 2 2" xfId="26921"/>
    <cellStyle name="Standard 5 4 3 3 2 3" xfId="15292"/>
    <cellStyle name="Standard 5 4 3 3 3" xfId="9988"/>
    <cellStyle name="Standard 5 4 3 3 3 2" xfId="29574"/>
    <cellStyle name="Standard 5 4 3 3 3 3" xfId="17945"/>
    <cellStyle name="Standard 5 4 3 3 4" xfId="4684"/>
    <cellStyle name="Standard 5 4 3 3 4 2" xfId="24269"/>
    <cellStyle name="Standard 5 4 3 3 5" xfId="21617"/>
    <cellStyle name="Standard 5 4 3 3 6" xfId="12640"/>
    <cellStyle name="Standard 5 4 3 4" xfId="3052"/>
    <cellStyle name="Standard 5 4 3 4 2" xfId="11008"/>
    <cellStyle name="Standard 5 4 3 4 2 2" xfId="30594"/>
    <cellStyle name="Standard 5 4 3 4 2 3" xfId="18965"/>
    <cellStyle name="Standard 5 4 3 4 3" xfId="5704"/>
    <cellStyle name="Standard 5 4 3 4 3 2" xfId="25289"/>
    <cellStyle name="Standard 5 4 3 4 4" xfId="22637"/>
    <cellStyle name="Standard 5 4 3 4 5" xfId="13660"/>
    <cellStyle name="Standard 5 4 3 5" xfId="1624"/>
    <cellStyle name="Standard 5 4 3 5 2" xfId="9580"/>
    <cellStyle name="Standard 5 4 3 5 2 2" xfId="29166"/>
    <cellStyle name="Standard 5 4 3 5 2 3" xfId="17537"/>
    <cellStyle name="Standard 5 4 3 5 3" xfId="6928"/>
    <cellStyle name="Standard 5 4 3 5 3 2" xfId="26513"/>
    <cellStyle name="Standard 5 4 3 5 4" xfId="21209"/>
    <cellStyle name="Standard 5 4 3 5 5" xfId="14884"/>
    <cellStyle name="Standard 5 4 3 6" xfId="8356"/>
    <cellStyle name="Standard 5 4 3 6 2" xfId="27942"/>
    <cellStyle name="Standard 5 4 3 6 3" xfId="16313"/>
    <cellStyle name="Standard 5 4 3 7" xfId="4276"/>
    <cellStyle name="Standard 5 4 3 7 2" xfId="23861"/>
    <cellStyle name="Standard 5 4 3 8" xfId="19985"/>
    <cellStyle name="Standard 5 4 3 9" xfId="12232"/>
    <cellStyle name="Standard 5 4 4" xfId="856"/>
    <cellStyle name="Standard 5 4 4 2" xfId="2488"/>
    <cellStyle name="Standard 5 4 4 2 2" xfId="7792"/>
    <cellStyle name="Standard 5 4 4 2 2 2" xfId="27377"/>
    <cellStyle name="Standard 5 4 4 2 2 3" xfId="15748"/>
    <cellStyle name="Standard 5 4 4 2 3" xfId="10444"/>
    <cellStyle name="Standard 5 4 4 2 3 2" xfId="30030"/>
    <cellStyle name="Standard 5 4 4 2 3 3" xfId="18401"/>
    <cellStyle name="Standard 5 4 4 2 4" xfId="5140"/>
    <cellStyle name="Standard 5 4 4 2 4 2" xfId="24725"/>
    <cellStyle name="Standard 5 4 4 2 5" xfId="22073"/>
    <cellStyle name="Standard 5 4 4 2 6" xfId="13096"/>
    <cellStyle name="Standard 5 4 4 3" xfId="3508"/>
    <cellStyle name="Standard 5 4 4 3 2" xfId="11464"/>
    <cellStyle name="Standard 5 4 4 3 2 2" xfId="31050"/>
    <cellStyle name="Standard 5 4 4 3 2 3" xfId="19421"/>
    <cellStyle name="Standard 5 4 4 3 3" xfId="6160"/>
    <cellStyle name="Standard 5 4 4 3 3 2" xfId="25745"/>
    <cellStyle name="Standard 5 4 4 3 4" xfId="23093"/>
    <cellStyle name="Standard 5 4 4 3 5" xfId="14116"/>
    <cellStyle name="Standard 5 4 4 4" xfId="1468"/>
    <cellStyle name="Standard 5 4 4 4 2" xfId="9424"/>
    <cellStyle name="Standard 5 4 4 4 2 2" xfId="29010"/>
    <cellStyle name="Standard 5 4 4 4 2 3" xfId="17381"/>
    <cellStyle name="Standard 5 4 4 4 3" xfId="6772"/>
    <cellStyle name="Standard 5 4 4 4 3 2" xfId="26357"/>
    <cellStyle name="Standard 5 4 4 4 4" xfId="21053"/>
    <cellStyle name="Standard 5 4 4 4 5" xfId="14728"/>
    <cellStyle name="Standard 5 4 4 5" xfId="8812"/>
    <cellStyle name="Standard 5 4 4 5 2" xfId="28398"/>
    <cellStyle name="Standard 5 4 4 5 3" xfId="16769"/>
    <cellStyle name="Standard 5 4 4 6" xfId="4120"/>
    <cellStyle name="Standard 5 4 4 6 2" xfId="23705"/>
    <cellStyle name="Standard 5 4 4 7" xfId="20441"/>
    <cellStyle name="Standard 5 4 4 8" xfId="12076"/>
    <cellStyle name="Standard 5 4 5" xfId="604"/>
    <cellStyle name="Standard 5 4 5 2" xfId="3256"/>
    <cellStyle name="Standard 5 4 5 2 2" xfId="11212"/>
    <cellStyle name="Standard 5 4 5 2 2 2" xfId="30798"/>
    <cellStyle name="Standard 5 4 5 2 2 3" xfId="19169"/>
    <cellStyle name="Standard 5 4 5 2 3" xfId="5908"/>
    <cellStyle name="Standard 5 4 5 2 3 2" xfId="25493"/>
    <cellStyle name="Standard 5 4 5 2 4" xfId="22841"/>
    <cellStyle name="Standard 5 4 5 2 5" xfId="13864"/>
    <cellStyle name="Standard 5 4 5 3" xfId="2236"/>
    <cellStyle name="Standard 5 4 5 3 2" xfId="10192"/>
    <cellStyle name="Standard 5 4 5 3 2 2" xfId="29778"/>
    <cellStyle name="Standard 5 4 5 3 2 3" xfId="18149"/>
    <cellStyle name="Standard 5 4 5 3 3" xfId="7540"/>
    <cellStyle name="Standard 5 4 5 3 3 2" xfId="27125"/>
    <cellStyle name="Standard 5 4 5 3 4" xfId="21821"/>
    <cellStyle name="Standard 5 4 5 3 5" xfId="15496"/>
    <cellStyle name="Standard 5 4 5 4" xfId="8560"/>
    <cellStyle name="Standard 5 4 5 4 2" xfId="28146"/>
    <cellStyle name="Standard 5 4 5 4 3" xfId="16517"/>
    <cellStyle name="Standard 5 4 5 5" xfId="4888"/>
    <cellStyle name="Standard 5 4 5 5 2" xfId="24473"/>
    <cellStyle name="Standard 5 4 5 6" xfId="20189"/>
    <cellStyle name="Standard 5 4 5 7" xfId="12844"/>
    <cellStyle name="Standard 5 4 6" xfId="1876"/>
    <cellStyle name="Standard 5 4 6 2" xfId="7180"/>
    <cellStyle name="Standard 5 4 6 2 2" xfId="26765"/>
    <cellStyle name="Standard 5 4 6 2 3" xfId="15136"/>
    <cellStyle name="Standard 5 4 6 3" xfId="9832"/>
    <cellStyle name="Standard 5 4 6 3 2" xfId="29418"/>
    <cellStyle name="Standard 5 4 6 3 3" xfId="17789"/>
    <cellStyle name="Standard 5 4 6 4" xfId="4528"/>
    <cellStyle name="Standard 5 4 6 4 2" xfId="24113"/>
    <cellStyle name="Standard 5 4 6 5" xfId="21461"/>
    <cellStyle name="Standard 5 4 6 6" xfId="12484"/>
    <cellStyle name="Standard 5 4 7" xfId="2896"/>
    <cellStyle name="Standard 5 4 7 2" xfId="10852"/>
    <cellStyle name="Standard 5 4 7 2 2" xfId="30438"/>
    <cellStyle name="Standard 5 4 7 2 3" xfId="18809"/>
    <cellStyle name="Standard 5 4 7 3" xfId="5548"/>
    <cellStyle name="Standard 5 4 7 3 2" xfId="25133"/>
    <cellStyle name="Standard 5 4 7 4" xfId="22481"/>
    <cellStyle name="Standard 5 4 7 5" xfId="13504"/>
    <cellStyle name="Standard 5 4 8" xfId="1216"/>
    <cellStyle name="Standard 5 4 8 2" xfId="9172"/>
    <cellStyle name="Standard 5 4 8 2 2" xfId="28758"/>
    <cellStyle name="Standard 5 4 8 2 3" xfId="17129"/>
    <cellStyle name="Standard 5 4 8 3" xfId="6520"/>
    <cellStyle name="Standard 5 4 8 3 2" xfId="26105"/>
    <cellStyle name="Standard 5 4 8 4" xfId="20801"/>
    <cellStyle name="Standard 5 4 8 5" xfId="14476"/>
    <cellStyle name="Standard 5 4 9" xfId="8200"/>
    <cellStyle name="Standard 5 4 9 2" xfId="27786"/>
    <cellStyle name="Standard 5 4 9 3" xfId="16157"/>
    <cellStyle name="Standard 5 5" xfId="208"/>
    <cellStyle name="Standard 5 5 10" xfId="19793"/>
    <cellStyle name="Standard 5 5 11" xfId="11914"/>
    <cellStyle name="Standard 5 5 2" xfId="490"/>
    <cellStyle name="Standard 5 5 2 2" xfId="1102"/>
    <cellStyle name="Standard 5 5 2 2 2" xfId="3754"/>
    <cellStyle name="Standard 5 5 2 2 2 2" xfId="11710"/>
    <cellStyle name="Standard 5 5 2 2 2 2 2" xfId="31296"/>
    <cellStyle name="Standard 5 5 2 2 2 2 3" xfId="19667"/>
    <cellStyle name="Standard 5 5 2 2 2 3" xfId="6406"/>
    <cellStyle name="Standard 5 5 2 2 2 3 2" xfId="25991"/>
    <cellStyle name="Standard 5 5 2 2 2 4" xfId="23339"/>
    <cellStyle name="Standard 5 5 2 2 2 5" xfId="14362"/>
    <cellStyle name="Standard 5 5 2 2 3" xfId="2734"/>
    <cellStyle name="Standard 5 5 2 2 3 2" xfId="10690"/>
    <cellStyle name="Standard 5 5 2 2 3 2 2" xfId="30276"/>
    <cellStyle name="Standard 5 5 2 2 3 2 3" xfId="18647"/>
    <cellStyle name="Standard 5 5 2 2 3 3" xfId="8038"/>
    <cellStyle name="Standard 5 5 2 2 3 3 2" xfId="27623"/>
    <cellStyle name="Standard 5 5 2 2 3 4" xfId="22319"/>
    <cellStyle name="Standard 5 5 2 2 3 5" xfId="15994"/>
    <cellStyle name="Standard 5 5 2 2 4" xfId="9058"/>
    <cellStyle name="Standard 5 5 2 2 4 2" xfId="28644"/>
    <cellStyle name="Standard 5 5 2 2 4 3" xfId="17015"/>
    <cellStyle name="Standard 5 5 2 2 5" xfId="5386"/>
    <cellStyle name="Standard 5 5 2 2 5 2" xfId="24971"/>
    <cellStyle name="Standard 5 5 2 2 6" xfId="20687"/>
    <cellStyle name="Standard 5 5 2 2 7" xfId="13342"/>
    <cellStyle name="Standard 5 5 2 3" xfId="2122"/>
    <cellStyle name="Standard 5 5 2 3 2" xfId="7426"/>
    <cellStyle name="Standard 5 5 2 3 2 2" xfId="27011"/>
    <cellStyle name="Standard 5 5 2 3 2 3" xfId="15382"/>
    <cellStyle name="Standard 5 5 2 3 3" xfId="10078"/>
    <cellStyle name="Standard 5 5 2 3 3 2" xfId="29664"/>
    <cellStyle name="Standard 5 5 2 3 3 3" xfId="18035"/>
    <cellStyle name="Standard 5 5 2 3 4" xfId="4774"/>
    <cellStyle name="Standard 5 5 2 3 4 2" xfId="24359"/>
    <cellStyle name="Standard 5 5 2 3 5" xfId="21707"/>
    <cellStyle name="Standard 5 5 2 3 6" xfId="12730"/>
    <cellStyle name="Standard 5 5 2 4" xfId="3142"/>
    <cellStyle name="Standard 5 5 2 4 2" xfId="11098"/>
    <cellStyle name="Standard 5 5 2 4 2 2" xfId="30684"/>
    <cellStyle name="Standard 5 5 2 4 2 3" xfId="19055"/>
    <cellStyle name="Standard 5 5 2 4 3" xfId="5794"/>
    <cellStyle name="Standard 5 5 2 4 3 2" xfId="25379"/>
    <cellStyle name="Standard 5 5 2 4 4" xfId="22727"/>
    <cellStyle name="Standard 5 5 2 4 5" xfId="13750"/>
    <cellStyle name="Standard 5 5 2 5" xfId="1714"/>
    <cellStyle name="Standard 5 5 2 5 2" xfId="9670"/>
    <cellStyle name="Standard 5 5 2 5 2 2" xfId="29256"/>
    <cellStyle name="Standard 5 5 2 5 2 3" xfId="17627"/>
    <cellStyle name="Standard 5 5 2 5 3" xfId="7018"/>
    <cellStyle name="Standard 5 5 2 5 3 2" xfId="26603"/>
    <cellStyle name="Standard 5 5 2 5 4" xfId="21299"/>
    <cellStyle name="Standard 5 5 2 5 5" xfId="14974"/>
    <cellStyle name="Standard 5 5 2 6" xfId="8446"/>
    <cellStyle name="Standard 5 5 2 6 2" xfId="28032"/>
    <cellStyle name="Standard 5 5 2 6 3" xfId="16403"/>
    <cellStyle name="Standard 5 5 2 7" xfId="4366"/>
    <cellStyle name="Standard 5 5 2 7 2" xfId="23951"/>
    <cellStyle name="Standard 5 5 2 8" xfId="20075"/>
    <cellStyle name="Standard 5 5 2 9" xfId="12322"/>
    <cellStyle name="Standard 5 5 3" xfId="820"/>
    <cellStyle name="Standard 5 5 3 2" xfId="2452"/>
    <cellStyle name="Standard 5 5 3 2 2" xfId="7756"/>
    <cellStyle name="Standard 5 5 3 2 2 2" xfId="27341"/>
    <cellStyle name="Standard 5 5 3 2 2 3" xfId="15712"/>
    <cellStyle name="Standard 5 5 3 2 3" xfId="10408"/>
    <cellStyle name="Standard 5 5 3 2 3 2" xfId="29994"/>
    <cellStyle name="Standard 5 5 3 2 3 3" xfId="18365"/>
    <cellStyle name="Standard 5 5 3 2 4" xfId="5104"/>
    <cellStyle name="Standard 5 5 3 2 4 2" xfId="24689"/>
    <cellStyle name="Standard 5 5 3 2 5" xfId="22037"/>
    <cellStyle name="Standard 5 5 3 2 6" xfId="13060"/>
    <cellStyle name="Standard 5 5 3 3" xfId="3472"/>
    <cellStyle name="Standard 5 5 3 3 2" xfId="11428"/>
    <cellStyle name="Standard 5 5 3 3 2 2" xfId="31014"/>
    <cellStyle name="Standard 5 5 3 3 2 3" xfId="19385"/>
    <cellStyle name="Standard 5 5 3 3 3" xfId="6124"/>
    <cellStyle name="Standard 5 5 3 3 3 2" xfId="25709"/>
    <cellStyle name="Standard 5 5 3 3 4" xfId="23057"/>
    <cellStyle name="Standard 5 5 3 3 5" xfId="14080"/>
    <cellStyle name="Standard 5 5 3 4" xfId="1432"/>
    <cellStyle name="Standard 5 5 3 4 2" xfId="9388"/>
    <cellStyle name="Standard 5 5 3 4 2 2" xfId="28974"/>
    <cellStyle name="Standard 5 5 3 4 2 3" xfId="17345"/>
    <cellStyle name="Standard 5 5 3 4 3" xfId="6736"/>
    <cellStyle name="Standard 5 5 3 4 3 2" xfId="26321"/>
    <cellStyle name="Standard 5 5 3 4 4" xfId="21017"/>
    <cellStyle name="Standard 5 5 3 4 5" xfId="14692"/>
    <cellStyle name="Standard 5 5 3 5" xfId="8776"/>
    <cellStyle name="Standard 5 5 3 5 2" xfId="28362"/>
    <cellStyle name="Standard 5 5 3 5 3" xfId="16733"/>
    <cellStyle name="Standard 5 5 3 6" xfId="4084"/>
    <cellStyle name="Standard 5 5 3 6 2" xfId="23669"/>
    <cellStyle name="Standard 5 5 3 7" xfId="20405"/>
    <cellStyle name="Standard 5 5 3 8" xfId="12040"/>
    <cellStyle name="Standard 5 5 4" xfId="694"/>
    <cellStyle name="Standard 5 5 4 2" xfId="3346"/>
    <cellStyle name="Standard 5 5 4 2 2" xfId="11302"/>
    <cellStyle name="Standard 5 5 4 2 2 2" xfId="30888"/>
    <cellStyle name="Standard 5 5 4 2 2 3" xfId="19259"/>
    <cellStyle name="Standard 5 5 4 2 3" xfId="5998"/>
    <cellStyle name="Standard 5 5 4 2 3 2" xfId="25583"/>
    <cellStyle name="Standard 5 5 4 2 4" xfId="22931"/>
    <cellStyle name="Standard 5 5 4 2 5" xfId="13954"/>
    <cellStyle name="Standard 5 5 4 3" xfId="2326"/>
    <cellStyle name="Standard 5 5 4 3 2" xfId="10282"/>
    <cellStyle name="Standard 5 5 4 3 2 2" xfId="29868"/>
    <cellStyle name="Standard 5 5 4 3 2 3" xfId="18239"/>
    <cellStyle name="Standard 5 5 4 3 3" xfId="7630"/>
    <cellStyle name="Standard 5 5 4 3 3 2" xfId="27215"/>
    <cellStyle name="Standard 5 5 4 3 4" xfId="21911"/>
    <cellStyle name="Standard 5 5 4 3 5" xfId="15586"/>
    <cellStyle name="Standard 5 5 4 4" xfId="8650"/>
    <cellStyle name="Standard 5 5 4 4 2" xfId="28236"/>
    <cellStyle name="Standard 5 5 4 4 3" xfId="16607"/>
    <cellStyle name="Standard 5 5 4 5" xfId="4978"/>
    <cellStyle name="Standard 5 5 4 5 2" xfId="24563"/>
    <cellStyle name="Standard 5 5 4 6" xfId="20279"/>
    <cellStyle name="Standard 5 5 4 7" xfId="12934"/>
    <cellStyle name="Standard 5 5 5" xfId="1840"/>
    <cellStyle name="Standard 5 5 5 2" xfId="7144"/>
    <cellStyle name="Standard 5 5 5 2 2" xfId="26729"/>
    <cellStyle name="Standard 5 5 5 2 3" xfId="15100"/>
    <cellStyle name="Standard 5 5 5 3" xfId="9796"/>
    <cellStyle name="Standard 5 5 5 3 2" xfId="29382"/>
    <cellStyle name="Standard 5 5 5 3 3" xfId="17753"/>
    <cellStyle name="Standard 5 5 5 4" xfId="4492"/>
    <cellStyle name="Standard 5 5 5 4 2" xfId="24077"/>
    <cellStyle name="Standard 5 5 5 5" xfId="21425"/>
    <cellStyle name="Standard 5 5 5 6" xfId="12448"/>
    <cellStyle name="Standard 5 5 6" xfId="2860"/>
    <cellStyle name="Standard 5 5 6 2" xfId="10816"/>
    <cellStyle name="Standard 5 5 6 2 2" xfId="30402"/>
    <cellStyle name="Standard 5 5 6 2 3" xfId="18773"/>
    <cellStyle name="Standard 5 5 6 3" xfId="5512"/>
    <cellStyle name="Standard 5 5 6 3 2" xfId="25097"/>
    <cellStyle name="Standard 5 5 6 4" xfId="22445"/>
    <cellStyle name="Standard 5 5 6 5" xfId="13468"/>
    <cellStyle name="Standard 5 5 7" xfId="1306"/>
    <cellStyle name="Standard 5 5 7 2" xfId="9262"/>
    <cellStyle name="Standard 5 5 7 2 2" xfId="28848"/>
    <cellStyle name="Standard 5 5 7 2 3" xfId="17219"/>
    <cellStyle name="Standard 5 5 7 3" xfId="6610"/>
    <cellStyle name="Standard 5 5 7 3 2" xfId="26195"/>
    <cellStyle name="Standard 5 5 7 4" xfId="20891"/>
    <cellStyle name="Standard 5 5 7 5" xfId="14566"/>
    <cellStyle name="Standard 5 5 8" xfId="8164"/>
    <cellStyle name="Standard 5 5 8 2" xfId="27750"/>
    <cellStyle name="Standard 5 5 8 3" xfId="16121"/>
    <cellStyle name="Standard 5 5 9" xfId="3958"/>
    <cellStyle name="Standard 5 5 9 2" xfId="23543"/>
    <cellStyle name="Standard 5 6" xfId="292"/>
    <cellStyle name="Standard 5 6 10" xfId="19877"/>
    <cellStyle name="Standard 5 6 11" xfId="11872"/>
    <cellStyle name="Standard 5 6 2" xfId="448"/>
    <cellStyle name="Standard 5 6 2 2" xfId="1060"/>
    <cellStyle name="Standard 5 6 2 2 2" xfId="3712"/>
    <cellStyle name="Standard 5 6 2 2 2 2" xfId="11668"/>
    <cellStyle name="Standard 5 6 2 2 2 2 2" xfId="31254"/>
    <cellStyle name="Standard 5 6 2 2 2 2 3" xfId="19625"/>
    <cellStyle name="Standard 5 6 2 2 2 3" xfId="6364"/>
    <cellStyle name="Standard 5 6 2 2 2 3 2" xfId="25949"/>
    <cellStyle name="Standard 5 6 2 2 2 4" xfId="23297"/>
    <cellStyle name="Standard 5 6 2 2 2 5" xfId="14320"/>
    <cellStyle name="Standard 5 6 2 2 3" xfId="2692"/>
    <cellStyle name="Standard 5 6 2 2 3 2" xfId="10648"/>
    <cellStyle name="Standard 5 6 2 2 3 2 2" xfId="30234"/>
    <cellStyle name="Standard 5 6 2 2 3 2 3" xfId="18605"/>
    <cellStyle name="Standard 5 6 2 2 3 3" xfId="7996"/>
    <cellStyle name="Standard 5 6 2 2 3 3 2" xfId="27581"/>
    <cellStyle name="Standard 5 6 2 2 3 4" xfId="22277"/>
    <cellStyle name="Standard 5 6 2 2 3 5" xfId="15952"/>
    <cellStyle name="Standard 5 6 2 2 4" xfId="9016"/>
    <cellStyle name="Standard 5 6 2 2 4 2" xfId="28602"/>
    <cellStyle name="Standard 5 6 2 2 4 3" xfId="16973"/>
    <cellStyle name="Standard 5 6 2 2 5" xfId="5344"/>
    <cellStyle name="Standard 5 6 2 2 5 2" xfId="24929"/>
    <cellStyle name="Standard 5 6 2 2 6" xfId="20645"/>
    <cellStyle name="Standard 5 6 2 2 7" xfId="13300"/>
    <cellStyle name="Standard 5 6 2 3" xfId="2080"/>
    <cellStyle name="Standard 5 6 2 3 2" xfId="7384"/>
    <cellStyle name="Standard 5 6 2 3 2 2" xfId="26969"/>
    <cellStyle name="Standard 5 6 2 3 2 3" xfId="15340"/>
    <cellStyle name="Standard 5 6 2 3 3" xfId="10036"/>
    <cellStyle name="Standard 5 6 2 3 3 2" xfId="29622"/>
    <cellStyle name="Standard 5 6 2 3 3 3" xfId="17993"/>
    <cellStyle name="Standard 5 6 2 3 4" xfId="4732"/>
    <cellStyle name="Standard 5 6 2 3 4 2" xfId="24317"/>
    <cellStyle name="Standard 5 6 2 3 5" xfId="21665"/>
    <cellStyle name="Standard 5 6 2 3 6" xfId="12688"/>
    <cellStyle name="Standard 5 6 2 4" xfId="3100"/>
    <cellStyle name="Standard 5 6 2 4 2" xfId="11056"/>
    <cellStyle name="Standard 5 6 2 4 2 2" xfId="30642"/>
    <cellStyle name="Standard 5 6 2 4 2 3" xfId="19013"/>
    <cellStyle name="Standard 5 6 2 4 3" xfId="5752"/>
    <cellStyle name="Standard 5 6 2 4 3 2" xfId="25337"/>
    <cellStyle name="Standard 5 6 2 4 4" xfId="22685"/>
    <cellStyle name="Standard 5 6 2 4 5" xfId="13708"/>
    <cellStyle name="Standard 5 6 2 5" xfId="1672"/>
    <cellStyle name="Standard 5 6 2 5 2" xfId="9628"/>
    <cellStyle name="Standard 5 6 2 5 2 2" xfId="29214"/>
    <cellStyle name="Standard 5 6 2 5 2 3" xfId="17585"/>
    <cellStyle name="Standard 5 6 2 5 3" xfId="6976"/>
    <cellStyle name="Standard 5 6 2 5 3 2" xfId="26561"/>
    <cellStyle name="Standard 5 6 2 5 4" xfId="21257"/>
    <cellStyle name="Standard 5 6 2 5 5" xfId="14932"/>
    <cellStyle name="Standard 5 6 2 6" xfId="8404"/>
    <cellStyle name="Standard 5 6 2 6 2" xfId="27990"/>
    <cellStyle name="Standard 5 6 2 6 3" xfId="16361"/>
    <cellStyle name="Standard 5 6 2 7" xfId="4324"/>
    <cellStyle name="Standard 5 6 2 7 2" xfId="23909"/>
    <cellStyle name="Standard 5 6 2 8" xfId="20033"/>
    <cellStyle name="Standard 5 6 2 9" xfId="12280"/>
    <cellStyle name="Standard 5 6 3" xfId="904"/>
    <cellStyle name="Standard 5 6 3 2" xfId="2536"/>
    <cellStyle name="Standard 5 6 3 2 2" xfId="7840"/>
    <cellStyle name="Standard 5 6 3 2 2 2" xfId="27425"/>
    <cellStyle name="Standard 5 6 3 2 2 3" xfId="15796"/>
    <cellStyle name="Standard 5 6 3 2 3" xfId="10492"/>
    <cellStyle name="Standard 5 6 3 2 3 2" xfId="30078"/>
    <cellStyle name="Standard 5 6 3 2 3 3" xfId="18449"/>
    <cellStyle name="Standard 5 6 3 2 4" xfId="5188"/>
    <cellStyle name="Standard 5 6 3 2 4 2" xfId="24773"/>
    <cellStyle name="Standard 5 6 3 2 5" xfId="22121"/>
    <cellStyle name="Standard 5 6 3 2 6" xfId="13144"/>
    <cellStyle name="Standard 5 6 3 3" xfId="3556"/>
    <cellStyle name="Standard 5 6 3 3 2" xfId="11512"/>
    <cellStyle name="Standard 5 6 3 3 2 2" xfId="31098"/>
    <cellStyle name="Standard 5 6 3 3 2 3" xfId="19469"/>
    <cellStyle name="Standard 5 6 3 3 3" xfId="6208"/>
    <cellStyle name="Standard 5 6 3 3 3 2" xfId="25793"/>
    <cellStyle name="Standard 5 6 3 3 4" xfId="23141"/>
    <cellStyle name="Standard 5 6 3 3 5" xfId="14164"/>
    <cellStyle name="Standard 5 6 3 4" xfId="1516"/>
    <cellStyle name="Standard 5 6 3 4 2" xfId="9472"/>
    <cellStyle name="Standard 5 6 3 4 2 2" xfId="29058"/>
    <cellStyle name="Standard 5 6 3 4 2 3" xfId="17429"/>
    <cellStyle name="Standard 5 6 3 4 3" xfId="6820"/>
    <cellStyle name="Standard 5 6 3 4 3 2" xfId="26405"/>
    <cellStyle name="Standard 5 6 3 4 4" xfId="21101"/>
    <cellStyle name="Standard 5 6 3 4 5" xfId="14776"/>
    <cellStyle name="Standard 5 6 3 5" xfId="8860"/>
    <cellStyle name="Standard 5 6 3 5 2" xfId="28446"/>
    <cellStyle name="Standard 5 6 3 5 3" xfId="16817"/>
    <cellStyle name="Standard 5 6 3 6" xfId="4168"/>
    <cellStyle name="Standard 5 6 3 6 2" xfId="23753"/>
    <cellStyle name="Standard 5 6 3 7" xfId="20489"/>
    <cellStyle name="Standard 5 6 3 8" xfId="12124"/>
    <cellStyle name="Standard 5 6 4" xfId="652"/>
    <cellStyle name="Standard 5 6 4 2" xfId="3304"/>
    <cellStyle name="Standard 5 6 4 2 2" xfId="11260"/>
    <cellStyle name="Standard 5 6 4 2 2 2" xfId="30846"/>
    <cellStyle name="Standard 5 6 4 2 2 3" xfId="19217"/>
    <cellStyle name="Standard 5 6 4 2 3" xfId="5956"/>
    <cellStyle name="Standard 5 6 4 2 3 2" xfId="25541"/>
    <cellStyle name="Standard 5 6 4 2 4" xfId="22889"/>
    <cellStyle name="Standard 5 6 4 2 5" xfId="13912"/>
    <cellStyle name="Standard 5 6 4 3" xfId="2284"/>
    <cellStyle name="Standard 5 6 4 3 2" xfId="10240"/>
    <cellStyle name="Standard 5 6 4 3 2 2" xfId="29826"/>
    <cellStyle name="Standard 5 6 4 3 2 3" xfId="18197"/>
    <cellStyle name="Standard 5 6 4 3 3" xfId="7588"/>
    <cellStyle name="Standard 5 6 4 3 3 2" xfId="27173"/>
    <cellStyle name="Standard 5 6 4 3 4" xfId="21869"/>
    <cellStyle name="Standard 5 6 4 3 5" xfId="15544"/>
    <cellStyle name="Standard 5 6 4 4" xfId="8608"/>
    <cellStyle name="Standard 5 6 4 4 2" xfId="28194"/>
    <cellStyle name="Standard 5 6 4 4 3" xfId="16565"/>
    <cellStyle name="Standard 5 6 4 5" xfId="4936"/>
    <cellStyle name="Standard 5 6 4 5 2" xfId="24521"/>
    <cellStyle name="Standard 5 6 4 6" xfId="20237"/>
    <cellStyle name="Standard 5 6 4 7" xfId="12892"/>
    <cellStyle name="Standard 5 6 5" xfId="1924"/>
    <cellStyle name="Standard 5 6 5 2" xfId="7228"/>
    <cellStyle name="Standard 5 6 5 2 2" xfId="26813"/>
    <cellStyle name="Standard 5 6 5 2 3" xfId="15184"/>
    <cellStyle name="Standard 5 6 5 3" xfId="9880"/>
    <cellStyle name="Standard 5 6 5 3 2" xfId="29466"/>
    <cellStyle name="Standard 5 6 5 3 3" xfId="17837"/>
    <cellStyle name="Standard 5 6 5 4" xfId="4576"/>
    <cellStyle name="Standard 5 6 5 4 2" xfId="24161"/>
    <cellStyle name="Standard 5 6 5 5" xfId="21509"/>
    <cellStyle name="Standard 5 6 5 6" xfId="12532"/>
    <cellStyle name="Standard 5 6 6" xfId="2944"/>
    <cellStyle name="Standard 5 6 6 2" xfId="10900"/>
    <cellStyle name="Standard 5 6 6 2 2" xfId="30486"/>
    <cellStyle name="Standard 5 6 6 2 3" xfId="18857"/>
    <cellStyle name="Standard 5 6 6 3" xfId="5596"/>
    <cellStyle name="Standard 5 6 6 3 2" xfId="25181"/>
    <cellStyle name="Standard 5 6 6 4" xfId="22529"/>
    <cellStyle name="Standard 5 6 6 5" xfId="13552"/>
    <cellStyle name="Standard 5 6 7" xfId="1264"/>
    <cellStyle name="Standard 5 6 7 2" xfId="9220"/>
    <cellStyle name="Standard 5 6 7 2 2" xfId="28806"/>
    <cellStyle name="Standard 5 6 7 2 3" xfId="17177"/>
    <cellStyle name="Standard 5 6 7 3" xfId="6568"/>
    <cellStyle name="Standard 5 6 7 3 2" xfId="26153"/>
    <cellStyle name="Standard 5 6 7 4" xfId="20849"/>
    <cellStyle name="Standard 5 6 7 5" xfId="14524"/>
    <cellStyle name="Standard 5 6 8" xfId="8248"/>
    <cellStyle name="Standard 5 6 8 2" xfId="27834"/>
    <cellStyle name="Standard 5 6 8 3" xfId="16205"/>
    <cellStyle name="Standard 5 6 9" xfId="3916"/>
    <cellStyle name="Standard 5 6 9 2" xfId="23501"/>
    <cellStyle name="Standard 5 7" xfId="364"/>
    <cellStyle name="Standard 5 7 2" xfId="976"/>
    <cellStyle name="Standard 5 7 2 2" xfId="3628"/>
    <cellStyle name="Standard 5 7 2 2 2" xfId="11584"/>
    <cellStyle name="Standard 5 7 2 2 2 2" xfId="31170"/>
    <cellStyle name="Standard 5 7 2 2 2 3" xfId="19541"/>
    <cellStyle name="Standard 5 7 2 2 3" xfId="6280"/>
    <cellStyle name="Standard 5 7 2 2 3 2" xfId="25865"/>
    <cellStyle name="Standard 5 7 2 2 4" xfId="23213"/>
    <cellStyle name="Standard 5 7 2 2 5" xfId="14236"/>
    <cellStyle name="Standard 5 7 2 3" xfId="2608"/>
    <cellStyle name="Standard 5 7 2 3 2" xfId="10564"/>
    <cellStyle name="Standard 5 7 2 3 2 2" xfId="30150"/>
    <cellStyle name="Standard 5 7 2 3 2 3" xfId="18521"/>
    <cellStyle name="Standard 5 7 2 3 3" xfId="7912"/>
    <cellStyle name="Standard 5 7 2 3 3 2" xfId="27497"/>
    <cellStyle name="Standard 5 7 2 3 4" xfId="22193"/>
    <cellStyle name="Standard 5 7 2 3 5" xfId="15868"/>
    <cellStyle name="Standard 5 7 2 4" xfId="8932"/>
    <cellStyle name="Standard 5 7 2 4 2" xfId="28518"/>
    <cellStyle name="Standard 5 7 2 4 3" xfId="16889"/>
    <cellStyle name="Standard 5 7 2 5" xfId="5260"/>
    <cellStyle name="Standard 5 7 2 5 2" xfId="24845"/>
    <cellStyle name="Standard 5 7 2 6" xfId="20561"/>
    <cellStyle name="Standard 5 7 2 7" xfId="13216"/>
    <cellStyle name="Standard 5 7 3" xfId="1996"/>
    <cellStyle name="Standard 5 7 3 2" xfId="7300"/>
    <cellStyle name="Standard 5 7 3 2 2" xfId="26885"/>
    <cellStyle name="Standard 5 7 3 2 3" xfId="15256"/>
    <cellStyle name="Standard 5 7 3 3" xfId="9952"/>
    <cellStyle name="Standard 5 7 3 3 2" xfId="29538"/>
    <cellStyle name="Standard 5 7 3 3 3" xfId="17909"/>
    <cellStyle name="Standard 5 7 3 4" xfId="4648"/>
    <cellStyle name="Standard 5 7 3 4 2" xfId="24233"/>
    <cellStyle name="Standard 5 7 3 5" xfId="21581"/>
    <cellStyle name="Standard 5 7 3 6" xfId="12604"/>
    <cellStyle name="Standard 5 7 4" xfId="3016"/>
    <cellStyle name="Standard 5 7 4 2" xfId="10972"/>
    <cellStyle name="Standard 5 7 4 2 2" xfId="30558"/>
    <cellStyle name="Standard 5 7 4 2 3" xfId="18929"/>
    <cellStyle name="Standard 5 7 4 3" xfId="5668"/>
    <cellStyle name="Standard 5 7 4 3 2" xfId="25253"/>
    <cellStyle name="Standard 5 7 4 4" xfId="22601"/>
    <cellStyle name="Standard 5 7 4 5" xfId="13624"/>
    <cellStyle name="Standard 5 7 5" xfId="1588"/>
    <cellStyle name="Standard 5 7 5 2" xfId="9544"/>
    <cellStyle name="Standard 5 7 5 2 2" xfId="29130"/>
    <cellStyle name="Standard 5 7 5 2 3" xfId="17501"/>
    <cellStyle name="Standard 5 7 5 3" xfId="6892"/>
    <cellStyle name="Standard 5 7 5 3 2" xfId="26477"/>
    <cellStyle name="Standard 5 7 5 4" xfId="21173"/>
    <cellStyle name="Standard 5 7 5 5" xfId="14848"/>
    <cellStyle name="Standard 5 7 6" xfId="8320"/>
    <cellStyle name="Standard 5 7 6 2" xfId="27906"/>
    <cellStyle name="Standard 5 7 6 3" xfId="16277"/>
    <cellStyle name="Standard 5 7 7" xfId="4240"/>
    <cellStyle name="Standard 5 7 7 2" xfId="23825"/>
    <cellStyle name="Standard 5 7 8" xfId="19949"/>
    <cellStyle name="Standard 5 7 9" xfId="12196"/>
    <cellStyle name="Standard 5 8" xfId="778"/>
    <cellStyle name="Standard 5 8 2" xfId="2410"/>
    <cellStyle name="Standard 5 8 2 2" xfId="7714"/>
    <cellStyle name="Standard 5 8 2 2 2" xfId="27299"/>
    <cellStyle name="Standard 5 8 2 2 3" xfId="15670"/>
    <cellStyle name="Standard 5 8 2 3" xfId="10366"/>
    <cellStyle name="Standard 5 8 2 3 2" xfId="29952"/>
    <cellStyle name="Standard 5 8 2 3 3" xfId="18323"/>
    <cellStyle name="Standard 5 8 2 4" xfId="5062"/>
    <cellStyle name="Standard 5 8 2 4 2" xfId="24647"/>
    <cellStyle name="Standard 5 8 2 5" xfId="21995"/>
    <cellStyle name="Standard 5 8 2 6" xfId="13018"/>
    <cellStyle name="Standard 5 8 3" xfId="3430"/>
    <cellStyle name="Standard 5 8 3 2" xfId="11386"/>
    <cellStyle name="Standard 5 8 3 2 2" xfId="30972"/>
    <cellStyle name="Standard 5 8 3 2 3" xfId="19343"/>
    <cellStyle name="Standard 5 8 3 3" xfId="6082"/>
    <cellStyle name="Standard 5 8 3 3 2" xfId="25667"/>
    <cellStyle name="Standard 5 8 3 4" xfId="23015"/>
    <cellStyle name="Standard 5 8 3 5" xfId="14038"/>
    <cellStyle name="Standard 5 8 4" xfId="1390"/>
    <cellStyle name="Standard 5 8 4 2" xfId="9346"/>
    <cellStyle name="Standard 5 8 4 2 2" xfId="28932"/>
    <cellStyle name="Standard 5 8 4 2 3" xfId="17303"/>
    <cellStyle name="Standard 5 8 4 3" xfId="6694"/>
    <cellStyle name="Standard 5 8 4 3 2" xfId="26279"/>
    <cellStyle name="Standard 5 8 4 4" xfId="20975"/>
    <cellStyle name="Standard 5 8 4 5" xfId="14650"/>
    <cellStyle name="Standard 5 8 5" xfId="8734"/>
    <cellStyle name="Standard 5 8 5 2" xfId="28320"/>
    <cellStyle name="Standard 5 8 5 3" xfId="16691"/>
    <cellStyle name="Standard 5 8 6" xfId="4042"/>
    <cellStyle name="Standard 5 8 6 2" xfId="23627"/>
    <cellStyle name="Standard 5 8 7" xfId="20363"/>
    <cellStyle name="Standard 5 8 8" xfId="11998"/>
    <cellStyle name="Standard 5 9" xfId="568"/>
    <cellStyle name="Standard 5 9 2" xfId="3220"/>
    <cellStyle name="Standard 5 9 2 2" xfId="11176"/>
    <cellStyle name="Standard 5 9 2 2 2" xfId="30762"/>
    <cellStyle name="Standard 5 9 2 2 3" xfId="19133"/>
    <cellStyle name="Standard 5 9 2 3" xfId="5872"/>
    <cellStyle name="Standard 5 9 2 3 2" xfId="25457"/>
    <cellStyle name="Standard 5 9 2 4" xfId="22805"/>
    <cellStyle name="Standard 5 9 2 5" xfId="13828"/>
    <cellStyle name="Standard 5 9 3" xfId="2200"/>
    <cellStyle name="Standard 5 9 3 2" xfId="10156"/>
    <cellStyle name="Standard 5 9 3 2 2" xfId="29742"/>
    <cellStyle name="Standard 5 9 3 2 3" xfId="18113"/>
    <cellStyle name="Standard 5 9 3 3" xfId="7504"/>
    <cellStyle name="Standard 5 9 3 3 2" xfId="27089"/>
    <cellStyle name="Standard 5 9 3 4" xfId="21785"/>
    <cellStyle name="Standard 5 9 3 5" xfId="15460"/>
    <cellStyle name="Standard 5 9 4" xfId="8524"/>
    <cellStyle name="Standard 5 9 4 2" xfId="28110"/>
    <cellStyle name="Standard 5 9 4 3" xfId="16481"/>
    <cellStyle name="Standard 5 9 5" xfId="4852"/>
    <cellStyle name="Standard 5 9 5 2" xfId="24437"/>
    <cellStyle name="Standard 5 9 6" xfId="20153"/>
    <cellStyle name="Standard 5 9 7" xfId="12808"/>
    <cellStyle name="Standard 6" xfId="6"/>
    <cellStyle name="Standard 6 2" xfId="27690"/>
    <cellStyle name="Standard 6 3" xfId="16061"/>
    <cellStyle name="Standard 6 4" xfId="51"/>
    <cellStyle name="Standard 7" xfId="7"/>
    <cellStyle name="Standard 7 2" xfId="97"/>
    <cellStyle name="Standard 8" xfId="50"/>
    <cellStyle name="Standard 8 2" xfId="31370"/>
    <cellStyle name="Standard 8 2 2" xfId="31414"/>
    <cellStyle name="Standard 8 3" xfId="31381"/>
    <cellStyle name="Standard 8 4" xfId="31406"/>
    <cellStyle name="Standard 9" xfId="31371"/>
    <cellStyle name="Standard 9 2" xfId="31388"/>
    <cellStyle name="Standard 9 3" xfId="31415"/>
    <cellStyle name="Überschrift 1 2" xfId="10"/>
    <cellStyle name="Überschrift 1 2 2" xfId="31427"/>
    <cellStyle name="Überschrift 2 2" xfId="11"/>
    <cellStyle name="Überschrift 2 2 2" xfId="31428"/>
    <cellStyle name="Überschrift 3 2" xfId="12"/>
    <cellStyle name="Überschrift 3 2 2" xfId="31429"/>
    <cellStyle name="Überschrift 4 2" xfId="13"/>
    <cellStyle name="Überschrift 4 2 2" xfId="31430"/>
    <cellStyle name="Überschrift 5" xfId="9"/>
    <cellStyle name="Verknüpfte Zelle 2" xfId="20"/>
    <cellStyle name="Verknüpfte Zelle 2 2" xfId="31437"/>
    <cellStyle name="Warnender Text 2" xfId="22"/>
    <cellStyle name="Warnender Text 2 2" xfId="31439"/>
    <cellStyle name="Zelle überprüfen 2" xfId="21"/>
    <cellStyle name="Zelle überprüfen 2 2" xfId="31438"/>
  </cellStyles>
  <dxfs count="215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K579"/>
  <sheetViews>
    <sheetView tabSelected="1" zoomScale="85" zoomScaleNormal="85" workbookViewId="0">
      <selection activeCell="E23" sqref="E23"/>
    </sheetView>
  </sheetViews>
  <sheetFormatPr baseColWidth="10" defaultColWidth="9.140625" defaultRowHeight="14.25" customHeight="1" x14ac:dyDescent="0.25"/>
  <cols>
    <col min="1" max="1" width="8.42578125" bestFit="1" customWidth="1"/>
    <col min="2" max="2" width="6.5703125" customWidth="1"/>
    <col min="3" max="3" width="5.85546875" customWidth="1"/>
    <col min="4" max="4" width="14.5703125" bestFit="1" customWidth="1"/>
    <col min="5" max="5" width="7.140625" customWidth="1"/>
    <col min="6" max="6" width="13.28515625" bestFit="1" customWidth="1"/>
    <col min="7" max="7" width="5.5703125" customWidth="1"/>
    <col min="8" max="8" width="7.28515625" customWidth="1"/>
    <col min="9" max="9" width="17" bestFit="1" customWidth="1"/>
    <col min="10" max="10" width="12.28515625" bestFit="1" customWidth="1"/>
    <col min="11" max="11" width="20.140625" bestFit="1" customWidth="1"/>
    <col min="12" max="12" width="19.42578125" bestFit="1" customWidth="1"/>
    <col min="13" max="13" width="11.7109375" bestFit="1" customWidth="1"/>
    <col min="14" max="14" width="11.28515625" bestFit="1" customWidth="1"/>
    <col min="15" max="15" width="15.5703125" bestFit="1" customWidth="1"/>
    <col min="16" max="16" width="11.28515625" bestFit="1" customWidth="1"/>
    <col min="17" max="17" width="12.28515625" bestFit="1" customWidth="1"/>
    <col min="18" max="18" width="15.140625" bestFit="1" customWidth="1"/>
    <col min="19" max="19" width="15.5703125" bestFit="1" customWidth="1"/>
    <col min="20" max="20" width="10.28515625" bestFit="1" customWidth="1"/>
    <col min="21" max="21" width="16.42578125" bestFit="1" customWidth="1"/>
    <col min="22" max="22" width="17" bestFit="1" customWidth="1"/>
    <col min="23" max="23" width="11.85546875" bestFit="1" customWidth="1"/>
    <col min="24" max="24" width="12.42578125" bestFit="1" customWidth="1"/>
    <col min="25" max="25" width="12.140625" bestFit="1" customWidth="1"/>
    <col min="26" max="26" width="14.42578125" bestFit="1" customWidth="1"/>
    <col min="27" max="27" width="19.28515625" bestFit="1" customWidth="1"/>
    <col min="28" max="28" width="11.42578125"/>
    <col min="29" max="29" width="12.140625" customWidth="1"/>
    <col min="30" max="30" width="13.5703125" customWidth="1"/>
    <col min="31" max="31" width="13.28515625" customWidth="1"/>
    <col min="32" max="33" width="10" customWidth="1"/>
    <col min="34" max="34" width="44.28515625" bestFit="1" customWidth="1"/>
    <col min="35" max="35" width="12.5703125" customWidth="1"/>
    <col min="36" max="36" width="9.28515625" customWidth="1"/>
    <col min="37" max="37" width="17.28515625" bestFit="1" customWidth="1"/>
    <col min="38" max="38" width="7.28515625" customWidth="1"/>
    <col min="39" max="39" width="11.85546875" bestFit="1" customWidth="1"/>
    <col min="40" max="40" width="9.42578125" bestFit="1" customWidth="1"/>
    <col min="41" max="41" width="9.5703125" bestFit="1" customWidth="1"/>
    <col min="42" max="42" width="18.85546875" bestFit="1" customWidth="1"/>
    <col min="43" max="43" width="18.140625" bestFit="1" customWidth="1"/>
    <col min="44" max="44" width="8.5703125" bestFit="1" customWidth="1"/>
    <col min="45" max="45" width="9" bestFit="1" customWidth="1"/>
    <col min="46" max="46" width="11.5703125" bestFit="1" customWidth="1"/>
    <col min="47" max="47" width="12.42578125" bestFit="1" customWidth="1"/>
    <col min="48" max="48" width="16.140625" bestFit="1" customWidth="1"/>
    <col min="50" max="50" width="7.85546875" bestFit="1" customWidth="1"/>
  </cols>
  <sheetData>
    <row r="1" spans="1:87" s="17" customFormat="1" ht="14.25" customHeight="1" thickBot="1" x14ac:dyDescent="0.3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118" t="s">
        <v>66</v>
      </c>
      <c r="AC1" s="36" t="s">
        <v>67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W1" s="51"/>
      <c r="AX1" s="51" t="s">
        <v>745</v>
      </c>
      <c r="AY1" s="52" t="s">
        <v>768</v>
      </c>
      <c r="AZ1" s="53" t="s">
        <v>761</v>
      </c>
      <c r="BA1" s="53" t="s">
        <v>769</v>
      </c>
      <c r="BB1" s="54" t="s">
        <v>770</v>
      </c>
      <c r="BC1" s="55" t="s">
        <v>771</v>
      </c>
      <c r="BD1" t="s">
        <v>832</v>
      </c>
      <c r="BE1" s="56" t="s">
        <v>778</v>
      </c>
      <c r="BF1" s="57" t="s">
        <v>772</v>
      </c>
      <c r="BG1" s="57" t="s">
        <v>773</v>
      </c>
      <c r="BH1" s="17" t="s">
        <v>829</v>
      </c>
    </row>
    <row r="2" spans="1:87" ht="14.25" customHeight="1" x14ac:dyDescent="0.25">
      <c r="A2" s="58">
        <v>0</v>
      </c>
      <c r="B2" s="59" t="s">
        <v>78</v>
      </c>
      <c r="C2" s="59" t="s">
        <v>28</v>
      </c>
      <c r="D2" s="59" t="s">
        <v>79</v>
      </c>
      <c r="E2" s="59"/>
      <c r="F2" s="59" t="s">
        <v>80</v>
      </c>
      <c r="G2" s="58">
        <v>1</v>
      </c>
      <c r="H2" s="58">
        <v>30</v>
      </c>
      <c r="I2" s="59" t="s">
        <v>92</v>
      </c>
      <c r="J2" s="58">
        <v>9165180138</v>
      </c>
      <c r="K2" s="58">
        <v>0</v>
      </c>
      <c r="L2" s="58">
        <v>0</v>
      </c>
      <c r="M2" s="58">
        <v>12</v>
      </c>
      <c r="N2" s="60">
        <v>0</v>
      </c>
      <c r="O2" s="58">
        <v>1</v>
      </c>
      <c r="P2" s="58">
        <v>26</v>
      </c>
      <c r="Q2" s="58">
        <v>14</v>
      </c>
      <c r="R2" s="60">
        <v>0</v>
      </c>
      <c r="S2" s="58">
        <v>14</v>
      </c>
      <c r="T2" s="58">
        <v>1</v>
      </c>
      <c r="U2" s="58">
        <v>3</v>
      </c>
      <c r="V2" s="58">
        <v>1</v>
      </c>
      <c r="W2" s="59">
        <v>0</v>
      </c>
      <c r="X2" s="58">
        <v>1</v>
      </c>
      <c r="Y2" s="58">
        <v>5</v>
      </c>
      <c r="Z2" s="59">
        <f>SUM(M2:Y2)</f>
        <v>78</v>
      </c>
      <c r="AA2" s="59">
        <f>SUM(U2:X2)</f>
        <v>5</v>
      </c>
      <c r="AC2" s="59">
        <v>0</v>
      </c>
      <c r="AD2" s="58">
        <v>1</v>
      </c>
      <c r="AE2" s="58">
        <v>7</v>
      </c>
      <c r="AF2" s="58">
        <v>1</v>
      </c>
      <c r="AG2" s="58">
        <v>13</v>
      </c>
      <c r="AH2" s="59" t="s">
        <v>86</v>
      </c>
      <c r="AI2" s="58">
        <v>3</v>
      </c>
      <c r="AJ2" s="58">
        <v>1</v>
      </c>
      <c r="AK2" s="59" t="s">
        <v>627</v>
      </c>
      <c r="AL2" s="59">
        <f>IF(OR(NOT(ISBLANK(V2)),NOT(ISBLANK(W2)),NOT(ISBLANK(X2)),NOT(ISBLANK(Y2)),AD2=2,AD2=3),1,0)</f>
        <v>1</v>
      </c>
      <c r="AM2" s="59" t="s">
        <v>27</v>
      </c>
      <c r="AN2" s="59" t="s">
        <v>680</v>
      </c>
      <c r="AO2" s="58">
        <v>24</v>
      </c>
      <c r="AP2" s="59" t="s">
        <v>677</v>
      </c>
      <c r="AQ2" s="59" t="s">
        <v>679</v>
      </c>
      <c r="AR2" s="59" t="s">
        <v>27</v>
      </c>
      <c r="AS2" s="59" t="s">
        <v>681</v>
      </c>
      <c r="AT2" s="59" t="s">
        <v>27</v>
      </c>
      <c r="AU2" s="59" t="s">
        <v>27</v>
      </c>
      <c r="AV2" s="61">
        <v>35</v>
      </c>
      <c r="AW2" s="62"/>
      <c r="AX2" s="62" t="s">
        <v>747</v>
      </c>
      <c r="AY2" s="62">
        <v>15.351000000000001</v>
      </c>
      <c r="AZ2" s="62">
        <f>IF(Z2&gt;0,AY2/Z2,"")</f>
        <v>0.19680769230769232</v>
      </c>
      <c r="BA2" s="62">
        <f>IF(AY2&gt;0,Z2/AY2,"")</f>
        <v>5.0811022083251904</v>
      </c>
      <c r="BB2" s="62"/>
      <c r="BC2" s="62">
        <v>79</v>
      </c>
      <c r="BD2">
        <v>0.11976166832174777</v>
      </c>
      <c r="BE2" s="62"/>
      <c r="BF2" s="62"/>
      <c r="BG2" s="62"/>
      <c r="BH2" s="120"/>
      <c r="BI2" s="18"/>
      <c r="BJ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</row>
    <row r="3" spans="1:87" ht="14.25" customHeight="1" x14ac:dyDescent="0.25">
      <c r="A3" s="58">
        <v>16</v>
      </c>
      <c r="B3" s="59" t="s">
        <v>78</v>
      </c>
      <c r="C3" s="59" t="s">
        <v>26</v>
      </c>
      <c r="D3" s="59" t="s">
        <v>79</v>
      </c>
      <c r="E3" s="59"/>
      <c r="F3" s="59" t="s">
        <v>80</v>
      </c>
      <c r="G3" s="58">
        <v>1</v>
      </c>
      <c r="H3" s="58">
        <v>30</v>
      </c>
      <c r="I3" s="59" t="s">
        <v>95</v>
      </c>
      <c r="J3" s="58">
        <v>959124226</v>
      </c>
      <c r="K3" s="58">
        <v>0</v>
      </c>
      <c r="L3" s="58">
        <v>0</v>
      </c>
      <c r="M3" s="58">
        <v>12</v>
      </c>
      <c r="N3" s="60">
        <v>0</v>
      </c>
      <c r="O3" s="58">
        <v>3</v>
      </c>
      <c r="P3" s="58">
        <v>19</v>
      </c>
      <c r="Q3" s="58">
        <v>7</v>
      </c>
      <c r="R3" s="60">
        <v>0</v>
      </c>
      <c r="S3" s="58">
        <v>7</v>
      </c>
      <c r="T3" s="58">
        <v>2</v>
      </c>
      <c r="U3" s="58">
        <v>3</v>
      </c>
      <c r="V3" s="58">
        <v>5</v>
      </c>
      <c r="W3" s="59">
        <v>0</v>
      </c>
      <c r="X3" s="58">
        <v>3</v>
      </c>
      <c r="Y3" s="58">
        <v>11</v>
      </c>
      <c r="Z3" s="59">
        <f>SUM(M3:Y3)</f>
        <v>72</v>
      </c>
      <c r="AA3" s="59">
        <f>SUM(U3:X3)</f>
        <v>11</v>
      </c>
      <c r="AC3" s="59">
        <v>0</v>
      </c>
      <c r="AD3" s="58">
        <v>2</v>
      </c>
      <c r="AE3" s="58">
        <v>4</v>
      </c>
      <c r="AF3" s="58">
        <v>2</v>
      </c>
      <c r="AG3" s="58">
        <v>13</v>
      </c>
      <c r="AH3" s="59" t="s">
        <v>116</v>
      </c>
      <c r="AI3" s="58">
        <v>1</v>
      </c>
      <c r="AJ3" s="58">
        <v>1</v>
      </c>
      <c r="AK3" s="59" t="s">
        <v>628</v>
      </c>
      <c r="AL3" s="59">
        <f>IF(OR(NOT(ISBLANK(V3)),NOT(ISBLANK(W3)),NOT(ISBLANK(X3)),NOT(ISBLANK(Y3)),AD3=2,AD3=3),1,0)</f>
        <v>1</v>
      </c>
      <c r="AM3" s="59" t="s">
        <v>27</v>
      </c>
      <c r="AN3" s="59" t="s">
        <v>680</v>
      </c>
      <c r="AO3" s="58">
        <v>26</v>
      </c>
      <c r="AP3" s="59" t="s">
        <v>677</v>
      </c>
      <c r="AQ3" s="59" t="s">
        <v>683</v>
      </c>
      <c r="AR3" s="59" t="s">
        <v>27</v>
      </c>
      <c r="AS3" s="59" t="s">
        <v>684</v>
      </c>
      <c r="AT3" s="59" t="s">
        <v>27</v>
      </c>
      <c r="AU3" s="59" t="s">
        <v>27</v>
      </c>
      <c r="AV3" s="59" t="s">
        <v>27</v>
      </c>
      <c r="AW3" s="62"/>
      <c r="AX3" s="62" t="s">
        <v>748</v>
      </c>
      <c r="AY3" s="62">
        <v>31.574000000000002</v>
      </c>
      <c r="AZ3" s="62">
        <f>IF(Z3&gt;0,AY3/Z3,"")</f>
        <v>0.43852777777777779</v>
      </c>
      <c r="BA3" s="62">
        <f>IF(AY3&gt;0,Z3/AY3,"")</f>
        <v>2.280357255970102</v>
      </c>
      <c r="BB3" s="62"/>
      <c r="BC3" s="62">
        <v>93</v>
      </c>
      <c r="BD3">
        <v>0.18390629753574689</v>
      </c>
      <c r="BE3" s="62"/>
      <c r="BF3" s="62"/>
      <c r="BG3" s="62"/>
      <c r="BH3" s="120"/>
      <c r="BI3" s="18"/>
      <c r="BJ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</row>
    <row r="4" spans="1:87" ht="14.25" customHeight="1" x14ac:dyDescent="0.25">
      <c r="A4" s="58">
        <v>21</v>
      </c>
      <c r="B4" s="59" t="s">
        <v>78</v>
      </c>
      <c r="C4" s="59" t="s">
        <v>28</v>
      </c>
      <c r="D4" s="59" t="s">
        <v>79</v>
      </c>
      <c r="E4" s="59"/>
      <c r="F4" s="59" t="s">
        <v>80</v>
      </c>
      <c r="G4" s="58">
        <v>1</v>
      </c>
      <c r="H4" s="58">
        <v>30</v>
      </c>
      <c r="I4" s="59" t="s">
        <v>98</v>
      </c>
      <c r="J4" s="58">
        <v>871611960</v>
      </c>
      <c r="K4" s="58">
        <v>69.571428571428598</v>
      </c>
      <c r="L4" s="58">
        <v>0.50151975683890604</v>
      </c>
      <c r="M4" s="58">
        <v>1</v>
      </c>
      <c r="N4" s="60">
        <v>0</v>
      </c>
      <c r="O4" s="60">
        <v>0</v>
      </c>
      <c r="P4" s="58">
        <v>2</v>
      </c>
      <c r="Q4" s="58">
        <v>1</v>
      </c>
      <c r="R4" s="58">
        <v>1</v>
      </c>
      <c r="S4" s="58">
        <v>1</v>
      </c>
      <c r="T4" s="58">
        <v>1</v>
      </c>
      <c r="U4" s="58">
        <v>1</v>
      </c>
      <c r="V4" s="58">
        <v>1</v>
      </c>
      <c r="W4" s="59">
        <v>0</v>
      </c>
      <c r="X4" s="60">
        <v>0</v>
      </c>
      <c r="Y4" s="58">
        <v>2</v>
      </c>
      <c r="Z4" s="59">
        <f>SUM(M4:Y4)</f>
        <v>11</v>
      </c>
      <c r="AA4" s="59">
        <f>SUM(U4:X4)</f>
        <v>2</v>
      </c>
      <c r="AB4" t="s">
        <v>102</v>
      </c>
      <c r="AC4" s="59">
        <v>0</v>
      </c>
      <c r="AD4" s="58">
        <v>0</v>
      </c>
      <c r="AE4" s="58">
        <v>1</v>
      </c>
      <c r="AF4" s="58">
        <v>0</v>
      </c>
      <c r="AG4" s="58">
        <v>3</v>
      </c>
      <c r="AH4" s="59" t="s">
        <v>90</v>
      </c>
      <c r="AI4" s="58">
        <v>4</v>
      </c>
      <c r="AJ4" s="60"/>
      <c r="AK4" s="59" t="s">
        <v>629</v>
      </c>
      <c r="AL4" s="59">
        <f>IF(OR(NOT(ISBLANK(V4)),NOT(ISBLANK(W4)),NOT(ISBLANK(X4)),NOT(ISBLANK(Y4)),AD4=2,AD4=3),1,0)</f>
        <v>1</v>
      </c>
      <c r="AM4" s="59" t="s">
        <v>27</v>
      </c>
      <c r="AN4" s="59" t="s">
        <v>673</v>
      </c>
      <c r="AO4" s="58">
        <v>28</v>
      </c>
      <c r="AP4" s="59" t="s">
        <v>677</v>
      </c>
      <c r="AQ4" s="59" t="s">
        <v>685</v>
      </c>
      <c r="AR4" s="59" t="s">
        <v>27</v>
      </c>
      <c r="AS4" s="59" t="s">
        <v>686</v>
      </c>
      <c r="AT4" s="59" t="s">
        <v>27</v>
      </c>
      <c r="AU4" s="59" t="s">
        <v>27</v>
      </c>
      <c r="AV4" s="59" t="s">
        <v>27</v>
      </c>
      <c r="AW4" s="62"/>
      <c r="AX4" s="62" t="s">
        <v>747</v>
      </c>
      <c r="AY4" s="62">
        <v>10.246</v>
      </c>
      <c r="AZ4" s="62">
        <f>IF(Z4&gt;0,AY4/Z4,"")</f>
        <v>0.93145454545454553</v>
      </c>
      <c r="BA4" s="62">
        <f>IF(AY4&gt;0,Z4/AY4,"")</f>
        <v>1.073589693538942</v>
      </c>
      <c r="BB4" s="62">
        <v>9.4879999999999995</v>
      </c>
      <c r="BC4" s="62"/>
      <c r="BD4">
        <v>0</v>
      </c>
      <c r="BE4" s="62"/>
      <c r="BF4" s="62"/>
      <c r="BG4" s="62"/>
      <c r="BH4" s="120">
        <v>9.4879999999999995</v>
      </c>
      <c r="BI4" s="18"/>
      <c r="BJ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</row>
    <row r="5" spans="1:87" ht="14.25" customHeight="1" x14ac:dyDescent="0.25">
      <c r="A5" s="58">
        <v>37</v>
      </c>
      <c r="B5" s="59" t="s">
        <v>78</v>
      </c>
      <c r="C5" s="59" t="s">
        <v>28</v>
      </c>
      <c r="D5" s="59" t="s">
        <v>79</v>
      </c>
      <c r="E5" s="59"/>
      <c r="F5" s="59" t="s">
        <v>80</v>
      </c>
      <c r="G5" s="58">
        <v>1</v>
      </c>
      <c r="H5" s="58">
        <v>30</v>
      </c>
      <c r="I5" s="59" t="s">
        <v>101</v>
      </c>
      <c r="J5" s="58">
        <v>17888851</v>
      </c>
      <c r="K5" s="58">
        <v>69.571428571428598</v>
      </c>
      <c r="L5" s="58">
        <v>0.50151975683890604</v>
      </c>
      <c r="M5" s="58">
        <v>1</v>
      </c>
      <c r="N5" s="60">
        <v>0</v>
      </c>
      <c r="O5" s="60">
        <v>0</v>
      </c>
      <c r="P5" s="58">
        <v>1</v>
      </c>
      <c r="Q5" s="60">
        <v>0</v>
      </c>
      <c r="R5" s="58">
        <v>1</v>
      </c>
      <c r="S5" s="60">
        <v>0</v>
      </c>
      <c r="T5" s="58">
        <v>1</v>
      </c>
      <c r="U5" s="60">
        <v>0</v>
      </c>
      <c r="V5" s="60">
        <v>0</v>
      </c>
      <c r="W5" s="59">
        <v>0</v>
      </c>
      <c r="X5" s="60">
        <v>0</v>
      </c>
      <c r="Y5" s="60">
        <v>0</v>
      </c>
      <c r="Z5" s="59">
        <f>SUM(M5:Y5)</f>
        <v>4</v>
      </c>
      <c r="AA5" s="59">
        <f>SUM(U5:X5)</f>
        <v>0</v>
      </c>
      <c r="AB5" t="s">
        <v>102</v>
      </c>
      <c r="AC5" s="59">
        <v>0</v>
      </c>
      <c r="AD5" s="58">
        <v>0</v>
      </c>
      <c r="AE5" s="58">
        <v>0</v>
      </c>
      <c r="AF5" s="58">
        <v>0</v>
      </c>
      <c r="AG5" s="58">
        <v>1</v>
      </c>
      <c r="AH5" s="59" t="s">
        <v>90</v>
      </c>
      <c r="AI5" s="58">
        <v>4</v>
      </c>
      <c r="AJ5" s="60"/>
      <c r="AK5" s="59" t="s">
        <v>630</v>
      </c>
      <c r="AL5" s="59">
        <f>IF(OR(NOT(ISBLANK(V5)),NOT(ISBLANK(W5)),NOT(ISBLANK(X5)),NOT(ISBLANK(Y5)),AD5=2,AD5=3),1,0)</f>
        <v>1</v>
      </c>
      <c r="AM5" s="59" t="s">
        <v>27</v>
      </c>
      <c r="AN5" s="59" t="s">
        <v>680</v>
      </c>
      <c r="AO5" s="58">
        <v>30</v>
      </c>
      <c r="AP5" s="59" t="s">
        <v>674</v>
      </c>
      <c r="AQ5" s="59" t="s">
        <v>687</v>
      </c>
      <c r="AR5" s="59" t="s">
        <v>27</v>
      </c>
      <c r="AS5" s="59" t="s">
        <v>688</v>
      </c>
      <c r="AT5" s="59" t="s">
        <v>27</v>
      </c>
      <c r="AU5" s="59" t="s">
        <v>27</v>
      </c>
      <c r="AV5" s="59" t="s">
        <v>27</v>
      </c>
      <c r="AW5" s="62"/>
      <c r="AX5" s="62" t="s">
        <v>748</v>
      </c>
      <c r="AY5" s="62">
        <v>5.7629999999999999</v>
      </c>
      <c r="AZ5" s="62">
        <f>IF(Z5&gt;0,AY5/Z5,"")</f>
        <v>1.44075</v>
      </c>
      <c r="BA5" s="62">
        <f>IF(AY5&gt;0,Z5/AY5,"")</f>
        <v>0.69408294291167794</v>
      </c>
      <c r="BB5" s="62">
        <v>4.5330000000000004</v>
      </c>
      <c r="BC5" s="62">
        <v>93</v>
      </c>
      <c r="BD5">
        <v>0</v>
      </c>
      <c r="BE5" s="62" t="s">
        <v>89</v>
      </c>
      <c r="BF5" s="62">
        <v>1</v>
      </c>
      <c r="BG5" s="62"/>
      <c r="BH5" s="120">
        <v>4.5329999999999995</v>
      </c>
      <c r="BI5" s="50"/>
      <c r="BJ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</row>
    <row r="6" spans="1:87" ht="14.25" customHeight="1" x14ac:dyDescent="0.25">
      <c r="A6" s="58">
        <v>53</v>
      </c>
      <c r="B6" s="59" t="s">
        <v>78</v>
      </c>
      <c r="C6" s="59" t="s">
        <v>28</v>
      </c>
      <c r="D6" s="59" t="s">
        <v>79</v>
      </c>
      <c r="E6" s="59"/>
      <c r="F6" s="59" t="s">
        <v>80</v>
      </c>
      <c r="G6" s="58">
        <v>1</v>
      </c>
      <c r="H6" s="58">
        <v>30</v>
      </c>
      <c r="I6" s="59" t="s">
        <v>104</v>
      </c>
      <c r="J6" s="58">
        <v>134766397</v>
      </c>
      <c r="K6" s="58">
        <v>64.857142857142904</v>
      </c>
      <c r="L6" s="58">
        <v>0.40121580547112501</v>
      </c>
      <c r="M6" s="60">
        <v>0</v>
      </c>
      <c r="N6" s="60">
        <v>0</v>
      </c>
      <c r="O6" s="60">
        <v>0</v>
      </c>
      <c r="P6" s="60">
        <v>0</v>
      </c>
      <c r="Q6" s="60">
        <v>0</v>
      </c>
      <c r="R6" s="60">
        <v>0</v>
      </c>
      <c r="S6" s="60">
        <v>0</v>
      </c>
      <c r="T6" s="60">
        <v>0</v>
      </c>
      <c r="U6" s="60">
        <v>0</v>
      </c>
      <c r="V6" s="60">
        <v>0</v>
      </c>
      <c r="W6" s="59">
        <v>0</v>
      </c>
      <c r="X6" s="60">
        <v>0</v>
      </c>
      <c r="Y6" s="60">
        <v>0</v>
      </c>
      <c r="Z6" s="59">
        <f>SUM(M6:Y6)</f>
        <v>0</v>
      </c>
      <c r="AA6" s="59">
        <f>SUM(U6:X6)</f>
        <v>0</v>
      </c>
      <c r="AB6" t="s">
        <v>99</v>
      </c>
      <c r="AC6" s="59">
        <v>0</v>
      </c>
      <c r="AD6" s="58">
        <v>0</v>
      </c>
      <c r="AE6" s="58">
        <v>0</v>
      </c>
      <c r="AF6" s="58">
        <v>0</v>
      </c>
      <c r="AG6" s="58">
        <v>0</v>
      </c>
      <c r="AH6" s="59" t="s">
        <v>90</v>
      </c>
      <c r="AI6" s="58">
        <v>4</v>
      </c>
      <c r="AJ6" s="60"/>
      <c r="AK6" s="59" t="s">
        <v>631</v>
      </c>
      <c r="AL6" s="59">
        <f>IF(OR(NOT(ISBLANK(V6)),NOT(ISBLANK(W6)),NOT(ISBLANK(X6)),NOT(ISBLANK(Y6)),AD6=2,AD6=3),1,0)</f>
        <v>1</v>
      </c>
      <c r="AM6" s="59" t="s">
        <v>27</v>
      </c>
      <c r="AN6" s="59" t="s">
        <v>673</v>
      </c>
      <c r="AO6" s="58">
        <v>20</v>
      </c>
      <c r="AP6" s="59" t="s">
        <v>674</v>
      </c>
      <c r="AQ6" s="59" t="s">
        <v>689</v>
      </c>
      <c r="AR6" s="59" t="s">
        <v>27</v>
      </c>
      <c r="AS6" s="59" t="s">
        <v>27</v>
      </c>
      <c r="AT6" s="59" t="s">
        <v>27</v>
      </c>
      <c r="AU6" s="59" t="s">
        <v>27</v>
      </c>
      <c r="AV6" s="59" t="s">
        <v>27</v>
      </c>
      <c r="AW6" s="62"/>
      <c r="AX6" s="62" t="s">
        <v>747</v>
      </c>
      <c r="AY6" s="62">
        <v>15.453000000000001</v>
      </c>
      <c r="AZ6" s="62" t="str">
        <f>IF(Z6&gt;0,AY6/Z6,"")</f>
        <v/>
      </c>
      <c r="BA6" s="62">
        <f>IF(AY6&gt;0,Z6/AY6,"")</f>
        <v>0</v>
      </c>
      <c r="BB6" s="62">
        <v>14.496</v>
      </c>
      <c r="BC6" s="62">
        <v>20</v>
      </c>
      <c r="BE6" s="62"/>
      <c r="BF6" s="62"/>
      <c r="BG6" s="62"/>
      <c r="BH6" s="120">
        <v>14.495999999999999</v>
      </c>
      <c r="BI6" s="18"/>
      <c r="BJ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</row>
    <row r="7" spans="1:87" ht="14.25" customHeight="1" x14ac:dyDescent="0.25">
      <c r="A7" s="58">
        <v>69</v>
      </c>
      <c r="B7" s="59" t="s">
        <v>78</v>
      </c>
      <c r="C7" s="59" t="s">
        <v>26</v>
      </c>
      <c r="D7" s="59" t="s">
        <v>79</v>
      </c>
      <c r="E7" s="59"/>
      <c r="F7" s="59" t="s">
        <v>80</v>
      </c>
      <c r="G7" s="58">
        <v>1</v>
      </c>
      <c r="H7" s="58">
        <v>30</v>
      </c>
      <c r="I7" s="59" t="s">
        <v>106</v>
      </c>
      <c r="J7" s="58">
        <v>90153375</v>
      </c>
      <c r="K7" s="58">
        <v>74.9375</v>
      </c>
      <c r="L7" s="58">
        <v>0.82900943396226401</v>
      </c>
      <c r="M7" s="58">
        <v>7</v>
      </c>
      <c r="N7" s="60">
        <v>0</v>
      </c>
      <c r="O7" s="58">
        <v>3</v>
      </c>
      <c r="P7" s="58">
        <v>15</v>
      </c>
      <c r="Q7" s="58">
        <v>7</v>
      </c>
      <c r="R7" s="58">
        <v>1</v>
      </c>
      <c r="S7" s="58">
        <v>7</v>
      </c>
      <c r="T7" s="58">
        <v>1</v>
      </c>
      <c r="U7" s="58">
        <v>2</v>
      </c>
      <c r="V7" s="58">
        <v>4.5</v>
      </c>
      <c r="W7" s="59">
        <v>0</v>
      </c>
      <c r="X7" s="58">
        <v>0.5</v>
      </c>
      <c r="Y7" s="58">
        <v>7</v>
      </c>
      <c r="Z7" s="59">
        <f>SUM(M7:Y7)</f>
        <v>55</v>
      </c>
      <c r="AA7" s="59">
        <f>SUM(U7:X7)</f>
        <v>7</v>
      </c>
      <c r="AB7" t="s">
        <v>99</v>
      </c>
      <c r="AC7" s="59">
        <v>0</v>
      </c>
      <c r="AD7" s="58">
        <v>7</v>
      </c>
      <c r="AE7" s="58">
        <v>3</v>
      </c>
      <c r="AF7" s="58">
        <v>2</v>
      </c>
      <c r="AG7" s="58">
        <v>21</v>
      </c>
      <c r="AH7" s="59" t="s">
        <v>116</v>
      </c>
      <c r="AI7" s="58">
        <v>1</v>
      </c>
      <c r="AJ7" s="58">
        <v>1</v>
      </c>
      <c r="AK7" s="59" t="s">
        <v>632</v>
      </c>
      <c r="AL7" s="59">
        <f>IF(OR(NOT(ISBLANK(V7)),NOT(ISBLANK(W7)),NOT(ISBLANK(X7)),NOT(ISBLANK(Y7)),AD7=2,AD7=3),1,0)</f>
        <v>1</v>
      </c>
      <c r="AM7" s="59" t="s">
        <v>27</v>
      </c>
      <c r="AN7" s="59" t="s">
        <v>673</v>
      </c>
      <c r="AO7" s="58">
        <v>18</v>
      </c>
      <c r="AP7" s="59" t="s">
        <v>677</v>
      </c>
      <c r="AQ7" s="59" t="s">
        <v>690</v>
      </c>
      <c r="AR7" s="59" t="s">
        <v>27</v>
      </c>
      <c r="AS7" s="59" t="s">
        <v>27</v>
      </c>
      <c r="AT7" s="59" t="s">
        <v>27</v>
      </c>
      <c r="AU7" s="59" t="s">
        <v>27</v>
      </c>
      <c r="AV7" s="59" t="s">
        <v>27</v>
      </c>
      <c r="AW7" s="62"/>
      <c r="AX7" s="62" t="s">
        <v>747</v>
      </c>
      <c r="AY7" s="62">
        <v>26.443999999999999</v>
      </c>
      <c r="AZ7" s="62">
        <f>IF(Z7&gt;0,AY7/Z7,"")</f>
        <v>0.48080000000000001</v>
      </c>
      <c r="BA7" s="62">
        <f>IF(AY7&gt;0,Z7/AY7,"")</f>
        <v>2.0798668885191347</v>
      </c>
      <c r="BB7" s="62">
        <v>21.568999999999999</v>
      </c>
      <c r="BC7" s="62" t="s">
        <v>774</v>
      </c>
      <c r="BD7">
        <v>0.56892553465601647</v>
      </c>
      <c r="BE7" s="62"/>
      <c r="BF7" s="62"/>
      <c r="BG7" s="62"/>
      <c r="BH7" s="120">
        <v>21.568999999999999</v>
      </c>
      <c r="BI7" s="18"/>
      <c r="BJ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</row>
    <row r="8" spans="1:87" ht="14.25" customHeight="1" x14ac:dyDescent="0.25">
      <c r="A8" s="58">
        <v>72</v>
      </c>
      <c r="B8" s="59" t="s">
        <v>78</v>
      </c>
      <c r="C8" s="59" t="s">
        <v>26</v>
      </c>
      <c r="D8" s="59" t="s">
        <v>79</v>
      </c>
      <c r="E8" s="59"/>
      <c r="F8" s="59" t="s">
        <v>80</v>
      </c>
      <c r="G8" s="58">
        <v>1</v>
      </c>
      <c r="H8" s="58">
        <v>30</v>
      </c>
      <c r="I8" s="59" t="s">
        <v>106</v>
      </c>
      <c r="J8" s="58">
        <v>90153375</v>
      </c>
      <c r="K8" s="58">
        <v>59.1875</v>
      </c>
      <c r="L8" s="58">
        <v>0.53183962264150897</v>
      </c>
      <c r="M8" s="58">
        <v>9</v>
      </c>
      <c r="N8" s="58">
        <v>1</v>
      </c>
      <c r="O8" s="58">
        <v>4</v>
      </c>
      <c r="P8" s="58">
        <v>17</v>
      </c>
      <c r="Q8" s="58">
        <v>8</v>
      </c>
      <c r="R8" s="58">
        <v>1</v>
      </c>
      <c r="S8" s="58">
        <v>8</v>
      </c>
      <c r="T8" s="58">
        <v>1</v>
      </c>
      <c r="U8" s="58">
        <v>3</v>
      </c>
      <c r="V8" s="58">
        <v>8.5</v>
      </c>
      <c r="W8" s="59">
        <v>0</v>
      </c>
      <c r="X8" s="58">
        <v>3.5</v>
      </c>
      <c r="Y8" s="58">
        <v>15</v>
      </c>
      <c r="Z8" s="59">
        <f>SUM(M8:Y8)</f>
        <v>79</v>
      </c>
      <c r="AA8" s="59">
        <f>SUM(U8:X8)</f>
        <v>15</v>
      </c>
      <c r="AB8" t="s">
        <v>89</v>
      </c>
      <c r="AC8" s="59">
        <v>0</v>
      </c>
      <c r="AD8" s="58">
        <v>4</v>
      </c>
      <c r="AE8" s="58">
        <v>7</v>
      </c>
      <c r="AF8" s="58">
        <v>1</v>
      </c>
      <c r="AG8" s="58">
        <v>20</v>
      </c>
      <c r="AH8" s="59" t="s">
        <v>112</v>
      </c>
      <c r="AI8" s="58">
        <v>1</v>
      </c>
      <c r="AJ8" s="58">
        <v>1</v>
      </c>
      <c r="AK8" s="59" t="s">
        <v>633</v>
      </c>
      <c r="AL8" s="59">
        <f>IF(OR(NOT(ISBLANK(V8)),NOT(ISBLANK(W8)),NOT(ISBLANK(X8)),NOT(ISBLANK(Y8)),AD8=2,AD8=3),1,0)</f>
        <v>1</v>
      </c>
      <c r="AM8" s="59" t="s">
        <v>27</v>
      </c>
      <c r="AN8" s="59" t="s">
        <v>673</v>
      </c>
      <c r="AO8" s="58">
        <v>18</v>
      </c>
      <c r="AP8" s="59" t="s">
        <v>677</v>
      </c>
      <c r="AQ8" s="59" t="s">
        <v>690</v>
      </c>
      <c r="AR8" s="59" t="s">
        <v>27</v>
      </c>
      <c r="AS8" s="59" t="s">
        <v>27</v>
      </c>
      <c r="AT8" s="59" t="s">
        <v>27</v>
      </c>
      <c r="AU8" s="59" t="s">
        <v>27</v>
      </c>
      <c r="AV8" s="59" t="s">
        <v>27</v>
      </c>
      <c r="AW8" s="62"/>
      <c r="AX8" s="62" t="s">
        <v>747</v>
      </c>
      <c r="AY8" s="62">
        <v>24.403000000000002</v>
      </c>
      <c r="AZ8" s="62">
        <f>IF(Z8&gt;0,AY8/Z8,"")</f>
        <v>0.3088987341772152</v>
      </c>
      <c r="BA8" s="62">
        <f>IF(AY8&gt;0,Z8/AY8,"")</f>
        <v>3.2373068884973155</v>
      </c>
      <c r="BB8" s="62">
        <v>17.847000000000001</v>
      </c>
      <c r="BC8" s="62">
        <v>79</v>
      </c>
      <c r="BD8">
        <v>0.7108196721311475</v>
      </c>
      <c r="BE8" s="62"/>
      <c r="BF8" s="62"/>
      <c r="BG8" s="62"/>
      <c r="BH8" s="120">
        <v>17.847000000000001</v>
      </c>
      <c r="BI8" s="18"/>
      <c r="BJ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</row>
    <row r="9" spans="1:87" ht="14.25" customHeight="1" x14ac:dyDescent="0.25">
      <c r="A9" s="58">
        <v>76</v>
      </c>
      <c r="B9" s="59" t="s">
        <v>78</v>
      </c>
      <c r="C9" s="59" t="s">
        <v>26</v>
      </c>
      <c r="D9" s="59" t="s">
        <v>79</v>
      </c>
      <c r="E9" s="59"/>
      <c r="F9" s="59" t="s">
        <v>80</v>
      </c>
      <c r="G9" s="58">
        <v>1</v>
      </c>
      <c r="H9" s="58">
        <v>30</v>
      </c>
      <c r="I9" s="59" t="s">
        <v>106</v>
      </c>
      <c r="J9" s="58">
        <v>90153375</v>
      </c>
      <c r="K9" s="58">
        <v>0</v>
      </c>
      <c r="L9" s="58">
        <v>0</v>
      </c>
      <c r="M9" s="58">
        <v>7</v>
      </c>
      <c r="N9" s="60">
        <v>0</v>
      </c>
      <c r="O9" s="58">
        <v>2</v>
      </c>
      <c r="P9" s="58">
        <v>18</v>
      </c>
      <c r="Q9" s="58">
        <v>11</v>
      </c>
      <c r="R9" s="60">
        <v>0</v>
      </c>
      <c r="S9" s="58">
        <v>11</v>
      </c>
      <c r="T9" s="58">
        <v>1</v>
      </c>
      <c r="U9" s="58">
        <v>4</v>
      </c>
      <c r="V9" s="58">
        <v>5</v>
      </c>
      <c r="W9" s="59">
        <v>0</v>
      </c>
      <c r="X9" s="58">
        <v>2</v>
      </c>
      <c r="Y9" s="58">
        <v>11</v>
      </c>
      <c r="Z9" s="59">
        <f>SUM(M9:Y9)</f>
        <v>72</v>
      </c>
      <c r="AA9" s="59">
        <f>SUM(U9:X9)</f>
        <v>11</v>
      </c>
      <c r="AC9" s="59">
        <v>0</v>
      </c>
      <c r="AD9" s="58">
        <v>7</v>
      </c>
      <c r="AE9" s="58">
        <v>8</v>
      </c>
      <c r="AF9" s="58">
        <v>4</v>
      </c>
      <c r="AG9" s="58">
        <v>31</v>
      </c>
      <c r="AH9" s="59" t="s">
        <v>159</v>
      </c>
      <c r="AI9" s="58">
        <v>2</v>
      </c>
      <c r="AJ9" s="58">
        <v>1</v>
      </c>
      <c r="AK9" s="59" t="s">
        <v>634</v>
      </c>
      <c r="AL9" s="59">
        <f>IF(OR(NOT(ISBLANK(V9)),NOT(ISBLANK(W9)),NOT(ISBLANK(X9)),NOT(ISBLANK(Y9)),AD9=2,AD9=3),1,0)</f>
        <v>1</v>
      </c>
      <c r="AM9" s="59" t="s">
        <v>27</v>
      </c>
      <c r="AN9" s="59" t="s">
        <v>673</v>
      </c>
      <c r="AO9" s="58">
        <v>18</v>
      </c>
      <c r="AP9" s="59" t="s">
        <v>677</v>
      </c>
      <c r="AQ9" s="59" t="s">
        <v>690</v>
      </c>
      <c r="AR9" s="59" t="s">
        <v>27</v>
      </c>
      <c r="AS9" s="59" t="s">
        <v>27</v>
      </c>
      <c r="AT9" s="59" t="s">
        <v>27</v>
      </c>
      <c r="AU9" s="59" t="s">
        <v>27</v>
      </c>
      <c r="AV9" s="59" t="s">
        <v>27</v>
      </c>
      <c r="AW9" s="62"/>
      <c r="AX9" s="62" t="s">
        <v>747</v>
      </c>
      <c r="AY9" s="62">
        <v>17.271000000000001</v>
      </c>
      <c r="AZ9" s="62">
        <f>IF(Z9&gt;0,AY9/Z9,"")</f>
        <v>0.239875</v>
      </c>
      <c r="BA9" s="62">
        <f>IF(AY9&gt;0,Z9/AY9,"")</f>
        <v>4.1688379364252217</v>
      </c>
      <c r="BB9" s="62"/>
      <c r="BC9" s="62">
        <v>79</v>
      </c>
      <c r="BD9">
        <v>0.41866251944012439</v>
      </c>
      <c r="BE9" s="62"/>
      <c r="BF9" s="62"/>
      <c r="BG9" s="62"/>
      <c r="BH9" s="120"/>
      <c r="BI9" s="50"/>
      <c r="BJ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</row>
    <row r="10" spans="1:87" ht="14.25" customHeight="1" x14ac:dyDescent="0.25">
      <c r="A10" s="58">
        <v>92</v>
      </c>
      <c r="B10" s="59" t="s">
        <v>78</v>
      </c>
      <c r="C10" s="59" t="s">
        <v>26</v>
      </c>
      <c r="D10" s="59" t="s">
        <v>79</v>
      </c>
      <c r="E10" s="59"/>
      <c r="F10" s="59" t="s">
        <v>80</v>
      </c>
      <c r="G10" s="58">
        <v>1</v>
      </c>
      <c r="H10" s="58">
        <v>30</v>
      </c>
      <c r="I10" s="59" t="s">
        <v>111</v>
      </c>
      <c r="J10" s="58">
        <v>134763219</v>
      </c>
      <c r="K10" s="58">
        <v>0</v>
      </c>
      <c r="L10" s="58">
        <v>0</v>
      </c>
      <c r="M10" s="58">
        <v>13</v>
      </c>
      <c r="N10" s="60">
        <v>0</v>
      </c>
      <c r="O10" s="60">
        <v>0</v>
      </c>
      <c r="P10" s="58">
        <v>29</v>
      </c>
      <c r="Q10" s="58">
        <v>16</v>
      </c>
      <c r="R10" s="60">
        <v>0</v>
      </c>
      <c r="S10" s="58">
        <v>16</v>
      </c>
      <c r="T10" s="58">
        <v>1</v>
      </c>
      <c r="U10" s="58">
        <v>2</v>
      </c>
      <c r="V10" s="58">
        <v>4.5</v>
      </c>
      <c r="W10" s="59">
        <v>0</v>
      </c>
      <c r="X10" s="58">
        <v>3.5</v>
      </c>
      <c r="Y10" s="58">
        <v>10</v>
      </c>
      <c r="Z10" s="59">
        <f>SUM(M10:Y10)</f>
        <v>95</v>
      </c>
      <c r="AA10" s="59">
        <f>SUM(U10:X10)</f>
        <v>10</v>
      </c>
      <c r="AC10" s="59">
        <v>0</v>
      </c>
      <c r="AD10" s="58">
        <v>10</v>
      </c>
      <c r="AE10" s="58">
        <v>3</v>
      </c>
      <c r="AF10" s="58">
        <v>1</v>
      </c>
      <c r="AG10" s="58">
        <v>24</v>
      </c>
      <c r="AH10" s="59" t="s">
        <v>119</v>
      </c>
      <c r="AI10" s="58">
        <v>1</v>
      </c>
      <c r="AJ10" s="58">
        <v>1</v>
      </c>
      <c r="AK10" s="59" t="s">
        <v>635</v>
      </c>
      <c r="AL10" s="59">
        <f>IF(OR(NOT(ISBLANK(V10)),NOT(ISBLANK(W10)),NOT(ISBLANK(X10)),NOT(ISBLANK(Y10)),AD10=2,AD10=3),1,0)</f>
        <v>1</v>
      </c>
      <c r="AM10" s="59" t="s">
        <v>27</v>
      </c>
      <c r="AN10" s="59" t="s">
        <v>673</v>
      </c>
      <c r="AO10" s="58">
        <v>23</v>
      </c>
      <c r="AP10" s="59" t="s">
        <v>677</v>
      </c>
      <c r="AQ10" s="59" t="s">
        <v>691</v>
      </c>
      <c r="AR10" s="59" t="s">
        <v>27</v>
      </c>
      <c r="AS10" s="59" t="s">
        <v>27</v>
      </c>
      <c r="AT10" s="59" t="s">
        <v>27</v>
      </c>
      <c r="AU10" s="59" t="s">
        <v>27</v>
      </c>
      <c r="AV10" s="59" t="s">
        <v>27</v>
      </c>
      <c r="AW10" s="62"/>
      <c r="AX10" s="62" t="s">
        <v>747</v>
      </c>
      <c r="AY10" s="62">
        <v>10.36</v>
      </c>
      <c r="AZ10" s="62">
        <f>IF(Z10&gt;0,AY10/Z10,"")</f>
        <v>0.10905263157894736</v>
      </c>
      <c r="BA10" s="62">
        <f>IF(AY10&gt;0,Z10/AY10,"")</f>
        <v>9.1698841698841704</v>
      </c>
      <c r="BB10" s="62"/>
      <c r="BC10" s="62">
        <v>93</v>
      </c>
      <c r="BD10">
        <v>0.76871381306865183</v>
      </c>
      <c r="BE10" s="62"/>
      <c r="BF10" s="62"/>
      <c r="BG10" s="62"/>
      <c r="BH10" s="120"/>
      <c r="BI10" s="18"/>
      <c r="BJ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</row>
    <row r="11" spans="1:87" ht="14.25" customHeight="1" x14ac:dyDescent="0.25">
      <c r="A11" s="58">
        <v>100</v>
      </c>
      <c r="B11" s="59" t="s">
        <v>78</v>
      </c>
      <c r="C11" s="59" t="s">
        <v>28</v>
      </c>
      <c r="D11" s="59" t="s">
        <v>79</v>
      </c>
      <c r="E11" s="59"/>
      <c r="F11" s="59" t="s">
        <v>80</v>
      </c>
      <c r="G11" s="58">
        <v>1</v>
      </c>
      <c r="H11" s="58">
        <v>30</v>
      </c>
      <c r="I11" s="59" t="s">
        <v>114</v>
      </c>
      <c r="J11" s="58">
        <v>17888853</v>
      </c>
      <c r="K11" s="58">
        <v>64.857142857142904</v>
      </c>
      <c r="L11" s="58">
        <v>0.40121580547112501</v>
      </c>
      <c r="M11" s="58">
        <v>2</v>
      </c>
      <c r="N11" s="60">
        <v>0</v>
      </c>
      <c r="O11" s="60">
        <v>0</v>
      </c>
      <c r="P11" s="58">
        <v>3</v>
      </c>
      <c r="Q11" s="58">
        <v>1</v>
      </c>
      <c r="R11" s="58">
        <v>1</v>
      </c>
      <c r="S11" s="58">
        <v>1</v>
      </c>
      <c r="T11" s="58">
        <v>1</v>
      </c>
      <c r="U11" s="58">
        <v>1</v>
      </c>
      <c r="V11" s="60">
        <v>0</v>
      </c>
      <c r="W11" s="61">
        <v>1</v>
      </c>
      <c r="X11" s="60">
        <v>0</v>
      </c>
      <c r="Y11" s="58">
        <v>2</v>
      </c>
      <c r="Z11" s="59">
        <f>SUM(M11:Y11)</f>
        <v>13</v>
      </c>
      <c r="AA11" s="59">
        <f>SUM(U11:X11)</f>
        <v>2</v>
      </c>
      <c r="AB11" t="s">
        <v>99</v>
      </c>
      <c r="AC11" s="59">
        <v>0</v>
      </c>
      <c r="AD11" s="58">
        <v>0</v>
      </c>
      <c r="AE11" s="58">
        <v>0</v>
      </c>
      <c r="AF11" s="58">
        <v>0</v>
      </c>
      <c r="AG11" s="58">
        <v>1</v>
      </c>
      <c r="AH11" s="59" t="s">
        <v>90</v>
      </c>
      <c r="AI11" s="58">
        <v>4</v>
      </c>
      <c r="AJ11" s="60"/>
      <c r="AK11" s="59" t="s">
        <v>636</v>
      </c>
      <c r="AL11" s="59">
        <f>IF(OR(NOT(ISBLANK(V11)),NOT(ISBLANK(W11)),NOT(ISBLANK(X11)),NOT(ISBLANK(Y11)),AD11=2,AD11=3),1,0)</f>
        <v>1</v>
      </c>
      <c r="AM11" s="59" t="s">
        <v>27</v>
      </c>
      <c r="AN11" s="59" t="s">
        <v>680</v>
      </c>
      <c r="AO11" s="58">
        <v>30</v>
      </c>
      <c r="AP11" s="59" t="s">
        <v>674</v>
      </c>
      <c r="AQ11" s="59" t="s">
        <v>687</v>
      </c>
      <c r="AR11" s="59" t="s">
        <v>27</v>
      </c>
      <c r="AS11" s="59" t="s">
        <v>688</v>
      </c>
      <c r="AT11" s="59" t="s">
        <v>27</v>
      </c>
      <c r="AU11" s="59" t="s">
        <v>27</v>
      </c>
      <c r="AV11" s="59" t="s">
        <v>27</v>
      </c>
      <c r="AW11" s="62"/>
      <c r="AX11" s="62" t="s">
        <v>748</v>
      </c>
      <c r="AY11" s="62">
        <v>5.234</v>
      </c>
      <c r="AZ11" s="62">
        <f>IF(Z11&gt;0,AY11/Z11,"")</f>
        <v>0.4026153846153846</v>
      </c>
      <c r="BA11" s="62">
        <f>IF(AY11&gt;0,Z11/AY11,"")</f>
        <v>2.4837600305693543</v>
      </c>
      <c r="BB11" s="62">
        <v>4.5650000000000004</v>
      </c>
      <c r="BC11" s="62">
        <v>93</v>
      </c>
      <c r="BD11">
        <v>0.29206963249516443</v>
      </c>
      <c r="BE11" s="62"/>
      <c r="BF11" s="62"/>
      <c r="BG11" s="62"/>
      <c r="BH11" s="120">
        <v>4.5650000000000004</v>
      </c>
      <c r="BI11" s="18"/>
      <c r="BJ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</row>
    <row r="12" spans="1:87" ht="14.25" customHeight="1" x14ac:dyDescent="0.25">
      <c r="A12" s="58">
        <v>107</v>
      </c>
      <c r="B12" s="59" t="s">
        <v>78</v>
      </c>
      <c r="C12" s="59" t="s">
        <v>26</v>
      </c>
      <c r="D12" s="59" t="s">
        <v>79</v>
      </c>
      <c r="E12" s="59"/>
      <c r="F12" s="59" t="s">
        <v>80</v>
      </c>
      <c r="G12" s="58">
        <v>1</v>
      </c>
      <c r="H12" s="58">
        <v>30</v>
      </c>
      <c r="I12" s="59" t="s">
        <v>111</v>
      </c>
      <c r="J12" s="58">
        <v>134763219</v>
      </c>
      <c r="K12" s="58">
        <v>0</v>
      </c>
      <c r="L12" s="58">
        <v>0</v>
      </c>
      <c r="M12" s="58">
        <v>12</v>
      </c>
      <c r="N12" s="60">
        <v>0</v>
      </c>
      <c r="O12" s="58">
        <v>3</v>
      </c>
      <c r="P12" s="58">
        <v>24</v>
      </c>
      <c r="Q12" s="58">
        <v>12</v>
      </c>
      <c r="R12" s="60">
        <v>0</v>
      </c>
      <c r="S12" s="58">
        <v>12</v>
      </c>
      <c r="T12" s="58">
        <v>1</v>
      </c>
      <c r="U12" s="58">
        <v>2</v>
      </c>
      <c r="V12" s="58">
        <v>4</v>
      </c>
      <c r="W12" s="59">
        <v>0</v>
      </c>
      <c r="X12" s="58">
        <v>1</v>
      </c>
      <c r="Y12" s="58">
        <v>7</v>
      </c>
      <c r="Z12" s="59">
        <f>SUM(M12:Y12)</f>
        <v>78</v>
      </c>
      <c r="AA12" s="59">
        <f>SUM(U12:X12)</f>
        <v>7</v>
      </c>
      <c r="AC12" s="59">
        <v>0</v>
      </c>
      <c r="AD12" s="58">
        <v>5</v>
      </c>
      <c r="AE12" s="58">
        <v>5</v>
      </c>
      <c r="AF12" s="58">
        <v>6</v>
      </c>
      <c r="AG12" s="58">
        <v>21</v>
      </c>
      <c r="AH12" s="59" t="s">
        <v>119</v>
      </c>
      <c r="AI12" s="58">
        <v>1</v>
      </c>
      <c r="AJ12" s="58">
        <v>1</v>
      </c>
      <c r="AK12" s="59" t="s">
        <v>637</v>
      </c>
      <c r="AL12" s="59">
        <f>IF(OR(NOT(ISBLANK(V12)),NOT(ISBLANK(W12)),NOT(ISBLANK(X12)),NOT(ISBLANK(Y12)),AD12=2,AD12=3),1,0)</f>
        <v>1</v>
      </c>
      <c r="AM12" s="59" t="s">
        <v>27</v>
      </c>
      <c r="AN12" s="59" t="s">
        <v>673</v>
      </c>
      <c r="AO12" s="58">
        <v>23</v>
      </c>
      <c r="AP12" s="59" t="s">
        <v>677</v>
      </c>
      <c r="AQ12" s="59" t="s">
        <v>691</v>
      </c>
      <c r="AR12" s="59" t="s">
        <v>27</v>
      </c>
      <c r="AS12" s="59" t="s">
        <v>27</v>
      </c>
      <c r="AT12" s="59" t="s">
        <v>27</v>
      </c>
      <c r="AU12" s="59" t="s">
        <v>27</v>
      </c>
      <c r="AV12" s="59" t="s">
        <v>27</v>
      </c>
      <c r="AW12" s="62"/>
      <c r="AX12" s="62" t="s">
        <v>747</v>
      </c>
      <c r="AY12" s="62">
        <v>6.6509999999999998</v>
      </c>
      <c r="AZ12" s="62">
        <f>IF(Z12&gt;0,AY12/Z12,"")</f>
        <v>8.5269230769230764E-2</v>
      </c>
      <c r="BA12" s="62">
        <f>IF(AY12&gt;0,Z12/AY12,"")</f>
        <v>11.727559765448804</v>
      </c>
      <c r="BB12" s="62"/>
      <c r="BC12" s="62">
        <v>60</v>
      </c>
      <c r="BD12">
        <v>0.58714859437750999</v>
      </c>
      <c r="BE12" s="62"/>
      <c r="BF12" s="62"/>
      <c r="BG12" s="62"/>
      <c r="BH12" s="120"/>
      <c r="BI12" s="50"/>
      <c r="BJ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</row>
    <row r="13" spans="1:87" ht="14.25" customHeight="1" x14ac:dyDescent="0.25">
      <c r="A13" s="58">
        <v>129</v>
      </c>
      <c r="B13" s="59" t="s">
        <v>78</v>
      </c>
      <c r="C13" s="59" t="s">
        <v>26</v>
      </c>
      <c r="D13" s="59" t="s">
        <v>79</v>
      </c>
      <c r="E13" s="59"/>
      <c r="F13" s="59" t="s">
        <v>80</v>
      </c>
      <c r="G13" s="58">
        <v>1</v>
      </c>
      <c r="H13" s="58">
        <v>30</v>
      </c>
      <c r="I13" s="59" t="s">
        <v>118</v>
      </c>
      <c r="J13" s="58">
        <v>10238105208</v>
      </c>
      <c r="K13" s="58">
        <v>0</v>
      </c>
      <c r="L13" s="58">
        <v>0</v>
      </c>
      <c r="M13" s="58">
        <v>7</v>
      </c>
      <c r="N13" s="60">
        <v>0</v>
      </c>
      <c r="O13" s="60">
        <v>0</v>
      </c>
      <c r="P13" s="58">
        <v>16</v>
      </c>
      <c r="Q13" s="58">
        <v>9</v>
      </c>
      <c r="R13" s="60">
        <v>0</v>
      </c>
      <c r="S13" s="58">
        <v>9</v>
      </c>
      <c r="T13" s="58">
        <v>2</v>
      </c>
      <c r="U13" s="58">
        <v>5</v>
      </c>
      <c r="V13" s="58">
        <v>4.5</v>
      </c>
      <c r="W13" s="59">
        <v>0</v>
      </c>
      <c r="X13" s="58">
        <v>1.5</v>
      </c>
      <c r="Y13" s="58">
        <v>11</v>
      </c>
      <c r="Z13" s="59">
        <f>SUM(M13:Y13)</f>
        <v>65</v>
      </c>
      <c r="AA13" s="59">
        <f>SUM(U13:X13)</f>
        <v>11</v>
      </c>
      <c r="AC13" s="59">
        <v>0</v>
      </c>
      <c r="AD13" s="58">
        <v>1</v>
      </c>
      <c r="AE13" s="58">
        <v>8</v>
      </c>
      <c r="AF13" s="58">
        <v>2</v>
      </c>
      <c r="AG13" s="58">
        <v>15</v>
      </c>
      <c r="AH13" s="59" t="s">
        <v>96</v>
      </c>
      <c r="AI13" s="58">
        <v>1</v>
      </c>
      <c r="AJ13" s="58">
        <v>1</v>
      </c>
      <c r="AK13" s="59" t="s">
        <v>638</v>
      </c>
      <c r="AL13" s="59">
        <f>IF(OR(NOT(ISBLANK(V13)),NOT(ISBLANK(W13)),NOT(ISBLANK(X13)),NOT(ISBLANK(Y13)),AD13=2,AD13=3),1,0)</f>
        <v>1</v>
      </c>
      <c r="AM13" s="59" t="s">
        <v>27</v>
      </c>
      <c r="AN13" s="59" t="s">
        <v>673</v>
      </c>
      <c r="AO13" s="58">
        <v>29</v>
      </c>
      <c r="AP13" s="59" t="s">
        <v>677</v>
      </c>
      <c r="AQ13" s="59" t="s">
        <v>691</v>
      </c>
      <c r="AR13" s="59" t="s">
        <v>27</v>
      </c>
      <c r="AS13" s="59" t="s">
        <v>27</v>
      </c>
      <c r="AT13" s="59" t="s">
        <v>692</v>
      </c>
      <c r="AU13" s="59" t="s">
        <v>27</v>
      </c>
      <c r="AV13" s="59" t="s">
        <v>27</v>
      </c>
      <c r="AW13" s="62"/>
      <c r="AX13" s="62" t="s">
        <v>746</v>
      </c>
      <c r="AY13" s="62">
        <v>34.49</v>
      </c>
      <c r="AZ13" s="62">
        <f>IF(Z13&gt;0,AY13/Z13,"")</f>
        <v>0.5306153846153846</v>
      </c>
      <c r="BA13" s="62">
        <f>IF(AY13&gt;0,Z13/AY13,"")</f>
        <v>1.8846042331110466</v>
      </c>
      <c r="BB13" s="62"/>
      <c r="BC13" s="62">
        <v>79</v>
      </c>
      <c r="BD13">
        <v>0.75950008444519512</v>
      </c>
      <c r="BE13" s="62"/>
      <c r="BF13" s="62"/>
      <c r="BG13" s="62"/>
      <c r="BH13" s="120"/>
      <c r="BI13" s="50"/>
      <c r="BJ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</row>
    <row r="14" spans="1:87" ht="14.25" customHeight="1" x14ac:dyDescent="0.25">
      <c r="A14" s="58">
        <v>150</v>
      </c>
      <c r="B14" s="59" t="s">
        <v>78</v>
      </c>
      <c r="C14" s="59" t="s">
        <v>26</v>
      </c>
      <c r="D14" s="59" t="s">
        <v>79</v>
      </c>
      <c r="E14" s="59"/>
      <c r="F14" s="59" t="s">
        <v>80</v>
      </c>
      <c r="G14" s="58">
        <v>1</v>
      </c>
      <c r="H14" s="58">
        <v>30</v>
      </c>
      <c r="I14" s="59" t="s">
        <v>121</v>
      </c>
      <c r="J14" s="58">
        <v>8870124178</v>
      </c>
      <c r="K14" s="58">
        <v>74.9375</v>
      </c>
      <c r="L14" s="58">
        <v>0.82900943396226401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  <c r="R14" s="60">
        <v>0</v>
      </c>
      <c r="S14" s="60">
        <v>0</v>
      </c>
      <c r="T14" s="60">
        <v>0</v>
      </c>
      <c r="U14" s="60">
        <v>0</v>
      </c>
      <c r="V14" s="60">
        <v>0</v>
      </c>
      <c r="W14" s="59">
        <v>0</v>
      </c>
      <c r="X14" s="60">
        <v>0</v>
      </c>
      <c r="Y14" s="60">
        <v>0</v>
      </c>
      <c r="Z14" s="59">
        <f>SUM(M14:Y14)</f>
        <v>0</v>
      </c>
      <c r="AA14" s="59">
        <f>SUM(U14:X14)</f>
        <v>0</v>
      </c>
      <c r="AB14" t="s">
        <v>99</v>
      </c>
      <c r="AC14" s="59">
        <v>0</v>
      </c>
      <c r="AD14" s="58">
        <v>0</v>
      </c>
      <c r="AE14" s="58">
        <v>0</v>
      </c>
      <c r="AF14" s="58">
        <v>0</v>
      </c>
      <c r="AG14" s="58">
        <v>0</v>
      </c>
      <c r="AH14" s="59" t="s">
        <v>90</v>
      </c>
      <c r="AI14" s="58">
        <v>4</v>
      </c>
      <c r="AJ14" s="60"/>
      <c r="AK14" s="59" t="s">
        <v>162</v>
      </c>
      <c r="AL14" s="59">
        <f>IF(OR(NOT(ISBLANK(V14)),NOT(ISBLANK(W14)),NOT(ISBLANK(X14)),NOT(ISBLANK(Y14)),AD14=2,AD14=3),1,0)</f>
        <v>1</v>
      </c>
      <c r="AM14" s="59" t="s">
        <v>27</v>
      </c>
      <c r="AN14" s="59" t="s">
        <v>673</v>
      </c>
      <c r="AO14" s="58">
        <v>21</v>
      </c>
      <c r="AP14" s="59" t="s">
        <v>677</v>
      </c>
      <c r="AQ14" s="59" t="s">
        <v>693</v>
      </c>
      <c r="AR14" s="59" t="s">
        <v>27</v>
      </c>
      <c r="AS14" s="59" t="s">
        <v>27</v>
      </c>
      <c r="AT14" s="59" t="s">
        <v>27</v>
      </c>
      <c r="AU14" s="59" t="s">
        <v>27</v>
      </c>
      <c r="AV14" s="61">
        <v>100</v>
      </c>
      <c r="AW14" s="62"/>
      <c r="AX14" s="62" t="s">
        <v>747</v>
      </c>
      <c r="AY14" s="62">
        <v>11.444000000000001</v>
      </c>
      <c r="AZ14" s="62" t="str">
        <f>IF(Z14&gt;0,AY14/Z14,"")</f>
        <v/>
      </c>
      <c r="BA14" s="62">
        <f>IF(AY14&gt;0,Z14/AY14,"")</f>
        <v>0</v>
      </c>
      <c r="BB14" s="62">
        <v>9.9540000000000006</v>
      </c>
      <c r="BC14" s="62">
        <v>72</v>
      </c>
      <c r="BE14" s="62"/>
      <c r="BF14" s="62"/>
      <c r="BG14" s="62"/>
      <c r="BH14" s="120">
        <v>9.9540000000000006</v>
      </c>
      <c r="BI14" s="18"/>
      <c r="BJ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</row>
    <row r="15" spans="1:87" ht="14.25" customHeight="1" x14ac:dyDescent="0.25">
      <c r="A15" s="58">
        <v>166</v>
      </c>
      <c r="B15" s="59" t="s">
        <v>78</v>
      </c>
      <c r="C15" s="59" t="s">
        <v>28</v>
      </c>
      <c r="D15" s="59" t="s">
        <v>79</v>
      </c>
      <c r="E15" s="59"/>
      <c r="F15" s="59" t="s">
        <v>80</v>
      </c>
      <c r="G15" s="58">
        <v>1</v>
      </c>
      <c r="H15" s="58">
        <v>30</v>
      </c>
      <c r="I15" s="59" t="s">
        <v>122</v>
      </c>
      <c r="J15" s="58">
        <v>10184154</v>
      </c>
      <c r="K15" s="58">
        <v>69.571428571428598</v>
      </c>
      <c r="L15" s="58">
        <v>0.50151975683890604</v>
      </c>
      <c r="M15" s="58">
        <v>9</v>
      </c>
      <c r="N15" s="60">
        <v>0</v>
      </c>
      <c r="O15" s="60">
        <v>0</v>
      </c>
      <c r="P15" s="58">
        <v>20</v>
      </c>
      <c r="Q15" s="58">
        <v>10</v>
      </c>
      <c r="R15" s="58">
        <v>1</v>
      </c>
      <c r="S15" s="58">
        <v>10</v>
      </c>
      <c r="T15" s="58">
        <v>1</v>
      </c>
      <c r="U15" s="58">
        <v>7</v>
      </c>
      <c r="V15" s="58">
        <v>3.5</v>
      </c>
      <c r="W15" s="59">
        <v>0</v>
      </c>
      <c r="X15" s="58">
        <v>1.5</v>
      </c>
      <c r="Y15" s="58">
        <v>12</v>
      </c>
      <c r="Z15" s="59">
        <f>SUM(M15:Y15)</f>
        <v>75</v>
      </c>
      <c r="AA15" s="59">
        <f>SUM(U15:X15)</f>
        <v>12</v>
      </c>
      <c r="AB15" t="s">
        <v>102</v>
      </c>
      <c r="AC15" s="59">
        <v>0</v>
      </c>
      <c r="AD15" s="58">
        <v>3</v>
      </c>
      <c r="AE15" s="58">
        <v>4</v>
      </c>
      <c r="AF15" s="58">
        <v>3</v>
      </c>
      <c r="AG15" s="58">
        <v>12</v>
      </c>
      <c r="AH15" s="59" t="s">
        <v>90</v>
      </c>
      <c r="AI15" s="58">
        <v>4</v>
      </c>
      <c r="AJ15" s="58">
        <v>1</v>
      </c>
      <c r="AK15" s="59" t="s">
        <v>639</v>
      </c>
      <c r="AL15" s="59">
        <f>IF(OR(NOT(ISBLANK(V15)),NOT(ISBLANK(W15)),NOT(ISBLANK(X15)),NOT(ISBLANK(Y15)),AD15=2,AD15=3),1,0)</f>
        <v>1</v>
      </c>
      <c r="AM15" s="59" t="s">
        <v>27</v>
      </c>
      <c r="AN15" s="59" t="s">
        <v>680</v>
      </c>
      <c r="AO15" s="58">
        <v>25</v>
      </c>
      <c r="AP15" s="59" t="s">
        <v>677</v>
      </c>
      <c r="AQ15" s="59" t="s">
        <v>694</v>
      </c>
      <c r="AR15" s="59" t="s">
        <v>27</v>
      </c>
      <c r="AS15" s="59" t="s">
        <v>27</v>
      </c>
      <c r="AT15" s="59" t="s">
        <v>692</v>
      </c>
      <c r="AU15" s="59" t="s">
        <v>27</v>
      </c>
      <c r="AV15" s="59" t="s">
        <v>27</v>
      </c>
      <c r="AW15" s="62"/>
      <c r="AX15" s="62" t="s">
        <v>746</v>
      </c>
      <c r="AY15" s="62">
        <v>30.025000000000002</v>
      </c>
      <c r="AZ15" s="62">
        <f>IF(Z15&gt;0,AY15/Z15,"")</f>
        <v>0.40033333333333337</v>
      </c>
      <c r="BA15" s="62">
        <f>IF(AY15&gt;0,Z15/AY15,"")</f>
        <v>2.4979184013322229</v>
      </c>
      <c r="BB15" s="62">
        <v>29.932000000000002</v>
      </c>
      <c r="BC15" s="62">
        <v>52</v>
      </c>
      <c r="BD15">
        <v>0.59783228750713069</v>
      </c>
      <c r="BE15" s="62" t="s">
        <v>767</v>
      </c>
      <c r="BF15" s="62"/>
      <c r="BG15" s="62">
        <v>1</v>
      </c>
      <c r="BH15" s="120">
        <v>29.931999999999999</v>
      </c>
      <c r="BI15" s="18"/>
      <c r="BJ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</row>
    <row r="16" spans="1:87" ht="14.25" customHeight="1" x14ac:dyDescent="0.25">
      <c r="A16" s="58">
        <v>180</v>
      </c>
      <c r="B16" s="59" t="s">
        <v>78</v>
      </c>
      <c r="C16" s="59" t="s">
        <v>26</v>
      </c>
      <c r="D16" s="59" t="s">
        <v>79</v>
      </c>
      <c r="E16" s="59"/>
      <c r="F16" s="59" t="s">
        <v>80</v>
      </c>
      <c r="G16" s="58">
        <v>1</v>
      </c>
      <c r="H16" s="58">
        <v>30</v>
      </c>
      <c r="I16" s="59" t="s">
        <v>124</v>
      </c>
      <c r="J16" s="58">
        <v>1391113645</v>
      </c>
      <c r="K16" s="58">
        <v>59.1875</v>
      </c>
      <c r="L16" s="58">
        <v>0.53183962264150897</v>
      </c>
      <c r="M16" s="60">
        <v>0</v>
      </c>
      <c r="N16" s="60">
        <v>0</v>
      </c>
      <c r="O16" s="60">
        <v>0</v>
      </c>
      <c r="P16" s="60">
        <v>0</v>
      </c>
      <c r="Q16" s="60">
        <v>0</v>
      </c>
      <c r="R16" s="60">
        <v>0</v>
      </c>
      <c r="S16" s="60">
        <v>0</v>
      </c>
      <c r="T16" s="60">
        <v>0</v>
      </c>
      <c r="U16" s="60">
        <v>0</v>
      </c>
      <c r="V16" s="60">
        <v>0</v>
      </c>
      <c r="W16" s="59">
        <v>0</v>
      </c>
      <c r="X16" s="60">
        <v>0</v>
      </c>
      <c r="Y16" s="60">
        <v>0</v>
      </c>
      <c r="Z16" s="59">
        <f>SUM(M16:Y16)</f>
        <v>0</v>
      </c>
      <c r="AA16" s="59">
        <f>SUM(U16:X16)</f>
        <v>0</v>
      </c>
      <c r="AB16" t="s">
        <v>89</v>
      </c>
      <c r="AC16" s="59">
        <v>0</v>
      </c>
      <c r="AD16" s="58">
        <v>0</v>
      </c>
      <c r="AE16" s="58">
        <v>0</v>
      </c>
      <c r="AF16" s="58">
        <v>0</v>
      </c>
      <c r="AG16" s="58">
        <v>0</v>
      </c>
      <c r="AH16" s="59" t="s">
        <v>90</v>
      </c>
      <c r="AI16" s="58">
        <v>4</v>
      </c>
      <c r="AJ16" s="60"/>
      <c r="AK16" s="59" t="s">
        <v>640</v>
      </c>
      <c r="AL16" s="59">
        <f>IF(OR(NOT(ISBLANK(V16)),NOT(ISBLANK(W16)),NOT(ISBLANK(X16)),NOT(ISBLANK(Y16)),AD16=2,AD16=3),1,0)</f>
        <v>1</v>
      </c>
      <c r="AM16" s="59" t="s">
        <v>27</v>
      </c>
      <c r="AN16" s="59" t="s">
        <v>680</v>
      </c>
      <c r="AO16" s="58">
        <v>24</v>
      </c>
      <c r="AP16" s="59" t="s">
        <v>677</v>
      </c>
      <c r="AQ16" s="59" t="s">
        <v>691</v>
      </c>
      <c r="AR16" s="59" t="s">
        <v>695</v>
      </c>
      <c r="AS16" s="59" t="s">
        <v>27</v>
      </c>
      <c r="AT16" s="59" t="s">
        <v>692</v>
      </c>
      <c r="AU16" s="59" t="s">
        <v>695</v>
      </c>
      <c r="AV16" s="59" t="s">
        <v>27</v>
      </c>
      <c r="AW16" s="62"/>
      <c r="AX16" s="62" t="s">
        <v>746</v>
      </c>
      <c r="AY16" s="62">
        <v>16.583000000000002</v>
      </c>
      <c r="AZ16" s="62" t="str">
        <f>IF(Z16&gt;0,AY16/Z16,"")</f>
        <v/>
      </c>
      <c r="BA16" s="62">
        <f>IF(AY16&gt;0,Z16/AY16,"")</f>
        <v>0</v>
      </c>
      <c r="BB16" s="62">
        <v>15.295</v>
      </c>
      <c r="BC16" s="62">
        <v>28</v>
      </c>
      <c r="BE16" s="62"/>
      <c r="BF16" s="62"/>
      <c r="BG16" s="62"/>
      <c r="BH16" s="120">
        <v>4.3360000000000003</v>
      </c>
      <c r="BI16" s="50"/>
      <c r="BJ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</row>
    <row r="17" spans="1:87" ht="14.25" customHeight="1" x14ac:dyDescent="0.25">
      <c r="A17" s="58">
        <v>198</v>
      </c>
      <c r="B17" s="59" t="s">
        <v>78</v>
      </c>
      <c r="C17" s="59" t="s">
        <v>26</v>
      </c>
      <c r="D17" s="59" t="s">
        <v>79</v>
      </c>
      <c r="E17" s="59"/>
      <c r="F17" s="59" t="s">
        <v>80</v>
      </c>
      <c r="G17" s="58">
        <v>1</v>
      </c>
      <c r="H17" s="58">
        <v>30</v>
      </c>
      <c r="I17" s="59" t="s">
        <v>126</v>
      </c>
      <c r="J17" s="58">
        <v>8916155192</v>
      </c>
      <c r="K17" s="58">
        <v>74.9375</v>
      </c>
      <c r="L17" s="58">
        <v>0.82900943396226401</v>
      </c>
      <c r="M17" s="58">
        <v>5</v>
      </c>
      <c r="N17" s="60">
        <v>0</v>
      </c>
      <c r="O17" s="58">
        <v>3</v>
      </c>
      <c r="P17" s="58">
        <v>12</v>
      </c>
      <c r="Q17" s="58">
        <v>6</v>
      </c>
      <c r="R17" s="58">
        <v>1</v>
      </c>
      <c r="S17" s="58">
        <v>6</v>
      </c>
      <c r="T17" s="58">
        <v>1</v>
      </c>
      <c r="U17" s="58">
        <v>1</v>
      </c>
      <c r="V17" s="58">
        <v>2.5</v>
      </c>
      <c r="W17" s="59">
        <v>0</v>
      </c>
      <c r="X17" s="58">
        <v>1.5</v>
      </c>
      <c r="Y17" s="58">
        <v>5</v>
      </c>
      <c r="Z17" s="59">
        <f>SUM(M17:Y17)</f>
        <v>44</v>
      </c>
      <c r="AA17" s="59">
        <f>SUM(U17:X17)</f>
        <v>5</v>
      </c>
      <c r="AB17" t="s">
        <v>99</v>
      </c>
      <c r="AC17" s="59">
        <v>0</v>
      </c>
      <c r="AD17" s="58">
        <v>2</v>
      </c>
      <c r="AE17" s="58">
        <v>2</v>
      </c>
      <c r="AF17" s="58">
        <v>0</v>
      </c>
      <c r="AG17" s="58">
        <v>9</v>
      </c>
      <c r="AH17" s="59" t="s">
        <v>112</v>
      </c>
      <c r="AI17" s="58">
        <v>1</v>
      </c>
      <c r="AJ17" s="58">
        <v>1</v>
      </c>
      <c r="AK17" s="59" t="s">
        <v>641</v>
      </c>
      <c r="AL17" s="59">
        <f>IF(OR(NOT(ISBLANK(V17)),NOT(ISBLANK(W17)),NOT(ISBLANK(X17)),NOT(ISBLANK(Y17)),AD17=2,AD17=3),1,0)</f>
        <v>1</v>
      </c>
      <c r="AM17" s="59" t="s">
        <v>27</v>
      </c>
      <c r="AN17" s="59" t="s">
        <v>680</v>
      </c>
      <c r="AO17" s="58">
        <v>30</v>
      </c>
      <c r="AP17" s="59" t="s">
        <v>677</v>
      </c>
      <c r="AQ17" s="59" t="s">
        <v>697</v>
      </c>
      <c r="AR17" s="59" t="s">
        <v>27</v>
      </c>
      <c r="AS17" s="59" t="s">
        <v>27</v>
      </c>
      <c r="AT17" s="59" t="s">
        <v>27</v>
      </c>
      <c r="AU17" s="59" t="s">
        <v>27</v>
      </c>
      <c r="AV17" s="59" t="s">
        <v>27</v>
      </c>
      <c r="AW17" s="62"/>
      <c r="AX17" s="62" t="s">
        <v>747</v>
      </c>
      <c r="AY17" s="62">
        <v>23.042000000000002</v>
      </c>
      <c r="AZ17" s="62">
        <f>IF(Z17&gt;0,AY17/Z17,"")</f>
        <v>0.52368181818181825</v>
      </c>
      <c r="BA17" s="62">
        <f>IF(AY17&gt;0,Z17/AY17,"")</f>
        <v>1.9095564621126637</v>
      </c>
      <c r="BB17" s="62">
        <v>22.294</v>
      </c>
      <c r="BC17" s="62">
        <v>79</v>
      </c>
      <c r="BD17">
        <v>0.61490031479538299</v>
      </c>
      <c r="BE17" s="62"/>
      <c r="BF17" s="62"/>
      <c r="BG17" s="62"/>
      <c r="BH17" s="120">
        <v>22.294</v>
      </c>
      <c r="BI17" s="50"/>
      <c r="BJ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</row>
    <row r="18" spans="1:87" ht="14.25" customHeight="1" x14ac:dyDescent="0.25">
      <c r="A18" s="58">
        <v>214</v>
      </c>
      <c r="B18" s="59" t="s">
        <v>78</v>
      </c>
      <c r="C18" s="59" t="s">
        <v>26</v>
      </c>
      <c r="D18" s="59" t="s">
        <v>79</v>
      </c>
      <c r="E18" s="59"/>
      <c r="F18" s="59" t="s">
        <v>80</v>
      </c>
      <c r="G18" s="58">
        <v>1</v>
      </c>
      <c r="H18" s="58">
        <v>30</v>
      </c>
      <c r="I18" s="59" t="s">
        <v>128</v>
      </c>
      <c r="J18" s="58">
        <v>9591208203</v>
      </c>
      <c r="K18" s="58">
        <v>74.9375</v>
      </c>
      <c r="L18" s="58">
        <v>0.82900943396226401</v>
      </c>
      <c r="M18" s="58">
        <v>7</v>
      </c>
      <c r="N18" s="60">
        <v>0</v>
      </c>
      <c r="O18" s="60">
        <v>0</v>
      </c>
      <c r="P18" s="58">
        <v>17</v>
      </c>
      <c r="Q18" s="58">
        <v>9</v>
      </c>
      <c r="R18" s="58">
        <v>3</v>
      </c>
      <c r="S18" s="58">
        <v>9</v>
      </c>
      <c r="T18" s="58">
        <v>1</v>
      </c>
      <c r="U18" s="58">
        <v>4</v>
      </c>
      <c r="V18" s="60">
        <v>0</v>
      </c>
      <c r="W18" s="59">
        <v>0</v>
      </c>
      <c r="X18" s="60">
        <v>0</v>
      </c>
      <c r="Y18" s="58">
        <v>4</v>
      </c>
      <c r="Z18" s="59">
        <f>SUM(M18:Y18)</f>
        <v>54</v>
      </c>
      <c r="AA18" s="59">
        <f>SUM(U18:X18)</f>
        <v>4</v>
      </c>
      <c r="AB18" t="s">
        <v>99</v>
      </c>
      <c r="AC18" s="59">
        <v>0</v>
      </c>
      <c r="AD18" s="58">
        <v>4</v>
      </c>
      <c r="AE18" s="58">
        <v>3</v>
      </c>
      <c r="AF18" s="58">
        <v>1</v>
      </c>
      <c r="AG18" s="58">
        <v>11</v>
      </c>
      <c r="AH18" s="59" t="s">
        <v>90</v>
      </c>
      <c r="AI18" s="58">
        <v>4</v>
      </c>
      <c r="AJ18" s="58">
        <v>1</v>
      </c>
      <c r="AK18" s="59" t="s">
        <v>642</v>
      </c>
      <c r="AL18" s="59">
        <f>IF(OR(NOT(ISBLANK(V18)),NOT(ISBLANK(W18)),NOT(ISBLANK(X18)),NOT(ISBLANK(Y18)),AD18=2,AD18=3),1,0)</f>
        <v>1</v>
      </c>
      <c r="AM18" s="59" t="s">
        <v>27</v>
      </c>
      <c r="AN18" s="59" t="s">
        <v>680</v>
      </c>
      <c r="AO18" s="58">
        <v>33</v>
      </c>
      <c r="AP18" s="59" t="s">
        <v>677</v>
      </c>
      <c r="AQ18" s="59" t="s">
        <v>698</v>
      </c>
      <c r="AR18" s="59" t="s">
        <v>27</v>
      </c>
      <c r="AS18" s="59" t="s">
        <v>699</v>
      </c>
      <c r="AT18" s="59" t="s">
        <v>27</v>
      </c>
      <c r="AU18" s="59" t="s">
        <v>27</v>
      </c>
      <c r="AV18" s="61">
        <v>180</v>
      </c>
      <c r="AW18" s="62"/>
      <c r="AX18" s="62" t="s">
        <v>748</v>
      </c>
      <c r="AY18" s="62">
        <v>19.216999999999999</v>
      </c>
      <c r="AZ18" s="62">
        <f>IF(Z18&gt;0,AY18/Z18,"")</f>
        <v>0.35587037037037034</v>
      </c>
      <c r="BA18" s="62">
        <f>IF(AY18&gt;0,Z18/AY18,"")</f>
        <v>2.810011968569496</v>
      </c>
      <c r="BB18" s="62">
        <v>18.401</v>
      </c>
      <c r="BC18" s="62">
        <v>30</v>
      </c>
      <c r="BD18">
        <v>0.1558339859044636</v>
      </c>
      <c r="BE18" s="62"/>
      <c r="BF18" s="62"/>
      <c r="BG18" s="62"/>
      <c r="BH18" s="120">
        <v>7.3949999999999996</v>
      </c>
      <c r="BI18" s="18"/>
      <c r="BJ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</row>
    <row r="19" spans="1:87" ht="14.25" customHeight="1" x14ac:dyDescent="0.25">
      <c r="A19" s="58">
        <v>230</v>
      </c>
      <c r="B19" s="59" t="s">
        <v>78</v>
      </c>
      <c r="C19" s="59" t="s">
        <v>26</v>
      </c>
      <c r="D19" s="59" t="s">
        <v>79</v>
      </c>
      <c r="E19" s="59"/>
      <c r="F19" s="59" t="s">
        <v>80</v>
      </c>
      <c r="G19" s="58">
        <v>1</v>
      </c>
      <c r="H19" s="58">
        <v>30</v>
      </c>
      <c r="I19" s="59" t="s">
        <v>643</v>
      </c>
      <c r="J19" s="58">
        <v>13911144139</v>
      </c>
      <c r="K19" s="58">
        <v>59.1875</v>
      </c>
      <c r="L19" s="58">
        <v>0.53183962264150897</v>
      </c>
      <c r="M19" s="58">
        <v>2</v>
      </c>
      <c r="N19" s="60">
        <v>0</v>
      </c>
      <c r="O19" s="60">
        <v>0</v>
      </c>
      <c r="P19" s="58">
        <v>9</v>
      </c>
      <c r="Q19" s="58">
        <v>7</v>
      </c>
      <c r="R19" s="58">
        <v>1</v>
      </c>
      <c r="S19" s="58">
        <v>7</v>
      </c>
      <c r="T19" s="58">
        <v>1</v>
      </c>
      <c r="U19" s="58">
        <v>2</v>
      </c>
      <c r="V19" s="58">
        <v>1</v>
      </c>
      <c r="W19" s="59">
        <v>0</v>
      </c>
      <c r="X19" s="60">
        <v>0</v>
      </c>
      <c r="Y19" s="58">
        <v>3</v>
      </c>
      <c r="Z19" s="59">
        <f>SUM(M19:Y19)</f>
        <v>33</v>
      </c>
      <c r="AA19" s="59">
        <f>SUM(U19:X19)</f>
        <v>3</v>
      </c>
      <c r="AB19" t="s">
        <v>89</v>
      </c>
      <c r="AC19" s="59">
        <v>0</v>
      </c>
      <c r="AD19" s="58">
        <v>4</v>
      </c>
      <c r="AE19" s="58">
        <v>2</v>
      </c>
      <c r="AF19" s="58">
        <v>0</v>
      </c>
      <c r="AG19" s="58">
        <v>9</v>
      </c>
      <c r="AH19" s="59" t="s">
        <v>90</v>
      </c>
      <c r="AI19" s="58">
        <v>4</v>
      </c>
      <c r="AJ19" s="58">
        <v>1</v>
      </c>
      <c r="AK19" s="59" t="s">
        <v>644</v>
      </c>
      <c r="AL19" s="59">
        <f>IF(OR(NOT(ISBLANK(V19)),NOT(ISBLANK(W19)),NOT(ISBLANK(X19)),NOT(ISBLANK(Y19)),AD19=2,AD19=3),1,0)</f>
        <v>1</v>
      </c>
      <c r="AM19" s="59" t="s">
        <v>27</v>
      </c>
      <c r="AN19" s="59" t="s">
        <v>680</v>
      </c>
      <c r="AO19" s="58">
        <v>19</v>
      </c>
      <c r="AP19" s="59" t="s">
        <v>677</v>
      </c>
      <c r="AQ19" s="59" t="s">
        <v>691</v>
      </c>
      <c r="AR19" s="59" t="s">
        <v>27</v>
      </c>
      <c r="AS19" s="59" t="s">
        <v>731</v>
      </c>
      <c r="AT19" s="59" t="s">
        <v>692</v>
      </c>
      <c r="AU19" s="59" t="s">
        <v>27</v>
      </c>
      <c r="AV19" s="59" t="s">
        <v>27</v>
      </c>
      <c r="AW19" s="62"/>
      <c r="AX19" s="62" t="s">
        <v>746</v>
      </c>
      <c r="AY19" s="62">
        <v>30</v>
      </c>
      <c r="AZ19" s="62">
        <f>IF(Z19&gt;0,AY19/Z19,"")</f>
        <v>0.90909090909090906</v>
      </c>
      <c r="BA19" s="62">
        <f>IF(AY19&gt;0,Z19/AY19,"")</f>
        <v>1.1000000000000001</v>
      </c>
      <c r="BB19" s="62">
        <v>29.103000000000002</v>
      </c>
      <c r="BC19" s="62" t="s">
        <v>774</v>
      </c>
      <c r="BD19">
        <v>0.38882421420256114</v>
      </c>
      <c r="BE19" s="62"/>
      <c r="BF19" s="62"/>
      <c r="BG19" s="62"/>
      <c r="BH19" s="120">
        <v>29.102999999999998</v>
      </c>
      <c r="BI19" s="18"/>
      <c r="BJ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</row>
    <row r="20" spans="1:87" ht="14.25" customHeight="1" x14ac:dyDescent="0.25">
      <c r="A20" s="58">
        <v>231</v>
      </c>
      <c r="B20" s="59" t="s">
        <v>78</v>
      </c>
      <c r="C20" s="59" t="s">
        <v>26</v>
      </c>
      <c r="D20" s="59" t="s">
        <v>79</v>
      </c>
      <c r="E20" s="59"/>
      <c r="F20" s="59" t="s">
        <v>80</v>
      </c>
      <c r="G20" s="58">
        <v>1</v>
      </c>
      <c r="H20" s="58">
        <v>30</v>
      </c>
      <c r="I20" s="59" t="s">
        <v>130</v>
      </c>
      <c r="J20" s="58">
        <v>3712062108</v>
      </c>
      <c r="K20" s="58">
        <v>74.9375</v>
      </c>
      <c r="L20" s="58">
        <v>0.82900943396226401</v>
      </c>
      <c r="M20" s="58">
        <v>5</v>
      </c>
      <c r="N20" s="60">
        <v>0</v>
      </c>
      <c r="O20" s="60">
        <v>0</v>
      </c>
      <c r="P20" s="58">
        <v>9</v>
      </c>
      <c r="Q20" s="58">
        <v>4</v>
      </c>
      <c r="R20" s="58">
        <v>1</v>
      </c>
      <c r="S20" s="58">
        <v>4</v>
      </c>
      <c r="T20" s="58">
        <v>1</v>
      </c>
      <c r="U20" s="60">
        <v>0</v>
      </c>
      <c r="V20" s="60">
        <v>0</v>
      </c>
      <c r="W20" s="59">
        <v>0</v>
      </c>
      <c r="X20" s="60">
        <v>0</v>
      </c>
      <c r="Y20" s="60">
        <v>0</v>
      </c>
      <c r="Z20" s="59">
        <f>SUM(M20:Y20)</f>
        <v>24</v>
      </c>
      <c r="AA20" s="59">
        <f>SUM(U20:X20)</f>
        <v>0</v>
      </c>
      <c r="AB20" t="s">
        <v>99</v>
      </c>
      <c r="AC20" s="59">
        <v>0</v>
      </c>
      <c r="AD20" s="58">
        <v>0</v>
      </c>
      <c r="AE20" s="58">
        <v>0</v>
      </c>
      <c r="AF20" s="58">
        <v>0</v>
      </c>
      <c r="AG20" s="58">
        <v>2</v>
      </c>
      <c r="AH20" s="59" t="s">
        <v>90</v>
      </c>
      <c r="AI20" s="58">
        <v>4</v>
      </c>
      <c r="AJ20" s="60"/>
      <c r="AK20" s="59" t="s">
        <v>645</v>
      </c>
      <c r="AL20" s="59">
        <f>IF(OR(NOT(ISBLANK(V20)),NOT(ISBLANK(W20)),NOT(ISBLANK(X20)),NOT(ISBLANK(Y20)),AD20=2,AD20=3),1,0)</f>
        <v>1</v>
      </c>
      <c r="AM20" s="59" t="s">
        <v>27</v>
      </c>
      <c r="AN20" s="59" t="s">
        <v>680</v>
      </c>
      <c r="AO20" s="58">
        <v>28</v>
      </c>
      <c r="AP20" s="59" t="s">
        <v>677</v>
      </c>
      <c r="AQ20" s="59" t="s">
        <v>700</v>
      </c>
      <c r="AR20" s="59" t="s">
        <v>695</v>
      </c>
      <c r="AS20" s="59" t="s">
        <v>701</v>
      </c>
      <c r="AT20" s="59" t="s">
        <v>27</v>
      </c>
      <c r="AU20" s="59" t="s">
        <v>27</v>
      </c>
      <c r="AV20" s="59" t="s">
        <v>27</v>
      </c>
      <c r="AW20" s="62"/>
      <c r="AX20" s="62" t="s">
        <v>748</v>
      </c>
      <c r="AY20" s="62">
        <v>20.422000000000001</v>
      </c>
      <c r="AZ20" s="62">
        <f>IF(Z20&gt;0,AY20/Z20,"")</f>
        <v>0.85091666666666665</v>
      </c>
      <c r="BA20" s="62">
        <f>IF(AY20&gt;0,Z20/AY20,"")</f>
        <v>1.1752032122221134</v>
      </c>
      <c r="BB20" s="62">
        <v>18.86</v>
      </c>
      <c r="BC20" s="62">
        <v>79</v>
      </c>
      <c r="BD20">
        <v>0</v>
      </c>
      <c r="BE20" s="62"/>
      <c r="BF20" s="62"/>
      <c r="BG20" s="62"/>
      <c r="BH20" s="120">
        <v>18.860000000000003</v>
      </c>
      <c r="BI20" s="18"/>
      <c r="BJ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</row>
    <row r="21" spans="1:87" ht="14.25" customHeight="1" x14ac:dyDescent="0.25">
      <c r="A21" s="58">
        <v>247</v>
      </c>
      <c r="B21" s="59" t="s">
        <v>78</v>
      </c>
      <c r="C21" s="59" t="s">
        <v>26</v>
      </c>
      <c r="D21" s="59" t="s">
        <v>79</v>
      </c>
      <c r="E21" s="59"/>
      <c r="F21" s="59" t="s">
        <v>80</v>
      </c>
      <c r="G21" s="58">
        <v>1</v>
      </c>
      <c r="H21" s="58">
        <v>30</v>
      </c>
      <c r="I21" s="59" t="s">
        <v>130</v>
      </c>
      <c r="J21" s="58">
        <v>3712062108</v>
      </c>
      <c r="K21" s="58">
        <v>59.1875</v>
      </c>
      <c r="L21" s="58">
        <v>0.53183962264150897</v>
      </c>
      <c r="M21" s="58">
        <v>13</v>
      </c>
      <c r="N21" s="60">
        <v>0</v>
      </c>
      <c r="O21" s="58">
        <v>3</v>
      </c>
      <c r="P21" s="58">
        <v>24</v>
      </c>
      <c r="Q21" s="58">
        <v>11</v>
      </c>
      <c r="R21" s="58">
        <v>1</v>
      </c>
      <c r="S21" s="58">
        <v>11</v>
      </c>
      <c r="T21" s="58">
        <v>1</v>
      </c>
      <c r="U21" s="58">
        <v>2</v>
      </c>
      <c r="V21" s="58">
        <v>6</v>
      </c>
      <c r="W21" s="59">
        <v>0</v>
      </c>
      <c r="X21" s="58">
        <v>3</v>
      </c>
      <c r="Y21" s="58">
        <v>11</v>
      </c>
      <c r="Z21" s="59">
        <f>SUM(M21:Y21)</f>
        <v>86</v>
      </c>
      <c r="AA21" s="59">
        <f>SUM(U21:X21)</f>
        <v>11</v>
      </c>
      <c r="AB21" t="s">
        <v>89</v>
      </c>
      <c r="AC21" s="59">
        <v>0</v>
      </c>
      <c r="AD21" s="58">
        <v>3</v>
      </c>
      <c r="AE21" s="58">
        <v>4</v>
      </c>
      <c r="AF21" s="58">
        <v>1</v>
      </c>
      <c r="AG21" s="58">
        <v>12</v>
      </c>
      <c r="AH21" s="59" t="s">
        <v>116</v>
      </c>
      <c r="AI21" s="58">
        <v>1</v>
      </c>
      <c r="AJ21" s="58">
        <v>1</v>
      </c>
      <c r="AK21" s="59" t="s">
        <v>646</v>
      </c>
      <c r="AL21" s="59">
        <f>IF(OR(NOT(ISBLANK(V21)),NOT(ISBLANK(W21)),NOT(ISBLANK(X21)),NOT(ISBLANK(Y21)),AD21=2,AD21=3),1,0)</f>
        <v>1</v>
      </c>
      <c r="AM21" s="59" t="s">
        <v>27</v>
      </c>
      <c r="AN21" s="59" t="s">
        <v>680</v>
      </c>
      <c r="AO21" s="58">
        <v>28</v>
      </c>
      <c r="AP21" s="59" t="s">
        <v>677</v>
      </c>
      <c r="AQ21" s="59" t="s">
        <v>700</v>
      </c>
      <c r="AR21" s="59" t="s">
        <v>695</v>
      </c>
      <c r="AS21" s="59" t="s">
        <v>701</v>
      </c>
      <c r="AT21" s="59" t="s">
        <v>27</v>
      </c>
      <c r="AU21" s="59" t="s">
        <v>27</v>
      </c>
      <c r="AV21" s="59" t="s">
        <v>27</v>
      </c>
      <c r="AW21" s="62"/>
      <c r="AX21" s="62" t="s">
        <v>748</v>
      </c>
      <c r="AY21" s="62">
        <v>26.738</v>
      </c>
      <c r="AZ21" s="62">
        <f>IF(Z21&gt;0,AY21/Z21,"")</f>
        <v>0.31090697674418605</v>
      </c>
      <c r="BA21" s="62">
        <f>IF(AY21&gt;0,Z21/AY21,"")</f>
        <v>3.2163961403246315</v>
      </c>
      <c r="BB21" s="62">
        <v>22.943999999999999</v>
      </c>
      <c r="BC21" s="62">
        <v>93</v>
      </c>
      <c r="BD21">
        <v>0.9264119601328904</v>
      </c>
      <c r="BE21" s="62"/>
      <c r="BF21" s="62"/>
      <c r="BG21" s="62"/>
      <c r="BH21" s="120">
        <v>22.944000000000003</v>
      </c>
      <c r="BI21" s="50"/>
      <c r="BJ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</row>
    <row r="22" spans="1:87" ht="14.25" customHeight="1" x14ac:dyDescent="0.25">
      <c r="A22" s="58">
        <v>263</v>
      </c>
      <c r="B22" s="59" t="s">
        <v>78</v>
      </c>
      <c r="C22" s="59" t="s">
        <v>26</v>
      </c>
      <c r="D22" s="59" t="s">
        <v>79</v>
      </c>
      <c r="E22" s="59"/>
      <c r="F22" s="59" t="s">
        <v>80</v>
      </c>
      <c r="G22" s="58">
        <v>1</v>
      </c>
      <c r="H22" s="58">
        <v>30</v>
      </c>
      <c r="I22" s="59" t="s">
        <v>647</v>
      </c>
      <c r="J22" s="58">
        <v>6222722597</v>
      </c>
      <c r="K22" s="58">
        <v>59.1875</v>
      </c>
      <c r="L22" s="58">
        <v>0.53183962264150897</v>
      </c>
      <c r="M22" s="58">
        <v>2</v>
      </c>
      <c r="N22" s="60">
        <v>0</v>
      </c>
      <c r="O22" s="60">
        <v>0</v>
      </c>
      <c r="P22" s="58">
        <v>3</v>
      </c>
      <c r="Q22" s="58">
        <v>1</v>
      </c>
      <c r="R22" s="58">
        <v>1</v>
      </c>
      <c r="S22" s="58">
        <v>1</v>
      </c>
      <c r="T22" s="58">
        <v>1</v>
      </c>
      <c r="U22" s="60">
        <v>0</v>
      </c>
      <c r="V22" s="60">
        <v>0</v>
      </c>
      <c r="W22" s="59">
        <v>0</v>
      </c>
      <c r="X22" s="60">
        <v>0</v>
      </c>
      <c r="Y22" s="60">
        <v>0</v>
      </c>
      <c r="Z22" s="59">
        <f>SUM(M22:Y22)</f>
        <v>9</v>
      </c>
      <c r="AA22" s="59">
        <f>SUM(U22:X22)</f>
        <v>0</v>
      </c>
      <c r="AB22" t="s">
        <v>89</v>
      </c>
      <c r="AC22" s="59">
        <v>0</v>
      </c>
      <c r="AD22" s="58">
        <v>1</v>
      </c>
      <c r="AE22" s="58">
        <v>1</v>
      </c>
      <c r="AF22" s="58">
        <v>0</v>
      </c>
      <c r="AG22" s="58">
        <v>3</v>
      </c>
      <c r="AH22" s="59" t="s">
        <v>90</v>
      </c>
      <c r="AI22" s="58">
        <v>4</v>
      </c>
      <c r="AJ22" s="60"/>
      <c r="AK22" s="59" t="s">
        <v>648</v>
      </c>
      <c r="AL22" s="59">
        <f>IF(OR(NOT(ISBLANK(V22)),NOT(ISBLANK(W22)),NOT(ISBLANK(X22)),NOT(ISBLANK(Y22)),AD22=2,AD22=3),1,0)</f>
        <v>1</v>
      </c>
      <c r="AM22" s="59" t="s">
        <v>27</v>
      </c>
      <c r="AN22" s="59" t="s">
        <v>680</v>
      </c>
      <c r="AO22" s="58">
        <v>27</v>
      </c>
      <c r="AP22" s="59" t="s">
        <v>677</v>
      </c>
      <c r="AQ22" s="59" t="s">
        <v>732</v>
      </c>
      <c r="AR22" s="59" t="s">
        <v>27</v>
      </c>
      <c r="AS22" s="59" t="s">
        <v>27</v>
      </c>
      <c r="AT22" s="59" t="s">
        <v>27</v>
      </c>
      <c r="AU22" s="59" t="s">
        <v>27</v>
      </c>
      <c r="AV22" s="59" t="s">
        <v>27</v>
      </c>
      <c r="AW22" s="62"/>
      <c r="AX22" s="62" t="s">
        <v>747</v>
      </c>
      <c r="AY22" s="62">
        <v>22.285</v>
      </c>
      <c r="AZ22" s="62">
        <f>IF(Z22&gt;0,AY22/Z22,"")</f>
        <v>2.4761111111111109</v>
      </c>
      <c r="BA22" s="62">
        <f>IF(AY22&gt;0,Z22/AY22,"")</f>
        <v>0.40385909804801434</v>
      </c>
      <c r="BB22" s="62">
        <v>21.496000000000002</v>
      </c>
      <c r="BC22" s="62" t="s">
        <v>774</v>
      </c>
      <c r="BD22">
        <v>0.98593750000000002</v>
      </c>
      <c r="BE22" s="62"/>
      <c r="BF22" s="62"/>
      <c r="BG22" s="62"/>
      <c r="BH22" s="120">
        <v>21.495999999999999</v>
      </c>
      <c r="BI22" s="18"/>
      <c r="BJ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</row>
    <row r="23" spans="1:87" ht="14.25" customHeight="1" x14ac:dyDescent="0.25">
      <c r="A23" s="58">
        <v>264</v>
      </c>
      <c r="B23" s="59" t="s">
        <v>78</v>
      </c>
      <c r="C23" s="59" t="s">
        <v>28</v>
      </c>
      <c r="D23" s="59" t="s">
        <v>79</v>
      </c>
      <c r="E23" s="59"/>
      <c r="F23" s="59" t="s">
        <v>80</v>
      </c>
      <c r="G23" s="58">
        <v>1</v>
      </c>
      <c r="H23" s="58">
        <v>30</v>
      </c>
      <c r="I23" s="59" t="s">
        <v>649</v>
      </c>
      <c r="J23" s="58">
        <v>6222722596</v>
      </c>
      <c r="K23" s="58">
        <v>69.571428571428598</v>
      </c>
      <c r="L23" s="58">
        <v>0.50151975683890604</v>
      </c>
      <c r="M23" s="58">
        <v>3</v>
      </c>
      <c r="N23" s="60">
        <v>0</v>
      </c>
      <c r="O23" s="60">
        <v>0</v>
      </c>
      <c r="P23" s="58">
        <v>5</v>
      </c>
      <c r="Q23" s="58">
        <v>2</v>
      </c>
      <c r="R23" s="58">
        <v>1</v>
      </c>
      <c r="S23" s="58">
        <v>2</v>
      </c>
      <c r="T23" s="58">
        <v>1</v>
      </c>
      <c r="U23" s="60">
        <v>0</v>
      </c>
      <c r="V23" s="60">
        <v>0</v>
      </c>
      <c r="W23" s="59">
        <v>0</v>
      </c>
      <c r="X23" s="60">
        <v>0</v>
      </c>
      <c r="Y23" s="60">
        <v>0</v>
      </c>
      <c r="Z23" s="59">
        <f>SUM(M23:Y23)</f>
        <v>14</v>
      </c>
      <c r="AA23" s="59">
        <f>SUM(U23:X23)</f>
        <v>0</v>
      </c>
      <c r="AB23" t="s">
        <v>102</v>
      </c>
      <c r="AC23" s="59">
        <v>0</v>
      </c>
      <c r="AD23" s="58">
        <v>0</v>
      </c>
      <c r="AE23" s="58">
        <v>0</v>
      </c>
      <c r="AF23" s="58">
        <v>0</v>
      </c>
      <c r="AG23" s="58">
        <v>3</v>
      </c>
      <c r="AH23" s="59" t="s">
        <v>90</v>
      </c>
      <c r="AI23" s="58">
        <v>4</v>
      </c>
      <c r="AJ23" s="60"/>
      <c r="AK23" s="59" t="s">
        <v>650</v>
      </c>
      <c r="AL23" s="59">
        <f>IF(OR(NOT(ISBLANK(V23)),NOT(ISBLANK(W23)),NOT(ISBLANK(X23)),NOT(ISBLANK(Y23)),AD23=2,AD23=3),1,0)</f>
        <v>1</v>
      </c>
      <c r="AM23" s="59" t="s">
        <v>651</v>
      </c>
      <c r="AN23" s="59" t="s">
        <v>673</v>
      </c>
      <c r="AO23" s="58">
        <v>27</v>
      </c>
      <c r="AP23" s="59" t="s">
        <v>677</v>
      </c>
      <c r="AQ23" s="59" t="s">
        <v>732</v>
      </c>
      <c r="AR23" s="59" t="s">
        <v>27</v>
      </c>
      <c r="AS23" s="59" t="s">
        <v>27</v>
      </c>
      <c r="AT23" s="59" t="s">
        <v>27</v>
      </c>
      <c r="AU23" s="59" t="s">
        <v>27</v>
      </c>
      <c r="AV23" s="59" t="s">
        <v>27</v>
      </c>
      <c r="AW23" s="62"/>
      <c r="AX23" s="62" t="s">
        <v>747</v>
      </c>
      <c r="AY23" s="62">
        <v>18.192</v>
      </c>
      <c r="AZ23" s="62">
        <f>IF(Z23&gt;0,AY23/Z23,"")</f>
        <v>1.2994285714285714</v>
      </c>
      <c r="BA23" s="62">
        <f>IF(AY23&gt;0,Z23/AY23,"")</f>
        <v>0.76956904133685133</v>
      </c>
      <c r="BB23" s="62">
        <v>16.178000000000001</v>
      </c>
      <c r="BC23" s="62" t="s">
        <v>774</v>
      </c>
      <c r="BD23">
        <v>4.6527899247857267E-2</v>
      </c>
      <c r="BE23" s="62"/>
      <c r="BF23" s="62"/>
      <c r="BG23" s="62"/>
      <c r="BH23" s="120">
        <v>16.178000000000001</v>
      </c>
      <c r="BI23" s="18"/>
      <c r="BJ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</row>
    <row r="24" spans="1:87" ht="14.25" customHeight="1" x14ac:dyDescent="0.25">
      <c r="A24" s="58">
        <v>265</v>
      </c>
      <c r="B24" s="59" t="s">
        <v>78</v>
      </c>
      <c r="C24" s="59" t="s">
        <v>26</v>
      </c>
      <c r="D24" s="59" t="s">
        <v>79</v>
      </c>
      <c r="E24" s="59"/>
      <c r="F24" s="59" t="s">
        <v>80</v>
      </c>
      <c r="G24" s="58">
        <v>1</v>
      </c>
      <c r="H24" s="58">
        <v>30</v>
      </c>
      <c r="I24" s="59" t="s">
        <v>134</v>
      </c>
      <c r="J24" s="58">
        <v>828360120</v>
      </c>
      <c r="K24" s="58">
        <v>74.9375</v>
      </c>
      <c r="L24" s="58">
        <v>0.82900943396226401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  <c r="R24" s="60">
        <v>0</v>
      </c>
      <c r="S24" s="60">
        <v>0</v>
      </c>
      <c r="T24" s="60">
        <v>0</v>
      </c>
      <c r="U24" s="60">
        <v>0</v>
      </c>
      <c r="V24" s="60">
        <v>0</v>
      </c>
      <c r="W24" s="59">
        <v>0</v>
      </c>
      <c r="X24" s="60">
        <v>0</v>
      </c>
      <c r="Y24" s="60">
        <v>0</v>
      </c>
      <c r="Z24" s="59">
        <f>SUM(M24:Y24)</f>
        <v>0</v>
      </c>
      <c r="AA24" s="59">
        <f>SUM(U24:X24)</f>
        <v>0</v>
      </c>
      <c r="AB24" t="s">
        <v>99</v>
      </c>
      <c r="AC24" s="59">
        <v>0</v>
      </c>
      <c r="AD24" s="58">
        <v>0</v>
      </c>
      <c r="AE24" s="58">
        <v>0</v>
      </c>
      <c r="AF24" s="58">
        <v>0</v>
      </c>
      <c r="AG24" s="58">
        <v>0</v>
      </c>
      <c r="AH24" s="59" t="s">
        <v>90</v>
      </c>
      <c r="AI24" s="58">
        <v>4</v>
      </c>
      <c r="AJ24" s="60"/>
      <c r="AK24" s="59" t="s">
        <v>100</v>
      </c>
      <c r="AL24" s="59">
        <f>IF(OR(NOT(ISBLANK(V24)),NOT(ISBLANK(W24)),NOT(ISBLANK(X24)),NOT(ISBLANK(Y24)),AD24=2,AD24=3),1,0)</f>
        <v>1</v>
      </c>
      <c r="AM24" s="59" t="s">
        <v>27</v>
      </c>
      <c r="AN24" s="59" t="s">
        <v>673</v>
      </c>
      <c r="AO24" s="58">
        <v>26</v>
      </c>
      <c r="AP24" s="59" t="s">
        <v>674</v>
      </c>
      <c r="AQ24" s="59" t="s">
        <v>678</v>
      </c>
      <c r="AR24" s="59" t="s">
        <v>27</v>
      </c>
      <c r="AS24" s="59" t="s">
        <v>702</v>
      </c>
      <c r="AT24" s="59" t="s">
        <v>27</v>
      </c>
      <c r="AU24" s="59" t="s">
        <v>27</v>
      </c>
      <c r="AV24" s="59" t="s">
        <v>27</v>
      </c>
      <c r="AW24" s="62"/>
      <c r="AX24" s="62" t="s">
        <v>748</v>
      </c>
      <c r="AY24" s="62">
        <v>14.548</v>
      </c>
      <c r="AZ24" s="62" t="str">
        <f>IF(Z24&gt;0,AY24/Z24,"")</f>
        <v/>
      </c>
      <c r="BA24" s="62">
        <f>IF(AY24&gt;0,Z24/AY24,"")</f>
        <v>0</v>
      </c>
      <c r="BB24" s="62">
        <v>13.536</v>
      </c>
      <c r="BC24" s="62">
        <v>72</v>
      </c>
      <c r="BE24" s="62"/>
      <c r="BF24" s="62"/>
      <c r="BG24" s="62"/>
      <c r="BH24" s="120">
        <v>13.536</v>
      </c>
      <c r="BI24" s="18"/>
      <c r="BJ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</row>
    <row r="25" spans="1:87" ht="14.25" customHeight="1" x14ac:dyDescent="0.25">
      <c r="A25" s="58">
        <v>281</v>
      </c>
      <c r="B25" s="59" t="s">
        <v>78</v>
      </c>
      <c r="C25" s="59" t="s">
        <v>28</v>
      </c>
      <c r="D25" s="59" t="s">
        <v>79</v>
      </c>
      <c r="E25" s="59"/>
      <c r="F25" s="59" t="s">
        <v>80</v>
      </c>
      <c r="G25" s="58">
        <v>1</v>
      </c>
      <c r="H25" s="58">
        <v>30</v>
      </c>
      <c r="I25" s="59" t="s">
        <v>135</v>
      </c>
      <c r="J25" s="58">
        <v>7717685176</v>
      </c>
      <c r="K25" s="58">
        <v>0</v>
      </c>
      <c r="L25" s="58">
        <v>0</v>
      </c>
      <c r="M25" s="58">
        <v>4</v>
      </c>
      <c r="N25" s="60">
        <v>0</v>
      </c>
      <c r="O25" s="58">
        <v>3</v>
      </c>
      <c r="P25" s="58">
        <v>7</v>
      </c>
      <c r="Q25" s="58">
        <v>2</v>
      </c>
      <c r="R25" s="60">
        <v>0</v>
      </c>
      <c r="S25" s="58">
        <v>2</v>
      </c>
      <c r="T25" s="58">
        <v>1</v>
      </c>
      <c r="U25" s="58">
        <v>1</v>
      </c>
      <c r="V25" s="58">
        <v>2.5</v>
      </c>
      <c r="W25" s="59">
        <v>0</v>
      </c>
      <c r="X25" s="58">
        <v>1.5</v>
      </c>
      <c r="Y25" s="58">
        <v>5</v>
      </c>
      <c r="Z25" s="59">
        <f>SUM(M25:Y25)</f>
        <v>29</v>
      </c>
      <c r="AA25" s="59">
        <f>SUM(U25:X25)</f>
        <v>5</v>
      </c>
      <c r="AC25" s="59">
        <v>0</v>
      </c>
      <c r="AD25" s="58">
        <v>0</v>
      </c>
      <c r="AE25" s="58">
        <v>1</v>
      </c>
      <c r="AF25" s="58">
        <v>1</v>
      </c>
      <c r="AG25" s="58">
        <v>7</v>
      </c>
      <c r="AH25" s="59" t="s">
        <v>119</v>
      </c>
      <c r="AI25" s="58">
        <v>1</v>
      </c>
      <c r="AJ25" s="58">
        <v>1</v>
      </c>
      <c r="AK25" s="59" t="s">
        <v>652</v>
      </c>
      <c r="AL25" s="59">
        <f>IF(OR(NOT(ISBLANK(V25)),NOT(ISBLANK(W25)),NOT(ISBLANK(X25)),NOT(ISBLANK(Y25)),AD25=2,AD25=3),1,0)</f>
        <v>1</v>
      </c>
      <c r="AM25" s="59" t="s">
        <v>27</v>
      </c>
      <c r="AN25" s="59" t="s">
        <v>680</v>
      </c>
      <c r="AO25" s="58">
        <v>24</v>
      </c>
      <c r="AP25" s="59" t="s">
        <v>677</v>
      </c>
      <c r="AQ25" s="59" t="s">
        <v>691</v>
      </c>
      <c r="AR25" s="59" t="s">
        <v>27</v>
      </c>
      <c r="AS25" s="59" t="s">
        <v>27</v>
      </c>
      <c r="AT25" s="59" t="s">
        <v>27</v>
      </c>
      <c r="AU25" s="59" t="s">
        <v>27</v>
      </c>
      <c r="AV25" s="59" t="s">
        <v>27</v>
      </c>
      <c r="AW25" s="62"/>
      <c r="AX25" s="62" t="s">
        <v>747</v>
      </c>
      <c r="AY25" s="62">
        <v>24.09</v>
      </c>
      <c r="AZ25" s="62">
        <f>IF(Z25&gt;0,AY25/Z25,"")</f>
        <v>0.83068965517241378</v>
      </c>
      <c r="BA25" s="62">
        <f>IF(AY25&gt;0,Z25/AY25,"")</f>
        <v>1.2038190120381902</v>
      </c>
      <c r="BB25" s="62"/>
      <c r="BC25" s="62"/>
      <c r="BD25">
        <v>0.13350449293966624</v>
      </c>
      <c r="BE25" s="62"/>
      <c r="BF25" s="62"/>
      <c r="BG25" s="62"/>
      <c r="BH25" s="120"/>
      <c r="BI25" s="18"/>
      <c r="BJ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</row>
    <row r="26" spans="1:87" ht="14.25" customHeight="1" x14ac:dyDescent="0.25">
      <c r="A26" s="58">
        <v>297</v>
      </c>
      <c r="B26" s="59" t="s">
        <v>78</v>
      </c>
      <c r="C26" s="59" t="s">
        <v>28</v>
      </c>
      <c r="D26" s="59" t="s">
        <v>79</v>
      </c>
      <c r="E26" s="59"/>
      <c r="F26" s="59" t="s">
        <v>80</v>
      </c>
      <c r="G26" s="58">
        <v>1</v>
      </c>
      <c r="H26" s="58">
        <v>30</v>
      </c>
      <c r="I26" s="59" t="s">
        <v>137</v>
      </c>
      <c r="J26" s="58">
        <v>17825107236</v>
      </c>
      <c r="K26" s="58">
        <v>0</v>
      </c>
      <c r="L26" s="58">
        <v>0</v>
      </c>
      <c r="M26" s="58">
        <v>6</v>
      </c>
      <c r="N26" s="60">
        <v>0</v>
      </c>
      <c r="O26" s="58">
        <v>2</v>
      </c>
      <c r="P26" s="58">
        <v>10</v>
      </c>
      <c r="Q26" s="58">
        <v>4</v>
      </c>
      <c r="R26" s="60">
        <v>0</v>
      </c>
      <c r="S26" s="58">
        <v>4</v>
      </c>
      <c r="T26" s="58">
        <v>2</v>
      </c>
      <c r="U26" s="58">
        <v>1</v>
      </c>
      <c r="V26" s="58">
        <v>1.5</v>
      </c>
      <c r="W26" s="59">
        <v>0</v>
      </c>
      <c r="X26" s="58">
        <v>1.5</v>
      </c>
      <c r="Y26" s="58">
        <v>4</v>
      </c>
      <c r="Z26" s="59">
        <f>SUM(M26:Y26)</f>
        <v>36</v>
      </c>
      <c r="AA26" s="59">
        <f>SUM(U26:X26)</f>
        <v>4</v>
      </c>
      <c r="AC26" s="59">
        <v>0</v>
      </c>
      <c r="AD26" s="58">
        <v>1</v>
      </c>
      <c r="AE26" s="58">
        <v>1</v>
      </c>
      <c r="AF26" s="58">
        <v>1</v>
      </c>
      <c r="AG26" s="58">
        <v>8</v>
      </c>
      <c r="AH26" s="59" t="s">
        <v>159</v>
      </c>
      <c r="AI26" s="58">
        <v>2</v>
      </c>
      <c r="AJ26" s="58">
        <v>1</v>
      </c>
      <c r="AK26" s="59" t="s">
        <v>653</v>
      </c>
      <c r="AL26" s="59">
        <f>IF(OR(NOT(ISBLANK(V26)),NOT(ISBLANK(W26)),NOT(ISBLANK(X26)),NOT(ISBLANK(Y26)),AD26=2,AD26=3),1,0)</f>
        <v>1</v>
      </c>
      <c r="AM26" s="59" t="s">
        <v>27</v>
      </c>
      <c r="AN26" s="59" t="s">
        <v>680</v>
      </c>
      <c r="AO26" s="58">
        <v>31</v>
      </c>
      <c r="AP26" s="59" t="s">
        <v>674</v>
      </c>
      <c r="AQ26" s="59" t="s">
        <v>703</v>
      </c>
      <c r="AR26" s="59" t="s">
        <v>27</v>
      </c>
      <c r="AS26" s="59" t="s">
        <v>704</v>
      </c>
      <c r="AT26" s="59" t="s">
        <v>27</v>
      </c>
      <c r="AU26" s="59" t="s">
        <v>27</v>
      </c>
      <c r="AV26" s="59" t="s">
        <v>27</v>
      </c>
      <c r="AW26" s="62"/>
      <c r="AX26" s="62" t="s">
        <v>748</v>
      </c>
      <c r="AY26" s="62">
        <v>37.067999999999998</v>
      </c>
      <c r="AZ26" s="62">
        <f>IF(Z26&gt;0,AY26/Z26,"")</f>
        <v>1.0296666666666665</v>
      </c>
      <c r="BA26" s="62">
        <f>IF(AY26&gt;0,Z26/AY26,"")</f>
        <v>0.9711880867594691</v>
      </c>
      <c r="BB26" s="62"/>
      <c r="BC26" s="62">
        <v>145</v>
      </c>
      <c r="BD26">
        <v>0.69966629588431595</v>
      </c>
      <c r="BE26" s="62"/>
      <c r="BF26" s="62"/>
      <c r="BG26" s="62"/>
      <c r="BH26" s="120"/>
      <c r="BI26" s="50"/>
      <c r="BJ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</row>
    <row r="27" spans="1:87" ht="14.25" customHeight="1" x14ac:dyDescent="0.25">
      <c r="A27" s="58">
        <v>301</v>
      </c>
      <c r="B27" s="59" t="s">
        <v>78</v>
      </c>
      <c r="C27" s="59" t="s">
        <v>28</v>
      </c>
      <c r="D27" s="59" t="s">
        <v>79</v>
      </c>
      <c r="E27" s="59"/>
      <c r="F27" s="59" t="s">
        <v>80</v>
      </c>
      <c r="G27" s="58">
        <v>1</v>
      </c>
      <c r="H27" s="58">
        <v>30</v>
      </c>
      <c r="I27" s="59" t="s">
        <v>140</v>
      </c>
      <c r="J27" s="58">
        <v>79247246103</v>
      </c>
      <c r="K27" s="58">
        <v>69.571428571428598</v>
      </c>
      <c r="L27" s="58">
        <v>0.50151975683890604</v>
      </c>
      <c r="M27" s="58">
        <v>2</v>
      </c>
      <c r="N27" s="60">
        <v>0</v>
      </c>
      <c r="O27" s="60">
        <v>0</v>
      </c>
      <c r="P27" s="58">
        <v>3</v>
      </c>
      <c r="Q27" s="58">
        <v>1</v>
      </c>
      <c r="R27" s="58">
        <v>1</v>
      </c>
      <c r="S27" s="58">
        <v>1</v>
      </c>
      <c r="T27" s="58">
        <v>1</v>
      </c>
      <c r="U27" s="60">
        <v>0</v>
      </c>
      <c r="V27" s="58">
        <v>1.5</v>
      </c>
      <c r="W27" s="59">
        <v>0</v>
      </c>
      <c r="X27" s="58">
        <v>0.5</v>
      </c>
      <c r="Y27" s="58">
        <v>2</v>
      </c>
      <c r="Z27" s="59">
        <f>SUM(M27:Y27)</f>
        <v>13</v>
      </c>
      <c r="AA27" s="59">
        <f>SUM(U27:X27)</f>
        <v>2</v>
      </c>
      <c r="AB27" t="s">
        <v>102</v>
      </c>
      <c r="AC27" s="59">
        <v>0</v>
      </c>
      <c r="AD27" s="58">
        <v>0</v>
      </c>
      <c r="AE27" s="58">
        <v>1</v>
      </c>
      <c r="AF27" s="58">
        <v>1</v>
      </c>
      <c r="AG27" s="58">
        <v>3</v>
      </c>
      <c r="AH27" s="59" t="s">
        <v>90</v>
      </c>
      <c r="AI27" s="58">
        <v>4</v>
      </c>
      <c r="AJ27" s="60"/>
      <c r="AK27" s="59" t="s">
        <v>654</v>
      </c>
      <c r="AL27" s="59">
        <f>IF(OR(NOT(ISBLANK(V27)),NOT(ISBLANK(W27)),NOT(ISBLANK(X27)),NOT(ISBLANK(Y27)),AD27=2,AD27=3),1,0)</f>
        <v>1</v>
      </c>
      <c r="AM27" s="59" t="s">
        <v>27</v>
      </c>
      <c r="AN27" s="59" t="s">
        <v>673</v>
      </c>
      <c r="AO27" s="58">
        <v>18</v>
      </c>
      <c r="AP27" s="59" t="s">
        <v>674</v>
      </c>
      <c r="AQ27" s="59" t="s">
        <v>705</v>
      </c>
      <c r="AR27" s="59" t="s">
        <v>27</v>
      </c>
      <c r="AS27" s="59" t="s">
        <v>686</v>
      </c>
      <c r="AT27" s="59" t="s">
        <v>27</v>
      </c>
      <c r="AU27" s="59" t="s">
        <v>27</v>
      </c>
      <c r="AV27" s="59" t="s">
        <v>27</v>
      </c>
      <c r="AW27" s="62"/>
      <c r="AX27" s="62" t="s">
        <v>747</v>
      </c>
      <c r="AY27" s="62">
        <v>16.972999999999999</v>
      </c>
      <c r="AZ27" s="62">
        <f>IF(Z27&gt;0,AY27/Z27,"")</f>
        <v>1.3056153846153846</v>
      </c>
      <c r="BA27" s="62">
        <f>IF(AY27&gt;0,Z27/AY27,"")</f>
        <v>0.76592234725740882</v>
      </c>
      <c r="BB27" s="62">
        <v>14.615</v>
      </c>
      <c r="BC27" s="62">
        <v>49</v>
      </c>
      <c r="BD27">
        <v>0.76028622540250446</v>
      </c>
      <c r="BE27" s="62"/>
      <c r="BF27" s="62"/>
      <c r="BG27" s="62"/>
      <c r="BH27" s="120">
        <v>14.615</v>
      </c>
      <c r="BI27" s="18"/>
      <c r="BJ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</row>
    <row r="28" spans="1:87" ht="14.25" customHeight="1" x14ac:dyDescent="0.25">
      <c r="A28" s="58">
        <v>318</v>
      </c>
      <c r="B28" s="59" t="s">
        <v>78</v>
      </c>
      <c r="C28" s="59" t="s">
        <v>26</v>
      </c>
      <c r="D28" s="59" t="s">
        <v>79</v>
      </c>
      <c r="E28" s="59"/>
      <c r="F28" s="59" t="s">
        <v>80</v>
      </c>
      <c r="G28" s="58">
        <v>1</v>
      </c>
      <c r="H28" s="58">
        <v>30</v>
      </c>
      <c r="I28" s="59" t="s">
        <v>142</v>
      </c>
      <c r="J28" s="58">
        <v>8282194225</v>
      </c>
      <c r="K28" s="58">
        <v>74.9375</v>
      </c>
      <c r="L28" s="58">
        <v>0.82900943396226401</v>
      </c>
      <c r="M28" s="58">
        <v>8</v>
      </c>
      <c r="N28" s="60">
        <v>0</v>
      </c>
      <c r="O28" s="60">
        <v>0</v>
      </c>
      <c r="P28" s="58">
        <v>18</v>
      </c>
      <c r="Q28" s="58">
        <v>10</v>
      </c>
      <c r="R28" s="58">
        <v>1</v>
      </c>
      <c r="S28" s="58">
        <v>10</v>
      </c>
      <c r="T28" s="58">
        <v>2</v>
      </c>
      <c r="U28" s="58">
        <v>3</v>
      </c>
      <c r="V28" s="58">
        <v>2.5</v>
      </c>
      <c r="W28" s="59">
        <v>0</v>
      </c>
      <c r="X28" s="58">
        <v>1.5</v>
      </c>
      <c r="Y28" s="58">
        <v>7</v>
      </c>
      <c r="Z28" s="59">
        <f>SUM(M28:Y28)</f>
        <v>63</v>
      </c>
      <c r="AA28" s="59">
        <f>SUM(U28:X28)</f>
        <v>7</v>
      </c>
      <c r="AB28" t="s">
        <v>99</v>
      </c>
      <c r="AC28" s="59">
        <v>0</v>
      </c>
      <c r="AD28" s="58">
        <v>2</v>
      </c>
      <c r="AE28" s="58">
        <v>3</v>
      </c>
      <c r="AF28" s="58">
        <v>0</v>
      </c>
      <c r="AG28" s="58">
        <v>7</v>
      </c>
      <c r="AH28" s="59" t="s">
        <v>90</v>
      </c>
      <c r="AI28" s="58">
        <v>4</v>
      </c>
      <c r="AJ28" s="58">
        <v>1</v>
      </c>
      <c r="AK28" s="59" t="s">
        <v>655</v>
      </c>
      <c r="AL28" s="59">
        <f>IF(OR(NOT(ISBLANK(V28)),NOT(ISBLANK(W28)),NOT(ISBLANK(X28)),NOT(ISBLANK(Y28)),AD28=2,AD28=3),1,0)</f>
        <v>1</v>
      </c>
      <c r="AM28" s="59" t="s">
        <v>27</v>
      </c>
      <c r="AN28" s="59" t="s">
        <v>680</v>
      </c>
      <c r="AO28" s="58">
        <v>27</v>
      </c>
      <c r="AP28" s="59" t="s">
        <v>677</v>
      </c>
      <c r="AQ28" s="59" t="s">
        <v>691</v>
      </c>
      <c r="AR28" s="59" t="s">
        <v>695</v>
      </c>
      <c r="AS28" s="59" t="s">
        <v>27</v>
      </c>
      <c r="AT28" s="59" t="s">
        <v>692</v>
      </c>
      <c r="AU28" s="59" t="s">
        <v>27</v>
      </c>
      <c r="AV28" s="59" t="s">
        <v>27</v>
      </c>
      <c r="AW28" s="62"/>
      <c r="AX28" s="62" t="s">
        <v>746</v>
      </c>
      <c r="AY28" s="62">
        <v>37.54</v>
      </c>
      <c r="AZ28" s="62">
        <f>IF(Z28&gt;0,AY28/Z28,"")</f>
        <v>0.59587301587301589</v>
      </c>
      <c r="BA28" s="62">
        <f>IF(AY28&gt;0,Z28/AY28,"")</f>
        <v>1.6782099094299414</v>
      </c>
      <c r="BB28" s="62">
        <v>17.431999999999999</v>
      </c>
      <c r="BC28" s="62">
        <v>52</v>
      </c>
      <c r="BD28">
        <v>0.66437351979248904</v>
      </c>
      <c r="BE28" s="62"/>
      <c r="BF28" s="62"/>
      <c r="BG28" s="62"/>
      <c r="BH28" s="120">
        <v>17.431999999999999</v>
      </c>
      <c r="BI28" s="18"/>
      <c r="BJ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</row>
    <row r="29" spans="1:87" ht="14.25" customHeight="1" x14ac:dyDescent="0.25">
      <c r="A29" s="58">
        <v>334</v>
      </c>
      <c r="B29" s="59" t="s">
        <v>78</v>
      </c>
      <c r="C29" s="59" t="s">
        <v>28</v>
      </c>
      <c r="D29" s="59" t="s">
        <v>79</v>
      </c>
      <c r="E29" s="59"/>
      <c r="F29" s="59" t="s">
        <v>80</v>
      </c>
      <c r="G29" s="58">
        <v>1</v>
      </c>
      <c r="H29" s="58">
        <v>30</v>
      </c>
      <c r="I29" s="59" t="s">
        <v>144</v>
      </c>
      <c r="J29" s="58">
        <v>46525319</v>
      </c>
      <c r="K29" s="58">
        <v>69.571428571428598</v>
      </c>
      <c r="L29" s="58">
        <v>0.50151975683890604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  <c r="R29" s="60">
        <v>0</v>
      </c>
      <c r="S29" s="60">
        <v>0</v>
      </c>
      <c r="T29" s="60">
        <v>0</v>
      </c>
      <c r="U29" s="60">
        <v>0</v>
      </c>
      <c r="V29" s="60">
        <v>0</v>
      </c>
      <c r="W29" s="59">
        <v>0</v>
      </c>
      <c r="X29" s="60">
        <v>0</v>
      </c>
      <c r="Y29" s="60">
        <v>0</v>
      </c>
      <c r="Z29" s="59">
        <f>SUM(M29:Y29)</f>
        <v>0</v>
      </c>
      <c r="AA29" s="59">
        <f>SUM(U29:X29)</f>
        <v>0</v>
      </c>
      <c r="AB29" t="s">
        <v>102</v>
      </c>
      <c r="AC29" s="59">
        <v>0</v>
      </c>
      <c r="AD29" s="58">
        <v>0</v>
      </c>
      <c r="AE29" s="58">
        <v>0</v>
      </c>
      <c r="AF29" s="58">
        <v>0</v>
      </c>
      <c r="AG29" s="58">
        <v>0</v>
      </c>
      <c r="AH29" s="59" t="s">
        <v>90</v>
      </c>
      <c r="AI29" s="58">
        <v>4</v>
      </c>
      <c r="AJ29" s="60"/>
      <c r="AK29" s="59" t="s">
        <v>656</v>
      </c>
      <c r="AL29" s="59">
        <f>IF(OR(NOT(ISBLANK(V29)),NOT(ISBLANK(W29)),NOT(ISBLANK(X29)),NOT(ISBLANK(Y29)),AD29=2,AD29=3),1,0)</f>
        <v>1</v>
      </c>
      <c r="AM29" s="59" t="s">
        <v>27</v>
      </c>
      <c r="AN29" s="59" t="s">
        <v>673</v>
      </c>
      <c r="AO29" s="58">
        <v>28</v>
      </c>
      <c r="AP29" s="59" t="s">
        <v>677</v>
      </c>
      <c r="AQ29" s="59" t="s">
        <v>706</v>
      </c>
      <c r="AR29" s="59" t="s">
        <v>27</v>
      </c>
      <c r="AS29" s="59" t="s">
        <v>27</v>
      </c>
      <c r="AT29" s="59" t="s">
        <v>27</v>
      </c>
      <c r="AU29" s="59" t="s">
        <v>27</v>
      </c>
      <c r="AV29" s="59" t="s">
        <v>27</v>
      </c>
      <c r="AW29" s="62"/>
      <c r="AX29" s="62" t="s">
        <v>747</v>
      </c>
      <c r="AY29" s="62">
        <v>32.628999999999998</v>
      </c>
      <c r="AZ29" s="62" t="str">
        <f>IF(Z29&gt;0,AY29/Z29,"")</f>
        <v/>
      </c>
      <c r="BA29" s="62">
        <f>IF(AY29&gt;0,Z29/AY29,"")</f>
        <v>0</v>
      </c>
      <c r="BB29" s="62">
        <v>3.0329999999999999</v>
      </c>
      <c r="BC29" s="62">
        <v>134</v>
      </c>
      <c r="BE29" s="62"/>
      <c r="BF29" s="62"/>
      <c r="BG29" s="62"/>
      <c r="BH29" s="120">
        <v>3.0329999999999999</v>
      </c>
      <c r="BI29" s="18"/>
      <c r="BJ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</row>
    <row r="30" spans="1:87" ht="14.25" customHeight="1" x14ac:dyDescent="0.25">
      <c r="A30" s="58">
        <v>339</v>
      </c>
      <c r="B30" s="59" t="s">
        <v>78</v>
      </c>
      <c r="C30" s="59" t="s">
        <v>28</v>
      </c>
      <c r="D30" s="59" t="s">
        <v>79</v>
      </c>
      <c r="E30" s="59"/>
      <c r="F30" s="59" t="s">
        <v>80</v>
      </c>
      <c r="G30" s="58">
        <v>1</v>
      </c>
      <c r="H30" s="58">
        <v>30</v>
      </c>
      <c r="I30" s="59" t="s">
        <v>146</v>
      </c>
      <c r="J30" s="58">
        <v>94222252116</v>
      </c>
      <c r="K30" s="58">
        <v>64.857142857142904</v>
      </c>
      <c r="L30" s="58">
        <v>0.40121580547112501</v>
      </c>
      <c r="M30" s="58">
        <v>7</v>
      </c>
      <c r="N30" s="60">
        <v>0</v>
      </c>
      <c r="O30" s="60">
        <v>0</v>
      </c>
      <c r="P30" s="58">
        <v>21</v>
      </c>
      <c r="Q30" s="58">
        <v>14</v>
      </c>
      <c r="R30" s="58">
        <v>1</v>
      </c>
      <c r="S30" s="58">
        <v>14</v>
      </c>
      <c r="T30" s="58">
        <v>1</v>
      </c>
      <c r="U30" s="58">
        <v>4</v>
      </c>
      <c r="V30" s="58">
        <v>2.5</v>
      </c>
      <c r="W30" s="59">
        <v>0</v>
      </c>
      <c r="X30" s="58">
        <v>2.5</v>
      </c>
      <c r="Y30" s="58">
        <v>9</v>
      </c>
      <c r="Z30" s="59">
        <f>SUM(M30:Y30)</f>
        <v>76</v>
      </c>
      <c r="AA30" s="59">
        <f>SUM(U30:X30)</f>
        <v>9</v>
      </c>
      <c r="AB30" t="s">
        <v>99</v>
      </c>
      <c r="AC30" s="59">
        <v>0</v>
      </c>
      <c r="AD30" s="58">
        <v>6</v>
      </c>
      <c r="AE30" s="58">
        <v>4</v>
      </c>
      <c r="AF30" s="58">
        <v>0</v>
      </c>
      <c r="AG30" s="58">
        <v>13</v>
      </c>
      <c r="AH30" s="59" t="s">
        <v>90</v>
      </c>
      <c r="AI30" s="58">
        <v>4</v>
      </c>
      <c r="AJ30" s="58">
        <v>1</v>
      </c>
      <c r="AK30" s="59" t="s">
        <v>657</v>
      </c>
      <c r="AL30" s="59">
        <f>IF(OR(NOT(ISBLANK(V30)),NOT(ISBLANK(W30)),NOT(ISBLANK(X30)),NOT(ISBLANK(Y30)),AD30=2,AD30=3),1,0)</f>
        <v>1</v>
      </c>
      <c r="AM30" s="59" t="s">
        <v>27</v>
      </c>
      <c r="AN30" s="59" t="s">
        <v>680</v>
      </c>
      <c r="AO30" s="58">
        <v>36</v>
      </c>
      <c r="AP30" s="59" t="s">
        <v>677</v>
      </c>
      <c r="AQ30" s="59" t="s">
        <v>707</v>
      </c>
      <c r="AR30" s="59" t="s">
        <v>27</v>
      </c>
      <c r="AS30" s="59" t="s">
        <v>708</v>
      </c>
      <c r="AT30" s="59" t="s">
        <v>27</v>
      </c>
      <c r="AU30" s="59" t="s">
        <v>27</v>
      </c>
      <c r="AV30" s="59" t="s">
        <v>27</v>
      </c>
      <c r="AW30" s="62"/>
      <c r="AX30" s="62" t="s">
        <v>748</v>
      </c>
      <c r="AY30" s="62">
        <v>25.373000000000001</v>
      </c>
      <c r="AZ30" s="62">
        <f>IF(Z30&gt;0,AY30/Z30,"")</f>
        <v>0.33385526315789477</v>
      </c>
      <c r="BA30" s="62">
        <f>IF(AY30&gt;0,Z30/AY30,"")</f>
        <v>2.9953099751704566</v>
      </c>
      <c r="BB30" s="62">
        <v>23.635000000000002</v>
      </c>
      <c r="BC30" s="62">
        <v>79</v>
      </c>
      <c r="BD30">
        <v>0.276015145580363</v>
      </c>
      <c r="BE30" s="62" t="s">
        <v>767</v>
      </c>
      <c r="BF30" s="62"/>
      <c r="BG30" s="62">
        <v>1</v>
      </c>
      <c r="BH30" s="120">
        <v>23.634999999999998</v>
      </c>
      <c r="BI30" s="50"/>
      <c r="BJ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</row>
    <row r="31" spans="1:87" ht="14.25" customHeight="1" x14ac:dyDescent="0.25">
      <c r="A31" s="58">
        <v>355</v>
      </c>
      <c r="B31" s="59" t="s">
        <v>78</v>
      </c>
      <c r="C31" s="59" t="s">
        <v>26</v>
      </c>
      <c r="D31" s="59" t="s">
        <v>79</v>
      </c>
      <c r="E31" s="59"/>
      <c r="F31" s="59" t="s">
        <v>80</v>
      </c>
      <c r="G31" s="58">
        <v>1</v>
      </c>
      <c r="H31" s="58">
        <v>30</v>
      </c>
      <c r="I31" s="59" t="s">
        <v>147</v>
      </c>
      <c r="J31" s="58">
        <v>84463153</v>
      </c>
      <c r="K31" s="58">
        <v>74.9375</v>
      </c>
      <c r="L31" s="58">
        <v>0.82900943396226401</v>
      </c>
      <c r="M31" s="58">
        <v>4</v>
      </c>
      <c r="N31" s="60">
        <v>0</v>
      </c>
      <c r="O31" s="60">
        <v>0</v>
      </c>
      <c r="P31" s="58">
        <v>8</v>
      </c>
      <c r="Q31" s="58">
        <v>4</v>
      </c>
      <c r="R31" s="58">
        <v>1</v>
      </c>
      <c r="S31" s="58">
        <v>4</v>
      </c>
      <c r="T31" s="58">
        <v>2</v>
      </c>
      <c r="U31" s="60">
        <v>0</v>
      </c>
      <c r="V31" s="58">
        <v>1.5</v>
      </c>
      <c r="W31" s="59">
        <v>0</v>
      </c>
      <c r="X31" s="58">
        <v>0.5</v>
      </c>
      <c r="Y31" s="58">
        <v>2</v>
      </c>
      <c r="Z31" s="59">
        <f>SUM(M31:Y31)</f>
        <v>27</v>
      </c>
      <c r="AA31" s="59">
        <f>SUM(U31:X31)</f>
        <v>2</v>
      </c>
      <c r="AB31" t="s">
        <v>99</v>
      </c>
      <c r="AC31" s="59">
        <v>0</v>
      </c>
      <c r="AD31" s="58">
        <v>0</v>
      </c>
      <c r="AE31" s="58">
        <v>2</v>
      </c>
      <c r="AF31" s="58">
        <v>0</v>
      </c>
      <c r="AG31" s="58">
        <v>3</v>
      </c>
      <c r="AH31" s="59" t="s">
        <v>90</v>
      </c>
      <c r="AI31" s="58">
        <v>4</v>
      </c>
      <c r="AJ31" s="60"/>
      <c r="AK31" s="59" t="s">
        <v>658</v>
      </c>
      <c r="AL31" s="59">
        <f>IF(OR(NOT(ISBLANK(V31)),NOT(ISBLANK(W31)),NOT(ISBLANK(X31)),NOT(ISBLANK(Y31)),AD31=2,AD31=3),1,0)</f>
        <v>1</v>
      </c>
      <c r="AM31" s="59" t="s">
        <v>27</v>
      </c>
      <c r="AN31" s="59" t="s">
        <v>680</v>
      </c>
      <c r="AO31" s="58">
        <v>26</v>
      </c>
      <c r="AP31" s="59" t="s">
        <v>677</v>
      </c>
      <c r="AQ31" s="59" t="s">
        <v>709</v>
      </c>
      <c r="AR31" s="59" t="s">
        <v>27</v>
      </c>
      <c r="AS31" s="59" t="s">
        <v>27</v>
      </c>
      <c r="AT31" s="59" t="s">
        <v>692</v>
      </c>
      <c r="AU31" s="59" t="s">
        <v>695</v>
      </c>
      <c r="AV31" s="59" t="s">
        <v>27</v>
      </c>
      <c r="AW31" s="62"/>
      <c r="AX31" s="62" t="s">
        <v>746</v>
      </c>
      <c r="AY31" s="62">
        <v>30.773</v>
      </c>
      <c r="AZ31" s="62">
        <f>IF(Z31&gt;0,AY31/Z31,"")</f>
        <v>1.1397407407407407</v>
      </c>
      <c r="BA31" s="62">
        <f>IF(AY31&gt;0,Z31/AY31,"")</f>
        <v>0.87739251941637153</v>
      </c>
      <c r="BB31" s="62">
        <v>15.931000000000001</v>
      </c>
      <c r="BC31" s="62">
        <v>84</v>
      </c>
      <c r="BD31">
        <v>9.2654824771963518E-2</v>
      </c>
      <c r="BE31" s="62" t="s">
        <v>102</v>
      </c>
      <c r="BF31" s="62">
        <v>1</v>
      </c>
      <c r="BG31" s="62"/>
      <c r="BH31" s="120">
        <v>15.930999999999999</v>
      </c>
      <c r="BI31" s="18"/>
      <c r="BJ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</row>
    <row r="32" spans="1:87" ht="14.25" customHeight="1" x14ac:dyDescent="0.25">
      <c r="A32" s="58">
        <v>371</v>
      </c>
      <c r="B32" s="59" t="s">
        <v>78</v>
      </c>
      <c r="C32" s="59" t="s">
        <v>26</v>
      </c>
      <c r="D32" s="59" t="s">
        <v>79</v>
      </c>
      <c r="E32" s="59"/>
      <c r="F32" s="59" t="s">
        <v>80</v>
      </c>
      <c r="G32" s="58">
        <v>1</v>
      </c>
      <c r="H32" s="58">
        <v>30</v>
      </c>
      <c r="I32" s="59" t="s">
        <v>149</v>
      </c>
      <c r="J32" s="58">
        <v>8877127178</v>
      </c>
      <c r="K32" s="58">
        <v>59.1875</v>
      </c>
      <c r="L32" s="58">
        <v>0.53183962264150897</v>
      </c>
      <c r="M32" s="58">
        <v>4</v>
      </c>
      <c r="N32" s="60">
        <v>0</v>
      </c>
      <c r="O32" s="60">
        <v>0</v>
      </c>
      <c r="P32" s="58">
        <v>13</v>
      </c>
      <c r="Q32" s="58">
        <v>9</v>
      </c>
      <c r="R32" s="58">
        <v>1</v>
      </c>
      <c r="S32" s="58">
        <v>9</v>
      </c>
      <c r="T32" s="58">
        <v>1</v>
      </c>
      <c r="U32" s="58">
        <v>3</v>
      </c>
      <c r="V32" s="58">
        <v>5</v>
      </c>
      <c r="W32" s="59">
        <v>0</v>
      </c>
      <c r="X32" s="58">
        <v>1</v>
      </c>
      <c r="Y32" s="58">
        <v>9</v>
      </c>
      <c r="Z32" s="59">
        <f>SUM(M32:Y32)</f>
        <v>55</v>
      </c>
      <c r="AA32" s="59">
        <f>SUM(U32:X32)</f>
        <v>9</v>
      </c>
      <c r="AB32" t="s">
        <v>89</v>
      </c>
      <c r="AC32" s="59">
        <v>0</v>
      </c>
      <c r="AD32" s="58">
        <v>6</v>
      </c>
      <c r="AE32" s="58">
        <v>4</v>
      </c>
      <c r="AF32" s="58">
        <v>0</v>
      </c>
      <c r="AG32" s="58">
        <v>11</v>
      </c>
      <c r="AH32" s="59" t="s">
        <v>90</v>
      </c>
      <c r="AI32" s="58">
        <v>4</v>
      </c>
      <c r="AJ32" s="58">
        <v>1</v>
      </c>
      <c r="AK32" s="59" t="s">
        <v>659</v>
      </c>
      <c r="AL32" s="59">
        <f>IF(OR(NOT(ISBLANK(V32)),NOT(ISBLANK(W32)),NOT(ISBLANK(X32)),NOT(ISBLANK(Y32)),AD32=2,AD32=3),1,0)</f>
        <v>1</v>
      </c>
      <c r="AM32" s="59" t="s">
        <v>27</v>
      </c>
      <c r="AN32" s="59" t="s">
        <v>680</v>
      </c>
      <c r="AO32" s="58">
        <v>24</v>
      </c>
      <c r="AP32" s="59" t="s">
        <v>677</v>
      </c>
      <c r="AQ32" s="59" t="s">
        <v>711</v>
      </c>
      <c r="AR32" s="59" t="s">
        <v>27</v>
      </c>
      <c r="AS32" s="59" t="s">
        <v>686</v>
      </c>
      <c r="AT32" s="59" t="s">
        <v>27</v>
      </c>
      <c r="AU32" s="59" t="s">
        <v>27</v>
      </c>
      <c r="AV32" s="59" t="s">
        <v>27</v>
      </c>
      <c r="AW32" s="62"/>
      <c r="AX32" s="62" t="s">
        <v>747</v>
      </c>
      <c r="AY32" s="62">
        <v>28.007999999999999</v>
      </c>
      <c r="AZ32" s="62">
        <f>IF(Z32&gt;0,AY32/Z32,"")</f>
        <v>0.5092363636363636</v>
      </c>
      <c r="BA32" s="62">
        <f>IF(AY32&gt;0,Z32/AY32,"")</f>
        <v>1.9637246500999714</v>
      </c>
      <c r="BB32" s="62">
        <v>27.241</v>
      </c>
      <c r="BC32" s="62" t="s">
        <v>774</v>
      </c>
      <c r="BD32">
        <v>0.40078585461689586</v>
      </c>
      <c r="BE32" s="62"/>
      <c r="BF32" s="62"/>
      <c r="BG32" s="62"/>
      <c r="BH32" s="120">
        <v>27.241</v>
      </c>
      <c r="BI32" s="18"/>
      <c r="BJ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</row>
    <row r="33" spans="1:89" ht="14.25" customHeight="1" x14ac:dyDescent="0.25">
      <c r="A33" s="58">
        <v>387</v>
      </c>
      <c r="B33" s="59" t="s">
        <v>78</v>
      </c>
      <c r="C33" s="59" t="s">
        <v>26</v>
      </c>
      <c r="D33" s="59" t="s">
        <v>79</v>
      </c>
      <c r="E33" s="59"/>
      <c r="F33" s="59" t="s">
        <v>80</v>
      </c>
      <c r="G33" s="58">
        <v>1</v>
      </c>
      <c r="H33" s="58">
        <v>30</v>
      </c>
      <c r="I33" s="59" t="s">
        <v>81</v>
      </c>
      <c r="J33" s="58">
        <v>9591241137</v>
      </c>
      <c r="K33" s="58">
        <v>74.9375</v>
      </c>
      <c r="L33" s="58">
        <v>0.82900943396226401</v>
      </c>
      <c r="M33" s="58">
        <v>7</v>
      </c>
      <c r="N33" s="60">
        <v>0</v>
      </c>
      <c r="O33" s="58">
        <v>1</v>
      </c>
      <c r="P33" s="58">
        <v>13</v>
      </c>
      <c r="Q33" s="58">
        <v>6</v>
      </c>
      <c r="R33" s="58">
        <v>1</v>
      </c>
      <c r="S33" s="58">
        <v>6</v>
      </c>
      <c r="T33" s="58">
        <v>1</v>
      </c>
      <c r="U33" s="60">
        <v>0</v>
      </c>
      <c r="V33" s="58">
        <v>3</v>
      </c>
      <c r="W33" s="59">
        <v>0</v>
      </c>
      <c r="X33" s="58">
        <v>1</v>
      </c>
      <c r="Y33" s="58">
        <v>4</v>
      </c>
      <c r="Z33" s="59">
        <f>SUM(M33:Y33)</f>
        <v>43</v>
      </c>
      <c r="AA33" s="59">
        <f>SUM(U33:X33)</f>
        <v>4</v>
      </c>
      <c r="AB33" t="s">
        <v>99</v>
      </c>
      <c r="AC33" s="59">
        <v>0</v>
      </c>
      <c r="AD33" s="58">
        <v>2</v>
      </c>
      <c r="AE33" s="58">
        <v>4</v>
      </c>
      <c r="AF33" s="58">
        <v>0</v>
      </c>
      <c r="AG33" s="58">
        <v>10</v>
      </c>
      <c r="AH33" s="59" t="s">
        <v>83</v>
      </c>
      <c r="AI33" s="58">
        <v>3</v>
      </c>
      <c r="AJ33" s="58">
        <v>1</v>
      </c>
      <c r="AK33" s="59" t="s">
        <v>84</v>
      </c>
      <c r="AL33" s="59">
        <f>IF(OR(NOT(ISBLANK(V33)),NOT(ISBLANK(W33)),NOT(ISBLANK(X33)),NOT(ISBLANK(Y33)),AD33=2,AD33=3),1,0)</f>
        <v>1</v>
      </c>
      <c r="AM33" s="59" t="s">
        <v>27</v>
      </c>
      <c r="AN33" s="59" t="s">
        <v>673</v>
      </c>
      <c r="AO33" s="58">
        <v>26</v>
      </c>
      <c r="AP33" s="59" t="s">
        <v>674</v>
      </c>
      <c r="AQ33" s="59" t="s">
        <v>675</v>
      </c>
      <c r="AR33" s="59" t="s">
        <v>27</v>
      </c>
      <c r="AS33" s="59" t="s">
        <v>676</v>
      </c>
      <c r="AT33" s="59" t="s">
        <v>27</v>
      </c>
      <c r="AU33" s="59" t="s">
        <v>27</v>
      </c>
      <c r="AV33" s="59" t="s">
        <v>27</v>
      </c>
      <c r="AW33" s="62"/>
      <c r="AX33" s="62" t="s">
        <v>748</v>
      </c>
      <c r="AY33" s="62">
        <v>26.027000000000001</v>
      </c>
      <c r="AZ33" s="62">
        <f>IF(Z33&gt;0,AY33/Z33,"")</f>
        <v>0.60527906976744184</v>
      </c>
      <c r="BA33" s="62">
        <f>IF(AY33&gt;0,Z33/AY33,"")</f>
        <v>1.6521304798862719</v>
      </c>
      <c r="BB33" s="62">
        <v>22.123000000000001</v>
      </c>
      <c r="BC33" s="62">
        <v>93</v>
      </c>
      <c r="BD33">
        <v>0.9836159268432082</v>
      </c>
      <c r="BE33" s="62"/>
      <c r="BF33" s="62"/>
      <c r="BG33" s="62"/>
      <c r="BH33" s="120">
        <v>22.123000000000001</v>
      </c>
      <c r="BI33" s="50"/>
      <c r="BJ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0"/>
      <c r="CF33" s="50"/>
      <c r="CG33" s="50"/>
      <c r="CH33" s="50"/>
      <c r="CI33" s="50"/>
      <c r="CJ33" s="50"/>
      <c r="CK33" s="50"/>
    </row>
    <row r="34" spans="1:89" ht="14.25" customHeight="1" x14ac:dyDescent="0.25">
      <c r="A34" s="58">
        <v>404</v>
      </c>
      <c r="B34" s="59" t="s">
        <v>78</v>
      </c>
      <c r="C34" s="59" t="s">
        <v>28</v>
      </c>
      <c r="D34" s="59" t="s">
        <v>79</v>
      </c>
      <c r="E34" s="59"/>
      <c r="F34" s="59" t="s">
        <v>80</v>
      </c>
      <c r="G34" s="58">
        <v>1</v>
      </c>
      <c r="H34" s="58">
        <v>30</v>
      </c>
      <c r="I34" s="59" t="s">
        <v>85</v>
      </c>
      <c r="J34" s="58">
        <v>1347638136</v>
      </c>
      <c r="K34" s="58">
        <v>0</v>
      </c>
      <c r="L34" s="58">
        <v>0</v>
      </c>
      <c r="M34" s="58">
        <v>15</v>
      </c>
      <c r="N34" s="60">
        <v>0</v>
      </c>
      <c r="O34" s="58">
        <v>1</v>
      </c>
      <c r="P34" s="58">
        <v>31</v>
      </c>
      <c r="Q34" s="58">
        <v>16</v>
      </c>
      <c r="R34" s="60">
        <v>0</v>
      </c>
      <c r="S34" s="58">
        <v>16</v>
      </c>
      <c r="T34" s="58">
        <v>2</v>
      </c>
      <c r="U34" s="58">
        <v>3</v>
      </c>
      <c r="V34" s="58">
        <v>5.5</v>
      </c>
      <c r="W34" s="59">
        <v>0</v>
      </c>
      <c r="X34" s="58">
        <v>2.5</v>
      </c>
      <c r="Y34" s="58">
        <v>11</v>
      </c>
      <c r="Z34" s="59">
        <f>SUM(M34:Y34)</f>
        <v>103</v>
      </c>
      <c r="AA34" s="59">
        <f>SUM(U34:X34)</f>
        <v>11</v>
      </c>
      <c r="AC34" s="59">
        <v>0</v>
      </c>
      <c r="AD34" s="58">
        <v>3</v>
      </c>
      <c r="AE34" s="58">
        <v>5</v>
      </c>
      <c r="AF34" s="58">
        <v>2</v>
      </c>
      <c r="AG34" s="58">
        <v>14</v>
      </c>
      <c r="AH34" s="59" t="s">
        <v>86</v>
      </c>
      <c r="AI34" s="58">
        <v>3</v>
      </c>
      <c r="AJ34" s="58">
        <v>1</v>
      </c>
      <c r="AK34" s="59" t="s">
        <v>87</v>
      </c>
      <c r="AL34" s="59">
        <f>IF(OR(NOT(ISBLANK(V34)),NOT(ISBLANK(W34)),NOT(ISBLANK(X34)),NOT(ISBLANK(Y34)),AD34=2,AD34=3),1,0)</f>
        <v>1</v>
      </c>
      <c r="AM34" s="59" t="s">
        <v>27</v>
      </c>
      <c r="AN34" s="59" t="s">
        <v>673</v>
      </c>
      <c r="AO34" s="58">
        <v>20</v>
      </c>
      <c r="AP34" s="59" t="s">
        <v>677</v>
      </c>
      <c r="AQ34" s="59" t="s">
        <v>678</v>
      </c>
      <c r="AR34" s="59" t="s">
        <v>27</v>
      </c>
      <c r="AS34" s="59" t="s">
        <v>27</v>
      </c>
      <c r="AT34" s="59" t="s">
        <v>27</v>
      </c>
      <c r="AU34" s="59" t="s">
        <v>27</v>
      </c>
      <c r="AV34" s="59" t="s">
        <v>27</v>
      </c>
      <c r="AW34" s="62"/>
      <c r="AX34" s="62" t="s">
        <v>747</v>
      </c>
      <c r="AY34" s="62">
        <v>47.15</v>
      </c>
      <c r="AZ34" s="62">
        <f>IF(Z34&gt;0,AY34/Z34,"")</f>
        <v>0.45776699029126211</v>
      </c>
      <c r="BA34" s="62">
        <f>IF(AY34&gt;0,Z34/AY34,"")</f>
        <v>2.1845174973488866</v>
      </c>
      <c r="BB34" s="62"/>
      <c r="BC34" s="62">
        <v>46</v>
      </c>
      <c r="BD34">
        <v>0.46698303715670436</v>
      </c>
      <c r="BE34" s="62"/>
      <c r="BF34" s="62"/>
      <c r="BG34" s="62"/>
      <c r="BH34" s="120"/>
      <c r="BI34" s="50"/>
      <c r="BJ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  <c r="CJ34" s="50"/>
      <c r="CK34" s="50"/>
    </row>
    <row r="35" spans="1:89" ht="14.25" customHeight="1" x14ac:dyDescent="0.25">
      <c r="A35" s="58">
        <v>420</v>
      </c>
      <c r="B35" s="59" t="s">
        <v>78</v>
      </c>
      <c r="C35" s="59" t="s">
        <v>26</v>
      </c>
      <c r="D35" s="59" t="s">
        <v>79</v>
      </c>
      <c r="E35" s="59"/>
      <c r="F35" s="59" t="s">
        <v>80</v>
      </c>
      <c r="G35" s="58">
        <v>1</v>
      </c>
      <c r="H35" s="58">
        <v>30</v>
      </c>
      <c r="I35" s="59" t="s">
        <v>88</v>
      </c>
      <c r="J35" s="58">
        <v>217831744</v>
      </c>
      <c r="K35" s="58">
        <v>59.1875</v>
      </c>
      <c r="L35" s="58">
        <v>0.53183962264150897</v>
      </c>
      <c r="M35" s="60">
        <v>0</v>
      </c>
      <c r="N35" s="60">
        <v>0</v>
      </c>
      <c r="O35" s="60">
        <v>0</v>
      </c>
      <c r="P35" s="60">
        <v>0</v>
      </c>
      <c r="Q35" s="60">
        <v>0</v>
      </c>
      <c r="R35" s="60">
        <v>0</v>
      </c>
      <c r="S35" s="60">
        <v>0</v>
      </c>
      <c r="T35" s="60">
        <v>0</v>
      </c>
      <c r="U35" s="60">
        <v>0</v>
      </c>
      <c r="V35" s="60">
        <v>0</v>
      </c>
      <c r="W35" s="59">
        <v>0</v>
      </c>
      <c r="X35" s="60">
        <v>0</v>
      </c>
      <c r="Y35" s="60">
        <v>0</v>
      </c>
      <c r="Z35" s="59">
        <f>SUM(M35:Y35)</f>
        <v>0</v>
      </c>
      <c r="AA35" s="59">
        <f>SUM(U35:X35)</f>
        <v>0</v>
      </c>
      <c r="AB35" t="s">
        <v>89</v>
      </c>
      <c r="AC35" s="59">
        <v>0</v>
      </c>
      <c r="AD35" s="58">
        <v>0</v>
      </c>
      <c r="AE35" s="58">
        <v>0</v>
      </c>
      <c r="AF35" s="58">
        <v>0</v>
      </c>
      <c r="AG35" s="58">
        <v>0</v>
      </c>
      <c r="AH35" s="59" t="s">
        <v>90</v>
      </c>
      <c r="AI35" s="58">
        <v>4</v>
      </c>
      <c r="AJ35" s="60"/>
      <c r="AK35" s="59" t="s">
        <v>91</v>
      </c>
      <c r="AL35" s="59">
        <f>IF(OR(NOT(ISBLANK(V35)),NOT(ISBLANK(W35)),NOT(ISBLANK(X35)),NOT(ISBLANK(Y35)),AD35=2,AD35=3),1,0)</f>
        <v>1</v>
      </c>
      <c r="AM35" s="59" t="s">
        <v>27</v>
      </c>
      <c r="AN35" s="59" t="s">
        <v>673</v>
      </c>
      <c r="AO35" s="58">
        <v>24</v>
      </c>
      <c r="AP35" s="59" t="s">
        <v>677</v>
      </c>
      <c r="AQ35" s="59" t="s">
        <v>679</v>
      </c>
      <c r="AR35" s="59" t="s">
        <v>27</v>
      </c>
      <c r="AS35" s="59" t="s">
        <v>27</v>
      </c>
      <c r="AT35" s="59" t="s">
        <v>27</v>
      </c>
      <c r="AU35" s="59" t="s">
        <v>27</v>
      </c>
      <c r="AV35" s="59" t="s">
        <v>27</v>
      </c>
      <c r="AW35" s="62"/>
      <c r="AX35" s="62" t="s">
        <v>747</v>
      </c>
      <c r="AY35" s="62">
        <v>15.745000000000001</v>
      </c>
      <c r="AZ35" s="62" t="str">
        <f>IF(Z35&gt;0,AY35/Z35,"")</f>
        <v/>
      </c>
      <c r="BA35" s="62">
        <f>IF(AY35&gt;0,Z35/AY35,"")</f>
        <v>0</v>
      </c>
      <c r="BB35" s="62">
        <v>14.744</v>
      </c>
      <c r="BC35" s="62">
        <v>46</v>
      </c>
      <c r="BE35" s="62"/>
      <c r="BF35" s="62"/>
      <c r="BG35" s="62"/>
      <c r="BH35" s="120">
        <v>14.744</v>
      </c>
      <c r="BI35" s="18"/>
      <c r="BJ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50"/>
      <c r="CK35" s="50"/>
    </row>
    <row r="36" spans="1:89" ht="14.25" customHeight="1" x14ac:dyDescent="0.25">
      <c r="A36" s="58">
        <v>436</v>
      </c>
      <c r="B36" s="59" t="s">
        <v>78</v>
      </c>
      <c r="C36" s="59" t="s">
        <v>26</v>
      </c>
      <c r="D36" s="59" t="s">
        <v>79</v>
      </c>
      <c r="E36" s="59"/>
      <c r="F36" s="59" t="s">
        <v>80</v>
      </c>
      <c r="G36" s="58">
        <v>1</v>
      </c>
      <c r="H36" s="58">
        <v>30</v>
      </c>
      <c r="I36" s="59" t="s">
        <v>150</v>
      </c>
      <c r="J36" s="58">
        <v>82135906</v>
      </c>
      <c r="K36" s="58">
        <v>74.9375</v>
      </c>
      <c r="L36" s="58">
        <v>0.82900943396226401</v>
      </c>
      <c r="M36" s="58">
        <v>2</v>
      </c>
      <c r="N36" s="60">
        <v>0</v>
      </c>
      <c r="O36" s="60">
        <v>0</v>
      </c>
      <c r="P36" s="58">
        <v>3</v>
      </c>
      <c r="Q36" s="58">
        <v>1</v>
      </c>
      <c r="R36" s="58">
        <v>1</v>
      </c>
      <c r="S36" s="58">
        <v>1</v>
      </c>
      <c r="T36" s="58">
        <v>2</v>
      </c>
      <c r="U36" s="60">
        <v>0</v>
      </c>
      <c r="V36" s="60">
        <v>0</v>
      </c>
      <c r="W36" s="59">
        <v>0</v>
      </c>
      <c r="X36" s="60">
        <v>0</v>
      </c>
      <c r="Y36" s="60">
        <v>0</v>
      </c>
      <c r="Z36" s="59">
        <f>SUM(M36:Y36)</f>
        <v>10</v>
      </c>
      <c r="AA36" s="59">
        <f>SUM(U36:X36)</f>
        <v>0</v>
      </c>
      <c r="AB36" t="s">
        <v>99</v>
      </c>
      <c r="AC36" s="59">
        <v>0</v>
      </c>
      <c r="AD36" s="58">
        <v>1</v>
      </c>
      <c r="AE36" s="58">
        <v>1</v>
      </c>
      <c r="AF36" s="58">
        <v>0</v>
      </c>
      <c r="AG36" s="58">
        <v>3</v>
      </c>
      <c r="AH36" s="59" t="s">
        <v>90</v>
      </c>
      <c r="AI36" s="58">
        <v>4</v>
      </c>
      <c r="AJ36" s="60"/>
      <c r="AK36" s="59" t="s">
        <v>151</v>
      </c>
      <c r="AL36" s="59">
        <f>IF(OR(NOT(ISBLANK(V36)),NOT(ISBLANK(W36)),NOT(ISBLANK(X36)),NOT(ISBLANK(Y36)),AD36=2,AD36=3),1,0)</f>
        <v>1</v>
      </c>
      <c r="AM36" s="59" t="s">
        <v>27</v>
      </c>
      <c r="AN36" s="59" t="s">
        <v>680</v>
      </c>
      <c r="AO36" s="58">
        <v>34</v>
      </c>
      <c r="AP36" s="59" t="s">
        <v>677</v>
      </c>
      <c r="AQ36" s="59" t="s">
        <v>712</v>
      </c>
      <c r="AR36" s="59" t="s">
        <v>27</v>
      </c>
      <c r="AS36" s="59" t="s">
        <v>713</v>
      </c>
      <c r="AT36" s="59" t="s">
        <v>27</v>
      </c>
      <c r="AU36" s="59" t="s">
        <v>27</v>
      </c>
      <c r="AV36" s="59" t="s">
        <v>27</v>
      </c>
      <c r="AW36" s="62"/>
      <c r="AX36" s="62" t="s">
        <v>748</v>
      </c>
      <c r="AY36" s="62">
        <v>47.475999999999999</v>
      </c>
      <c r="AZ36" s="62">
        <f>IF(Z36&gt;0,AY36/Z36,"")</f>
        <v>4.7476000000000003</v>
      </c>
      <c r="BA36" s="62">
        <f>IF(AY36&gt;0,Z36/AY36,"")</f>
        <v>0.21063274075322269</v>
      </c>
      <c r="BB36" s="62">
        <v>18.091999999999999</v>
      </c>
      <c r="BC36" s="62">
        <v>79</v>
      </c>
      <c r="BD36">
        <v>0</v>
      </c>
      <c r="BE36" s="62"/>
      <c r="BF36" s="62"/>
      <c r="BG36" s="62"/>
      <c r="BH36" s="120">
        <v>18.091999999999999</v>
      </c>
      <c r="BI36" s="18"/>
      <c r="BJ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50"/>
      <c r="CK36" s="50"/>
    </row>
    <row r="37" spans="1:89" ht="14.25" customHeight="1" x14ac:dyDescent="0.25">
      <c r="A37" s="58">
        <v>452</v>
      </c>
      <c r="B37" s="59" t="s">
        <v>78</v>
      </c>
      <c r="C37" s="59" t="s">
        <v>28</v>
      </c>
      <c r="D37" s="59" t="s">
        <v>79</v>
      </c>
      <c r="E37" s="59"/>
      <c r="F37" s="59" t="s">
        <v>80</v>
      </c>
      <c r="G37" s="58">
        <v>1</v>
      </c>
      <c r="H37" s="58">
        <v>30</v>
      </c>
      <c r="I37" s="59" t="s">
        <v>152</v>
      </c>
      <c r="J37" s="58">
        <v>792288984</v>
      </c>
      <c r="K37" s="58">
        <v>69.571428571428598</v>
      </c>
      <c r="L37" s="58">
        <v>0.50151975683890604</v>
      </c>
      <c r="M37" s="58">
        <v>7</v>
      </c>
      <c r="N37" s="60">
        <v>0</v>
      </c>
      <c r="O37" s="60">
        <v>0</v>
      </c>
      <c r="P37" s="58">
        <v>17</v>
      </c>
      <c r="Q37" s="58">
        <v>10</v>
      </c>
      <c r="R37" s="58">
        <v>1</v>
      </c>
      <c r="S37" s="58">
        <v>10</v>
      </c>
      <c r="T37" s="58">
        <v>1</v>
      </c>
      <c r="U37" s="58">
        <v>3</v>
      </c>
      <c r="V37" s="58">
        <v>0.5</v>
      </c>
      <c r="W37" s="59">
        <v>0</v>
      </c>
      <c r="X37" s="58">
        <v>0.5</v>
      </c>
      <c r="Y37" s="58">
        <v>4</v>
      </c>
      <c r="Z37" s="59">
        <f>SUM(M37:Y37)</f>
        <v>54</v>
      </c>
      <c r="AA37" s="59">
        <f>SUM(U37:X37)</f>
        <v>4</v>
      </c>
      <c r="AB37" t="s">
        <v>102</v>
      </c>
      <c r="AC37" s="59">
        <v>0</v>
      </c>
      <c r="AD37" s="58">
        <v>4</v>
      </c>
      <c r="AE37" s="58">
        <v>4</v>
      </c>
      <c r="AF37" s="58">
        <v>1</v>
      </c>
      <c r="AG37" s="58">
        <v>16</v>
      </c>
      <c r="AH37" s="59" t="s">
        <v>90</v>
      </c>
      <c r="AI37" s="58">
        <v>4</v>
      </c>
      <c r="AJ37" s="58">
        <v>1</v>
      </c>
      <c r="AK37" s="59" t="s">
        <v>153</v>
      </c>
      <c r="AL37" s="59">
        <f>IF(OR(NOT(ISBLANK(V37)),NOT(ISBLANK(W37)),NOT(ISBLANK(X37)),NOT(ISBLANK(Y37)),AD37=2,AD37=3),1,0)</f>
        <v>1</v>
      </c>
      <c r="AM37" s="59" t="s">
        <v>27</v>
      </c>
      <c r="AN37" s="59" t="s">
        <v>673</v>
      </c>
      <c r="AO37" s="58">
        <v>23</v>
      </c>
      <c r="AP37" s="59" t="s">
        <v>677</v>
      </c>
      <c r="AQ37" s="59" t="s">
        <v>714</v>
      </c>
      <c r="AR37" s="59" t="s">
        <v>695</v>
      </c>
      <c r="AS37" s="59" t="s">
        <v>27</v>
      </c>
      <c r="AT37" s="59" t="s">
        <v>27</v>
      </c>
      <c r="AU37" s="59" t="s">
        <v>27</v>
      </c>
      <c r="AV37" s="59" t="s">
        <v>27</v>
      </c>
      <c r="AW37" s="62"/>
      <c r="AX37" s="62" t="s">
        <v>747</v>
      </c>
      <c r="AY37" s="62">
        <v>30.003</v>
      </c>
      <c r="AZ37" s="62">
        <f>IF(Z37&gt;0,AY37/Z37,"")</f>
        <v>0.55561111111111117</v>
      </c>
      <c r="BA37" s="62">
        <f>IF(AY37&gt;0,Z37/AY37,"")</f>
        <v>1.7998200179982002</v>
      </c>
      <c r="BB37" s="62">
        <v>20.922000000000001</v>
      </c>
      <c r="BC37" s="62">
        <v>79</v>
      </c>
      <c r="BD37">
        <v>0.43093645484949833</v>
      </c>
      <c r="BE37" s="62"/>
      <c r="BF37" s="62"/>
      <c r="BG37" s="62"/>
      <c r="BH37" s="120">
        <v>20.921999999999997</v>
      </c>
      <c r="BI37" s="50"/>
      <c r="BJ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  <c r="CJ37" s="50"/>
      <c r="CK37" s="50"/>
    </row>
    <row r="38" spans="1:89" ht="14.25" customHeight="1" x14ac:dyDescent="0.25">
      <c r="A38" s="58">
        <v>468</v>
      </c>
      <c r="B38" s="59" t="s">
        <v>78</v>
      </c>
      <c r="C38" s="59" t="s">
        <v>26</v>
      </c>
      <c r="D38" s="59" t="s">
        <v>79</v>
      </c>
      <c r="E38" s="59"/>
      <c r="F38" s="59" t="s">
        <v>80</v>
      </c>
      <c r="G38" s="58">
        <v>1</v>
      </c>
      <c r="H38" s="58">
        <v>30</v>
      </c>
      <c r="I38" s="59" t="s">
        <v>154</v>
      </c>
      <c r="J38" s="58">
        <v>851786688</v>
      </c>
      <c r="K38" s="58">
        <v>59.1875</v>
      </c>
      <c r="L38" s="58">
        <v>0.53183962264150897</v>
      </c>
      <c r="M38" s="58">
        <v>1</v>
      </c>
      <c r="N38" s="60">
        <v>0</v>
      </c>
      <c r="O38" s="60">
        <v>0</v>
      </c>
      <c r="P38" s="58">
        <v>1</v>
      </c>
      <c r="Q38" s="60">
        <v>0</v>
      </c>
      <c r="R38" s="58">
        <v>1</v>
      </c>
      <c r="S38" s="60">
        <v>0</v>
      </c>
      <c r="T38" s="58">
        <v>1</v>
      </c>
      <c r="U38" s="60">
        <v>0</v>
      </c>
      <c r="V38" s="60">
        <v>0</v>
      </c>
      <c r="W38" s="59">
        <v>0</v>
      </c>
      <c r="X38" s="60">
        <v>0</v>
      </c>
      <c r="Y38" s="60">
        <v>0</v>
      </c>
      <c r="Z38" s="59">
        <f>SUM(M38:Y38)</f>
        <v>4</v>
      </c>
      <c r="AA38" s="59">
        <f>SUM(U38:X38)</f>
        <v>0</v>
      </c>
      <c r="AB38" t="s">
        <v>89</v>
      </c>
      <c r="AC38" s="59">
        <v>0</v>
      </c>
      <c r="AD38" s="58">
        <v>0</v>
      </c>
      <c r="AE38" s="58">
        <v>1</v>
      </c>
      <c r="AF38" s="58">
        <v>0</v>
      </c>
      <c r="AG38" s="58">
        <v>2</v>
      </c>
      <c r="AH38" s="59" t="s">
        <v>90</v>
      </c>
      <c r="AI38" s="58">
        <v>4</v>
      </c>
      <c r="AJ38" s="60"/>
      <c r="AK38" s="59" t="s">
        <v>155</v>
      </c>
      <c r="AL38" s="59">
        <f>IF(OR(NOT(ISBLANK(V38)),NOT(ISBLANK(W38)),NOT(ISBLANK(X38)),NOT(ISBLANK(Y38)),AD38=2,AD38=3),1,0)</f>
        <v>1</v>
      </c>
      <c r="AM38" s="59" t="s">
        <v>27</v>
      </c>
      <c r="AN38" s="59" t="s">
        <v>680</v>
      </c>
      <c r="AO38" s="58">
        <v>30</v>
      </c>
      <c r="AP38" s="59" t="s">
        <v>715</v>
      </c>
      <c r="AQ38" s="59" t="s">
        <v>716</v>
      </c>
      <c r="AR38" s="59" t="s">
        <v>27</v>
      </c>
      <c r="AS38" s="59" t="s">
        <v>717</v>
      </c>
      <c r="AT38" s="59" t="s">
        <v>692</v>
      </c>
      <c r="AU38" s="59" t="s">
        <v>695</v>
      </c>
      <c r="AV38" s="59" t="s">
        <v>27</v>
      </c>
      <c r="AW38" s="62"/>
      <c r="AX38" s="62" t="s">
        <v>746</v>
      </c>
      <c r="AY38" s="62">
        <v>27.763999999999999</v>
      </c>
      <c r="AZ38" s="62">
        <f>IF(Z38&gt;0,AY38/Z38,"")</f>
        <v>6.9409999999999998</v>
      </c>
      <c r="BA38" s="62">
        <f>IF(AY38&gt;0,Z38/AY38,"")</f>
        <v>0.14407145944388416</v>
      </c>
      <c r="BB38" s="62">
        <v>26.946000000000002</v>
      </c>
      <c r="BC38" s="62">
        <v>39</v>
      </c>
      <c r="BD38">
        <v>0</v>
      </c>
      <c r="BE38" s="62"/>
      <c r="BF38" s="62"/>
      <c r="BG38" s="62"/>
      <c r="BH38">
        <v>26.945999999999998</v>
      </c>
      <c r="BI38" s="50"/>
      <c r="BJ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  <c r="CJ38" s="50"/>
      <c r="CK38" s="50"/>
    </row>
    <row r="39" spans="1:89" ht="14.25" customHeight="1" x14ac:dyDescent="0.25">
      <c r="A39" s="58">
        <v>472</v>
      </c>
      <c r="B39" s="59" t="s">
        <v>78</v>
      </c>
      <c r="C39" s="59" t="s">
        <v>28</v>
      </c>
      <c r="D39" s="59" t="s">
        <v>79</v>
      </c>
      <c r="E39" s="59"/>
      <c r="F39" s="59" t="s">
        <v>80</v>
      </c>
      <c r="G39" s="58">
        <v>1</v>
      </c>
      <c r="H39" s="58">
        <v>30</v>
      </c>
      <c r="I39" s="59" t="s">
        <v>156</v>
      </c>
      <c r="J39" s="58">
        <v>540108154</v>
      </c>
      <c r="K39" s="58">
        <v>69.571428571428598</v>
      </c>
      <c r="L39" s="58">
        <v>0.50151975683890604</v>
      </c>
      <c r="M39" s="60">
        <v>0</v>
      </c>
      <c r="N39" s="60">
        <v>0</v>
      </c>
      <c r="O39" s="60">
        <v>0</v>
      </c>
      <c r="P39" s="60">
        <v>0</v>
      </c>
      <c r="Q39" s="60">
        <v>0</v>
      </c>
      <c r="R39" s="60">
        <v>0</v>
      </c>
      <c r="S39" s="60">
        <v>0</v>
      </c>
      <c r="T39" s="60">
        <v>0</v>
      </c>
      <c r="U39" s="60">
        <v>0</v>
      </c>
      <c r="V39" s="60">
        <v>0</v>
      </c>
      <c r="W39" s="59">
        <v>0</v>
      </c>
      <c r="X39" s="60">
        <v>0</v>
      </c>
      <c r="Y39" s="60">
        <v>0</v>
      </c>
      <c r="Z39" s="59">
        <f>SUM(M39:Y39)</f>
        <v>0</v>
      </c>
      <c r="AA39" s="59">
        <f>SUM(U39:X39)</f>
        <v>0</v>
      </c>
      <c r="AB39" t="s">
        <v>102</v>
      </c>
      <c r="AC39" s="59">
        <v>0</v>
      </c>
      <c r="AD39" s="58">
        <v>0</v>
      </c>
      <c r="AE39" s="58">
        <v>0</v>
      </c>
      <c r="AF39" s="58">
        <v>0</v>
      </c>
      <c r="AG39" s="58">
        <v>0</v>
      </c>
      <c r="AH39" s="59" t="s">
        <v>90</v>
      </c>
      <c r="AI39" s="58">
        <v>4</v>
      </c>
      <c r="AJ39" s="60"/>
      <c r="AK39" s="59" t="s">
        <v>157</v>
      </c>
      <c r="AL39" s="59">
        <f>IF(OR(NOT(ISBLANK(V39)),NOT(ISBLANK(W39)),NOT(ISBLANK(X39)),NOT(ISBLANK(Y39)),AD39=2,AD39=3),1,0)</f>
        <v>1</v>
      </c>
      <c r="AM39" s="59" t="s">
        <v>27</v>
      </c>
      <c r="AN39" s="59" t="s">
        <v>680</v>
      </c>
      <c r="AO39" s="58">
        <v>33</v>
      </c>
      <c r="AP39" s="59" t="s">
        <v>677</v>
      </c>
      <c r="AQ39" s="59" t="s">
        <v>719</v>
      </c>
      <c r="AR39" s="59" t="s">
        <v>27</v>
      </c>
      <c r="AS39" s="59" t="s">
        <v>720</v>
      </c>
      <c r="AT39" s="59" t="s">
        <v>27</v>
      </c>
      <c r="AU39" s="59" t="s">
        <v>27</v>
      </c>
      <c r="AV39" s="59" t="s">
        <v>27</v>
      </c>
      <c r="AW39" s="62"/>
      <c r="AX39" s="62" t="s">
        <v>748</v>
      </c>
      <c r="AY39" s="62">
        <v>9.8350000000000009</v>
      </c>
      <c r="AZ39" s="62" t="str">
        <f>IF(Z39&gt;0,AY39/Z39,"")</f>
        <v/>
      </c>
      <c r="BA39" s="62">
        <f>IF(AY39&gt;0,Z39/AY39,"")</f>
        <v>0</v>
      </c>
      <c r="BB39" s="62">
        <v>8.923</v>
      </c>
      <c r="BC39" s="62">
        <v>2</v>
      </c>
      <c r="BE39" s="62"/>
      <c r="BF39" s="62"/>
      <c r="BG39" s="62"/>
      <c r="BH39">
        <v>8.923</v>
      </c>
      <c r="BI39" s="18"/>
      <c r="BJ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50"/>
      <c r="CK39" s="50"/>
    </row>
    <row r="40" spans="1:89" ht="14.25" customHeight="1" x14ac:dyDescent="0.25">
      <c r="A40" s="58">
        <v>473</v>
      </c>
      <c r="B40" s="59" t="s">
        <v>78</v>
      </c>
      <c r="C40" s="59" t="s">
        <v>28</v>
      </c>
      <c r="D40" s="59" t="s">
        <v>79</v>
      </c>
      <c r="E40" s="59"/>
      <c r="F40" s="59" t="s">
        <v>80</v>
      </c>
      <c r="G40" s="58">
        <v>1</v>
      </c>
      <c r="H40" s="58">
        <v>30</v>
      </c>
      <c r="I40" s="59" t="s">
        <v>158</v>
      </c>
      <c r="J40" s="58">
        <v>927618937</v>
      </c>
      <c r="K40" s="58">
        <v>64.857142857142904</v>
      </c>
      <c r="L40" s="58">
        <v>0.40121580547112501</v>
      </c>
      <c r="M40" s="58">
        <v>4</v>
      </c>
      <c r="N40" s="60">
        <v>0</v>
      </c>
      <c r="O40" s="58">
        <v>2</v>
      </c>
      <c r="P40" s="58">
        <v>8</v>
      </c>
      <c r="Q40" s="58">
        <v>4</v>
      </c>
      <c r="R40" s="58">
        <v>1</v>
      </c>
      <c r="S40" s="58">
        <v>4</v>
      </c>
      <c r="T40" s="58">
        <v>2</v>
      </c>
      <c r="U40" s="58">
        <v>3</v>
      </c>
      <c r="V40" s="58">
        <v>0.5</v>
      </c>
      <c r="W40" s="59">
        <v>0</v>
      </c>
      <c r="X40" s="58">
        <v>0.5</v>
      </c>
      <c r="Y40" s="58">
        <v>4</v>
      </c>
      <c r="Z40" s="59">
        <f>SUM(M40:Y40)</f>
        <v>33</v>
      </c>
      <c r="AA40" s="59">
        <f>SUM(U40:X40)</f>
        <v>4</v>
      </c>
      <c r="AB40" t="s">
        <v>99</v>
      </c>
      <c r="AC40" s="59">
        <v>0</v>
      </c>
      <c r="AD40" s="58">
        <v>5</v>
      </c>
      <c r="AE40" s="58">
        <v>0</v>
      </c>
      <c r="AF40" s="58">
        <v>1</v>
      </c>
      <c r="AG40" s="58">
        <v>12</v>
      </c>
      <c r="AH40" s="59" t="s">
        <v>159</v>
      </c>
      <c r="AI40" s="58">
        <v>2</v>
      </c>
      <c r="AJ40" s="58">
        <v>1</v>
      </c>
      <c r="AK40" s="59" t="s">
        <v>160</v>
      </c>
      <c r="AL40" s="59">
        <f>IF(OR(NOT(ISBLANK(V40)),NOT(ISBLANK(W40)),NOT(ISBLANK(X40)),NOT(ISBLANK(Y40)),AD40=2,AD40=3),1,0)</f>
        <v>1</v>
      </c>
      <c r="AM40" s="59" t="s">
        <v>27</v>
      </c>
      <c r="AN40" s="59" t="s">
        <v>673</v>
      </c>
      <c r="AO40" s="58">
        <v>25</v>
      </c>
      <c r="AP40" s="59" t="s">
        <v>677</v>
      </c>
      <c r="AQ40" s="59" t="s">
        <v>721</v>
      </c>
      <c r="AR40" s="59" t="s">
        <v>27</v>
      </c>
      <c r="AS40" s="59" t="s">
        <v>686</v>
      </c>
      <c r="AT40" s="59" t="s">
        <v>27</v>
      </c>
      <c r="AU40" s="59" t="s">
        <v>27</v>
      </c>
      <c r="AV40" s="59" t="s">
        <v>27</v>
      </c>
      <c r="AW40" s="62"/>
      <c r="AX40" s="62" t="s">
        <v>747</v>
      </c>
      <c r="AY40" s="62">
        <v>38.944000000000003</v>
      </c>
      <c r="AZ40" s="62">
        <f>IF(Z40&gt;0,AY40/Z40,"")</f>
        <v>1.1801212121212121</v>
      </c>
      <c r="BA40" s="62">
        <f>IF(AY40&gt;0,Z40/AY40,"")</f>
        <v>0.84737058340180771</v>
      </c>
      <c r="BB40" s="62">
        <v>25.743000000000002</v>
      </c>
      <c r="BC40" s="62">
        <v>52</v>
      </c>
      <c r="BD40">
        <v>0.75308008213552358</v>
      </c>
      <c r="BE40" s="62"/>
      <c r="BF40" s="62"/>
      <c r="BG40" s="62"/>
      <c r="BH40">
        <v>25.742999999999999</v>
      </c>
      <c r="BI40" s="18"/>
      <c r="BJ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50"/>
      <c r="CK40" s="50"/>
    </row>
    <row r="41" spans="1:89" ht="14.25" customHeight="1" x14ac:dyDescent="0.25">
      <c r="A41" s="58">
        <v>489</v>
      </c>
      <c r="B41" s="59" t="s">
        <v>78</v>
      </c>
      <c r="C41" s="59" t="s">
        <v>26</v>
      </c>
      <c r="D41" s="59" t="s">
        <v>79</v>
      </c>
      <c r="E41" s="59"/>
      <c r="F41" s="59" t="s">
        <v>80</v>
      </c>
      <c r="G41" s="58">
        <v>1</v>
      </c>
      <c r="H41" s="58">
        <v>30</v>
      </c>
      <c r="I41" s="59" t="s">
        <v>161</v>
      </c>
      <c r="J41" s="58">
        <v>1015887</v>
      </c>
      <c r="K41" s="58">
        <v>74.9375</v>
      </c>
      <c r="L41" s="58">
        <v>0.82900943396226401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  <c r="R41" s="60">
        <v>0</v>
      </c>
      <c r="S41" s="60">
        <v>0</v>
      </c>
      <c r="T41" s="60">
        <v>0</v>
      </c>
      <c r="U41" s="60">
        <v>0</v>
      </c>
      <c r="V41" s="60">
        <v>0</v>
      </c>
      <c r="W41" s="59">
        <v>0</v>
      </c>
      <c r="X41" s="60">
        <v>0</v>
      </c>
      <c r="Y41" s="60">
        <v>0</v>
      </c>
      <c r="Z41" s="59">
        <f>SUM(M41:Y41)</f>
        <v>0</v>
      </c>
      <c r="AA41" s="59">
        <f>SUM(U41:X41)</f>
        <v>0</v>
      </c>
      <c r="AB41" t="s">
        <v>99</v>
      </c>
      <c r="AC41" s="59">
        <v>0</v>
      </c>
      <c r="AD41" s="58">
        <v>0</v>
      </c>
      <c r="AE41" s="58">
        <v>0</v>
      </c>
      <c r="AF41" s="58">
        <v>0</v>
      </c>
      <c r="AG41" s="58">
        <v>0</v>
      </c>
      <c r="AH41" s="59" t="s">
        <v>90</v>
      </c>
      <c r="AI41" s="58">
        <v>4</v>
      </c>
      <c r="AJ41" s="60"/>
      <c r="AK41" s="59" t="s">
        <v>162</v>
      </c>
      <c r="AL41" s="59">
        <f>IF(OR(NOT(ISBLANK(V41)),NOT(ISBLANK(W41)),NOT(ISBLANK(X41)),NOT(ISBLANK(Y41)),AD41=2,AD41=3),1,0)</f>
        <v>1</v>
      </c>
      <c r="AM41" s="59" t="s">
        <v>27</v>
      </c>
      <c r="AN41" s="59" t="s">
        <v>680</v>
      </c>
      <c r="AO41" s="58">
        <v>31</v>
      </c>
      <c r="AP41" s="59" t="s">
        <v>674</v>
      </c>
      <c r="AQ41" s="59" t="s">
        <v>722</v>
      </c>
      <c r="AR41" s="59" t="s">
        <v>27</v>
      </c>
      <c r="AS41" s="59" t="s">
        <v>723</v>
      </c>
      <c r="AT41" s="59" t="s">
        <v>27</v>
      </c>
      <c r="AU41" s="59" t="s">
        <v>27</v>
      </c>
      <c r="AV41" s="59" t="s">
        <v>27</v>
      </c>
      <c r="AW41" s="62"/>
      <c r="AX41" s="62" t="s">
        <v>748</v>
      </c>
      <c r="AY41" s="62">
        <v>190.54300000000001</v>
      </c>
      <c r="AZ41" s="62" t="str">
        <f>IF(Z41&gt;0,AY41/Z41,"")</f>
        <v/>
      </c>
      <c r="BA41" s="62">
        <f>IF(AY41&gt;0,Z41/AY41,"")</f>
        <v>0</v>
      </c>
      <c r="BB41" s="62">
        <v>20.791</v>
      </c>
      <c r="BC41" s="62">
        <v>79</v>
      </c>
      <c r="BE41" s="62"/>
      <c r="BF41" s="62"/>
      <c r="BG41" s="62"/>
      <c r="BH41">
        <v>20.791</v>
      </c>
      <c r="BI41" s="18"/>
      <c r="BJ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50"/>
      <c r="CK41" s="50"/>
    </row>
    <row r="42" spans="1:89" ht="14.25" customHeight="1" x14ac:dyDescent="0.25">
      <c r="A42" s="58">
        <v>493</v>
      </c>
      <c r="B42" s="59" t="s">
        <v>78</v>
      </c>
      <c r="C42" s="59" t="s">
        <v>28</v>
      </c>
      <c r="D42" s="59" t="s">
        <v>79</v>
      </c>
      <c r="E42" s="59"/>
      <c r="F42" s="59" t="s">
        <v>80</v>
      </c>
      <c r="G42" s="58">
        <v>1</v>
      </c>
      <c r="H42" s="58">
        <v>30</v>
      </c>
      <c r="I42" s="59" t="s">
        <v>163</v>
      </c>
      <c r="J42" s="58">
        <v>8869115226</v>
      </c>
      <c r="K42" s="58">
        <v>0</v>
      </c>
      <c r="L42" s="58">
        <v>0</v>
      </c>
      <c r="M42" s="58">
        <v>4</v>
      </c>
      <c r="N42" s="60">
        <v>0</v>
      </c>
      <c r="O42" s="58">
        <v>3</v>
      </c>
      <c r="P42" s="58">
        <v>7</v>
      </c>
      <c r="Q42" s="58">
        <v>3</v>
      </c>
      <c r="R42" s="60">
        <v>0</v>
      </c>
      <c r="S42" s="58">
        <v>3</v>
      </c>
      <c r="T42" s="58">
        <v>1</v>
      </c>
      <c r="U42" s="60">
        <v>0</v>
      </c>
      <c r="V42" s="58">
        <v>1</v>
      </c>
      <c r="W42" s="59">
        <v>0</v>
      </c>
      <c r="X42" s="58">
        <v>1</v>
      </c>
      <c r="Y42" s="58">
        <v>2</v>
      </c>
      <c r="Z42" s="59">
        <f>SUM(M42:Y42)</f>
        <v>25</v>
      </c>
      <c r="AA42" s="59">
        <f>SUM(U42:X42)</f>
        <v>2</v>
      </c>
      <c r="AC42" s="59">
        <v>0</v>
      </c>
      <c r="AD42" s="58">
        <v>1</v>
      </c>
      <c r="AE42" s="58">
        <v>2</v>
      </c>
      <c r="AF42" s="58">
        <v>0</v>
      </c>
      <c r="AG42" s="58">
        <v>7</v>
      </c>
      <c r="AH42" s="59" t="s">
        <v>116</v>
      </c>
      <c r="AI42" s="58">
        <v>1</v>
      </c>
      <c r="AJ42" s="58">
        <v>1</v>
      </c>
      <c r="AK42" s="59" t="s">
        <v>164</v>
      </c>
      <c r="AL42" s="59">
        <f>IF(OR(NOT(ISBLANK(V42)),NOT(ISBLANK(W42)),NOT(ISBLANK(X42)),NOT(ISBLANK(Y42)),AD42=2,AD42=3),1,0)</f>
        <v>1</v>
      </c>
      <c r="AM42" s="59" t="s">
        <v>27</v>
      </c>
      <c r="AN42" s="59" t="s">
        <v>680</v>
      </c>
      <c r="AO42" s="58">
        <v>22</v>
      </c>
      <c r="AP42" s="59" t="s">
        <v>677</v>
      </c>
      <c r="AQ42" s="59" t="s">
        <v>691</v>
      </c>
      <c r="AR42" s="59" t="s">
        <v>27</v>
      </c>
      <c r="AS42" s="59" t="s">
        <v>684</v>
      </c>
      <c r="AT42" s="59" t="s">
        <v>27</v>
      </c>
      <c r="AU42" s="59" t="s">
        <v>27</v>
      </c>
      <c r="AV42" s="59" t="s">
        <v>27</v>
      </c>
      <c r="AW42" s="62"/>
      <c r="AX42" s="62" t="s">
        <v>748</v>
      </c>
      <c r="AY42" s="62">
        <v>26.105</v>
      </c>
      <c r="AZ42" s="62">
        <f>IF(Z42&gt;0,AY42/Z42,"")</f>
        <v>1.0442</v>
      </c>
      <c r="BA42" s="62">
        <f>IF(AY42&gt;0,Z42/AY42,"")</f>
        <v>0.95767094426355104</v>
      </c>
      <c r="BB42" s="62"/>
      <c r="BC42" s="62">
        <v>93</v>
      </c>
      <c r="BD42">
        <v>0.27770177838577292</v>
      </c>
      <c r="BE42" s="62"/>
      <c r="BF42" s="62"/>
      <c r="BG42" s="62"/>
      <c r="BI42" s="50"/>
      <c r="BJ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</row>
    <row r="43" spans="1:89" ht="14.25" customHeight="1" x14ac:dyDescent="0.25">
      <c r="A43" s="58">
        <v>494</v>
      </c>
      <c r="B43" s="59" t="s">
        <v>78</v>
      </c>
      <c r="C43" s="59" t="s">
        <v>28</v>
      </c>
      <c r="D43" s="59" t="s">
        <v>79</v>
      </c>
      <c r="E43" s="59"/>
      <c r="F43" s="59" t="s">
        <v>80</v>
      </c>
      <c r="G43" s="58">
        <v>1</v>
      </c>
      <c r="H43" s="58">
        <v>30</v>
      </c>
      <c r="I43" s="59" t="s">
        <v>165</v>
      </c>
      <c r="J43" s="58">
        <v>1412134207</v>
      </c>
      <c r="K43" s="58">
        <v>69.571428571428598</v>
      </c>
      <c r="L43" s="58">
        <v>0.50151975683890604</v>
      </c>
      <c r="M43" s="58">
        <v>10</v>
      </c>
      <c r="N43" s="60">
        <v>0</v>
      </c>
      <c r="O43" s="58">
        <v>1</v>
      </c>
      <c r="P43" s="58">
        <v>23</v>
      </c>
      <c r="Q43" s="58">
        <v>13</v>
      </c>
      <c r="R43" s="58">
        <v>6</v>
      </c>
      <c r="S43" s="58">
        <v>13</v>
      </c>
      <c r="T43" s="58">
        <v>2</v>
      </c>
      <c r="U43" s="58">
        <v>5</v>
      </c>
      <c r="V43" s="58">
        <v>4.5</v>
      </c>
      <c r="W43" s="61">
        <v>1</v>
      </c>
      <c r="X43" s="58">
        <v>2.5</v>
      </c>
      <c r="Y43" s="58">
        <v>13</v>
      </c>
      <c r="Z43" s="59">
        <f>SUM(M43:Y43)</f>
        <v>94</v>
      </c>
      <c r="AA43" s="59">
        <f>SUM(U43:X43)</f>
        <v>13</v>
      </c>
      <c r="AB43" t="s">
        <v>102</v>
      </c>
      <c r="AC43" s="59">
        <v>0</v>
      </c>
      <c r="AD43" s="58">
        <v>7</v>
      </c>
      <c r="AE43" s="58">
        <v>6</v>
      </c>
      <c r="AF43" s="58">
        <v>1</v>
      </c>
      <c r="AG43" s="58">
        <v>20</v>
      </c>
      <c r="AH43" s="59" t="s">
        <v>83</v>
      </c>
      <c r="AI43" s="58">
        <v>3</v>
      </c>
      <c r="AJ43" s="58">
        <v>1</v>
      </c>
      <c r="AK43" s="59" t="s">
        <v>166</v>
      </c>
      <c r="AL43" s="59">
        <f>IF(OR(NOT(ISBLANK(V43)),NOT(ISBLANK(W43)),NOT(ISBLANK(X43)),NOT(ISBLANK(Y43)),AD43=2,AD43=3),1,0)</f>
        <v>1</v>
      </c>
      <c r="AM43" s="59" t="s">
        <v>27</v>
      </c>
      <c r="AN43" s="59" t="s">
        <v>680</v>
      </c>
      <c r="AO43" s="58">
        <v>25</v>
      </c>
      <c r="AP43" s="59" t="s">
        <v>677</v>
      </c>
      <c r="AQ43" s="59" t="s">
        <v>705</v>
      </c>
      <c r="AR43" s="59" t="s">
        <v>27</v>
      </c>
      <c r="AS43" s="59" t="s">
        <v>27</v>
      </c>
      <c r="AT43" s="59" t="s">
        <v>27</v>
      </c>
      <c r="AU43" s="59" t="s">
        <v>27</v>
      </c>
      <c r="AV43" s="59" t="s">
        <v>27</v>
      </c>
      <c r="AW43" s="62"/>
      <c r="AX43" s="62" t="s">
        <v>747</v>
      </c>
      <c r="AY43" s="62">
        <v>33.704000000000001</v>
      </c>
      <c r="AZ43" s="62">
        <f>IF(Z43&gt;0,AY43/Z43,"")</f>
        <v>0.35855319148936171</v>
      </c>
      <c r="BA43" s="62">
        <f>IF(AY43&gt;0,Z43/AY43,"")</f>
        <v>2.7889864704486116</v>
      </c>
      <c r="BB43" s="62">
        <v>15.451000000000001</v>
      </c>
      <c r="BC43" s="62">
        <v>65</v>
      </c>
      <c r="BD43">
        <v>0.30569415908423836</v>
      </c>
      <c r="BE43" s="62"/>
      <c r="BF43" s="62"/>
      <c r="BG43" s="62"/>
      <c r="BH43">
        <v>11.522</v>
      </c>
      <c r="BI43" s="18"/>
      <c r="BJ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50"/>
      <c r="CK43" s="50"/>
    </row>
    <row r="44" spans="1:89" ht="14.25" customHeight="1" x14ac:dyDescent="0.25">
      <c r="A44" s="58">
        <v>510</v>
      </c>
      <c r="B44" s="59" t="s">
        <v>78</v>
      </c>
      <c r="C44" s="59" t="s">
        <v>28</v>
      </c>
      <c r="D44" s="59" t="s">
        <v>79</v>
      </c>
      <c r="E44" s="59"/>
      <c r="F44" s="59" t="s">
        <v>80</v>
      </c>
      <c r="G44" s="58">
        <v>1</v>
      </c>
      <c r="H44" s="58">
        <v>30</v>
      </c>
      <c r="I44" s="59" t="s">
        <v>167</v>
      </c>
      <c r="J44" s="58">
        <v>912215825</v>
      </c>
      <c r="K44" s="58">
        <v>0</v>
      </c>
      <c r="L44" s="58">
        <v>0</v>
      </c>
      <c r="M44" s="58">
        <v>3</v>
      </c>
      <c r="N44" s="60">
        <v>0</v>
      </c>
      <c r="O44" s="60">
        <v>0</v>
      </c>
      <c r="P44" s="58">
        <v>5</v>
      </c>
      <c r="Q44" s="58">
        <v>2</v>
      </c>
      <c r="R44" s="60">
        <v>0</v>
      </c>
      <c r="S44" s="58">
        <v>2</v>
      </c>
      <c r="T44" s="58">
        <v>1</v>
      </c>
      <c r="U44" s="60">
        <v>0</v>
      </c>
      <c r="V44" s="60">
        <v>0</v>
      </c>
      <c r="W44" s="59">
        <v>0</v>
      </c>
      <c r="X44" s="60">
        <v>0</v>
      </c>
      <c r="Y44" s="60">
        <v>0</v>
      </c>
      <c r="Z44" s="59">
        <f>SUM(M44:Y44)</f>
        <v>13</v>
      </c>
      <c r="AA44" s="59">
        <f>SUM(U44:X44)</f>
        <v>0</v>
      </c>
      <c r="AC44" s="59">
        <v>0</v>
      </c>
      <c r="AD44" s="58">
        <v>0</v>
      </c>
      <c r="AE44" s="58">
        <v>2</v>
      </c>
      <c r="AF44" s="58">
        <v>0</v>
      </c>
      <c r="AG44" s="58">
        <v>6</v>
      </c>
      <c r="AH44" s="59" t="s">
        <v>109</v>
      </c>
      <c r="AI44" s="58">
        <v>2</v>
      </c>
      <c r="AJ44" s="58">
        <v>1</v>
      </c>
      <c r="AK44" s="59" t="s">
        <v>168</v>
      </c>
      <c r="AL44" s="59">
        <f>IF(OR(NOT(ISBLANK(V44)),NOT(ISBLANK(W44)),NOT(ISBLANK(X44)),NOT(ISBLANK(Y44)),AD44=2,AD44=3),1,0)</f>
        <v>1</v>
      </c>
      <c r="AM44" s="59" t="s">
        <v>27</v>
      </c>
      <c r="AN44" s="59" t="s">
        <v>680</v>
      </c>
      <c r="AO44" s="63">
        <v>28</v>
      </c>
      <c r="AP44" s="63" t="s">
        <v>677</v>
      </c>
      <c r="AQ44" s="63" t="s">
        <v>691</v>
      </c>
      <c r="AR44" s="63"/>
      <c r="AS44" s="63"/>
      <c r="AT44" s="63"/>
      <c r="AU44" s="63"/>
      <c r="AV44" s="63"/>
      <c r="AW44" s="62"/>
      <c r="AX44" s="62" t="s">
        <v>747</v>
      </c>
      <c r="AY44" s="62">
        <v>12.477</v>
      </c>
      <c r="AZ44" s="62">
        <f>IF(Z44&gt;0,AY44/Z44,"")</f>
        <v>0.95976923076923082</v>
      </c>
      <c r="BA44" s="62">
        <f>IF(AY44&gt;0,Z44/AY44,"")</f>
        <v>1.0419171275146268</v>
      </c>
      <c r="BB44" s="62"/>
      <c r="BC44" s="62">
        <v>79</v>
      </c>
      <c r="BD44">
        <v>0</v>
      </c>
      <c r="BE44" s="62"/>
      <c r="BF44" s="62"/>
      <c r="BG44" s="62"/>
      <c r="BI44" s="18"/>
      <c r="BJ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50"/>
      <c r="CK44" s="50"/>
    </row>
    <row r="45" spans="1:89" ht="14.25" customHeight="1" x14ac:dyDescent="0.25">
      <c r="A45" s="58">
        <v>514</v>
      </c>
      <c r="B45" s="59" t="s">
        <v>78</v>
      </c>
      <c r="C45" s="59" t="s">
        <v>28</v>
      </c>
      <c r="D45" s="59" t="s">
        <v>79</v>
      </c>
      <c r="E45" s="59"/>
      <c r="F45" s="59" t="s">
        <v>80</v>
      </c>
      <c r="G45" s="58">
        <v>1</v>
      </c>
      <c r="H45" s="58">
        <v>30</v>
      </c>
      <c r="I45" s="59" t="s">
        <v>169</v>
      </c>
      <c r="J45" s="58">
        <v>178114327</v>
      </c>
      <c r="K45" s="58">
        <v>64.857142857142904</v>
      </c>
      <c r="L45" s="58">
        <v>0.40121580547112501</v>
      </c>
      <c r="M45" s="60">
        <v>0</v>
      </c>
      <c r="N45" s="60">
        <v>0</v>
      </c>
      <c r="O45" s="60">
        <v>0</v>
      </c>
      <c r="P45" s="60">
        <v>0</v>
      </c>
      <c r="Q45" s="60">
        <v>0</v>
      </c>
      <c r="R45" s="60">
        <v>0</v>
      </c>
      <c r="S45" s="60">
        <v>0</v>
      </c>
      <c r="T45" s="60">
        <v>0</v>
      </c>
      <c r="U45" s="60">
        <v>0</v>
      </c>
      <c r="V45" s="60">
        <v>0</v>
      </c>
      <c r="W45" s="59">
        <v>0</v>
      </c>
      <c r="X45" s="60">
        <v>0</v>
      </c>
      <c r="Y45" s="60">
        <v>0</v>
      </c>
      <c r="Z45" s="59">
        <f>SUM(M45:Y45)</f>
        <v>0</v>
      </c>
      <c r="AA45" s="59">
        <f>SUM(U45:X45)</f>
        <v>0</v>
      </c>
      <c r="AB45" t="s">
        <v>99</v>
      </c>
      <c r="AC45" s="59">
        <v>0</v>
      </c>
      <c r="AD45" s="58">
        <v>0</v>
      </c>
      <c r="AE45" s="58">
        <v>0</v>
      </c>
      <c r="AF45" s="58">
        <v>0</v>
      </c>
      <c r="AG45" s="58">
        <v>0</v>
      </c>
      <c r="AH45" s="59" t="s">
        <v>90</v>
      </c>
      <c r="AI45" s="58">
        <v>4</v>
      </c>
      <c r="AJ45" s="60"/>
      <c r="AK45" s="59" t="s">
        <v>170</v>
      </c>
      <c r="AL45" s="59">
        <f>IF(OR(NOT(ISBLANK(V45)),NOT(ISBLANK(W45)),NOT(ISBLANK(X45)),NOT(ISBLANK(Y45)),AD45=2,AD45=3),1,0)</f>
        <v>1</v>
      </c>
      <c r="AM45" s="59" t="s">
        <v>27</v>
      </c>
      <c r="AN45" s="59" t="s">
        <v>680</v>
      </c>
      <c r="AO45" s="58">
        <v>31</v>
      </c>
      <c r="AP45" s="59" t="s">
        <v>677</v>
      </c>
      <c r="AQ45" s="59" t="s">
        <v>694</v>
      </c>
      <c r="AR45" s="59" t="s">
        <v>27</v>
      </c>
      <c r="AS45" s="59" t="s">
        <v>27</v>
      </c>
      <c r="AT45" s="59" t="s">
        <v>692</v>
      </c>
      <c r="AU45" s="59" t="s">
        <v>27</v>
      </c>
      <c r="AV45" s="59" t="s">
        <v>27</v>
      </c>
      <c r="AW45" s="62"/>
      <c r="AX45" s="62" t="s">
        <v>746</v>
      </c>
      <c r="AY45" s="62">
        <v>26.297000000000001</v>
      </c>
      <c r="AZ45" s="62" t="str">
        <f>IF(Z45&gt;0,AY45/Z45,"")</f>
        <v/>
      </c>
      <c r="BA45" s="62">
        <f>IF(AY45&gt;0,Z45/AY45,"")</f>
        <v>0</v>
      </c>
      <c r="BB45" s="62">
        <v>24.529</v>
      </c>
      <c r="BC45" s="62">
        <v>79</v>
      </c>
      <c r="BE45" s="62" t="s">
        <v>767</v>
      </c>
      <c r="BF45" s="62"/>
      <c r="BG45" s="62">
        <v>1</v>
      </c>
      <c r="BH45">
        <v>24.529</v>
      </c>
      <c r="BI45" s="18"/>
      <c r="BJ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50"/>
      <c r="CK45" s="50"/>
    </row>
    <row r="46" spans="1:89" ht="14.25" customHeight="1" x14ac:dyDescent="0.25">
      <c r="A46" s="58">
        <v>530</v>
      </c>
      <c r="B46" s="59" t="s">
        <v>78</v>
      </c>
      <c r="C46" s="59" t="s">
        <v>28</v>
      </c>
      <c r="D46" s="59" t="s">
        <v>79</v>
      </c>
      <c r="E46" s="59"/>
      <c r="F46" s="59" t="s">
        <v>80</v>
      </c>
      <c r="G46" s="58">
        <v>1</v>
      </c>
      <c r="H46" s="58">
        <v>30</v>
      </c>
      <c r="I46" s="59" t="s">
        <v>171</v>
      </c>
      <c r="J46" s="58">
        <v>8518124088</v>
      </c>
      <c r="K46" s="58">
        <v>69.571428571428598</v>
      </c>
      <c r="L46" s="58">
        <v>0.50151975683890604</v>
      </c>
      <c r="M46" s="60">
        <v>0</v>
      </c>
      <c r="N46" s="60">
        <v>0</v>
      </c>
      <c r="O46" s="60">
        <v>0</v>
      </c>
      <c r="P46" s="60">
        <v>0</v>
      </c>
      <c r="Q46" s="60">
        <v>0</v>
      </c>
      <c r="R46" s="60">
        <v>0</v>
      </c>
      <c r="S46" s="60">
        <v>0</v>
      </c>
      <c r="T46" s="60">
        <v>0</v>
      </c>
      <c r="U46" s="60">
        <v>0</v>
      </c>
      <c r="V46" s="60">
        <v>0</v>
      </c>
      <c r="W46" s="59">
        <v>0</v>
      </c>
      <c r="X46" s="60">
        <v>0</v>
      </c>
      <c r="Y46" s="60">
        <v>0</v>
      </c>
      <c r="Z46" s="59">
        <f>SUM(M46:Y46)</f>
        <v>0</v>
      </c>
      <c r="AA46" s="59">
        <f>SUM(U46:X46)</f>
        <v>0</v>
      </c>
      <c r="AB46" t="s">
        <v>102</v>
      </c>
      <c r="AC46" s="59">
        <v>0</v>
      </c>
      <c r="AD46" s="58">
        <v>0</v>
      </c>
      <c r="AE46" s="58">
        <v>0</v>
      </c>
      <c r="AF46" s="58">
        <v>0</v>
      </c>
      <c r="AG46" s="58">
        <v>0</v>
      </c>
      <c r="AH46" s="59" t="s">
        <v>90</v>
      </c>
      <c r="AI46" s="58">
        <v>4</v>
      </c>
      <c r="AJ46" s="60"/>
      <c r="AK46" s="59" t="s">
        <v>91</v>
      </c>
      <c r="AL46" s="59">
        <f>IF(OR(NOT(ISBLANK(V46)),NOT(ISBLANK(W46)),NOT(ISBLANK(X46)),NOT(ISBLANK(Y46)),AD46=2,AD46=3),1,0)</f>
        <v>1</v>
      </c>
      <c r="AM46" s="59" t="s">
        <v>27</v>
      </c>
      <c r="AN46" s="59" t="s">
        <v>680</v>
      </c>
      <c r="AO46" s="58">
        <v>25</v>
      </c>
      <c r="AP46" s="59" t="s">
        <v>677</v>
      </c>
      <c r="AQ46" s="59" t="s">
        <v>725</v>
      </c>
      <c r="AR46" s="59" t="s">
        <v>27</v>
      </c>
      <c r="AS46" s="59" t="s">
        <v>726</v>
      </c>
      <c r="AT46" s="59" t="s">
        <v>27</v>
      </c>
      <c r="AU46" s="59" t="s">
        <v>27</v>
      </c>
      <c r="AV46" s="59" t="s">
        <v>27</v>
      </c>
      <c r="AW46" s="62"/>
      <c r="AX46" s="62" t="s">
        <v>748</v>
      </c>
      <c r="AY46" s="62">
        <v>6.8079999999999998</v>
      </c>
      <c r="AZ46" s="62" t="str">
        <f>IF(Z46&gt;0,AY46/Z46,"")</f>
        <v/>
      </c>
      <c r="BA46" s="62">
        <f>IF(AY46&gt;0,Z46/AY46,"")</f>
        <v>0</v>
      </c>
      <c r="BB46" s="62">
        <v>3.4809999999999999</v>
      </c>
      <c r="BC46" s="62">
        <v>84</v>
      </c>
      <c r="BE46" s="62"/>
      <c r="BF46" s="62"/>
      <c r="BG46" s="62"/>
      <c r="BH46">
        <v>3.4809999999999999</v>
      </c>
      <c r="BI46" s="50"/>
      <c r="BJ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</row>
    <row r="47" spans="1:89" ht="14.25" customHeight="1" x14ac:dyDescent="0.25">
      <c r="A47" s="58">
        <v>546</v>
      </c>
      <c r="B47" s="59" t="s">
        <v>78</v>
      </c>
      <c r="C47" s="59" t="s">
        <v>26</v>
      </c>
      <c r="D47" s="59" t="s">
        <v>79</v>
      </c>
      <c r="E47" s="59"/>
      <c r="F47" s="59" t="s">
        <v>80</v>
      </c>
      <c r="G47" s="58">
        <v>1</v>
      </c>
      <c r="H47" s="58">
        <v>30</v>
      </c>
      <c r="I47" s="59" t="s">
        <v>172</v>
      </c>
      <c r="J47" s="58">
        <v>8517821164</v>
      </c>
      <c r="K47" s="58">
        <v>74.9375</v>
      </c>
      <c r="L47" s="58">
        <v>0.82900943396226401</v>
      </c>
      <c r="M47" s="60">
        <v>0</v>
      </c>
      <c r="N47" s="60">
        <v>0</v>
      </c>
      <c r="O47" s="60">
        <v>0</v>
      </c>
      <c r="P47" s="60">
        <v>0</v>
      </c>
      <c r="Q47" s="60">
        <v>0</v>
      </c>
      <c r="R47" s="60">
        <v>0</v>
      </c>
      <c r="S47" s="60">
        <v>0</v>
      </c>
      <c r="T47" s="60">
        <v>0</v>
      </c>
      <c r="U47" s="60">
        <v>0</v>
      </c>
      <c r="V47" s="60">
        <v>0</v>
      </c>
      <c r="W47" s="59">
        <v>0</v>
      </c>
      <c r="X47" s="60">
        <v>0</v>
      </c>
      <c r="Y47" s="60">
        <v>0</v>
      </c>
      <c r="Z47" s="59">
        <f>SUM(M47:Y47)</f>
        <v>0</v>
      </c>
      <c r="AA47" s="59">
        <f>SUM(U47:X47)</f>
        <v>0</v>
      </c>
      <c r="AB47" t="s">
        <v>99</v>
      </c>
      <c r="AC47" s="59">
        <v>0</v>
      </c>
      <c r="AD47" s="58">
        <v>0</v>
      </c>
      <c r="AE47" s="58">
        <v>0</v>
      </c>
      <c r="AF47" s="58">
        <v>0</v>
      </c>
      <c r="AG47" s="58">
        <v>0</v>
      </c>
      <c r="AH47" s="59" t="s">
        <v>90</v>
      </c>
      <c r="AI47" s="58">
        <v>4</v>
      </c>
      <c r="AJ47" s="60"/>
      <c r="AK47" s="59" t="s">
        <v>162</v>
      </c>
      <c r="AL47" s="59">
        <f>IF(OR(NOT(ISBLANK(V47)),NOT(ISBLANK(W47)),NOT(ISBLANK(X47)),NOT(ISBLANK(Y47)),AD47=2,AD47=3),1,0)</f>
        <v>1</v>
      </c>
      <c r="AM47" s="59" t="s">
        <v>27</v>
      </c>
      <c r="AN47" s="59" t="s">
        <v>680</v>
      </c>
      <c r="AO47" s="58">
        <v>29</v>
      </c>
      <c r="AP47" s="59" t="s">
        <v>674</v>
      </c>
      <c r="AQ47" s="59" t="s">
        <v>691</v>
      </c>
      <c r="AR47" s="59" t="s">
        <v>695</v>
      </c>
      <c r="AS47" s="59" t="s">
        <v>727</v>
      </c>
      <c r="AT47" s="59" t="s">
        <v>27</v>
      </c>
      <c r="AU47" s="59" t="s">
        <v>27</v>
      </c>
      <c r="AV47" s="59" t="s">
        <v>27</v>
      </c>
      <c r="AW47" s="62"/>
      <c r="AX47" s="62" t="s">
        <v>748</v>
      </c>
      <c r="AY47" s="62">
        <v>23.145</v>
      </c>
      <c r="AZ47" s="62" t="str">
        <f>IF(Z47&gt;0,AY47/Z47,"")</f>
        <v/>
      </c>
      <c r="BA47" s="62">
        <f>IF(AY47&gt;0,Z47/AY47,"")</f>
        <v>0</v>
      </c>
      <c r="BB47" s="62">
        <v>21.41</v>
      </c>
      <c r="BC47" s="62">
        <v>79</v>
      </c>
      <c r="BE47" s="62"/>
      <c r="BF47" s="62"/>
      <c r="BG47" s="62"/>
      <c r="BH47">
        <v>21.41</v>
      </c>
      <c r="BI47" s="18"/>
      <c r="BJ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</row>
    <row r="48" spans="1:89" ht="14.25" customHeight="1" x14ac:dyDescent="0.25">
      <c r="A48" s="58">
        <v>562</v>
      </c>
      <c r="B48" s="59" t="s">
        <v>78</v>
      </c>
      <c r="C48" s="59" t="s">
        <v>28</v>
      </c>
      <c r="D48" s="59" t="s">
        <v>79</v>
      </c>
      <c r="E48" s="59"/>
      <c r="F48" s="59" t="s">
        <v>80</v>
      </c>
      <c r="G48" s="58">
        <v>1</v>
      </c>
      <c r="H48" s="58">
        <v>30</v>
      </c>
      <c r="I48" s="59" t="s">
        <v>173</v>
      </c>
      <c r="J48" s="58">
        <v>79215167188</v>
      </c>
      <c r="K48" s="58">
        <v>69.571428571428598</v>
      </c>
      <c r="L48" s="58">
        <v>0.50151975683890604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59">
        <v>0</v>
      </c>
      <c r="X48" s="60">
        <v>0</v>
      </c>
      <c r="Y48" s="60">
        <v>0</v>
      </c>
      <c r="Z48" s="59">
        <f>SUM(M48:Y48)</f>
        <v>0</v>
      </c>
      <c r="AA48" s="59">
        <f>SUM(U48:X48)</f>
        <v>0</v>
      </c>
      <c r="AB48" t="s">
        <v>102</v>
      </c>
      <c r="AC48" s="59">
        <v>0</v>
      </c>
      <c r="AD48" s="58">
        <v>0</v>
      </c>
      <c r="AE48" s="58">
        <v>0</v>
      </c>
      <c r="AF48" s="58">
        <v>0</v>
      </c>
      <c r="AG48" s="58">
        <v>0</v>
      </c>
      <c r="AH48" s="59" t="s">
        <v>90</v>
      </c>
      <c r="AI48" s="58">
        <v>4</v>
      </c>
      <c r="AJ48" s="60"/>
      <c r="AK48" s="59" t="s">
        <v>174</v>
      </c>
      <c r="AL48" s="59">
        <f>IF(OR(NOT(ISBLANK(V48)),NOT(ISBLANK(W48)),NOT(ISBLANK(X48)),NOT(ISBLANK(Y48)),AD48=2,AD48=3),1,0)</f>
        <v>1</v>
      </c>
      <c r="AM48" s="59" t="s">
        <v>27</v>
      </c>
      <c r="AN48" s="59" t="s">
        <v>673</v>
      </c>
      <c r="AO48" s="58">
        <v>18</v>
      </c>
      <c r="AP48" s="59" t="s">
        <v>677</v>
      </c>
      <c r="AQ48" s="59" t="s">
        <v>728</v>
      </c>
      <c r="AR48" s="59" t="s">
        <v>27</v>
      </c>
      <c r="AS48" s="59" t="s">
        <v>686</v>
      </c>
      <c r="AT48" s="59" t="s">
        <v>27</v>
      </c>
      <c r="AU48" s="59" t="s">
        <v>27</v>
      </c>
      <c r="AV48" s="59" t="s">
        <v>27</v>
      </c>
      <c r="AW48" s="62"/>
      <c r="AX48" s="62" t="s">
        <v>747</v>
      </c>
      <c r="AY48" s="62">
        <v>20.699000000000002</v>
      </c>
      <c r="AZ48" s="62" t="str">
        <f>IF(Z48&gt;0,AY48/Z48,"")</f>
        <v/>
      </c>
      <c r="BA48" s="62">
        <f>IF(AY48&gt;0,Z48/AY48,"")</f>
        <v>0</v>
      </c>
      <c r="BB48" s="62">
        <v>19.748999999999999</v>
      </c>
      <c r="BC48" s="62">
        <v>93</v>
      </c>
      <c r="BE48" s="62" t="s">
        <v>89</v>
      </c>
      <c r="BF48" s="62">
        <v>1</v>
      </c>
      <c r="BG48" s="62"/>
      <c r="BH48">
        <v>19.748999999999999</v>
      </c>
      <c r="BI48" s="18"/>
      <c r="BJ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</row>
    <row r="49" spans="1:87" ht="14.25" customHeight="1" x14ac:dyDescent="0.25">
      <c r="A49" s="58">
        <v>578</v>
      </c>
      <c r="B49" s="59" t="s">
        <v>78</v>
      </c>
      <c r="C49" s="59" t="s">
        <v>26</v>
      </c>
      <c r="D49" s="59" t="s">
        <v>79</v>
      </c>
      <c r="E49" s="59"/>
      <c r="F49" s="59" t="s">
        <v>80</v>
      </c>
      <c r="G49" s="58">
        <v>1</v>
      </c>
      <c r="H49" s="58">
        <v>30</v>
      </c>
      <c r="I49" s="59" t="s">
        <v>175</v>
      </c>
      <c r="J49" s="58">
        <v>8011047194</v>
      </c>
      <c r="K49" s="58">
        <v>59.1875</v>
      </c>
      <c r="L49" s="58">
        <v>0.53183962264150897</v>
      </c>
      <c r="M49" s="58">
        <v>1</v>
      </c>
      <c r="N49" s="60">
        <v>0</v>
      </c>
      <c r="O49" s="60">
        <v>0</v>
      </c>
      <c r="P49" s="58">
        <v>2</v>
      </c>
      <c r="Q49" s="60">
        <v>0</v>
      </c>
      <c r="R49" s="58">
        <v>1</v>
      </c>
      <c r="S49" s="60">
        <v>0</v>
      </c>
      <c r="T49" s="58">
        <v>1</v>
      </c>
      <c r="U49" s="60">
        <v>0</v>
      </c>
      <c r="V49" s="60">
        <v>0</v>
      </c>
      <c r="W49" s="59">
        <v>0</v>
      </c>
      <c r="X49" s="60">
        <v>0</v>
      </c>
      <c r="Y49" s="60">
        <v>0</v>
      </c>
      <c r="Z49" s="59">
        <f>SUM(M49:Y49)</f>
        <v>5</v>
      </c>
      <c r="AA49" s="59">
        <f>SUM(U49:X49)</f>
        <v>0</v>
      </c>
      <c r="AB49" t="s">
        <v>89</v>
      </c>
      <c r="AC49" s="59">
        <v>0</v>
      </c>
      <c r="AD49" s="58">
        <v>0</v>
      </c>
      <c r="AE49" s="58">
        <v>0</v>
      </c>
      <c r="AF49" s="58">
        <v>0</v>
      </c>
      <c r="AG49" s="58">
        <v>2</v>
      </c>
      <c r="AH49" s="59" t="s">
        <v>90</v>
      </c>
      <c r="AI49" s="58">
        <v>4</v>
      </c>
      <c r="AJ49" s="60"/>
      <c r="AK49" s="59" t="s">
        <v>176</v>
      </c>
      <c r="AL49" s="59">
        <f>IF(OR(NOT(ISBLANK(V49)),NOT(ISBLANK(W49)),NOT(ISBLANK(X49)),NOT(ISBLANK(Y49)),AD49=2,AD49=3),1,0)</f>
        <v>1</v>
      </c>
      <c r="AM49" s="59" t="s">
        <v>27</v>
      </c>
      <c r="AN49" s="59" t="s">
        <v>673</v>
      </c>
      <c r="AO49" s="58">
        <v>41</v>
      </c>
      <c r="AP49" s="59" t="s">
        <v>729</v>
      </c>
      <c r="AQ49" s="59" t="s">
        <v>27</v>
      </c>
      <c r="AR49" s="59" t="s">
        <v>27</v>
      </c>
      <c r="AS49" s="59" t="s">
        <v>730</v>
      </c>
      <c r="AT49" s="59" t="s">
        <v>27</v>
      </c>
      <c r="AU49" s="59" t="s">
        <v>27</v>
      </c>
      <c r="AV49" s="59" t="s">
        <v>27</v>
      </c>
      <c r="AW49" s="62"/>
      <c r="AX49" s="62" t="s">
        <v>748</v>
      </c>
      <c r="AY49" s="62">
        <v>6.4119999999999999</v>
      </c>
      <c r="AZ49" s="62">
        <f>IF(Z49&gt;0,AY49/Z49,"")</f>
        <v>1.2824</v>
      </c>
      <c r="BA49" s="62">
        <f>IF(AY49&gt;0,Z49/AY49,"")</f>
        <v>0.77978789769182788</v>
      </c>
      <c r="BB49" s="62">
        <v>5.556</v>
      </c>
      <c r="BC49" s="62">
        <v>20</v>
      </c>
      <c r="BD49">
        <v>0</v>
      </c>
      <c r="BE49" s="62"/>
      <c r="BF49" s="62"/>
      <c r="BG49" s="62"/>
      <c r="BH49">
        <v>5.556</v>
      </c>
      <c r="BI49" s="50"/>
      <c r="BJ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</row>
    <row r="50" spans="1:87" ht="14.25" customHeight="1" x14ac:dyDescent="0.25">
      <c r="A50" s="58">
        <v>4</v>
      </c>
      <c r="B50" s="59" t="s">
        <v>78</v>
      </c>
      <c r="C50" s="59" t="s">
        <v>28</v>
      </c>
      <c r="D50" s="59" t="s">
        <v>29</v>
      </c>
      <c r="E50" s="59"/>
      <c r="F50" s="59" t="s">
        <v>32</v>
      </c>
      <c r="G50" s="58">
        <v>19</v>
      </c>
      <c r="H50" s="58">
        <v>75</v>
      </c>
      <c r="I50" s="59" t="s">
        <v>92</v>
      </c>
      <c r="J50" s="58">
        <v>9165180138</v>
      </c>
      <c r="K50" s="58">
        <v>2</v>
      </c>
      <c r="L50" s="58">
        <v>1</v>
      </c>
      <c r="M50" s="58">
        <v>7</v>
      </c>
      <c r="N50" s="60">
        <v>0</v>
      </c>
      <c r="O50" s="58">
        <v>6</v>
      </c>
      <c r="P50" s="58">
        <v>20</v>
      </c>
      <c r="Q50" s="58">
        <v>12</v>
      </c>
      <c r="R50" s="58">
        <v>5</v>
      </c>
      <c r="S50" s="58">
        <v>12</v>
      </c>
      <c r="T50" s="60">
        <v>0</v>
      </c>
      <c r="U50" s="60">
        <v>0</v>
      </c>
      <c r="V50" s="58">
        <v>6</v>
      </c>
      <c r="W50" s="59">
        <v>0</v>
      </c>
      <c r="X50" s="58">
        <v>2</v>
      </c>
      <c r="Y50" s="58">
        <v>8</v>
      </c>
      <c r="Z50" s="59">
        <f>SUM(M50:Y50)</f>
        <v>78</v>
      </c>
      <c r="AA50" s="59">
        <f>SUM(U50:X50)</f>
        <v>8</v>
      </c>
      <c r="AB50" t="s">
        <v>824</v>
      </c>
      <c r="AC50" s="59">
        <v>0</v>
      </c>
      <c r="AD50" s="58">
        <v>13</v>
      </c>
      <c r="AE50" s="58">
        <v>12</v>
      </c>
      <c r="AF50" s="58">
        <v>0</v>
      </c>
      <c r="AG50" s="58">
        <v>40</v>
      </c>
      <c r="AH50" s="59" t="s">
        <v>83</v>
      </c>
      <c r="AI50" s="58">
        <v>3</v>
      </c>
      <c r="AJ50" s="58">
        <v>1</v>
      </c>
      <c r="AK50" s="59" t="s">
        <v>255</v>
      </c>
      <c r="AL50" s="59">
        <f>IF(OR(NOT(ISBLANK(V50)),NOT(ISBLANK(W50)),NOT(ISBLANK(X50)),NOT(ISBLANK(Y50)),AD50=2,AD50=3),1,0)</f>
        <v>1</v>
      </c>
      <c r="AM50" s="59" t="s">
        <v>27</v>
      </c>
      <c r="AN50" s="59" t="s">
        <v>680</v>
      </c>
      <c r="AO50" s="58">
        <v>24</v>
      </c>
      <c r="AP50" s="59" t="s">
        <v>677</v>
      </c>
      <c r="AQ50" s="59" t="s">
        <v>679</v>
      </c>
      <c r="AR50" s="59" t="s">
        <v>27</v>
      </c>
      <c r="AS50" s="59" t="s">
        <v>681</v>
      </c>
      <c r="AT50" s="59" t="s">
        <v>27</v>
      </c>
      <c r="AU50" s="59" t="s">
        <v>27</v>
      </c>
      <c r="AV50" s="59" t="s">
        <v>27</v>
      </c>
      <c r="AW50" s="62"/>
      <c r="AX50" s="62" t="s">
        <v>747</v>
      </c>
      <c r="AY50" s="62">
        <f>H50</f>
        <v>75</v>
      </c>
      <c r="AZ50" s="62">
        <f>IF(Z50&gt;0,AY50/Z50,"")</f>
        <v>0.96153846153846156</v>
      </c>
      <c r="BA50" s="62">
        <f>IF(AY50&gt;0,Z50/AY50,"")</f>
        <v>1.04</v>
      </c>
      <c r="BB50" s="62">
        <v>13.168000000000001</v>
      </c>
      <c r="BC50" s="62">
        <v>36</v>
      </c>
      <c r="BD50">
        <v>0.56559378468368482</v>
      </c>
      <c r="BE50" s="62"/>
      <c r="BF50" s="62"/>
      <c r="BG50" s="62"/>
      <c r="BH50" s="120">
        <v>4.5679999999999996</v>
      </c>
      <c r="BI50" s="50"/>
      <c r="BJ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</row>
    <row r="51" spans="1:87" ht="14.25" customHeight="1" x14ac:dyDescent="0.25">
      <c r="A51" s="58">
        <v>20</v>
      </c>
      <c r="B51" s="59" t="s">
        <v>78</v>
      </c>
      <c r="C51" s="59" t="s">
        <v>26</v>
      </c>
      <c r="D51" s="59" t="s">
        <v>29</v>
      </c>
      <c r="E51" s="59"/>
      <c r="F51" s="59" t="s">
        <v>32</v>
      </c>
      <c r="G51" s="58">
        <v>19</v>
      </c>
      <c r="H51" s="58">
        <v>75</v>
      </c>
      <c r="I51" s="59" t="s">
        <v>95</v>
      </c>
      <c r="J51" s="58">
        <v>959124226</v>
      </c>
      <c r="K51" s="58">
        <v>2</v>
      </c>
      <c r="L51" s="58">
        <v>1</v>
      </c>
      <c r="M51" s="58">
        <v>12</v>
      </c>
      <c r="N51" s="60">
        <v>0</v>
      </c>
      <c r="O51" s="58">
        <v>3</v>
      </c>
      <c r="P51" s="58">
        <v>20</v>
      </c>
      <c r="Q51" s="58">
        <v>8</v>
      </c>
      <c r="R51" s="58">
        <v>6</v>
      </c>
      <c r="S51" s="58">
        <v>8</v>
      </c>
      <c r="T51" s="58">
        <v>1</v>
      </c>
      <c r="U51" s="58">
        <v>1</v>
      </c>
      <c r="V51" s="58">
        <v>4</v>
      </c>
      <c r="W51" s="59">
        <v>0</v>
      </c>
      <c r="X51" s="58">
        <v>2</v>
      </c>
      <c r="Y51" s="58">
        <v>7</v>
      </c>
      <c r="Z51" s="59">
        <f>SUM(M51:Y51)</f>
        <v>72</v>
      </c>
      <c r="AA51" s="59">
        <f>SUM(U51:X51)</f>
        <v>7</v>
      </c>
      <c r="AB51" t="s">
        <v>824</v>
      </c>
      <c r="AC51" s="59">
        <v>0</v>
      </c>
      <c r="AD51" s="58">
        <v>4</v>
      </c>
      <c r="AE51" s="58">
        <v>5</v>
      </c>
      <c r="AF51" s="58">
        <v>2</v>
      </c>
      <c r="AG51" s="58">
        <v>21</v>
      </c>
      <c r="AH51" s="59" t="s">
        <v>112</v>
      </c>
      <c r="AI51" s="58">
        <v>1</v>
      </c>
      <c r="AJ51" s="60"/>
      <c r="AK51" s="59" t="s">
        <v>256</v>
      </c>
      <c r="AL51" s="59">
        <f>IF(OR(NOT(ISBLANK(V51)),NOT(ISBLANK(W51)),NOT(ISBLANK(X51)),NOT(ISBLANK(Y51)),AD51=2,AD51=3),1,0)</f>
        <v>1</v>
      </c>
      <c r="AM51" s="59" t="s">
        <v>27</v>
      </c>
      <c r="AN51" s="59" t="s">
        <v>680</v>
      </c>
      <c r="AO51" s="58">
        <v>26</v>
      </c>
      <c r="AP51" s="59" t="s">
        <v>677</v>
      </c>
      <c r="AQ51" s="59" t="s">
        <v>683</v>
      </c>
      <c r="AR51" s="59" t="s">
        <v>27</v>
      </c>
      <c r="AS51" s="59" t="s">
        <v>684</v>
      </c>
      <c r="AT51" s="59" t="s">
        <v>27</v>
      </c>
      <c r="AU51" s="59" t="s">
        <v>27</v>
      </c>
      <c r="AV51" s="59" t="s">
        <v>27</v>
      </c>
      <c r="AW51" s="62"/>
      <c r="AX51" s="62" t="s">
        <v>748</v>
      </c>
      <c r="AY51" s="62">
        <v>34.308999999999997</v>
      </c>
      <c r="AZ51" s="62">
        <f>IF(Z51&gt;0,AY51/Z51,"")</f>
        <v>0.47651388888888885</v>
      </c>
      <c r="BA51" s="62">
        <f>IF(AY51&gt;0,Z51/AY51,"")</f>
        <v>2.0985747180040226</v>
      </c>
      <c r="BB51" s="62">
        <v>24.948</v>
      </c>
      <c r="BC51" s="62">
        <v>38</v>
      </c>
      <c r="BD51">
        <v>0.47606679035250465</v>
      </c>
      <c r="BE51" s="62" t="s">
        <v>779</v>
      </c>
      <c r="BF51" s="62">
        <v>1</v>
      </c>
      <c r="BG51" s="62">
        <v>1</v>
      </c>
      <c r="BH51" s="120">
        <v>18.189</v>
      </c>
      <c r="BI51" s="18"/>
      <c r="BJ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</row>
    <row r="52" spans="1:87" ht="14.25" customHeight="1" x14ac:dyDescent="0.25">
      <c r="A52" s="58">
        <v>25</v>
      </c>
      <c r="B52" s="59" t="s">
        <v>78</v>
      </c>
      <c r="C52" s="59" t="s">
        <v>28</v>
      </c>
      <c r="D52" s="59" t="s">
        <v>29</v>
      </c>
      <c r="E52" s="59"/>
      <c r="F52" s="59" t="s">
        <v>32</v>
      </c>
      <c r="G52" s="58">
        <v>19</v>
      </c>
      <c r="H52" s="58">
        <v>75</v>
      </c>
      <c r="I52" s="59" t="s">
        <v>98</v>
      </c>
      <c r="J52" s="58">
        <v>871611960</v>
      </c>
      <c r="K52" s="58">
        <v>0.375</v>
      </c>
      <c r="L52" s="58">
        <v>0.1875</v>
      </c>
      <c r="M52" s="60">
        <v>0</v>
      </c>
      <c r="N52" s="60">
        <v>0</v>
      </c>
      <c r="O52" s="60">
        <v>0</v>
      </c>
      <c r="P52" s="60">
        <v>0</v>
      </c>
      <c r="Q52" s="60">
        <v>0</v>
      </c>
      <c r="R52" s="60">
        <v>0</v>
      </c>
      <c r="S52" s="60">
        <v>0</v>
      </c>
      <c r="T52" s="60">
        <v>0</v>
      </c>
      <c r="U52" s="60">
        <v>0</v>
      </c>
      <c r="V52" s="60">
        <v>0</v>
      </c>
      <c r="W52" s="59">
        <v>0</v>
      </c>
      <c r="X52" s="60">
        <v>0</v>
      </c>
      <c r="Y52" s="60">
        <v>0</v>
      </c>
      <c r="Z52" s="59">
        <f>SUM(M52:Y52)</f>
        <v>0</v>
      </c>
      <c r="AA52" s="59">
        <f>SUM(U52:X52)</f>
        <v>0</v>
      </c>
      <c r="AB52" t="s">
        <v>740</v>
      </c>
      <c r="AC52" s="61">
        <v>3</v>
      </c>
      <c r="AD52" s="58">
        <v>0</v>
      </c>
      <c r="AE52" s="58">
        <v>0</v>
      </c>
      <c r="AF52" s="58">
        <v>0</v>
      </c>
      <c r="AG52" s="58">
        <v>0</v>
      </c>
      <c r="AH52" s="59" t="s">
        <v>258</v>
      </c>
      <c r="AI52" s="58">
        <v>9</v>
      </c>
      <c r="AJ52" s="60"/>
      <c r="AK52" s="59" t="s">
        <v>91</v>
      </c>
      <c r="AL52" s="59">
        <f>IF(OR(NOT(ISBLANK(V52)),NOT(ISBLANK(W52)),NOT(ISBLANK(X52)),NOT(ISBLANK(Y52)),AD52=2,AD52=3),1,0)</f>
        <v>1</v>
      </c>
      <c r="AM52" s="59" t="s">
        <v>27</v>
      </c>
      <c r="AN52" s="59" t="s">
        <v>673</v>
      </c>
      <c r="AO52" s="58">
        <v>28</v>
      </c>
      <c r="AP52" s="59" t="s">
        <v>677</v>
      </c>
      <c r="AQ52" s="59" t="s">
        <v>685</v>
      </c>
      <c r="AR52" s="59" t="s">
        <v>27</v>
      </c>
      <c r="AS52" s="59" t="s">
        <v>686</v>
      </c>
      <c r="AT52" s="59" t="s">
        <v>27</v>
      </c>
      <c r="AU52" s="59" t="s">
        <v>27</v>
      </c>
      <c r="AV52" s="59" t="s">
        <v>27</v>
      </c>
      <c r="AW52" s="62"/>
      <c r="AX52" s="62" t="s">
        <v>747</v>
      </c>
      <c r="AY52" s="62">
        <v>2.4359999999999999</v>
      </c>
      <c r="AZ52" s="62" t="str">
        <f>IF(Z52&gt;0,AY52/Z52,"")</f>
        <v/>
      </c>
      <c r="BA52" s="62">
        <f>IF(AY52&gt;0,Z52/AY52,"")</f>
        <v>0</v>
      </c>
      <c r="BB52" s="62">
        <v>1.7630000000000001</v>
      </c>
      <c r="BC52" s="62"/>
      <c r="BE52" s="62" t="s">
        <v>780</v>
      </c>
      <c r="BF52" s="62">
        <v>1</v>
      </c>
      <c r="BG52" s="62">
        <v>1</v>
      </c>
      <c r="BH52" s="120">
        <v>1.7630000000000001</v>
      </c>
      <c r="BI52" s="18"/>
      <c r="BJ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</row>
    <row r="53" spans="1:87" ht="14.25" customHeight="1" x14ac:dyDescent="0.25">
      <c r="A53" s="58">
        <v>41</v>
      </c>
      <c r="B53" s="59" t="s">
        <v>78</v>
      </c>
      <c r="C53" s="59" t="s">
        <v>28</v>
      </c>
      <c r="D53" s="59" t="s">
        <v>29</v>
      </c>
      <c r="E53" s="59"/>
      <c r="F53" s="59" t="s">
        <v>32</v>
      </c>
      <c r="G53" s="58">
        <v>19</v>
      </c>
      <c r="H53" s="58">
        <v>75</v>
      </c>
      <c r="I53" s="59" t="s">
        <v>101</v>
      </c>
      <c r="J53" s="58">
        <v>17888851</v>
      </c>
      <c r="K53" s="58">
        <v>0.5625</v>
      </c>
      <c r="L53" s="58">
        <v>0.28125</v>
      </c>
      <c r="M53" s="58">
        <v>2</v>
      </c>
      <c r="N53" s="60">
        <v>0</v>
      </c>
      <c r="O53" s="58">
        <v>1</v>
      </c>
      <c r="P53" s="58">
        <v>2</v>
      </c>
      <c r="Q53" s="60">
        <v>0</v>
      </c>
      <c r="R53" s="58">
        <v>1</v>
      </c>
      <c r="S53" s="60">
        <v>0</v>
      </c>
      <c r="T53" s="58">
        <v>1</v>
      </c>
      <c r="U53" s="58">
        <v>1</v>
      </c>
      <c r="V53" s="60">
        <v>0</v>
      </c>
      <c r="W53" s="59">
        <v>0</v>
      </c>
      <c r="X53" s="60">
        <v>0</v>
      </c>
      <c r="Y53" s="58">
        <v>1</v>
      </c>
      <c r="Z53" s="59">
        <f>SUM(M53:Y53)</f>
        <v>9</v>
      </c>
      <c r="AA53" s="59">
        <f>SUM(U53:X53)</f>
        <v>1</v>
      </c>
      <c r="AB53" t="s">
        <v>740</v>
      </c>
      <c r="AC53" s="59">
        <v>0</v>
      </c>
      <c r="AD53" s="58">
        <v>2</v>
      </c>
      <c r="AE53" s="58">
        <v>0</v>
      </c>
      <c r="AF53" s="58">
        <v>0</v>
      </c>
      <c r="AG53" s="58">
        <v>4</v>
      </c>
      <c r="AH53" s="59" t="s">
        <v>259</v>
      </c>
      <c r="AI53" s="58">
        <v>8</v>
      </c>
      <c r="AJ53" s="60"/>
      <c r="AK53" s="59" t="s">
        <v>260</v>
      </c>
      <c r="AL53" s="59">
        <f>IF(OR(NOT(ISBLANK(V53)),NOT(ISBLANK(W53)),NOT(ISBLANK(X53)),NOT(ISBLANK(Y53)),AD53=2,AD53=3),1,0)</f>
        <v>1</v>
      </c>
      <c r="AM53" s="59" t="s">
        <v>27</v>
      </c>
      <c r="AN53" s="59" t="s">
        <v>680</v>
      </c>
      <c r="AO53" s="58">
        <v>30</v>
      </c>
      <c r="AP53" s="59" t="s">
        <v>674</v>
      </c>
      <c r="AQ53" s="59" t="s">
        <v>687</v>
      </c>
      <c r="AR53" s="59" t="s">
        <v>27</v>
      </c>
      <c r="AS53" s="59" t="s">
        <v>688</v>
      </c>
      <c r="AT53" s="59" t="s">
        <v>27</v>
      </c>
      <c r="AU53" s="59" t="s">
        <v>27</v>
      </c>
      <c r="AV53" s="59" t="s">
        <v>27</v>
      </c>
      <c r="AW53" s="62"/>
      <c r="AX53" s="62" t="s">
        <v>748</v>
      </c>
      <c r="AY53" s="62">
        <v>10.817</v>
      </c>
      <c r="AZ53" s="62">
        <f>IF(Z53&gt;0,AY53/Z53,"")</f>
        <v>1.201888888888889</v>
      </c>
      <c r="BA53" s="62">
        <f>IF(AY53&gt;0,Z53/AY53,"")</f>
        <v>0.83202366645095682</v>
      </c>
      <c r="BB53" s="62">
        <v>8.8970000000000002</v>
      </c>
      <c r="BC53" s="62">
        <v>28</v>
      </c>
      <c r="BD53">
        <v>0.34042553191489361</v>
      </c>
      <c r="BE53" s="62"/>
      <c r="BF53" s="62"/>
      <c r="BG53" s="62"/>
      <c r="BH53" s="120">
        <v>8.8969999999999985</v>
      </c>
      <c r="BI53" s="50"/>
      <c r="BJ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</row>
    <row r="54" spans="1:87" ht="14.25" customHeight="1" x14ac:dyDescent="0.25">
      <c r="A54" s="58">
        <v>57</v>
      </c>
      <c r="B54" s="59" t="s">
        <v>78</v>
      </c>
      <c r="C54" s="59" t="s">
        <v>28</v>
      </c>
      <c r="D54" s="59" t="s">
        <v>29</v>
      </c>
      <c r="E54" s="59"/>
      <c r="F54" s="59" t="s">
        <v>32</v>
      </c>
      <c r="G54" s="58">
        <v>19</v>
      </c>
      <c r="H54" s="58">
        <v>75</v>
      </c>
      <c r="I54" s="59" t="s">
        <v>104</v>
      </c>
      <c r="J54" s="58">
        <v>134766397</v>
      </c>
      <c r="K54" s="58">
        <v>0.375</v>
      </c>
      <c r="L54" s="58">
        <v>0.1875</v>
      </c>
      <c r="M54" s="58">
        <v>2</v>
      </c>
      <c r="N54" s="60">
        <v>0</v>
      </c>
      <c r="O54" s="60">
        <v>0</v>
      </c>
      <c r="P54" s="58">
        <v>3</v>
      </c>
      <c r="Q54" s="58">
        <v>1</v>
      </c>
      <c r="R54" s="58">
        <v>1</v>
      </c>
      <c r="S54" s="58">
        <v>1</v>
      </c>
      <c r="T54" s="58">
        <v>1</v>
      </c>
      <c r="U54" s="60">
        <v>0</v>
      </c>
      <c r="V54" s="60">
        <v>0</v>
      </c>
      <c r="W54" s="59">
        <v>0</v>
      </c>
      <c r="X54" s="60">
        <v>0</v>
      </c>
      <c r="Y54" s="60">
        <v>0</v>
      </c>
      <c r="Z54" s="59">
        <f>SUM(M54:Y54)</f>
        <v>9</v>
      </c>
      <c r="AA54" s="59">
        <f>SUM(U54:X54)</f>
        <v>0</v>
      </c>
      <c r="AB54" t="s">
        <v>740</v>
      </c>
      <c r="AC54" s="59">
        <v>0</v>
      </c>
      <c r="AD54" s="58">
        <v>0</v>
      </c>
      <c r="AE54" s="58">
        <v>2</v>
      </c>
      <c r="AF54" s="58">
        <v>0</v>
      </c>
      <c r="AG54" s="58">
        <v>3</v>
      </c>
      <c r="AH54" s="59" t="s">
        <v>258</v>
      </c>
      <c r="AI54" s="58">
        <v>9</v>
      </c>
      <c r="AJ54" s="60"/>
      <c r="AK54" s="59" t="s">
        <v>261</v>
      </c>
      <c r="AL54" s="59">
        <f>IF(OR(NOT(ISBLANK(V54)),NOT(ISBLANK(W54)),NOT(ISBLANK(X54)),NOT(ISBLANK(Y54)),AD54=2,AD54=3),1,0)</f>
        <v>1</v>
      </c>
      <c r="AM54" s="59" t="s">
        <v>27</v>
      </c>
      <c r="AN54" s="59" t="s">
        <v>673</v>
      </c>
      <c r="AO54" s="58">
        <v>20</v>
      </c>
      <c r="AP54" s="59" t="s">
        <v>674</v>
      </c>
      <c r="AQ54" s="59" t="s">
        <v>689</v>
      </c>
      <c r="AR54" s="59" t="s">
        <v>27</v>
      </c>
      <c r="AS54" s="59" t="s">
        <v>27</v>
      </c>
      <c r="AT54" s="59" t="s">
        <v>27</v>
      </c>
      <c r="AU54" s="59" t="s">
        <v>27</v>
      </c>
      <c r="AV54" s="59" t="s">
        <v>27</v>
      </c>
      <c r="AW54" s="62"/>
      <c r="AX54" s="62" t="s">
        <v>747</v>
      </c>
      <c r="AY54" s="62">
        <v>11.795</v>
      </c>
      <c r="AZ54" s="62">
        <f>IF(Z54&gt;0,AY54/Z54,"")</f>
        <v>1.3105555555555555</v>
      </c>
      <c r="BA54" s="62">
        <f>IF(AY54&gt;0,Z54/AY54,"")</f>
        <v>0.7630351844001696</v>
      </c>
      <c r="BB54" s="62">
        <v>10.909000000000001</v>
      </c>
      <c r="BC54" s="62">
        <v>5</v>
      </c>
      <c r="BD54">
        <v>0</v>
      </c>
      <c r="BE54" s="62"/>
      <c r="BF54" s="62"/>
      <c r="BG54" s="62"/>
      <c r="BH54" s="120">
        <v>10.908999999999999</v>
      </c>
      <c r="BI54" s="50"/>
      <c r="BJ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</row>
    <row r="55" spans="1:87" ht="14.25" customHeight="1" x14ac:dyDescent="0.25">
      <c r="A55" s="58">
        <v>80</v>
      </c>
      <c r="B55" s="59" t="s">
        <v>78</v>
      </c>
      <c r="C55" s="59" t="s">
        <v>26</v>
      </c>
      <c r="D55" s="59" t="s">
        <v>29</v>
      </c>
      <c r="E55" s="59"/>
      <c r="F55" s="59" t="s">
        <v>32</v>
      </c>
      <c r="G55" s="58">
        <v>19</v>
      </c>
      <c r="H55" s="58">
        <v>75</v>
      </c>
      <c r="I55" s="59" t="s">
        <v>106</v>
      </c>
      <c r="J55" s="58">
        <v>90153375</v>
      </c>
      <c r="K55" s="58">
        <v>0.52941176470588203</v>
      </c>
      <c r="L55" s="58">
        <v>0.26470588235294101</v>
      </c>
      <c r="M55" s="58">
        <v>10</v>
      </c>
      <c r="N55" s="60">
        <v>0</v>
      </c>
      <c r="O55" s="58">
        <v>6</v>
      </c>
      <c r="P55" s="58">
        <v>15</v>
      </c>
      <c r="Q55" s="58">
        <v>5</v>
      </c>
      <c r="R55" s="58">
        <v>1</v>
      </c>
      <c r="S55" s="58">
        <v>5</v>
      </c>
      <c r="T55" s="58">
        <v>1</v>
      </c>
      <c r="U55" s="58">
        <v>3</v>
      </c>
      <c r="V55" s="58">
        <v>8.5</v>
      </c>
      <c r="W55" s="59">
        <v>0</v>
      </c>
      <c r="X55" s="58">
        <v>0.5</v>
      </c>
      <c r="Y55" s="58">
        <v>12</v>
      </c>
      <c r="Z55" s="59">
        <f>SUM(M55:Y55)</f>
        <v>67</v>
      </c>
      <c r="AA55" s="59">
        <f>SUM(U55:X55)</f>
        <v>12</v>
      </c>
      <c r="AB55" t="s">
        <v>740</v>
      </c>
      <c r="AC55" s="59">
        <v>0</v>
      </c>
      <c r="AD55" s="58">
        <v>9</v>
      </c>
      <c r="AE55" s="58">
        <v>13</v>
      </c>
      <c r="AF55" s="58">
        <v>4</v>
      </c>
      <c r="AG55" s="58">
        <v>36</v>
      </c>
      <c r="AH55" s="59" t="s">
        <v>262</v>
      </c>
      <c r="AI55" s="58">
        <v>3</v>
      </c>
      <c r="AJ55" s="58">
        <v>1</v>
      </c>
      <c r="AK55" s="59" t="s">
        <v>263</v>
      </c>
      <c r="AL55" s="59">
        <f>IF(OR(NOT(ISBLANK(V55)),NOT(ISBLANK(W55)),NOT(ISBLANK(X55)),NOT(ISBLANK(Y55)),AD55=2,AD55=3),1,0)</f>
        <v>1</v>
      </c>
      <c r="AM55" s="59" t="s">
        <v>27</v>
      </c>
      <c r="AN55" s="59" t="s">
        <v>673</v>
      </c>
      <c r="AO55" s="58">
        <v>18</v>
      </c>
      <c r="AP55" s="59" t="s">
        <v>677</v>
      </c>
      <c r="AQ55" s="59" t="s">
        <v>690</v>
      </c>
      <c r="AR55" s="59" t="s">
        <v>27</v>
      </c>
      <c r="AS55" s="59" t="s">
        <v>27</v>
      </c>
      <c r="AT55" s="59" t="s">
        <v>27</v>
      </c>
      <c r="AU55" s="59" t="s">
        <v>27</v>
      </c>
      <c r="AV55" s="59" t="s">
        <v>27</v>
      </c>
      <c r="AW55" s="62"/>
      <c r="AX55" s="62" t="s">
        <v>747</v>
      </c>
      <c r="AY55" s="62">
        <v>13.991</v>
      </c>
      <c r="AZ55" s="62">
        <f>IF(Z55&gt;0,AY55/Z55,"")</f>
        <v>0.20882089552238806</v>
      </c>
      <c r="BA55" s="62">
        <f>IF(AY55&gt;0,Z55/AY55,"")</f>
        <v>4.788792795368451</v>
      </c>
      <c r="BB55" s="62">
        <v>12.375</v>
      </c>
      <c r="BC55" s="62">
        <v>285</v>
      </c>
      <c r="BD55">
        <v>0.74076393237319971</v>
      </c>
      <c r="BE55" s="62"/>
      <c r="BF55" s="62"/>
      <c r="BG55" s="62"/>
      <c r="BH55" s="120">
        <v>12.375</v>
      </c>
      <c r="BI55" s="18"/>
      <c r="BJ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</row>
    <row r="56" spans="1:87" ht="14.25" customHeight="1" x14ac:dyDescent="0.25">
      <c r="A56" s="58">
        <v>96</v>
      </c>
      <c r="B56" s="59" t="s">
        <v>78</v>
      </c>
      <c r="C56" s="59" t="s">
        <v>26</v>
      </c>
      <c r="D56" s="59" t="s">
        <v>29</v>
      </c>
      <c r="E56" s="59"/>
      <c r="F56" s="59" t="s">
        <v>32</v>
      </c>
      <c r="G56" s="58">
        <v>19</v>
      </c>
      <c r="H56" s="58">
        <v>75</v>
      </c>
      <c r="I56" s="59" t="s">
        <v>111</v>
      </c>
      <c r="J56" s="58">
        <v>134763219</v>
      </c>
      <c r="K56" s="58">
        <v>0</v>
      </c>
      <c r="L56" s="58">
        <v>0</v>
      </c>
      <c r="M56" s="58">
        <v>17</v>
      </c>
      <c r="N56" s="60">
        <v>0</v>
      </c>
      <c r="O56" s="58">
        <v>2</v>
      </c>
      <c r="P56" s="58">
        <v>36</v>
      </c>
      <c r="Q56" s="58">
        <v>18</v>
      </c>
      <c r="R56" s="60">
        <v>0</v>
      </c>
      <c r="S56" s="58">
        <v>18</v>
      </c>
      <c r="T56" s="58">
        <v>1</v>
      </c>
      <c r="U56" s="58">
        <v>5</v>
      </c>
      <c r="V56" s="58">
        <v>6</v>
      </c>
      <c r="W56" s="59">
        <v>0</v>
      </c>
      <c r="X56" s="58">
        <v>3</v>
      </c>
      <c r="Y56" s="58">
        <v>14</v>
      </c>
      <c r="Z56" s="59">
        <f>SUM(M56:Y56)</f>
        <v>120</v>
      </c>
      <c r="AA56" s="59">
        <f>SUM(U56:X56)</f>
        <v>14</v>
      </c>
      <c r="AC56" s="59">
        <v>0</v>
      </c>
      <c r="AD56" s="58">
        <v>7</v>
      </c>
      <c r="AE56" s="58">
        <v>7</v>
      </c>
      <c r="AF56" s="58">
        <v>3</v>
      </c>
      <c r="AG56" s="58">
        <v>31</v>
      </c>
      <c r="AH56" s="59" t="s">
        <v>112</v>
      </c>
      <c r="AI56" s="58">
        <v>1</v>
      </c>
      <c r="AJ56" s="58">
        <v>1</v>
      </c>
      <c r="AK56" s="59" t="s">
        <v>264</v>
      </c>
      <c r="AL56" s="59">
        <f>IF(OR(NOT(ISBLANK(V56)),NOT(ISBLANK(W56)),NOT(ISBLANK(X56)),NOT(ISBLANK(Y56)),AD56=2,AD56=3),1,0)</f>
        <v>1</v>
      </c>
      <c r="AM56" s="59" t="s">
        <v>27</v>
      </c>
      <c r="AN56" s="59" t="s">
        <v>673</v>
      </c>
      <c r="AO56" s="58">
        <v>23</v>
      </c>
      <c r="AP56" s="59" t="s">
        <v>677</v>
      </c>
      <c r="AQ56" s="59" t="s">
        <v>691</v>
      </c>
      <c r="AR56" s="59" t="s">
        <v>27</v>
      </c>
      <c r="AS56" s="59" t="s">
        <v>27</v>
      </c>
      <c r="AT56" s="59" t="s">
        <v>27</v>
      </c>
      <c r="AU56" s="59" t="s">
        <v>27</v>
      </c>
      <c r="AV56" s="59" t="s">
        <v>27</v>
      </c>
      <c r="AW56" s="62"/>
      <c r="AX56" s="62" t="s">
        <v>747</v>
      </c>
      <c r="AY56" s="62">
        <v>23.379000000000001</v>
      </c>
      <c r="AZ56" s="62">
        <f>IF(Z56&gt;0,AY56/Z56,"")</f>
        <v>0.194825</v>
      </c>
      <c r="BA56" s="62">
        <f>IF(AY56&gt;0,Z56/AY56,"")</f>
        <v>5.1328114974977543</v>
      </c>
      <c r="BB56" s="62"/>
      <c r="BC56" s="62">
        <v>38</v>
      </c>
      <c r="BD56">
        <v>0.52976488244122066</v>
      </c>
      <c r="BE56" s="62"/>
      <c r="BF56" s="62"/>
      <c r="BG56" s="62"/>
      <c r="BH56" s="120"/>
      <c r="BI56" s="18"/>
      <c r="BJ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</row>
    <row r="57" spans="1:87" ht="14.25" customHeight="1" x14ac:dyDescent="0.25">
      <c r="A57" s="58">
        <v>106</v>
      </c>
      <c r="B57" s="59" t="s">
        <v>78</v>
      </c>
      <c r="C57" s="59" t="s">
        <v>28</v>
      </c>
      <c r="D57" s="59" t="s">
        <v>29</v>
      </c>
      <c r="E57" s="59"/>
      <c r="F57" s="59" t="s">
        <v>32</v>
      </c>
      <c r="G57" s="58">
        <v>19</v>
      </c>
      <c r="H57" s="58">
        <v>75</v>
      </c>
      <c r="I57" s="59" t="s">
        <v>114</v>
      </c>
      <c r="J57" s="58">
        <v>17888853</v>
      </c>
      <c r="K57" s="58">
        <v>0.375</v>
      </c>
      <c r="L57" s="58">
        <v>0.1875</v>
      </c>
      <c r="M57" s="60">
        <v>0</v>
      </c>
      <c r="N57" s="60">
        <v>0</v>
      </c>
      <c r="O57" s="60">
        <v>0</v>
      </c>
      <c r="P57" s="60">
        <v>0</v>
      </c>
      <c r="Q57" s="60">
        <v>0</v>
      </c>
      <c r="R57" s="60">
        <v>0</v>
      </c>
      <c r="S57" s="60">
        <v>0</v>
      </c>
      <c r="T57" s="60">
        <v>0</v>
      </c>
      <c r="U57" s="60">
        <v>0</v>
      </c>
      <c r="V57" s="60">
        <v>0</v>
      </c>
      <c r="W57" s="59">
        <v>0</v>
      </c>
      <c r="X57" s="60">
        <v>0</v>
      </c>
      <c r="Y57" s="60">
        <v>0</v>
      </c>
      <c r="Z57" s="59">
        <f>SUM(M57:Y57)</f>
        <v>0</v>
      </c>
      <c r="AA57" s="59">
        <f>SUM(U57:X57)</f>
        <v>0</v>
      </c>
      <c r="AB57" t="s">
        <v>740</v>
      </c>
      <c r="AC57" s="59">
        <v>0</v>
      </c>
      <c r="AD57" s="58">
        <v>0</v>
      </c>
      <c r="AE57" s="58">
        <v>0</v>
      </c>
      <c r="AF57" s="58">
        <v>0</v>
      </c>
      <c r="AG57" s="58">
        <v>0</v>
      </c>
      <c r="AH57" s="59" t="s">
        <v>258</v>
      </c>
      <c r="AI57" s="58">
        <v>9</v>
      </c>
      <c r="AJ57" s="60"/>
      <c r="AK57" s="59" t="s">
        <v>91</v>
      </c>
      <c r="AL57" s="59">
        <f>IF(OR(NOT(ISBLANK(V57)),NOT(ISBLANK(W57)),NOT(ISBLANK(X57)),NOT(ISBLANK(Y57)),AD57=2,AD57=3),1,0)</f>
        <v>1</v>
      </c>
      <c r="AM57" s="59" t="s">
        <v>27</v>
      </c>
      <c r="AN57" s="59" t="s">
        <v>680</v>
      </c>
      <c r="AO57" s="58">
        <v>30</v>
      </c>
      <c r="AP57" s="59" t="s">
        <v>674</v>
      </c>
      <c r="AQ57" s="59" t="s">
        <v>687</v>
      </c>
      <c r="AR57" s="59" t="s">
        <v>27</v>
      </c>
      <c r="AS57" s="59" t="s">
        <v>688</v>
      </c>
      <c r="AT57" s="59" t="s">
        <v>27</v>
      </c>
      <c r="AU57" s="59" t="s">
        <v>27</v>
      </c>
      <c r="AV57" s="59" t="s">
        <v>27</v>
      </c>
      <c r="AW57" s="62"/>
      <c r="AX57" s="62" t="s">
        <v>748</v>
      </c>
      <c r="AY57" s="62">
        <v>7.4560000000000004</v>
      </c>
      <c r="AZ57" s="62" t="str">
        <f>IF(Z57&gt;0,AY57/Z57,"")</f>
        <v/>
      </c>
      <c r="BA57" s="62">
        <f>IF(AY57&gt;0,Z57/AY57,"")</f>
        <v>0</v>
      </c>
      <c r="BB57" s="62">
        <v>3.1390000000000002</v>
      </c>
      <c r="BC57" s="62" t="s">
        <v>775</v>
      </c>
      <c r="BE57" s="62"/>
      <c r="BF57" s="62"/>
      <c r="BG57" s="62"/>
      <c r="BH57" s="120">
        <v>3.1389999999999998</v>
      </c>
      <c r="BI57" s="18"/>
      <c r="BJ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</row>
    <row r="58" spans="1:87" ht="14.25" customHeight="1" x14ac:dyDescent="0.25">
      <c r="A58" s="58">
        <v>122</v>
      </c>
      <c r="B58" s="59" t="s">
        <v>78</v>
      </c>
      <c r="C58" s="59" t="s">
        <v>26</v>
      </c>
      <c r="D58" s="59" t="s">
        <v>29</v>
      </c>
      <c r="E58" s="59"/>
      <c r="F58" s="59" t="s">
        <v>32</v>
      </c>
      <c r="G58" s="58">
        <v>19</v>
      </c>
      <c r="H58" s="58">
        <v>75</v>
      </c>
      <c r="I58" s="59" t="s">
        <v>111</v>
      </c>
      <c r="J58" s="58">
        <v>134763219</v>
      </c>
      <c r="K58" s="58">
        <v>0</v>
      </c>
      <c r="L58" s="58">
        <v>0</v>
      </c>
      <c r="M58" s="58">
        <v>13</v>
      </c>
      <c r="N58" s="60">
        <v>0</v>
      </c>
      <c r="O58" s="58">
        <v>8</v>
      </c>
      <c r="P58" s="58">
        <v>21</v>
      </c>
      <c r="Q58" s="58">
        <v>7</v>
      </c>
      <c r="R58" s="60">
        <v>0</v>
      </c>
      <c r="S58" s="58">
        <v>7</v>
      </c>
      <c r="T58" s="58">
        <v>1</v>
      </c>
      <c r="U58" s="58">
        <v>2</v>
      </c>
      <c r="V58" s="58">
        <v>7</v>
      </c>
      <c r="W58" s="59">
        <v>0</v>
      </c>
      <c r="X58" s="58">
        <v>2</v>
      </c>
      <c r="Y58" s="58">
        <v>11</v>
      </c>
      <c r="Z58" s="59">
        <f>SUM(M58:Y58)</f>
        <v>79</v>
      </c>
      <c r="AA58" s="59">
        <f>SUM(U58:X58)</f>
        <v>11</v>
      </c>
      <c r="AC58" s="59">
        <v>0</v>
      </c>
      <c r="AD58" s="58">
        <v>4</v>
      </c>
      <c r="AE58" s="58">
        <v>8</v>
      </c>
      <c r="AF58" s="58">
        <v>1</v>
      </c>
      <c r="AG58" s="58">
        <v>25</v>
      </c>
      <c r="AH58" s="59" t="s">
        <v>96</v>
      </c>
      <c r="AI58" s="58">
        <v>1</v>
      </c>
      <c r="AJ58" s="58">
        <v>1</v>
      </c>
      <c r="AK58" s="59" t="s">
        <v>265</v>
      </c>
      <c r="AL58" s="59">
        <f>IF(OR(NOT(ISBLANK(V58)),NOT(ISBLANK(W58)),NOT(ISBLANK(X58)),NOT(ISBLANK(Y58)),AD58=2,AD58=3),1,0)</f>
        <v>1</v>
      </c>
      <c r="AM58" s="59" t="s">
        <v>27</v>
      </c>
      <c r="AN58" s="59" t="s">
        <v>673</v>
      </c>
      <c r="AO58" s="58">
        <v>23</v>
      </c>
      <c r="AP58" s="59" t="s">
        <v>677</v>
      </c>
      <c r="AQ58" s="59" t="s">
        <v>691</v>
      </c>
      <c r="AR58" s="59" t="s">
        <v>27</v>
      </c>
      <c r="AS58" s="59" t="s">
        <v>27</v>
      </c>
      <c r="AT58" s="59" t="s">
        <v>27</v>
      </c>
      <c r="AU58" s="59" t="s">
        <v>27</v>
      </c>
      <c r="AV58" s="59" t="s">
        <v>27</v>
      </c>
      <c r="AW58" s="62"/>
      <c r="AX58" s="62" t="s">
        <v>747</v>
      </c>
      <c r="AY58" s="62">
        <v>10.71</v>
      </c>
      <c r="AZ58" s="62">
        <f>IF(Z58&gt;0,AY58/Z58,"")</f>
        <v>0.13556962025316457</v>
      </c>
      <c r="BA58" s="62">
        <f>IF(AY58&gt;0,Z58/AY58,"")</f>
        <v>7.3762838468720817</v>
      </c>
      <c r="BB58" s="62"/>
      <c r="BC58" s="62">
        <v>38</v>
      </c>
      <c r="BD58">
        <v>0.87138810198300287</v>
      </c>
      <c r="BE58" s="62"/>
      <c r="BF58" s="62"/>
      <c r="BG58" s="62"/>
      <c r="BH58" s="120"/>
      <c r="BI58" s="50"/>
      <c r="BJ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</row>
    <row r="59" spans="1:87" ht="14.25" customHeight="1" x14ac:dyDescent="0.25">
      <c r="A59" s="58">
        <v>134</v>
      </c>
      <c r="B59" s="59" t="s">
        <v>78</v>
      </c>
      <c r="C59" s="59" t="s">
        <v>26</v>
      </c>
      <c r="D59" s="59" t="s">
        <v>29</v>
      </c>
      <c r="E59" s="59"/>
      <c r="F59" s="59" t="s">
        <v>32</v>
      </c>
      <c r="G59" s="58">
        <v>19</v>
      </c>
      <c r="H59" s="58">
        <v>75</v>
      </c>
      <c r="I59" s="59" t="s">
        <v>118</v>
      </c>
      <c r="J59" s="58">
        <v>10238105208</v>
      </c>
      <c r="K59" s="58">
        <v>0</v>
      </c>
      <c r="L59" s="58">
        <v>0</v>
      </c>
      <c r="M59" s="58">
        <v>9</v>
      </c>
      <c r="N59" s="60">
        <v>0</v>
      </c>
      <c r="O59" s="58">
        <v>3</v>
      </c>
      <c r="P59" s="58">
        <v>19</v>
      </c>
      <c r="Q59" s="58">
        <v>10</v>
      </c>
      <c r="R59" s="60">
        <v>0</v>
      </c>
      <c r="S59" s="58">
        <v>10</v>
      </c>
      <c r="T59" s="58">
        <v>1</v>
      </c>
      <c r="U59" s="58">
        <v>3</v>
      </c>
      <c r="V59" s="58">
        <v>4</v>
      </c>
      <c r="W59" s="59">
        <v>0</v>
      </c>
      <c r="X59" s="58">
        <v>3</v>
      </c>
      <c r="Y59" s="58">
        <v>10</v>
      </c>
      <c r="Z59" s="59">
        <f>SUM(M59:Y59)</f>
        <v>72</v>
      </c>
      <c r="AA59" s="59">
        <f>SUM(U59:X59)</f>
        <v>10</v>
      </c>
      <c r="AC59" s="59">
        <v>0</v>
      </c>
      <c r="AD59" s="58">
        <v>8</v>
      </c>
      <c r="AE59" s="58">
        <v>6</v>
      </c>
      <c r="AF59" s="58">
        <v>2</v>
      </c>
      <c r="AG59" s="58">
        <v>25</v>
      </c>
      <c r="AH59" s="59" t="s">
        <v>96</v>
      </c>
      <c r="AI59" s="58">
        <v>1</v>
      </c>
      <c r="AJ59" s="60"/>
      <c r="AK59" s="59" t="s">
        <v>266</v>
      </c>
      <c r="AL59" s="59">
        <f>IF(OR(NOT(ISBLANK(V59)),NOT(ISBLANK(W59)),NOT(ISBLANK(X59)),NOT(ISBLANK(Y59)),AD59=2,AD59=3),1,0)</f>
        <v>1</v>
      </c>
      <c r="AM59" s="59" t="s">
        <v>27</v>
      </c>
      <c r="AN59" s="59" t="s">
        <v>673</v>
      </c>
      <c r="AO59" s="58">
        <v>29</v>
      </c>
      <c r="AP59" s="59" t="s">
        <v>677</v>
      </c>
      <c r="AQ59" s="59" t="s">
        <v>691</v>
      </c>
      <c r="AR59" s="59" t="s">
        <v>27</v>
      </c>
      <c r="AS59" s="59" t="s">
        <v>27</v>
      </c>
      <c r="AT59" s="59" t="s">
        <v>692</v>
      </c>
      <c r="AU59" s="59" t="s">
        <v>27</v>
      </c>
      <c r="AV59" s="59" t="s">
        <v>27</v>
      </c>
      <c r="AW59" s="62"/>
      <c r="AX59" s="62" t="s">
        <v>746</v>
      </c>
      <c r="AY59" s="62">
        <v>12.202</v>
      </c>
      <c r="AZ59" s="62">
        <f>IF(Z59&gt;0,AY59/Z59,"")</f>
        <v>0.16947222222222222</v>
      </c>
      <c r="BA59" s="62">
        <f>IF(AY59&gt;0,Z59/AY59,"")</f>
        <v>5.9006720209801671</v>
      </c>
      <c r="BB59" s="62"/>
      <c r="BC59" s="62">
        <v>28</v>
      </c>
      <c r="BD59">
        <v>0.76462138313154115</v>
      </c>
      <c r="BE59" s="62"/>
      <c r="BF59" s="62"/>
      <c r="BG59" s="62"/>
      <c r="BH59" s="120"/>
      <c r="BI59" s="18"/>
      <c r="BJ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</row>
    <row r="60" spans="1:87" ht="14.25" customHeight="1" x14ac:dyDescent="0.25">
      <c r="A60" s="58">
        <v>154</v>
      </c>
      <c r="B60" s="59" t="s">
        <v>78</v>
      </c>
      <c r="C60" s="59" t="s">
        <v>26</v>
      </c>
      <c r="D60" s="59" t="s">
        <v>29</v>
      </c>
      <c r="E60" s="59"/>
      <c r="F60" s="59" t="s">
        <v>32</v>
      </c>
      <c r="G60" s="58">
        <v>19</v>
      </c>
      <c r="H60" s="58">
        <v>75</v>
      </c>
      <c r="I60" s="59" t="s">
        <v>121</v>
      </c>
      <c r="J60" s="58">
        <v>8870124178</v>
      </c>
      <c r="K60" s="58">
        <v>0.52941176470588203</v>
      </c>
      <c r="L60" s="58">
        <v>0.26470588235294101</v>
      </c>
      <c r="M60" s="60">
        <v>0</v>
      </c>
      <c r="N60" s="60">
        <v>0</v>
      </c>
      <c r="O60" s="60">
        <v>0</v>
      </c>
      <c r="P60" s="60">
        <v>0</v>
      </c>
      <c r="Q60" s="60">
        <v>0</v>
      </c>
      <c r="R60" s="60">
        <v>0</v>
      </c>
      <c r="S60" s="60">
        <v>0</v>
      </c>
      <c r="T60" s="60">
        <v>0</v>
      </c>
      <c r="U60" s="60">
        <v>0</v>
      </c>
      <c r="V60" s="60">
        <v>0</v>
      </c>
      <c r="W60" s="59">
        <v>0</v>
      </c>
      <c r="X60" s="60">
        <v>0</v>
      </c>
      <c r="Y60" s="60">
        <v>0</v>
      </c>
      <c r="Z60" s="59">
        <f>SUM(M60:Y60)</f>
        <v>0</v>
      </c>
      <c r="AA60" s="59">
        <f>SUM(U60:X60)</f>
        <v>0</v>
      </c>
      <c r="AB60" t="s">
        <v>740</v>
      </c>
      <c r="AC60" s="59">
        <v>0</v>
      </c>
      <c r="AD60" s="58">
        <v>0</v>
      </c>
      <c r="AE60" s="58">
        <v>0</v>
      </c>
      <c r="AF60" s="58">
        <v>0</v>
      </c>
      <c r="AG60" s="58">
        <v>0</v>
      </c>
      <c r="AH60" s="59" t="s">
        <v>258</v>
      </c>
      <c r="AI60" s="58">
        <v>9</v>
      </c>
      <c r="AJ60" s="60"/>
      <c r="AK60" s="59" t="s">
        <v>162</v>
      </c>
      <c r="AL60" s="59">
        <f>IF(OR(NOT(ISBLANK(V60)),NOT(ISBLANK(W60)),NOT(ISBLANK(X60)),NOT(ISBLANK(Y60)),AD60=2,AD60=3),1,0)</f>
        <v>1</v>
      </c>
      <c r="AM60" s="59" t="s">
        <v>27</v>
      </c>
      <c r="AN60" s="59" t="s">
        <v>673</v>
      </c>
      <c r="AO60" s="58">
        <v>21</v>
      </c>
      <c r="AP60" s="59" t="s">
        <v>677</v>
      </c>
      <c r="AQ60" s="59" t="s">
        <v>693</v>
      </c>
      <c r="AR60" s="59" t="s">
        <v>27</v>
      </c>
      <c r="AS60" s="59" t="s">
        <v>27</v>
      </c>
      <c r="AT60" s="59" t="s">
        <v>27</v>
      </c>
      <c r="AU60" s="59" t="s">
        <v>27</v>
      </c>
      <c r="AV60" s="59" t="s">
        <v>27</v>
      </c>
      <c r="AW60" s="62"/>
      <c r="AX60" s="62" t="s">
        <v>747</v>
      </c>
      <c r="AY60" s="62">
        <v>10.713000000000001</v>
      </c>
      <c r="AZ60" s="62" t="str">
        <f>IF(Z60&gt;0,AY60/Z60,"")</f>
        <v/>
      </c>
      <c r="BA60" s="62">
        <f>IF(AY60&gt;0,Z60/AY60,"")</f>
        <v>0</v>
      </c>
      <c r="BB60" s="62">
        <v>9.4320000000000004</v>
      </c>
      <c r="BC60" s="62" t="s">
        <v>775</v>
      </c>
      <c r="BE60" s="62" t="s">
        <v>740</v>
      </c>
      <c r="BF60" s="62"/>
      <c r="BG60" s="62"/>
      <c r="BH60" s="120">
        <v>9.4320000000000004</v>
      </c>
      <c r="BI60" s="18"/>
      <c r="BJ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</row>
    <row r="61" spans="1:87" ht="14.25" customHeight="1" x14ac:dyDescent="0.25">
      <c r="A61" s="58">
        <v>170</v>
      </c>
      <c r="B61" s="59" t="s">
        <v>78</v>
      </c>
      <c r="C61" s="59" t="s">
        <v>28</v>
      </c>
      <c r="D61" s="59" t="s">
        <v>29</v>
      </c>
      <c r="E61" s="59"/>
      <c r="F61" s="59" t="s">
        <v>32</v>
      </c>
      <c r="G61" s="58">
        <v>19</v>
      </c>
      <c r="H61" s="58">
        <v>75</v>
      </c>
      <c r="I61" s="59" t="s">
        <v>122</v>
      </c>
      <c r="J61" s="58">
        <v>10184154</v>
      </c>
      <c r="K61" s="58">
        <v>2</v>
      </c>
      <c r="L61" s="58">
        <v>1</v>
      </c>
      <c r="M61" s="58">
        <v>6</v>
      </c>
      <c r="N61" s="60">
        <v>0</v>
      </c>
      <c r="O61" s="60">
        <v>0</v>
      </c>
      <c r="P61" s="58">
        <v>15</v>
      </c>
      <c r="Q61" s="58">
        <v>8</v>
      </c>
      <c r="R61" s="58">
        <v>1</v>
      </c>
      <c r="S61" s="58">
        <v>8</v>
      </c>
      <c r="T61" s="58">
        <v>1</v>
      </c>
      <c r="U61" s="60">
        <v>0</v>
      </c>
      <c r="V61" s="58">
        <v>2</v>
      </c>
      <c r="W61" s="59">
        <v>0</v>
      </c>
      <c r="X61" s="58">
        <v>2</v>
      </c>
      <c r="Y61" s="58">
        <v>4</v>
      </c>
      <c r="Z61" s="59">
        <f>SUM(M61:Y61)</f>
        <v>47</v>
      </c>
      <c r="AA61" s="59">
        <f>SUM(U61:X61)</f>
        <v>4</v>
      </c>
      <c r="AB61" t="s">
        <v>824</v>
      </c>
      <c r="AC61" s="59">
        <v>0</v>
      </c>
      <c r="AD61" s="58">
        <v>6</v>
      </c>
      <c r="AE61" s="58">
        <v>6</v>
      </c>
      <c r="AF61" s="58">
        <v>0</v>
      </c>
      <c r="AG61" s="58">
        <v>14</v>
      </c>
      <c r="AH61" s="59" t="s">
        <v>258</v>
      </c>
      <c r="AI61" s="58">
        <v>9</v>
      </c>
      <c r="AJ61" s="58">
        <v>1</v>
      </c>
      <c r="AK61" s="59" t="s">
        <v>267</v>
      </c>
      <c r="AL61" s="59">
        <f>IF(OR(NOT(ISBLANK(V61)),NOT(ISBLANK(W61)),NOT(ISBLANK(X61)),NOT(ISBLANK(Y61)),AD61=2,AD61=3),1,0)</f>
        <v>1</v>
      </c>
      <c r="AM61" s="59" t="s">
        <v>27</v>
      </c>
      <c r="AN61" s="59" t="s">
        <v>680</v>
      </c>
      <c r="AO61" s="58">
        <v>25</v>
      </c>
      <c r="AP61" s="59" t="s">
        <v>677</v>
      </c>
      <c r="AQ61" s="59" t="s">
        <v>694</v>
      </c>
      <c r="AR61" s="59" t="s">
        <v>27</v>
      </c>
      <c r="AS61" s="59" t="s">
        <v>27</v>
      </c>
      <c r="AT61" s="59" t="s">
        <v>692</v>
      </c>
      <c r="AU61" s="59" t="s">
        <v>27</v>
      </c>
      <c r="AV61" s="59" t="s">
        <v>696</v>
      </c>
      <c r="AW61" s="62"/>
      <c r="AX61" s="62" t="s">
        <v>746</v>
      </c>
      <c r="AY61" s="62">
        <v>20.100999999999999</v>
      </c>
      <c r="AZ61" s="62">
        <f>IF(Z61&gt;0,AY61/Z61,"")</f>
        <v>0.42768085106382975</v>
      </c>
      <c r="BA61" s="62">
        <f>IF(AY61&gt;0,Z61/AY61,"")</f>
        <v>2.338192129744789</v>
      </c>
      <c r="BB61" s="62">
        <v>19.269000000000002</v>
      </c>
      <c r="BC61" s="62" t="s">
        <v>775</v>
      </c>
      <c r="BD61">
        <v>0.71253405994550412</v>
      </c>
      <c r="BE61" s="62"/>
      <c r="BF61" s="62"/>
      <c r="BG61" s="62"/>
      <c r="BH61" s="120">
        <v>19.269000000000002</v>
      </c>
      <c r="BI61" s="18"/>
      <c r="BJ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</row>
    <row r="62" spans="1:87" ht="14.25" customHeight="1" x14ac:dyDescent="0.25">
      <c r="A62" s="58">
        <v>186</v>
      </c>
      <c r="B62" s="59" t="s">
        <v>78</v>
      </c>
      <c r="C62" s="59" t="s">
        <v>26</v>
      </c>
      <c r="D62" s="59" t="s">
        <v>29</v>
      </c>
      <c r="E62" s="59"/>
      <c r="F62" s="59" t="s">
        <v>32</v>
      </c>
      <c r="G62" s="58">
        <v>19</v>
      </c>
      <c r="H62" s="58">
        <v>75</v>
      </c>
      <c r="I62" s="59" t="s">
        <v>124</v>
      </c>
      <c r="J62" s="58">
        <v>1391113645</v>
      </c>
      <c r="K62" s="58">
        <v>0.35294117647058798</v>
      </c>
      <c r="L62" s="58">
        <v>0.17647058823529399</v>
      </c>
      <c r="M62" s="60">
        <v>0</v>
      </c>
      <c r="N62" s="60">
        <v>0</v>
      </c>
      <c r="O62" s="60">
        <v>0</v>
      </c>
      <c r="P62" s="60">
        <v>0</v>
      </c>
      <c r="Q62" s="60">
        <v>0</v>
      </c>
      <c r="R62" s="60">
        <v>0</v>
      </c>
      <c r="S62" s="60">
        <v>0</v>
      </c>
      <c r="T62" s="60">
        <v>0</v>
      </c>
      <c r="U62" s="60">
        <v>0</v>
      </c>
      <c r="V62" s="60">
        <v>0</v>
      </c>
      <c r="W62" s="59">
        <v>0</v>
      </c>
      <c r="X62" s="60">
        <v>0</v>
      </c>
      <c r="Y62" s="60">
        <v>0</v>
      </c>
      <c r="Z62" s="59">
        <f>SUM(M62:Y62)</f>
        <v>0</v>
      </c>
      <c r="AA62" s="59">
        <f>SUM(U62:X62)</f>
        <v>0</v>
      </c>
      <c r="AB62" t="s">
        <v>740</v>
      </c>
      <c r="AC62" s="59">
        <v>0</v>
      </c>
      <c r="AD62" s="58">
        <v>0</v>
      </c>
      <c r="AE62" s="58">
        <v>0</v>
      </c>
      <c r="AF62" s="58">
        <v>0</v>
      </c>
      <c r="AG62" s="58">
        <v>0</v>
      </c>
      <c r="AH62" s="59" t="s">
        <v>258</v>
      </c>
      <c r="AI62" s="58">
        <v>9</v>
      </c>
      <c r="AJ62" s="60"/>
      <c r="AK62" s="59" t="s">
        <v>268</v>
      </c>
      <c r="AL62" s="59">
        <f>IF(OR(NOT(ISBLANK(V62)),NOT(ISBLANK(W62)),NOT(ISBLANK(X62)),NOT(ISBLANK(Y62)),AD62=2,AD62=3),1,0)</f>
        <v>1</v>
      </c>
      <c r="AM62" s="59" t="s">
        <v>27</v>
      </c>
      <c r="AN62" s="59" t="s">
        <v>680</v>
      </c>
      <c r="AO62" s="58">
        <v>24</v>
      </c>
      <c r="AP62" s="59" t="s">
        <v>677</v>
      </c>
      <c r="AQ62" s="59" t="s">
        <v>691</v>
      </c>
      <c r="AR62" s="59" t="s">
        <v>695</v>
      </c>
      <c r="AS62" s="59" t="s">
        <v>27</v>
      </c>
      <c r="AT62" s="59" t="s">
        <v>692</v>
      </c>
      <c r="AU62" s="59" t="s">
        <v>695</v>
      </c>
      <c r="AV62" s="59" t="s">
        <v>27</v>
      </c>
      <c r="AW62" s="62"/>
      <c r="AX62" s="62" t="s">
        <v>746</v>
      </c>
      <c r="AY62" s="62">
        <v>23.414999999999999</v>
      </c>
      <c r="AZ62" s="62" t="str">
        <f>IF(Z62&gt;0,AY62/Z62,"")</f>
        <v/>
      </c>
      <c r="BA62" s="62">
        <f>IF(AY62&gt;0,Z62/AY62,"")</f>
        <v>0</v>
      </c>
      <c r="BB62" s="62">
        <v>22.792000000000002</v>
      </c>
      <c r="BC62" s="62">
        <v>28</v>
      </c>
      <c r="BE62" s="62"/>
      <c r="BF62" s="62"/>
      <c r="BG62" s="62"/>
      <c r="BH62" s="120">
        <v>22.792000000000002</v>
      </c>
      <c r="BI62" s="50"/>
      <c r="BJ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</row>
    <row r="63" spans="1:87" ht="14.25" customHeight="1" x14ac:dyDescent="0.25">
      <c r="A63" s="58">
        <v>202</v>
      </c>
      <c r="B63" s="59" t="s">
        <v>78</v>
      </c>
      <c r="C63" s="59" t="s">
        <v>26</v>
      </c>
      <c r="D63" s="59" t="s">
        <v>29</v>
      </c>
      <c r="E63" s="59"/>
      <c r="F63" s="59" t="s">
        <v>32</v>
      </c>
      <c r="G63" s="58">
        <v>19</v>
      </c>
      <c r="H63" s="58">
        <v>75</v>
      </c>
      <c r="I63" s="59" t="s">
        <v>126</v>
      </c>
      <c r="J63" s="58">
        <v>8916155192</v>
      </c>
      <c r="K63" s="58">
        <v>0.35294117647058798</v>
      </c>
      <c r="L63" s="58">
        <v>0.17647058823529399</v>
      </c>
      <c r="M63" s="58">
        <v>3</v>
      </c>
      <c r="N63" s="60">
        <v>0</v>
      </c>
      <c r="O63" s="60">
        <v>0</v>
      </c>
      <c r="P63" s="58">
        <v>6</v>
      </c>
      <c r="Q63" s="58">
        <v>3</v>
      </c>
      <c r="R63" s="58">
        <v>1</v>
      </c>
      <c r="S63" s="58">
        <v>3</v>
      </c>
      <c r="T63" s="58">
        <v>1</v>
      </c>
      <c r="U63" s="58">
        <v>2</v>
      </c>
      <c r="V63" s="60">
        <v>0</v>
      </c>
      <c r="W63" s="59">
        <v>0</v>
      </c>
      <c r="X63" s="60">
        <v>0</v>
      </c>
      <c r="Y63" s="58">
        <v>2</v>
      </c>
      <c r="Z63" s="59">
        <f>SUM(M63:Y63)</f>
        <v>21</v>
      </c>
      <c r="AA63" s="59">
        <f>SUM(U63:X63)</f>
        <v>2</v>
      </c>
      <c r="AB63" t="s">
        <v>740</v>
      </c>
      <c r="AC63" s="59">
        <v>0</v>
      </c>
      <c r="AD63" s="58">
        <v>4</v>
      </c>
      <c r="AE63" s="58">
        <v>3</v>
      </c>
      <c r="AF63" s="58">
        <v>0</v>
      </c>
      <c r="AG63" s="58">
        <v>9</v>
      </c>
      <c r="AH63" s="59" t="s">
        <v>258</v>
      </c>
      <c r="AI63" s="58">
        <v>9</v>
      </c>
      <c r="AJ63" s="58">
        <v>1</v>
      </c>
      <c r="AK63" s="59" t="s">
        <v>269</v>
      </c>
      <c r="AL63" s="59">
        <f>IF(OR(NOT(ISBLANK(V63)),NOT(ISBLANK(W63)),NOT(ISBLANK(X63)),NOT(ISBLANK(Y63)),AD63=2,AD63=3),1,0)</f>
        <v>1</v>
      </c>
      <c r="AM63" s="59" t="s">
        <v>27</v>
      </c>
      <c r="AN63" s="59" t="s">
        <v>680</v>
      </c>
      <c r="AO63" s="58">
        <v>30</v>
      </c>
      <c r="AP63" s="59" t="s">
        <v>677</v>
      </c>
      <c r="AQ63" s="59" t="s">
        <v>697</v>
      </c>
      <c r="AR63" s="59" t="s">
        <v>27</v>
      </c>
      <c r="AS63" s="59" t="s">
        <v>27</v>
      </c>
      <c r="AT63" s="59" t="s">
        <v>27</v>
      </c>
      <c r="AU63" s="59" t="s">
        <v>27</v>
      </c>
      <c r="AV63" s="59" t="s">
        <v>27</v>
      </c>
      <c r="AW63" s="62"/>
      <c r="AX63" s="62" t="s">
        <v>747</v>
      </c>
      <c r="AY63" s="62">
        <v>14.108000000000001</v>
      </c>
      <c r="AZ63" s="62">
        <f>IF(Z63&gt;0,AY63/Z63,"")</f>
        <v>0.67180952380952386</v>
      </c>
      <c r="BA63" s="62">
        <f>IF(AY63&gt;0,Z63/AY63,"")</f>
        <v>1.4885171533881485</v>
      </c>
      <c r="BB63" s="62">
        <v>13.256</v>
      </c>
      <c r="BC63" s="62">
        <v>0</v>
      </c>
      <c r="BD63">
        <v>5.7251908396946563E-2</v>
      </c>
      <c r="BE63" s="62" t="s">
        <v>780</v>
      </c>
      <c r="BF63" s="62">
        <v>1</v>
      </c>
      <c r="BG63" s="62">
        <v>1</v>
      </c>
      <c r="BH63" s="120">
        <v>13.255999999999998</v>
      </c>
      <c r="BI63" s="18"/>
      <c r="BJ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</row>
    <row r="64" spans="1:87" ht="14.25" customHeight="1" x14ac:dyDescent="0.25">
      <c r="A64" s="58">
        <v>218</v>
      </c>
      <c r="B64" s="59" t="s">
        <v>78</v>
      </c>
      <c r="C64" s="59" t="s">
        <v>26</v>
      </c>
      <c r="D64" s="59" t="s">
        <v>29</v>
      </c>
      <c r="E64" s="59"/>
      <c r="F64" s="59" t="s">
        <v>32</v>
      </c>
      <c r="G64" s="58">
        <v>19</v>
      </c>
      <c r="H64" s="58">
        <v>75</v>
      </c>
      <c r="I64" s="59" t="s">
        <v>128</v>
      </c>
      <c r="J64" s="58">
        <v>9591208203</v>
      </c>
      <c r="K64" s="58">
        <v>0.35294117647058798</v>
      </c>
      <c r="L64" s="58">
        <v>0.17647058823529399</v>
      </c>
      <c r="M64" s="58">
        <v>3</v>
      </c>
      <c r="N64" s="60">
        <v>0</v>
      </c>
      <c r="O64" s="60">
        <v>0</v>
      </c>
      <c r="P64" s="58">
        <v>5</v>
      </c>
      <c r="Q64" s="58">
        <v>2</v>
      </c>
      <c r="R64" s="58">
        <v>1</v>
      </c>
      <c r="S64" s="58">
        <v>2</v>
      </c>
      <c r="T64" s="58">
        <v>1</v>
      </c>
      <c r="U64" s="58">
        <v>1</v>
      </c>
      <c r="V64" s="58">
        <v>1</v>
      </c>
      <c r="W64" s="61">
        <v>1</v>
      </c>
      <c r="X64" s="60">
        <v>0</v>
      </c>
      <c r="Y64" s="58">
        <v>3</v>
      </c>
      <c r="Z64" s="59">
        <f>SUM(M64:Y64)</f>
        <v>20</v>
      </c>
      <c r="AA64" s="59">
        <f>SUM(U64:X64)</f>
        <v>3</v>
      </c>
      <c r="AB64" t="s">
        <v>740</v>
      </c>
      <c r="AC64" s="59">
        <v>0</v>
      </c>
      <c r="AD64" s="58">
        <v>0</v>
      </c>
      <c r="AE64" s="58">
        <v>1</v>
      </c>
      <c r="AF64" s="58">
        <v>0</v>
      </c>
      <c r="AG64" s="58">
        <v>2</v>
      </c>
      <c r="AH64" s="59" t="s">
        <v>258</v>
      </c>
      <c r="AI64" s="58">
        <v>9</v>
      </c>
      <c r="AJ64" s="60"/>
      <c r="AK64" s="59" t="s">
        <v>270</v>
      </c>
      <c r="AL64" s="59">
        <f>IF(OR(NOT(ISBLANK(V64)),NOT(ISBLANK(W64)),NOT(ISBLANK(X64)),NOT(ISBLANK(Y64)),AD64=2,AD64=3),1,0)</f>
        <v>1</v>
      </c>
      <c r="AM64" s="59" t="s">
        <v>27</v>
      </c>
      <c r="AN64" s="59" t="s">
        <v>680</v>
      </c>
      <c r="AO64" s="58">
        <v>33</v>
      </c>
      <c r="AP64" s="59" t="s">
        <v>677</v>
      </c>
      <c r="AQ64" s="59" t="s">
        <v>698</v>
      </c>
      <c r="AR64" s="59" t="s">
        <v>27</v>
      </c>
      <c r="AS64" s="59" t="s">
        <v>699</v>
      </c>
      <c r="AT64" s="59" t="s">
        <v>27</v>
      </c>
      <c r="AU64" s="59" t="s">
        <v>27</v>
      </c>
      <c r="AV64" s="59" t="s">
        <v>27</v>
      </c>
      <c r="AW64" s="62"/>
      <c r="AX64" s="62" t="s">
        <v>748</v>
      </c>
      <c r="AY64" s="62">
        <v>9.777000000000001</v>
      </c>
      <c r="AZ64" s="62">
        <f>IF(Z64&gt;0,AY64/Z64,"")</f>
        <v>0.48885000000000006</v>
      </c>
      <c r="BA64" s="62">
        <f>IF(AY64&gt;0,Z64/AY64,"")</f>
        <v>2.0456172650097164</v>
      </c>
      <c r="BB64" s="62">
        <v>8.8840000000000003</v>
      </c>
      <c r="BC64" s="62">
        <v>0</v>
      </c>
      <c r="BD64">
        <v>0.87436708860759493</v>
      </c>
      <c r="BE64" s="62" t="s">
        <v>780</v>
      </c>
      <c r="BF64" s="62">
        <v>1</v>
      </c>
      <c r="BG64" s="62">
        <v>1</v>
      </c>
      <c r="BH64" s="120">
        <v>8.8840000000000003</v>
      </c>
      <c r="BI64" s="18"/>
      <c r="BJ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</row>
    <row r="65" spans="1:87" ht="14.25" customHeight="1" x14ac:dyDescent="0.25">
      <c r="A65" s="58">
        <v>235</v>
      </c>
      <c r="B65" s="59" t="s">
        <v>78</v>
      </c>
      <c r="C65" s="59" t="s">
        <v>26</v>
      </c>
      <c r="D65" s="59" t="s">
        <v>29</v>
      </c>
      <c r="E65" s="59"/>
      <c r="F65" s="59" t="s">
        <v>32</v>
      </c>
      <c r="G65" s="58">
        <v>19</v>
      </c>
      <c r="H65" s="58">
        <v>75</v>
      </c>
      <c r="I65" s="59" t="s">
        <v>130</v>
      </c>
      <c r="J65" s="58">
        <v>3712062108</v>
      </c>
      <c r="K65" s="58">
        <v>2</v>
      </c>
      <c r="L65" s="58">
        <v>1</v>
      </c>
      <c r="M65" s="58">
        <v>13</v>
      </c>
      <c r="N65" s="60">
        <v>0</v>
      </c>
      <c r="O65" s="60">
        <v>0</v>
      </c>
      <c r="P65" s="58">
        <v>34</v>
      </c>
      <c r="Q65" s="58">
        <v>21</v>
      </c>
      <c r="R65" s="58">
        <v>1</v>
      </c>
      <c r="S65" s="58">
        <v>21</v>
      </c>
      <c r="T65" s="58">
        <v>1</v>
      </c>
      <c r="U65" s="58">
        <v>2</v>
      </c>
      <c r="V65" s="58">
        <v>4.5</v>
      </c>
      <c r="W65" s="59">
        <v>0</v>
      </c>
      <c r="X65" s="58">
        <v>2.5</v>
      </c>
      <c r="Y65" s="58">
        <v>9</v>
      </c>
      <c r="Z65" s="59">
        <f>SUM(M65:Y65)</f>
        <v>109</v>
      </c>
      <c r="AA65" s="59">
        <f>SUM(U65:X65)</f>
        <v>9</v>
      </c>
      <c r="AB65" t="s">
        <v>824</v>
      </c>
      <c r="AC65" s="59">
        <v>0</v>
      </c>
      <c r="AD65" s="58">
        <v>7</v>
      </c>
      <c r="AE65" s="58">
        <v>13</v>
      </c>
      <c r="AF65" s="58">
        <v>1</v>
      </c>
      <c r="AG65" s="58">
        <v>25</v>
      </c>
      <c r="AH65" s="59" t="s">
        <v>258</v>
      </c>
      <c r="AI65" s="58">
        <v>9</v>
      </c>
      <c r="AJ65" s="58">
        <v>1</v>
      </c>
      <c r="AK65" s="59" t="s">
        <v>271</v>
      </c>
      <c r="AL65" s="59">
        <f>IF(OR(NOT(ISBLANK(V65)),NOT(ISBLANK(W65)),NOT(ISBLANK(X65)),NOT(ISBLANK(Y65)),AD65=2,AD65=3),1,0)</f>
        <v>1</v>
      </c>
      <c r="AM65" s="59" t="s">
        <v>27</v>
      </c>
      <c r="AN65" s="59" t="s">
        <v>680</v>
      </c>
      <c r="AO65" s="58">
        <v>28</v>
      </c>
      <c r="AP65" s="59" t="s">
        <v>677</v>
      </c>
      <c r="AQ65" s="59" t="s">
        <v>700</v>
      </c>
      <c r="AR65" s="59" t="s">
        <v>695</v>
      </c>
      <c r="AS65" s="59" t="s">
        <v>701</v>
      </c>
      <c r="AT65" s="59" t="s">
        <v>27</v>
      </c>
      <c r="AU65" s="59" t="s">
        <v>27</v>
      </c>
      <c r="AV65" s="59" t="s">
        <v>27</v>
      </c>
      <c r="AW65" s="62"/>
      <c r="AX65" s="62" t="s">
        <v>748</v>
      </c>
      <c r="AY65" s="62">
        <v>37.497</v>
      </c>
      <c r="AZ65" s="62">
        <f>IF(Z65&gt;0,AY65/Z65,"")</f>
        <v>0.34400917431192662</v>
      </c>
      <c r="BA65" s="62">
        <f>IF(AY65&gt;0,Z65/AY65,"")</f>
        <v>2.9068992186041549</v>
      </c>
      <c r="BB65" s="62">
        <v>9.9250000000000007</v>
      </c>
      <c r="BC65" s="62">
        <v>0</v>
      </c>
      <c r="BD65">
        <v>0.47838320678874496</v>
      </c>
      <c r="BE65" s="62"/>
      <c r="BF65" s="62"/>
      <c r="BG65" s="62"/>
      <c r="BH65" s="120">
        <v>9.9250000000000007</v>
      </c>
      <c r="BI65" s="50"/>
      <c r="BJ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</row>
    <row r="66" spans="1:87" ht="14.25" customHeight="1" x14ac:dyDescent="0.25">
      <c r="A66" s="58">
        <v>251</v>
      </c>
      <c r="B66" s="59" t="s">
        <v>78</v>
      </c>
      <c r="C66" s="59" t="s">
        <v>26</v>
      </c>
      <c r="D66" s="59" t="s">
        <v>29</v>
      </c>
      <c r="E66" s="59"/>
      <c r="F66" s="59" t="s">
        <v>32</v>
      </c>
      <c r="G66" s="58">
        <v>19</v>
      </c>
      <c r="H66" s="58">
        <v>75</v>
      </c>
      <c r="I66" s="59" t="s">
        <v>130</v>
      </c>
      <c r="J66" s="58">
        <v>3712062108</v>
      </c>
      <c r="K66" s="58">
        <v>0.52941176470588203</v>
      </c>
      <c r="L66" s="58">
        <v>0.26470588235294101</v>
      </c>
      <c r="M66" s="58">
        <v>11</v>
      </c>
      <c r="N66" s="58">
        <v>1</v>
      </c>
      <c r="O66" s="58">
        <v>9</v>
      </c>
      <c r="P66" s="58">
        <v>26</v>
      </c>
      <c r="Q66" s="58">
        <v>15</v>
      </c>
      <c r="R66" s="58">
        <v>1</v>
      </c>
      <c r="S66" s="58">
        <v>15</v>
      </c>
      <c r="T66" s="58">
        <v>1</v>
      </c>
      <c r="U66" s="58">
        <v>5</v>
      </c>
      <c r="V66" s="58">
        <v>4.5</v>
      </c>
      <c r="W66" s="59">
        <v>0</v>
      </c>
      <c r="X66" s="58">
        <v>0.5</v>
      </c>
      <c r="Y66" s="58">
        <v>10</v>
      </c>
      <c r="Z66" s="59">
        <f>SUM(M66:Y66)</f>
        <v>99</v>
      </c>
      <c r="AA66" s="59">
        <f>SUM(U66:X66)</f>
        <v>10</v>
      </c>
      <c r="AB66" t="s">
        <v>740</v>
      </c>
      <c r="AC66" s="59">
        <v>0</v>
      </c>
      <c r="AD66" s="58">
        <v>15</v>
      </c>
      <c r="AE66" s="58">
        <v>7</v>
      </c>
      <c r="AF66" s="58">
        <v>1</v>
      </c>
      <c r="AG66" s="58">
        <v>34</v>
      </c>
      <c r="AH66" s="59" t="s">
        <v>112</v>
      </c>
      <c r="AI66" s="58">
        <v>1</v>
      </c>
      <c r="AJ66" s="60"/>
      <c r="AK66" s="59" t="s">
        <v>272</v>
      </c>
      <c r="AL66" s="59">
        <f>IF(OR(NOT(ISBLANK(V66)),NOT(ISBLANK(W66)),NOT(ISBLANK(X66)),NOT(ISBLANK(Y66)),AD66=2,AD66=3),1,0)</f>
        <v>1</v>
      </c>
      <c r="AM66" s="59" t="s">
        <v>27</v>
      </c>
      <c r="AN66" s="59" t="s">
        <v>680</v>
      </c>
      <c r="AO66" s="58">
        <v>28</v>
      </c>
      <c r="AP66" s="59" t="s">
        <v>677</v>
      </c>
      <c r="AQ66" s="59" t="s">
        <v>700</v>
      </c>
      <c r="AR66" s="59" t="s">
        <v>695</v>
      </c>
      <c r="AS66" s="59" t="s">
        <v>701</v>
      </c>
      <c r="AT66" s="59" t="s">
        <v>27</v>
      </c>
      <c r="AU66" s="59" t="s">
        <v>27</v>
      </c>
      <c r="AV66" s="59" t="s">
        <v>27</v>
      </c>
      <c r="AW66" s="62"/>
      <c r="AX66" s="62" t="s">
        <v>748</v>
      </c>
      <c r="AY66" s="62">
        <v>17.257999999999999</v>
      </c>
      <c r="AZ66" s="62">
        <f>IF(Z66&gt;0,AY66/Z66,"")</f>
        <v>0.17432323232323232</v>
      </c>
      <c r="BA66" s="62">
        <f>IF(AY66&gt;0,Z66/AY66,"")</f>
        <v>5.7364700428786657</v>
      </c>
      <c r="BB66" s="62">
        <v>15.432</v>
      </c>
      <c r="BC66" s="62" t="s">
        <v>774</v>
      </c>
      <c r="BD66">
        <v>0.54892496709082927</v>
      </c>
      <c r="BE66" s="62"/>
      <c r="BF66" s="62"/>
      <c r="BG66" s="62"/>
      <c r="BH66" s="120">
        <v>15.431999999999999</v>
      </c>
      <c r="BI66" s="50"/>
      <c r="BJ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</row>
    <row r="67" spans="1:87" ht="14.25" customHeight="1" x14ac:dyDescent="0.25">
      <c r="A67" s="58">
        <v>269</v>
      </c>
      <c r="B67" s="59" t="s">
        <v>78</v>
      </c>
      <c r="C67" s="59" t="s">
        <v>26</v>
      </c>
      <c r="D67" s="59" t="s">
        <v>29</v>
      </c>
      <c r="E67" s="59"/>
      <c r="F67" s="59" t="s">
        <v>32</v>
      </c>
      <c r="G67" s="58">
        <v>19</v>
      </c>
      <c r="H67" s="58">
        <v>75</v>
      </c>
      <c r="I67" s="59" t="s">
        <v>134</v>
      </c>
      <c r="J67" s="58">
        <v>828360120</v>
      </c>
      <c r="K67" s="58">
        <v>2</v>
      </c>
      <c r="L67" s="58">
        <v>1</v>
      </c>
      <c r="M67" s="60">
        <v>0</v>
      </c>
      <c r="N67" s="60">
        <v>0</v>
      </c>
      <c r="O67" s="60">
        <v>0</v>
      </c>
      <c r="P67" s="60">
        <v>0</v>
      </c>
      <c r="Q67" s="60">
        <v>0</v>
      </c>
      <c r="R67" s="60">
        <v>0</v>
      </c>
      <c r="S67" s="60">
        <v>0</v>
      </c>
      <c r="T67" s="60">
        <v>0</v>
      </c>
      <c r="U67" s="60">
        <v>0</v>
      </c>
      <c r="V67" s="60">
        <v>0</v>
      </c>
      <c r="W67" s="59">
        <v>0</v>
      </c>
      <c r="X67" s="60">
        <v>0</v>
      </c>
      <c r="Y67" s="60">
        <v>0</v>
      </c>
      <c r="Z67" s="59">
        <f>SUM(M67:Y67)</f>
        <v>0</v>
      </c>
      <c r="AA67" s="59">
        <f>SUM(U67:X67)</f>
        <v>0</v>
      </c>
      <c r="AB67" t="s">
        <v>824</v>
      </c>
      <c r="AC67" s="59">
        <v>0</v>
      </c>
      <c r="AD67" s="58">
        <v>0</v>
      </c>
      <c r="AE67" s="58">
        <v>0</v>
      </c>
      <c r="AF67" s="58">
        <v>0</v>
      </c>
      <c r="AG67" s="58">
        <v>0</v>
      </c>
      <c r="AH67" s="59" t="s">
        <v>258</v>
      </c>
      <c r="AI67" s="58">
        <v>9</v>
      </c>
      <c r="AJ67" s="60"/>
      <c r="AK67" s="59" t="s">
        <v>273</v>
      </c>
      <c r="AL67" s="59">
        <f>IF(OR(NOT(ISBLANK(V67)),NOT(ISBLANK(W67)),NOT(ISBLANK(X67)),NOT(ISBLANK(Y67)),AD67=2,AD67=3),1,0)</f>
        <v>1</v>
      </c>
      <c r="AM67" s="59" t="s">
        <v>27</v>
      </c>
      <c r="AN67" s="59" t="s">
        <v>673</v>
      </c>
      <c r="AO67" s="58">
        <v>26</v>
      </c>
      <c r="AP67" s="59" t="s">
        <v>674</v>
      </c>
      <c r="AQ67" s="59" t="s">
        <v>678</v>
      </c>
      <c r="AR67" s="59" t="s">
        <v>27</v>
      </c>
      <c r="AS67" s="59" t="s">
        <v>702</v>
      </c>
      <c r="AT67" s="59" t="s">
        <v>27</v>
      </c>
      <c r="AU67" s="59" t="s">
        <v>27</v>
      </c>
      <c r="AV67" s="59" t="s">
        <v>27</v>
      </c>
      <c r="AW67" s="62"/>
      <c r="AX67" s="62" t="s">
        <v>748</v>
      </c>
      <c r="AY67" s="62">
        <v>26.155000000000001</v>
      </c>
      <c r="AZ67" s="62" t="str">
        <f>IF(Z67&gt;0,AY67/Z67,"")</f>
        <v/>
      </c>
      <c r="BA67" s="62">
        <f>IF(AY67&gt;0,Z67/AY67,"")</f>
        <v>0</v>
      </c>
      <c r="BB67" s="62">
        <v>25.307000000000002</v>
      </c>
      <c r="BC67" s="62">
        <v>38</v>
      </c>
      <c r="BE67" s="62" t="s">
        <v>779</v>
      </c>
      <c r="BF67" s="62">
        <v>1</v>
      </c>
      <c r="BG67" s="62">
        <v>1</v>
      </c>
      <c r="BH67" s="120">
        <v>20.568999999999999</v>
      </c>
      <c r="BI67" s="18"/>
      <c r="BJ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</row>
    <row r="68" spans="1:87" ht="14.25" customHeight="1" x14ac:dyDescent="0.25">
      <c r="A68" s="58">
        <v>285</v>
      </c>
      <c r="B68" s="59" t="s">
        <v>78</v>
      </c>
      <c r="C68" s="59" t="s">
        <v>28</v>
      </c>
      <c r="D68" s="59" t="s">
        <v>29</v>
      </c>
      <c r="E68" s="59"/>
      <c r="F68" s="59" t="s">
        <v>32</v>
      </c>
      <c r="G68" s="58">
        <v>19</v>
      </c>
      <c r="H68" s="58">
        <v>75</v>
      </c>
      <c r="I68" s="59" t="s">
        <v>135</v>
      </c>
      <c r="J68" s="58">
        <v>7717685176</v>
      </c>
      <c r="K68" s="58">
        <v>0.5625</v>
      </c>
      <c r="L68" s="58">
        <v>0.28125</v>
      </c>
      <c r="M68" s="58">
        <v>4</v>
      </c>
      <c r="N68" s="60">
        <v>0</v>
      </c>
      <c r="O68" s="58">
        <v>2</v>
      </c>
      <c r="P68" s="58">
        <v>6</v>
      </c>
      <c r="Q68" s="58">
        <v>2</v>
      </c>
      <c r="R68" s="58">
        <v>1</v>
      </c>
      <c r="S68" s="58">
        <v>2</v>
      </c>
      <c r="T68" s="58">
        <v>1</v>
      </c>
      <c r="U68" s="58">
        <v>1</v>
      </c>
      <c r="V68" s="58">
        <v>1</v>
      </c>
      <c r="W68" s="59">
        <v>0</v>
      </c>
      <c r="X68" s="58">
        <v>1</v>
      </c>
      <c r="Y68" s="58">
        <v>3</v>
      </c>
      <c r="Z68" s="59">
        <f>SUM(M68:Y68)</f>
        <v>24</v>
      </c>
      <c r="AA68" s="59">
        <f>SUM(U68:X68)</f>
        <v>3</v>
      </c>
      <c r="AB68" t="s">
        <v>740</v>
      </c>
      <c r="AC68" s="59">
        <v>0</v>
      </c>
      <c r="AD68" s="58">
        <v>2</v>
      </c>
      <c r="AE68" s="58">
        <v>2</v>
      </c>
      <c r="AF68" s="58">
        <v>0</v>
      </c>
      <c r="AG68" s="58">
        <v>7</v>
      </c>
      <c r="AH68" s="59" t="s">
        <v>274</v>
      </c>
      <c r="AI68" s="58">
        <v>7</v>
      </c>
      <c r="AJ68" s="60"/>
      <c r="AK68" s="59" t="s">
        <v>275</v>
      </c>
      <c r="AL68" s="59">
        <f>IF(OR(NOT(ISBLANK(V68)),NOT(ISBLANK(W68)),NOT(ISBLANK(X68)),NOT(ISBLANK(Y68)),AD68=2,AD68=3),1,0)</f>
        <v>1</v>
      </c>
      <c r="AM68" s="59" t="s">
        <v>27</v>
      </c>
      <c r="AN68" s="59" t="s">
        <v>680</v>
      </c>
      <c r="AO68" s="58">
        <v>24</v>
      </c>
      <c r="AP68" s="59" t="s">
        <v>677</v>
      </c>
      <c r="AQ68" s="59" t="s">
        <v>691</v>
      </c>
      <c r="AR68" s="59" t="s">
        <v>27</v>
      </c>
      <c r="AS68" s="59" t="s">
        <v>27</v>
      </c>
      <c r="AT68" s="59" t="s">
        <v>27</v>
      </c>
      <c r="AU68" s="59" t="s">
        <v>27</v>
      </c>
      <c r="AV68" s="59" t="s">
        <v>27</v>
      </c>
      <c r="AW68" s="62"/>
      <c r="AX68" s="62" t="s">
        <v>747</v>
      </c>
      <c r="AY68" s="62">
        <v>10.181000000000001</v>
      </c>
      <c r="AZ68" s="62">
        <f>IF(Z68&gt;0,AY68/Z68,"")</f>
        <v>0.42420833333333335</v>
      </c>
      <c r="BA68" s="62">
        <f>IF(AY68&gt;0,Z68/AY68,"")</f>
        <v>2.3573322856300951</v>
      </c>
      <c r="BB68" s="62">
        <v>7.742</v>
      </c>
      <c r="BC68" s="62"/>
      <c r="BD68">
        <v>0.81908548707753481</v>
      </c>
      <c r="BE68" s="62" t="s">
        <v>780</v>
      </c>
      <c r="BF68" s="62">
        <v>1</v>
      </c>
      <c r="BG68" s="62">
        <v>1</v>
      </c>
      <c r="BH68" s="120">
        <v>7.742</v>
      </c>
      <c r="BI68" s="18"/>
      <c r="BJ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</row>
    <row r="69" spans="1:87" ht="14.25" customHeight="1" x14ac:dyDescent="0.25">
      <c r="A69" s="58">
        <v>305</v>
      </c>
      <c r="B69" s="59" t="s">
        <v>78</v>
      </c>
      <c r="C69" s="59" t="s">
        <v>28</v>
      </c>
      <c r="D69" s="59" t="s">
        <v>29</v>
      </c>
      <c r="E69" s="59"/>
      <c r="F69" s="59" t="s">
        <v>32</v>
      </c>
      <c r="G69" s="58">
        <v>19</v>
      </c>
      <c r="H69" s="58">
        <v>75</v>
      </c>
      <c r="I69" s="59" t="s">
        <v>140</v>
      </c>
      <c r="J69" s="58">
        <v>79247246103</v>
      </c>
      <c r="K69" s="58">
        <v>0.375</v>
      </c>
      <c r="L69" s="58">
        <v>0.1875</v>
      </c>
      <c r="M69" s="58">
        <v>4</v>
      </c>
      <c r="N69" s="60">
        <v>0</v>
      </c>
      <c r="O69" s="60">
        <v>0</v>
      </c>
      <c r="P69" s="58">
        <v>11</v>
      </c>
      <c r="Q69" s="58">
        <v>7</v>
      </c>
      <c r="R69" s="58">
        <v>1</v>
      </c>
      <c r="S69" s="58">
        <v>7</v>
      </c>
      <c r="T69" s="58">
        <v>1</v>
      </c>
      <c r="U69" s="58">
        <v>1</v>
      </c>
      <c r="V69" s="58">
        <v>1.5</v>
      </c>
      <c r="W69" s="59">
        <v>0</v>
      </c>
      <c r="X69" s="58">
        <v>1.5</v>
      </c>
      <c r="Y69" s="58">
        <v>4</v>
      </c>
      <c r="Z69" s="59">
        <f>SUM(M69:Y69)</f>
        <v>39</v>
      </c>
      <c r="AA69" s="59">
        <f>SUM(U69:X69)</f>
        <v>4</v>
      </c>
      <c r="AB69" t="s">
        <v>740</v>
      </c>
      <c r="AC69" s="59">
        <v>0</v>
      </c>
      <c r="AD69" s="58">
        <v>5</v>
      </c>
      <c r="AE69" s="58">
        <v>6</v>
      </c>
      <c r="AF69" s="58">
        <v>0</v>
      </c>
      <c r="AG69" s="58">
        <v>12</v>
      </c>
      <c r="AH69" s="59" t="s">
        <v>258</v>
      </c>
      <c r="AI69" s="58">
        <v>9</v>
      </c>
      <c r="AJ69" s="58">
        <v>1</v>
      </c>
      <c r="AK69" s="59" t="s">
        <v>276</v>
      </c>
      <c r="AL69" s="59">
        <f>IF(OR(NOT(ISBLANK(V69)),NOT(ISBLANK(W69)),NOT(ISBLANK(X69)),NOT(ISBLANK(Y69)),AD69=2,AD69=3),1,0)</f>
        <v>1</v>
      </c>
      <c r="AM69" s="59" t="s">
        <v>27</v>
      </c>
      <c r="AN69" s="59" t="s">
        <v>673</v>
      </c>
      <c r="AO69" s="58">
        <v>18</v>
      </c>
      <c r="AP69" s="59" t="s">
        <v>674</v>
      </c>
      <c r="AQ69" s="59" t="s">
        <v>705</v>
      </c>
      <c r="AR69" s="59" t="s">
        <v>27</v>
      </c>
      <c r="AS69" s="59" t="s">
        <v>686</v>
      </c>
      <c r="AT69" s="59" t="s">
        <v>27</v>
      </c>
      <c r="AU69" s="59" t="s">
        <v>27</v>
      </c>
      <c r="AV69" s="59" t="s">
        <v>27</v>
      </c>
      <c r="AW69" s="62"/>
      <c r="AX69" s="62" t="s">
        <v>747</v>
      </c>
      <c r="AY69" s="62">
        <v>7.5280000000000005</v>
      </c>
      <c r="AZ69" s="62">
        <f>IF(Z69&gt;0,AY69/Z69,"")</f>
        <v>0.19302564102564104</v>
      </c>
      <c r="BA69" s="62">
        <f>IF(AY69&gt;0,Z69/AY69,"")</f>
        <v>5.1806588735387882</v>
      </c>
      <c r="BB69" s="62">
        <v>6.5579999999999998</v>
      </c>
      <c r="BC69" s="62" t="s">
        <v>776</v>
      </c>
      <c r="BD69">
        <v>0.73338098641887062</v>
      </c>
      <c r="BE69" s="62"/>
      <c r="BF69" s="62"/>
      <c r="BG69" s="62"/>
      <c r="BH69" s="120">
        <v>6.5579999999999998</v>
      </c>
      <c r="BI69" s="50"/>
      <c r="BJ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</row>
    <row r="70" spans="1:87" ht="14.25" customHeight="1" x14ac:dyDescent="0.25">
      <c r="A70" s="58">
        <v>322</v>
      </c>
      <c r="B70" s="59" t="s">
        <v>78</v>
      </c>
      <c r="C70" s="59" t="s">
        <v>26</v>
      </c>
      <c r="D70" s="59" t="s">
        <v>29</v>
      </c>
      <c r="E70" s="59"/>
      <c r="F70" s="59" t="s">
        <v>32</v>
      </c>
      <c r="G70" s="58">
        <v>19</v>
      </c>
      <c r="H70" s="58">
        <v>75</v>
      </c>
      <c r="I70" s="59" t="s">
        <v>142</v>
      </c>
      <c r="J70" s="58">
        <v>8282194225</v>
      </c>
      <c r="K70" s="58">
        <v>0.52941176470588203</v>
      </c>
      <c r="L70" s="58">
        <v>0.26470588235294101</v>
      </c>
      <c r="M70" s="58">
        <v>7</v>
      </c>
      <c r="N70" s="60">
        <v>0</v>
      </c>
      <c r="O70" s="58">
        <v>6</v>
      </c>
      <c r="P70" s="58">
        <v>15</v>
      </c>
      <c r="Q70" s="58">
        <v>6</v>
      </c>
      <c r="R70" s="58">
        <v>1</v>
      </c>
      <c r="S70" s="58">
        <v>6</v>
      </c>
      <c r="T70" s="58">
        <v>1</v>
      </c>
      <c r="U70" s="58">
        <v>4</v>
      </c>
      <c r="V70" s="58">
        <v>4</v>
      </c>
      <c r="W70" s="59">
        <v>0</v>
      </c>
      <c r="X70" s="58">
        <v>2</v>
      </c>
      <c r="Y70" s="58">
        <v>10</v>
      </c>
      <c r="Z70" s="59">
        <f>SUM(M70:Y70)</f>
        <v>62</v>
      </c>
      <c r="AA70" s="59">
        <f>SUM(U70:X70)</f>
        <v>10</v>
      </c>
      <c r="AB70" t="s">
        <v>740</v>
      </c>
      <c r="AC70" s="59">
        <v>0</v>
      </c>
      <c r="AD70" s="58">
        <v>10</v>
      </c>
      <c r="AE70" s="58">
        <v>5</v>
      </c>
      <c r="AF70" s="58">
        <v>0</v>
      </c>
      <c r="AG70" s="58">
        <v>23</v>
      </c>
      <c r="AH70" s="59" t="s">
        <v>277</v>
      </c>
      <c r="AI70" s="58">
        <v>3</v>
      </c>
      <c r="AJ70" s="58">
        <v>1</v>
      </c>
      <c r="AK70" s="59" t="s">
        <v>278</v>
      </c>
      <c r="AL70" s="59">
        <f>IF(OR(NOT(ISBLANK(V70)),NOT(ISBLANK(W70)),NOT(ISBLANK(X70)),NOT(ISBLANK(Y70)),AD70=2,AD70=3),1,0)</f>
        <v>1</v>
      </c>
      <c r="AM70" s="59" t="s">
        <v>27</v>
      </c>
      <c r="AN70" s="59" t="s">
        <v>680</v>
      </c>
      <c r="AO70" s="58">
        <v>27</v>
      </c>
      <c r="AP70" s="59" t="s">
        <v>677</v>
      </c>
      <c r="AQ70" s="59" t="s">
        <v>691</v>
      </c>
      <c r="AR70" s="59" t="s">
        <v>695</v>
      </c>
      <c r="AS70" s="59" t="s">
        <v>27</v>
      </c>
      <c r="AT70" s="59" t="s">
        <v>692</v>
      </c>
      <c r="AU70" s="59" t="s">
        <v>27</v>
      </c>
      <c r="AV70" s="59" t="s">
        <v>27</v>
      </c>
      <c r="AW70" s="62"/>
      <c r="AX70" s="62" t="s">
        <v>746</v>
      </c>
      <c r="AY70" s="62">
        <v>12.370000000000001</v>
      </c>
      <c r="AZ70" s="62">
        <f>IF(Z70&gt;0,AY70/Z70,"")</f>
        <v>0.19951612903225807</v>
      </c>
      <c r="BA70" s="62">
        <f>IF(AY70&gt;0,Z70/AY70,"")</f>
        <v>5.0121261115602262</v>
      </c>
      <c r="BB70" s="62">
        <v>10.404999999999999</v>
      </c>
      <c r="BC70" s="62" t="s">
        <v>775</v>
      </c>
      <c r="BD70">
        <v>0.82342479674796742</v>
      </c>
      <c r="BE70" s="62" t="s">
        <v>740</v>
      </c>
      <c r="BF70" s="62"/>
      <c r="BG70" s="62"/>
      <c r="BH70" s="120">
        <v>10.404999999999999</v>
      </c>
      <c r="BI70" s="50"/>
      <c r="BJ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</row>
    <row r="71" spans="1:87" ht="14.25" customHeight="1" x14ac:dyDescent="0.25">
      <c r="A71" s="58">
        <v>338</v>
      </c>
      <c r="B71" s="59" t="s">
        <v>78</v>
      </c>
      <c r="C71" s="59" t="s">
        <v>28</v>
      </c>
      <c r="D71" s="59" t="s">
        <v>29</v>
      </c>
      <c r="E71" s="59"/>
      <c r="F71" s="59" t="s">
        <v>32</v>
      </c>
      <c r="G71" s="58">
        <v>19</v>
      </c>
      <c r="H71" s="58">
        <v>75</v>
      </c>
      <c r="I71" s="59" t="s">
        <v>144</v>
      </c>
      <c r="J71" s="58">
        <v>46525319</v>
      </c>
      <c r="K71" s="58">
        <v>2</v>
      </c>
      <c r="L71" s="58">
        <v>1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  <c r="R71" s="60">
        <v>0</v>
      </c>
      <c r="S71" s="60">
        <v>0</v>
      </c>
      <c r="T71" s="60">
        <v>0</v>
      </c>
      <c r="U71" s="60">
        <v>0</v>
      </c>
      <c r="V71" s="60">
        <v>0</v>
      </c>
      <c r="W71" s="59">
        <v>0</v>
      </c>
      <c r="X71" s="60">
        <v>0</v>
      </c>
      <c r="Y71" s="60">
        <v>0</v>
      </c>
      <c r="Z71" s="59">
        <f>SUM(M71:Y71)</f>
        <v>0</v>
      </c>
      <c r="AA71" s="59">
        <f>SUM(U71:X71)</f>
        <v>0</v>
      </c>
      <c r="AB71" t="s">
        <v>824</v>
      </c>
      <c r="AC71" s="59">
        <v>0</v>
      </c>
      <c r="AD71" s="58">
        <v>0</v>
      </c>
      <c r="AE71" s="58">
        <v>0</v>
      </c>
      <c r="AF71" s="58">
        <v>0</v>
      </c>
      <c r="AG71" s="58">
        <v>0</v>
      </c>
      <c r="AH71" s="59" t="s">
        <v>258</v>
      </c>
      <c r="AI71" s="58">
        <v>9</v>
      </c>
      <c r="AJ71" s="60"/>
      <c r="AK71" s="59" t="s">
        <v>279</v>
      </c>
      <c r="AL71" s="59">
        <f>IF(OR(NOT(ISBLANK(V71)),NOT(ISBLANK(W71)),NOT(ISBLANK(X71)),NOT(ISBLANK(Y71)),AD71=2,AD71=3),1,0)</f>
        <v>1</v>
      </c>
      <c r="AM71" s="59" t="s">
        <v>27</v>
      </c>
      <c r="AN71" s="59" t="s">
        <v>673</v>
      </c>
      <c r="AO71" s="58">
        <v>28</v>
      </c>
      <c r="AP71" s="59" t="s">
        <v>677</v>
      </c>
      <c r="AQ71" s="59" t="s">
        <v>706</v>
      </c>
      <c r="AR71" s="59" t="s">
        <v>27</v>
      </c>
      <c r="AS71" s="59" t="s">
        <v>27</v>
      </c>
      <c r="AT71" s="59" t="s">
        <v>27</v>
      </c>
      <c r="AU71" s="59" t="s">
        <v>27</v>
      </c>
      <c r="AV71" s="59" t="s">
        <v>27</v>
      </c>
      <c r="AW71" s="62"/>
      <c r="AX71" s="62" t="s">
        <v>747</v>
      </c>
      <c r="AY71" s="62">
        <v>22.074999999999999</v>
      </c>
      <c r="AZ71" s="62" t="str">
        <f>IF(Z71&gt;0,AY71/Z71,"")</f>
        <v/>
      </c>
      <c r="BA71" s="62">
        <f>IF(AY71&gt;0,Z71/AY71,"")</f>
        <v>0</v>
      </c>
      <c r="BB71" s="62">
        <v>21.611000000000001</v>
      </c>
      <c r="BC71" s="62" t="s">
        <v>774</v>
      </c>
      <c r="BE71" s="62"/>
      <c r="BF71" s="62"/>
      <c r="BG71" s="62"/>
      <c r="BH71" s="120">
        <v>10.944000000000001</v>
      </c>
      <c r="BI71" s="18"/>
      <c r="BJ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</row>
    <row r="72" spans="1:87" ht="14.25" customHeight="1" x14ac:dyDescent="0.25">
      <c r="A72" s="58">
        <v>343</v>
      </c>
      <c r="B72" s="59" t="s">
        <v>78</v>
      </c>
      <c r="C72" s="59" t="s">
        <v>28</v>
      </c>
      <c r="D72" s="59" t="s">
        <v>29</v>
      </c>
      <c r="E72" s="59"/>
      <c r="F72" s="59" t="s">
        <v>32</v>
      </c>
      <c r="G72" s="58">
        <v>19</v>
      </c>
      <c r="H72" s="58">
        <v>75</v>
      </c>
      <c r="I72" s="59" t="s">
        <v>146</v>
      </c>
      <c r="J72" s="58">
        <v>94222252116</v>
      </c>
      <c r="K72" s="58">
        <v>0.5625</v>
      </c>
      <c r="L72" s="58">
        <v>0.28125</v>
      </c>
      <c r="M72" s="58">
        <v>8</v>
      </c>
      <c r="N72" s="58">
        <v>3</v>
      </c>
      <c r="O72" s="58">
        <v>10</v>
      </c>
      <c r="P72" s="58">
        <v>28</v>
      </c>
      <c r="Q72" s="58">
        <v>20</v>
      </c>
      <c r="R72" s="58">
        <v>4</v>
      </c>
      <c r="S72" s="58">
        <v>20</v>
      </c>
      <c r="T72" s="58">
        <v>1</v>
      </c>
      <c r="U72" s="58">
        <v>2</v>
      </c>
      <c r="V72" s="58">
        <v>5</v>
      </c>
      <c r="W72" s="59">
        <v>0</v>
      </c>
      <c r="X72" s="58">
        <v>4</v>
      </c>
      <c r="Y72" s="58">
        <v>11</v>
      </c>
      <c r="Z72" s="59">
        <f>SUM(M72:Y72)</f>
        <v>116</v>
      </c>
      <c r="AA72" s="59">
        <f>SUM(U72:X72)</f>
        <v>11</v>
      </c>
      <c r="AB72" t="s">
        <v>740</v>
      </c>
      <c r="AC72" s="59">
        <v>0</v>
      </c>
      <c r="AD72" s="58">
        <v>16</v>
      </c>
      <c r="AE72" s="58">
        <v>9</v>
      </c>
      <c r="AF72" s="58">
        <v>4</v>
      </c>
      <c r="AG72" s="58">
        <v>50</v>
      </c>
      <c r="AH72" s="59" t="s">
        <v>109</v>
      </c>
      <c r="AI72" s="58">
        <v>2</v>
      </c>
      <c r="AJ72" s="60"/>
      <c r="AK72" s="59" t="s">
        <v>280</v>
      </c>
      <c r="AL72" s="59">
        <f>IF(OR(NOT(ISBLANK(V72)),NOT(ISBLANK(W72)),NOT(ISBLANK(X72)),NOT(ISBLANK(Y72)),AD72=2,AD72=3),1,0)</f>
        <v>1</v>
      </c>
      <c r="AM72" s="59" t="s">
        <v>27</v>
      </c>
      <c r="AN72" s="59" t="s">
        <v>680</v>
      </c>
      <c r="AO72" s="58">
        <v>36</v>
      </c>
      <c r="AP72" s="59" t="s">
        <v>677</v>
      </c>
      <c r="AQ72" s="59" t="s">
        <v>707</v>
      </c>
      <c r="AR72" s="59" t="s">
        <v>27</v>
      </c>
      <c r="AS72" s="59" t="s">
        <v>708</v>
      </c>
      <c r="AT72" s="59" t="s">
        <v>27</v>
      </c>
      <c r="AU72" s="59" t="s">
        <v>27</v>
      </c>
      <c r="AV72" s="59" t="s">
        <v>27</v>
      </c>
      <c r="AW72" s="62"/>
      <c r="AX72" s="62" t="s">
        <v>748</v>
      </c>
      <c r="AY72" s="62">
        <v>51.570999999999998</v>
      </c>
      <c r="AZ72" s="62">
        <f>IF(Z72&gt;0,AY72/Z72,"")</f>
        <v>0.44457758620689652</v>
      </c>
      <c r="BA72" s="62">
        <f>IF(AY72&gt;0,Z72/AY72,"")</f>
        <v>2.2493261716856372</v>
      </c>
      <c r="BB72" s="62">
        <v>34.695</v>
      </c>
      <c r="BC72" s="62">
        <v>30</v>
      </c>
      <c r="BD72">
        <v>0.55578473654603411</v>
      </c>
      <c r="BE72" s="62"/>
      <c r="BF72" s="62"/>
      <c r="BG72" s="62"/>
      <c r="BH72" s="120">
        <v>21.196000000000002</v>
      </c>
      <c r="BI72" s="18"/>
      <c r="BJ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</row>
    <row r="73" spans="1:87" ht="14.25" customHeight="1" x14ac:dyDescent="0.25">
      <c r="A73" s="58">
        <v>359</v>
      </c>
      <c r="B73" s="59" t="s">
        <v>78</v>
      </c>
      <c r="C73" s="59" t="s">
        <v>26</v>
      </c>
      <c r="D73" s="59" t="s">
        <v>29</v>
      </c>
      <c r="E73" s="59"/>
      <c r="F73" s="59" t="s">
        <v>32</v>
      </c>
      <c r="G73" s="58">
        <v>19</v>
      </c>
      <c r="H73" s="58">
        <v>75</v>
      </c>
      <c r="I73" s="59" t="s">
        <v>147</v>
      </c>
      <c r="J73" s="58">
        <v>84463153</v>
      </c>
      <c r="K73" s="58">
        <v>0.35294117647058798</v>
      </c>
      <c r="L73" s="58">
        <v>0.17647058823529399</v>
      </c>
      <c r="M73" s="58">
        <v>12</v>
      </c>
      <c r="N73" s="60">
        <v>0</v>
      </c>
      <c r="O73" s="60">
        <v>0</v>
      </c>
      <c r="P73" s="58">
        <v>25</v>
      </c>
      <c r="Q73" s="58">
        <v>13</v>
      </c>
      <c r="R73" s="58">
        <v>2</v>
      </c>
      <c r="S73" s="58">
        <v>13</v>
      </c>
      <c r="T73" s="58">
        <v>1</v>
      </c>
      <c r="U73" s="58">
        <v>2</v>
      </c>
      <c r="V73" s="58">
        <v>3.5</v>
      </c>
      <c r="W73" s="59">
        <v>0</v>
      </c>
      <c r="X73" s="58">
        <v>2.5</v>
      </c>
      <c r="Y73" s="58">
        <v>8</v>
      </c>
      <c r="Z73" s="59">
        <f>SUM(M73:Y73)</f>
        <v>82</v>
      </c>
      <c r="AA73" s="59">
        <f>SUM(U73:X73)</f>
        <v>8</v>
      </c>
      <c r="AB73" t="s">
        <v>740</v>
      </c>
      <c r="AC73" s="59">
        <v>0</v>
      </c>
      <c r="AD73" s="58">
        <v>5</v>
      </c>
      <c r="AE73" s="58">
        <v>2</v>
      </c>
      <c r="AF73" s="58">
        <v>1</v>
      </c>
      <c r="AG73" s="58">
        <v>10</v>
      </c>
      <c r="AH73" s="59" t="s">
        <v>258</v>
      </c>
      <c r="AI73" s="58">
        <v>9</v>
      </c>
      <c r="AJ73" s="58">
        <v>1</v>
      </c>
      <c r="AK73" s="59" t="s">
        <v>281</v>
      </c>
      <c r="AL73" s="59">
        <f>IF(OR(NOT(ISBLANK(V73)),NOT(ISBLANK(W73)),NOT(ISBLANK(X73)),NOT(ISBLANK(Y73)),AD73=2,AD73=3),1,0)</f>
        <v>1</v>
      </c>
      <c r="AM73" s="59" t="s">
        <v>27</v>
      </c>
      <c r="AN73" s="59" t="s">
        <v>680</v>
      </c>
      <c r="AO73" s="58">
        <v>26</v>
      </c>
      <c r="AP73" s="59" t="s">
        <v>677</v>
      </c>
      <c r="AQ73" s="59" t="s">
        <v>709</v>
      </c>
      <c r="AR73" s="59" t="s">
        <v>27</v>
      </c>
      <c r="AS73" s="59" t="s">
        <v>27</v>
      </c>
      <c r="AT73" s="59" t="s">
        <v>692</v>
      </c>
      <c r="AU73" s="59" t="s">
        <v>695</v>
      </c>
      <c r="AV73" s="59" t="s">
        <v>710</v>
      </c>
      <c r="AW73" s="62"/>
      <c r="AX73" s="62" t="s">
        <v>746</v>
      </c>
      <c r="AY73" s="62">
        <v>18.247</v>
      </c>
      <c r="AZ73" s="62">
        <f>IF(Z73&gt;0,AY73/Z73,"")</f>
        <v>0.22252439024390244</v>
      </c>
      <c r="BA73" s="62">
        <f>IF(AY73&gt;0,Z73/AY73,"")</f>
        <v>4.493889406477777</v>
      </c>
      <c r="BB73" s="62">
        <v>17.375</v>
      </c>
      <c r="BC73" s="62">
        <v>38</v>
      </c>
      <c r="BD73">
        <v>0.16138048365536517</v>
      </c>
      <c r="BE73" s="62"/>
      <c r="BF73" s="62"/>
      <c r="BG73" s="62"/>
      <c r="BH73" s="120">
        <v>14.448</v>
      </c>
      <c r="BI73" s="18"/>
      <c r="BJ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</row>
    <row r="74" spans="1:87" ht="14.25" customHeight="1" x14ac:dyDescent="0.25">
      <c r="A74" s="58">
        <v>375</v>
      </c>
      <c r="B74" s="59" t="s">
        <v>78</v>
      </c>
      <c r="C74" s="59" t="s">
        <v>26</v>
      </c>
      <c r="D74" s="59" t="s">
        <v>29</v>
      </c>
      <c r="E74" s="59"/>
      <c r="F74" s="59" t="s">
        <v>32</v>
      </c>
      <c r="G74" s="58">
        <v>19</v>
      </c>
      <c r="H74" s="58">
        <v>75</v>
      </c>
      <c r="I74" s="59" t="s">
        <v>149</v>
      </c>
      <c r="J74" s="58">
        <v>8877127178</v>
      </c>
      <c r="K74" s="58">
        <v>0.52941176470588203</v>
      </c>
      <c r="L74" s="58">
        <v>0.26470588235294101</v>
      </c>
      <c r="M74" s="58">
        <v>1</v>
      </c>
      <c r="N74" s="60">
        <v>0</v>
      </c>
      <c r="O74" s="60">
        <v>0</v>
      </c>
      <c r="P74" s="58">
        <v>1</v>
      </c>
      <c r="Q74" s="60">
        <v>0</v>
      </c>
      <c r="R74" s="58">
        <v>1</v>
      </c>
      <c r="S74" s="60">
        <v>0</v>
      </c>
      <c r="T74" s="58">
        <v>1</v>
      </c>
      <c r="U74" s="60">
        <v>0</v>
      </c>
      <c r="V74" s="60">
        <v>0</v>
      </c>
      <c r="W74" s="59">
        <v>0</v>
      </c>
      <c r="X74" s="60">
        <v>0</v>
      </c>
      <c r="Y74" s="60">
        <v>0</v>
      </c>
      <c r="Z74" s="59">
        <f>SUM(M74:Y74)</f>
        <v>4</v>
      </c>
      <c r="AA74" s="59">
        <f>SUM(U74:X74)</f>
        <v>0</v>
      </c>
      <c r="AB74" t="s">
        <v>740</v>
      </c>
      <c r="AC74" s="59">
        <v>0</v>
      </c>
      <c r="AD74" s="58">
        <v>0</v>
      </c>
      <c r="AE74" s="58">
        <v>0</v>
      </c>
      <c r="AF74" s="58">
        <v>0</v>
      </c>
      <c r="AG74" s="58">
        <v>1</v>
      </c>
      <c r="AH74" s="59" t="s">
        <v>258</v>
      </c>
      <c r="AI74" s="58">
        <v>9</v>
      </c>
      <c r="AJ74" s="60"/>
      <c r="AK74" s="59" t="s">
        <v>282</v>
      </c>
      <c r="AL74" s="59">
        <f>IF(OR(NOT(ISBLANK(V74)),NOT(ISBLANK(W74)),NOT(ISBLANK(X74)),NOT(ISBLANK(Y74)),AD74=2,AD74=3),1,0)</f>
        <v>1</v>
      </c>
      <c r="AM74" s="59" t="s">
        <v>27</v>
      </c>
      <c r="AN74" s="59" t="s">
        <v>680</v>
      </c>
      <c r="AO74" s="58">
        <v>24</v>
      </c>
      <c r="AP74" s="59" t="s">
        <v>677</v>
      </c>
      <c r="AQ74" s="59" t="s">
        <v>711</v>
      </c>
      <c r="AR74" s="59" t="s">
        <v>27</v>
      </c>
      <c r="AS74" s="59" t="s">
        <v>686</v>
      </c>
      <c r="AT74" s="59" t="s">
        <v>27</v>
      </c>
      <c r="AU74" s="59" t="s">
        <v>27</v>
      </c>
      <c r="AV74" s="59" t="s">
        <v>27</v>
      </c>
      <c r="AW74" s="62"/>
      <c r="AX74" s="62" t="s">
        <v>747</v>
      </c>
      <c r="AY74" s="62">
        <v>23.82</v>
      </c>
      <c r="AZ74" s="62">
        <f>IF(Z74&gt;0,AY74/Z74,"")</f>
        <v>5.9550000000000001</v>
      </c>
      <c r="BA74" s="62">
        <f>IF(AY74&gt;0,Z74/AY74,"")</f>
        <v>0.16792611251049538</v>
      </c>
      <c r="BB74" s="62">
        <v>22.268000000000001</v>
      </c>
      <c r="BC74" s="62">
        <v>38</v>
      </c>
      <c r="BD74">
        <v>0</v>
      </c>
      <c r="BE74" s="62"/>
      <c r="BF74" s="62"/>
      <c r="BG74" s="62"/>
      <c r="BH74" s="120">
        <v>22.267999999999997</v>
      </c>
      <c r="BI74" s="18"/>
      <c r="BJ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</row>
    <row r="75" spans="1:87" ht="14.25" customHeight="1" x14ac:dyDescent="0.25">
      <c r="A75" s="58">
        <v>391</v>
      </c>
      <c r="B75" s="59" t="s">
        <v>78</v>
      </c>
      <c r="C75" s="59" t="s">
        <v>26</v>
      </c>
      <c r="D75" s="59" t="s">
        <v>29</v>
      </c>
      <c r="E75" s="59"/>
      <c r="F75" s="59" t="s">
        <v>32</v>
      </c>
      <c r="G75" s="58">
        <v>19</v>
      </c>
      <c r="H75" s="58">
        <v>75</v>
      </c>
      <c r="I75" s="59" t="s">
        <v>81</v>
      </c>
      <c r="J75" s="58">
        <v>9591241137</v>
      </c>
      <c r="K75" s="58">
        <v>0.35294117647058798</v>
      </c>
      <c r="L75" s="58">
        <v>0.17647058823529399</v>
      </c>
      <c r="M75" s="60">
        <v>0</v>
      </c>
      <c r="N75" s="60">
        <v>0</v>
      </c>
      <c r="O75" s="60">
        <v>0</v>
      </c>
      <c r="P75" s="60">
        <v>0</v>
      </c>
      <c r="Q75" s="60">
        <v>0</v>
      </c>
      <c r="R75" s="60">
        <v>0</v>
      </c>
      <c r="S75" s="60">
        <v>0</v>
      </c>
      <c r="T75" s="60">
        <v>0</v>
      </c>
      <c r="U75" s="60">
        <v>0</v>
      </c>
      <c r="V75" s="60">
        <v>0</v>
      </c>
      <c r="W75" s="59">
        <v>0</v>
      </c>
      <c r="X75" s="60">
        <v>0</v>
      </c>
      <c r="Y75" s="60">
        <v>0</v>
      </c>
      <c r="Z75" s="59">
        <f>SUM(M75:Y75)</f>
        <v>0</v>
      </c>
      <c r="AA75" s="59">
        <f>SUM(U75:X75)</f>
        <v>0</v>
      </c>
      <c r="AB75" t="s">
        <v>740</v>
      </c>
      <c r="AC75" s="59">
        <v>0</v>
      </c>
      <c r="AD75" s="58">
        <v>0</v>
      </c>
      <c r="AE75" s="58">
        <v>0</v>
      </c>
      <c r="AF75" s="58">
        <v>0</v>
      </c>
      <c r="AG75" s="58">
        <v>0</v>
      </c>
      <c r="AH75" s="59" t="s">
        <v>258</v>
      </c>
      <c r="AI75" s="58">
        <v>9</v>
      </c>
      <c r="AJ75" s="60"/>
      <c r="AK75" s="59" t="s">
        <v>283</v>
      </c>
      <c r="AL75" s="59">
        <f>IF(OR(NOT(ISBLANK(V75)),NOT(ISBLANK(W75)),NOT(ISBLANK(X75)),NOT(ISBLANK(Y75)),AD75=2,AD75=3),1,0)</f>
        <v>1</v>
      </c>
      <c r="AM75" s="59" t="s">
        <v>27</v>
      </c>
      <c r="AN75" s="59" t="s">
        <v>673</v>
      </c>
      <c r="AO75" s="58">
        <v>26</v>
      </c>
      <c r="AP75" s="59" t="s">
        <v>674</v>
      </c>
      <c r="AQ75" s="59" t="s">
        <v>675</v>
      </c>
      <c r="AR75" s="59" t="s">
        <v>27</v>
      </c>
      <c r="AS75" s="59" t="s">
        <v>676</v>
      </c>
      <c r="AT75" s="59" t="s">
        <v>27</v>
      </c>
      <c r="AU75" s="59" t="s">
        <v>27</v>
      </c>
      <c r="AV75" s="59" t="s">
        <v>27</v>
      </c>
      <c r="AW75" s="62"/>
      <c r="AX75" s="62" t="s">
        <v>748</v>
      </c>
      <c r="AY75" s="62">
        <v>24.025000000000002</v>
      </c>
      <c r="AZ75" s="62" t="str">
        <f>IF(Z75&gt;0,AY75/Z75,"")</f>
        <v/>
      </c>
      <c r="BA75" s="62">
        <f>IF(AY75&gt;0,Z75/AY75,"")</f>
        <v>0</v>
      </c>
      <c r="BB75" s="62">
        <v>18.437999999999999</v>
      </c>
      <c r="BC75" s="62">
        <v>38</v>
      </c>
      <c r="BE75" s="62"/>
      <c r="BF75" s="62"/>
      <c r="BG75" s="62"/>
      <c r="BH75" s="120">
        <v>18.438000000000002</v>
      </c>
      <c r="BI75" s="18"/>
      <c r="BJ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</row>
    <row r="76" spans="1:87" ht="14.25" customHeight="1" x14ac:dyDescent="0.25">
      <c r="A76" s="58">
        <v>408</v>
      </c>
      <c r="B76" s="59" t="s">
        <v>78</v>
      </c>
      <c r="C76" s="59" t="s">
        <v>28</v>
      </c>
      <c r="D76" s="59" t="s">
        <v>29</v>
      </c>
      <c r="E76" s="59"/>
      <c r="F76" s="59" t="s">
        <v>32</v>
      </c>
      <c r="G76" s="58">
        <v>19</v>
      </c>
      <c r="H76" s="58">
        <v>75</v>
      </c>
      <c r="I76" s="59" t="s">
        <v>85</v>
      </c>
      <c r="J76" s="58">
        <v>1347638136</v>
      </c>
      <c r="K76" s="58">
        <v>2</v>
      </c>
      <c r="L76" s="58">
        <v>1</v>
      </c>
      <c r="M76" s="58">
        <v>12</v>
      </c>
      <c r="N76" s="60">
        <v>0</v>
      </c>
      <c r="O76" s="58">
        <v>2</v>
      </c>
      <c r="P76" s="58">
        <v>28</v>
      </c>
      <c r="Q76" s="58">
        <v>16</v>
      </c>
      <c r="R76" s="58">
        <v>1</v>
      </c>
      <c r="S76" s="58">
        <v>16</v>
      </c>
      <c r="T76" s="58">
        <v>1</v>
      </c>
      <c r="U76" s="58">
        <v>4</v>
      </c>
      <c r="V76" s="58">
        <v>2.5</v>
      </c>
      <c r="W76" s="59">
        <v>0</v>
      </c>
      <c r="X76" s="58">
        <v>2.5</v>
      </c>
      <c r="Y76" s="58">
        <v>9</v>
      </c>
      <c r="Z76" s="59">
        <f>SUM(M76:Y76)</f>
        <v>94</v>
      </c>
      <c r="AA76" s="59">
        <f>SUM(U76:X76)</f>
        <v>9</v>
      </c>
      <c r="AB76" t="s">
        <v>824</v>
      </c>
      <c r="AC76" s="59">
        <v>0</v>
      </c>
      <c r="AD76" s="58">
        <v>15</v>
      </c>
      <c r="AE76" s="58">
        <v>7</v>
      </c>
      <c r="AF76" s="58">
        <v>0</v>
      </c>
      <c r="AG76" s="58">
        <v>27</v>
      </c>
      <c r="AH76" s="59" t="s">
        <v>284</v>
      </c>
      <c r="AI76" s="58">
        <v>7</v>
      </c>
      <c r="AJ76" s="58">
        <v>1</v>
      </c>
      <c r="AK76" s="59" t="s">
        <v>285</v>
      </c>
      <c r="AL76" s="59">
        <f>IF(OR(NOT(ISBLANK(V76)),NOT(ISBLANK(W76)),NOT(ISBLANK(X76)),NOT(ISBLANK(Y76)),AD76=2,AD76=3),1,0)</f>
        <v>1</v>
      </c>
      <c r="AM76" s="59" t="s">
        <v>27</v>
      </c>
      <c r="AN76" s="59" t="s">
        <v>673</v>
      </c>
      <c r="AO76" s="58">
        <v>20</v>
      </c>
      <c r="AP76" s="59" t="s">
        <v>677</v>
      </c>
      <c r="AQ76" s="59" t="s">
        <v>678</v>
      </c>
      <c r="AR76" s="59" t="s">
        <v>27</v>
      </c>
      <c r="AS76" s="59" t="s">
        <v>27</v>
      </c>
      <c r="AT76" s="59" t="s">
        <v>27</v>
      </c>
      <c r="AU76" s="59" t="s">
        <v>27</v>
      </c>
      <c r="AV76" s="59" t="s">
        <v>27</v>
      </c>
      <c r="AW76" s="62"/>
      <c r="AX76" s="62" t="s">
        <v>747</v>
      </c>
      <c r="AY76" s="62">
        <v>27.374000000000002</v>
      </c>
      <c r="AZ76" s="62">
        <f>IF(Z76&gt;0,AY76/Z76,"")</f>
        <v>0.29121276595744683</v>
      </c>
      <c r="BA76" s="62">
        <f>IF(AY76&gt;0,Z76/AY76,"")</f>
        <v>3.4339153941696496</v>
      </c>
      <c r="BB76" s="62">
        <v>12.383000000000001</v>
      </c>
      <c r="BC76" s="62">
        <v>28</v>
      </c>
      <c r="BD76">
        <v>0.55656000951587958</v>
      </c>
      <c r="BE76" s="62"/>
      <c r="BF76" s="62"/>
      <c r="BG76" s="62"/>
      <c r="BH76" s="120">
        <v>12.382999999999999</v>
      </c>
      <c r="BI76" s="18"/>
      <c r="BJ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</row>
    <row r="77" spans="1:87" ht="14.25" customHeight="1" x14ac:dyDescent="0.25">
      <c r="A77" s="58">
        <v>424</v>
      </c>
      <c r="B77" s="59" t="s">
        <v>78</v>
      </c>
      <c r="C77" s="59" t="s">
        <v>26</v>
      </c>
      <c r="D77" s="59" t="s">
        <v>29</v>
      </c>
      <c r="E77" s="59"/>
      <c r="F77" s="59" t="s">
        <v>32</v>
      </c>
      <c r="G77" s="58">
        <v>19</v>
      </c>
      <c r="H77" s="58">
        <v>75</v>
      </c>
      <c r="I77" s="59" t="s">
        <v>88</v>
      </c>
      <c r="J77" s="58">
        <v>217831744</v>
      </c>
      <c r="K77" s="58">
        <v>0.35294117647058798</v>
      </c>
      <c r="L77" s="58">
        <v>0.17647058823529399</v>
      </c>
      <c r="M77" s="60">
        <v>0</v>
      </c>
      <c r="N77" s="60">
        <v>0</v>
      </c>
      <c r="O77" s="60">
        <v>0</v>
      </c>
      <c r="P77" s="60">
        <v>0</v>
      </c>
      <c r="Q77" s="60">
        <v>0</v>
      </c>
      <c r="R77" s="60">
        <v>0</v>
      </c>
      <c r="S77" s="60">
        <v>0</v>
      </c>
      <c r="T77" s="60">
        <v>0</v>
      </c>
      <c r="U77" s="60">
        <v>0</v>
      </c>
      <c r="V77" s="60">
        <v>0</v>
      </c>
      <c r="W77" s="59">
        <v>0</v>
      </c>
      <c r="X77" s="60">
        <v>0</v>
      </c>
      <c r="Y77" s="60">
        <v>0</v>
      </c>
      <c r="Z77" s="59">
        <f>SUM(M77:Y77)</f>
        <v>0</v>
      </c>
      <c r="AA77" s="59">
        <f>SUM(U77:X77)</f>
        <v>0</v>
      </c>
      <c r="AB77" t="s">
        <v>740</v>
      </c>
      <c r="AC77" s="59">
        <v>0</v>
      </c>
      <c r="AD77" s="58">
        <v>0</v>
      </c>
      <c r="AE77" s="58">
        <v>0</v>
      </c>
      <c r="AF77" s="58">
        <v>0</v>
      </c>
      <c r="AG77" s="58">
        <v>0</v>
      </c>
      <c r="AH77" s="59" t="s">
        <v>258</v>
      </c>
      <c r="AI77" s="58">
        <v>9</v>
      </c>
      <c r="AJ77" s="60"/>
      <c r="AK77" s="59" t="s">
        <v>286</v>
      </c>
      <c r="AL77" s="59">
        <f>IF(OR(NOT(ISBLANK(V77)),NOT(ISBLANK(W77)),NOT(ISBLANK(X77)),NOT(ISBLANK(Y77)),AD77=2,AD77=3),1,0)</f>
        <v>1</v>
      </c>
      <c r="AM77" s="59" t="s">
        <v>27</v>
      </c>
      <c r="AN77" s="59" t="s">
        <v>673</v>
      </c>
      <c r="AO77" s="58">
        <v>24</v>
      </c>
      <c r="AP77" s="59" t="s">
        <v>677</v>
      </c>
      <c r="AQ77" s="59" t="s">
        <v>679</v>
      </c>
      <c r="AR77" s="59" t="s">
        <v>27</v>
      </c>
      <c r="AS77" s="59" t="s">
        <v>27</v>
      </c>
      <c r="AT77" s="59" t="s">
        <v>27</v>
      </c>
      <c r="AU77" s="59" t="s">
        <v>27</v>
      </c>
      <c r="AV77" s="59" t="s">
        <v>27</v>
      </c>
      <c r="AW77" s="62"/>
      <c r="AX77" s="62" t="s">
        <v>747</v>
      </c>
      <c r="AY77" s="62">
        <v>18.196000000000002</v>
      </c>
      <c r="AZ77" s="62" t="str">
        <f>IF(Z77&gt;0,AY77/Z77,"")</f>
        <v/>
      </c>
      <c r="BA77" s="62">
        <f>IF(AY77&gt;0,Z77/AY77,"")</f>
        <v>0</v>
      </c>
      <c r="BB77" s="62">
        <v>17.47</v>
      </c>
      <c r="BC77" s="62">
        <v>38</v>
      </c>
      <c r="BE77" s="62"/>
      <c r="BF77" s="62"/>
      <c r="BG77" s="62"/>
      <c r="BH77" s="120">
        <v>12.241</v>
      </c>
      <c r="BI77" s="50"/>
      <c r="BJ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</row>
    <row r="78" spans="1:87" ht="14.25" customHeight="1" x14ac:dyDescent="0.25">
      <c r="A78" s="58">
        <v>440</v>
      </c>
      <c r="B78" s="59" t="s">
        <v>78</v>
      </c>
      <c r="C78" s="59" t="s">
        <v>26</v>
      </c>
      <c r="D78" s="59" t="s">
        <v>29</v>
      </c>
      <c r="E78" s="59"/>
      <c r="F78" s="59" t="s">
        <v>32</v>
      </c>
      <c r="G78" s="58">
        <v>19</v>
      </c>
      <c r="H78" s="58">
        <v>75</v>
      </c>
      <c r="I78" s="59" t="s">
        <v>150</v>
      </c>
      <c r="J78" s="58">
        <v>82135906</v>
      </c>
      <c r="K78" s="58">
        <v>0.35294117647058798</v>
      </c>
      <c r="L78" s="58">
        <v>0.17647058823529399</v>
      </c>
      <c r="M78" s="58">
        <v>5</v>
      </c>
      <c r="N78" s="60">
        <v>0</v>
      </c>
      <c r="O78" s="60">
        <v>0</v>
      </c>
      <c r="P78" s="58">
        <v>11</v>
      </c>
      <c r="Q78" s="58">
        <v>6</v>
      </c>
      <c r="R78" s="58">
        <v>2</v>
      </c>
      <c r="S78" s="58">
        <v>6</v>
      </c>
      <c r="T78" s="58">
        <v>1</v>
      </c>
      <c r="U78" s="58">
        <v>2</v>
      </c>
      <c r="V78" s="58">
        <v>3</v>
      </c>
      <c r="W78" s="59">
        <v>0</v>
      </c>
      <c r="X78" s="58">
        <v>2</v>
      </c>
      <c r="Y78" s="58">
        <v>7</v>
      </c>
      <c r="Z78" s="59">
        <f>SUM(M78:Y78)</f>
        <v>45</v>
      </c>
      <c r="AA78" s="59">
        <f>SUM(U78:X78)</f>
        <v>7</v>
      </c>
      <c r="AB78" t="s">
        <v>740</v>
      </c>
      <c r="AC78" s="59">
        <v>0</v>
      </c>
      <c r="AD78" s="58">
        <v>6</v>
      </c>
      <c r="AE78" s="58">
        <v>4</v>
      </c>
      <c r="AF78" s="58">
        <v>0</v>
      </c>
      <c r="AG78" s="58">
        <v>13</v>
      </c>
      <c r="AH78" s="59" t="s">
        <v>258</v>
      </c>
      <c r="AI78" s="58">
        <v>9</v>
      </c>
      <c r="AJ78" s="58">
        <v>1</v>
      </c>
      <c r="AK78" s="59" t="s">
        <v>287</v>
      </c>
      <c r="AL78" s="59">
        <f>IF(OR(NOT(ISBLANK(V78)),NOT(ISBLANK(W78)),NOT(ISBLANK(X78)),NOT(ISBLANK(Y78)),AD78=2,AD78=3),1,0)</f>
        <v>1</v>
      </c>
      <c r="AM78" s="59" t="s">
        <v>27</v>
      </c>
      <c r="AN78" s="59" t="s">
        <v>680</v>
      </c>
      <c r="AO78" s="58">
        <v>34</v>
      </c>
      <c r="AP78" s="59" t="s">
        <v>677</v>
      </c>
      <c r="AQ78" s="59" t="s">
        <v>712</v>
      </c>
      <c r="AR78" s="59" t="s">
        <v>27</v>
      </c>
      <c r="AS78" s="59" t="s">
        <v>713</v>
      </c>
      <c r="AT78" s="59" t="s">
        <v>27</v>
      </c>
      <c r="AU78" s="59" t="s">
        <v>27</v>
      </c>
      <c r="AV78" s="59" t="s">
        <v>27</v>
      </c>
      <c r="AW78" s="62"/>
      <c r="AX78" s="62" t="s">
        <v>748</v>
      </c>
      <c r="AY78" s="62">
        <v>19.629000000000001</v>
      </c>
      <c r="AZ78" s="62">
        <f>IF(Z78&gt;0,AY78/Z78,"")</f>
        <v>0.43620000000000003</v>
      </c>
      <c r="BA78" s="62">
        <f>IF(AY78&gt;0,Z78/AY78,"")</f>
        <v>2.2925263640531863</v>
      </c>
      <c r="BB78" s="62">
        <v>19.103999999999999</v>
      </c>
      <c r="BC78" s="62">
        <v>0</v>
      </c>
      <c r="BD78">
        <v>0.83109878255509329</v>
      </c>
      <c r="BE78" s="62" t="s">
        <v>780</v>
      </c>
      <c r="BF78" s="62">
        <v>1</v>
      </c>
      <c r="BG78" s="62">
        <v>1</v>
      </c>
      <c r="BH78" s="120">
        <v>12.475999999999999</v>
      </c>
      <c r="BI78" s="18"/>
      <c r="BJ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</row>
    <row r="79" spans="1:87" ht="14.25" customHeight="1" x14ac:dyDescent="0.25">
      <c r="A79" s="58">
        <v>456</v>
      </c>
      <c r="B79" s="59" t="s">
        <v>78</v>
      </c>
      <c r="C79" s="59" t="s">
        <v>28</v>
      </c>
      <c r="D79" s="59" t="s">
        <v>29</v>
      </c>
      <c r="E79" s="59"/>
      <c r="F79" s="59" t="s">
        <v>32</v>
      </c>
      <c r="G79" s="58">
        <v>19</v>
      </c>
      <c r="H79" s="58">
        <v>75</v>
      </c>
      <c r="I79" s="59" t="s">
        <v>152</v>
      </c>
      <c r="J79" s="58">
        <v>792288984</v>
      </c>
      <c r="K79" s="58">
        <v>0.375</v>
      </c>
      <c r="L79" s="58">
        <v>0.1875</v>
      </c>
      <c r="M79" s="58">
        <v>17</v>
      </c>
      <c r="N79" s="60">
        <v>0</v>
      </c>
      <c r="O79" s="60">
        <v>0</v>
      </c>
      <c r="P79" s="58">
        <v>61</v>
      </c>
      <c r="Q79" s="58">
        <v>41</v>
      </c>
      <c r="R79" s="58">
        <v>1</v>
      </c>
      <c r="S79" s="58">
        <v>41</v>
      </c>
      <c r="T79" s="60">
        <v>0</v>
      </c>
      <c r="U79" s="58">
        <v>8</v>
      </c>
      <c r="V79" s="58">
        <v>15</v>
      </c>
      <c r="W79" s="59">
        <v>0</v>
      </c>
      <c r="X79" s="58">
        <v>5</v>
      </c>
      <c r="Y79" s="58">
        <v>28</v>
      </c>
      <c r="Z79" s="59">
        <f>SUM(M79:Y79)</f>
        <v>217</v>
      </c>
      <c r="AA79" s="59">
        <f>SUM(U79:X79)</f>
        <v>28</v>
      </c>
      <c r="AB79" t="s">
        <v>740</v>
      </c>
      <c r="AC79" s="59">
        <v>0</v>
      </c>
      <c r="AD79" s="58">
        <v>28</v>
      </c>
      <c r="AE79" s="58">
        <v>24</v>
      </c>
      <c r="AF79" s="58">
        <v>3</v>
      </c>
      <c r="AG79" s="58">
        <v>59</v>
      </c>
      <c r="AH79" s="59" t="s">
        <v>258</v>
      </c>
      <c r="AI79" s="58">
        <v>9</v>
      </c>
      <c r="AJ79" s="58">
        <v>1</v>
      </c>
      <c r="AK79" s="59" t="s">
        <v>288</v>
      </c>
      <c r="AL79" s="59">
        <f>IF(OR(NOT(ISBLANK(V79)),NOT(ISBLANK(W79)),NOT(ISBLANK(X79)),NOT(ISBLANK(Y79)),AD79=2,AD79=3),1,0)</f>
        <v>1</v>
      </c>
      <c r="AM79" s="59" t="s">
        <v>27</v>
      </c>
      <c r="AN79" s="59" t="s">
        <v>673</v>
      </c>
      <c r="AO79" s="58">
        <v>23</v>
      </c>
      <c r="AP79" s="59" t="s">
        <v>677</v>
      </c>
      <c r="AQ79" s="59" t="s">
        <v>714</v>
      </c>
      <c r="AR79" s="59" t="s">
        <v>695</v>
      </c>
      <c r="AS79" s="59" t="s">
        <v>27</v>
      </c>
      <c r="AT79" s="59" t="s">
        <v>27</v>
      </c>
      <c r="AU79" s="59" t="s">
        <v>27</v>
      </c>
      <c r="AV79" s="59" t="s">
        <v>27</v>
      </c>
      <c r="AW79" s="62"/>
      <c r="AX79" s="62" t="s">
        <v>747</v>
      </c>
      <c r="AY79" s="62">
        <f>H79</f>
        <v>75</v>
      </c>
      <c r="AZ79" s="62">
        <f>IF(Z79&gt;0,AY79/Z79,"")</f>
        <v>0.34562211981566821</v>
      </c>
      <c r="BA79" s="62">
        <f>IF(AY79&gt;0,Z79/AY79,"")</f>
        <v>2.8933333333333335</v>
      </c>
      <c r="BB79" s="62">
        <v>26.856999999999999</v>
      </c>
      <c r="BC79" s="62">
        <v>0</v>
      </c>
      <c r="BD79">
        <v>0.51297010105219298</v>
      </c>
      <c r="BE79" s="62" t="s">
        <v>780</v>
      </c>
      <c r="BF79" s="62">
        <v>1</v>
      </c>
      <c r="BG79" s="62">
        <v>1</v>
      </c>
      <c r="BH79">
        <v>26.856999999999999</v>
      </c>
      <c r="BI79" s="18"/>
      <c r="BJ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</row>
    <row r="80" spans="1:87" ht="14.25" customHeight="1" x14ac:dyDescent="0.25">
      <c r="A80" s="58">
        <v>477</v>
      </c>
      <c r="B80" s="59" t="s">
        <v>78</v>
      </c>
      <c r="C80" s="59" t="s">
        <v>28</v>
      </c>
      <c r="D80" s="59" t="s">
        <v>29</v>
      </c>
      <c r="E80" s="59"/>
      <c r="F80" s="59" t="s">
        <v>32</v>
      </c>
      <c r="G80" s="58">
        <v>19</v>
      </c>
      <c r="H80" s="58">
        <v>75</v>
      </c>
      <c r="I80" s="59" t="s">
        <v>158</v>
      </c>
      <c r="J80" s="58">
        <v>927618937</v>
      </c>
      <c r="K80" s="58">
        <v>0.5625</v>
      </c>
      <c r="L80" s="58">
        <v>0.28125</v>
      </c>
      <c r="M80" s="58">
        <v>9</v>
      </c>
      <c r="N80" s="60">
        <v>0</v>
      </c>
      <c r="O80" s="60">
        <v>0</v>
      </c>
      <c r="P80" s="58">
        <v>25</v>
      </c>
      <c r="Q80" s="58">
        <v>16</v>
      </c>
      <c r="R80" s="58">
        <v>2</v>
      </c>
      <c r="S80" s="58">
        <v>16</v>
      </c>
      <c r="T80" s="58">
        <v>1</v>
      </c>
      <c r="U80" s="58">
        <v>2</v>
      </c>
      <c r="V80" s="58">
        <v>4</v>
      </c>
      <c r="W80" s="59">
        <v>0</v>
      </c>
      <c r="X80" s="60">
        <v>0</v>
      </c>
      <c r="Y80" s="58">
        <v>6</v>
      </c>
      <c r="Z80" s="59">
        <f>SUM(M80:Y80)</f>
        <v>81</v>
      </c>
      <c r="AA80" s="59">
        <f>SUM(U80:X80)</f>
        <v>6</v>
      </c>
      <c r="AB80" t="s">
        <v>740</v>
      </c>
      <c r="AC80" s="59">
        <v>0</v>
      </c>
      <c r="AD80" s="58">
        <v>7</v>
      </c>
      <c r="AE80" s="58">
        <v>6</v>
      </c>
      <c r="AF80" s="58">
        <v>0</v>
      </c>
      <c r="AG80" s="58">
        <v>21</v>
      </c>
      <c r="AH80" s="59" t="s">
        <v>289</v>
      </c>
      <c r="AI80" s="58">
        <v>3</v>
      </c>
      <c r="AJ80" s="58">
        <v>1</v>
      </c>
      <c r="AK80" s="59" t="s">
        <v>290</v>
      </c>
      <c r="AL80" s="59">
        <f>IF(OR(NOT(ISBLANK(V80)),NOT(ISBLANK(W80)),NOT(ISBLANK(X80)),NOT(ISBLANK(Y80)),AD80=2,AD80=3),1,0)</f>
        <v>1</v>
      </c>
      <c r="AM80" s="59" t="s">
        <v>27</v>
      </c>
      <c r="AN80" s="59" t="s">
        <v>673</v>
      </c>
      <c r="AO80" s="58">
        <v>25</v>
      </c>
      <c r="AP80" s="59" t="s">
        <v>677</v>
      </c>
      <c r="AQ80" s="59" t="s">
        <v>721</v>
      </c>
      <c r="AR80" s="59" t="s">
        <v>27</v>
      </c>
      <c r="AS80" s="59" t="s">
        <v>686</v>
      </c>
      <c r="AT80" s="59" t="s">
        <v>27</v>
      </c>
      <c r="AU80" s="59" t="s">
        <v>27</v>
      </c>
      <c r="AV80" s="59" t="s">
        <v>718</v>
      </c>
      <c r="AW80" s="62"/>
      <c r="AX80" s="62" t="s">
        <v>747</v>
      </c>
      <c r="AY80" s="62">
        <v>22.456</v>
      </c>
      <c r="AZ80" s="62">
        <f>IF(Z80&gt;0,AY80/Z80,"")</f>
        <v>0.27723456790123457</v>
      </c>
      <c r="BA80" s="62">
        <f>IF(AY80&gt;0,Z80/AY80,"")</f>
        <v>3.6070537940862133</v>
      </c>
      <c r="BB80" s="62">
        <v>16.167999999999999</v>
      </c>
      <c r="BC80" s="62">
        <v>0</v>
      </c>
      <c r="BD80">
        <v>0.34542982639615144</v>
      </c>
      <c r="BE80" s="62" t="s">
        <v>780</v>
      </c>
      <c r="BF80" s="62">
        <v>1</v>
      </c>
      <c r="BG80" s="62">
        <v>1</v>
      </c>
      <c r="BH80">
        <v>11.932</v>
      </c>
      <c r="BI80" s="18"/>
      <c r="BJ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</row>
    <row r="81" spans="1:87" ht="14.25" customHeight="1" x14ac:dyDescent="0.25">
      <c r="A81" s="58">
        <v>498</v>
      </c>
      <c r="B81" s="59" t="s">
        <v>78</v>
      </c>
      <c r="C81" s="59" t="s">
        <v>28</v>
      </c>
      <c r="D81" s="59" t="s">
        <v>29</v>
      </c>
      <c r="E81" s="59"/>
      <c r="F81" s="59" t="s">
        <v>32</v>
      </c>
      <c r="G81" s="58">
        <v>19</v>
      </c>
      <c r="H81" s="58">
        <v>75</v>
      </c>
      <c r="I81" s="59" t="s">
        <v>165</v>
      </c>
      <c r="J81" s="58">
        <v>1412134207</v>
      </c>
      <c r="K81" s="58">
        <v>2</v>
      </c>
      <c r="L81" s="58">
        <v>1</v>
      </c>
      <c r="M81" s="58">
        <v>3</v>
      </c>
      <c r="N81" s="60">
        <v>0</v>
      </c>
      <c r="O81" s="60">
        <v>0</v>
      </c>
      <c r="P81" s="58">
        <v>8</v>
      </c>
      <c r="Q81" s="58">
        <v>5</v>
      </c>
      <c r="R81" s="58">
        <v>1</v>
      </c>
      <c r="S81" s="58">
        <v>5</v>
      </c>
      <c r="T81" s="58">
        <v>1</v>
      </c>
      <c r="U81" s="58">
        <v>1</v>
      </c>
      <c r="V81" s="58">
        <v>1</v>
      </c>
      <c r="W81" s="59">
        <v>0</v>
      </c>
      <c r="X81" s="58">
        <v>1</v>
      </c>
      <c r="Y81" s="58">
        <v>3</v>
      </c>
      <c r="Z81" s="59">
        <f>SUM(M81:Y81)</f>
        <v>29</v>
      </c>
      <c r="AA81" s="59">
        <f>SUM(U81:X81)</f>
        <v>3</v>
      </c>
      <c r="AB81" t="s">
        <v>824</v>
      </c>
      <c r="AC81" s="59">
        <v>0</v>
      </c>
      <c r="AD81" s="58">
        <v>6</v>
      </c>
      <c r="AE81" s="58">
        <v>3</v>
      </c>
      <c r="AF81" s="58">
        <v>0</v>
      </c>
      <c r="AG81" s="58">
        <v>13</v>
      </c>
      <c r="AH81" s="59" t="s">
        <v>258</v>
      </c>
      <c r="AI81" s="58">
        <v>9</v>
      </c>
      <c r="AJ81" s="58">
        <v>1</v>
      </c>
      <c r="AK81" s="59" t="s">
        <v>291</v>
      </c>
      <c r="AL81" s="59">
        <f>IF(OR(NOT(ISBLANK(V81)),NOT(ISBLANK(W81)),NOT(ISBLANK(X81)),NOT(ISBLANK(Y81)),AD81=2,AD81=3),1,0)</f>
        <v>1</v>
      </c>
      <c r="AM81" s="59" t="s">
        <v>27</v>
      </c>
      <c r="AN81" s="59" t="s">
        <v>680</v>
      </c>
      <c r="AO81" s="58">
        <v>25</v>
      </c>
      <c r="AP81" s="59" t="s">
        <v>677</v>
      </c>
      <c r="AQ81" s="59" t="s">
        <v>705</v>
      </c>
      <c r="AR81" s="59" t="s">
        <v>27</v>
      </c>
      <c r="AS81" s="59" t="s">
        <v>27</v>
      </c>
      <c r="AT81" s="59" t="s">
        <v>27</v>
      </c>
      <c r="AU81" s="59" t="s">
        <v>27</v>
      </c>
      <c r="AV81" s="59" t="s">
        <v>27</v>
      </c>
      <c r="AW81" s="62"/>
      <c r="AX81" s="62" t="s">
        <v>747</v>
      </c>
      <c r="AY81" s="62">
        <v>17.498999999999999</v>
      </c>
      <c r="AZ81" s="62">
        <f>IF(Z81&gt;0,AY81/Z81,"")</f>
        <v>0.60341379310344823</v>
      </c>
      <c r="BA81" s="62">
        <f>IF(AY81&gt;0,Z81/AY81,"")</f>
        <v>1.6572375564317963</v>
      </c>
      <c r="BB81" s="62">
        <v>7.4039999999999999</v>
      </c>
      <c r="BC81" s="62" t="s">
        <v>774</v>
      </c>
      <c r="BD81">
        <v>0.13783635365183966</v>
      </c>
      <c r="BE81" s="62"/>
      <c r="BF81" s="62"/>
      <c r="BG81" s="62"/>
      <c r="BH81">
        <v>7.4039999999999999</v>
      </c>
      <c r="BI81" s="50"/>
      <c r="BJ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</row>
    <row r="82" spans="1:87" ht="14.25" customHeight="1" x14ac:dyDescent="0.25">
      <c r="A82" s="58">
        <v>518</v>
      </c>
      <c r="B82" s="59" t="s">
        <v>78</v>
      </c>
      <c r="C82" s="59" t="s">
        <v>28</v>
      </c>
      <c r="D82" s="59" t="s">
        <v>29</v>
      </c>
      <c r="E82" s="59"/>
      <c r="F82" s="59" t="s">
        <v>32</v>
      </c>
      <c r="G82" s="58">
        <v>19</v>
      </c>
      <c r="H82" s="58">
        <v>75</v>
      </c>
      <c r="I82" s="59" t="s">
        <v>169</v>
      </c>
      <c r="J82" s="58">
        <v>178114327</v>
      </c>
      <c r="K82" s="58">
        <v>2</v>
      </c>
      <c r="L82" s="58">
        <v>1</v>
      </c>
      <c r="M82" s="60">
        <v>0</v>
      </c>
      <c r="N82" s="60">
        <v>0</v>
      </c>
      <c r="O82" s="60">
        <v>0</v>
      </c>
      <c r="P82" s="60">
        <v>0</v>
      </c>
      <c r="Q82" s="60">
        <v>0</v>
      </c>
      <c r="R82" s="60">
        <v>0</v>
      </c>
      <c r="S82" s="60">
        <v>0</v>
      </c>
      <c r="T82" s="60">
        <v>0</v>
      </c>
      <c r="U82" s="60">
        <v>0</v>
      </c>
      <c r="V82" s="60">
        <v>0</v>
      </c>
      <c r="W82" s="59">
        <v>0</v>
      </c>
      <c r="X82" s="60">
        <v>0</v>
      </c>
      <c r="Y82" s="60">
        <v>0</v>
      </c>
      <c r="Z82" s="59">
        <f>SUM(M82:Y82)</f>
        <v>0</v>
      </c>
      <c r="AA82" s="59">
        <f>SUM(U82:X82)</f>
        <v>0</v>
      </c>
      <c r="AB82" t="s">
        <v>824</v>
      </c>
      <c r="AC82" s="59">
        <v>0</v>
      </c>
      <c r="AD82" s="58">
        <v>0</v>
      </c>
      <c r="AE82" s="58">
        <v>0</v>
      </c>
      <c r="AF82" s="58">
        <v>0</v>
      </c>
      <c r="AG82" s="58">
        <v>0</v>
      </c>
      <c r="AH82" s="59" t="s">
        <v>258</v>
      </c>
      <c r="AI82" s="58">
        <v>9</v>
      </c>
      <c r="AJ82" s="60"/>
      <c r="AK82" s="59" t="s">
        <v>292</v>
      </c>
      <c r="AL82" s="59">
        <f>IF(OR(NOT(ISBLANK(V82)),NOT(ISBLANK(W82)),NOT(ISBLANK(X82)),NOT(ISBLANK(Y82)),AD82=2,AD82=3),1,0)</f>
        <v>1</v>
      </c>
      <c r="AM82" s="59" t="s">
        <v>27</v>
      </c>
      <c r="AN82" s="59" t="s">
        <v>680</v>
      </c>
      <c r="AO82" s="58">
        <v>31</v>
      </c>
      <c r="AP82" s="59" t="s">
        <v>677</v>
      </c>
      <c r="AQ82" s="59" t="s">
        <v>694</v>
      </c>
      <c r="AR82" s="59" t="s">
        <v>27</v>
      </c>
      <c r="AS82" s="59" t="s">
        <v>27</v>
      </c>
      <c r="AT82" s="59" t="s">
        <v>692</v>
      </c>
      <c r="AU82" s="59" t="s">
        <v>27</v>
      </c>
      <c r="AV82" s="59" t="s">
        <v>27</v>
      </c>
      <c r="AW82" s="62"/>
      <c r="AX82" s="62" t="s">
        <v>746</v>
      </c>
      <c r="AY82" s="62">
        <v>11.901</v>
      </c>
      <c r="AZ82" s="62" t="str">
        <f>IF(Z82&gt;0,AY82/Z82,"")</f>
        <v/>
      </c>
      <c r="BA82" s="62">
        <f>IF(AY82&gt;0,Z82/AY82,"")</f>
        <v>0</v>
      </c>
      <c r="BB82" s="62">
        <v>11.053000000000001</v>
      </c>
      <c r="BC82" s="62">
        <v>38</v>
      </c>
      <c r="BE82" s="62" t="s">
        <v>779</v>
      </c>
      <c r="BF82" s="62">
        <v>1</v>
      </c>
      <c r="BG82" s="62">
        <v>1</v>
      </c>
      <c r="BH82">
        <v>10.413</v>
      </c>
      <c r="BI82" s="18"/>
      <c r="BJ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</row>
    <row r="83" spans="1:87" ht="14.25" customHeight="1" x14ac:dyDescent="0.25">
      <c r="A83" s="58">
        <v>534</v>
      </c>
      <c r="B83" s="59" t="s">
        <v>78</v>
      </c>
      <c r="C83" s="59" t="s">
        <v>28</v>
      </c>
      <c r="D83" s="59" t="s">
        <v>29</v>
      </c>
      <c r="E83" s="59"/>
      <c r="F83" s="59" t="s">
        <v>32</v>
      </c>
      <c r="G83" s="58">
        <v>19</v>
      </c>
      <c r="H83" s="58">
        <v>75</v>
      </c>
      <c r="I83" s="59" t="s">
        <v>171</v>
      </c>
      <c r="J83" s="58">
        <v>8518124088</v>
      </c>
      <c r="K83" s="58">
        <v>0.5625</v>
      </c>
      <c r="L83" s="58">
        <v>0.28125</v>
      </c>
      <c r="M83" s="58">
        <v>1</v>
      </c>
      <c r="N83" s="60">
        <v>0</v>
      </c>
      <c r="O83" s="60">
        <v>0</v>
      </c>
      <c r="P83" s="58">
        <v>2</v>
      </c>
      <c r="Q83" s="58">
        <v>1</v>
      </c>
      <c r="R83" s="58">
        <v>1</v>
      </c>
      <c r="S83" s="58">
        <v>1</v>
      </c>
      <c r="T83" s="58">
        <v>1</v>
      </c>
      <c r="U83" s="60">
        <v>0</v>
      </c>
      <c r="V83" s="60">
        <v>0</v>
      </c>
      <c r="W83" s="61">
        <v>1</v>
      </c>
      <c r="X83" s="60">
        <v>0</v>
      </c>
      <c r="Y83" s="58">
        <v>1</v>
      </c>
      <c r="Z83" s="59">
        <f>SUM(M83:Y83)</f>
        <v>9</v>
      </c>
      <c r="AA83" s="59">
        <f>SUM(U83:X83)</f>
        <v>1</v>
      </c>
      <c r="AB83" t="s">
        <v>740</v>
      </c>
      <c r="AC83" s="59">
        <v>0</v>
      </c>
      <c r="AD83" s="58">
        <v>0</v>
      </c>
      <c r="AE83" s="58">
        <v>0</v>
      </c>
      <c r="AF83" s="58">
        <v>0</v>
      </c>
      <c r="AG83" s="58">
        <v>1</v>
      </c>
      <c r="AH83" s="59" t="s">
        <v>258</v>
      </c>
      <c r="AI83" s="58">
        <v>9</v>
      </c>
      <c r="AJ83" s="60"/>
      <c r="AK83" s="59" t="s">
        <v>293</v>
      </c>
      <c r="AL83" s="59">
        <f>IF(OR(NOT(ISBLANK(V83)),NOT(ISBLANK(W83)),NOT(ISBLANK(X83)),NOT(ISBLANK(Y83)),AD83=2,AD83=3),1,0)</f>
        <v>1</v>
      </c>
      <c r="AM83" s="59" t="s">
        <v>27</v>
      </c>
      <c r="AN83" s="59" t="s">
        <v>680</v>
      </c>
      <c r="AO83" s="58">
        <v>25</v>
      </c>
      <c r="AP83" s="59" t="s">
        <v>677</v>
      </c>
      <c r="AQ83" s="59" t="s">
        <v>725</v>
      </c>
      <c r="AR83" s="59" t="s">
        <v>27</v>
      </c>
      <c r="AS83" s="59" t="s">
        <v>726</v>
      </c>
      <c r="AT83" s="59" t="s">
        <v>27</v>
      </c>
      <c r="AU83" s="59" t="s">
        <v>27</v>
      </c>
      <c r="AV83" s="59" t="s">
        <v>27</v>
      </c>
      <c r="AW83" s="62"/>
      <c r="AX83" s="62" t="s">
        <v>748</v>
      </c>
      <c r="AY83" s="62">
        <v>4.9580000000000002</v>
      </c>
      <c r="AZ83" s="62">
        <f>IF(Z83&gt;0,AY83/Z83,"")</f>
        <v>0.55088888888888887</v>
      </c>
      <c r="BA83" s="62">
        <f>IF(AY83&gt;0,Z83/AY83,"")</f>
        <v>1.8152480839048002</v>
      </c>
      <c r="BB83" s="62">
        <v>3.8370000000000002</v>
      </c>
      <c r="BC83" s="62" t="s">
        <v>774</v>
      </c>
      <c r="BD83">
        <v>7.8947368421052627E-2</v>
      </c>
      <c r="BE83" s="62"/>
      <c r="BF83" s="62"/>
      <c r="BG83" s="62"/>
      <c r="BH83">
        <v>3.8370000000000006</v>
      </c>
      <c r="BI83" s="18"/>
      <c r="BJ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</row>
    <row r="84" spans="1:87" ht="14.25" customHeight="1" x14ac:dyDescent="0.25">
      <c r="A84" s="58">
        <v>550</v>
      </c>
      <c r="B84" s="59" t="s">
        <v>78</v>
      </c>
      <c r="C84" s="59" t="s">
        <v>26</v>
      </c>
      <c r="D84" s="59" t="s">
        <v>29</v>
      </c>
      <c r="E84" s="59"/>
      <c r="F84" s="59" t="s">
        <v>32</v>
      </c>
      <c r="G84" s="58">
        <v>19</v>
      </c>
      <c r="H84" s="58">
        <v>75</v>
      </c>
      <c r="I84" s="59" t="s">
        <v>172</v>
      </c>
      <c r="J84" s="58">
        <v>8517821164</v>
      </c>
      <c r="K84" s="58">
        <v>0.52941176470588203</v>
      </c>
      <c r="L84" s="58">
        <v>0.26470588235294101</v>
      </c>
      <c r="M84" s="58">
        <v>8</v>
      </c>
      <c r="N84" s="60">
        <v>0</v>
      </c>
      <c r="O84" s="60">
        <v>0</v>
      </c>
      <c r="P84" s="58">
        <v>19</v>
      </c>
      <c r="Q84" s="58">
        <v>11</v>
      </c>
      <c r="R84" s="58">
        <v>1</v>
      </c>
      <c r="S84" s="58">
        <v>11</v>
      </c>
      <c r="T84" s="58">
        <v>1</v>
      </c>
      <c r="U84" s="58">
        <v>4</v>
      </c>
      <c r="V84" s="58">
        <v>3</v>
      </c>
      <c r="W84" s="59">
        <v>0</v>
      </c>
      <c r="X84" s="58">
        <v>2</v>
      </c>
      <c r="Y84" s="58">
        <v>9</v>
      </c>
      <c r="Z84" s="59">
        <f>SUM(M84:Y84)</f>
        <v>69</v>
      </c>
      <c r="AA84" s="59">
        <f>SUM(U84:X84)</f>
        <v>9</v>
      </c>
      <c r="AB84" t="s">
        <v>740</v>
      </c>
      <c r="AC84" s="59">
        <v>0</v>
      </c>
      <c r="AD84" s="58">
        <v>8</v>
      </c>
      <c r="AE84" s="58">
        <v>7</v>
      </c>
      <c r="AF84" s="58">
        <v>1</v>
      </c>
      <c r="AG84" s="58">
        <v>19</v>
      </c>
      <c r="AH84" s="59" t="s">
        <v>258</v>
      </c>
      <c r="AI84" s="58">
        <v>9</v>
      </c>
      <c r="AJ84" s="58">
        <v>1</v>
      </c>
      <c r="AK84" s="59" t="s">
        <v>294</v>
      </c>
      <c r="AL84" s="59">
        <f>IF(OR(NOT(ISBLANK(V84)),NOT(ISBLANK(W84)),NOT(ISBLANK(X84)),NOT(ISBLANK(Y84)),AD84=2,AD84=3),1,0)</f>
        <v>1</v>
      </c>
      <c r="AM84" s="59" t="s">
        <v>27</v>
      </c>
      <c r="AN84" s="59" t="s">
        <v>680</v>
      </c>
      <c r="AO84" s="58">
        <v>29</v>
      </c>
      <c r="AP84" s="59" t="s">
        <v>674</v>
      </c>
      <c r="AQ84" s="59" t="s">
        <v>691</v>
      </c>
      <c r="AR84" s="59" t="s">
        <v>695</v>
      </c>
      <c r="AS84" s="59" t="s">
        <v>727</v>
      </c>
      <c r="AT84" s="59" t="s">
        <v>27</v>
      </c>
      <c r="AU84" s="59" t="s">
        <v>27</v>
      </c>
      <c r="AV84" s="59" t="s">
        <v>27</v>
      </c>
      <c r="AW84" s="62"/>
      <c r="AX84" s="62" t="s">
        <v>748</v>
      </c>
      <c r="AY84" s="62">
        <v>27.792999999999999</v>
      </c>
      <c r="AZ84" s="62">
        <f>IF(Z84&gt;0,AY84/Z84,"")</f>
        <v>0.40279710144927533</v>
      </c>
      <c r="BA84" s="62">
        <f>IF(AY84&gt;0,Z84/AY84,"")</f>
        <v>2.4826395135465766</v>
      </c>
      <c r="BB84" s="62">
        <v>23.074000000000002</v>
      </c>
      <c r="BC84" s="62">
        <v>9</v>
      </c>
      <c r="BD84">
        <v>0.21916680388605303</v>
      </c>
      <c r="BE84" s="62"/>
      <c r="BF84" s="62"/>
      <c r="BG84" s="62"/>
      <c r="BH84">
        <v>23.074000000000002</v>
      </c>
      <c r="BI84" s="18"/>
      <c r="BJ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</row>
    <row r="85" spans="1:87" ht="14.25" customHeight="1" x14ac:dyDescent="0.25">
      <c r="A85" s="58">
        <v>566</v>
      </c>
      <c r="B85" s="59" t="s">
        <v>78</v>
      </c>
      <c r="C85" s="59" t="s">
        <v>28</v>
      </c>
      <c r="D85" s="59" t="s">
        <v>29</v>
      </c>
      <c r="E85" s="59"/>
      <c r="F85" s="59" t="s">
        <v>32</v>
      </c>
      <c r="G85" s="58">
        <v>19</v>
      </c>
      <c r="H85" s="58">
        <v>75</v>
      </c>
      <c r="I85" s="59" t="s">
        <v>173</v>
      </c>
      <c r="J85" s="58">
        <v>79215167188</v>
      </c>
      <c r="K85" s="58">
        <v>0.5625</v>
      </c>
      <c r="L85" s="58">
        <v>0.28125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  <c r="R85" s="60">
        <v>0</v>
      </c>
      <c r="S85" s="60">
        <v>0</v>
      </c>
      <c r="T85" s="60">
        <v>0</v>
      </c>
      <c r="U85" s="60">
        <v>0</v>
      </c>
      <c r="V85" s="60">
        <v>0</v>
      </c>
      <c r="W85" s="59">
        <v>0</v>
      </c>
      <c r="X85" s="60">
        <v>0</v>
      </c>
      <c r="Y85" s="60">
        <v>0</v>
      </c>
      <c r="Z85" s="59">
        <f>SUM(M85:Y85)</f>
        <v>0</v>
      </c>
      <c r="AA85" s="59">
        <f>SUM(U85:X85)</f>
        <v>0</v>
      </c>
      <c r="AB85" t="s">
        <v>740</v>
      </c>
      <c r="AC85" s="59">
        <v>0</v>
      </c>
      <c r="AD85" s="58">
        <v>0</v>
      </c>
      <c r="AE85" s="58">
        <v>0</v>
      </c>
      <c r="AF85" s="58">
        <v>0</v>
      </c>
      <c r="AG85" s="58">
        <v>0</v>
      </c>
      <c r="AH85" s="59" t="s">
        <v>258</v>
      </c>
      <c r="AI85" s="58">
        <v>9</v>
      </c>
      <c r="AJ85" s="60"/>
      <c r="AK85" s="59" t="s">
        <v>295</v>
      </c>
      <c r="AL85" s="59">
        <f>IF(OR(NOT(ISBLANK(V85)),NOT(ISBLANK(W85)),NOT(ISBLANK(X85)),NOT(ISBLANK(Y85)),AD85=2,AD85=3),1,0)</f>
        <v>1</v>
      </c>
      <c r="AM85" s="59" t="s">
        <v>27</v>
      </c>
      <c r="AN85" s="59" t="s">
        <v>673</v>
      </c>
      <c r="AO85" s="58">
        <v>18</v>
      </c>
      <c r="AP85" s="59" t="s">
        <v>677</v>
      </c>
      <c r="AQ85" s="59" t="s">
        <v>728</v>
      </c>
      <c r="AR85" s="59" t="s">
        <v>27</v>
      </c>
      <c r="AS85" s="59" t="s">
        <v>686</v>
      </c>
      <c r="AT85" s="59" t="s">
        <v>27</v>
      </c>
      <c r="AU85" s="59" t="s">
        <v>27</v>
      </c>
      <c r="AV85" s="59" t="s">
        <v>27</v>
      </c>
      <c r="AW85" s="62"/>
      <c r="AX85" s="62" t="s">
        <v>747</v>
      </c>
      <c r="AY85" s="62">
        <v>23.126999999999999</v>
      </c>
      <c r="AZ85" s="62" t="str">
        <f>IF(Z85&gt;0,AY85/Z85,"")</f>
        <v/>
      </c>
      <c r="BA85" s="62">
        <f>IF(AY85&gt;0,Z85/AY85,"")</f>
        <v>0</v>
      </c>
      <c r="BB85" s="62">
        <v>22.31</v>
      </c>
      <c r="BC85" s="62">
        <v>28</v>
      </c>
      <c r="BE85" s="62"/>
      <c r="BF85" s="62"/>
      <c r="BG85" s="62"/>
      <c r="BH85">
        <v>15.772</v>
      </c>
      <c r="BI85" s="50"/>
      <c r="BJ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</row>
    <row r="86" spans="1:87" ht="14.25" customHeight="1" x14ac:dyDescent="0.25">
      <c r="A86" s="58">
        <v>8</v>
      </c>
      <c r="B86" s="59" t="s">
        <v>78</v>
      </c>
      <c r="C86" s="59" t="s">
        <v>28</v>
      </c>
      <c r="D86" s="59" t="s">
        <v>31</v>
      </c>
      <c r="E86" s="59"/>
      <c r="F86" s="59" t="s">
        <v>30</v>
      </c>
      <c r="G86" s="58">
        <v>62</v>
      </c>
      <c r="H86" s="58">
        <v>150</v>
      </c>
      <c r="I86" s="59" t="s">
        <v>92</v>
      </c>
      <c r="J86" s="58">
        <v>9165180138</v>
      </c>
      <c r="K86" s="58">
        <v>0</v>
      </c>
      <c r="L86" s="58">
        <v>0</v>
      </c>
      <c r="M86" s="58">
        <v>4</v>
      </c>
      <c r="N86" s="60">
        <v>0</v>
      </c>
      <c r="O86" s="58">
        <v>14</v>
      </c>
      <c r="P86" s="58">
        <v>16</v>
      </c>
      <c r="Q86" s="58">
        <v>12</v>
      </c>
      <c r="R86" s="60">
        <v>0</v>
      </c>
      <c r="S86" s="58">
        <v>12</v>
      </c>
      <c r="T86" s="58">
        <v>1</v>
      </c>
      <c r="U86" s="58">
        <v>3</v>
      </c>
      <c r="V86" s="58">
        <v>3</v>
      </c>
      <c r="W86" s="59">
        <v>0</v>
      </c>
      <c r="X86" s="58">
        <v>1</v>
      </c>
      <c r="Y86" s="58">
        <v>7</v>
      </c>
      <c r="Z86" s="59">
        <f>SUM(M86:Y86)</f>
        <v>73</v>
      </c>
      <c r="AA86" s="59">
        <f>SUM(U86:X86)</f>
        <v>7</v>
      </c>
      <c r="AC86" s="59">
        <v>0</v>
      </c>
      <c r="AD86" s="58">
        <v>12</v>
      </c>
      <c r="AE86" s="58">
        <v>21</v>
      </c>
      <c r="AF86" s="58">
        <v>4</v>
      </c>
      <c r="AG86" s="58">
        <v>55</v>
      </c>
      <c r="AH86" s="59" t="s">
        <v>228</v>
      </c>
      <c r="AI86" s="58">
        <v>2</v>
      </c>
      <c r="AJ86" s="58">
        <v>1</v>
      </c>
      <c r="AK86" s="59" t="s">
        <v>380</v>
      </c>
      <c r="AL86" s="59">
        <f>IF(OR(NOT(ISBLANK(V86)),NOT(ISBLANK(W86)),NOT(ISBLANK(X86)),NOT(ISBLANK(Y86)),AD86=2,AD86=3),1,0)</f>
        <v>1</v>
      </c>
      <c r="AM86" s="59" t="s">
        <v>27</v>
      </c>
      <c r="AN86" s="59" t="s">
        <v>680</v>
      </c>
      <c r="AO86" s="58">
        <v>24</v>
      </c>
      <c r="AP86" s="59" t="s">
        <v>677</v>
      </c>
      <c r="AQ86" s="59" t="s">
        <v>679</v>
      </c>
      <c r="AR86" s="59" t="s">
        <v>27</v>
      </c>
      <c r="AS86" s="59" t="s">
        <v>681</v>
      </c>
      <c r="AT86" s="59" t="s">
        <v>27</v>
      </c>
      <c r="AU86" s="59" t="s">
        <v>27</v>
      </c>
      <c r="AV86" s="59" t="s">
        <v>27</v>
      </c>
      <c r="AW86" s="62"/>
      <c r="AX86" s="62" t="s">
        <v>747</v>
      </c>
      <c r="AY86" s="62">
        <v>12.796000000000001</v>
      </c>
      <c r="AZ86" s="62">
        <f>IF(Z86&gt;0,AY86/Z86,"")</f>
        <v>0.17528767123287672</v>
      </c>
      <c r="BA86" s="62">
        <f>IF(AY86&gt;0,Z86/AY86,"")</f>
        <v>5.7049077836824003</v>
      </c>
      <c r="BB86" s="62"/>
      <c r="BC86" s="62">
        <v>248</v>
      </c>
      <c r="BD86">
        <v>0.24966032608695651</v>
      </c>
      <c r="BE86" s="62"/>
      <c r="BF86" s="62"/>
      <c r="BG86" s="62"/>
      <c r="BH86" s="120"/>
      <c r="BI86" s="18"/>
      <c r="BJ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</row>
    <row r="87" spans="1:87" ht="14.25" customHeight="1" x14ac:dyDescent="0.25">
      <c r="A87" s="58">
        <v>29</v>
      </c>
      <c r="B87" s="59" t="s">
        <v>78</v>
      </c>
      <c r="C87" s="59" t="s">
        <v>28</v>
      </c>
      <c r="D87" s="59" t="s">
        <v>31</v>
      </c>
      <c r="E87" s="59"/>
      <c r="F87" s="59" t="s">
        <v>30</v>
      </c>
      <c r="G87" s="58">
        <v>62</v>
      </c>
      <c r="H87" s="58">
        <v>150</v>
      </c>
      <c r="I87" s="59" t="s">
        <v>98</v>
      </c>
      <c r="J87" s="58">
        <v>871611960</v>
      </c>
      <c r="K87" s="58">
        <v>3.4666666666666699</v>
      </c>
      <c r="L87" s="58">
        <v>0.34666666666666701</v>
      </c>
      <c r="M87" s="58">
        <v>3</v>
      </c>
      <c r="N87" s="60">
        <v>0</v>
      </c>
      <c r="O87" s="60">
        <v>0</v>
      </c>
      <c r="P87" s="58">
        <v>6</v>
      </c>
      <c r="Q87" s="58">
        <v>3</v>
      </c>
      <c r="R87" s="58">
        <v>1</v>
      </c>
      <c r="S87" s="58">
        <v>3</v>
      </c>
      <c r="T87" s="58">
        <v>1</v>
      </c>
      <c r="U87" s="60">
        <v>0</v>
      </c>
      <c r="V87" s="60">
        <v>0</v>
      </c>
      <c r="W87" s="59">
        <v>0</v>
      </c>
      <c r="X87" s="60">
        <v>0</v>
      </c>
      <c r="Y87" s="60">
        <v>0</v>
      </c>
      <c r="Z87" s="59">
        <f>SUM(M87:Y87)</f>
        <v>17</v>
      </c>
      <c r="AA87" s="59">
        <f>SUM(U87:X87)</f>
        <v>0</v>
      </c>
      <c r="AB87" t="s">
        <v>781</v>
      </c>
      <c r="AC87" s="61">
        <v>3</v>
      </c>
      <c r="AD87" s="58">
        <v>0</v>
      </c>
      <c r="AE87" s="58">
        <v>2</v>
      </c>
      <c r="AF87" s="58">
        <v>0</v>
      </c>
      <c r="AG87" s="58">
        <v>4</v>
      </c>
      <c r="AH87" s="59" t="s">
        <v>381</v>
      </c>
      <c r="AI87" s="58">
        <v>16</v>
      </c>
      <c r="AJ87" s="60"/>
      <c r="AK87" s="59" t="s">
        <v>382</v>
      </c>
      <c r="AL87" s="59">
        <f>IF(OR(NOT(ISBLANK(V87)),NOT(ISBLANK(W87)),NOT(ISBLANK(X87)),NOT(ISBLANK(Y87)),AD87=2,AD87=3),1,0)</f>
        <v>1</v>
      </c>
      <c r="AM87" s="59" t="s">
        <v>27</v>
      </c>
      <c r="AN87" s="59" t="s">
        <v>673</v>
      </c>
      <c r="AO87" s="58">
        <v>28</v>
      </c>
      <c r="AP87" s="59" t="s">
        <v>677</v>
      </c>
      <c r="AQ87" s="59" t="s">
        <v>685</v>
      </c>
      <c r="AR87" s="59" t="s">
        <v>27</v>
      </c>
      <c r="AS87" s="59" t="s">
        <v>686</v>
      </c>
      <c r="AT87" s="59" t="s">
        <v>27</v>
      </c>
      <c r="AU87" s="59" t="s">
        <v>27</v>
      </c>
      <c r="AV87" s="59" t="s">
        <v>27</v>
      </c>
      <c r="AW87" s="62"/>
      <c r="AX87" s="62" t="s">
        <v>747</v>
      </c>
      <c r="AY87" s="62">
        <v>4.9270000000000005</v>
      </c>
      <c r="AZ87" s="62">
        <f>IF(Z87&gt;0,AY87/Z87,"")</f>
        <v>0.28982352941176476</v>
      </c>
      <c r="BA87" s="62">
        <f>IF(AY87&gt;0,Z87/AY87,"")</f>
        <v>3.4503754820377508</v>
      </c>
      <c r="BB87" s="62">
        <v>4.3609999999999998</v>
      </c>
      <c r="BC87" s="62"/>
      <c r="BD87">
        <v>0</v>
      </c>
      <c r="BE87" s="62"/>
      <c r="BF87" s="62"/>
      <c r="BG87" s="62"/>
      <c r="BH87" s="120">
        <v>4.3609999999999998</v>
      </c>
      <c r="BI87" s="18"/>
      <c r="BJ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</row>
    <row r="88" spans="1:87" ht="14.25" customHeight="1" x14ac:dyDescent="0.25">
      <c r="A88" s="58">
        <v>45</v>
      </c>
      <c r="B88" s="59" t="s">
        <v>78</v>
      </c>
      <c r="C88" s="59" t="s">
        <v>28</v>
      </c>
      <c r="D88" s="59" t="s">
        <v>31</v>
      </c>
      <c r="E88" s="59"/>
      <c r="F88" s="59" t="s">
        <v>30</v>
      </c>
      <c r="G88" s="58">
        <v>62</v>
      </c>
      <c r="H88" s="58">
        <v>150</v>
      </c>
      <c r="I88" s="59" t="s">
        <v>101</v>
      </c>
      <c r="J88" s="58">
        <v>17888851</v>
      </c>
      <c r="K88" s="58">
        <v>4.3333333333333304</v>
      </c>
      <c r="L88" s="58">
        <v>0.43333333333333302</v>
      </c>
      <c r="M88" s="58">
        <v>6</v>
      </c>
      <c r="N88" s="60">
        <v>0</v>
      </c>
      <c r="O88" s="60">
        <v>0</v>
      </c>
      <c r="P88" s="58">
        <v>13</v>
      </c>
      <c r="Q88" s="58">
        <v>7</v>
      </c>
      <c r="R88" s="58">
        <v>1</v>
      </c>
      <c r="S88" s="58">
        <v>7</v>
      </c>
      <c r="T88" s="58">
        <v>1</v>
      </c>
      <c r="U88" s="60">
        <v>0</v>
      </c>
      <c r="V88" s="58">
        <v>5.5</v>
      </c>
      <c r="W88" s="59">
        <v>0</v>
      </c>
      <c r="X88" s="58">
        <v>2.5</v>
      </c>
      <c r="Y88" s="58">
        <v>8</v>
      </c>
      <c r="Z88" s="59">
        <f>SUM(M88:Y88)</f>
        <v>51</v>
      </c>
      <c r="AA88" s="59">
        <f>SUM(U88:X88)</f>
        <v>8</v>
      </c>
      <c r="AB88" t="s">
        <v>740</v>
      </c>
      <c r="AC88" s="59">
        <v>0</v>
      </c>
      <c r="AD88" s="58">
        <v>8</v>
      </c>
      <c r="AE88" s="58">
        <v>1</v>
      </c>
      <c r="AF88" s="58">
        <v>0</v>
      </c>
      <c r="AG88" s="58">
        <v>10</v>
      </c>
      <c r="AH88" s="59" t="s">
        <v>381</v>
      </c>
      <c r="AI88" s="58">
        <v>16</v>
      </c>
      <c r="AJ88" s="60"/>
      <c r="AK88" s="59" t="s">
        <v>383</v>
      </c>
      <c r="AL88" s="59">
        <f>IF(OR(NOT(ISBLANK(V88)),NOT(ISBLANK(W88)),NOT(ISBLANK(X88)),NOT(ISBLANK(Y88)),AD88=2,AD88=3),1,0)</f>
        <v>1</v>
      </c>
      <c r="AM88" s="59" t="s">
        <v>27</v>
      </c>
      <c r="AN88" s="59" t="s">
        <v>680</v>
      </c>
      <c r="AO88" s="58">
        <v>30</v>
      </c>
      <c r="AP88" s="59" t="s">
        <v>674</v>
      </c>
      <c r="AQ88" s="59" t="s">
        <v>687</v>
      </c>
      <c r="AR88" s="59" t="s">
        <v>27</v>
      </c>
      <c r="AS88" s="59" t="s">
        <v>688</v>
      </c>
      <c r="AT88" s="59" t="s">
        <v>27</v>
      </c>
      <c r="AU88" s="59" t="s">
        <v>27</v>
      </c>
      <c r="AV88" s="59" t="s">
        <v>27</v>
      </c>
      <c r="AW88" s="62"/>
      <c r="AX88" s="62" t="s">
        <v>748</v>
      </c>
      <c r="AY88" s="62">
        <v>9.5790000000000006</v>
      </c>
      <c r="AZ88" s="62">
        <f>IF(Z88&gt;0,AY88/Z88,"")</f>
        <v>0.18782352941176472</v>
      </c>
      <c r="BA88" s="62">
        <f>IF(AY88&gt;0,Z88/AY88,"")</f>
        <v>5.3241465706232383</v>
      </c>
      <c r="BB88" s="62">
        <v>9.0220000000000002</v>
      </c>
      <c r="BC88" s="62">
        <v>248</v>
      </c>
      <c r="BD88">
        <v>0.88354214123006836</v>
      </c>
      <c r="BE88" s="62"/>
      <c r="BF88" s="62"/>
      <c r="BG88" s="62"/>
      <c r="BH88" s="120">
        <v>9.0220000000000002</v>
      </c>
      <c r="BI88" s="50"/>
      <c r="BJ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</row>
    <row r="89" spans="1:87" ht="14.25" customHeight="1" x14ac:dyDescent="0.25">
      <c r="A89" s="58">
        <v>61</v>
      </c>
      <c r="B89" s="59" t="s">
        <v>78</v>
      </c>
      <c r="C89" s="59" t="s">
        <v>28</v>
      </c>
      <c r="D89" s="59" t="s">
        <v>31</v>
      </c>
      <c r="E89" s="59"/>
      <c r="F89" s="59" t="s">
        <v>30</v>
      </c>
      <c r="G89" s="58">
        <v>62</v>
      </c>
      <c r="H89" s="58">
        <v>150</v>
      </c>
      <c r="I89" s="59" t="s">
        <v>104</v>
      </c>
      <c r="J89" s="58">
        <v>134766397</v>
      </c>
      <c r="K89" s="58">
        <v>3.8666666666666698</v>
      </c>
      <c r="L89" s="58">
        <v>0.38666666666666699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59">
        <v>0</v>
      </c>
      <c r="X89" s="60">
        <v>0</v>
      </c>
      <c r="Y89" s="60">
        <v>0</v>
      </c>
      <c r="Z89" s="59">
        <f>SUM(M89:Y89)</f>
        <v>0</v>
      </c>
      <c r="AA89" s="59">
        <f>SUM(U89:X89)</f>
        <v>0</v>
      </c>
      <c r="AB89" t="s">
        <v>782</v>
      </c>
      <c r="AC89" s="59">
        <v>0</v>
      </c>
      <c r="AD89" s="58">
        <v>0</v>
      </c>
      <c r="AE89" s="58">
        <v>0</v>
      </c>
      <c r="AF89" s="58">
        <v>0</v>
      </c>
      <c r="AG89" s="58">
        <v>0</v>
      </c>
      <c r="AH89" s="59" t="s">
        <v>381</v>
      </c>
      <c r="AI89" s="58">
        <v>16</v>
      </c>
      <c r="AJ89" s="60"/>
      <c r="AK89" s="59" t="s">
        <v>91</v>
      </c>
      <c r="AL89" s="59">
        <f>IF(OR(NOT(ISBLANK(V89)),NOT(ISBLANK(W89)),NOT(ISBLANK(X89)),NOT(ISBLANK(Y89)),AD89=2,AD89=3),1,0)</f>
        <v>1</v>
      </c>
      <c r="AM89" s="59" t="s">
        <v>27</v>
      </c>
      <c r="AN89" s="59" t="s">
        <v>673</v>
      </c>
      <c r="AO89" s="58">
        <v>20</v>
      </c>
      <c r="AP89" s="59" t="s">
        <v>674</v>
      </c>
      <c r="AQ89" s="59" t="s">
        <v>689</v>
      </c>
      <c r="AR89" s="59" t="s">
        <v>27</v>
      </c>
      <c r="AS89" s="59" t="s">
        <v>27</v>
      </c>
      <c r="AT89" s="59" t="s">
        <v>27</v>
      </c>
      <c r="AU89" s="59" t="s">
        <v>27</v>
      </c>
      <c r="AV89" s="59" t="s">
        <v>27</v>
      </c>
      <c r="AW89" s="62"/>
      <c r="AX89" s="62" t="s">
        <v>747</v>
      </c>
      <c r="AY89" s="62">
        <v>5.2960000000000003</v>
      </c>
      <c r="AZ89" s="62" t="str">
        <f>IF(Z89&gt;0,AY89/Z89,"")</f>
        <v/>
      </c>
      <c r="BA89" s="62">
        <f>IF(AY89&gt;0,Z89/AY89,"")</f>
        <v>0</v>
      </c>
      <c r="BB89" s="62">
        <v>3.4569999999999999</v>
      </c>
      <c r="BC89" s="62">
        <v>45</v>
      </c>
      <c r="BE89" s="62"/>
      <c r="BF89" s="62"/>
      <c r="BG89" s="62"/>
      <c r="BH89" s="120">
        <v>3.4569999999999999</v>
      </c>
      <c r="BI89" s="50"/>
      <c r="BJ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</row>
    <row r="90" spans="1:87" ht="14.25" customHeight="1" x14ac:dyDescent="0.25">
      <c r="A90" s="58">
        <v>84</v>
      </c>
      <c r="B90" s="59" t="s">
        <v>78</v>
      </c>
      <c r="C90" s="59" t="s">
        <v>26</v>
      </c>
      <c r="D90" s="59" t="s">
        <v>31</v>
      </c>
      <c r="E90" s="59"/>
      <c r="F90" s="59" t="s">
        <v>30</v>
      </c>
      <c r="G90" s="58">
        <v>62</v>
      </c>
      <c r="H90" s="58">
        <v>150</v>
      </c>
      <c r="I90" s="59" t="s">
        <v>106</v>
      </c>
      <c r="J90" s="58">
        <v>90153375</v>
      </c>
      <c r="K90" s="58">
        <v>4.1333333333333302</v>
      </c>
      <c r="L90" s="58">
        <v>0.413333333333333</v>
      </c>
      <c r="M90" s="58">
        <v>9</v>
      </c>
      <c r="N90" s="60">
        <v>0</v>
      </c>
      <c r="O90" s="58">
        <v>8</v>
      </c>
      <c r="P90" s="58">
        <v>21</v>
      </c>
      <c r="Q90" s="58">
        <v>12</v>
      </c>
      <c r="R90" s="58">
        <v>1</v>
      </c>
      <c r="S90" s="58">
        <v>12</v>
      </c>
      <c r="T90" s="58">
        <v>1</v>
      </c>
      <c r="U90" s="58">
        <v>1</v>
      </c>
      <c r="V90" s="58">
        <v>4.5</v>
      </c>
      <c r="W90" s="59">
        <v>0</v>
      </c>
      <c r="X90" s="58">
        <v>1.5</v>
      </c>
      <c r="Y90" s="58">
        <v>7</v>
      </c>
      <c r="Z90" s="59">
        <f>SUM(M90:Y90)</f>
        <v>78</v>
      </c>
      <c r="AA90" s="59">
        <f>SUM(U90:X90)</f>
        <v>7</v>
      </c>
      <c r="AB90" t="s">
        <v>740</v>
      </c>
      <c r="AC90" s="59">
        <v>0</v>
      </c>
      <c r="AD90" s="58">
        <v>11</v>
      </c>
      <c r="AE90" s="58">
        <v>19</v>
      </c>
      <c r="AF90" s="58">
        <v>4</v>
      </c>
      <c r="AG90" s="58">
        <v>51</v>
      </c>
      <c r="AH90" s="59" t="s">
        <v>86</v>
      </c>
      <c r="AI90" s="58">
        <v>3</v>
      </c>
      <c r="AJ90" s="58">
        <v>1</v>
      </c>
      <c r="AK90" s="59" t="s">
        <v>384</v>
      </c>
      <c r="AL90" s="59">
        <f>IF(OR(NOT(ISBLANK(V90)),NOT(ISBLANK(W90)),NOT(ISBLANK(X90)),NOT(ISBLANK(Y90)),AD90=2,AD90=3),1,0)</f>
        <v>1</v>
      </c>
      <c r="AM90" s="59" t="s">
        <v>27</v>
      </c>
      <c r="AN90" s="59" t="s">
        <v>673</v>
      </c>
      <c r="AO90" s="58">
        <v>18</v>
      </c>
      <c r="AP90" s="59" t="s">
        <v>677</v>
      </c>
      <c r="AQ90" s="59" t="s">
        <v>690</v>
      </c>
      <c r="AR90" s="59" t="s">
        <v>27</v>
      </c>
      <c r="AS90" s="59" t="s">
        <v>27</v>
      </c>
      <c r="AT90" s="59" t="s">
        <v>27</v>
      </c>
      <c r="AU90" s="59" t="s">
        <v>27</v>
      </c>
      <c r="AV90" s="59" t="s">
        <v>27</v>
      </c>
      <c r="AW90" s="62"/>
      <c r="AX90" s="62" t="s">
        <v>747</v>
      </c>
      <c r="AY90" s="62">
        <v>13.738</v>
      </c>
      <c r="AZ90" s="62">
        <f>IF(Z90&gt;0,AY90/Z90,"")</f>
        <v>0.17612820512820512</v>
      </c>
      <c r="BA90" s="62">
        <f>IF(AY90&gt;0,Z90/AY90,"")</f>
        <v>5.6776823409521038</v>
      </c>
      <c r="BB90" s="62">
        <v>12.456</v>
      </c>
      <c r="BC90" s="62">
        <v>248</v>
      </c>
      <c r="BD90">
        <v>0.60146198830409359</v>
      </c>
      <c r="BE90" s="62"/>
      <c r="BF90" s="62"/>
      <c r="BG90" s="62"/>
      <c r="BH90" s="120">
        <v>12.456</v>
      </c>
      <c r="BI90" s="18"/>
      <c r="BJ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</row>
    <row r="91" spans="1:87" ht="14.25" customHeight="1" x14ac:dyDescent="0.25">
      <c r="A91" s="58">
        <v>102</v>
      </c>
      <c r="B91" s="59" t="s">
        <v>78</v>
      </c>
      <c r="C91" s="59" t="s">
        <v>26</v>
      </c>
      <c r="D91" s="59" t="s">
        <v>31</v>
      </c>
      <c r="E91" s="59"/>
      <c r="F91" s="59" t="s">
        <v>30</v>
      </c>
      <c r="G91" s="58">
        <v>62</v>
      </c>
      <c r="H91" s="58">
        <v>150</v>
      </c>
      <c r="I91" s="59" t="s">
        <v>111</v>
      </c>
      <c r="J91" s="58">
        <v>134763219</v>
      </c>
      <c r="K91" s="58">
        <v>0</v>
      </c>
      <c r="L91" s="58">
        <v>0</v>
      </c>
      <c r="M91" s="58">
        <v>21</v>
      </c>
      <c r="N91" s="58">
        <v>1</v>
      </c>
      <c r="O91" s="58">
        <v>7</v>
      </c>
      <c r="P91" s="58">
        <v>37</v>
      </c>
      <c r="Q91" s="58">
        <v>14</v>
      </c>
      <c r="R91" s="60">
        <v>0</v>
      </c>
      <c r="S91" s="58">
        <v>14</v>
      </c>
      <c r="T91" s="58">
        <v>1</v>
      </c>
      <c r="U91" s="58">
        <v>7</v>
      </c>
      <c r="V91" s="58">
        <v>8.5</v>
      </c>
      <c r="W91" s="59">
        <v>0</v>
      </c>
      <c r="X91" s="58">
        <v>5.5</v>
      </c>
      <c r="Y91" s="58">
        <v>21</v>
      </c>
      <c r="Z91" s="59">
        <f>SUM(M91:Y91)</f>
        <v>137</v>
      </c>
      <c r="AA91" s="59">
        <f>SUM(U91:X91)</f>
        <v>21</v>
      </c>
      <c r="AC91" s="59">
        <v>0</v>
      </c>
      <c r="AD91" s="58">
        <v>19</v>
      </c>
      <c r="AE91" s="58">
        <v>13</v>
      </c>
      <c r="AF91" s="58">
        <v>3</v>
      </c>
      <c r="AG91" s="58">
        <v>52</v>
      </c>
      <c r="AH91" s="59" t="s">
        <v>119</v>
      </c>
      <c r="AI91" s="58">
        <v>1</v>
      </c>
      <c r="AJ91" s="58">
        <v>1</v>
      </c>
      <c r="AK91" s="59" t="s">
        <v>385</v>
      </c>
      <c r="AL91" s="59">
        <f>IF(OR(NOT(ISBLANK(V91)),NOT(ISBLANK(W91)),NOT(ISBLANK(X91)),NOT(ISBLANK(Y91)),AD91=2,AD91=3),1,0)</f>
        <v>1</v>
      </c>
      <c r="AM91" s="59" t="s">
        <v>27</v>
      </c>
      <c r="AN91" s="59" t="s">
        <v>673</v>
      </c>
      <c r="AO91" s="58">
        <v>23</v>
      </c>
      <c r="AP91" s="59" t="s">
        <v>677</v>
      </c>
      <c r="AQ91" s="59" t="s">
        <v>691</v>
      </c>
      <c r="AR91" s="59" t="s">
        <v>27</v>
      </c>
      <c r="AS91" s="59" t="s">
        <v>27</v>
      </c>
      <c r="AT91" s="59" t="s">
        <v>27</v>
      </c>
      <c r="AU91" s="59" t="s">
        <v>27</v>
      </c>
      <c r="AV91" s="59" t="s">
        <v>27</v>
      </c>
      <c r="AW91" s="62"/>
      <c r="AX91" s="62" t="s">
        <v>747</v>
      </c>
      <c r="AY91" s="62">
        <v>23.218</v>
      </c>
      <c r="AZ91" s="62">
        <f>IF(Z91&gt;0,AY91/Z91,"")</f>
        <v>0.16947445255474453</v>
      </c>
      <c r="BA91" s="62">
        <f>IF(AY91&gt;0,Z91/AY91,"")</f>
        <v>5.9005943664398313</v>
      </c>
      <c r="BB91" s="62"/>
      <c r="BC91" s="62" t="s">
        <v>774</v>
      </c>
      <c r="BD91">
        <v>0.76692228284913733</v>
      </c>
      <c r="BE91" s="62"/>
      <c r="BF91" s="62"/>
      <c r="BG91" s="62"/>
      <c r="BH91" s="120"/>
      <c r="BI91" s="18"/>
      <c r="BJ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</row>
    <row r="92" spans="1:87" ht="14.25" customHeight="1" x14ac:dyDescent="0.25">
      <c r="A92" s="58">
        <v>111</v>
      </c>
      <c r="B92" s="59" t="s">
        <v>78</v>
      </c>
      <c r="C92" s="59" t="s">
        <v>28</v>
      </c>
      <c r="D92" s="59" t="s">
        <v>31</v>
      </c>
      <c r="E92" s="59"/>
      <c r="F92" s="59" t="s">
        <v>30</v>
      </c>
      <c r="G92" s="58">
        <v>62</v>
      </c>
      <c r="H92" s="58">
        <v>150</v>
      </c>
      <c r="I92" s="59" t="s">
        <v>114</v>
      </c>
      <c r="J92" s="58">
        <v>17888853</v>
      </c>
      <c r="K92" s="58">
        <v>3.8666666666666698</v>
      </c>
      <c r="L92" s="58">
        <v>0.38666666666666699</v>
      </c>
      <c r="M92" s="58">
        <v>1</v>
      </c>
      <c r="N92" s="60">
        <v>0</v>
      </c>
      <c r="O92" s="60">
        <v>0</v>
      </c>
      <c r="P92" s="58">
        <v>2</v>
      </c>
      <c r="Q92" s="58">
        <v>1</v>
      </c>
      <c r="R92" s="58">
        <v>1</v>
      </c>
      <c r="S92" s="58">
        <v>1</v>
      </c>
      <c r="T92" s="58">
        <v>1</v>
      </c>
      <c r="U92" s="60">
        <v>0</v>
      </c>
      <c r="V92" s="60">
        <v>0</v>
      </c>
      <c r="W92" s="59">
        <v>0</v>
      </c>
      <c r="X92" s="60">
        <v>0</v>
      </c>
      <c r="Y92" s="60">
        <v>0</v>
      </c>
      <c r="Z92" s="59">
        <f>SUM(M92:Y92)</f>
        <v>7</v>
      </c>
      <c r="AA92" s="59">
        <f>SUM(U92:X92)</f>
        <v>0</v>
      </c>
      <c r="AB92" t="s">
        <v>782</v>
      </c>
      <c r="AC92" s="61">
        <v>3</v>
      </c>
      <c r="AD92" s="58">
        <v>4</v>
      </c>
      <c r="AE92" s="58">
        <v>2</v>
      </c>
      <c r="AF92" s="58">
        <v>0</v>
      </c>
      <c r="AG92" s="58">
        <v>8</v>
      </c>
      <c r="AH92" s="59" t="s">
        <v>381</v>
      </c>
      <c r="AI92" s="58">
        <v>16</v>
      </c>
      <c r="AJ92" s="60"/>
      <c r="AK92" s="59" t="s">
        <v>386</v>
      </c>
      <c r="AL92" s="59">
        <f>IF(OR(NOT(ISBLANK(V92)),NOT(ISBLANK(W92)),NOT(ISBLANK(X92)),NOT(ISBLANK(Y92)),AD92=2,AD92=3),1,0)</f>
        <v>1</v>
      </c>
      <c r="AM92" s="59" t="s">
        <v>27</v>
      </c>
      <c r="AN92" s="59" t="s">
        <v>680</v>
      </c>
      <c r="AO92" s="58">
        <v>30</v>
      </c>
      <c r="AP92" s="59" t="s">
        <v>674</v>
      </c>
      <c r="AQ92" s="59" t="s">
        <v>687</v>
      </c>
      <c r="AR92" s="59" t="s">
        <v>27</v>
      </c>
      <c r="AS92" s="59" t="s">
        <v>688</v>
      </c>
      <c r="AT92" s="59" t="s">
        <v>27</v>
      </c>
      <c r="AU92" s="59" t="s">
        <v>27</v>
      </c>
      <c r="AV92" s="59" t="s">
        <v>27</v>
      </c>
      <c r="AW92" s="62"/>
      <c r="AX92" s="62" t="s">
        <v>748</v>
      </c>
      <c r="AY92" s="62">
        <v>3.24</v>
      </c>
      <c r="AZ92" s="62">
        <f>IF(Z92&gt;0,AY92/Z92,"")</f>
        <v>0.46285714285714291</v>
      </c>
      <c r="BA92" s="62">
        <f>IF(AY92&gt;0,Z92/AY92,"")</f>
        <v>2.1604938271604937</v>
      </c>
      <c r="BB92" s="62">
        <v>2.823</v>
      </c>
      <c r="BC92" s="62">
        <v>248</v>
      </c>
      <c r="BD92">
        <v>0</v>
      </c>
      <c r="BE92" s="62" t="s">
        <v>782</v>
      </c>
      <c r="BF92" s="62">
        <v>1</v>
      </c>
      <c r="BG92" s="62"/>
      <c r="BH92" s="120">
        <v>2.823</v>
      </c>
      <c r="BI92" s="50"/>
      <c r="BJ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0"/>
      <c r="CF92" s="50"/>
      <c r="CG92" s="50"/>
      <c r="CH92" s="50"/>
      <c r="CI92" s="50"/>
    </row>
    <row r="93" spans="1:87" ht="14.25" customHeight="1" x14ac:dyDescent="0.25">
      <c r="A93" s="58">
        <v>126</v>
      </c>
      <c r="B93" s="59" t="s">
        <v>78</v>
      </c>
      <c r="C93" s="59" t="s">
        <v>26</v>
      </c>
      <c r="D93" s="59" t="s">
        <v>31</v>
      </c>
      <c r="E93" s="59"/>
      <c r="F93" s="59" t="s">
        <v>30</v>
      </c>
      <c r="G93" s="58">
        <v>62</v>
      </c>
      <c r="H93" s="58">
        <v>150</v>
      </c>
      <c r="I93" s="59" t="s">
        <v>111</v>
      </c>
      <c r="J93" s="58">
        <v>134763219</v>
      </c>
      <c r="K93" s="58">
        <v>0</v>
      </c>
      <c r="L93" s="58">
        <v>0</v>
      </c>
      <c r="M93" s="58">
        <v>21</v>
      </c>
      <c r="N93" s="58">
        <v>1</v>
      </c>
      <c r="O93" s="58">
        <v>14</v>
      </c>
      <c r="P93" s="58">
        <v>30</v>
      </c>
      <c r="Q93" s="58">
        <v>8</v>
      </c>
      <c r="R93" s="60">
        <v>0</v>
      </c>
      <c r="S93" s="58">
        <v>8</v>
      </c>
      <c r="T93" s="58">
        <v>1</v>
      </c>
      <c r="U93" s="58">
        <v>11</v>
      </c>
      <c r="V93" s="58">
        <v>4</v>
      </c>
      <c r="W93" s="59">
        <v>0</v>
      </c>
      <c r="X93" s="58">
        <v>1</v>
      </c>
      <c r="Y93" s="58">
        <v>16</v>
      </c>
      <c r="Z93" s="59">
        <f>SUM(M93:Y93)</f>
        <v>115</v>
      </c>
      <c r="AA93" s="59">
        <f>SUM(U93:X93)</f>
        <v>16</v>
      </c>
      <c r="AC93" s="59">
        <v>0</v>
      </c>
      <c r="AD93" s="58">
        <v>11</v>
      </c>
      <c r="AE93" s="58">
        <v>7</v>
      </c>
      <c r="AF93" s="58">
        <v>1</v>
      </c>
      <c r="AG93" s="58">
        <v>36</v>
      </c>
      <c r="AH93" s="59" t="s">
        <v>119</v>
      </c>
      <c r="AI93" s="58">
        <v>1</v>
      </c>
      <c r="AJ93" s="58">
        <v>1</v>
      </c>
      <c r="AK93" s="59" t="s">
        <v>387</v>
      </c>
      <c r="AL93" s="59">
        <f>IF(OR(NOT(ISBLANK(V93)),NOT(ISBLANK(W93)),NOT(ISBLANK(X93)),NOT(ISBLANK(Y93)),AD93=2,AD93=3),1,0)</f>
        <v>1</v>
      </c>
      <c r="AM93" s="59" t="s">
        <v>27</v>
      </c>
      <c r="AN93" s="59" t="s">
        <v>673</v>
      </c>
      <c r="AO93" s="58">
        <v>23</v>
      </c>
      <c r="AP93" s="59" t="s">
        <v>677</v>
      </c>
      <c r="AQ93" s="59" t="s">
        <v>691</v>
      </c>
      <c r="AR93" s="59" t="s">
        <v>27</v>
      </c>
      <c r="AS93" s="59" t="s">
        <v>27</v>
      </c>
      <c r="AT93" s="59" t="s">
        <v>27</v>
      </c>
      <c r="AU93" s="59" t="s">
        <v>27</v>
      </c>
      <c r="AV93" s="59" t="s">
        <v>27</v>
      </c>
      <c r="AW93" s="62"/>
      <c r="AX93" s="62" t="s">
        <v>747</v>
      </c>
      <c r="AY93" s="62">
        <v>19.382999999999999</v>
      </c>
      <c r="AZ93" s="62">
        <f>IF(Z93&gt;0,AY93/Z93,"")</f>
        <v>0.16854782608695651</v>
      </c>
      <c r="BA93" s="62">
        <f>IF(AY93&gt;0,Z93/AY93,"")</f>
        <v>5.9330341020481869</v>
      </c>
      <c r="BB93" s="62"/>
      <c r="BC93" s="62">
        <v>300</v>
      </c>
      <c r="BD93">
        <v>0.11930472342204264</v>
      </c>
      <c r="BE93" s="62"/>
      <c r="BF93" s="62"/>
      <c r="BG93" s="62"/>
      <c r="BH93" s="120"/>
      <c r="BI93" s="50"/>
      <c r="BJ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0"/>
      <c r="CF93" s="50"/>
      <c r="CG93" s="50"/>
      <c r="CH93" s="50"/>
      <c r="CI93" s="50"/>
    </row>
    <row r="94" spans="1:87" ht="14.25" customHeight="1" x14ac:dyDescent="0.25">
      <c r="A94" s="58">
        <v>139</v>
      </c>
      <c r="B94" s="59" t="s">
        <v>78</v>
      </c>
      <c r="C94" s="59" t="s">
        <v>26</v>
      </c>
      <c r="D94" s="59" t="s">
        <v>31</v>
      </c>
      <c r="E94" s="59"/>
      <c r="F94" s="59" t="s">
        <v>30</v>
      </c>
      <c r="G94" s="58">
        <v>62</v>
      </c>
      <c r="H94" s="58">
        <v>150</v>
      </c>
      <c r="I94" s="59" t="s">
        <v>118</v>
      </c>
      <c r="J94" s="58">
        <v>10238105208</v>
      </c>
      <c r="K94" s="58">
        <v>0</v>
      </c>
      <c r="L94" s="58">
        <v>0</v>
      </c>
      <c r="M94" s="58">
        <v>3</v>
      </c>
      <c r="N94" s="60">
        <v>0</v>
      </c>
      <c r="O94" s="60">
        <v>0</v>
      </c>
      <c r="P94" s="58">
        <v>9</v>
      </c>
      <c r="Q94" s="58">
        <v>6</v>
      </c>
      <c r="R94" s="60">
        <v>0</v>
      </c>
      <c r="S94" s="58">
        <v>6</v>
      </c>
      <c r="T94" s="58">
        <v>1</v>
      </c>
      <c r="U94" s="58">
        <v>3</v>
      </c>
      <c r="V94" s="58">
        <v>2</v>
      </c>
      <c r="W94" s="59">
        <v>0</v>
      </c>
      <c r="X94" s="60">
        <v>0</v>
      </c>
      <c r="Y94" s="58">
        <v>5</v>
      </c>
      <c r="Z94" s="59">
        <f>SUM(M94:Y94)</f>
        <v>35</v>
      </c>
      <c r="AA94" s="59">
        <f>SUM(U94:X94)</f>
        <v>5</v>
      </c>
      <c r="AC94" s="61">
        <v>2</v>
      </c>
      <c r="AD94" s="58">
        <v>7</v>
      </c>
      <c r="AE94" s="58">
        <v>3</v>
      </c>
      <c r="AF94" s="58">
        <v>0</v>
      </c>
      <c r="AG94" s="58">
        <v>14</v>
      </c>
      <c r="AH94" s="59" t="s">
        <v>388</v>
      </c>
      <c r="AI94" s="58">
        <v>14</v>
      </c>
      <c r="AJ94" s="60"/>
      <c r="AK94" s="59" t="s">
        <v>389</v>
      </c>
      <c r="AL94" s="59">
        <f>IF(OR(NOT(ISBLANK(V94)),NOT(ISBLANK(W94)),NOT(ISBLANK(X94)),NOT(ISBLANK(Y94)),AD94=2,AD94=3),1,0)</f>
        <v>1</v>
      </c>
      <c r="AM94" s="59" t="s">
        <v>27</v>
      </c>
      <c r="AN94" s="59" t="s">
        <v>673</v>
      </c>
      <c r="AO94" s="58">
        <v>29</v>
      </c>
      <c r="AP94" s="59" t="s">
        <v>677</v>
      </c>
      <c r="AQ94" s="59" t="s">
        <v>691</v>
      </c>
      <c r="AR94" s="59" t="s">
        <v>27</v>
      </c>
      <c r="AS94" s="59" t="s">
        <v>27</v>
      </c>
      <c r="AT94" s="59" t="s">
        <v>692</v>
      </c>
      <c r="AU94" s="59" t="s">
        <v>27</v>
      </c>
      <c r="AV94" s="59" t="s">
        <v>718</v>
      </c>
      <c r="AW94" s="62"/>
      <c r="AX94" s="62" t="s">
        <v>746</v>
      </c>
      <c r="AY94" s="62">
        <v>4.6349999999999998</v>
      </c>
      <c r="AZ94" s="62">
        <f>IF(Z94&gt;0,AY94/Z94,"")</f>
        <v>0.13242857142857142</v>
      </c>
      <c r="BA94" s="62">
        <f>IF(AY94&gt;0,Z94/AY94,"")</f>
        <v>7.5512405609492994</v>
      </c>
      <c r="BB94" s="62"/>
      <c r="BC94" s="62">
        <v>124</v>
      </c>
      <c r="BD94">
        <v>0.44830003505082372</v>
      </c>
      <c r="BE94" s="62"/>
      <c r="BF94" s="62"/>
      <c r="BG94" s="62"/>
      <c r="BH94" s="120"/>
      <c r="BI94" s="18"/>
      <c r="BJ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</row>
    <row r="95" spans="1:87" ht="14.25" customHeight="1" x14ac:dyDescent="0.25">
      <c r="A95" s="58">
        <v>158</v>
      </c>
      <c r="B95" s="59" t="s">
        <v>78</v>
      </c>
      <c r="C95" s="59" t="s">
        <v>26</v>
      </c>
      <c r="D95" s="59" t="s">
        <v>31</v>
      </c>
      <c r="E95" s="59"/>
      <c r="F95" s="59" t="s">
        <v>30</v>
      </c>
      <c r="G95" s="58">
        <v>62</v>
      </c>
      <c r="H95" s="58">
        <v>150</v>
      </c>
      <c r="I95" s="59" t="s">
        <v>121</v>
      </c>
      <c r="J95" s="58">
        <v>8870124178</v>
      </c>
      <c r="K95" s="58">
        <v>4.8</v>
      </c>
      <c r="L95" s="58">
        <v>0.48</v>
      </c>
      <c r="M95" s="60">
        <v>0</v>
      </c>
      <c r="N95" s="60">
        <v>0</v>
      </c>
      <c r="O95" s="60">
        <v>0</v>
      </c>
      <c r="P95" s="60">
        <v>0</v>
      </c>
      <c r="Q95" s="60">
        <v>0</v>
      </c>
      <c r="R95" s="60">
        <v>0</v>
      </c>
      <c r="S95" s="60">
        <v>0</v>
      </c>
      <c r="T95" s="60">
        <v>0</v>
      </c>
      <c r="U95" s="60">
        <v>0</v>
      </c>
      <c r="V95" s="60">
        <v>0</v>
      </c>
      <c r="W95" s="59">
        <v>0</v>
      </c>
      <c r="X95" s="60">
        <v>0</v>
      </c>
      <c r="Y95" s="60">
        <v>0</v>
      </c>
      <c r="Z95" s="59">
        <f>SUM(M95:Y95)</f>
        <v>0</v>
      </c>
      <c r="AA95" s="59">
        <f>SUM(U95:X95)</f>
        <v>0</v>
      </c>
      <c r="AB95" t="s">
        <v>782</v>
      </c>
      <c r="AC95" s="59">
        <v>0</v>
      </c>
      <c r="AD95" s="58">
        <v>0</v>
      </c>
      <c r="AE95" s="58">
        <v>0</v>
      </c>
      <c r="AF95" s="58">
        <v>0</v>
      </c>
      <c r="AG95" s="58">
        <v>0</v>
      </c>
      <c r="AH95" s="59" t="s">
        <v>381</v>
      </c>
      <c r="AI95" s="58">
        <v>16</v>
      </c>
      <c r="AJ95" s="60"/>
      <c r="AK95" s="59" t="s">
        <v>390</v>
      </c>
      <c r="AL95" s="59">
        <f>IF(OR(NOT(ISBLANK(V95)),NOT(ISBLANK(W95)),NOT(ISBLANK(X95)),NOT(ISBLANK(Y95)),AD95=2,AD95=3),1,0)</f>
        <v>1</v>
      </c>
      <c r="AM95" s="59" t="s">
        <v>27</v>
      </c>
      <c r="AN95" s="59" t="s">
        <v>673</v>
      </c>
      <c r="AO95" s="58">
        <v>21</v>
      </c>
      <c r="AP95" s="59" t="s">
        <v>677</v>
      </c>
      <c r="AQ95" s="59" t="s">
        <v>693</v>
      </c>
      <c r="AR95" s="59" t="s">
        <v>27</v>
      </c>
      <c r="AS95" s="59" t="s">
        <v>27</v>
      </c>
      <c r="AT95" s="59" t="s">
        <v>27</v>
      </c>
      <c r="AU95" s="59" t="s">
        <v>27</v>
      </c>
      <c r="AV95" s="59" t="s">
        <v>27</v>
      </c>
      <c r="AW95" s="62"/>
      <c r="AX95" s="62" t="s">
        <v>747</v>
      </c>
      <c r="AY95" s="62">
        <v>8.5640000000000001</v>
      </c>
      <c r="AZ95" s="62" t="str">
        <f>IF(Z95&gt;0,AY95/Z95,"")</f>
        <v/>
      </c>
      <c r="BA95" s="62">
        <f>IF(AY95&gt;0,Z95/AY95,"")</f>
        <v>0</v>
      </c>
      <c r="BB95" s="62">
        <v>7.3780000000000001</v>
      </c>
      <c r="BC95" s="62">
        <v>124</v>
      </c>
      <c r="BE95" s="62" t="s">
        <v>740</v>
      </c>
      <c r="BF95" s="62"/>
      <c r="BG95" s="62"/>
      <c r="BH95" s="120">
        <v>7.3780000000000001</v>
      </c>
      <c r="BI95" s="18"/>
      <c r="BJ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</row>
    <row r="96" spans="1:87" ht="14.25" customHeight="1" x14ac:dyDescent="0.25">
      <c r="A96" s="58">
        <v>174</v>
      </c>
      <c r="B96" s="59" t="s">
        <v>78</v>
      </c>
      <c r="C96" s="59" t="s">
        <v>28</v>
      </c>
      <c r="D96" s="59" t="s">
        <v>31</v>
      </c>
      <c r="E96" s="59"/>
      <c r="F96" s="59" t="s">
        <v>30</v>
      </c>
      <c r="G96" s="58">
        <v>62</v>
      </c>
      <c r="H96" s="58">
        <v>150</v>
      </c>
      <c r="I96" s="59" t="s">
        <v>122</v>
      </c>
      <c r="J96" s="58">
        <v>10184154</v>
      </c>
      <c r="K96" s="58">
        <v>3.8666666666666698</v>
      </c>
      <c r="L96" s="58">
        <v>0.38666666666666699</v>
      </c>
      <c r="M96" s="58">
        <v>4</v>
      </c>
      <c r="N96" s="60">
        <v>0</v>
      </c>
      <c r="O96" s="60">
        <v>0</v>
      </c>
      <c r="P96" s="58">
        <v>10</v>
      </c>
      <c r="Q96" s="58">
        <v>6</v>
      </c>
      <c r="R96" s="58">
        <v>3</v>
      </c>
      <c r="S96" s="58">
        <v>6</v>
      </c>
      <c r="T96" s="58">
        <v>1</v>
      </c>
      <c r="U96" s="58">
        <v>1</v>
      </c>
      <c r="V96" s="58">
        <v>2</v>
      </c>
      <c r="W96" s="59">
        <v>0</v>
      </c>
      <c r="X96" s="58">
        <v>2</v>
      </c>
      <c r="Y96" s="58">
        <v>5</v>
      </c>
      <c r="Z96" s="59">
        <f>SUM(M96:Y96)</f>
        <v>40</v>
      </c>
      <c r="AA96" s="59">
        <f>SUM(U96:X96)</f>
        <v>5</v>
      </c>
      <c r="AB96" t="s">
        <v>782</v>
      </c>
      <c r="AC96" s="59">
        <v>0</v>
      </c>
      <c r="AD96" s="58">
        <v>8</v>
      </c>
      <c r="AE96" s="58">
        <v>1</v>
      </c>
      <c r="AF96" s="58">
        <v>2</v>
      </c>
      <c r="AG96" s="58">
        <v>13</v>
      </c>
      <c r="AH96" s="59" t="s">
        <v>381</v>
      </c>
      <c r="AI96" s="58">
        <v>16</v>
      </c>
      <c r="AJ96" s="60"/>
      <c r="AK96" s="59" t="s">
        <v>391</v>
      </c>
      <c r="AL96" s="59">
        <f>IF(OR(NOT(ISBLANK(V96)),NOT(ISBLANK(W96)),NOT(ISBLANK(X96)),NOT(ISBLANK(Y96)),AD96=2,AD96=3),1,0)</f>
        <v>1</v>
      </c>
      <c r="AM96" s="59" t="s">
        <v>27</v>
      </c>
      <c r="AN96" s="59" t="s">
        <v>680</v>
      </c>
      <c r="AO96" s="58">
        <v>25</v>
      </c>
      <c r="AP96" s="59" t="s">
        <v>677</v>
      </c>
      <c r="AQ96" s="59" t="s">
        <v>694</v>
      </c>
      <c r="AR96" s="59" t="s">
        <v>27</v>
      </c>
      <c r="AS96" s="59" t="s">
        <v>27</v>
      </c>
      <c r="AT96" s="59" t="s">
        <v>692</v>
      </c>
      <c r="AU96" s="59" t="s">
        <v>27</v>
      </c>
      <c r="AV96" s="59" t="s">
        <v>27</v>
      </c>
      <c r="AW96" s="62"/>
      <c r="AX96" s="62" t="s">
        <v>746</v>
      </c>
      <c r="AY96" s="62">
        <v>11.64</v>
      </c>
      <c r="AZ96" s="62">
        <f>IF(Z96&gt;0,AY96/Z96,"")</f>
        <v>0.29100000000000004</v>
      </c>
      <c r="BA96" s="62">
        <f>IF(AY96&gt;0,Z96/AY96,"")</f>
        <v>3.4364261168384878</v>
      </c>
      <c r="BB96" s="62">
        <v>11.096</v>
      </c>
      <c r="BC96" s="62">
        <v>248</v>
      </c>
      <c r="BD96">
        <v>0.54313886606409201</v>
      </c>
      <c r="BE96" s="62" t="s">
        <v>782</v>
      </c>
      <c r="BF96" s="62">
        <v>1</v>
      </c>
      <c r="BG96" s="62"/>
      <c r="BH96" s="120">
        <v>2.496</v>
      </c>
      <c r="BI96" s="18"/>
      <c r="BJ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</row>
    <row r="97" spans="1:87" ht="14.25" customHeight="1" x14ac:dyDescent="0.25">
      <c r="A97" s="58">
        <v>190</v>
      </c>
      <c r="B97" s="59" t="s">
        <v>78</v>
      </c>
      <c r="C97" s="59" t="s">
        <v>26</v>
      </c>
      <c r="D97" s="59" t="s">
        <v>31</v>
      </c>
      <c r="E97" s="59"/>
      <c r="F97" s="59" t="s">
        <v>30</v>
      </c>
      <c r="G97" s="58">
        <v>62</v>
      </c>
      <c r="H97" s="58">
        <v>150</v>
      </c>
      <c r="I97" s="59" t="s">
        <v>124</v>
      </c>
      <c r="J97" s="58">
        <v>1391113645</v>
      </c>
      <c r="K97" s="58">
        <v>4.8</v>
      </c>
      <c r="L97" s="58">
        <v>0.48</v>
      </c>
      <c r="M97" s="60">
        <v>0</v>
      </c>
      <c r="N97" s="60">
        <v>0</v>
      </c>
      <c r="O97" s="60">
        <v>0</v>
      </c>
      <c r="P97" s="60">
        <v>0</v>
      </c>
      <c r="Q97" s="60">
        <v>0</v>
      </c>
      <c r="R97" s="60">
        <v>0</v>
      </c>
      <c r="S97" s="60">
        <v>0</v>
      </c>
      <c r="T97" s="60">
        <v>0</v>
      </c>
      <c r="U97" s="60">
        <v>0</v>
      </c>
      <c r="V97" s="60">
        <v>0</v>
      </c>
      <c r="W97" s="59">
        <v>0</v>
      </c>
      <c r="X97" s="60">
        <v>0</v>
      </c>
      <c r="Y97" s="60">
        <v>0</v>
      </c>
      <c r="Z97" s="59">
        <f>SUM(M97:Y97)</f>
        <v>0</v>
      </c>
      <c r="AA97" s="59">
        <f>SUM(U97:X97)</f>
        <v>0</v>
      </c>
      <c r="AB97" t="s">
        <v>782</v>
      </c>
      <c r="AC97" s="59">
        <v>0</v>
      </c>
      <c r="AD97" s="58">
        <v>0</v>
      </c>
      <c r="AE97" s="58">
        <v>0</v>
      </c>
      <c r="AF97" s="58">
        <v>0</v>
      </c>
      <c r="AG97" s="58">
        <v>0</v>
      </c>
      <c r="AH97" s="59" t="s">
        <v>381</v>
      </c>
      <c r="AI97" s="58">
        <v>16</v>
      </c>
      <c r="AJ97" s="60"/>
      <c r="AK97" s="59" t="s">
        <v>392</v>
      </c>
      <c r="AL97" s="59">
        <f>IF(OR(NOT(ISBLANK(V97)),NOT(ISBLANK(W97)),NOT(ISBLANK(X97)),NOT(ISBLANK(Y97)),AD97=2,AD97=3),1,0)</f>
        <v>1</v>
      </c>
      <c r="AM97" s="59" t="s">
        <v>27</v>
      </c>
      <c r="AN97" s="59" t="s">
        <v>680</v>
      </c>
      <c r="AO97" s="58">
        <v>24</v>
      </c>
      <c r="AP97" s="59" t="s">
        <v>677</v>
      </c>
      <c r="AQ97" s="59" t="s">
        <v>691</v>
      </c>
      <c r="AR97" s="59" t="s">
        <v>695</v>
      </c>
      <c r="AS97" s="59" t="s">
        <v>27</v>
      </c>
      <c r="AT97" s="59" t="s">
        <v>692</v>
      </c>
      <c r="AU97" s="59" t="s">
        <v>695</v>
      </c>
      <c r="AV97" s="59" t="s">
        <v>27</v>
      </c>
      <c r="AW97" s="62"/>
      <c r="AX97" s="62" t="s">
        <v>746</v>
      </c>
      <c r="AY97" s="62">
        <v>7.0750000000000002</v>
      </c>
      <c r="AZ97" s="62" t="str">
        <f>IF(Z97&gt;0,AY97/Z97,"")</f>
        <v/>
      </c>
      <c r="BA97" s="62">
        <f>IF(AY97&gt;0,Z97/AY97,"")</f>
        <v>0</v>
      </c>
      <c r="BB97" s="62">
        <v>5.2910000000000004</v>
      </c>
      <c r="BC97" s="62">
        <v>248</v>
      </c>
      <c r="BE97" s="62" t="s">
        <v>782</v>
      </c>
      <c r="BF97" s="62">
        <v>1</v>
      </c>
      <c r="BG97" s="62"/>
      <c r="BH97" s="120">
        <v>5.2910000000000004</v>
      </c>
      <c r="BI97" s="50"/>
      <c r="BJ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50"/>
    </row>
    <row r="98" spans="1:87" ht="14.25" customHeight="1" x14ac:dyDescent="0.25">
      <c r="A98" s="58">
        <v>206</v>
      </c>
      <c r="B98" s="59" t="s">
        <v>78</v>
      </c>
      <c r="C98" s="59" t="s">
        <v>26</v>
      </c>
      <c r="D98" s="59" t="s">
        <v>31</v>
      </c>
      <c r="E98" s="59"/>
      <c r="F98" s="59" t="s">
        <v>30</v>
      </c>
      <c r="G98" s="58">
        <v>62</v>
      </c>
      <c r="H98" s="58">
        <v>150</v>
      </c>
      <c r="I98" s="59" t="s">
        <v>126</v>
      </c>
      <c r="J98" s="58">
        <v>8916155192</v>
      </c>
      <c r="K98" s="58">
        <v>4.8</v>
      </c>
      <c r="L98" s="58">
        <v>0.48</v>
      </c>
      <c r="M98" s="60">
        <v>0</v>
      </c>
      <c r="N98" s="60">
        <v>0</v>
      </c>
      <c r="O98" s="60">
        <v>0</v>
      </c>
      <c r="P98" s="60">
        <v>0</v>
      </c>
      <c r="Q98" s="60">
        <v>0</v>
      </c>
      <c r="R98" s="60">
        <v>0</v>
      </c>
      <c r="S98" s="60">
        <v>0</v>
      </c>
      <c r="T98" s="60">
        <v>0</v>
      </c>
      <c r="U98" s="60">
        <v>0</v>
      </c>
      <c r="V98" s="60">
        <v>0</v>
      </c>
      <c r="W98" s="59">
        <v>0</v>
      </c>
      <c r="X98" s="60">
        <v>0</v>
      </c>
      <c r="Y98" s="60">
        <v>0</v>
      </c>
      <c r="Z98" s="59">
        <f>SUM(M98:Y98)</f>
        <v>0</v>
      </c>
      <c r="AA98" s="59">
        <f>SUM(U98:X98)</f>
        <v>0</v>
      </c>
      <c r="AB98" t="s">
        <v>782</v>
      </c>
      <c r="AC98" s="59">
        <v>0</v>
      </c>
      <c r="AD98" s="58">
        <v>0</v>
      </c>
      <c r="AE98" s="58">
        <v>0</v>
      </c>
      <c r="AF98" s="58">
        <v>0</v>
      </c>
      <c r="AG98" s="58">
        <v>0</v>
      </c>
      <c r="AH98" s="59" t="s">
        <v>381</v>
      </c>
      <c r="AI98" s="58">
        <v>16</v>
      </c>
      <c r="AJ98" s="60"/>
      <c r="AK98" s="59" t="s">
        <v>91</v>
      </c>
      <c r="AL98" s="59">
        <f>IF(OR(NOT(ISBLANK(V98)),NOT(ISBLANK(W98)),NOT(ISBLANK(X98)),NOT(ISBLANK(Y98)),AD98=2,AD98=3),1,0)</f>
        <v>1</v>
      </c>
      <c r="AM98" s="59" t="s">
        <v>27</v>
      </c>
      <c r="AN98" s="59" t="s">
        <v>680</v>
      </c>
      <c r="AO98" s="58">
        <v>30</v>
      </c>
      <c r="AP98" s="59" t="s">
        <v>677</v>
      </c>
      <c r="AQ98" s="59" t="s">
        <v>697</v>
      </c>
      <c r="AR98" s="59" t="s">
        <v>27</v>
      </c>
      <c r="AS98" s="59" t="s">
        <v>27</v>
      </c>
      <c r="AT98" s="59" t="s">
        <v>27</v>
      </c>
      <c r="AU98" s="59" t="s">
        <v>27</v>
      </c>
      <c r="AV98" s="59" t="s">
        <v>27</v>
      </c>
      <c r="AW98" s="62"/>
      <c r="AX98" s="62" t="s">
        <v>747</v>
      </c>
      <c r="AY98" s="62">
        <v>11.654</v>
      </c>
      <c r="AZ98" s="62" t="str">
        <f>IF(Z98&gt;0,AY98/Z98,"")</f>
        <v/>
      </c>
      <c r="BA98" s="62">
        <f>IF(AY98&gt;0,Z98/AY98,"")</f>
        <v>0</v>
      </c>
      <c r="BB98" s="62">
        <v>10.700000000000001</v>
      </c>
      <c r="BC98" s="62">
        <v>372</v>
      </c>
      <c r="BE98" s="62"/>
      <c r="BF98" s="62"/>
      <c r="BG98" s="62"/>
      <c r="BH98" s="120">
        <v>10.7</v>
      </c>
      <c r="BI98" s="18"/>
      <c r="BJ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</row>
    <row r="99" spans="1:87" ht="14.25" customHeight="1" x14ac:dyDescent="0.25">
      <c r="A99" s="58">
        <v>222</v>
      </c>
      <c r="B99" s="59" t="s">
        <v>78</v>
      </c>
      <c r="C99" s="59" t="s">
        <v>26</v>
      </c>
      <c r="D99" s="59" t="s">
        <v>31</v>
      </c>
      <c r="E99" s="59"/>
      <c r="F99" s="59" t="s">
        <v>30</v>
      </c>
      <c r="G99" s="58">
        <v>62</v>
      </c>
      <c r="H99" s="58">
        <v>150</v>
      </c>
      <c r="I99" s="59" t="s">
        <v>128</v>
      </c>
      <c r="J99" s="58">
        <v>9591208203</v>
      </c>
      <c r="K99" s="58">
        <v>4.8</v>
      </c>
      <c r="L99" s="58">
        <v>0.48</v>
      </c>
      <c r="M99" s="58">
        <v>1</v>
      </c>
      <c r="N99" s="60">
        <v>0</v>
      </c>
      <c r="O99" s="60">
        <v>0</v>
      </c>
      <c r="P99" s="58">
        <v>1</v>
      </c>
      <c r="Q99" s="60">
        <v>0</v>
      </c>
      <c r="R99" s="58">
        <v>1</v>
      </c>
      <c r="S99" s="60">
        <v>0</v>
      </c>
      <c r="T99" s="58">
        <v>1</v>
      </c>
      <c r="U99" s="60">
        <v>0</v>
      </c>
      <c r="V99" s="60">
        <v>0</v>
      </c>
      <c r="W99" s="59">
        <v>0</v>
      </c>
      <c r="X99" s="60">
        <v>0</v>
      </c>
      <c r="Y99" s="60">
        <v>0</v>
      </c>
      <c r="Z99" s="59">
        <f>SUM(M99:Y99)</f>
        <v>4</v>
      </c>
      <c r="AA99" s="59">
        <f>SUM(U99:X99)</f>
        <v>0</v>
      </c>
      <c r="AB99" t="s">
        <v>782</v>
      </c>
      <c r="AC99" s="59">
        <v>0</v>
      </c>
      <c r="AD99" s="58">
        <v>2</v>
      </c>
      <c r="AE99" s="58">
        <v>1</v>
      </c>
      <c r="AF99" s="58">
        <v>0</v>
      </c>
      <c r="AG99" s="58">
        <v>5</v>
      </c>
      <c r="AH99" s="59" t="s">
        <v>381</v>
      </c>
      <c r="AI99" s="58">
        <v>16</v>
      </c>
      <c r="AJ99" s="60"/>
      <c r="AK99" s="59" t="s">
        <v>393</v>
      </c>
      <c r="AL99" s="59">
        <f>IF(OR(NOT(ISBLANK(V99)),NOT(ISBLANK(W99)),NOT(ISBLANK(X99)),NOT(ISBLANK(Y99)),AD99=2,AD99=3),1,0)</f>
        <v>1</v>
      </c>
      <c r="AM99" s="59" t="s">
        <v>27</v>
      </c>
      <c r="AN99" s="59" t="s">
        <v>680</v>
      </c>
      <c r="AO99" s="58">
        <v>33</v>
      </c>
      <c r="AP99" s="59" t="s">
        <v>677</v>
      </c>
      <c r="AQ99" s="59" t="s">
        <v>698</v>
      </c>
      <c r="AR99" s="59" t="s">
        <v>27</v>
      </c>
      <c r="AS99" s="59" t="s">
        <v>699</v>
      </c>
      <c r="AT99" s="59" t="s">
        <v>27</v>
      </c>
      <c r="AU99" s="59" t="s">
        <v>27</v>
      </c>
      <c r="AV99" s="59" t="s">
        <v>27</v>
      </c>
      <c r="AW99" s="62"/>
      <c r="AX99" s="62" t="s">
        <v>748</v>
      </c>
      <c r="AY99" s="62">
        <v>17.626000000000001</v>
      </c>
      <c r="AZ99" s="62">
        <f>IF(Z99&gt;0,AY99/Z99,"")</f>
        <v>4.4065000000000003</v>
      </c>
      <c r="BA99" s="62">
        <f>IF(AY99&gt;0,Z99/AY99,"")</f>
        <v>0.22693747872461134</v>
      </c>
      <c r="BB99" s="62">
        <v>15.874000000000001</v>
      </c>
      <c r="BC99" s="62">
        <v>248</v>
      </c>
      <c r="BD99">
        <v>0</v>
      </c>
      <c r="BE99" s="62" t="s">
        <v>782</v>
      </c>
      <c r="BF99" s="62">
        <v>1</v>
      </c>
      <c r="BG99" s="62"/>
      <c r="BH99" s="120">
        <v>15.874000000000001</v>
      </c>
      <c r="BI99" s="18"/>
      <c r="BJ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</row>
    <row r="100" spans="1:87" ht="14.25" customHeight="1" x14ac:dyDescent="0.25">
      <c r="A100" s="58">
        <v>239</v>
      </c>
      <c r="B100" s="59" t="s">
        <v>78</v>
      </c>
      <c r="C100" s="59" t="s">
        <v>26</v>
      </c>
      <c r="D100" s="59" t="s">
        <v>31</v>
      </c>
      <c r="E100" s="59"/>
      <c r="F100" s="59" t="s">
        <v>30</v>
      </c>
      <c r="G100" s="58">
        <v>62</v>
      </c>
      <c r="H100" s="58">
        <v>150</v>
      </c>
      <c r="I100" s="59" t="s">
        <v>130</v>
      </c>
      <c r="J100" s="58">
        <v>3712062108</v>
      </c>
      <c r="K100" s="58">
        <v>4.8</v>
      </c>
      <c r="L100" s="58">
        <v>0.48</v>
      </c>
      <c r="M100" s="58">
        <v>10</v>
      </c>
      <c r="N100" s="60">
        <v>0</v>
      </c>
      <c r="O100" s="60">
        <v>0</v>
      </c>
      <c r="P100" s="58">
        <v>22</v>
      </c>
      <c r="Q100" s="58">
        <v>12</v>
      </c>
      <c r="R100" s="58">
        <v>1</v>
      </c>
      <c r="S100" s="58">
        <v>12</v>
      </c>
      <c r="T100" s="58">
        <v>1</v>
      </c>
      <c r="U100" s="58">
        <v>4</v>
      </c>
      <c r="V100" s="58">
        <v>2</v>
      </c>
      <c r="W100" s="59">
        <v>0</v>
      </c>
      <c r="X100" s="60">
        <v>0</v>
      </c>
      <c r="Y100" s="58">
        <v>6</v>
      </c>
      <c r="Z100" s="59">
        <f>SUM(M100:Y100)</f>
        <v>70</v>
      </c>
      <c r="AA100" s="59">
        <f>SUM(U100:X100)</f>
        <v>6</v>
      </c>
      <c r="AB100" t="s">
        <v>782</v>
      </c>
      <c r="AC100" s="59">
        <v>0</v>
      </c>
      <c r="AD100" s="58">
        <v>2</v>
      </c>
      <c r="AE100" s="58">
        <v>4</v>
      </c>
      <c r="AF100" s="58">
        <v>1</v>
      </c>
      <c r="AG100" s="58">
        <v>9</v>
      </c>
      <c r="AH100" s="59" t="s">
        <v>381</v>
      </c>
      <c r="AI100" s="58">
        <v>16</v>
      </c>
      <c r="AJ100" s="60"/>
      <c r="AK100" s="59" t="s">
        <v>394</v>
      </c>
      <c r="AL100" s="59">
        <f>IF(OR(NOT(ISBLANK(V100)),NOT(ISBLANK(W100)),NOT(ISBLANK(X100)),NOT(ISBLANK(Y100)),AD100=2,AD100=3),1,0)</f>
        <v>1</v>
      </c>
      <c r="AM100" s="59" t="s">
        <v>27</v>
      </c>
      <c r="AN100" s="59" t="s">
        <v>680</v>
      </c>
      <c r="AO100" s="58">
        <v>28</v>
      </c>
      <c r="AP100" s="59" t="s">
        <v>677</v>
      </c>
      <c r="AQ100" s="59" t="s">
        <v>700</v>
      </c>
      <c r="AR100" s="59" t="s">
        <v>695</v>
      </c>
      <c r="AS100" s="59" t="s">
        <v>701</v>
      </c>
      <c r="AT100" s="59" t="s">
        <v>27</v>
      </c>
      <c r="AU100" s="59" t="s">
        <v>27</v>
      </c>
      <c r="AV100" s="59" t="s">
        <v>27</v>
      </c>
      <c r="AW100" s="62"/>
      <c r="AX100" s="62" t="s">
        <v>748</v>
      </c>
      <c r="AY100" s="62">
        <v>15.874000000000001</v>
      </c>
      <c r="AZ100" s="62">
        <f>IF(Z100&gt;0,AY100/Z100,"")</f>
        <v>0.22677142857142857</v>
      </c>
      <c r="BA100" s="62">
        <f>IF(AY100&gt;0,Z100/AY100,"")</f>
        <v>4.4097265969509891</v>
      </c>
      <c r="BB100" s="62">
        <v>14.926</v>
      </c>
      <c r="BC100" s="62">
        <v>0</v>
      </c>
      <c r="BD100">
        <v>0.4961895813759265</v>
      </c>
      <c r="BE100" s="62" t="s">
        <v>781</v>
      </c>
      <c r="BF100" s="62">
        <v>1</v>
      </c>
      <c r="BG100" s="62">
        <v>1</v>
      </c>
      <c r="BH100" s="120">
        <v>14.926</v>
      </c>
      <c r="BI100" s="18"/>
      <c r="BJ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</row>
    <row r="101" spans="1:87" ht="14.25" customHeight="1" x14ac:dyDescent="0.25">
      <c r="A101" s="58">
        <v>255</v>
      </c>
      <c r="B101" s="59" t="s">
        <v>78</v>
      </c>
      <c r="C101" s="59" t="s">
        <v>26</v>
      </c>
      <c r="D101" s="59" t="s">
        <v>31</v>
      </c>
      <c r="E101" s="59"/>
      <c r="F101" s="59" t="s">
        <v>30</v>
      </c>
      <c r="G101" s="58">
        <v>62</v>
      </c>
      <c r="H101" s="58">
        <v>150</v>
      </c>
      <c r="I101" s="59" t="s">
        <v>130</v>
      </c>
      <c r="J101" s="58">
        <v>3712062108</v>
      </c>
      <c r="K101" s="58">
        <v>4.1333333333333302</v>
      </c>
      <c r="L101" s="58">
        <v>0.413333333333333</v>
      </c>
      <c r="M101" s="58">
        <v>3</v>
      </c>
      <c r="N101" s="60">
        <v>0</v>
      </c>
      <c r="O101" s="60">
        <v>0</v>
      </c>
      <c r="P101" s="58">
        <v>7</v>
      </c>
      <c r="Q101" s="58">
        <v>4</v>
      </c>
      <c r="R101" s="58">
        <v>3</v>
      </c>
      <c r="S101" s="58">
        <v>4</v>
      </c>
      <c r="T101" s="58">
        <v>1</v>
      </c>
      <c r="U101" s="60">
        <v>0</v>
      </c>
      <c r="V101" s="58">
        <v>2</v>
      </c>
      <c r="W101" s="59">
        <v>0</v>
      </c>
      <c r="X101" s="58">
        <v>1</v>
      </c>
      <c r="Y101" s="58">
        <v>3</v>
      </c>
      <c r="Z101" s="59">
        <f>SUM(M101:Y101)</f>
        <v>28</v>
      </c>
      <c r="AA101" s="59">
        <f>SUM(U101:X101)</f>
        <v>3</v>
      </c>
      <c r="AB101" t="s">
        <v>740</v>
      </c>
      <c r="AC101" s="59">
        <v>0</v>
      </c>
      <c r="AD101" s="58">
        <v>2</v>
      </c>
      <c r="AE101" s="58">
        <v>2</v>
      </c>
      <c r="AF101" s="58">
        <v>1</v>
      </c>
      <c r="AG101" s="58">
        <v>6</v>
      </c>
      <c r="AH101" s="59" t="s">
        <v>381</v>
      </c>
      <c r="AI101" s="58">
        <v>16</v>
      </c>
      <c r="AJ101" s="60"/>
      <c r="AK101" s="59" t="s">
        <v>395</v>
      </c>
      <c r="AL101" s="59">
        <f>IF(OR(NOT(ISBLANK(V101)),NOT(ISBLANK(W101)),NOT(ISBLANK(X101)),NOT(ISBLANK(Y101)),AD101=2,AD101=3),1,0)</f>
        <v>1</v>
      </c>
      <c r="AM101" s="59" t="s">
        <v>27</v>
      </c>
      <c r="AN101" s="59" t="s">
        <v>680</v>
      </c>
      <c r="AO101" s="58">
        <v>28</v>
      </c>
      <c r="AP101" s="59" t="s">
        <v>677</v>
      </c>
      <c r="AQ101" s="59" t="s">
        <v>700</v>
      </c>
      <c r="AR101" s="59" t="s">
        <v>695</v>
      </c>
      <c r="AS101" s="59" t="s">
        <v>701</v>
      </c>
      <c r="AT101" s="59" t="s">
        <v>27</v>
      </c>
      <c r="AU101" s="59" t="s">
        <v>27</v>
      </c>
      <c r="AV101" s="59" t="s">
        <v>27</v>
      </c>
      <c r="AW101" s="62"/>
      <c r="AX101" s="62" t="s">
        <v>748</v>
      </c>
      <c r="AY101" s="62">
        <v>17.021000000000001</v>
      </c>
      <c r="AZ101" s="62">
        <f>IF(Z101&gt;0,AY101/Z101,"")</f>
        <v>0.60789285714285712</v>
      </c>
      <c r="BA101" s="62">
        <f>IF(AY101&gt;0,Z101/AY101,"")</f>
        <v>1.6450267316843898</v>
      </c>
      <c r="BB101" s="62">
        <v>15.794</v>
      </c>
      <c r="BC101" s="62" t="s">
        <v>774</v>
      </c>
      <c r="BD101">
        <v>0.36805555555555558</v>
      </c>
      <c r="BE101" s="62"/>
      <c r="BF101" s="62"/>
      <c r="BG101" s="62"/>
      <c r="BH101" s="120">
        <v>4.5379999999999994</v>
      </c>
      <c r="BI101" s="50"/>
      <c r="BJ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0"/>
      <c r="CF101" s="50"/>
      <c r="CG101" s="50"/>
      <c r="CH101" s="50"/>
      <c r="CI101" s="50"/>
    </row>
    <row r="102" spans="1:87" ht="14.25" customHeight="1" x14ac:dyDescent="0.25">
      <c r="A102" s="58">
        <v>273</v>
      </c>
      <c r="B102" s="59" t="s">
        <v>78</v>
      </c>
      <c r="C102" s="59" t="s">
        <v>26</v>
      </c>
      <c r="D102" s="59" t="s">
        <v>31</v>
      </c>
      <c r="E102" s="59"/>
      <c r="F102" s="59" t="s">
        <v>30</v>
      </c>
      <c r="G102" s="58">
        <v>62</v>
      </c>
      <c r="H102" s="58">
        <v>150</v>
      </c>
      <c r="I102" s="59" t="s">
        <v>134</v>
      </c>
      <c r="J102" s="58">
        <v>828360120</v>
      </c>
      <c r="K102" s="58">
        <v>4.8</v>
      </c>
      <c r="L102" s="58">
        <v>0.48</v>
      </c>
      <c r="M102" s="60">
        <v>0</v>
      </c>
      <c r="N102" s="60">
        <v>0</v>
      </c>
      <c r="O102" s="60">
        <v>0</v>
      </c>
      <c r="P102" s="60">
        <v>0</v>
      </c>
      <c r="Q102" s="60">
        <v>0</v>
      </c>
      <c r="R102" s="60">
        <v>0</v>
      </c>
      <c r="S102" s="60">
        <v>0</v>
      </c>
      <c r="T102" s="60">
        <v>0</v>
      </c>
      <c r="U102" s="60">
        <v>0</v>
      </c>
      <c r="V102" s="60">
        <v>0</v>
      </c>
      <c r="W102" s="59">
        <v>0</v>
      </c>
      <c r="X102" s="60">
        <v>0</v>
      </c>
      <c r="Y102" s="60">
        <v>0</v>
      </c>
      <c r="Z102" s="59">
        <f>SUM(M102:Y102)</f>
        <v>0</v>
      </c>
      <c r="AA102" s="59">
        <f>SUM(U102:X102)</f>
        <v>0</v>
      </c>
      <c r="AB102" t="s">
        <v>782</v>
      </c>
      <c r="AC102" s="59">
        <v>0</v>
      </c>
      <c r="AD102" s="58">
        <v>0</v>
      </c>
      <c r="AE102" s="58">
        <v>0</v>
      </c>
      <c r="AF102" s="58">
        <v>0</v>
      </c>
      <c r="AG102" s="58">
        <v>0</v>
      </c>
      <c r="AH102" s="59" t="s">
        <v>381</v>
      </c>
      <c r="AI102" s="58">
        <v>16</v>
      </c>
      <c r="AJ102" s="60"/>
      <c r="AK102" s="59" t="s">
        <v>91</v>
      </c>
      <c r="AL102" s="59">
        <f>IF(OR(NOT(ISBLANK(V102)),NOT(ISBLANK(W102)),NOT(ISBLANK(X102)),NOT(ISBLANK(Y102)),AD102=2,AD102=3),1,0)</f>
        <v>1</v>
      </c>
      <c r="AM102" s="59" t="s">
        <v>27</v>
      </c>
      <c r="AN102" s="59" t="s">
        <v>673</v>
      </c>
      <c r="AO102" s="58">
        <v>26</v>
      </c>
      <c r="AP102" s="59" t="s">
        <v>674</v>
      </c>
      <c r="AQ102" s="59" t="s">
        <v>678</v>
      </c>
      <c r="AR102" s="59" t="s">
        <v>27</v>
      </c>
      <c r="AS102" s="59" t="s">
        <v>702</v>
      </c>
      <c r="AT102" s="59" t="s">
        <v>27</v>
      </c>
      <c r="AU102" s="59" t="s">
        <v>27</v>
      </c>
      <c r="AV102" s="59" t="s">
        <v>27</v>
      </c>
      <c r="AW102" s="62"/>
      <c r="AX102" s="62" t="s">
        <v>748</v>
      </c>
      <c r="AY102" s="62">
        <v>22.632999999999999</v>
      </c>
      <c r="AZ102" s="62" t="str">
        <f>IF(Z102&gt;0,AY102/Z102,"")</f>
        <v/>
      </c>
      <c r="BA102" s="62">
        <f>IF(AY102&gt;0,Z102/AY102,"")</f>
        <v>0</v>
      </c>
      <c r="BB102" s="62">
        <v>21.637</v>
      </c>
      <c r="BC102" s="62">
        <v>248</v>
      </c>
      <c r="BE102" s="62" t="s">
        <v>782</v>
      </c>
      <c r="BF102" s="62">
        <v>1</v>
      </c>
      <c r="BG102" s="62"/>
      <c r="BH102" s="120">
        <v>21.637</v>
      </c>
      <c r="BI102" s="18"/>
      <c r="BJ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</row>
    <row r="103" spans="1:87" ht="14.25" customHeight="1" x14ac:dyDescent="0.25">
      <c r="A103" s="58">
        <v>289</v>
      </c>
      <c r="B103" s="59" t="s">
        <v>78</v>
      </c>
      <c r="C103" s="59" t="s">
        <v>28</v>
      </c>
      <c r="D103" s="59" t="s">
        <v>31</v>
      </c>
      <c r="E103" s="59"/>
      <c r="F103" s="59" t="s">
        <v>30</v>
      </c>
      <c r="G103" s="58">
        <v>62</v>
      </c>
      <c r="H103" s="58">
        <v>150</v>
      </c>
      <c r="I103" s="59" t="s">
        <v>135</v>
      </c>
      <c r="J103" s="58">
        <v>7717685176</v>
      </c>
      <c r="K103" s="58">
        <v>3.8666666666666698</v>
      </c>
      <c r="L103" s="58">
        <v>0.38666666666666699</v>
      </c>
      <c r="M103" s="60">
        <v>0</v>
      </c>
      <c r="N103" s="60">
        <v>0</v>
      </c>
      <c r="O103" s="60">
        <v>0</v>
      </c>
      <c r="P103" s="60">
        <v>0</v>
      </c>
      <c r="Q103" s="60">
        <v>0</v>
      </c>
      <c r="R103" s="60">
        <v>0</v>
      </c>
      <c r="S103" s="60">
        <v>0</v>
      </c>
      <c r="T103" s="60">
        <v>0</v>
      </c>
      <c r="U103" s="60">
        <v>0</v>
      </c>
      <c r="V103" s="60">
        <v>0</v>
      </c>
      <c r="W103" s="59">
        <v>0</v>
      </c>
      <c r="X103" s="60">
        <v>0</v>
      </c>
      <c r="Y103" s="60">
        <v>0</v>
      </c>
      <c r="Z103" s="59">
        <f>SUM(M103:Y103)</f>
        <v>0</v>
      </c>
      <c r="AA103" s="59">
        <f>SUM(U103:X103)</f>
        <v>0</v>
      </c>
      <c r="AB103" t="s">
        <v>782</v>
      </c>
      <c r="AC103" s="61">
        <v>3</v>
      </c>
      <c r="AD103" s="58">
        <v>0</v>
      </c>
      <c r="AE103" s="58">
        <v>0</v>
      </c>
      <c r="AF103" s="58">
        <v>0</v>
      </c>
      <c r="AG103" s="58">
        <v>0</v>
      </c>
      <c r="AH103" s="59" t="s">
        <v>381</v>
      </c>
      <c r="AI103" s="58">
        <v>16</v>
      </c>
      <c r="AJ103" s="60"/>
      <c r="AK103" s="59" t="s">
        <v>377</v>
      </c>
      <c r="AL103" s="59">
        <f>IF(OR(NOT(ISBLANK(V103)),NOT(ISBLANK(W103)),NOT(ISBLANK(X103)),NOT(ISBLANK(Y103)),AD103=2,AD103=3),1,0)</f>
        <v>1</v>
      </c>
      <c r="AM103" s="59" t="s">
        <v>27</v>
      </c>
      <c r="AN103" s="59" t="s">
        <v>680</v>
      </c>
      <c r="AO103" s="58">
        <v>24</v>
      </c>
      <c r="AP103" s="59" t="s">
        <v>677</v>
      </c>
      <c r="AQ103" s="59" t="s">
        <v>691</v>
      </c>
      <c r="AR103" s="59" t="s">
        <v>27</v>
      </c>
      <c r="AS103" s="59" t="s">
        <v>27</v>
      </c>
      <c r="AT103" s="59" t="s">
        <v>27</v>
      </c>
      <c r="AU103" s="59" t="s">
        <v>27</v>
      </c>
      <c r="AV103" s="59" t="s">
        <v>27</v>
      </c>
      <c r="AW103" s="62"/>
      <c r="AX103" s="62" t="s">
        <v>747</v>
      </c>
      <c r="AY103" s="62">
        <v>4.1680000000000001</v>
      </c>
      <c r="AZ103" s="62" t="str">
        <f>IF(Z103&gt;0,AY103/Z103,"")</f>
        <v/>
      </c>
      <c r="BA103" s="62">
        <f>IF(AY103&gt;0,Z103/AY103,"")</f>
        <v>0</v>
      </c>
      <c r="BB103" s="62">
        <v>3.4750000000000001</v>
      </c>
      <c r="BC103" s="62"/>
      <c r="BE103" s="62" t="s">
        <v>781</v>
      </c>
      <c r="BF103" s="62">
        <v>1</v>
      </c>
      <c r="BG103" s="62">
        <v>1</v>
      </c>
      <c r="BH103" s="120">
        <v>2.7629999999999999</v>
      </c>
      <c r="BI103" s="18"/>
      <c r="BJ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</row>
    <row r="104" spans="1:87" ht="14.25" customHeight="1" x14ac:dyDescent="0.25">
      <c r="A104" s="58">
        <v>310</v>
      </c>
      <c r="B104" s="59" t="s">
        <v>78</v>
      </c>
      <c r="C104" s="59" t="s">
        <v>28</v>
      </c>
      <c r="D104" s="59" t="s">
        <v>31</v>
      </c>
      <c r="E104" s="59"/>
      <c r="F104" s="59" t="s">
        <v>30</v>
      </c>
      <c r="G104" s="58">
        <v>62</v>
      </c>
      <c r="H104" s="58">
        <v>150</v>
      </c>
      <c r="I104" s="59" t="s">
        <v>140</v>
      </c>
      <c r="J104" s="58">
        <v>79247246103</v>
      </c>
      <c r="K104" s="58">
        <v>3.8666666666666698</v>
      </c>
      <c r="L104" s="58">
        <v>0.38666666666666699</v>
      </c>
      <c r="M104" s="58">
        <v>7</v>
      </c>
      <c r="N104" s="60">
        <v>0</v>
      </c>
      <c r="O104" s="60">
        <v>0</v>
      </c>
      <c r="P104" s="58">
        <v>14</v>
      </c>
      <c r="Q104" s="58">
        <v>6</v>
      </c>
      <c r="R104" s="58">
        <v>1</v>
      </c>
      <c r="S104" s="58">
        <v>6</v>
      </c>
      <c r="T104" s="58">
        <v>1</v>
      </c>
      <c r="U104" s="60">
        <v>0</v>
      </c>
      <c r="V104" s="58">
        <v>3</v>
      </c>
      <c r="W104" s="59">
        <v>0</v>
      </c>
      <c r="X104" s="58">
        <v>2</v>
      </c>
      <c r="Y104" s="58">
        <v>5</v>
      </c>
      <c r="Z104" s="59">
        <f>SUM(M104:Y104)</f>
        <v>45</v>
      </c>
      <c r="AA104" s="59">
        <f>SUM(U104:X104)</f>
        <v>5</v>
      </c>
      <c r="AB104" t="s">
        <v>782</v>
      </c>
      <c r="AC104" s="59">
        <v>0</v>
      </c>
      <c r="AD104" s="58">
        <v>4</v>
      </c>
      <c r="AE104" s="58">
        <v>2</v>
      </c>
      <c r="AF104" s="58">
        <v>2</v>
      </c>
      <c r="AG104" s="58">
        <v>9</v>
      </c>
      <c r="AH104" s="59" t="s">
        <v>381</v>
      </c>
      <c r="AI104" s="58">
        <v>16</v>
      </c>
      <c r="AJ104" s="60"/>
      <c r="AK104" s="59" t="s">
        <v>396</v>
      </c>
      <c r="AL104" s="59">
        <f>IF(OR(NOT(ISBLANK(V104)),NOT(ISBLANK(W104)),NOT(ISBLANK(X104)),NOT(ISBLANK(Y104)),AD104=2,AD104=3),1,0)</f>
        <v>1</v>
      </c>
      <c r="AM104" s="59" t="s">
        <v>27</v>
      </c>
      <c r="AN104" s="59" t="s">
        <v>673</v>
      </c>
      <c r="AO104" s="58">
        <v>18</v>
      </c>
      <c r="AP104" s="59" t="s">
        <v>674</v>
      </c>
      <c r="AQ104" s="59" t="s">
        <v>705</v>
      </c>
      <c r="AR104" s="59" t="s">
        <v>27</v>
      </c>
      <c r="AS104" s="59" t="s">
        <v>686</v>
      </c>
      <c r="AT104" s="59" t="s">
        <v>27</v>
      </c>
      <c r="AU104" s="59" t="s">
        <v>27</v>
      </c>
      <c r="AV104" s="59" t="s">
        <v>27</v>
      </c>
      <c r="AW104" s="62"/>
      <c r="AX104" s="62" t="s">
        <v>747</v>
      </c>
      <c r="AY104" s="62">
        <v>11.871</v>
      </c>
      <c r="AZ104" s="62">
        <f>IF(Z104&gt;0,AY104/Z104,"")</f>
        <v>0.26380000000000003</v>
      </c>
      <c r="BA104" s="62">
        <f>IF(AY104&gt;0,Z104/AY104,"")</f>
        <v>3.7907505686125851</v>
      </c>
      <c r="BB104" s="62">
        <v>9.9450000000000003</v>
      </c>
      <c r="BC104" s="62">
        <v>248</v>
      </c>
      <c r="BD104">
        <v>0.35096020038964654</v>
      </c>
      <c r="BE104" s="62" t="s">
        <v>782</v>
      </c>
      <c r="BF104" s="62">
        <v>1</v>
      </c>
      <c r="BG104" s="62"/>
      <c r="BH104" s="120">
        <v>9.9449999999999985</v>
      </c>
      <c r="BI104" s="18"/>
      <c r="BJ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</row>
    <row r="105" spans="1:87" ht="14.25" customHeight="1" x14ac:dyDescent="0.25">
      <c r="A105" s="58">
        <v>326</v>
      </c>
      <c r="B105" s="59" t="s">
        <v>78</v>
      </c>
      <c r="C105" s="59" t="s">
        <v>26</v>
      </c>
      <c r="D105" s="59" t="s">
        <v>31</v>
      </c>
      <c r="E105" s="59"/>
      <c r="F105" s="59" t="s">
        <v>30</v>
      </c>
      <c r="G105" s="58">
        <v>62</v>
      </c>
      <c r="H105" s="58">
        <v>150</v>
      </c>
      <c r="I105" s="59" t="s">
        <v>142</v>
      </c>
      <c r="J105" s="58">
        <v>8282194225</v>
      </c>
      <c r="K105" s="58">
        <v>4.1333333333333302</v>
      </c>
      <c r="L105" s="58">
        <v>0.413333333333333</v>
      </c>
      <c r="M105" s="58">
        <v>4</v>
      </c>
      <c r="N105" s="60">
        <v>0</v>
      </c>
      <c r="O105" s="60">
        <v>0</v>
      </c>
      <c r="P105" s="58">
        <v>10</v>
      </c>
      <c r="Q105" s="58">
        <v>6</v>
      </c>
      <c r="R105" s="58">
        <v>1</v>
      </c>
      <c r="S105" s="58">
        <v>6</v>
      </c>
      <c r="T105" s="58">
        <v>1</v>
      </c>
      <c r="U105" s="58">
        <v>2</v>
      </c>
      <c r="V105" s="58">
        <v>0.5</v>
      </c>
      <c r="W105" s="59">
        <v>0</v>
      </c>
      <c r="X105" s="58">
        <v>0.5</v>
      </c>
      <c r="Y105" s="58">
        <v>3</v>
      </c>
      <c r="Z105" s="59">
        <f>SUM(M105:Y105)</f>
        <v>34</v>
      </c>
      <c r="AA105" s="59">
        <f>SUM(U105:X105)</f>
        <v>3</v>
      </c>
      <c r="AB105" t="s">
        <v>740</v>
      </c>
      <c r="AC105" s="59">
        <v>0</v>
      </c>
      <c r="AD105" s="58">
        <v>5</v>
      </c>
      <c r="AE105" s="58">
        <v>3</v>
      </c>
      <c r="AF105" s="58">
        <v>1</v>
      </c>
      <c r="AG105" s="58">
        <v>11</v>
      </c>
      <c r="AH105" s="59" t="s">
        <v>381</v>
      </c>
      <c r="AI105" s="58">
        <v>16</v>
      </c>
      <c r="AJ105" s="60"/>
      <c r="AK105" s="59" t="s">
        <v>397</v>
      </c>
      <c r="AL105" s="59">
        <f>IF(OR(NOT(ISBLANK(V105)),NOT(ISBLANK(W105)),NOT(ISBLANK(X105)),NOT(ISBLANK(Y105)),AD105=2,AD105=3),1,0)</f>
        <v>1</v>
      </c>
      <c r="AM105" s="59" t="s">
        <v>27</v>
      </c>
      <c r="AN105" s="59" t="s">
        <v>680</v>
      </c>
      <c r="AO105" s="58">
        <v>27</v>
      </c>
      <c r="AP105" s="59" t="s">
        <v>677</v>
      </c>
      <c r="AQ105" s="59" t="s">
        <v>691</v>
      </c>
      <c r="AR105" s="59" t="s">
        <v>695</v>
      </c>
      <c r="AS105" s="59" t="s">
        <v>27</v>
      </c>
      <c r="AT105" s="59" t="s">
        <v>692</v>
      </c>
      <c r="AU105" s="59" t="s">
        <v>27</v>
      </c>
      <c r="AV105" s="59" t="s">
        <v>27</v>
      </c>
      <c r="AW105" s="62"/>
      <c r="AX105" s="62" t="s">
        <v>746</v>
      </c>
      <c r="AY105" s="62">
        <v>15.565</v>
      </c>
      <c r="AZ105" s="62">
        <f>IF(Z105&gt;0,AY105/Z105,"")</f>
        <v>0.4577941176470588</v>
      </c>
      <c r="BA105" s="62">
        <f>IF(AY105&gt;0,Z105/AY105,"")</f>
        <v>2.1843880501124318</v>
      </c>
      <c r="BB105" s="62">
        <v>14.285</v>
      </c>
      <c r="BC105" s="62">
        <v>124</v>
      </c>
      <c r="BD105">
        <v>0.27789473684210525</v>
      </c>
      <c r="BE105" s="62"/>
      <c r="BF105" s="62"/>
      <c r="BG105" s="62"/>
      <c r="BH105" s="120">
        <v>14.285</v>
      </c>
      <c r="BI105" s="18"/>
      <c r="BJ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</row>
    <row r="106" spans="1:87" ht="14.25" customHeight="1" x14ac:dyDescent="0.25">
      <c r="A106" s="58">
        <v>347</v>
      </c>
      <c r="B106" s="59" t="s">
        <v>78</v>
      </c>
      <c r="C106" s="59" t="s">
        <v>28</v>
      </c>
      <c r="D106" s="59" t="s">
        <v>31</v>
      </c>
      <c r="E106" s="59"/>
      <c r="F106" s="59" t="s">
        <v>30</v>
      </c>
      <c r="G106" s="58">
        <v>62</v>
      </c>
      <c r="H106" s="58">
        <v>150</v>
      </c>
      <c r="I106" s="59" t="s">
        <v>146</v>
      </c>
      <c r="J106" s="58">
        <v>94222252116</v>
      </c>
      <c r="K106" s="58">
        <v>3.8666666666666698</v>
      </c>
      <c r="L106" s="58">
        <v>0.38666666666666699</v>
      </c>
      <c r="M106" s="58">
        <v>2</v>
      </c>
      <c r="N106" s="60">
        <v>0</v>
      </c>
      <c r="O106" s="60">
        <v>0</v>
      </c>
      <c r="P106" s="58">
        <v>6</v>
      </c>
      <c r="Q106" s="58">
        <v>3</v>
      </c>
      <c r="R106" s="58">
        <v>3</v>
      </c>
      <c r="S106" s="58">
        <v>3</v>
      </c>
      <c r="T106" s="58">
        <v>1</v>
      </c>
      <c r="U106" s="58">
        <v>1</v>
      </c>
      <c r="V106" s="58">
        <v>0.5</v>
      </c>
      <c r="W106" s="59">
        <v>0</v>
      </c>
      <c r="X106" s="58">
        <v>0.5</v>
      </c>
      <c r="Y106" s="58">
        <v>2</v>
      </c>
      <c r="Z106" s="59">
        <f>SUM(M106:Y106)</f>
        <v>22</v>
      </c>
      <c r="AA106" s="59">
        <f>SUM(U106:X106)</f>
        <v>2</v>
      </c>
      <c r="AB106" t="s">
        <v>782</v>
      </c>
      <c r="AC106" s="59">
        <v>0</v>
      </c>
      <c r="AD106" s="58">
        <v>7</v>
      </c>
      <c r="AE106" s="58">
        <v>3</v>
      </c>
      <c r="AF106" s="58">
        <v>5</v>
      </c>
      <c r="AG106" s="58">
        <v>19</v>
      </c>
      <c r="AH106" s="59" t="s">
        <v>381</v>
      </c>
      <c r="AI106" s="58">
        <v>16</v>
      </c>
      <c r="AJ106" s="58">
        <v>1</v>
      </c>
      <c r="AK106" s="59" t="s">
        <v>398</v>
      </c>
      <c r="AL106" s="59">
        <f>IF(OR(NOT(ISBLANK(V106)),NOT(ISBLANK(W106)),NOT(ISBLANK(X106)),NOT(ISBLANK(Y106)),AD106=2,AD106=3),1,0)</f>
        <v>1</v>
      </c>
      <c r="AM106" s="59" t="s">
        <v>27</v>
      </c>
      <c r="AN106" s="59" t="s">
        <v>680</v>
      </c>
      <c r="AO106" s="58">
        <v>36</v>
      </c>
      <c r="AP106" s="59" t="s">
        <v>677</v>
      </c>
      <c r="AQ106" s="59" t="s">
        <v>707</v>
      </c>
      <c r="AR106" s="59" t="s">
        <v>27</v>
      </c>
      <c r="AS106" s="59" t="s">
        <v>708</v>
      </c>
      <c r="AT106" s="59" t="s">
        <v>27</v>
      </c>
      <c r="AU106" s="59" t="s">
        <v>27</v>
      </c>
      <c r="AV106" s="59" t="s">
        <v>27</v>
      </c>
      <c r="AW106" s="62"/>
      <c r="AX106" s="62" t="s">
        <v>748</v>
      </c>
      <c r="AY106" s="62">
        <v>15.029</v>
      </c>
      <c r="AZ106" s="62">
        <f>IF(Z106&gt;0,AY106/Z106,"")</f>
        <v>0.68313636363636365</v>
      </c>
      <c r="BA106" s="62">
        <f>IF(AY106&gt;0,Z106/AY106,"")</f>
        <v>1.4638365826069599</v>
      </c>
      <c r="BB106" s="62">
        <v>13.071</v>
      </c>
      <c r="BC106" s="62">
        <v>372</v>
      </c>
      <c r="BD106">
        <v>0.93085655314757487</v>
      </c>
      <c r="BE106" s="62"/>
      <c r="BF106" s="62"/>
      <c r="BG106" s="62"/>
      <c r="BH106" s="120">
        <v>6.8040000000000003</v>
      </c>
      <c r="BI106" s="50"/>
      <c r="BJ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</row>
    <row r="107" spans="1:87" ht="14.25" customHeight="1" x14ac:dyDescent="0.25">
      <c r="A107" s="58">
        <v>363</v>
      </c>
      <c r="B107" s="59" t="s">
        <v>78</v>
      </c>
      <c r="C107" s="59" t="s">
        <v>26</v>
      </c>
      <c r="D107" s="59" t="s">
        <v>31</v>
      </c>
      <c r="E107" s="59"/>
      <c r="F107" s="59" t="s">
        <v>30</v>
      </c>
      <c r="G107" s="58">
        <v>62</v>
      </c>
      <c r="H107" s="58">
        <v>150</v>
      </c>
      <c r="I107" s="59" t="s">
        <v>147</v>
      </c>
      <c r="J107" s="58">
        <v>84463153</v>
      </c>
      <c r="K107" s="58">
        <v>4.3333333333333304</v>
      </c>
      <c r="L107" s="58">
        <v>0.43333333333333302</v>
      </c>
      <c r="M107" s="58">
        <v>4</v>
      </c>
      <c r="N107" s="60">
        <v>0</v>
      </c>
      <c r="O107" s="60">
        <v>0</v>
      </c>
      <c r="P107" s="58">
        <v>11</v>
      </c>
      <c r="Q107" s="58">
        <v>5</v>
      </c>
      <c r="R107" s="58">
        <v>3</v>
      </c>
      <c r="S107" s="58">
        <v>5</v>
      </c>
      <c r="T107" s="58">
        <v>1</v>
      </c>
      <c r="U107" s="58">
        <v>2</v>
      </c>
      <c r="V107" s="58">
        <v>2.5</v>
      </c>
      <c r="W107" s="59">
        <v>0</v>
      </c>
      <c r="X107" s="58">
        <v>0.5</v>
      </c>
      <c r="Y107" s="58">
        <v>5</v>
      </c>
      <c r="Z107" s="59">
        <f>SUM(M107:Y107)</f>
        <v>39</v>
      </c>
      <c r="AA107" s="59">
        <f>SUM(U107:X107)</f>
        <v>5</v>
      </c>
      <c r="AB107" t="s">
        <v>89</v>
      </c>
      <c r="AC107" s="59">
        <v>0</v>
      </c>
      <c r="AD107" s="58">
        <v>5</v>
      </c>
      <c r="AE107" s="58">
        <v>1</v>
      </c>
      <c r="AF107" s="58">
        <v>1</v>
      </c>
      <c r="AG107" s="58">
        <v>8</v>
      </c>
      <c r="AH107" s="59" t="s">
        <v>381</v>
      </c>
      <c r="AI107" s="58">
        <v>16</v>
      </c>
      <c r="AJ107" s="60"/>
      <c r="AK107" s="59" t="s">
        <v>399</v>
      </c>
      <c r="AL107" s="59">
        <f>IF(OR(NOT(ISBLANK(V107)),NOT(ISBLANK(W107)),NOT(ISBLANK(X107)),NOT(ISBLANK(Y107)),AD107=2,AD107=3),1,0)</f>
        <v>1</v>
      </c>
      <c r="AM107" s="59" t="s">
        <v>27</v>
      </c>
      <c r="AN107" s="59" t="s">
        <v>680</v>
      </c>
      <c r="AO107" s="58">
        <v>26</v>
      </c>
      <c r="AP107" s="59" t="s">
        <v>677</v>
      </c>
      <c r="AQ107" s="59" t="s">
        <v>709</v>
      </c>
      <c r="AR107" s="59" t="s">
        <v>27</v>
      </c>
      <c r="AS107" s="59" t="s">
        <v>27</v>
      </c>
      <c r="AT107" s="59" t="s">
        <v>692</v>
      </c>
      <c r="AU107" s="59" t="s">
        <v>695</v>
      </c>
      <c r="AV107" s="59" t="s">
        <v>27</v>
      </c>
      <c r="AW107" s="62"/>
      <c r="AX107" s="62" t="s">
        <v>746</v>
      </c>
      <c r="AY107" s="62">
        <v>12.065</v>
      </c>
      <c r="AZ107" s="62">
        <f>IF(Z107&gt;0,AY107/Z107,"")</f>
        <v>0.30935897435897436</v>
      </c>
      <c r="BA107" s="62">
        <f>IF(AY107&gt;0,Z107/AY107,"")</f>
        <v>3.232490675507667</v>
      </c>
      <c r="BB107" s="62">
        <v>8.343</v>
      </c>
      <c r="BC107" s="62">
        <v>248</v>
      </c>
      <c r="BD107">
        <v>0.49769186381996539</v>
      </c>
      <c r="BE107" s="62"/>
      <c r="BF107" s="62"/>
      <c r="BG107" s="62"/>
      <c r="BH107" s="120">
        <v>5.2149999999999999</v>
      </c>
      <c r="BI107" s="18"/>
      <c r="BJ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</row>
    <row r="108" spans="1:87" ht="14.25" customHeight="1" x14ac:dyDescent="0.25">
      <c r="A108" s="58">
        <v>379</v>
      </c>
      <c r="B108" s="59" t="s">
        <v>78</v>
      </c>
      <c r="C108" s="59" t="s">
        <v>26</v>
      </c>
      <c r="D108" s="59" t="s">
        <v>31</v>
      </c>
      <c r="E108" s="59"/>
      <c r="F108" s="59" t="s">
        <v>30</v>
      </c>
      <c r="G108" s="58">
        <v>62</v>
      </c>
      <c r="H108" s="58">
        <v>150</v>
      </c>
      <c r="I108" s="59" t="s">
        <v>149</v>
      </c>
      <c r="J108" s="58">
        <v>8877127178</v>
      </c>
      <c r="K108" s="58">
        <v>4.8</v>
      </c>
      <c r="L108" s="58">
        <v>0.48</v>
      </c>
      <c r="M108" s="58">
        <v>2</v>
      </c>
      <c r="N108" s="60">
        <v>0</v>
      </c>
      <c r="O108" s="60">
        <v>0</v>
      </c>
      <c r="P108" s="58">
        <v>4</v>
      </c>
      <c r="Q108" s="58">
        <v>2</v>
      </c>
      <c r="R108" s="58">
        <v>1</v>
      </c>
      <c r="S108" s="58">
        <v>2</v>
      </c>
      <c r="T108" s="58">
        <v>1</v>
      </c>
      <c r="U108" s="60">
        <v>0</v>
      </c>
      <c r="V108" s="58">
        <v>0.5</v>
      </c>
      <c r="W108" s="59">
        <v>0</v>
      </c>
      <c r="X108" s="58">
        <v>0.5</v>
      </c>
      <c r="Y108" s="58">
        <v>1</v>
      </c>
      <c r="Z108" s="59">
        <f>SUM(M108:Y108)</f>
        <v>14</v>
      </c>
      <c r="AA108" s="59">
        <f>SUM(U108:X108)</f>
        <v>1</v>
      </c>
      <c r="AB108" t="s">
        <v>782</v>
      </c>
      <c r="AC108" s="59">
        <v>0</v>
      </c>
      <c r="AD108" s="58">
        <v>5</v>
      </c>
      <c r="AE108" s="58">
        <v>2</v>
      </c>
      <c r="AF108" s="58">
        <v>0</v>
      </c>
      <c r="AG108" s="58">
        <v>9</v>
      </c>
      <c r="AH108" s="59" t="s">
        <v>381</v>
      </c>
      <c r="AI108" s="58">
        <v>16</v>
      </c>
      <c r="AJ108" s="60"/>
      <c r="AK108" s="59" t="s">
        <v>400</v>
      </c>
      <c r="AL108" s="59">
        <f>IF(OR(NOT(ISBLANK(V108)),NOT(ISBLANK(W108)),NOT(ISBLANK(X108)),NOT(ISBLANK(Y108)),AD108=2,AD108=3),1,0)</f>
        <v>1</v>
      </c>
      <c r="AM108" s="59" t="s">
        <v>27</v>
      </c>
      <c r="AN108" s="59" t="s">
        <v>680</v>
      </c>
      <c r="AO108" s="58">
        <v>24</v>
      </c>
      <c r="AP108" s="59" t="s">
        <v>677</v>
      </c>
      <c r="AQ108" s="59" t="s">
        <v>711</v>
      </c>
      <c r="AR108" s="59" t="s">
        <v>27</v>
      </c>
      <c r="AS108" s="59" t="s">
        <v>686</v>
      </c>
      <c r="AT108" s="59" t="s">
        <v>27</v>
      </c>
      <c r="AU108" s="59" t="s">
        <v>27</v>
      </c>
      <c r="AV108" s="59" t="s">
        <v>27</v>
      </c>
      <c r="AW108" s="62"/>
      <c r="AX108" s="62" t="s">
        <v>747</v>
      </c>
      <c r="AY108" s="62">
        <v>9.6910000000000007</v>
      </c>
      <c r="AZ108" s="62">
        <f>IF(Z108&gt;0,AY108/Z108,"")</f>
        <v>0.69221428571428578</v>
      </c>
      <c r="BA108" s="62">
        <f>IF(AY108&gt;0,Z108/AY108,"")</f>
        <v>1.4446393561036013</v>
      </c>
      <c r="BB108" s="62">
        <v>8.5139999999999993</v>
      </c>
      <c r="BC108" s="62">
        <v>372</v>
      </c>
      <c r="BD108">
        <v>0.24836601307189543</v>
      </c>
      <c r="BE108" s="62"/>
      <c r="BF108" s="62"/>
      <c r="BG108" s="62"/>
      <c r="BH108" s="120">
        <v>8.5139999999999993</v>
      </c>
      <c r="BI108" s="18"/>
      <c r="BJ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</row>
    <row r="109" spans="1:87" ht="14.25" customHeight="1" x14ac:dyDescent="0.25">
      <c r="A109" s="58">
        <v>395</v>
      </c>
      <c r="B109" s="59" t="s">
        <v>78</v>
      </c>
      <c r="C109" s="59" t="s">
        <v>26</v>
      </c>
      <c r="D109" s="59" t="s">
        <v>31</v>
      </c>
      <c r="E109" s="59"/>
      <c r="F109" s="59" t="s">
        <v>30</v>
      </c>
      <c r="G109" s="58">
        <v>62</v>
      </c>
      <c r="H109" s="58">
        <v>150</v>
      </c>
      <c r="I109" s="59" t="s">
        <v>81</v>
      </c>
      <c r="J109" s="58">
        <v>9591241137</v>
      </c>
      <c r="K109" s="58">
        <v>4.8</v>
      </c>
      <c r="L109" s="58">
        <v>0.48</v>
      </c>
      <c r="M109" s="58">
        <v>1</v>
      </c>
      <c r="N109" s="60">
        <v>0</v>
      </c>
      <c r="O109" s="60">
        <v>0</v>
      </c>
      <c r="P109" s="58">
        <v>1</v>
      </c>
      <c r="Q109" s="60">
        <v>0</v>
      </c>
      <c r="R109" s="58">
        <v>1</v>
      </c>
      <c r="S109" s="60">
        <v>0</v>
      </c>
      <c r="T109" s="58">
        <v>1</v>
      </c>
      <c r="U109" s="60">
        <v>0</v>
      </c>
      <c r="V109" s="60">
        <v>0</v>
      </c>
      <c r="W109" s="59">
        <v>0</v>
      </c>
      <c r="X109" s="60">
        <v>0</v>
      </c>
      <c r="Y109" s="60">
        <v>0</v>
      </c>
      <c r="Z109" s="59">
        <f>SUM(M109:Y109)</f>
        <v>4</v>
      </c>
      <c r="AA109" s="59">
        <f>SUM(U109:X109)</f>
        <v>0</v>
      </c>
      <c r="AB109" t="s">
        <v>782</v>
      </c>
      <c r="AC109" s="59">
        <v>0</v>
      </c>
      <c r="AD109" s="58">
        <v>0</v>
      </c>
      <c r="AE109" s="58">
        <v>0</v>
      </c>
      <c r="AF109" s="58">
        <v>0</v>
      </c>
      <c r="AG109" s="58">
        <v>1</v>
      </c>
      <c r="AH109" s="59" t="s">
        <v>381</v>
      </c>
      <c r="AI109" s="58">
        <v>16</v>
      </c>
      <c r="AJ109" s="60"/>
      <c r="AK109" s="59" t="s">
        <v>401</v>
      </c>
      <c r="AL109" s="59">
        <f>IF(OR(NOT(ISBLANK(V109)),NOT(ISBLANK(W109)),NOT(ISBLANK(X109)),NOT(ISBLANK(Y109)),AD109=2,AD109=3),1,0)</f>
        <v>1</v>
      </c>
      <c r="AM109" s="59" t="s">
        <v>27</v>
      </c>
      <c r="AN109" s="59" t="s">
        <v>673</v>
      </c>
      <c r="AO109" s="58">
        <v>26</v>
      </c>
      <c r="AP109" s="59" t="s">
        <v>674</v>
      </c>
      <c r="AQ109" s="59" t="s">
        <v>675</v>
      </c>
      <c r="AR109" s="59" t="s">
        <v>27</v>
      </c>
      <c r="AS109" s="59" t="s">
        <v>676</v>
      </c>
      <c r="AT109" s="59" t="s">
        <v>27</v>
      </c>
      <c r="AU109" s="59" t="s">
        <v>27</v>
      </c>
      <c r="AV109" s="59" t="s">
        <v>27</v>
      </c>
      <c r="AW109" s="62"/>
      <c r="AX109" s="62" t="s">
        <v>748</v>
      </c>
      <c r="AY109" s="62">
        <v>6.1349999999999998</v>
      </c>
      <c r="AZ109" s="62">
        <f>IF(Z109&gt;0,AY109/Z109,"")</f>
        <v>1.5337499999999999</v>
      </c>
      <c r="BA109" s="62">
        <f>IF(AY109&gt;0,Z109/AY109,"")</f>
        <v>0.65199674001629992</v>
      </c>
      <c r="BB109" s="62">
        <v>5.1980000000000004</v>
      </c>
      <c r="BC109" s="62">
        <v>372</v>
      </c>
      <c r="BD109">
        <v>0</v>
      </c>
      <c r="BE109" s="62"/>
      <c r="BF109" s="62"/>
      <c r="BG109" s="62"/>
      <c r="BH109" s="120">
        <v>5.1980000000000004</v>
      </c>
      <c r="BI109" s="18"/>
      <c r="BJ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</row>
    <row r="110" spans="1:87" ht="14.25" customHeight="1" x14ac:dyDescent="0.25">
      <c r="A110" s="58">
        <v>412</v>
      </c>
      <c r="B110" s="59" t="s">
        <v>78</v>
      </c>
      <c r="C110" s="59" t="s">
        <v>28</v>
      </c>
      <c r="D110" s="59" t="s">
        <v>31</v>
      </c>
      <c r="E110" s="59"/>
      <c r="F110" s="59" t="s">
        <v>30</v>
      </c>
      <c r="G110" s="58">
        <v>62</v>
      </c>
      <c r="H110" s="58">
        <v>150</v>
      </c>
      <c r="I110" s="59" t="s">
        <v>85</v>
      </c>
      <c r="J110" s="58">
        <v>1347638136</v>
      </c>
      <c r="K110" s="58">
        <v>3.4666666666666699</v>
      </c>
      <c r="L110" s="58">
        <v>0.34666666666666701</v>
      </c>
      <c r="M110" s="58">
        <v>9</v>
      </c>
      <c r="N110" s="60">
        <v>0</v>
      </c>
      <c r="O110" s="60">
        <v>0</v>
      </c>
      <c r="P110" s="58">
        <v>21</v>
      </c>
      <c r="Q110" s="58">
        <v>12</v>
      </c>
      <c r="R110" s="58">
        <v>2</v>
      </c>
      <c r="S110" s="58">
        <v>12</v>
      </c>
      <c r="T110" s="58">
        <v>1</v>
      </c>
      <c r="U110" s="58">
        <v>6</v>
      </c>
      <c r="V110" s="58">
        <v>2</v>
      </c>
      <c r="W110" s="59">
        <v>0</v>
      </c>
      <c r="X110" s="58">
        <v>2</v>
      </c>
      <c r="Y110" s="58">
        <v>10</v>
      </c>
      <c r="Z110" s="59">
        <f>SUM(M110:Y110)</f>
        <v>77</v>
      </c>
      <c r="AA110" s="59">
        <f>SUM(U110:X110)</f>
        <v>10</v>
      </c>
      <c r="AB110" t="s">
        <v>781</v>
      </c>
      <c r="AC110" s="59">
        <v>0</v>
      </c>
      <c r="AD110" s="58">
        <v>5</v>
      </c>
      <c r="AE110" s="58">
        <v>5</v>
      </c>
      <c r="AF110" s="58">
        <v>2</v>
      </c>
      <c r="AG110" s="58">
        <v>15</v>
      </c>
      <c r="AH110" s="59" t="s">
        <v>402</v>
      </c>
      <c r="AI110" s="58">
        <v>14</v>
      </c>
      <c r="AJ110" s="60"/>
      <c r="AK110" s="59" t="s">
        <v>403</v>
      </c>
      <c r="AL110" s="59">
        <f>IF(OR(NOT(ISBLANK(V110)),NOT(ISBLANK(W110)),NOT(ISBLANK(X110)),NOT(ISBLANK(Y110)),AD110=2,AD110=3),1,0)</f>
        <v>1</v>
      </c>
      <c r="AM110" s="59" t="s">
        <v>27</v>
      </c>
      <c r="AN110" s="59" t="s">
        <v>673</v>
      </c>
      <c r="AO110" s="58">
        <v>20</v>
      </c>
      <c r="AP110" s="59" t="s">
        <v>677</v>
      </c>
      <c r="AQ110" s="59" t="s">
        <v>678</v>
      </c>
      <c r="AR110" s="59" t="s">
        <v>27</v>
      </c>
      <c r="AS110" s="59" t="s">
        <v>27</v>
      </c>
      <c r="AT110" s="59" t="s">
        <v>27</v>
      </c>
      <c r="AU110" s="59" t="s">
        <v>27</v>
      </c>
      <c r="AV110" s="59" t="s">
        <v>27</v>
      </c>
      <c r="AW110" s="62"/>
      <c r="AX110" s="62" t="s">
        <v>747</v>
      </c>
      <c r="AY110" s="62">
        <v>15.512</v>
      </c>
      <c r="AZ110" s="62">
        <f>IF(Z110&gt;0,AY110/Z110,"")</f>
        <v>0.20145454545454547</v>
      </c>
      <c r="BA110" s="62">
        <f>IF(AY110&gt;0,Z110/AY110,"")</f>
        <v>4.9638989169675085</v>
      </c>
      <c r="BB110" s="62">
        <v>13.41</v>
      </c>
      <c r="BC110" s="62">
        <v>0</v>
      </c>
      <c r="BD110">
        <v>0.2080458082513581</v>
      </c>
      <c r="BE110" s="62"/>
      <c r="BF110" s="62"/>
      <c r="BG110" s="62"/>
      <c r="BH110" s="120">
        <v>12.590999999999999</v>
      </c>
      <c r="BI110" s="18"/>
      <c r="BJ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</row>
    <row r="111" spans="1:87" ht="14.25" customHeight="1" x14ac:dyDescent="0.25">
      <c r="A111" s="58">
        <v>428</v>
      </c>
      <c r="B111" s="59" t="s">
        <v>78</v>
      </c>
      <c r="C111" s="59" t="s">
        <v>26</v>
      </c>
      <c r="D111" s="59" t="s">
        <v>31</v>
      </c>
      <c r="E111" s="59"/>
      <c r="F111" s="59" t="s">
        <v>30</v>
      </c>
      <c r="G111" s="58">
        <v>62</v>
      </c>
      <c r="H111" s="58">
        <v>150</v>
      </c>
      <c r="I111" s="59" t="s">
        <v>88</v>
      </c>
      <c r="J111" s="58">
        <v>217831744</v>
      </c>
      <c r="K111" s="58">
        <v>4.1333333333333302</v>
      </c>
      <c r="L111" s="58">
        <v>0.413333333333333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  <c r="R111" s="60">
        <v>0</v>
      </c>
      <c r="S111" s="60">
        <v>0</v>
      </c>
      <c r="T111" s="60">
        <v>0</v>
      </c>
      <c r="U111" s="60">
        <v>0</v>
      </c>
      <c r="V111" s="60">
        <v>0</v>
      </c>
      <c r="W111" s="59">
        <v>0</v>
      </c>
      <c r="X111" s="60">
        <v>0</v>
      </c>
      <c r="Y111" s="60">
        <v>0</v>
      </c>
      <c r="Z111" s="59">
        <f>SUM(M111:Y111)</f>
        <v>0</v>
      </c>
      <c r="AA111" s="59">
        <f>SUM(U111:X111)</f>
        <v>0</v>
      </c>
      <c r="AB111" t="s">
        <v>740</v>
      </c>
      <c r="AC111" s="59">
        <v>0</v>
      </c>
      <c r="AD111" s="58">
        <v>0</v>
      </c>
      <c r="AE111" s="58">
        <v>0</v>
      </c>
      <c r="AF111" s="58">
        <v>0</v>
      </c>
      <c r="AG111" s="58">
        <v>0</v>
      </c>
      <c r="AH111" s="59" t="s">
        <v>381</v>
      </c>
      <c r="AI111" s="58">
        <v>16</v>
      </c>
      <c r="AJ111" s="60"/>
      <c r="AK111" s="59" t="s">
        <v>404</v>
      </c>
      <c r="AL111" s="59">
        <f>IF(OR(NOT(ISBLANK(V111)),NOT(ISBLANK(W111)),NOT(ISBLANK(X111)),NOT(ISBLANK(Y111)),AD111=2,AD111=3),1,0)</f>
        <v>1</v>
      </c>
      <c r="AM111" s="59" t="s">
        <v>27</v>
      </c>
      <c r="AN111" s="59" t="s">
        <v>673</v>
      </c>
      <c r="AO111" s="58">
        <v>24</v>
      </c>
      <c r="AP111" s="59" t="s">
        <v>677</v>
      </c>
      <c r="AQ111" s="59" t="s">
        <v>679</v>
      </c>
      <c r="AR111" s="59" t="s">
        <v>27</v>
      </c>
      <c r="AS111" s="59" t="s">
        <v>27</v>
      </c>
      <c r="AT111" s="59" t="s">
        <v>27</v>
      </c>
      <c r="AU111" s="59" t="s">
        <v>27</v>
      </c>
      <c r="AV111" s="59" t="s">
        <v>27</v>
      </c>
      <c r="AW111" s="62"/>
      <c r="AX111" s="62" t="s">
        <v>747</v>
      </c>
      <c r="AY111" s="62">
        <v>10.391999999999999</v>
      </c>
      <c r="AZ111" s="62" t="str">
        <f>IF(Z111&gt;0,AY111/Z111,"")</f>
        <v/>
      </c>
      <c r="BA111" s="62">
        <f>IF(AY111&gt;0,Z111/AY111,"")</f>
        <v>0</v>
      </c>
      <c r="BB111" s="62">
        <v>9.8719999999999999</v>
      </c>
      <c r="BC111" s="62">
        <v>0</v>
      </c>
      <c r="BE111" s="62" t="s">
        <v>784</v>
      </c>
      <c r="BF111" s="62">
        <v>1</v>
      </c>
      <c r="BG111" s="62">
        <v>1</v>
      </c>
      <c r="BH111" s="120">
        <v>4.2600000000000007</v>
      </c>
      <c r="BI111" s="50"/>
      <c r="BJ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0"/>
      <c r="CF111" s="50"/>
      <c r="CG111" s="50"/>
      <c r="CH111" s="50"/>
      <c r="CI111" s="50"/>
    </row>
    <row r="112" spans="1:87" ht="14.25" customHeight="1" x14ac:dyDescent="0.25">
      <c r="A112" s="58">
        <v>444</v>
      </c>
      <c r="B112" s="59" t="s">
        <v>78</v>
      </c>
      <c r="C112" s="59" t="s">
        <v>26</v>
      </c>
      <c r="D112" s="59" t="s">
        <v>31</v>
      </c>
      <c r="E112" s="59"/>
      <c r="F112" s="59" t="s">
        <v>30</v>
      </c>
      <c r="G112" s="58">
        <v>62</v>
      </c>
      <c r="H112" s="58">
        <v>150</v>
      </c>
      <c r="I112" s="59" t="s">
        <v>150</v>
      </c>
      <c r="J112" s="58">
        <v>82135906</v>
      </c>
      <c r="K112" s="58">
        <v>4.8</v>
      </c>
      <c r="L112" s="58">
        <v>0.48</v>
      </c>
      <c r="M112" s="60">
        <v>0</v>
      </c>
      <c r="N112" s="60">
        <v>0</v>
      </c>
      <c r="O112" s="60">
        <v>0</v>
      </c>
      <c r="P112" s="60">
        <v>0</v>
      </c>
      <c r="Q112" s="60">
        <v>0</v>
      </c>
      <c r="R112" s="60">
        <v>0</v>
      </c>
      <c r="S112" s="60">
        <v>0</v>
      </c>
      <c r="T112" s="60">
        <v>0</v>
      </c>
      <c r="U112" s="60">
        <v>0</v>
      </c>
      <c r="V112" s="60">
        <v>0</v>
      </c>
      <c r="W112" s="59">
        <v>0</v>
      </c>
      <c r="X112" s="60">
        <v>0</v>
      </c>
      <c r="Y112" s="60">
        <v>0</v>
      </c>
      <c r="Z112" s="59">
        <f>SUM(M112:Y112)</f>
        <v>0</v>
      </c>
      <c r="AA112" s="59">
        <f>SUM(U112:X112)</f>
        <v>0</v>
      </c>
      <c r="AB112" t="s">
        <v>782</v>
      </c>
      <c r="AC112" s="59">
        <v>0</v>
      </c>
      <c r="AD112" s="58">
        <v>0</v>
      </c>
      <c r="AE112" s="58">
        <v>0</v>
      </c>
      <c r="AF112" s="58">
        <v>0</v>
      </c>
      <c r="AG112" s="58">
        <v>0</v>
      </c>
      <c r="AH112" s="59" t="s">
        <v>381</v>
      </c>
      <c r="AI112" s="58">
        <v>16</v>
      </c>
      <c r="AJ112" s="60"/>
      <c r="AK112" s="59" t="s">
        <v>405</v>
      </c>
      <c r="AL112" s="59">
        <f>IF(OR(NOT(ISBLANK(V112)),NOT(ISBLANK(W112)),NOT(ISBLANK(X112)),NOT(ISBLANK(Y112)),AD112=2,AD112=3),1,0)</f>
        <v>1</v>
      </c>
      <c r="AM112" s="59" t="s">
        <v>27</v>
      </c>
      <c r="AN112" s="59" t="s">
        <v>680</v>
      </c>
      <c r="AO112" s="58">
        <v>34</v>
      </c>
      <c r="AP112" s="59" t="s">
        <v>677</v>
      </c>
      <c r="AQ112" s="59" t="s">
        <v>712</v>
      </c>
      <c r="AR112" s="59" t="s">
        <v>27</v>
      </c>
      <c r="AS112" s="59" t="s">
        <v>713</v>
      </c>
      <c r="AT112" s="59" t="s">
        <v>27</v>
      </c>
      <c r="AU112" s="59" t="s">
        <v>27</v>
      </c>
      <c r="AV112" s="59" t="s">
        <v>27</v>
      </c>
      <c r="AW112" s="62"/>
      <c r="AX112" s="62" t="s">
        <v>748</v>
      </c>
      <c r="AY112" s="62">
        <v>9.0240000000000009</v>
      </c>
      <c r="AZ112" s="62" t="str">
        <f>IF(Z112&gt;0,AY112/Z112,"")</f>
        <v/>
      </c>
      <c r="BA112" s="62">
        <f>IF(AY112&gt;0,Z112/AY112,"")</f>
        <v>0</v>
      </c>
      <c r="BB112" s="62">
        <v>8.1460000000000008</v>
      </c>
      <c r="BC112" s="62">
        <v>0</v>
      </c>
      <c r="BE112" s="62" t="s">
        <v>781</v>
      </c>
      <c r="BF112" s="62">
        <v>1</v>
      </c>
      <c r="BG112" s="62">
        <v>1</v>
      </c>
      <c r="BH112" s="120">
        <v>4.9609999999999994</v>
      </c>
      <c r="BI112" s="18"/>
      <c r="BJ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</row>
    <row r="113" spans="1:87" ht="14.25" customHeight="1" x14ac:dyDescent="0.25">
      <c r="A113" s="58">
        <v>460</v>
      </c>
      <c r="B113" s="59" t="s">
        <v>78</v>
      </c>
      <c r="C113" s="59" t="s">
        <v>28</v>
      </c>
      <c r="D113" s="59" t="s">
        <v>31</v>
      </c>
      <c r="E113" s="59"/>
      <c r="F113" s="59" t="s">
        <v>30</v>
      </c>
      <c r="G113" s="58">
        <v>62</v>
      </c>
      <c r="H113" s="58">
        <v>150</v>
      </c>
      <c r="I113" s="59" t="s">
        <v>152</v>
      </c>
      <c r="J113" s="58">
        <v>792288984</v>
      </c>
      <c r="K113" s="58">
        <v>4.3333333333333304</v>
      </c>
      <c r="L113" s="58">
        <v>0.43333333333333302</v>
      </c>
      <c r="M113" s="58">
        <v>12</v>
      </c>
      <c r="N113" s="60">
        <v>0</v>
      </c>
      <c r="O113" s="60">
        <v>0</v>
      </c>
      <c r="P113" s="58">
        <v>35</v>
      </c>
      <c r="Q113" s="58">
        <v>22</v>
      </c>
      <c r="R113" s="58">
        <v>4</v>
      </c>
      <c r="S113" s="58">
        <v>22</v>
      </c>
      <c r="T113" s="58">
        <v>1</v>
      </c>
      <c r="U113" s="58">
        <v>6</v>
      </c>
      <c r="V113" s="58">
        <v>3.5</v>
      </c>
      <c r="W113" s="59">
        <v>0</v>
      </c>
      <c r="X113" s="58">
        <v>3.5</v>
      </c>
      <c r="Y113" s="58">
        <v>13</v>
      </c>
      <c r="Z113" s="59">
        <f>SUM(M113:Y113)</f>
        <v>122</v>
      </c>
      <c r="AA113" s="59">
        <f>SUM(U113:X113)</f>
        <v>13</v>
      </c>
      <c r="AB113" t="s">
        <v>740</v>
      </c>
      <c r="AC113" s="59">
        <v>0</v>
      </c>
      <c r="AD113" s="58">
        <v>16</v>
      </c>
      <c r="AE113" s="58">
        <v>7</v>
      </c>
      <c r="AF113" s="58">
        <v>1</v>
      </c>
      <c r="AG113" s="58">
        <v>28</v>
      </c>
      <c r="AH113" s="59" t="s">
        <v>381</v>
      </c>
      <c r="AI113" s="58">
        <v>16</v>
      </c>
      <c r="AJ113" s="58">
        <v>1</v>
      </c>
      <c r="AK113" s="59" t="s">
        <v>406</v>
      </c>
      <c r="AL113" s="59">
        <f>IF(OR(NOT(ISBLANK(V113)),NOT(ISBLANK(W113)),NOT(ISBLANK(X113)),NOT(ISBLANK(Y113)),AD113=2,AD113=3),1,0)</f>
        <v>1</v>
      </c>
      <c r="AM113" s="59" t="s">
        <v>27</v>
      </c>
      <c r="AN113" s="59" t="s">
        <v>673</v>
      </c>
      <c r="AO113" s="58">
        <v>23</v>
      </c>
      <c r="AP113" s="59" t="s">
        <v>677</v>
      </c>
      <c r="AQ113" s="59" t="s">
        <v>714</v>
      </c>
      <c r="AR113" s="59" t="s">
        <v>695</v>
      </c>
      <c r="AS113" s="59" t="s">
        <v>27</v>
      </c>
      <c r="AT113" s="59" t="s">
        <v>27</v>
      </c>
      <c r="AU113" s="59" t="s">
        <v>27</v>
      </c>
      <c r="AV113" s="59" t="s">
        <v>27</v>
      </c>
      <c r="AW113" s="62"/>
      <c r="AX113" s="62" t="s">
        <v>747</v>
      </c>
      <c r="AY113" s="62">
        <v>31.093</v>
      </c>
      <c r="AZ113" s="62">
        <f>IF(Z113&gt;0,AY113/Z113,"")</f>
        <v>0.25486065573770494</v>
      </c>
      <c r="BA113" s="62">
        <f>IF(AY113&gt;0,Z113/AY113,"")</f>
        <v>3.9237127327694337</v>
      </c>
      <c r="BB113" s="62">
        <v>25.917000000000002</v>
      </c>
      <c r="BC113" s="62">
        <v>124</v>
      </c>
      <c r="BD113">
        <v>0.26861668156852725</v>
      </c>
      <c r="BE113" s="62"/>
      <c r="BF113" s="62"/>
      <c r="BG113" s="62"/>
      <c r="BH113">
        <v>4.7170000000000005</v>
      </c>
      <c r="BI113" s="18"/>
      <c r="BJ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</row>
    <row r="114" spans="1:87" ht="14.25" customHeight="1" x14ac:dyDescent="0.25">
      <c r="A114" s="58">
        <v>481</v>
      </c>
      <c r="B114" s="59" t="s">
        <v>78</v>
      </c>
      <c r="C114" s="59" t="s">
        <v>28</v>
      </c>
      <c r="D114" s="59" t="s">
        <v>31</v>
      </c>
      <c r="E114" s="59"/>
      <c r="F114" s="59" t="s">
        <v>30</v>
      </c>
      <c r="G114" s="58">
        <v>62</v>
      </c>
      <c r="H114" s="58">
        <v>150</v>
      </c>
      <c r="I114" s="59" t="s">
        <v>158</v>
      </c>
      <c r="J114" s="58">
        <v>927618937</v>
      </c>
      <c r="K114" s="58">
        <v>4.06666666666667</v>
      </c>
      <c r="L114" s="58">
        <v>0.40666666666666701</v>
      </c>
      <c r="M114" s="58">
        <v>7</v>
      </c>
      <c r="N114" s="60">
        <v>0</v>
      </c>
      <c r="O114" s="60">
        <v>0</v>
      </c>
      <c r="P114" s="58">
        <v>16</v>
      </c>
      <c r="Q114" s="58">
        <v>8</v>
      </c>
      <c r="R114" s="58">
        <v>3</v>
      </c>
      <c r="S114" s="58">
        <v>8</v>
      </c>
      <c r="T114" s="58">
        <v>1</v>
      </c>
      <c r="U114" s="58">
        <v>1</v>
      </c>
      <c r="V114" s="58">
        <v>4</v>
      </c>
      <c r="W114" s="59">
        <v>0</v>
      </c>
      <c r="X114" s="58">
        <v>2</v>
      </c>
      <c r="Y114" s="58">
        <v>7</v>
      </c>
      <c r="Z114" s="59">
        <f>SUM(M114:Y114)</f>
        <v>57</v>
      </c>
      <c r="AA114" s="59">
        <f>SUM(U114:X114)</f>
        <v>7</v>
      </c>
      <c r="AB114" t="s">
        <v>89</v>
      </c>
      <c r="AC114" s="59">
        <v>0</v>
      </c>
      <c r="AD114" s="58">
        <v>8</v>
      </c>
      <c r="AE114" s="58">
        <v>2</v>
      </c>
      <c r="AF114" s="58">
        <v>4</v>
      </c>
      <c r="AG114" s="58">
        <v>16</v>
      </c>
      <c r="AH114" s="59" t="s">
        <v>381</v>
      </c>
      <c r="AI114" s="58">
        <v>16</v>
      </c>
      <c r="AJ114" s="58">
        <v>1</v>
      </c>
      <c r="AK114" s="59" t="s">
        <v>407</v>
      </c>
      <c r="AL114" s="59">
        <f>IF(OR(NOT(ISBLANK(V114)),NOT(ISBLANK(W114)),NOT(ISBLANK(X114)),NOT(ISBLANK(Y114)),AD114=2,AD114=3),1,0)</f>
        <v>1</v>
      </c>
      <c r="AM114" s="59" t="s">
        <v>27</v>
      </c>
      <c r="AN114" s="59" t="s">
        <v>673</v>
      </c>
      <c r="AO114" s="58">
        <v>25</v>
      </c>
      <c r="AP114" s="59" t="s">
        <v>677</v>
      </c>
      <c r="AQ114" s="59" t="s">
        <v>721</v>
      </c>
      <c r="AR114" s="59" t="s">
        <v>27</v>
      </c>
      <c r="AS114" s="59" t="s">
        <v>686</v>
      </c>
      <c r="AT114" s="59" t="s">
        <v>27</v>
      </c>
      <c r="AU114" s="59" t="s">
        <v>27</v>
      </c>
      <c r="AV114" s="59" t="s">
        <v>27</v>
      </c>
      <c r="AW114" s="62"/>
      <c r="AX114" s="62" t="s">
        <v>747</v>
      </c>
      <c r="AY114" s="62">
        <v>17.521000000000001</v>
      </c>
      <c r="AZ114" s="62">
        <f>IF(Z114&gt;0,AY114/Z114,"")</f>
        <v>0.30738596491228071</v>
      </c>
      <c r="BA114" s="62">
        <f>IF(AY114&gt;0,Z114/AY114,"")</f>
        <v>3.253238970378403</v>
      </c>
      <c r="BB114" s="62">
        <v>12.864000000000001</v>
      </c>
      <c r="BC114" s="62">
        <v>372</v>
      </c>
      <c r="BD114">
        <v>0.82861842105263162</v>
      </c>
      <c r="BE114" s="62"/>
      <c r="BF114" s="62"/>
      <c r="BG114" s="62"/>
      <c r="BH114">
        <v>10.547000000000001</v>
      </c>
      <c r="BI114" s="50"/>
      <c r="BJ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0"/>
      <c r="CF114" s="50"/>
      <c r="CG114" s="50"/>
      <c r="CH114" s="50"/>
      <c r="CI114" s="50"/>
    </row>
    <row r="115" spans="1:87" ht="14.25" customHeight="1" x14ac:dyDescent="0.25">
      <c r="A115" s="58">
        <v>502</v>
      </c>
      <c r="B115" s="59" t="s">
        <v>78</v>
      </c>
      <c r="C115" s="59" t="s">
        <v>28</v>
      </c>
      <c r="D115" s="59" t="s">
        <v>31</v>
      </c>
      <c r="E115" s="59"/>
      <c r="F115" s="59" t="s">
        <v>30</v>
      </c>
      <c r="G115" s="58">
        <v>62</v>
      </c>
      <c r="H115" s="58">
        <v>150</v>
      </c>
      <c r="I115" s="59" t="s">
        <v>165</v>
      </c>
      <c r="J115" s="58">
        <v>1412134207</v>
      </c>
      <c r="K115" s="58">
        <v>3.8666666666666698</v>
      </c>
      <c r="L115" s="58">
        <v>0.38666666666666699</v>
      </c>
      <c r="M115" s="58">
        <v>14</v>
      </c>
      <c r="N115" s="58">
        <v>1</v>
      </c>
      <c r="O115" s="58">
        <v>5</v>
      </c>
      <c r="P115" s="58">
        <v>30</v>
      </c>
      <c r="Q115" s="58">
        <v>16</v>
      </c>
      <c r="R115" s="58">
        <v>3</v>
      </c>
      <c r="S115" s="58">
        <v>16</v>
      </c>
      <c r="T115" s="58">
        <v>1</v>
      </c>
      <c r="U115" s="58">
        <v>11</v>
      </c>
      <c r="V115" s="58">
        <v>4.5</v>
      </c>
      <c r="W115" s="59">
        <v>0</v>
      </c>
      <c r="X115" s="58">
        <v>2.5</v>
      </c>
      <c r="Y115" s="58">
        <v>18</v>
      </c>
      <c r="Z115" s="59">
        <f>SUM(M115:Y115)</f>
        <v>122</v>
      </c>
      <c r="AA115" s="59">
        <f>SUM(U115:X115)</f>
        <v>18</v>
      </c>
      <c r="AB115" t="s">
        <v>782</v>
      </c>
      <c r="AC115" s="59">
        <v>0</v>
      </c>
      <c r="AD115" s="58">
        <v>17</v>
      </c>
      <c r="AE115" s="58">
        <v>22</v>
      </c>
      <c r="AF115" s="58">
        <v>0</v>
      </c>
      <c r="AG115" s="58">
        <v>49</v>
      </c>
      <c r="AH115" s="59" t="s">
        <v>408</v>
      </c>
      <c r="AI115" s="58">
        <v>12</v>
      </c>
      <c r="AJ115" s="58">
        <v>1</v>
      </c>
      <c r="AK115" s="59" t="s">
        <v>409</v>
      </c>
      <c r="AL115" s="59">
        <f>IF(OR(NOT(ISBLANK(V115)),NOT(ISBLANK(W115)),NOT(ISBLANK(X115)),NOT(ISBLANK(Y115)),AD115=2,AD115=3),1,0)</f>
        <v>1</v>
      </c>
      <c r="AM115" s="59" t="s">
        <v>27</v>
      </c>
      <c r="AN115" s="59" t="s">
        <v>680</v>
      </c>
      <c r="AO115" s="58">
        <v>25</v>
      </c>
      <c r="AP115" s="59" t="s">
        <v>677</v>
      </c>
      <c r="AQ115" s="59" t="s">
        <v>705</v>
      </c>
      <c r="AR115" s="59" t="s">
        <v>27</v>
      </c>
      <c r="AS115" s="59" t="s">
        <v>27</v>
      </c>
      <c r="AT115" s="59" t="s">
        <v>27</v>
      </c>
      <c r="AU115" s="59" t="s">
        <v>27</v>
      </c>
      <c r="AV115" s="59" t="s">
        <v>27</v>
      </c>
      <c r="AW115" s="62"/>
      <c r="AX115" s="62" t="s">
        <v>747</v>
      </c>
      <c r="AY115" s="62">
        <v>31.346</v>
      </c>
      <c r="AZ115" s="62">
        <f>IF(Z115&gt;0,AY115/Z115,"")</f>
        <v>0.25693442622950818</v>
      </c>
      <c r="BA115" s="62">
        <f>IF(AY115&gt;0,Z115/AY115,"")</f>
        <v>3.892043641931985</v>
      </c>
      <c r="BB115" s="62">
        <v>27.682000000000002</v>
      </c>
      <c r="BC115" s="62">
        <v>0</v>
      </c>
      <c r="BD115">
        <v>0.15854601701469451</v>
      </c>
      <c r="BE115" s="62" t="s">
        <v>781</v>
      </c>
      <c r="BF115" s="62">
        <v>1</v>
      </c>
      <c r="BG115" s="62">
        <v>1</v>
      </c>
      <c r="BH115">
        <v>7.5389999999999997</v>
      </c>
      <c r="BI115" s="50"/>
      <c r="BJ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</row>
    <row r="116" spans="1:87" ht="14.25" customHeight="1" x14ac:dyDescent="0.25">
      <c r="A116" s="58">
        <v>522</v>
      </c>
      <c r="B116" s="59" t="s">
        <v>78</v>
      </c>
      <c r="C116" s="59" t="s">
        <v>28</v>
      </c>
      <c r="D116" s="59" t="s">
        <v>31</v>
      </c>
      <c r="E116" s="59"/>
      <c r="F116" s="59" t="s">
        <v>30</v>
      </c>
      <c r="G116" s="58">
        <v>62</v>
      </c>
      <c r="H116" s="58">
        <v>150</v>
      </c>
      <c r="I116" s="59" t="s">
        <v>169</v>
      </c>
      <c r="J116" s="58">
        <v>178114327</v>
      </c>
      <c r="K116" s="58">
        <v>4.06666666666667</v>
      </c>
      <c r="L116" s="58">
        <v>0.40666666666666701</v>
      </c>
      <c r="M116" s="58">
        <v>3</v>
      </c>
      <c r="N116" s="60">
        <v>0</v>
      </c>
      <c r="O116" s="60">
        <v>0</v>
      </c>
      <c r="P116" s="58">
        <v>11</v>
      </c>
      <c r="Q116" s="58">
        <v>8</v>
      </c>
      <c r="R116" s="58">
        <v>3</v>
      </c>
      <c r="S116" s="58">
        <v>8</v>
      </c>
      <c r="T116" s="58">
        <v>1</v>
      </c>
      <c r="U116" s="60">
        <v>0</v>
      </c>
      <c r="V116" s="58">
        <v>4</v>
      </c>
      <c r="W116" s="59">
        <v>0</v>
      </c>
      <c r="X116" s="58">
        <v>2</v>
      </c>
      <c r="Y116" s="58">
        <v>6</v>
      </c>
      <c r="Z116" s="59">
        <f>SUM(M116:Y116)</f>
        <v>46</v>
      </c>
      <c r="AA116" s="59">
        <f>SUM(U116:X116)</f>
        <v>6</v>
      </c>
      <c r="AB116" t="s">
        <v>89</v>
      </c>
      <c r="AC116" s="59">
        <v>0</v>
      </c>
      <c r="AD116" s="58">
        <v>6</v>
      </c>
      <c r="AE116" s="58">
        <v>6</v>
      </c>
      <c r="AF116" s="58">
        <v>0</v>
      </c>
      <c r="AG116" s="58">
        <v>13</v>
      </c>
      <c r="AH116" s="59" t="s">
        <v>381</v>
      </c>
      <c r="AI116" s="58">
        <v>16</v>
      </c>
      <c r="AJ116" s="60"/>
      <c r="AK116" s="59" t="s">
        <v>410</v>
      </c>
      <c r="AL116" s="59">
        <f>IF(OR(NOT(ISBLANK(V116)),NOT(ISBLANK(W116)),NOT(ISBLANK(X116)),NOT(ISBLANK(Y116)),AD116=2,AD116=3),1,0)</f>
        <v>1</v>
      </c>
      <c r="AM116" s="59" t="s">
        <v>27</v>
      </c>
      <c r="AN116" s="59" t="s">
        <v>680</v>
      </c>
      <c r="AO116" s="58">
        <v>31</v>
      </c>
      <c r="AP116" s="59" t="s">
        <v>677</v>
      </c>
      <c r="AQ116" s="59" t="s">
        <v>694</v>
      </c>
      <c r="AR116" s="59" t="s">
        <v>27</v>
      </c>
      <c r="AS116" s="59" t="s">
        <v>27</v>
      </c>
      <c r="AT116" s="59" t="s">
        <v>692</v>
      </c>
      <c r="AU116" s="59" t="s">
        <v>27</v>
      </c>
      <c r="AV116" s="59" t="s">
        <v>696</v>
      </c>
      <c r="AW116" s="62"/>
      <c r="AX116" s="62" t="s">
        <v>746</v>
      </c>
      <c r="AY116" s="62">
        <v>14.120000000000001</v>
      </c>
      <c r="AZ116" s="62">
        <f>IF(Z116&gt;0,AY116/Z116,"")</f>
        <v>0.30695652173913046</v>
      </c>
      <c r="BA116" s="62">
        <f>IF(AY116&gt;0,Z116/AY116,"")</f>
        <v>3.2577903682719542</v>
      </c>
      <c r="BB116" s="62">
        <v>13.271000000000001</v>
      </c>
      <c r="BC116" s="62">
        <v>0</v>
      </c>
      <c r="BD116">
        <v>0.45932203389830506</v>
      </c>
      <c r="BE116" s="62" t="s">
        <v>781</v>
      </c>
      <c r="BF116" s="62">
        <v>1</v>
      </c>
      <c r="BG116" s="62">
        <v>1</v>
      </c>
      <c r="BH116">
        <v>11.279</v>
      </c>
      <c r="BI116" s="18"/>
      <c r="BJ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</row>
    <row r="117" spans="1:87" ht="14.25" customHeight="1" x14ac:dyDescent="0.25">
      <c r="A117" s="58">
        <v>538</v>
      </c>
      <c r="B117" s="59" t="s">
        <v>78</v>
      </c>
      <c r="C117" s="59" t="s">
        <v>28</v>
      </c>
      <c r="D117" s="59" t="s">
        <v>31</v>
      </c>
      <c r="E117" s="59"/>
      <c r="F117" s="59" t="s">
        <v>30</v>
      </c>
      <c r="G117" s="58">
        <v>62</v>
      </c>
      <c r="H117" s="58">
        <v>150</v>
      </c>
      <c r="I117" s="59" t="s">
        <v>171</v>
      </c>
      <c r="J117" s="58">
        <v>8518124088</v>
      </c>
      <c r="K117" s="58">
        <v>4.06666666666667</v>
      </c>
      <c r="L117" s="58">
        <v>0.40666666666666701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  <c r="R117" s="60">
        <v>0</v>
      </c>
      <c r="S117" s="60">
        <v>0</v>
      </c>
      <c r="T117" s="60">
        <v>0</v>
      </c>
      <c r="U117" s="60">
        <v>0</v>
      </c>
      <c r="V117" s="60">
        <v>0</v>
      </c>
      <c r="W117" s="59">
        <v>0</v>
      </c>
      <c r="X117" s="60">
        <v>0</v>
      </c>
      <c r="Y117" s="60">
        <v>0</v>
      </c>
      <c r="Z117" s="59">
        <f>SUM(M117:Y117)</f>
        <v>0</v>
      </c>
      <c r="AA117" s="59">
        <f>SUM(U117:X117)</f>
        <v>0</v>
      </c>
      <c r="AB117" t="s">
        <v>89</v>
      </c>
      <c r="AC117" s="61">
        <v>3</v>
      </c>
      <c r="AD117" s="58">
        <v>0</v>
      </c>
      <c r="AE117" s="58">
        <v>0</v>
      </c>
      <c r="AF117" s="58">
        <v>0</v>
      </c>
      <c r="AG117" s="58">
        <v>0</v>
      </c>
      <c r="AH117" s="59" t="s">
        <v>381</v>
      </c>
      <c r="AI117" s="58">
        <v>16</v>
      </c>
      <c r="AJ117" s="60"/>
      <c r="AK117" s="59" t="s">
        <v>411</v>
      </c>
      <c r="AL117" s="59">
        <f>IF(OR(NOT(ISBLANK(V117)),NOT(ISBLANK(W117)),NOT(ISBLANK(X117)),NOT(ISBLANK(Y117)),AD117=2,AD117=3),1,0)</f>
        <v>1</v>
      </c>
      <c r="AM117" s="59" t="s">
        <v>27</v>
      </c>
      <c r="AN117" s="59" t="s">
        <v>680</v>
      </c>
      <c r="AO117" s="58">
        <v>25</v>
      </c>
      <c r="AP117" s="59" t="s">
        <v>677</v>
      </c>
      <c r="AQ117" s="59" t="s">
        <v>725</v>
      </c>
      <c r="AR117" s="59" t="s">
        <v>27</v>
      </c>
      <c r="AS117" s="59" t="s">
        <v>726</v>
      </c>
      <c r="AT117" s="59" t="s">
        <v>27</v>
      </c>
      <c r="AU117" s="59" t="s">
        <v>27</v>
      </c>
      <c r="AV117" s="59" t="s">
        <v>27</v>
      </c>
      <c r="AW117" s="62"/>
      <c r="AX117" s="62" t="s">
        <v>748</v>
      </c>
      <c r="AY117" s="62">
        <v>5</v>
      </c>
      <c r="AZ117" s="62" t="str">
        <f>IF(Z117&gt;0,AY117/Z117,"")</f>
        <v/>
      </c>
      <c r="BA117" s="62">
        <f>IF(AY117&gt;0,Z117/AY117,"")</f>
        <v>0</v>
      </c>
      <c r="BB117" s="62">
        <v>2.9010000000000002</v>
      </c>
      <c r="BC117" s="62" t="s">
        <v>774</v>
      </c>
      <c r="BE117" s="62"/>
      <c r="BF117" s="62"/>
      <c r="BG117" s="62"/>
      <c r="BH117">
        <v>2.3689999999999998</v>
      </c>
      <c r="BI117" s="18"/>
      <c r="BJ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</row>
    <row r="118" spans="1:87" ht="14.25" customHeight="1" x14ac:dyDescent="0.25">
      <c r="A118" s="58">
        <v>554</v>
      </c>
      <c r="B118" s="59" t="s">
        <v>78</v>
      </c>
      <c r="C118" s="59" t="s">
        <v>26</v>
      </c>
      <c r="D118" s="59" t="s">
        <v>31</v>
      </c>
      <c r="E118" s="59"/>
      <c r="F118" s="59" t="s">
        <v>30</v>
      </c>
      <c r="G118" s="58">
        <v>62</v>
      </c>
      <c r="H118" s="58">
        <v>150</v>
      </c>
      <c r="I118" s="59" t="s">
        <v>172</v>
      </c>
      <c r="J118" s="58">
        <v>8517821164</v>
      </c>
      <c r="K118" s="58">
        <v>4.8</v>
      </c>
      <c r="L118" s="58">
        <v>0.48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  <c r="R118" s="60">
        <v>0</v>
      </c>
      <c r="S118" s="60">
        <v>0</v>
      </c>
      <c r="T118" s="60">
        <v>0</v>
      </c>
      <c r="U118" s="60">
        <v>0</v>
      </c>
      <c r="V118" s="60">
        <v>0</v>
      </c>
      <c r="W118" s="59">
        <v>0</v>
      </c>
      <c r="X118" s="60">
        <v>0</v>
      </c>
      <c r="Y118" s="60">
        <v>0</v>
      </c>
      <c r="Z118" s="59">
        <f>SUM(M118:Y118)</f>
        <v>0</v>
      </c>
      <c r="AA118" s="59">
        <f>SUM(U118:X118)</f>
        <v>0</v>
      </c>
      <c r="AB118" t="s">
        <v>782</v>
      </c>
      <c r="AC118" s="59">
        <v>0</v>
      </c>
      <c r="AD118" s="58">
        <v>0</v>
      </c>
      <c r="AE118" s="58">
        <v>0</v>
      </c>
      <c r="AF118" s="58">
        <v>0</v>
      </c>
      <c r="AG118" s="58">
        <v>0</v>
      </c>
      <c r="AH118" s="59" t="s">
        <v>381</v>
      </c>
      <c r="AI118" s="58">
        <v>16</v>
      </c>
      <c r="AJ118" s="60"/>
      <c r="AK118" s="59" t="s">
        <v>412</v>
      </c>
      <c r="AL118" s="59">
        <f>IF(OR(NOT(ISBLANK(V118)),NOT(ISBLANK(W118)),NOT(ISBLANK(X118)),NOT(ISBLANK(Y118)),AD118=2,AD118=3),1,0)</f>
        <v>1</v>
      </c>
      <c r="AM118" s="59" t="s">
        <v>27</v>
      </c>
      <c r="AN118" s="59" t="s">
        <v>680</v>
      </c>
      <c r="AO118" s="58">
        <v>29</v>
      </c>
      <c r="AP118" s="59" t="s">
        <v>674</v>
      </c>
      <c r="AQ118" s="59" t="s">
        <v>691</v>
      </c>
      <c r="AR118" s="59" t="s">
        <v>695</v>
      </c>
      <c r="AS118" s="59" t="s">
        <v>727</v>
      </c>
      <c r="AT118" s="59" t="s">
        <v>27</v>
      </c>
      <c r="AU118" s="59" t="s">
        <v>27</v>
      </c>
      <c r="AV118" s="59" t="s">
        <v>27</v>
      </c>
      <c r="AW118" s="62"/>
      <c r="AX118" s="62" t="s">
        <v>748</v>
      </c>
      <c r="AY118" s="62">
        <v>10.351000000000001</v>
      </c>
      <c r="AZ118" s="62" t="str">
        <f>IF(Z118&gt;0,AY118/Z118,"")</f>
        <v/>
      </c>
      <c r="BA118" s="62">
        <f>IF(AY118&gt;0,Z118/AY118,"")</f>
        <v>0</v>
      </c>
      <c r="BB118" s="62">
        <v>9.4139999999999997</v>
      </c>
      <c r="BC118" s="62">
        <v>372</v>
      </c>
      <c r="BE118" s="62"/>
      <c r="BF118" s="62"/>
      <c r="BG118" s="62"/>
      <c r="BH118">
        <v>2.4529999999999998</v>
      </c>
      <c r="BI118" s="18"/>
      <c r="BJ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</row>
    <row r="119" spans="1:87" ht="14.25" customHeight="1" x14ac:dyDescent="0.25">
      <c r="A119" s="58">
        <v>570</v>
      </c>
      <c r="B119" s="59" t="s">
        <v>78</v>
      </c>
      <c r="C119" s="59" t="s">
        <v>28</v>
      </c>
      <c r="D119" s="59" t="s">
        <v>31</v>
      </c>
      <c r="E119" s="59"/>
      <c r="F119" s="59" t="s">
        <v>30</v>
      </c>
      <c r="G119" s="58">
        <v>62</v>
      </c>
      <c r="H119" s="58">
        <v>150</v>
      </c>
      <c r="I119" s="59" t="s">
        <v>173</v>
      </c>
      <c r="J119" s="58">
        <v>79215167188</v>
      </c>
      <c r="K119" s="58">
        <v>4.06666666666667</v>
      </c>
      <c r="L119" s="58">
        <v>0.40666666666666701</v>
      </c>
      <c r="M119" s="58">
        <v>3</v>
      </c>
      <c r="N119" s="60">
        <v>0</v>
      </c>
      <c r="O119" s="60">
        <v>0</v>
      </c>
      <c r="P119" s="58">
        <v>5</v>
      </c>
      <c r="Q119" s="58">
        <v>2</v>
      </c>
      <c r="R119" s="58">
        <v>3</v>
      </c>
      <c r="S119" s="58">
        <v>2</v>
      </c>
      <c r="T119" s="58">
        <v>1</v>
      </c>
      <c r="U119" s="60">
        <v>0</v>
      </c>
      <c r="V119" s="60">
        <v>0</v>
      </c>
      <c r="W119" s="59">
        <v>0</v>
      </c>
      <c r="X119" s="60">
        <v>0</v>
      </c>
      <c r="Y119" s="60">
        <v>0</v>
      </c>
      <c r="Z119" s="59">
        <f>SUM(M119:Y119)</f>
        <v>16</v>
      </c>
      <c r="AA119" s="59">
        <f>SUM(U119:X119)</f>
        <v>0</v>
      </c>
      <c r="AB119" t="s">
        <v>89</v>
      </c>
      <c r="AC119" s="59">
        <v>0</v>
      </c>
      <c r="AD119" s="58">
        <v>0</v>
      </c>
      <c r="AE119" s="58">
        <v>2</v>
      </c>
      <c r="AF119" s="58">
        <v>0</v>
      </c>
      <c r="AG119" s="58">
        <v>4</v>
      </c>
      <c r="AH119" s="59" t="s">
        <v>381</v>
      </c>
      <c r="AI119" s="58">
        <v>16</v>
      </c>
      <c r="AJ119" s="60"/>
      <c r="AK119" s="59" t="s">
        <v>413</v>
      </c>
      <c r="AL119" s="59">
        <f>IF(OR(NOT(ISBLANK(V119)),NOT(ISBLANK(W119)),NOT(ISBLANK(X119)),NOT(ISBLANK(Y119)),AD119=2,AD119=3),1,0)</f>
        <v>1</v>
      </c>
      <c r="AM119" s="59" t="s">
        <v>27</v>
      </c>
      <c r="AN119" s="59" t="s">
        <v>673</v>
      </c>
      <c r="AO119" s="58">
        <v>18</v>
      </c>
      <c r="AP119" s="59" t="s">
        <v>677</v>
      </c>
      <c r="AQ119" s="59" t="s">
        <v>728</v>
      </c>
      <c r="AR119" s="59" t="s">
        <v>27</v>
      </c>
      <c r="AS119" s="59" t="s">
        <v>686</v>
      </c>
      <c r="AT119" s="59" t="s">
        <v>27</v>
      </c>
      <c r="AU119" s="59" t="s">
        <v>27</v>
      </c>
      <c r="AV119" s="59" t="s">
        <v>27</v>
      </c>
      <c r="AW119" s="62"/>
      <c r="AX119" s="62" t="s">
        <v>747</v>
      </c>
      <c r="AY119" s="62">
        <v>12.000999999999999</v>
      </c>
      <c r="AZ119" s="62">
        <f>IF(Z119&gt;0,AY119/Z119,"")</f>
        <v>0.75006249999999997</v>
      </c>
      <c r="BA119" s="62">
        <f>IF(AY119&gt;0,Z119/AY119,"")</f>
        <v>1.3332222314807101</v>
      </c>
      <c r="BB119" s="62">
        <v>11.399000000000001</v>
      </c>
      <c r="BC119" s="62">
        <v>372</v>
      </c>
      <c r="BD119">
        <v>0</v>
      </c>
      <c r="BE119" s="62"/>
      <c r="BF119" s="62"/>
      <c r="BG119" s="62"/>
      <c r="BH119">
        <v>9.7690000000000001</v>
      </c>
      <c r="BI119" s="18"/>
      <c r="BJ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</row>
    <row r="120" spans="1:87" ht="14.25" customHeight="1" x14ac:dyDescent="0.25">
      <c r="A120" s="58">
        <v>12</v>
      </c>
      <c r="B120" s="59" t="s">
        <v>78</v>
      </c>
      <c r="C120" s="59" t="s">
        <v>28</v>
      </c>
      <c r="D120" s="59" t="s">
        <v>33</v>
      </c>
      <c r="E120" s="59"/>
      <c r="F120" s="59" t="s">
        <v>500</v>
      </c>
      <c r="G120" s="58">
        <v>28</v>
      </c>
      <c r="H120" s="58">
        <v>200</v>
      </c>
      <c r="I120" s="59" t="s">
        <v>92</v>
      </c>
      <c r="J120" s="58">
        <v>9165180138</v>
      </c>
      <c r="K120" s="58">
        <v>2.2000000000000002</v>
      </c>
      <c r="L120" s="58">
        <v>0.44</v>
      </c>
      <c r="M120" s="58">
        <v>2</v>
      </c>
      <c r="N120" s="60">
        <v>0</v>
      </c>
      <c r="O120" s="60">
        <v>0</v>
      </c>
      <c r="P120" s="58">
        <v>9</v>
      </c>
      <c r="Q120" s="58">
        <v>6</v>
      </c>
      <c r="R120" s="58">
        <v>3</v>
      </c>
      <c r="S120" s="58">
        <v>6</v>
      </c>
      <c r="T120" s="60">
        <v>0</v>
      </c>
      <c r="U120" s="60">
        <v>0</v>
      </c>
      <c r="V120" s="58">
        <v>3</v>
      </c>
      <c r="W120" s="59">
        <v>0</v>
      </c>
      <c r="X120" s="60">
        <v>0</v>
      </c>
      <c r="Y120" s="58">
        <v>3</v>
      </c>
      <c r="Z120" s="59">
        <f>SUM(M120:Y120)</f>
        <v>32</v>
      </c>
      <c r="AA120" s="59">
        <f>SUM(U120:X120)</f>
        <v>3</v>
      </c>
      <c r="AB120" t="s">
        <v>781</v>
      </c>
      <c r="AC120" s="59">
        <v>0</v>
      </c>
      <c r="AD120" s="58">
        <v>12</v>
      </c>
      <c r="AE120" s="58">
        <v>13</v>
      </c>
      <c r="AF120" s="58">
        <v>1</v>
      </c>
      <c r="AG120" s="58">
        <v>32</v>
      </c>
      <c r="AH120" s="59" t="s">
        <v>501</v>
      </c>
      <c r="AI120" s="58">
        <v>21</v>
      </c>
      <c r="AJ120" s="60"/>
      <c r="AK120" s="59" t="s">
        <v>502</v>
      </c>
      <c r="AL120" s="59">
        <f>IF(OR(NOT(ISBLANK(V120)),NOT(ISBLANK(W120)),NOT(ISBLANK(X120)),NOT(ISBLANK(Y120)),AD120=2,AD120=3),1,0)</f>
        <v>1</v>
      </c>
      <c r="AM120" s="59" t="s">
        <v>27</v>
      </c>
      <c r="AN120" s="59" t="s">
        <v>680</v>
      </c>
      <c r="AO120" s="58">
        <v>24</v>
      </c>
      <c r="AP120" s="59" t="s">
        <v>677</v>
      </c>
      <c r="AQ120" s="59" t="s">
        <v>679</v>
      </c>
      <c r="AR120" s="59" t="s">
        <v>27</v>
      </c>
      <c r="AS120" s="59" t="s">
        <v>681</v>
      </c>
      <c r="AT120" s="59" t="s">
        <v>27</v>
      </c>
      <c r="AU120" s="59" t="s">
        <v>27</v>
      </c>
      <c r="AV120" s="59" t="s">
        <v>27</v>
      </c>
      <c r="AW120" s="62"/>
      <c r="AX120" s="62" t="s">
        <v>747</v>
      </c>
      <c r="AY120" s="62">
        <v>12.618</v>
      </c>
      <c r="AZ120" s="62">
        <f>IF(Z120&gt;0,AY120/Z120,"")</f>
        <v>0.39431250000000001</v>
      </c>
      <c r="BA120" s="62">
        <f>IF(AY120&gt;0,Z120/AY120,"")</f>
        <v>2.5360595974005387</v>
      </c>
      <c r="BB120" s="62">
        <v>6.0819999999999999</v>
      </c>
      <c r="BC120" s="62">
        <v>0</v>
      </c>
      <c r="BD120">
        <v>0.49459041731066461</v>
      </c>
      <c r="BE120" s="62"/>
      <c r="BF120" s="62"/>
      <c r="BG120" s="62"/>
      <c r="BH120" s="120">
        <v>3.37</v>
      </c>
      <c r="BI120" s="50"/>
      <c r="BJ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</row>
    <row r="121" spans="1:87" ht="14.25" customHeight="1" x14ac:dyDescent="0.25">
      <c r="A121" s="58">
        <v>33</v>
      </c>
      <c r="B121" s="59" t="s">
        <v>78</v>
      </c>
      <c r="C121" s="59" t="s">
        <v>28</v>
      </c>
      <c r="D121" s="59" t="s">
        <v>33</v>
      </c>
      <c r="E121" s="59"/>
      <c r="F121" s="59" t="s">
        <v>500</v>
      </c>
      <c r="G121" s="58">
        <v>28</v>
      </c>
      <c r="H121" s="58">
        <v>200</v>
      </c>
      <c r="I121" s="59" t="s">
        <v>98</v>
      </c>
      <c r="J121" s="58">
        <v>871611960</v>
      </c>
      <c r="K121" s="58">
        <v>2.1</v>
      </c>
      <c r="L121" s="58">
        <v>0.42</v>
      </c>
      <c r="M121" s="58">
        <v>3</v>
      </c>
      <c r="N121" s="60">
        <v>0</v>
      </c>
      <c r="O121" s="60">
        <v>0</v>
      </c>
      <c r="P121" s="58">
        <v>5</v>
      </c>
      <c r="Q121" s="58">
        <v>2</v>
      </c>
      <c r="R121" s="58">
        <v>3</v>
      </c>
      <c r="S121" s="58">
        <v>2</v>
      </c>
      <c r="T121" s="58">
        <v>1</v>
      </c>
      <c r="U121" s="60">
        <v>0</v>
      </c>
      <c r="V121" s="60">
        <v>0</v>
      </c>
      <c r="W121" s="59">
        <v>0</v>
      </c>
      <c r="X121" s="60">
        <v>0</v>
      </c>
      <c r="Y121" s="60">
        <v>0</v>
      </c>
      <c r="Z121" s="59">
        <f>SUM(M121:Y121)</f>
        <v>16</v>
      </c>
      <c r="AA121" s="59">
        <f>SUM(U121:X121)</f>
        <v>0</v>
      </c>
      <c r="AB121" t="s">
        <v>782</v>
      </c>
      <c r="AC121" s="61">
        <v>3</v>
      </c>
      <c r="AD121" s="58">
        <v>1</v>
      </c>
      <c r="AE121" s="58">
        <v>0</v>
      </c>
      <c r="AF121" s="58">
        <v>0</v>
      </c>
      <c r="AG121" s="58">
        <v>2</v>
      </c>
      <c r="AH121" s="59" t="s">
        <v>503</v>
      </c>
      <c r="AI121" s="58">
        <v>25</v>
      </c>
      <c r="AJ121" s="60"/>
      <c r="AK121" s="59" t="s">
        <v>504</v>
      </c>
      <c r="AL121" s="59">
        <f>IF(OR(NOT(ISBLANK(V121)),NOT(ISBLANK(W121)),NOT(ISBLANK(X121)),NOT(ISBLANK(Y121)),AD121=2,AD121=3),1,0)</f>
        <v>1</v>
      </c>
      <c r="AM121" s="59" t="s">
        <v>27</v>
      </c>
      <c r="AN121" s="59" t="s">
        <v>673</v>
      </c>
      <c r="AO121" s="58">
        <v>28</v>
      </c>
      <c r="AP121" s="59" t="s">
        <v>677</v>
      </c>
      <c r="AQ121" s="59" t="s">
        <v>685</v>
      </c>
      <c r="AR121" s="59" t="s">
        <v>27</v>
      </c>
      <c r="AS121" s="59" t="s">
        <v>686</v>
      </c>
      <c r="AT121" s="59" t="s">
        <v>27</v>
      </c>
      <c r="AU121" s="59" t="s">
        <v>27</v>
      </c>
      <c r="AV121" s="59" t="s">
        <v>27</v>
      </c>
      <c r="AW121" s="62"/>
      <c r="AX121" s="62" t="s">
        <v>747</v>
      </c>
      <c r="AY121" s="62">
        <v>2.9889999999999999</v>
      </c>
      <c r="AZ121" s="62">
        <f>IF(Z121&gt;0,AY121/Z121,"")</f>
        <v>0.18681249999999999</v>
      </c>
      <c r="BA121" s="62">
        <f>IF(AY121&gt;0,Z121/AY121,"")</f>
        <v>5.3529608564737376</v>
      </c>
      <c r="BB121" s="62">
        <v>2.4889999999999999</v>
      </c>
      <c r="BC121" s="62"/>
      <c r="BD121">
        <v>0.29226736566186107</v>
      </c>
      <c r="BE121" s="62"/>
      <c r="BF121" s="62"/>
      <c r="BG121" s="62"/>
      <c r="BH121" s="120">
        <v>1.2270000000000001</v>
      </c>
      <c r="BI121" s="50"/>
      <c r="BJ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0"/>
      <c r="CF121" s="50"/>
      <c r="CG121" s="50"/>
      <c r="CH121" s="50"/>
      <c r="CI121" s="50"/>
    </row>
    <row r="122" spans="1:87" ht="14.25" customHeight="1" x14ac:dyDescent="0.25">
      <c r="A122" s="58">
        <v>49</v>
      </c>
      <c r="B122" s="59" t="s">
        <v>78</v>
      </c>
      <c r="C122" s="59" t="s">
        <v>28</v>
      </c>
      <c r="D122" s="59" t="s">
        <v>33</v>
      </c>
      <c r="E122" s="59"/>
      <c r="F122" s="59" t="s">
        <v>500</v>
      </c>
      <c r="G122" s="58">
        <v>28</v>
      </c>
      <c r="H122" s="58">
        <v>200</v>
      </c>
      <c r="I122" s="59" t="s">
        <v>101</v>
      </c>
      <c r="J122" s="58">
        <v>17888851</v>
      </c>
      <c r="K122" s="58">
        <v>2.2000000000000002</v>
      </c>
      <c r="L122" s="58">
        <v>0.44</v>
      </c>
      <c r="M122" s="58">
        <v>2</v>
      </c>
      <c r="N122" s="60">
        <v>0</v>
      </c>
      <c r="O122" s="60">
        <v>0</v>
      </c>
      <c r="P122" s="58">
        <v>5</v>
      </c>
      <c r="Q122" s="58">
        <v>3</v>
      </c>
      <c r="R122" s="58">
        <v>1</v>
      </c>
      <c r="S122" s="58">
        <v>3</v>
      </c>
      <c r="T122" s="58">
        <v>1</v>
      </c>
      <c r="U122" s="58">
        <v>1</v>
      </c>
      <c r="V122" s="58">
        <v>1.5</v>
      </c>
      <c r="W122" s="59">
        <v>0</v>
      </c>
      <c r="X122" s="58">
        <v>1.5</v>
      </c>
      <c r="Y122" s="58">
        <v>4</v>
      </c>
      <c r="Z122" s="59">
        <f>SUM(M122:Y122)</f>
        <v>23</v>
      </c>
      <c r="AA122" s="59">
        <f>SUM(U122:X122)</f>
        <v>4</v>
      </c>
      <c r="AB122" t="s">
        <v>783</v>
      </c>
      <c r="AC122" s="61">
        <v>3</v>
      </c>
      <c r="AD122" s="58">
        <v>8</v>
      </c>
      <c r="AE122" s="58">
        <v>4</v>
      </c>
      <c r="AF122" s="58">
        <v>0</v>
      </c>
      <c r="AG122" s="58">
        <v>14</v>
      </c>
      <c r="AH122" s="59" t="s">
        <v>503</v>
      </c>
      <c r="AI122" s="58">
        <v>25</v>
      </c>
      <c r="AJ122" s="60"/>
      <c r="AK122" s="59" t="s">
        <v>505</v>
      </c>
      <c r="AL122" s="59">
        <f>IF(OR(NOT(ISBLANK(V122)),NOT(ISBLANK(W122)),NOT(ISBLANK(X122)),NOT(ISBLANK(Y122)),AD122=2,AD122=3),1,0)</f>
        <v>1</v>
      </c>
      <c r="AM122" s="59" t="s">
        <v>27</v>
      </c>
      <c r="AN122" s="59" t="s">
        <v>680</v>
      </c>
      <c r="AO122" s="58">
        <v>30</v>
      </c>
      <c r="AP122" s="59" t="s">
        <v>674</v>
      </c>
      <c r="AQ122" s="59" t="s">
        <v>687</v>
      </c>
      <c r="AR122" s="59" t="s">
        <v>27</v>
      </c>
      <c r="AS122" s="59" t="s">
        <v>688</v>
      </c>
      <c r="AT122" s="59" t="s">
        <v>27</v>
      </c>
      <c r="AU122" s="59" t="s">
        <v>27</v>
      </c>
      <c r="AV122" s="59" t="s">
        <v>27</v>
      </c>
      <c r="AW122" s="62"/>
      <c r="AX122" s="62" t="s">
        <v>748</v>
      </c>
      <c r="AY122" s="62">
        <v>6.5380000000000003</v>
      </c>
      <c r="AZ122" s="62">
        <f>IF(Z122&gt;0,AY122/Z122,"")</f>
        <v>0.2842608695652174</v>
      </c>
      <c r="BA122" s="62">
        <f>IF(AY122&gt;0,Z122/AY122,"")</f>
        <v>3.5178953808504128</v>
      </c>
      <c r="BB122" s="62">
        <v>6.19</v>
      </c>
      <c r="BC122" s="62">
        <v>28</v>
      </c>
      <c r="BD122">
        <v>0.7995183624322697</v>
      </c>
      <c r="BE122" s="62"/>
      <c r="BF122" s="62"/>
      <c r="BG122" s="62"/>
      <c r="BH122" s="120">
        <v>6.19</v>
      </c>
      <c r="BI122" s="50"/>
      <c r="BJ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0"/>
      <c r="CF122" s="50"/>
      <c r="CG122" s="50"/>
      <c r="CH122" s="50"/>
      <c r="CI122" s="50"/>
    </row>
    <row r="123" spans="1:87" ht="14.25" customHeight="1" x14ac:dyDescent="0.25">
      <c r="A123" s="58">
        <v>65</v>
      </c>
      <c r="B123" s="59" t="s">
        <v>78</v>
      </c>
      <c r="C123" s="59" t="s">
        <v>28</v>
      </c>
      <c r="D123" s="59" t="s">
        <v>33</v>
      </c>
      <c r="E123" s="59"/>
      <c r="F123" s="59" t="s">
        <v>500</v>
      </c>
      <c r="G123" s="58">
        <v>28</v>
      </c>
      <c r="H123" s="58">
        <v>200</v>
      </c>
      <c r="I123" s="59" t="s">
        <v>104</v>
      </c>
      <c r="J123" s="58">
        <v>134766397</v>
      </c>
      <c r="K123" s="58">
        <v>2.2000000000000002</v>
      </c>
      <c r="L123" s="58">
        <v>0.44</v>
      </c>
      <c r="M123" s="60">
        <v>0</v>
      </c>
      <c r="N123" s="60">
        <v>0</v>
      </c>
      <c r="O123" s="60">
        <v>0</v>
      </c>
      <c r="P123" s="60">
        <v>0</v>
      </c>
      <c r="Q123" s="60">
        <v>0</v>
      </c>
      <c r="R123" s="60">
        <v>0</v>
      </c>
      <c r="S123" s="60">
        <v>0</v>
      </c>
      <c r="T123" s="60">
        <v>0</v>
      </c>
      <c r="U123" s="60">
        <v>0</v>
      </c>
      <c r="V123" s="60">
        <v>0</v>
      </c>
      <c r="W123" s="59">
        <v>0</v>
      </c>
      <c r="X123" s="60">
        <v>0</v>
      </c>
      <c r="Y123" s="60">
        <v>0</v>
      </c>
      <c r="Z123" s="59">
        <f>SUM(M123:Y123)</f>
        <v>0</v>
      </c>
      <c r="AA123" s="59">
        <f>SUM(U123:X123)</f>
        <v>0</v>
      </c>
      <c r="AB123" t="s">
        <v>783</v>
      </c>
      <c r="AC123" s="61">
        <v>3</v>
      </c>
      <c r="AD123" s="58">
        <v>0</v>
      </c>
      <c r="AE123" s="58">
        <v>0</v>
      </c>
      <c r="AF123" s="58">
        <v>0</v>
      </c>
      <c r="AG123" s="58">
        <v>0</v>
      </c>
      <c r="AH123" s="59" t="s">
        <v>503</v>
      </c>
      <c r="AI123" s="58">
        <v>25</v>
      </c>
      <c r="AJ123" s="60"/>
      <c r="AK123" s="59" t="s">
        <v>506</v>
      </c>
      <c r="AL123" s="59">
        <f>IF(OR(NOT(ISBLANK(V123)),NOT(ISBLANK(W123)),NOT(ISBLANK(X123)),NOT(ISBLANK(Y123)),AD123=2,AD123=3),1,0)</f>
        <v>1</v>
      </c>
      <c r="AM123" s="59" t="s">
        <v>27</v>
      </c>
      <c r="AN123" s="59" t="s">
        <v>673</v>
      </c>
      <c r="AO123" s="58">
        <v>20</v>
      </c>
      <c r="AP123" s="59" t="s">
        <v>674</v>
      </c>
      <c r="AQ123" s="59" t="s">
        <v>689</v>
      </c>
      <c r="AR123" s="59" t="s">
        <v>27</v>
      </c>
      <c r="AS123" s="59" t="s">
        <v>27</v>
      </c>
      <c r="AT123" s="59" t="s">
        <v>27</v>
      </c>
      <c r="AU123" s="59" t="s">
        <v>27</v>
      </c>
      <c r="AV123" s="59" t="s">
        <v>27</v>
      </c>
      <c r="AW123" s="62"/>
      <c r="AX123" s="62" t="s">
        <v>747</v>
      </c>
      <c r="AY123" s="62">
        <v>6.5280000000000005</v>
      </c>
      <c r="AZ123" s="62" t="str">
        <f>IF(Z123&gt;0,AY123/Z123,"")</f>
        <v/>
      </c>
      <c r="BA123" s="62">
        <f>IF(AY123&gt;0,Z123/AY123,"")</f>
        <v>0</v>
      </c>
      <c r="BB123" s="62">
        <v>2.3119999999999998</v>
      </c>
      <c r="BC123" s="62">
        <v>29</v>
      </c>
      <c r="BE123" s="62"/>
      <c r="BF123" s="62"/>
      <c r="BG123" s="62"/>
      <c r="BH123" s="120">
        <v>2.3119999999999998</v>
      </c>
      <c r="BI123" s="18"/>
      <c r="BJ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</row>
    <row r="124" spans="1:87" ht="14.25" customHeight="1" x14ac:dyDescent="0.25">
      <c r="A124" s="58">
        <v>88</v>
      </c>
      <c r="B124" s="59" t="s">
        <v>78</v>
      </c>
      <c r="C124" s="59" t="s">
        <v>26</v>
      </c>
      <c r="D124" s="59" t="s">
        <v>33</v>
      </c>
      <c r="E124" s="59"/>
      <c r="F124" s="59" t="s">
        <v>500</v>
      </c>
      <c r="G124" s="58">
        <v>28</v>
      </c>
      <c r="H124" s="58">
        <v>200</v>
      </c>
      <c r="I124" s="59" t="s">
        <v>106</v>
      </c>
      <c r="J124" s="58">
        <v>90153375</v>
      </c>
      <c r="K124" s="58">
        <v>2.125</v>
      </c>
      <c r="L124" s="58">
        <v>0.42499999999999999</v>
      </c>
      <c r="M124" s="58">
        <v>5</v>
      </c>
      <c r="N124" s="60">
        <v>0</v>
      </c>
      <c r="O124" s="60">
        <v>0</v>
      </c>
      <c r="P124" s="58">
        <v>12</v>
      </c>
      <c r="Q124" s="58">
        <v>5</v>
      </c>
      <c r="R124" s="58">
        <v>1</v>
      </c>
      <c r="S124" s="58">
        <v>5</v>
      </c>
      <c r="T124" s="58">
        <v>1</v>
      </c>
      <c r="U124" s="58">
        <v>1</v>
      </c>
      <c r="V124" s="58">
        <v>4</v>
      </c>
      <c r="W124" s="59">
        <v>0</v>
      </c>
      <c r="X124" s="58">
        <v>2</v>
      </c>
      <c r="Y124" s="58">
        <v>7</v>
      </c>
      <c r="Z124" s="59">
        <f>SUM(M124:Y124)</f>
        <v>43</v>
      </c>
      <c r="AA124" s="59">
        <f>SUM(U124:X124)</f>
        <v>7</v>
      </c>
      <c r="AB124" t="s">
        <v>783</v>
      </c>
      <c r="AC124" s="59">
        <v>0</v>
      </c>
      <c r="AD124" s="58">
        <v>5</v>
      </c>
      <c r="AE124" s="58">
        <v>11</v>
      </c>
      <c r="AF124" s="58">
        <v>1</v>
      </c>
      <c r="AG124" s="58">
        <v>18</v>
      </c>
      <c r="AH124" s="59" t="s">
        <v>503</v>
      </c>
      <c r="AI124" s="58">
        <v>25</v>
      </c>
      <c r="AJ124" s="60"/>
      <c r="AK124" s="59" t="s">
        <v>507</v>
      </c>
      <c r="AL124" s="59">
        <f>IF(OR(NOT(ISBLANK(V124)),NOT(ISBLANK(W124)),NOT(ISBLANK(X124)),NOT(ISBLANK(Y124)),AD124=2,AD124=3),1,0)</f>
        <v>1</v>
      </c>
      <c r="AM124" s="59" t="s">
        <v>27</v>
      </c>
      <c r="AN124" s="59" t="s">
        <v>673</v>
      </c>
      <c r="AO124" s="58">
        <v>18</v>
      </c>
      <c r="AP124" s="59" t="s">
        <v>677</v>
      </c>
      <c r="AQ124" s="59" t="s">
        <v>690</v>
      </c>
      <c r="AR124" s="59" t="s">
        <v>27</v>
      </c>
      <c r="AS124" s="59" t="s">
        <v>27</v>
      </c>
      <c r="AT124" s="59" t="s">
        <v>27</v>
      </c>
      <c r="AU124" s="59" t="s">
        <v>27</v>
      </c>
      <c r="AV124" s="59" t="s">
        <v>27</v>
      </c>
      <c r="AW124" s="62"/>
      <c r="AX124" s="62" t="s">
        <v>747</v>
      </c>
      <c r="AY124" s="62">
        <v>8.6650000000000009</v>
      </c>
      <c r="AZ124" s="62">
        <f>IF(Z124&gt;0,AY124/Z124,"")</f>
        <v>0.20151162790697677</v>
      </c>
      <c r="BA124" s="62">
        <f>IF(AY124&gt;0,Z124/AY124,"")</f>
        <v>4.9624927870744369</v>
      </c>
      <c r="BB124" s="62">
        <v>6.9430000000000005</v>
      </c>
      <c r="BC124" s="62">
        <v>28</v>
      </c>
      <c r="BD124">
        <v>0.3666465984346779</v>
      </c>
      <c r="BE124" s="62" t="s">
        <v>783</v>
      </c>
      <c r="BF124" s="62">
        <v>1</v>
      </c>
      <c r="BG124" s="62"/>
      <c r="BH124" s="120">
        <v>6.9429999999999996</v>
      </c>
      <c r="BI124" s="18"/>
      <c r="BJ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</row>
    <row r="125" spans="1:87" ht="14.25" customHeight="1" x14ac:dyDescent="0.25">
      <c r="A125" s="58">
        <v>116</v>
      </c>
      <c r="B125" s="59" t="s">
        <v>78</v>
      </c>
      <c r="C125" s="59" t="s">
        <v>28</v>
      </c>
      <c r="D125" s="59" t="s">
        <v>33</v>
      </c>
      <c r="E125" s="59"/>
      <c r="F125" s="59" t="s">
        <v>500</v>
      </c>
      <c r="G125" s="58">
        <v>28</v>
      </c>
      <c r="H125" s="58">
        <v>200</v>
      </c>
      <c r="I125" s="59" t="s">
        <v>114</v>
      </c>
      <c r="J125" s="58">
        <v>17888853</v>
      </c>
      <c r="K125" s="58">
        <v>2.2000000000000002</v>
      </c>
      <c r="L125" s="58">
        <v>0.44</v>
      </c>
      <c r="M125" s="60">
        <v>0</v>
      </c>
      <c r="N125" s="60">
        <v>0</v>
      </c>
      <c r="O125" s="60">
        <v>0</v>
      </c>
      <c r="P125" s="60">
        <v>0</v>
      </c>
      <c r="Q125" s="60">
        <v>0</v>
      </c>
      <c r="R125" s="60">
        <v>0</v>
      </c>
      <c r="S125" s="60">
        <v>0</v>
      </c>
      <c r="T125" s="60">
        <v>0</v>
      </c>
      <c r="U125" s="60">
        <v>0</v>
      </c>
      <c r="V125" s="60">
        <v>0</v>
      </c>
      <c r="W125" s="59">
        <v>0</v>
      </c>
      <c r="X125" s="60">
        <v>0</v>
      </c>
      <c r="Y125" s="60">
        <v>0</v>
      </c>
      <c r="Z125" s="59">
        <f>SUM(M125:Y125)</f>
        <v>0</v>
      </c>
      <c r="AA125" s="59">
        <f>SUM(U125:X125)</f>
        <v>0</v>
      </c>
      <c r="AB125" t="s">
        <v>783</v>
      </c>
      <c r="AC125" s="59">
        <v>0</v>
      </c>
      <c r="AD125" s="58">
        <v>0</v>
      </c>
      <c r="AE125" s="58">
        <v>0</v>
      </c>
      <c r="AF125" s="58">
        <v>0</v>
      </c>
      <c r="AG125" s="58">
        <v>0</v>
      </c>
      <c r="AH125" s="59" t="s">
        <v>503</v>
      </c>
      <c r="AI125" s="58">
        <v>25</v>
      </c>
      <c r="AJ125" s="60"/>
      <c r="AK125" s="59" t="s">
        <v>252</v>
      </c>
      <c r="AL125" s="59">
        <f>IF(OR(NOT(ISBLANK(V125)),NOT(ISBLANK(W125)),NOT(ISBLANK(X125)),NOT(ISBLANK(Y125)),AD125=2,AD125=3),1,0)</f>
        <v>1</v>
      </c>
      <c r="AM125" s="59" t="s">
        <v>27</v>
      </c>
      <c r="AN125" s="59" t="s">
        <v>680</v>
      </c>
      <c r="AO125" s="58">
        <v>30</v>
      </c>
      <c r="AP125" s="59" t="s">
        <v>674</v>
      </c>
      <c r="AQ125" s="59" t="s">
        <v>687</v>
      </c>
      <c r="AR125" s="59" t="s">
        <v>27</v>
      </c>
      <c r="AS125" s="59" t="s">
        <v>688</v>
      </c>
      <c r="AT125" s="59" t="s">
        <v>27</v>
      </c>
      <c r="AU125" s="59" t="s">
        <v>27</v>
      </c>
      <c r="AV125" s="59" t="s">
        <v>27</v>
      </c>
      <c r="AW125" s="62"/>
      <c r="AX125" s="62" t="s">
        <v>748</v>
      </c>
      <c r="AY125" s="62">
        <v>15.59</v>
      </c>
      <c r="AZ125" s="62" t="str">
        <f>IF(Z125&gt;0,AY125/Z125,"")</f>
        <v/>
      </c>
      <c r="BA125" s="62">
        <f>IF(AY125&gt;0,Z125/AY125,"")</f>
        <v>0</v>
      </c>
      <c r="BB125" s="62">
        <v>15.275</v>
      </c>
      <c r="BC125" s="62">
        <v>56</v>
      </c>
      <c r="BE125" s="62" t="s">
        <v>783</v>
      </c>
      <c r="BF125" s="62">
        <v>1</v>
      </c>
      <c r="BG125" s="62"/>
      <c r="BH125" s="120">
        <v>15.275</v>
      </c>
      <c r="BI125" s="18"/>
      <c r="BJ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</row>
    <row r="126" spans="1:87" ht="14.25" customHeight="1" x14ac:dyDescent="0.25">
      <c r="A126" s="58">
        <v>137</v>
      </c>
      <c r="B126" s="59" t="s">
        <v>78</v>
      </c>
      <c r="C126" s="59" t="s">
        <v>26</v>
      </c>
      <c r="D126" s="59" t="s">
        <v>33</v>
      </c>
      <c r="E126" s="59"/>
      <c r="F126" s="59" t="s">
        <v>500</v>
      </c>
      <c r="G126" s="58">
        <v>28</v>
      </c>
      <c r="H126" s="58">
        <v>200</v>
      </c>
      <c r="I126" s="59" t="s">
        <v>111</v>
      </c>
      <c r="J126" s="58">
        <v>134763219</v>
      </c>
      <c r="K126" s="58">
        <v>0</v>
      </c>
      <c r="L126" s="58">
        <v>0</v>
      </c>
      <c r="M126" s="58">
        <v>30</v>
      </c>
      <c r="N126" s="60">
        <v>0</v>
      </c>
      <c r="O126" s="58">
        <v>22</v>
      </c>
      <c r="P126" s="58">
        <v>41</v>
      </c>
      <c r="Q126" s="58">
        <v>11</v>
      </c>
      <c r="R126" s="60">
        <v>0</v>
      </c>
      <c r="S126" s="58">
        <v>11</v>
      </c>
      <c r="T126" s="58">
        <v>1</v>
      </c>
      <c r="U126" s="58">
        <v>21</v>
      </c>
      <c r="V126" s="58">
        <v>7.5</v>
      </c>
      <c r="W126" s="61">
        <v>1</v>
      </c>
      <c r="X126" s="58">
        <v>4.5</v>
      </c>
      <c r="Y126" s="58">
        <v>34</v>
      </c>
      <c r="Z126" s="59">
        <f>SUM(M126:Y126)</f>
        <v>184</v>
      </c>
      <c r="AA126" s="59">
        <f>SUM(U126:X126)</f>
        <v>34</v>
      </c>
      <c r="AC126" s="59">
        <v>0</v>
      </c>
      <c r="AD126" s="58">
        <v>26</v>
      </c>
      <c r="AE126" s="58">
        <v>12</v>
      </c>
      <c r="AF126" s="58">
        <v>2</v>
      </c>
      <c r="AG126" s="58">
        <v>65</v>
      </c>
      <c r="AH126" s="59" t="s">
        <v>138</v>
      </c>
      <c r="AI126" s="58">
        <v>2</v>
      </c>
      <c r="AJ126" s="58">
        <v>1</v>
      </c>
      <c r="AK126" s="59" t="s">
        <v>508</v>
      </c>
      <c r="AL126" s="59">
        <f>IF(OR(NOT(ISBLANK(V126)),NOT(ISBLANK(W126)),NOT(ISBLANK(X126)),NOT(ISBLANK(Y126)),AD126=2,AD126=3),1,0)</f>
        <v>1</v>
      </c>
      <c r="AM126" s="59" t="s">
        <v>27</v>
      </c>
      <c r="AN126" s="59" t="s">
        <v>673</v>
      </c>
      <c r="AO126" s="58">
        <v>23</v>
      </c>
      <c r="AP126" s="59" t="s">
        <v>677</v>
      </c>
      <c r="AQ126" s="59" t="s">
        <v>691</v>
      </c>
      <c r="AR126" s="59" t="s">
        <v>27</v>
      </c>
      <c r="AS126" s="59" t="s">
        <v>27</v>
      </c>
      <c r="AT126" s="59" t="s">
        <v>27</v>
      </c>
      <c r="AU126" s="59" t="s">
        <v>27</v>
      </c>
      <c r="AV126" s="59" t="s">
        <v>27</v>
      </c>
      <c r="AW126" s="62"/>
      <c r="AX126" s="62" t="s">
        <v>747</v>
      </c>
      <c r="AY126" s="62">
        <v>29.734000000000002</v>
      </c>
      <c r="AZ126" s="62">
        <f>IF(Z126&gt;0,AY126/Z126,"")</f>
        <v>0.16159782608695653</v>
      </c>
      <c r="BA126" s="62">
        <f>IF(AY126&gt;0,Z126/AY126,"")</f>
        <v>6.1882020582498143</v>
      </c>
      <c r="BB126" s="62"/>
      <c r="BC126" s="62">
        <v>100</v>
      </c>
      <c r="BD126">
        <v>0.60739803512950286</v>
      </c>
      <c r="BE126" s="62"/>
      <c r="BF126" s="62"/>
      <c r="BG126" s="62"/>
      <c r="BH126" s="120"/>
      <c r="BI126" s="50"/>
      <c r="BJ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0"/>
      <c r="CF126" s="50"/>
      <c r="CG126" s="50"/>
      <c r="CH126" s="50"/>
      <c r="CI126" s="50"/>
    </row>
    <row r="127" spans="1:87" ht="14.25" customHeight="1" x14ac:dyDescent="0.25">
      <c r="A127" s="58">
        <v>144</v>
      </c>
      <c r="B127" s="59" t="s">
        <v>78</v>
      </c>
      <c r="C127" s="59" t="s">
        <v>26</v>
      </c>
      <c r="D127" s="59" t="s">
        <v>33</v>
      </c>
      <c r="E127" s="59"/>
      <c r="F127" s="59" t="s">
        <v>500</v>
      </c>
      <c r="G127" s="58">
        <v>28</v>
      </c>
      <c r="H127" s="58">
        <v>200</v>
      </c>
      <c r="I127" s="59" t="s">
        <v>118</v>
      </c>
      <c r="J127" s="58">
        <v>10238105208</v>
      </c>
      <c r="K127" s="58">
        <v>0</v>
      </c>
      <c r="L127" s="58">
        <v>0</v>
      </c>
      <c r="M127" s="58">
        <v>3</v>
      </c>
      <c r="N127" s="60">
        <v>0</v>
      </c>
      <c r="O127" s="60">
        <v>0</v>
      </c>
      <c r="P127" s="58">
        <v>9</v>
      </c>
      <c r="Q127" s="58">
        <v>5</v>
      </c>
      <c r="R127" s="60">
        <v>0</v>
      </c>
      <c r="S127" s="58">
        <v>5</v>
      </c>
      <c r="T127" s="58">
        <v>1</v>
      </c>
      <c r="U127" s="58">
        <v>3</v>
      </c>
      <c r="V127" s="58">
        <v>1.5</v>
      </c>
      <c r="W127" s="59">
        <v>0</v>
      </c>
      <c r="X127" s="58">
        <v>0.5</v>
      </c>
      <c r="Y127" s="58">
        <v>5</v>
      </c>
      <c r="Z127" s="59">
        <f>SUM(M127:Y127)</f>
        <v>33</v>
      </c>
      <c r="AA127" s="59">
        <f>SUM(U127:X127)</f>
        <v>5</v>
      </c>
      <c r="AC127" s="61">
        <v>2</v>
      </c>
      <c r="AD127" s="58">
        <v>5</v>
      </c>
      <c r="AE127" s="58">
        <v>4</v>
      </c>
      <c r="AF127" s="58">
        <v>1</v>
      </c>
      <c r="AG127" s="58">
        <v>11</v>
      </c>
      <c r="AH127" s="59" t="s">
        <v>503</v>
      </c>
      <c r="AI127" s="58">
        <v>25</v>
      </c>
      <c r="AJ127" s="60"/>
      <c r="AK127" s="59" t="s">
        <v>509</v>
      </c>
      <c r="AL127" s="59">
        <f>IF(OR(NOT(ISBLANK(V127)),NOT(ISBLANK(W127)),NOT(ISBLANK(X127)),NOT(ISBLANK(Y127)),AD127=2,AD127=3),1,0)</f>
        <v>1</v>
      </c>
      <c r="AM127" s="59" t="s">
        <v>27</v>
      </c>
      <c r="AN127" s="59" t="s">
        <v>673</v>
      </c>
      <c r="AO127" s="58">
        <v>29</v>
      </c>
      <c r="AP127" s="59" t="s">
        <v>677</v>
      </c>
      <c r="AQ127" s="59" t="s">
        <v>691</v>
      </c>
      <c r="AR127" s="59" t="s">
        <v>27</v>
      </c>
      <c r="AS127" s="59" t="s">
        <v>27</v>
      </c>
      <c r="AT127" s="59" t="s">
        <v>692</v>
      </c>
      <c r="AU127" s="59" t="s">
        <v>27</v>
      </c>
      <c r="AV127" s="59" t="s">
        <v>27</v>
      </c>
      <c r="AW127" s="62"/>
      <c r="AX127" s="62" t="s">
        <v>746</v>
      </c>
      <c r="AY127" s="62">
        <v>6.1580000000000004</v>
      </c>
      <c r="AZ127" s="62">
        <f>IF(Z127&gt;0,AY127/Z127,"")</f>
        <v>0.18660606060606061</v>
      </c>
      <c r="BA127" s="62">
        <f>IF(AY127&gt;0,Z127/AY127,"")</f>
        <v>5.3588827541409545</v>
      </c>
      <c r="BB127" s="62"/>
      <c r="BC127" s="62">
        <v>56</v>
      </c>
      <c r="BD127">
        <v>0.34473324213406292</v>
      </c>
      <c r="BE127" s="62"/>
      <c r="BF127" s="62"/>
      <c r="BG127" s="62"/>
      <c r="BH127" s="120"/>
      <c r="BI127" s="18"/>
      <c r="BJ127" s="18"/>
      <c r="BL127" s="18"/>
      <c r="BM127" s="18"/>
      <c r="BN127" s="18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</row>
    <row r="128" spans="1:87" ht="14.25" customHeight="1" x14ac:dyDescent="0.25">
      <c r="A128" s="58">
        <v>162</v>
      </c>
      <c r="B128" s="59" t="s">
        <v>78</v>
      </c>
      <c r="C128" s="59" t="s">
        <v>26</v>
      </c>
      <c r="D128" s="59" t="s">
        <v>33</v>
      </c>
      <c r="E128" s="59"/>
      <c r="F128" s="59" t="s">
        <v>500</v>
      </c>
      <c r="G128" s="58">
        <v>28</v>
      </c>
      <c r="H128" s="58">
        <v>200</v>
      </c>
      <c r="I128" s="59" t="s">
        <v>121</v>
      </c>
      <c r="J128" s="58">
        <v>8870124178</v>
      </c>
      <c r="K128" s="58">
        <v>2.125</v>
      </c>
      <c r="L128" s="58">
        <v>0.42499999999999999</v>
      </c>
      <c r="M128" s="60">
        <v>0</v>
      </c>
      <c r="N128" s="60">
        <v>0</v>
      </c>
      <c r="O128" s="60">
        <v>0</v>
      </c>
      <c r="P128" s="60">
        <v>0</v>
      </c>
      <c r="Q128" s="60">
        <v>0</v>
      </c>
      <c r="R128" s="60">
        <v>0</v>
      </c>
      <c r="S128" s="60">
        <v>0</v>
      </c>
      <c r="T128" s="60">
        <v>0</v>
      </c>
      <c r="U128" s="60">
        <v>0</v>
      </c>
      <c r="V128" s="60">
        <v>0</v>
      </c>
      <c r="W128" s="59">
        <v>0</v>
      </c>
      <c r="X128" s="60">
        <v>0</v>
      </c>
      <c r="Y128" s="60">
        <v>0</v>
      </c>
      <c r="Z128" s="59">
        <f>SUM(M128:Y128)</f>
        <v>0</v>
      </c>
      <c r="AA128" s="59">
        <f>SUM(U128:X128)</f>
        <v>0</v>
      </c>
      <c r="AB128" t="s">
        <v>783</v>
      </c>
      <c r="AC128" s="59">
        <v>0</v>
      </c>
      <c r="AD128" s="58">
        <v>0</v>
      </c>
      <c r="AE128" s="58">
        <v>0</v>
      </c>
      <c r="AF128" s="58">
        <v>0</v>
      </c>
      <c r="AG128" s="58">
        <v>0</v>
      </c>
      <c r="AH128" s="59" t="s">
        <v>503</v>
      </c>
      <c r="AI128" s="58">
        <v>25</v>
      </c>
      <c r="AJ128" s="60"/>
      <c r="AK128" s="59" t="s">
        <v>162</v>
      </c>
      <c r="AL128" s="59">
        <f>IF(OR(NOT(ISBLANK(V128)),NOT(ISBLANK(W128)),NOT(ISBLANK(X128)),NOT(ISBLANK(Y128)),AD128=2,AD128=3),1,0)</f>
        <v>1</v>
      </c>
      <c r="AM128" s="59" t="s">
        <v>27</v>
      </c>
      <c r="AN128" s="59" t="s">
        <v>673</v>
      </c>
      <c r="AO128" s="58">
        <v>21</v>
      </c>
      <c r="AP128" s="59" t="s">
        <v>677</v>
      </c>
      <c r="AQ128" s="59" t="s">
        <v>693</v>
      </c>
      <c r="AR128" s="59" t="s">
        <v>27</v>
      </c>
      <c r="AS128" s="59" t="s">
        <v>27</v>
      </c>
      <c r="AT128" s="59" t="s">
        <v>27</v>
      </c>
      <c r="AU128" s="59" t="s">
        <v>27</v>
      </c>
      <c r="AV128" s="59" t="s">
        <v>710</v>
      </c>
      <c r="AW128" s="62"/>
      <c r="AX128" s="62" t="s">
        <v>747</v>
      </c>
      <c r="AY128" s="62">
        <v>14.615</v>
      </c>
      <c r="AZ128" s="62" t="str">
        <f>IF(Z128&gt;0,AY128/Z128,"")</f>
        <v/>
      </c>
      <c r="BA128" s="62">
        <f>IF(AY128&gt;0,Z128/AY128,"")</f>
        <v>0</v>
      </c>
      <c r="BB128" s="62">
        <v>11.186</v>
      </c>
      <c r="BC128" s="62">
        <v>0</v>
      </c>
      <c r="BE128" s="62" t="s">
        <v>781</v>
      </c>
      <c r="BF128" s="62">
        <v>1</v>
      </c>
      <c r="BG128" s="62">
        <v>1</v>
      </c>
      <c r="BH128" s="120">
        <v>11.186</v>
      </c>
      <c r="BI128" s="18"/>
      <c r="BJ128" s="18"/>
      <c r="BL128" s="18"/>
      <c r="BM128" s="18"/>
      <c r="BN128" s="18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</row>
    <row r="129" spans="1:87" ht="14.25" customHeight="1" x14ac:dyDescent="0.25">
      <c r="A129" s="58">
        <v>178</v>
      </c>
      <c r="B129" s="59" t="s">
        <v>78</v>
      </c>
      <c r="C129" s="59" t="s">
        <v>28</v>
      </c>
      <c r="D129" s="59" t="s">
        <v>33</v>
      </c>
      <c r="E129" s="59"/>
      <c r="F129" s="59" t="s">
        <v>500</v>
      </c>
      <c r="G129" s="58">
        <v>28</v>
      </c>
      <c r="H129" s="58">
        <v>200</v>
      </c>
      <c r="I129" s="59" t="s">
        <v>122</v>
      </c>
      <c r="J129" s="58">
        <v>10184154</v>
      </c>
      <c r="K129" s="58">
        <v>2.2000000000000002</v>
      </c>
      <c r="L129" s="58">
        <v>0.44</v>
      </c>
      <c r="M129" s="58">
        <v>12</v>
      </c>
      <c r="N129" s="58">
        <v>1</v>
      </c>
      <c r="O129" s="58">
        <v>1</v>
      </c>
      <c r="P129" s="58">
        <v>34</v>
      </c>
      <c r="Q129" s="58">
        <v>21</v>
      </c>
      <c r="R129" s="58">
        <v>4</v>
      </c>
      <c r="S129" s="58">
        <v>21</v>
      </c>
      <c r="T129" s="58">
        <v>1</v>
      </c>
      <c r="U129" s="58">
        <v>3</v>
      </c>
      <c r="V129" s="58">
        <v>8</v>
      </c>
      <c r="W129" s="59">
        <v>0</v>
      </c>
      <c r="X129" s="58">
        <v>2</v>
      </c>
      <c r="Y129" s="58">
        <v>13</v>
      </c>
      <c r="Z129" s="59">
        <f>SUM(M129:Y129)</f>
        <v>121</v>
      </c>
      <c r="AA129" s="59">
        <f>SUM(U129:X129)</f>
        <v>13</v>
      </c>
      <c r="AB129" t="s">
        <v>783</v>
      </c>
      <c r="AC129" s="59">
        <v>0</v>
      </c>
      <c r="AD129" s="58">
        <v>11</v>
      </c>
      <c r="AE129" s="58">
        <v>11</v>
      </c>
      <c r="AF129" s="58">
        <v>0</v>
      </c>
      <c r="AG129" s="58">
        <v>31</v>
      </c>
      <c r="AH129" s="59" t="s">
        <v>503</v>
      </c>
      <c r="AI129" s="58">
        <v>25</v>
      </c>
      <c r="AJ129" s="58">
        <v>1</v>
      </c>
      <c r="AK129" s="59" t="s">
        <v>510</v>
      </c>
      <c r="AL129" s="59">
        <f>IF(OR(NOT(ISBLANK(V129)),NOT(ISBLANK(W129)),NOT(ISBLANK(X129)),NOT(ISBLANK(Y129)),AD129=2,AD129=3),1,0)</f>
        <v>1</v>
      </c>
      <c r="AM129" s="59" t="s">
        <v>27</v>
      </c>
      <c r="AN129" s="59" t="s">
        <v>680</v>
      </c>
      <c r="AO129" s="58">
        <v>25</v>
      </c>
      <c r="AP129" s="59" t="s">
        <v>677</v>
      </c>
      <c r="AQ129" s="59" t="s">
        <v>694</v>
      </c>
      <c r="AR129" s="59" t="s">
        <v>27</v>
      </c>
      <c r="AS129" s="59" t="s">
        <v>27</v>
      </c>
      <c r="AT129" s="59" t="s">
        <v>692</v>
      </c>
      <c r="AU129" s="59" t="s">
        <v>27</v>
      </c>
      <c r="AV129" s="59" t="s">
        <v>27</v>
      </c>
      <c r="AW129" s="62"/>
      <c r="AX129" s="62" t="s">
        <v>746</v>
      </c>
      <c r="AY129" s="62">
        <v>27.497</v>
      </c>
      <c r="AZ129" s="62">
        <f>IF(Z129&gt;0,AY129/Z129,"")</f>
        <v>0.22724793388429751</v>
      </c>
      <c r="BA129" s="62">
        <f>IF(AY129&gt;0,Z129/AY129,"")</f>
        <v>4.4004800523693497</v>
      </c>
      <c r="BB129" s="62">
        <v>26.225000000000001</v>
      </c>
      <c r="BC129" s="62">
        <v>84</v>
      </c>
      <c r="BD129">
        <v>0.38456446915541437</v>
      </c>
      <c r="BE129" s="62" t="s">
        <v>783</v>
      </c>
      <c r="BF129" s="62">
        <v>1</v>
      </c>
      <c r="BG129" s="62"/>
      <c r="BH129" s="120">
        <v>1.8979999999999999</v>
      </c>
      <c r="BI129" s="50"/>
      <c r="BJ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0"/>
      <c r="CF129" s="50"/>
      <c r="CG129" s="50"/>
      <c r="CH129" s="50"/>
      <c r="CI129" s="50"/>
    </row>
    <row r="130" spans="1:87" ht="14.25" customHeight="1" x14ac:dyDescent="0.25">
      <c r="A130" s="58">
        <v>194</v>
      </c>
      <c r="B130" s="59" t="s">
        <v>78</v>
      </c>
      <c r="C130" s="59" t="s">
        <v>26</v>
      </c>
      <c r="D130" s="59" t="s">
        <v>33</v>
      </c>
      <c r="E130" s="59"/>
      <c r="F130" s="59" t="s">
        <v>500</v>
      </c>
      <c r="G130" s="58">
        <v>28</v>
      </c>
      <c r="H130" s="58">
        <v>200</v>
      </c>
      <c r="I130" s="59" t="s">
        <v>124</v>
      </c>
      <c r="J130" s="58">
        <v>1391113645</v>
      </c>
      <c r="K130" s="58">
        <v>2.125</v>
      </c>
      <c r="L130" s="58">
        <v>0.42499999999999999</v>
      </c>
      <c r="M130" s="58">
        <v>3</v>
      </c>
      <c r="N130" s="60">
        <v>0</v>
      </c>
      <c r="O130" s="60">
        <v>0</v>
      </c>
      <c r="P130" s="58">
        <v>8</v>
      </c>
      <c r="Q130" s="58">
        <v>5</v>
      </c>
      <c r="R130" s="58">
        <v>1</v>
      </c>
      <c r="S130" s="58">
        <v>5</v>
      </c>
      <c r="T130" s="58">
        <v>1</v>
      </c>
      <c r="U130" s="58">
        <v>2</v>
      </c>
      <c r="V130" s="58">
        <v>1</v>
      </c>
      <c r="W130" s="59">
        <v>0</v>
      </c>
      <c r="X130" s="58">
        <v>1</v>
      </c>
      <c r="Y130" s="58">
        <v>4</v>
      </c>
      <c r="Z130" s="59">
        <f>SUM(M130:Y130)</f>
        <v>31</v>
      </c>
      <c r="AA130" s="59">
        <f>SUM(U130:X130)</f>
        <v>4</v>
      </c>
      <c r="AB130" t="s">
        <v>783</v>
      </c>
      <c r="AC130" s="59">
        <v>0</v>
      </c>
      <c r="AD130" s="58">
        <v>5</v>
      </c>
      <c r="AE130" s="58">
        <v>2</v>
      </c>
      <c r="AF130" s="58">
        <v>1</v>
      </c>
      <c r="AG130" s="58">
        <v>10</v>
      </c>
      <c r="AH130" s="59" t="s">
        <v>503</v>
      </c>
      <c r="AI130" s="58">
        <v>25</v>
      </c>
      <c r="AJ130" s="60"/>
      <c r="AK130" s="59" t="s">
        <v>511</v>
      </c>
      <c r="AL130" s="59">
        <f>IF(OR(NOT(ISBLANK(V130)),NOT(ISBLANK(W130)),NOT(ISBLANK(X130)),NOT(ISBLANK(Y130)),AD130=2,AD130=3),1,0)</f>
        <v>1</v>
      </c>
      <c r="AM130" s="59" t="s">
        <v>27</v>
      </c>
      <c r="AN130" s="59" t="s">
        <v>680</v>
      </c>
      <c r="AO130" s="58">
        <v>24</v>
      </c>
      <c r="AP130" s="59" t="s">
        <v>677</v>
      </c>
      <c r="AQ130" s="59" t="s">
        <v>691</v>
      </c>
      <c r="AR130" s="59" t="s">
        <v>695</v>
      </c>
      <c r="AS130" s="59" t="s">
        <v>27</v>
      </c>
      <c r="AT130" s="59" t="s">
        <v>692</v>
      </c>
      <c r="AU130" s="59" t="s">
        <v>695</v>
      </c>
      <c r="AV130" s="59" t="s">
        <v>27</v>
      </c>
      <c r="AW130" s="62"/>
      <c r="AX130" s="62" t="s">
        <v>746</v>
      </c>
      <c r="AY130" s="62">
        <v>11.977</v>
      </c>
      <c r="AZ130" s="62">
        <f>IF(Z130&gt;0,AY130/Z130,"")</f>
        <v>0.38635483870967741</v>
      </c>
      <c r="BA130" s="62">
        <f>IF(AY130&gt;0,Z130/AY130,"")</f>
        <v>2.5882942306086667</v>
      </c>
      <c r="BB130" s="62">
        <v>9.9540000000000006</v>
      </c>
      <c r="BC130" s="62">
        <v>28</v>
      </c>
      <c r="BD130">
        <v>0.34669241912119747</v>
      </c>
      <c r="BE130" s="62" t="s">
        <v>783</v>
      </c>
      <c r="BF130" s="62">
        <v>1</v>
      </c>
      <c r="BG130" s="62"/>
      <c r="BH130" s="120">
        <v>9.9539999999999988</v>
      </c>
      <c r="BI130" s="18"/>
      <c r="BJ130" s="18"/>
      <c r="BL130" s="18"/>
      <c r="BM130" s="18"/>
      <c r="BN130" s="18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</row>
    <row r="131" spans="1:87" ht="14.25" customHeight="1" x14ac:dyDescent="0.25">
      <c r="A131" s="58">
        <v>210</v>
      </c>
      <c r="B131" s="59" t="s">
        <v>78</v>
      </c>
      <c r="C131" s="59" t="s">
        <v>26</v>
      </c>
      <c r="D131" s="59" t="s">
        <v>33</v>
      </c>
      <c r="E131" s="59"/>
      <c r="F131" s="59" t="s">
        <v>500</v>
      </c>
      <c r="G131" s="58">
        <v>28</v>
      </c>
      <c r="H131" s="58">
        <v>200</v>
      </c>
      <c r="I131" s="59" t="s">
        <v>126</v>
      </c>
      <c r="J131" s="58">
        <v>8916155192</v>
      </c>
      <c r="K131" s="58">
        <v>2.125</v>
      </c>
      <c r="L131" s="58">
        <v>0.42499999999999999</v>
      </c>
      <c r="M131" s="60">
        <v>0</v>
      </c>
      <c r="N131" s="60">
        <v>0</v>
      </c>
      <c r="O131" s="60">
        <v>0</v>
      </c>
      <c r="P131" s="60">
        <v>0</v>
      </c>
      <c r="Q131" s="60">
        <v>0</v>
      </c>
      <c r="R131" s="60">
        <v>0</v>
      </c>
      <c r="S131" s="60">
        <v>0</v>
      </c>
      <c r="T131" s="60">
        <v>0</v>
      </c>
      <c r="U131" s="60">
        <v>0</v>
      </c>
      <c r="V131" s="60">
        <v>0</v>
      </c>
      <c r="W131" s="59">
        <v>0</v>
      </c>
      <c r="X131" s="60">
        <v>0</v>
      </c>
      <c r="Y131" s="60">
        <v>0</v>
      </c>
      <c r="Z131" s="59">
        <f>SUM(M131:Y131)</f>
        <v>0</v>
      </c>
      <c r="AA131" s="59">
        <f>SUM(U131:X131)</f>
        <v>0</v>
      </c>
      <c r="AB131" t="s">
        <v>783</v>
      </c>
      <c r="AC131" s="59">
        <v>0</v>
      </c>
      <c r="AD131" s="58">
        <v>0</v>
      </c>
      <c r="AE131" s="58">
        <v>0</v>
      </c>
      <c r="AF131" s="58">
        <v>0</v>
      </c>
      <c r="AG131" s="58">
        <v>0</v>
      </c>
      <c r="AH131" s="59" t="s">
        <v>503</v>
      </c>
      <c r="AI131" s="58">
        <v>25</v>
      </c>
      <c r="AJ131" s="60"/>
      <c r="AK131" s="59" t="s">
        <v>512</v>
      </c>
      <c r="AL131" s="59">
        <f>IF(OR(NOT(ISBLANK(V131)),NOT(ISBLANK(W131)),NOT(ISBLANK(X131)),NOT(ISBLANK(Y131)),AD131=2,AD131=3),1,0)</f>
        <v>1</v>
      </c>
      <c r="AM131" s="59" t="s">
        <v>27</v>
      </c>
      <c r="AN131" s="59" t="s">
        <v>680</v>
      </c>
      <c r="AO131" s="58">
        <v>30</v>
      </c>
      <c r="AP131" s="59" t="s">
        <v>677</v>
      </c>
      <c r="AQ131" s="59" t="s">
        <v>697</v>
      </c>
      <c r="AR131" s="59" t="s">
        <v>27</v>
      </c>
      <c r="AS131" s="59" t="s">
        <v>27</v>
      </c>
      <c r="AT131" s="59" t="s">
        <v>27</v>
      </c>
      <c r="AU131" s="59" t="s">
        <v>27</v>
      </c>
      <c r="AV131" s="59" t="s">
        <v>27</v>
      </c>
      <c r="AW131" s="62"/>
      <c r="AX131" s="62" t="s">
        <v>747</v>
      </c>
      <c r="AY131" s="62">
        <v>32.283000000000001</v>
      </c>
      <c r="AZ131" s="62" t="str">
        <f>IF(Z131&gt;0,AY131/Z131,"")</f>
        <v/>
      </c>
      <c r="BA131" s="62">
        <f>IF(AY131&gt;0,Z131/AY131,"")</f>
        <v>0</v>
      </c>
      <c r="BB131" s="62">
        <v>31.315000000000001</v>
      </c>
      <c r="BC131" s="62">
        <v>56</v>
      </c>
      <c r="BE131" s="62" t="s">
        <v>783</v>
      </c>
      <c r="BF131" s="62">
        <v>1</v>
      </c>
      <c r="BG131" s="62"/>
      <c r="BH131" s="120">
        <v>31.315000000000001</v>
      </c>
      <c r="BI131" s="18"/>
      <c r="BJ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</row>
    <row r="132" spans="1:87" ht="14.25" customHeight="1" x14ac:dyDescent="0.25">
      <c r="A132" s="58">
        <v>226</v>
      </c>
      <c r="B132" s="59" t="s">
        <v>78</v>
      </c>
      <c r="C132" s="59" t="s">
        <v>26</v>
      </c>
      <c r="D132" s="59" t="s">
        <v>33</v>
      </c>
      <c r="E132" s="59"/>
      <c r="F132" s="59" t="s">
        <v>500</v>
      </c>
      <c r="G132" s="58">
        <v>28</v>
      </c>
      <c r="H132" s="58">
        <v>200</v>
      </c>
      <c r="I132" s="59" t="s">
        <v>128</v>
      </c>
      <c r="J132" s="58">
        <v>9591208203</v>
      </c>
      <c r="K132" s="58">
        <v>2.875</v>
      </c>
      <c r="L132" s="58">
        <v>0.57499999999999996</v>
      </c>
      <c r="M132" s="58">
        <v>12</v>
      </c>
      <c r="N132" s="60">
        <v>0</v>
      </c>
      <c r="O132" s="60">
        <v>0</v>
      </c>
      <c r="P132" s="58">
        <v>32</v>
      </c>
      <c r="Q132" s="58">
        <v>19</v>
      </c>
      <c r="R132" s="58">
        <v>1</v>
      </c>
      <c r="S132" s="58">
        <v>19</v>
      </c>
      <c r="T132" s="58">
        <v>1</v>
      </c>
      <c r="U132" s="58">
        <v>4</v>
      </c>
      <c r="V132" s="58">
        <v>8.5</v>
      </c>
      <c r="W132" s="59">
        <v>0</v>
      </c>
      <c r="X132" s="58">
        <v>5.5</v>
      </c>
      <c r="Y132" s="58">
        <v>18</v>
      </c>
      <c r="Z132" s="59">
        <f>SUM(M132:Y132)</f>
        <v>120</v>
      </c>
      <c r="AA132" s="59">
        <f>SUM(U132:X132)</f>
        <v>18</v>
      </c>
      <c r="AB132" t="s">
        <v>783</v>
      </c>
      <c r="AC132" s="59">
        <v>0</v>
      </c>
      <c r="AD132" s="58">
        <v>29</v>
      </c>
      <c r="AE132" s="58">
        <v>12</v>
      </c>
      <c r="AF132" s="58">
        <v>3</v>
      </c>
      <c r="AG132" s="58">
        <v>47</v>
      </c>
      <c r="AH132" s="59" t="s">
        <v>503</v>
      </c>
      <c r="AI132" s="58">
        <v>25</v>
      </c>
      <c r="AJ132" s="58">
        <v>1</v>
      </c>
      <c r="AK132" s="59" t="s">
        <v>513</v>
      </c>
      <c r="AL132" s="59">
        <f>IF(OR(NOT(ISBLANK(V132)),NOT(ISBLANK(W132)),NOT(ISBLANK(X132)),NOT(ISBLANK(Y132)),AD132=2,AD132=3),1,0)</f>
        <v>1</v>
      </c>
      <c r="AM132" s="59" t="s">
        <v>27</v>
      </c>
      <c r="AN132" s="59" t="s">
        <v>680</v>
      </c>
      <c r="AO132" s="58">
        <v>33</v>
      </c>
      <c r="AP132" s="59" t="s">
        <v>677</v>
      </c>
      <c r="AQ132" s="59" t="s">
        <v>698</v>
      </c>
      <c r="AR132" s="59" t="s">
        <v>27</v>
      </c>
      <c r="AS132" s="59" t="s">
        <v>699</v>
      </c>
      <c r="AT132" s="59" t="s">
        <v>27</v>
      </c>
      <c r="AU132" s="59" t="s">
        <v>27</v>
      </c>
      <c r="AV132" s="59" t="s">
        <v>27</v>
      </c>
      <c r="AW132" s="62"/>
      <c r="AX132" s="62" t="s">
        <v>748</v>
      </c>
      <c r="AY132" s="62">
        <v>17.173999999999999</v>
      </c>
      <c r="AZ132" s="62">
        <f>IF(Z132&gt;0,AY132/Z132,"")</f>
        <v>0.14311666666666667</v>
      </c>
      <c r="BA132" s="62">
        <f>IF(AY132&gt;0,Z132/AY132,"")</f>
        <v>6.9873063933853503</v>
      </c>
      <c r="BB132" s="62">
        <v>16.375</v>
      </c>
      <c r="BC132" s="62">
        <v>56</v>
      </c>
      <c r="BD132">
        <v>0.60521989313604607</v>
      </c>
      <c r="BE132" s="62"/>
      <c r="BF132" s="62"/>
      <c r="BG132" s="62"/>
      <c r="BH132" s="120">
        <v>16.375</v>
      </c>
      <c r="BI132" s="18"/>
      <c r="BJ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</row>
    <row r="133" spans="1:87" ht="14.25" customHeight="1" x14ac:dyDescent="0.25">
      <c r="A133" s="58">
        <v>243</v>
      </c>
      <c r="B133" s="59" t="s">
        <v>78</v>
      </c>
      <c r="C133" s="59" t="s">
        <v>26</v>
      </c>
      <c r="D133" s="59" t="s">
        <v>33</v>
      </c>
      <c r="E133" s="59"/>
      <c r="F133" s="59" t="s">
        <v>500</v>
      </c>
      <c r="G133" s="58">
        <v>28</v>
      </c>
      <c r="H133" s="58">
        <v>200</v>
      </c>
      <c r="I133" s="59" t="s">
        <v>130</v>
      </c>
      <c r="J133" s="58">
        <v>3712062108</v>
      </c>
      <c r="K133" s="58">
        <v>2.15625</v>
      </c>
      <c r="L133" s="58">
        <v>0.43125000000000002</v>
      </c>
      <c r="M133" s="58">
        <v>8</v>
      </c>
      <c r="N133" s="60">
        <v>0</v>
      </c>
      <c r="O133" s="60">
        <v>0</v>
      </c>
      <c r="P133" s="58">
        <v>17</v>
      </c>
      <c r="Q133" s="58">
        <v>9</v>
      </c>
      <c r="R133" s="58">
        <v>1</v>
      </c>
      <c r="S133" s="58">
        <v>9</v>
      </c>
      <c r="T133" s="58">
        <v>1</v>
      </c>
      <c r="U133" s="58">
        <v>2</v>
      </c>
      <c r="V133" s="58">
        <v>1</v>
      </c>
      <c r="W133" s="59">
        <v>0</v>
      </c>
      <c r="X133" s="58">
        <v>1</v>
      </c>
      <c r="Y133" s="58">
        <v>4</v>
      </c>
      <c r="Z133" s="59">
        <f>SUM(M133:Y133)</f>
        <v>53</v>
      </c>
      <c r="AA133" s="59">
        <f>SUM(U133:X133)</f>
        <v>4</v>
      </c>
      <c r="AB133" t="s">
        <v>782</v>
      </c>
      <c r="AC133" s="59">
        <v>0</v>
      </c>
      <c r="AD133" s="58">
        <v>2</v>
      </c>
      <c r="AE133" s="58">
        <v>12</v>
      </c>
      <c r="AF133" s="58">
        <v>0</v>
      </c>
      <c r="AG133" s="58">
        <v>15</v>
      </c>
      <c r="AH133" s="59" t="s">
        <v>503</v>
      </c>
      <c r="AI133" s="58">
        <v>25</v>
      </c>
      <c r="AJ133" s="60"/>
      <c r="AK133" s="59" t="s">
        <v>514</v>
      </c>
      <c r="AL133" s="59">
        <f>IF(OR(NOT(ISBLANK(V133)),NOT(ISBLANK(W133)),NOT(ISBLANK(X133)),NOT(ISBLANK(Y133)),AD133=2,AD133=3),1,0)</f>
        <v>1</v>
      </c>
      <c r="AM133" s="59" t="s">
        <v>27</v>
      </c>
      <c r="AN133" s="59" t="s">
        <v>680</v>
      </c>
      <c r="AO133" s="58">
        <v>28</v>
      </c>
      <c r="AP133" s="59" t="s">
        <v>677</v>
      </c>
      <c r="AQ133" s="59" t="s">
        <v>700</v>
      </c>
      <c r="AR133" s="59" t="s">
        <v>695</v>
      </c>
      <c r="AS133" s="59" t="s">
        <v>701</v>
      </c>
      <c r="AT133" s="59" t="s">
        <v>27</v>
      </c>
      <c r="AU133" s="59" t="s">
        <v>27</v>
      </c>
      <c r="AV133" s="59" t="s">
        <v>27</v>
      </c>
      <c r="AW133" s="62"/>
      <c r="AX133" s="62" t="s">
        <v>748</v>
      </c>
      <c r="AY133" s="62">
        <v>20.492000000000001</v>
      </c>
      <c r="AZ133" s="62">
        <f>IF(Z133&gt;0,AY133/Z133,"")</f>
        <v>0.3866415094339623</v>
      </c>
      <c r="BA133" s="62">
        <f>IF(AY133&gt;0,Z133/AY133,"")</f>
        <v>2.5863751707983602</v>
      </c>
      <c r="BB133" s="62">
        <v>19.34</v>
      </c>
      <c r="BC133" s="62">
        <v>0</v>
      </c>
      <c r="BD133">
        <v>0.33955790168261302</v>
      </c>
      <c r="BE133" s="62"/>
      <c r="BF133" s="62"/>
      <c r="BG133" s="62"/>
      <c r="BH133" s="120">
        <v>19.34</v>
      </c>
      <c r="BI133" s="50"/>
      <c r="BJ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0"/>
      <c r="CF133" s="50"/>
      <c r="CG133" s="50"/>
      <c r="CH133" s="50"/>
      <c r="CI133" s="50"/>
    </row>
    <row r="134" spans="1:87" ht="14.25" customHeight="1" x14ac:dyDescent="0.25">
      <c r="A134" s="58">
        <v>259</v>
      </c>
      <c r="B134" s="59" t="s">
        <v>78</v>
      </c>
      <c r="C134" s="59" t="s">
        <v>26</v>
      </c>
      <c r="D134" s="59" t="s">
        <v>33</v>
      </c>
      <c r="E134" s="59"/>
      <c r="F134" s="59" t="s">
        <v>500</v>
      </c>
      <c r="G134" s="58">
        <v>28</v>
      </c>
      <c r="H134" s="58">
        <v>200</v>
      </c>
      <c r="I134" s="59" t="s">
        <v>130</v>
      </c>
      <c r="J134" s="58">
        <v>3712062108</v>
      </c>
      <c r="K134" s="58">
        <v>2.15625</v>
      </c>
      <c r="L134" s="58">
        <v>0.43125000000000002</v>
      </c>
      <c r="M134" s="58">
        <v>1</v>
      </c>
      <c r="N134" s="60">
        <v>0</v>
      </c>
      <c r="O134" s="60">
        <v>0</v>
      </c>
      <c r="P134" s="58">
        <v>3</v>
      </c>
      <c r="Q134" s="58">
        <v>2</v>
      </c>
      <c r="R134" s="58">
        <v>4</v>
      </c>
      <c r="S134" s="58">
        <v>2</v>
      </c>
      <c r="T134" s="58">
        <v>1</v>
      </c>
      <c r="U134" s="60">
        <v>0</v>
      </c>
      <c r="V134" s="58">
        <v>2</v>
      </c>
      <c r="W134" s="59">
        <v>0</v>
      </c>
      <c r="X134" s="58">
        <v>1</v>
      </c>
      <c r="Y134" s="58">
        <v>3</v>
      </c>
      <c r="Z134" s="59">
        <f>SUM(M134:Y134)</f>
        <v>19</v>
      </c>
      <c r="AA134" s="59">
        <f>SUM(U134:X134)</f>
        <v>3</v>
      </c>
      <c r="AB134" t="s">
        <v>782</v>
      </c>
      <c r="AC134" s="61">
        <v>3</v>
      </c>
      <c r="AD134" s="58">
        <v>0</v>
      </c>
      <c r="AE134" s="58">
        <v>2</v>
      </c>
      <c r="AF134" s="58">
        <v>0</v>
      </c>
      <c r="AG134" s="58">
        <v>3</v>
      </c>
      <c r="AH134" s="59" t="s">
        <v>503</v>
      </c>
      <c r="AI134" s="58">
        <v>25</v>
      </c>
      <c r="AJ134" s="60"/>
      <c r="AK134" s="59" t="s">
        <v>515</v>
      </c>
      <c r="AL134" s="59">
        <f>IF(OR(NOT(ISBLANK(V134)),NOT(ISBLANK(W134)),NOT(ISBLANK(X134)),NOT(ISBLANK(Y134)),AD134=2,AD134=3),1,0)</f>
        <v>1</v>
      </c>
      <c r="AM134" s="59" t="s">
        <v>27</v>
      </c>
      <c r="AN134" s="59" t="s">
        <v>680</v>
      </c>
      <c r="AO134" s="58">
        <v>28</v>
      </c>
      <c r="AP134" s="59" t="s">
        <v>677</v>
      </c>
      <c r="AQ134" s="59" t="s">
        <v>700</v>
      </c>
      <c r="AR134" s="59" t="s">
        <v>695</v>
      </c>
      <c r="AS134" s="59" t="s">
        <v>701</v>
      </c>
      <c r="AT134" s="59" t="s">
        <v>27</v>
      </c>
      <c r="AU134" s="59" t="s">
        <v>27</v>
      </c>
      <c r="AV134" s="59" t="s">
        <v>27</v>
      </c>
      <c r="AW134" s="62"/>
      <c r="AX134" s="62" t="s">
        <v>748</v>
      </c>
      <c r="AY134" s="62">
        <v>5.8029999999999999</v>
      </c>
      <c r="AZ134" s="62">
        <f>IF(Z134&gt;0,AY134/Z134,"")</f>
        <v>0.30542105263157893</v>
      </c>
      <c r="BA134" s="62">
        <f>IF(AY134&gt;0,Z134/AY134,"")</f>
        <v>3.2741685335171464</v>
      </c>
      <c r="BB134" s="62">
        <v>4.2709999999999999</v>
      </c>
      <c r="BC134" s="62" t="s">
        <v>774</v>
      </c>
      <c r="BD134">
        <v>0.68608414239482196</v>
      </c>
      <c r="BE134" s="62"/>
      <c r="BF134" s="62"/>
      <c r="BG134" s="62"/>
      <c r="BH134" s="120">
        <v>2.476</v>
      </c>
      <c r="BI134" s="50"/>
      <c r="BJ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0"/>
      <c r="CF134" s="50"/>
      <c r="CG134" s="50"/>
      <c r="CH134" s="50"/>
      <c r="CI134" s="50"/>
    </row>
    <row r="135" spans="1:87" ht="14.25" customHeight="1" x14ac:dyDescent="0.25">
      <c r="A135" s="58">
        <v>277</v>
      </c>
      <c r="B135" s="59" t="s">
        <v>78</v>
      </c>
      <c r="C135" s="59" t="s">
        <v>26</v>
      </c>
      <c r="D135" s="59" t="s">
        <v>33</v>
      </c>
      <c r="E135" s="59"/>
      <c r="F135" s="59" t="s">
        <v>500</v>
      </c>
      <c r="G135" s="58">
        <v>28</v>
      </c>
      <c r="H135" s="58">
        <v>200</v>
      </c>
      <c r="I135" s="59" t="s">
        <v>134</v>
      </c>
      <c r="J135" s="58">
        <v>828360120</v>
      </c>
      <c r="K135" s="58">
        <v>2.125</v>
      </c>
      <c r="L135" s="58">
        <v>0.42499999999999999</v>
      </c>
      <c r="M135" s="60">
        <v>0</v>
      </c>
      <c r="N135" s="60">
        <v>0</v>
      </c>
      <c r="O135" s="60">
        <v>0</v>
      </c>
      <c r="P135" s="60">
        <v>0</v>
      </c>
      <c r="Q135" s="60">
        <v>0</v>
      </c>
      <c r="R135" s="60">
        <v>0</v>
      </c>
      <c r="S135" s="60">
        <v>0</v>
      </c>
      <c r="T135" s="60">
        <v>0</v>
      </c>
      <c r="U135" s="60">
        <v>0</v>
      </c>
      <c r="V135" s="60">
        <v>0</v>
      </c>
      <c r="W135" s="59">
        <v>0</v>
      </c>
      <c r="X135" s="60">
        <v>0</v>
      </c>
      <c r="Y135" s="60">
        <v>0</v>
      </c>
      <c r="Z135" s="59">
        <f>SUM(M135:Y135)</f>
        <v>0</v>
      </c>
      <c r="AA135" s="59">
        <f>SUM(U135:X135)</f>
        <v>0</v>
      </c>
      <c r="AB135" t="s">
        <v>783</v>
      </c>
      <c r="AC135" s="59">
        <v>0</v>
      </c>
      <c r="AD135" s="58">
        <v>0</v>
      </c>
      <c r="AE135" s="58">
        <v>0</v>
      </c>
      <c r="AF135" s="58">
        <v>0</v>
      </c>
      <c r="AG135" s="58">
        <v>0</v>
      </c>
      <c r="AH135" s="59" t="s">
        <v>503</v>
      </c>
      <c r="AI135" s="58">
        <v>25</v>
      </c>
      <c r="AJ135" s="60"/>
      <c r="AK135" s="59" t="s">
        <v>100</v>
      </c>
      <c r="AL135" s="59">
        <f>IF(OR(NOT(ISBLANK(V135)),NOT(ISBLANK(W135)),NOT(ISBLANK(X135)),NOT(ISBLANK(Y135)),AD135=2,AD135=3),1,0)</f>
        <v>1</v>
      </c>
      <c r="AM135" s="59" t="s">
        <v>27</v>
      </c>
      <c r="AN135" s="59" t="s">
        <v>673</v>
      </c>
      <c r="AO135" s="58">
        <v>26</v>
      </c>
      <c r="AP135" s="59" t="s">
        <v>674</v>
      </c>
      <c r="AQ135" s="59" t="s">
        <v>678</v>
      </c>
      <c r="AR135" s="59" t="s">
        <v>27</v>
      </c>
      <c r="AS135" s="59" t="s">
        <v>702</v>
      </c>
      <c r="AT135" s="59" t="s">
        <v>27</v>
      </c>
      <c r="AU135" s="59" t="s">
        <v>27</v>
      </c>
      <c r="AV135" s="59" t="s">
        <v>718</v>
      </c>
      <c r="AW135" s="62"/>
      <c r="AX135" s="62" t="s">
        <v>748</v>
      </c>
      <c r="AY135" s="62">
        <v>55.683</v>
      </c>
      <c r="AZ135" s="62" t="str">
        <f>IF(Z135&gt;0,AY135/Z135,"")</f>
        <v/>
      </c>
      <c r="BA135" s="62">
        <f>IF(AY135&gt;0,Z135/AY135,"")</f>
        <v>0</v>
      </c>
      <c r="BB135" s="62">
        <v>54.654000000000003</v>
      </c>
      <c r="BC135" s="62">
        <v>28</v>
      </c>
      <c r="BE135" s="62" t="s">
        <v>783</v>
      </c>
      <c r="BF135" s="62">
        <v>1</v>
      </c>
      <c r="BG135" s="62"/>
      <c r="BH135" s="120">
        <v>54.654000000000003</v>
      </c>
      <c r="BI135" s="18"/>
      <c r="BJ135" s="18"/>
      <c r="BL135" s="18"/>
      <c r="BM135" s="18"/>
      <c r="BN135" s="18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</row>
    <row r="136" spans="1:87" ht="14.25" customHeight="1" x14ac:dyDescent="0.25">
      <c r="A136" s="58">
        <v>293</v>
      </c>
      <c r="B136" s="59" t="s">
        <v>78</v>
      </c>
      <c r="C136" s="59" t="s">
        <v>28</v>
      </c>
      <c r="D136" s="59" t="s">
        <v>33</v>
      </c>
      <c r="E136" s="59"/>
      <c r="F136" s="59" t="s">
        <v>500</v>
      </c>
      <c r="G136" s="58">
        <v>28</v>
      </c>
      <c r="H136" s="58">
        <v>200</v>
      </c>
      <c r="I136" s="59" t="s">
        <v>135</v>
      </c>
      <c r="J136" s="58">
        <v>7717685176</v>
      </c>
      <c r="K136" s="58">
        <v>2.2000000000000002</v>
      </c>
      <c r="L136" s="58">
        <v>0.44</v>
      </c>
      <c r="M136" s="58">
        <v>2</v>
      </c>
      <c r="N136" s="60">
        <v>0</v>
      </c>
      <c r="O136" s="58">
        <v>3</v>
      </c>
      <c r="P136" s="58">
        <v>5</v>
      </c>
      <c r="Q136" s="58">
        <v>2</v>
      </c>
      <c r="R136" s="58">
        <v>1</v>
      </c>
      <c r="S136" s="58">
        <v>2</v>
      </c>
      <c r="T136" s="58">
        <v>1</v>
      </c>
      <c r="U136" s="60">
        <v>0</v>
      </c>
      <c r="V136" s="58">
        <v>2</v>
      </c>
      <c r="W136" s="61">
        <v>1</v>
      </c>
      <c r="X136" s="58">
        <v>1</v>
      </c>
      <c r="Y136" s="58">
        <v>4</v>
      </c>
      <c r="Z136" s="59">
        <f>SUM(M136:Y136)</f>
        <v>24</v>
      </c>
      <c r="AA136" s="59">
        <f>SUM(U136:X136)</f>
        <v>4</v>
      </c>
      <c r="AB136" t="s">
        <v>783</v>
      </c>
      <c r="AC136" s="61">
        <v>3</v>
      </c>
      <c r="AD136" s="58">
        <v>7</v>
      </c>
      <c r="AE136" s="58">
        <v>2</v>
      </c>
      <c r="AF136" s="58">
        <v>1</v>
      </c>
      <c r="AG136" s="58">
        <v>14</v>
      </c>
      <c r="AH136" s="59" t="s">
        <v>516</v>
      </c>
      <c r="AI136" s="58">
        <v>22</v>
      </c>
      <c r="AJ136" s="60"/>
      <c r="AK136" s="59" t="s">
        <v>517</v>
      </c>
      <c r="AL136" s="59">
        <f>IF(OR(NOT(ISBLANK(V136)),NOT(ISBLANK(W136)),NOT(ISBLANK(X136)),NOT(ISBLANK(Y136)),AD136=2,AD136=3),1,0)</f>
        <v>1</v>
      </c>
      <c r="AM136" s="59" t="s">
        <v>27</v>
      </c>
      <c r="AN136" s="59" t="s">
        <v>680</v>
      </c>
      <c r="AO136" s="58">
        <v>24</v>
      </c>
      <c r="AP136" s="59" t="s">
        <v>677</v>
      </c>
      <c r="AQ136" s="59" t="s">
        <v>691</v>
      </c>
      <c r="AR136" s="59" t="s">
        <v>27</v>
      </c>
      <c r="AS136" s="59" t="s">
        <v>27</v>
      </c>
      <c r="AT136" s="59" t="s">
        <v>27</v>
      </c>
      <c r="AU136" s="59" t="s">
        <v>27</v>
      </c>
      <c r="AV136" s="59" t="s">
        <v>27</v>
      </c>
      <c r="AW136" s="62"/>
      <c r="AX136" s="62" t="s">
        <v>747</v>
      </c>
      <c r="AY136" s="62">
        <v>4.9939999999999998</v>
      </c>
      <c r="AZ136" s="62">
        <f>IF(Z136&gt;0,AY136/Z136,"")</f>
        <v>0.20808333333333331</v>
      </c>
      <c r="BA136" s="62">
        <f>IF(AY136&gt;0,Z136/AY136,"")</f>
        <v>4.8057669203043654</v>
      </c>
      <c r="BB136" s="62">
        <v>4.4480000000000004</v>
      </c>
      <c r="BC136" s="62"/>
      <c r="BD136">
        <v>0.85882352941176465</v>
      </c>
      <c r="BE136" s="62" t="s">
        <v>785</v>
      </c>
      <c r="BF136" s="62">
        <v>1</v>
      </c>
      <c r="BG136" s="62">
        <v>1</v>
      </c>
      <c r="BH136" s="120">
        <v>4.4479999999999995</v>
      </c>
      <c r="BI136" s="18"/>
      <c r="BJ136" s="18"/>
      <c r="BL136" s="18"/>
      <c r="BM136" s="18"/>
      <c r="BN136" s="18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</row>
    <row r="137" spans="1:87" ht="14.25" customHeight="1" x14ac:dyDescent="0.25">
      <c r="A137" s="58">
        <v>314</v>
      </c>
      <c r="B137" s="59" t="s">
        <v>78</v>
      </c>
      <c r="C137" s="59" t="s">
        <v>28</v>
      </c>
      <c r="D137" s="59" t="s">
        <v>33</v>
      </c>
      <c r="E137" s="59"/>
      <c r="F137" s="59" t="s">
        <v>500</v>
      </c>
      <c r="G137" s="58">
        <v>28</v>
      </c>
      <c r="H137" s="58">
        <v>200</v>
      </c>
      <c r="I137" s="59" t="s">
        <v>140</v>
      </c>
      <c r="J137" s="58">
        <v>79247246103</v>
      </c>
      <c r="K137" s="58">
        <v>2.2000000000000002</v>
      </c>
      <c r="L137" s="58">
        <v>0.44</v>
      </c>
      <c r="M137" s="58">
        <v>4</v>
      </c>
      <c r="N137" s="60">
        <v>0</v>
      </c>
      <c r="O137" s="60">
        <v>0</v>
      </c>
      <c r="P137" s="58">
        <v>8</v>
      </c>
      <c r="Q137" s="58">
        <v>4</v>
      </c>
      <c r="R137" s="58">
        <v>1</v>
      </c>
      <c r="S137" s="58">
        <v>4</v>
      </c>
      <c r="T137" s="58">
        <v>1</v>
      </c>
      <c r="U137" s="58">
        <v>1</v>
      </c>
      <c r="V137" s="58">
        <v>0.5</v>
      </c>
      <c r="W137" s="59">
        <v>0</v>
      </c>
      <c r="X137" s="58">
        <v>0.5</v>
      </c>
      <c r="Y137" s="58">
        <v>2</v>
      </c>
      <c r="Z137" s="59">
        <f>SUM(M137:Y137)</f>
        <v>26</v>
      </c>
      <c r="AA137" s="59">
        <f>SUM(U137:X137)</f>
        <v>2</v>
      </c>
      <c r="AB137" t="s">
        <v>783</v>
      </c>
      <c r="AC137" s="59">
        <v>0</v>
      </c>
      <c r="AD137" s="58">
        <v>5</v>
      </c>
      <c r="AE137" s="58">
        <v>2</v>
      </c>
      <c r="AF137" s="58">
        <v>1</v>
      </c>
      <c r="AG137" s="58">
        <v>10</v>
      </c>
      <c r="AH137" s="59" t="s">
        <v>503</v>
      </c>
      <c r="AI137" s="58">
        <v>25</v>
      </c>
      <c r="AJ137" s="60"/>
      <c r="AK137" s="59" t="s">
        <v>518</v>
      </c>
      <c r="AL137" s="59">
        <f>IF(OR(NOT(ISBLANK(V137)),NOT(ISBLANK(W137)),NOT(ISBLANK(X137)),NOT(ISBLANK(Y137)),AD137=2,AD137=3),1,0)</f>
        <v>1</v>
      </c>
      <c r="AM137" s="59" t="s">
        <v>27</v>
      </c>
      <c r="AN137" s="59" t="s">
        <v>673</v>
      </c>
      <c r="AO137" s="58">
        <v>18</v>
      </c>
      <c r="AP137" s="59" t="s">
        <v>674</v>
      </c>
      <c r="AQ137" s="59" t="s">
        <v>705</v>
      </c>
      <c r="AR137" s="59" t="s">
        <v>27</v>
      </c>
      <c r="AS137" s="59" t="s">
        <v>686</v>
      </c>
      <c r="AT137" s="59" t="s">
        <v>27</v>
      </c>
      <c r="AU137" s="59" t="s">
        <v>27</v>
      </c>
      <c r="AV137" s="59" t="s">
        <v>27</v>
      </c>
      <c r="AW137" s="62"/>
      <c r="AX137" s="62" t="s">
        <v>747</v>
      </c>
      <c r="AY137" s="62">
        <v>8.1490000000000009</v>
      </c>
      <c r="AZ137" s="62">
        <f>IF(Z137&gt;0,AY137/Z137,"")</f>
        <v>0.31342307692307697</v>
      </c>
      <c r="BA137" s="62">
        <f>IF(AY137&gt;0,Z137/AY137,"")</f>
        <v>3.1905755307399679</v>
      </c>
      <c r="BB137" s="62">
        <v>7.4550000000000001</v>
      </c>
      <c r="BC137" s="62">
        <v>28</v>
      </c>
      <c r="BD137">
        <v>0.78482668410725964</v>
      </c>
      <c r="BE137" s="62"/>
      <c r="BF137" s="62"/>
      <c r="BG137" s="62"/>
      <c r="BH137" s="120">
        <v>7.4550000000000001</v>
      </c>
      <c r="BI137" s="18"/>
      <c r="BJ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</row>
    <row r="138" spans="1:87" ht="14.25" customHeight="1" x14ac:dyDescent="0.25">
      <c r="A138" s="58">
        <v>330</v>
      </c>
      <c r="B138" s="59" t="s">
        <v>78</v>
      </c>
      <c r="C138" s="59" t="s">
        <v>26</v>
      </c>
      <c r="D138" s="59" t="s">
        <v>33</v>
      </c>
      <c r="E138" s="59"/>
      <c r="F138" s="59" t="s">
        <v>500</v>
      </c>
      <c r="G138" s="58">
        <v>28</v>
      </c>
      <c r="H138" s="58">
        <v>200</v>
      </c>
      <c r="I138" s="59" t="s">
        <v>142</v>
      </c>
      <c r="J138" s="58">
        <v>8282194225</v>
      </c>
      <c r="K138" s="58">
        <v>2.875</v>
      </c>
      <c r="L138" s="58">
        <v>0.57499999999999996</v>
      </c>
      <c r="M138" s="58">
        <v>4</v>
      </c>
      <c r="N138" s="60">
        <v>0</v>
      </c>
      <c r="O138" s="60">
        <v>0</v>
      </c>
      <c r="P138" s="58">
        <v>10</v>
      </c>
      <c r="Q138" s="58">
        <v>6</v>
      </c>
      <c r="R138" s="58">
        <v>1</v>
      </c>
      <c r="S138" s="58">
        <v>6</v>
      </c>
      <c r="T138" s="58">
        <v>1</v>
      </c>
      <c r="U138" s="58">
        <v>1</v>
      </c>
      <c r="V138" s="58">
        <v>3</v>
      </c>
      <c r="W138" s="59">
        <v>0</v>
      </c>
      <c r="X138" s="60">
        <v>0</v>
      </c>
      <c r="Y138" s="58">
        <v>4</v>
      </c>
      <c r="Z138" s="59">
        <f>SUM(M138:Y138)</f>
        <v>36</v>
      </c>
      <c r="AA138" s="59">
        <f>SUM(U138:X138)</f>
        <v>4</v>
      </c>
      <c r="AB138" t="s">
        <v>783</v>
      </c>
      <c r="AC138" s="61">
        <v>3</v>
      </c>
      <c r="AD138" s="58">
        <v>6</v>
      </c>
      <c r="AE138" s="58">
        <v>3</v>
      </c>
      <c r="AF138" s="58">
        <v>0</v>
      </c>
      <c r="AG138" s="58">
        <v>10</v>
      </c>
      <c r="AH138" s="59" t="s">
        <v>503</v>
      </c>
      <c r="AI138" s="58">
        <v>25</v>
      </c>
      <c r="AJ138" s="60"/>
      <c r="AK138" s="59" t="s">
        <v>519</v>
      </c>
      <c r="AL138" s="59">
        <f>IF(OR(NOT(ISBLANK(V138)),NOT(ISBLANK(W138)),NOT(ISBLANK(X138)),NOT(ISBLANK(Y138)),AD138=2,AD138=3),1,0)</f>
        <v>1</v>
      </c>
      <c r="AM138" s="59" t="s">
        <v>27</v>
      </c>
      <c r="AN138" s="59" t="s">
        <v>680</v>
      </c>
      <c r="AO138" s="58">
        <v>27</v>
      </c>
      <c r="AP138" s="59" t="s">
        <v>677</v>
      </c>
      <c r="AQ138" s="59" t="s">
        <v>691</v>
      </c>
      <c r="AR138" s="59" t="s">
        <v>695</v>
      </c>
      <c r="AS138" s="59" t="s">
        <v>27</v>
      </c>
      <c r="AT138" s="59" t="s">
        <v>692</v>
      </c>
      <c r="AU138" s="59" t="s">
        <v>27</v>
      </c>
      <c r="AV138" s="59" t="s">
        <v>27</v>
      </c>
      <c r="AW138" s="62"/>
      <c r="AX138" s="62" t="s">
        <v>746</v>
      </c>
      <c r="AY138" s="62">
        <v>7.6059999999999999</v>
      </c>
      <c r="AZ138" s="62">
        <f>IF(Z138&gt;0,AY138/Z138,"")</f>
        <v>0.21127777777777779</v>
      </c>
      <c r="BA138" s="62">
        <f>IF(AY138&gt;0,Z138/AY138,"")</f>
        <v>4.7331054430712598</v>
      </c>
      <c r="BB138" s="62">
        <v>6.1360000000000001</v>
      </c>
      <c r="BC138" s="62">
        <v>84</v>
      </c>
      <c r="BD138">
        <v>0.93588881416722713</v>
      </c>
      <c r="BE138" s="62" t="s">
        <v>783</v>
      </c>
      <c r="BF138" s="62">
        <v>1</v>
      </c>
      <c r="BG138" s="62"/>
      <c r="BH138" s="120">
        <v>6.1359999999999992</v>
      </c>
      <c r="BI138" s="18"/>
      <c r="BJ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</row>
    <row r="139" spans="1:87" ht="14.25" customHeight="1" x14ac:dyDescent="0.25">
      <c r="A139" s="58">
        <v>351</v>
      </c>
      <c r="B139" s="59" t="s">
        <v>78</v>
      </c>
      <c r="C139" s="59" t="s">
        <v>28</v>
      </c>
      <c r="D139" s="59" t="s">
        <v>33</v>
      </c>
      <c r="E139" s="59"/>
      <c r="F139" s="59" t="s">
        <v>500</v>
      </c>
      <c r="G139" s="58">
        <v>28</v>
      </c>
      <c r="H139" s="58">
        <v>200</v>
      </c>
      <c r="I139" s="59" t="s">
        <v>146</v>
      </c>
      <c r="J139" s="58">
        <v>94222252116</v>
      </c>
      <c r="K139" s="58">
        <v>2.2000000000000002</v>
      </c>
      <c r="L139" s="58">
        <v>0.44</v>
      </c>
      <c r="M139" s="58">
        <v>4</v>
      </c>
      <c r="N139" s="60">
        <v>0</v>
      </c>
      <c r="O139" s="60">
        <v>0</v>
      </c>
      <c r="P139" s="58">
        <v>7</v>
      </c>
      <c r="Q139" s="58">
        <v>3</v>
      </c>
      <c r="R139" s="58">
        <v>3</v>
      </c>
      <c r="S139" s="58">
        <v>3</v>
      </c>
      <c r="T139" s="58">
        <v>1</v>
      </c>
      <c r="U139" s="60">
        <v>0</v>
      </c>
      <c r="V139" s="58">
        <v>2.5</v>
      </c>
      <c r="W139" s="59">
        <v>0</v>
      </c>
      <c r="X139" s="58">
        <v>1.5</v>
      </c>
      <c r="Y139" s="58">
        <v>4</v>
      </c>
      <c r="Z139" s="59">
        <f>SUM(M139:Y139)</f>
        <v>29</v>
      </c>
      <c r="AA139" s="59">
        <f>SUM(U139:X139)</f>
        <v>4</v>
      </c>
      <c r="AB139" t="s">
        <v>781</v>
      </c>
      <c r="AC139" s="59">
        <v>0</v>
      </c>
      <c r="AD139" s="58">
        <v>2</v>
      </c>
      <c r="AE139" s="58">
        <v>4</v>
      </c>
      <c r="AF139" s="58">
        <v>0</v>
      </c>
      <c r="AG139" s="58">
        <v>8</v>
      </c>
      <c r="AH139" s="59" t="s">
        <v>503</v>
      </c>
      <c r="AI139" s="58">
        <v>25</v>
      </c>
      <c r="AJ139" s="60"/>
      <c r="AK139" s="59" t="s">
        <v>520</v>
      </c>
      <c r="AL139" s="59">
        <f>IF(OR(NOT(ISBLANK(V139)),NOT(ISBLANK(W139)),NOT(ISBLANK(X139)),NOT(ISBLANK(Y139)),AD139=2,AD139=3),1,0)</f>
        <v>1</v>
      </c>
      <c r="AM139" s="59" t="s">
        <v>27</v>
      </c>
      <c r="AN139" s="59" t="s">
        <v>680</v>
      </c>
      <c r="AO139" s="58">
        <v>36</v>
      </c>
      <c r="AP139" s="59" t="s">
        <v>677</v>
      </c>
      <c r="AQ139" s="59" t="s">
        <v>707</v>
      </c>
      <c r="AR139" s="59" t="s">
        <v>27</v>
      </c>
      <c r="AS139" s="59" t="s">
        <v>708</v>
      </c>
      <c r="AT139" s="59" t="s">
        <v>27</v>
      </c>
      <c r="AU139" s="59" t="s">
        <v>27</v>
      </c>
      <c r="AV139" s="59" t="s">
        <v>27</v>
      </c>
      <c r="AW139" s="62"/>
      <c r="AX139" s="62" t="s">
        <v>748</v>
      </c>
      <c r="AY139" s="62">
        <v>26.661000000000001</v>
      </c>
      <c r="AZ139" s="62">
        <f>IF(Z139&gt;0,AY139/Z139,"")</f>
        <v>0.91934482758620695</v>
      </c>
      <c r="BA139" s="62">
        <f>IF(AY139&gt;0,Z139/AY139,"")</f>
        <v>1.0877311428678593</v>
      </c>
      <c r="BB139" s="62">
        <v>4.8479999999999999</v>
      </c>
      <c r="BC139" s="62">
        <v>56</v>
      </c>
      <c r="BD139">
        <v>0.94306049822064053</v>
      </c>
      <c r="BE139" s="62"/>
      <c r="BF139" s="62"/>
      <c r="BG139" s="62"/>
      <c r="BH139" s="120">
        <v>3.6100000000000003</v>
      </c>
      <c r="BI139" s="50"/>
      <c r="BJ139" s="50"/>
      <c r="BL139" s="50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0"/>
      <c r="CF139" s="50"/>
      <c r="CG139" s="50"/>
      <c r="CH139" s="50"/>
      <c r="CI139" s="50"/>
    </row>
    <row r="140" spans="1:87" ht="14.25" customHeight="1" x14ac:dyDescent="0.25">
      <c r="A140" s="58">
        <v>367</v>
      </c>
      <c r="B140" s="59" t="s">
        <v>78</v>
      </c>
      <c r="C140" s="59" t="s">
        <v>26</v>
      </c>
      <c r="D140" s="59" t="s">
        <v>33</v>
      </c>
      <c r="E140" s="59"/>
      <c r="F140" s="59" t="s">
        <v>500</v>
      </c>
      <c r="G140" s="58">
        <v>28</v>
      </c>
      <c r="H140" s="58">
        <v>200</v>
      </c>
      <c r="I140" s="59" t="s">
        <v>147</v>
      </c>
      <c r="J140" s="58">
        <v>84463153</v>
      </c>
      <c r="K140" s="58">
        <v>2.15625</v>
      </c>
      <c r="L140" s="58">
        <v>0.43125000000000002</v>
      </c>
      <c r="M140" s="58">
        <v>3</v>
      </c>
      <c r="N140" s="60">
        <v>0</v>
      </c>
      <c r="O140" s="60">
        <v>0</v>
      </c>
      <c r="P140" s="58">
        <v>6</v>
      </c>
      <c r="Q140" s="58">
        <v>2</v>
      </c>
      <c r="R140" s="58">
        <v>4</v>
      </c>
      <c r="S140" s="58">
        <v>2</v>
      </c>
      <c r="T140" s="58">
        <v>1</v>
      </c>
      <c r="U140" s="58">
        <v>1</v>
      </c>
      <c r="V140" s="58">
        <v>0.5</v>
      </c>
      <c r="W140" s="59">
        <v>0</v>
      </c>
      <c r="X140" s="58">
        <v>0.5</v>
      </c>
      <c r="Y140" s="58">
        <v>2</v>
      </c>
      <c r="Z140" s="59">
        <f>SUM(M140:Y140)</f>
        <v>22</v>
      </c>
      <c r="AA140" s="59">
        <f>SUM(U140:X140)</f>
        <v>2</v>
      </c>
      <c r="AB140" t="s">
        <v>782</v>
      </c>
      <c r="AC140" s="59">
        <v>0</v>
      </c>
      <c r="AD140" s="58">
        <v>5</v>
      </c>
      <c r="AE140" s="58">
        <v>0</v>
      </c>
      <c r="AF140" s="58">
        <v>0</v>
      </c>
      <c r="AG140" s="58">
        <v>7</v>
      </c>
      <c r="AH140" s="59" t="s">
        <v>503</v>
      </c>
      <c r="AI140" s="58">
        <v>25</v>
      </c>
      <c r="AJ140" s="60"/>
      <c r="AK140" s="59" t="s">
        <v>521</v>
      </c>
      <c r="AL140" s="59">
        <f>IF(OR(NOT(ISBLANK(V140)),NOT(ISBLANK(W140)),NOT(ISBLANK(X140)),NOT(ISBLANK(Y140)),AD140=2,AD140=3),1,0)</f>
        <v>1</v>
      </c>
      <c r="AM140" s="59" t="s">
        <v>27</v>
      </c>
      <c r="AN140" s="59" t="s">
        <v>680</v>
      </c>
      <c r="AO140" s="58">
        <v>26</v>
      </c>
      <c r="AP140" s="59" t="s">
        <v>677</v>
      </c>
      <c r="AQ140" s="59" t="s">
        <v>709</v>
      </c>
      <c r="AR140" s="59" t="s">
        <v>27</v>
      </c>
      <c r="AS140" s="59" t="s">
        <v>27</v>
      </c>
      <c r="AT140" s="59" t="s">
        <v>692</v>
      </c>
      <c r="AU140" s="59" t="s">
        <v>695</v>
      </c>
      <c r="AV140" s="59" t="s">
        <v>27</v>
      </c>
      <c r="AW140" s="62"/>
      <c r="AX140" s="62" t="s">
        <v>746</v>
      </c>
      <c r="AY140" s="62">
        <v>12.021000000000001</v>
      </c>
      <c r="AZ140" s="62">
        <f>IF(Z140&gt;0,AY140/Z140,"")</f>
        <v>0.54640909090909096</v>
      </c>
      <c r="BA140" s="62">
        <f>IF(AY140&gt;0,Z140/AY140,"")</f>
        <v>1.830130604774977</v>
      </c>
      <c r="BB140" s="62">
        <v>11.341000000000001</v>
      </c>
      <c r="BC140" s="62">
        <v>84</v>
      </c>
      <c r="BD140">
        <v>2.8301886792452831E-2</v>
      </c>
      <c r="BE140" s="62"/>
      <c r="BF140" s="62"/>
      <c r="BG140" s="62"/>
      <c r="BH140" s="120">
        <v>3.9490000000000003</v>
      </c>
      <c r="BI140" s="18"/>
      <c r="BJ140" s="18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</row>
    <row r="141" spans="1:87" ht="14.25" customHeight="1" x14ac:dyDescent="0.25">
      <c r="A141" s="58">
        <v>383</v>
      </c>
      <c r="B141" s="59" t="s">
        <v>78</v>
      </c>
      <c r="C141" s="59" t="s">
        <v>26</v>
      </c>
      <c r="D141" s="59" t="s">
        <v>33</v>
      </c>
      <c r="E141" s="59"/>
      <c r="F141" s="59" t="s">
        <v>500</v>
      </c>
      <c r="G141" s="58">
        <v>28</v>
      </c>
      <c r="H141" s="58">
        <v>200</v>
      </c>
      <c r="I141" s="59" t="s">
        <v>149</v>
      </c>
      <c r="J141" s="58">
        <v>8877127178</v>
      </c>
      <c r="K141" s="58">
        <v>2.875</v>
      </c>
      <c r="L141" s="58">
        <v>0.57499999999999996</v>
      </c>
      <c r="M141" s="58">
        <v>1</v>
      </c>
      <c r="N141" s="60">
        <v>0</v>
      </c>
      <c r="O141" s="60">
        <v>0</v>
      </c>
      <c r="P141" s="58">
        <v>2</v>
      </c>
      <c r="Q141" s="60">
        <v>0</v>
      </c>
      <c r="R141" s="58">
        <v>1</v>
      </c>
      <c r="S141" s="60">
        <v>0</v>
      </c>
      <c r="T141" s="58">
        <v>1</v>
      </c>
      <c r="U141" s="60">
        <v>0</v>
      </c>
      <c r="V141" s="60">
        <v>0</v>
      </c>
      <c r="W141" s="59">
        <v>0</v>
      </c>
      <c r="X141" s="60">
        <v>0</v>
      </c>
      <c r="Y141" s="60">
        <v>0</v>
      </c>
      <c r="Z141" s="59">
        <f>SUM(M141:Y141)</f>
        <v>5</v>
      </c>
      <c r="AA141" s="59">
        <f>SUM(U141:X141)</f>
        <v>0</v>
      </c>
      <c r="AB141" t="s">
        <v>783</v>
      </c>
      <c r="AC141" s="59">
        <v>0</v>
      </c>
      <c r="AD141" s="58">
        <v>0</v>
      </c>
      <c r="AE141" s="58">
        <v>0</v>
      </c>
      <c r="AF141" s="58">
        <v>1</v>
      </c>
      <c r="AG141" s="58">
        <v>2</v>
      </c>
      <c r="AH141" s="59" t="s">
        <v>503</v>
      </c>
      <c r="AI141" s="58">
        <v>25</v>
      </c>
      <c r="AJ141" s="60"/>
      <c r="AK141" s="59" t="s">
        <v>522</v>
      </c>
      <c r="AL141" s="59">
        <f>IF(OR(NOT(ISBLANK(V141)),NOT(ISBLANK(W141)),NOT(ISBLANK(X141)),NOT(ISBLANK(Y141)),AD141=2,AD141=3),1,0)</f>
        <v>1</v>
      </c>
      <c r="AM141" s="59" t="s">
        <v>27</v>
      </c>
      <c r="AN141" s="59" t="s">
        <v>680</v>
      </c>
      <c r="AO141" s="58">
        <v>24</v>
      </c>
      <c r="AP141" s="59" t="s">
        <v>677</v>
      </c>
      <c r="AQ141" s="59" t="s">
        <v>711</v>
      </c>
      <c r="AR141" s="59" t="s">
        <v>27</v>
      </c>
      <c r="AS141" s="59" t="s">
        <v>686</v>
      </c>
      <c r="AT141" s="59" t="s">
        <v>27</v>
      </c>
      <c r="AU141" s="59" t="s">
        <v>27</v>
      </c>
      <c r="AV141" s="59" t="s">
        <v>27</v>
      </c>
      <c r="AW141" s="62"/>
      <c r="AX141" s="62" t="s">
        <v>747</v>
      </c>
      <c r="AY141" s="62">
        <v>28.878</v>
      </c>
      <c r="AZ141" s="62">
        <f>IF(Z141&gt;0,AY141/Z141,"")</f>
        <v>5.7755999999999998</v>
      </c>
      <c r="BA141" s="62">
        <f>IF(AY141&gt;0,Z141/AY141,"")</f>
        <v>0.1731421843617979</v>
      </c>
      <c r="BB141" s="62">
        <v>27.597999999999999</v>
      </c>
      <c r="BC141" s="62">
        <v>84</v>
      </c>
      <c r="BD141">
        <v>0</v>
      </c>
      <c r="BE141" s="62" t="s">
        <v>783</v>
      </c>
      <c r="BF141" s="62">
        <v>1</v>
      </c>
      <c r="BG141" s="62"/>
      <c r="BH141" s="120">
        <v>27.597999999999999</v>
      </c>
      <c r="BI141" s="18"/>
      <c r="BJ141" s="18"/>
      <c r="BL141" s="18"/>
      <c r="BM141" s="18"/>
      <c r="BN141" s="18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</row>
    <row r="142" spans="1:87" ht="14.25" customHeight="1" x14ac:dyDescent="0.25">
      <c r="A142" s="58">
        <v>399</v>
      </c>
      <c r="B142" s="59" t="s">
        <v>78</v>
      </c>
      <c r="C142" s="59" t="s">
        <v>26</v>
      </c>
      <c r="D142" s="59" t="s">
        <v>33</v>
      </c>
      <c r="E142" s="59"/>
      <c r="F142" s="59" t="s">
        <v>500</v>
      </c>
      <c r="G142" s="58">
        <v>28</v>
      </c>
      <c r="H142" s="58">
        <v>200</v>
      </c>
      <c r="I142" s="59" t="s">
        <v>81</v>
      </c>
      <c r="J142" s="58">
        <v>9591241137</v>
      </c>
      <c r="K142" s="58">
        <v>2.875</v>
      </c>
      <c r="L142" s="58">
        <v>0.57499999999999996</v>
      </c>
      <c r="M142" s="58">
        <v>5</v>
      </c>
      <c r="N142" s="60">
        <v>0</v>
      </c>
      <c r="O142" s="60">
        <v>0</v>
      </c>
      <c r="P142" s="58">
        <v>11</v>
      </c>
      <c r="Q142" s="58">
        <v>6</v>
      </c>
      <c r="R142" s="58">
        <v>1</v>
      </c>
      <c r="S142" s="58">
        <v>6</v>
      </c>
      <c r="T142" s="58">
        <v>1</v>
      </c>
      <c r="U142" s="60">
        <v>0</v>
      </c>
      <c r="V142" s="58">
        <v>1</v>
      </c>
      <c r="W142" s="59">
        <v>0</v>
      </c>
      <c r="X142" s="58">
        <v>1</v>
      </c>
      <c r="Y142" s="58">
        <v>2</v>
      </c>
      <c r="Z142" s="59">
        <f>SUM(M142:Y142)</f>
        <v>34</v>
      </c>
      <c r="AA142" s="59">
        <f>SUM(U142:X142)</f>
        <v>2</v>
      </c>
      <c r="AB142" t="s">
        <v>783</v>
      </c>
      <c r="AC142" s="59">
        <v>0</v>
      </c>
      <c r="AD142" s="58">
        <v>2</v>
      </c>
      <c r="AE142" s="58">
        <v>2</v>
      </c>
      <c r="AF142" s="58">
        <v>1</v>
      </c>
      <c r="AG142" s="58">
        <v>6</v>
      </c>
      <c r="AH142" s="59" t="s">
        <v>503</v>
      </c>
      <c r="AI142" s="58">
        <v>25</v>
      </c>
      <c r="AJ142" s="60"/>
      <c r="AK142" s="59" t="s">
        <v>523</v>
      </c>
      <c r="AL142" s="59">
        <f>IF(OR(NOT(ISBLANK(V142)),NOT(ISBLANK(W142)),NOT(ISBLANK(X142)),NOT(ISBLANK(Y142)),AD142=2,AD142=3),1,0)</f>
        <v>1</v>
      </c>
      <c r="AM142" s="59" t="s">
        <v>27</v>
      </c>
      <c r="AN142" s="59" t="s">
        <v>673</v>
      </c>
      <c r="AO142" s="58">
        <v>26</v>
      </c>
      <c r="AP142" s="59" t="s">
        <v>674</v>
      </c>
      <c r="AQ142" s="59" t="s">
        <v>675</v>
      </c>
      <c r="AR142" s="59" t="s">
        <v>27</v>
      </c>
      <c r="AS142" s="59" t="s">
        <v>676</v>
      </c>
      <c r="AT142" s="59" t="s">
        <v>27</v>
      </c>
      <c r="AU142" s="59" t="s">
        <v>27</v>
      </c>
      <c r="AV142" s="59" t="s">
        <v>27</v>
      </c>
      <c r="AW142" s="62"/>
      <c r="AX142" s="62" t="s">
        <v>748</v>
      </c>
      <c r="AY142" s="62">
        <v>11.035</v>
      </c>
      <c r="AZ142" s="62">
        <f>IF(Z142&gt;0,AY142/Z142,"")</f>
        <v>0.32455882352941179</v>
      </c>
      <c r="BA142" s="62">
        <f>IF(AY142&gt;0,Z142/AY142,"")</f>
        <v>3.0811055731762571</v>
      </c>
      <c r="BB142" s="62">
        <v>9.7919999999999998</v>
      </c>
      <c r="BC142" s="62">
        <v>28</v>
      </c>
      <c r="BD142">
        <v>0.34924715387440325</v>
      </c>
      <c r="BE142" s="62"/>
      <c r="BF142" s="62"/>
      <c r="BG142" s="62"/>
      <c r="BH142" s="120">
        <v>9.7919999999999998</v>
      </c>
      <c r="BI142" s="50"/>
      <c r="BJ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0"/>
      <c r="CF142" s="50"/>
      <c r="CG142" s="50"/>
      <c r="CH142" s="50"/>
      <c r="CI142" s="50"/>
    </row>
    <row r="143" spans="1:87" ht="14.25" customHeight="1" x14ac:dyDescent="0.25">
      <c r="A143" s="58">
        <v>416</v>
      </c>
      <c r="B143" s="59" t="s">
        <v>78</v>
      </c>
      <c r="C143" s="59" t="s">
        <v>28</v>
      </c>
      <c r="D143" s="59" t="s">
        <v>33</v>
      </c>
      <c r="E143" s="59"/>
      <c r="F143" s="59" t="s">
        <v>500</v>
      </c>
      <c r="G143" s="58">
        <v>28</v>
      </c>
      <c r="H143" s="58">
        <v>200</v>
      </c>
      <c r="I143" s="59" t="s">
        <v>85</v>
      </c>
      <c r="J143" s="58">
        <v>1347638136</v>
      </c>
      <c r="K143" s="58">
        <v>2.1</v>
      </c>
      <c r="L143" s="58">
        <v>0.42</v>
      </c>
      <c r="M143" s="58">
        <v>11</v>
      </c>
      <c r="N143" s="60">
        <v>0</v>
      </c>
      <c r="O143" s="60">
        <v>0</v>
      </c>
      <c r="P143" s="58">
        <v>28</v>
      </c>
      <c r="Q143" s="58">
        <v>17</v>
      </c>
      <c r="R143" s="58">
        <v>3</v>
      </c>
      <c r="S143" s="58">
        <v>17</v>
      </c>
      <c r="T143" s="58">
        <v>1</v>
      </c>
      <c r="U143" s="58">
        <v>3</v>
      </c>
      <c r="V143" s="58">
        <v>7</v>
      </c>
      <c r="W143" s="59">
        <v>0</v>
      </c>
      <c r="X143" s="58">
        <v>2</v>
      </c>
      <c r="Y143" s="58">
        <v>12</v>
      </c>
      <c r="Z143" s="59">
        <f>SUM(M143:Y143)</f>
        <v>101</v>
      </c>
      <c r="AA143" s="59">
        <f>SUM(U143:X143)</f>
        <v>12</v>
      </c>
      <c r="AB143" t="s">
        <v>782</v>
      </c>
      <c r="AC143" s="59">
        <v>0</v>
      </c>
      <c r="AD143" s="58">
        <v>28</v>
      </c>
      <c r="AE143" s="58">
        <v>13</v>
      </c>
      <c r="AF143" s="58">
        <v>3</v>
      </c>
      <c r="AG143" s="58">
        <v>50</v>
      </c>
      <c r="AH143" s="59" t="s">
        <v>524</v>
      </c>
      <c r="AI143" s="58">
        <v>23</v>
      </c>
      <c r="AJ143" s="58">
        <v>1</v>
      </c>
      <c r="AK143" s="59" t="s">
        <v>525</v>
      </c>
      <c r="AL143" s="59">
        <f>IF(OR(NOT(ISBLANK(V143)),NOT(ISBLANK(W143)),NOT(ISBLANK(X143)),NOT(ISBLANK(Y143)),AD143=2,AD143=3),1,0)</f>
        <v>1</v>
      </c>
      <c r="AM143" s="59" t="s">
        <v>27</v>
      </c>
      <c r="AN143" s="59" t="s">
        <v>673</v>
      </c>
      <c r="AO143" s="58">
        <v>20</v>
      </c>
      <c r="AP143" s="59" t="s">
        <v>677</v>
      </c>
      <c r="AQ143" s="59" t="s">
        <v>678</v>
      </c>
      <c r="AR143" s="59" t="s">
        <v>27</v>
      </c>
      <c r="AS143" s="59" t="s">
        <v>27</v>
      </c>
      <c r="AT143" s="59" t="s">
        <v>27</v>
      </c>
      <c r="AU143" s="59" t="s">
        <v>27</v>
      </c>
      <c r="AV143" s="59" t="s">
        <v>27</v>
      </c>
      <c r="AW143" s="62"/>
      <c r="AX143" s="62" t="s">
        <v>747</v>
      </c>
      <c r="AY143" s="62">
        <v>24.03</v>
      </c>
      <c r="AZ143" s="62">
        <f>IF(Z143&gt;0,AY143/Z143,"")</f>
        <v>0.23792079207920794</v>
      </c>
      <c r="BA143" s="62">
        <f>IF(AY143&gt;0,Z143/AY143,"")</f>
        <v>4.2030794839783603</v>
      </c>
      <c r="BB143" s="62">
        <v>17.059999999999999</v>
      </c>
      <c r="BC143" s="62">
        <v>0</v>
      </c>
      <c r="BD143">
        <v>0.62380370596619839</v>
      </c>
      <c r="BE143" s="62"/>
      <c r="BF143" s="62"/>
      <c r="BG143" s="62"/>
      <c r="BH143" s="120">
        <v>15.211</v>
      </c>
      <c r="BI143" s="50"/>
      <c r="BJ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0"/>
      <c r="CF143" s="50"/>
      <c r="CG143" s="50"/>
      <c r="CH143" s="50"/>
      <c r="CI143" s="50"/>
    </row>
    <row r="144" spans="1:87" ht="14.25" customHeight="1" x14ac:dyDescent="0.25">
      <c r="A144" s="58">
        <v>432</v>
      </c>
      <c r="B144" s="59" t="s">
        <v>78</v>
      </c>
      <c r="C144" s="59" t="s">
        <v>26</v>
      </c>
      <c r="D144" s="59" t="s">
        <v>33</v>
      </c>
      <c r="E144" s="59"/>
      <c r="F144" s="59" t="s">
        <v>500</v>
      </c>
      <c r="G144" s="58">
        <v>28</v>
      </c>
      <c r="H144" s="58">
        <v>200</v>
      </c>
      <c r="I144" s="59" t="s">
        <v>88</v>
      </c>
      <c r="J144" s="58">
        <v>217831744</v>
      </c>
      <c r="K144" s="58">
        <v>2.125</v>
      </c>
      <c r="L144" s="58">
        <v>0.42499999999999999</v>
      </c>
      <c r="M144" s="58">
        <v>5</v>
      </c>
      <c r="N144" s="60">
        <v>0</v>
      </c>
      <c r="O144" s="60">
        <v>0</v>
      </c>
      <c r="P144" s="58">
        <v>11</v>
      </c>
      <c r="Q144" s="58">
        <v>6</v>
      </c>
      <c r="R144" s="58">
        <v>4</v>
      </c>
      <c r="S144" s="58">
        <v>6</v>
      </c>
      <c r="T144" s="58">
        <v>1</v>
      </c>
      <c r="U144" s="58">
        <v>4</v>
      </c>
      <c r="V144" s="58">
        <v>3</v>
      </c>
      <c r="W144" s="59">
        <v>0</v>
      </c>
      <c r="X144" s="58">
        <v>2</v>
      </c>
      <c r="Y144" s="58">
        <v>9</v>
      </c>
      <c r="Z144" s="59">
        <f>SUM(M144:Y144)</f>
        <v>51</v>
      </c>
      <c r="AA144" s="59">
        <f>SUM(U144:X144)</f>
        <v>9</v>
      </c>
      <c r="AB144" t="s">
        <v>783</v>
      </c>
      <c r="AC144" s="59">
        <v>0</v>
      </c>
      <c r="AD144" s="58">
        <v>8</v>
      </c>
      <c r="AE144" s="58">
        <v>3</v>
      </c>
      <c r="AF144" s="58">
        <v>0</v>
      </c>
      <c r="AG144" s="58">
        <v>14</v>
      </c>
      <c r="AH144" s="59" t="s">
        <v>503</v>
      </c>
      <c r="AI144" s="58">
        <v>25</v>
      </c>
      <c r="AJ144" s="60"/>
      <c r="AK144" s="59" t="s">
        <v>526</v>
      </c>
      <c r="AL144" s="59">
        <f>IF(OR(NOT(ISBLANK(V144)),NOT(ISBLANK(W144)),NOT(ISBLANK(X144)),NOT(ISBLANK(Y144)),AD144=2,AD144=3),1,0)</f>
        <v>1</v>
      </c>
      <c r="AM144" s="59" t="s">
        <v>27</v>
      </c>
      <c r="AN144" s="59" t="s">
        <v>673</v>
      </c>
      <c r="AO144" s="58">
        <v>24</v>
      </c>
      <c r="AP144" s="59" t="s">
        <v>677</v>
      </c>
      <c r="AQ144" s="59" t="s">
        <v>679</v>
      </c>
      <c r="AR144" s="59" t="s">
        <v>27</v>
      </c>
      <c r="AS144" s="59" t="s">
        <v>27</v>
      </c>
      <c r="AT144" s="59" t="s">
        <v>27</v>
      </c>
      <c r="AU144" s="59" t="s">
        <v>27</v>
      </c>
      <c r="AV144" s="59" t="s">
        <v>27</v>
      </c>
      <c r="AW144" s="62"/>
      <c r="AX144" s="62" t="s">
        <v>747</v>
      </c>
      <c r="AY144" s="62">
        <v>9.7780000000000005</v>
      </c>
      <c r="AZ144" s="62">
        <f>IF(Z144&gt;0,AY144/Z144,"")</f>
        <v>0.19172549019607843</v>
      </c>
      <c r="BA144" s="62">
        <f>IF(AY144&gt;0,Z144/AY144,"")</f>
        <v>5.2157905502147672</v>
      </c>
      <c r="BB144" s="62">
        <v>9.1010000000000009</v>
      </c>
      <c r="BC144" s="62">
        <v>28</v>
      </c>
      <c r="BD144">
        <v>0.46802667712828561</v>
      </c>
      <c r="BE144" s="62" t="s">
        <v>783</v>
      </c>
      <c r="BF144" s="62">
        <v>1</v>
      </c>
      <c r="BG144" s="62"/>
      <c r="BH144" s="120">
        <v>2.7040000000000002</v>
      </c>
      <c r="BI144" s="18"/>
      <c r="BJ144" s="18"/>
      <c r="BL144" s="18"/>
      <c r="BM144" s="18"/>
      <c r="BN144" s="18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</row>
    <row r="145" spans="1:87" ht="14.25" customHeight="1" x14ac:dyDescent="0.25">
      <c r="A145" s="58">
        <v>448</v>
      </c>
      <c r="B145" s="59" t="s">
        <v>78</v>
      </c>
      <c r="C145" s="59" t="s">
        <v>26</v>
      </c>
      <c r="D145" s="59" t="s">
        <v>33</v>
      </c>
      <c r="E145" s="59"/>
      <c r="F145" s="59" t="s">
        <v>500</v>
      </c>
      <c r="G145" s="58">
        <v>28</v>
      </c>
      <c r="H145" s="58">
        <v>200</v>
      </c>
      <c r="I145" s="59" t="s">
        <v>150</v>
      </c>
      <c r="J145" s="58">
        <v>82135906</v>
      </c>
      <c r="K145" s="58">
        <v>2.875</v>
      </c>
      <c r="L145" s="58">
        <v>0.57499999999999996</v>
      </c>
      <c r="M145" s="60">
        <v>0</v>
      </c>
      <c r="N145" s="60">
        <v>0</v>
      </c>
      <c r="O145" s="60">
        <v>0</v>
      </c>
      <c r="P145" s="60">
        <v>0</v>
      </c>
      <c r="Q145" s="60">
        <v>0</v>
      </c>
      <c r="R145" s="60">
        <v>0</v>
      </c>
      <c r="S145" s="60">
        <v>0</v>
      </c>
      <c r="T145" s="60">
        <v>0</v>
      </c>
      <c r="U145" s="60">
        <v>0</v>
      </c>
      <c r="V145" s="60">
        <v>0</v>
      </c>
      <c r="W145" s="59">
        <v>0</v>
      </c>
      <c r="X145" s="60">
        <v>0</v>
      </c>
      <c r="Y145" s="60">
        <v>0</v>
      </c>
      <c r="Z145" s="59">
        <f>SUM(M145:Y145)</f>
        <v>0</v>
      </c>
      <c r="AA145" s="59">
        <f>SUM(U145:X145)</f>
        <v>0</v>
      </c>
      <c r="AB145" t="s">
        <v>783</v>
      </c>
      <c r="AC145" s="59">
        <v>0</v>
      </c>
      <c r="AD145" s="58">
        <v>0</v>
      </c>
      <c r="AE145" s="58">
        <v>0</v>
      </c>
      <c r="AF145" s="58">
        <v>0</v>
      </c>
      <c r="AG145" s="58">
        <v>0</v>
      </c>
      <c r="AH145" s="59" t="s">
        <v>503</v>
      </c>
      <c r="AI145" s="58">
        <v>25</v>
      </c>
      <c r="AJ145" s="60"/>
      <c r="AK145" s="59" t="s">
        <v>527</v>
      </c>
      <c r="AL145" s="59">
        <f>IF(OR(NOT(ISBLANK(V145)),NOT(ISBLANK(W145)),NOT(ISBLANK(X145)),NOT(ISBLANK(Y145)),AD145=2,AD145=3),1,0)</f>
        <v>1</v>
      </c>
      <c r="AM145" s="59" t="s">
        <v>27</v>
      </c>
      <c r="AN145" s="59" t="s">
        <v>680</v>
      </c>
      <c r="AO145" s="58">
        <v>34</v>
      </c>
      <c r="AP145" s="59" t="s">
        <v>677</v>
      </c>
      <c r="AQ145" s="59" t="s">
        <v>712</v>
      </c>
      <c r="AR145" s="59" t="s">
        <v>27</v>
      </c>
      <c r="AS145" s="59" t="s">
        <v>713</v>
      </c>
      <c r="AT145" s="59" t="s">
        <v>27</v>
      </c>
      <c r="AU145" s="59" t="s">
        <v>27</v>
      </c>
      <c r="AV145" s="59" t="s">
        <v>27</v>
      </c>
      <c r="AW145" s="62"/>
      <c r="AX145" s="62" t="s">
        <v>748</v>
      </c>
      <c r="AY145" s="62">
        <v>45.326999999999998</v>
      </c>
      <c r="AZ145" s="62" t="str">
        <f>IF(Z145&gt;0,AY145/Z145,"")</f>
        <v/>
      </c>
      <c r="BA145" s="62">
        <f>IF(AY145&gt;0,Z145/AY145,"")</f>
        <v>0</v>
      </c>
      <c r="BB145" s="62">
        <v>44.733000000000004</v>
      </c>
      <c r="BC145" s="62">
        <v>28</v>
      </c>
      <c r="BE145" s="62"/>
      <c r="BF145" s="62"/>
      <c r="BG145" s="62"/>
      <c r="BH145" s="120">
        <v>1.9419999999999999</v>
      </c>
      <c r="BI145" s="18"/>
      <c r="BJ145" s="18"/>
      <c r="BL145" s="18"/>
      <c r="BM145" s="18"/>
      <c r="BN145" s="18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</row>
    <row r="146" spans="1:87" ht="14.25" customHeight="1" x14ac:dyDescent="0.25">
      <c r="A146" s="58">
        <v>464</v>
      </c>
      <c r="B146" s="59" t="s">
        <v>78</v>
      </c>
      <c r="C146" s="59" t="s">
        <v>28</v>
      </c>
      <c r="D146" s="59" t="s">
        <v>33</v>
      </c>
      <c r="E146" s="59"/>
      <c r="F146" s="59" t="s">
        <v>500</v>
      </c>
      <c r="G146" s="58">
        <v>28</v>
      </c>
      <c r="H146" s="58">
        <v>200</v>
      </c>
      <c r="I146" s="59" t="s">
        <v>152</v>
      </c>
      <c r="J146" s="58">
        <v>792288984</v>
      </c>
      <c r="K146" s="58">
        <v>2.2000000000000002</v>
      </c>
      <c r="L146" s="58">
        <v>0.44</v>
      </c>
      <c r="M146" s="58">
        <v>26</v>
      </c>
      <c r="N146" s="60">
        <v>0</v>
      </c>
      <c r="O146" s="60">
        <v>0</v>
      </c>
      <c r="P146" s="58">
        <v>65</v>
      </c>
      <c r="Q146" s="58">
        <v>38</v>
      </c>
      <c r="R146" s="58">
        <v>4</v>
      </c>
      <c r="S146" s="58">
        <v>38</v>
      </c>
      <c r="T146" s="58">
        <v>1</v>
      </c>
      <c r="U146" s="58">
        <v>6</v>
      </c>
      <c r="V146" s="58">
        <v>10.5</v>
      </c>
      <c r="W146" s="59">
        <v>0</v>
      </c>
      <c r="X146" s="58">
        <v>2.5</v>
      </c>
      <c r="Y146" s="58">
        <v>19</v>
      </c>
      <c r="Z146" s="59">
        <f>SUM(M146:Y146)</f>
        <v>210</v>
      </c>
      <c r="AA146" s="59">
        <f>SUM(U146:X146)</f>
        <v>19</v>
      </c>
      <c r="AB146" t="s">
        <v>783</v>
      </c>
      <c r="AC146" s="59">
        <v>0</v>
      </c>
      <c r="AD146" s="58">
        <v>29</v>
      </c>
      <c r="AE146" s="58">
        <v>11</v>
      </c>
      <c r="AF146" s="58">
        <v>2</v>
      </c>
      <c r="AG146" s="58">
        <v>49</v>
      </c>
      <c r="AH146" s="59" t="s">
        <v>503</v>
      </c>
      <c r="AI146" s="58">
        <v>25</v>
      </c>
      <c r="AJ146" s="58">
        <v>1</v>
      </c>
      <c r="AK146" s="59" t="s">
        <v>528</v>
      </c>
      <c r="AL146" s="59">
        <f>IF(OR(NOT(ISBLANK(V146)),NOT(ISBLANK(W146)),NOT(ISBLANK(X146)),NOT(ISBLANK(Y146)),AD146=2,AD146=3),1,0)</f>
        <v>1</v>
      </c>
      <c r="AM146" s="59" t="s">
        <v>27</v>
      </c>
      <c r="AN146" s="59" t="s">
        <v>673</v>
      </c>
      <c r="AO146" s="58">
        <v>23</v>
      </c>
      <c r="AP146" s="59" t="s">
        <v>677</v>
      </c>
      <c r="AQ146" s="59" t="s">
        <v>714</v>
      </c>
      <c r="AR146" s="59" t="s">
        <v>695</v>
      </c>
      <c r="AS146" s="59" t="s">
        <v>27</v>
      </c>
      <c r="AT146" s="59" t="s">
        <v>27</v>
      </c>
      <c r="AU146" s="59" t="s">
        <v>27</v>
      </c>
      <c r="AV146" s="59" t="s">
        <v>27</v>
      </c>
      <c r="AW146" s="62"/>
      <c r="AX146" s="62" t="s">
        <v>747</v>
      </c>
      <c r="AY146" s="62">
        <v>46.704999999999998</v>
      </c>
      <c r="AZ146" s="62">
        <f>IF(Z146&gt;0,AY146/Z146,"")</f>
        <v>0.22240476190476188</v>
      </c>
      <c r="BA146" s="62">
        <f>IF(AY146&gt;0,Z146/AY146,"")</f>
        <v>4.4963066052885132</v>
      </c>
      <c r="BB146" s="62">
        <v>40.673000000000002</v>
      </c>
      <c r="BC146" s="62">
        <v>28</v>
      </c>
      <c r="BD146">
        <v>0.63516291108404388</v>
      </c>
      <c r="BE146" s="62"/>
      <c r="BF146" s="62"/>
      <c r="BG146" s="62"/>
      <c r="BH146">
        <v>3.4580000000000002</v>
      </c>
      <c r="BI146" s="18"/>
      <c r="BJ146" s="18"/>
      <c r="BL146" s="18"/>
      <c r="BM146" s="18"/>
      <c r="BN146" s="18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</row>
    <row r="147" spans="1:87" ht="14.25" customHeight="1" x14ac:dyDescent="0.25">
      <c r="A147" s="58">
        <v>485</v>
      </c>
      <c r="B147" s="59" t="s">
        <v>78</v>
      </c>
      <c r="C147" s="59" t="s">
        <v>28</v>
      </c>
      <c r="D147" s="59" t="s">
        <v>33</v>
      </c>
      <c r="E147" s="59"/>
      <c r="F147" s="59" t="s">
        <v>500</v>
      </c>
      <c r="G147" s="58">
        <v>28</v>
      </c>
      <c r="H147" s="58">
        <v>200</v>
      </c>
      <c r="I147" s="59" t="s">
        <v>158</v>
      </c>
      <c r="J147" s="58">
        <v>927618937</v>
      </c>
      <c r="K147" s="58">
        <v>2.1</v>
      </c>
      <c r="L147" s="58">
        <v>0.42</v>
      </c>
      <c r="M147" s="58">
        <v>7</v>
      </c>
      <c r="N147" s="60">
        <v>0</v>
      </c>
      <c r="O147" s="60">
        <v>0</v>
      </c>
      <c r="P147" s="58">
        <v>13</v>
      </c>
      <c r="Q147" s="58">
        <v>6</v>
      </c>
      <c r="R147" s="58">
        <v>4</v>
      </c>
      <c r="S147" s="58">
        <v>6</v>
      </c>
      <c r="T147" s="58">
        <v>1</v>
      </c>
      <c r="U147" s="58">
        <v>1</v>
      </c>
      <c r="V147" s="58">
        <v>2</v>
      </c>
      <c r="W147" s="59">
        <v>0</v>
      </c>
      <c r="X147" s="58">
        <v>1</v>
      </c>
      <c r="Y147" s="58">
        <v>4</v>
      </c>
      <c r="Z147" s="59">
        <f>SUM(M147:Y147)</f>
        <v>45</v>
      </c>
      <c r="AA147" s="59">
        <f>SUM(U147:X147)</f>
        <v>4</v>
      </c>
      <c r="AB147" t="s">
        <v>782</v>
      </c>
      <c r="AC147" s="59">
        <v>0</v>
      </c>
      <c r="AD147" s="58">
        <v>8</v>
      </c>
      <c r="AE147" s="58">
        <v>2</v>
      </c>
      <c r="AF147" s="58">
        <v>2</v>
      </c>
      <c r="AG147" s="58">
        <v>13</v>
      </c>
      <c r="AH147" s="59" t="s">
        <v>503</v>
      </c>
      <c r="AI147" s="58">
        <v>25</v>
      </c>
      <c r="AJ147" s="60"/>
      <c r="AK147" s="59" t="s">
        <v>529</v>
      </c>
      <c r="AL147" s="59">
        <f>IF(OR(NOT(ISBLANK(V147)),NOT(ISBLANK(W147)),NOT(ISBLANK(X147)),NOT(ISBLANK(Y147)),AD147=2,AD147=3),1,0)</f>
        <v>1</v>
      </c>
      <c r="AM147" s="59" t="s">
        <v>27</v>
      </c>
      <c r="AN147" s="59" t="s">
        <v>673</v>
      </c>
      <c r="AO147" s="58">
        <v>25</v>
      </c>
      <c r="AP147" s="59" t="s">
        <v>677</v>
      </c>
      <c r="AQ147" s="59" t="s">
        <v>721</v>
      </c>
      <c r="AR147" s="59" t="s">
        <v>27</v>
      </c>
      <c r="AS147" s="59" t="s">
        <v>686</v>
      </c>
      <c r="AT147" s="59" t="s">
        <v>27</v>
      </c>
      <c r="AU147" s="59" t="s">
        <v>27</v>
      </c>
      <c r="AV147" s="59" t="s">
        <v>27</v>
      </c>
      <c r="AW147" s="62"/>
      <c r="AX147" s="62" t="s">
        <v>747</v>
      </c>
      <c r="AY147" s="62">
        <v>24.177</v>
      </c>
      <c r="AZ147" s="62">
        <f>IF(Z147&gt;0,AY147/Z147,"")</f>
        <v>0.53726666666666667</v>
      </c>
      <c r="BA147" s="62">
        <f>IF(AY147&gt;0,Z147/AY147,"")</f>
        <v>1.8612731108077925</v>
      </c>
      <c r="BB147" s="62">
        <v>23.653000000000002</v>
      </c>
      <c r="BC147" s="62">
        <v>28</v>
      </c>
      <c r="BD147">
        <v>0.78287342920067371</v>
      </c>
      <c r="BE147" s="62" t="s">
        <v>783</v>
      </c>
      <c r="BF147" s="62">
        <v>1</v>
      </c>
      <c r="BG147" s="62"/>
      <c r="BH147">
        <v>11.479999999999999</v>
      </c>
      <c r="BI147" s="50"/>
      <c r="BJ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0"/>
      <c r="CF147" s="50"/>
      <c r="CG147" s="50"/>
      <c r="CH147" s="50"/>
      <c r="CI147" s="50"/>
    </row>
    <row r="148" spans="1:87" ht="14.25" customHeight="1" x14ac:dyDescent="0.25">
      <c r="A148" s="58">
        <v>506</v>
      </c>
      <c r="B148" s="59" t="s">
        <v>78</v>
      </c>
      <c r="C148" s="59" t="s">
        <v>28</v>
      </c>
      <c r="D148" s="59" t="s">
        <v>33</v>
      </c>
      <c r="E148" s="59"/>
      <c r="F148" s="59" t="s">
        <v>500</v>
      </c>
      <c r="G148" s="58">
        <v>28</v>
      </c>
      <c r="H148" s="58">
        <v>200</v>
      </c>
      <c r="I148" s="59" t="s">
        <v>165</v>
      </c>
      <c r="J148" s="58">
        <v>1412134207</v>
      </c>
      <c r="K148" s="58">
        <v>2.2000000000000002</v>
      </c>
      <c r="L148" s="58">
        <v>0.44</v>
      </c>
      <c r="M148" s="58">
        <v>27</v>
      </c>
      <c r="N148" s="60">
        <v>0</v>
      </c>
      <c r="O148" s="60">
        <v>0</v>
      </c>
      <c r="P148" s="58">
        <v>61</v>
      </c>
      <c r="Q148" s="58">
        <v>32</v>
      </c>
      <c r="R148" s="58">
        <v>2</v>
      </c>
      <c r="S148" s="58">
        <v>32</v>
      </c>
      <c r="T148" s="60">
        <v>0</v>
      </c>
      <c r="U148" s="58">
        <v>14</v>
      </c>
      <c r="V148" s="58">
        <v>16</v>
      </c>
      <c r="W148" s="59">
        <v>0</v>
      </c>
      <c r="X148" s="58">
        <v>7</v>
      </c>
      <c r="Y148" s="58">
        <v>37</v>
      </c>
      <c r="Z148" s="59">
        <f>SUM(M148:Y148)</f>
        <v>228</v>
      </c>
      <c r="AA148" s="59">
        <f>SUM(U148:X148)</f>
        <v>37</v>
      </c>
      <c r="AB148" t="s">
        <v>781</v>
      </c>
      <c r="AC148" s="59">
        <v>0</v>
      </c>
      <c r="AD148" s="58">
        <v>82</v>
      </c>
      <c r="AE148" s="58">
        <v>47</v>
      </c>
      <c r="AF148" s="58">
        <v>5</v>
      </c>
      <c r="AG148" s="58">
        <v>154</v>
      </c>
      <c r="AH148" s="59" t="s">
        <v>503</v>
      </c>
      <c r="AI148" s="58">
        <v>25</v>
      </c>
      <c r="AJ148" s="58">
        <v>1</v>
      </c>
      <c r="AK148" s="59" t="s">
        <v>530</v>
      </c>
      <c r="AL148" s="59">
        <f>IF(OR(NOT(ISBLANK(V148)),NOT(ISBLANK(W148)),NOT(ISBLANK(X148)),NOT(ISBLANK(Y148)),AD148=2,AD148=3),1,0)</f>
        <v>1</v>
      </c>
      <c r="AM148" s="59" t="s">
        <v>27</v>
      </c>
      <c r="AN148" s="59" t="s">
        <v>680</v>
      </c>
      <c r="AO148" s="58">
        <v>25</v>
      </c>
      <c r="AP148" s="59" t="s">
        <v>677</v>
      </c>
      <c r="AQ148" s="59" t="s">
        <v>705</v>
      </c>
      <c r="AR148" s="59" t="s">
        <v>27</v>
      </c>
      <c r="AS148" s="59" t="s">
        <v>27</v>
      </c>
      <c r="AT148" s="59" t="s">
        <v>27</v>
      </c>
      <c r="AU148" s="59" t="s">
        <v>27</v>
      </c>
      <c r="AV148" s="59" t="s">
        <v>27</v>
      </c>
      <c r="AW148" s="62"/>
      <c r="AX148" s="62" t="s">
        <v>747</v>
      </c>
      <c r="AY148" s="62">
        <f>H148</f>
        <v>200</v>
      </c>
      <c r="AZ148" s="62">
        <f>IF(Z148&gt;0,AY148/Z148,"")</f>
        <v>0.8771929824561403</v>
      </c>
      <c r="BA148" s="62">
        <f>IF(AY148&gt;0,Z148/AY148,"")</f>
        <v>1.1399999999999999</v>
      </c>
      <c r="BB148" s="62">
        <v>2.9130000000000003</v>
      </c>
      <c r="BC148" s="62">
        <v>28</v>
      </c>
      <c r="BD148">
        <v>0.47267398425377855</v>
      </c>
      <c r="BE148" s="62"/>
      <c r="BF148" s="62"/>
      <c r="BG148" s="62"/>
      <c r="BH148">
        <v>1.6870000000000001</v>
      </c>
      <c r="BI148" s="50"/>
      <c r="BJ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0"/>
      <c r="CF148" s="50"/>
      <c r="CG148" s="50"/>
      <c r="CH148" s="50"/>
      <c r="CI148" s="50"/>
    </row>
    <row r="149" spans="1:87" ht="14.25" customHeight="1" x14ac:dyDescent="0.25">
      <c r="A149" s="58">
        <v>526</v>
      </c>
      <c r="B149" s="59" t="s">
        <v>78</v>
      </c>
      <c r="C149" s="59" t="s">
        <v>28</v>
      </c>
      <c r="D149" s="59" t="s">
        <v>33</v>
      </c>
      <c r="E149" s="59"/>
      <c r="F149" s="59" t="s">
        <v>500</v>
      </c>
      <c r="G149" s="58">
        <v>28</v>
      </c>
      <c r="H149" s="58">
        <v>200</v>
      </c>
      <c r="I149" s="59" t="s">
        <v>169</v>
      </c>
      <c r="J149" s="58">
        <v>178114327</v>
      </c>
      <c r="K149" s="58">
        <v>2.1</v>
      </c>
      <c r="L149" s="58">
        <v>0.42</v>
      </c>
      <c r="M149" s="58">
        <v>1</v>
      </c>
      <c r="N149" s="60">
        <v>0</v>
      </c>
      <c r="O149" s="60">
        <v>0</v>
      </c>
      <c r="P149" s="58">
        <v>2</v>
      </c>
      <c r="Q149" s="58">
        <v>1</v>
      </c>
      <c r="R149" s="58">
        <v>4</v>
      </c>
      <c r="S149" s="58">
        <v>1</v>
      </c>
      <c r="T149" s="58">
        <v>1</v>
      </c>
      <c r="U149" s="60">
        <v>0</v>
      </c>
      <c r="V149" s="58">
        <v>1</v>
      </c>
      <c r="W149" s="59">
        <v>0</v>
      </c>
      <c r="X149" s="60">
        <v>0</v>
      </c>
      <c r="Y149" s="58">
        <v>1</v>
      </c>
      <c r="Z149" s="59">
        <f>SUM(M149:Y149)</f>
        <v>12</v>
      </c>
      <c r="AA149" s="59">
        <f>SUM(U149:X149)</f>
        <v>1</v>
      </c>
      <c r="AB149" t="s">
        <v>782</v>
      </c>
      <c r="AC149" s="59">
        <v>0</v>
      </c>
      <c r="AD149" s="58">
        <v>0</v>
      </c>
      <c r="AE149" s="58">
        <v>0</v>
      </c>
      <c r="AF149" s="58">
        <v>0</v>
      </c>
      <c r="AG149" s="58">
        <v>1</v>
      </c>
      <c r="AH149" s="59" t="s">
        <v>503</v>
      </c>
      <c r="AI149" s="58">
        <v>25</v>
      </c>
      <c r="AJ149" s="60"/>
      <c r="AK149" s="59" t="s">
        <v>531</v>
      </c>
      <c r="AL149" s="59">
        <f>IF(OR(NOT(ISBLANK(V149)),NOT(ISBLANK(W149)),NOT(ISBLANK(X149)),NOT(ISBLANK(Y149)),AD149=2,AD149=3),1,0)</f>
        <v>1</v>
      </c>
      <c r="AM149" s="59" t="s">
        <v>27</v>
      </c>
      <c r="AN149" s="59" t="s">
        <v>680</v>
      </c>
      <c r="AO149" s="58">
        <v>31</v>
      </c>
      <c r="AP149" s="59" t="s">
        <v>677</v>
      </c>
      <c r="AQ149" s="59" t="s">
        <v>694</v>
      </c>
      <c r="AR149" s="59" t="s">
        <v>27</v>
      </c>
      <c r="AS149" s="59" t="s">
        <v>27</v>
      </c>
      <c r="AT149" s="59" t="s">
        <v>692</v>
      </c>
      <c r="AU149" s="59" t="s">
        <v>27</v>
      </c>
      <c r="AV149" s="59" t="s">
        <v>27</v>
      </c>
      <c r="AW149" s="62"/>
      <c r="AX149" s="62" t="s">
        <v>746</v>
      </c>
      <c r="AY149" s="62">
        <v>16.112000000000002</v>
      </c>
      <c r="AZ149" s="62">
        <f>IF(Z149&gt;0,AY149/Z149,"")</f>
        <v>1.3426666666666669</v>
      </c>
      <c r="BA149" s="62">
        <f>IF(AY149&gt;0,Z149/AY149,"")</f>
        <v>0.74478649453823231</v>
      </c>
      <c r="BB149" s="62">
        <v>9.8640000000000008</v>
      </c>
      <c r="BC149" s="62">
        <v>56</v>
      </c>
      <c r="BD149">
        <v>3.4557235421166309E-2</v>
      </c>
      <c r="BE149" s="62"/>
      <c r="BF149" s="62"/>
      <c r="BG149" s="62"/>
      <c r="BH149">
        <v>8.3740000000000006</v>
      </c>
      <c r="BI149" s="50"/>
      <c r="BJ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0"/>
      <c r="CF149" s="50"/>
      <c r="CG149" s="50"/>
      <c r="CH149" s="50"/>
      <c r="CI149" s="50"/>
    </row>
    <row r="150" spans="1:87" ht="14.25" customHeight="1" x14ac:dyDescent="0.25">
      <c r="A150" s="58">
        <v>542</v>
      </c>
      <c r="B150" s="59" t="s">
        <v>78</v>
      </c>
      <c r="C150" s="59" t="s">
        <v>28</v>
      </c>
      <c r="D150" s="59" t="s">
        <v>33</v>
      </c>
      <c r="E150" s="59"/>
      <c r="F150" s="59" t="s">
        <v>500</v>
      </c>
      <c r="G150" s="58">
        <v>28</v>
      </c>
      <c r="H150" s="58">
        <v>200</v>
      </c>
      <c r="I150" s="59" t="s">
        <v>171</v>
      </c>
      <c r="J150" s="58">
        <v>8518124088</v>
      </c>
      <c r="K150" s="58">
        <v>1.9</v>
      </c>
      <c r="L150" s="58">
        <v>0.38</v>
      </c>
      <c r="M150" s="60">
        <v>0</v>
      </c>
      <c r="N150" s="60">
        <v>0</v>
      </c>
      <c r="O150" s="60">
        <v>0</v>
      </c>
      <c r="P150" s="60">
        <v>0</v>
      </c>
      <c r="Q150" s="60">
        <v>0</v>
      </c>
      <c r="R150" s="60">
        <v>0</v>
      </c>
      <c r="S150" s="60">
        <v>0</v>
      </c>
      <c r="T150" s="60">
        <v>0</v>
      </c>
      <c r="U150" s="60">
        <v>0</v>
      </c>
      <c r="V150" s="60">
        <v>0</v>
      </c>
      <c r="W150" s="59">
        <v>0</v>
      </c>
      <c r="X150" s="60">
        <v>0</v>
      </c>
      <c r="Y150" s="60">
        <v>0</v>
      </c>
      <c r="Z150" s="59">
        <f>SUM(M150:Y150)</f>
        <v>0</v>
      </c>
      <c r="AA150" s="59">
        <f>SUM(U150:X150)</f>
        <v>0</v>
      </c>
      <c r="AB150" t="s">
        <v>782</v>
      </c>
      <c r="AC150" s="61">
        <v>3</v>
      </c>
      <c r="AD150" s="58">
        <v>0</v>
      </c>
      <c r="AE150" s="58">
        <v>0</v>
      </c>
      <c r="AF150" s="58">
        <v>0</v>
      </c>
      <c r="AG150" s="58">
        <v>0</v>
      </c>
      <c r="AH150" s="59" t="s">
        <v>503</v>
      </c>
      <c r="AI150" s="58">
        <v>25</v>
      </c>
      <c r="AJ150" s="60"/>
      <c r="AK150" s="59" t="s">
        <v>532</v>
      </c>
      <c r="AL150" s="59">
        <f>IF(OR(NOT(ISBLANK(V150)),NOT(ISBLANK(W150)),NOT(ISBLANK(X150)),NOT(ISBLANK(Y150)),AD150=2,AD150=3),1,0)</f>
        <v>1</v>
      </c>
      <c r="AM150" s="59" t="s">
        <v>27</v>
      </c>
      <c r="AN150" s="59" t="s">
        <v>680</v>
      </c>
      <c r="AO150" s="58">
        <v>25</v>
      </c>
      <c r="AP150" s="59" t="s">
        <v>677</v>
      </c>
      <c r="AQ150" s="59" t="s">
        <v>725</v>
      </c>
      <c r="AR150" s="59" t="s">
        <v>27</v>
      </c>
      <c r="AS150" s="59" t="s">
        <v>726</v>
      </c>
      <c r="AT150" s="59" t="s">
        <v>27</v>
      </c>
      <c r="AU150" s="59" t="s">
        <v>27</v>
      </c>
      <c r="AV150" s="59" t="s">
        <v>27</v>
      </c>
      <c r="AW150" s="62"/>
      <c r="AX150" s="62" t="s">
        <v>748</v>
      </c>
      <c r="AY150" s="62">
        <v>6.5670000000000002</v>
      </c>
      <c r="AZ150" s="62" t="str">
        <f>IF(Z150&gt;0,AY150/Z150,"")</f>
        <v/>
      </c>
      <c r="BA150" s="62">
        <f>IF(AY150&gt;0,Z150/AY150,"")</f>
        <v>0</v>
      </c>
      <c r="BB150" s="62">
        <v>5.6390000000000002</v>
      </c>
      <c r="BC150" s="62" t="s">
        <v>774</v>
      </c>
      <c r="BE150" s="62"/>
      <c r="BF150" s="62"/>
      <c r="BG150" s="62"/>
      <c r="BH150">
        <v>3.1659999999999999</v>
      </c>
      <c r="BI150" s="50"/>
      <c r="BJ150" s="50"/>
      <c r="BL150" s="50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0"/>
      <c r="CF150" s="50"/>
      <c r="CG150" s="50"/>
      <c r="CH150" s="50"/>
      <c r="CI150" s="50"/>
    </row>
    <row r="151" spans="1:87" ht="14.25" customHeight="1" x14ac:dyDescent="0.25">
      <c r="A151" s="58">
        <v>558</v>
      </c>
      <c r="B151" s="59" t="s">
        <v>78</v>
      </c>
      <c r="C151" s="59" t="s">
        <v>26</v>
      </c>
      <c r="D151" s="59" t="s">
        <v>33</v>
      </c>
      <c r="E151" s="59"/>
      <c r="F151" s="59" t="s">
        <v>500</v>
      </c>
      <c r="G151" s="58">
        <v>28</v>
      </c>
      <c r="H151" s="58">
        <v>200</v>
      </c>
      <c r="I151" s="59" t="s">
        <v>172</v>
      </c>
      <c r="J151" s="58">
        <v>8517821164</v>
      </c>
      <c r="K151" s="58">
        <v>2.875</v>
      </c>
      <c r="L151" s="58">
        <v>0.57499999999999996</v>
      </c>
      <c r="M151" s="58">
        <v>2</v>
      </c>
      <c r="N151" s="60">
        <v>0</v>
      </c>
      <c r="O151" s="60">
        <v>0</v>
      </c>
      <c r="P151" s="58">
        <v>4</v>
      </c>
      <c r="Q151" s="58">
        <v>2</v>
      </c>
      <c r="R151" s="58">
        <v>4</v>
      </c>
      <c r="S151" s="58">
        <v>2</v>
      </c>
      <c r="T151" s="58">
        <v>1</v>
      </c>
      <c r="U151" s="60">
        <v>0</v>
      </c>
      <c r="V151" s="58">
        <v>2</v>
      </c>
      <c r="W151" s="59">
        <v>0</v>
      </c>
      <c r="X151" s="58">
        <v>1</v>
      </c>
      <c r="Y151" s="58">
        <v>3</v>
      </c>
      <c r="Z151" s="59">
        <f>SUM(M151:Y151)</f>
        <v>21</v>
      </c>
      <c r="AA151" s="59">
        <f>SUM(U151:X151)</f>
        <v>3</v>
      </c>
      <c r="AB151" t="s">
        <v>783</v>
      </c>
      <c r="AC151" s="59">
        <v>0</v>
      </c>
      <c r="AD151" s="58">
        <v>3</v>
      </c>
      <c r="AE151" s="58">
        <v>1</v>
      </c>
      <c r="AF151" s="58">
        <v>1</v>
      </c>
      <c r="AG151" s="58">
        <v>7</v>
      </c>
      <c r="AH151" s="59" t="s">
        <v>503</v>
      </c>
      <c r="AI151" s="58">
        <v>25</v>
      </c>
      <c r="AJ151" s="60"/>
      <c r="AK151" s="59" t="s">
        <v>533</v>
      </c>
      <c r="AL151" s="59">
        <f>IF(OR(NOT(ISBLANK(V151)),NOT(ISBLANK(W151)),NOT(ISBLANK(X151)),NOT(ISBLANK(Y151)),AD151=2,AD151=3),1,0)</f>
        <v>1</v>
      </c>
      <c r="AM151" s="59" t="s">
        <v>27</v>
      </c>
      <c r="AN151" s="59" t="s">
        <v>680</v>
      </c>
      <c r="AO151" s="58">
        <v>29</v>
      </c>
      <c r="AP151" s="59" t="s">
        <v>674</v>
      </c>
      <c r="AQ151" s="59" t="s">
        <v>691</v>
      </c>
      <c r="AR151" s="59" t="s">
        <v>695</v>
      </c>
      <c r="AS151" s="59" t="s">
        <v>727</v>
      </c>
      <c r="AT151" s="59" t="s">
        <v>27</v>
      </c>
      <c r="AU151" s="59" t="s">
        <v>27</v>
      </c>
      <c r="AV151" s="59" t="s">
        <v>27</v>
      </c>
      <c r="AW151" s="62"/>
      <c r="AX151" s="62" t="s">
        <v>748</v>
      </c>
      <c r="AY151" s="62">
        <v>19.211000000000002</v>
      </c>
      <c r="AZ151" s="62">
        <f>IF(Z151&gt;0,AY151/Z151,"")</f>
        <v>0.91480952380952396</v>
      </c>
      <c r="BA151" s="62">
        <f>IF(AY151&gt;0,Z151/AY151,"")</f>
        <v>1.093123731195669</v>
      </c>
      <c r="BB151" s="62">
        <v>18.07</v>
      </c>
      <c r="BC151" s="62">
        <v>56</v>
      </c>
      <c r="BD151">
        <v>0.49812030075187969</v>
      </c>
      <c r="BE151" s="62"/>
      <c r="BF151" s="62"/>
      <c r="BG151" s="62"/>
      <c r="BH151">
        <v>1.7190000000000001</v>
      </c>
      <c r="BI151" s="18"/>
      <c r="BJ151" s="18"/>
      <c r="BL151" s="18"/>
      <c r="BM151" s="18"/>
      <c r="BN151" s="18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</row>
    <row r="152" spans="1:87" ht="14.25" customHeight="1" x14ac:dyDescent="0.25">
      <c r="A152" s="58">
        <v>574</v>
      </c>
      <c r="B152" s="59" t="s">
        <v>78</v>
      </c>
      <c r="C152" s="59" t="s">
        <v>28</v>
      </c>
      <c r="D152" s="59" t="s">
        <v>33</v>
      </c>
      <c r="E152" s="59"/>
      <c r="F152" s="59" t="s">
        <v>500</v>
      </c>
      <c r="G152" s="58">
        <v>28</v>
      </c>
      <c r="H152" s="58">
        <v>200</v>
      </c>
      <c r="I152" s="59" t="s">
        <v>173</v>
      </c>
      <c r="J152" s="58">
        <v>79215167188</v>
      </c>
      <c r="K152" s="58">
        <v>2.2000000000000002</v>
      </c>
      <c r="L152" s="58">
        <v>0.44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  <c r="R152" s="60">
        <v>0</v>
      </c>
      <c r="S152" s="60">
        <v>0</v>
      </c>
      <c r="T152" s="60">
        <v>0</v>
      </c>
      <c r="U152" s="60">
        <v>0</v>
      </c>
      <c r="V152" s="60">
        <v>0</v>
      </c>
      <c r="W152" s="59">
        <v>0</v>
      </c>
      <c r="X152" s="60">
        <v>0</v>
      </c>
      <c r="Y152" s="60">
        <v>0</v>
      </c>
      <c r="Z152" s="59">
        <f>SUM(M152:Y152)</f>
        <v>0</v>
      </c>
      <c r="AA152" s="59">
        <f>SUM(U152:X152)</f>
        <v>0</v>
      </c>
      <c r="AB152" t="s">
        <v>783</v>
      </c>
      <c r="AC152" s="59">
        <v>0</v>
      </c>
      <c r="AD152" s="58">
        <v>0</v>
      </c>
      <c r="AE152" s="58">
        <v>0</v>
      </c>
      <c r="AF152" s="58">
        <v>0</v>
      </c>
      <c r="AG152" s="58">
        <v>0</v>
      </c>
      <c r="AH152" s="59" t="s">
        <v>503</v>
      </c>
      <c r="AI152" s="58">
        <v>25</v>
      </c>
      <c r="AJ152" s="60"/>
      <c r="AK152" s="59" t="s">
        <v>534</v>
      </c>
      <c r="AL152" s="59">
        <f>IF(OR(NOT(ISBLANK(V152)),NOT(ISBLANK(W152)),NOT(ISBLANK(X152)),NOT(ISBLANK(Y152)),AD152=2,AD152=3),1,0)</f>
        <v>1</v>
      </c>
      <c r="AM152" s="59" t="s">
        <v>27</v>
      </c>
      <c r="AN152" s="59" t="s">
        <v>673</v>
      </c>
      <c r="AO152" s="58">
        <v>18</v>
      </c>
      <c r="AP152" s="59" t="s">
        <v>677</v>
      </c>
      <c r="AQ152" s="59" t="s">
        <v>728</v>
      </c>
      <c r="AR152" s="59" t="s">
        <v>27</v>
      </c>
      <c r="AS152" s="59" t="s">
        <v>686</v>
      </c>
      <c r="AT152" s="59" t="s">
        <v>27</v>
      </c>
      <c r="AU152" s="59" t="s">
        <v>27</v>
      </c>
      <c r="AV152" s="59" t="s">
        <v>27</v>
      </c>
      <c r="AW152" s="62"/>
      <c r="AX152" s="62" t="s">
        <v>747</v>
      </c>
      <c r="AY152" s="62">
        <v>18.788</v>
      </c>
      <c r="AZ152" s="62" t="str">
        <f>IF(Z152&gt;0,AY152/Z152,"")</f>
        <v/>
      </c>
      <c r="BA152" s="62">
        <f>IF(AY152&gt;0,Z152/AY152,"")</f>
        <v>0</v>
      </c>
      <c r="BB152" s="62">
        <v>17.673999999999999</v>
      </c>
      <c r="BC152" s="62">
        <v>28</v>
      </c>
      <c r="BE152" s="62"/>
      <c r="BF152" s="62"/>
      <c r="BG152" s="62"/>
      <c r="BH152">
        <v>8.5549999999999997</v>
      </c>
      <c r="BI152" s="18"/>
      <c r="BJ152" s="18"/>
      <c r="BL152" s="18"/>
      <c r="BM152" s="18"/>
      <c r="BN152" s="18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</row>
    <row r="153" spans="1:87" ht="14.25" customHeight="1" x14ac:dyDescent="0.25">
      <c r="A153" s="58">
        <v>1</v>
      </c>
      <c r="B153" s="59" t="s">
        <v>78</v>
      </c>
      <c r="C153" s="59" t="s">
        <v>28</v>
      </c>
      <c r="D153" s="59" t="s">
        <v>34</v>
      </c>
      <c r="E153" s="59"/>
      <c r="F153" s="59" t="s">
        <v>35</v>
      </c>
      <c r="G153" s="58">
        <v>1</v>
      </c>
      <c r="H153" s="58">
        <v>19</v>
      </c>
      <c r="I153" s="59" t="s">
        <v>92</v>
      </c>
      <c r="J153" s="58">
        <v>9165180138</v>
      </c>
      <c r="K153" s="58">
        <v>0</v>
      </c>
      <c r="L153" s="58">
        <v>0</v>
      </c>
      <c r="M153" s="58">
        <v>10</v>
      </c>
      <c r="N153" s="60">
        <v>0</v>
      </c>
      <c r="O153" s="58">
        <v>1</v>
      </c>
      <c r="P153" s="58">
        <v>21</v>
      </c>
      <c r="Q153" s="58">
        <v>11</v>
      </c>
      <c r="R153" s="60">
        <v>0</v>
      </c>
      <c r="S153" s="58">
        <v>11</v>
      </c>
      <c r="T153" s="58">
        <v>1</v>
      </c>
      <c r="U153" s="58">
        <v>3</v>
      </c>
      <c r="V153" s="58">
        <v>0.5</v>
      </c>
      <c r="W153" s="59">
        <v>0</v>
      </c>
      <c r="X153" s="58">
        <v>0.5</v>
      </c>
      <c r="Y153" s="58">
        <v>4</v>
      </c>
      <c r="Z153" s="59">
        <f>SUM(M153:Y153)</f>
        <v>63</v>
      </c>
      <c r="AA153" s="59">
        <f>SUM(U153:X153)</f>
        <v>4</v>
      </c>
      <c r="AC153" s="59">
        <v>0</v>
      </c>
      <c r="AD153" s="58">
        <v>3</v>
      </c>
      <c r="AE153" s="58">
        <v>2</v>
      </c>
      <c r="AF153" s="58">
        <v>0</v>
      </c>
      <c r="AG153" s="58">
        <v>9</v>
      </c>
      <c r="AH153" s="59" t="s">
        <v>83</v>
      </c>
      <c r="AI153" s="58">
        <v>3</v>
      </c>
      <c r="AJ153" s="58">
        <v>1</v>
      </c>
      <c r="AK153" s="59" t="s">
        <v>177</v>
      </c>
      <c r="AL153" s="59">
        <f>IF(OR(NOT(ISBLANK(V153)),NOT(ISBLANK(W153)),NOT(ISBLANK(X153)),NOT(ISBLANK(Y153)),AD153=2,AD153=3),1,0)</f>
        <v>1</v>
      </c>
      <c r="AM153" s="59" t="s">
        <v>27</v>
      </c>
      <c r="AN153" s="59" t="s">
        <v>680</v>
      </c>
      <c r="AO153" s="58">
        <v>24</v>
      </c>
      <c r="AP153" s="59" t="s">
        <v>677</v>
      </c>
      <c r="AQ153" s="59" t="s">
        <v>679</v>
      </c>
      <c r="AR153" s="59" t="s">
        <v>27</v>
      </c>
      <c r="AS153" s="59" t="s">
        <v>681</v>
      </c>
      <c r="AT153" s="59" t="s">
        <v>27</v>
      </c>
      <c r="AU153" s="59" t="s">
        <v>27</v>
      </c>
      <c r="AV153" s="59" t="s">
        <v>27</v>
      </c>
      <c r="AW153" s="62"/>
      <c r="AX153" s="62" t="s">
        <v>747</v>
      </c>
      <c r="AY153" s="62">
        <v>19.001000000000001</v>
      </c>
      <c r="AZ153" s="62">
        <f>IF(Z153&gt;0,AY153/Z153,"")</f>
        <v>0.3016031746031746</v>
      </c>
      <c r="BA153" s="62">
        <f>IF(AY153&gt;0,Z153/AY153,"")</f>
        <v>3.3156149676332825</v>
      </c>
      <c r="BB153" s="62"/>
      <c r="BC153" s="62">
        <v>68</v>
      </c>
      <c r="BD153">
        <v>0.16714593817397555</v>
      </c>
      <c r="BE153" s="62"/>
      <c r="BF153" s="62"/>
      <c r="BG153" s="62"/>
      <c r="BH153" s="120"/>
      <c r="BI153" s="18"/>
      <c r="BJ153" s="18"/>
      <c r="BL153" s="18"/>
      <c r="BM153" s="18"/>
      <c r="BN153" s="18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</row>
    <row r="154" spans="1:87" ht="14.25" customHeight="1" x14ac:dyDescent="0.25">
      <c r="A154" s="58">
        <v>17</v>
      </c>
      <c r="B154" s="59" t="s">
        <v>78</v>
      </c>
      <c r="C154" s="59" t="s">
        <v>26</v>
      </c>
      <c r="D154" s="59" t="s">
        <v>34</v>
      </c>
      <c r="E154" s="59"/>
      <c r="F154" s="59" t="s">
        <v>35</v>
      </c>
      <c r="G154" s="58">
        <v>1</v>
      </c>
      <c r="H154" s="58">
        <v>19</v>
      </c>
      <c r="I154" s="59" t="s">
        <v>95</v>
      </c>
      <c r="J154" s="58">
        <v>959124226</v>
      </c>
      <c r="K154" s="58">
        <v>0</v>
      </c>
      <c r="L154" s="58">
        <v>0</v>
      </c>
      <c r="M154" s="58">
        <v>5</v>
      </c>
      <c r="N154" s="60">
        <v>0</v>
      </c>
      <c r="O154" s="60">
        <v>0</v>
      </c>
      <c r="P154" s="58">
        <v>9</v>
      </c>
      <c r="Q154" s="58">
        <v>4</v>
      </c>
      <c r="R154" s="60">
        <v>0</v>
      </c>
      <c r="S154" s="58">
        <v>4</v>
      </c>
      <c r="T154" s="58">
        <v>1</v>
      </c>
      <c r="U154" s="58">
        <v>2</v>
      </c>
      <c r="V154" s="58">
        <v>1</v>
      </c>
      <c r="W154" s="61">
        <v>1</v>
      </c>
      <c r="X154" s="58">
        <v>1</v>
      </c>
      <c r="Y154" s="58">
        <v>5</v>
      </c>
      <c r="Z154" s="59">
        <f>SUM(M154:Y154)</f>
        <v>33</v>
      </c>
      <c r="AA154" s="59">
        <f>SUM(U154:X154)</f>
        <v>5</v>
      </c>
      <c r="AC154" s="59">
        <v>0</v>
      </c>
      <c r="AD154" s="58">
        <v>3</v>
      </c>
      <c r="AE154" s="58">
        <v>1</v>
      </c>
      <c r="AF154" s="58">
        <v>1</v>
      </c>
      <c r="AG154" s="58">
        <v>11</v>
      </c>
      <c r="AH154" s="59" t="s">
        <v>112</v>
      </c>
      <c r="AI154" s="58">
        <v>1</v>
      </c>
      <c r="AJ154" s="60"/>
      <c r="AK154" s="59" t="s">
        <v>178</v>
      </c>
      <c r="AL154" s="59">
        <f>IF(OR(NOT(ISBLANK(V154)),NOT(ISBLANK(W154)),NOT(ISBLANK(X154)),NOT(ISBLANK(Y154)),AD154=2,AD154=3),1,0)</f>
        <v>1</v>
      </c>
      <c r="AM154" s="59" t="s">
        <v>27</v>
      </c>
      <c r="AN154" s="59" t="s">
        <v>680</v>
      </c>
      <c r="AO154" s="58">
        <v>26</v>
      </c>
      <c r="AP154" s="59" t="s">
        <v>677</v>
      </c>
      <c r="AQ154" s="59" t="s">
        <v>683</v>
      </c>
      <c r="AR154" s="59" t="s">
        <v>27</v>
      </c>
      <c r="AS154" s="59" t="s">
        <v>684</v>
      </c>
      <c r="AT154" s="59" t="s">
        <v>27</v>
      </c>
      <c r="AU154" s="59" t="s">
        <v>27</v>
      </c>
      <c r="AV154" s="59" t="s">
        <v>27</v>
      </c>
      <c r="AW154" s="62"/>
      <c r="AX154" s="62" t="s">
        <v>748</v>
      </c>
      <c r="AY154" s="62">
        <v>15.285</v>
      </c>
      <c r="AZ154" s="62">
        <f>IF(Z154&gt;0,AY154/Z154,"")</f>
        <v>0.46318181818181819</v>
      </c>
      <c r="BA154" s="62">
        <f>IF(AY154&gt;0,Z154/AY154,"")</f>
        <v>2.1589793915603535</v>
      </c>
      <c r="BB154" s="62"/>
      <c r="BC154" s="62">
        <v>80</v>
      </c>
      <c r="BD154">
        <v>0.16967509025270758</v>
      </c>
      <c r="BE154" s="62"/>
      <c r="BF154" s="62"/>
      <c r="BG154" s="62"/>
      <c r="BH154" s="120"/>
      <c r="BI154" s="50"/>
      <c r="BJ154" s="50"/>
      <c r="BL154" s="50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0"/>
      <c r="CF154" s="50"/>
      <c r="CG154" s="50"/>
      <c r="CH154" s="50"/>
      <c r="CI154" s="50"/>
    </row>
    <row r="155" spans="1:87" ht="14.25" customHeight="1" x14ac:dyDescent="0.25">
      <c r="A155" s="58">
        <v>22</v>
      </c>
      <c r="B155" s="59" t="s">
        <v>78</v>
      </c>
      <c r="C155" s="59" t="s">
        <v>28</v>
      </c>
      <c r="D155" s="59" t="s">
        <v>34</v>
      </c>
      <c r="E155" s="59"/>
      <c r="F155" s="59" t="s">
        <v>35</v>
      </c>
      <c r="G155" s="58">
        <v>1</v>
      </c>
      <c r="H155" s="58">
        <v>19</v>
      </c>
      <c r="I155" s="59" t="s">
        <v>98</v>
      </c>
      <c r="J155" s="58">
        <v>871611960</v>
      </c>
      <c r="K155" s="58">
        <v>69.125</v>
      </c>
      <c r="L155" s="58">
        <v>0.79481132075471705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  <c r="R155" s="60">
        <v>0</v>
      </c>
      <c r="S155" s="60">
        <v>0</v>
      </c>
      <c r="T155" s="60">
        <v>0</v>
      </c>
      <c r="U155" s="60">
        <v>0</v>
      </c>
      <c r="V155" s="60">
        <v>0</v>
      </c>
      <c r="W155" s="59">
        <v>0</v>
      </c>
      <c r="X155" s="60">
        <v>0</v>
      </c>
      <c r="Y155" s="60">
        <v>0</v>
      </c>
      <c r="Z155" s="59">
        <f>SUM(M155:Y155)</f>
        <v>0</v>
      </c>
      <c r="AA155" s="59">
        <f>SUM(U155:X155)</f>
        <v>0</v>
      </c>
      <c r="AB155" t="s">
        <v>99</v>
      </c>
      <c r="AC155" s="59">
        <v>0</v>
      </c>
      <c r="AD155" s="58">
        <v>0</v>
      </c>
      <c r="AE155" s="58">
        <v>0</v>
      </c>
      <c r="AF155" s="58">
        <v>0</v>
      </c>
      <c r="AG155" s="58">
        <v>0</v>
      </c>
      <c r="AH155" s="59" t="s">
        <v>90</v>
      </c>
      <c r="AI155" s="58">
        <v>4</v>
      </c>
      <c r="AJ155" s="60"/>
      <c r="AK155" s="59" t="s">
        <v>91</v>
      </c>
      <c r="AL155" s="59">
        <f>IF(OR(NOT(ISBLANK(V155)),NOT(ISBLANK(W155)),NOT(ISBLANK(X155)),NOT(ISBLANK(Y155)),AD155=2,AD155=3),1,0)</f>
        <v>1</v>
      </c>
      <c r="AM155" s="59" t="s">
        <v>27</v>
      </c>
      <c r="AN155" s="59" t="s">
        <v>673</v>
      </c>
      <c r="AO155" s="58">
        <v>28</v>
      </c>
      <c r="AP155" s="59" t="s">
        <v>677</v>
      </c>
      <c r="AQ155" s="59" t="s">
        <v>685</v>
      </c>
      <c r="AR155" s="59" t="s">
        <v>27</v>
      </c>
      <c r="AS155" s="59" t="s">
        <v>686</v>
      </c>
      <c r="AT155" s="59" t="s">
        <v>27</v>
      </c>
      <c r="AU155" s="59" t="s">
        <v>27</v>
      </c>
      <c r="AV155" s="59" t="s">
        <v>27</v>
      </c>
      <c r="AW155" s="62"/>
      <c r="AX155" s="62" t="s">
        <v>747</v>
      </c>
      <c r="AY155" s="62">
        <v>2.9670000000000001</v>
      </c>
      <c r="AZ155" s="62" t="str">
        <f>IF(Z155&gt;0,AY155/Z155,"")</f>
        <v/>
      </c>
      <c r="BA155" s="62">
        <f>IF(AY155&gt;0,Z155/AY155,"")</f>
        <v>0</v>
      </c>
      <c r="BB155" s="62">
        <v>2.2930000000000001</v>
      </c>
      <c r="BC155" s="62"/>
      <c r="BE155" s="62"/>
      <c r="BF155" s="62"/>
      <c r="BG155" s="62"/>
      <c r="BH155" s="120">
        <v>2.2929999999999997</v>
      </c>
      <c r="BI155" s="18"/>
      <c r="BJ155" s="18"/>
      <c r="BL155" s="18"/>
      <c r="BM155" s="18"/>
      <c r="BN155" s="18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</row>
    <row r="156" spans="1:87" ht="14.25" customHeight="1" x14ac:dyDescent="0.25">
      <c r="A156" s="58">
        <v>38</v>
      </c>
      <c r="B156" s="59" t="s">
        <v>78</v>
      </c>
      <c r="C156" s="59" t="s">
        <v>28</v>
      </c>
      <c r="D156" s="59" t="s">
        <v>34</v>
      </c>
      <c r="E156" s="59"/>
      <c r="F156" s="59" t="s">
        <v>35</v>
      </c>
      <c r="G156" s="58">
        <v>1</v>
      </c>
      <c r="H156" s="58">
        <v>19</v>
      </c>
      <c r="I156" s="59" t="s">
        <v>101</v>
      </c>
      <c r="J156" s="58">
        <v>17888851</v>
      </c>
      <c r="K156" s="58">
        <v>52.625</v>
      </c>
      <c r="L156" s="58">
        <v>0.48349056603773599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  <c r="R156" s="60">
        <v>0</v>
      </c>
      <c r="S156" s="60">
        <v>0</v>
      </c>
      <c r="T156" s="60">
        <v>0</v>
      </c>
      <c r="U156" s="60">
        <v>0</v>
      </c>
      <c r="V156" s="60">
        <v>0</v>
      </c>
      <c r="W156" s="59">
        <v>0</v>
      </c>
      <c r="X156" s="60">
        <v>0</v>
      </c>
      <c r="Y156" s="60">
        <v>0</v>
      </c>
      <c r="Z156" s="59">
        <f>SUM(M156:Y156)</f>
        <v>0</v>
      </c>
      <c r="AA156" s="59">
        <f>SUM(U156:X156)</f>
        <v>0</v>
      </c>
      <c r="AB156" t="s">
        <v>89</v>
      </c>
      <c r="AC156" s="59">
        <v>0</v>
      </c>
      <c r="AD156" s="58">
        <v>0</v>
      </c>
      <c r="AE156" s="58">
        <v>0</v>
      </c>
      <c r="AF156" s="58">
        <v>0</v>
      </c>
      <c r="AG156" s="58">
        <v>0</v>
      </c>
      <c r="AH156" s="59" t="s">
        <v>90</v>
      </c>
      <c r="AI156" s="58">
        <v>4</v>
      </c>
      <c r="AJ156" s="60"/>
      <c r="AK156" s="59" t="s">
        <v>179</v>
      </c>
      <c r="AL156" s="59">
        <f>IF(OR(NOT(ISBLANK(V156)),NOT(ISBLANK(W156)),NOT(ISBLANK(X156)),NOT(ISBLANK(Y156)),AD156=2,AD156=3),1,0)</f>
        <v>1</v>
      </c>
      <c r="AM156" s="59" t="s">
        <v>27</v>
      </c>
      <c r="AN156" s="59" t="s">
        <v>680</v>
      </c>
      <c r="AO156" s="58">
        <v>30</v>
      </c>
      <c r="AP156" s="59" t="s">
        <v>674</v>
      </c>
      <c r="AQ156" s="59" t="s">
        <v>687</v>
      </c>
      <c r="AR156" s="59" t="s">
        <v>27</v>
      </c>
      <c r="AS156" s="59" t="s">
        <v>688</v>
      </c>
      <c r="AT156" s="59" t="s">
        <v>27</v>
      </c>
      <c r="AU156" s="59" t="s">
        <v>27</v>
      </c>
      <c r="AV156" s="59" t="s">
        <v>696</v>
      </c>
      <c r="AW156" s="62"/>
      <c r="AX156" s="62" t="s">
        <v>748</v>
      </c>
      <c r="AY156" s="62">
        <v>28.715</v>
      </c>
      <c r="AZ156" s="62" t="str">
        <f>IF(Z156&gt;0,AY156/Z156,"")</f>
        <v/>
      </c>
      <c r="BA156" s="62">
        <f>IF(AY156&gt;0,Z156/AY156,"")</f>
        <v>0</v>
      </c>
      <c r="BB156" s="62">
        <v>3.1230000000000002</v>
      </c>
      <c r="BC156" s="62">
        <v>80</v>
      </c>
      <c r="BE156" s="62"/>
      <c r="BF156" s="62"/>
      <c r="BG156" s="62"/>
      <c r="BH156" s="120">
        <v>3.1229999999999998</v>
      </c>
      <c r="BI156" s="18"/>
      <c r="BJ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</row>
    <row r="157" spans="1:87" ht="14.25" customHeight="1" x14ac:dyDescent="0.25">
      <c r="A157" s="58">
        <v>54</v>
      </c>
      <c r="B157" s="59" t="s">
        <v>78</v>
      </c>
      <c r="C157" s="59" t="s">
        <v>28</v>
      </c>
      <c r="D157" s="59" t="s">
        <v>34</v>
      </c>
      <c r="E157" s="59"/>
      <c r="F157" s="59" t="s">
        <v>35</v>
      </c>
      <c r="G157" s="58">
        <v>1</v>
      </c>
      <c r="H157" s="58">
        <v>19</v>
      </c>
      <c r="I157" s="59" t="s">
        <v>104</v>
      </c>
      <c r="J157" s="58">
        <v>134766397</v>
      </c>
      <c r="K157" s="58">
        <v>52.625</v>
      </c>
      <c r="L157" s="58">
        <v>0.48349056603773599</v>
      </c>
      <c r="M157" s="58">
        <v>5</v>
      </c>
      <c r="N157" s="60">
        <v>0</v>
      </c>
      <c r="O157" s="60">
        <v>0</v>
      </c>
      <c r="P157" s="58">
        <v>9</v>
      </c>
      <c r="Q157" s="58">
        <v>4</v>
      </c>
      <c r="R157" s="58">
        <v>1</v>
      </c>
      <c r="S157" s="58">
        <v>4</v>
      </c>
      <c r="T157" s="58">
        <v>1</v>
      </c>
      <c r="U157" s="58">
        <v>2</v>
      </c>
      <c r="V157" s="60">
        <v>0</v>
      </c>
      <c r="W157" s="59">
        <v>0</v>
      </c>
      <c r="X157" s="60">
        <v>0</v>
      </c>
      <c r="Y157" s="58">
        <v>2</v>
      </c>
      <c r="Z157" s="59">
        <f>SUM(M157:Y157)</f>
        <v>28</v>
      </c>
      <c r="AA157" s="59">
        <f>SUM(U157:X157)</f>
        <v>2</v>
      </c>
      <c r="AB157" t="s">
        <v>89</v>
      </c>
      <c r="AC157" s="59">
        <v>0</v>
      </c>
      <c r="AD157" s="58">
        <v>2</v>
      </c>
      <c r="AE157" s="58">
        <v>0</v>
      </c>
      <c r="AF157" s="58">
        <v>0</v>
      </c>
      <c r="AG157" s="58">
        <v>3</v>
      </c>
      <c r="AH157" s="59" t="s">
        <v>90</v>
      </c>
      <c r="AI157" s="58">
        <v>4</v>
      </c>
      <c r="AJ157" s="60"/>
      <c r="AK157" s="59" t="s">
        <v>180</v>
      </c>
      <c r="AL157" s="59">
        <f>IF(OR(NOT(ISBLANK(V157)),NOT(ISBLANK(W157)),NOT(ISBLANK(X157)),NOT(ISBLANK(Y157)),AD157=2,AD157=3),1,0)</f>
        <v>1</v>
      </c>
      <c r="AM157" s="59" t="s">
        <v>27</v>
      </c>
      <c r="AN157" s="59" t="s">
        <v>673</v>
      </c>
      <c r="AO157" s="58">
        <v>20</v>
      </c>
      <c r="AP157" s="59" t="s">
        <v>674</v>
      </c>
      <c r="AQ157" s="59" t="s">
        <v>689</v>
      </c>
      <c r="AR157" s="59" t="s">
        <v>27</v>
      </c>
      <c r="AS157" s="59" t="s">
        <v>27</v>
      </c>
      <c r="AT157" s="59" t="s">
        <v>27</v>
      </c>
      <c r="AU157" s="59" t="s">
        <v>27</v>
      </c>
      <c r="AV157" s="59" t="s">
        <v>27</v>
      </c>
      <c r="AW157" s="62"/>
      <c r="AX157" s="62" t="s">
        <v>747</v>
      </c>
      <c r="AY157" s="62">
        <v>7.7</v>
      </c>
      <c r="AZ157" s="62">
        <f>IF(Z157&gt;0,AY157/Z157,"")</f>
        <v>0.27500000000000002</v>
      </c>
      <c r="BA157" s="62">
        <f>IF(AY157&gt;0,Z157/AY157,"")</f>
        <v>3.6363636363636362</v>
      </c>
      <c r="BB157" s="62">
        <v>6.8420000000000005</v>
      </c>
      <c r="BC157" s="62">
        <v>30</v>
      </c>
      <c r="BD157">
        <v>0</v>
      </c>
      <c r="BE157" s="62"/>
      <c r="BF157" s="62"/>
      <c r="BG157" s="62"/>
      <c r="BH157" s="120">
        <v>6.8419999999999996</v>
      </c>
      <c r="BI157" s="18"/>
      <c r="BJ157" s="18"/>
      <c r="BL157" s="18"/>
      <c r="BM157" s="18"/>
      <c r="BN157" s="18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</row>
    <row r="158" spans="1:87" ht="14.25" customHeight="1" x14ac:dyDescent="0.25">
      <c r="A158" s="58">
        <v>70</v>
      </c>
      <c r="B158" s="59" t="s">
        <v>78</v>
      </c>
      <c r="C158" s="59" t="s">
        <v>26</v>
      </c>
      <c r="D158" s="59" t="s">
        <v>34</v>
      </c>
      <c r="E158" s="59"/>
      <c r="F158" s="59" t="s">
        <v>35</v>
      </c>
      <c r="G158" s="58">
        <v>1</v>
      </c>
      <c r="H158" s="58">
        <v>19</v>
      </c>
      <c r="I158" s="59" t="s">
        <v>106</v>
      </c>
      <c r="J158" s="58">
        <v>90153375</v>
      </c>
      <c r="K158" s="58">
        <v>53.785714285714299</v>
      </c>
      <c r="L158" s="58">
        <v>0.25075987841945302</v>
      </c>
      <c r="M158" s="58">
        <v>5</v>
      </c>
      <c r="N158" s="60">
        <v>0</v>
      </c>
      <c r="O158" s="60">
        <v>0</v>
      </c>
      <c r="P158" s="58">
        <v>15</v>
      </c>
      <c r="Q158" s="58">
        <v>10</v>
      </c>
      <c r="R158" s="58">
        <v>1</v>
      </c>
      <c r="S158" s="58">
        <v>10</v>
      </c>
      <c r="T158" s="58">
        <v>1</v>
      </c>
      <c r="U158" s="58">
        <v>2</v>
      </c>
      <c r="V158" s="58">
        <v>7</v>
      </c>
      <c r="W158" s="59">
        <v>0</v>
      </c>
      <c r="X158" s="58">
        <v>2</v>
      </c>
      <c r="Y158" s="58">
        <v>11</v>
      </c>
      <c r="Z158" s="59">
        <f>SUM(M158:Y158)</f>
        <v>64</v>
      </c>
      <c r="AA158" s="59">
        <f>SUM(U158:X158)</f>
        <v>11</v>
      </c>
      <c r="AB158" t="s">
        <v>99</v>
      </c>
      <c r="AC158" s="59">
        <v>0</v>
      </c>
      <c r="AD158" s="58">
        <v>4</v>
      </c>
      <c r="AE158" s="58">
        <v>2</v>
      </c>
      <c r="AF158" s="58">
        <v>1</v>
      </c>
      <c r="AG158" s="58">
        <v>13</v>
      </c>
      <c r="AH158" s="59" t="s">
        <v>83</v>
      </c>
      <c r="AI158" s="58">
        <v>3</v>
      </c>
      <c r="AJ158" s="58">
        <v>1</v>
      </c>
      <c r="AK158" s="59" t="s">
        <v>181</v>
      </c>
      <c r="AL158" s="59">
        <f>IF(OR(NOT(ISBLANK(V158)),NOT(ISBLANK(W158)),NOT(ISBLANK(X158)),NOT(ISBLANK(Y158)),AD158=2,AD158=3),1,0)</f>
        <v>1</v>
      </c>
      <c r="AM158" s="59" t="s">
        <v>27</v>
      </c>
      <c r="AN158" s="59" t="s">
        <v>673</v>
      </c>
      <c r="AO158" s="58">
        <v>18</v>
      </c>
      <c r="AP158" s="59" t="s">
        <v>677</v>
      </c>
      <c r="AQ158" s="59" t="s">
        <v>690</v>
      </c>
      <c r="AR158" s="59" t="s">
        <v>27</v>
      </c>
      <c r="AS158" s="59" t="s">
        <v>27</v>
      </c>
      <c r="AT158" s="59" t="s">
        <v>27</v>
      </c>
      <c r="AU158" s="59" t="s">
        <v>27</v>
      </c>
      <c r="AV158" s="59" t="s">
        <v>27</v>
      </c>
      <c r="AW158" s="62"/>
      <c r="AX158" s="62" t="s">
        <v>747</v>
      </c>
      <c r="AY158" s="62">
        <v>19</v>
      </c>
      <c r="AZ158" s="62">
        <f>IF(Z158&gt;0,AY158/Z158,"")</f>
        <v>0.296875</v>
      </c>
      <c r="BA158" s="62">
        <f>IF(AY158&gt;0,Z158/AY158,"")</f>
        <v>3.3684210526315788</v>
      </c>
      <c r="BB158" s="62">
        <v>14.221</v>
      </c>
      <c r="BC158" s="62">
        <v>128</v>
      </c>
      <c r="BD158">
        <v>0.77366504854368934</v>
      </c>
      <c r="BE158" s="62"/>
      <c r="BF158" s="62"/>
      <c r="BG158" s="62"/>
      <c r="BH158" s="120">
        <v>14.221</v>
      </c>
      <c r="BI158" s="50"/>
      <c r="BJ158" s="50"/>
      <c r="BL158" s="50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0"/>
      <c r="CF158" s="50"/>
      <c r="CG158" s="50"/>
      <c r="CH158" s="50"/>
      <c r="CI158" s="50"/>
    </row>
    <row r="159" spans="1:87" ht="14.25" customHeight="1" x14ac:dyDescent="0.25">
      <c r="A159" s="58">
        <v>73</v>
      </c>
      <c r="B159" s="59" t="s">
        <v>78</v>
      </c>
      <c r="C159" s="59" t="s">
        <v>26</v>
      </c>
      <c r="D159" s="59" t="s">
        <v>34</v>
      </c>
      <c r="E159" s="59"/>
      <c r="F159" s="59" t="s">
        <v>35</v>
      </c>
      <c r="G159" s="58">
        <v>1</v>
      </c>
      <c r="H159" s="58">
        <v>19</v>
      </c>
      <c r="I159" s="59" t="s">
        <v>106</v>
      </c>
      <c r="J159" s="58">
        <v>90153375</v>
      </c>
      <c r="K159" s="58">
        <v>74.357142857142904</v>
      </c>
      <c r="L159" s="58">
        <v>0.68844984802431597</v>
      </c>
      <c r="M159" s="58">
        <v>5</v>
      </c>
      <c r="N159" s="60">
        <v>0</v>
      </c>
      <c r="O159" s="60">
        <v>0</v>
      </c>
      <c r="P159" s="58">
        <v>15</v>
      </c>
      <c r="Q159" s="58">
        <v>8</v>
      </c>
      <c r="R159" s="58">
        <v>1</v>
      </c>
      <c r="S159" s="58">
        <v>8</v>
      </c>
      <c r="T159" s="58">
        <v>1</v>
      </c>
      <c r="U159" s="60">
        <v>0</v>
      </c>
      <c r="V159" s="58">
        <v>6</v>
      </c>
      <c r="W159" s="59">
        <v>0</v>
      </c>
      <c r="X159" s="58">
        <v>1</v>
      </c>
      <c r="Y159" s="58">
        <v>7</v>
      </c>
      <c r="Z159" s="59">
        <f>SUM(M159:Y159)</f>
        <v>52</v>
      </c>
      <c r="AA159" s="59">
        <f>SUM(U159:X159)</f>
        <v>7</v>
      </c>
      <c r="AB159" t="s">
        <v>102</v>
      </c>
      <c r="AC159" s="59">
        <v>0</v>
      </c>
      <c r="AD159" s="58">
        <v>5</v>
      </c>
      <c r="AE159" s="58">
        <v>8</v>
      </c>
      <c r="AF159" s="58">
        <v>0</v>
      </c>
      <c r="AG159" s="58">
        <v>19</v>
      </c>
      <c r="AH159" s="59" t="s">
        <v>182</v>
      </c>
      <c r="AI159" s="58">
        <v>3</v>
      </c>
      <c r="AJ159" s="58">
        <v>1</v>
      </c>
      <c r="AK159" s="59" t="s">
        <v>183</v>
      </c>
      <c r="AL159" s="59">
        <f>IF(OR(NOT(ISBLANK(V159)),NOT(ISBLANK(W159)),NOT(ISBLANK(X159)),NOT(ISBLANK(Y159)),AD159=2,AD159=3),1,0)</f>
        <v>1</v>
      </c>
      <c r="AM159" s="59" t="s">
        <v>27</v>
      </c>
      <c r="AN159" s="59" t="s">
        <v>673</v>
      </c>
      <c r="AO159" s="58">
        <v>18</v>
      </c>
      <c r="AP159" s="59" t="s">
        <v>677</v>
      </c>
      <c r="AQ159" s="59" t="s">
        <v>690</v>
      </c>
      <c r="AR159" s="59" t="s">
        <v>27</v>
      </c>
      <c r="AS159" s="59" t="s">
        <v>27</v>
      </c>
      <c r="AT159" s="59" t="s">
        <v>27</v>
      </c>
      <c r="AU159" s="59" t="s">
        <v>27</v>
      </c>
      <c r="AV159" s="59" t="s">
        <v>27</v>
      </c>
      <c r="AW159" s="62"/>
      <c r="AX159" s="62" t="s">
        <v>747</v>
      </c>
      <c r="AY159" s="62">
        <v>19</v>
      </c>
      <c r="AZ159" s="62">
        <f>IF(Z159&gt;0,AY159/Z159,"")</f>
        <v>0.36538461538461536</v>
      </c>
      <c r="BA159" s="62">
        <f>IF(AY159&gt;0,Z159/AY159,"")</f>
        <v>2.736842105263158</v>
      </c>
      <c r="BB159" s="62">
        <v>18.591000000000001</v>
      </c>
      <c r="BC159" s="62" t="s">
        <v>774</v>
      </c>
      <c r="BD159">
        <v>0.87239915074309982</v>
      </c>
      <c r="BE159" s="62"/>
      <c r="BF159" s="62"/>
      <c r="BG159" s="62"/>
      <c r="BH159" s="120">
        <v>18.591000000000001</v>
      </c>
      <c r="BI159" s="18"/>
      <c r="BJ159" s="18"/>
      <c r="BL159" s="18"/>
      <c r="BM159" s="18"/>
      <c r="BN159" s="18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</row>
    <row r="160" spans="1:87" ht="14.25" customHeight="1" x14ac:dyDescent="0.25">
      <c r="A160" s="58">
        <v>77</v>
      </c>
      <c r="B160" s="59" t="s">
        <v>78</v>
      </c>
      <c r="C160" s="59" t="s">
        <v>26</v>
      </c>
      <c r="D160" s="59" t="s">
        <v>34</v>
      </c>
      <c r="E160" s="59"/>
      <c r="F160" s="59" t="s">
        <v>35</v>
      </c>
      <c r="G160" s="58">
        <v>1</v>
      </c>
      <c r="H160" s="58">
        <v>19</v>
      </c>
      <c r="I160" s="59" t="s">
        <v>106</v>
      </c>
      <c r="J160" s="58">
        <v>90153375</v>
      </c>
      <c r="K160" s="58">
        <v>74.357142857142904</v>
      </c>
      <c r="L160" s="58">
        <v>0.68844984802431597</v>
      </c>
      <c r="M160" s="58">
        <v>4</v>
      </c>
      <c r="N160" s="60">
        <v>0</v>
      </c>
      <c r="O160" s="58">
        <v>2</v>
      </c>
      <c r="P160" s="58">
        <v>6</v>
      </c>
      <c r="Q160" s="58">
        <v>2</v>
      </c>
      <c r="R160" s="58">
        <v>1</v>
      </c>
      <c r="S160" s="58">
        <v>2</v>
      </c>
      <c r="T160" s="58">
        <v>1</v>
      </c>
      <c r="U160" s="58">
        <v>2</v>
      </c>
      <c r="V160" s="60">
        <v>0</v>
      </c>
      <c r="W160" s="59">
        <v>0</v>
      </c>
      <c r="X160" s="60">
        <v>0</v>
      </c>
      <c r="Y160" s="58">
        <v>2</v>
      </c>
      <c r="Z160" s="59">
        <f>SUM(M160:Y160)</f>
        <v>22</v>
      </c>
      <c r="AA160" s="59">
        <f>SUM(U160:X160)</f>
        <v>2</v>
      </c>
      <c r="AB160" t="s">
        <v>102</v>
      </c>
      <c r="AC160" s="59">
        <v>0</v>
      </c>
      <c r="AD160" s="58">
        <v>1</v>
      </c>
      <c r="AE160" s="58">
        <v>4</v>
      </c>
      <c r="AF160" s="58">
        <v>0</v>
      </c>
      <c r="AG160" s="58">
        <v>9</v>
      </c>
      <c r="AH160" s="59" t="s">
        <v>109</v>
      </c>
      <c r="AI160" s="58">
        <v>2</v>
      </c>
      <c r="AJ160" s="58">
        <v>1</v>
      </c>
      <c r="AK160" s="59" t="s">
        <v>184</v>
      </c>
      <c r="AL160" s="59">
        <f>IF(OR(NOT(ISBLANK(V160)),NOT(ISBLANK(W160)),NOT(ISBLANK(X160)),NOT(ISBLANK(Y160)),AD160=2,AD160=3),1,0)</f>
        <v>1</v>
      </c>
      <c r="AM160" s="59" t="s">
        <v>27</v>
      </c>
      <c r="AN160" s="59" t="s">
        <v>673</v>
      </c>
      <c r="AO160" s="58">
        <v>18</v>
      </c>
      <c r="AP160" s="59" t="s">
        <v>677</v>
      </c>
      <c r="AQ160" s="59" t="s">
        <v>690</v>
      </c>
      <c r="AR160" s="59" t="s">
        <v>27</v>
      </c>
      <c r="AS160" s="59" t="s">
        <v>27</v>
      </c>
      <c r="AT160" s="59" t="s">
        <v>27</v>
      </c>
      <c r="AU160" s="59" t="s">
        <v>27</v>
      </c>
      <c r="AV160" s="59" t="s">
        <v>27</v>
      </c>
      <c r="AW160" s="62"/>
      <c r="AX160" s="62" t="s">
        <v>747</v>
      </c>
      <c r="AY160" s="62">
        <v>11.227</v>
      </c>
      <c r="AZ160" s="62">
        <f>IF(Z160&gt;0,AY160/Z160,"")</f>
        <v>0.51031818181818178</v>
      </c>
      <c r="BA160" s="62">
        <f>IF(AY160&gt;0,Z160/AY160,"")</f>
        <v>1.9595617707312727</v>
      </c>
      <c r="BB160" s="62">
        <v>9.2319999999999993</v>
      </c>
      <c r="BC160" s="62">
        <v>68</v>
      </c>
      <c r="BD160">
        <v>0.71242774566473988</v>
      </c>
      <c r="BE160" s="62"/>
      <c r="BF160" s="62"/>
      <c r="BG160" s="62"/>
      <c r="BH160" s="120">
        <v>9.2319999999999993</v>
      </c>
      <c r="BI160" s="18"/>
      <c r="BJ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</row>
    <row r="161" spans="1:87" ht="14.25" customHeight="1" x14ac:dyDescent="0.25">
      <c r="A161" s="58">
        <v>93</v>
      </c>
      <c r="B161" s="59" t="s">
        <v>78</v>
      </c>
      <c r="C161" s="59" t="s">
        <v>26</v>
      </c>
      <c r="D161" s="59" t="s">
        <v>34</v>
      </c>
      <c r="E161" s="59"/>
      <c r="F161" s="59" t="s">
        <v>35</v>
      </c>
      <c r="G161" s="58">
        <v>1</v>
      </c>
      <c r="H161" s="58">
        <v>19</v>
      </c>
      <c r="I161" s="59" t="s">
        <v>111</v>
      </c>
      <c r="J161" s="58">
        <v>134763219</v>
      </c>
      <c r="K161" s="58">
        <v>0</v>
      </c>
      <c r="L161" s="58">
        <v>0</v>
      </c>
      <c r="M161" s="58">
        <v>8</v>
      </c>
      <c r="N161" s="60">
        <v>0</v>
      </c>
      <c r="O161" s="58">
        <v>3</v>
      </c>
      <c r="P161" s="58">
        <v>14</v>
      </c>
      <c r="Q161" s="58">
        <v>6</v>
      </c>
      <c r="R161" s="60">
        <v>0</v>
      </c>
      <c r="S161" s="58">
        <v>6</v>
      </c>
      <c r="T161" s="58">
        <v>1</v>
      </c>
      <c r="U161" s="58">
        <v>1</v>
      </c>
      <c r="V161" s="58">
        <v>2</v>
      </c>
      <c r="W161" s="59">
        <v>0</v>
      </c>
      <c r="X161" s="58">
        <v>1</v>
      </c>
      <c r="Y161" s="58">
        <v>4</v>
      </c>
      <c r="Z161" s="59">
        <f>SUM(M161:Y161)</f>
        <v>46</v>
      </c>
      <c r="AA161" s="59">
        <f>SUM(U161:X161)</f>
        <v>4</v>
      </c>
      <c r="AC161" s="59">
        <v>0</v>
      </c>
      <c r="AD161" s="58">
        <v>2</v>
      </c>
      <c r="AE161" s="58">
        <v>1</v>
      </c>
      <c r="AF161" s="58">
        <v>0</v>
      </c>
      <c r="AG161" s="58">
        <v>7</v>
      </c>
      <c r="AH161" s="59" t="s">
        <v>96</v>
      </c>
      <c r="AI161" s="58">
        <v>1</v>
      </c>
      <c r="AJ161" s="58">
        <v>1</v>
      </c>
      <c r="AK161" s="59" t="s">
        <v>185</v>
      </c>
      <c r="AL161" s="59">
        <f>IF(OR(NOT(ISBLANK(V161)),NOT(ISBLANK(W161)),NOT(ISBLANK(X161)),NOT(ISBLANK(Y161)),AD161=2,AD161=3),1,0)</f>
        <v>1</v>
      </c>
      <c r="AM161" s="59" t="s">
        <v>27</v>
      </c>
      <c r="AN161" s="59" t="s">
        <v>673</v>
      </c>
      <c r="AO161" s="58">
        <v>23</v>
      </c>
      <c r="AP161" s="59" t="s">
        <v>677</v>
      </c>
      <c r="AQ161" s="59" t="s">
        <v>691</v>
      </c>
      <c r="AR161" s="59" t="s">
        <v>27</v>
      </c>
      <c r="AS161" s="59" t="s">
        <v>27</v>
      </c>
      <c r="AT161" s="59" t="s">
        <v>27</v>
      </c>
      <c r="AU161" s="59" t="s">
        <v>27</v>
      </c>
      <c r="AV161" s="59" t="s">
        <v>27</v>
      </c>
      <c r="AW161" s="62"/>
      <c r="AX161" s="62" t="s">
        <v>747</v>
      </c>
      <c r="AY161" s="62">
        <v>12.02</v>
      </c>
      <c r="AZ161" s="62">
        <f>IF(Z161&gt;0,AY161/Z161,"")</f>
        <v>0.26130434782608697</v>
      </c>
      <c r="BA161" s="62">
        <f>IF(AY161&gt;0,Z161/AY161,"")</f>
        <v>3.8269550748752081</v>
      </c>
      <c r="BB161" s="62"/>
      <c r="BC161" s="62">
        <v>80</v>
      </c>
      <c r="BD161">
        <v>0.69547602970965561</v>
      </c>
      <c r="BE161" s="62"/>
      <c r="BF161" s="62"/>
      <c r="BG161" s="62"/>
      <c r="BH161" s="120"/>
      <c r="BI161" s="50"/>
      <c r="BJ161" s="50"/>
      <c r="BL161" s="50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0"/>
      <c r="CF161" s="50"/>
      <c r="CG161" s="50"/>
      <c r="CH161" s="50"/>
      <c r="CI161" s="50"/>
    </row>
    <row r="162" spans="1:87" ht="14.25" customHeight="1" x14ac:dyDescent="0.25">
      <c r="A162" s="58">
        <v>101</v>
      </c>
      <c r="B162" s="59" t="s">
        <v>78</v>
      </c>
      <c r="C162" s="59" t="s">
        <v>28</v>
      </c>
      <c r="D162" s="59" t="s">
        <v>34</v>
      </c>
      <c r="E162" s="59"/>
      <c r="F162" s="59" t="s">
        <v>35</v>
      </c>
      <c r="G162" s="58">
        <v>1</v>
      </c>
      <c r="H162" s="58">
        <v>19</v>
      </c>
      <c r="I162" s="59" t="s">
        <v>114</v>
      </c>
      <c r="J162" s="58">
        <v>17888853</v>
      </c>
      <c r="K162" s="58">
        <v>52.625</v>
      </c>
      <c r="L162" s="58">
        <v>0.48349056603773599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  <c r="R162" s="60">
        <v>0</v>
      </c>
      <c r="S162" s="60">
        <v>0</v>
      </c>
      <c r="T162" s="60">
        <v>0</v>
      </c>
      <c r="U162" s="60">
        <v>0</v>
      </c>
      <c r="V162" s="60">
        <v>0</v>
      </c>
      <c r="W162" s="59">
        <v>0</v>
      </c>
      <c r="X162" s="60">
        <v>0</v>
      </c>
      <c r="Y162" s="60">
        <v>0</v>
      </c>
      <c r="Z162" s="59">
        <f>SUM(M162:Y162)</f>
        <v>0</v>
      </c>
      <c r="AA162" s="59">
        <f>SUM(U162:X162)</f>
        <v>0</v>
      </c>
      <c r="AB162" t="s">
        <v>89</v>
      </c>
      <c r="AC162" s="59">
        <v>0</v>
      </c>
      <c r="AD162" s="58">
        <v>0</v>
      </c>
      <c r="AE162" s="58">
        <v>0</v>
      </c>
      <c r="AF162" s="58">
        <v>0</v>
      </c>
      <c r="AG162" s="58">
        <v>0</v>
      </c>
      <c r="AH162" s="59" t="s">
        <v>90</v>
      </c>
      <c r="AI162" s="58">
        <v>4</v>
      </c>
      <c r="AJ162" s="60"/>
      <c r="AK162" s="59" t="s">
        <v>186</v>
      </c>
      <c r="AL162" s="59">
        <f>IF(OR(NOT(ISBLANK(V162)),NOT(ISBLANK(W162)),NOT(ISBLANK(X162)),NOT(ISBLANK(Y162)),AD162=2,AD162=3),1,0)</f>
        <v>1</v>
      </c>
      <c r="AM162" s="59" t="s">
        <v>27</v>
      </c>
      <c r="AN162" s="59" t="s">
        <v>680</v>
      </c>
      <c r="AO162" s="58">
        <v>30</v>
      </c>
      <c r="AP162" s="59" t="s">
        <v>674</v>
      </c>
      <c r="AQ162" s="59" t="s">
        <v>687</v>
      </c>
      <c r="AR162" s="59" t="s">
        <v>27</v>
      </c>
      <c r="AS162" s="59" t="s">
        <v>688</v>
      </c>
      <c r="AT162" s="59" t="s">
        <v>27</v>
      </c>
      <c r="AU162" s="59" t="s">
        <v>27</v>
      </c>
      <c r="AV162" s="59" t="s">
        <v>27</v>
      </c>
      <c r="AW162" s="62"/>
      <c r="AX162" s="62" t="s">
        <v>748</v>
      </c>
      <c r="AY162" s="62">
        <v>7.9180000000000001</v>
      </c>
      <c r="AZ162" s="62" t="str">
        <f>IF(Z162&gt;0,AY162/Z162,"")</f>
        <v/>
      </c>
      <c r="BA162" s="62">
        <f>IF(AY162&gt;0,Z162/AY162,"")</f>
        <v>0</v>
      </c>
      <c r="BB162" s="62">
        <v>7.3810000000000002</v>
      </c>
      <c r="BC162" s="62">
        <v>68</v>
      </c>
      <c r="BE162" s="62" t="s">
        <v>102</v>
      </c>
      <c r="BF162" s="62">
        <v>1</v>
      </c>
      <c r="BG162" s="62"/>
      <c r="BH162" s="120">
        <v>7.3810000000000002</v>
      </c>
      <c r="BI162" s="50"/>
      <c r="BJ162" s="50"/>
      <c r="BL162" s="50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0"/>
      <c r="CF162" s="50"/>
      <c r="CG162" s="50"/>
      <c r="CH162" s="50"/>
      <c r="CI162" s="50"/>
    </row>
    <row r="163" spans="1:87" ht="14.25" customHeight="1" x14ac:dyDescent="0.25">
      <c r="A163" s="58">
        <v>115</v>
      </c>
      <c r="B163" s="59" t="s">
        <v>78</v>
      </c>
      <c r="C163" s="59" t="s">
        <v>26</v>
      </c>
      <c r="D163" s="59" t="s">
        <v>34</v>
      </c>
      <c r="E163" s="59"/>
      <c r="F163" s="59" t="s">
        <v>35</v>
      </c>
      <c r="G163" s="58">
        <v>1</v>
      </c>
      <c r="H163" s="58">
        <v>19</v>
      </c>
      <c r="I163" s="59" t="s">
        <v>111</v>
      </c>
      <c r="J163" s="58">
        <v>134763219</v>
      </c>
      <c r="K163" s="58">
        <v>0</v>
      </c>
      <c r="L163" s="58">
        <v>0</v>
      </c>
      <c r="M163" s="58">
        <v>10</v>
      </c>
      <c r="N163" s="60">
        <v>0</v>
      </c>
      <c r="O163" s="60">
        <v>0</v>
      </c>
      <c r="P163" s="58">
        <v>21</v>
      </c>
      <c r="Q163" s="58">
        <v>11</v>
      </c>
      <c r="R163" s="60">
        <v>0</v>
      </c>
      <c r="S163" s="58">
        <v>11</v>
      </c>
      <c r="T163" s="58">
        <v>1</v>
      </c>
      <c r="U163" s="58">
        <v>2</v>
      </c>
      <c r="V163" s="58">
        <v>5</v>
      </c>
      <c r="W163" s="61">
        <v>1</v>
      </c>
      <c r="X163" s="58">
        <v>3</v>
      </c>
      <c r="Y163" s="58">
        <v>11</v>
      </c>
      <c r="Z163" s="59">
        <f>SUM(M163:Y163)</f>
        <v>76</v>
      </c>
      <c r="AA163" s="59">
        <f>SUM(U163:X163)</f>
        <v>11</v>
      </c>
      <c r="AC163" s="59">
        <v>0</v>
      </c>
      <c r="AD163" s="58">
        <v>4</v>
      </c>
      <c r="AE163" s="58">
        <v>2</v>
      </c>
      <c r="AF163" s="58">
        <v>2</v>
      </c>
      <c r="AG163" s="58">
        <v>15</v>
      </c>
      <c r="AH163" s="59" t="s">
        <v>119</v>
      </c>
      <c r="AI163" s="58">
        <v>1</v>
      </c>
      <c r="AJ163" s="58">
        <v>1</v>
      </c>
      <c r="AK163" s="59" t="s">
        <v>187</v>
      </c>
      <c r="AL163" s="59">
        <f>IF(OR(NOT(ISBLANK(V163)),NOT(ISBLANK(W163)),NOT(ISBLANK(X163)),NOT(ISBLANK(Y163)),AD163=2,AD163=3),1,0)</f>
        <v>1</v>
      </c>
      <c r="AM163" s="59" t="s">
        <v>27</v>
      </c>
      <c r="AN163" s="59" t="s">
        <v>673</v>
      </c>
      <c r="AO163" s="58">
        <v>23</v>
      </c>
      <c r="AP163" s="59" t="s">
        <v>677</v>
      </c>
      <c r="AQ163" s="59" t="s">
        <v>691</v>
      </c>
      <c r="AR163" s="59" t="s">
        <v>27</v>
      </c>
      <c r="AS163" s="59" t="s">
        <v>27</v>
      </c>
      <c r="AT163" s="59" t="s">
        <v>27</v>
      </c>
      <c r="AU163" s="59" t="s">
        <v>27</v>
      </c>
      <c r="AV163" s="59" t="s">
        <v>27</v>
      </c>
      <c r="AW163" s="62"/>
      <c r="AX163" s="62" t="s">
        <v>747</v>
      </c>
      <c r="AY163" s="62">
        <v>11.152000000000001</v>
      </c>
      <c r="AZ163" s="62">
        <f>IF(Z163&gt;0,AY163/Z163,"")</f>
        <v>0.14673684210526317</v>
      </c>
      <c r="BA163" s="62">
        <f>IF(AY163&gt;0,Z163/AY163,"")</f>
        <v>6.814921090387374</v>
      </c>
      <c r="BB163" s="62"/>
      <c r="BC163" s="62">
        <v>50</v>
      </c>
      <c r="BD163">
        <v>0.15799193274043835</v>
      </c>
      <c r="BE163" s="62"/>
      <c r="BF163" s="62"/>
      <c r="BG163" s="62"/>
      <c r="BH163" s="120"/>
      <c r="BI163" s="18"/>
      <c r="BJ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</row>
    <row r="164" spans="1:87" ht="14.25" customHeight="1" x14ac:dyDescent="0.25">
      <c r="A164" s="58">
        <v>130</v>
      </c>
      <c r="B164" s="59" t="s">
        <v>78</v>
      </c>
      <c r="C164" s="59" t="s">
        <v>26</v>
      </c>
      <c r="D164" s="59" t="s">
        <v>34</v>
      </c>
      <c r="E164" s="59"/>
      <c r="F164" s="59" t="s">
        <v>35</v>
      </c>
      <c r="G164" s="58">
        <v>1</v>
      </c>
      <c r="H164" s="58">
        <v>19</v>
      </c>
      <c r="I164" s="59" t="s">
        <v>118</v>
      </c>
      <c r="J164" s="58">
        <v>10238105208</v>
      </c>
      <c r="K164" s="58">
        <v>0</v>
      </c>
      <c r="L164" s="58">
        <v>0</v>
      </c>
      <c r="M164" s="58">
        <v>5</v>
      </c>
      <c r="N164" s="60">
        <v>0</v>
      </c>
      <c r="O164" s="60">
        <v>0</v>
      </c>
      <c r="P164" s="58">
        <v>11</v>
      </c>
      <c r="Q164" s="58">
        <v>6</v>
      </c>
      <c r="R164" s="60">
        <v>0</v>
      </c>
      <c r="S164" s="58">
        <v>6</v>
      </c>
      <c r="T164" s="58">
        <v>1</v>
      </c>
      <c r="U164" s="58">
        <v>2</v>
      </c>
      <c r="V164" s="58">
        <v>1.5</v>
      </c>
      <c r="W164" s="59">
        <v>0</v>
      </c>
      <c r="X164" s="58">
        <v>1.5</v>
      </c>
      <c r="Y164" s="58">
        <v>5</v>
      </c>
      <c r="Z164" s="59">
        <f>SUM(M164:Y164)</f>
        <v>39</v>
      </c>
      <c r="AA164" s="59">
        <f>SUM(U164:X164)</f>
        <v>5</v>
      </c>
      <c r="AC164" s="59">
        <v>0</v>
      </c>
      <c r="AD164" s="58">
        <v>2</v>
      </c>
      <c r="AE164" s="58">
        <v>2</v>
      </c>
      <c r="AF164" s="58">
        <v>1</v>
      </c>
      <c r="AG164" s="58">
        <v>10</v>
      </c>
      <c r="AH164" s="59" t="s">
        <v>119</v>
      </c>
      <c r="AI164" s="58">
        <v>1</v>
      </c>
      <c r="AJ164" s="58">
        <v>1</v>
      </c>
      <c r="AK164" s="59" t="s">
        <v>188</v>
      </c>
      <c r="AL164" s="59">
        <f>IF(OR(NOT(ISBLANK(V164)),NOT(ISBLANK(W164)),NOT(ISBLANK(X164)),NOT(ISBLANK(Y164)),AD164=2,AD164=3),1,0)</f>
        <v>1</v>
      </c>
      <c r="AM164" s="59" t="s">
        <v>27</v>
      </c>
      <c r="AN164" s="59" t="s">
        <v>673</v>
      </c>
      <c r="AO164" s="58">
        <v>29</v>
      </c>
      <c r="AP164" s="59" t="s">
        <v>677</v>
      </c>
      <c r="AQ164" s="59" t="s">
        <v>691</v>
      </c>
      <c r="AR164" s="59" t="s">
        <v>27</v>
      </c>
      <c r="AS164" s="59" t="s">
        <v>27</v>
      </c>
      <c r="AT164" s="59" t="s">
        <v>692</v>
      </c>
      <c r="AU164" s="59" t="s">
        <v>27</v>
      </c>
      <c r="AV164" s="59" t="s">
        <v>27</v>
      </c>
      <c r="AW164" s="62"/>
      <c r="AX164" s="62" t="s">
        <v>746</v>
      </c>
      <c r="AY164" s="62">
        <v>8.3670000000000009</v>
      </c>
      <c r="AZ164" s="62">
        <f>IF(Z164&gt;0,AY164/Z164,"")</f>
        <v>0.21453846153846157</v>
      </c>
      <c r="BA164" s="62">
        <f>IF(AY164&gt;0,Z164/AY164,"")</f>
        <v>4.6611688777339539</v>
      </c>
      <c r="BB164" s="62"/>
      <c r="BC164" s="62">
        <v>51</v>
      </c>
      <c r="BD164">
        <v>0.57496012759170656</v>
      </c>
      <c r="BE164" s="62"/>
      <c r="BF164" s="62"/>
      <c r="BG164" s="62"/>
      <c r="BH164" s="120"/>
      <c r="BI164" s="18"/>
      <c r="BJ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</row>
    <row r="165" spans="1:87" ht="14.25" customHeight="1" x14ac:dyDescent="0.25">
      <c r="A165" s="58">
        <v>151</v>
      </c>
      <c r="B165" s="59" t="s">
        <v>78</v>
      </c>
      <c r="C165" s="59" t="s">
        <v>26</v>
      </c>
      <c r="D165" s="59" t="s">
        <v>34</v>
      </c>
      <c r="E165" s="59"/>
      <c r="F165" s="59" t="s">
        <v>35</v>
      </c>
      <c r="G165" s="58">
        <v>1</v>
      </c>
      <c r="H165" s="58">
        <v>19</v>
      </c>
      <c r="I165" s="59" t="s">
        <v>121</v>
      </c>
      <c r="J165" s="58">
        <v>8870124178</v>
      </c>
      <c r="K165" s="58">
        <v>53.785714285714299</v>
      </c>
      <c r="L165" s="58">
        <v>0.25075987841945302</v>
      </c>
      <c r="M165" s="60">
        <v>0</v>
      </c>
      <c r="N165" s="60">
        <v>0</v>
      </c>
      <c r="O165" s="60">
        <v>0</v>
      </c>
      <c r="P165" s="60">
        <v>0</v>
      </c>
      <c r="Q165" s="60">
        <v>0</v>
      </c>
      <c r="R165" s="60">
        <v>0</v>
      </c>
      <c r="S165" s="60">
        <v>0</v>
      </c>
      <c r="T165" s="60">
        <v>0</v>
      </c>
      <c r="U165" s="60">
        <v>0</v>
      </c>
      <c r="V165" s="60">
        <v>0</v>
      </c>
      <c r="W165" s="59">
        <v>0</v>
      </c>
      <c r="X165" s="60">
        <v>0</v>
      </c>
      <c r="Y165" s="60">
        <v>0</v>
      </c>
      <c r="Z165" s="59">
        <f>SUM(M165:Y165)</f>
        <v>0</v>
      </c>
      <c r="AA165" s="59">
        <f>SUM(U165:X165)</f>
        <v>0</v>
      </c>
      <c r="AB165" t="s">
        <v>99</v>
      </c>
      <c r="AC165" s="59">
        <v>0</v>
      </c>
      <c r="AD165" s="58">
        <v>0</v>
      </c>
      <c r="AE165" s="58">
        <v>0</v>
      </c>
      <c r="AF165" s="58">
        <v>0</v>
      </c>
      <c r="AG165" s="58">
        <v>0</v>
      </c>
      <c r="AH165" s="59" t="s">
        <v>90</v>
      </c>
      <c r="AI165" s="58">
        <v>4</v>
      </c>
      <c r="AJ165" s="60"/>
      <c r="AK165" s="59" t="s">
        <v>91</v>
      </c>
      <c r="AL165" s="59">
        <f>IF(OR(NOT(ISBLANK(V165)),NOT(ISBLANK(W165)),NOT(ISBLANK(X165)),NOT(ISBLANK(Y165)),AD165=2,AD165=3),1,0)</f>
        <v>1</v>
      </c>
      <c r="AM165" s="59" t="s">
        <v>27</v>
      </c>
      <c r="AN165" s="59" t="s">
        <v>673</v>
      </c>
      <c r="AO165" s="58">
        <v>21</v>
      </c>
      <c r="AP165" s="59" t="s">
        <v>677</v>
      </c>
      <c r="AQ165" s="59" t="s">
        <v>693</v>
      </c>
      <c r="AR165" s="59" t="s">
        <v>27</v>
      </c>
      <c r="AS165" s="59" t="s">
        <v>27</v>
      </c>
      <c r="AT165" s="59" t="s">
        <v>27</v>
      </c>
      <c r="AU165" s="59" t="s">
        <v>27</v>
      </c>
      <c r="AV165" s="59" t="s">
        <v>27</v>
      </c>
      <c r="AW165" s="62"/>
      <c r="AX165" s="62" t="s">
        <v>747</v>
      </c>
      <c r="AY165" s="62">
        <v>11.747</v>
      </c>
      <c r="AZ165" s="62" t="str">
        <f>IF(Z165&gt;0,AY165/Z165,"")</f>
        <v/>
      </c>
      <c r="BA165" s="62">
        <f>IF(AY165&gt;0,Z165/AY165,"")</f>
        <v>0</v>
      </c>
      <c r="BB165" s="62">
        <v>9.8710000000000004</v>
      </c>
      <c r="BC165" s="62">
        <v>89</v>
      </c>
      <c r="BE165" s="62"/>
      <c r="BF165" s="62"/>
      <c r="BG165" s="62"/>
      <c r="BH165" s="120">
        <v>9.8710000000000004</v>
      </c>
      <c r="BI165" s="50"/>
      <c r="BJ165" s="50"/>
      <c r="BL165" s="50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0"/>
      <c r="CF165" s="50"/>
      <c r="CG165" s="50"/>
      <c r="CH165" s="50"/>
      <c r="CI165" s="50"/>
    </row>
    <row r="166" spans="1:87" ht="14.25" customHeight="1" x14ac:dyDescent="0.25">
      <c r="A166" s="58">
        <v>167</v>
      </c>
      <c r="B166" s="59" t="s">
        <v>78</v>
      </c>
      <c r="C166" s="59" t="s">
        <v>28</v>
      </c>
      <c r="D166" s="59" t="s">
        <v>34</v>
      </c>
      <c r="E166" s="59"/>
      <c r="F166" s="59" t="s">
        <v>35</v>
      </c>
      <c r="G166" s="58">
        <v>1</v>
      </c>
      <c r="H166" s="58">
        <v>19</v>
      </c>
      <c r="I166" s="59" t="s">
        <v>122</v>
      </c>
      <c r="J166" s="58">
        <v>10184154</v>
      </c>
      <c r="K166" s="58">
        <v>0</v>
      </c>
      <c r="L166" s="58">
        <v>0</v>
      </c>
      <c r="M166" s="58">
        <v>5</v>
      </c>
      <c r="N166" s="60">
        <v>0</v>
      </c>
      <c r="O166" s="60">
        <v>0</v>
      </c>
      <c r="P166" s="58">
        <v>14</v>
      </c>
      <c r="Q166" s="58">
        <v>9</v>
      </c>
      <c r="R166" s="60">
        <v>0</v>
      </c>
      <c r="S166" s="58">
        <v>9</v>
      </c>
      <c r="T166" s="58">
        <v>1</v>
      </c>
      <c r="U166" s="58">
        <v>1</v>
      </c>
      <c r="V166" s="58">
        <v>2</v>
      </c>
      <c r="W166" s="59">
        <v>0</v>
      </c>
      <c r="X166" s="58">
        <v>1</v>
      </c>
      <c r="Y166" s="58">
        <v>4</v>
      </c>
      <c r="Z166" s="59">
        <f>SUM(M166:Y166)</f>
        <v>46</v>
      </c>
      <c r="AA166" s="59">
        <f>SUM(U166:X166)</f>
        <v>4</v>
      </c>
      <c r="AC166" s="59">
        <v>0</v>
      </c>
      <c r="AD166" s="58">
        <v>1</v>
      </c>
      <c r="AE166" s="58">
        <v>3</v>
      </c>
      <c r="AF166" s="58">
        <v>0</v>
      </c>
      <c r="AG166" s="58">
        <v>5</v>
      </c>
      <c r="AH166" s="59" t="s">
        <v>90</v>
      </c>
      <c r="AI166" s="58">
        <v>4</v>
      </c>
      <c r="AJ166" s="58">
        <v>1</v>
      </c>
      <c r="AK166" s="59" t="s">
        <v>189</v>
      </c>
      <c r="AL166" s="59">
        <f>IF(OR(NOT(ISBLANK(V166)),NOT(ISBLANK(W166)),NOT(ISBLANK(X166)),NOT(ISBLANK(Y166)),AD166=2,AD166=3),1,0)</f>
        <v>1</v>
      </c>
      <c r="AM166" s="59" t="s">
        <v>27</v>
      </c>
      <c r="AN166" s="59" t="s">
        <v>680</v>
      </c>
      <c r="AO166" s="58">
        <v>25</v>
      </c>
      <c r="AP166" s="59" t="s">
        <v>677</v>
      </c>
      <c r="AQ166" s="59" t="s">
        <v>694</v>
      </c>
      <c r="AR166" s="59" t="s">
        <v>27</v>
      </c>
      <c r="AS166" s="59" t="s">
        <v>27</v>
      </c>
      <c r="AT166" s="59" t="s">
        <v>692</v>
      </c>
      <c r="AU166" s="59" t="s">
        <v>27</v>
      </c>
      <c r="AV166" s="59" t="s">
        <v>27</v>
      </c>
      <c r="AW166" s="62"/>
      <c r="AX166" s="62" t="s">
        <v>746</v>
      </c>
      <c r="AY166" s="62">
        <v>19.004999999999999</v>
      </c>
      <c r="AZ166" s="62">
        <f>IF(Z166&gt;0,AY166/Z166,"")</f>
        <v>0.41315217391304343</v>
      </c>
      <c r="BA166" s="62">
        <f>IF(AY166&gt;0,Z166/AY166,"")</f>
        <v>2.4204156800841883</v>
      </c>
      <c r="BB166" s="62"/>
      <c r="BC166" s="62">
        <v>68</v>
      </c>
      <c r="BD166">
        <v>0.73065326633165828</v>
      </c>
      <c r="BE166" s="62"/>
      <c r="BF166" s="62"/>
      <c r="BG166" s="62"/>
      <c r="BH166" s="120"/>
      <c r="BI166" s="50"/>
      <c r="BJ166" s="50"/>
      <c r="BL166" s="50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0"/>
      <c r="CF166" s="50"/>
      <c r="CG166" s="50"/>
      <c r="CH166" s="50"/>
      <c r="CI166" s="50"/>
    </row>
    <row r="167" spans="1:87" ht="14.25" customHeight="1" x14ac:dyDescent="0.25">
      <c r="A167" s="58">
        <v>183</v>
      </c>
      <c r="B167" s="59" t="s">
        <v>78</v>
      </c>
      <c r="C167" s="59" t="s">
        <v>26</v>
      </c>
      <c r="D167" s="59" t="s">
        <v>34</v>
      </c>
      <c r="E167" s="59"/>
      <c r="F167" s="59" t="s">
        <v>35</v>
      </c>
      <c r="G167" s="58">
        <v>1</v>
      </c>
      <c r="H167" s="58">
        <v>19</v>
      </c>
      <c r="I167" s="59" t="s">
        <v>124</v>
      </c>
      <c r="J167" s="58">
        <v>1391113645</v>
      </c>
      <c r="K167" s="58">
        <v>74.357142857142904</v>
      </c>
      <c r="L167" s="58">
        <v>0.68844984802431597</v>
      </c>
      <c r="M167" s="58">
        <v>7</v>
      </c>
      <c r="N167" s="58">
        <v>1</v>
      </c>
      <c r="O167" s="58">
        <v>1</v>
      </c>
      <c r="P167" s="58">
        <v>16</v>
      </c>
      <c r="Q167" s="58">
        <v>7</v>
      </c>
      <c r="R167" s="58">
        <v>1</v>
      </c>
      <c r="S167" s="58">
        <v>7</v>
      </c>
      <c r="T167" s="58">
        <v>1</v>
      </c>
      <c r="U167" s="58">
        <v>1</v>
      </c>
      <c r="V167" s="58">
        <v>2</v>
      </c>
      <c r="W167" s="59">
        <v>0</v>
      </c>
      <c r="X167" s="58">
        <v>1</v>
      </c>
      <c r="Y167" s="58">
        <v>4</v>
      </c>
      <c r="Z167" s="59">
        <f>SUM(M167:Y167)</f>
        <v>49</v>
      </c>
      <c r="AA167" s="59">
        <f>SUM(U167:X167)</f>
        <v>4</v>
      </c>
      <c r="AB167" t="s">
        <v>102</v>
      </c>
      <c r="AC167" s="59">
        <v>0</v>
      </c>
      <c r="AD167" s="58">
        <v>3</v>
      </c>
      <c r="AE167" s="58">
        <v>4</v>
      </c>
      <c r="AF167" s="58">
        <v>1</v>
      </c>
      <c r="AG167" s="58">
        <v>14</v>
      </c>
      <c r="AH167" s="59" t="s">
        <v>90</v>
      </c>
      <c r="AI167" s="58">
        <v>4</v>
      </c>
      <c r="AJ167" s="58">
        <v>1</v>
      </c>
      <c r="AK167" s="59" t="s">
        <v>190</v>
      </c>
      <c r="AL167" s="59">
        <f>IF(OR(NOT(ISBLANK(V167)),NOT(ISBLANK(W167)),NOT(ISBLANK(X167)),NOT(ISBLANK(Y167)),AD167=2,AD167=3),1,0)</f>
        <v>1</v>
      </c>
      <c r="AM167" s="59" t="s">
        <v>27</v>
      </c>
      <c r="AN167" s="59" t="s">
        <v>680</v>
      </c>
      <c r="AO167" s="58">
        <v>24</v>
      </c>
      <c r="AP167" s="59" t="s">
        <v>677</v>
      </c>
      <c r="AQ167" s="59" t="s">
        <v>691</v>
      </c>
      <c r="AR167" s="59" t="s">
        <v>695</v>
      </c>
      <c r="AS167" s="59" t="s">
        <v>27</v>
      </c>
      <c r="AT167" s="59" t="s">
        <v>692</v>
      </c>
      <c r="AU167" s="59" t="s">
        <v>695</v>
      </c>
      <c r="AV167" s="59" t="s">
        <v>710</v>
      </c>
      <c r="AW167" s="62"/>
      <c r="AX167" s="62" t="s">
        <v>746</v>
      </c>
      <c r="AY167" s="62">
        <v>15.732000000000001</v>
      </c>
      <c r="AZ167" s="62">
        <f>IF(Z167&gt;0,AY167/Z167,"")</f>
        <v>0.32106122448979596</v>
      </c>
      <c r="BA167" s="62">
        <f>IF(AY167&gt;0,Z167/AY167,"")</f>
        <v>3.1146707348080342</v>
      </c>
      <c r="BB167" s="62">
        <v>15.22</v>
      </c>
      <c r="BC167" s="62">
        <v>28</v>
      </c>
      <c r="BD167">
        <v>0.30592619305204954</v>
      </c>
      <c r="BE167" s="62"/>
      <c r="BF167" s="62"/>
      <c r="BG167" s="62"/>
      <c r="BH167" s="120">
        <v>15.22</v>
      </c>
      <c r="BI167" s="18"/>
      <c r="BJ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</row>
    <row r="168" spans="1:87" ht="14.25" customHeight="1" x14ac:dyDescent="0.25">
      <c r="A168" s="58">
        <v>199</v>
      </c>
      <c r="B168" s="59" t="s">
        <v>78</v>
      </c>
      <c r="C168" s="59" t="s">
        <v>26</v>
      </c>
      <c r="D168" s="59" t="s">
        <v>34</v>
      </c>
      <c r="E168" s="59"/>
      <c r="F168" s="59" t="s">
        <v>35</v>
      </c>
      <c r="G168" s="58">
        <v>1</v>
      </c>
      <c r="H168" s="58">
        <v>19</v>
      </c>
      <c r="I168" s="59" t="s">
        <v>126</v>
      </c>
      <c r="J168" s="58">
        <v>8916155192</v>
      </c>
      <c r="K168" s="58">
        <v>74.357142857142904</v>
      </c>
      <c r="L168" s="58">
        <v>0.68844984802431597</v>
      </c>
      <c r="M168" s="58">
        <v>5</v>
      </c>
      <c r="N168" s="60">
        <v>0</v>
      </c>
      <c r="O168" s="60">
        <v>0</v>
      </c>
      <c r="P168" s="58">
        <v>12</v>
      </c>
      <c r="Q168" s="58">
        <v>7</v>
      </c>
      <c r="R168" s="58">
        <v>1</v>
      </c>
      <c r="S168" s="58">
        <v>7</v>
      </c>
      <c r="T168" s="58">
        <v>1</v>
      </c>
      <c r="U168" s="58">
        <v>3</v>
      </c>
      <c r="V168" s="58">
        <v>2</v>
      </c>
      <c r="W168" s="59">
        <v>0</v>
      </c>
      <c r="X168" s="58">
        <v>1</v>
      </c>
      <c r="Y168" s="58">
        <v>6</v>
      </c>
      <c r="Z168" s="59">
        <f>SUM(M168:Y168)</f>
        <v>45</v>
      </c>
      <c r="AA168" s="59">
        <f>SUM(U168:X168)</f>
        <v>6</v>
      </c>
      <c r="AB168" t="s">
        <v>102</v>
      </c>
      <c r="AC168" s="59">
        <v>0</v>
      </c>
      <c r="AD168" s="58">
        <v>2</v>
      </c>
      <c r="AE168" s="58">
        <v>1</v>
      </c>
      <c r="AF168" s="58">
        <v>0</v>
      </c>
      <c r="AG168" s="58">
        <v>7</v>
      </c>
      <c r="AH168" s="59" t="s">
        <v>112</v>
      </c>
      <c r="AI168" s="58">
        <v>1</v>
      </c>
      <c r="AJ168" s="58">
        <v>1</v>
      </c>
      <c r="AK168" s="59" t="s">
        <v>191</v>
      </c>
      <c r="AL168" s="59">
        <f>IF(OR(NOT(ISBLANK(V168)),NOT(ISBLANK(W168)),NOT(ISBLANK(X168)),NOT(ISBLANK(Y168)),AD168=2,AD168=3),1,0)</f>
        <v>1</v>
      </c>
      <c r="AM168" s="59" t="s">
        <v>27</v>
      </c>
      <c r="AN168" s="59" t="s">
        <v>680</v>
      </c>
      <c r="AO168" s="58">
        <v>30</v>
      </c>
      <c r="AP168" s="59" t="s">
        <v>677</v>
      </c>
      <c r="AQ168" s="59" t="s">
        <v>697</v>
      </c>
      <c r="AR168" s="59" t="s">
        <v>27</v>
      </c>
      <c r="AS168" s="59" t="s">
        <v>27</v>
      </c>
      <c r="AT168" s="59" t="s">
        <v>27</v>
      </c>
      <c r="AU168" s="59" t="s">
        <v>27</v>
      </c>
      <c r="AV168" s="59" t="s">
        <v>27</v>
      </c>
      <c r="AW168" s="62"/>
      <c r="AX168" s="62" t="s">
        <v>747</v>
      </c>
      <c r="AY168" s="62">
        <v>15.548999999999999</v>
      </c>
      <c r="AZ168" s="62">
        <f>IF(Z168&gt;0,AY168/Z168,"")</f>
        <v>0.3455333333333333</v>
      </c>
      <c r="BA168" s="62">
        <f>IF(AY168&gt;0,Z168/AY168,"")</f>
        <v>2.8940767895041484</v>
      </c>
      <c r="BB168" s="62">
        <v>14.833</v>
      </c>
      <c r="BC168" s="62">
        <v>80</v>
      </c>
      <c r="BD168">
        <v>0.29472271914132381</v>
      </c>
      <c r="BE168" s="62"/>
      <c r="BF168" s="62"/>
      <c r="BG168" s="62"/>
      <c r="BH168" s="120">
        <v>14.833</v>
      </c>
      <c r="BI168" s="18"/>
      <c r="BJ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</row>
    <row r="169" spans="1:87" ht="14.25" customHeight="1" x14ac:dyDescent="0.25">
      <c r="A169" s="58">
        <v>215</v>
      </c>
      <c r="B169" s="59" t="s">
        <v>78</v>
      </c>
      <c r="C169" s="59" t="s">
        <v>26</v>
      </c>
      <c r="D169" s="59" t="s">
        <v>34</v>
      </c>
      <c r="E169" s="59"/>
      <c r="F169" s="59" t="s">
        <v>35</v>
      </c>
      <c r="G169" s="58">
        <v>1</v>
      </c>
      <c r="H169" s="58">
        <v>19</v>
      </c>
      <c r="I169" s="59" t="s">
        <v>128</v>
      </c>
      <c r="J169" s="58">
        <v>9591208203</v>
      </c>
      <c r="K169" s="58">
        <v>53.785714285714299</v>
      </c>
      <c r="L169" s="58">
        <v>0.25075987841945302</v>
      </c>
      <c r="M169" s="58">
        <v>8</v>
      </c>
      <c r="N169" s="60">
        <v>0</v>
      </c>
      <c r="O169" s="60">
        <v>0</v>
      </c>
      <c r="P169" s="58">
        <v>18</v>
      </c>
      <c r="Q169" s="58">
        <v>10</v>
      </c>
      <c r="R169" s="58">
        <v>1</v>
      </c>
      <c r="S169" s="58">
        <v>10</v>
      </c>
      <c r="T169" s="58">
        <v>1</v>
      </c>
      <c r="U169" s="58">
        <v>3</v>
      </c>
      <c r="V169" s="58">
        <v>2.5</v>
      </c>
      <c r="W169" s="59">
        <v>0</v>
      </c>
      <c r="X169" s="58">
        <v>0.5</v>
      </c>
      <c r="Y169" s="58">
        <v>6</v>
      </c>
      <c r="Z169" s="59">
        <f>SUM(M169:Y169)</f>
        <v>60</v>
      </c>
      <c r="AA169" s="59">
        <f>SUM(U169:X169)</f>
        <v>6</v>
      </c>
      <c r="AB169" t="s">
        <v>99</v>
      </c>
      <c r="AC169" s="59">
        <v>0</v>
      </c>
      <c r="AD169" s="58">
        <v>4</v>
      </c>
      <c r="AE169" s="58">
        <v>0</v>
      </c>
      <c r="AF169" s="58">
        <v>1</v>
      </c>
      <c r="AG169" s="58">
        <v>8</v>
      </c>
      <c r="AH169" s="59" t="s">
        <v>90</v>
      </c>
      <c r="AI169" s="58">
        <v>4</v>
      </c>
      <c r="AJ169" s="58">
        <v>1</v>
      </c>
      <c r="AK169" s="59" t="s">
        <v>192</v>
      </c>
      <c r="AL169" s="59">
        <f>IF(OR(NOT(ISBLANK(V169)),NOT(ISBLANK(W169)),NOT(ISBLANK(X169)),NOT(ISBLANK(Y169)),AD169=2,AD169=3),1,0)</f>
        <v>1</v>
      </c>
      <c r="AM169" s="59" t="s">
        <v>27</v>
      </c>
      <c r="AN169" s="59" t="s">
        <v>680</v>
      </c>
      <c r="AO169" s="58">
        <v>33</v>
      </c>
      <c r="AP169" s="59" t="s">
        <v>677</v>
      </c>
      <c r="AQ169" s="59" t="s">
        <v>698</v>
      </c>
      <c r="AR169" s="59" t="s">
        <v>27</v>
      </c>
      <c r="AS169" s="59" t="s">
        <v>699</v>
      </c>
      <c r="AT169" s="59" t="s">
        <v>27</v>
      </c>
      <c r="AU169" s="59" t="s">
        <v>27</v>
      </c>
      <c r="AV169" s="59" t="s">
        <v>27</v>
      </c>
      <c r="AW169" s="62"/>
      <c r="AX169" s="62" t="s">
        <v>748</v>
      </c>
      <c r="AY169" s="62">
        <v>17.152000000000001</v>
      </c>
      <c r="AZ169" s="62">
        <f>IF(Z169&gt;0,AY169/Z169,"")</f>
        <v>0.28586666666666666</v>
      </c>
      <c r="BA169" s="62">
        <f>IF(AY169&gt;0,Z169/AY169,"")</f>
        <v>3.4981343283582089</v>
      </c>
      <c r="BB169" s="62">
        <v>16.302</v>
      </c>
      <c r="BC169" s="62">
        <v>20</v>
      </c>
      <c r="BD169">
        <v>0.60492318435754189</v>
      </c>
      <c r="BE169" s="62"/>
      <c r="BF169" s="62"/>
      <c r="BG169" s="62"/>
      <c r="BH169" s="120">
        <v>16.302</v>
      </c>
      <c r="BI169" s="18"/>
      <c r="BJ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</row>
    <row r="170" spans="1:87" ht="14.25" customHeight="1" x14ac:dyDescent="0.25">
      <c r="A170" s="58">
        <v>232</v>
      </c>
      <c r="B170" s="59" t="s">
        <v>78</v>
      </c>
      <c r="C170" s="59" t="s">
        <v>26</v>
      </c>
      <c r="D170" s="59" t="s">
        <v>34</v>
      </c>
      <c r="E170" s="59"/>
      <c r="F170" s="59" t="s">
        <v>35</v>
      </c>
      <c r="G170" s="58">
        <v>1</v>
      </c>
      <c r="H170" s="58">
        <v>19</v>
      </c>
      <c r="I170" s="59" t="s">
        <v>130</v>
      </c>
      <c r="J170" s="58">
        <v>3712062108</v>
      </c>
      <c r="K170" s="58">
        <v>74.357142857142904</v>
      </c>
      <c r="L170" s="58">
        <v>0.68844984802431597</v>
      </c>
      <c r="M170" s="58">
        <v>5</v>
      </c>
      <c r="N170" s="60">
        <v>0</v>
      </c>
      <c r="O170" s="60">
        <v>0</v>
      </c>
      <c r="P170" s="58">
        <v>11</v>
      </c>
      <c r="Q170" s="58">
        <v>6</v>
      </c>
      <c r="R170" s="58">
        <v>1</v>
      </c>
      <c r="S170" s="58">
        <v>6</v>
      </c>
      <c r="T170" s="58">
        <v>1</v>
      </c>
      <c r="U170" s="58">
        <v>2</v>
      </c>
      <c r="V170" s="58">
        <v>1</v>
      </c>
      <c r="W170" s="59">
        <v>0</v>
      </c>
      <c r="X170" s="58">
        <v>1</v>
      </c>
      <c r="Y170" s="58">
        <v>4</v>
      </c>
      <c r="Z170" s="59">
        <f>SUM(M170:Y170)</f>
        <v>38</v>
      </c>
      <c r="AA170" s="59">
        <f>SUM(U170:X170)</f>
        <v>4</v>
      </c>
      <c r="AB170" t="s">
        <v>102</v>
      </c>
      <c r="AC170" s="59">
        <v>0</v>
      </c>
      <c r="AD170" s="58">
        <v>0</v>
      </c>
      <c r="AE170" s="58">
        <v>2</v>
      </c>
      <c r="AF170" s="58">
        <v>1</v>
      </c>
      <c r="AG170" s="58">
        <v>5</v>
      </c>
      <c r="AH170" s="59" t="s">
        <v>90</v>
      </c>
      <c r="AI170" s="58">
        <v>4</v>
      </c>
      <c r="AJ170" s="58">
        <v>1</v>
      </c>
      <c r="AK170" s="59" t="s">
        <v>193</v>
      </c>
      <c r="AL170" s="59">
        <f>IF(OR(NOT(ISBLANK(V170)),NOT(ISBLANK(W170)),NOT(ISBLANK(X170)),NOT(ISBLANK(Y170)),AD170=2,AD170=3),1,0)</f>
        <v>1</v>
      </c>
      <c r="AM170" s="59" t="s">
        <v>27</v>
      </c>
      <c r="AN170" s="59" t="s">
        <v>680</v>
      </c>
      <c r="AO170" s="58">
        <v>28</v>
      </c>
      <c r="AP170" s="59" t="s">
        <v>677</v>
      </c>
      <c r="AQ170" s="59" t="s">
        <v>700</v>
      </c>
      <c r="AR170" s="59" t="s">
        <v>695</v>
      </c>
      <c r="AS170" s="59" t="s">
        <v>701</v>
      </c>
      <c r="AT170" s="59" t="s">
        <v>27</v>
      </c>
      <c r="AU170" s="59" t="s">
        <v>27</v>
      </c>
      <c r="AV170" s="59" t="s">
        <v>27</v>
      </c>
      <c r="AW170" s="62"/>
      <c r="AX170" s="62" t="s">
        <v>748</v>
      </c>
      <c r="AY170" s="62">
        <v>17.306000000000001</v>
      </c>
      <c r="AZ170" s="62">
        <f>IF(Z170&gt;0,AY170/Z170,"")</f>
        <v>0.45542105263157895</v>
      </c>
      <c r="BA170" s="62">
        <f>IF(AY170&gt;0,Z170/AY170,"")</f>
        <v>2.1957702530914132</v>
      </c>
      <c r="BB170" s="62">
        <v>16.358000000000001</v>
      </c>
      <c r="BC170" s="62">
        <v>51</v>
      </c>
      <c r="BD170">
        <v>0.16526492851135408</v>
      </c>
      <c r="BE170" s="62"/>
      <c r="BF170" s="62"/>
      <c r="BG170" s="62"/>
      <c r="BH170" s="120">
        <v>16.358000000000001</v>
      </c>
      <c r="BI170" s="50"/>
      <c r="BJ170" s="50"/>
      <c r="BL170" s="50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0"/>
      <c r="CF170" s="50"/>
      <c r="CG170" s="50"/>
      <c r="CH170" s="50"/>
      <c r="CI170" s="50"/>
    </row>
    <row r="171" spans="1:87" ht="14.25" customHeight="1" x14ac:dyDescent="0.25">
      <c r="A171" s="58">
        <v>248</v>
      </c>
      <c r="B171" s="59" t="s">
        <v>78</v>
      </c>
      <c r="C171" s="59" t="s">
        <v>26</v>
      </c>
      <c r="D171" s="59" t="s">
        <v>34</v>
      </c>
      <c r="E171" s="59"/>
      <c r="F171" s="59" t="s">
        <v>35</v>
      </c>
      <c r="G171" s="58">
        <v>1</v>
      </c>
      <c r="H171" s="58">
        <v>19</v>
      </c>
      <c r="I171" s="59" t="s">
        <v>130</v>
      </c>
      <c r="J171" s="58">
        <v>3712062108</v>
      </c>
      <c r="K171" s="58">
        <v>0</v>
      </c>
      <c r="L171" s="58">
        <v>0</v>
      </c>
      <c r="M171" s="58">
        <v>17</v>
      </c>
      <c r="N171" s="60">
        <v>0</v>
      </c>
      <c r="O171" s="60">
        <v>0</v>
      </c>
      <c r="P171" s="58">
        <v>36</v>
      </c>
      <c r="Q171" s="58">
        <v>19</v>
      </c>
      <c r="R171" s="60">
        <v>0</v>
      </c>
      <c r="S171" s="58">
        <v>19</v>
      </c>
      <c r="T171" s="58">
        <v>1</v>
      </c>
      <c r="U171" s="58">
        <v>14</v>
      </c>
      <c r="V171" s="58">
        <v>5</v>
      </c>
      <c r="W171" s="59">
        <v>0</v>
      </c>
      <c r="X171" s="58">
        <v>2</v>
      </c>
      <c r="Y171" s="58">
        <v>21</v>
      </c>
      <c r="Z171" s="59">
        <f>SUM(M171:Y171)</f>
        <v>134</v>
      </c>
      <c r="AA171" s="59">
        <f>SUM(U171:X171)</f>
        <v>21</v>
      </c>
      <c r="AC171" s="59">
        <v>0</v>
      </c>
      <c r="AD171" s="58">
        <v>12</v>
      </c>
      <c r="AE171" s="58">
        <v>3</v>
      </c>
      <c r="AF171" s="58">
        <v>0</v>
      </c>
      <c r="AG171" s="58">
        <v>19</v>
      </c>
      <c r="AH171" s="59" t="s">
        <v>96</v>
      </c>
      <c r="AI171" s="58">
        <v>1</v>
      </c>
      <c r="AJ171" s="58">
        <v>1</v>
      </c>
      <c r="AK171" s="59" t="s">
        <v>194</v>
      </c>
      <c r="AL171" s="59">
        <f>IF(OR(NOT(ISBLANK(V171)),NOT(ISBLANK(W171)),NOT(ISBLANK(X171)),NOT(ISBLANK(Y171)),AD171=2,AD171=3),1,0)</f>
        <v>1</v>
      </c>
      <c r="AM171" s="59" t="s">
        <v>27</v>
      </c>
      <c r="AN171" s="59" t="s">
        <v>680</v>
      </c>
      <c r="AO171" s="58">
        <v>28</v>
      </c>
      <c r="AP171" s="59" t="s">
        <v>677</v>
      </c>
      <c r="AQ171" s="59" t="s">
        <v>700</v>
      </c>
      <c r="AR171" s="59" t="s">
        <v>695</v>
      </c>
      <c r="AS171" s="59" t="s">
        <v>701</v>
      </c>
      <c r="AT171" s="59" t="s">
        <v>27</v>
      </c>
      <c r="AU171" s="59" t="s">
        <v>27</v>
      </c>
      <c r="AV171" s="59" t="s">
        <v>27</v>
      </c>
      <c r="AW171" s="62"/>
      <c r="AX171" s="62" t="s">
        <v>748</v>
      </c>
      <c r="AY171" s="62">
        <v>18.998999999999999</v>
      </c>
      <c r="AZ171" s="62">
        <f>IF(Z171&gt;0,AY171/Z171,"")</f>
        <v>0.14178358208955222</v>
      </c>
      <c r="BA171" s="62">
        <f>IF(AY171&gt;0,Z171/AY171,"")</f>
        <v>7.053002789620507</v>
      </c>
      <c r="BB171" s="62"/>
      <c r="BC171" s="62">
        <v>68</v>
      </c>
      <c r="BD171">
        <v>0.25824269688514323</v>
      </c>
      <c r="BE171" s="62"/>
      <c r="BF171" s="62"/>
      <c r="BG171" s="62"/>
      <c r="BH171" s="120"/>
      <c r="BI171" s="18"/>
      <c r="BJ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</row>
    <row r="172" spans="1:87" ht="14.25" customHeight="1" x14ac:dyDescent="0.25">
      <c r="A172" s="58">
        <v>266</v>
      </c>
      <c r="B172" s="59" t="s">
        <v>78</v>
      </c>
      <c r="C172" s="59" t="s">
        <v>26</v>
      </c>
      <c r="D172" s="59" t="s">
        <v>34</v>
      </c>
      <c r="E172" s="59"/>
      <c r="F172" s="59" t="s">
        <v>35</v>
      </c>
      <c r="G172" s="58">
        <v>1</v>
      </c>
      <c r="H172" s="58">
        <v>19</v>
      </c>
      <c r="I172" s="59" t="s">
        <v>134</v>
      </c>
      <c r="J172" s="58">
        <v>828360120</v>
      </c>
      <c r="K172" s="58">
        <v>0</v>
      </c>
      <c r="L172" s="58">
        <v>0</v>
      </c>
      <c r="M172" s="60">
        <v>0</v>
      </c>
      <c r="N172" s="60">
        <v>0</v>
      </c>
      <c r="O172" s="60">
        <v>0</v>
      </c>
      <c r="P172" s="60">
        <v>0</v>
      </c>
      <c r="Q172" s="60">
        <v>0</v>
      </c>
      <c r="R172" s="60">
        <v>0</v>
      </c>
      <c r="S172" s="60">
        <v>0</v>
      </c>
      <c r="T172" s="60">
        <v>0</v>
      </c>
      <c r="U172" s="60">
        <v>0</v>
      </c>
      <c r="V172" s="60">
        <v>0</v>
      </c>
      <c r="W172" s="59">
        <v>0</v>
      </c>
      <c r="X172" s="60">
        <v>0</v>
      </c>
      <c r="Y172" s="60">
        <v>0</v>
      </c>
      <c r="Z172" s="59">
        <f>SUM(M172:Y172)</f>
        <v>0</v>
      </c>
      <c r="AA172" s="59">
        <f>SUM(U172:X172)</f>
        <v>0</v>
      </c>
      <c r="AC172" s="59">
        <v>0</v>
      </c>
      <c r="AD172" s="58">
        <v>0</v>
      </c>
      <c r="AE172" s="58">
        <v>0</v>
      </c>
      <c r="AF172" s="58">
        <v>0</v>
      </c>
      <c r="AG172" s="58">
        <v>1</v>
      </c>
      <c r="AH172" s="59" t="s">
        <v>90</v>
      </c>
      <c r="AI172" s="58">
        <v>4</v>
      </c>
      <c r="AJ172" s="60"/>
      <c r="AK172" s="59" t="s">
        <v>27</v>
      </c>
      <c r="AL172" s="59">
        <f>IF(OR(NOT(ISBLANK(V172)),NOT(ISBLANK(W172)),NOT(ISBLANK(X172)),NOT(ISBLANK(Y172)),AD172=2,AD172=3),1,0)</f>
        <v>1</v>
      </c>
      <c r="AM172" s="59" t="s">
        <v>27</v>
      </c>
      <c r="AN172" s="59" t="s">
        <v>673</v>
      </c>
      <c r="AO172" s="58">
        <v>26</v>
      </c>
      <c r="AP172" s="59" t="s">
        <v>674</v>
      </c>
      <c r="AQ172" s="59" t="s">
        <v>678</v>
      </c>
      <c r="AR172" s="59" t="s">
        <v>27</v>
      </c>
      <c r="AS172" s="59" t="s">
        <v>702</v>
      </c>
      <c r="AT172" s="59" t="s">
        <v>27</v>
      </c>
      <c r="AU172" s="59" t="s">
        <v>27</v>
      </c>
      <c r="AV172" s="59" t="s">
        <v>27</v>
      </c>
      <c r="AW172" s="62"/>
      <c r="AX172" s="62" t="s">
        <v>748</v>
      </c>
      <c r="AY172" s="62">
        <v>19.001999999999999</v>
      </c>
      <c r="AZ172" s="62" t="str">
        <f>IF(Z172&gt;0,AY172/Z172,"")</f>
        <v/>
      </c>
      <c r="BA172" s="62">
        <f>IF(AY172&gt;0,Z172/AY172,"")</f>
        <v>0</v>
      </c>
      <c r="BB172" s="62"/>
      <c r="BC172" s="62">
        <v>89</v>
      </c>
      <c r="BE172" s="62"/>
      <c r="BF172" s="62"/>
      <c r="BG172" s="62"/>
      <c r="BH172" s="120"/>
      <c r="BI172" s="18"/>
      <c r="BJ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</row>
    <row r="173" spans="1:87" ht="14.25" customHeight="1" x14ac:dyDescent="0.25">
      <c r="A173" s="58">
        <v>282</v>
      </c>
      <c r="B173" s="59" t="s">
        <v>78</v>
      </c>
      <c r="C173" s="59" t="s">
        <v>28</v>
      </c>
      <c r="D173" s="59" t="s">
        <v>34</v>
      </c>
      <c r="E173" s="59"/>
      <c r="F173" s="59" t="s">
        <v>35</v>
      </c>
      <c r="G173" s="58">
        <v>1</v>
      </c>
      <c r="H173" s="58">
        <v>19</v>
      </c>
      <c r="I173" s="59" t="s">
        <v>135</v>
      </c>
      <c r="J173" s="58">
        <v>7717685176</v>
      </c>
      <c r="K173" s="58">
        <v>52.625</v>
      </c>
      <c r="L173" s="58">
        <v>0.48349056603773599</v>
      </c>
      <c r="M173" s="58">
        <v>3</v>
      </c>
      <c r="N173" s="60">
        <v>0</v>
      </c>
      <c r="O173" s="58">
        <v>3</v>
      </c>
      <c r="P173" s="58">
        <v>4</v>
      </c>
      <c r="Q173" s="58">
        <v>1</v>
      </c>
      <c r="R173" s="58">
        <v>1</v>
      </c>
      <c r="S173" s="58">
        <v>1</v>
      </c>
      <c r="T173" s="58">
        <v>1</v>
      </c>
      <c r="U173" s="58">
        <v>1</v>
      </c>
      <c r="V173" s="58">
        <v>3</v>
      </c>
      <c r="W173" s="59">
        <v>0</v>
      </c>
      <c r="X173" s="58">
        <v>2</v>
      </c>
      <c r="Y173" s="58">
        <v>6</v>
      </c>
      <c r="Z173" s="59">
        <f>SUM(M173:Y173)</f>
        <v>26</v>
      </c>
      <c r="AA173" s="59">
        <f>SUM(U173:X173)</f>
        <v>6</v>
      </c>
      <c r="AB173" t="s">
        <v>89</v>
      </c>
      <c r="AC173" s="59">
        <v>0</v>
      </c>
      <c r="AD173" s="58">
        <v>2</v>
      </c>
      <c r="AE173" s="58">
        <v>2</v>
      </c>
      <c r="AF173" s="58">
        <v>0</v>
      </c>
      <c r="AG173" s="58">
        <v>8</v>
      </c>
      <c r="AH173" s="59" t="s">
        <v>119</v>
      </c>
      <c r="AI173" s="58">
        <v>1</v>
      </c>
      <c r="AJ173" s="58">
        <v>1</v>
      </c>
      <c r="AK173" s="59" t="s">
        <v>195</v>
      </c>
      <c r="AL173" s="59">
        <f>IF(OR(NOT(ISBLANK(V173)),NOT(ISBLANK(W173)),NOT(ISBLANK(X173)),NOT(ISBLANK(Y173)),AD173=2,AD173=3),1,0)</f>
        <v>1</v>
      </c>
      <c r="AM173" s="59" t="s">
        <v>27</v>
      </c>
      <c r="AN173" s="59" t="s">
        <v>680</v>
      </c>
      <c r="AO173" s="58">
        <v>24</v>
      </c>
      <c r="AP173" s="59" t="s">
        <v>677</v>
      </c>
      <c r="AQ173" s="59" t="s">
        <v>691</v>
      </c>
      <c r="AR173" s="59" t="s">
        <v>27</v>
      </c>
      <c r="AS173" s="59" t="s">
        <v>27</v>
      </c>
      <c r="AT173" s="59" t="s">
        <v>27</v>
      </c>
      <c r="AU173" s="59" t="s">
        <v>27</v>
      </c>
      <c r="AV173" s="59" t="s">
        <v>27</v>
      </c>
      <c r="AW173" s="62"/>
      <c r="AX173" s="62" t="s">
        <v>747</v>
      </c>
      <c r="AY173" s="62">
        <v>8.0670000000000002</v>
      </c>
      <c r="AZ173" s="62">
        <f>IF(Z173&gt;0,AY173/Z173,"")</f>
        <v>0.3102692307692308</v>
      </c>
      <c r="BA173" s="62">
        <f>IF(AY173&gt;0,Z173/AY173,"")</f>
        <v>3.2230073137473658</v>
      </c>
      <c r="BB173" s="62">
        <v>6.4190000000000005</v>
      </c>
      <c r="BC173" s="62"/>
      <c r="BD173">
        <v>0.19491525423728814</v>
      </c>
      <c r="BE173" s="62"/>
      <c r="BF173" s="62"/>
      <c r="BG173" s="62"/>
      <c r="BH173" s="120">
        <v>6.4189999999999996</v>
      </c>
      <c r="BI173" s="18"/>
      <c r="BJ173" s="18"/>
      <c r="BL173" s="18"/>
      <c r="BM173" s="18"/>
      <c r="BN173" s="18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</row>
    <row r="174" spans="1:87" ht="14.25" customHeight="1" x14ac:dyDescent="0.25">
      <c r="A174" s="58">
        <v>298</v>
      </c>
      <c r="B174" s="59" t="s">
        <v>78</v>
      </c>
      <c r="C174" s="59" t="s">
        <v>28</v>
      </c>
      <c r="D174" s="59" t="s">
        <v>34</v>
      </c>
      <c r="E174" s="59"/>
      <c r="F174" s="59" t="s">
        <v>35</v>
      </c>
      <c r="G174" s="58">
        <v>1</v>
      </c>
      <c r="H174" s="58">
        <v>19</v>
      </c>
      <c r="I174" s="59" t="s">
        <v>137</v>
      </c>
      <c r="J174" s="58">
        <v>17825107236</v>
      </c>
      <c r="K174" s="58">
        <v>69.125</v>
      </c>
      <c r="L174" s="58">
        <v>0.79481132075471705</v>
      </c>
      <c r="M174" s="58">
        <v>4</v>
      </c>
      <c r="N174" s="60">
        <v>0</v>
      </c>
      <c r="O174" s="60">
        <v>0</v>
      </c>
      <c r="P174" s="58">
        <v>8</v>
      </c>
      <c r="Q174" s="58">
        <v>4</v>
      </c>
      <c r="R174" s="58">
        <v>1</v>
      </c>
      <c r="S174" s="58">
        <v>4</v>
      </c>
      <c r="T174" s="58">
        <v>2</v>
      </c>
      <c r="U174" s="58">
        <v>1</v>
      </c>
      <c r="V174" s="58">
        <v>2.5</v>
      </c>
      <c r="W174" s="61">
        <v>1</v>
      </c>
      <c r="X174" s="58">
        <v>1.5</v>
      </c>
      <c r="Y174" s="58">
        <v>6</v>
      </c>
      <c r="Z174" s="59">
        <f>SUM(M174:Y174)</f>
        <v>35</v>
      </c>
      <c r="AA174" s="59">
        <f>SUM(U174:X174)</f>
        <v>6</v>
      </c>
      <c r="AB174" t="s">
        <v>99</v>
      </c>
      <c r="AC174" s="59">
        <v>0</v>
      </c>
      <c r="AD174" s="58">
        <v>1</v>
      </c>
      <c r="AE174" s="58">
        <v>4</v>
      </c>
      <c r="AF174" s="58">
        <v>0</v>
      </c>
      <c r="AG174" s="58">
        <v>7</v>
      </c>
      <c r="AH174" s="59" t="s">
        <v>90</v>
      </c>
      <c r="AI174" s="58">
        <v>4</v>
      </c>
      <c r="AJ174" s="58">
        <v>1</v>
      </c>
      <c r="AK174" s="59" t="s">
        <v>196</v>
      </c>
      <c r="AL174" s="59">
        <f>IF(OR(NOT(ISBLANK(V174)),NOT(ISBLANK(W174)),NOT(ISBLANK(X174)),NOT(ISBLANK(Y174)),AD174=2,AD174=3),1,0)</f>
        <v>1</v>
      </c>
      <c r="AM174" s="59" t="s">
        <v>27</v>
      </c>
      <c r="AN174" s="59" t="s">
        <v>680</v>
      </c>
      <c r="AO174" s="58">
        <v>31</v>
      </c>
      <c r="AP174" s="59" t="s">
        <v>674</v>
      </c>
      <c r="AQ174" s="59" t="s">
        <v>703</v>
      </c>
      <c r="AR174" s="59" t="s">
        <v>27</v>
      </c>
      <c r="AS174" s="59" t="s">
        <v>704</v>
      </c>
      <c r="AT174" s="59" t="s">
        <v>27</v>
      </c>
      <c r="AU174" s="59" t="s">
        <v>27</v>
      </c>
      <c r="AV174" s="59" t="s">
        <v>27</v>
      </c>
      <c r="AW174" s="62"/>
      <c r="AX174" s="62" t="s">
        <v>748</v>
      </c>
      <c r="AY174" s="62">
        <v>43.021999999999998</v>
      </c>
      <c r="AZ174" s="62">
        <f>IF(Z174&gt;0,AY174/Z174,"")</f>
        <v>1.2291999999999998</v>
      </c>
      <c r="BA174" s="62">
        <f>IF(AY174&gt;0,Z174/AY174,"")</f>
        <v>0.81353726000650828</v>
      </c>
      <c r="BB174" s="62">
        <v>15.103</v>
      </c>
      <c r="BC174" s="62">
        <v>75</v>
      </c>
      <c r="BD174">
        <v>0.96544502617801042</v>
      </c>
      <c r="BE174" s="62"/>
      <c r="BF174" s="62"/>
      <c r="BG174" s="62"/>
      <c r="BH174" s="120">
        <v>15.103</v>
      </c>
      <c r="BI174" s="50"/>
      <c r="BJ174" s="50"/>
      <c r="BL174" s="50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0"/>
      <c r="CF174" s="50"/>
      <c r="CG174" s="50"/>
      <c r="CH174" s="50"/>
      <c r="CI174" s="50"/>
    </row>
    <row r="175" spans="1:87" ht="14.25" customHeight="1" x14ac:dyDescent="0.25">
      <c r="A175" s="58">
        <v>302</v>
      </c>
      <c r="B175" s="59" t="s">
        <v>78</v>
      </c>
      <c r="C175" s="59" t="s">
        <v>28</v>
      </c>
      <c r="D175" s="59" t="s">
        <v>34</v>
      </c>
      <c r="E175" s="59"/>
      <c r="F175" s="59" t="s">
        <v>35</v>
      </c>
      <c r="G175" s="58">
        <v>1</v>
      </c>
      <c r="H175" s="58">
        <v>19</v>
      </c>
      <c r="I175" s="59" t="s">
        <v>140</v>
      </c>
      <c r="J175" s="58">
        <v>79247246103</v>
      </c>
      <c r="K175" s="58">
        <v>52.625</v>
      </c>
      <c r="L175" s="58">
        <v>0.48349056603773599</v>
      </c>
      <c r="M175" s="58">
        <v>3</v>
      </c>
      <c r="N175" s="60">
        <v>0</v>
      </c>
      <c r="O175" s="60">
        <v>0</v>
      </c>
      <c r="P175" s="58">
        <v>7</v>
      </c>
      <c r="Q175" s="58">
        <v>3</v>
      </c>
      <c r="R175" s="58">
        <v>1</v>
      </c>
      <c r="S175" s="58">
        <v>3</v>
      </c>
      <c r="T175" s="58">
        <v>1</v>
      </c>
      <c r="U175" s="58">
        <v>2</v>
      </c>
      <c r="V175" s="58">
        <v>0.5</v>
      </c>
      <c r="W175" s="59">
        <v>0</v>
      </c>
      <c r="X175" s="58">
        <v>0.5</v>
      </c>
      <c r="Y175" s="58">
        <v>3</v>
      </c>
      <c r="Z175" s="59">
        <f>SUM(M175:Y175)</f>
        <v>24</v>
      </c>
      <c r="AA175" s="59">
        <f>SUM(U175:X175)</f>
        <v>3</v>
      </c>
      <c r="AB175" t="s">
        <v>89</v>
      </c>
      <c r="AC175" s="59">
        <v>0</v>
      </c>
      <c r="AD175" s="58">
        <v>1</v>
      </c>
      <c r="AE175" s="58">
        <v>1</v>
      </c>
      <c r="AF175" s="58">
        <v>1</v>
      </c>
      <c r="AG175" s="58">
        <v>4</v>
      </c>
      <c r="AH175" s="59" t="s">
        <v>90</v>
      </c>
      <c r="AI175" s="58">
        <v>4</v>
      </c>
      <c r="AJ175" s="58">
        <v>1</v>
      </c>
      <c r="AK175" s="59" t="s">
        <v>197</v>
      </c>
      <c r="AL175" s="59">
        <f>IF(OR(NOT(ISBLANK(V175)),NOT(ISBLANK(W175)),NOT(ISBLANK(X175)),NOT(ISBLANK(Y175)),AD175=2,AD175=3),1,0)</f>
        <v>1</v>
      </c>
      <c r="AM175" s="59" t="s">
        <v>27</v>
      </c>
      <c r="AN175" s="59" t="s">
        <v>673</v>
      </c>
      <c r="AO175" s="58">
        <v>18</v>
      </c>
      <c r="AP175" s="59" t="s">
        <v>674</v>
      </c>
      <c r="AQ175" s="59" t="s">
        <v>705</v>
      </c>
      <c r="AR175" s="59" t="s">
        <v>27</v>
      </c>
      <c r="AS175" s="59" t="s">
        <v>686</v>
      </c>
      <c r="AT175" s="59" t="s">
        <v>27</v>
      </c>
      <c r="AU175" s="59" t="s">
        <v>27</v>
      </c>
      <c r="AV175" s="59" t="s">
        <v>27</v>
      </c>
      <c r="AW175" s="62"/>
      <c r="AX175" s="62" t="s">
        <v>747</v>
      </c>
      <c r="AY175" s="62">
        <v>9.3119999999999994</v>
      </c>
      <c r="AZ175" s="62">
        <f>IF(Z175&gt;0,AY175/Z175,"")</f>
        <v>0.38799999999999996</v>
      </c>
      <c r="BA175" s="62">
        <f>IF(AY175&gt;0,Z175/AY175,"")</f>
        <v>2.5773195876288661</v>
      </c>
      <c r="BB175" s="62">
        <v>6.2170000000000005</v>
      </c>
      <c r="BC175" s="62">
        <v>68</v>
      </c>
      <c r="BD175">
        <v>0.46746203904555317</v>
      </c>
      <c r="BE175" s="62" t="s">
        <v>102</v>
      </c>
      <c r="BF175" s="62">
        <v>1</v>
      </c>
      <c r="BG175" s="62"/>
      <c r="BH175" s="120">
        <v>6.2169999999999996</v>
      </c>
      <c r="BI175" s="18"/>
      <c r="BJ175" s="18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</row>
    <row r="176" spans="1:87" ht="14.25" customHeight="1" x14ac:dyDescent="0.25">
      <c r="A176" s="58">
        <v>319</v>
      </c>
      <c r="B176" s="59" t="s">
        <v>78</v>
      </c>
      <c r="C176" s="59" t="s">
        <v>26</v>
      </c>
      <c r="D176" s="59" t="s">
        <v>34</v>
      </c>
      <c r="E176" s="59"/>
      <c r="F176" s="59" t="s">
        <v>35</v>
      </c>
      <c r="G176" s="58">
        <v>1</v>
      </c>
      <c r="H176" s="58">
        <v>19</v>
      </c>
      <c r="I176" s="59" t="s">
        <v>142</v>
      </c>
      <c r="J176" s="58">
        <v>8282194225</v>
      </c>
      <c r="K176" s="58">
        <v>53.785714285714299</v>
      </c>
      <c r="L176" s="58">
        <v>0.25075987841945302</v>
      </c>
      <c r="M176" s="58">
        <v>10</v>
      </c>
      <c r="N176" s="60">
        <v>0</v>
      </c>
      <c r="O176" s="58">
        <v>2</v>
      </c>
      <c r="P176" s="58">
        <v>20</v>
      </c>
      <c r="Q176" s="58">
        <v>8</v>
      </c>
      <c r="R176" s="58">
        <v>1</v>
      </c>
      <c r="S176" s="58">
        <v>8</v>
      </c>
      <c r="T176" s="58">
        <v>1</v>
      </c>
      <c r="U176" s="58">
        <v>1</v>
      </c>
      <c r="V176" s="58">
        <v>1.5</v>
      </c>
      <c r="W176" s="59">
        <v>0</v>
      </c>
      <c r="X176" s="58">
        <v>0.5</v>
      </c>
      <c r="Y176" s="58">
        <v>3</v>
      </c>
      <c r="Z176" s="59">
        <f>SUM(M176:Y176)</f>
        <v>56</v>
      </c>
      <c r="AA176" s="59">
        <f>SUM(U176:X176)</f>
        <v>3</v>
      </c>
      <c r="AB176" t="s">
        <v>99</v>
      </c>
      <c r="AC176" s="59">
        <v>0</v>
      </c>
      <c r="AD176" s="58">
        <v>2</v>
      </c>
      <c r="AE176" s="58">
        <v>6</v>
      </c>
      <c r="AF176" s="58">
        <v>0</v>
      </c>
      <c r="AG176" s="58">
        <v>13</v>
      </c>
      <c r="AH176" s="59" t="s">
        <v>109</v>
      </c>
      <c r="AI176" s="58">
        <v>2</v>
      </c>
      <c r="AJ176" s="58">
        <v>1</v>
      </c>
      <c r="AK176" s="59" t="s">
        <v>198</v>
      </c>
      <c r="AL176" s="59">
        <f>IF(OR(NOT(ISBLANK(V176)),NOT(ISBLANK(W176)),NOT(ISBLANK(X176)),NOT(ISBLANK(Y176)),AD176=2,AD176=3),1,0)</f>
        <v>1</v>
      </c>
      <c r="AM176" s="59" t="s">
        <v>27</v>
      </c>
      <c r="AN176" s="59" t="s">
        <v>680</v>
      </c>
      <c r="AO176" s="58">
        <v>27</v>
      </c>
      <c r="AP176" s="59" t="s">
        <v>677</v>
      </c>
      <c r="AQ176" s="59" t="s">
        <v>691</v>
      </c>
      <c r="AR176" s="59" t="s">
        <v>695</v>
      </c>
      <c r="AS176" s="59" t="s">
        <v>27</v>
      </c>
      <c r="AT176" s="59" t="s">
        <v>692</v>
      </c>
      <c r="AU176" s="59" t="s">
        <v>27</v>
      </c>
      <c r="AV176" s="59" t="s">
        <v>27</v>
      </c>
      <c r="AW176" s="62"/>
      <c r="AX176" s="62" t="s">
        <v>746</v>
      </c>
      <c r="AY176" s="62">
        <v>19.013999999999999</v>
      </c>
      <c r="AZ176" s="62">
        <f>IF(Z176&gt;0,AY176/Z176,"")</f>
        <v>0.33953571428571427</v>
      </c>
      <c r="BA176" s="62">
        <f>IF(AY176&gt;0,Z176/AY176,"")</f>
        <v>2.9451982749552963</v>
      </c>
      <c r="BB176" s="62">
        <v>17.080000000000002</v>
      </c>
      <c r="BC176" s="62">
        <v>80</v>
      </c>
      <c r="BD176">
        <v>0.89590782677791025</v>
      </c>
      <c r="BE176" s="62"/>
      <c r="BF176" s="62"/>
      <c r="BG176" s="62"/>
      <c r="BH176" s="120">
        <v>17.080000000000002</v>
      </c>
      <c r="BI176" s="18"/>
      <c r="BJ176" s="18"/>
      <c r="BL176" s="18"/>
      <c r="BM176" s="18"/>
      <c r="BN176" s="18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</row>
    <row r="177" spans="1:87" ht="14.25" customHeight="1" x14ac:dyDescent="0.25">
      <c r="A177" s="58">
        <v>335</v>
      </c>
      <c r="B177" s="59" t="s">
        <v>78</v>
      </c>
      <c r="C177" s="59" t="s">
        <v>28</v>
      </c>
      <c r="D177" s="59" t="s">
        <v>34</v>
      </c>
      <c r="E177" s="59"/>
      <c r="F177" s="59" t="s">
        <v>35</v>
      </c>
      <c r="G177" s="58">
        <v>1</v>
      </c>
      <c r="H177" s="58">
        <v>19</v>
      </c>
      <c r="I177" s="59" t="s">
        <v>144</v>
      </c>
      <c r="J177" s="58">
        <v>46525319</v>
      </c>
      <c r="K177" s="58">
        <v>52.625</v>
      </c>
      <c r="L177" s="58">
        <v>0.48349056603773599</v>
      </c>
      <c r="M177" s="60">
        <v>0</v>
      </c>
      <c r="N177" s="60">
        <v>0</v>
      </c>
      <c r="O177" s="60">
        <v>0</v>
      </c>
      <c r="P177" s="60">
        <v>0</v>
      </c>
      <c r="Q177" s="60">
        <v>0</v>
      </c>
      <c r="R177" s="60">
        <v>0</v>
      </c>
      <c r="S177" s="60">
        <v>0</v>
      </c>
      <c r="T177" s="60">
        <v>0</v>
      </c>
      <c r="U177" s="60">
        <v>0</v>
      </c>
      <c r="V177" s="60">
        <v>0</v>
      </c>
      <c r="W177" s="59">
        <v>0</v>
      </c>
      <c r="X177" s="60">
        <v>0</v>
      </c>
      <c r="Y177" s="60">
        <v>0</v>
      </c>
      <c r="Z177" s="59">
        <f>SUM(M177:Y177)</f>
        <v>0</v>
      </c>
      <c r="AA177" s="59">
        <f>SUM(U177:X177)</f>
        <v>0</v>
      </c>
      <c r="AB177" t="s">
        <v>89</v>
      </c>
      <c r="AC177" s="59">
        <v>0</v>
      </c>
      <c r="AD177" s="58">
        <v>0</v>
      </c>
      <c r="AE177" s="58">
        <v>0</v>
      </c>
      <c r="AF177" s="58">
        <v>0</v>
      </c>
      <c r="AG177" s="58">
        <v>0</v>
      </c>
      <c r="AH177" s="59" t="s">
        <v>90</v>
      </c>
      <c r="AI177" s="58">
        <v>4</v>
      </c>
      <c r="AJ177" s="60"/>
      <c r="AK177" s="59" t="s">
        <v>162</v>
      </c>
      <c r="AL177" s="59">
        <f>IF(OR(NOT(ISBLANK(V177)),NOT(ISBLANK(W177)),NOT(ISBLANK(X177)),NOT(ISBLANK(Y177)),AD177=2,AD177=3),1,0)</f>
        <v>1</v>
      </c>
      <c r="AM177" s="59" t="s">
        <v>27</v>
      </c>
      <c r="AN177" s="59" t="s">
        <v>673</v>
      </c>
      <c r="AO177" s="58">
        <v>28</v>
      </c>
      <c r="AP177" s="59" t="s">
        <v>677</v>
      </c>
      <c r="AQ177" s="59" t="s">
        <v>706</v>
      </c>
      <c r="AR177" s="59" t="s">
        <v>27</v>
      </c>
      <c r="AS177" s="59" t="s">
        <v>27</v>
      </c>
      <c r="AT177" s="59" t="s">
        <v>27</v>
      </c>
      <c r="AU177" s="59" t="s">
        <v>27</v>
      </c>
      <c r="AV177" s="59" t="s">
        <v>27</v>
      </c>
      <c r="AW177" s="62"/>
      <c r="AX177" s="62" t="s">
        <v>747</v>
      </c>
      <c r="AY177" s="62">
        <v>4.79</v>
      </c>
      <c r="AZ177" s="62" t="str">
        <f>IF(Z177&gt;0,AY177/Z177,"")</f>
        <v/>
      </c>
      <c r="BA177" s="62">
        <f>IF(AY177&gt;0,Z177/AY177,"")</f>
        <v>0</v>
      </c>
      <c r="BB177" s="62">
        <v>4.2460000000000004</v>
      </c>
      <c r="BC177" s="62">
        <v>128</v>
      </c>
      <c r="BE177" s="62"/>
      <c r="BF177" s="62"/>
      <c r="BG177" s="62"/>
      <c r="BH177" s="120">
        <v>4.2460000000000004</v>
      </c>
      <c r="BI177" s="50"/>
      <c r="BJ177" s="50"/>
      <c r="BL177" s="50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0"/>
      <c r="CF177" s="50"/>
      <c r="CG177" s="50"/>
      <c r="CH177" s="50"/>
      <c r="CI177" s="50"/>
    </row>
    <row r="178" spans="1:87" ht="14.25" customHeight="1" x14ac:dyDescent="0.25">
      <c r="A178" s="58">
        <v>340</v>
      </c>
      <c r="B178" s="59" t="s">
        <v>78</v>
      </c>
      <c r="C178" s="59" t="s">
        <v>28</v>
      </c>
      <c r="D178" s="59" t="s">
        <v>34</v>
      </c>
      <c r="E178" s="59"/>
      <c r="F178" s="59" t="s">
        <v>35</v>
      </c>
      <c r="G178" s="58">
        <v>1</v>
      </c>
      <c r="H178" s="58">
        <v>19</v>
      </c>
      <c r="I178" s="59" t="s">
        <v>146</v>
      </c>
      <c r="J178" s="58">
        <v>94222252116</v>
      </c>
      <c r="K178" s="58">
        <v>52.625</v>
      </c>
      <c r="L178" s="58">
        <v>0.48349056603773599</v>
      </c>
      <c r="M178" s="58">
        <v>7</v>
      </c>
      <c r="N178" s="60">
        <v>0</v>
      </c>
      <c r="O178" s="60">
        <v>0</v>
      </c>
      <c r="P178" s="58">
        <v>16</v>
      </c>
      <c r="Q178" s="58">
        <v>9</v>
      </c>
      <c r="R178" s="58">
        <v>1</v>
      </c>
      <c r="S178" s="58">
        <v>9</v>
      </c>
      <c r="T178" s="58">
        <v>1</v>
      </c>
      <c r="U178" s="58">
        <v>2</v>
      </c>
      <c r="V178" s="58">
        <v>0.5</v>
      </c>
      <c r="W178" s="61">
        <v>1</v>
      </c>
      <c r="X178" s="58">
        <v>0.5</v>
      </c>
      <c r="Y178" s="58">
        <v>4</v>
      </c>
      <c r="Z178" s="59">
        <f>SUM(M178:Y178)</f>
        <v>51</v>
      </c>
      <c r="AA178" s="59">
        <f>SUM(U178:X178)</f>
        <v>4</v>
      </c>
      <c r="AB178" t="s">
        <v>89</v>
      </c>
      <c r="AC178" s="59">
        <v>0</v>
      </c>
      <c r="AD178" s="58">
        <v>1</v>
      </c>
      <c r="AE178" s="58">
        <v>2</v>
      </c>
      <c r="AF178" s="58">
        <v>1</v>
      </c>
      <c r="AG178" s="58">
        <v>5</v>
      </c>
      <c r="AH178" s="59" t="s">
        <v>90</v>
      </c>
      <c r="AI178" s="58">
        <v>4</v>
      </c>
      <c r="AJ178" s="58">
        <v>1</v>
      </c>
      <c r="AK178" s="59" t="s">
        <v>199</v>
      </c>
      <c r="AL178" s="59">
        <f>IF(OR(NOT(ISBLANK(V178)),NOT(ISBLANK(W178)),NOT(ISBLANK(X178)),NOT(ISBLANK(Y178)),AD178=2,AD178=3),1,0)</f>
        <v>1</v>
      </c>
      <c r="AM178" s="59" t="s">
        <v>27</v>
      </c>
      <c r="AN178" s="59" t="s">
        <v>680</v>
      </c>
      <c r="AO178" s="58">
        <v>36</v>
      </c>
      <c r="AP178" s="59" t="s">
        <v>677</v>
      </c>
      <c r="AQ178" s="59" t="s">
        <v>707</v>
      </c>
      <c r="AR178" s="59" t="s">
        <v>27</v>
      </c>
      <c r="AS178" s="59" t="s">
        <v>708</v>
      </c>
      <c r="AT178" s="59" t="s">
        <v>27</v>
      </c>
      <c r="AU178" s="59" t="s">
        <v>27</v>
      </c>
      <c r="AV178" s="59" t="s">
        <v>27</v>
      </c>
      <c r="AW178" s="62"/>
      <c r="AX178" s="62" t="s">
        <v>748</v>
      </c>
      <c r="AY178" s="62">
        <v>18.240000000000002</v>
      </c>
      <c r="AZ178" s="62">
        <f>IF(Z178&gt;0,AY178/Z178,"")</f>
        <v>0.35764705882352943</v>
      </c>
      <c r="BA178" s="62">
        <f>IF(AY178&gt;0,Z178/AY178,"")</f>
        <v>2.7960526315789469</v>
      </c>
      <c r="BB178" s="62">
        <v>15.32</v>
      </c>
      <c r="BC178" s="62">
        <v>80</v>
      </c>
      <c r="BD178">
        <v>0.78067421864337383</v>
      </c>
      <c r="BE178" s="62"/>
      <c r="BF178" s="62"/>
      <c r="BG178" s="62"/>
      <c r="BH178" s="120">
        <v>15.32</v>
      </c>
      <c r="BI178" s="50"/>
      <c r="BJ178" s="50"/>
      <c r="BL178" s="50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0"/>
      <c r="CF178" s="50"/>
      <c r="CG178" s="50"/>
      <c r="CH178" s="50"/>
      <c r="CI178" s="50"/>
    </row>
    <row r="179" spans="1:87" ht="14.25" customHeight="1" x14ac:dyDescent="0.25">
      <c r="A179" s="58">
        <v>356</v>
      </c>
      <c r="B179" s="59" t="s">
        <v>78</v>
      </c>
      <c r="C179" s="59" t="s">
        <v>26</v>
      </c>
      <c r="D179" s="59" t="s">
        <v>34</v>
      </c>
      <c r="E179" s="59"/>
      <c r="F179" s="59" t="s">
        <v>35</v>
      </c>
      <c r="G179" s="58">
        <v>1</v>
      </c>
      <c r="H179" s="58">
        <v>19</v>
      </c>
      <c r="I179" s="59" t="s">
        <v>147</v>
      </c>
      <c r="J179" s="58">
        <v>84463153</v>
      </c>
      <c r="K179" s="58">
        <v>74.357142857142904</v>
      </c>
      <c r="L179" s="58">
        <v>0.68844984802431597</v>
      </c>
      <c r="M179" s="58">
        <v>3</v>
      </c>
      <c r="N179" s="60">
        <v>0</v>
      </c>
      <c r="O179" s="60">
        <v>0</v>
      </c>
      <c r="P179" s="58">
        <v>6</v>
      </c>
      <c r="Q179" s="58">
        <v>3</v>
      </c>
      <c r="R179" s="58">
        <v>1</v>
      </c>
      <c r="S179" s="58">
        <v>3</v>
      </c>
      <c r="T179" s="58">
        <v>1</v>
      </c>
      <c r="U179" s="58">
        <v>1</v>
      </c>
      <c r="V179" s="58">
        <v>1.5</v>
      </c>
      <c r="W179" s="59">
        <v>0</v>
      </c>
      <c r="X179" s="58">
        <v>0.5</v>
      </c>
      <c r="Y179" s="58">
        <v>3</v>
      </c>
      <c r="Z179" s="59">
        <f>SUM(M179:Y179)</f>
        <v>23</v>
      </c>
      <c r="AA179" s="59">
        <f>SUM(U179:X179)</f>
        <v>3</v>
      </c>
      <c r="AB179" t="s">
        <v>102</v>
      </c>
      <c r="AC179" s="59">
        <v>0</v>
      </c>
      <c r="AD179" s="58">
        <v>0</v>
      </c>
      <c r="AE179" s="58">
        <v>2</v>
      </c>
      <c r="AF179" s="58">
        <v>0</v>
      </c>
      <c r="AG179" s="58">
        <v>3</v>
      </c>
      <c r="AH179" s="59" t="s">
        <v>90</v>
      </c>
      <c r="AI179" s="58">
        <v>4</v>
      </c>
      <c r="AJ179" s="60"/>
      <c r="AK179" s="59" t="s">
        <v>200</v>
      </c>
      <c r="AL179" s="59">
        <f>IF(OR(NOT(ISBLANK(V179)),NOT(ISBLANK(W179)),NOT(ISBLANK(X179)),NOT(ISBLANK(Y179)),AD179=2,AD179=3),1,0)</f>
        <v>1</v>
      </c>
      <c r="AM179" s="59" t="s">
        <v>27</v>
      </c>
      <c r="AN179" s="59" t="s">
        <v>680</v>
      </c>
      <c r="AO179" s="58">
        <v>26</v>
      </c>
      <c r="AP179" s="59" t="s">
        <v>677</v>
      </c>
      <c r="AQ179" s="59" t="s">
        <v>709</v>
      </c>
      <c r="AR179" s="59" t="s">
        <v>27</v>
      </c>
      <c r="AS179" s="59" t="s">
        <v>27</v>
      </c>
      <c r="AT179" s="59" t="s">
        <v>692</v>
      </c>
      <c r="AU179" s="59" t="s">
        <v>695</v>
      </c>
      <c r="AV179" s="59" t="s">
        <v>27</v>
      </c>
      <c r="AW179" s="62"/>
      <c r="AX179" s="62" t="s">
        <v>746</v>
      </c>
      <c r="AY179" s="62">
        <v>16.658000000000001</v>
      </c>
      <c r="AZ179" s="62">
        <f>IF(Z179&gt;0,AY179/Z179,"")</f>
        <v>0.7242608695652174</v>
      </c>
      <c r="BA179" s="62">
        <f>IF(AY179&gt;0,Z179/AY179,"")</f>
        <v>1.3807179733461399</v>
      </c>
      <c r="BB179" s="62">
        <v>15.546000000000001</v>
      </c>
      <c r="BC179" s="62">
        <v>89</v>
      </c>
      <c r="BD179">
        <v>0.35658914728682173</v>
      </c>
      <c r="BE179" s="62" t="s">
        <v>89</v>
      </c>
      <c r="BF179" s="62">
        <v>1</v>
      </c>
      <c r="BG179" s="62"/>
      <c r="BH179" s="120">
        <v>15.545999999999999</v>
      </c>
      <c r="BI179" s="18"/>
      <c r="BJ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</row>
    <row r="180" spans="1:87" ht="14.25" customHeight="1" x14ac:dyDescent="0.25">
      <c r="A180" s="58">
        <v>372</v>
      </c>
      <c r="B180" s="59" t="s">
        <v>78</v>
      </c>
      <c r="C180" s="59" t="s">
        <v>26</v>
      </c>
      <c r="D180" s="59" t="s">
        <v>34</v>
      </c>
      <c r="E180" s="59"/>
      <c r="F180" s="59" t="s">
        <v>35</v>
      </c>
      <c r="G180" s="58">
        <v>1</v>
      </c>
      <c r="H180" s="58">
        <v>19</v>
      </c>
      <c r="I180" s="59" t="s">
        <v>149</v>
      </c>
      <c r="J180" s="58">
        <v>8877127178</v>
      </c>
      <c r="K180" s="58">
        <v>74.357142857142904</v>
      </c>
      <c r="L180" s="58">
        <v>0.68844984802431597</v>
      </c>
      <c r="M180" s="58">
        <v>1</v>
      </c>
      <c r="N180" s="60">
        <v>0</v>
      </c>
      <c r="O180" s="60">
        <v>0</v>
      </c>
      <c r="P180" s="58">
        <v>2</v>
      </c>
      <c r="Q180" s="58">
        <v>1</v>
      </c>
      <c r="R180" s="58">
        <v>1</v>
      </c>
      <c r="S180" s="58">
        <v>1</v>
      </c>
      <c r="T180" s="58">
        <v>1</v>
      </c>
      <c r="U180" s="60">
        <v>0</v>
      </c>
      <c r="V180" s="58">
        <v>1</v>
      </c>
      <c r="W180" s="61">
        <v>1</v>
      </c>
      <c r="X180" s="60">
        <v>0</v>
      </c>
      <c r="Y180" s="58">
        <v>2</v>
      </c>
      <c r="Z180" s="59">
        <f>SUM(M180:Y180)</f>
        <v>11</v>
      </c>
      <c r="AA180" s="59">
        <f>SUM(U180:X180)</f>
        <v>2</v>
      </c>
      <c r="AB180" t="s">
        <v>102</v>
      </c>
      <c r="AC180" s="59">
        <v>0</v>
      </c>
      <c r="AD180" s="58">
        <v>0</v>
      </c>
      <c r="AE180" s="58">
        <v>0</v>
      </c>
      <c r="AF180" s="58">
        <v>0</v>
      </c>
      <c r="AG180" s="58">
        <v>1</v>
      </c>
      <c r="AH180" s="59" t="s">
        <v>90</v>
      </c>
      <c r="AI180" s="58">
        <v>4</v>
      </c>
      <c r="AJ180" s="60"/>
      <c r="AK180" s="59" t="s">
        <v>201</v>
      </c>
      <c r="AL180" s="59">
        <f>IF(OR(NOT(ISBLANK(V180)),NOT(ISBLANK(W180)),NOT(ISBLANK(X180)),NOT(ISBLANK(Y180)),AD180=2,AD180=3),1,0)</f>
        <v>1</v>
      </c>
      <c r="AM180" s="59" t="s">
        <v>27</v>
      </c>
      <c r="AN180" s="59" t="s">
        <v>680</v>
      </c>
      <c r="AO180" s="58">
        <v>24</v>
      </c>
      <c r="AP180" s="59" t="s">
        <v>677</v>
      </c>
      <c r="AQ180" s="59" t="s">
        <v>711</v>
      </c>
      <c r="AR180" s="59" t="s">
        <v>27</v>
      </c>
      <c r="AS180" s="59" t="s">
        <v>686</v>
      </c>
      <c r="AT180" s="59" t="s">
        <v>27</v>
      </c>
      <c r="AU180" s="59" t="s">
        <v>27</v>
      </c>
      <c r="AV180" s="59" t="s">
        <v>27</v>
      </c>
      <c r="AW180" s="62"/>
      <c r="AX180" s="62" t="s">
        <v>747</v>
      </c>
      <c r="AY180" s="62">
        <v>14.428000000000001</v>
      </c>
      <c r="AZ180" s="62">
        <f>IF(Z180&gt;0,AY180/Z180,"")</f>
        <v>1.3116363636363637</v>
      </c>
      <c r="BA180" s="62">
        <f>IF(AY180&gt;0,Z180/AY180,"")</f>
        <v>0.76240643193789848</v>
      </c>
      <c r="BB180" s="62">
        <v>0.496</v>
      </c>
      <c r="BC180" s="62">
        <v>80</v>
      </c>
      <c r="BD180">
        <v>0.84292379471228618</v>
      </c>
      <c r="BE180" s="62"/>
      <c r="BF180" s="62"/>
      <c r="BG180" s="62"/>
      <c r="BH180" s="120">
        <v>0.49599999999999994</v>
      </c>
      <c r="BI180" s="18"/>
      <c r="BJ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</row>
    <row r="181" spans="1:87" ht="14.25" customHeight="1" x14ac:dyDescent="0.25">
      <c r="A181" s="58">
        <v>388</v>
      </c>
      <c r="B181" s="59" t="s">
        <v>78</v>
      </c>
      <c r="C181" s="59" t="s">
        <v>26</v>
      </c>
      <c r="D181" s="59" t="s">
        <v>34</v>
      </c>
      <c r="E181" s="59"/>
      <c r="F181" s="59" t="s">
        <v>35</v>
      </c>
      <c r="G181" s="58">
        <v>1</v>
      </c>
      <c r="H181" s="58">
        <v>19</v>
      </c>
      <c r="I181" s="59" t="s">
        <v>81</v>
      </c>
      <c r="J181" s="58">
        <v>9591241137</v>
      </c>
      <c r="K181" s="58">
        <v>53.785714285714299</v>
      </c>
      <c r="L181" s="58">
        <v>0.25075987841945302</v>
      </c>
      <c r="M181" s="58">
        <v>4</v>
      </c>
      <c r="N181" s="60">
        <v>0</v>
      </c>
      <c r="O181" s="60">
        <v>0</v>
      </c>
      <c r="P181" s="58">
        <v>8</v>
      </c>
      <c r="Q181" s="58">
        <v>4</v>
      </c>
      <c r="R181" s="58">
        <v>1</v>
      </c>
      <c r="S181" s="58">
        <v>4</v>
      </c>
      <c r="T181" s="58">
        <v>1</v>
      </c>
      <c r="U181" s="58">
        <v>2</v>
      </c>
      <c r="V181" s="58">
        <v>1.5</v>
      </c>
      <c r="W181" s="59">
        <v>0</v>
      </c>
      <c r="X181" s="58">
        <v>0.5</v>
      </c>
      <c r="Y181" s="58">
        <v>4</v>
      </c>
      <c r="Z181" s="59">
        <f>SUM(M181:Y181)</f>
        <v>30</v>
      </c>
      <c r="AA181" s="59">
        <f>SUM(U181:X181)</f>
        <v>4</v>
      </c>
      <c r="AB181" t="s">
        <v>99</v>
      </c>
      <c r="AC181" s="59">
        <v>0</v>
      </c>
      <c r="AD181" s="58">
        <v>2</v>
      </c>
      <c r="AE181" s="58">
        <v>1</v>
      </c>
      <c r="AF181" s="58">
        <v>0</v>
      </c>
      <c r="AG181" s="58">
        <v>4</v>
      </c>
      <c r="AH181" s="59" t="s">
        <v>90</v>
      </c>
      <c r="AI181" s="58">
        <v>4</v>
      </c>
      <c r="AJ181" s="58">
        <v>1</v>
      </c>
      <c r="AK181" s="59" t="s">
        <v>202</v>
      </c>
      <c r="AL181" s="59">
        <f>IF(OR(NOT(ISBLANK(V181)),NOT(ISBLANK(W181)),NOT(ISBLANK(X181)),NOT(ISBLANK(Y181)),AD181=2,AD181=3),1,0)</f>
        <v>1</v>
      </c>
      <c r="AM181" s="59" t="s">
        <v>27</v>
      </c>
      <c r="AN181" s="59" t="s">
        <v>673</v>
      </c>
      <c r="AO181" s="58">
        <v>26</v>
      </c>
      <c r="AP181" s="59" t="s">
        <v>674</v>
      </c>
      <c r="AQ181" s="59" t="s">
        <v>675</v>
      </c>
      <c r="AR181" s="59" t="s">
        <v>27</v>
      </c>
      <c r="AS181" s="59" t="s">
        <v>676</v>
      </c>
      <c r="AT181" s="59" t="s">
        <v>27</v>
      </c>
      <c r="AU181" s="59" t="s">
        <v>27</v>
      </c>
      <c r="AV181" s="59" t="s">
        <v>27</v>
      </c>
      <c r="AW181" s="62"/>
      <c r="AX181" s="62" t="s">
        <v>748</v>
      </c>
      <c r="AY181" s="62">
        <v>16.806999999999999</v>
      </c>
      <c r="AZ181" s="62">
        <f>IF(Z181&gt;0,AY181/Z181,"")</f>
        <v>0.56023333333333325</v>
      </c>
      <c r="BA181" s="62">
        <f>IF(AY181&gt;0,Z181/AY181,"")</f>
        <v>1.7849705479859583</v>
      </c>
      <c r="BB181" s="62">
        <v>14.847</v>
      </c>
      <c r="BC181" s="62">
        <v>51</v>
      </c>
      <c r="BD181">
        <v>8.9646464646464641E-2</v>
      </c>
      <c r="BE181" s="62"/>
      <c r="BF181" s="62"/>
      <c r="BG181" s="62"/>
      <c r="BH181" s="120">
        <v>14.847</v>
      </c>
      <c r="BI181" s="18"/>
      <c r="BJ181" s="18"/>
      <c r="BL181" s="18"/>
      <c r="BM181" s="18"/>
      <c r="BN181" s="18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</row>
    <row r="182" spans="1:87" ht="14.25" customHeight="1" x14ac:dyDescent="0.25">
      <c r="A182" s="58">
        <v>405</v>
      </c>
      <c r="B182" s="59" t="s">
        <v>78</v>
      </c>
      <c r="C182" s="59" t="s">
        <v>28</v>
      </c>
      <c r="D182" s="59" t="s">
        <v>34</v>
      </c>
      <c r="E182" s="59"/>
      <c r="F182" s="59" t="s">
        <v>35</v>
      </c>
      <c r="G182" s="58">
        <v>1</v>
      </c>
      <c r="H182" s="58">
        <v>19</v>
      </c>
      <c r="I182" s="59" t="s">
        <v>85</v>
      </c>
      <c r="J182" s="58">
        <v>1347638136</v>
      </c>
      <c r="K182" s="58">
        <v>0</v>
      </c>
      <c r="L182" s="58">
        <v>0</v>
      </c>
      <c r="M182" s="58">
        <v>9</v>
      </c>
      <c r="N182" s="60">
        <v>0</v>
      </c>
      <c r="O182" s="58">
        <v>2</v>
      </c>
      <c r="P182" s="58">
        <v>20</v>
      </c>
      <c r="Q182" s="58">
        <v>11</v>
      </c>
      <c r="R182" s="60">
        <v>0</v>
      </c>
      <c r="S182" s="58">
        <v>11</v>
      </c>
      <c r="T182" s="58">
        <v>1</v>
      </c>
      <c r="U182" s="58">
        <v>6</v>
      </c>
      <c r="V182" s="58">
        <v>2.5</v>
      </c>
      <c r="W182" s="59">
        <v>0</v>
      </c>
      <c r="X182" s="58">
        <v>0.5</v>
      </c>
      <c r="Y182" s="58">
        <v>9</v>
      </c>
      <c r="Z182" s="59">
        <f>SUM(M182:Y182)</f>
        <v>72</v>
      </c>
      <c r="AA182" s="59">
        <f>SUM(U182:X182)</f>
        <v>9</v>
      </c>
      <c r="AC182" s="59">
        <v>0</v>
      </c>
      <c r="AD182" s="58">
        <v>6</v>
      </c>
      <c r="AE182" s="58">
        <v>4</v>
      </c>
      <c r="AF182" s="58">
        <v>0</v>
      </c>
      <c r="AG182" s="58">
        <v>15</v>
      </c>
      <c r="AH182" s="59" t="s">
        <v>109</v>
      </c>
      <c r="AI182" s="58">
        <v>2</v>
      </c>
      <c r="AJ182" s="58">
        <v>1</v>
      </c>
      <c r="AK182" s="59" t="s">
        <v>203</v>
      </c>
      <c r="AL182" s="59">
        <f>IF(OR(NOT(ISBLANK(V182)),NOT(ISBLANK(W182)),NOT(ISBLANK(X182)),NOT(ISBLANK(Y182)),AD182=2,AD182=3),1,0)</f>
        <v>1</v>
      </c>
      <c r="AM182" s="59" t="s">
        <v>27</v>
      </c>
      <c r="AN182" s="59" t="s">
        <v>673</v>
      </c>
      <c r="AO182" s="58">
        <v>20</v>
      </c>
      <c r="AP182" s="59" t="s">
        <v>677</v>
      </c>
      <c r="AQ182" s="59" t="s">
        <v>678</v>
      </c>
      <c r="AR182" s="59" t="s">
        <v>27</v>
      </c>
      <c r="AS182" s="59" t="s">
        <v>27</v>
      </c>
      <c r="AT182" s="59" t="s">
        <v>27</v>
      </c>
      <c r="AU182" s="59" t="s">
        <v>27</v>
      </c>
      <c r="AV182" s="59" t="s">
        <v>27</v>
      </c>
      <c r="AW182" s="62"/>
      <c r="AX182" s="62" t="s">
        <v>747</v>
      </c>
      <c r="AY182" s="62">
        <v>19.001000000000001</v>
      </c>
      <c r="AZ182" s="62">
        <f>IF(Z182&gt;0,AY182/Z182,"")</f>
        <v>0.26390277777777782</v>
      </c>
      <c r="BA182" s="62">
        <f>IF(AY182&gt;0,Z182/AY182,"")</f>
        <v>3.7892742487237512</v>
      </c>
      <c r="BB182" s="62"/>
      <c r="BC182" s="62">
        <v>68</v>
      </c>
      <c r="BD182">
        <v>0.43053610085317712</v>
      </c>
      <c r="BE182" s="62"/>
      <c r="BF182" s="62"/>
      <c r="BG182" s="62"/>
      <c r="BH182" s="120"/>
      <c r="BI182" s="50"/>
      <c r="BJ182" s="50"/>
      <c r="BL182" s="50"/>
      <c r="BM182" s="50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0"/>
      <c r="CF182" s="50"/>
      <c r="CG182" s="50"/>
      <c r="CH182" s="50"/>
      <c r="CI182" s="50"/>
    </row>
    <row r="183" spans="1:87" ht="14.25" customHeight="1" x14ac:dyDescent="0.25">
      <c r="A183" s="58">
        <v>421</v>
      </c>
      <c r="B183" s="59" t="s">
        <v>78</v>
      </c>
      <c r="C183" s="59" t="s">
        <v>26</v>
      </c>
      <c r="D183" s="59" t="s">
        <v>34</v>
      </c>
      <c r="E183" s="59"/>
      <c r="F183" s="59" t="s">
        <v>35</v>
      </c>
      <c r="G183" s="58">
        <v>1</v>
      </c>
      <c r="H183" s="58">
        <v>19</v>
      </c>
      <c r="I183" s="59" t="s">
        <v>88</v>
      </c>
      <c r="J183" s="58">
        <v>217831744</v>
      </c>
      <c r="K183" s="58">
        <v>53.785714285714299</v>
      </c>
      <c r="L183" s="58">
        <v>0.25075987841945302</v>
      </c>
      <c r="M183" s="58">
        <v>7</v>
      </c>
      <c r="N183" s="60">
        <v>0</v>
      </c>
      <c r="O183" s="60">
        <v>0</v>
      </c>
      <c r="P183" s="58">
        <v>16</v>
      </c>
      <c r="Q183" s="58">
        <v>9</v>
      </c>
      <c r="R183" s="58">
        <v>1</v>
      </c>
      <c r="S183" s="58">
        <v>9</v>
      </c>
      <c r="T183" s="58">
        <v>2</v>
      </c>
      <c r="U183" s="58">
        <v>3</v>
      </c>
      <c r="V183" s="58">
        <v>1</v>
      </c>
      <c r="W183" s="61">
        <v>1</v>
      </c>
      <c r="X183" s="60">
        <v>0</v>
      </c>
      <c r="Y183" s="58">
        <v>5</v>
      </c>
      <c r="Z183" s="59">
        <f>SUM(M183:Y183)</f>
        <v>54</v>
      </c>
      <c r="AA183" s="59">
        <f>SUM(U183:X183)</f>
        <v>5</v>
      </c>
      <c r="AB183" t="s">
        <v>99</v>
      </c>
      <c r="AC183" s="59">
        <v>0</v>
      </c>
      <c r="AD183" s="58">
        <v>2</v>
      </c>
      <c r="AE183" s="58">
        <v>2</v>
      </c>
      <c r="AF183" s="58">
        <v>0</v>
      </c>
      <c r="AG183" s="58">
        <v>8</v>
      </c>
      <c r="AH183" s="59" t="s">
        <v>204</v>
      </c>
      <c r="AI183" s="58">
        <v>2</v>
      </c>
      <c r="AJ183" s="58">
        <v>1</v>
      </c>
      <c r="AK183" s="59" t="s">
        <v>205</v>
      </c>
      <c r="AL183" s="59">
        <f>IF(OR(NOT(ISBLANK(V183)),NOT(ISBLANK(W183)),NOT(ISBLANK(X183)),NOT(ISBLANK(Y183)),AD183=2,AD183=3),1,0)</f>
        <v>1</v>
      </c>
      <c r="AM183" s="59" t="s">
        <v>27</v>
      </c>
      <c r="AN183" s="59" t="s">
        <v>673</v>
      </c>
      <c r="AO183" s="58">
        <v>24</v>
      </c>
      <c r="AP183" s="59" t="s">
        <v>677</v>
      </c>
      <c r="AQ183" s="59" t="s">
        <v>679</v>
      </c>
      <c r="AR183" s="59" t="s">
        <v>27</v>
      </c>
      <c r="AS183" s="59" t="s">
        <v>27</v>
      </c>
      <c r="AT183" s="59" t="s">
        <v>27</v>
      </c>
      <c r="AU183" s="59" t="s">
        <v>27</v>
      </c>
      <c r="AV183" s="59" t="s">
        <v>27</v>
      </c>
      <c r="AW183" s="62"/>
      <c r="AX183" s="62" t="s">
        <v>747</v>
      </c>
      <c r="AY183" s="62">
        <v>24.114000000000001</v>
      </c>
      <c r="AZ183" s="62">
        <f>IF(Z183&gt;0,AY183/Z183,"")</f>
        <v>0.44655555555555559</v>
      </c>
      <c r="BA183" s="62">
        <f>IF(AY183&gt;0,Z183/AY183,"")</f>
        <v>2.2393630256282657</v>
      </c>
      <c r="BB183" s="62">
        <v>17.977</v>
      </c>
      <c r="BC183" s="62">
        <v>51</v>
      </c>
      <c r="BD183">
        <v>0.37560223549816918</v>
      </c>
      <c r="BE183" s="62"/>
      <c r="BF183" s="62"/>
      <c r="BG183" s="62"/>
      <c r="BH183" s="120">
        <v>17.977</v>
      </c>
      <c r="BI183" s="50"/>
      <c r="BJ183" s="50"/>
      <c r="BL183" s="50"/>
      <c r="BM183" s="50"/>
      <c r="BN183" s="50"/>
      <c r="BO183" s="50"/>
      <c r="BP183" s="50"/>
      <c r="BQ183" s="50"/>
      <c r="BR183" s="50"/>
      <c r="BS183" s="50"/>
      <c r="BT183" s="50"/>
      <c r="BU183" s="50"/>
      <c r="BV183" s="50"/>
      <c r="BW183" s="50"/>
      <c r="BX183" s="50"/>
      <c r="BY183" s="50"/>
      <c r="BZ183" s="50"/>
      <c r="CA183" s="50"/>
      <c r="CB183" s="50"/>
      <c r="CC183" s="50"/>
      <c r="CD183" s="50"/>
      <c r="CE183" s="50"/>
      <c r="CF183" s="50"/>
      <c r="CG183" s="50"/>
      <c r="CH183" s="50"/>
      <c r="CI183" s="50"/>
    </row>
    <row r="184" spans="1:87" ht="14.25" customHeight="1" x14ac:dyDescent="0.25">
      <c r="A184" s="58">
        <v>437</v>
      </c>
      <c r="B184" s="59" t="s">
        <v>78</v>
      </c>
      <c r="C184" s="59" t="s">
        <v>26</v>
      </c>
      <c r="D184" s="59" t="s">
        <v>34</v>
      </c>
      <c r="E184" s="59"/>
      <c r="F184" s="59" t="s">
        <v>35</v>
      </c>
      <c r="G184" s="58">
        <v>1</v>
      </c>
      <c r="H184" s="58">
        <v>19</v>
      </c>
      <c r="I184" s="59" t="s">
        <v>150</v>
      </c>
      <c r="J184" s="58">
        <v>82135906</v>
      </c>
      <c r="K184" s="58">
        <v>74.357142857142904</v>
      </c>
      <c r="L184" s="58">
        <v>0.68844984802431597</v>
      </c>
      <c r="M184" s="58">
        <v>6</v>
      </c>
      <c r="N184" s="60">
        <v>0</v>
      </c>
      <c r="O184" s="60">
        <v>0</v>
      </c>
      <c r="P184" s="58">
        <v>13</v>
      </c>
      <c r="Q184" s="58">
        <v>6</v>
      </c>
      <c r="R184" s="58">
        <v>1</v>
      </c>
      <c r="S184" s="58">
        <v>6</v>
      </c>
      <c r="T184" s="58">
        <v>2</v>
      </c>
      <c r="U184" s="58">
        <v>4</v>
      </c>
      <c r="V184" s="58">
        <v>1.5</v>
      </c>
      <c r="W184" s="59">
        <v>0</v>
      </c>
      <c r="X184" s="58">
        <v>1.5</v>
      </c>
      <c r="Y184" s="58">
        <v>7</v>
      </c>
      <c r="Z184" s="59">
        <f>SUM(M184:Y184)</f>
        <v>48</v>
      </c>
      <c r="AA184" s="59">
        <f>SUM(U184:X184)</f>
        <v>7</v>
      </c>
      <c r="AB184" t="s">
        <v>102</v>
      </c>
      <c r="AC184" s="59">
        <v>0</v>
      </c>
      <c r="AD184" s="58">
        <v>2</v>
      </c>
      <c r="AE184" s="58">
        <v>1</v>
      </c>
      <c r="AF184" s="58">
        <v>2</v>
      </c>
      <c r="AG184" s="58">
        <v>6</v>
      </c>
      <c r="AH184" s="59" t="s">
        <v>90</v>
      </c>
      <c r="AI184" s="58">
        <v>4</v>
      </c>
      <c r="AJ184" s="58">
        <v>1</v>
      </c>
      <c r="AK184" s="59" t="s">
        <v>206</v>
      </c>
      <c r="AL184" s="59">
        <f>IF(OR(NOT(ISBLANK(V184)),NOT(ISBLANK(W184)),NOT(ISBLANK(X184)),NOT(ISBLANK(Y184)),AD184=2,AD184=3),1,0)</f>
        <v>1</v>
      </c>
      <c r="AM184" s="59" t="s">
        <v>27</v>
      </c>
      <c r="AN184" s="59" t="s">
        <v>680</v>
      </c>
      <c r="AO184" s="58">
        <v>34</v>
      </c>
      <c r="AP184" s="59" t="s">
        <v>677</v>
      </c>
      <c r="AQ184" s="59" t="s">
        <v>712</v>
      </c>
      <c r="AR184" s="59" t="s">
        <v>27</v>
      </c>
      <c r="AS184" s="59" t="s">
        <v>713</v>
      </c>
      <c r="AT184" s="59" t="s">
        <v>27</v>
      </c>
      <c r="AU184" s="59" t="s">
        <v>27</v>
      </c>
      <c r="AV184" s="59" t="s">
        <v>27</v>
      </c>
      <c r="AW184" s="62"/>
      <c r="AX184" s="62" t="s">
        <v>748</v>
      </c>
      <c r="AY184" s="62">
        <v>21.56</v>
      </c>
      <c r="AZ184" s="62">
        <f>IF(Z184&gt;0,AY184/Z184,"")</f>
        <v>0.44916666666666666</v>
      </c>
      <c r="BA184" s="62">
        <f>IF(AY184&gt;0,Z184/AY184,"")</f>
        <v>2.2263450834879408</v>
      </c>
      <c r="BB184" s="62">
        <v>16.135000000000002</v>
      </c>
      <c r="BC184" s="62">
        <v>51</v>
      </c>
      <c r="BD184">
        <v>0.39855595667870036</v>
      </c>
      <c r="BE184" s="62"/>
      <c r="BF184" s="62"/>
      <c r="BG184" s="62"/>
      <c r="BH184" s="120">
        <v>16.134999999999998</v>
      </c>
      <c r="BI184" s="18"/>
      <c r="BJ184" s="18"/>
      <c r="BL184" s="18"/>
      <c r="BM184" s="18"/>
      <c r="BN184" s="18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</row>
    <row r="185" spans="1:87" ht="14.25" customHeight="1" x14ac:dyDescent="0.25">
      <c r="A185" s="58">
        <v>453</v>
      </c>
      <c r="B185" s="59" t="s">
        <v>78</v>
      </c>
      <c r="C185" s="59" t="s">
        <v>28</v>
      </c>
      <c r="D185" s="59" t="s">
        <v>34</v>
      </c>
      <c r="E185" s="59"/>
      <c r="F185" s="59" t="s">
        <v>35</v>
      </c>
      <c r="G185" s="58">
        <v>1</v>
      </c>
      <c r="H185" s="58">
        <v>19</v>
      </c>
      <c r="I185" s="59" t="s">
        <v>152</v>
      </c>
      <c r="J185" s="58">
        <v>792288984</v>
      </c>
      <c r="K185" s="58">
        <v>69.125</v>
      </c>
      <c r="L185" s="58">
        <v>0.79481132075471705</v>
      </c>
      <c r="M185" s="58">
        <v>12</v>
      </c>
      <c r="N185" s="60">
        <v>0</v>
      </c>
      <c r="O185" s="60">
        <v>0</v>
      </c>
      <c r="P185" s="58">
        <v>28</v>
      </c>
      <c r="Q185" s="58">
        <v>16</v>
      </c>
      <c r="R185" s="58">
        <v>1</v>
      </c>
      <c r="S185" s="58">
        <v>16</v>
      </c>
      <c r="T185" s="58">
        <v>1</v>
      </c>
      <c r="U185" s="58">
        <v>5</v>
      </c>
      <c r="V185" s="58">
        <v>5</v>
      </c>
      <c r="W185" s="59">
        <v>0</v>
      </c>
      <c r="X185" s="58">
        <v>3</v>
      </c>
      <c r="Y185" s="58">
        <v>13</v>
      </c>
      <c r="Z185" s="59">
        <f>SUM(M185:Y185)</f>
        <v>100</v>
      </c>
      <c r="AA185" s="59">
        <f>SUM(U185:X185)</f>
        <v>13</v>
      </c>
      <c r="AB185" t="s">
        <v>99</v>
      </c>
      <c r="AC185" s="59">
        <v>0</v>
      </c>
      <c r="AD185" s="58">
        <v>4</v>
      </c>
      <c r="AE185" s="58">
        <v>7</v>
      </c>
      <c r="AF185" s="58">
        <v>4</v>
      </c>
      <c r="AG185" s="58">
        <v>19</v>
      </c>
      <c r="AH185" s="59" t="s">
        <v>90</v>
      </c>
      <c r="AI185" s="58">
        <v>4</v>
      </c>
      <c r="AJ185" s="58">
        <v>1</v>
      </c>
      <c r="AK185" s="59" t="s">
        <v>207</v>
      </c>
      <c r="AL185" s="59">
        <f>IF(OR(NOT(ISBLANK(V185)),NOT(ISBLANK(W185)),NOT(ISBLANK(X185)),NOT(ISBLANK(Y185)),AD185=2,AD185=3),1,0)</f>
        <v>1</v>
      </c>
      <c r="AM185" s="59" t="s">
        <v>27</v>
      </c>
      <c r="AN185" s="59" t="s">
        <v>673</v>
      </c>
      <c r="AO185" s="58">
        <v>23</v>
      </c>
      <c r="AP185" s="59" t="s">
        <v>677</v>
      </c>
      <c r="AQ185" s="59" t="s">
        <v>714</v>
      </c>
      <c r="AR185" s="59" t="s">
        <v>695</v>
      </c>
      <c r="AS185" s="59" t="s">
        <v>27</v>
      </c>
      <c r="AT185" s="59" t="s">
        <v>27</v>
      </c>
      <c r="AU185" s="59" t="s">
        <v>27</v>
      </c>
      <c r="AV185" s="59" t="s">
        <v>27</v>
      </c>
      <c r="AW185" s="62"/>
      <c r="AX185" s="62" t="s">
        <v>747</v>
      </c>
      <c r="AY185" s="62">
        <v>19.016999999999999</v>
      </c>
      <c r="AZ185" s="62">
        <f>IF(Z185&gt;0,AY185/Z185,"")</f>
        <v>0.19017000000000001</v>
      </c>
      <c r="BA185" s="62">
        <f>IF(AY185&gt;0,Z185/AY185,"")</f>
        <v>5.2584529631382448</v>
      </c>
      <c r="BB185" s="62">
        <v>7.6669999999999998</v>
      </c>
      <c r="BC185" s="62">
        <v>80</v>
      </c>
      <c r="BD185">
        <v>0.48182053717937645</v>
      </c>
      <c r="BE185" s="62" t="s">
        <v>102</v>
      </c>
      <c r="BF185" s="62">
        <v>1</v>
      </c>
      <c r="BG185" s="62"/>
      <c r="BH185" s="120">
        <v>7.6669999999999998</v>
      </c>
      <c r="BI185" s="18"/>
      <c r="BJ185" s="18"/>
      <c r="BL185" s="18"/>
      <c r="BM185" s="18"/>
      <c r="BN185" s="18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</row>
    <row r="186" spans="1:87" ht="14.25" customHeight="1" x14ac:dyDescent="0.25">
      <c r="A186" s="58">
        <v>469</v>
      </c>
      <c r="B186" s="59" t="s">
        <v>78</v>
      </c>
      <c r="C186" s="59" t="s">
        <v>26</v>
      </c>
      <c r="D186" s="59" t="s">
        <v>34</v>
      </c>
      <c r="E186" s="59"/>
      <c r="F186" s="59" t="s">
        <v>35</v>
      </c>
      <c r="G186" s="58">
        <v>1</v>
      </c>
      <c r="H186" s="58">
        <v>19</v>
      </c>
      <c r="I186" s="59" t="s">
        <v>154</v>
      </c>
      <c r="J186" s="58">
        <v>851786688</v>
      </c>
      <c r="K186" s="58">
        <v>0</v>
      </c>
      <c r="L186" s="58">
        <v>0</v>
      </c>
      <c r="M186" s="58">
        <v>2</v>
      </c>
      <c r="N186" s="60">
        <v>0</v>
      </c>
      <c r="O186" s="60">
        <v>0</v>
      </c>
      <c r="P186" s="58">
        <v>4</v>
      </c>
      <c r="Q186" s="58">
        <v>2</v>
      </c>
      <c r="R186" s="60">
        <v>0</v>
      </c>
      <c r="S186" s="58">
        <v>2</v>
      </c>
      <c r="T186" s="58">
        <v>1</v>
      </c>
      <c r="U186" s="60">
        <v>0</v>
      </c>
      <c r="V186" s="60">
        <v>0</v>
      </c>
      <c r="W186" s="59">
        <v>0</v>
      </c>
      <c r="X186" s="60">
        <v>0</v>
      </c>
      <c r="Y186" s="60">
        <v>0</v>
      </c>
      <c r="Z186" s="59">
        <f>SUM(M186:Y186)</f>
        <v>11</v>
      </c>
      <c r="AA186" s="59">
        <f>SUM(U186:X186)</f>
        <v>0</v>
      </c>
      <c r="AC186" s="59">
        <v>0</v>
      </c>
      <c r="AD186" s="58">
        <v>1</v>
      </c>
      <c r="AE186" s="58">
        <v>0</v>
      </c>
      <c r="AF186" s="58">
        <v>0</v>
      </c>
      <c r="AG186" s="58">
        <v>2</v>
      </c>
      <c r="AH186" s="59" t="s">
        <v>90</v>
      </c>
      <c r="AI186" s="58">
        <v>4</v>
      </c>
      <c r="AJ186" s="60"/>
      <c r="AK186" s="59" t="s">
        <v>208</v>
      </c>
      <c r="AL186" s="59">
        <f>IF(OR(NOT(ISBLANK(V186)),NOT(ISBLANK(W186)),NOT(ISBLANK(X186)),NOT(ISBLANK(Y186)),AD186=2,AD186=3),1,0)</f>
        <v>1</v>
      </c>
      <c r="AM186" s="59" t="s">
        <v>27</v>
      </c>
      <c r="AN186" s="59" t="s">
        <v>680</v>
      </c>
      <c r="AO186" s="58">
        <v>30</v>
      </c>
      <c r="AP186" s="59" t="s">
        <v>715</v>
      </c>
      <c r="AQ186" s="59" t="s">
        <v>716</v>
      </c>
      <c r="AR186" s="59" t="s">
        <v>27</v>
      </c>
      <c r="AS186" s="59" t="s">
        <v>717</v>
      </c>
      <c r="AT186" s="59" t="s">
        <v>692</v>
      </c>
      <c r="AU186" s="59" t="s">
        <v>695</v>
      </c>
      <c r="AV186" s="59" t="s">
        <v>27</v>
      </c>
      <c r="AW186" s="62"/>
      <c r="AX186" s="62" t="s">
        <v>746</v>
      </c>
      <c r="AY186" s="62">
        <v>19.013000000000002</v>
      </c>
      <c r="AZ186" s="62">
        <f>IF(Z186&gt;0,AY186/Z186,"")</f>
        <v>1.7284545454545457</v>
      </c>
      <c r="BA186" s="62">
        <f>IF(AY186&gt;0,Z186/AY186,"")</f>
        <v>0.57855151738284327</v>
      </c>
      <c r="BB186" s="62"/>
      <c r="BC186" s="62">
        <v>24</v>
      </c>
      <c r="BD186">
        <v>0</v>
      </c>
      <c r="BE186" s="62"/>
      <c r="BF186" s="62"/>
      <c r="BG186" s="62"/>
      <c r="BI186" s="50"/>
      <c r="BJ186" s="50"/>
      <c r="BL186" s="50"/>
      <c r="BM186" s="50"/>
      <c r="BN186" s="50"/>
      <c r="BO186" s="50"/>
      <c r="BP186" s="50"/>
      <c r="BQ186" s="50"/>
      <c r="BR186" s="50"/>
      <c r="BS186" s="50"/>
      <c r="BT186" s="50"/>
      <c r="BU186" s="50"/>
      <c r="BV186" s="50"/>
      <c r="BW186" s="50"/>
      <c r="BX186" s="50"/>
      <c r="BY186" s="50"/>
      <c r="BZ186" s="50"/>
      <c r="CA186" s="50"/>
      <c r="CB186" s="50"/>
      <c r="CC186" s="50"/>
      <c r="CD186" s="50"/>
      <c r="CE186" s="50"/>
      <c r="CF186" s="50"/>
      <c r="CG186" s="50"/>
      <c r="CH186" s="50"/>
      <c r="CI186" s="50"/>
    </row>
    <row r="187" spans="1:87" ht="14.25" customHeight="1" x14ac:dyDescent="0.25">
      <c r="A187" s="58">
        <v>474</v>
      </c>
      <c r="B187" s="59" t="s">
        <v>78</v>
      </c>
      <c r="C187" s="59" t="s">
        <v>28</v>
      </c>
      <c r="D187" s="59" t="s">
        <v>34</v>
      </c>
      <c r="E187" s="59"/>
      <c r="F187" s="59" t="s">
        <v>35</v>
      </c>
      <c r="G187" s="58">
        <v>1</v>
      </c>
      <c r="H187" s="58">
        <v>19</v>
      </c>
      <c r="I187" s="59" t="s">
        <v>158</v>
      </c>
      <c r="J187" s="58">
        <v>927618937</v>
      </c>
      <c r="K187" s="58">
        <v>52.625</v>
      </c>
      <c r="L187" s="58">
        <v>0.48349056603773599</v>
      </c>
      <c r="M187" s="58">
        <v>4</v>
      </c>
      <c r="N187" s="60">
        <v>0</v>
      </c>
      <c r="O187" s="60">
        <v>0</v>
      </c>
      <c r="P187" s="58">
        <v>7</v>
      </c>
      <c r="Q187" s="58">
        <v>3</v>
      </c>
      <c r="R187" s="58">
        <v>1</v>
      </c>
      <c r="S187" s="58">
        <v>3</v>
      </c>
      <c r="T187" s="58">
        <v>2</v>
      </c>
      <c r="U187" s="60">
        <v>0</v>
      </c>
      <c r="V187" s="60">
        <v>0</v>
      </c>
      <c r="W187" s="61">
        <v>1</v>
      </c>
      <c r="X187" s="60">
        <v>0</v>
      </c>
      <c r="Y187" s="58">
        <v>1</v>
      </c>
      <c r="Z187" s="59">
        <f>SUM(M187:Y187)</f>
        <v>22</v>
      </c>
      <c r="AA187" s="59">
        <f>SUM(U187:X187)</f>
        <v>1</v>
      </c>
      <c r="AB187" t="s">
        <v>89</v>
      </c>
      <c r="AC187" s="59">
        <v>0</v>
      </c>
      <c r="AD187" s="58">
        <v>1</v>
      </c>
      <c r="AE187" s="58">
        <v>1</v>
      </c>
      <c r="AF187" s="58">
        <v>0</v>
      </c>
      <c r="AG187" s="58">
        <v>3</v>
      </c>
      <c r="AH187" s="59" t="s">
        <v>90</v>
      </c>
      <c r="AI187" s="58">
        <v>4</v>
      </c>
      <c r="AJ187" s="60"/>
      <c r="AK187" s="59" t="s">
        <v>209</v>
      </c>
      <c r="AL187" s="59">
        <f>IF(OR(NOT(ISBLANK(V187)),NOT(ISBLANK(W187)),NOT(ISBLANK(X187)),NOT(ISBLANK(Y187)),AD187=2,AD187=3),1,0)</f>
        <v>1</v>
      </c>
      <c r="AM187" s="59" t="s">
        <v>27</v>
      </c>
      <c r="AN187" s="59" t="s">
        <v>673</v>
      </c>
      <c r="AO187" s="58">
        <v>25</v>
      </c>
      <c r="AP187" s="59" t="s">
        <v>677</v>
      </c>
      <c r="AQ187" s="59" t="s">
        <v>721</v>
      </c>
      <c r="AR187" s="59" t="s">
        <v>27</v>
      </c>
      <c r="AS187" s="59" t="s">
        <v>686</v>
      </c>
      <c r="AT187" s="59" t="s">
        <v>27</v>
      </c>
      <c r="AU187" s="59" t="s">
        <v>27</v>
      </c>
      <c r="AV187" s="59" t="s">
        <v>27</v>
      </c>
      <c r="AW187" s="62"/>
      <c r="AX187" s="62" t="s">
        <v>747</v>
      </c>
      <c r="AY187" s="62">
        <v>27.993000000000002</v>
      </c>
      <c r="AZ187" s="62">
        <f>IF(Z187&gt;0,AY187/Z187,"")</f>
        <v>1.272409090909091</v>
      </c>
      <c r="BA187" s="62">
        <f>IF(AY187&gt;0,Z187/AY187,"")</f>
        <v>0.78591076340513699</v>
      </c>
      <c r="BB187" s="62">
        <v>12.479000000000001</v>
      </c>
      <c r="BC187" s="62">
        <v>51</v>
      </c>
      <c r="BD187">
        <v>1.3121207151057896E-3</v>
      </c>
      <c r="BE187" s="62"/>
      <c r="BF187" s="62"/>
      <c r="BG187" s="62"/>
      <c r="BH187" s="121">
        <v>12.479000000000001</v>
      </c>
      <c r="BI187" s="18"/>
      <c r="BJ187" s="18"/>
      <c r="BL187" s="18"/>
      <c r="BM187" s="18"/>
      <c r="BN187" s="18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</row>
    <row r="188" spans="1:87" ht="14.25" customHeight="1" x14ac:dyDescent="0.25">
      <c r="A188" s="58">
        <v>490</v>
      </c>
      <c r="B188" s="59" t="s">
        <v>78</v>
      </c>
      <c r="C188" s="59" t="s">
        <v>26</v>
      </c>
      <c r="D188" s="59" t="s">
        <v>34</v>
      </c>
      <c r="E188" s="59"/>
      <c r="F188" s="59" t="s">
        <v>35</v>
      </c>
      <c r="G188" s="58">
        <v>1</v>
      </c>
      <c r="H188" s="58">
        <v>19</v>
      </c>
      <c r="I188" s="59" t="s">
        <v>161</v>
      </c>
      <c r="J188" s="58">
        <v>1015887</v>
      </c>
      <c r="K188" s="58">
        <v>74.357142857142904</v>
      </c>
      <c r="L188" s="58">
        <v>0.68844984802431597</v>
      </c>
      <c r="M188" s="60">
        <v>0</v>
      </c>
      <c r="N188" s="60">
        <v>0</v>
      </c>
      <c r="O188" s="60">
        <v>0</v>
      </c>
      <c r="P188" s="60">
        <v>0</v>
      </c>
      <c r="Q188" s="60">
        <v>0</v>
      </c>
      <c r="R188" s="60">
        <v>0</v>
      </c>
      <c r="S188" s="60">
        <v>0</v>
      </c>
      <c r="T188" s="60">
        <v>0</v>
      </c>
      <c r="U188" s="60">
        <v>0</v>
      </c>
      <c r="V188" s="60">
        <v>0</v>
      </c>
      <c r="W188" s="59">
        <v>0</v>
      </c>
      <c r="X188" s="60">
        <v>0</v>
      </c>
      <c r="Y188" s="60">
        <v>0</v>
      </c>
      <c r="Z188" s="59">
        <f>SUM(M188:Y188)</f>
        <v>0</v>
      </c>
      <c r="AA188" s="59">
        <f>SUM(U188:X188)</f>
        <v>0</v>
      </c>
      <c r="AB188" t="s">
        <v>102</v>
      </c>
      <c r="AC188" s="59">
        <v>0</v>
      </c>
      <c r="AD188" s="58">
        <v>0</v>
      </c>
      <c r="AE188" s="58">
        <v>0</v>
      </c>
      <c r="AF188" s="58">
        <v>0</v>
      </c>
      <c r="AG188" s="58">
        <v>0</v>
      </c>
      <c r="AH188" s="59" t="s">
        <v>90</v>
      </c>
      <c r="AI188" s="58">
        <v>4</v>
      </c>
      <c r="AJ188" s="60"/>
      <c r="AK188" s="59" t="s">
        <v>210</v>
      </c>
      <c r="AL188" s="59">
        <f>IF(OR(NOT(ISBLANK(V188)),NOT(ISBLANK(W188)),NOT(ISBLANK(X188)),NOT(ISBLANK(Y188)),AD188=2,AD188=3),1,0)</f>
        <v>1</v>
      </c>
      <c r="AM188" s="59" t="s">
        <v>27</v>
      </c>
      <c r="AN188" s="59" t="s">
        <v>680</v>
      </c>
      <c r="AO188" s="58">
        <v>31</v>
      </c>
      <c r="AP188" s="59" t="s">
        <v>674</v>
      </c>
      <c r="AQ188" s="59" t="s">
        <v>722</v>
      </c>
      <c r="AR188" s="59" t="s">
        <v>27</v>
      </c>
      <c r="AS188" s="59" t="s">
        <v>723</v>
      </c>
      <c r="AT188" s="59" t="s">
        <v>27</v>
      </c>
      <c r="AU188" s="59" t="s">
        <v>27</v>
      </c>
      <c r="AV188" s="59" t="s">
        <v>27</v>
      </c>
      <c r="AW188" s="62"/>
      <c r="AX188" s="62" t="s">
        <v>748</v>
      </c>
      <c r="AY188" s="62">
        <v>73.679000000000002</v>
      </c>
      <c r="AZ188" s="62" t="str">
        <f>IF(Z188&gt;0,AY188/Z188,"")</f>
        <v/>
      </c>
      <c r="BA188" s="62">
        <f>IF(AY188&gt;0,Z188/AY188,"")</f>
        <v>0</v>
      </c>
      <c r="BB188" s="62">
        <v>10.516</v>
      </c>
      <c r="BC188" s="62">
        <v>27</v>
      </c>
      <c r="BE188" s="62"/>
      <c r="BF188" s="62"/>
      <c r="BG188" s="62"/>
      <c r="BH188">
        <v>10.516</v>
      </c>
      <c r="BI188" s="18"/>
      <c r="BJ188" s="18"/>
      <c r="BL188" s="18"/>
      <c r="BM188" s="18"/>
      <c r="BN188" s="18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</row>
    <row r="189" spans="1:87" ht="14.25" customHeight="1" x14ac:dyDescent="0.25">
      <c r="A189" s="58">
        <v>495</v>
      </c>
      <c r="B189" s="59" t="s">
        <v>78</v>
      </c>
      <c r="C189" s="59" t="s">
        <v>28</v>
      </c>
      <c r="D189" s="59" t="s">
        <v>34</v>
      </c>
      <c r="E189" s="59"/>
      <c r="F189" s="59" t="s">
        <v>35</v>
      </c>
      <c r="G189" s="58">
        <v>1</v>
      </c>
      <c r="H189" s="58">
        <v>19</v>
      </c>
      <c r="I189" s="59" t="s">
        <v>165</v>
      </c>
      <c r="J189" s="58">
        <v>1412134207</v>
      </c>
      <c r="K189" s="58">
        <v>0</v>
      </c>
      <c r="L189" s="58">
        <v>0</v>
      </c>
      <c r="M189" s="58">
        <v>3</v>
      </c>
      <c r="N189" s="60">
        <v>0</v>
      </c>
      <c r="O189" s="60">
        <v>0</v>
      </c>
      <c r="P189" s="58">
        <v>7</v>
      </c>
      <c r="Q189" s="58">
        <v>4</v>
      </c>
      <c r="R189" s="60">
        <v>0</v>
      </c>
      <c r="S189" s="58">
        <v>4</v>
      </c>
      <c r="T189" s="58">
        <v>2</v>
      </c>
      <c r="U189" s="60">
        <v>0</v>
      </c>
      <c r="V189" s="58">
        <v>5</v>
      </c>
      <c r="W189" s="59">
        <v>0</v>
      </c>
      <c r="X189" s="58">
        <v>1</v>
      </c>
      <c r="Y189" s="58">
        <v>6</v>
      </c>
      <c r="Z189" s="59">
        <f>SUM(M189:Y189)</f>
        <v>32</v>
      </c>
      <c r="AA189" s="59">
        <f>SUM(U189:X189)</f>
        <v>6</v>
      </c>
      <c r="AC189" s="59">
        <v>0</v>
      </c>
      <c r="AD189" s="58">
        <v>2</v>
      </c>
      <c r="AE189" s="58">
        <v>4</v>
      </c>
      <c r="AF189" s="58">
        <v>1</v>
      </c>
      <c r="AG189" s="58">
        <v>17</v>
      </c>
      <c r="AH189" s="59" t="s">
        <v>109</v>
      </c>
      <c r="AI189" s="58">
        <v>2</v>
      </c>
      <c r="AJ189" s="58">
        <v>1</v>
      </c>
      <c r="AK189" s="59" t="s">
        <v>211</v>
      </c>
      <c r="AL189" s="59">
        <f>IF(OR(NOT(ISBLANK(V189)),NOT(ISBLANK(W189)),NOT(ISBLANK(X189)),NOT(ISBLANK(Y189)),AD189=2,AD189=3),1,0)</f>
        <v>1</v>
      </c>
      <c r="AM189" s="59" t="s">
        <v>27</v>
      </c>
      <c r="AN189" s="59" t="s">
        <v>680</v>
      </c>
      <c r="AO189" s="58">
        <v>25</v>
      </c>
      <c r="AP189" s="59" t="s">
        <v>677</v>
      </c>
      <c r="AQ189" s="59" t="s">
        <v>705</v>
      </c>
      <c r="AR189" s="59" t="s">
        <v>27</v>
      </c>
      <c r="AS189" s="59" t="s">
        <v>27</v>
      </c>
      <c r="AT189" s="59" t="s">
        <v>27</v>
      </c>
      <c r="AU189" s="59" t="s">
        <v>27</v>
      </c>
      <c r="AV189" s="59" t="s">
        <v>27</v>
      </c>
      <c r="AW189" s="62"/>
      <c r="AX189" s="62" t="s">
        <v>747</v>
      </c>
      <c r="AY189" s="62">
        <v>21.652000000000001</v>
      </c>
      <c r="AZ189" s="62">
        <f>IF(Z189&gt;0,AY189/Z189,"")</f>
        <v>0.67662500000000003</v>
      </c>
      <c r="BA189" s="62">
        <f>IF(AY189&gt;0,Z189/AY189,"")</f>
        <v>1.4779235174579715</v>
      </c>
      <c r="BB189" s="62"/>
      <c r="BC189" s="62">
        <v>70</v>
      </c>
      <c r="BD189">
        <v>0.81382139476175452</v>
      </c>
      <c r="BE189" s="62"/>
      <c r="BF189" s="62"/>
      <c r="BG189" s="62"/>
      <c r="BI189" s="18"/>
      <c r="BJ189" s="18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</row>
    <row r="190" spans="1:87" ht="14.25" customHeight="1" x14ac:dyDescent="0.25">
      <c r="A190" s="58">
        <v>511</v>
      </c>
      <c r="B190" s="59" t="s">
        <v>78</v>
      </c>
      <c r="C190" s="59" t="s">
        <v>28</v>
      </c>
      <c r="D190" s="59" t="s">
        <v>34</v>
      </c>
      <c r="E190" s="59"/>
      <c r="F190" s="59" t="s">
        <v>35</v>
      </c>
      <c r="G190" s="58">
        <v>1</v>
      </c>
      <c r="H190" s="58">
        <v>19</v>
      </c>
      <c r="I190" s="59" t="s">
        <v>167</v>
      </c>
      <c r="J190" s="58">
        <v>912215825</v>
      </c>
      <c r="K190" s="58">
        <v>0</v>
      </c>
      <c r="L190" s="58">
        <v>0</v>
      </c>
      <c r="M190" s="58">
        <v>4</v>
      </c>
      <c r="N190" s="60">
        <v>0</v>
      </c>
      <c r="O190" s="58">
        <v>2</v>
      </c>
      <c r="P190" s="58">
        <v>5</v>
      </c>
      <c r="Q190" s="58">
        <v>1</v>
      </c>
      <c r="R190" s="60">
        <v>0</v>
      </c>
      <c r="S190" s="58">
        <v>1</v>
      </c>
      <c r="T190" s="58">
        <v>2</v>
      </c>
      <c r="U190" s="60">
        <v>0</v>
      </c>
      <c r="V190" s="60">
        <v>0</v>
      </c>
      <c r="W190" s="59">
        <v>0</v>
      </c>
      <c r="X190" s="60">
        <v>0</v>
      </c>
      <c r="Y190" s="60">
        <v>0</v>
      </c>
      <c r="Z190" s="59">
        <f>SUM(M190:Y190)</f>
        <v>15</v>
      </c>
      <c r="AA190" s="59">
        <f>SUM(U190:X190)</f>
        <v>0</v>
      </c>
      <c r="AC190" s="59">
        <v>0</v>
      </c>
      <c r="AD190" s="58">
        <v>1</v>
      </c>
      <c r="AE190" s="58">
        <v>1</v>
      </c>
      <c r="AF190" s="58">
        <v>1</v>
      </c>
      <c r="AG190" s="58">
        <v>6</v>
      </c>
      <c r="AH190" s="59" t="s">
        <v>93</v>
      </c>
      <c r="AI190" s="58">
        <v>2</v>
      </c>
      <c r="AJ190" s="58">
        <v>1</v>
      </c>
      <c r="AK190" s="59" t="s">
        <v>212</v>
      </c>
      <c r="AL190" s="59">
        <f>IF(OR(NOT(ISBLANK(V190)),NOT(ISBLANK(W190)),NOT(ISBLANK(X190)),NOT(ISBLANK(Y190)),AD190=2,AD190=3),1,0)</f>
        <v>1</v>
      </c>
      <c r="AM190" s="59" t="s">
        <v>27</v>
      </c>
      <c r="AN190" s="59" t="s">
        <v>680</v>
      </c>
      <c r="AO190" s="63">
        <v>28</v>
      </c>
      <c r="AP190" s="63" t="s">
        <v>677</v>
      </c>
      <c r="AQ190" s="63" t="s">
        <v>691</v>
      </c>
      <c r="AR190" s="63"/>
      <c r="AS190" s="63"/>
      <c r="AT190" s="63"/>
      <c r="AU190" s="63"/>
      <c r="AV190" s="63"/>
      <c r="AW190" s="62"/>
      <c r="AX190" s="62" t="s">
        <v>747</v>
      </c>
      <c r="AY190" s="62">
        <v>18.983000000000001</v>
      </c>
      <c r="AZ190" s="62">
        <f>IF(Z190&gt;0,AY190/Z190,"")</f>
        <v>1.2655333333333334</v>
      </c>
      <c r="BA190" s="62">
        <f>IF(AY190&gt;0,Z190/AY190,"")</f>
        <v>0.79018068798398566</v>
      </c>
      <c r="BB190" s="62"/>
      <c r="BC190" s="62">
        <v>51</v>
      </c>
      <c r="BD190">
        <v>0</v>
      </c>
      <c r="BE190" s="62"/>
      <c r="BF190" s="62"/>
      <c r="BG190" s="62"/>
      <c r="BI190" s="50"/>
      <c r="BJ190" s="50"/>
      <c r="BL190" s="50"/>
      <c r="BM190" s="50"/>
      <c r="BN190" s="50"/>
      <c r="BO190" s="50"/>
      <c r="BP190" s="50"/>
      <c r="BQ190" s="50"/>
      <c r="BR190" s="50"/>
      <c r="BS190" s="50"/>
      <c r="BT190" s="50"/>
      <c r="BU190" s="50"/>
      <c r="BV190" s="50"/>
      <c r="BW190" s="50"/>
      <c r="BX190" s="50"/>
      <c r="BY190" s="50"/>
      <c r="BZ190" s="50"/>
      <c r="CA190" s="50"/>
      <c r="CB190" s="50"/>
      <c r="CC190" s="50"/>
      <c r="CD190" s="50"/>
      <c r="CE190" s="50"/>
      <c r="CF190" s="50"/>
      <c r="CG190" s="50"/>
      <c r="CH190" s="50"/>
      <c r="CI190" s="50"/>
    </row>
    <row r="191" spans="1:87" ht="14.25" customHeight="1" x14ac:dyDescent="0.25">
      <c r="A191" s="58">
        <v>515</v>
      </c>
      <c r="B191" s="59" t="s">
        <v>78</v>
      </c>
      <c r="C191" s="59" t="s">
        <v>28</v>
      </c>
      <c r="D191" s="59" t="s">
        <v>34</v>
      </c>
      <c r="E191" s="59"/>
      <c r="F191" s="59" t="s">
        <v>35</v>
      </c>
      <c r="G191" s="58">
        <v>1</v>
      </c>
      <c r="H191" s="58">
        <v>19</v>
      </c>
      <c r="I191" s="59" t="s">
        <v>169</v>
      </c>
      <c r="J191" s="58">
        <v>178114327</v>
      </c>
      <c r="K191" s="58">
        <v>69.125</v>
      </c>
      <c r="L191" s="58">
        <v>0.79481132075471705</v>
      </c>
      <c r="M191" s="58">
        <v>2</v>
      </c>
      <c r="N191" s="60">
        <v>0</v>
      </c>
      <c r="O191" s="60">
        <v>0</v>
      </c>
      <c r="P191" s="58">
        <v>4</v>
      </c>
      <c r="Q191" s="58">
        <v>2</v>
      </c>
      <c r="R191" s="58">
        <v>1</v>
      </c>
      <c r="S191" s="58">
        <v>2</v>
      </c>
      <c r="T191" s="58">
        <v>1</v>
      </c>
      <c r="U191" s="58">
        <v>1</v>
      </c>
      <c r="V191" s="58">
        <v>1.5</v>
      </c>
      <c r="W191" s="59">
        <v>0</v>
      </c>
      <c r="X191" s="58">
        <v>0.5</v>
      </c>
      <c r="Y191" s="58">
        <v>3</v>
      </c>
      <c r="Z191" s="59">
        <f>SUM(M191:Y191)</f>
        <v>18</v>
      </c>
      <c r="AA191" s="59">
        <f>SUM(U191:X191)</f>
        <v>3</v>
      </c>
      <c r="AB191" t="s">
        <v>99</v>
      </c>
      <c r="AC191" s="59">
        <v>0</v>
      </c>
      <c r="AD191" s="58">
        <v>2</v>
      </c>
      <c r="AE191" s="58">
        <v>1</v>
      </c>
      <c r="AF191" s="58">
        <v>0</v>
      </c>
      <c r="AG191" s="58">
        <v>5</v>
      </c>
      <c r="AH191" s="59" t="s">
        <v>90</v>
      </c>
      <c r="AI191" s="58">
        <v>4</v>
      </c>
      <c r="AJ191" s="58">
        <v>1</v>
      </c>
      <c r="AK191" s="59" t="s">
        <v>213</v>
      </c>
      <c r="AL191" s="59">
        <f>IF(OR(NOT(ISBLANK(V191)),NOT(ISBLANK(W191)),NOT(ISBLANK(X191)),NOT(ISBLANK(Y191)),AD191=2,AD191=3),1,0)</f>
        <v>1</v>
      </c>
      <c r="AM191" s="59" t="s">
        <v>27</v>
      </c>
      <c r="AN191" s="59" t="s">
        <v>680</v>
      </c>
      <c r="AO191" s="58">
        <v>31</v>
      </c>
      <c r="AP191" s="59" t="s">
        <v>677</v>
      </c>
      <c r="AQ191" s="59" t="s">
        <v>694</v>
      </c>
      <c r="AR191" s="59" t="s">
        <v>27</v>
      </c>
      <c r="AS191" s="59" t="s">
        <v>27</v>
      </c>
      <c r="AT191" s="59" t="s">
        <v>692</v>
      </c>
      <c r="AU191" s="59" t="s">
        <v>27</v>
      </c>
      <c r="AV191" s="59" t="s">
        <v>696</v>
      </c>
      <c r="AW191" s="62"/>
      <c r="AX191" s="62" t="s">
        <v>746</v>
      </c>
      <c r="AY191" s="62">
        <v>15.836</v>
      </c>
      <c r="AZ191" s="62">
        <f>IF(Z191&gt;0,AY191/Z191,"")</f>
        <v>0.87977777777777777</v>
      </c>
      <c r="BA191" s="62">
        <f>IF(AY191&gt;0,Z191/AY191,"")</f>
        <v>1.1366506693609497</v>
      </c>
      <c r="BB191" s="62">
        <v>15.332000000000001</v>
      </c>
      <c r="BC191" s="62">
        <v>51</v>
      </c>
      <c r="BD191">
        <v>0.89610389610389607</v>
      </c>
      <c r="BE191" s="62" t="s">
        <v>99</v>
      </c>
      <c r="BF191" s="62"/>
      <c r="BG191" s="62">
        <v>1</v>
      </c>
      <c r="BH191">
        <v>15.332000000000001</v>
      </c>
      <c r="BI191" s="18"/>
      <c r="BJ191" s="18"/>
      <c r="BL191" s="18"/>
      <c r="BM191" s="18"/>
      <c r="BN191" s="18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</row>
    <row r="192" spans="1:87" ht="14.25" customHeight="1" x14ac:dyDescent="0.25">
      <c r="A192" s="58">
        <v>531</v>
      </c>
      <c r="B192" s="59" t="s">
        <v>78</v>
      </c>
      <c r="C192" s="59" t="s">
        <v>28</v>
      </c>
      <c r="D192" s="59" t="s">
        <v>34</v>
      </c>
      <c r="E192" s="59"/>
      <c r="F192" s="59" t="s">
        <v>35</v>
      </c>
      <c r="G192" s="58">
        <v>1</v>
      </c>
      <c r="H192" s="58">
        <v>19</v>
      </c>
      <c r="I192" s="59" t="s">
        <v>171</v>
      </c>
      <c r="J192" s="58">
        <v>8518124088</v>
      </c>
      <c r="K192" s="58">
        <v>52.625</v>
      </c>
      <c r="L192" s="58">
        <v>0.48349056603773599</v>
      </c>
      <c r="M192" s="58">
        <v>2</v>
      </c>
      <c r="N192" s="60">
        <v>0</v>
      </c>
      <c r="O192" s="60">
        <v>0</v>
      </c>
      <c r="P192" s="58">
        <v>3</v>
      </c>
      <c r="Q192" s="58">
        <v>1</v>
      </c>
      <c r="R192" s="58">
        <v>1</v>
      </c>
      <c r="S192" s="58">
        <v>1</v>
      </c>
      <c r="T192" s="58">
        <v>1</v>
      </c>
      <c r="U192" s="58">
        <v>1</v>
      </c>
      <c r="V192" s="60">
        <v>0</v>
      </c>
      <c r="W192" s="59">
        <v>0</v>
      </c>
      <c r="X192" s="60">
        <v>0</v>
      </c>
      <c r="Y192" s="58">
        <v>1</v>
      </c>
      <c r="Z192" s="59">
        <f>SUM(M192:Y192)</f>
        <v>11</v>
      </c>
      <c r="AA192" s="59">
        <f>SUM(U192:X192)</f>
        <v>1</v>
      </c>
      <c r="AB192" t="s">
        <v>89</v>
      </c>
      <c r="AC192" s="59">
        <v>0</v>
      </c>
      <c r="AD192" s="58">
        <v>0</v>
      </c>
      <c r="AE192" s="58">
        <v>0</v>
      </c>
      <c r="AF192" s="58">
        <v>0</v>
      </c>
      <c r="AG192" s="58">
        <v>1</v>
      </c>
      <c r="AH192" s="59" t="s">
        <v>90</v>
      </c>
      <c r="AI192" s="58">
        <v>4</v>
      </c>
      <c r="AJ192" s="60"/>
      <c r="AK192" s="59" t="s">
        <v>214</v>
      </c>
      <c r="AL192" s="59">
        <f>IF(OR(NOT(ISBLANK(V192)),NOT(ISBLANK(W192)),NOT(ISBLANK(X192)),NOT(ISBLANK(Y192)),AD192=2,AD192=3),1,0)</f>
        <v>1</v>
      </c>
      <c r="AM192" s="59" t="s">
        <v>27</v>
      </c>
      <c r="AN192" s="59" t="s">
        <v>680</v>
      </c>
      <c r="AO192" s="58">
        <v>25</v>
      </c>
      <c r="AP192" s="59" t="s">
        <v>677</v>
      </c>
      <c r="AQ192" s="59" t="s">
        <v>725</v>
      </c>
      <c r="AR192" s="59" t="s">
        <v>27</v>
      </c>
      <c r="AS192" s="59" t="s">
        <v>726</v>
      </c>
      <c r="AT192" s="59" t="s">
        <v>27</v>
      </c>
      <c r="AU192" s="59" t="s">
        <v>27</v>
      </c>
      <c r="AV192" s="59" t="s">
        <v>27</v>
      </c>
      <c r="AW192" s="62"/>
      <c r="AX192" s="62" t="s">
        <v>748</v>
      </c>
      <c r="AY192" s="62">
        <v>5.5780000000000003</v>
      </c>
      <c r="AZ192" s="62">
        <f>IF(Z192&gt;0,AY192/Z192,"")</f>
        <v>0.50709090909090915</v>
      </c>
      <c r="BA192" s="62">
        <f>IF(AY192&gt;0,Z192/AY192,"")</f>
        <v>1.9720329867335962</v>
      </c>
      <c r="BB192" s="62">
        <v>4.6239999999999997</v>
      </c>
      <c r="BC192" s="62">
        <v>89</v>
      </c>
      <c r="BD192">
        <v>0</v>
      </c>
      <c r="BE192" s="62"/>
      <c r="BF192" s="62"/>
      <c r="BG192" s="62"/>
      <c r="BH192">
        <v>4.6240000000000006</v>
      </c>
      <c r="BI192" s="18"/>
      <c r="BJ192" s="18"/>
      <c r="BL192" s="18"/>
      <c r="BM192" s="18"/>
      <c r="BN192" s="18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</row>
    <row r="193" spans="1:87" ht="14.25" customHeight="1" x14ac:dyDescent="0.25">
      <c r="A193" s="58">
        <v>547</v>
      </c>
      <c r="B193" s="59" t="s">
        <v>78</v>
      </c>
      <c r="C193" s="59" t="s">
        <v>26</v>
      </c>
      <c r="D193" s="59" t="s">
        <v>34</v>
      </c>
      <c r="E193" s="59"/>
      <c r="F193" s="59" t="s">
        <v>35</v>
      </c>
      <c r="G193" s="58">
        <v>1</v>
      </c>
      <c r="H193" s="58">
        <v>19</v>
      </c>
      <c r="I193" s="59" t="s">
        <v>172</v>
      </c>
      <c r="J193" s="58">
        <v>8517821164</v>
      </c>
      <c r="K193" s="58">
        <v>74.357142857142904</v>
      </c>
      <c r="L193" s="58">
        <v>0.68844984802431597</v>
      </c>
      <c r="M193" s="60">
        <v>0</v>
      </c>
      <c r="N193" s="60">
        <v>0</v>
      </c>
      <c r="O193" s="60">
        <v>0</v>
      </c>
      <c r="P193" s="60">
        <v>0</v>
      </c>
      <c r="Q193" s="60">
        <v>0</v>
      </c>
      <c r="R193" s="60">
        <v>0</v>
      </c>
      <c r="S193" s="60">
        <v>0</v>
      </c>
      <c r="T193" s="60">
        <v>0</v>
      </c>
      <c r="U193" s="60">
        <v>0</v>
      </c>
      <c r="V193" s="60">
        <v>0</v>
      </c>
      <c r="W193" s="59">
        <v>0</v>
      </c>
      <c r="X193" s="60">
        <v>0</v>
      </c>
      <c r="Y193" s="60">
        <v>0</v>
      </c>
      <c r="Z193" s="59">
        <f>SUM(M193:Y193)</f>
        <v>0</v>
      </c>
      <c r="AA193" s="59">
        <f>SUM(U193:X193)</f>
        <v>0</v>
      </c>
      <c r="AB193" t="s">
        <v>102</v>
      </c>
      <c r="AC193" s="59">
        <v>0</v>
      </c>
      <c r="AD193" s="58">
        <v>0</v>
      </c>
      <c r="AE193" s="58">
        <v>0</v>
      </c>
      <c r="AF193" s="58">
        <v>0</v>
      </c>
      <c r="AG193" s="58">
        <v>0</v>
      </c>
      <c r="AH193" s="59" t="s">
        <v>90</v>
      </c>
      <c r="AI193" s="58">
        <v>4</v>
      </c>
      <c r="AJ193" s="60"/>
      <c r="AK193" s="59" t="s">
        <v>100</v>
      </c>
      <c r="AL193" s="59">
        <f>IF(OR(NOT(ISBLANK(V193)),NOT(ISBLANK(W193)),NOT(ISBLANK(X193)),NOT(ISBLANK(Y193)),AD193=2,AD193=3),1,0)</f>
        <v>1</v>
      </c>
      <c r="AM193" s="59" t="s">
        <v>27</v>
      </c>
      <c r="AN193" s="59" t="s">
        <v>680</v>
      </c>
      <c r="AO193" s="58">
        <v>29</v>
      </c>
      <c r="AP193" s="59" t="s">
        <v>674</v>
      </c>
      <c r="AQ193" s="59" t="s">
        <v>691</v>
      </c>
      <c r="AR193" s="59" t="s">
        <v>695</v>
      </c>
      <c r="AS193" s="59" t="s">
        <v>727</v>
      </c>
      <c r="AT193" s="59" t="s">
        <v>27</v>
      </c>
      <c r="AU193" s="59" t="s">
        <v>27</v>
      </c>
      <c r="AV193" s="59" t="s">
        <v>27</v>
      </c>
      <c r="AW193" s="62"/>
      <c r="AX193" s="62" t="s">
        <v>748</v>
      </c>
      <c r="AY193" s="62">
        <v>17.446000000000002</v>
      </c>
      <c r="AZ193" s="62" t="str">
        <f>IF(Z193&gt;0,AY193/Z193,"")</f>
        <v/>
      </c>
      <c r="BA193" s="62">
        <f>IF(AY193&gt;0,Z193/AY193,"")</f>
        <v>0</v>
      </c>
      <c r="BB193" s="62">
        <v>16.556000000000001</v>
      </c>
      <c r="BC193" s="62">
        <v>80</v>
      </c>
      <c r="BE193" s="62"/>
      <c r="BF193" s="62"/>
      <c r="BG193" s="62"/>
      <c r="BH193">
        <v>16.556000000000001</v>
      </c>
      <c r="BI193" s="50"/>
      <c r="BJ193" s="50"/>
      <c r="BL193" s="50"/>
      <c r="BM193" s="50"/>
      <c r="BN193" s="50"/>
      <c r="BO193" s="50"/>
      <c r="BP193" s="50"/>
      <c r="BQ193" s="50"/>
      <c r="BR193" s="50"/>
      <c r="BS193" s="50"/>
      <c r="BT193" s="50"/>
      <c r="BU193" s="50"/>
      <c r="BV193" s="50"/>
      <c r="BW193" s="50"/>
      <c r="BX193" s="50"/>
      <c r="BY193" s="50"/>
      <c r="BZ193" s="50"/>
      <c r="CA193" s="50"/>
      <c r="CB193" s="50"/>
      <c r="CC193" s="50"/>
      <c r="CD193" s="50"/>
      <c r="CE193" s="50"/>
      <c r="CF193" s="50"/>
      <c r="CG193" s="50"/>
      <c r="CH193" s="50"/>
      <c r="CI193" s="50"/>
    </row>
    <row r="194" spans="1:87" ht="14.25" customHeight="1" x14ac:dyDescent="0.25">
      <c r="A194" s="58">
        <v>563</v>
      </c>
      <c r="B194" s="59" t="s">
        <v>78</v>
      </c>
      <c r="C194" s="59" t="s">
        <v>28</v>
      </c>
      <c r="D194" s="59" t="s">
        <v>34</v>
      </c>
      <c r="E194" s="59"/>
      <c r="F194" s="59" t="s">
        <v>35</v>
      </c>
      <c r="G194" s="58">
        <v>1</v>
      </c>
      <c r="H194" s="58">
        <v>19</v>
      </c>
      <c r="I194" s="59" t="s">
        <v>173</v>
      </c>
      <c r="J194" s="58">
        <v>79215167188</v>
      </c>
      <c r="K194" s="58">
        <v>69.125</v>
      </c>
      <c r="L194" s="58">
        <v>0.79481132075471705</v>
      </c>
      <c r="M194" s="60">
        <v>0</v>
      </c>
      <c r="N194" s="60">
        <v>0</v>
      </c>
      <c r="O194" s="60">
        <v>0</v>
      </c>
      <c r="P194" s="60">
        <v>0</v>
      </c>
      <c r="Q194" s="60">
        <v>0</v>
      </c>
      <c r="R194" s="60">
        <v>0</v>
      </c>
      <c r="S194" s="60">
        <v>0</v>
      </c>
      <c r="T194" s="60">
        <v>0</v>
      </c>
      <c r="U194" s="60">
        <v>0</v>
      </c>
      <c r="V194" s="60">
        <v>0</v>
      </c>
      <c r="W194" s="59">
        <v>0</v>
      </c>
      <c r="X194" s="60">
        <v>0</v>
      </c>
      <c r="Y194" s="60">
        <v>0</v>
      </c>
      <c r="Z194" s="59">
        <f>SUM(M194:Y194)</f>
        <v>0</v>
      </c>
      <c r="AA194" s="59">
        <f>SUM(U194:X194)</f>
        <v>0</v>
      </c>
      <c r="AB194" t="s">
        <v>99</v>
      </c>
      <c r="AC194" s="59">
        <v>0</v>
      </c>
      <c r="AD194" s="58">
        <v>0</v>
      </c>
      <c r="AE194" s="58">
        <v>0</v>
      </c>
      <c r="AF194" s="58">
        <v>0</v>
      </c>
      <c r="AG194" s="58">
        <v>0</v>
      </c>
      <c r="AH194" s="59" t="s">
        <v>90</v>
      </c>
      <c r="AI194" s="58">
        <v>4</v>
      </c>
      <c r="AJ194" s="60"/>
      <c r="AK194" s="59" t="s">
        <v>174</v>
      </c>
      <c r="AL194" s="59">
        <f>IF(OR(NOT(ISBLANK(V194)),NOT(ISBLANK(W194)),NOT(ISBLANK(X194)),NOT(ISBLANK(Y194)),AD194=2,AD194=3),1,0)</f>
        <v>1</v>
      </c>
      <c r="AM194" s="59" t="s">
        <v>27</v>
      </c>
      <c r="AN194" s="59" t="s">
        <v>673</v>
      </c>
      <c r="AO194" s="58">
        <v>18</v>
      </c>
      <c r="AP194" s="59" t="s">
        <v>677</v>
      </c>
      <c r="AQ194" s="59" t="s">
        <v>728</v>
      </c>
      <c r="AR194" s="59" t="s">
        <v>27</v>
      </c>
      <c r="AS194" s="59" t="s">
        <v>686</v>
      </c>
      <c r="AT194" s="59" t="s">
        <v>27</v>
      </c>
      <c r="AU194" s="59" t="s">
        <v>27</v>
      </c>
      <c r="AV194" s="59" t="s">
        <v>27</v>
      </c>
      <c r="AW194" s="62"/>
      <c r="AX194" s="62" t="s">
        <v>747</v>
      </c>
      <c r="AY194" s="62">
        <v>19</v>
      </c>
      <c r="AZ194" s="62" t="str">
        <f>IF(Z194&gt;0,AY194/Z194,"")</f>
        <v/>
      </c>
      <c r="BA194" s="62">
        <f>IF(AY194&gt;0,Z194/AY194,"")</f>
        <v>0</v>
      </c>
      <c r="BB194" s="62">
        <v>18.097000000000001</v>
      </c>
      <c r="BC194" s="62">
        <v>27</v>
      </c>
      <c r="BE194" s="62"/>
      <c r="BF194" s="62"/>
      <c r="BG194" s="62"/>
      <c r="BH194">
        <v>18.097000000000001</v>
      </c>
      <c r="BI194" s="50"/>
      <c r="BJ194" s="50"/>
      <c r="BL194" s="50"/>
      <c r="BM194" s="50"/>
      <c r="BN194" s="50"/>
      <c r="BO194" s="50"/>
      <c r="BP194" s="50"/>
      <c r="BQ194" s="50"/>
      <c r="BR194" s="50"/>
      <c r="BS194" s="50"/>
      <c r="BT194" s="50"/>
      <c r="BU194" s="50"/>
      <c r="BV194" s="50"/>
      <c r="BW194" s="50"/>
      <c r="BX194" s="50"/>
      <c r="BY194" s="50"/>
      <c r="BZ194" s="50"/>
      <c r="CA194" s="50"/>
      <c r="CB194" s="50"/>
      <c r="CC194" s="50"/>
      <c r="CD194" s="50"/>
      <c r="CE194" s="50"/>
      <c r="CF194" s="50"/>
      <c r="CG194" s="50"/>
      <c r="CH194" s="50"/>
      <c r="CI194" s="50"/>
    </row>
    <row r="195" spans="1:87" ht="14.25" customHeight="1" x14ac:dyDescent="0.25">
      <c r="A195" s="58">
        <v>5</v>
      </c>
      <c r="B195" s="59" t="s">
        <v>78</v>
      </c>
      <c r="C195" s="59" t="s">
        <v>28</v>
      </c>
      <c r="D195" s="59" t="s">
        <v>36</v>
      </c>
      <c r="E195" s="59"/>
      <c r="F195" s="59" t="s">
        <v>32</v>
      </c>
      <c r="G195" s="58">
        <v>66</v>
      </c>
      <c r="H195" s="58">
        <v>56</v>
      </c>
      <c r="I195" s="59" t="s">
        <v>92</v>
      </c>
      <c r="J195" s="58">
        <v>9165180138</v>
      </c>
      <c r="K195" s="58">
        <v>0</v>
      </c>
      <c r="L195" s="58">
        <v>0</v>
      </c>
      <c r="M195" s="58">
        <v>5</v>
      </c>
      <c r="N195" s="60">
        <v>0</v>
      </c>
      <c r="O195" s="58">
        <v>3</v>
      </c>
      <c r="P195" s="58">
        <v>14</v>
      </c>
      <c r="Q195" s="58">
        <v>9</v>
      </c>
      <c r="R195" s="60">
        <v>0</v>
      </c>
      <c r="S195" s="58">
        <v>9</v>
      </c>
      <c r="T195" s="58">
        <v>1</v>
      </c>
      <c r="U195" s="58">
        <v>2</v>
      </c>
      <c r="V195" s="58">
        <v>2.5</v>
      </c>
      <c r="W195" s="59">
        <v>0</v>
      </c>
      <c r="X195" s="58">
        <v>1.5</v>
      </c>
      <c r="Y195" s="58">
        <v>6</v>
      </c>
      <c r="Z195" s="59">
        <f>SUM(M195:Y195)</f>
        <v>53</v>
      </c>
      <c r="AA195" s="59">
        <f>SUM(U195:X195)</f>
        <v>6</v>
      </c>
      <c r="AC195" s="59">
        <v>0</v>
      </c>
      <c r="AD195" s="58">
        <v>11</v>
      </c>
      <c r="AE195" s="58">
        <v>7</v>
      </c>
      <c r="AF195" s="58">
        <v>0</v>
      </c>
      <c r="AG195" s="58">
        <v>25</v>
      </c>
      <c r="AH195" s="59" t="s">
        <v>182</v>
      </c>
      <c r="AI195" s="58">
        <v>3</v>
      </c>
      <c r="AJ195" s="58">
        <v>1</v>
      </c>
      <c r="AK195" s="59" t="s">
        <v>296</v>
      </c>
      <c r="AL195" s="59">
        <f>IF(OR(NOT(ISBLANK(V195)),NOT(ISBLANK(W195)),NOT(ISBLANK(X195)),NOT(ISBLANK(Y195)),AD195=2,AD195=3),1,0)</f>
        <v>1</v>
      </c>
      <c r="AM195" s="59" t="s">
        <v>27</v>
      </c>
      <c r="AN195" s="59" t="s">
        <v>680</v>
      </c>
      <c r="AO195" s="58">
        <v>24</v>
      </c>
      <c r="AP195" s="59" t="s">
        <v>677</v>
      </c>
      <c r="AQ195" s="59" t="s">
        <v>679</v>
      </c>
      <c r="AR195" s="59" t="s">
        <v>27</v>
      </c>
      <c r="AS195" s="59" t="s">
        <v>681</v>
      </c>
      <c r="AT195" s="59" t="s">
        <v>27</v>
      </c>
      <c r="AU195" s="59" t="s">
        <v>27</v>
      </c>
      <c r="AV195" s="59" t="s">
        <v>27</v>
      </c>
      <c r="AW195" s="62"/>
      <c r="AX195" s="62" t="s">
        <v>747</v>
      </c>
      <c r="AY195" s="62">
        <v>5.9670000000000005</v>
      </c>
      <c r="AZ195" s="62">
        <f>IF(Z195&gt;0,AY195/Z195,"")</f>
        <v>0.11258490566037736</v>
      </c>
      <c r="BA195" s="62">
        <f>IF(AY195&gt;0,Z195/AY195,"")</f>
        <v>8.8821853527735879</v>
      </c>
      <c r="BB195" s="62"/>
      <c r="BC195" s="62">
        <v>99</v>
      </c>
      <c r="BD195">
        <v>0.56432517758484613</v>
      </c>
      <c r="BE195" s="62"/>
      <c r="BF195" s="62"/>
      <c r="BG195" s="62"/>
      <c r="BH195" s="120"/>
      <c r="BI195" s="18"/>
      <c r="BJ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</row>
    <row r="196" spans="1:87" ht="14.25" customHeight="1" x14ac:dyDescent="0.25">
      <c r="A196" s="58">
        <v>26</v>
      </c>
      <c r="B196" s="59" t="s">
        <v>78</v>
      </c>
      <c r="C196" s="59" t="s">
        <v>28</v>
      </c>
      <c r="D196" s="59" t="s">
        <v>36</v>
      </c>
      <c r="E196" s="59"/>
      <c r="F196" s="59" t="s">
        <v>32</v>
      </c>
      <c r="G196" s="58">
        <v>66</v>
      </c>
      <c r="H196" s="58">
        <v>56</v>
      </c>
      <c r="I196" s="59" t="s">
        <v>98</v>
      </c>
      <c r="J196" s="58">
        <v>871611960</v>
      </c>
      <c r="K196" s="58">
        <v>0.42857142857142899</v>
      </c>
      <c r="L196" s="58">
        <v>0.214285714285714</v>
      </c>
      <c r="M196" s="60">
        <v>0</v>
      </c>
      <c r="N196" s="60">
        <v>0</v>
      </c>
      <c r="O196" s="60">
        <v>0</v>
      </c>
      <c r="P196" s="60">
        <v>0</v>
      </c>
      <c r="Q196" s="60">
        <v>0</v>
      </c>
      <c r="R196" s="60">
        <v>0</v>
      </c>
      <c r="S196" s="60">
        <v>0</v>
      </c>
      <c r="T196" s="60">
        <v>0</v>
      </c>
      <c r="U196" s="60">
        <v>0</v>
      </c>
      <c r="V196" s="60">
        <v>0</v>
      </c>
      <c r="W196" s="59">
        <v>0</v>
      </c>
      <c r="X196" s="60">
        <v>0</v>
      </c>
      <c r="Y196" s="60">
        <v>0</v>
      </c>
      <c r="Z196" s="59">
        <f>SUM(M196:Y196)</f>
        <v>0</v>
      </c>
      <c r="AA196" s="59">
        <f>SUM(U196:X196)</f>
        <v>0</v>
      </c>
      <c r="AB196" t="s">
        <v>740</v>
      </c>
      <c r="AC196" s="61">
        <v>3</v>
      </c>
      <c r="AD196" s="58">
        <v>0</v>
      </c>
      <c r="AE196" s="58">
        <v>0</v>
      </c>
      <c r="AF196" s="58">
        <v>0</v>
      </c>
      <c r="AG196" s="58">
        <v>0</v>
      </c>
      <c r="AH196" s="59" t="s">
        <v>258</v>
      </c>
      <c r="AI196" s="58">
        <v>9</v>
      </c>
      <c r="AJ196" s="60"/>
      <c r="AK196" s="59" t="s">
        <v>297</v>
      </c>
      <c r="AL196" s="59">
        <f>IF(OR(NOT(ISBLANK(V196)),NOT(ISBLANK(W196)),NOT(ISBLANK(X196)),NOT(ISBLANK(Y196)),AD196=2,AD196=3),1,0)</f>
        <v>1</v>
      </c>
      <c r="AM196" s="59" t="s">
        <v>27</v>
      </c>
      <c r="AN196" s="59" t="s">
        <v>673</v>
      </c>
      <c r="AO196" s="58">
        <v>28</v>
      </c>
      <c r="AP196" s="59" t="s">
        <v>677</v>
      </c>
      <c r="AQ196" s="59" t="s">
        <v>685</v>
      </c>
      <c r="AR196" s="59" t="s">
        <v>27</v>
      </c>
      <c r="AS196" s="59" t="s">
        <v>686</v>
      </c>
      <c r="AT196" s="59" t="s">
        <v>27</v>
      </c>
      <c r="AU196" s="59" t="s">
        <v>27</v>
      </c>
      <c r="AV196" s="59" t="s">
        <v>27</v>
      </c>
      <c r="AW196" s="62"/>
      <c r="AX196" s="62" t="s">
        <v>747</v>
      </c>
      <c r="AY196" s="62">
        <v>2.355</v>
      </c>
      <c r="AZ196" s="62" t="str">
        <f>IF(Z196&gt;0,AY196/Z196,"")</f>
        <v/>
      </c>
      <c r="BA196" s="62">
        <f>IF(AY196&gt;0,Z196/AY196,"")</f>
        <v>0</v>
      </c>
      <c r="BB196" s="62">
        <v>1.7750000000000001</v>
      </c>
      <c r="BC196" s="62"/>
      <c r="BE196" s="62" t="s">
        <v>780</v>
      </c>
      <c r="BF196" s="62">
        <v>1</v>
      </c>
      <c r="BG196" s="62">
        <v>1</v>
      </c>
      <c r="BH196" s="120">
        <v>1.7749999999999999</v>
      </c>
      <c r="BI196" s="18"/>
      <c r="BJ196" s="18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</row>
    <row r="197" spans="1:87" ht="14.25" customHeight="1" x14ac:dyDescent="0.25">
      <c r="A197" s="58">
        <v>42</v>
      </c>
      <c r="B197" s="59" t="s">
        <v>78</v>
      </c>
      <c r="C197" s="59" t="s">
        <v>28</v>
      </c>
      <c r="D197" s="59" t="s">
        <v>36</v>
      </c>
      <c r="E197" s="59"/>
      <c r="F197" s="59" t="s">
        <v>32</v>
      </c>
      <c r="G197" s="58">
        <v>66</v>
      </c>
      <c r="H197" s="58">
        <v>56</v>
      </c>
      <c r="I197" s="59" t="s">
        <v>101</v>
      </c>
      <c r="J197" s="58">
        <v>17888851</v>
      </c>
      <c r="K197" s="58">
        <v>0.42857142857142899</v>
      </c>
      <c r="L197" s="58">
        <v>0.214285714285714</v>
      </c>
      <c r="M197" s="58">
        <v>5</v>
      </c>
      <c r="N197" s="60">
        <v>0</v>
      </c>
      <c r="O197" s="58">
        <v>6</v>
      </c>
      <c r="P197" s="58">
        <v>11</v>
      </c>
      <c r="Q197" s="58">
        <v>6</v>
      </c>
      <c r="R197" s="58">
        <v>1</v>
      </c>
      <c r="S197" s="58">
        <v>6</v>
      </c>
      <c r="T197" s="58">
        <v>1</v>
      </c>
      <c r="U197" s="58">
        <v>4</v>
      </c>
      <c r="V197" s="58">
        <v>2.5</v>
      </c>
      <c r="W197" s="59">
        <v>0</v>
      </c>
      <c r="X197" s="58">
        <v>2.5</v>
      </c>
      <c r="Y197" s="58">
        <v>9</v>
      </c>
      <c r="Z197" s="59">
        <f>SUM(M197:Y197)</f>
        <v>54</v>
      </c>
      <c r="AA197" s="59">
        <f>SUM(U197:X197)</f>
        <v>9</v>
      </c>
      <c r="AB197" t="s">
        <v>740</v>
      </c>
      <c r="AC197" s="59">
        <v>0</v>
      </c>
      <c r="AD197" s="58">
        <v>8</v>
      </c>
      <c r="AE197" s="58">
        <v>8</v>
      </c>
      <c r="AF197" s="58">
        <v>2</v>
      </c>
      <c r="AG197" s="58">
        <v>27</v>
      </c>
      <c r="AH197" s="59" t="s">
        <v>298</v>
      </c>
      <c r="AI197" s="58">
        <v>3</v>
      </c>
      <c r="AJ197" s="58">
        <v>1</v>
      </c>
      <c r="AK197" s="59" t="s">
        <v>299</v>
      </c>
      <c r="AL197" s="59">
        <f>IF(OR(NOT(ISBLANK(V197)),NOT(ISBLANK(W197)),NOT(ISBLANK(X197)),NOT(ISBLANK(Y197)),AD197=2,AD197=3),1,0)</f>
        <v>1</v>
      </c>
      <c r="AM197" s="59" t="s">
        <v>27</v>
      </c>
      <c r="AN197" s="59" t="s">
        <v>680</v>
      </c>
      <c r="AO197" s="58">
        <v>30</v>
      </c>
      <c r="AP197" s="59" t="s">
        <v>674</v>
      </c>
      <c r="AQ197" s="59" t="s">
        <v>687</v>
      </c>
      <c r="AR197" s="59" t="s">
        <v>27</v>
      </c>
      <c r="AS197" s="59" t="s">
        <v>688</v>
      </c>
      <c r="AT197" s="59" t="s">
        <v>27</v>
      </c>
      <c r="AU197" s="59" t="s">
        <v>27</v>
      </c>
      <c r="AV197" s="59" t="s">
        <v>27</v>
      </c>
      <c r="AW197" s="62"/>
      <c r="AX197" s="62" t="s">
        <v>748</v>
      </c>
      <c r="AY197" s="62">
        <v>9.6739999999999995</v>
      </c>
      <c r="AZ197" s="62">
        <f>IF(Z197&gt;0,AY197/Z197,"")</f>
        <v>0.17914814814814814</v>
      </c>
      <c r="BA197" s="62">
        <f>IF(AY197&gt;0,Z197/AY197,"")</f>
        <v>5.5819722968782308</v>
      </c>
      <c r="BB197" s="62">
        <v>9.1790000000000003</v>
      </c>
      <c r="BC197" s="62">
        <v>99</v>
      </c>
      <c r="BD197">
        <v>0.67061050638902031</v>
      </c>
      <c r="BE197" s="62" t="s">
        <v>740</v>
      </c>
      <c r="BF197" s="62"/>
      <c r="BG197" s="62"/>
      <c r="BH197" s="120">
        <v>9.1790000000000003</v>
      </c>
      <c r="BI197" s="50"/>
      <c r="BJ197" s="50"/>
      <c r="BL197" s="50"/>
      <c r="BM197" s="50"/>
      <c r="BN197" s="50"/>
      <c r="BO197" s="50"/>
      <c r="BP197" s="50"/>
      <c r="BQ197" s="50"/>
      <c r="BR197" s="50"/>
      <c r="BS197" s="50"/>
      <c r="BT197" s="50"/>
      <c r="BU197" s="50"/>
      <c r="BV197" s="50"/>
      <c r="BW197" s="50"/>
      <c r="BX197" s="50"/>
      <c r="BY197" s="50"/>
      <c r="BZ197" s="50"/>
      <c r="CA197" s="50"/>
      <c r="CB197" s="50"/>
      <c r="CC197" s="50"/>
      <c r="CD197" s="50"/>
      <c r="CE197" s="50"/>
      <c r="CF197" s="50"/>
      <c r="CG197" s="50"/>
      <c r="CH197" s="50"/>
      <c r="CI197" s="50"/>
    </row>
    <row r="198" spans="1:87" ht="14.25" customHeight="1" x14ac:dyDescent="0.25">
      <c r="A198" s="58">
        <v>58</v>
      </c>
      <c r="B198" s="59" t="s">
        <v>78</v>
      </c>
      <c r="C198" s="59" t="s">
        <v>28</v>
      </c>
      <c r="D198" s="59" t="s">
        <v>36</v>
      </c>
      <c r="E198" s="59"/>
      <c r="F198" s="59" t="s">
        <v>32</v>
      </c>
      <c r="G198" s="58">
        <v>66</v>
      </c>
      <c r="H198" s="58">
        <v>56</v>
      </c>
      <c r="I198" s="59" t="s">
        <v>104</v>
      </c>
      <c r="J198" s="58">
        <v>134766397</v>
      </c>
      <c r="K198" s="58">
        <v>0.42857142857142899</v>
      </c>
      <c r="L198" s="58">
        <v>0.214285714285714</v>
      </c>
      <c r="M198" s="60">
        <v>0</v>
      </c>
      <c r="N198" s="60">
        <v>0</v>
      </c>
      <c r="O198" s="60">
        <v>0</v>
      </c>
      <c r="P198" s="60">
        <v>0</v>
      </c>
      <c r="Q198" s="60">
        <v>0</v>
      </c>
      <c r="R198" s="60">
        <v>0</v>
      </c>
      <c r="S198" s="60">
        <v>0</v>
      </c>
      <c r="T198" s="60">
        <v>0</v>
      </c>
      <c r="U198" s="60">
        <v>0</v>
      </c>
      <c r="V198" s="60">
        <v>0</v>
      </c>
      <c r="W198" s="59">
        <v>0</v>
      </c>
      <c r="X198" s="60">
        <v>0</v>
      </c>
      <c r="Y198" s="60">
        <v>0</v>
      </c>
      <c r="Z198" s="59">
        <f>SUM(M198:Y198)</f>
        <v>0</v>
      </c>
      <c r="AA198" s="59">
        <f>SUM(U198:X198)</f>
        <v>0</v>
      </c>
      <c r="AB198" t="s">
        <v>740</v>
      </c>
      <c r="AC198" s="59">
        <v>0</v>
      </c>
      <c r="AD198" s="58">
        <v>0</v>
      </c>
      <c r="AE198" s="58">
        <v>0</v>
      </c>
      <c r="AF198" s="58">
        <v>0</v>
      </c>
      <c r="AG198" s="58">
        <v>0</v>
      </c>
      <c r="AH198" s="59" t="s">
        <v>258</v>
      </c>
      <c r="AI198" s="58">
        <v>9</v>
      </c>
      <c r="AJ198" s="60"/>
      <c r="AK198" s="59" t="s">
        <v>162</v>
      </c>
      <c r="AL198" s="59">
        <f>IF(OR(NOT(ISBLANK(V198)),NOT(ISBLANK(W198)),NOT(ISBLANK(X198)),NOT(ISBLANK(Y198)),AD198=2,AD198=3),1,0)</f>
        <v>1</v>
      </c>
      <c r="AM198" s="59" t="s">
        <v>27</v>
      </c>
      <c r="AN198" s="59" t="s">
        <v>673</v>
      </c>
      <c r="AO198" s="58">
        <v>20</v>
      </c>
      <c r="AP198" s="59" t="s">
        <v>674</v>
      </c>
      <c r="AQ198" s="59" t="s">
        <v>689</v>
      </c>
      <c r="AR198" s="59" t="s">
        <v>27</v>
      </c>
      <c r="AS198" s="59" t="s">
        <v>27</v>
      </c>
      <c r="AT198" s="59" t="s">
        <v>27</v>
      </c>
      <c r="AU198" s="59" t="s">
        <v>27</v>
      </c>
      <c r="AV198" s="59" t="s">
        <v>27</v>
      </c>
      <c r="AW198" s="62"/>
      <c r="AX198" s="62" t="s">
        <v>747</v>
      </c>
      <c r="AY198" s="62">
        <v>4.7530000000000001</v>
      </c>
      <c r="AZ198" s="62" t="str">
        <f>IF(Z198&gt;0,AY198/Z198,"")</f>
        <v/>
      </c>
      <c r="BA198" s="62">
        <f>IF(AY198&gt;0,Z198/AY198,"")</f>
        <v>0</v>
      </c>
      <c r="BB198" s="62">
        <v>4.101</v>
      </c>
      <c r="BC198" s="62">
        <v>25</v>
      </c>
      <c r="BE198" s="62"/>
      <c r="BF198" s="62"/>
      <c r="BG198" s="62"/>
      <c r="BH198" s="120">
        <v>4.101</v>
      </c>
      <c r="BI198" s="50"/>
      <c r="BJ198" s="50"/>
      <c r="BL198" s="50"/>
      <c r="BM198" s="50"/>
      <c r="BN198" s="50"/>
      <c r="BO198" s="50"/>
      <c r="BP198" s="50"/>
      <c r="BQ198" s="50"/>
      <c r="BR198" s="50"/>
      <c r="BS198" s="50"/>
      <c r="BT198" s="50"/>
      <c r="BU198" s="50"/>
      <c r="BV198" s="50"/>
      <c r="BW198" s="50"/>
      <c r="BX198" s="50"/>
      <c r="BY198" s="50"/>
      <c r="BZ198" s="50"/>
      <c r="CA198" s="50"/>
      <c r="CB198" s="50"/>
      <c r="CC198" s="50"/>
      <c r="CD198" s="50"/>
      <c r="CE198" s="50"/>
      <c r="CF198" s="50"/>
      <c r="CG198" s="50"/>
      <c r="CH198" s="50"/>
      <c r="CI198" s="50"/>
    </row>
    <row r="199" spans="1:87" ht="14.25" customHeight="1" x14ac:dyDescent="0.25">
      <c r="A199" s="58">
        <v>81</v>
      </c>
      <c r="B199" s="59" t="s">
        <v>78</v>
      </c>
      <c r="C199" s="59" t="s">
        <v>26</v>
      </c>
      <c r="D199" s="59" t="s">
        <v>36</v>
      </c>
      <c r="E199" s="59"/>
      <c r="F199" s="59" t="s">
        <v>32</v>
      </c>
      <c r="G199" s="58">
        <v>66</v>
      </c>
      <c r="H199" s="58">
        <v>56</v>
      </c>
      <c r="I199" s="59" t="s">
        <v>106</v>
      </c>
      <c r="J199" s="58">
        <v>90153375</v>
      </c>
      <c r="K199" s="58">
        <v>0.1875</v>
      </c>
      <c r="L199" s="58">
        <v>9.375E-2</v>
      </c>
      <c r="M199" s="58">
        <v>6</v>
      </c>
      <c r="N199" s="60">
        <v>0</v>
      </c>
      <c r="O199" s="58">
        <v>2</v>
      </c>
      <c r="P199" s="58">
        <v>13</v>
      </c>
      <c r="Q199" s="58">
        <v>7</v>
      </c>
      <c r="R199" s="58">
        <v>1</v>
      </c>
      <c r="S199" s="58">
        <v>7</v>
      </c>
      <c r="T199" s="58">
        <v>1</v>
      </c>
      <c r="U199" s="58">
        <v>2</v>
      </c>
      <c r="V199" s="58">
        <v>1.5</v>
      </c>
      <c r="W199" s="59">
        <v>0</v>
      </c>
      <c r="X199" s="58">
        <v>0.5</v>
      </c>
      <c r="Y199" s="58">
        <v>4</v>
      </c>
      <c r="Z199" s="59">
        <f>SUM(M199:Y199)</f>
        <v>45</v>
      </c>
      <c r="AA199" s="59">
        <f>SUM(U199:X199)</f>
        <v>4</v>
      </c>
      <c r="AB199" t="s">
        <v>740</v>
      </c>
      <c r="AC199" s="59">
        <v>0</v>
      </c>
      <c r="AD199" s="58">
        <v>4</v>
      </c>
      <c r="AE199" s="58">
        <v>11</v>
      </c>
      <c r="AF199" s="58">
        <v>2</v>
      </c>
      <c r="AG199" s="58">
        <v>24</v>
      </c>
      <c r="AH199" s="59" t="s">
        <v>262</v>
      </c>
      <c r="AI199" s="58">
        <v>3</v>
      </c>
      <c r="AJ199" s="58">
        <v>1</v>
      </c>
      <c r="AK199" s="59" t="s">
        <v>300</v>
      </c>
      <c r="AL199" s="59">
        <f>IF(OR(NOT(ISBLANK(V199)),NOT(ISBLANK(W199)),NOT(ISBLANK(X199)),NOT(ISBLANK(Y199)),AD199=2,AD199=3),1,0)</f>
        <v>1</v>
      </c>
      <c r="AM199" s="59" t="s">
        <v>27</v>
      </c>
      <c r="AN199" s="59" t="s">
        <v>673</v>
      </c>
      <c r="AO199" s="58">
        <v>18</v>
      </c>
      <c r="AP199" s="59" t="s">
        <v>677</v>
      </c>
      <c r="AQ199" s="59" t="s">
        <v>690</v>
      </c>
      <c r="AR199" s="59" t="s">
        <v>27</v>
      </c>
      <c r="AS199" s="59" t="s">
        <v>27</v>
      </c>
      <c r="AT199" s="59" t="s">
        <v>27</v>
      </c>
      <c r="AU199" s="59" t="s">
        <v>27</v>
      </c>
      <c r="AV199" s="59" t="s">
        <v>27</v>
      </c>
      <c r="AW199" s="62"/>
      <c r="AX199" s="62" t="s">
        <v>747</v>
      </c>
      <c r="AY199" s="62">
        <v>8.16</v>
      </c>
      <c r="AZ199" s="62">
        <f>IF(Z199&gt;0,AY199/Z199,"")</f>
        <v>0.18133333333333335</v>
      </c>
      <c r="BA199" s="62">
        <f>IF(AY199&gt;0,Z199/AY199,"")</f>
        <v>5.5147058823529411</v>
      </c>
      <c r="BB199" s="62">
        <v>6.6269999999999998</v>
      </c>
      <c r="BC199" s="62">
        <v>99</v>
      </c>
      <c r="BD199">
        <v>0.67141261864879953</v>
      </c>
      <c r="BE199" s="62"/>
      <c r="BF199" s="62"/>
      <c r="BG199" s="62"/>
      <c r="BH199" s="120">
        <v>6.6269999999999998</v>
      </c>
      <c r="BI199" s="18"/>
      <c r="BJ199" s="18"/>
      <c r="BL199" s="18"/>
      <c r="BM199" s="18"/>
      <c r="BN199" s="18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</row>
    <row r="200" spans="1:87" ht="14.25" customHeight="1" x14ac:dyDescent="0.25">
      <c r="A200" s="58">
        <v>97</v>
      </c>
      <c r="B200" s="59" t="s">
        <v>78</v>
      </c>
      <c r="C200" s="59" t="s">
        <v>26</v>
      </c>
      <c r="D200" s="59" t="s">
        <v>36</v>
      </c>
      <c r="E200" s="59"/>
      <c r="F200" s="59" t="s">
        <v>32</v>
      </c>
      <c r="G200" s="58">
        <v>66</v>
      </c>
      <c r="H200" s="58">
        <v>56</v>
      </c>
      <c r="I200" s="59" t="s">
        <v>111</v>
      </c>
      <c r="J200" s="58">
        <v>134763219</v>
      </c>
      <c r="K200" s="58">
        <v>0</v>
      </c>
      <c r="L200" s="58">
        <v>0</v>
      </c>
      <c r="M200" s="58">
        <v>11</v>
      </c>
      <c r="N200" s="60">
        <v>0</v>
      </c>
      <c r="O200" s="58">
        <v>3</v>
      </c>
      <c r="P200" s="58">
        <v>23</v>
      </c>
      <c r="Q200" s="58">
        <v>12</v>
      </c>
      <c r="R200" s="60">
        <v>0</v>
      </c>
      <c r="S200" s="58">
        <v>12</v>
      </c>
      <c r="T200" s="58">
        <v>1</v>
      </c>
      <c r="U200" s="58">
        <v>3</v>
      </c>
      <c r="V200" s="58">
        <v>6.5</v>
      </c>
      <c r="W200" s="59">
        <v>0</v>
      </c>
      <c r="X200" s="58">
        <v>4.5</v>
      </c>
      <c r="Y200" s="58">
        <v>14</v>
      </c>
      <c r="Z200" s="59">
        <f>SUM(M200:Y200)</f>
        <v>90</v>
      </c>
      <c r="AA200" s="59">
        <f>SUM(U200:X200)</f>
        <v>14</v>
      </c>
      <c r="AC200" s="59">
        <v>0</v>
      </c>
      <c r="AD200" s="58">
        <v>7</v>
      </c>
      <c r="AE200" s="58">
        <v>7</v>
      </c>
      <c r="AF200" s="58">
        <v>3</v>
      </c>
      <c r="AG200" s="58">
        <v>26</v>
      </c>
      <c r="AH200" s="59" t="s">
        <v>112</v>
      </c>
      <c r="AI200" s="58">
        <v>1</v>
      </c>
      <c r="AJ200" s="60"/>
      <c r="AK200" s="59" t="s">
        <v>301</v>
      </c>
      <c r="AL200" s="59">
        <f>IF(OR(NOT(ISBLANK(V200)),NOT(ISBLANK(W200)),NOT(ISBLANK(X200)),NOT(ISBLANK(Y200)),AD200=2,AD200=3),1,0)</f>
        <v>1</v>
      </c>
      <c r="AM200" s="59" t="s">
        <v>27</v>
      </c>
      <c r="AN200" s="59" t="s">
        <v>673</v>
      </c>
      <c r="AO200" s="58">
        <v>23</v>
      </c>
      <c r="AP200" s="59" t="s">
        <v>677</v>
      </c>
      <c r="AQ200" s="59" t="s">
        <v>691</v>
      </c>
      <c r="AR200" s="59" t="s">
        <v>27</v>
      </c>
      <c r="AS200" s="59" t="s">
        <v>27</v>
      </c>
      <c r="AT200" s="59" t="s">
        <v>27</v>
      </c>
      <c r="AU200" s="59" t="s">
        <v>27</v>
      </c>
      <c r="AV200" s="59" t="s">
        <v>27</v>
      </c>
      <c r="AW200" s="62"/>
      <c r="AX200" s="62" t="s">
        <v>747</v>
      </c>
      <c r="AY200" s="62">
        <v>12.287000000000001</v>
      </c>
      <c r="AZ200" s="62">
        <f>IF(Z200&gt;0,AY200/Z200,"")</f>
        <v>0.13652222222222224</v>
      </c>
      <c r="BA200" s="62">
        <f>IF(AY200&gt;0,Z200/AY200,"")</f>
        <v>7.3248148449580857</v>
      </c>
      <c r="BB200" s="62"/>
      <c r="BC200" s="62">
        <v>132</v>
      </c>
      <c r="BD200">
        <v>0.82614864127469168</v>
      </c>
      <c r="BE200" s="62"/>
      <c r="BF200" s="62"/>
      <c r="BG200" s="62"/>
      <c r="BH200" s="120"/>
      <c r="BI200" s="18"/>
      <c r="BJ200" s="18"/>
      <c r="BL200" s="18"/>
      <c r="BM200" s="18"/>
      <c r="BN200" s="18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</row>
    <row r="201" spans="1:87" ht="14.25" customHeight="1" x14ac:dyDescent="0.25">
      <c r="A201" s="58">
        <v>108</v>
      </c>
      <c r="B201" s="59" t="s">
        <v>78</v>
      </c>
      <c r="C201" s="59" t="s">
        <v>28</v>
      </c>
      <c r="D201" s="59" t="s">
        <v>36</v>
      </c>
      <c r="E201" s="59"/>
      <c r="F201" s="59" t="s">
        <v>32</v>
      </c>
      <c r="G201" s="58">
        <v>66</v>
      </c>
      <c r="H201" s="58">
        <v>56</v>
      </c>
      <c r="I201" s="59" t="s">
        <v>114</v>
      </c>
      <c r="J201" s="58">
        <v>17888853</v>
      </c>
      <c r="K201" s="58">
        <v>0.28571428571428598</v>
      </c>
      <c r="L201" s="58">
        <v>0.14285714285714299</v>
      </c>
      <c r="M201" s="60">
        <v>0</v>
      </c>
      <c r="N201" s="60">
        <v>0</v>
      </c>
      <c r="O201" s="60">
        <v>0</v>
      </c>
      <c r="P201" s="60">
        <v>0</v>
      </c>
      <c r="Q201" s="60">
        <v>0</v>
      </c>
      <c r="R201" s="60">
        <v>0</v>
      </c>
      <c r="S201" s="60">
        <v>0</v>
      </c>
      <c r="T201" s="60">
        <v>0</v>
      </c>
      <c r="U201" s="60">
        <v>0</v>
      </c>
      <c r="V201" s="60">
        <v>0</v>
      </c>
      <c r="W201" s="59">
        <v>0</v>
      </c>
      <c r="X201" s="60">
        <v>0</v>
      </c>
      <c r="Y201" s="60">
        <v>0</v>
      </c>
      <c r="Z201" s="59">
        <f>SUM(M201:Y201)</f>
        <v>0</v>
      </c>
      <c r="AA201" s="59">
        <f>SUM(U201:X201)</f>
        <v>0</v>
      </c>
      <c r="AB201" t="s">
        <v>740</v>
      </c>
      <c r="AC201" s="61">
        <v>3</v>
      </c>
      <c r="AD201" s="58">
        <v>0</v>
      </c>
      <c r="AE201" s="58">
        <v>0</v>
      </c>
      <c r="AF201" s="58">
        <v>0</v>
      </c>
      <c r="AG201" s="58">
        <v>0</v>
      </c>
      <c r="AH201" s="59" t="s">
        <v>258</v>
      </c>
      <c r="AI201" s="58">
        <v>9</v>
      </c>
      <c r="AJ201" s="60"/>
      <c r="AK201" s="59" t="s">
        <v>91</v>
      </c>
      <c r="AL201" s="59">
        <f>IF(OR(NOT(ISBLANK(V201)),NOT(ISBLANK(W201)),NOT(ISBLANK(X201)),NOT(ISBLANK(Y201)),AD201=2,AD201=3),1,0)</f>
        <v>1</v>
      </c>
      <c r="AM201" s="59" t="s">
        <v>27</v>
      </c>
      <c r="AN201" s="59" t="s">
        <v>680</v>
      </c>
      <c r="AO201" s="58">
        <v>30</v>
      </c>
      <c r="AP201" s="59" t="s">
        <v>674</v>
      </c>
      <c r="AQ201" s="59" t="s">
        <v>687</v>
      </c>
      <c r="AR201" s="59" t="s">
        <v>27</v>
      </c>
      <c r="AS201" s="59" t="s">
        <v>688</v>
      </c>
      <c r="AT201" s="59" t="s">
        <v>27</v>
      </c>
      <c r="AU201" s="59" t="s">
        <v>27</v>
      </c>
      <c r="AV201" s="59" t="s">
        <v>710</v>
      </c>
      <c r="AW201" s="62"/>
      <c r="AX201" s="62" t="s">
        <v>748</v>
      </c>
      <c r="AY201" s="62">
        <v>1.9970000000000001</v>
      </c>
      <c r="AZ201" s="62" t="str">
        <f>IF(Z201&gt;0,AY201/Z201,"")</f>
        <v/>
      </c>
      <c r="BA201" s="62">
        <f>IF(AY201&gt;0,Z201/AY201,"")</f>
        <v>0</v>
      </c>
      <c r="BB201" s="62">
        <v>1.6400000000000001</v>
      </c>
      <c r="BC201" s="62">
        <v>99</v>
      </c>
      <c r="BE201" s="62"/>
      <c r="BF201" s="62"/>
      <c r="BG201" s="62"/>
      <c r="BH201" s="120">
        <v>1.6400000000000001</v>
      </c>
      <c r="BI201" s="18"/>
      <c r="BJ201" s="18"/>
      <c r="BL201" s="18"/>
      <c r="BM201" s="18"/>
      <c r="BN201" s="18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</row>
    <row r="202" spans="1:87" ht="14.25" customHeight="1" x14ac:dyDescent="0.25">
      <c r="A202" s="58">
        <v>123</v>
      </c>
      <c r="B202" s="59" t="s">
        <v>78</v>
      </c>
      <c r="C202" s="59" t="s">
        <v>26</v>
      </c>
      <c r="D202" s="59" t="s">
        <v>36</v>
      </c>
      <c r="E202" s="59"/>
      <c r="F202" s="59" t="s">
        <v>32</v>
      </c>
      <c r="G202" s="58">
        <v>66</v>
      </c>
      <c r="H202" s="58">
        <v>56</v>
      </c>
      <c r="I202" s="59" t="s">
        <v>111</v>
      </c>
      <c r="J202" s="58">
        <v>134763219</v>
      </c>
      <c r="K202" s="58">
        <v>0</v>
      </c>
      <c r="L202" s="58">
        <v>0</v>
      </c>
      <c r="M202" s="58">
        <v>9</v>
      </c>
      <c r="N202" s="60">
        <v>0</v>
      </c>
      <c r="O202" s="58">
        <v>3</v>
      </c>
      <c r="P202" s="58">
        <v>17</v>
      </c>
      <c r="Q202" s="58">
        <v>8</v>
      </c>
      <c r="R202" s="60">
        <v>0</v>
      </c>
      <c r="S202" s="58">
        <v>8</v>
      </c>
      <c r="T202" s="58">
        <v>1</v>
      </c>
      <c r="U202" s="58">
        <v>5</v>
      </c>
      <c r="V202" s="58">
        <v>3.5</v>
      </c>
      <c r="W202" s="59">
        <v>0</v>
      </c>
      <c r="X202" s="58">
        <v>1.5</v>
      </c>
      <c r="Y202" s="58">
        <v>10</v>
      </c>
      <c r="Z202" s="59">
        <f>SUM(M202:Y202)</f>
        <v>66</v>
      </c>
      <c r="AA202" s="59">
        <f>SUM(U202:X202)</f>
        <v>10</v>
      </c>
      <c r="AC202" s="59">
        <v>0</v>
      </c>
      <c r="AD202" s="58">
        <v>3</v>
      </c>
      <c r="AE202" s="58">
        <v>7</v>
      </c>
      <c r="AF202" s="58">
        <v>0</v>
      </c>
      <c r="AG202" s="58">
        <v>19</v>
      </c>
      <c r="AH202" s="59" t="s">
        <v>112</v>
      </c>
      <c r="AI202" s="58">
        <v>1</v>
      </c>
      <c r="AJ202" s="58">
        <v>1</v>
      </c>
      <c r="AK202" s="59" t="s">
        <v>302</v>
      </c>
      <c r="AL202" s="59">
        <f>IF(OR(NOT(ISBLANK(V202)),NOT(ISBLANK(W202)),NOT(ISBLANK(X202)),NOT(ISBLANK(Y202)),AD202=2,AD202=3),1,0)</f>
        <v>1</v>
      </c>
      <c r="AM202" s="59" t="s">
        <v>27</v>
      </c>
      <c r="AN202" s="59" t="s">
        <v>673</v>
      </c>
      <c r="AO202" s="58">
        <v>23</v>
      </c>
      <c r="AP202" s="59" t="s">
        <v>677</v>
      </c>
      <c r="AQ202" s="59" t="s">
        <v>691</v>
      </c>
      <c r="AR202" s="59" t="s">
        <v>27</v>
      </c>
      <c r="AS202" s="59" t="s">
        <v>27</v>
      </c>
      <c r="AT202" s="59" t="s">
        <v>27</v>
      </c>
      <c r="AU202" s="59" t="s">
        <v>27</v>
      </c>
      <c r="AV202" s="59" t="s">
        <v>27</v>
      </c>
      <c r="AW202" s="62"/>
      <c r="AX202" s="62" t="s">
        <v>747</v>
      </c>
      <c r="AY202" s="62">
        <v>6.851</v>
      </c>
      <c r="AZ202" s="62">
        <f>IF(Z202&gt;0,AY202/Z202,"")</f>
        <v>0.1038030303030303</v>
      </c>
      <c r="BA202" s="62">
        <f>IF(AY202&gt;0,Z202/AY202,"")</f>
        <v>9.633630126988761</v>
      </c>
      <c r="BB202" s="62"/>
      <c r="BC202" s="62">
        <v>132</v>
      </c>
      <c r="BD202">
        <v>0.90296871886830044</v>
      </c>
      <c r="BE202" s="62"/>
      <c r="BF202" s="62"/>
      <c r="BG202" s="62"/>
      <c r="BH202" s="120"/>
      <c r="BI202" s="50"/>
      <c r="BJ202" s="50"/>
      <c r="BL202" s="50"/>
      <c r="BM202" s="50"/>
      <c r="BN202" s="50"/>
      <c r="BO202" s="50"/>
      <c r="BP202" s="50"/>
      <c r="BQ202" s="50"/>
      <c r="BR202" s="50"/>
      <c r="BS202" s="50"/>
      <c r="BT202" s="50"/>
      <c r="BU202" s="50"/>
      <c r="BV202" s="50"/>
      <c r="BW202" s="50"/>
      <c r="BX202" s="50"/>
      <c r="BY202" s="50"/>
      <c r="BZ202" s="50"/>
      <c r="CA202" s="50"/>
      <c r="CB202" s="50"/>
      <c r="CC202" s="50"/>
      <c r="CD202" s="50"/>
      <c r="CE202" s="50"/>
      <c r="CF202" s="50"/>
      <c r="CG202" s="50"/>
      <c r="CH202" s="50"/>
      <c r="CI202" s="50"/>
    </row>
    <row r="203" spans="1:87" ht="14.25" customHeight="1" x14ac:dyDescent="0.25">
      <c r="A203" s="58">
        <v>135</v>
      </c>
      <c r="B203" s="59" t="s">
        <v>78</v>
      </c>
      <c r="C203" s="59" t="s">
        <v>26</v>
      </c>
      <c r="D203" s="59" t="s">
        <v>36</v>
      </c>
      <c r="E203" s="59"/>
      <c r="F203" s="59" t="s">
        <v>32</v>
      </c>
      <c r="G203" s="58">
        <v>66</v>
      </c>
      <c r="H203" s="58">
        <v>56</v>
      </c>
      <c r="I203" s="59" t="s">
        <v>118</v>
      </c>
      <c r="J203" s="58">
        <v>10238105208</v>
      </c>
      <c r="K203" s="58">
        <v>0</v>
      </c>
      <c r="L203" s="58">
        <v>0</v>
      </c>
      <c r="M203" s="58">
        <v>11</v>
      </c>
      <c r="N203" s="60">
        <v>0</v>
      </c>
      <c r="O203" s="58">
        <v>3</v>
      </c>
      <c r="P203" s="58">
        <v>26</v>
      </c>
      <c r="Q203" s="58">
        <v>15</v>
      </c>
      <c r="R203" s="60">
        <v>0</v>
      </c>
      <c r="S203" s="58">
        <v>15</v>
      </c>
      <c r="T203" s="58">
        <v>1</v>
      </c>
      <c r="U203" s="58">
        <v>8</v>
      </c>
      <c r="V203" s="58">
        <v>5</v>
      </c>
      <c r="W203" s="59">
        <v>0</v>
      </c>
      <c r="X203" s="58">
        <v>2</v>
      </c>
      <c r="Y203" s="58">
        <v>15</v>
      </c>
      <c r="Z203" s="59">
        <f>SUM(M203:Y203)</f>
        <v>101</v>
      </c>
      <c r="AA203" s="59">
        <f>SUM(U203:X203)</f>
        <v>15</v>
      </c>
      <c r="AC203" s="59">
        <v>0</v>
      </c>
      <c r="AD203" s="58">
        <v>11</v>
      </c>
      <c r="AE203" s="58">
        <v>6</v>
      </c>
      <c r="AF203" s="58">
        <v>1</v>
      </c>
      <c r="AG203" s="58">
        <v>31</v>
      </c>
      <c r="AH203" s="59" t="s">
        <v>112</v>
      </c>
      <c r="AI203" s="58">
        <v>1</v>
      </c>
      <c r="AJ203" s="58">
        <v>1</v>
      </c>
      <c r="AK203" s="59" t="s">
        <v>303</v>
      </c>
      <c r="AL203" s="59">
        <f>IF(OR(NOT(ISBLANK(V203)),NOT(ISBLANK(W203)),NOT(ISBLANK(X203)),NOT(ISBLANK(Y203)),AD203=2,AD203=3),1,0)</f>
        <v>1</v>
      </c>
      <c r="AM203" s="59" t="s">
        <v>27</v>
      </c>
      <c r="AN203" s="59" t="s">
        <v>673</v>
      </c>
      <c r="AO203" s="58">
        <v>29</v>
      </c>
      <c r="AP203" s="59" t="s">
        <v>677</v>
      </c>
      <c r="AQ203" s="59" t="s">
        <v>691</v>
      </c>
      <c r="AR203" s="59" t="s">
        <v>27</v>
      </c>
      <c r="AS203" s="59" t="s">
        <v>27</v>
      </c>
      <c r="AT203" s="59" t="s">
        <v>692</v>
      </c>
      <c r="AU203" s="59" t="s">
        <v>27</v>
      </c>
      <c r="AV203" s="59" t="s">
        <v>27</v>
      </c>
      <c r="AW203" s="62"/>
      <c r="AX203" s="62" t="s">
        <v>746</v>
      </c>
      <c r="AY203" s="62">
        <v>10.357000000000001</v>
      </c>
      <c r="AZ203" s="62">
        <f>IF(Z203&gt;0,AY203/Z203,"")</f>
        <v>0.10254455445544555</v>
      </c>
      <c r="BA203" s="62">
        <f>IF(AY203&gt;0,Z203/AY203,"")</f>
        <v>9.7518586463261556</v>
      </c>
      <c r="BB203" s="62"/>
      <c r="BC203" s="62">
        <v>132</v>
      </c>
      <c r="BD203">
        <v>0.3878305899759571</v>
      </c>
      <c r="BE203" s="62"/>
      <c r="BF203" s="62"/>
      <c r="BG203" s="62"/>
      <c r="BH203" s="120"/>
      <c r="BI203" s="18"/>
      <c r="BJ203" s="18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</row>
    <row r="204" spans="1:87" ht="14.25" customHeight="1" x14ac:dyDescent="0.25">
      <c r="A204" s="58">
        <v>155</v>
      </c>
      <c r="B204" s="59" t="s">
        <v>78</v>
      </c>
      <c r="C204" s="59" t="s">
        <v>26</v>
      </c>
      <c r="D204" s="59" t="s">
        <v>36</v>
      </c>
      <c r="E204" s="59"/>
      <c r="F204" s="59" t="s">
        <v>32</v>
      </c>
      <c r="G204" s="58">
        <v>66</v>
      </c>
      <c r="H204" s="58">
        <v>56</v>
      </c>
      <c r="I204" s="59" t="s">
        <v>121</v>
      </c>
      <c r="J204" s="58">
        <v>8870124178</v>
      </c>
      <c r="K204" s="58">
        <v>0.28125</v>
      </c>
      <c r="L204" s="58">
        <v>0.140625</v>
      </c>
      <c r="M204" s="60">
        <v>0</v>
      </c>
      <c r="N204" s="60">
        <v>0</v>
      </c>
      <c r="O204" s="60">
        <v>0</v>
      </c>
      <c r="P204" s="60">
        <v>0</v>
      </c>
      <c r="Q204" s="60">
        <v>0</v>
      </c>
      <c r="R204" s="60">
        <v>0</v>
      </c>
      <c r="S204" s="60">
        <v>0</v>
      </c>
      <c r="T204" s="60">
        <v>0</v>
      </c>
      <c r="U204" s="60">
        <v>0</v>
      </c>
      <c r="V204" s="60">
        <v>0</v>
      </c>
      <c r="W204" s="59">
        <v>0</v>
      </c>
      <c r="X204" s="60">
        <v>0</v>
      </c>
      <c r="Y204" s="60">
        <v>0</v>
      </c>
      <c r="Z204" s="59">
        <f>SUM(M204:Y204)</f>
        <v>0</v>
      </c>
      <c r="AA204" s="59">
        <f>SUM(U204:X204)</f>
        <v>0</v>
      </c>
      <c r="AB204" t="s">
        <v>740</v>
      </c>
      <c r="AC204" s="59">
        <v>0</v>
      </c>
      <c r="AD204" s="58">
        <v>0</v>
      </c>
      <c r="AE204" s="58">
        <v>0</v>
      </c>
      <c r="AF204" s="58">
        <v>0</v>
      </c>
      <c r="AG204" s="58">
        <v>0</v>
      </c>
      <c r="AH204" s="59" t="s">
        <v>258</v>
      </c>
      <c r="AI204" s="58">
        <v>9</v>
      </c>
      <c r="AJ204" s="60"/>
      <c r="AK204" s="59" t="s">
        <v>304</v>
      </c>
      <c r="AL204" s="59">
        <f>IF(OR(NOT(ISBLANK(V204)),NOT(ISBLANK(W204)),NOT(ISBLANK(X204)),NOT(ISBLANK(Y204)),AD204=2,AD204=3),1,0)</f>
        <v>1</v>
      </c>
      <c r="AM204" s="59" t="s">
        <v>27</v>
      </c>
      <c r="AN204" s="59" t="s">
        <v>673</v>
      </c>
      <c r="AO204" s="58">
        <v>21</v>
      </c>
      <c r="AP204" s="59" t="s">
        <v>677</v>
      </c>
      <c r="AQ204" s="59" t="s">
        <v>693</v>
      </c>
      <c r="AR204" s="59" t="s">
        <v>27</v>
      </c>
      <c r="AS204" s="59" t="s">
        <v>27</v>
      </c>
      <c r="AT204" s="59" t="s">
        <v>27</v>
      </c>
      <c r="AU204" s="59" t="s">
        <v>27</v>
      </c>
      <c r="AV204" s="59" t="s">
        <v>27</v>
      </c>
      <c r="AW204" s="62"/>
      <c r="AX204" s="62" t="s">
        <v>747</v>
      </c>
      <c r="AY204" s="62">
        <v>15.738</v>
      </c>
      <c r="AZ204" s="62" t="str">
        <f>IF(Z204&gt;0,AY204/Z204,"")</f>
        <v/>
      </c>
      <c r="BA204" s="62">
        <f>IF(AY204&gt;0,Z204/AY204,"")</f>
        <v>0</v>
      </c>
      <c r="BB204" s="62">
        <v>14.541</v>
      </c>
      <c r="BC204" s="62" t="s">
        <v>774</v>
      </c>
      <c r="BE204" s="62"/>
      <c r="BF204" s="62"/>
      <c r="BG204" s="62"/>
      <c r="BH204" s="120">
        <v>10.161999999999999</v>
      </c>
      <c r="BI204" s="18"/>
      <c r="BJ204" s="18"/>
      <c r="BL204" s="18"/>
      <c r="BM204" s="18"/>
      <c r="BN204" s="18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</row>
    <row r="205" spans="1:87" ht="14.25" customHeight="1" x14ac:dyDescent="0.25">
      <c r="A205" s="58">
        <v>171</v>
      </c>
      <c r="B205" s="59" t="s">
        <v>78</v>
      </c>
      <c r="C205" s="59" t="s">
        <v>28</v>
      </c>
      <c r="D205" s="59" t="s">
        <v>36</v>
      </c>
      <c r="E205" s="59"/>
      <c r="F205" s="59" t="s">
        <v>32</v>
      </c>
      <c r="G205" s="58">
        <v>66</v>
      </c>
      <c r="H205" s="58">
        <v>56</v>
      </c>
      <c r="I205" s="59" t="s">
        <v>122</v>
      </c>
      <c r="J205" s="58">
        <v>10184154</v>
      </c>
      <c r="K205" s="58">
        <v>2</v>
      </c>
      <c r="L205" s="58">
        <v>1</v>
      </c>
      <c r="M205" s="60">
        <v>0</v>
      </c>
      <c r="N205" s="60">
        <v>0</v>
      </c>
      <c r="O205" s="60">
        <v>0</v>
      </c>
      <c r="P205" s="60">
        <v>0</v>
      </c>
      <c r="Q205" s="60">
        <v>0</v>
      </c>
      <c r="R205" s="60">
        <v>0</v>
      </c>
      <c r="S205" s="60">
        <v>0</v>
      </c>
      <c r="T205" s="60">
        <v>0</v>
      </c>
      <c r="U205" s="60">
        <v>0</v>
      </c>
      <c r="V205" s="60">
        <v>0</v>
      </c>
      <c r="W205" s="59">
        <v>0</v>
      </c>
      <c r="X205" s="60">
        <v>0</v>
      </c>
      <c r="Y205" s="60">
        <v>0</v>
      </c>
      <c r="Z205" s="59">
        <f>SUM(M205:Y205)</f>
        <v>0</v>
      </c>
      <c r="AA205" s="59">
        <f>SUM(U205:X205)</f>
        <v>0</v>
      </c>
      <c r="AB205" t="s">
        <v>824</v>
      </c>
      <c r="AC205" s="59">
        <v>0</v>
      </c>
      <c r="AD205" s="58">
        <v>0</v>
      </c>
      <c r="AE205" s="58">
        <v>0</v>
      </c>
      <c r="AF205" s="58">
        <v>0</v>
      </c>
      <c r="AG205" s="58">
        <v>0</v>
      </c>
      <c r="AH205" s="59" t="s">
        <v>258</v>
      </c>
      <c r="AI205" s="58">
        <v>9</v>
      </c>
      <c r="AJ205" s="60"/>
      <c r="AK205" s="59" t="s">
        <v>305</v>
      </c>
      <c r="AL205" s="59">
        <f>IF(OR(NOT(ISBLANK(V205)),NOT(ISBLANK(W205)),NOT(ISBLANK(X205)),NOT(ISBLANK(Y205)),AD205=2,AD205=3),1,0)</f>
        <v>1</v>
      </c>
      <c r="AM205" s="59" t="s">
        <v>27</v>
      </c>
      <c r="AN205" s="59" t="s">
        <v>680</v>
      </c>
      <c r="AO205" s="58">
        <v>25</v>
      </c>
      <c r="AP205" s="59" t="s">
        <v>677</v>
      </c>
      <c r="AQ205" s="59" t="s">
        <v>694</v>
      </c>
      <c r="AR205" s="59" t="s">
        <v>27</v>
      </c>
      <c r="AS205" s="59" t="s">
        <v>27</v>
      </c>
      <c r="AT205" s="59" t="s">
        <v>692</v>
      </c>
      <c r="AU205" s="59" t="s">
        <v>27</v>
      </c>
      <c r="AV205" s="59" t="s">
        <v>27</v>
      </c>
      <c r="AW205" s="62"/>
      <c r="AX205" s="62" t="s">
        <v>746</v>
      </c>
      <c r="AY205" s="62">
        <v>12.306000000000001</v>
      </c>
      <c r="AZ205" s="62" t="str">
        <f>IF(Z205&gt;0,AY205/Z205,"")</f>
        <v/>
      </c>
      <c r="BA205" s="62">
        <f>IF(AY205&gt;0,Z205/AY205,"")</f>
        <v>0</v>
      </c>
      <c r="BB205" s="62">
        <v>10.347</v>
      </c>
      <c r="BC205" s="62">
        <v>99</v>
      </c>
      <c r="BE205" s="62"/>
      <c r="BF205" s="62"/>
      <c r="BG205" s="62"/>
      <c r="BH205" s="120">
        <v>10.347</v>
      </c>
      <c r="BI205" s="18"/>
      <c r="BJ205" s="18"/>
      <c r="BL205" s="18"/>
      <c r="BM205" s="18"/>
      <c r="BN205" s="18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</row>
    <row r="206" spans="1:87" ht="14.25" customHeight="1" x14ac:dyDescent="0.25">
      <c r="A206" s="58">
        <v>187</v>
      </c>
      <c r="B206" s="59" t="s">
        <v>78</v>
      </c>
      <c r="C206" s="59" t="s">
        <v>26</v>
      </c>
      <c r="D206" s="59" t="s">
        <v>36</v>
      </c>
      <c r="E206" s="59"/>
      <c r="F206" s="59" t="s">
        <v>32</v>
      </c>
      <c r="G206" s="58">
        <v>66</v>
      </c>
      <c r="H206" s="58">
        <v>56</v>
      </c>
      <c r="I206" s="59" t="s">
        <v>124</v>
      </c>
      <c r="J206" s="58">
        <v>1391113645</v>
      </c>
      <c r="K206" s="58">
        <v>0.1875</v>
      </c>
      <c r="L206" s="58">
        <v>9.375E-2</v>
      </c>
      <c r="M206" s="58">
        <v>2</v>
      </c>
      <c r="N206" s="60">
        <v>0</v>
      </c>
      <c r="O206" s="60">
        <v>0</v>
      </c>
      <c r="P206" s="58">
        <v>3</v>
      </c>
      <c r="Q206" s="58">
        <v>1</v>
      </c>
      <c r="R206" s="58">
        <v>1</v>
      </c>
      <c r="S206" s="58">
        <v>1</v>
      </c>
      <c r="T206" s="58">
        <v>1</v>
      </c>
      <c r="U206" s="60">
        <v>0</v>
      </c>
      <c r="V206" s="58">
        <v>1</v>
      </c>
      <c r="W206" s="61">
        <v>1</v>
      </c>
      <c r="X206" s="60">
        <v>0</v>
      </c>
      <c r="Y206" s="58">
        <v>2</v>
      </c>
      <c r="Z206" s="59">
        <f>SUM(M206:Y206)</f>
        <v>13</v>
      </c>
      <c r="AA206" s="59">
        <f>SUM(U206:X206)</f>
        <v>2</v>
      </c>
      <c r="AB206" t="s">
        <v>740</v>
      </c>
      <c r="AC206" s="59">
        <v>0</v>
      </c>
      <c r="AD206" s="58">
        <v>0</v>
      </c>
      <c r="AE206" s="58">
        <v>0</v>
      </c>
      <c r="AF206" s="58">
        <v>0</v>
      </c>
      <c r="AG206" s="58">
        <v>1</v>
      </c>
      <c r="AH206" s="59" t="s">
        <v>258</v>
      </c>
      <c r="AI206" s="58">
        <v>9</v>
      </c>
      <c r="AJ206" s="60"/>
      <c r="AK206" s="59" t="s">
        <v>306</v>
      </c>
      <c r="AL206" s="59">
        <f>IF(OR(NOT(ISBLANK(V206)),NOT(ISBLANK(W206)),NOT(ISBLANK(X206)),NOT(ISBLANK(Y206)),AD206=2,AD206=3),1,0)</f>
        <v>1</v>
      </c>
      <c r="AM206" s="59" t="s">
        <v>27</v>
      </c>
      <c r="AN206" s="59" t="s">
        <v>680</v>
      </c>
      <c r="AO206" s="58">
        <v>24</v>
      </c>
      <c r="AP206" s="59" t="s">
        <v>677</v>
      </c>
      <c r="AQ206" s="59" t="s">
        <v>691</v>
      </c>
      <c r="AR206" s="59" t="s">
        <v>695</v>
      </c>
      <c r="AS206" s="59" t="s">
        <v>27</v>
      </c>
      <c r="AT206" s="59" t="s">
        <v>692</v>
      </c>
      <c r="AU206" s="59" t="s">
        <v>695</v>
      </c>
      <c r="AV206" s="59" t="s">
        <v>27</v>
      </c>
      <c r="AW206" s="62"/>
      <c r="AX206" s="62" t="s">
        <v>746</v>
      </c>
      <c r="AY206" s="62">
        <v>11.55</v>
      </c>
      <c r="AZ206" s="62">
        <f>IF(Z206&gt;0,AY206/Z206,"")</f>
        <v>0.88846153846153852</v>
      </c>
      <c r="BA206" s="62">
        <f>IF(AY206&gt;0,Z206/AY206,"")</f>
        <v>1.1255411255411254</v>
      </c>
      <c r="BB206" s="62">
        <v>10.806000000000001</v>
      </c>
      <c r="BC206" s="62">
        <v>99</v>
      </c>
      <c r="BD206">
        <v>1</v>
      </c>
      <c r="BE206" s="62"/>
      <c r="BF206" s="62"/>
      <c r="BG206" s="62"/>
      <c r="BH206" s="120">
        <v>10.805999999999999</v>
      </c>
      <c r="BI206" s="50"/>
      <c r="BJ206" s="50"/>
      <c r="BL206" s="50"/>
      <c r="BM206" s="50"/>
      <c r="BN206" s="50"/>
      <c r="BO206" s="50"/>
      <c r="BP206" s="50"/>
      <c r="BQ206" s="50"/>
      <c r="BR206" s="50"/>
      <c r="BS206" s="50"/>
      <c r="BT206" s="50"/>
      <c r="BU206" s="50"/>
      <c r="BV206" s="50"/>
      <c r="BW206" s="50"/>
      <c r="BX206" s="50"/>
      <c r="BY206" s="50"/>
      <c r="BZ206" s="50"/>
      <c r="CA206" s="50"/>
      <c r="CB206" s="50"/>
      <c r="CC206" s="50"/>
      <c r="CD206" s="50"/>
      <c r="CE206" s="50"/>
      <c r="CF206" s="50"/>
      <c r="CG206" s="50"/>
      <c r="CH206" s="50"/>
      <c r="CI206" s="50"/>
    </row>
    <row r="207" spans="1:87" ht="14.25" customHeight="1" x14ac:dyDescent="0.25">
      <c r="A207" s="58">
        <v>203</v>
      </c>
      <c r="B207" s="59" t="s">
        <v>78</v>
      </c>
      <c r="C207" s="59" t="s">
        <v>26</v>
      </c>
      <c r="D207" s="59" t="s">
        <v>36</v>
      </c>
      <c r="E207" s="59"/>
      <c r="F207" s="59" t="s">
        <v>32</v>
      </c>
      <c r="G207" s="58">
        <v>66</v>
      </c>
      <c r="H207" s="58">
        <v>56</v>
      </c>
      <c r="I207" s="59" t="s">
        <v>126</v>
      </c>
      <c r="J207" s="58">
        <v>8916155192</v>
      </c>
      <c r="K207" s="58">
        <v>0.28125</v>
      </c>
      <c r="L207" s="58">
        <v>0.140625</v>
      </c>
      <c r="M207" s="60">
        <v>0</v>
      </c>
      <c r="N207" s="60">
        <v>0</v>
      </c>
      <c r="O207" s="60">
        <v>0</v>
      </c>
      <c r="P207" s="60">
        <v>0</v>
      </c>
      <c r="Q207" s="60">
        <v>0</v>
      </c>
      <c r="R207" s="60">
        <v>0</v>
      </c>
      <c r="S207" s="60">
        <v>0</v>
      </c>
      <c r="T207" s="60">
        <v>0</v>
      </c>
      <c r="U207" s="60">
        <v>0</v>
      </c>
      <c r="V207" s="60">
        <v>0</v>
      </c>
      <c r="W207" s="59">
        <v>0</v>
      </c>
      <c r="X207" s="60">
        <v>0</v>
      </c>
      <c r="Y207" s="60">
        <v>0</v>
      </c>
      <c r="Z207" s="59">
        <f>SUM(M207:Y207)</f>
        <v>0</v>
      </c>
      <c r="AA207" s="59">
        <f>SUM(U207:X207)</f>
        <v>0</v>
      </c>
      <c r="AB207" t="s">
        <v>740</v>
      </c>
      <c r="AC207" s="59">
        <v>0</v>
      </c>
      <c r="AD207" s="58">
        <v>0</v>
      </c>
      <c r="AE207" s="58">
        <v>0</v>
      </c>
      <c r="AF207" s="58">
        <v>0</v>
      </c>
      <c r="AG207" s="58">
        <v>0</v>
      </c>
      <c r="AH207" s="59" t="s">
        <v>258</v>
      </c>
      <c r="AI207" s="58">
        <v>9</v>
      </c>
      <c r="AJ207" s="60"/>
      <c r="AK207" s="59" t="s">
        <v>100</v>
      </c>
      <c r="AL207" s="59">
        <f>IF(OR(NOT(ISBLANK(V207)),NOT(ISBLANK(W207)),NOT(ISBLANK(X207)),NOT(ISBLANK(Y207)),AD207=2,AD207=3),1,0)</f>
        <v>1</v>
      </c>
      <c r="AM207" s="59" t="s">
        <v>27</v>
      </c>
      <c r="AN207" s="59" t="s">
        <v>680</v>
      </c>
      <c r="AO207" s="58">
        <v>30</v>
      </c>
      <c r="AP207" s="59" t="s">
        <v>677</v>
      </c>
      <c r="AQ207" s="59" t="s">
        <v>697</v>
      </c>
      <c r="AR207" s="59" t="s">
        <v>27</v>
      </c>
      <c r="AS207" s="59" t="s">
        <v>27</v>
      </c>
      <c r="AT207" s="59" t="s">
        <v>27</v>
      </c>
      <c r="AU207" s="59" t="s">
        <v>27</v>
      </c>
      <c r="AV207" s="59" t="s">
        <v>27</v>
      </c>
      <c r="AW207" s="62"/>
      <c r="AX207" s="62" t="s">
        <v>747</v>
      </c>
      <c r="AY207" s="62">
        <v>7.8050000000000006</v>
      </c>
      <c r="AZ207" s="62" t="str">
        <f>IF(Z207&gt;0,AY207/Z207,"")</f>
        <v/>
      </c>
      <c r="BA207" s="62">
        <f>IF(AY207&gt;0,Z207/AY207,"")</f>
        <v>0</v>
      </c>
      <c r="BB207" s="62">
        <v>6.9390000000000001</v>
      </c>
      <c r="BC207" s="62">
        <v>99</v>
      </c>
      <c r="BE207" s="62" t="s">
        <v>740</v>
      </c>
      <c r="BF207" s="62"/>
      <c r="BG207" s="62"/>
      <c r="BH207" s="120">
        <v>6.9390000000000001</v>
      </c>
      <c r="BI207" s="18"/>
      <c r="BJ207" s="18"/>
      <c r="BL207" s="18"/>
      <c r="BM207" s="18"/>
      <c r="BN207" s="18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</row>
    <row r="208" spans="1:87" ht="14.25" customHeight="1" x14ac:dyDescent="0.25">
      <c r="A208" s="58">
        <v>219</v>
      </c>
      <c r="B208" s="59" t="s">
        <v>78</v>
      </c>
      <c r="C208" s="59" t="s">
        <v>26</v>
      </c>
      <c r="D208" s="59" t="s">
        <v>36</v>
      </c>
      <c r="E208" s="59"/>
      <c r="F208" s="59" t="s">
        <v>32</v>
      </c>
      <c r="G208" s="58">
        <v>66</v>
      </c>
      <c r="H208" s="58">
        <v>56</v>
      </c>
      <c r="I208" s="59" t="s">
        <v>128</v>
      </c>
      <c r="J208" s="58">
        <v>9591208203</v>
      </c>
      <c r="K208" s="58">
        <v>0.28125</v>
      </c>
      <c r="L208" s="58">
        <v>0.140625</v>
      </c>
      <c r="M208" s="60">
        <v>0</v>
      </c>
      <c r="N208" s="60">
        <v>0</v>
      </c>
      <c r="O208" s="60">
        <v>0</v>
      </c>
      <c r="P208" s="60">
        <v>0</v>
      </c>
      <c r="Q208" s="60">
        <v>0</v>
      </c>
      <c r="R208" s="60">
        <v>0</v>
      </c>
      <c r="S208" s="60">
        <v>0</v>
      </c>
      <c r="T208" s="60">
        <v>0</v>
      </c>
      <c r="U208" s="60">
        <v>0</v>
      </c>
      <c r="V208" s="60">
        <v>0</v>
      </c>
      <c r="W208" s="59">
        <v>0</v>
      </c>
      <c r="X208" s="60">
        <v>0</v>
      </c>
      <c r="Y208" s="60">
        <v>0</v>
      </c>
      <c r="Z208" s="59">
        <f>SUM(M208:Y208)</f>
        <v>0</v>
      </c>
      <c r="AA208" s="59">
        <f>SUM(U208:X208)</f>
        <v>0</v>
      </c>
      <c r="AB208" t="s">
        <v>740</v>
      </c>
      <c r="AC208" s="59">
        <v>0</v>
      </c>
      <c r="AD208" s="58">
        <v>0</v>
      </c>
      <c r="AE208" s="58">
        <v>0</v>
      </c>
      <c r="AF208" s="58">
        <v>0</v>
      </c>
      <c r="AG208" s="58">
        <v>0</v>
      </c>
      <c r="AH208" s="59" t="s">
        <v>258</v>
      </c>
      <c r="AI208" s="58">
        <v>9</v>
      </c>
      <c r="AJ208" s="60"/>
      <c r="AK208" s="59" t="s">
        <v>100</v>
      </c>
      <c r="AL208" s="59">
        <f>IF(OR(NOT(ISBLANK(V208)),NOT(ISBLANK(W208)),NOT(ISBLANK(X208)),NOT(ISBLANK(Y208)),AD208=2,AD208=3),1,0)</f>
        <v>1</v>
      </c>
      <c r="AM208" s="59" t="s">
        <v>27</v>
      </c>
      <c r="AN208" s="59" t="s">
        <v>680</v>
      </c>
      <c r="AO208" s="58">
        <v>33</v>
      </c>
      <c r="AP208" s="59" t="s">
        <v>677</v>
      </c>
      <c r="AQ208" s="59" t="s">
        <v>698</v>
      </c>
      <c r="AR208" s="59" t="s">
        <v>27</v>
      </c>
      <c r="AS208" s="59" t="s">
        <v>699</v>
      </c>
      <c r="AT208" s="59" t="s">
        <v>27</v>
      </c>
      <c r="AU208" s="59" t="s">
        <v>27</v>
      </c>
      <c r="AV208" s="59" t="s">
        <v>27</v>
      </c>
      <c r="AW208" s="62"/>
      <c r="AX208" s="62" t="s">
        <v>748</v>
      </c>
      <c r="AY208" s="62">
        <v>3.3260000000000001</v>
      </c>
      <c r="AZ208" s="62" t="str">
        <f>IF(Z208&gt;0,AY208/Z208,"")</f>
        <v/>
      </c>
      <c r="BA208" s="62">
        <f>IF(AY208&gt;0,Z208/AY208,"")</f>
        <v>0</v>
      </c>
      <c r="BB208" s="62">
        <v>2.5619999999999998</v>
      </c>
      <c r="BC208" s="62">
        <v>132</v>
      </c>
      <c r="BE208" s="62"/>
      <c r="BF208" s="62"/>
      <c r="BG208" s="62"/>
      <c r="BH208" s="120">
        <v>2.5620000000000003</v>
      </c>
      <c r="BI208" s="18"/>
      <c r="BJ208" s="18"/>
      <c r="BL208" s="18"/>
      <c r="BM208" s="18"/>
      <c r="BN208" s="18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</row>
    <row r="209" spans="1:87" ht="14.25" customHeight="1" x14ac:dyDescent="0.25">
      <c r="A209" s="58">
        <v>236</v>
      </c>
      <c r="B209" s="59" t="s">
        <v>78</v>
      </c>
      <c r="C209" s="59" t="s">
        <v>26</v>
      </c>
      <c r="D209" s="59" t="s">
        <v>36</v>
      </c>
      <c r="E209" s="59"/>
      <c r="F209" s="59" t="s">
        <v>32</v>
      </c>
      <c r="G209" s="58">
        <v>66</v>
      </c>
      <c r="H209" s="58">
        <v>56</v>
      </c>
      <c r="I209" s="59" t="s">
        <v>130</v>
      </c>
      <c r="J209" s="58">
        <v>3712062108</v>
      </c>
      <c r="K209" s="58">
        <v>2</v>
      </c>
      <c r="L209" s="58">
        <v>1</v>
      </c>
      <c r="M209" s="58">
        <v>6</v>
      </c>
      <c r="N209" s="60">
        <v>0</v>
      </c>
      <c r="O209" s="60">
        <v>0</v>
      </c>
      <c r="P209" s="58">
        <v>13</v>
      </c>
      <c r="Q209" s="58">
        <v>7</v>
      </c>
      <c r="R209" s="58">
        <v>2</v>
      </c>
      <c r="S209" s="58">
        <v>7</v>
      </c>
      <c r="T209" s="58">
        <v>1</v>
      </c>
      <c r="U209" s="58">
        <v>1</v>
      </c>
      <c r="V209" s="58">
        <v>0.5</v>
      </c>
      <c r="W209" s="59">
        <v>0</v>
      </c>
      <c r="X209" s="58">
        <v>0.5</v>
      </c>
      <c r="Y209" s="58">
        <v>2</v>
      </c>
      <c r="Z209" s="59">
        <f>SUM(M209:Y209)</f>
        <v>40</v>
      </c>
      <c r="AA209" s="59">
        <f>SUM(U209:X209)</f>
        <v>2</v>
      </c>
      <c r="AB209" t="s">
        <v>824</v>
      </c>
      <c r="AC209" s="59">
        <v>0</v>
      </c>
      <c r="AD209" s="58">
        <v>5</v>
      </c>
      <c r="AE209" s="58">
        <v>4</v>
      </c>
      <c r="AF209" s="58">
        <v>0</v>
      </c>
      <c r="AG209" s="58">
        <v>11</v>
      </c>
      <c r="AH209" s="59" t="s">
        <v>258</v>
      </c>
      <c r="AI209" s="58">
        <v>9</v>
      </c>
      <c r="AJ209" s="58">
        <v>1</v>
      </c>
      <c r="AK209" s="59" t="s">
        <v>307</v>
      </c>
      <c r="AL209" s="59">
        <f>IF(OR(NOT(ISBLANK(V209)),NOT(ISBLANK(W209)),NOT(ISBLANK(X209)),NOT(ISBLANK(Y209)),AD209=2,AD209=3),1,0)</f>
        <v>1</v>
      </c>
      <c r="AM209" s="59" t="s">
        <v>27</v>
      </c>
      <c r="AN209" s="59" t="s">
        <v>680</v>
      </c>
      <c r="AO209" s="58">
        <v>28</v>
      </c>
      <c r="AP209" s="59" t="s">
        <v>677</v>
      </c>
      <c r="AQ209" s="59" t="s">
        <v>700</v>
      </c>
      <c r="AR209" s="59" t="s">
        <v>695</v>
      </c>
      <c r="AS209" s="59" t="s">
        <v>701</v>
      </c>
      <c r="AT209" s="59" t="s">
        <v>27</v>
      </c>
      <c r="AU209" s="59" t="s">
        <v>27</v>
      </c>
      <c r="AV209" s="59" t="s">
        <v>27</v>
      </c>
      <c r="AW209" s="62"/>
      <c r="AX209" s="62" t="s">
        <v>748</v>
      </c>
      <c r="AY209" s="62">
        <v>18.118000000000002</v>
      </c>
      <c r="AZ209" s="62">
        <f>IF(Z209&gt;0,AY209/Z209,"")</f>
        <v>0.45295000000000007</v>
      </c>
      <c r="BA209" s="62">
        <f>IF(AY209&gt;0,Z209/AY209,"")</f>
        <v>2.2077491996909147</v>
      </c>
      <c r="BB209" s="62">
        <v>16.993000000000002</v>
      </c>
      <c r="BC209" s="62">
        <v>0</v>
      </c>
      <c r="BD209">
        <v>7.5997813012575174E-2</v>
      </c>
      <c r="BE209" s="62"/>
      <c r="BF209" s="62"/>
      <c r="BG209" s="62"/>
      <c r="BH209" s="120">
        <v>13.97</v>
      </c>
      <c r="BI209" s="50"/>
      <c r="BJ209" s="50"/>
      <c r="BL209" s="50"/>
      <c r="BM209" s="50"/>
      <c r="BN209" s="50"/>
      <c r="BO209" s="50"/>
      <c r="BP209" s="50"/>
      <c r="BQ209" s="50"/>
      <c r="BR209" s="50"/>
      <c r="BS209" s="50"/>
      <c r="BT209" s="50"/>
      <c r="BU209" s="50"/>
      <c r="BV209" s="50"/>
      <c r="BW209" s="50"/>
      <c r="BX209" s="50"/>
      <c r="BY209" s="50"/>
      <c r="BZ209" s="50"/>
      <c r="CA209" s="50"/>
      <c r="CB209" s="50"/>
      <c r="CC209" s="50"/>
      <c r="CD209" s="50"/>
      <c r="CE209" s="50"/>
      <c r="CF209" s="50"/>
      <c r="CG209" s="50"/>
      <c r="CH209" s="50"/>
      <c r="CI209" s="50"/>
    </row>
    <row r="210" spans="1:87" ht="14.25" customHeight="1" x14ac:dyDescent="0.25">
      <c r="A210" s="58">
        <v>252</v>
      </c>
      <c r="B210" s="59" t="s">
        <v>78</v>
      </c>
      <c r="C210" s="59" t="s">
        <v>26</v>
      </c>
      <c r="D210" s="59" t="s">
        <v>36</v>
      </c>
      <c r="E210" s="59"/>
      <c r="F210" s="59" t="s">
        <v>32</v>
      </c>
      <c r="G210" s="58">
        <v>66</v>
      </c>
      <c r="H210" s="58">
        <v>56</v>
      </c>
      <c r="I210" s="59" t="s">
        <v>130</v>
      </c>
      <c r="J210" s="58">
        <v>3712062108</v>
      </c>
      <c r="K210" s="58">
        <v>0.1875</v>
      </c>
      <c r="L210" s="58">
        <v>9.375E-2</v>
      </c>
      <c r="M210" s="58">
        <v>11</v>
      </c>
      <c r="N210" s="58">
        <v>1</v>
      </c>
      <c r="O210" s="58">
        <v>9</v>
      </c>
      <c r="P210" s="58">
        <v>27</v>
      </c>
      <c r="Q210" s="58">
        <v>16</v>
      </c>
      <c r="R210" s="58">
        <v>3</v>
      </c>
      <c r="S210" s="58">
        <v>16</v>
      </c>
      <c r="T210" s="58">
        <v>1</v>
      </c>
      <c r="U210" s="58">
        <v>3</v>
      </c>
      <c r="V210" s="58">
        <v>7.5</v>
      </c>
      <c r="W210" s="61">
        <v>1</v>
      </c>
      <c r="X210" s="58">
        <v>3.5</v>
      </c>
      <c r="Y210" s="58">
        <v>15</v>
      </c>
      <c r="Z210" s="59">
        <f>SUM(M210:Y210)</f>
        <v>114</v>
      </c>
      <c r="AA210" s="59">
        <f>SUM(U210:X210)</f>
        <v>15</v>
      </c>
      <c r="AB210" t="s">
        <v>740</v>
      </c>
      <c r="AC210" s="59">
        <v>0</v>
      </c>
      <c r="AD210" s="58">
        <v>21</v>
      </c>
      <c r="AE210" s="58">
        <v>7</v>
      </c>
      <c r="AF210" s="58">
        <v>1</v>
      </c>
      <c r="AG210" s="58">
        <v>41</v>
      </c>
      <c r="AH210" s="59" t="s">
        <v>96</v>
      </c>
      <c r="AI210" s="58">
        <v>1</v>
      </c>
      <c r="AJ210" s="58">
        <v>1</v>
      </c>
      <c r="AK210" s="59" t="s">
        <v>308</v>
      </c>
      <c r="AL210" s="59">
        <f>IF(OR(NOT(ISBLANK(V210)),NOT(ISBLANK(W210)),NOT(ISBLANK(X210)),NOT(ISBLANK(Y210)),AD210=2,AD210=3),1,0)</f>
        <v>1</v>
      </c>
      <c r="AM210" s="59" t="s">
        <v>27</v>
      </c>
      <c r="AN210" s="59" t="s">
        <v>680</v>
      </c>
      <c r="AO210" s="58">
        <v>28</v>
      </c>
      <c r="AP210" s="59" t="s">
        <v>677</v>
      </c>
      <c r="AQ210" s="59" t="s">
        <v>700</v>
      </c>
      <c r="AR210" s="59" t="s">
        <v>695</v>
      </c>
      <c r="AS210" s="59" t="s">
        <v>701</v>
      </c>
      <c r="AT210" s="59" t="s">
        <v>27</v>
      </c>
      <c r="AU210" s="59" t="s">
        <v>27</v>
      </c>
      <c r="AV210" s="59" t="s">
        <v>27</v>
      </c>
      <c r="AW210" s="62"/>
      <c r="AX210" s="62" t="s">
        <v>748</v>
      </c>
      <c r="AY210" s="62">
        <v>30.908000000000001</v>
      </c>
      <c r="AZ210" s="62">
        <f>IF(Z210&gt;0,AY210/Z210,"")</f>
        <v>0.27112280701754388</v>
      </c>
      <c r="BA210" s="62">
        <f>IF(AY210&gt;0,Z210/AY210,"")</f>
        <v>3.6883654717225314</v>
      </c>
      <c r="BB210" s="62">
        <v>17.600000000000001</v>
      </c>
      <c r="BC210" s="62" t="s">
        <v>774</v>
      </c>
      <c r="BD210">
        <v>0.64198687910028118</v>
      </c>
      <c r="BE210" s="62"/>
      <c r="BF210" s="62"/>
      <c r="BG210" s="62"/>
      <c r="BH210" s="120">
        <v>14.423</v>
      </c>
      <c r="BI210" s="50"/>
      <c r="BJ210" s="50"/>
      <c r="BL210" s="50"/>
      <c r="BM210" s="50"/>
      <c r="BN210" s="50"/>
      <c r="BO210" s="50"/>
      <c r="BP210" s="50"/>
      <c r="BQ210" s="50"/>
      <c r="BR210" s="50"/>
      <c r="BS210" s="50"/>
      <c r="BT210" s="50"/>
      <c r="BU210" s="50"/>
      <c r="BV210" s="50"/>
      <c r="BW210" s="50"/>
      <c r="BX210" s="50"/>
      <c r="BY210" s="50"/>
      <c r="BZ210" s="50"/>
      <c r="CA210" s="50"/>
      <c r="CB210" s="50"/>
      <c r="CC210" s="50"/>
      <c r="CD210" s="50"/>
      <c r="CE210" s="50"/>
      <c r="CF210" s="50"/>
      <c r="CG210" s="50"/>
      <c r="CH210" s="50"/>
      <c r="CI210" s="50"/>
    </row>
    <row r="211" spans="1:87" ht="14.25" customHeight="1" x14ac:dyDescent="0.25">
      <c r="A211" s="58">
        <v>270</v>
      </c>
      <c r="B211" s="59" t="s">
        <v>78</v>
      </c>
      <c r="C211" s="59" t="s">
        <v>26</v>
      </c>
      <c r="D211" s="59" t="s">
        <v>36</v>
      </c>
      <c r="E211" s="59"/>
      <c r="F211" s="59" t="s">
        <v>32</v>
      </c>
      <c r="G211" s="58">
        <v>66</v>
      </c>
      <c r="H211" s="58">
        <v>56</v>
      </c>
      <c r="I211" s="59" t="s">
        <v>134</v>
      </c>
      <c r="J211" s="58">
        <v>828360120</v>
      </c>
      <c r="K211" s="58">
        <v>0.28125</v>
      </c>
      <c r="L211" s="58">
        <v>0.140625</v>
      </c>
      <c r="M211" s="60">
        <v>0</v>
      </c>
      <c r="N211" s="60">
        <v>0</v>
      </c>
      <c r="O211" s="60">
        <v>0</v>
      </c>
      <c r="P211" s="60">
        <v>0</v>
      </c>
      <c r="Q211" s="60">
        <v>0</v>
      </c>
      <c r="R211" s="60">
        <v>0</v>
      </c>
      <c r="S211" s="60">
        <v>0</v>
      </c>
      <c r="T211" s="60">
        <v>0</v>
      </c>
      <c r="U211" s="60">
        <v>0</v>
      </c>
      <c r="V211" s="60">
        <v>0</v>
      </c>
      <c r="W211" s="59">
        <v>0</v>
      </c>
      <c r="X211" s="60">
        <v>0</v>
      </c>
      <c r="Y211" s="60">
        <v>0</v>
      </c>
      <c r="Z211" s="59">
        <f>SUM(M211:Y211)</f>
        <v>0</v>
      </c>
      <c r="AA211" s="59">
        <f>SUM(U211:X211)</f>
        <v>0</v>
      </c>
      <c r="AB211" t="s">
        <v>740</v>
      </c>
      <c r="AC211" s="59">
        <v>0</v>
      </c>
      <c r="AD211" s="58">
        <v>0</v>
      </c>
      <c r="AE211" s="58">
        <v>0</v>
      </c>
      <c r="AF211" s="58">
        <v>0</v>
      </c>
      <c r="AG211" s="58">
        <v>0</v>
      </c>
      <c r="AH211" s="59" t="s">
        <v>258</v>
      </c>
      <c r="AI211" s="58">
        <v>9</v>
      </c>
      <c r="AJ211" s="60"/>
      <c r="AK211" s="59" t="s">
        <v>309</v>
      </c>
      <c r="AL211" s="59">
        <f>IF(OR(NOT(ISBLANK(V211)),NOT(ISBLANK(W211)),NOT(ISBLANK(X211)),NOT(ISBLANK(Y211)),AD211=2,AD211=3),1,0)</f>
        <v>1</v>
      </c>
      <c r="AM211" s="59" t="s">
        <v>27</v>
      </c>
      <c r="AN211" s="59" t="s">
        <v>673</v>
      </c>
      <c r="AO211" s="58">
        <v>26</v>
      </c>
      <c r="AP211" s="59" t="s">
        <v>674</v>
      </c>
      <c r="AQ211" s="59" t="s">
        <v>678</v>
      </c>
      <c r="AR211" s="59" t="s">
        <v>27</v>
      </c>
      <c r="AS211" s="59" t="s">
        <v>702</v>
      </c>
      <c r="AT211" s="59" t="s">
        <v>27</v>
      </c>
      <c r="AU211" s="59" t="s">
        <v>27</v>
      </c>
      <c r="AV211" s="59" t="s">
        <v>27</v>
      </c>
      <c r="AW211" s="62"/>
      <c r="AX211" s="62" t="s">
        <v>748</v>
      </c>
      <c r="AY211" s="62">
        <v>14.661</v>
      </c>
      <c r="AZ211" s="62" t="str">
        <f>IF(Z211&gt;0,AY211/Z211,"")</f>
        <v/>
      </c>
      <c r="BA211" s="62">
        <f>IF(AY211&gt;0,Z211/AY211,"")</f>
        <v>0</v>
      </c>
      <c r="BB211" s="62">
        <v>10.779</v>
      </c>
      <c r="BC211" s="62">
        <v>99</v>
      </c>
      <c r="BE211" s="62" t="s">
        <v>740</v>
      </c>
      <c r="BF211" s="62"/>
      <c r="BG211" s="62"/>
      <c r="BH211" s="120">
        <v>9.7319999999999993</v>
      </c>
      <c r="BI211" s="18"/>
      <c r="BJ211" s="18"/>
      <c r="BL211" s="18"/>
      <c r="BM211" s="18"/>
      <c r="BN211" s="18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</row>
    <row r="212" spans="1:87" ht="14.25" customHeight="1" x14ac:dyDescent="0.25">
      <c r="A212" s="58">
        <v>286</v>
      </c>
      <c r="B212" s="59" t="s">
        <v>78</v>
      </c>
      <c r="C212" s="59" t="s">
        <v>28</v>
      </c>
      <c r="D212" s="59" t="s">
        <v>36</v>
      </c>
      <c r="E212" s="59"/>
      <c r="F212" s="59" t="s">
        <v>32</v>
      </c>
      <c r="G212" s="58">
        <v>66</v>
      </c>
      <c r="H212" s="58">
        <v>56</v>
      </c>
      <c r="I212" s="59" t="s">
        <v>135</v>
      </c>
      <c r="J212" s="58">
        <v>7717685176</v>
      </c>
      <c r="K212" s="58">
        <v>0.28571428571428598</v>
      </c>
      <c r="L212" s="58">
        <v>0.14285714285714299</v>
      </c>
      <c r="M212" s="58">
        <v>3</v>
      </c>
      <c r="N212" s="60">
        <v>0</v>
      </c>
      <c r="O212" s="58">
        <v>2</v>
      </c>
      <c r="P212" s="58">
        <v>7</v>
      </c>
      <c r="Q212" s="58">
        <v>3</v>
      </c>
      <c r="R212" s="58">
        <v>1</v>
      </c>
      <c r="S212" s="58">
        <v>3</v>
      </c>
      <c r="T212" s="58">
        <v>1</v>
      </c>
      <c r="U212" s="58">
        <v>3</v>
      </c>
      <c r="V212" s="58">
        <v>1.5</v>
      </c>
      <c r="W212" s="59">
        <v>0</v>
      </c>
      <c r="X212" s="58">
        <v>1.5</v>
      </c>
      <c r="Y212" s="58">
        <v>6</v>
      </c>
      <c r="Z212" s="59">
        <f>SUM(M212:Y212)</f>
        <v>32</v>
      </c>
      <c r="AA212" s="59">
        <f>SUM(U212:X212)</f>
        <v>6</v>
      </c>
      <c r="AB212" t="s">
        <v>740</v>
      </c>
      <c r="AC212" s="59">
        <v>0</v>
      </c>
      <c r="AD212" s="58">
        <v>2</v>
      </c>
      <c r="AE212" s="58">
        <v>4</v>
      </c>
      <c r="AF212" s="58">
        <v>0</v>
      </c>
      <c r="AG212" s="58">
        <v>9</v>
      </c>
      <c r="AH212" s="59" t="s">
        <v>274</v>
      </c>
      <c r="AI212" s="58">
        <v>7</v>
      </c>
      <c r="AJ212" s="60"/>
      <c r="AK212" s="59" t="s">
        <v>310</v>
      </c>
      <c r="AL212" s="59">
        <f>IF(OR(NOT(ISBLANK(V212)),NOT(ISBLANK(W212)),NOT(ISBLANK(X212)),NOT(ISBLANK(Y212)),AD212=2,AD212=3),1,0)</f>
        <v>1</v>
      </c>
      <c r="AM212" s="59" t="s">
        <v>27</v>
      </c>
      <c r="AN212" s="59" t="s">
        <v>680</v>
      </c>
      <c r="AO212" s="58">
        <v>24</v>
      </c>
      <c r="AP212" s="59" t="s">
        <v>677</v>
      </c>
      <c r="AQ212" s="59" t="s">
        <v>691</v>
      </c>
      <c r="AR212" s="59" t="s">
        <v>27</v>
      </c>
      <c r="AS212" s="59" t="s">
        <v>27</v>
      </c>
      <c r="AT212" s="59" t="s">
        <v>27</v>
      </c>
      <c r="AU212" s="59" t="s">
        <v>27</v>
      </c>
      <c r="AV212" s="59" t="s">
        <v>27</v>
      </c>
      <c r="AW212" s="62"/>
      <c r="AX212" s="62" t="s">
        <v>747</v>
      </c>
      <c r="AY212" s="62">
        <v>5.1120000000000001</v>
      </c>
      <c r="AZ212" s="62">
        <f>IF(Z212&gt;0,AY212/Z212,"")</f>
        <v>0.15975</v>
      </c>
      <c r="BA212" s="62">
        <f>IF(AY212&gt;0,Z212/AY212,"")</f>
        <v>6.2597809076682314</v>
      </c>
      <c r="BB212" s="62">
        <v>4.1989999999999998</v>
      </c>
      <c r="BC212" s="62"/>
      <c r="BD212">
        <v>0.51409313725490191</v>
      </c>
      <c r="BE212" s="62" t="s">
        <v>780</v>
      </c>
      <c r="BF212" s="62">
        <v>1</v>
      </c>
      <c r="BG212" s="62">
        <v>1</v>
      </c>
      <c r="BH212" s="120">
        <v>4.1989999999999998</v>
      </c>
      <c r="BI212" s="18"/>
      <c r="BJ212" s="18"/>
      <c r="BL212" s="18"/>
      <c r="BM212" s="18"/>
      <c r="BN212" s="18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</row>
    <row r="213" spans="1:87" ht="14.25" customHeight="1" x14ac:dyDescent="0.25">
      <c r="A213" s="58">
        <v>306</v>
      </c>
      <c r="B213" s="59" t="s">
        <v>78</v>
      </c>
      <c r="C213" s="59" t="s">
        <v>28</v>
      </c>
      <c r="D213" s="59" t="s">
        <v>36</v>
      </c>
      <c r="E213" s="59"/>
      <c r="F213" s="59" t="s">
        <v>32</v>
      </c>
      <c r="G213" s="58">
        <v>66</v>
      </c>
      <c r="H213" s="58">
        <v>56</v>
      </c>
      <c r="I213" s="59" t="s">
        <v>140</v>
      </c>
      <c r="J213" s="58">
        <v>79247246103</v>
      </c>
      <c r="K213" s="58">
        <v>0.28571428571428598</v>
      </c>
      <c r="L213" s="58">
        <v>0.14285714285714299</v>
      </c>
      <c r="M213" s="58">
        <v>7</v>
      </c>
      <c r="N213" s="60">
        <v>0</v>
      </c>
      <c r="O213" s="60">
        <v>0</v>
      </c>
      <c r="P213" s="58">
        <v>16</v>
      </c>
      <c r="Q213" s="58">
        <v>8</v>
      </c>
      <c r="R213" s="58">
        <v>1</v>
      </c>
      <c r="S213" s="58">
        <v>8</v>
      </c>
      <c r="T213" s="58">
        <v>1</v>
      </c>
      <c r="U213" s="58">
        <v>1</v>
      </c>
      <c r="V213" s="58">
        <v>0.5</v>
      </c>
      <c r="W213" s="59">
        <v>0</v>
      </c>
      <c r="X213" s="58">
        <v>0.5</v>
      </c>
      <c r="Y213" s="58">
        <v>2</v>
      </c>
      <c r="Z213" s="59">
        <f>SUM(M213:Y213)</f>
        <v>45</v>
      </c>
      <c r="AA213" s="59">
        <f>SUM(U213:X213)</f>
        <v>2</v>
      </c>
      <c r="AB213" t="s">
        <v>740</v>
      </c>
      <c r="AC213" s="59">
        <v>0</v>
      </c>
      <c r="AD213" s="58">
        <v>2</v>
      </c>
      <c r="AE213" s="58">
        <v>5</v>
      </c>
      <c r="AF213" s="58">
        <v>0</v>
      </c>
      <c r="AG213" s="58">
        <v>8</v>
      </c>
      <c r="AH213" s="59" t="s">
        <v>258</v>
      </c>
      <c r="AI213" s="58">
        <v>9</v>
      </c>
      <c r="AJ213" s="60"/>
      <c r="AK213" s="59" t="s">
        <v>311</v>
      </c>
      <c r="AL213" s="59">
        <f>IF(OR(NOT(ISBLANK(V213)),NOT(ISBLANK(W213)),NOT(ISBLANK(X213)),NOT(ISBLANK(Y213)),AD213=2,AD213=3),1,0)</f>
        <v>1</v>
      </c>
      <c r="AM213" s="59" t="s">
        <v>27</v>
      </c>
      <c r="AN213" s="59" t="s">
        <v>673</v>
      </c>
      <c r="AO213" s="58">
        <v>18</v>
      </c>
      <c r="AP213" s="59" t="s">
        <v>674</v>
      </c>
      <c r="AQ213" s="59" t="s">
        <v>705</v>
      </c>
      <c r="AR213" s="59" t="s">
        <v>27</v>
      </c>
      <c r="AS213" s="59" t="s">
        <v>686</v>
      </c>
      <c r="AT213" s="59" t="s">
        <v>27</v>
      </c>
      <c r="AU213" s="59" t="s">
        <v>27</v>
      </c>
      <c r="AV213" s="59" t="s">
        <v>27</v>
      </c>
      <c r="AW213" s="62"/>
      <c r="AX213" s="62" t="s">
        <v>747</v>
      </c>
      <c r="AY213" s="62">
        <v>22.733000000000001</v>
      </c>
      <c r="AZ213" s="62">
        <f>IF(Z213&gt;0,AY213/Z213,"")</f>
        <v>0.50517777777777784</v>
      </c>
      <c r="BA213" s="62">
        <f>IF(AY213&gt;0,Z213/AY213,"")</f>
        <v>1.979501165706242</v>
      </c>
      <c r="BB213" s="62">
        <v>22.102</v>
      </c>
      <c r="BC213" s="62">
        <v>99</v>
      </c>
      <c r="BD213">
        <v>8.6934923000496771E-4</v>
      </c>
      <c r="BE213" s="62"/>
      <c r="BF213" s="62"/>
      <c r="BG213" s="62"/>
      <c r="BH213" s="120">
        <v>22.102</v>
      </c>
      <c r="BI213" s="50"/>
      <c r="BJ213" s="50"/>
      <c r="BL213" s="50"/>
      <c r="BM213" s="50"/>
      <c r="BN213" s="50"/>
      <c r="BO213" s="50"/>
      <c r="BP213" s="50"/>
      <c r="BQ213" s="50"/>
      <c r="BR213" s="50"/>
      <c r="BS213" s="50"/>
      <c r="BT213" s="50"/>
      <c r="BU213" s="50"/>
      <c r="BV213" s="50"/>
      <c r="BW213" s="50"/>
      <c r="BX213" s="50"/>
      <c r="BY213" s="50"/>
      <c r="BZ213" s="50"/>
      <c r="CA213" s="50"/>
      <c r="CB213" s="50"/>
      <c r="CC213" s="50"/>
      <c r="CD213" s="50"/>
      <c r="CE213" s="50"/>
      <c r="CF213" s="50"/>
      <c r="CG213" s="50"/>
      <c r="CH213" s="50"/>
      <c r="CI213" s="50"/>
    </row>
    <row r="214" spans="1:87" ht="14.25" customHeight="1" x14ac:dyDescent="0.25">
      <c r="A214" s="58">
        <v>323</v>
      </c>
      <c r="B214" s="59" t="s">
        <v>78</v>
      </c>
      <c r="C214" s="59" t="s">
        <v>26</v>
      </c>
      <c r="D214" s="59" t="s">
        <v>36</v>
      </c>
      <c r="E214" s="59"/>
      <c r="F214" s="59" t="s">
        <v>32</v>
      </c>
      <c r="G214" s="58">
        <v>66</v>
      </c>
      <c r="H214" s="58">
        <v>56</v>
      </c>
      <c r="I214" s="59" t="s">
        <v>142</v>
      </c>
      <c r="J214" s="58">
        <v>8282194225</v>
      </c>
      <c r="K214" s="58">
        <v>0.1875</v>
      </c>
      <c r="L214" s="58">
        <v>9.375E-2</v>
      </c>
      <c r="M214" s="58">
        <v>3</v>
      </c>
      <c r="N214" s="60">
        <v>0</v>
      </c>
      <c r="O214" s="60">
        <v>0</v>
      </c>
      <c r="P214" s="58">
        <v>11</v>
      </c>
      <c r="Q214" s="58">
        <v>8</v>
      </c>
      <c r="R214" s="58">
        <v>1</v>
      </c>
      <c r="S214" s="58">
        <v>8</v>
      </c>
      <c r="T214" s="58">
        <v>1</v>
      </c>
      <c r="U214" s="58">
        <v>1</v>
      </c>
      <c r="V214" s="58">
        <v>2.5</v>
      </c>
      <c r="W214" s="59">
        <v>0</v>
      </c>
      <c r="X214" s="58">
        <v>0.5</v>
      </c>
      <c r="Y214" s="58">
        <v>4</v>
      </c>
      <c r="Z214" s="59">
        <f>SUM(M214:Y214)</f>
        <v>40</v>
      </c>
      <c r="AA214" s="59">
        <f>SUM(U214:X214)</f>
        <v>4</v>
      </c>
      <c r="AB214" t="s">
        <v>740</v>
      </c>
      <c r="AC214" s="59">
        <v>0</v>
      </c>
      <c r="AD214" s="58">
        <v>10</v>
      </c>
      <c r="AE214" s="58">
        <v>4</v>
      </c>
      <c r="AF214" s="58">
        <v>0</v>
      </c>
      <c r="AG214" s="58">
        <v>17</v>
      </c>
      <c r="AH214" s="59" t="s">
        <v>284</v>
      </c>
      <c r="AI214" s="58">
        <v>7</v>
      </c>
      <c r="AJ214" s="58">
        <v>1</v>
      </c>
      <c r="AK214" s="59" t="s">
        <v>312</v>
      </c>
      <c r="AL214" s="59">
        <f>IF(OR(NOT(ISBLANK(V214)),NOT(ISBLANK(W214)),NOT(ISBLANK(X214)),NOT(ISBLANK(Y214)),AD214=2,AD214=3),1,0)</f>
        <v>1</v>
      </c>
      <c r="AM214" s="59" t="s">
        <v>27</v>
      </c>
      <c r="AN214" s="59" t="s">
        <v>680</v>
      </c>
      <c r="AO214" s="58">
        <v>27</v>
      </c>
      <c r="AP214" s="59" t="s">
        <v>677</v>
      </c>
      <c r="AQ214" s="59" t="s">
        <v>691</v>
      </c>
      <c r="AR214" s="59" t="s">
        <v>695</v>
      </c>
      <c r="AS214" s="59" t="s">
        <v>27</v>
      </c>
      <c r="AT214" s="59" t="s">
        <v>692</v>
      </c>
      <c r="AU214" s="59" t="s">
        <v>27</v>
      </c>
      <c r="AV214" s="59" t="s">
        <v>27</v>
      </c>
      <c r="AW214" s="62"/>
      <c r="AX214" s="62" t="s">
        <v>746</v>
      </c>
      <c r="AY214" s="62">
        <v>11.795999999999999</v>
      </c>
      <c r="AZ214" s="62">
        <f>IF(Z214&gt;0,AY214/Z214,"")</f>
        <v>0.2949</v>
      </c>
      <c r="BA214" s="62">
        <f>IF(AY214&gt;0,Z214/AY214,"")</f>
        <v>3.39097999321804</v>
      </c>
      <c r="BB214" s="62">
        <v>10.661</v>
      </c>
      <c r="BC214" s="62">
        <v>99</v>
      </c>
      <c r="BD214">
        <v>0.68622507449002978</v>
      </c>
      <c r="BE214" s="62"/>
      <c r="BF214" s="62"/>
      <c r="BG214" s="62"/>
      <c r="BH214" s="120">
        <v>10.661000000000001</v>
      </c>
      <c r="BI214" s="50"/>
      <c r="BJ214" s="50"/>
      <c r="BL214" s="50"/>
      <c r="BM214" s="50"/>
      <c r="BN214" s="50"/>
      <c r="BO214" s="50"/>
      <c r="BP214" s="50"/>
      <c r="BQ214" s="50"/>
      <c r="BR214" s="50"/>
      <c r="BS214" s="50"/>
      <c r="BT214" s="50"/>
      <c r="BU214" s="50"/>
      <c r="BV214" s="50"/>
      <c r="BW214" s="50"/>
      <c r="BX214" s="50"/>
      <c r="BY214" s="50"/>
      <c r="BZ214" s="50"/>
      <c r="CA214" s="50"/>
      <c r="CB214" s="50"/>
      <c r="CC214" s="50"/>
      <c r="CD214" s="50"/>
      <c r="CE214" s="50"/>
      <c r="CF214" s="50"/>
      <c r="CG214" s="50"/>
      <c r="CH214" s="50"/>
      <c r="CI214" s="50"/>
    </row>
    <row r="215" spans="1:87" ht="14.25" customHeight="1" x14ac:dyDescent="0.25">
      <c r="A215" s="58">
        <v>344</v>
      </c>
      <c r="B215" s="59" t="s">
        <v>78</v>
      </c>
      <c r="C215" s="59" t="s">
        <v>28</v>
      </c>
      <c r="D215" s="59" t="s">
        <v>36</v>
      </c>
      <c r="E215" s="59"/>
      <c r="F215" s="59" t="s">
        <v>32</v>
      </c>
      <c r="G215" s="58">
        <v>66</v>
      </c>
      <c r="H215" s="58">
        <v>56</v>
      </c>
      <c r="I215" s="59" t="s">
        <v>146</v>
      </c>
      <c r="J215" s="58">
        <v>94222252116</v>
      </c>
      <c r="K215" s="58">
        <v>2</v>
      </c>
      <c r="L215" s="58">
        <v>1</v>
      </c>
      <c r="M215" s="58">
        <v>5</v>
      </c>
      <c r="N215" s="60">
        <v>0</v>
      </c>
      <c r="O215" s="60">
        <v>0</v>
      </c>
      <c r="P215" s="58">
        <v>12</v>
      </c>
      <c r="Q215" s="58">
        <v>7</v>
      </c>
      <c r="R215" s="58">
        <v>2</v>
      </c>
      <c r="S215" s="58">
        <v>7</v>
      </c>
      <c r="T215" s="58">
        <v>1</v>
      </c>
      <c r="U215" s="58">
        <v>1</v>
      </c>
      <c r="V215" s="58">
        <v>3.5</v>
      </c>
      <c r="W215" s="59">
        <v>0</v>
      </c>
      <c r="X215" s="58">
        <v>1.5</v>
      </c>
      <c r="Y215" s="58">
        <v>6</v>
      </c>
      <c r="Z215" s="59">
        <f>SUM(M215:Y215)</f>
        <v>46</v>
      </c>
      <c r="AA215" s="59">
        <f>SUM(U215:X215)</f>
        <v>6</v>
      </c>
      <c r="AB215" t="s">
        <v>824</v>
      </c>
      <c r="AC215" s="59">
        <v>0</v>
      </c>
      <c r="AD215" s="58">
        <v>5</v>
      </c>
      <c r="AE215" s="58">
        <v>1</v>
      </c>
      <c r="AF215" s="58">
        <v>1</v>
      </c>
      <c r="AG215" s="58">
        <v>10</v>
      </c>
      <c r="AH215" s="59" t="s">
        <v>258</v>
      </c>
      <c r="AI215" s="58">
        <v>9</v>
      </c>
      <c r="AJ215" s="58">
        <v>1</v>
      </c>
      <c r="AK215" s="59" t="s">
        <v>313</v>
      </c>
      <c r="AL215" s="59">
        <f>IF(OR(NOT(ISBLANK(V215)),NOT(ISBLANK(W215)),NOT(ISBLANK(X215)),NOT(ISBLANK(Y215)),AD215=2,AD215=3),1,0)</f>
        <v>1</v>
      </c>
      <c r="AM215" s="59" t="s">
        <v>27</v>
      </c>
      <c r="AN215" s="59" t="s">
        <v>680</v>
      </c>
      <c r="AO215" s="58">
        <v>36</v>
      </c>
      <c r="AP215" s="59" t="s">
        <v>677</v>
      </c>
      <c r="AQ215" s="59" t="s">
        <v>707</v>
      </c>
      <c r="AR215" s="59" t="s">
        <v>27</v>
      </c>
      <c r="AS215" s="59" t="s">
        <v>708</v>
      </c>
      <c r="AT215" s="59" t="s">
        <v>27</v>
      </c>
      <c r="AU215" s="59" t="s">
        <v>27</v>
      </c>
      <c r="AV215" s="59" t="s">
        <v>27</v>
      </c>
      <c r="AW215" s="62"/>
      <c r="AX215" s="62" t="s">
        <v>748</v>
      </c>
      <c r="AY215" s="62">
        <v>26.206</v>
      </c>
      <c r="AZ215" s="62">
        <f>IF(Z215&gt;0,AY215/Z215,"")</f>
        <v>0.56969565217391305</v>
      </c>
      <c r="BA215" s="62">
        <f>IF(AY215&gt;0,Z215/AY215,"")</f>
        <v>1.7553232084255515</v>
      </c>
      <c r="BB215" s="62">
        <v>25.182000000000002</v>
      </c>
      <c r="BC215" s="62">
        <v>0</v>
      </c>
      <c r="BD215">
        <v>0.69046993961669734</v>
      </c>
      <c r="BE215" s="62"/>
      <c r="BF215" s="62"/>
      <c r="BG215" s="62"/>
      <c r="BH215" s="120">
        <v>24.219000000000001</v>
      </c>
      <c r="BI215" s="18"/>
      <c r="BJ215" s="18"/>
      <c r="BL215" s="18"/>
      <c r="BM215" s="18"/>
      <c r="BN215" s="18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</row>
    <row r="216" spans="1:87" ht="14.25" customHeight="1" x14ac:dyDescent="0.25">
      <c r="A216" s="58">
        <v>360</v>
      </c>
      <c r="B216" s="59" t="s">
        <v>78</v>
      </c>
      <c r="C216" s="59" t="s">
        <v>26</v>
      </c>
      <c r="D216" s="59" t="s">
        <v>36</v>
      </c>
      <c r="E216" s="59"/>
      <c r="F216" s="59" t="s">
        <v>32</v>
      </c>
      <c r="G216" s="58">
        <v>66</v>
      </c>
      <c r="H216" s="58">
        <v>56</v>
      </c>
      <c r="I216" s="59" t="s">
        <v>147</v>
      </c>
      <c r="J216" s="58">
        <v>84463153</v>
      </c>
      <c r="K216" s="58">
        <v>2</v>
      </c>
      <c r="L216" s="58">
        <v>1</v>
      </c>
      <c r="M216" s="58">
        <v>3</v>
      </c>
      <c r="N216" s="60">
        <v>0</v>
      </c>
      <c r="O216" s="60">
        <v>0</v>
      </c>
      <c r="P216" s="58">
        <v>10</v>
      </c>
      <c r="Q216" s="58">
        <v>6</v>
      </c>
      <c r="R216" s="58">
        <v>2</v>
      </c>
      <c r="S216" s="58">
        <v>6</v>
      </c>
      <c r="T216" s="58">
        <v>1</v>
      </c>
      <c r="U216" s="58">
        <v>2</v>
      </c>
      <c r="V216" s="58">
        <v>3</v>
      </c>
      <c r="W216" s="59">
        <v>0</v>
      </c>
      <c r="X216" s="58">
        <v>2</v>
      </c>
      <c r="Y216" s="58">
        <v>7</v>
      </c>
      <c r="Z216" s="59">
        <f>SUM(M216:Y216)</f>
        <v>42</v>
      </c>
      <c r="AA216" s="59">
        <f>SUM(U216:X216)</f>
        <v>7</v>
      </c>
      <c r="AB216" t="s">
        <v>824</v>
      </c>
      <c r="AC216" s="59">
        <v>0</v>
      </c>
      <c r="AD216" s="58">
        <v>5</v>
      </c>
      <c r="AE216" s="58">
        <v>2</v>
      </c>
      <c r="AF216" s="58">
        <v>1</v>
      </c>
      <c r="AG216" s="58">
        <v>10</v>
      </c>
      <c r="AH216" s="59" t="s">
        <v>258</v>
      </c>
      <c r="AI216" s="58">
        <v>9</v>
      </c>
      <c r="AJ216" s="58">
        <v>1</v>
      </c>
      <c r="AK216" s="59" t="s">
        <v>314</v>
      </c>
      <c r="AL216" s="59">
        <f>IF(OR(NOT(ISBLANK(V216)),NOT(ISBLANK(W216)),NOT(ISBLANK(X216)),NOT(ISBLANK(Y216)),AD216=2,AD216=3),1,0)</f>
        <v>1</v>
      </c>
      <c r="AM216" s="59" t="s">
        <v>27</v>
      </c>
      <c r="AN216" s="59" t="s">
        <v>680</v>
      </c>
      <c r="AO216" s="58">
        <v>26</v>
      </c>
      <c r="AP216" s="59" t="s">
        <v>677</v>
      </c>
      <c r="AQ216" s="59" t="s">
        <v>709</v>
      </c>
      <c r="AR216" s="59" t="s">
        <v>27</v>
      </c>
      <c r="AS216" s="59" t="s">
        <v>27</v>
      </c>
      <c r="AT216" s="59" t="s">
        <v>692</v>
      </c>
      <c r="AU216" s="59" t="s">
        <v>695</v>
      </c>
      <c r="AV216" s="59" t="s">
        <v>27</v>
      </c>
      <c r="AW216" s="62"/>
      <c r="AX216" s="62" t="s">
        <v>746</v>
      </c>
      <c r="AY216" s="62">
        <v>7.4130000000000003</v>
      </c>
      <c r="AZ216" s="62">
        <f>IF(Z216&gt;0,AY216/Z216,"")</f>
        <v>0.17650000000000002</v>
      </c>
      <c r="BA216" s="62">
        <f>IF(AY216&gt;0,Z216/AY216,"")</f>
        <v>5.6657223796033991</v>
      </c>
      <c r="BB216" s="62">
        <v>6.6459999999999999</v>
      </c>
      <c r="BC216" s="62">
        <v>99</v>
      </c>
      <c r="BD216">
        <v>0.29496923633731453</v>
      </c>
      <c r="BE216" s="62"/>
      <c r="BF216" s="62"/>
      <c r="BG216" s="62"/>
      <c r="BH216" s="120">
        <v>5.0170000000000003</v>
      </c>
      <c r="BI216" s="18"/>
      <c r="BJ216" s="18"/>
      <c r="BL216" s="18"/>
      <c r="BM216" s="18"/>
      <c r="BN216" s="18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</row>
    <row r="217" spans="1:87" ht="14.25" customHeight="1" x14ac:dyDescent="0.25">
      <c r="A217" s="58">
        <v>376</v>
      </c>
      <c r="B217" s="59" t="s">
        <v>78</v>
      </c>
      <c r="C217" s="59" t="s">
        <v>26</v>
      </c>
      <c r="D217" s="59" t="s">
        <v>36</v>
      </c>
      <c r="E217" s="59"/>
      <c r="F217" s="59" t="s">
        <v>32</v>
      </c>
      <c r="G217" s="58">
        <v>66</v>
      </c>
      <c r="H217" s="58">
        <v>56</v>
      </c>
      <c r="I217" s="59" t="s">
        <v>149</v>
      </c>
      <c r="J217" s="58">
        <v>8877127178</v>
      </c>
      <c r="K217" s="58">
        <v>2</v>
      </c>
      <c r="L217" s="58">
        <v>1</v>
      </c>
      <c r="M217" s="60">
        <v>0</v>
      </c>
      <c r="N217" s="60">
        <v>0</v>
      </c>
      <c r="O217" s="60">
        <v>0</v>
      </c>
      <c r="P217" s="60">
        <v>0</v>
      </c>
      <c r="Q217" s="60">
        <v>0</v>
      </c>
      <c r="R217" s="60">
        <v>0</v>
      </c>
      <c r="S217" s="60">
        <v>0</v>
      </c>
      <c r="T217" s="60">
        <v>0</v>
      </c>
      <c r="U217" s="60">
        <v>0</v>
      </c>
      <c r="V217" s="60">
        <v>0</v>
      </c>
      <c r="W217" s="59">
        <v>0</v>
      </c>
      <c r="X217" s="60">
        <v>0</v>
      </c>
      <c r="Y217" s="60">
        <v>0</v>
      </c>
      <c r="Z217" s="59">
        <f>SUM(M217:Y217)</f>
        <v>0</v>
      </c>
      <c r="AA217" s="59">
        <f>SUM(U217:X217)</f>
        <v>0</v>
      </c>
      <c r="AB217" t="s">
        <v>824</v>
      </c>
      <c r="AC217" s="59">
        <v>0</v>
      </c>
      <c r="AD217" s="58">
        <v>0</v>
      </c>
      <c r="AE217" s="58">
        <v>0</v>
      </c>
      <c r="AF217" s="58">
        <v>0</v>
      </c>
      <c r="AG217" s="58">
        <v>0</v>
      </c>
      <c r="AH217" s="59" t="s">
        <v>258</v>
      </c>
      <c r="AI217" s="58">
        <v>9</v>
      </c>
      <c r="AJ217" s="60"/>
      <c r="AK217" s="59" t="s">
        <v>305</v>
      </c>
      <c r="AL217" s="59">
        <f>IF(OR(NOT(ISBLANK(V217)),NOT(ISBLANK(W217)),NOT(ISBLANK(X217)),NOT(ISBLANK(Y217)),AD217=2,AD217=3),1,0)</f>
        <v>1</v>
      </c>
      <c r="AM217" s="59" t="s">
        <v>27</v>
      </c>
      <c r="AN217" s="59" t="s">
        <v>680</v>
      </c>
      <c r="AO217" s="58">
        <v>24</v>
      </c>
      <c r="AP217" s="59" t="s">
        <v>677</v>
      </c>
      <c r="AQ217" s="59" t="s">
        <v>711</v>
      </c>
      <c r="AR217" s="59" t="s">
        <v>27</v>
      </c>
      <c r="AS217" s="59" t="s">
        <v>686</v>
      </c>
      <c r="AT217" s="59" t="s">
        <v>27</v>
      </c>
      <c r="AU217" s="59" t="s">
        <v>27</v>
      </c>
      <c r="AV217" s="59" t="s">
        <v>27</v>
      </c>
      <c r="AW217" s="62"/>
      <c r="AX217" s="62" t="s">
        <v>747</v>
      </c>
      <c r="AY217" s="62">
        <v>25.452999999999999</v>
      </c>
      <c r="AZ217" s="62" t="str">
        <f>IF(Z217&gt;0,AY217/Z217,"")</f>
        <v/>
      </c>
      <c r="BA217" s="62">
        <f>IF(AY217&gt;0,Z217/AY217,"")</f>
        <v>0</v>
      </c>
      <c r="BB217" s="62">
        <v>20.7</v>
      </c>
      <c r="BC217" s="62">
        <v>0</v>
      </c>
      <c r="BE217" s="62"/>
      <c r="BF217" s="62"/>
      <c r="BG217" s="62"/>
      <c r="BH217" s="120">
        <v>20.7</v>
      </c>
      <c r="BI217" s="18"/>
      <c r="BJ217" s="18"/>
      <c r="BL217" s="18"/>
      <c r="BM217" s="18"/>
      <c r="BN217" s="18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</row>
    <row r="218" spans="1:87" ht="14.25" customHeight="1" x14ac:dyDescent="0.25">
      <c r="A218" s="58">
        <v>392</v>
      </c>
      <c r="B218" s="59" t="s">
        <v>78</v>
      </c>
      <c r="C218" s="59" t="s">
        <v>26</v>
      </c>
      <c r="D218" s="59" t="s">
        <v>36</v>
      </c>
      <c r="E218" s="59"/>
      <c r="F218" s="59" t="s">
        <v>32</v>
      </c>
      <c r="G218" s="58">
        <v>66</v>
      </c>
      <c r="H218" s="58">
        <v>56</v>
      </c>
      <c r="I218" s="59" t="s">
        <v>81</v>
      </c>
      <c r="J218" s="58">
        <v>9591241137</v>
      </c>
      <c r="K218" s="58">
        <v>0.1875</v>
      </c>
      <c r="L218" s="58">
        <v>9.375E-2</v>
      </c>
      <c r="M218" s="58">
        <v>3</v>
      </c>
      <c r="N218" s="60">
        <v>0</v>
      </c>
      <c r="O218" s="60">
        <v>0</v>
      </c>
      <c r="P218" s="58">
        <v>5</v>
      </c>
      <c r="Q218" s="58">
        <v>2</v>
      </c>
      <c r="R218" s="58">
        <v>3</v>
      </c>
      <c r="S218" s="58">
        <v>2</v>
      </c>
      <c r="T218" s="58">
        <v>1</v>
      </c>
      <c r="U218" s="60">
        <v>0</v>
      </c>
      <c r="V218" s="58">
        <v>1</v>
      </c>
      <c r="W218" s="59">
        <v>0</v>
      </c>
      <c r="X218" s="58">
        <v>1</v>
      </c>
      <c r="Y218" s="58">
        <v>2</v>
      </c>
      <c r="Z218" s="59">
        <f>SUM(M218:Y218)</f>
        <v>20</v>
      </c>
      <c r="AA218" s="59">
        <f>SUM(U218:X218)</f>
        <v>2</v>
      </c>
      <c r="AB218" t="s">
        <v>740</v>
      </c>
      <c r="AC218" s="59">
        <v>0</v>
      </c>
      <c r="AD218" s="58">
        <v>6</v>
      </c>
      <c r="AE218" s="58">
        <v>3</v>
      </c>
      <c r="AF218" s="58">
        <v>0</v>
      </c>
      <c r="AG218" s="58">
        <v>11</v>
      </c>
      <c r="AH218" s="59" t="s">
        <v>258</v>
      </c>
      <c r="AI218" s="58">
        <v>9</v>
      </c>
      <c r="AJ218" s="58">
        <v>1</v>
      </c>
      <c r="AK218" s="59" t="s">
        <v>315</v>
      </c>
      <c r="AL218" s="59">
        <f>IF(OR(NOT(ISBLANK(V218)),NOT(ISBLANK(W218)),NOT(ISBLANK(X218)),NOT(ISBLANK(Y218)),AD218=2,AD218=3),1,0)</f>
        <v>1</v>
      </c>
      <c r="AM218" s="59" t="s">
        <v>27</v>
      </c>
      <c r="AN218" s="59" t="s">
        <v>673</v>
      </c>
      <c r="AO218" s="58">
        <v>26</v>
      </c>
      <c r="AP218" s="59" t="s">
        <v>674</v>
      </c>
      <c r="AQ218" s="59" t="s">
        <v>675</v>
      </c>
      <c r="AR218" s="59" t="s">
        <v>27</v>
      </c>
      <c r="AS218" s="59" t="s">
        <v>676</v>
      </c>
      <c r="AT218" s="59" t="s">
        <v>27</v>
      </c>
      <c r="AU218" s="59" t="s">
        <v>27</v>
      </c>
      <c r="AV218" s="59" t="s">
        <v>27</v>
      </c>
      <c r="AW218" s="62"/>
      <c r="AX218" s="62" t="s">
        <v>748</v>
      </c>
      <c r="AY218" s="62">
        <v>16.988</v>
      </c>
      <c r="AZ218" s="62">
        <f>IF(Z218&gt;0,AY218/Z218,"")</f>
        <v>0.84939999999999993</v>
      </c>
      <c r="BA218" s="62">
        <f>IF(AY218&gt;0,Z218/AY218,"")</f>
        <v>1.177301624676242</v>
      </c>
      <c r="BB218" s="62">
        <v>15.661</v>
      </c>
      <c r="BC218" s="62">
        <v>132</v>
      </c>
      <c r="BD218">
        <v>0.97126895450917794</v>
      </c>
      <c r="BE218" s="62"/>
      <c r="BF218" s="62"/>
      <c r="BG218" s="62"/>
      <c r="BH218" s="120">
        <v>7.8999999999999995</v>
      </c>
      <c r="BI218" s="50"/>
      <c r="BJ218" s="50"/>
      <c r="BL218" s="50"/>
      <c r="BM218" s="50"/>
      <c r="BN218" s="50"/>
      <c r="BO218" s="50"/>
      <c r="BP218" s="50"/>
      <c r="BQ218" s="50"/>
      <c r="BR218" s="50"/>
      <c r="BS218" s="50"/>
      <c r="BT218" s="50"/>
      <c r="BU218" s="50"/>
      <c r="BV218" s="50"/>
      <c r="BW218" s="50"/>
      <c r="BX218" s="50"/>
      <c r="BY218" s="50"/>
      <c r="BZ218" s="50"/>
      <c r="CA218" s="50"/>
      <c r="CB218" s="50"/>
      <c r="CC218" s="50"/>
      <c r="CD218" s="50"/>
      <c r="CE218" s="50"/>
      <c r="CF218" s="50"/>
      <c r="CG218" s="50"/>
      <c r="CH218" s="50"/>
      <c r="CI218" s="50"/>
    </row>
    <row r="219" spans="1:87" ht="14.25" customHeight="1" x14ac:dyDescent="0.25">
      <c r="A219" s="58">
        <v>409</v>
      </c>
      <c r="B219" s="59" t="s">
        <v>78</v>
      </c>
      <c r="C219" s="59" t="s">
        <v>28</v>
      </c>
      <c r="D219" s="59" t="s">
        <v>36</v>
      </c>
      <c r="E219" s="59"/>
      <c r="F219" s="59" t="s">
        <v>32</v>
      </c>
      <c r="G219" s="58">
        <v>66</v>
      </c>
      <c r="H219" s="58">
        <v>56</v>
      </c>
      <c r="I219" s="59" t="s">
        <v>85</v>
      </c>
      <c r="J219" s="58">
        <v>1347638136</v>
      </c>
      <c r="K219" s="58">
        <v>2</v>
      </c>
      <c r="L219" s="58">
        <v>1</v>
      </c>
      <c r="M219" s="58">
        <v>15</v>
      </c>
      <c r="N219" s="58">
        <v>1</v>
      </c>
      <c r="O219" s="58">
        <v>4</v>
      </c>
      <c r="P219" s="58">
        <v>24</v>
      </c>
      <c r="Q219" s="58">
        <v>9</v>
      </c>
      <c r="R219" s="58">
        <v>4</v>
      </c>
      <c r="S219" s="58">
        <v>9</v>
      </c>
      <c r="T219" s="58">
        <v>1</v>
      </c>
      <c r="U219" s="58">
        <v>1</v>
      </c>
      <c r="V219" s="58">
        <v>8.5</v>
      </c>
      <c r="W219" s="59">
        <v>0</v>
      </c>
      <c r="X219" s="58">
        <v>1.5</v>
      </c>
      <c r="Y219" s="58">
        <v>11</v>
      </c>
      <c r="Z219" s="59">
        <f>SUM(M219:Y219)</f>
        <v>89</v>
      </c>
      <c r="AA219" s="59">
        <f>SUM(U219:X219)</f>
        <v>11</v>
      </c>
      <c r="AB219" t="s">
        <v>824</v>
      </c>
      <c r="AC219" s="59">
        <v>0</v>
      </c>
      <c r="AD219" s="58">
        <v>12</v>
      </c>
      <c r="AE219" s="58">
        <v>5</v>
      </c>
      <c r="AF219" s="58">
        <v>0</v>
      </c>
      <c r="AG219" s="58">
        <v>28</v>
      </c>
      <c r="AH219" s="59" t="s">
        <v>316</v>
      </c>
      <c r="AI219" s="58">
        <v>6</v>
      </c>
      <c r="AJ219" s="58">
        <v>1</v>
      </c>
      <c r="AK219" s="59" t="s">
        <v>317</v>
      </c>
      <c r="AL219" s="59">
        <f>IF(OR(NOT(ISBLANK(V219)),NOT(ISBLANK(W219)),NOT(ISBLANK(X219)),NOT(ISBLANK(Y219)),AD219=2,AD219=3),1,0)</f>
        <v>1</v>
      </c>
      <c r="AM219" s="59" t="s">
        <v>27</v>
      </c>
      <c r="AN219" s="59" t="s">
        <v>673</v>
      </c>
      <c r="AO219" s="58">
        <v>20</v>
      </c>
      <c r="AP219" s="59" t="s">
        <v>677</v>
      </c>
      <c r="AQ219" s="59" t="s">
        <v>678</v>
      </c>
      <c r="AR219" s="59" t="s">
        <v>27</v>
      </c>
      <c r="AS219" s="59" t="s">
        <v>27</v>
      </c>
      <c r="AT219" s="59" t="s">
        <v>27</v>
      </c>
      <c r="AU219" s="59" t="s">
        <v>27</v>
      </c>
      <c r="AV219" s="59" t="s">
        <v>27</v>
      </c>
      <c r="AW219" s="62"/>
      <c r="AX219" s="62" t="s">
        <v>747</v>
      </c>
      <c r="AY219" s="62">
        <v>33.927</v>
      </c>
      <c r="AZ219" s="62">
        <f>IF(Z219&gt;0,AY219/Z219,"")</f>
        <v>0.38120224719101126</v>
      </c>
      <c r="BA219" s="62">
        <f>IF(AY219&gt;0,Z219/AY219,"")</f>
        <v>2.623279393992985</v>
      </c>
      <c r="BB219" s="62">
        <v>32.919000000000004</v>
      </c>
      <c r="BC219" s="62">
        <v>132</v>
      </c>
      <c r="BD219">
        <v>0.8914314772438342</v>
      </c>
      <c r="BE219" s="62" t="s">
        <v>779</v>
      </c>
      <c r="BF219" s="62">
        <v>1</v>
      </c>
      <c r="BG219" s="62">
        <v>1</v>
      </c>
      <c r="BH219" s="120">
        <v>11.290000000000001</v>
      </c>
      <c r="BI219" s="18"/>
      <c r="BJ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</row>
    <row r="220" spans="1:87" ht="14.25" customHeight="1" x14ac:dyDescent="0.25">
      <c r="A220" s="58">
        <v>425</v>
      </c>
      <c r="B220" s="59" t="s">
        <v>78</v>
      </c>
      <c r="C220" s="59" t="s">
        <v>26</v>
      </c>
      <c r="D220" s="59" t="s">
        <v>36</v>
      </c>
      <c r="E220" s="59"/>
      <c r="F220" s="59" t="s">
        <v>32</v>
      </c>
      <c r="G220" s="58">
        <v>66</v>
      </c>
      <c r="H220" s="58">
        <v>56</v>
      </c>
      <c r="I220" s="59" t="s">
        <v>88</v>
      </c>
      <c r="J220" s="58">
        <v>217831744</v>
      </c>
      <c r="K220" s="58">
        <v>0.1875</v>
      </c>
      <c r="L220" s="58">
        <v>9.375E-2</v>
      </c>
      <c r="M220" s="60">
        <v>0</v>
      </c>
      <c r="N220" s="60">
        <v>0</v>
      </c>
      <c r="O220" s="60">
        <v>0</v>
      </c>
      <c r="P220" s="60">
        <v>0</v>
      </c>
      <c r="Q220" s="60">
        <v>0</v>
      </c>
      <c r="R220" s="60">
        <v>0</v>
      </c>
      <c r="S220" s="60">
        <v>0</v>
      </c>
      <c r="T220" s="60">
        <v>0</v>
      </c>
      <c r="U220" s="60">
        <v>0</v>
      </c>
      <c r="V220" s="60">
        <v>0</v>
      </c>
      <c r="W220" s="59">
        <v>0</v>
      </c>
      <c r="X220" s="60">
        <v>0</v>
      </c>
      <c r="Y220" s="60">
        <v>0</v>
      </c>
      <c r="Z220" s="59">
        <f>SUM(M220:Y220)</f>
        <v>0</v>
      </c>
      <c r="AA220" s="59">
        <f>SUM(U220:X220)</f>
        <v>0</v>
      </c>
      <c r="AB220" t="s">
        <v>740</v>
      </c>
      <c r="AC220" s="59">
        <v>0</v>
      </c>
      <c r="AD220" s="58">
        <v>0</v>
      </c>
      <c r="AE220" s="58">
        <v>0</v>
      </c>
      <c r="AF220" s="58">
        <v>0</v>
      </c>
      <c r="AG220" s="58">
        <v>0</v>
      </c>
      <c r="AH220" s="59" t="s">
        <v>258</v>
      </c>
      <c r="AI220" s="58">
        <v>9</v>
      </c>
      <c r="AJ220" s="60"/>
      <c r="AK220" s="59" t="s">
        <v>318</v>
      </c>
      <c r="AL220" s="59">
        <f>IF(OR(NOT(ISBLANK(V220)),NOT(ISBLANK(W220)),NOT(ISBLANK(X220)),NOT(ISBLANK(Y220)),AD220=2,AD220=3),1,0)</f>
        <v>1</v>
      </c>
      <c r="AM220" s="59" t="s">
        <v>27</v>
      </c>
      <c r="AN220" s="59" t="s">
        <v>673</v>
      </c>
      <c r="AO220" s="58">
        <v>24</v>
      </c>
      <c r="AP220" s="59" t="s">
        <v>677</v>
      </c>
      <c r="AQ220" s="59" t="s">
        <v>679</v>
      </c>
      <c r="AR220" s="59" t="s">
        <v>27</v>
      </c>
      <c r="AS220" s="59" t="s">
        <v>27</v>
      </c>
      <c r="AT220" s="59" t="s">
        <v>27</v>
      </c>
      <c r="AU220" s="59" t="s">
        <v>27</v>
      </c>
      <c r="AV220" s="59" t="s">
        <v>27</v>
      </c>
      <c r="AW220" s="62"/>
      <c r="AX220" s="62" t="s">
        <v>747</v>
      </c>
      <c r="AY220" s="62">
        <v>6.5460000000000003</v>
      </c>
      <c r="AZ220" s="62" t="str">
        <f>IF(Z220&gt;0,AY220/Z220,"")</f>
        <v/>
      </c>
      <c r="BA220" s="62">
        <f>IF(AY220&gt;0,Z220/AY220,"")</f>
        <v>0</v>
      </c>
      <c r="BB220" s="62">
        <v>5.774</v>
      </c>
      <c r="BC220" s="62">
        <v>0</v>
      </c>
      <c r="BE220" s="62" t="s">
        <v>780</v>
      </c>
      <c r="BF220" s="62">
        <v>1</v>
      </c>
      <c r="BG220" s="62">
        <v>1</v>
      </c>
      <c r="BH220" s="120">
        <v>3.7690000000000001</v>
      </c>
      <c r="BI220" s="18"/>
      <c r="BJ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X220" s="18"/>
      <c r="BY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</row>
    <row r="221" spans="1:87" ht="14.25" customHeight="1" x14ac:dyDescent="0.25">
      <c r="A221" s="58">
        <v>441</v>
      </c>
      <c r="B221" s="59" t="s">
        <v>78</v>
      </c>
      <c r="C221" s="59" t="s">
        <v>26</v>
      </c>
      <c r="D221" s="59" t="s">
        <v>36</v>
      </c>
      <c r="E221" s="59"/>
      <c r="F221" s="59" t="s">
        <v>32</v>
      </c>
      <c r="G221" s="58">
        <v>66</v>
      </c>
      <c r="H221" s="58">
        <v>56</v>
      </c>
      <c r="I221" s="59" t="s">
        <v>150</v>
      </c>
      <c r="J221" s="58">
        <v>82135906</v>
      </c>
      <c r="K221" s="58">
        <v>0.1875</v>
      </c>
      <c r="L221" s="58">
        <v>9.375E-2</v>
      </c>
      <c r="M221" s="60">
        <v>0</v>
      </c>
      <c r="N221" s="60">
        <v>0</v>
      </c>
      <c r="O221" s="60">
        <v>0</v>
      </c>
      <c r="P221" s="60">
        <v>0</v>
      </c>
      <c r="Q221" s="60">
        <v>0</v>
      </c>
      <c r="R221" s="60">
        <v>0</v>
      </c>
      <c r="S221" s="60">
        <v>0</v>
      </c>
      <c r="T221" s="60">
        <v>0</v>
      </c>
      <c r="U221" s="60">
        <v>0</v>
      </c>
      <c r="V221" s="60">
        <v>0</v>
      </c>
      <c r="W221" s="59">
        <v>0</v>
      </c>
      <c r="X221" s="60">
        <v>0</v>
      </c>
      <c r="Y221" s="60">
        <v>0</v>
      </c>
      <c r="Z221" s="59">
        <f>SUM(M221:Y221)</f>
        <v>0</v>
      </c>
      <c r="AA221" s="59">
        <f>SUM(U221:X221)</f>
        <v>0</v>
      </c>
      <c r="AB221" t="s">
        <v>740</v>
      </c>
      <c r="AC221" s="59">
        <v>0</v>
      </c>
      <c r="AD221" s="58">
        <v>0</v>
      </c>
      <c r="AE221" s="58">
        <v>0</v>
      </c>
      <c r="AF221" s="58">
        <v>0</v>
      </c>
      <c r="AG221" s="58">
        <v>0</v>
      </c>
      <c r="AH221" s="59" t="s">
        <v>258</v>
      </c>
      <c r="AI221" s="58">
        <v>9</v>
      </c>
      <c r="AJ221" s="60"/>
      <c r="AK221" s="59" t="s">
        <v>319</v>
      </c>
      <c r="AL221" s="59">
        <f>IF(OR(NOT(ISBLANK(V221)),NOT(ISBLANK(W221)),NOT(ISBLANK(X221)),NOT(ISBLANK(Y221)),AD221=2,AD221=3),1,0)</f>
        <v>1</v>
      </c>
      <c r="AM221" s="59" t="s">
        <v>27</v>
      </c>
      <c r="AN221" s="59" t="s">
        <v>680</v>
      </c>
      <c r="AO221" s="58">
        <v>34</v>
      </c>
      <c r="AP221" s="59" t="s">
        <v>677</v>
      </c>
      <c r="AQ221" s="59" t="s">
        <v>712</v>
      </c>
      <c r="AR221" s="59" t="s">
        <v>27</v>
      </c>
      <c r="AS221" s="59" t="s">
        <v>713</v>
      </c>
      <c r="AT221" s="59" t="s">
        <v>27</v>
      </c>
      <c r="AU221" s="59" t="s">
        <v>27</v>
      </c>
      <c r="AV221" s="59" t="s">
        <v>27</v>
      </c>
      <c r="AW221" s="62"/>
      <c r="AX221" s="62" t="s">
        <v>748</v>
      </c>
      <c r="AY221" s="62">
        <v>9.6</v>
      </c>
      <c r="AZ221" s="62" t="str">
        <f>IF(Z221&gt;0,AY221/Z221,"")</f>
        <v/>
      </c>
      <c r="BA221" s="62">
        <f>IF(AY221&gt;0,Z221/AY221,"")</f>
        <v>0</v>
      </c>
      <c r="BB221" s="62">
        <v>8.7200000000000006</v>
      </c>
      <c r="BC221" s="62">
        <v>-33</v>
      </c>
      <c r="BE221" s="62"/>
      <c r="BF221" s="62"/>
      <c r="BG221" s="62"/>
      <c r="BH221" s="120">
        <v>6.1609999999999996</v>
      </c>
      <c r="BI221" s="18"/>
      <c r="BJ221" s="18"/>
      <c r="BL221" s="18"/>
      <c r="BM221" s="18"/>
      <c r="BN221" s="18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</row>
    <row r="222" spans="1:87" ht="14.25" customHeight="1" x14ac:dyDescent="0.25">
      <c r="A222" s="58">
        <v>457</v>
      </c>
      <c r="B222" s="59" t="s">
        <v>78</v>
      </c>
      <c r="C222" s="59" t="s">
        <v>28</v>
      </c>
      <c r="D222" s="59" t="s">
        <v>36</v>
      </c>
      <c r="E222" s="59"/>
      <c r="F222" s="59" t="s">
        <v>32</v>
      </c>
      <c r="G222" s="58">
        <v>66</v>
      </c>
      <c r="H222" s="58">
        <v>56</v>
      </c>
      <c r="I222" s="59" t="s">
        <v>152</v>
      </c>
      <c r="J222" s="58">
        <v>792288984</v>
      </c>
      <c r="K222" s="58">
        <v>2</v>
      </c>
      <c r="L222" s="58">
        <v>1</v>
      </c>
      <c r="M222" s="58">
        <v>11</v>
      </c>
      <c r="N222" s="60">
        <v>0</v>
      </c>
      <c r="O222" s="60">
        <v>0</v>
      </c>
      <c r="P222" s="58">
        <v>41</v>
      </c>
      <c r="Q222" s="58">
        <v>28</v>
      </c>
      <c r="R222" s="58">
        <v>2</v>
      </c>
      <c r="S222" s="58">
        <v>28</v>
      </c>
      <c r="T222" s="58">
        <v>1</v>
      </c>
      <c r="U222" s="58">
        <v>10</v>
      </c>
      <c r="V222" s="58">
        <v>5</v>
      </c>
      <c r="W222" s="59">
        <v>0</v>
      </c>
      <c r="X222" s="58">
        <v>3</v>
      </c>
      <c r="Y222" s="58">
        <v>18</v>
      </c>
      <c r="Z222" s="59">
        <f>SUM(M222:Y222)</f>
        <v>147</v>
      </c>
      <c r="AA222" s="59">
        <f>SUM(U222:X222)</f>
        <v>18</v>
      </c>
      <c r="AB222" t="s">
        <v>824</v>
      </c>
      <c r="AC222" s="59">
        <v>0</v>
      </c>
      <c r="AD222" s="58">
        <v>38</v>
      </c>
      <c r="AE222" s="58">
        <v>13</v>
      </c>
      <c r="AF222" s="58">
        <v>5</v>
      </c>
      <c r="AG222" s="58">
        <v>64</v>
      </c>
      <c r="AH222" s="59" t="s">
        <v>258</v>
      </c>
      <c r="AI222" s="58">
        <v>9</v>
      </c>
      <c r="AJ222" s="58">
        <v>1</v>
      </c>
      <c r="AK222" s="59" t="s">
        <v>320</v>
      </c>
      <c r="AL222" s="59">
        <f>IF(OR(NOT(ISBLANK(V222)),NOT(ISBLANK(W222)),NOT(ISBLANK(X222)),NOT(ISBLANK(Y222)),AD222=2,AD222=3),1,0)</f>
        <v>1</v>
      </c>
      <c r="AM222" s="59" t="s">
        <v>27</v>
      </c>
      <c r="AN222" s="59" t="s">
        <v>673</v>
      </c>
      <c r="AO222" s="58">
        <v>23</v>
      </c>
      <c r="AP222" s="59" t="s">
        <v>677</v>
      </c>
      <c r="AQ222" s="59" t="s">
        <v>714</v>
      </c>
      <c r="AR222" s="59" t="s">
        <v>695</v>
      </c>
      <c r="AS222" s="59" t="s">
        <v>27</v>
      </c>
      <c r="AT222" s="59" t="s">
        <v>27</v>
      </c>
      <c r="AU222" s="59" t="s">
        <v>27</v>
      </c>
      <c r="AV222" s="59" t="s">
        <v>27</v>
      </c>
      <c r="AW222" s="62"/>
      <c r="AX222" s="62" t="s">
        <v>747</v>
      </c>
      <c r="AY222" s="62">
        <v>50.286999999999999</v>
      </c>
      <c r="AZ222" s="62">
        <f>IF(Z222&gt;0,AY222/Z222,"")</f>
        <v>0.34208843537414968</v>
      </c>
      <c r="BA222" s="62">
        <f>IF(AY222&gt;0,Z222/AY222,"")</f>
        <v>2.9232207131067671</v>
      </c>
      <c r="BB222" s="62">
        <v>31.039000000000001</v>
      </c>
      <c r="BC222" s="62">
        <v>99</v>
      </c>
      <c r="BD222">
        <v>0.25493538630739621</v>
      </c>
      <c r="BE222" s="62"/>
      <c r="BF222" s="62"/>
      <c r="BG222" s="62"/>
      <c r="BH222">
        <v>6.8709999999999996</v>
      </c>
      <c r="BI222" s="50"/>
      <c r="BJ222" s="50"/>
      <c r="BL222" s="50"/>
      <c r="BM222" s="50"/>
      <c r="BN222" s="50"/>
      <c r="BO222" s="50"/>
      <c r="BP222" s="50"/>
      <c r="BQ222" s="50"/>
      <c r="BR222" s="50"/>
      <c r="BS222" s="50"/>
      <c r="BT222" s="50"/>
      <c r="BU222" s="50"/>
      <c r="BV222" s="50"/>
      <c r="BW222" s="50"/>
      <c r="BX222" s="50"/>
      <c r="BY222" s="50"/>
      <c r="BZ222" s="50"/>
      <c r="CA222" s="50"/>
      <c r="CB222" s="50"/>
      <c r="CC222" s="50"/>
      <c r="CD222" s="50"/>
      <c r="CE222" s="50"/>
      <c r="CF222" s="50"/>
      <c r="CG222" s="50"/>
      <c r="CH222" s="50"/>
      <c r="CI222" s="50"/>
    </row>
    <row r="223" spans="1:87" ht="14.25" customHeight="1" x14ac:dyDescent="0.25">
      <c r="A223" s="58">
        <v>478</v>
      </c>
      <c r="B223" s="59" t="s">
        <v>78</v>
      </c>
      <c r="C223" s="59" t="s">
        <v>28</v>
      </c>
      <c r="D223" s="59" t="s">
        <v>36</v>
      </c>
      <c r="E223" s="59"/>
      <c r="F223" s="59" t="s">
        <v>32</v>
      </c>
      <c r="G223" s="58">
        <v>66</v>
      </c>
      <c r="H223" s="58">
        <v>56</v>
      </c>
      <c r="I223" s="59" t="s">
        <v>158</v>
      </c>
      <c r="J223" s="58">
        <v>927618937</v>
      </c>
      <c r="K223" s="58">
        <v>0.28571428571428598</v>
      </c>
      <c r="L223" s="58">
        <v>0.14285714285714299</v>
      </c>
      <c r="M223" s="58">
        <v>2</v>
      </c>
      <c r="N223" s="60">
        <v>0</v>
      </c>
      <c r="O223" s="60">
        <v>0</v>
      </c>
      <c r="P223" s="58">
        <v>3</v>
      </c>
      <c r="Q223" s="58">
        <v>1</v>
      </c>
      <c r="R223" s="58">
        <v>4</v>
      </c>
      <c r="S223" s="58">
        <v>1</v>
      </c>
      <c r="T223" s="58">
        <v>1</v>
      </c>
      <c r="U223" s="60">
        <v>0</v>
      </c>
      <c r="V223" s="58">
        <v>0.5</v>
      </c>
      <c r="W223" s="59">
        <v>0</v>
      </c>
      <c r="X223" s="58">
        <v>0.5</v>
      </c>
      <c r="Y223" s="58">
        <v>1</v>
      </c>
      <c r="Z223" s="59">
        <f>SUM(M223:Y223)</f>
        <v>14</v>
      </c>
      <c r="AA223" s="59">
        <f>SUM(U223:X223)</f>
        <v>1</v>
      </c>
      <c r="AB223" t="s">
        <v>740</v>
      </c>
      <c r="AC223" s="59">
        <v>0</v>
      </c>
      <c r="AD223" s="58">
        <v>4</v>
      </c>
      <c r="AE223" s="58">
        <v>0</v>
      </c>
      <c r="AF223" s="58">
        <v>0</v>
      </c>
      <c r="AG223" s="58">
        <v>6</v>
      </c>
      <c r="AH223" s="59" t="s">
        <v>258</v>
      </c>
      <c r="AI223" s="58">
        <v>9</v>
      </c>
      <c r="AJ223" s="60"/>
      <c r="AK223" s="59" t="s">
        <v>321</v>
      </c>
      <c r="AL223" s="59">
        <f>IF(OR(NOT(ISBLANK(V223)),NOT(ISBLANK(W223)),NOT(ISBLANK(X223)),NOT(ISBLANK(Y223)),AD223=2,AD223=3),1,0)</f>
        <v>1</v>
      </c>
      <c r="AM223" s="59" t="s">
        <v>27</v>
      </c>
      <c r="AN223" s="59" t="s">
        <v>673</v>
      </c>
      <c r="AO223" s="58">
        <v>25</v>
      </c>
      <c r="AP223" s="59" t="s">
        <v>677</v>
      </c>
      <c r="AQ223" s="59" t="s">
        <v>721</v>
      </c>
      <c r="AR223" s="59" t="s">
        <v>27</v>
      </c>
      <c r="AS223" s="59" t="s">
        <v>686</v>
      </c>
      <c r="AT223" s="59" t="s">
        <v>27</v>
      </c>
      <c r="AU223" s="59" t="s">
        <v>27</v>
      </c>
      <c r="AV223" s="59" t="s">
        <v>27</v>
      </c>
      <c r="AW223" s="62"/>
      <c r="AX223" s="62" t="s">
        <v>747</v>
      </c>
      <c r="AY223" s="62">
        <v>29.094000000000001</v>
      </c>
      <c r="AZ223" s="62">
        <f>IF(Z223&gt;0,AY223/Z223,"")</f>
        <v>2.0781428571428573</v>
      </c>
      <c r="BA223" s="62">
        <f>IF(AY223&gt;0,Z223/AY223,"")</f>
        <v>0.48119887261978411</v>
      </c>
      <c r="BB223" s="62">
        <v>24.138000000000002</v>
      </c>
      <c r="BC223" s="62">
        <v>132</v>
      </c>
      <c r="BD223">
        <v>0.5676100628930818</v>
      </c>
      <c r="BE223" s="62"/>
      <c r="BF223" s="62"/>
      <c r="BG223" s="62"/>
      <c r="BH223">
        <v>15.773000000000001</v>
      </c>
      <c r="BI223" s="18"/>
      <c r="BJ223" s="18"/>
      <c r="BL223" s="18"/>
      <c r="BM223" s="18"/>
      <c r="BN223" s="18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</row>
    <row r="224" spans="1:87" ht="14.25" customHeight="1" x14ac:dyDescent="0.25">
      <c r="A224" s="58">
        <v>499</v>
      </c>
      <c r="B224" s="59" t="s">
        <v>78</v>
      </c>
      <c r="C224" s="59" t="s">
        <v>28</v>
      </c>
      <c r="D224" s="59" t="s">
        <v>36</v>
      </c>
      <c r="E224" s="59"/>
      <c r="F224" s="59" t="s">
        <v>32</v>
      </c>
      <c r="G224" s="58">
        <v>66</v>
      </c>
      <c r="H224" s="58">
        <v>56</v>
      </c>
      <c r="I224" s="59" t="s">
        <v>165</v>
      </c>
      <c r="J224" s="58">
        <v>1412134207</v>
      </c>
      <c r="K224" s="58">
        <v>2</v>
      </c>
      <c r="L224" s="58">
        <v>1</v>
      </c>
      <c r="M224" s="58">
        <v>1</v>
      </c>
      <c r="N224" s="60">
        <v>0</v>
      </c>
      <c r="O224" s="60">
        <v>0</v>
      </c>
      <c r="P224" s="58">
        <v>4</v>
      </c>
      <c r="Q224" s="58">
        <v>3</v>
      </c>
      <c r="R224" s="58">
        <v>2</v>
      </c>
      <c r="S224" s="58">
        <v>3</v>
      </c>
      <c r="T224" s="58">
        <v>1</v>
      </c>
      <c r="U224" s="58">
        <v>2</v>
      </c>
      <c r="V224" s="58">
        <v>1</v>
      </c>
      <c r="W224" s="59">
        <v>0</v>
      </c>
      <c r="X224" s="58">
        <v>1</v>
      </c>
      <c r="Y224" s="58">
        <v>4</v>
      </c>
      <c r="Z224" s="59">
        <f>SUM(M224:Y224)</f>
        <v>22</v>
      </c>
      <c r="AA224" s="59">
        <f>SUM(U224:X224)</f>
        <v>4</v>
      </c>
      <c r="AB224" t="s">
        <v>824</v>
      </c>
      <c r="AC224" s="59">
        <v>0</v>
      </c>
      <c r="AD224" s="58">
        <v>0</v>
      </c>
      <c r="AE224" s="58">
        <v>2</v>
      </c>
      <c r="AF224" s="58">
        <v>0</v>
      </c>
      <c r="AG224" s="58">
        <v>3</v>
      </c>
      <c r="AH224" s="59" t="s">
        <v>258</v>
      </c>
      <c r="AI224" s="58">
        <v>9</v>
      </c>
      <c r="AJ224" s="60"/>
      <c r="AK224" s="59" t="s">
        <v>322</v>
      </c>
      <c r="AL224" s="59">
        <f>IF(OR(NOT(ISBLANK(V224)),NOT(ISBLANK(W224)),NOT(ISBLANK(X224)),NOT(ISBLANK(Y224)),AD224=2,AD224=3),1,0)</f>
        <v>1</v>
      </c>
      <c r="AM224" s="59" t="s">
        <v>27</v>
      </c>
      <c r="AN224" s="59" t="s">
        <v>680</v>
      </c>
      <c r="AO224" s="58">
        <v>25</v>
      </c>
      <c r="AP224" s="59" t="s">
        <v>677</v>
      </c>
      <c r="AQ224" s="59" t="s">
        <v>705</v>
      </c>
      <c r="AR224" s="59" t="s">
        <v>27</v>
      </c>
      <c r="AS224" s="59" t="s">
        <v>27</v>
      </c>
      <c r="AT224" s="59" t="s">
        <v>27</v>
      </c>
      <c r="AU224" s="59" t="s">
        <v>27</v>
      </c>
      <c r="AV224" s="59" t="s">
        <v>27</v>
      </c>
      <c r="AW224" s="62"/>
      <c r="AX224" s="62" t="s">
        <v>747</v>
      </c>
      <c r="AY224" s="62">
        <v>3.206</v>
      </c>
      <c r="AZ224" s="62">
        <f>IF(Z224&gt;0,AY224/Z224,"")</f>
        <v>0.14572727272727273</v>
      </c>
      <c r="BA224" s="62">
        <f>IF(AY224&gt;0,Z224/AY224,"")</f>
        <v>6.8621334996880847</v>
      </c>
      <c r="BB224" s="62">
        <v>2.4220000000000002</v>
      </c>
      <c r="BC224" s="62">
        <v>50</v>
      </c>
      <c r="BD224">
        <v>0.47843137254901963</v>
      </c>
      <c r="BE224" s="62"/>
      <c r="BF224" s="62"/>
      <c r="BG224" s="62"/>
      <c r="BH224">
        <v>1.597</v>
      </c>
      <c r="BI224" s="18"/>
      <c r="BJ224" s="18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</row>
    <row r="225" spans="1:87" ht="14.25" customHeight="1" x14ac:dyDescent="0.25">
      <c r="A225" s="58">
        <v>519</v>
      </c>
      <c r="B225" s="59" t="s">
        <v>78</v>
      </c>
      <c r="C225" s="59" t="s">
        <v>28</v>
      </c>
      <c r="D225" s="59" t="s">
        <v>36</v>
      </c>
      <c r="E225" s="59"/>
      <c r="F225" s="59" t="s">
        <v>32</v>
      </c>
      <c r="G225" s="58">
        <v>66</v>
      </c>
      <c r="H225" s="58">
        <v>56</v>
      </c>
      <c r="I225" s="59" t="s">
        <v>169</v>
      </c>
      <c r="J225" s="58">
        <v>178114327</v>
      </c>
      <c r="K225" s="58">
        <v>0.28571428571428598</v>
      </c>
      <c r="L225" s="58">
        <v>0.14285714285714299</v>
      </c>
      <c r="M225" s="58">
        <v>2</v>
      </c>
      <c r="N225" s="60">
        <v>0</v>
      </c>
      <c r="O225" s="60">
        <v>0</v>
      </c>
      <c r="P225" s="58">
        <v>5</v>
      </c>
      <c r="Q225" s="58">
        <v>3</v>
      </c>
      <c r="R225" s="58">
        <v>2</v>
      </c>
      <c r="S225" s="58">
        <v>3</v>
      </c>
      <c r="T225" s="58">
        <v>1</v>
      </c>
      <c r="U225" s="58">
        <v>1</v>
      </c>
      <c r="V225" s="58">
        <v>1</v>
      </c>
      <c r="W225" s="61">
        <v>1</v>
      </c>
      <c r="X225" s="58">
        <v>1</v>
      </c>
      <c r="Y225" s="58">
        <v>4</v>
      </c>
      <c r="Z225" s="59">
        <f>SUM(M225:Y225)</f>
        <v>24</v>
      </c>
      <c r="AA225" s="59">
        <f>SUM(U225:X225)</f>
        <v>4</v>
      </c>
      <c r="AB225" t="s">
        <v>740</v>
      </c>
      <c r="AC225" s="59">
        <v>0</v>
      </c>
      <c r="AD225" s="58">
        <v>0</v>
      </c>
      <c r="AE225" s="58">
        <v>1</v>
      </c>
      <c r="AF225" s="58">
        <v>0</v>
      </c>
      <c r="AG225" s="58">
        <v>2</v>
      </c>
      <c r="AH225" s="59" t="s">
        <v>258</v>
      </c>
      <c r="AI225" s="58">
        <v>9</v>
      </c>
      <c r="AJ225" s="60"/>
      <c r="AK225" s="59" t="s">
        <v>323</v>
      </c>
      <c r="AL225" s="59">
        <f>IF(OR(NOT(ISBLANK(V225)),NOT(ISBLANK(W225)),NOT(ISBLANK(X225)),NOT(ISBLANK(Y225)),AD225=2,AD225=3),1,0)</f>
        <v>1</v>
      </c>
      <c r="AM225" s="59" t="s">
        <v>27</v>
      </c>
      <c r="AN225" s="59" t="s">
        <v>680</v>
      </c>
      <c r="AO225" s="58">
        <v>31</v>
      </c>
      <c r="AP225" s="59" t="s">
        <v>677</v>
      </c>
      <c r="AQ225" s="59" t="s">
        <v>694</v>
      </c>
      <c r="AR225" s="59" t="s">
        <v>27</v>
      </c>
      <c r="AS225" s="59" t="s">
        <v>27</v>
      </c>
      <c r="AT225" s="59" t="s">
        <v>692</v>
      </c>
      <c r="AU225" s="59" t="s">
        <v>27</v>
      </c>
      <c r="AV225" s="59" t="s">
        <v>696</v>
      </c>
      <c r="AW225" s="62"/>
      <c r="AX225" s="62" t="s">
        <v>746</v>
      </c>
      <c r="AY225" s="62">
        <v>14.621</v>
      </c>
      <c r="AZ225" s="62">
        <f>IF(Z225&gt;0,AY225/Z225,"")</f>
        <v>0.60920833333333335</v>
      </c>
      <c r="BA225" s="62">
        <f>IF(AY225&gt;0,Z225/AY225,"")</f>
        <v>1.6414745913412214</v>
      </c>
      <c r="BB225" s="62">
        <v>13.373000000000001</v>
      </c>
      <c r="BC225" s="62">
        <v>0</v>
      </c>
      <c r="BD225">
        <v>0.47644852021675699</v>
      </c>
      <c r="BE225" s="62" t="s">
        <v>780</v>
      </c>
      <c r="BF225" s="62">
        <v>1</v>
      </c>
      <c r="BG225" s="62">
        <v>1</v>
      </c>
      <c r="BH225">
        <v>9.4930000000000003</v>
      </c>
      <c r="BI225" s="50"/>
      <c r="BJ225" s="50"/>
      <c r="BL225" s="50"/>
      <c r="BM225" s="50"/>
      <c r="BN225" s="50"/>
      <c r="BO225" s="50"/>
      <c r="BP225" s="50"/>
      <c r="BQ225" s="50"/>
      <c r="BR225" s="50"/>
      <c r="BS225" s="50"/>
      <c r="BT225" s="50"/>
      <c r="BU225" s="50"/>
      <c r="BV225" s="50"/>
      <c r="BW225" s="50"/>
      <c r="BX225" s="50"/>
      <c r="BY225" s="50"/>
      <c r="BZ225" s="50"/>
      <c r="CA225" s="50"/>
      <c r="CB225" s="50"/>
      <c r="CC225" s="50"/>
      <c r="CD225" s="50"/>
      <c r="CE225" s="50"/>
      <c r="CF225" s="50"/>
      <c r="CG225" s="50"/>
      <c r="CH225" s="50"/>
      <c r="CI225" s="50"/>
    </row>
    <row r="226" spans="1:87" ht="14.25" customHeight="1" x14ac:dyDescent="0.25">
      <c r="A226" s="58">
        <v>535</v>
      </c>
      <c r="B226" s="59" t="s">
        <v>78</v>
      </c>
      <c r="C226" s="59" t="s">
        <v>28</v>
      </c>
      <c r="D226" s="59" t="s">
        <v>36</v>
      </c>
      <c r="E226" s="59"/>
      <c r="F226" s="59" t="s">
        <v>32</v>
      </c>
      <c r="G226" s="58">
        <v>66</v>
      </c>
      <c r="H226" s="58">
        <v>56</v>
      </c>
      <c r="I226" s="59" t="s">
        <v>171</v>
      </c>
      <c r="J226" s="58">
        <v>8518124088</v>
      </c>
      <c r="K226" s="58">
        <v>2</v>
      </c>
      <c r="L226" s="58">
        <v>1</v>
      </c>
      <c r="M226" s="58">
        <v>1</v>
      </c>
      <c r="N226" s="60">
        <v>0</v>
      </c>
      <c r="O226" s="60">
        <v>0</v>
      </c>
      <c r="P226" s="58">
        <v>3</v>
      </c>
      <c r="Q226" s="58">
        <v>2</v>
      </c>
      <c r="R226" s="58">
        <v>1</v>
      </c>
      <c r="S226" s="58">
        <v>2</v>
      </c>
      <c r="T226" s="58">
        <v>1</v>
      </c>
      <c r="U226" s="58">
        <v>2</v>
      </c>
      <c r="V226" s="58">
        <v>1.5</v>
      </c>
      <c r="W226" s="59">
        <v>0</v>
      </c>
      <c r="X226" s="58">
        <v>0.5</v>
      </c>
      <c r="Y226" s="58">
        <v>4</v>
      </c>
      <c r="Z226" s="59">
        <f>SUM(M226:Y226)</f>
        <v>18</v>
      </c>
      <c r="AA226" s="59">
        <f>SUM(U226:X226)</f>
        <v>4</v>
      </c>
      <c r="AB226" t="s">
        <v>824</v>
      </c>
      <c r="AC226" s="59">
        <v>0</v>
      </c>
      <c r="AD226" s="58">
        <v>0</v>
      </c>
      <c r="AE226" s="58">
        <v>1</v>
      </c>
      <c r="AF226" s="58">
        <v>0</v>
      </c>
      <c r="AG226" s="58">
        <v>2</v>
      </c>
      <c r="AH226" s="59" t="s">
        <v>258</v>
      </c>
      <c r="AI226" s="58">
        <v>9</v>
      </c>
      <c r="AJ226" s="60"/>
      <c r="AK226" s="59" t="s">
        <v>324</v>
      </c>
      <c r="AL226" s="59">
        <f>IF(OR(NOT(ISBLANK(V226)),NOT(ISBLANK(W226)),NOT(ISBLANK(X226)),NOT(ISBLANK(Y226)),AD226=2,AD226=3),1,0)</f>
        <v>1</v>
      </c>
      <c r="AM226" s="59" t="s">
        <v>27</v>
      </c>
      <c r="AN226" s="59" t="s">
        <v>680</v>
      </c>
      <c r="AO226" s="58">
        <v>25</v>
      </c>
      <c r="AP226" s="59" t="s">
        <v>677</v>
      </c>
      <c r="AQ226" s="59" t="s">
        <v>725</v>
      </c>
      <c r="AR226" s="59" t="s">
        <v>27</v>
      </c>
      <c r="AS226" s="59" t="s">
        <v>726</v>
      </c>
      <c r="AT226" s="59" t="s">
        <v>27</v>
      </c>
      <c r="AU226" s="59" t="s">
        <v>27</v>
      </c>
      <c r="AV226" s="59" t="s">
        <v>27</v>
      </c>
      <c r="AW226" s="62"/>
      <c r="AX226" s="62" t="s">
        <v>748</v>
      </c>
      <c r="AY226" s="62">
        <v>3.919</v>
      </c>
      <c r="AZ226" s="62">
        <f>IF(Z226&gt;0,AY226/Z226,"")</f>
        <v>0.21772222222222223</v>
      </c>
      <c r="BA226" s="62">
        <f>IF(AY226&gt;0,Z226/AY226,"")</f>
        <v>4.5930084205154378</v>
      </c>
      <c r="BB226" s="62">
        <v>3.3690000000000002</v>
      </c>
      <c r="BC226" s="62" t="s">
        <v>774</v>
      </c>
      <c r="BD226">
        <v>0.49785867237687365</v>
      </c>
      <c r="BE226" s="62"/>
      <c r="BF226" s="62"/>
      <c r="BG226" s="62"/>
      <c r="BH226">
        <v>3.3689999999999998</v>
      </c>
      <c r="BI226" s="50"/>
      <c r="BJ226" s="50"/>
      <c r="BL226" s="50"/>
      <c r="BM226" s="50"/>
      <c r="BN226" s="50"/>
      <c r="BO226" s="50"/>
      <c r="BP226" s="50"/>
      <c r="BQ226" s="50"/>
      <c r="BR226" s="50"/>
      <c r="BS226" s="50"/>
      <c r="BT226" s="50"/>
      <c r="BU226" s="50"/>
      <c r="BV226" s="50"/>
      <c r="BW226" s="50"/>
      <c r="BX226" s="50"/>
      <c r="BY226" s="50"/>
      <c r="BZ226" s="50"/>
      <c r="CA226" s="50"/>
      <c r="CB226" s="50"/>
      <c r="CC226" s="50"/>
      <c r="CD226" s="50"/>
      <c r="CE226" s="50"/>
      <c r="CF226" s="50"/>
      <c r="CG226" s="50"/>
      <c r="CH226" s="50"/>
      <c r="CI226" s="50"/>
    </row>
    <row r="227" spans="1:87" ht="14.25" customHeight="1" x14ac:dyDescent="0.25">
      <c r="A227" s="58">
        <v>551</v>
      </c>
      <c r="B227" s="59" t="s">
        <v>78</v>
      </c>
      <c r="C227" s="59" t="s">
        <v>27</v>
      </c>
      <c r="D227" s="59" t="s">
        <v>36</v>
      </c>
      <c r="E227" s="59"/>
      <c r="F227" s="59" t="s">
        <v>32</v>
      </c>
      <c r="G227" s="58">
        <v>66</v>
      </c>
      <c r="H227" s="58">
        <v>56</v>
      </c>
      <c r="I227" s="59" t="s">
        <v>172</v>
      </c>
      <c r="J227" s="58">
        <v>8517821164</v>
      </c>
      <c r="K227" s="58">
        <v>0.28571428571428598</v>
      </c>
      <c r="L227" s="58">
        <v>0.14285714285714299</v>
      </c>
      <c r="M227" s="58">
        <v>1</v>
      </c>
      <c r="N227" s="60">
        <v>0</v>
      </c>
      <c r="O227" s="60">
        <v>0</v>
      </c>
      <c r="P227" s="58">
        <v>1</v>
      </c>
      <c r="Q227" s="60">
        <v>0</v>
      </c>
      <c r="R227" s="58">
        <v>1</v>
      </c>
      <c r="S227" s="60">
        <v>0</v>
      </c>
      <c r="T227" s="58">
        <v>1</v>
      </c>
      <c r="U227" s="60">
        <v>0</v>
      </c>
      <c r="V227" s="60">
        <v>0</v>
      </c>
      <c r="W227" s="59">
        <v>0</v>
      </c>
      <c r="X227" s="60">
        <v>0</v>
      </c>
      <c r="Y227" s="60">
        <v>0</v>
      </c>
      <c r="Z227" s="59">
        <f>SUM(M227:Y227)</f>
        <v>4</v>
      </c>
      <c r="AA227" s="59">
        <f>SUM(U227:X227)</f>
        <v>0</v>
      </c>
      <c r="AB227" t="s">
        <v>740</v>
      </c>
      <c r="AC227" s="59">
        <v>0</v>
      </c>
      <c r="AD227" s="58">
        <v>0</v>
      </c>
      <c r="AE227" s="58">
        <v>0</v>
      </c>
      <c r="AF227" s="58">
        <v>0</v>
      </c>
      <c r="AG227" s="58">
        <v>0</v>
      </c>
      <c r="AH227" s="59" t="s">
        <v>258</v>
      </c>
      <c r="AI227" s="58">
        <v>9</v>
      </c>
      <c r="AJ227" s="60"/>
      <c r="AK227" s="59" t="s">
        <v>100</v>
      </c>
      <c r="AL227" s="59">
        <f>IF(OR(NOT(ISBLANK(V227)),NOT(ISBLANK(W227)),NOT(ISBLANK(X227)),NOT(ISBLANK(Y227)),AD227=2,AD227=3),1,0)</f>
        <v>1</v>
      </c>
      <c r="AM227" s="59" t="s">
        <v>27</v>
      </c>
      <c r="AN227" s="59" t="s">
        <v>680</v>
      </c>
      <c r="AO227" s="58">
        <v>29</v>
      </c>
      <c r="AP227" s="59" t="s">
        <v>674</v>
      </c>
      <c r="AQ227" s="59" t="s">
        <v>691</v>
      </c>
      <c r="AR227" s="59" t="s">
        <v>695</v>
      </c>
      <c r="AS227" s="59" t="s">
        <v>727</v>
      </c>
      <c r="AT227" s="59" t="s">
        <v>27</v>
      </c>
      <c r="AU227" s="59" t="s">
        <v>27</v>
      </c>
      <c r="AV227" s="59" t="s">
        <v>27</v>
      </c>
      <c r="AW227" s="62"/>
      <c r="AX227" s="62" t="s">
        <v>748</v>
      </c>
      <c r="AY227" s="62">
        <v>13.164</v>
      </c>
      <c r="AZ227" s="62">
        <f>IF(Z227&gt;0,AY227/Z227,"")</f>
        <v>3.2909999999999999</v>
      </c>
      <c r="BA227" s="62">
        <f>IF(AY227&gt;0,Z227/AY227,"")</f>
        <v>0.30385900941962929</v>
      </c>
      <c r="BB227" s="62">
        <v>12.016</v>
      </c>
      <c r="BC227" s="62">
        <v>99</v>
      </c>
      <c r="BD227">
        <v>0</v>
      </c>
      <c r="BE227" s="62"/>
      <c r="BF227" s="62"/>
      <c r="BG227" s="62"/>
      <c r="BH227">
        <v>12.016</v>
      </c>
      <c r="BI227" s="18"/>
      <c r="BJ227" s="18"/>
      <c r="BL227" s="18"/>
      <c r="BM227" s="18"/>
      <c r="BN227" s="18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</row>
    <row r="228" spans="1:87" ht="14.25" customHeight="1" x14ac:dyDescent="0.25">
      <c r="A228" s="58">
        <v>567</v>
      </c>
      <c r="B228" s="59" t="s">
        <v>325</v>
      </c>
      <c r="C228" s="59" t="s">
        <v>28</v>
      </c>
      <c r="D228" s="59" t="s">
        <v>36</v>
      </c>
      <c r="E228" s="59"/>
      <c r="F228" s="59" t="s">
        <v>32</v>
      </c>
      <c r="G228" s="58">
        <v>66</v>
      </c>
      <c r="H228" s="58">
        <v>56</v>
      </c>
      <c r="I228" s="59" t="s">
        <v>173</v>
      </c>
      <c r="J228" s="58">
        <v>79215167188</v>
      </c>
      <c r="K228" s="58">
        <v>2</v>
      </c>
      <c r="L228" s="58">
        <v>1</v>
      </c>
      <c r="M228" s="60">
        <v>0</v>
      </c>
      <c r="N228" s="60">
        <v>0</v>
      </c>
      <c r="O228" s="60">
        <v>0</v>
      </c>
      <c r="P228" s="60">
        <v>0</v>
      </c>
      <c r="Q228" s="60">
        <v>0</v>
      </c>
      <c r="R228" s="60">
        <v>0</v>
      </c>
      <c r="S228" s="60">
        <v>0</v>
      </c>
      <c r="T228" s="60">
        <v>0</v>
      </c>
      <c r="U228" s="60">
        <v>0</v>
      </c>
      <c r="V228" s="60">
        <v>0</v>
      </c>
      <c r="W228" s="59">
        <v>0</v>
      </c>
      <c r="X228" s="60">
        <v>0</v>
      </c>
      <c r="Y228" s="60">
        <v>0</v>
      </c>
      <c r="Z228" s="59">
        <f>SUM(M228:Y228)</f>
        <v>0</v>
      </c>
      <c r="AA228" s="59">
        <f>SUM(U228:X228)</f>
        <v>0</v>
      </c>
      <c r="AB228" t="s">
        <v>824</v>
      </c>
      <c r="AC228" s="59">
        <v>0</v>
      </c>
      <c r="AD228" s="58">
        <v>0</v>
      </c>
      <c r="AE228" s="58">
        <v>0</v>
      </c>
      <c r="AF228" s="58">
        <v>0</v>
      </c>
      <c r="AG228" s="58">
        <v>0</v>
      </c>
      <c r="AH228" s="59" t="s">
        <v>258</v>
      </c>
      <c r="AI228" s="58">
        <v>9</v>
      </c>
      <c r="AJ228" s="60"/>
      <c r="AK228" s="59" t="s">
        <v>273</v>
      </c>
      <c r="AL228" s="59">
        <f>IF(OR(NOT(ISBLANK(V228)),NOT(ISBLANK(W228)),NOT(ISBLANK(X228)),NOT(ISBLANK(Y228)),AD228=2,AD228=3),1,0)</f>
        <v>1</v>
      </c>
      <c r="AM228" s="59" t="s">
        <v>27</v>
      </c>
      <c r="AN228" s="59" t="s">
        <v>673</v>
      </c>
      <c r="AO228" s="58">
        <v>18</v>
      </c>
      <c r="AP228" s="59" t="s">
        <v>677</v>
      </c>
      <c r="AQ228" s="59" t="s">
        <v>728</v>
      </c>
      <c r="AR228" s="59" t="s">
        <v>27</v>
      </c>
      <c r="AS228" s="59" t="s">
        <v>686</v>
      </c>
      <c r="AT228" s="59" t="s">
        <v>27</v>
      </c>
      <c r="AU228" s="59" t="s">
        <v>27</v>
      </c>
      <c r="AV228" s="59" t="s">
        <v>27</v>
      </c>
      <c r="AW228" s="62"/>
      <c r="AX228" s="62" t="s">
        <v>747</v>
      </c>
      <c r="AY228" s="62">
        <v>17.123999999999999</v>
      </c>
      <c r="AZ228" s="62" t="str">
        <f>IF(Z228&gt;0,AY228/Z228,"")</f>
        <v/>
      </c>
      <c r="BA228" s="62">
        <f>IF(AY228&gt;0,Z228/AY228,"")</f>
        <v>0</v>
      </c>
      <c r="BB228" s="62">
        <v>15.483000000000001</v>
      </c>
      <c r="BC228" s="62">
        <v>0</v>
      </c>
      <c r="BE228" s="62"/>
      <c r="BF228" s="62"/>
      <c r="BG228" s="62"/>
      <c r="BH228">
        <v>11.506</v>
      </c>
      <c r="BI228" s="18"/>
      <c r="BJ228" s="18"/>
      <c r="BL228" s="18"/>
      <c r="BM228" s="18"/>
      <c r="BN228" s="18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</row>
    <row r="229" spans="1:87" ht="14.25" customHeight="1" x14ac:dyDescent="0.25">
      <c r="A229" s="58">
        <v>9</v>
      </c>
      <c r="B229" s="59" t="s">
        <v>78</v>
      </c>
      <c r="C229" s="59" t="s">
        <v>28</v>
      </c>
      <c r="D229" s="59" t="s">
        <v>37</v>
      </c>
      <c r="E229" s="59"/>
      <c r="F229" s="59" t="s">
        <v>30</v>
      </c>
      <c r="G229" s="58">
        <v>69</v>
      </c>
      <c r="H229" s="58">
        <v>104</v>
      </c>
      <c r="I229" s="59" t="s">
        <v>92</v>
      </c>
      <c r="J229" s="58">
        <v>9165180138</v>
      </c>
      <c r="K229" s="58">
        <v>0</v>
      </c>
      <c r="L229" s="58">
        <v>0</v>
      </c>
      <c r="M229" s="58">
        <v>2</v>
      </c>
      <c r="N229" s="60">
        <v>0</v>
      </c>
      <c r="O229" s="58">
        <v>14</v>
      </c>
      <c r="P229" s="58">
        <v>11</v>
      </c>
      <c r="Q229" s="58">
        <v>8</v>
      </c>
      <c r="R229" s="60">
        <v>0</v>
      </c>
      <c r="S229" s="58">
        <v>8</v>
      </c>
      <c r="T229" s="58">
        <v>1</v>
      </c>
      <c r="U229" s="58">
        <v>2</v>
      </c>
      <c r="V229" s="58">
        <v>1</v>
      </c>
      <c r="W229" s="59">
        <v>0</v>
      </c>
      <c r="X229" s="60">
        <v>0</v>
      </c>
      <c r="Y229" s="58">
        <v>3</v>
      </c>
      <c r="Z229" s="59">
        <f>SUM(M229:Y229)</f>
        <v>50</v>
      </c>
      <c r="AA229" s="59">
        <f>SUM(U229:X229)</f>
        <v>3</v>
      </c>
      <c r="AC229" s="59">
        <v>0</v>
      </c>
      <c r="AD229" s="58">
        <v>12</v>
      </c>
      <c r="AE229" s="58">
        <v>20</v>
      </c>
      <c r="AF229" s="58">
        <v>2</v>
      </c>
      <c r="AG229" s="58">
        <v>49</v>
      </c>
      <c r="AH229" s="59" t="s">
        <v>228</v>
      </c>
      <c r="AI229" s="58">
        <v>2</v>
      </c>
      <c r="AJ229" s="58">
        <v>1</v>
      </c>
      <c r="AK229" s="59" t="s">
        <v>414</v>
      </c>
      <c r="AL229" s="59">
        <f>IF(OR(NOT(ISBLANK(V229)),NOT(ISBLANK(W229)),NOT(ISBLANK(X229)),NOT(ISBLANK(Y229)),AD229=2,AD229=3),1,0)</f>
        <v>1</v>
      </c>
      <c r="AM229" s="59" t="s">
        <v>27</v>
      </c>
      <c r="AN229" s="59" t="s">
        <v>680</v>
      </c>
      <c r="AO229" s="58">
        <v>24</v>
      </c>
      <c r="AP229" s="59" t="s">
        <v>677</v>
      </c>
      <c r="AQ229" s="59" t="s">
        <v>679</v>
      </c>
      <c r="AR229" s="59" t="s">
        <v>27</v>
      </c>
      <c r="AS229" s="59" t="s">
        <v>681</v>
      </c>
      <c r="AT229" s="59" t="s">
        <v>27</v>
      </c>
      <c r="AU229" s="59" t="s">
        <v>27</v>
      </c>
      <c r="AV229" s="59" t="s">
        <v>27</v>
      </c>
      <c r="AW229" s="62"/>
      <c r="AX229" s="62" t="s">
        <v>747</v>
      </c>
      <c r="AY229" s="62">
        <v>8.4269999999999996</v>
      </c>
      <c r="AZ229" s="62">
        <f>IF(Z229&gt;0,AY229/Z229,"")</f>
        <v>0.16854</v>
      </c>
      <c r="BA229" s="62">
        <f>IF(AY229&gt;0,Z229/AY229,"")</f>
        <v>5.9333096000949332</v>
      </c>
      <c r="BB229" s="62"/>
      <c r="BC229" s="62">
        <v>273</v>
      </c>
      <c r="BD229">
        <v>0.37260151717983042</v>
      </c>
      <c r="BE229" s="62"/>
      <c r="BF229" s="62"/>
      <c r="BG229" s="62"/>
      <c r="BH229" s="120"/>
      <c r="BI229" s="50"/>
      <c r="BJ229" s="50"/>
      <c r="BL229" s="50"/>
      <c r="BM229" s="50"/>
      <c r="BN229" s="50"/>
      <c r="BO229" s="50"/>
      <c r="BP229" s="50"/>
      <c r="BQ229" s="50"/>
      <c r="BR229" s="50"/>
      <c r="BS229" s="50"/>
      <c r="BT229" s="50"/>
      <c r="BU229" s="50"/>
      <c r="BV229" s="50"/>
      <c r="BW229" s="50"/>
      <c r="BX229" s="50"/>
      <c r="BY229" s="50"/>
      <c r="BZ229" s="50"/>
      <c r="CA229" s="50"/>
      <c r="CB229" s="50"/>
      <c r="CC229" s="50"/>
      <c r="CD229" s="50"/>
      <c r="CE229" s="50"/>
      <c r="CF229" s="50"/>
      <c r="CG229" s="50"/>
      <c r="CH229" s="50"/>
      <c r="CI229" s="50"/>
    </row>
    <row r="230" spans="1:87" ht="14.25" customHeight="1" x14ac:dyDescent="0.25">
      <c r="A230" s="58">
        <v>30</v>
      </c>
      <c r="B230" s="59" t="s">
        <v>78</v>
      </c>
      <c r="C230" s="59" t="s">
        <v>28</v>
      </c>
      <c r="D230" s="59" t="s">
        <v>37</v>
      </c>
      <c r="E230" s="59"/>
      <c r="F230" s="59" t="s">
        <v>30</v>
      </c>
      <c r="G230" s="58">
        <v>69</v>
      </c>
      <c r="H230" s="58">
        <v>104</v>
      </c>
      <c r="I230" s="59" t="s">
        <v>98</v>
      </c>
      <c r="J230" s="58">
        <v>871611960</v>
      </c>
      <c r="K230" s="58">
        <v>3.8</v>
      </c>
      <c r="L230" s="58">
        <v>0.38</v>
      </c>
      <c r="M230" s="60">
        <v>0</v>
      </c>
      <c r="N230" s="60">
        <v>0</v>
      </c>
      <c r="O230" s="60">
        <v>0</v>
      </c>
      <c r="P230" s="60">
        <v>0</v>
      </c>
      <c r="Q230" s="60">
        <v>0</v>
      </c>
      <c r="R230" s="60">
        <v>0</v>
      </c>
      <c r="S230" s="60">
        <v>0</v>
      </c>
      <c r="T230" s="60">
        <v>0</v>
      </c>
      <c r="U230" s="60">
        <v>0</v>
      </c>
      <c r="V230" s="60">
        <v>0</v>
      </c>
      <c r="W230" s="59">
        <v>0</v>
      </c>
      <c r="X230" s="60">
        <v>0</v>
      </c>
      <c r="Y230" s="60">
        <v>0</v>
      </c>
      <c r="Z230" s="59">
        <f>SUM(M230:Y230)</f>
        <v>0</v>
      </c>
      <c r="AA230" s="59">
        <f>SUM(U230:X230)</f>
        <v>0</v>
      </c>
      <c r="AB230" t="s">
        <v>89</v>
      </c>
      <c r="AC230" s="61">
        <v>3</v>
      </c>
      <c r="AD230" s="58">
        <v>0</v>
      </c>
      <c r="AE230" s="58">
        <v>0</v>
      </c>
      <c r="AF230" s="58">
        <v>0</v>
      </c>
      <c r="AG230" s="58">
        <v>0</v>
      </c>
      <c r="AH230" s="59" t="s">
        <v>381</v>
      </c>
      <c r="AI230" s="58">
        <v>16</v>
      </c>
      <c r="AJ230" s="60"/>
      <c r="AK230" s="59" t="s">
        <v>415</v>
      </c>
      <c r="AL230" s="59">
        <f>IF(OR(NOT(ISBLANK(V230)),NOT(ISBLANK(W230)),NOT(ISBLANK(X230)),NOT(ISBLANK(Y230)),AD230=2,AD230=3),1,0)</f>
        <v>1</v>
      </c>
      <c r="AM230" s="59" t="s">
        <v>27</v>
      </c>
      <c r="AN230" s="59" t="s">
        <v>673</v>
      </c>
      <c r="AO230" s="58">
        <v>28</v>
      </c>
      <c r="AP230" s="59" t="s">
        <v>677</v>
      </c>
      <c r="AQ230" s="59" t="s">
        <v>685</v>
      </c>
      <c r="AR230" s="59" t="s">
        <v>27</v>
      </c>
      <c r="AS230" s="59" t="s">
        <v>686</v>
      </c>
      <c r="AT230" s="59" t="s">
        <v>27</v>
      </c>
      <c r="AU230" s="59" t="s">
        <v>27</v>
      </c>
      <c r="AV230" s="59" t="s">
        <v>27</v>
      </c>
      <c r="AW230" s="62"/>
      <c r="AX230" s="62" t="s">
        <v>747</v>
      </c>
      <c r="AY230" s="62">
        <v>2.6850000000000001</v>
      </c>
      <c r="AZ230" s="62" t="str">
        <f>IF(Z230&gt;0,AY230/Z230,"")</f>
        <v/>
      </c>
      <c r="BA230" s="62">
        <f>IF(AY230&gt;0,Z230/AY230,"")</f>
        <v>0</v>
      </c>
      <c r="BB230" s="62">
        <v>1.7770000000000001</v>
      </c>
      <c r="BC230" s="62"/>
      <c r="BE230" s="62" t="s">
        <v>781</v>
      </c>
      <c r="BF230" s="62">
        <v>1</v>
      </c>
      <c r="BG230" s="62">
        <v>1</v>
      </c>
      <c r="BH230" s="120">
        <v>1.109</v>
      </c>
      <c r="BI230" s="50"/>
      <c r="BJ230" s="50"/>
      <c r="BL230" s="50"/>
      <c r="BM230" s="50"/>
      <c r="BN230" s="50"/>
      <c r="BO230" s="50"/>
      <c r="BP230" s="50"/>
      <c r="BQ230" s="50"/>
      <c r="BR230" s="50"/>
      <c r="BS230" s="50"/>
      <c r="BT230" s="50"/>
      <c r="BU230" s="50"/>
      <c r="BV230" s="50"/>
      <c r="BW230" s="50"/>
      <c r="BX230" s="50"/>
      <c r="BY230" s="50"/>
      <c r="BZ230" s="50"/>
      <c r="CA230" s="50"/>
      <c r="CB230" s="50"/>
      <c r="CC230" s="50"/>
      <c r="CD230" s="50"/>
      <c r="CE230" s="50"/>
      <c r="CF230" s="50"/>
      <c r="CG230" s="50"/>
      <c r="CH230" s="50"/>
      <c r="CI230" s="50"/>
    </row>
    <row r="231" spans="1:87" ht="14.25" customHeight="1" x14ac:dyDescent="0.25">
      <c r="A231" s="58">
        <v>46</v>
      </c>
      <c r="B231" s="59" t="s">
        <v>78</v>
      </c>
      <c r="C231" s="59" t="s">
        <v>28</v>
      </c>
      <c r="D231" s="59" t="s">
        <v>37</v>
      </c>
      <c r="E231" s="59"/>
      <c r="F231" s="59" t="s">
        <v>30</v>
      </c>
      <c r="G231" s="58">
        <v>69</v>
      </c>
      <c r="H231" s="58">
        <v>104</v>
      </c>
      <c r="I231" s="59" t="s">
        <v>101</v>
      </c>
      <c r="J231" s="58">
        <v>17888851</v>
      </c>
      <c r="K231" s="58">
        <v>4.4000000000000004</v>
      </c>
      <c r="L231" s="58">
        <v>0.44</v>
      </c>
      <c r="M231" s="60">
        <v>0</v>
      </c>
      <c r="N231" s="60">
        <v>0</v>
      </c>
      <c r="O231" s="60">
        <v>0</v>
      </c>
      <c r="P231" s="60">
        <v>0</v>
      </c>
      <c r="Q231" s="60">
        <v>0</v>
      </c>
      <c r="R231" s="60">
        <v>0</v>
      </c>
      <c r="S231" s="60">
        <v>0</v>
      </c>
      <c r="T231" s="60">
        <v>0</v>
      </c>
      <c r="U231" s="60">
        <v>0</v>
      </c>
      <c r="V231" s="60">
        <v>0</v>
      </c>
      <c r="W231" s="59">
        <v>0</v>
      </c>
      <c r="X231" s="60">
        <v>0</v>
      </c>
      <c r="Y231" s="60">
        <v>0</v>
      </c>
      <c r="Z231" s="59">
        <f>SUM(M231:Y231)</f>
        <v>0</v>
      </c>
      <c r="AA231" s="59">
        <f>SUM(U231:X231)</f>
        <v>0</v>
      </c>
      <c r="AB231" t="s">
        <v>782</v>
      </c>
      <c r="AC231" s="61">
        <v>3</v>
      </c>
      <c r="AD231" s="58">
        <v>0</v>
      </c>
      <c r="AE231" s="58">
        <v>0</v>
      </c>
      <c r="AF231" s="58">
        <v>0</v>
      </c>
      <c r="AG231" s="58">
        <v>0</v>
      </c>
      <c r="AH231" s="59" t="s">
        <v>381</v>
      </c>
      <c r="AI231" s="58">
        <v>16</v>
      </c>
      <c r="AJ231" s="60"/>
      <c r="AK231" s="59" t="s">
        <v>416</v>
      </c>
      <c r="AL231" s="59">
        <f>IF(OR(NOT(ISBLANK(V231)),NOT(ISBLANK(W231)),NOT(ISBLANK(X231)),NOT(ISBLANK(Y231)),AD231=2,AD231=3),1,0)</f>
        <v>1</v>
      </c>
      <c r="AM231" s="59" t="s">
        <v>27</v>
      </c>
      <c r="AN231" s="59" t="s">
        <v>680</v>
      </c>
      <c r="AO231" s="58">
        <v>30</v>
      </c>
      <c r="AP231" s="59" t="s">
        <v>674</v>
      </c>
      <c r="AQ231" s="59" t="s">
        <v>687</v>
      </c>
      <c r="AR231" s="59" t="s">
        <v>27</v>
      </c>
      <c r="AS231" s="59" t="s">
        <v>688</v>
      </c>
      <c r="AT231" s="59" t="s">
        <v>27</v>
      </c>
      <c r="AU231" s="59" t="s">
        <v>27</v>
      </c>
      <c r="AV231" s="59" t="s">
        <v>27</v>
      </c>
      <c r="AW231" s="62"/>
      <c r="AX231" s="62" t="s">
        <v>748</v>
      </c>
      <c r="AY231" s="62">
        <v>4.8490000000000002</v>
      </c>
      <c r="AZ231" s="62" t="str">
        <f>IF(Z231&gt;0,AY231/Z231,"")</f>
        <v/>
      </c>
      <c r="BA231" s="62">
        <f>IF(AY231&gt;0,Z231/AY231,"")</f>
        <v>0</v>
      </c>
      <c r="BB231" s="62">
        <v>4.5170000000000003</v>
      </c>
      <c r="BC231" s="62">
        <v>276</v>
      </c>
      <c r="BE231" s="62" t="s">
        <v>782</v>
      </c>
      <c r="BF231" s="62">
        <v>1</v>
      </c>
      <c r="BG231" s="62"/>
      <c r="BH231" s="120">
        <v>4.5170000000000003</v>
      </c>
      <c r="BI231" s="18"/>
      <c r="BJ231" s="18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</row>
    <row r="232" spans="1:87" ht="14.25" customHeight="1" x14ac:dyDescent="0.25">
      <c r="A232" s="58">
        <v>62</v>
      </c>
      <c r="B232" s="59" t="s">
        <v>78</v>
      </c>
      <c r="C232" s="59" t="s">
        <v>28</v>
      </c>
      <c r="D232" s="59" t="s">
        <v>37</v>
      </c>
      <c r="E232" s="59"/>
      <c r="F232" s="59" t="s">
        <v>30</v>
      </c>
      <c r="G232" s="58">
        <v>69</v>
      </c>
      <c r="H232" s="58">
        <v>104</v>
      </c>
      <c r="I232" s="59" t="s">
        <v>104</v>
      </c>
      <c r="J232" s="58">
        <v>134766397</v>
      </c>
      <c r="K232" s="58">
        <v>4.4000000000000004</v>
      </c>
      <c r="L232" s="58">
        <v>0.44</v>
      </c>
      <c r="M232" s="60">
        <v>0</v>
      </c>
      <c r="N232" s="60">
        <v>0</v>
      </c>
      <c r="O232" s="60">
        <v>0</v>
      </c>
      <c r="P232" s="60">
        <v>0</v>
      </c>
      <c r="Q232" s="60">
        <v>0</v>
      </c>
      <c r="R232" s="60">
        <v>0</v>
      </c>
      <c r="S232" s="60">
        <v>0</v>
      </c>
      <c r="T232" s="60">
        <v>0</v>
      </c>
      <c r="U232" s="60">
        <v>0</v>
      </c>
      <c r="V232" s="60">
        <v>0</v>
      </c>
      <c r="W232" s="59">
        <v>0</v>
      </c>
      <c r="X232" s="60">
        <v>0</v>
      </c>
      <c r="Y232" s="60">
        <v>0</v>
      </c>
      <c r="Z232" s="59">
        <f>SUM(M232:Y232)</f>
        <v>0</v>
      </c>
      <c r="AA232" s="59">
        <f>SUM(U232:X232)</f>
        <v>0</v>
      </c>
      <c r="AB232" t="s">
        <v>782</v>
      </c>
      <c r="AC232" s="61">
        <v>3</v>
      </c>
      <c r="AD232" s="58">
        <v>0</v>
      </c>
      <c r="AE232" s="58">
        <v>0</v>
      </c>
      <c r="AF232" s="58">
        <v>0</v>
      </c>
      <c r="AG232" s="58">
        <v>0</v>
      </c>
      <c r="AH232" s="59" t="s">
        <v>381</v>
      </c>
      <c r="AI232" s="58">
        <v>16</v>
      </c>
      <c r="AJ232" s="60"/>
      <c r="AK232" s="59" t="s">
        <v>417</v>
      </c>
      <c r="AL232" s="59">
        <f>IF(OR(NOT(ISBLANK(V232)),NOT(ISBLANK(W232)),NOT(ISBLANK(X232)),NOT(ISBLANK(Y232)),AD232=2,AD232=3),1,0)</f>
        <v>1</v>
      </c>
      <c r="AM232" s="59" t="s">
        <v>27</v>
      </c>
      <c r="AN232" s="59" t="s">
        <v>673</v>
      </c>
      <c r="AO232" s="58">
        <v>20</v>
      </c>
      <c r="AP232" s="59" t="s">
        <v>674</v>
      </c>
      <c r="AQ232" s="59" t="s">
        <v>689</v>
      </c>
      <c r="AR232" s="59" t="s">
        <v>27</v>
      </c>
      <c r="AS232" s="59" t="s">
        <v>27</v>
      </c>
      <c r="AT232" s="59" t="s">
        <v>27</v>
      </c>
      <c r="AU232" s="59" t="s">
        <v>27</v>
      </c>
      <c r="AV232" s="59" t="s">
        <v>27</v>
      </c>
      <c r="AW232" s="62"/>
      <c r="AX232" s="62" t="s">
        <v>747</v>
      </c>
      <c r="AY232" s="62">
        <v>2.9569999999999999</v>
      </c>
      <c r="AZ232" s="62" t="str">
        <f>IF(Z232&gt;0,AY232/Z232,"")</f>
        <v/>
      </c>
      <c r="BA232" s="62">
        <f>IF(AY232&gt;0,Z232/AY232,"")</f>
        <v>0</v>
      </c>
      <c r="BB232" s="62">
        <v>1.611</v>
      </c>
      <c r="BC232" s="62">
        <v>58</v>
      </c>
      <c r="BE232" s="62"/>
      <c r="BF232" s="62"/>
      <c r="BG232" s="62"/>
      <c r="BH232" s="120">
        <v>1.6109999999999998</v>
      </c>
      <c r="BI232" s="18"/>
      <c r="BJ232" s="18"/>
      <c r="BL232" s="18"/>
      <c r="BM232" s="18"/>
      <c r="BN232" s="18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</row>
    <row r="233" spans="1:87" ht="14.25" customHeight="1" x14ac:dyDescent="0.25">
      <c r="A233" s="58">
        <v>85</v>
      </c>
      <c r="B233" s="59" t="s">
        <v>78</v>
      </c>
      <c r="C233" s="59" t="s">
        <v>26</v>
      </c>
      <c r="D233" s="59" t="s">
        <v>37</v>
      </c>
      <c r="E233" s="59"/>
      <c r="F233" s="59" t="s">
        <v>30</v>
      </c>
      <c r="G233" s="58">
        <v>69</v>
      </c>
      <c r="H233" s="58">
        <v>104</v>
      </c>
      <c r="I233" s="59" t="s">
        <v>106</v>
      </c>
      <c r="J233" s="58">
        <v>90153375</v>
      </c>
      <c r="K233" s="58">
        <v>3.7333333333333298</v>
      </c>
      <c r="L233" s="58">
        <v>0.37333333333333302</v>
      </c>
      <c r="M233" s="58">
        <v>6</v>
      </c>
      <c r="N233" s="60">
        <v>0</v>
      </c>
      <c r="O233" s="58">
        <v>3</v>
      </c>
      <c r="P233" s="58">
        <v>17</v>
      </c>
      <c r="Q233" s="58">
        <v>11</v>
      </c>
      <c r="R233" s="58">
        <v>1</v>
      </c>
      <c r="S233" s="58">
        <v>11</v>
      </c>
      <c r="T233" s="58">
        <v>1</v>
      </c>
      <c r="U233" s="58">
        <v>4</v>
      </c>
      <c r="V233" s="58">
        <v>4</v>
      </c>
      <c r="W233" s="59">
        <v>0</v>
      </c>
      <c r="X233" s="58">
        <v>3</v>
      </c>
      <c r="Y233" s="58">
        <v>11</v>
      </c>
      <c r="Z233" s="59">
        <f>SUM(M233:Y233)</f>
        <v>72</v>
      </c>
      <c r="AA233" s="59">
        <f>SUM(U233:X233)</f>
        <v>11</v>
      </c>
      <c r="AB233" t="s">
        <v>740</v>
      </c>
      <c r="AC233" s="59">
        <v>0</v>
      </c>
      <c r="AD233" s="58">
        <v>10</v>
      </c>
      <c r="AE233" s="58">
        <v>20</v>
      </c>
      <c r="AF233" s="58">
        <v>3</v>
      </c>
      <c r="AG233" s="58">
        <v>45</v>
      </c>
      <c r="AH233" s="59" t="s">
        <v>418</v>
      </c>
      <c r="AI233" s="58">
        <v>8</v>
      </c>
      <c r="AJ233" s="58">
        <v>1</v>
      </c>
      <c r="AK233" s="59" t="s">
        <v>419</v>
      </c>
      <c r="AL233" s="59">
        <f>IF(OR(NOT(ISBLANK(V233)),NOT(ISBLANK(W233)),NOT(ISBLANK(X233)),NOT(ISBLANK(Y233)),AD233=2,AD233=3),1,0)</f>
        <v>1</v>
      </c>
      <c r="AM233" s="59" t="s">
        <v>27</v>
      </c>
      <c r="AN233" s="59" t="s">
        <v>673</v>
      </c>
      <c r="AO233" s="58">
        <v>18</v>
      </c>
      <c r="AP233" s="59" t="s">
        <v>677</v>
      </c>
      <c r="AQ233" s="59" t="s">
        <v>690</v>
      </c>
      <c r="AR233" s="59" t="s">
        <v>27</v>
      </c>
      <c r="AS233" s="59" t="s">
        <v>27</v>
      </c>
      <c r="AT233" s="59" t="s">
        <v>27</v>
      </c>
      <c r="AU233" s="59" t="s">
        <v>27</v>
      </c>
      <c r="AV233" s="59" t="s">
        <v>27</v>
      </c>
      <c r="AW233" s="62"/>
      <c r="AX233" s="62" t="s">
        <v>747</v>
      </c>
      <c r="AY233" s="62">
        <v>20.183</v>
      </c>
      <c r="AZ233" s="62">
        <f>IF(Z233&gt;0,AY233/Z233,"")</f>
        <v>0.28031944444444445</v>
      </c>
      <c r="BA233" s="62">
        <f>IF(AY233&gt;0,Z233/AY233,"")</f>
        <v>3.5673586681860971</v>
      </c>
      <c r="BB233" s="62">
        <v>16.987000000000002</v>
      </c>
      <c r="BC233" s="62">
        <v>276</v>
      </c>
      <c r="BD233">
        <v>0.64630616907844629</v>
      </c>
      <c r="BE233" s="62"/>
      <c r="BF233" s="62"/>
      <c r="BG233" s="62"/>
      <c r="BH233" s="120">
        <v>16.987000000000002</v>
      </c>
      <c r="BI233" s="18"/>
      <c r="BJ233" s="18"/>
      <c r="BL233" s="18"/>
      <c r="BM233" s="18"/>
      <c r="BN233" s="18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</row>
    <row r="234" spans="1:87" ht="14.25" customHeight="1" x14ac:dyDescent="0.25">
      <c r="A234" s="58">
        <v>112</v>
      </c>
      <c r="B234" s="59" t="s">
        <v>78</v>
      </c>
      <c r="C234" s="59" t="s">
        <v>28</v>
      </c>
      <c r="D234" s="59" t="s">
        <v>37</v>
      </c>
      <c r="E234" s="59"/>
      <c r="F234" s="59" t="s">
        <v>30</v>
      </c>
      <c r="G234" s="58">
        <v>69</v>
      </c>
      <c r="H234" s="58">
        <v>104</v>
      </c>
      <c r="I234" s="59" t="s">
        <v>114</v>
      </c>
      <c r="J234" s="58">
        <v>17888853</v>
      </c>
      <c r="K234" s="58">
        <v>3.4</v>
      </c>
      <c r="L234" s="58">
        <v>0.34</v>
      </c>
      <c r="M234" s="60">
        <v>0</v>
      </c>
      <c r="N234" s="60">
        <v>0</v>
      </c>
      <c r="O234" s="60">
        <v>0</v>
      </c>
      <c r="P234" s="60">
        <v>0</v>
      </c>
      <c r="Q234" s="60">
        <v>0</v>
      </c>
      <c r="R234" s="60">
        <v>0</v>
      </c>
      <c r="S234" s="60">
        <v>0</v>
      </c>
      <c r="T234" s="60">
        <v>0</v>
      </c>
      <c r="U234" s="60">
        <v>0</v>
      </c>
      <c r="V234" s="60">
        <v>0</v>
      </c>
      <c r="W234" s="59">
        <v>0</v>
      </c>
      <c r="X234" s="60">
        <v>0</v>
      </c>
      <c r="Y234" s="60">
        <v>0</v>
      </c>
      <c r="Z234" s="59">
        <f>SUM(M234:Y234)</f>
        <v>0</v>
      </c>
      <c r="AA234" s="59">
        <f>SUM(U234:X234)</f>
        <v>0</v>
      </c>
      <c r="AB234" t="s">
        <v>740</v>
      </c>
      <c r="AC234" s="61">
        <v>3</v>
      </c>
      <c r="AD234" s="58">
        <v>0</v>
      </c>
      <c r="AE234" s="58">
        <v>0</v>
      </c>
      <c r="AF234" s="58">
        <v>0</v>
      </c>
      <c r="AG234" s="58">
        <v>0</v>
      </c>
      <c r="AH234" s="59" t="s">
        <v>381</v>
      </c>
      <c r="AI234" s="58">
        <v>16</v>
      </c>
      <c r="AJ234" s="60"/>
      <c r="AK234" s="59" t="s">
        <v>100</v>
      </c>
      <c r="AL234" s="59">
        <f>IF(OR(NOT(ISBLANK(V234)),NOT(ISBLANK(W234)),NOT(ISBLANK(X234)),NOT(ISBLANK(Y234)),AD234=2,AD234=3),1,0)</f>
        <v>1</v>
      </c>
      <c r="AM234" s="59" t="s">
        <v>27</v>
      </c>
      <c r="AN234" s="59" t="s">
        <v>680</v>
      </c>
      <c r="AO234" s="58">
        <v>30</v>
      </c>
      <c r="AP234" s="59" t="s">
        <v>674</v>
      </c>
      <c r="AQ234" s="59" t="s">
        <v>687</v>
      </c>
      <c r="AR234" s="59" t="s">
        <v>27</v>
      </c>
      <c r="AS234" s="59" t="s">
        <v>688</v>
      </c>
      <c r="AT234" s="59" t="s">
        <v>27</v>
      </c>
      <c r="AU234" s="59" t="s">
        <v>27</v>
      </c>
      <c r="AV234" s="59" t="s">
        <v>27</v>
      </c>
      <c r="AW234" s="62"/>
      <c r="AX234" s="62" t="s">
        <v>748</v>
      </c>
      <c r="AY234" s="62">
        <v>1.895</v>
      </c>
      <c r="AZ234" s="62" t="str">
        <f>IF(Z234&gt;0,AY234/Z234,"")</f>
        <v/>
      </c>
      <c r="BA234" s="62">
        <f>IF(AY234&gt;0,Z234/AY234,"")</f>
        <v>0</v>
      </c>
      <c r="BB234" s="62">
        <v>1.623</v>
      </c>
      <c r="BC234" s="62">
        <v>276</v>
      </c>
      <c r="BE234" s="62"/>
      <c r="BF234" s="62"/>
      <c r="BG234" s="62"/>
      <c r="BH234" s="120">
        <v>1.6230000000000002</v>
      </c>
      <c r="BI234" s="18"/>
      <c r="BJ234" s="18"/>
      <c r="BL234" s="18"/>
      <c r="BM234" s="18"/>
      <c r="BN234" s="18"/>
      <c r="BO234" s="18"/>
      <c r="BP234" s="18"/>
      <c r="BQ234" s="18"/>
      <c r="BR234" s="18"/>
      <c r="BS234" s="18"/>
      <c r="BT234" s="18"/>
      <c r="BU234" s="18"/>
      <c r="BV234" s="18"/>
      <c r="BW234" s="18"/>
      <c r="BX234" s="18"/>
      <c r="BY234" s="18"/>
      <c r="BZ234" s="18"/>
      <c r="CA234" s="18"/>
      <c r="CB234" s="18"/>
      <c r="CC234" s="18"/>
      <c r="CD234" s="18"/>
      <c r="CE234" s="18"/>
      <c r="CF234" s="18"/>
      <c r="CG234" s="18"/>
      <c r="CH234" s="18"/>
      <c r="CI234" s="18"/>
    </row>
    <row r="235" spans="1:87" ht="14.25" customHeight="1" x14ac:dyDescent="0.25">
      <c r="A235" s="58">
        <v>127</v>
      </c>
      <c r="B235" s="59" t="s">
        <v>78</v>
      </c>
      <c r="C235" s="59" t="s">
        <v>26</v>
      </c>
      <c r="D235" s="59" t="s">
        <v>37</v>
      </c>
      <c r="E235" s="59"/>
      <c r="F235" s="59" t="s">
        <v>30</v>
      </c>
      <c r="G235" s="58">
        <v>69</v>
      </c>
      <c r="H235" s="58">
        <v>104</v>
      </c>
      <c r="I235" s="59" t="s">
        <v>111</v>
      </c>
      <c r="J235" s="58">
        <v>134763219</v>
      </c>
      <c r="K235" s="58">
        <v>0</v>
      </c>
      <c r="L235" s="58">
        <v>0</v>
      </c>
      <c r="M235" s="58">
        <v>25</v>
      </c>
      <c r="N235" s="60">
        <v>0</v>
      </c>
      <c r="O235" s="58">
        <v>15</v>
      </c>
      <c r="P235" s="58">
        <v>41</v>
      </c>
      <c r="Q235" s="58">
        <v>13</v>
      </c>
      <c r="R235" s="60">
        <v>0</v>
      </c>
      <c r="S235" s="58">
        <v>13</v>
      </c>
      <c r="T235" s="58">
        <v>1</v>
      </c>
      <c r="U235" s="58">
        <v>6</v>
      </c>
      <c r="V235" s="58">
        <v>7</v>
      </c>
      <c r="W235" s="59">
        <v>0</v>
      </c>
      <c r="X235" s="58">
        <v>4</v>
      </c>
      <c r="Y235" s="58">
        <v>17</v>
      </c>
      <c r="Z235" s="59">
        <f>SUM(M235:Y235)</f>
        <v>142</v>
      </c>
      <c r="AA235" s="59">
        <f>SUM(U235:X235)</f>
        <v>17</v>
      </c>
      <c r="AC235" s="59">
        <v>0</v>
      </c>
      <c r="AD235" s="58">
        <v>11</v>
      </c>
      <c r="AE235" s="58">
        <v>6</v>
      </c>
      <c r="AF235" s="58">
        <v>1</v>
      </c>
      <c r="AG235" s="58">
        <v>34</v>
      </c>
      <c r="AH235" s="59" t="s">
        <v>119</v>
      </c>
      <c r="AI235" s="58">
        <v>1</v>
      </c>
      <c r="AJ235" s="58">
        <v>1</v>
      </c>
      <c r="AK235" s="59" t="s">
        <v>420</v>
      </c>
      <c r="AL235" s="59">
        <f>IF(OR(NOT(ISBLANK(V235)),NOT(ISBLANK(W235)),NOT(ISBLANK(X235)),NOT(ISBLANK(Y235)),AD235=2,AD235=3),1,0)</f>
        <v>1</v>
      </c>
      <c r="AM235" s="59" t="s">
        <v>27</v>
      </c>
      <c r="AN235" s="59" t="s">
        <v>673</v>
      </c>
      <c r="AO235" s="58">
        <v>23</v>
      </c>
      <c r="AP235" s="59" t="s">
        <v>677</v>
      </c>
      <c r="AQ235" s="59" t="s">
        <v>691</v>
      </c>
      <c r="AR235" s="59" t="s">
        <v>27</v>
      </c>
      <c r="AS235" s="59" t="s">
        <v>27</v>
      </c>
      <c r="AT235" s="59" t="s">
        <v>27</v>
      </c>
      <c r="AU235" s="59" t="s">
        <v>27</v>
      </c>
      <c r="AV235" s="59" t="s">
        <v>27</v>
      </c>
      <c r="AW235" s="62"/>
      <c r="AX235" s="62" t="s">
        <v>747</v>
      </c>
      <c r="AY235" s="62">
        <v>16.254999999999999</v>
      </c>
      <c r="AZ235" s="62">
        <f>IF(Z235&gt;0,AY235/Z235,"")</f>
        <v>0.11447183098591548</v>
      </c>
      <c r="BA235" s="62">
        <f>IF(AY235&gt;0,Z235/AY235,"")</f>
        <v>8.7357736081205797</v>
      </c>
      <c r="BB235" s="62"/>
      <c r="BC235" s="62">
        <v>350</v>
      </c>
      <c r="BD235">
        <v>0.95654603884309064</v>
      </c>
      <c r="BE235" s="62"/>
      <c r="BF235" s="62"/>
      <c r="BG235" s="62"/>
      <c r="BH235" s="120"/>
      <c r="BI235" s="50"/>
      <c r="BJ235" s="50"/>
      <c r="BL235" s="50"/>
      <c r="BM235" s="50"/>
      <c r="BN235" s="50"/>
      <c r="BO235" s="50"/>
      <c r="BP235" s="50"/>
      <c r="BQ235" s="50"/>
      <c r="BR235" s="50"/>
      <c r="BS235" s="50"/>
      <c r="BT235" s="50"/>
      <c r="BU235" s="50"/>
      <c r="BV235" s="50"/>
      <c r="BW235" s="50"/>
      <c r="BX235" s="50"/>
      <c r="BY235" s="50"/>
      <c r="BZ235" s="50"/>
      <c r="CA235" s="50"/>
      <c r="CB235" s="50"/>
      <c r="CC235" s="50"/>
      <c r="CD235" s="50"/>
      <c r="CE235" s="50"/>
      <c r="CF235" s="50"/>
      <c r="CG235" s="50"/>
      <c r="CH235" s="50"/>
      <c r="CI235" s="50"/>
    </row>
    <row r="236" spans="1:87" ht="14.25" customHeight="1" x14ac:dyDescent="0.25">
      <c r="A236" s="58">
        <v>140</v>
      </c>
      <c r="B236" s="59" t="s">
        <v>78</v>
      </c>
      <c r="C236" s="59" t="s">
        <v>26</v>
      </c>
      <c r="D236" s="59" t="s">
        <v>37</v>
      </c>
      <c r="E236" s="59"/>
      <c r="F236" s="59" t="s">
        <v>30</v>
      </c>
      <c r="G236" s="58">
        <v>69</v>
      </c>
      <c r="H236" s="58">
        <v>104</v>
      </c>
      <c r="I236" s="59" t="s">
        <v>118</v>
      </c>
      <c r="J236" s="58">
        <v>10238105208</v>
      </c>
      <c r="K236" s="58">
        <v>0</v>
      </c>
      <c r="L236" s="58">
        <v>0</v>
      </c>
      <c r="M236" s="58">
        <v>5</v>
      </c>
      <c r="N236" s="60">
        <v>0</v>
      </c>
      <c r="O236" s="58">
        <v>2</v>
      </c>
      <c r="P236" s="58">
        <v>10</v>
      </c>
      <c r="Q236" s="58">
        <v>5</v>
      </c>
      <c r="R236" s="60">
        <v>0</v>
      </c>
      <c r="S236" s="58">
        <v>5</v>
      </c>
      <c r="T236" s="58">
        <v>1</v>
      </c>
      <c r="U236" s="58">
        <v>3</v>
      </c>
      <c r="V236" s="58">
        <v>2.5</v>
      </c>
      <c r="W236" s="59">
        <v>0</v>
      </c>
      <c r="X236" s="58">
        <v>1.5</v>
      </c>
      <c r="Y236" s="58">
        <v>7</v>
      </c>
      <c r="Z236" s="59">
        <f>SUM(M236:Y236)</f>
        <v>42</v>
      </c>
      <c r="AA236" s="59">
        <f>SUM(U236:X236)</f>
        <v>7</v>
      </c>
      <c r="AC236" s="59">
        <v>0</v>
      </c>
      <c r="AD236" s="58">
        <v>4</v>
      </c>
      <c r="AE236" s="58">
        <v>5</v>
      </c>
      <c r="AF236" s="58">
        <v>2</v>
      </c>
      <c r="AG236" s="58">
        <v>14</v>
      </c>
      <c r="AH236" s="59" t="s">
        <v>421</v>
      </c>
      <c r="AI236" s="58">
        <v>14</v>
      </c>
      <c r="AJ236" s="60"/>
      <c r="AK236" s="59" t="s">
        <v>422</v>
      </c>
      <c r="AL236" s="59">
        <f>IF(OR(NOT(ISBLANK(V236)),NOT(ISBLANK(W236)),NOT(ISBLANK(X236)),NOT(ISBLANK(Y236)),AD236=2,AD236=3),1,0)</f>
        <v>1</v>
      </c>
      <c r="AM236" s="59" t="s">
        <v>27</v>
      </c>
      <c r="AN236" s="59" t="s">
        <v>673</v>
      </c>
      <c r="AO236" s="58">
        <v>29</v>
      </c>
      <c r="AP236" s="59" t="s">
        <v>677</v>
      </c>
      <c r="AQ236" s="59" t="s">
        <v>691</v>
      </c>
      <c r="AR236" s="59" t="s">
        <v>27</v>
      </c>
      <c r="AS236" s="59" t="s">
        <v>27</v>
      </c>
      <c r="AT236" s="59" t="s">
        <v>692</v>
      </c>
      <c r="AU236" s="59" t="s">
        <v>27</v>
      </c>
      <c r="AV236" s="59" t="s">
        <v>710</v>
      </c>
      <c r="AW236" s="62"/>
      <c r="AX236" s="62" t="s">
        <v>746</v>
      </c>
      <c r="AY236" s="62">
        <v>5.9539999999999997</v>
      </c>
      <c r="AZ236" s="62">
        <f>IF(Z236&gt;0,AY236/Z236,"")</f>
        <v>0.14176190476190476</v>
      </c>
      <c r="BA236" s="62">
        <f>IF(AY236&gt;0,Z236/AY236,"")</f>
        <v>7.0540812898891501</v>
      </c>
      <c r="BB236" s="62"/>
      <c r="BC236" s="62">
        <v>414</v>
      </c>
      <c r="BD236">
        <v>0.44886363636363635</v>
      </c>
      <c r="BE236" s="62"/>
      <c r="BF236" s="62"/>
      <c r="BG236" s="62"/>
      <c r="BH236" s="120"/>
      <c r="BI236" s="18"/>
      <c r="BJ236" s="18"/>
      <c r="BL236" s="18"/>
      <c r="BM236" s="18"/>
      <c r="BN236" s="18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</row>
    <row r="237" spans="1:87" ht="14.25" customHeight="1" x14ac:dyDescent="0.25">
      <c r="A237" s="58">
        <v>159</v>
      </c>
      <c r="B237" s="59" t="s">
        <v>78</v>
      </c>
      <c r="C237" s="59" t="s">
        <v>26</v>
      </c>
      <c r="D237" s="59" t="s">
        <v>37</v>
      </c>
      <c r="E237" s="59"/>
      <c r="F237" s="59" t="s">
        <v>30</v>
      </c>
      <c r="G237" s="58">
        <v>69</v>
      </c>
      <c r="H237" s="58">
        <v>104</v>
      </c>
      <c r="I237" s="59" t="s">
        <v>121</v>
      </c>
      <c r="J237" s="58">
        <v>8870124178</v>
      </c>
      <c r="K237" s="58">
        <v>3.7333333333333298</v>
      </c>
      <c r="L237" s="58">
        <v>0.37333333333333302</v>
      </c>
      <c r="M237" s="60">
        <v>0</v>
      </c>
      <c r="N237" s="60">
        <v>0</v>
      </c>
      <c r="O237" s="60">
        <v>0</v>
      </c>
      <c r="P237" s="60">
        <v>0</v>
      </c>
      <c r="Q237" s="60">
        <v>0</v>
      </c>
      <c r="R237" s="60">
        <v>0</v>
      </c>
      <c r="S237" s="60">
        <v>0</v>
      </c>
      <c r="T237" s="60">
        <v>0</v>
      </c>
      <c r="U237" s="60">
        <v>0</v>
      </c>
      <c r="V237" s="60">
        <v>0</v>
      </c>
      <c r="W237" s="59">
        <v>0</v>
      </c>
      <c r="X237" s="60">
        <v>0</v>
      </c>
      <c r="Y237" s="60">
        <v>0</v>
      </c>
      <c r="Z237" s="59">
        <f>SUM(M237:Y237)</f>
        <v>0</v>
      </c>
      <c r="AA237" s="59">
        <f>SUM(U237:X237)</f>
        <v>0</v>
      </c>
      <c r="AB237" t="s">
        <v>740</v>
      </c>
      <c r="AC237" s="59">
        <v>0</v>
      </c>
      <c r="AD237" s="58">
        <v>0</v>
      </c>
      <c r="AE237" s="58">
        <v>0</v>
      </c>
      <c r="AF237" s="58">
        <v>0</v>
      </c>
      <c r="AG237" s="58">
        <v>0</v>
      </c>
      <c r="AH237" s="59" t="s">
        <v>381</v>
      </c>
      <c r="AI237" s="58">
        <v>16</v>
      </c>
      <c r="AJ237" s="60"/>
      <c r="AK237" s="59" t="s">
        <v>115</v>
      </c>
      <c r="AL237" s="59">
        <f>IF(OR(NOT(ISBLANK(V237)),NOT(ISBLANK(W237)),NOT(ISBLANK(X237)),NOT(ISBLANK(Y237)),AD237=2,AD237=3),1,0)</f>
        <v>1</v>
      </c>
      <c r="AM237" s="59" t="s">
        <v>27</v>
      </c>
      <c r="AN237" s="59" t="s">
        <v>673</v>
      </c>
      <c r="AO237" s="58">
        <v>21</v>
      </c>
      <c r="AP237" s="59" t="s">
        <v>677</v>
      </c>
      <c r="AQ237" s="59" t="s">
        <v>693</v>
      </c>
      <c r="AR237" s="59" t="s">
        <v>27</v>
      </c>
      <c r="AS237" s="59" t="s">
        <v>27</v>
      </c>
      <c r="AT237" s="59" t="s">
        <v>27</v>
      </c>
      <c r="AU237" s="59" t="s">
        <v>27</v>
      </c>
      <c r="AV237" s="59" t="s">
        <v>27</v>
      </c>
      <c r="AW237" s="62"/>
      <c r="AX237" s="62" t="s">
        <v>747</v>
      </c>
      <c r="AY237" s="62">
        <v>6.7960000000000003</v>
      </c>
      <c r="AZ237" s="62" t="str">
        <f>IF(Z237&gt;0,AY237/Z237,"")</f>
        <v/>
      </c>
      <c r="BA237" s="62">
        <f>IF(AY237&gt;0,Z237/AY237,"")</f>
        <v>0</v>
      </c>
      <c r="BB237" s="62">
        <v>5.7640000000000002</v>
      </c>
      <c r="BC237" s="62">
        <v>276</v>
      </c>
      <c r="BE237" s="62"/>
      <c r="BF237" s="62"/>
      <c r="BG237" s="62"/>
      <c r="BH237" s="120">
        <v>5.7640000000000002</v>
      </c>
      <c r="BI237" s="18"/>
      <c r="BJ237" s="18"/>
      <c r="BL237" s="18"/>
      <c r="BM237" s="18"/>
      <c r="BN237" s="18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</row>
    <row r="238" spans="1:87" ht="14.25" customHeight="1" x14ac:dyDescent="0.25">
      <c r="A238" s="58">
        <v>175</v>
      </c>
      <c r="B238" s="59" t="s">
        <v>78</v>
      </c>
      <c r="C238" s="59" t="s">
        <v>28</v>
      </c>
      <c r="D238" s="59" t="s">
        <v>37</v>
      </c>
      <c r="E238" s="59"/>
      <c r="F238" s="59" t="s">
        <v>30</v>
      </c>
      <c r="G238" s="58">
        <v>69</v>
      </c>
      <c r="H238" s="58">
        <v>104</v>
      </c>
      <c r="I238" s="59" t="s">
        <v>122</v>
      </c>
      <c r="J238" s="58">
        <v>10184154</v>
      </c>
      <c r="K238" s="58">
        <v>4.4000000000000004</v>
      </c>
      <c r="L238" s="58">
        <v>0.44</v>
      </c>
      <c r="M238" s="58">
        <v>1</v>
      </c>
      <c r="N238" s="60">
        <v>0</v>
      </c>
      <c r="O238" s="58">
        <v>2</v>
      </c>
      <c r="P238" s="58">
        <v>5</v>
      </c>
      <c r="Q238" s="58">
        <v>3</v>
      </c>
      <c r="R238" s="58">
        <v>3</v>
      </c>
      <c r="S238" s="58">
        <v>3</v>
      </c>
      <c r="T238" s="58">
        <v>1</v>
      </c>
      <c r="U238" s="58">
        <v>1</v>
      </c>
      <c r="V238" s="58">
        <v>1.5</v>
      </c>
      <c r="W238" s="59">
        <v>0</v>
      </c>
      <c r="X238" s="58">
        <v>0.5</v>
      </c>
      <c r="Y238" s="58">
        <v>3</v>
      </c>
      <c r="Z238" s="59">
        <f>SUM(M238:Y238)</f>
        <v>24</v>
      </c>
      <c r="AA238" s="59">
        <f>SUM(U238:X238)</f>
        <v>3</v>
      </c>
      <c r="AB238" t="s">
        <v>782</v>
      </c>
      <c r="AC238" s="59">
        <v>0</v>
      </c>
      <c r="AD238" s="58">
        <v>8</v>
      </c>
      <c r="AE238" s="58">
        <v>1</v>
      </c>
      <c r="AF238" s="58">
        <v>0</v>
      </c>
      <c r="AG238" s="58">
        <v>14</v>
      </c>
      <c r="AH238" s="59" t="s">
        <v>423</v>
      </c>
      <c r="AI238" s="58">
        <v>12</v>
      </c>
      <c r="AJ238" s="60"/>
      <c r="AK238" s="59" t="s">
        <v>424</v>
      </c>
      <c r="AL238" s="59">
        <f>IF(OR(NOT(ISBLANK(V238)),NOT(ISBLANK(W238)),NOT(ISBLANK(X238)),NOT(ISBLANK(Y238)),AD238=2,AD238=3),1,0)</f>
        <v>1</v>
      </c>
      <c r="AM238" s="59" t="s">
        <v>27</v>
      </c>
      <c r="AN238" s="59" t="s">
        <v>680</v>
      </c>
      <c r="AO238" s="58">
        <v>25</v>
      </c>
      <c r="AP238" s="59" t="s">
        <v>677</v>
      </c>
      <c r="AQ238" s="59" t="s">
        <v>694</v>
      </c>
      <c r="AR238" s="59" t="s">
        <v>27</v>
      </c>
      <c r="AS238" s="59" t="s">
        <v>27</v>
      </c>
      <c r="AT238" s="59" t="s">
        <v>692</v>
      </c>
      <c r="AU238" s="59" t="s">
        <v>27</v>
      </c>
      <c r="AV238" s="59" t="s">
        <v>27</v>
      </c>
      <c r="AW238" s="62"/>
      <c r="AX238" s="62" t="s">
        <v>746</v>
      </c>
      <c r="AY238" s="62">
        <v>11.795999999999999</v>
      </c>
      <c r="AZ238" s="62">
        <f>IF(Z238&gt;0,AY238/Z238,"")</f>
        <v>0.49149999999999999</v>
      </c>
      <c r="BA238" s="62">
        <f>IF(AY238&gt;0,Z238/AY238,"")</f>
        <v>2.0345879959308242</v>
      </c>
      <c r="BB238" s="62">
        <v>7.9240000000000004</v>
      </c>
      <c r="BC238" s="62">
        <v>276</v>
      </c>
      <c r="BD238">
        <v>0.46626180836707154</v>
      </c>
      <c r="BE238" s="62" t="s">
        <v>782</v>
      </c>
      <c r="BF238" s="62">
        <v>1</v>
      </c>
      <c r="BG238" s="62"/>
      <c r="BH238" s="120">
        <v>1.5960000000000001</v>
      </c>
      <c r="BI238" s="18"/>
      <c r="BJ238" s="18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</row>
    <row r="239" spans="1:87" ht="14.25" customHeight="1" x14ac:dyDescent="0.25">
      <c r="A239" s="58">
        <v>191</v>
      </c>
      <c r="B239" s="59" t="s">
        <v>78</v>
      </c>
      <c r="C239" s="59" t="s">
        <v>26</v>
      </c>
      <c r="D239" s="59" t="s">
        <v>37</v>
      </c>
      <c r="E239" s="59"/>
      <c r="F239" s="59" t="s">
        <v>30</v>
      </c>
      <c r="G239" s="58">
        <v>69</v>
      </c>
      <c r="H239" s="58">
        <v>104</v>
      </c>
      <c r="I239" s="59" t="s">
        <v>124</v>
      </c>
      <c r="J239" s="58">
        <v>1391113645</v>
      </c>
      <c r="K239" s="58">
        <v>4.1333333333333302</v>
      </c>
      <c r="L239" s="58">
        <v>0.413333333333333</v>
      </c>
      <c r="M239" s="58">
        <v>4</v>
      </c>
      <c r="N239" s="60">
        <v>0</v>
      </c>
      <c r="O239" s="60">
        <v>0</v>
      </c>
      <c r="P239" s="58">
        <v>7</v>
      </c>
      <c r="Q239" s="58">
        <v>3</v>
      </c>
      <c r="R239" s="58">
        <v>6</v>
      </c>
      <c r="S239" s="58">
        <v>3</v>
      </c>
      <c r="T239" s="58">
        <v>1</v>
      </c>
      <c r="U239" s="58">
        <v>1</v>
      </c>
      <c r="V239" s="60">
        <v>0</v>
      </c>
      <c r="W239" s="59">
        <v>0</v>
      </c>
      <c r="X239" s="60">
        <v>0</v>
      </c>
      <c r="Y239" s="58">
        <v>1</v>
      </c>
      <c r="Z239" s="59">
        <f>SUM(M239:Y239)</f>
        <v>26</v>
      </c>
      <c r="AA239" s="59">
        <f>SUM(U239:X239)</f>
        <v>1</v>
      </c>
      <c r="AB239" t="s">
        <v>89</v>
      </c>
      <c r="AC239" s="59">
        <v>0</v>
      </c>
      <c r="AD239" s="58">
        <v>4</v>
      </c>
      <c r="AE239" s="58">
        <v>1</v>
      </c>
      <c r="AF239" s="58">
        <v>0</v>
      </c>
      <c r="AG239" s="58">
        <v>6</v>
      </c>
      <c r="AH239" s="59" t="s">
        <v>381</v>
      </c>
      <c r="AI239" s="58">
        <v>16</v>
      </c>
      <c r="AJ239" s="60"/>
      <c r="AK239" s="59" t="s">
        <v>425</v>
      </c>
      <c r="AL239" s="59">
        <f>IF(OR(NOT(ISBLANK(V239)),NOT(ISBLANK(W239)),NOT(ISBLANK(X239)),NOT(ISBLANK(Y239)),AD239=2,AD239=3),1,0)</f>
        <v>1</v>
      </c>
      <c r="AM239" s="59" t="s">
        <v>27</v>
      </c>
      <c r="AN239" s="59" t="s">
        <v>680</v>
      </c>
      <c r="AO239" s="58">
        <v>24</v>
      </c>
      <c r="AP239" s="59" t="s">
        <v>677</v>
      </c>
      <c r="AQ239" s="59" t="s">
        <v>691</v>
      </c>
      <c r="AR239" s="59" t="s">
        <v>695</v>
      </c>
      <c r="AS239" s="59" t="s">
        <v>27</v>
      </c>
      <c r="AT239" s="59" t="s">
        <v>692</v>
      </c>
      <c r="AU239" s="59" t="s">
        <v>695</v>
      </c>
      <c r="AV239" s="59" t="s">
        <v>27</v>
      </c>
      <c r="AW239" s="62"/>
      <c r="AX239" s="62" t="s">
        <v>746</v>
      </c>
      <c r="AY239" s="62">
        <v>21.033000000000001</v>
      </c>
      <c r="AZ239" s="62">
        <f>IF(Z239&gt;0,AY239/Z239,"")</f>
        <v>0.80896153846153851</v>
      </c>
      <c r="BA239" s="62">
        <f>IF(AY239&gt;0,Z239/AY239,"")</f>
        <v>1.236152712404317</v>
      </c>
      <c r="BB239" s="62">
        <v>20.080000000000002</v>
      </c>
      <c r="BC239" s="62">
        <v>56</v>
      </c>
      <c r="BD239">
        <v>0.83445945945945943</v>
      </c>
      <c r="BE239" s="62"/>
      <c r="BF239" s="62"/>
      <c r="BG239" s="62"/>
      <c r="BH239" s="120">
        <v>14.393000000000001</v>
      </c>
      <c r="BI239" s="50"/>
      <c r="BJ239" s="50"/>
      <c r="BL239" s="50"/>
      <c r="BM239" s="50"/>
      <c r="BN239" s="50"/>
      <c r="BO239" s="50"/>
      <c r="BP239" s="50"/>
      <c r="BQ239" s="50"/>
      <c r="BR239" s="50"/>
      <c r="BS239" s="50"/>
      <c r="BT239" s="50"/>
      <c r="BU239" s="50"/>
      <c r="BV239" s="50"/>
      <c r="BW239" s="50"/>
      <c r="BX239" s="50"/>
      <c r="BY239" s="50"/>
      <c r="BZ239" s="50"/>
      <c r="CA239" s="50"/>
      <c r="CB239" s="50"/>
      <c r="CC239" s="50"/>
      <c r="CD239" s="50"/>
      <c r="CE239" s="50"/>
      <c r="CF239" s="50"/>
      <c r="CG239" s="50"/>
      <c r="CH239" s="50"/>
      <c r="CI239" s="50"/>
    </row>
    <row r="240" spans="1:87" ht="14.25" customHeight="1" x14ac:dyDescent="0.25">
      <c r="A240" s="58">
        <v>207</v>
      </c>
      <c r="B240" s="59" t="s">
        <v>78</v>
      </c>
      <c r="C240" s="59" t="s">
        <v>26</v>
      </c>
      <c r="D240" s="59" t="s">
        <v>37</v>
      </c>
      <c r="E240" s="59"/>
      <c r="F240" s="59" t="s">
        <v>30</v>
      </c>
      <c r="G240" s="58">
        <v>69</v>
      </c>
      <c r="H240" s="58">
        <v>104</v>
      </c>
      <c r="I240" s="59" t="s">
        <v>126</v>
      </c>
      <c r="J240" s="58">
        <v>8916155192</v>
      </c>
      <c r="K240" s="58">
        <v>4.8</v>
      </c>
      <c r="L240" s="58">
        <v>0.48</v>
      </c>
      <c r="M240" s="60">
        <v>0</v>
      </c>
      <c r="N240" s="60">
        <v>0</v>
      </c>
      <c r="O240" s="60">
        <v>0</v>
      </c>
      <c r="P240" s="60">
        <v>0</v>
      </c>
      <c r="Q240" s="60">
        <v>0</v>
      </c>
      <c r="R240" s="60">
        <v>0</v>
      </c>
      <c r="S240" s="60">
        <v>0</v>
      </c>
      <c r="T240" s="60">
        <v>0</v>
      </c>
      <c r="U240" s="60">
        <v>0</v>
      </c>
      <c r="V240" s="60">
        <v>0</v>
      </c>
      <c r="W240" s="59">
        <v>0</v>
      </c>
      <c r="X240" s="60">
        <v>0</v>
      </c>
      <c r="Y240" s="60">
        <v>0</v>
      </c>
      <c r="Z240" s="59">
        <f>SUM(M240:Y240)</f>
        <v>0</v>
      </c>
      <c r="AA240" s="59">
        <f>SUM(U240:X240)</f>
        <v>0</v>
      </c>
      <c r="AB240" t="s">
        <v>782</v>
      </c>
      <c r="AC240" s="59">
        <v>0</v>
      </c>
      <c r="AD240" s="58">
        <v>0</v>
      </c>
      <c r="AE240" s="58">
        <v>0</v>
      </c>
      <c r="AF240" s="58">
        <v>0</v>
      </c>
      <c r="AG240" s="58">
        <v>0</v>
      </c>
      <c r="AH240" s="59" t="s">
        <v>381</v>
      </c>
      <c r="AI240" s="58">
        <v>16</v>
      </c>
      <c r="AJ240" s="60"/>
      <c r="AK240" s="59" t="s">
        <v>91</v>
      </c>
      <c r="AL240" s="59">
        <f>IF(OR(NOT(ISBLANK(V240)),NOT(ISBLANK(W240)),NOT(ISBLANK(X240)),NOT(ISBLANK(Y240)),AD240=2,AD240=3),1,0)</f>
        <v>1</v>
      </c>
      <c r="AM240" s="59" t="s">
        <v>27</v>
      </c>
      <c r="AN240" s="59" t="s">
        <v>680</v>
      </c>
      <c r="AO240" s="58">
        <v>30</v>
      </c>
      <c r="AP240" s="59" t="s">
        <v>677</v>
      </c>
      <c r="AQ240" s="59" t="s">
        <v>697</v>
      </c>
      <c r="AR240" s="59" t="s">
        <v>27</v>
      </c>
      <c r="AS240" s="59" t="s">
        <v>27</v>
      </c>
      <c r="AT240" s="59" t="s">
        <v>27</v>
      </c>
      <c r="AU240" s="59" t="s">
        <v>27</v>
      </c>
      <c r="AV240" s="59" t="s">
        <v>27</v>
      </c>
      <c r="AW240" s="62"/>
      <c r="AX240" s="62" t="s">
        <v>747</v>
      </c>
      <c r="AY240" s="62">
        <v>8.8060000000000009</v>
      </c>
      <c r="AZ240" s="62" t="str">
        <f>IF(Z240&gt;0,AY240/Z240,"")</f>
        <v/>
      </c>
      <c r="BA240" s="62">
        <f>IF(AY240&gt;0,Z240/AY240,"")</f>
        <v>0</v>
      </c>
      <c r="BB240" s="62">
        <v>7.9470000000000001</v>
      </c>
      <c r="BC240" s="62">
        <v>0</v>
      </c>
      <c r="BE240" s="62" t="s">
        <v>781</v>
      </c>
      <c r="BF240" s="62">
        <v>1</v>
      </c>
      <c r="BG240" s="62">
        <v>1</v>
      </c>
      <c r="BH240" s="120">
        <v>7.9469999999999992</v>
      </c>
      <c r="BI240" s="18"/>
      <c r="BJ240" s="18"/>
      <c r="BL240" s="18"/>
      <c r="BM240" s="18"/>
      <c r="BN240" s="18"/>
      <c r="BO240" s="18"/>
      <c r="BP240" s="18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</row>
    <row r="241" spans="1:87" ht="14.25" customHeight="1" x14ac:dyDescent="0.25">
      <c r="A241" s="58">
        <v>223</v>
      </c>
      <c r="B241" s="59" t="s">
        <v>78</v>
      </c>
      <c r="C241" s="59" t="s">
        <v>26</v>
      </c>
      <c r="D241" s="59" t="s">
        <v>37</v>
      </c>
      <c r="E241" s="59"/>
      <c r="F241" s="59" t="s">
        <v>30</v>
      </c>
      <c r="G241" s="58">
        <v>69</v>
      </c>
      <c r="H241" s="58">
        <v>104</v>
      </c>
      <c r="I241" s="59" t="s">
        <v>128</v>
      </c>
      <c r="J241" s="58">
        <v>9591208203</v>
      </c>
      <c r="K241" s="58">
        <v>4.8</v>
      </c>
      <c r="L241" s="58">
        <v>0.48</v>
      </c>
      <c r="M241" s="58">
        <v>8</v>
      </c>
      <c r="N241" s="60">
        <v>0</v>
      </c>
      <c r="O241" s="60">
        <v>0</v>
      </c>
      <c r="P241" s="58">
        <v>19</v>
      </c>
      <c r="Q241" s="58">
        <v>10</v>
      </c>
      <c r="R241" s="58">
        <v>3</v>
      </c>
      <c r="S241" s="58">
        <v>10</v>
      </c>
      <c r="T241" s="58">
        <v>1</v>
      </c>
      <c r="U241" s="58">
        <v>3</v>
      </c>
      <c r="V241" s="58">
        <v>4</v>
      </c>
      <c r="W241" s="59">
        <v>0</v>
      </c>
      <c r="X241" s="58">
        <v>1</v>
      </c>
      <c r="Y241" s="58">
        <v>8</v>
      </c>
      <c r="Z241" s="59">
        <f>SUM(M241:Y241)</f>
        <v>67</v>
      </c>
      <c r="AA241" s="59">
        <f>SUM(U241:X241)</f>
        <v>8</v>
      </c>
      <c r="AB241" t="s">
        <v>782</v>
      </c>
      <c r="AC241" s="59">
        <v>0</v>
      </c>
      <c r="AD241" s="58">
        <v>9</v>
      </c>
      <c r="AE241" s="58">
        <v>4</v>
      </c>
      <c r="AF241" s="58">
        <v>0</v>
      </c>
      <c r="AG241" s="58">
        <v>14</v>
      </c>
      <c r="AH241" s="59" t="s">
        <v>381</v>
      </c>
      <c r="AI241" s="58">
        <v>16</v>
      </c>
      <c r="AJ241" s="60"/>
      <c r="AK241" s="59" t="s">
        <v>426</v>
      </c>
      <c r="AL241" s="59">
        <f>IF(OR(NOT(ISBLANK(V241)),NOT(ISBLANK(W241)),NOT(ISBLANK(X241)),NOT(ISBLANK(Y241)),AD241=2,AD241=3),1,0)</f>
        <v>1</v>
      </c>
      <c r="AM241" s="59" t="s">
        <v>27</v>
      </c>
      <c r="AN241" s="59" t="s">
        <v>680</v>
      </c>
      <c r="AO241" s="58">
        <v>33</v>
      </c>
      <c r="AP241" s="59" t="s">
        <v>677</v>
      </c>
      <c r="AQ241" s="59" t="s">
        <v>698</v>
      </c>
      <c r="AR241" s="59" t="s">
        <v>27</v>
      </c>
      <c r="AS241" s="59" t="s">
        <v>699</v>
      </c>
      <c r="AT241" s="59" t="s">
        <v>27</v>
      </c>
      <c r="AU241" s="59" t="s">
        <v>27</v>
      </c>
      <c r="AV241" s="59" t="s">
        <v>27</v>
      </c>
      <c r="AW241" s="62"/>
      <c r="AX241" s="62" t="s">
        <v>748</v>
      </c>
      <c r="AY241" s="62">
        <v>17.846</v>
      </c>
      <c r="AZ241" s="62">
        <f>IF(Z241&gt;0,AY241/Z241,"")</f>
        <v>0.26635820895522389</v>
      </c>
      <c r="BA241" s="62">
        <f>IF(AY241&gt;0,Z241/AY241,"")</f>
        <v>3.7543427098509468</v>
      </c>
      <c r="BB241" s="62">
        <v>16.562000000000001</v>
      </c>
      <c r="BC241" s="62">
        <v>0</v>
      </c>
      <c r="BD241">
        <v>0.4022070567736315</v>
      </c>
      <c r="BE241" s="62" t="s">
        <v>781</v>
      </c>
      <c r="BF241" s="62">
        <v>1</v>
      </c>
      <c r="BG241" s="62">
        <v>1</v>
      </c>
      <c r="BH241" s="120">
        <v>10.584999999999999</v>
      </c>
      <c r="BI241" s="18"/>
      <c r="BJ241" s="18"/>
      <c r="BL241" s="18"/>
      <c r="BM241" s="18"/>
      <c r="BN241" s="18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</row>
    <row r="242" spans="1:87" ht="14.25" customHeight="1" x14ac:dyDescent="0.25">
      <c r="A242" s="58">
        <v>240</v>
      </c>
      <c r="B242" s="59" t="s">
        <v>78</v>
      </c>
      <c r="C242" s="59" t="s">
        <v>26</v>
      </c>
      <c r="D242" s="59" t="s">
        <v>37</v>
      </c>
      <c r="E242" s="59"/>
      <c r="F242" s="59" t="s">
        <v>30</v>
      </c>
      <c r="G242" s="58">
        <v>69</v>
      </c>
      <c r="H242" s="58">
        <v>104</v>
      </c>
      <c r="I242" s="59" t="s">
        <v>130</v>
      </c>
      <c r="J242" s="58">
        <v>3712062108</v>
      </c>
      <c r="K242" s="58">
        <v>3.7333333333333298</v>
      </c>
      <c r="L242" s="58">
        <v>0.37333333333333302</v>
      </c>
      <c r="M242" s="58">
        <v>6</v>
      </c>
      <c r="N242" s="60">
        <v>0</v>
      </c>
      <c r="O242" s="60">
        <v>0</v>
      </c>
      <c r="P242" s="58">
        <v>16</v>
      </c>
      <c r="Q242" s="58">
        <v>10</v>
      </c>
      <c r="R242" s="58">
        <v>1</v>
      </c>
      <c r="S242" s="58">
        <v>10</v>
      </c>
      <c r="T242" s="58">
        <v>1</v>
      </c>
      <c r="U242" s="58">
        <v>1</v>
      </c>
      <c r="V242" s="58">
        <v>3</v>
      </c>
      <c r="W242" s="59">
        <v>0</v>
      </c>
      <c r="X242" s="58">
        <v>1</v>
      </c>
      <c r="Y242" s="58">
        <v>5</v>
      </c>
      <c r="Z242" s="59">
        <f>SUM(M242:Y242)</f>
        <v>54</v>
      </c>
      <c r="AA242" s="59">
        <f>SUM(U242:X242)</f>
        <v>5</v>
      </c>
      <c r="AB242" t="s">
        <v>740</v>
      </c>
      <c r="AC242" s="59">
        <v>0</v>
      </c>
      <c r="AD242" s="58">
        <v>10</v>
      </c>
      <c r="AE242" s="58">
        <v>5</v>
      </c>
      <c r="AF242" s="58">
        <v>0</v>
      </c>
      <c r="AG242" s="58">
        <v>18</v>
      </c>
      <c r="AH242" s="59" t="s">
        <v>381</v>
      </c>
      <c r="AI242" s="58">
        <v>16</v>
      </c>
      <c r="AJ242" s="58">
        <v>1</v>
      </c>
      <c r="AK242" s="59" t="s">
        <v>427</v>
      </c>
      <c r="AL242" s="59">
        <f>IF(OR(NOT(ISBLANK(V242)),NOT(ISBLANK(W242)),NOT(ISBLANK(X242)),NOT(ISBLANK(Y242)),AD242=2,AD242=3),1,0)</f>
        <v>1</v>
      </c>
      <c r="AM242" s="59" t="s">
        <v>27</v>
      </c>
      <c r="AN242" s="59" t="s">
        <v>680</v>
      </c>
      <c r="AO242" s="58">
        <v>28</v>
      </c>
      <c r="AP242" s="59" t="s">
        <v>677</v>
      </c>
      <c r="AQ242" s="59" t="s">
        <v>700</v>
      </c>
      <c r="AR242" s="59" t="s">
        <v>695</v>
      </c>
      <c r="AS242" s="59" t="s">
        <v>701</v>
      </c>
      <c r="AT242" s="59" t="s">
        <v>27</v>
      </c>
      <c r="AU242" s="59" t="s">
        <v>27</v>
      </c>
      <c r="AV242" s="59" t="s">
        <v>27</v>
      </c>
      <c r="AW242" s="62"/>
      <c r="AX242" s="62" t="s">
        <v>748</v>
      </c>
      <c r="AY242" s="62">
        <v>14.116</v>
      </c>
      <c r="AZ242" s="62">
        <f>IF(Z242&gt;0,AY242/Z242,"")</f>
        <v>0.26140740740740742</v>
      </c>
      <c r="BA242" s="62">
        <f>IF(AY242&gt;0,Z242/AY242,"")</f>
        <v>3.8254463020685749</v>
      </c>
      <c r="BB242" s="62">
        <v>12.559000000000001</v>
      </c>
      <c r="BC242" s="62">
        <v>0</v>
      </c>
      <c r="BD242">
        <v>0.76214196762141972</v>
      </c>
      <c r="BE242" s="62" t="s">
        <v>784</v>
      </c>
      <c r="BF242" s="62">
        <v>1</v>
      </c>
      <c r="BG242" s="62">
        <v>1</v>
      </c>
      <c r="BH242" s="120">
        <v>12.558999999999999</v>
      </c>
      <c r="BI242" s="50"/>
      <c r="BJ242" s="50"/>
      <c r="BL242" s="50"/>
      <c r="BM242" s="50"/>
      <c r="BN242" s="50"/>
      <c r="BO242" s="50"/>
      <c r="BP242" s="50"/>
      <c r="BQ242" s="50"/>
      <c r="BR242" s="50"/>
      <c r="BS242" s="50"/>
      <c r="BT242" s="50"/>
      <c r="BU242" s="50"/>
      <c r="BV242" s="50"/>
      <c r="BW242" s="50"/>
      <c r="BX242" s="50"/>
      <c r="BY242" s="50"/>
      <c r="BZ242" s="50"/>
      <c r="CA242" s="50"/>
      <c r="CB242" s="50"/>
      <c r="CC242" s="50"/>
      <c r="CD242" s="50"/>
      <c r="CE242" s="50"/>
      <c r="CF242" s="50"/>
      <c r="CG242" s="50"/>
      <c r="CH242" s="50"/>
      <c r="CI242" s="50"/>
    </row>
    <row r="243" spans="1:87" ht="14.25" customHeight="1" x14ac:dyDescent="0.25">
      <c r="A243" s="58">
        <v>256</v>
      </c>
      <c r="B243" s="59" t="s">
        <v>78</v>
      </c>
      <c r="C243" s="59" t="s">
        <v>26</v>
      </c>
      <c r="D243" s="59" t="s">
        <v>37</v>
      </c>
      <c r="E243" s="59"/>
      <c r="F243" s="59" t="s">
        <v>30</v>
      </c>
      <c r="G243" s="58">
        <v>69</v>
      </c>
      <c r="H243" s="58">
        <v>104</v>
      </c>
      <c r="I243" s="59" t="s">
        <v>130</v>
      </c>
      <c r="J243" s="58">
        <v>3712062108</v>
      </c>
      <c r="K243" s="58">
        <v>4.1333333333333302</v>
      </c>
      <c r="L243" s="58">
        <v>0.413333333333333</v>
      </c>
      <c r="M243" s="60">
        <v>0</v>
      </c>
      <c r="N243" s="60">
        <v>0</v>
      </c>
      <c r="O243" s="60">
        <v>0</v>
      </c>
      <c r="P243" s="60">
        <v>0</v>
      </c>
      <c r="Q243" s="60">
        <v>0</v>
      </c>
      <c r="R243" s="60">
        <v>0</v>
      </c>
      <c r="S243" s="60">
        <v>0</v>
      </c>
      <c r="T243" s="60">
        <v>0</v>
      </c>
      <c r="U243" s="60">
        <v>0</v>
      </c>
      <c r="V243" s="60">
        <v>0</v>
      </c>
      <c r="W243" s="59">
        <v>0</v>
      </c>
      <c r="X243" s="60">
        <v>0</v>
      </c>
      <c r="Y243" s="60">
        <v>0</v>
      </c>
      <c r="Z243" s="59">
        <f>SUM(M243:Y243)</f>
        <v>0</v>
      </c>
      <c r="AA243" s="59">
        <f>SUM(U243:X243)</f>
        <v>0</v>
      </c>
      <c r="AB243" t="s">
        <v>89</v>
      </c>
      <c r="AC243" s="61">
        <v>3</v>
      </c>
      <c r="AD243" s="58">
        <v>0</v>
      </c>
      <c r="AE243" s="58">
        <v>0</v>
      </c>
      <c r="AF243" s="58">
        <v>0</v>
      </c>
      <c r="AG243" s="58">
        <v>0</v>
      </c>
      <c r="AH243" s="59" t="s">
        <v>381</v>
      </c>
      <c r="AI243" s="58">
        <v>16</v>
      </c>
      <c r="AJ243" s="60"/>
      <c r="AK243" s="59" t="s">
        <v>428</v>
      </c>
      <c r="AL243" s="59">
        <f>IF(OR(NOT(ISBLANK(V243)),NOT(ISBLANK(W243)),NOT(ISBLANK(X243)),NOT(ISBLANK(Y243)),AD243=2,AD243=3),1,0)</f>
        <v>1</v>
      </c>
      <c r="AM243" s="59" t="s">
        <v>27</v>
      </c>
      <c r="AN243" s="59" t="s">
        <v>680</v>
      </c>
      <c r="AO243" s="58">
        <v>28</v>
      </c>
      <c r="AP243" s="59" t="s">
        <v>677</v>
      </c>
      <c r="AQ243" s="59" t="s">
        <v>700</v>
      </c>
      <c r="AR243" s="59" t="s">
        <v>695</v>
      </c>
      <c r="AS243" s="59" t="s">
        <v>701</v>
      </c>
      <c r="AT243" s="59" t="s">
        <v>27</v>
      </c>
      <c r="AU243" s="59" t="s">
        <v>27</v>
      </c>
      <c r="AV243" s="59" t="s">
        <v>27</v>
      </c>
      <c r="AW243" s="62"/>
      <c r="AX243" s="62" t="s">
        <v>748</v>
      </c>
      <c r="AY243" s="62">
        <v>4.3650000000000002</v>
      </c>
      <c r="AZ243" s="62" t="str">
        <f>IF(Z243&gt;0,AY243/Z243,"")</f>
        <v/>
      </c>
      <c r="BA243" s="62">
        <f>IF(AY243&gt;0,Z243/AY243,"")</f>
        <v>0</v>
      </c>
      <c r="BB243" s="62">
        <v>3.7850000000000001</v>
      </c>
      <c r="BC243" s="62" t="s">
        <v>774</v>
      </c>
      <c r="BE243" s="62"/>
      <c r="BF243" s="62"/>
      <c r="BG243" s="62"/>
      <c r="BH243" s="120">
        <v>2.726</v>
      </c>
      <c r="BI243" s="50"/>
      <c r="BJ243" s="50"/>
      <c r="BL243" s="50"/>
      <c r="BM243" s="50"/>
      <c r="BN243" s="50"/>
      <c r="BO243" s="50"/>
      <c r="BP243" s="50"/>
      <c r="BQ243" s="50"/>
      <c r="BR243" s="50"/>
      <c r="BS243" s="50"/>
      <c r="BT243" s="50"/>
      <c r="BU243" s="50"/>
      <c r="BV243" s="50"/>
      <c r="BW243" s="50"/>
      <c r="BX243" s="50"/>
      <c r="BY243" s="50"/>
      <c r="BZ243" s="50"/>
      <c r="CA243" s="50"/>
      <c r="CB243" s="50"/>
      <c r="CC243" s="50"/>
      <c r="CD243" s="50"/>
      <c r="CE243" s="50"/>
      <c r="CF243" s="50"/>
      <c r="CG243" s="50"/>
      <c r="CH243" s="50"/>
      <c r="CI243" s="50"/>
    </row>
    <row r="244" spans="1:87" ht="14.25" customHeight="1" x14ac:dyDescent="0.25">
      <c r="A244" s="58">
        <v>274</v>
      </c>
      <c r="B244" s="59" t="s">
        <v>78</v>
      </c>
      <c r="C244" s="59" t="s">
        <v>26</v>
      </c>
      <c r="D244" s="59" t="s">
        <v>37</v>
      </c>
      <c r="E244" s="59"/>
      <c r="F244" s="59" t="s">
        <v>30</v>
      </c>
      <c r="G244" s="58">
        <v>69</v>
      </c>
      <c r="H244" s="58">
        <v>104</v>
      </c>
      <c r="I244" s="59" t="s">
        <v>134</v>
      </c>
      <c r="J244" s="58">
        <v>828360120</v>
      </c>
      <c r="K244" s="58">
        <v>4.8</v>
      </c>
      <c r="L244" s="58">
        <v>0.48</v>
      </c>
      <c r="M244" s="60">
        <v>0</v>
      </c>
      <c r="N244" s="60">
        <v>0</v>
      </c>
      <c r="O244" s="60">
        <v>0</v>
      </c>
      <c r="P244" s="60">
        <v>0</v>
      </c>
      <c r="Q244" s="60">
        <v>0</v>
      </c>
      <c r="R244" s="60">
        <v>0</v>
      </c>
      <c r="S244" s="60">
        <v>0</v>
      </c>
      <c r="T244" s="60">
        <v>0</v>
      </c>
      <c r="U244" s="60">
        <v>0</v>
      </c>
      <c r="V244" s="60">
        <v>0</v>
      </c>
      <c r="W244" s="59">
        <v>0</v>
      </c>
      <c r="X244" s="60">
        <v>0</v>
      </c>
      <c r="Y244" s="60">
        <v>0</v>
      </c>
      <c r="Z244" s="59">
        <f>SUM(M244:Y244)</f>
        <v>0</v>
      </c>
      <c r="AA244" s="59">
        <f>SUM(U244:X244)</f>
        <v>0</v>
      </c>
      <c r="AB244" t="s">
        <v>782</v>
      </c>
      <c r="AC244" s="59">
        <v>0</v>
      </c>
      <c r="AD244" s="58">
        <v>0</v>
      </c>
      <c r="AE244" s="58">
        <v>0</v>
      </c>
      <c r="AF244" s="58">
        <v>0</v>
      </c>
      <c r="AG244" s="58">
        <v>0</v>
      </c>
      <c r="AH244" s="59" t="s">
        <v>381</v>
      </c>
      <c r="AI244" s="58">
        <v>16</v>
      </c>
      <c r="AJ244" s="60"/>
      <c r="AK244" s="59" t="s">
        <v>91</v>
      </c>
      <c r="AL244" s="59">
        <f>IF(OR(NOT(ISBLANK(V244)),NOT(ISBLANK(W244)),NOT(ISBLANK(X244)),NOT(ISBLANK(Y244)),AD244=2,AD244=3),1,0)</f>
        <v>1</v>
      </c>
      <c r="AM244" s="59" t="s">
        <v>27</v>
      </c>
      <c r="AN244" s="59" t="s">
        <v>673</v>
      </c>
      <c r="AO244" s="58">
        <v>26</v>
      </c>
      <c r="AP244" s="59" t="s">
        <v>674</v>
      </c>
      <c r="AQ244" s="59" t="s">
        <v>678</v>
      </c>
      <c r="AR244" s="59" t="s">
        <v>27</v>
      </c>
      <c r="AS244" s="59" t="s">
        <v>702</v>
      </c>
      <c r="AT244" s="59" t="s">
        <v>27</v>
      </c>
      <c r="AU244" s="59" t="s">
        <v>27</v>
      </c>
      <c r="AV244" s="59" t="s">
        <v>27</v>
      </c>
      <c r="AW244" s="62"/>
      <c r="AX244" s="62" t="s">
        <v>748</v>
      </c>
      <c r="AY244" s="62">
        <v>14.425000000000001</v>
      </c>
      <c r="AZ244" s="62" t="str">
        <f>IF(Z244&gt;0,AY244/Z244,"")</f>
        <v/>
      </c>
      <c r="BA244" s="62">
        <f>IF(AY244&gt;0,Z244/AY244,"")</f>
        <v>0</v>
      </c>
      <c r="BB244" s="62">
        <v>11.487</v>
      </c>
      <c r="BC244" s="62">
        <v>276</v>
      </c>
      <c r="BE244" s="62" t="s">
        <v>782</v>
      </c>
      <c r="BF244" s="62">
        <v>1</v>
      </c>
      <c r="BG244" s="62"/>
      <c r="BH244" s="120">
        <v>11.487</v>
      </c>
      <c r="BI244" s="18"/>
      <c r="BJ244" s="18"/>
      <c r="BL244" s="18"/>
      <c r="BM244" s="18"/>
      <c r="BN244" s="18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</row>
    <row r="245" spans="1:87" ht="14.25" customHeight="1" x14ac:dyDescent="0.25">
      <c r="A245" s="58">
        <v>290</v>
      </c>
      <c r="B245" s="59" t="s">
        <v>78</v>
      </c>
      <c r="C245" s="59" t="s">
        <v>28</v>
      </c>
      <c r="D245" s="59" t="s">
        <v>37</v>
      </c>
      <c r="E245" s="59"/>
      <c r="F245" s="59" t="s">
        <v>30</v>
      </c>
      <c r="G245" s="58">
        <v>69</v>
      </c>
      <c r="H245" s="58">
        <v>104</v>
      </c>
      <c r="I245" s="59" t="s">
        <v>135</v>
      </c>
      <c r="J245" s="58">
        <v>7717685176</v>
      </c>
      <c r="K245" s="58">
        <v>3.4</v>
      </c>
      <c r="L245" s="58">
        <v>0.34</v>
      </c>
      <c r="M245" s="58">
        <v>1</v>
      </c>
      <c r="N245" s="60">
        <v>0</v>
      </c>
      <c r="O245" s="60">
        <v>0</v>
      </c>
      <c r="P245" s="58">
        <v>5</v>
      </c>
      <c r="Q245" s="58">
        <v>4</v>
      </c>
      <c r="R245" s="58">
        <v>1</v>
      </c>
      <c r="S245" s="58">
        <v>4</v>
      </c>
      <c r="T245" s="58">
        <v>1</v>
      </c>
      <c r="U245" s="58">
        <v>1</v>
      </c>
      <c r="V245" s="58">
        <v>2</v>
      </c>
      <c r="W245" s="59">
        <v>0</v>
      </c>
      <c r="X245" s="60">
        <v>0</v>
      </c>
      <c r="Y245" s="58">
        <v>3</v>
      </c>
      <c r="Z245" s="59">
        <f>SUM(M245:Y245)</f>
        <v>22</v>
      </c>
      <c r="AA245" s="59">
        <f>SUM(U245:X245)</f>
        <v>3</v>
      </c>
      <c r="AB245" t="s">
        <v>740</v>
      </c>
      <c r="AC245" s="61">
        <v>3</v>
      </c>
      <c r="AD245" s="58">
        <v>7</v>
      </c>
      <c r="AE245" s="58">
        <v>3</v>
      </c>
      <c r="AF245" s="58">
        <v>1</v>
      </c>
      <c r="AG245" s="58">
        <v>16</v>
      </c>
      <c r="AH245" s="59" t="s">
        <v>429</v>
      </c>
      <c r="AI245" s="58">
        <v>13</v>
      </c>
      <c r="AJ245" s="60"/>
      <c r="AK245" s="59" t="s">
        <v>430</v>
      </c>
      <c r="AL245" s="59">
        <f>IF(OR(NOT(ISBLANK(V245)),NOT(ISBLANK(W245)),NOT(ISBLANK(X245)),NOT(ISBLANK(Y245)),AD245=2,AD245=3),1,0)</f>
        <v>1</v>
      </c>
      <c r="AM245" s="59" t="s">
        <v>27</v>
      </c>
      <c r="AN245" s="59" t="s">
        <v>680</v>
      </c>
      <c r="AO245" s="58">
        <v>24</v>
      </c>
      <c r="AP245" s="59" t="s">
        <v>677</v>
      </c>
      <c r="AQ245" s="59" t="s">
        <v>691</v>
      </c>
      <c r="AR245" s="59" t="s">
        <v>27</v>
      </c>
      <c r="AS245" s="59" t="s">
        <v>27</v>
      </c>
      <c r="AT245" s="59" t="s">
        <v>27</v>
      </c>
      <c r="AU245" s="59" t="s">
        <v>27</v>
      </c>
      <c r="AV245" s="59" t="s">
        <v>27</v>
      </c>
      <c r="AW245" s="62"/>
      <c r="AX245" s="62" t="s">
        <v>747</v>
      </c>
      <c r="AY245" s="62">
        <v>4.7510000000000003</v>
      </c>
      <c r="AZ245" s="62">
        <f>IF(Z245&gt;0,AY245/Z245,"")</f>
        <v>0.21595454545454548</v>
      </c>
      <c r="BA245" s="62">
        <f>IF(AY245&gt;0,Z245/AY245,"")</f>
        <v>4.6306040833508728</v>
      </c>
      <c r="BB245" s="62">
        <v>1.7430000000000001</v>
      </c>
      <c r="BC245" s="62"/>
      <c r="BD245">
        <v>0.59384941675503711</v>
      </c>
      <c r="BE245" s="62" t="s">
        <v>784</v>
      </c>
      <c r="BF245" s="62">
        <v>1</v>
      </c>
      <c r="BG245" s="62">
        <v>1</v>
      </c>
      <c r="BH245" s="120">
        <v>1.7429999999999999</v>
      </c>
      <c r="BI245" s="18"/>
      <c r="BJ245" s="18"/>
      <c r="BL245" s="18"/>
      <c r="BM245" s="18"/>
      <c r="BN245" s="18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</row>
    <row r="246" spans="1:87" ht="14.25" customHeight="1" x14ac:dyDescent="0.25">
      <c r="A246" s="58">
        <v>311</v>
      </c>
      <c r="B246" s="59" t="s">
        <v>78</v>
      </c>
      <c r="C246" s="59" t="s">
        <v>28</v>
      </c>
      <c r="D246" s="59" t="s">
        <v>37</v>
      </c>
      <c r="E246" s="59"/>
      <c r="F246" s="59" t="s">
        <v>30</v>
      </c>
      <c r="G246" s="58">
        <v>69</v>
      </c>
      <c r="H246" s="58">
        <v>104</v>
      </c>
      <c r="I246" s="59" t="s">
        <v>140</v>
      </c>
      <c r="J246" s="58">
        <v>79247246103</v>
      </c>
      <c r="K246" s="58">
        <v>3.4</v>
      </c>
      <c r="L246" s="58">
        <v>0.34</v>
      </c>
      <c r="M246" s="60">
        <v>0</v>
      </c>
      <c r="N246" s="60">
        <v>0</v>
      </c>
      <c r="O246" s="60">
        <v>0</v>
      </c>
      <c r="P246" s="60">
        <v>0</v>
      </c>
      <c r="Q246" s="60">
        <v>0</v>
      </c>
      <c r="R246" s="60">
        <v>0</v>
      </c>
      <c r="S246" s="60">
        <v>0</v>
      </c>
      <c r="T246" s="60">
        <v>0</v>
      </c>
      <c r="U246" s="60">
        <v>0</v>
      </c>
      <c r="V246" s="60">
        <v>0</v>
      </c>
      <c r="W246" s="59">
        <v>0</v>
      </c>
      <c r="X246" s="60">
        <v>0</v>
      </c>
      <c r="Y246" s="60">
        <v>0</v>
      </c>
      <c r="Z246" s="59">
        <f>SUM(M246:Y246)</f>
        <v>0</v>
      </c>
      <c r="AA246" s="59">
        <f>SUM(U246:X246)</f>
        <v>0</v>
      </c>
      <c r="AB246" t="s">
        <v>740</v>
      </c>
      <c r="AC246" s="59">
        <v>0</v>
      </c>
      <c r="AD246" s="58">
        <v>0</v>
      </c>
      <c r="AE246" s="58">
        <v>0</v>
      </c>
      <c r="AF246" s="58">
        <v>0</v>
      </c>
      <c r="AG246" s="58">
        <v>0</v>
      </c>
      <c r="AH246" s="59" t="s">
        <v>381</v>
      </c>
      <c r="AI246" s="58">
        <v>16</v>
      </c>
      <c r="AJ246" s="60"/>
      <c r="AK246" s="59" t="s">
        <v>162</v>
      </c>
      <c r="AL246" s="59">
        <f>IF(OR(NOT(ISBLANK(V246)),NOT(ISBLANK(W246)),NOT(ISBLANK(X246)),NOT(ISBLANK(Y246)),AD246=2,AD246=3),1,0)</f>
        <v>1</v>
      </c>
      <c r="AM246" s="59" t="s">
        <v>27</v>
      </c>
      <c r="AN246" s="59" t="s">
        <v>673</v>
      </c>
      <c r="AO246" s="58">
        <v>18</v>
      </c>
      <c r="AP246" s="59" t="s">
        <v>674</v>
      </c>
      <c r="AQ246" s="59" t="s">
        <v>705</v>
      </c>
      <c r="AR246" s="59" t="s">
        <v>27</v>
      </c>
      <c r="AS246" s="59" t="s">
        <v>686</v>
      </c>
      <c r="AT246" s="59" t="s">
        <v>27</v>
      </c>
      <c r="AU246" s="59" t="s">
        <v>27</v>
      </c>
      <c r="AV246" s="59" t="s">
        <v>27</v>
      </c>
      <c r="AW246" s="62"/>
      <c r="AX246" s="62" t="s">
        <v>747</v>
      </c>
      <c r="AY246" s="62">
        <v>20.524000000000001</v>
      </c>
      <c r="AZ246" s="62" t="str">
        <f>IF(Z246&gt;0,AY246/Z246,"")</f>
        <v/>
      </c>
      <c r="BA246" s="62">
        <f>IF(AY246&gt;0,Z246/AY246,"")</f>
        <v>0</v>
      </c>
      <c r="BB246" s="62">
        <v>18.309000000000001</v>
      </c>
      <c r="BC246" s="62">
        <v>414</v>
      </c>
      <c r="BE246" s="62" t="s">
        <v>782</v>
      </c>
      <c r="BF246" s="62">
        <v>1</v>
      </c>
      <c r="BG246" s="62"/>
      <c r="BH246" s="120">
        <v>18.309000000000001</v>
      </c>
      <c r="BI246" s="50"/>
      <c r="BJ246" s="50"/>
      <c r="BL246" s="50"/>
      <c r="BM246" s="50"/>
      <c r="BN246" s="50"/>
      <c r="BO246" s="50"/>
      <c r="BP246" s="50"/>
      <c r="BQ246" s="50"/>
      <c r="BR246" s="50"/>
      <c r="BS246" s="50"/>
      <c r="BT246" s="50"/>
      <c r="BU246" s="50"/>
      <c r="BV246" s="50"/>
      <c r="BW246" s="50"/>
      <c r="BX246" s="50"/>
      <c r="BY246" s="50"/>
      <c r="BZ246" s="50"/>
      <c r="CA246" s="50"/>
      <c r="CB246" s="50"/>
      <c r="CC246" s="50"/>
      <c r="CD246" s="50"/>
      <c r="CE246" s="50"/>
      <c r="CF246" s="50"/>
      <c r="CG246" s="50"/>
      <c r="CH246" s="50"/>
      <c r="CI246" s="50"/>
    </row>
    <row r="247" spans="1:87" ht="14.25" customHeight="1" x14ac:dyDescent="0.25">
      <c r="A247" s="58">
        <v>327</v>
      </c>
      <c r="B247" s="59" t="s">
        <v>78</v>
      </c>
      <c r="C247" s="59" t="s">
        <v>26</v>
      </c>
      <c r="D247" s="59" t="s">
        <v>37</v>
      </c>
      <c r="E247" s="59"/>
      <c r="F247" s="59" t="s">
        <v>30</v>
      </c>
      <c r="G247" s="58">
        <v>69</v>
      </c>
      <c r="H247" s="58">
        <v>104</v>
      </c>
      <c r="I247" s="59" t="s">
        <v>142</v>
      </c>
      <c r="J247" s="58">
        <v>8282194225</v>
      </c>
      <c r="K247" s="58">
        <v>4.8</v>
      </c>
      <c r="L247" s="58">
        <v>0.48</v>
      </c>
      <c r="M247" s="58">
        <v>6</v>
      </c>
      <c r="N247" s="60">
        <v>0</v>
      </c>
      <c r="O247" s="60">
        <v>0</v>
      </c>
      <c r="P247" s="58">
        <v>15</v>
      </c>
      <c r="Q247" s="58">
        <v>9</v>
      </c>
      <c r="R247" s="58">
        <v>1</v>
      </c>
      <c r="S247" s="58">
        <v>9</v>
      </c>
      <c r="T247" s="58">
        <v>1</v>
      </c>
      <c r="U247" s="60">
        <v>0</v>
      </c>
      <c r="V247" s="58">
        <v>4</v>
      </c>
      <c r="W247" s="59">
        <v>0</v>
      </c>
      <c r="X247" s="58">
        <v>2</v>
      </c>
      <c r="Y247" s="58">
        <v>6</v>
      </c>
      <c r="Z247" s="59">
        <f>SUM(M247:Y247)</f>
        <v>53</v>
      </c>
      <c r="AA247" s="59">
        <f>SUM(U247:X247)</f>
        <v>6</v>
      </c>
      <c r="AB247" t="s">
        <v>782</v>
      </c>
      <c r="AC247" s="59">
        <v>0</v>
      </c>
      <c r="AD247" s="58">
        <v>6</v>
      </c>
      <c r="AE247" s="58">
        <v>2</v>
      </c>
      <c r="AF247" s="58">
        <v>0</v>
      </c>
      <c r="AG247" s="58">
        <v>10</v>
      </c>
      <c r="AH247" s="59" t="s">
        <v>381</v>
      </c>
      <c r="AI247" s="58">
        <v>16</v>
      </c>
      <c r="AJ247" s="60"/>
      <c r="AK247" s="59" t="s">
        <v>431</v>
      </c>
      <c r="AL247" s="59">
        <f>IF(OR(NOT(ISBLANK(V247)),NOT(ISBLANK(W247)),NOT(ISBLANK(X247)),NOT(ISBLANK(Y247)),AD247=2,AD247=3),1,0)</f>
        <v>1</v>
      </c>
      <c r="AM247" s="59" t="s">
        <v>27</v>
      </c>
      <c r="AN247" s="59" t="s">
        <v>680</v>
      </c>
      <c r="AO247" s="58">
        <v>27</v>
      </c>
      <c r="AP247" s="59" t="s">
        <v>677</v>
      </c>
      <c r="AQ247" s="59" t="s">
        <v>691</v>
      </c>
      <c r="AR247" s="59" t="s">
        <v>695</v>
      </c>
      <c r="AS247" s="59" t="s">
        <v>27</v>
      </c>
      <c r="AT247" s="59" t="s">
        <v>692</v>
      </c>
      <c r="AU247" s="59" t="s">
        <v>27</v>
      </c>
      <c r="AV247" s="59" t="s">
        <v>27</v>
      </c>
      <c r="AW247" s="62"/>
      <c r="AX247" s="62" t="s">
        <v>746</v>
      </c>
      <c r="AY247" s="62">
        <v>8.2249999999999996</v>
      </c>
      <c r="AZ247" s="62">
        <f>IF(Z247&gt;0,AY247/Z247,"")</f>
        <v>0.15518867924528301</v>
      </c>
      <c r="BA247" s="62">
        <f>IF(AY247&gt;0,Z247/AY247,"")</f>
        <v>6.443768996960487</v>
      </c>
      <c r="BB247" s="62">
        <v>6.4720000000000004</v>
      </c>
      <c r="BC247" s="62">
        <v>138</v>
      </c>
      <c r="BD247">
        <v>0.95707954280382557</v>
      </c>
      <c r="BE247" s="62" t="s">
        <v>740</v>
      </c>
      <c r="BF247" s="62"/>
      <c r="BG247" s="62"/>
      <c r="BH247" s="120">
        <v>6.4720000000000004</v>
      </c>
      <c r="BI247" s="50"/>
      <c r="BJ247" s="50"/>
      <c r="BL247" s="50"/>
      <c r="BM247" s="50"/>
      <c r="BN247" s="50"/>
      <c r="BO247" s="50"/>
      <c r="BP247" s="50"/>
      <c r="BQ247" s="50"/>
      <c r="BR247" s="50"/>
      <c r="BS247" s="50"/>
      <c r="BT247" s="50"/>
      <c r="BU247" s="50"/>
      <c r="BV247" s="50"/>
      <c r="BW247" s="50"/>
      <c r="BX247" s="50"/>
      <c r="BY247" s="50"/>
      <c r="BZ247" s="50"/>
      <c r="CA247" s="50"/>
      <c r="CB247" s="50"/>
      <c r="CC247" s="50"/>
      <c r="CD247" s="50"/>
      <c r="CE247" s="50"/>
      <c r="CF247" s="50"/>
      <c r="CG247" s="50"/>
      <c r="CH247" s="50"/>
      <c r="CI247" s="50"/>
    </row>
    <row r="248" spans="1:87" ht="14.25" customHeight="1" x14ac:dyDescent="0.25">
      <c r="A248" s="58">
        <v>348</v>
      </c>
      <c r="B248" s="59" t="s">
        <v>78</v>
      </c>
      <c r="C248" s="59" t="s">
        <v>28</v>
      </c>
      <c r="D248" s="59" t="s">
        <v>37</v>
      </c>
      <c r="E248" s="59"/>
      <c r="F248" s="59" t="s">
        <v>30</v>
      </c>
      <c r="G248" s="58">
        <v>69</v>
      </c>
      <c r="H248" s="58">
        <v>104</v>
      </c>
      <c r="I248" s="59" t="s">
        <v>146</v>
      </c>
      <c r="J248" s="58">
        <v>94222252116</v>
      </c>
      <c r="K248" s="58">
        <v>3.4</v>
      </c>
      <c r="L248" s="58">
        <v>0.34</v>
      </c>
      <c r="M248" s="60">
        <v>0</v>
      </c>
      <c r="N248" s="60">
        <v>0</v>
      </c>
      <c r="O248" s="60">
        <v>0</v>
      </c>
      <c r="P248" s="60">
        <v>0</v>
      </c>
      <c r="Q248" s="60">
        <v>0</v>
      </c>
      <c r="R248" s="60">
        <v>0</v>
      </c>
      <c r="S248" s="60">
        <v>0</v>
      </c>
      <c r="T248" s="60">
        <v>0</v>
      </c>
      <c r="U248" s="60">
        <v>0</v>
      </c>
      <c r="V248" s="60">
        <v>0</v>
      </c>
      <c r="W248" s="59">
        <v>0</v>
      </c>
      <c r="X248" s="60">
        <v>0</v>
      </c>
      <c r="Y248" s="60">
        <v>0</v>
      </c>
      <c r="Z248" s="59">
        <f>SUM(M248:Y248)</f>
        <v>0</v>
      </c>
      <c r="AA248" s="59">
        <f>SUM(U248:X248)</f>
        <v>0</v>
      </c>
      <c r="AB248" t="s">
        <v>740</v>
      </c>
      <c r="AC248" s="59">
        <v>0</v>
      </c>
      <c r="AD248" s="58">
        <v>0</v>
      </c>
      <c r="AE248" s="58">
        <v>0</v>
      </c>
      <c r="AF248" s="58">
        <v>0</v>
      </c>
      <c r="AG248" s="58">
        <v>0</v>
      </c>
      <c r="AH248" s="59" t="s">
        <v>381</v>
      </c>
      <c r="AI248" s="58">
        <v>16</v>
      </c>
      <c r="AJ248" s="60"/>
      <c r="AK248" s="59" t="s">
        <v>432</v>
      </c>
      <c r="AL248" s="59">
        <f>IF(OR(NOT(ISBLANK(V248)),NOT(ISBLANK(W248)),NOT(ISBLANK(X248)),NOT(ISBLANK(Y248)),AD248=2,AD248=3),1,0)</f>
        <v>1</v>
      </c>
      <c r="AM248" s="59" t="s">
        <v>27</v>
      </c>
      <c r="AN248" s="59" t="s">
        <v>680</v>
      </c>
      <c r="AO248" s="58">
        <v>36</v>
      </c>
      <c r="AP248" s="59" t="s">
        <v>677</v>
      </c>
      <c r="AQ248" s="59" t="s">
        <v>707</v>
      </c>
      <c r="AR248" s="59" t="s">
        <v>27</v>
      </c>
      <c r="AS248" s="59" t="s">
        <v>708</v>
      </c>
      <c r="AT248" s="59" t="s">
        <v>27</v>
      </c>
      <c r="AU248" s="59" t="s">
        <v>27</v>
      </c>
      <c r="AV248" s="59" t="s">
        <v>27</v>
      </c>
      <c r="AW248" s="62"/>
      <c r="AX248" s="62" t="s">
        <v>748</v>
      </c>
      <c r="AY248" s="62">
        <v>10.065</v>
      </c>
      <c r="AZ248" s="62" t="str">
        <f>IF(Z248&gt;0,AY248/Z248,"")</f>
        <v/>
      </c>
      <c r="BA248" s="62">
        <f>IF(AY248&gt;0,Z248/AY248,"")</f>
        <v>0</v>
      </c>
      <c r="BB248" s="62">
        <v>3.9889999999999999</v>
      </c>
      <c r="BC248" s="62">
        <v>0</v>
      </c>
      <c r="BE248" s="62" t="s">
        <v>784</v>
      </c>
      <c r="BF248" s="62">
        <v>1</v>
      </c>
      <c r="BG248" s="62">
        <v>1</v>
      </c>
      <c r="BH248" s="120">
        <v>2.7389999999999999</v>
      </c>
      <c r="BI248" s="18"/>
      <c r="BJ248" s="18"/>
      <c r="BL248" s="18"/>
      <c r="BM248" s="18"/>
      <c r="BN248" s="18"/>
      <c r="BO248" s="18"/>
      <c r="BP248" s="18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</row>
    <row r="249" spans="1:87" ht="14.25" customHeight="1" x14ac:dyDescent="0.25">
      <c r="A249" s="58">
        <v>364</v>
      </c>
      <c r="B249" s="59" t="s">
        <v>78</v>
      </c>
      <c r="C249" s="59" t="s">
        <v>26</v>
      </c>
      <c r="D249" s="59" t="s">
        <v>37</v>
      </c>
      <c r="E249" s="59"/>
      <c r="F249" s="59" t="s">
        <v>30</v>
      </c>
      <c r="G249" s="58">
        <v>69</v>
      </c>
      <c r="H249" s="58">
        <v>104</v>
      </c>
      <c r="I249" s="59" t="s">
        <v>147</v>
      </c>
      <c r="J249" s="58">
        <v>84463153</v>
      </c>
      <c r="K249" s="58">
        <v>4.1333333333333302</v>
      </c>
      <c r="L249" s="58">
        <v>0.413333333333333</v>
      </c>
      <c r="M249" s="58">
        <v>3</v>
      </c>
      <c r="N249" s="60">
        <v>0</v>
      </c>
      <c r="O249" s="60">
        <v>0</v>
      </c>
      <c r="P249" s="58">
        <v>9</v>
      </c>
      <c r="Q249" s="58">
        <v>3</v>
      </c>
      <c r="R249" s="58">
        <v>3</v>
      </c>
      <c r="S249" s="58">
        <v>3</v>
      </c>
      <c r="T249" s="58">
        <v>1</v>
      </c>
      <c r="U249" s="58">
        <v>2</v>
      </c>
      <c r="V249" s="58">
        <v>1.5</v>
      </c>
      <c r="W249" s="59">
        <v>0</v>
      </c>
      <c r="X249" s="58">
        <v>1.5</v>
      </c>
      <c r="Y249" s="58">
        <v>5</v>
      </c>
      <c r="Z249" s="59">
        <f>SUM(M249:Y249)</f>
        <v>32</v>
      </c>
      <c r="AA249" s="59">
        <f>SUM(U249:X249)</f>
        <v>5</v>
      </c>
      <c r="AB249" t="s">
        <v>89</v>
      </c>
      <c r="AC249" s="59">
        <v>0</v>
      </c>
      <c r="AD249" s="58">
        <v>5</v>
      </c>
      <c r="AE249" s="58">
        <v>1</v>
      </c>
      <c r="AF249" s="58">
        <v>1</v>
      </c>
      <c r="AG249" s="58">
        <v>8</v>
      </c>
      <c r="AH249" s="59" t="s">
        <v>381</v>
      </c>
      <c r="AI249" s="58">
        <v>16</v>
      </c>
      <c r="AJ249" s="60"/>
      <c r="AK249" s="59" t="s">
        <v>433</v>
      </c>
      <c r="AL249" s="59">
        <f>IF(OR(NOT(ISBLANK(V249)),NOT(ISBLANK(W249)),NOT(ISBLANK(X249)),NOT(ISBLANK(Y249)),AD249=2,AD249=3),1,0)</f>
        <v>1</v>
      </c>
      <c r="AM249" s="59" t="s">
        <v>27</v>
      </c>
      <c r="AN249" s="59" t="s">
        <v>680</v>
      </c>
      <c r="AO249" s="58">
        <v>26</v>
      </c>
      <c r="AP249" s="59" t="s">
        <v>677</v>
      </c>
      <c r="AQ249" s="59" t="s">
        <v>709</v>
      </c>
      <c r="AR249" s="59" t="s">
        <v>27</v>
      </c>
      <c r="AS249" s="59" t="s">
        <v>27</v>
      </c>
      <c r="AT249" s="59" t="s">
        <v>692</v>
      </c>
      <c r="AU249" s="59" t="s">
        <v>695</v>
      </c>
      <c r="AV249" s="59" t="s">
        <v>27</v>
      </c>
      <c r="AW249" s="62"/>
      <c r="AX249" s="62" t="s">
        <v>746</v>
      </c>
      <c r="AY249" s="62">
        <v>7.9180000000000001</v>
      </c>
      <c r="AZ249" s="62">
        <f>IF(Z249&gt;0,AY249/Z249,"")</f>
        <v>0.2474375</v>
      </c>
      <c r="BA249" s="62">
        <f>IF(AY249&gt;0,Z249/AY249,"")</f>
        <v>4.041424602172266</v>
      </c>
      <c r="BB249" s="62">
        <v>6.2860000000000005</v>
      </c>
      <c r="BC249" s="62">
        <v>276</v>
      </c>
      <c r="BD249">
        <v>0.42635951661631422</v>
      </c>
      <c r="BE249" s="62"/>
      <c r="BF249" s="62"/>
      <c r="BG249" s="62"/>
      <c r="BH249" s="120">
        <v>4.95</v>
      </c>
      <c r="BI249" s="18"/>
      <c r="BJ249" s="18"/>
      <c r="BL249" s="18"/>
      <c r="BM249" s="18"/>
      <c r="BN249" s="18"/>
      <c r="BO249" s="18"/>
      <c r="BP249" s="18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</row>
    <row r="250" spans="1:87" ht="14.25" customHeight="1" x14ac:dyDescent="0.25">
      <c r="A250" s="58">
        <v>380</v>
      </c>
      <c r="B250" s="59" t="s">
        <v>78</v>
      </c>
      <c r="C250" s="59" t="s">
        <v>26</v>
      </c>
      <c r="D250" s="59" t="s">
        <v>37</v>
      </c>
      <c r="E250" s="59"/>
      <c r="F250" s="59" t="s">
        <v>30</v>
      </c>
      <c r="G250" s="58">
        <v>69</v>
      </c>
      <c r="H250" s="58">
        <v>104</v>
      </c>
      <c r="I250" s="59" t="s">
        <v>149</v>
      </c>
      <c r="J250" s="58">
        <v>8877127178</v>
      </c>
      <c r="K250" s="58">
        <v>4.8</v>
      </c>
      <c r="L250" s="58">
        <v>0.48</v>
      </c>
      <c r="M250" s="58">
        <v>6</v>
      </c>
      <c r="N250" s="60">
        <v>0</v>
      </c>
      <c r="O250" s="60">
        <v>0</v>
      </c>
      <c r="P250" s="58">
        <v>13</v>
      </c>
      <c r="Q250" s="58">
        <v>7</v>
      </c>
      <c r="R250" s="58">
        <v>1</v>
      </c>
      <c r="S250" s="58">
        <v>7</v>
      </c>
      <c r="T250" s="58">
        <v>1</v>
      </c>
      <c r="U250" s="58">
        <v>2</v>
      </c>
      <c r="V250" s="58">
        <v>0.5</v>
      </c>
      <c r="W250" s="59">
        <v>0</v>
      </c>
      <c r="X250" s="58">
        <v>0.5</v>
      </c>
      <c r="Y250" s="58">
        <v>3</v>
      </c>
      <c r="Z250" s="59">
        <f>SUM(M250:Y250)</f>
        <v>41</v>
      </c>
      <c r="AA250" s="59">
        <f>SUM(U250:X250)</f>
        <v>3</v>
      </c>
      <c r="AB250" t="s">
        <v>782</v>
      </c>
      <c r="AC250" s="59">
        <v>0</v>
      </c>
      <c r="AD250" s="58">
        <v>6</v>
      </c>
      <c r="AE250" s="58">
        <v>2</v>
      </c>
      <c r="AF250" s="58">
        <v>0</v>
      </c>
      <c r="AG250" s="58">
        <v>9</v>
      </c>
      <c r="AH250" s="59" t="s">
        <v>381</v>
      </c>
      <c r="AI250" s="58">
        <v>16</v>
      </c>
      <c r="AJ250" s="60"/>
      <c r="AK250" s="59" t="s">
        <v>434</v>
      </c>
      <c r="AL250" s="59">
        <f>IF(OR(NOT(ISBLANK(V250)),NOT(ISBLANK(W250)),NOT(ISBLANK(X250)),NOT(ISBLANK(Y250)),AD250=2,AD250=3),1,0)</f>
        <v>1</v>
      </c>
      <c r="AM250" s="59" t="s">
        <v>27</v>
      </c>
      <c r="AN250" s="59" t="s">
        <v>680</v>
      </c>
      <c r="AO250" s="58">
        <v>24</v>
      </c>
      <c r="AP250" s="59" t="s">
        <v>677</v>
      </c>
      <c r="AQ250" s="59" t="s">
        <v>711</v>
      </c>
      <c r="AR250" s="59" t="s">
        <v>27</v>
      </c>
      <c r="AS250" s="59" t="s">
        <v>686</v>
      </c>
      <c r="AT250" s="59" t="s">
        <v>27</v>
      </c>
      <c r="AU250" s="59" t="s">
        <v>27</v>
      </c>
      <c r="AV250" s="59" t="s">
        <v>27</v>
      </c>
      <c r="AW250" s="62"/>
      <c r="AX250" s="62" t="s">
        <v>747</v>
      </c>
      <c r="AY250" s="62">
        <v>23.339000000000002</v>
      </c>
      <c r="AZ250" s="62">
        <f>IF(Z250&gt;0,AY250/Z250,"")</f>
        <v>0.56924390243902445</v>
      </c>
      <c r="BA250" s="62">
        <f>IF(AY250&gt;0,Z250/AY250,"")</f>
        <v>1.7567162260593854</v>
      </c>
      <c r="BB250" s="62">
        <v>22.227</v>
      </c>
      <c r="BC250" s="62">
        <v>276</v>
      </c>
      <c r="BD250">
        <v>0.53427172582619342</v>
      </c>
      <c r="BE250" s="62" t="s">
        <v>782</v>
      </c>
      <c r="BF250" s="62">
        <v>1</v>
      </c>
      <c r="BG250" s="62"/>
      <c r="BH250" s="120">
        <v>22.227</v>
      </c>
      <c r="BI250" s="18"/>
      <c r="BJ250" s="18"/>
      <c r="BL250" s="18"/>
      <c r="BM250" s="18"/>
      <c r="BN250" s="18"/>
      <c r="BO250" s="18"/>
      <c r="BP250" s="18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</row>
    <row r="251" spans="1:87" ht="14.25" customHeight="1" x14ac:dyDescent="0.25">
      <c r="A251" s="58">
        <v>396</v>
      </c>
      <c r="B251" s="59" t="s">
        <v>78</v>
      </c>
      <c r="C251" s="59" t="s">
        <v>26</v>
      </c>
      <c r="D251" s="59" t="s">
        <v>37</v>
      </c>
      <c r="E251" s="59"/>
      <c r="F251" s="59" t="s">
        <v>30</v>
      </c>
      <c r="G251" s="58">
        <v>69</v>
      </c>
      <c r="H251" s="58">
        <v>104</v>
      </c>
      <c r="I251" s="59" t="s">
        <v>81</v>
      </c>
      <c r="J251" s="58">
        <v>9591241137</v>
      </c>
      <c r="K251" s="58">
        <v>4.8</v>
      </c>
      <c r="L251" s="58">
        <v>0.48</v>
      </c>
      <c r="M251" s="60">
        <v>0</v>
      </c>
      <c r="N251" s="60">
        <v>0</v>
      </c>
      <c r="O251" s="60">
        <v>0</v>
      </c>
      <c r="P251" s="60">
        <v>0</v>
      </c>
      <c r="Q251" s="60">
        <v>0</v>
      </c>
      <c r="R251" s="60">
        <v>0</v>
      </c>
      <c r="S251" s="60">
        <v>0</v>
      </c>
      <c r="T251" s="60">
        <v>0</v>
      </c>
      <c r="U251" s="60">
        <v>0</v>
      </c>
      <c r="V251" s="60">
        <v>0</v>
      </c>
      <c r="W251" s="59">
        <v>0</v>
      </c>
      <c r="X251" s="60">
        <v>0</v>
      </c>
      <c r="Y251" s="60">
        <v>0</v>
      </c>
      <c r="Z251" s="59">
        <f>SUM(M251:Y251)</f>
        <v>0</v>
      </c>
      <c r="AA251" s="59">
        <f>SUM(U251:X251)</f>
        <v>0</v>
      </c>
      <c r="AB251" t="s">
        <v>782</v>
      </c>
      <c r="AC251" s="59">
        <v>0</v>
      </c>
      <c r="AD251" s="58">
        <v>0</v>
      </c>
      <c r="AE251" s="58">
        <v>0</v>
      </c>
      <c r="AF251" s="58">
        <v>0</v>
      </c>
      <c r="AG251" s="58">
        <v>0</v>
      </c>
      <c r="AH251" s="59" t="s">
        <v>381</v>
      </c>
      <c r="AI251" s="58">
        <v>16</v>
      </c>
      <c r="AJ251" s="60"/>
      <c r="AK251" s="59" t="s">
        <v>91</v>
      </c>
      <c r="AL251" s="59">
        <f>IF(OR(NOT(ISBLANK(V251)),NOT(ISBLANK(W251)),NOT(ISBLANK(X251)),NOT(ISBLANK(Y251)),AD251=2,AD251=3),1,0)</f>
        <v>1</v>
      </c>
      <c r="AM251" s="59" t="s">
        <v>27</v>
      </c>
      <c r="AN251" s="59" t="s">
        <v>673</v>
      </c>
      <c r="AO251" s="58">
        <v>26</v>
      </c>
      <c r="AP251" s="59" t="s">
        <v>674</v>
      </c>
      <c r="AQ251" s="59" t="s">
        <v>675</v>
      </c>
      <c r="AR251" s="59" t="s">
        <v>27</v>
      </c>
      <c r="AS251" s="59" t="s">
        <v>676</v>
      </c>
      <c r="AT251" s="59" t="s">
        <v>27</v>
      </c>
      <c r="AU251" s="59" t="s">
        <v>27</v>
      </c>
      <c r="AV251" s="59" t="s">
        <v>27</v>
      </c>
      <c r="AW251" s="62"/>
      <c r="AX251" s="62" t="s">
        <v>748</v>
      </c>
      <c r="AY251" s="62">
        <v>5.7149999999999999</v>
      </c>
      <c r="AZ251" s="62" t="str">
        <f>IF(Z251&gt;0,AY251/Z251,"")</f>
        <v/>
      </c>
      <c r="BA251" s="62">
        <f>IF(AY251&gt;0,Z251/AY251,"")</f>
        <v>0</v>
      </c>
      <c r="BB251" s="62">
        <v>3.5859999999999999</v>
      </c>
      <c r="BC251" s="62">
        <v>414</v>
      </c>
      <c r="BE251" s="62"/>
      <c r="BF251" s="62"/>
      <c r="BG251" s="62"/>
      <c r="BH251" s="120">
        <v>3.5860000000000003</v>
      </c>
      <c r="BI251" s="50"/>
      <c r="BJ251" s="50"/>
      <c r="BL251" s="50"/>
      <c r="BM251" s="50"/>
      <c r="BN251" s="50"/>
      <c r="BO251" s="50"/>
      <c r="BP251" s="50"/>
      <c r="BQ251" s="50"/>
      <c r="BR251" s="50"/>
      <c r="BS251" s="50"/>
      <c r="BT251" s="50"/>
      <c r="BU251" s="50"/>
      <c r="BV251" s="50"/>
      <c r="BW251" s="50"/>
      <c r="BX251" s="50"/>
      <c r="BY251" s="50"/>
      <c r="BZ251" s="50"/>
      <c r="CA251" s="50"/>
      <c r="CB251" s="50"/>
      <c r="CC251" s="50"/>
      <c r="CD251" s="50"/>
      <c r="CE251" s="50"/>
      <c r="CF251" s="50"/>
      <c r="CG251" s="50"/>
      <c r="CH251" s="50"/>
      <c r="CI251" s="50"/>
    </row>
    <row r="252" spans="1:87" ht="14.25" customHeight="1" x14ac:dyDescent="0.25">
      <c r="A252" s="58">
        <v>413</v>
      </c>
      <c r="B252" s="59" t="s">
        <v>78</v>
      </c>
      <c r="C252" s="59" t="s">
        <v>28</v>
      </c>
      <c r="D252" s="59" t="s">
        <v>37</v>
      </c>
      <c r="E252" s="59"/>
      <c r="F252" s="59" t="s">
        <v>30</v>
      </c>
      <c r="G252" s="58">
        <v>69</v>
      </c>
      <c r="H252" s="58">
        <v>104</v>
      </c>
      <c r="I252" s="59" t="s">
        <v>85</v>
      </c>
      <c r="J252" s="58">
        <v>1347638136</v>
      </c>
      <c r="K252" s="58">
        <v>3.8</v>
      </c>
      <c r="L252" s="58">
        <v>0.38</v>
      </c>
      <c r="M252" s="58">
        <v>8</v>
      </c>
      <c r="N252" s="60">
        <v>0</v>
      </c>
      <c r="O252" s="60">
        <v>0</v>
      </c>
      <c r="P252" s="58">
        <v>20</v>
      </c>
      <c r="Q252" s="58">
        <v>11</v>
      </c>
      <c r="R252" s="58">
        <v>2</v>
      </c>
      <c r="S252" s="58">
        <v>11</v>
      </c>
      <c r="T252" s="58">
        <v>1</v>
      </c>
      <c r="U252" s="58">
        <v>1</v>
      </c>
      <c r="V252" s="58">
        <v>5</v>
      </c>
      <c r="W252" s="59">
        <v>0</v>
      </c>
      <c r="X252" s="58">
        <v>1</v>
      </c>
      <c r="Y252" s="58">
        <v>7</v>
      </c>
      <c r="Z252" s="59">
        <f>SUM(M252:Y252)</f>
        <v>67</v>
      </c>
      <c r="AA252" s="59">
        <f>SUM(U252:X252)</f>
        <v>7</v>
      </c>
      <c r="AB252" t="s">
        <v>89</v>
      </c>
      <c r="AC252" s="59">
        <v>0</v>
      </c>
      <c r="AD252" s="58">
        <v>13</v>
      </c>
      <c r="AE252" s="58">
        <v>4</v>
      </c>
      <c r="AF252" s="58">
        <v>1</v>
      </c>
      <c r="AG252" s="58">
        <v>22</v>
      </c>
      <c r="AH252" s="59" t="s">
        <v>435</v>
      </c>
      <c r="AI252" s="58">
        <v>15</v>
      </c>
      <c r="AJ252" s="58">
        <v>1</v>
      </c>
      <c r="AK252" s="59" t="s">
        <v>436</v>
      </c>
      <c r="AL252" s="59">
        <f>IF(OR(NOT(ISBLANK(V252)),NOT(ISBLANK(W252)),NOT(ISBLANK(X252)),NOT(ISBLANK(Y252)),AD252=2,AD252=3),1,0)</f>
        <v>1</v>
      </c>
      <c r="AM252" s="59" t="s">
        <v>27</v>
      </c>
      <c r="AN252" s="59" t="s">
        <v>673</v>
      </c>
      <c r="AO252" s="58">
        <v>20</v>
      </c>
      <c r="AP252" s="59" t="s">
        <v>677</v>
      </c>
      <c r="AQ252" s="59" t="s">
        <v>678</v>
      </c>
      <c r="AR252" s="59" t="s">
        <v>27</v>
      </c>
      <c r="AS252" s="59" t="s">
        <v>27</v>
      </c>
      <c r="AT252" s="59" t="s">
        <v>27</v>
      </c>
      <c r="AU252" s="59" t="s">
        <v>27</v>
      </c>
      <c r="AV252" s="59" t="s">
        <v>27</v>
      </c>
      <c r="AW252" s="62"/>
      <c r="AX252" s="62" t="s">
        <v>747</v>
      </c>
      <c r="AY252" s="62">
        <v>15.01</v>
      </c>
      <c r="AZ252" s="62">
        <f>IF(Z252&gt;0,AY252/Z252,"")</f>
        <v>0.22402985074626866</v>
      </c>
      <c r="BA252" s="62">
        <f>IF(AY252&gt;0,Z252/AY252,"")</f>
        <v>4.4636908727514992</v>
      </c>
      <c r="BB252" s="62">
        <v>13.923</v>
      </c>
      <c r="BC252" s="62">
        <v>276</v>
      </c>
      <c r="BD252">
        <v>0.87776866283839217</v>
      </c>
      <c r="BE252" s="62"/>
      <c r="BF252" s="62"/>
      <c r="BG252" s="62"/>
      <c r="BH252" s="120">
        <v>12.908000000000001</v>
      </c>
      <c r="BI252" s="18"/>
      <c r="BJ252" s="18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18"/>
      <c r="CF252" s="18"/>
      <c r="CG252" s="18"/>
      <c r="CH252" s="18"/>
      <c r="CI252" s="18"/>
    </row>
    <row r="253" spans="1:87" ht="14.25" customHeight="1" x14ac:dyDescent="0.25">
      <c r="A253" s="58">
        <v>429</v>
      </c>
      <c r="B253" s="59" t="s">
        <v>78</v>
      </c>
      <c r="C253" s="59" t="s">
        <v>26</v>
      </c>
      <c r="D253" s="59" t="s">
        <v>37</v>
      </c>
      <c r="E253" s="59"/>
      <c r="F253" s="59" t="s">
        <v>30</v>
      </c>
      <c r="G253" s="58">
        <v>69</v>
      </c>
      <c r="H253" s="58">
        <v>104</v>
      </c>
      <c r="I253" s="59" t="s">
        <v>88</v>
      </c>
      <c r="J253" s="58">
        <v>217831744</v>
      </c>
      <c r="K253" s="58">
        <v>3.7333333333333298</v>
      </c>
      <c r="L253" s="58">
        <v>0.37333333333333302</v>
      </c>
      <c r="M253" s="60">
        <v>0</v>
      </c>
      <c r="N253" s="60">
        <v>0</v>
      </c>
      <c r="O253" s="60">
        <v>0</v>
      </c>
      <c r="P253" s="60">
        <v>0</v>
      </c>
      <c r="Q253" s="60">
        <v>0</v>
      </c>
      <c r="R253" s="60">
        <v>0</v>
      </c>
      <c r="S253" s="60">
        <v>0</v>
      </c>
      <c r="T253" s="60">
        <v>0</v>
      </c>
      <c r="U253" s="60">
        <v>0</v>
      </c>
      <c r="V253" s="60">
        <v>0</v>
      </c>
      <c r="W253" s="59">
        <v>0</v>
      </c>
      <c r="X253" s="60">
        <v>0</v>
      </c>
      <c r="Y253" s="60">
        <v>0</v>
      </c>
      <c r="Z253" s="59">
        <f>SUM(M253:Y253)</f>
        <v>0</v>
      </c>
      <c r="AA253" s="59">
        <f>SUM(U253:X253)</f>
        <v>0</v>
      </c>
      <c r="AB253" t="s">
        <v>740</v>
      </c>
      <c r="AC253" s="59">
        <v>0</v>
      </c>
      <c r="AD253" s="58">
        <v>0</v>
      </c>
      <c r="AE253" s="58">
        <v>0</v>
      </c>
      <c r="AF253" s="58">
        <v>0</v>
      </c>
      <c r="AG253" s="58">
        <v>0</v>
      </c>
      <c r="AH253" s="59" t="s">
        <v>381</v>
      </c>
      <c r="AI253" s="58">
        <v>16</v>
      </c>
      <c r="AJ253" s="60"/>
      <c r="AK253" s="59" t="s">
        <v>437</v>
      </c>
      <c r="AL253" s="59">
        <f>IF(OR(NOT(ISBLANK(V253)),NOT(ISBLANK(W253)),NOT(ISBLANK(X253)),NOT(ISBLANK(Y253)),AD253=2,AD253=3),1,0)</f>
        <v>1</v>
      </c>
      <c r="AM253" s="59" t="s">
        <v>27</v>
      </c>
      <c r="AN253" s="59" t="s">
        <v>673</v>
      </c>
      <c r="AO253" s="58">
        <v>24</v>
      </c>
      <c r="AP253" s="59" t="s">
        <v>677</v>
      </c>
      <c r="AQ253" s="59" t="s">
        <v>679</v>
      </c>
      <c r="AR253" s="59" t="s">
        <v>27</v>
      </c>
      <c r="AS253" s="59" t="s">
        <v>27</v>
      </c>
      <c r="AT253" s="59" t="s">
        <v>27</v>
      </c>
      <c r="AU253" s="59" t="s">
        <v>27</v>
      </c>
      <c r="AV253" s="59" t="s">
        <v>27</v>
      </c>
      <c r="AW253" s="62"/>
      <c r="AX253" s="62" t="s">
        <v>747</v>
      </c>
      <c r="AY253" s="62">
        <v>5.5880000000000001</v>
      </c>
      <c r="AZ253" s="62" t="str">
        <f>IF(Z253&gt;0,AY253/Z253,"")</f>
        <v/>
      </c>
      <c r="BA253" s="62">
        <f>IF(AY253&gt;0,Z253/AY253,"")</f>
        <v>0</v>
      </c>
      <c r="BB253" s="62">
        <v>5.2030000000000003</v>
      </c>
      <c r="BC253" s="62">
        <v>0</v>
      </c>
      <c r="BE253" s="62" t="s">
        <v>784</v>
      </c>
      <c r="BF253" s="62">
        <v>1</v>
      </c>
      <c r="BG253" s="62">
        <v>1</v>
      </c>
      <c r="BH253" s="120">
        <v>1.361</v>
      </c>
      <c r="BI253" s="18"/>
      <c r="BJ253" s="18"/>
      <c r="BL253" s="18"/>
      <c r="BM253" s="18"/>
      <c r="BN253" s="18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</row>
    <row r="254" spans="1:87" ht="14.25" customHeight="1" x14ac:dyDescent="0.25">
      <c r="A254" s="58">
        <v>445</v>
      </c>
      <c r="B254" s="59" t="s">
        <v>78</v>
      </c>
      <c r="C254" s="59" t="s">
        <v>26</v>
      </c>
      <c r="D254" s="59" t="s">
        <v>37</v>
      </c>
      <c r="E254" s="59"/>
      <c r="F254" s="59" t="s">
        <v>30</v>
      </c>
      <c r="G254" s="58">
        <v>69</v>
      </c>
      <c r="H254" s="58">
        <v>104</v>
      </c>
      <c r="I254" s="59" t="s">
        <v>150</v>
      </c>
      <c r="J254" s="58">
        <v>82135906</v>
      </c>
      <c r="K254" s="58">
        <v>3.7333333333333298</v>
      </c>
      <c r="L254" s="58">
        <v>0.37333333333333302</v>
      </c>
      <c r="M254" s="60">
        <v>0</v>
      </c>
      <c r="N254" s="60">
        <v>0</v>
      </c>
      <c r="O254" s="60">
        <v>0</v>
      </c>
      <c r="P254" s="60">
        <v>0</v>
      </c>
      <c r="Q254" s="60">
        <v>0</v>
      </c>
      <c r="R254" s="60">
        <v>0</v>
      </c>
      <c r="S254" s="60">
        <v>0</v>
      </c>
      <c r="T254" s="60">
        <v>0</v>
      </c>
      <c r="U254" s="60">
        <v>0</v>
      </c>
      <c r="V254" s="60">
        <v>0</v>
      </c>
      <c r="W254" s="59">
        <v>0</v>
      </c>
      <c r="X254" s="60">
        <v>0</v>
      </c>
      <c r="Y254" s="60">
        <v>0</v>
      </c>
      <c r="Z254" s="59">
        <f>SUM(M254:Y254)</f>
        <v>0</v>
      </c>
      <c r="AA254" s="59">
        <f>SUM(U254:X254)</f>
        <v>0</v>
      </c>
      <c r="AB254" t="s">
        <v>740</v>
      </c>
      <c r="AC254" s="59">
        <v>0</v>
      </c>
      <c r="AD254" s="58">
        <v>0</v>
      </c>
      <c r="AE254" s="58">
        <v>0</v>
      </c>
      <c r="AF254" s="58">
        <v>0</v>
      </c>
      <c r="AG254" s="58">
        <v>0</v>
      </c>
      <c r="AH254" s="59" t="s">
        <v>381</v>
      </c>
      <c r="AI254" s="58">
        <v>16</v>
      </c>
      <c r="AJ254" s="60"/>
      <c r="AK254" s="59" t="s">
        <v>438</v>
      </c>
      <c r="AL254" s="59">
        <f>IF(OR(NOT(ISBLANK(V254)),NOT(ISBLANK(W254)),NOT(ISBLANK(X254)),NOT(ISBLANK(Y254)),AD254=2,AD254=3),1,0)</f>
        <v>1</v>
      </c>
      <c r="AM254" s="59" t="s">
        <v>27</v>
      </c>
      <c r="AN254" s="59" t="s">
        <v>680</v>
      </c>
      <c r="AO254" s="58">
        <v>34</v>
      </c>
      <c r="AP254" s="59" t="s">
        <v>677</v>
      </c>
      <c r="AQ254" s="59" t="s">
        <v>712</v>
      </c>
      <c r="AR254" s="59" t="s">
        <v>27</v>
      </c>
      <c r="AS254" s="59" t="s">
        <v>713</v>
      </c>
      <c r="AT254" s="59" t="s">
        <v>27</v>
      </c>
      <c r="AU254" s="59" t="s">
        <v>27</v>
      </c>
      <c r="AV254" s="59" t="s">
        <v>27</v>
      </c>
      <c r="AW254" s="62"/>
      <c r="AX254" s="62" t="s">
        <v>748</v>
      </c>
      <c r="AY254" s="62">
        <v>9.8090000000000011</v>
      </c>
      <c r="AZ254" s="62" t="str">
        <f>IF(Z254&gt;0,AY254/Z254,"")</f>
        <v/>
      </c>
      <c r="BA254" s="62">
        <f>IF(AY254&gt;0,Z254/AY254,"")</f>
        <v>0</v>
      </c>
      <c r="BB254" s="62">
        <v>6.6610000000000005</v>
      </c>
      <c r="BC254" s="62">
        <v>0</v>
      </c>
      <c r="BE254" s="62" t="s">
        <v>784</v>
      </c>
      <c r="BF254" s="62">
        <v>1</v>
      </c>
      <c r="BG254" s="62">
        <v>1</v>
      </c>
      <c r="BH254" s="120">
        <v>1.9950000000000001</v>
      </c>
      <c r="BI254" s="18"/>
      <c r="BJ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</row>
    <row r="255" spans="1:87" ht="14.25" customHeight="1" x14ac:dyDescent="0.25">
      <c r="A255" s="58">
        <v>461</v>
      </c>
      <c r="B255" s="59" t="s">
        <v>78</v>
      </c>
      <c r="C255" s="59" t="s">
        <v>28</v>
      </c>
      <c r="D255" s="59" t="s">
        <v>37</v>
      </c>
      <c r="E255" s="59"/>
      <c r="F255" s="59" t="s">
        <v>30</v>
      </c>
      <c r="G255" s="58">
        <v>69</v>
      </c>
      <c r="H255" s="58">
        <v>104</v>
      </c>
      <c r="I255" s="59" t="s">
        <v>152</v>
      </c>
      <c r="J255" s="58">
        <v>792288984</v>
      </c>
      <c r="K255" s="58">
        <v>4.4000000000000004</v>
      </c>
      <c r="L255" s="58">
        <v>0.44</v>
      </c>
      <c r="M255" s="58">
        <v>25</v>
      </c>
      <c r="N255" s="60">
        <v>0</v>
      </c>
      <c r="O255" s="60">
        <v>0</v>
      </c>
      <c r="P255" s="58">
        <v>59</v>
      </c>
      <c r="Q255" s="58">
        <v>32</v>
      </c>
      <c r="R255" s="58">
        <v>2</v>
      </c>
      <c r="S255" s="58">
        <v>32</v>
      </c>
      <c r="T255" s="58">
        <v>1</v>
      </c>
      <c r="U255" s="58">
        <v>8</v>
      </c>
      <c r="V255" s="58">
        <v>10.5</v>
      </c>
      <c r="W255" s="59">
        <v>0</v>
      </c>
      <c r="X255" s="58">
        <v>2.5</v>
      </c>
      <c r="Y255" s="58">
        <v>21</v>
      </c>
      <c r="Z255" s="59">
        <f>SUM(M255:Y255)</f>
        <v>193</v>
      </c>
      <c r="AA255" s="59">
        <f>SUM(U255:X255)</f>
        <v>21</v>
      </c>
      <c r="AB255" t="s">
        <v>781</v>
      </c>
      <c r="AC255" s="59">
        <v>0</v>
      </c>
      <c r="AD255" s="58">
        <v>23</v>
      </c>
      <c r="AE255" s="58">
        <v>11</v>
      </c>
      <c r="AF255" s="58">
        <v>2</v>
      </c>
      <c r="AG255" s="58">
        <v>44</v>
      </c>
      <c r="AH255" s="59" t="s">
        <v>381</v>
      </c>
      <c r="AI255" s="58">
        <v>16</v>
      </c>
      <c r="AJ255" s="58">
        <v>1</v>
      </c>
      <c r="AK255" s="59" t="s">
        <v>439</v>
      </c>
      <c r="AL255" s="59">
        <f>IF(OR(NOT(ISBLANK(V255)),NOT(ISBLANK(W255)),NOT(ISBLANK(X255)),NOT(ISBLANK(Y255)),AD255=2,AD255=3),1,0)</f>
        <v>1</v>
      </c>
      <c r="AM255" s="59" t="s">
        <v>27</v>
      </c>
      <c r="AN255" s="59" t="s">
        <v>673</v>
      </c>
      <c r="AO255" s="58">
        <v>23</v>
      </c>
      <c r="AP255" s="59" t="s">
        <v>677</v>
      </c>
      <c r="AQ255" s="59" t="s">
        <v>714</v>
      </c>
      <c r="AR255" s="59" t="s">
        <v>695</v>
      </c>
      <c r="AS255" s="59" t="s">
        <v>27</v>
      </c>
      <c r="AT255" s="59" t="s">
        <v>27</v>
      </c>
      <c r="AU255" s="59" t="s">
        <v>27</v>
      </c>
      <c r="AV255" s="59" t="s">
        <v>27</v>
      </c>
      <c r="AW255" s="62"/>
      <c r="AX255" s="62" t="s">
        <v>747</v>
      </c>
      <c r="AY255" s="62">
        <v>45.521999999999998</v>
      </c>
      <c r="AZ255" s="62">
        <f>IF(Z255&gt;0,AY255/Z255,"")</f>
        <v>0.23586528497409326</v>
      </c>
      <c r="BA255" s="62">
        <f>IF(AY255&gt;0,Z255/AY255,"")</f>
        <v>4.2397082729229822</v>
      </c>
      <c r="BB255" s="62">
        <v>5.0739999999999998</v>
      </c>
      <c r="BC255" s="62">
        <v>276</v>
      </c>
      <c r="BD255">
        <v>0.78248153286587419</v>
      </c>
      <c r="BE255" s="62"/>
      <c r="BF255" s="62"/>
      <c r="BG255" s="62"/>
      <c r="BH255">
        <v>2.282</v>
      </c>
      <c r="BI255" s="50"/>
      <c r="BJ255" s="50"/>
      <c r="BL255" s="50"/>
      <c r="BM255" s="50"/>
      <c r="BN255" s="50"/>
      <c r="BO255" s="50"/>
      <c r="BP255" s="50"/>
      <c r="BQ255" s="50"/>
      <c r="BR255" s="50"/>
      <c r="BS255" s="50"/>
      <c r="BT255" s="50"/>
      <c r="BU255" s="50"/>
      <c r="BV255" s="50"/>
      <c r="BW255" s="50"/>
      <c r="BX255" s="50"/>
      <c r="BY255" s="50"/>
      <c r="BZ255" s="50"/>
      <c r="CA255" s="50"/>
      <c r="CB255" s="50"/>
      <c r="CC255" s="50"/>
      <c r="CD255" s="50"/>
      <c r="CE255" s="50"/>
      <c r="CF255" s="50"/>
      <c r="CG255" s="50"/>
      <c r="CH255" s="50"/>
      <c r="CI255" s="50"/>
    </row>
    <row r="256" spans="1:87" ht="14.25" customHeight="1" x14ac:dyDescent="0.25">
      <c r="A256" s="58">
        <v>482</v>
      </c>
      <c r="B256" s="59" t="s">
        <v>78</v>
      </c>
      <c r="C256" s="59" t="s">
        <v>28</v>
      </c>
      <c r="D256" s="59" t="s">
        <v>37</v>
      </c>
      <c r="E256" s="59"/>
      <c r="F256" s="59" t="s">
        <v>30</v>
      </c>
      <c r="G256" s="58">
        <v>69</v>
      </c>
      <c r="H256" s="58">
        <v>104</v>
      </c>
      <c r="I256" s="59" t="s">
        <v>158</v>
      </c>
      <c r="J256" s="58">
        <v>927618937</v>
      </c>
      <c r="K256" s="58">
        <v>4.4000000000000004</v>
      </c>
      <c r="L256" s="58">
        <v>0.44</v>
      </c>
      <c r="M256" s="58">
        <v>9</v>
      </c>
      <c r="N256" s="60">
        <v>0</v>
      </c>
      <c r="O256" s="60">
        <v>0</v>
      </c>
      <c r="P256" s="58">
        <v>22</v>
      </c>
      <c r="Q256" s="58">
        <v>13</v>
      </c>
      <c r="R256" s="58">
        <v>3</v>
      </c>
      <c r="S256" s="58">
        <v>13</v>
      </c>
      <c r="T256" s="58">
        <v>1</v>
      </c>
      <c r="U256" s="58">
        <v>3</v>
      </c>
      <c r="V256" s="58">
        <v>2.5</v>
      </c>
      <c r="W256" s="59">
        <v>0</v>
      </c>
      <c r="X256" s="58">
        <v>2.5</v>
      </c>
      <c r="Y256" s="58">
        <v>8</v>
      </c>
      <c r="Z256" s="59">
        <f>SUM(M256:Y256)</f>
        <v>77</v>
      </c>
      <c r="AA256" s="59">
        <f>SUM(U256:X256)</f>
        <v>8</v>
      </c>
      <c r="AB256" t="s">
        <v>782</v>
      </c>
      <c r="AC256" s="59">
        <v>0</v>
      </c>
      <c r="AD256" s="58">
        <v>18</v>
      </c>
      <c r="AE256" s="58">
        <v>8</v>
      </c>
      <c r="AF256" s="58">
        <v>1</v>
      </c>
      <c r="AG256" s="58">
        <v>33</v>
      </c>
      <c r="AH256" s="59" t="s">
        <v>381</v>
      </c>
      <c r="AI256" s="58">
        <v>16</v>
      </c>
      <c r="AJ256" s="58">
        <v>1</v>
      </c>
      <c r="AK256" s="59" t="s">
        <v>440</v>
      </c>
      <c r="AL256" s="59">
        <f>IF(OR(NOT(ISBLANK(V256)),NOT(ISBLANK(W256)),NOT(ISBLANK(X256)),NOT(ISBLANK(Y256)),AD256=2,AD256=3),1,0)</f>
        <v>1</v>
      </c>
      <c r="AM256" s="59" t="s">
        <v>27</v>
      </c>
      <c r="AN256" s="59" t="s">
        <v>673</v>
      </c>
      <c r="AO256" s="58">
        <v>25</v>
      </c>
      <c r="AP256" s="59" t="s">
        <v>677</v>
      </c>
      <c r="AQ256" s="59" t="s">
        <v>721</v>
      </c>
      <c r="AR256" s="59" t="s">
        <v>27</v>
      </c>
      <c r="AS256" s="59" t="s">
        <v>686</v>
      </c>
      <c r="AT256" s="59" t="s">
        <v>27</v>
      </c>
      <c r="AU256" s="59" t="s">
        <v>27</v>
      </c>
      <c r="AV256" s="59" t="s">
        <v>27</v>
      </c>
      <c r="AW256" s="62"/>
      <c r="AX256" s="62" t="s">
        <v>747</v>
      </c>
      <c r="AY256" s="62">
        <v>27.559000000000001</v>
      </c>
      <c r="AZ256" s="62">
        <f>IF(Z256&gt;0,AY256/Z256,"")</f>
        <v>0.3579090909090909</v>
      </c>
      <c r="BA256" s="62">
        <f>IF(AY256&gt;0,Z256/AY256,"")</f>
        <v>2.794005588011176</v>
      </c>
      <c r="BB256" s="62">
        <v>26.135999999999999</v>
      </c>
      <c r="BC256" s="62">
        <v>138</v>
      </c>
      <c r="BD256">
        <v>0.72942779291553128</v>
      </c>
      <c r="BE256" s="62" t="s">
        <v>740</v>
      </c>
      <c r="BF256" s="62"/>
      <c r="BG256" s="62"/>
      <c r="BH256">
        <v>6.1970000000000001</v>
      </c>
      <c r="BI256" s="18"/>
      <c r="BJ256" s="18"/>
      <c r="BL256" s="18"/>
      <c r="BM256" s="18"/>
      <c r="BN256" s="18"/>
      <c r="BO256" s="18"/>
      <c r="BP256" s="18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</row>
    <row r="257" spans="1:87" ht="14.25" customHeight="1" x14ac:dyDescent="0.25">
      <c r="A257" s="58">
        <v>503</v>
      </c>
      <c r="B257" s="59" t="s">
        <v>78</v>
      </c>
      <c r="C257" s="59" t="s">
        <v>28</v>
      </c>
      <c r="D257" s="59" t="s">
        <v>37</v>
      </c>
      <c r="E257" s="59"/>
      <c r="F257" s="59" t="s">
        <v>30</v>
      </c>
      <c r="G257" s="58">
        <v>69</v>
      </c>
      <c r="H257" s="58">
        <v>104</v>
      </c>
      <c r="I257" s="59" t="s">
        <v>165</v>
      </c>
      <c r="J257" s="58">
        <v>1412134207</v>
      </c>
      <c r="K257" s="58">
        <v>4.4000000000000004</v>
      </c>
      <c r="L257" s="58">
        <v>0.44</v>
      </c>
      <c r="M257" s="58">
        <v>31</v>
      </c>
      <c r="N257" s="60">
        <v>0</v>
      </c>
      <c r="O257" s="60">
        <v>0</v>
      </c>
      <c r="P257" s="58">
        <v>77</v>
      </c>
      <c r="Q257" s="58">
        <v>43</v>
      </c>
      <c r="R257" s="58">
        <v>5</v>
      </c>
      <c r="S257" s="58">
        <v>43</v>
      </c>
      <c r="T257" s="58">
        <v>1</v>
      </c>
      <c r="U257" s="58">
        <v>13</v>
      </c>
      <c r="V257" s="58">
        <v>13</v>
      </c>
      <c r="W257" s="59">
        <v>0</v>
      </c>
      <c r="X257" s="58">
        <v>6</v>
      </c>
      <c r="Y257" s="58">
        <v>32</v>
      </c>
      <c r="Z257" s="59">
        <f>SUM(M257:Y257)</f>
        <v>264</v>
      </c>
      <c r="AA257" s="59">
        <f>SUM(U257:X257)</f>
        <v>32</v>
      </c>
      <c r="AB257" t="s">
        <v>782</v>
      </c>
      <c r="AC257" s="59">
        <v>0</v>
      </c>
      <c r="AD257" s="58">
        <v>55</v>
      </c>
      <c r="AE257" s="58">
        <v>20</v>
      </c>
      <c r="AF257" s="58">
        <v>3</v>
      </c>
      <c r="AG257" s="58">
        <v>85</v>
      </c>
      <c r="AH257" s="59" t="s">
        <v>381</v>
      </c>
      <c r="AI257" s="58">
        <v>16</v>
      </c>
      <c r="AJ257" s="58">
        <v>1</v>
      </c>
      <c r="AK257" s="59" t="s">
        <v>441</v>
      </c>
      <c r="AL257" s="59">
        <f>IF(OR(NOT(ISBLANK(V257)),NOT(ISBLANK(W257)),NOT(ISBLANK(X257)),NOT(ISBLANK(Y257)),AD257=2,AD257=3),1,0)</f>
        <v>1</v>
      </c>
      <c r="AM257" s="59" t="s">
        <v>27</v>
      </c>
      <c r="AN257" s="59" t="s">
        <v>680</v>
      </c>
      <c r="AO257" s="58">
        <v>25</v>
      </c>
      <c r="AP257" s="59" t="s">
        <v>677</v>
      </c>
      <c r="AQ257" s="59" t="s">
        <v>705</v>
      </c>
      <c r="AR257" s="59" t="s">
        <v>27</v>
      </c>
      <c r="AS257" s="59" t="s">
        <v>27</v>
      </c>
      <c r="AT257" s="59" t="s">
        <v>27</v>
      </c>
      <c r="AU257" s="59" t="s">
        <v>27</v>
      </c>
      <c r="AV257" s="59" t="s">
        <v>27</v>
      </c>
      <c r="AW257" s="62"/>
      <c r="AX257" s="62" t="s">
        <v>747</v>
      </c>
      <c r="AY257" s="62">
        <v>58.112000000000002</v>
      </c>
      <c r="AZ257" s="62">
        <f>IF(Z257&gt;0,AY257/Z257,"")</f>
        <v>0.22012121212121213</v>
      </c>
      <c r="BA257" s="62">
        <f>IF(AY257&gt;0,Z257/AY257,"")</f>
        <v>4.5429515418502202</v>
      </c>
      <c r="BB257" s="62">
        <v>57.295000000000002</v>
      </c>
      <c r="BC257" s="62">
        <v>0</v>
      </c>
      <c r="BD257">
        <v>0.52320675105485237</v>
      </c>
      <c r="BE257" s="62" t="s">
        <v>781</v>
      </c>
      <c r="BF257" s="62">
        <v>1</v>
      </c>
      <c r="BG257" s="62">
        <v>1</v>
      </c>
      <c r="BH257">
        <v>5.4950000000000001</v>
      </c>
      <c r="BI257" s="18"/>
      <c r="BJ257" s="18"/>
      <c r="BL257" s="18"/>
      <c r="BM257" s="18"/>
      <c r="BN257" s="18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</row>
    <row r="258" spans="1:87" ht="14.25" customHeight="1" x14ac:dyDescent="0.25">
      <c r="A258" s="58">
        <v>523</v>
      </c>
      <c r="B258" s="59" t="s">
        <v>78</v>
      </c>
      <c r="C258" s="59" t="s">
        <v>28</v>
      </c>
      <c r="D258" s="59" t="s">
        <v>37</v>
      </c>
      <c r="E258" s="59"/>
      <c r="F258" s="59" t="s">
        <v>30</v>
      </c>
      <c r="G258" s="58">
        <v>69</v>
      </c>
      <c r="H258" s="58">
        <v>104</v>
      </c>
      <c r="I258" s="59" t="s">
        <v>169</v>
      </c>
      <c r="J258" s="58">
        <v>178114327</v>
      </c>
      <c r="K258" s="58">
        <v>3.8</v>
      </c>
      <c r="L258" s="58">
        <v>0.38</v>
      </c>
      <c r="M258" s="58">
        <v>1</v>
      </c>
      <c r="N258" s="60">
        <v>0</v>
      </c>
      <c r="O258" s="60">
        <v>0</v>
      </c>
      <c r="P258" s="58">
        <v>4</v>
      </c>
      <c r="Q258" s="58">
        <v>3</v>
      </c>
      <c r="R258" s="58">
        <v>3</v>
      </c>
      <c r="S258" s="58">
        <v>3</v>
      </c>
      <c r="T258" s="58">
        <v>1</v>
      </c>
      <c r="U258" s="58">
        <v>1</v>
      </c>
      <c r="V258" s="58">
        <v>1</v>
      </c>
      <c r="W258" s="59">
        <v>0</v>
      </c>
      <c r="X258" s="60">
        <v>0</v>
      </c>
      <c r="Y258" s="58">
        <v>2</v>
      </c>
      <c r="Z258" s="59">
        <f>SUM(M258:Y258)</f>
        <v>19</v>
      </c>
      <c r="AA258" s="59">
        <f>SUM(U258:X258)</f>
        <v>2</v>
      </c>
      <c r="AB258" t="s">
        <v>89</v>
      </c>
      <c r="AC258" s="59">
        <v>0</v>
      </c>
      <c r="AD258" s="58">
        <v>4</v>
      </c>
      <c r="AE258" s="58">
        <v>1</v>
      </c>
      <c r="AF258" s="58">
        <v>0</v>
      </c>
      <c r="AG258" s="58">
        <v>6</v>
      </c>
      <c r="AH258" s="59" t="s">
        <v>381</v>
      </c>
      <c r="AI258" s="58">
        <v>16</v>
      </c>
      <c r="AJ258" s="60"/>
      <c r="AK258" s="59" t="s">
        <v>442</v>
      </c>
      <c r="AL258" s="59">
        <f>IF(OR(NOT(ISBLANK(V258)),NOT(ISBLANK(W258)),NOT(ISBLANK(X258)),NOT(ISBLANK(Y258)),AD258=2,AD258=3),1,0)</f>
        <v>1</v>
      </c>
      <c r="AM258" s="59" t="s">
        <v>27</v>
      </c>
      <c r="AN258" s="59" t="s">
        <v>680</v>
      </c>
      <c r="AO258" s="58">
        <v>31</v>
      </c>
      <c r="AP258" s="59" t="s">
        <v>677</v>
      </c>
      <c r="AQ258" s="59" t="s">
        <v>694</v>
      </c>
      <c r="AR258" s="59" t="s">
        <v>27</v>
      </c>
      <c r="AS258" s="59" t="s">
        <v>27</v>
      </c>
      <c r="AT258" s="59" t="s">
        <v>692</v>
      </c>
      <c r="AU258" s="59" t="s">
        <v>27</v>
      </c>
      <c r="AV258" s="59" t="s">
        <v>27</v>
      </c>
      <c r="AW258" s="62"/>
      <c r="AX258" s="62" t="s">
        <v>746</v>
      </c>
      <c r="AY258" s="62">
        <v>8.4209999999999994</v>
      </c>
      <c r="AZ258" s="62">
        <f>IF(Z258&gt;0,AY258/Z258,"")</f>
        <v>0.44321052631578944</v>
      </c>
      <c r="BA258" s="62">
        <f>IF(AY258&gt;0,Z258/AY258,"")</f>
        <v>2.2562641016506353</v>
      </c>
      <c r="BB258" s="62">
        <v>6.6920000000000002</v>
      </c>
      <c r="BC258" s="62">
        <v>0</v>
      </c>
      <c r="BD258">
        <v>0.16905660377358492</v>
      </c>
      <c r="BE258" s="62" t="s">
        <v>781</v>
      </c>
      <c r="BF258" s="62">
        <v>1</v>
      </c>
      <c r="BG258" s="62">
        <v>1</v>
      </c>
      <c r="BH258">
        <v>5.5569999999999995</v>
      </c>
      <c r="BI258" s="50"/>
      <c r="BJ258" s="50"/>
      <c r="BL258" s="50"/>
      <c r="BM258" s="50"/>
      <c r="BN258" s="50"/>
      <c r="BO258" s="50"/>
      <c r="BP258" s="50"/>
      <c r="BQ258" s="50"/>
      <c r="BR258" s="50"/>
      <c r="BS258" s="50"/>
      <c r="BT258" s="50"/>
      <c r="BU258" s="50"/>
      <c r="BV258" s="50"/>
      <c r="BW258" s="50"/>
      <c r="BX258" s="50"/>
      <c r="BY258" s="50"/>
      <c r="BZ258" s="50"/>
      <c r="CA258" s="50"/>
      <c r="CB258" s="50"/>
      <c r="CC258" s="50"/>
      <c r="CD258" s="50"/>
      <c r="CE258" s="50"/>
      <c r="CF258" s="50"/>
      <c r="CG258" s="50"/>
      <c r="CH258" s="50"/>
      <c r="CI258" s="50"/>
    </row>
    <row r="259" spans="1:87" ht="14.25" customHeight="1" x14ac:dyDescent="0.25">
      <c r="A259" s="58">
        <v>539</v>
      </c>
      <c r="B259" s="59" t="s">
        <v>78</v>
      </c>
      <c r="C259" s="59" t="s">
        <v>28</v>
      </c>
      <c r="D259" s="59" t="s">
        <v>37</v>
      </c>
      <c r="E259" s="59"/>
      <c r="F259" s="59" t="s">
        <v>30</v>
      </c>
      <c r="G259" s="58">
        <v>69</v>
      </c>
      <c r="H259" s="58">
        <v>104</v>
      </c>
      <c r="I259" s="59" t="s">
        <v>171</v>
      </c>
      <c r="J259" s="58">
        <v>8518124088</v>
      </c>
      <c r="K259" s="58">
        <v>3.8</v>
      </c>
      <c r="L259" s="58">
        <v>0.38</v>
      </c>
      <c r="M259" s="60">
        <v>0</v>
      </c>
      <c r="N259" s="60">
        <v>0</v>
      </c>
      <c r="O259" s="60">
        <v>0</v>
      </c>
      <c r="P259" s="60">
        <v>0</v>
      </c>
      <c r="Q259" s="60">
        <v>0</v>
      </c>
      <c r="R259" s="60">
        <v>0</v>
      </c>
      <c r="S259" s="60">
        <v>0</v>
      </c>
      <c r="T259" s="60">
        <v>0</v>
      </c>
      <c r="U259" s="60">
        <v>0</v>
      </c>
      <c r="V259" s="60">
        <v>0</v>
      </c>
      <c r="W259" s="59">
        <v>0</v>
      </c>
      <c r="X259" s="60">
        <v>0</v>
      </c>
      <c r="Y259" s="60">
        <v>0</v>
      </c>
      <c r="Z259" s="59">
        <f>SUM(M259:Y259)</f>
        <v>0</v>
      </c>
      <c r="AA259" s="59">
        <f>SUM(U259:X259)</f>
        <v>0</v>
      </c>
      <c r="AB259" t="s">
        <v>89</v>
      </c>
      <c r="AC259" s="61">
        <v>3</v>
      </c>
      <c r="AD259" s="58">
        <v>0</v>
      </c>
      <c r="AE259" s="58">
        <v>0</v>
      </c>
      <c r="AF259" s="58">
        <v>0</v>
      </c>
      <c r="AG259" s="58">
        <v>0</v>
      </c>
      <c r="AH259" s="59" t="s">
        <v>381</v>
      </c>
      <c r="AI259" s="58">
        <v>16</v>
      </c>
      <c r="AJ259" s="60"/>
      <c r="AK259" s="59" t="s">
        <v>443</v>
      </c>
      <c r="AL259" s="59">
        <f>IF(OR(NOT(ISBLANK(V259)),NOT(ISBLANK(W259)),NOT(ISBLANK(X259)),NOT(ISBLANK(Y259)),AD259=2,AD259=3),1,0)</f>
        <v>1</v>
      </c>
      <c r="AM259" s="59" t="s">
        <v>27</v>
      </c>
      <c r="AN259" s="59" t="s">
        <v>680</v>
      </c>
      <c r="AO259" s="58">
        <v>25</v>
      </c>
      <c r="AP259" s="59" t="s">
        <v>677</v>
      </c>
      <c r="AQ259" s="59" t="s">
        <v>725</v>
      </c>
      <c r="AR259" s="59" t="s">
        <v>27</v>
      </c>
      <c r="AS259" s="59" t="s">
        <v>726</v>
      </c>
      <c r="AT259" s="59" t="s">
        <v>27</v>
      </c>
      <c r="AU259" s="59" t="s">
        <v>27</v>
      </c>
      <c r="AV259" s="59" t="s">
        <v>27</v>
      </c>
      <c r="AW259" s="62"/>
      <c r="AX259" s="62" t="s">
        <v>748</v>
      </c>
      <c r="AY259" s="62">
        <v>2.5830000000000002</v>
      </c>
      <c r="AZ259" s="62" t="str">
        <f>IF(Z259&gt;0,AY259/Z259,"")</f>
        <v/>
      </c>
      <c r="BA259" s="62">
        <f>IF(AY259&gt;0,Z259/AY259,"")</f>
        <v>0</v>
      </c>
      <c r="BB259" s="62">
        <v>2.1619999999999999</v>
      </c>
      <c r="BC259" s="62" t="s">
        <v>774</v>
      </c>
      <c r="BE259" s="62"/>
      <c r="BF259" s="62"/>
      <c r="BG259" s="62"/>
      <c r="BH259">
        <v>1.7510000000000001</v>
      </c>
      <c r="BI259" s="50"/>
      <c r="BJ259" s="50"/>
      <c r="BL259" s="50"/>
      <c r="BM259" s="50"/>
      <c r="BN259" s="50"/>
      <c r="BO259" s="50"/>
      <c r="BP259" s="50"/>
      <c r="BQ259" s="50"/>
      <c r="BR259" s="50"/>
      <c r="BS259" s="50"/>
      <c r="BT259" s="50"/>
      <c r="BU259" s="50"/>
      <c r="BV259" s="50"/>
      <c r="BW259" s="50"/>
      <c r="BX259" s="50"/>
      <c r="BY259" s="50"/>
      <c r="BZ259" s="50"/>
      <c r="CA259" s="50"/>
      <c r="CB259" s="50"/>
      <c r="CC259" s="50"/>
      <c r="CD259" s="50"/>
      <c r="CE259" s="50"/>
      <c r="CF259" s="50"/>
      <c r="CG259" s="50"/>
      <c r="CH259" s="50"/>
      <c r="CI259" s="50"/>
    </row>
    <row r="260" spans="1:87" ht="14.25" customHeight="1" x14ac:dyDescent="0.25">
      <c r="A260" s="58">
        <v>555</v>
      </c>
      <c r="B260" s="59" t="s">
        <v>78</v>
      </c>
      <c r="C260" s="59" t="s">
        <v>26</v>
      </c>
      <c r="D260" s="59" t="s">
        <v>37</v>
      </c>
      <c r="E260" s="59"/>
      <c r="F260" s="59" t="s">
        <v>30</v>
      </c>
      <c r="G260" s="58">
        <v>69</v>
      </c>
      <c r="H260" s="58">
        <v>104</v>
      </c>
      <c r="I260" s="59" t="s">
        <v>172</v>
      </c>
      <c r="J260" s="58">
        <v>8517821164</v>
      </c>
      <c r="K260" s="58">
        <v>3.7333333333333298</v>
      </c>
      <c r="L260" s="58">
        <v>0.37333333333333302</v>
      </c>
      <c r="M260" s="60">
        <v>0</v>
      </c>
      <c r="N260" s="60">
        <v>0</v>
      </c>
      <c r="O260" s="60">
        <v>0</v>
      </c>
      <c r="P260" s="60">
        <v>0</v>
      </c>
      <c r="Q260" s="60">
        <v>0</v>
      </c>
      <c r="R260" s="60">
        <v>0</v>
      </c>
      <c r="S260" s="60">
        <v>0</v>
      </c>
      <c r="T260" s="60">
        <v>0</v>
      </c>
      <c r="U260" s="60">
        <v>0</v>
      </c>
      <c r="V260" s="60">
        <v>0</v>
      </c>
      <c r="W260" s="59">
        <v>0</v>
      </c>
      <c r="X260" s="60">
        <v>0</v>
      </c>
      <c r="Y260" s="60">
        <v>0</v>
      </c>
      <c r="Z260" s="59">
        <f>SUM(M260:Y260)</f>
        <v>0</v>
      </c>
      <c r="AA260" s="59">
        <f>SUM(U260:X260)</f>
        <v>0</v>
      </c>
      <c r="AB260" t="s">
        <v>740</v>
      </c>
      <c r="AC260" s="59">
        <v>0</v>
      </c>
      <c r="AD260" s="58">
        <v>0</v>
      </c>
      <c r="AE260" s="58">
        <v>0</v>
      </c>
      <c r="AF260" s="58">
        <v>0</v>
      </c>
      <c r="AG260" s="58">
        <v>0</v>
      </c>
      <c r="AH260" s="59" t="s">
        <v>381</v>
      </c>
      <c r="AI260" s="58">
        <v>16</v>
      </c>
      <c r="AJ260" s="60"/>
      <c r="AK260" s="59" t="s">
        <v>444</v>
      </c>
      <c r="AL260" s="59">
        <f>IF(OR(NOT(ISBLANK(V260)),NOT(ISBLANK(W260)),NOT(ISBLANK(X260)),NOT(ISBLANK(Y260)),AD260=2,AD260=3),1,0)</f>
        <v>1</v>
      </c>
      <c r="AM260" s="59" t="s">
        <v>27</v>
      </c>
      <c r="AN260" s="59" t="s">
        <v>680</v>
      </c>
      <c r="AO260" s="58">
        <v>29</v>
      </c>
      <c r="AP260" s="59" t="s">
        <v>674</v>
      </c>
      <c r="AQ260" s="59" t="s">
        <v>691</v>
      </c>
      <c r="AR260" s="59" t="s">
        <v>695</v>
      </c>
      <c r="AS260" s="59" t="s">
        <v>727</v>
      </c>
      <c r="AT260" s="59" t="s">
        <v>27</v>
      </c>
      <c r="AU260" s="59" t="s">
        <v>27</v>
      </c>
      <c r="AV260" s="59" t="s">
        <v>696</v>
      </c>
      <c r="AW260" s="62"/>
      <c r="AX260" s="62" t="s">
        <v>748</v>
      </c>
      <c r="AY260" s="62">
        <v>8.7260000000000009</v>
      </c>
      <c r="AZ260" s="62" t="str">
        <f>IF(Z260&gt;0,AY260/Z260,"")</f>
        <v/>
      </c>
      <c r="BA260" s="62">
        <f>IF(AY260&gt;0,Z260/AY260,"")</f>
        <v>0</v>
      </c>
      <c r="BB260" s="62">
        <v>7.8660000000000005</v>
      </c>
      <c r="BC260" s="62">
        <v>414</v>
      </c>
      <c r="BE260" s="62" t="s">
        <v>782</v>
      </c>
      <c r="BF260" s="62">
        <v>1</v>
      </c>
      <c r="BG260" s="62"/>
      <c r="BH260">
        <v>1.625</v>
      </c>
      <c r="BI260" s="18"/>
      <c r="BJ260" s="18"/>
      <c r="BL260" s="18"/>
      <c r="BM260" s="18"/>
      <c r="BN260" s="18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</row>
    <row r="261" spans="1:87" ht="14.25" customHeight="1" x14ac:dyDescent="0.25">
      <c r="A261" s="58">
        <v>571</v>
      </c>
      <c r="B261" s="59" t="s">
        <v>78</v>
      </c>
      <c r="C261" s="59" t="s">
        <v>28</v>
      </c>
      <c r="D261" s="59" t="s">
        <v>37</v>
      </c>
      <c r="E261" s="59"/>
      <c r="F261" s="59" t="s">
        <v>30</v>
      </c>
      <c r="G261" s="58">
        <v>69</v>
      </c>
      <c r="H261" s="58">
        <v>104</v>
      </c>
      <c r="I261" s="59" t="s">
        <v>173</v>
      </c>
      <c r="J261" s="58">
        <v>79215167188</v>
      </c>
      <c r="K261" s="58">
        <v>4.4000000000000004</v>
      </c>
      <c r="L261" s="58">
        <v>0.44</v>
      </c>
      <c r="M261" s="60">
        <v>0</v>
      </c>
      <c r="N261" s="60">
        <v>0</v>
      </c>
      <c r="O261" s="60">
        <v>0</v>
      </c>
      <c r="P261" s="60">
        <v>0</v>
      </c>
      <c r="Q261" s="60">
        <v>0</v>
      </c>
      <c r="R261" s="60">
        <v>0</v>
      </c>
      <c r="S261" s="60">
        <v>0</v>
      </c>
      <c r="T261" s="60">
        <v>0</v>
      </c>
      <c r="U261" s="60">
        <v>0</v>
      </c>
      <c r="V261" s="60">
        <v>0</v>
      </c>
      <c r="W261" s="59">
        <v>0</v>
      </c>
      <c r="X261" s="60">
        <v>0</v>
      </c>
      <c r="Y261" s="60">
        <v>0</v>
      </c>
      <c r="Z261" s="59">
        <f>SUM(M261:Y261)</f>
        <v>0</v>
      </c>
      <c r="AA261" s="59">
        <f>SUM(U261:X261)</f>
        <v>0</v>
      </c>
      <c r="AB261" t="s">
        <v>782</v>
      </c>
      <c r="AC261" s="59">
        <v>0</v>
      </c>
      <c r="AD261" s="58">
        <v>0</v>
      </c>
      <c r="AE261" s="58">
        <v>0</v>
      </c>
      <c r="AF261" s="58">
        <v>0</v>
      </c>
      <c r="AG261" s="58">
        <v>0</v>
      </c>
      <c r="AH261" s="59" t="s">
        <v>381</v>
      </c>
      <c r="AI261" s="58">
        <v>16</v>
      </c>
      <c r="AJ261" s="60"/>
      <c r="AK261" s="59" t="s">
        <v>445</v>
      </c>
      <c r="AL261" s="59">
        <f>IF(OR(NOT(ISBLANK(V261)),NOT(ISBLANK(W261)),NOT(ISBLANK(X261)),NOT(ISBLANK(Y261)),AD261=2,AD261=3),1,0)</f>
        <v>1</v>
      </c>
      <c r="AM261" s="59" t="s">
        <v>27</v>
      </c>
      <c r="AN261" s="59" t="s">
        <v>673</v>
      </c>
      <c r="AO261" s="58">
        <v>18</v>
      </c>
      <c r="AP261" s="59" t="s">
        <v>677</v>
      </c>
      <c r="AQ261" s="59" t="s">
        <v>728</v>
      </c>
      <c r="AR261" s="59" t="s">
        <v>27</v>
      </c>
      <c r="AS261" s="59" t="s">
        <v>686</v>
      </c>
      <c r="AT261" s="59" t="s">
        <v>27</v>
      </c>
      <c r="AU261" s="59" t="s">
        <v>27</v>
      </c>
      <c r="AV261" s="59" t="s">
        <v>27</v>
      </c>
      <c r="AW261" s="62"/>
      <c r="AX261" s="62" t="s">
        <v>747</v>
      </c>
      <c r="AY261" s="62">
        <v>9.7349999999999994</v>
      </c>
      <c r="AZ261" s="62" t="str">
        <f>IF(Z261&gt;0,AY261/Z261,"")</f>
        <v/>
      </c>
      <c r="BA261" s="62">
        <f>IF(AY261&gt;0,Z261/AY261,"")</f>
        <v>0</v>
      </c>
      <c r="BB261" s="62">
        <v>8.3889999999999993</v>
      </c>
      <c r="BC261" s="62">
        <v>414</v>
      </c>
      <c r="BE261" s="62"/>
      <c r="BF261" s="62"/>
      <c r="BG261" s="62"/>
      <c r="BH261">
        <v>6.4509999999999996</v>
      </c>
      <c r="BI261" s="18"/>
      <c r="BJ261" s="18"/>
      <c r="BL261" s="18"/>
      <c r="BM261" s="18"/>
      <c r="BN261" s="18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</row>
    <row r="262" spans="1:87" ht="14.25" customHeight="1" x14ac:dyDescent="0.25">
      <c r="A262" s="58">
        <v>13</v>
      </c>
      <c r="B262" s="59" t="s">
        <v>78</v>
      </c>
      <c r="C262" s="59" t="s">
        <v>28</v>
      </c>
      <c r="D262" s="59" t="s">
        <v>38</v>
      </c>
      <c r="E262" s="59"/>
      <c r="F262" s="59" t="s">
        <v>500</v>
      </c>
      <c r="G262" s="58">
        <v>29</v>
      </c>
      <c r="H262" s="58">
        <v>120</v>
      </c>
      <c r="I262" s="59" t="s">
        <v>92</v>
      </c>
      <c r="J262" s="58">
        <v>9165180138</v>
      </c>
      <c r="K262" s="58">
        <v>0</v>
      </c>
      <c r="L262" s="58">
        <v>0</v>
      </c>
      <c r="M262" s="58">
        <v>2</v>
      </c>
      <c r="N262" s="60">
        <v>0</v>
      </c>
      <c r="O262" s="58">
        <v>14</v>
      </c>
      <c r="P262" s="58">
        <v>6</v>
      </c>
      <c r="Q262" s="58">
        <v>4</v>
      </c>
      <c r="R262" s="60">
        <v>0</v>
      </c>
      <c r="S262" s="58">
        <v>4</v>
      </c>
      <c r="T262" s="60">
        <v>0</v>
      </c>
      <c r="U262" s="60">
        <v>0</v>
      </c>
      <c r="V262" s="58">
        <v>2.5</v>
      </c>
      <c r="W262" s="59">
        <v>0</v>
      </c>
      <c r="X262" s="58">
        <v>0.5</v>
      </c>
      <c r="Y262" s="58">
        <v>3</v>
      </c>
      <c r="Z262" s="59">
        <f>SUM(M262:Y262)</f>
        <v>36</v>
      </c>
      <c r="AA262" s="59">
        <f>SUM(U262:X262)</f>
        <v>3</v>
      </c>
      <c r="AC262" s="59">
        <v>0</v>
      </c>
      <c r="AD262" s="58">
        <v>10</v>
      </c>
      <c r="AE262" s="58">
        <v>20</v>
      </c>
      <c r="AF262" s="58">
        <v>4</v>
      </c>
      <c r="AG262" s="58">
        <v>51</v>
      </c>
      <c r="AH262" s="59" t="s">
        <v>535</v>
      </c>
      <c r="AI262" s="58">
        <v>11</v>
      </c>
      <c r="AJ262" s="58">
        <v>1</v>
      </c>
      <c r="AK262" s="59" t="s">
        <v>536</v>
      </c>
      <c r="AL262" s="59">
        <f>IF(OR(NOT(ISBLANK(V262)),NOT(ISBLANK(W262)),NOT(ISBLANK(X262)),NOT(ISBLANK(Y262)),AD262=2,AD262=3),1,0)</f>
        <v>1</v>
      </c>
      <c r="AM262" s="59" t="s">
        <v>27</v>
      </c>
      <c r="AN262" s="59" t="s">
        <v>680</v>
      </c>
      <c r="AO262" s="58">
        <v>24</v>
      </c>
      <c r="AP262" s="59" t="s">
        <v>677</v>
      </c>
      <c r="AQ262" s="59" t="s">
        <v>679</v>
      </c>
      <c r="AR262" s="59" t="s">
        <v>27</v>
      </c>
      <c r="AS262" s="59" t="s">
        <v>681</v>
      </c>
      <c r="AT262" s="59" t="s">
        <v>27</v>
      </c>
      <c r="AU262" s="59" t="s">
        <v>27</v>
      </c>
      <c r="AV262" s="59" t="s">
        <v>27</v>
      </c>
      <c r="AW262" s="62"/>
      <c r="AX262" s="62" t="s">
        <v>747</v>
      </c>
      <c r="AY262" s="62"/>
      <c r="AZ262" s="62">
        <f>IF(Z262&gt;0,AY262/Z262,"")</f>
        <v>0</v>
      </c>
      <c r="BA262" s="62" t="str">
        <f>IF(AY262&gt;0,Z262/AY262,"")</f>
        <v/>
      </c>
      <c r="BB262" s="62"/>
      <c r="BC262" s="62">
        <v>28</v>
      </c>
      <c r="BD262">
        <v>0.48907681465821001</v>
      </c>
      <c r="BE262" s="62"/>
      <c r="BF262" s="62"/>
      <c r="BG262" s="62"/>
      <c r="BH262" s="120"/>
      <c r="BI262" s="50"/>
      <c r="BJ262" s="50"/>
      <c r="BL262" s="50"/>
      <c r="BM262" s="50"/>
      <c r="BN262" s="50"/>
      <c r="BO262" s="50"/>
      <c r="BP262" s="50"/>
      <c r="BQ262" s="50"/>
      <c r="BR262" s="50"/>
      <c r="BS262" s="50"/>
      <c r="BT262" s="50"/>
      <c r="BU262" s="50"/>
      <c r="BV262" s="50"/>
      <c r="BW262" s="50"/>
      <c r="BX262" s="50"/>
      <c r="BY262" s="50"/>
      <c r="BZ262" s="50"/>
      <c r="CA262" s="50"/>
      <c r="CB262" s="50"/>
      <c r="CC262" s="50"/>
      <c r="CD262" s="50"/>
      <c r="CE262" s="50"/>
      <c r="CF262" s="50"/>
      <c r="CG262" s="50"/>
      <c r="CH262" s="50"/>
      <c r="CI262" s="50"/>
    </row>
    <row r="263" spans="1:87" ht="14.25" customHeight="1" x14ac:dyDescent="0.25">
      <c r="A263" s="58">
        <v>34</v>
      </c>
      <c r="B263" s="59" t="s">
        <v>78</v>
      </c>
      <c r="C263" s="59" t="s">
        <v>28</v>
      </c>
      <c r="D263" s="59" t="s">
        <v>38</v>
      </c>
      <c r="E263" s="59"/>
      <c r="F263" s="59" t="s">
        <v>500</v>
      </c>
      <c r="G263" s="58">
        <v>29</v>
      </c>
      <c r="H263" s="58">
        <v>120</v>
      </c>
      <c r="I263" s="59" t="s">
        <v>98</v>
      </c>
      <c r="J263" s="58">
        <v>871611960</v>
      </c>
      <c r="K263" s="58">
        <v>2.0499999999999998</v>
      </c>
      <c r="L263" s="58">
        <v>0.41</v>
      </c>
      <c r="M263" s="60">
        <v>0</v>
      </c>
      <c r="N263" s="60">
        <v>0</v>
      </c>
      <c r="O263" s="60">
        <v>0</v>
      </c>
      <c r="P263" s="60">
        <v>0</v>
      </c>
      <c r="Q263" s="60">
        <v>0</v>
      </c>
      <c r="R263" s="60">
        <v>0</v>
      </c>
      <c r="S263" s="60">
        <v>0</v>
      </c>
      <c r="T263" s="60">
        <v>0</v>
      </c>
      <c r="U263" s="60">
        <v>0</v>
      </c>
      <c r="V263" s="60">
        <v>0</v>
      </c>
      <c r="W263" s="59">
        <v>0</v>
      </c>
      <c r="X263" s="60">
        <v>0</v>
      </c>
      <c r="Y263" s="60">
        <v>0</v>
      </c>
      <c r="Z263" s="59">
        <f>SUM(M263:Y263)</f>
        <v>0</v>
      </c>
      <c r="AA263" s="59">
        <f>SUM(U263:X263)</f>
        <v>0</v>
      </c>
      <c r="AB263" t="s">
        <v>782</v>
      </c>
      <c r="AC263" s="61">
        <v>3</v>
      </c>
      <c r="AD263" s="58">
        <v>0</v>
      </c>
      <c r="AE263" s="58">
        <v>0</v>
      </c>
      <c r="AF263" s="58">
        <v>0</v>
      </c>
      <c r="AG263" s="58">
        <v>0</v>
      </c>
      <c r="AH263" s="59" t="s">
        <v>503</v>
      </c>
      <c r="AI263" s="58">
        <v>25</v>
      </c>
      <c r="AJ263" s="60"/>
      <c r="AK263" s="59" t="s">
        <v>537</v>
      </c>
      <c r="AL263" s="59">
        <f>IF(OR(NOT(ISBLANK(V263)),NOT(ISBLANK(W263)),NOT(ISBLANK(X263)),NOT(ISBLANK(Y263)),AD263=2,AD263=3),1,0)</f>
        <v>1</v>
      </c>
      <c r="AM263" s="59" t="s">
        <v>27</v>
      </c>
      <c r="AN263" s="59" t="s">
        <v>673</v>
      </c>
      <c r="AO263" s="58">
        <v>28</v>
      </c>
      <c r="AP263" s="59" t="s">
        <v>677</v>
      </c>
      <c r="AQ263" s="59" t="s">
        <v>685</v>
      </c>
      <c r="AR263" s="59" t="s">
        <v>27</v>
      </c>
      <c r="AS263" s="59" t="s">
        <v>686</v>
      </c>
      <c r="AT263" s="59" t="s">
        <v>27</v>
      </c>
      <c r="AU263" s="59" t="s">
        <v>27</v>
      </c>
      <c r="AV263" s="59" t="s">
        <v>27</v>
      </c>
      <c r="AW263" s="62"/>
      <c r="AX263" s="62" t="s">
        <v>747</v>
      </c>
      <c r="AY263" s="62">
        <v>2.6909999999999998</v>
      </c>
      <c r="AZ263" s="62" t="str">
        <f>IF(Z263&gt;0,AY263/Z263,"")</f>
        <v/>
      </c>
      <c r="BA263" s="62">
        <f>IF(AY263&gt;0,Z263/AY263,"")</f>
        <v>0</v>
      </c>
      <c r="BB263" s="62">
        <v>2.0310000000000001</v>
      </c>
      <c r="BC263" s="62"/>
      <c r="BE263" s="62"/>
      <c r="BF263" s="62"/>
      <c r="BG263" s="62"/>
      <c r="BH263" s="120">
        <v>0.78500000000000003</v>
      </c>
      <c r="BI263" s="50"/>
      <c r="BJ263" s="50"/>
      <c r="BL263" s="50"/>
      <c r="BM263" s="50"/>
      <c r="BN263" s="50"/>
      <c r="BO263" s="50"/>
      <c r="BP263" s="50"/>
      <c r="BQ263" s="50"/>
      <c r="BR263" s="50"/>
      <c r="BS263" s="50"/>
      <c r="BT263" s="50"/>
      <c r="BU263" s="50"/>
      <c r="BV263" s="50"/>
      <c r="BW263" s="50"/>
      <c r="BX263" s="50"/>
      <c r="BY263" s="50"/>
      <c r="BZ263" s="50"/>
      <c r="CA263" s="50"/>
      <c r="CB263" s="50"/>
      <c r="CC263" s="50"/>
      <c r="CD263" s="50"/>
      <c r="CE263" s="50"/>
      <c r="CF263" s="50"/>
      <c r="CG263" s="50"/>
      <c r="CH263" s="50"/>
      <c r="CI263" s="50"/>
    </row>
    <row r="264" spans="1:87" ht="14.25" customHeight="1" x14ac:dyDescent="0.25">
      <c r="A264" s="58">
        <v>50</v>
      </c>
      <c r="B264" s="59" t="s">
        <v>78</v>
      </c>
      <c r="C264" s="59" t="s">
        <v>28</v>
      </c>
      <c r="D264" s="59" t="s">
        <v>38</v>
      </c>
      <c r="E264" s="59"/>
      <c r="F264" s="59" t="s">
        <v>500</v>
      </c>
      <c r="G264" s="58">
        <v>29</v>
      </c>
      <c r="H264" s="58">
        <v>120</v>
      </c>
      <c r="I264" s="59" t="s">
        <v>101</v>
      </c>
      <c r="J264" s="58">
        <v>17888851</v>
      </c>
      <c r="K264" s="58">
        <v>2</v>
      </c>
      <c r="L264" s="58">
        <v>0.4</v>
      </c>
      <c r="M264" s="58">
        <v>4</v>
      </c>
      <c r="N264" s="60">
        <v>0</v>
      </c>
      <c r="O264" s="60">
        <v>0</v>
      </c>
      <c r="P264" s="58">
        <v>9</v>
      </c>
      <c r="Q264" s="58">
        <v>4</v>
      </c>
      <c r="R264" s="60">
        <v>0</v>
      </c>
      <c r="S264" s="58">
        <v>4</v>
      </c>
      <c r="T264" s="60">
        <v>0</v>
      </c>
      <c r="U264" s="60">
        <v>0</v>
      </c>
      <c r="V264" s="58">
        <v>0.5</v>
      </c>
      <c r="W264" s="59">
        <v>0</v>
      </c>
      <c r="X264" s="58">
        <v>0.5</v>
      </c>
      <c r="Y264" s="58">
        <v>1</v>
      </c>
      <c r="Z264" s="59">
        <f>SUM(M264:Y264)</f>
        <v>23</v>
      </c>
      <c r="AA264" s="59">
        <f>SUM(U264:X264)</f>
        <v>1</v>
      </c>
      <c r="AB264" t="s">
        <v>783</v>
      </c>
      <c r="AC264" s="59">
        <v>0</v>
      </c>
      <c r="AD264" s="58">
        <v>5</v>
      </c>
      <c r="AE264" s="58">
        <v>1</v>
      </c>
      <c r="AF264" s="58">
        <v>1</v>
      </c>
      <c r="AG264" s="58">
        <v>8</v>
      </c>
      <c r="AH264" s="59" t="s">
        <v>503</v>
      </c>
      <c r="AI264" s="58">
        <v>25</v>
      </c>
      <c r="AJ264" s="60"/>
      <c r="AK264" s="59" t="s">
        <v>538</v>
      </c>
      <c r="AL264" s="59">
        <f>IF(OR(NOT(ISBLANK(V264)),NOT(ISBLANK(W264)),NOT(ISBLANK(X264)),NOT(ISBLANK(Y264)),AD264=2,AD264=3),1,0)</f>
        <v>1</v>
      </c>
      <c r="AM264" s="59" t="s">
        <v>27</v>
      </c>
      <c r="AN264" s="59" t="s">
        <v>680</v>
      </c>
      <c r="AO264" s="58">
        <v>30</v>
      </c>
      <c r="AP264" s="59" t="s">
        <v>674</v>
      </c>
      <c r="AQ264" s="59" t="s">
        <v>687</v>
      </c>
      <c r="AR264" s="59" t="s">
        <v>27</v>
      </c>
      <c r="AS264" s="59" t="s">
        <v>688</v>
      </c>
      <c r="AT264" s="59" t="s">
        <v>27</v>
      </c>
      <c r="AU264" s="59" t="s">
        <v>27</v>
      </c>
      <c r="AV264" s="59" t="s">
        <v>27</v>
      </c>
      <c r="AW264" s="62"/>
      <c r="AX264" s="62" t="s">
        <v>748</v>
      </c>
      <c r="AY264" s="62">
        <v>8.5280000000000005</v>
      </c>
      <c r="AZ264" s="62">
        <f>IF(Z264&gt;0,AY264/Z264,"")</f>
        <v>0.37078260869565222</v>
      </c>
      <c r="BA264" s="62">
        <f>IF(AY264&gt;0,Z264/AY264,"")</f>
        <v>2.6969981238273921</v>
      </c>
      <c r="BB264" s="62">
        <v>7.5030000000000001</v>
      </c>
      <c r="BC264" s="62">
        <v>29</v>
      </c>
      <c r="BD264">
        <v>0.69560315670800454</v>
      </c>
      <c r="BE264" s="62"/>
      <c r="BF264" s="62"/>
      <c r="BG264" s="62"/>
      <c r="BH264" s="120">
        <v>7.5030000000000001</v>
      </c>
      <c r="BI264" s="18"/>
      <c r="BJ264" s="18"/>
      <c r="BL264" s="18"/>
      <c r="BM264" s="18"/>
      <c r="BN264" s="18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</row>
    <row r="265" spans="1:87" ht="14.25" customHeight="1" x14ac:dyDescent="0.25">
      <c r="A265" s="58">
        <v>66</v>
      </c>
      <c r="B265" s="59" t="s">
        <v>78</v>
      </c>
      <c r="C265" s="59" t="s">
        <v>28</v>
      </c>
      <c r="D265" s="59" t="s">
        <v>38</v>
      </c>
      <c r="E265" s="59"/>
      <c r="F265" s="59" t="s">
        <v>500</v>
      </c>
      <c r="G265" s="58">
        <v>29</v>
      </c>
      <c r="H265" s="58">
        <v>120</v>
      </c>
      <c r="I265" s="59" t="s">
        <v>104</v>
      </c>
      <c r="J265" s="58">
        <v>134766397</v>
      </c>
      <c r="K265" s="58">
        <v>2.2000000000000002</v>
      </c>
      <c r="L265" s="58">
        <v>0.44</v>
      </c>
      <c r="M265" s="58">
        <v>1</v>
      </c>
      <c r="N265" s="60">
        <v>0</v>
      </c>
      <c r="O265" s="60">
        <v>0</v>
      </c>
      <c r="P265" s="58">
        <v>1</v>
      </c>
      <c r="Q265" s="60">
        <v>0</v>
      </c>
      <c r="R265" s="60">
        <v>0</v>
      </c>
      <c r="S265" s="60">
        <v>0</v>
      </c>
      <c r="T265" s="60">
        <v>0</v>
      </c>
      <c r="U265" s="60">
        <v>0</v>
      </c>
      <c r="V265" s="60">
        <v>0</v>
      </c>
      <c r="W265" s="59">
        <v>0</v>
      </c>
      <c r="X265" s="60">
        <v>0</v>
      </c>
      <c r="Y265" s="60">
        <v>0</v>
      </c>
      <c r="Z265" s="59">
        <f>SUM(M265:Y265)</f>
        <v>2</v>
      </c>
      <c r="AA265" s="59">
        <f>SUM(U265:X265)</f>
        <v>0</v>
      </c>
      <c r="AB265" t="s">
        <v>781</v>
      </c>
      <c r="AC265" s="61">
        <v>3</v>
      </c>
      <c r="AD265" s="58">
        <v>0</v>
      </c>
      <c r="AE265" s="58">
        <v>2</v>
      </c>
      <c r="AF265" s="58">
        <v>0</v>
      </c>
      <c r="AG265" s="58">
        <v>3</v>
      </c>
      <c r="AH265" s="59" t="s">
        <v>503</v>
      </c>
      <c r="AI265" s="58">
        <v>25</v>
      </c>
      <c r="AJ265" s="60"/>
      <c r="AK265" s="59" t="s">
        <v>539</v>
      </c>
      <c r="AL265" s="59">
        <f>IF(OR(NOT(ISBLANK(V265)),NOT(ISBLANK(W265)),NOT(ISBLANK(X265)),NOT(ISBLANK(Y265)),AD265=2,AD265=3),1,0)</f>
        <v>1</v>
      </c>
      <c r="AM265" s="59" t="s">
        <v>27</v>
      </c>
      <c r="AN265" s="59" t="s">
        <v>673</v>
      </c>
      <c r="AO265" s="58">
        <v>20</v>
      </c>
      <c r="AP265" s="59" t="s">
        <v>674</v>
      </c>
      <c r="AQ265" s="59" t="s">
        <v>689</v>
      </c>
      <c r="AR265" s="59" t="s">
        <v>27</v>
      </c>
      <c r="AS265" s="59" t="s">
        <v>27</v>
      </c>
      <c r="AT265" s="59" t="s">
        <v>27</v>
      </c>
      <c r="AU265" s="59" t="s">
        <v>27</v>
      </c>
      <c r="AV265" s="59" t="s">
        <v>27</v>
      </c>
      <c r="AW265" s="62"/>
      <c r="AX265" s="62" t="s">
        <v>747</v>
      </c>
      <c r="AY265" s="62">
        <v>4.0629999999999997</v>
      </c>
      <c r="AZ265" s="62">
        <f>IF(Z265&gt;0,AY265/Z265,"")</f>
        <v>2.0314999999999999</v>
      </c>
      <c r="BA265" s="62">
        <f>IF(AY265&gt;0,Z265/AY265,"")</f>
        <v>0.49224710804824023</v>
      </c>
      <c r="BB265" s="62">
        <v>2.7320000000000002</v>
      </c>
      <c r="BC265" s="62">
        <v>4</v>
      </c>
      <c r="BD265">
        <v>0</v>
      </c>
      <c r="BE265" s="62"/>
      <c r="BF265" s="62"/>
      <c r="BG265" s="62"/>
      <c r="BH265" s="120">
        <v>2.7320000000000002</v>
      </c>
      <c r="BI265" s="18"/>
      <c r="BJ265" s="18"/>
      <c r="BL265" s="18"/>
      <c r="BM265" s="18"/>
      <c r="BN265" s="18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</row>
    <row r="266" spans="1:87" ht="14.25" customHeight="1" x14ac:dyDescent="0.25">
      <c r="A266" s="58">
        <v>89</v>
      </c>
      <c r="B266" s="59" t="s">
        <v>78</v>
      </c>
      <c r="C266" s="59" t="s">
        <v>26</v>
      </c>
      <c r="D266" s="59" t="s">
        <v>38</v>
      </c>
      <c r="E266" s="59"/>
      <c r="F266" s="59" t="s">
        <v>500</v>
      </c>
      <c r="G266" s="58">
        <v>29</v>
      </c>
      <c r="H266" s="58">
        <v>120</v>
      </c>
      <c r="I266" s="59" t="s">
        <v>106</v>
      </c>
      <c r="J266" s="58">
        <v>90153375</v>
      </c>
      <c r="K266" s="58">
        <v>1.93333333333333</v>
      </c>
      <c r="L266" s="58">
        <v>0.38666666666666699</v>
      </c>
      <c r="M266" s="58">
        <v>1</v>
      </c>
      <c r="N266" s="60">
        <v>0</v>
      </c>
      <c r="O266" s="60">
        <v>0</v>
      </c>
      <c r="P266" s="58">
        <v>1</v>
      </c>
      <c r="Q266" s="60">
        <v>0</v>
      </c>
      <c r="R266" s="60">
        <v>0</v>
      </c>
      <c r="S266" s="60">
        <v>0</v>
      </c>
      <c r="T266" s="60">
        <v>0</v>
      </c>
      <c r="U266" s="60">
        <v>0</v>
      </c>
      <c r="V266" s="60">
        <v>0</v>
      </c>
      <c r="W266" s="59">
        <v>0</v>
      </c>
      <c r="X266" s="60">
        <v>0</v>
      </c>
      <c r="Y266" s="60">
        <v>0</v>
      </c>
      <c r="Z266" s="59">
        <f>SUM(M266:Y266)</f>
        <v>2</v>
      </c>
      <c r="AA266" s="59">
        <f>SUM(U266:X266)</f>
        <v>0</v>
      </c>
      <c r="AB266" t="s">
        <v>783</v>
      </c>
      <c r="AC266" s="61">
        <v>3</v>
      </c>
      <c r="AD266" s="58">
        <v>0</v>
      </c>
      <c r="AE266" s="58">
        <v>1</v>
      </c>
      <c r="AF266" s="58">
        <v>0</v>
      </c>
      <c r="AG266" s="58">
        <v>2</v>
      </c>
      <c r="AH266" s="59" t="s">
        <v>503</v>
      </c>
      <c r="AI266" s="58">
        <v>25</v>
      </c>
      <c r="AJ266" s="60"/>
      <c r="AK266" s="59" t="s">
        <v>540</v>
      </c>
      <c r="AL266" s="59">
        <f>IF(OR(NOT(ISBLANK(V266)),NOT(ISBLANK(W266)),NOT(ISBLANK(X266)),NOT(ISBLANK(Y266)),AD266=2,AD266=3),1,0)</f>
        <v>1</v>
      </c>
      <c r="AM266" s="59" t="s">
        <v>27</v>
      </c>
      <c r="AN266" s="59" t="s">
        <v>673</v>
      </c>
      <c r="AO266" s="58">
        <v>18</v>
      </c>
      <c r="AP266" s="59" t="s">
        <v>677</v>
      </c>
      <c r="AQ266" s="59" t="s">
        <v>690</v>
      </c>
      <c r="AR266" s="59" t="s">
        <v>27</v>
      </c>
      <c r="AS266" s="59" t="s">
        <v>27</v>
      </c>
      <c r="AT266" s="59" t="s">
        <v>27</v>
      </c>
      <c r="AU266" s="59" t="s">
        <v>27</v>
      </c>
      <c r="AV266" s="59" t="s">
        <v>27</v>
      </c>
      <c r="AW266" s="62"/>
      <c r="AX266" s="62" t="s">
        <v>747</v>
      </c>
      <c r="AY266" s="62">
        <v>7.5780000000000003</v>
      </c>
      <c r="AZ266" s="62">
        <f>IF(Z266&gt;0,AY266/Z266,"")</f>
        <v>3.7890000000000001</v>
      </c>
      <c r="BA266" s="62">
        <f>IF(AY266&gt;0,Z266/AY266,"")</f>
        <v>0.26392187912377935</v>
      </c>
      <c r="BB266" s="62">
        <v>6.9130000000000003</v>
      </c>
      <c r="BC266" s="62">
        <v>29</v>
      </c>
      <c r="BD266">
        <v>0</v>
      </c>
      <c r="BE266" s="62" t="s">
        <v>783</v>
      </c>
      <c r="BF266" s="62">
        <v>1</v>
      </c>
      <c r="BG266" s="62"/>
      <c r="BH266" s="120">
        <v>6.9130000000000003</v>
      </c>
      <c r="BI266" s="18"/>
      <c r="BJ266" s="18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</row>
    <row r="267" spans="1:87" ht="14.25" customHeight="1" x14ac:dyDescent="0.25">
      <c r="A267" s="58">
        <v>117</v>
      </c>
      <c r="B267" s="59" t="s">
        <v>78</v>
      </c>
      <c r="C267" s="59" t="s">
        <v>28</v>
      </c>
      <c r="D267" s="59" t="s">
        <v>38</v>
      </c>
      <c r="E267" s="59"/>
      <c r="F267" s="59" t="s">
        <v>500</v>
      </c>
      <c r="G267" s="58">
        <v>29</v>
      </c>
      <c r="H267" s="58">
        <v>120</v>
      </c>
      <c r="I267" s="59" t="s">
        <v>114</v>
      </c>
      <c r="J267" s="58">
        <v>17888853</v>
      </c>
      <c r="K267" s="58">
        <v>2</v>
      </c>
      <c r="L267" s="58">
        <v>0.4</v>
      </c>
      <c r="M267" s="60">
        <v>0</v>
      </c>
      <c r="N267" s="60">
        <v>0</v>
      </c>
      <c r="O267" s="60">
        <v>0</v>
      </c>
      <c r="P267" s="60">
        <v>0</v>
      </c>
      <c r="Q267" s="60">
        <v>0</v>
      </c>
      <c r="R267" s="60">
        <v>0</v>
      </c>
      <c r="S267" s="60">
        <v>0</v>
      </c>
      <c r="T267" s="60">
        <v>0</v>
      </c>
      <c r="U267" s="60">
        <v>0</v>
      </c>
      <c r="V267" s="60">
        <v>0</v>
      </c>
      <c r="W267" s="59">
        <v>0</v>
      </c>
      <c r="X267" s="60">
        <v>0</v>
      </c>
      <c r="Y267" s="60">
        <v>0</v>
      </c>
      <c r="Z267" s="59">
        <f>SUM(M267:Y267)</f>
        <v>0</v>
      </c>
      <c r="AA267" s="59">
        <f>SUM(U267:X267)</f>
        <v>0</v>
      </c>
      <c r="AB267" t="s">
        <v>783</v>
      </c>
      <c r="AC267" s="61">
        <v>3</v>
      </c>
      <c r="AD267" s="58">
        <v>0</v>
      </c>
      <c r="AE267" s="58">
        <v>0</v>
      </c>
      <c r="AF267" s="58">
        <v>0</v>
      </c>
      <c r="AG267" s="58">
        <v>0</v>
      </c>
      <c r="AH267" s="59" t="s">
        <v>503</v>
      </c>
      <c r="AI267" s="58">
        <v>25</v>
      </c>
      <c r="AJ267" s="60"/>
      <c r="AK267" s="59" t="s">
        <v>115</v>
      </c>
      <c r="AL267" s="59">
        <f>IF(OR(NOT(ISBLANK(V267)),NOT(ISBLANK(W267)),NOT(ISBLANK(X267)),NOT(ISBLANK(Y267)),AD267=2,AD267=3),1,0)</f>
        <v>1</v>
      </c>
      <c r="AM267" s="59" t="s">
        <v>27</v>
      </c>
      <c r="AN267" s="59" t="s">
        <v>680</v>
      </c>
      <c r="AO267" s="58">
        <v>30</v>
      </c>
      <c r="AP267" s="59" t="s">
        <v>674</v>
      </c>
      <c r="AQ267" s="59" t="s">
        <v>687</v>
      </c>
      <c r="AR267" s="59" t="s">
        <v>27</v>
      </c>
      <c r="AS267" s="59" t="s">
        <v>688</v>
      </c>
      <c r="AT267" s="59" t="s">
        <v>27</v>
      </c>
      <c r="AU267" s="59" t="s">
        <v>27</v>
      </c>
      <c r="AV267" s="59" t="s">
        <v>27</v>
      </c>
      <c r="AW267" s="62"/>
      <c r="AX267" s="62" t="s">
        <v>748</v>
      </c>
      <c r="AY267" s="62">
        <v>6.3090000000000002</v>
      </c>
      <c r="AZ267" s="62" t="str">
        <f>IF(Z267&gt;0,AY267/Z267,"")</f>
        <v/>
      </c>
      <c r="BA267" s="62">
        <f>IF(AY267&gt;0,Z267/AY267,"")</f>
        <v>0</v>
      </c>
      <c r="BB267" s="62">
        <v>5.6530000000000005</v>
      </c>
      <c r="BC267" s="62">
        <v>87</v>
      </c>
      <c r="BE267" s="62" t="s">
        <v>783</v>
      </c>
      <c r="BF267" s="62">
        <v>1</v>
      </c>
      <c r="BG267" s="62"/>
      <c r="BH267" s="120">
        <v>5.6530000000000005</v>
      </c>
      <c r="BI267" s="18"/>
      <c r="BJ267" s="18"/>
      <c r="BL267" s="18"/>
      <c r="BM267" s="18"/>
      <c r="BN267" s="18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</row>
    <row r="268" spans="1:87" ht="14.25" customHeight="1" x14ac:dyDescent="0.25">
      <c r="A268" s="58">
        <v>143</v>
      </c>
      <c r="B268" s="59" t="s">
        <v>78</v>
      </c>
      <c r="C268" s="59" t="s">
        <v>26</v>
      </c>
      <c r="D268" s="59" t="s">
        <v>38</v>
      </c>
      <c r="E268" s="59"/>
      <c r="F268" s="59" t="s">
        <v>500</v>
      </c>
      <c r="G268" s="58">
        <v>29</v>
      </c>
      <c r="H268" s="58">
        <v>120</v>
      </c>
      <c r="I268" s="59" t="s">
        <v>111</v>
      </c>
      <c r="J268" s="58">
        <v>134763219</v>
      </c>
      <c r="K268" s="58">
        <v>0</v>
      </c>
      <c r="L268" s="58">
        <v>0</v>
      </c>
      <c r="M268" s="58">
        <v>30</v>
      </c>
      <c r="N268" s="60">
        <v>0</v>
      </c>
      <c r="O268" s="58">
        <v>15</v>
      </c>
      <c r="P268" s="58">
        <v>47</v>
      </c>
      <c r="Q268" s="58">
        <v>16</v>
      </c>
      <c r="R268" s="60">
        <v>0</v>
      </c>
      <c r="S268" s="58">
        <v>16</v>
      </c>
      <c r="T268" s="60">
        <v>0</v>
      </c>
      <c r="U268" s="58">
        <v>12</v>
      </c>
      <c r="V268" s="58">
        <v>13.5</v>
      </c>
      <c r="W268" s="59">
        <v>0</v>
      </c>
      <c r="X268" s="58">
        <v>3.5</v>
      </c>
      <c r="Y268" s="58">
        <v>29</v>
      </c>
      <c r="Z268" s="59">
        <f>SUM(M268:Y268)</f>
        <v>182</v>
      </c>
      <c r="AA268" s="59">
        <f>SUM(U268:X268)</f>
        <v>29</v>
      </c>
      <c r="AC268" s="59">
        <v>0</v>
      </c>
      <c r="AD268" s="58">
        <v>10</v>
      </c>
      <c r="AE268" s="58">
        <v>18</v>
      </c>
      <c r="AF268" s="58">
        <v>1</v>
      </c>
      <c r="AG268" s="58">
        <v>57</v>
      </c>
      <c r="AH268" s="59" t="s">
        <v>93</v>
      </c>
      <c r="AI268" s="58">
        <v>2</v>
      </c>
      <c r="AJ268" s="60"/>
      <c r="AK268" s="59" t="s">
        <v>541</v>
      </c>
      <c r="AL268" s="59">
        <f>IF(OR(NOT(ISBLANK(V268)),NOT(ISBLANK(W268)),NOT(ISBLANK(X268)),NOT(ISBLANK(Y268)),AD268=2,AD268=3),1,0)</f>
        <v>1</v>
      </c>
      <c r="AM268" s="59" t="s">
        <v>27</v>
      </c>
      <c r="AN268" s="59" t="s">
        <v>673</v>
      </c>
      <c r="AO268" s="58">
        <v>23</v>
      </c>
      <c r="AP268" s="59" t="s">
        <v>677</v>
      </c>
      <c r="AQ268" s="59" t="s">
        <v>691</v>
      </c>
      <c r="AR268" s="59" t="s">
        <v>27</v>
      </c>
      <c r="AS268" s="59" t="s">
        <v>27</v>
      </c>
      <c r="AT268" s="59" t="s">
        <v>27</v>
      </c>
      <c r="AU268" s="59" t="s">
        <v>27</v>
      </c>
      <c r="AV268" s="59" t="s">
        <v>27</v>
      </c>
      <c r="AW268" s="62"/>
      <c r="AX268" s="62" t="s">
        <v>747</v>
      </c>
      <c r="AY268" s="62">
        <v>20.177</v>
      </c>
      <c r="AZ268" s="62">
        <f>IF(Z268&gt;0,AY268/Z268,"")</f>
        <v>0.11086263736263736</v>
      </c>
      <c r="BA268" s="62">
        <f>IF(AY268&gt;0,Z268/AY268,"")</f>
        <v>9.0201714823809294</v>
      </c>
      <c r="BB268" s="62"/>
      <c r="BC268" s="62">
        <v>120</v>
      </c>
      <c r="BD268">
        <v>0.59934954313148525</v>
      </c>
      <c r="BE268" s="62"/>
      <c r="BF268" s="62"/>
      <c r="BG268" s="62"/>
      <c r="BH268" s="120"/>
      <c r="BI268" s="18"/>
      <c r="BJ268" s="18"/>
      <c r="BL268" s="18"/>
      <c r="BM268" s="18"/>
      <c r="BN268" s="18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</row>
    <row r="269" spans="1:87" ht="14.25" customHeight="1" x14ac:dyDescent="0.25">
      <c r="A269" s="58">
        <v>145</v>
      </c>
      <c r="B269" s="59" t="s">
        <v>78</v>
      </c>
      <c r="C269" s="59" t="s">
        <v>26</v>
      </c>
      <c r="D269" s="59" t="s">
        <v>38</v>
      </c>
      <c r="E269" s="59"/>
      <c r="F269" s="59" t="s">
        <v>500</v>
      </c>
      <c r="G269" s="58">
        <v>29</v>
      </c>
      <c r="H269" s="58">
        <v>120</v>
      </c>
      <c r="I269" s="59" t="s">
        <v>118</v>
      </c>
      <c r="J269" s="58">
        <v>10238105208</v>
      </c>
      <c r="K269" s="58">
        <v>0</v>
      </c>
      <c r="L269" s="58">
        <v>0</v>
      </c>
      <c r="M269" s="60">
        <v>0</v>
      </c>
      <c r="N269" s="60">
        <v>0</v>
      </c>
      <c r="O269" s="60">
        <v>0</v>
      </c>
      <c r="P269" s="60">
        <v>0</v>
      </c>
      <c r="Q269" s="60">
        <v>0</v>
      </c>
      <c r="R269" s="60">
        <v>0</v>
      </c>
      <c r="S269" s="60">
        <v>0</v>
      </c>
      <c r="T269" s="60">
        <v>0</v>
      </c>
      <c r="U269" s="60">
        <v>0</v>
      </c>
      <c r="V269" s="60">
        <v>0</v>
      </c>
      <c r="W269" s="59">
        <v>0</v>
      </c>
      <c r="X269" s="60">
        <v>0</v>
      </c>
      <c r="Y269" s="60">
        <v>0</v>
      </c>
      <c r="Z269" s="59">
        <f>SUM(M269:Y269)</f>
        <v>0</v>
      </c>
      <c r="AA269" s="59">
        <f>SUM(U269:X269)</f>
        <v>0</v>
      </c>
      <c r="AC269" s="61">
        <v>2</v>
      </c>
      <c r="AD269" s="58">
        <v>0</v>
      </c>
      <c r="AE269" s="58">
        <v>0</v>
      </c>
      <c r="AF269" s="58">
        <v>0</v>
      </c>
      <c r="AG269" s="58">
        <v>0</v>
      </c>
      <c r="AH269" s="59" t="s">
        <v>503</v>
      </c>
      <c r="AI269" s="58">
        <v>25</v>
      </c>
      <c r="AJ269" s="60"/>
      <c r="AK269" s="59" t="s">
        <v>346</v>
      </c>
      <c r="AL269" s="59">
        <f>IF(OR(NOT(ISBLANK(V269)),NOT(ISBLANK(W269)),NOT(ISBLANK(X269)),NOT(ISBLANK(Y269)),AD269=2,AD269=3),1,0)</f>
        <v>1</v>
      </c>
      <c r="AM269" s="59" t="s">
        <v>27</v>
      </c>
      <c r="AN269" s="59" t="s">
        <v>673</v>
      </c>
      <c r="AO269" s="58">
        <v>29</v>
      </c>
      <c r="AP269" s="59" t="s">
        <v>677</v>
      </c>
      <c r="AQ269" s="59" t="s">
        <v>691</v>
      </c>
      <c r="AR269" s="59" t="s">
        <v>27</v>
      </c>
      <c r="AS269" s="59" t="s">
        <v>27</v>
      </c>
      <c r="AT269" s="59" t="s">
        <v>692</v>
      </c>
      <c r="AU269" s="59" t="s">
        <v>27</v>
      </c>
      <c r="AV269" s="59" t="s">
        <v>27</v>
      </c>
      <c r="AW269" s="62"/>
      <c r="AX269" s="62" t="s">
        <v>746</v>
      </c>
      <c r="AY269" s="62">
        <v>3.722</v>
      </c>
      <c r="AZ269" s="62" t="str">
        <f>IF(Z269&gt;0,AY269/Z269,"")</f>
        <v/>
      </c>
      <c r="BA269" s="62">
        <f>IF(AY269&gt;0,Z269/AY269,"")</f>
        <v>0</v>
      </c>
      <c r="BB269" s="62"/>
      <c r="BC269" s="62">
        <v>87</v>
      </c>
      <c r="BE269" s="62"/>
      <c r="BF269" s="62"/>
      <c r="BG269" s="62"/>
      <c r="BH269" s="120"/>
      <c r="BI269" s="50"/>
      <c r="BJ269" s="50"/>
      <c r="BL269" s="50"/>
      <c r="BM269" s="50"/>
      <c r="BN269" s="50"/>
      <c r="BO269" s="50"/>
      <c r="BP269" s="50"/>
      <c r="BQ269" s="50"/>
      <c r="BR269" s="50"/>
      <c r="BS269" s="50"/>
      <c r="BT269" s="50"/>
      <c r="BU269" s="50"/>
      <c r="BV269" s="50"/>
      <c r="BW269" s="50"/>
      <c r="BX269" s="50"/>
      <c r="BY269" s="50"/>
      <c r="BZ269" s="50"/>
      <c r="CA269" s="50"/>
      <c r="CB269" s="50"/>
      <c r="CC269" s="50"/>
      <c r="CD269" s="50"/>
      <c r="CE269" s="50"/>
      <c r="CF269" s="50"/>
      <c r="CG269" s="50"/>
      <c r="CH269" s="50"/>
      <c r="CI269" s="50"/>
    </row>
    <row r="270" spans="1:87" ht="14.25" customHeight="1" x14ac:dyDescent="0.25">
      <c r="A270" s="58">
        <v>163</v>
      </c>
      <c r="B270" s="59" t="s">
        <v>78</v>
      </c>
      <c r="C270" s="59" t="s">
        <v>26</v>
      </c>
      <c r="D270" s="59" t="s">
        <v>38</v>
      </c>
      <c r="E270" s="59"/>
      <c r="F270" s="59" t="s">
        <v>500</v>
      </c>
      <c r="G270" s="58">
        <v>29</v>
      </c>
      <c r="H270" s="58">
        <v>120</v>
      </c>
      <c r="I270" s="59" t="s">
        <v>121</v>
      </c>
      <c r="J270" s="58">
        <v>8870124178</v>
      </c>
      <c r="K270" s="58">
        <v>2.3333333333333299</v>
      </c>
      <c r="L270" s="58">
        <v>0.46666666666666701</v>
      </c>
      <c r="M270" s="60">
        <v>0</v>
      </c>
      <c r="N270" s="60">
        <v>0</v>
      </c>
      <c r="O270" s="60">
        <v>0</v>
      </c>
      <c r="P270" s="60">
        <v>0</v>
      </c>
      <c r="Q270" s="60">
        <v>0</v>
      </c>
      <c r="R270" s="60">
        <v>0</v>
      </c>
      <c r="S270" s="60">
        <v>0</v>
      </c>
      <c r="T270" s="60">
        <v>0</v>
      </c>
      <c r="U270" s="60">
        <v>0</v>
      </c>
      <c r="V270" s="60">
        <v>0</v>
      </c>
      <c r="W270" s="59">
        <v>0</v>
      </c>
      <c r="X270" s="60">
        <v>0</v>
      </c>
      <c r="Y270" s="60">
        <v>0</v>
      </c>
      <c r="Z270" s="59">
        <f>SUM(M270:Y270)</f>
        <v>0</v>
      </c>
      <c r="AA270" s="59">
        <f>SUM(U270:X270)</f>
        <v>0</v>
      </c>
      <c r="AB270" t="s">
        <v>783</v>
      </c>
      <c r="AC270" s="59">
        <v>0</v>
      </c>
      <c r="AD270" s="58">
        <v>0</v>
      </c>
      <c r="AE270" s="58">
        <v>0</v>
      </c>
      <c r="AF270" s="58">
        <v>0</v>
      </c>
      <c r="AG270" s="58">
        <v>0</v>
      </c>
      <c r="AH270" s="59" t="s">
        <v>503</v>
      </c>
      <c r="AI270" s="58">
        <v>25</v>
      </c>
      <c r="AJ270" s="60"/>
      <c r="AK270" s="59" t="s">
        <v>157</v>
      </c>
      <c r="AL270" s="59">
        <f>IF(OR(NOT(ISBLANK(V270)),NOT(ISBLANK(W270)),NOT(ISBLANK(X270)),NOT(ISBLANK(Y270)),AD270=2,AD270=3),1,0)</f>
        <v>1</v>
      </c>
      <c r="AM270" s="59" t="s">
        <v>27</v>
      </c>
      <c r="AN270" s="59" t="s">
        <v>673</v>
      </c>
      <c r="AO270" s="58">
        <v>21</v>
      </c>
      <c r="AP270" s="59" t="s">
        <v>677</v>
      </c>
      <c r="AQ270" s="59" t="s">
        <v>693</v>
      </c>
      <c r="AR270" s="59" t="s">
        <v>27</v>
      </c>
      <c r="AS270" s="59" t="s">
        <v>27</v>
      </c>
      <c r="AT270" s="59" t="s">
        <v>27</v>
      </c>
      <c r="AU270" s="59" t="s">
        <v>27</v>
      </c>
      <c r="AV270" s="59" t="s">
        <v>710</v>
      </c>
      <c r="AW270" s="62"/>
      <c r="AX270" s="62" t="s">
        <v>747</v>
      </c>
      <c r="AY270" s="62">
        <v>10.797000000000001</v>
      </c>
      <c r="AZ270" s="62" t="str">
        <f>IF(Z270&gt;0,AY270/Z270,"")</f>
        <v/>
      </c>
      <c r="BA270" s="62">
        <f>IF(AY270&gt;0,Z270/AY270,"")</f>
        <v>0</v>
      </c>
      <c r="BB270" s="62">
        <v>9.5250000000000004</v>
      </c>
      <c r="BC270" s="62">
        <v>29</v>
      </c>
      <c r="BE270" s="62"/>
      <c r="BF270" s="62"/>
      <c r="BG270" s="62"/>
      <c r="BH270" s="120">
        <v>9.5250000000000004</v>
      </c>
      <c r="BI270" s="18"/>
      <c r="BJ270" s="18"/>
      <c r="BL270" s="18"/>
      <c r="BM270" s="18"/>
      <c r="BN270" s="18"/>
      <c r="BO270" s="18"/>
      <c r="BP270" s="18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</row>
    <row r="271" spans="1:87" ht="14.25" customHeight="1" x14ac:dyDescent="0.25">
      <c r="A271" s="58">
        <v>179</v>
      </c>
      <c r="B271" s="59" t="s">
        <v>78</v>
      </c>
      <c r="C271" s="59" t="s">
        <v>28</v>
      </c>
      <c r="D271" s="59" t="s">
        <v>38</v>
      </c>
      <c r="E271" s="59"/>
      <c r="F271" s="59" t="s">
        <v>500</v>
      </c>
      <c r="G271" s="58">
        <v>29</v>
      </c>
      <c r="H271" s="58">
        <v>120</v>
      </c>
      <c r="I271" s="59" t="s">
        <v>122</v>
      </c>
      <c r="J271" s="58">
        <v>10184154</v>
      </c>
      <c r="K271" s="58">
        <v>2</v>
      </c>
      <c r="L271" s="58">
        <v>0.4</v>
      </c>
      <c r="M271" s="58">
        <v>1</v>
      </c>
      <c r="N271" s="60">
        <v>0</v>
      </c>
      <c r="O271" s="60">
        <v>0</v>
      </c>
      <c r="P271" s="58">
        <v>4</v>
      </c>
      <c r="Q271" s="58">
        <v>3</v>
      </c>
      <c r="R271" s="60">
        <v>0</v>
      </c>
      <c r="S271" s="58">
        <v>3</v>
      </c>
      <c r="T271" s="60">
        <v>0</v>
      </c>
      <c r="U271" s="58">
        <v>1</v>
      </c>
      <c r="V271" s="58">
        <v>1.5</v>
      </c>
      <c r="W271" s="59">
        <v>0</v>
      </c>
      <c r="X271" s="58">
        <v>0.5</v>
      </c>
      <c r="Y271" s="58">
        <v>3</v>
      </c>
      <c r="Z271" s="59">
        <f>SUM(M271:Y271)</f>
        <v>17</v>
      </c>
      <c r="AA271" s="59">
        <f>SUM(U271:X271)</f>
        <v>3</v>
      </c>
      <c r="AB271" t="s">
        <v>783</v>
      </c>
      <c r="AC271" s="59">
        <v>0</v>
      </c>
      <c r="AD271" s="58">
        <v>7</v>
      </c>
      <c r="AE271" s="58">
        <v>2</v>
      </c>
      <c r="AF271" s="58">
        <v>1</v>
      </c>
      <c r="AG271" s="58">
        <v>11</v>
      </c>
      <c r="AH271" s="59" t="s">
        <v>503</v>
      </c>
      <c r="AI271" s="58">
        <v>25</v>
      </c>
      <c r="AJ271" s="60"/>
      <c r="AK271" s="59" t="s">
        <v>542</v>
      </c>
      <c r="AL271" s="59">
        <f>IF(OR(NOT(ISBLANK(V271)),NOT(ISBLANK(W271)),NOT(ISBLANK(X271)),NOT(ISBLANK(Y271)),AD271=2,AD271=3),1,0)</f>
        <v>1</v>
      </c>
      <c r="AM271" s="59" t="s">
        <v>27</v>
      </c>
      <c r="AN271" s="59" t="s">
        <v>680</v>
      </c>
      <c r="AO271" s="58">
        <v>25</v>
      </c>
      <c r="AP271" s="59" t="s">
        <v>677</v>
      </c>
      <c r="AQ271" s="59" t="s">
        <v>694</v>
      </c>
      <c r="AR271" s="59" t="s">
        <v>27</v>
      </c>
      <c r="AS271" s="59" t="s">
        <v>27</v>
      </c>
      <c r="AT271" s="59" t="s">
        <v>692</v>
      </c>
      <c r="AU271" s="59" t="s">
        <v>27</v>
      </c>
      <c r="AV271" s="59" t="s">
        <v>27</v>
      </c>
      <c r="AW271" s="62"/>
      <c r="AX271" s="62" t="s">
        <v>746</v>
      </c>
      <c r="AY271" s="62">
        <v>13.413</v>
      </c>
      <c r="AZ271" s="62">
        <f>IF(Z271&gt;0,AY271/Z271,"")</f>
        <v>0.78900000000000003</v>
      </c>
      <c r="BA271" s="62">
        <f>IF(AY271&gt;0,Z271/AY271,"")</f>
        <v>1.2674271229404308</v>
      </c>
      <c r="BB271" s="62">
        <v>12.3</v>
      </c>
      <c r="BC271" s="62">
        <v>87</v>
      </c>
      <c r="BD271">
        <v>0.59186351706036744</v>
      </c>
      <c r="BE271" s="62" t="s">
        <v>783</v>
      </c>
      <c r="BF271" s="62">
        <v>1</v>
      </c>
      <c r="BG271" s="62"/>
      <c r="BH271" s="120">
        <v>4.6359999999999992</v>
      </c>
      <c r="BI271" s="18"/>
      <c r="BJ271" s="18"/>
      <c r="BL271" s="18"/>
      <c r="BM271" s="18"/>
      <c r="BN271" s="18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</row>
    <row r="272" spans="1:87" ht="14.25" customHeight="1" x14ac:dyDescent="0.25">
      <c r="A272" s="58">
        <v>195</v>
      </c>
      <c r="B272" s="59" t="s">
        <v>78</v>
      </c>
      <c r="C272" s="59" t="s">
        <v>26</v>
      </c>
      <c r="D272" s="59" t="s">
        <v>38</v>
      </c>
      <c r="E272" s="59"/>
      <c r="F272" s="59" t="s">
        <v>500</v>
      </c>
      <c r="G272" s="58">
        <v>29</v>
      </c>
      <c r="H272" s="58">
        <v>120</v>
      </c>
      <c r="I272" s="59" t="s">
        <v>124</v>
      </c>
      <c r="J272" s="58">
        <v>1391113645</v>
      </c>
      <c r="K272" s="58">
        <v>2.43333333333333</v>
      </c>
      <c r="L272" s="58">
        <v>0.48666666666666702</v>
      </c>
      <c r="M272" s="58">
        <v>2</v>
      </c>
      <c r="N272" s="60">
        <v>0</v>
      </c>
      <c r="O272" s="60">
        <v>0</v>
      </c>
      <c r="P272" s="58">
        <v>3</v>
      </c>
      <c r="Q272" s="58">
        <v>1</v>
      </c>
      <c r="R272" s="60">
        <v>0</v>
      </c>
      <c r="S272" s="58">
        <v>1</v>
      </c>
      <c r="T272" s="60">
        <v>0</v>
      </c>
      <c r="U272" s="60">
        <v>0</v>
      </c>
      <c r="V272" s="60">
        <v>0</v>
      </c>
      <c r="W272" s="59">
        <v>0</v>
      </c>
      <c r="X272" s="60">
        <v>0</v>
      </c>
      <c r="Y272" s="60">
        <v>0</v>
      </c>
      <c r="Z272" s="59">
        <f>SUM(M272:Y272)</f>
        <v>7</v>
      </c>
      <c r="AA272" s="59">
        <f>SUM(U272:X272)</f>
        <v>0</v>
      </c>
      <c r="AB272" t="s">
        <v>781</v>
      </c>
      <c r="AC272" s="61">
        <v>3</v>
      </c>
      <c r="AD272" s="58">
        <v>0</v>
      </c>
      <c r="AE272" s="58">
        <v>0</v>
      </c>
      <c r="AF272" s="58">
        <v>0</v>
      </c>
      <c r="AG272" s="58">
        <v>1</v>
      </c>
      <c r="AH272" s="59" t="s">
        <v>503</v>
      </c>
      <c r="AI272" s="58">
        <v>25</v>
      </c>
      <c r="AJ272" s="60"/>
      <c r="AK272" s="59" t="s">
        <v>543</v>
      </c>
      <c r="AL272" s="59">
        <f>IF(OR(NOT(ISBLANK(V272)),NOT(ISBLANK(W272)),NOT(ISBLANK(X272)),NOT(ISBLANK(Y272)),AD272=2,AD272=3),1,0)</f>
        <v>1</v>
      </c>
      <c r="AM272" s="59" t="s">
        <v>27</v>
      </c>
      <c r="AN272" s="59" t="s">
        <v>680</v>
      </c>
      <c r="AO272" s="58">
        <v>24</v>
      </c>
      <c r="AP272" s="59" t="s">
        <v>677</v>
      </c>
      <c r="AQ272" s="59" t="s">
        <v>691</v>
      </c>
      <c r="AR272" s="59" t="s">
        <v>695</v>
      </c>
      <c r="AS272" s="59" t="s">
        <v>27</v>
      </c>
      <c r="AT272" s="59" t="s">
        <v>692</v>
      </c>
      <c r="AU272" s="59" t="s">
        <v>695</v>
      </c>
      <c r="AV272" s="59" t="s">
        <v>27</v>
      </c>
      <c r="AW272" s="62"/>
      <c r="AX272" s="62" t="s">
        <v>746</v>
      </c>
      <c r="AY272" s="62">
        <v>6.9050000000000002</v>
      </c>
      <c r="AZ272" s="62">
        <f>IF(Z272&gt;0,AY272/Z272,"")</f>
        <v>0.98642857142857143</v>
      </c>
      <c r="BA272" s="62">
        <f>IF(AY272&gt;0,Z272/AY272,"")</f>
        <v>1.0137581462708183</v>
      </c>
      <c r="BB272" s="62">
        <v>5.9850000000000003</v>
      </c>
      <c r="BC272" s="62">
        <v>29</v>
      </c>
      <c r="BD272">
        <v>4.7235023041474651E-2</v>
      </c>
      <c r="BE272" s="62"/>
      <c r="BF272" s="62"/>
      <c r="BG272" s="62"/>
      <c r="BH272" s="120">
        <v>5.1859999999999999</v>
      </c>
      <c r="BI272" s="50"/>
      <c r="BJ272" s="50"/>
      <c r="BL272" s="50"/>
      <c r="BM272" s="50"/>
      <c r="BN272" s="50"/>
      <c r="BO272" s="50"/>
      <c r="BP272" s="50"/>
      <c r="BQ272" s="50"/>
      <c r="BR272" s="50"/>
      <c r="BS272" s="50"/>
      <c r="BT272" s="50"/>
      <c r="BU272" s="50"/>
      <c r="BV272" s="50"/>
      <c r="BW272" s="50"/>
      <c r="BX272" s="50"/>
      <c r="BY272" s="50"/>
      <c r="BZ272" s="50"/>
      <c r="CA272" s="50"/>
      <c r="CB272" s="50"/>
      <c r="CC272" s="50"/>
      <c r="CD272" s="50"/>
      <c r="CE272" s="50"/>
      <c r="CF272" s="50"/>
      <c r="CG272" s="50"/>
      <c r="CH272" s="50"/>
      <c r="CI272" s="50"/>
    </row>
    <row r="273" spans="1:87" ht="14.25" customHeight="1" x14ac:dyDescent="0.25">
      <c r="A273" s="58">
        <v>211</v>
      </c>
      <c r="B273" s="59" t="s">
        <v>78</v>
      </c>
      <c r="C273" s="59" t="s">
        <v>26</v>
      </c>
      <c r="D273" s="59" t="s">
        <v>38</v>
      </c>
      <c r="E273" s="59"/>
      <c r="F273" s="59" t="s">
        <v>500</v>
      </c>
      <c r="G273" s="58">
        <v>29</v>
      </c>
      <c r="H273" s="58">
        <v>120</v>
      </c>
      <c r="I273" s="59" t="s">
        <v>126</v>
      </c>
      <c r="J273" s="58">
        <v>8916155192</v>
      </c>
      <c r="K273" s="58">
        <v>1.93333333333333</v>
      </c>
      <c r="L273" s="58">
        <v>0.38666666666666699</v>
      </c>
      <c r="M273" s="60">
        <v>0</v>
      </c>
      <c r="N273" s="60">
        <v>0</v>
      </c>
      <c r="O273" s="60">
        <v>0</v>
      </c>
      <c r="P273" s="60">
        <v>0</v>
      </c>
      <c r="Q273" s="60">
        <v>0</v>
      </c>
      <c r="R273" s="60">
        <v>0</v>
      </c>
      <c r="S273" s="60">
        <v>0</v>
      </c>
      <c r="T273" s="60">
        <v>0</v>
      </c>
      <c r="U273" s="60">
        <v>0</v>
      </c>
      <c r="V273" s="60">
        <v>0</v>
      </c>
      <c r="W273" s="59">
        <v>0</v>
      </c>
      <c r="X273" s="60">
        <v>0</v>
      </c>
      <c r="Y273" s="60">
        <v>0</v>
      </c>
      <c r="Z273" s="59">
        <f>SUM(M273:Y273)</f>
        <v>0</v>
      </c>
      <c r="AA273" s="59">
        <f>SUM(U273:X273)</f>
        <v>0</v>
      </c>
      <c r="AB273" t="s">
        <v>783</v>
      </c>
      <c r="AC273" s="59">
        <v>0</v>
      </c>
      <c r="AD273" s="58">
        <v>0</v>
      </c>
      <c r="AE273" s="58">
        <v>0</v>
      </c>
      <c r="AF273" s="58">
        <v>0</v>
      </c>
      <c r="AG273" s="58">
        <v>0</v>
      </c>
      <c r="AH273" s="59" t="s">
        <v>503</v>
      </c>
      <c r="AI273" s="58">
        <v>25</v>
      </c>
      <c r="AJ273" s="60"/>
      <c r="AK273" s="59" t="s">
        <v>544</v>
      </c>
      <c r="AL273" s="59">
        <f>IF(OR(NOT(ISBLANK(V273)),NOT(ISBLANK(W273)),NOT(ISBLANK(X273)),NOT(ISBLANK(Y273)),AD273=2,AD273=3),1,0)</f>
        <v>1</v>
      </c>
      <c r="AM273" s="59" t="s">
        <v>27</v>
      </c>
      <c r="AN273" s="59" t="s">
        <v>680</v>
      </c>
      <c r="AO273" s="58">
        <v>30</v>
      </c>
      <c r="AP273" s="59" t="s">
        <v>677</v>
      </c>
      <c r="AQ273" s="59" t="s">
        <v>697</v>
      </c>
      <c r="AR273" s="59" t="s">
        <v>27</v>
      </c>
      <c r="AS273" s="59" t="s">
        <v>27</v>
      </c>
      <c r="AT273" s="59" t="s">
        <v>27</v>
      </c>
      <c r="AU273" s="59" t="s">
        <v>27</v>
      </c>
      <c r="AV273" s="59" t="s">
        <v>27</v>
      </c>
      <c r="AW273" s="62"/>
      <c r="AX273" s="62" t="s">
        <v>747</v>
      </c>
      <c r="AY273" s="62">
        <v>12.547000000000001</v>
      </c>
      <c r="AZ273" s="62" t="str">
        <f>IF(Z273&gt;0,AY273/Z273,"")</f>
        <v/>
      </c>
      <c r="BA273" s="62">
        <f>IF(AY273&gt;0,Z273/AY273,"")</f>
        <v>0</v>
      </c>
      <c r="BB273" s="62">
        <v>10.012</v>
      </c>
      <c r="BC273" s="62">
        <v>58</v>
      </c>
      <c r="BE273" s="62" t="s">
        <v>783</v>
      </c>
      <c r="BF273" s="62">
        <v>1</v>
      </c>
      <c r="BG273" s="62"/>
      <c r="BH273" s="120">
        <v>10.012</v>
      </c>
      <c r="BI273" s="50"/>
      <c r="BJ273" s="50"/>
      <c r="BL273" s="50"/>
      <c r="BM273" s="50"/>
      <c r="BN273" s="50"/>
      <c r="BO273" s="50"/>
      <c r="BP273" s="50"/>
      <c r="BQ273" s="50"/>
      <c r="BR273" s="50"/>
      <c r="BS273" s="50"/>
      <c r="BT273" s="50"/>
      <c r="BU273" s="50"/>
      <c r="BV273" s="50"/>
      <c r="BW273" s="50"/>
      <c r="BX273" s="50"/>
      <c r="BY273" s="50"/>
      <c r="BZ273" s="50"/>
      <c r="CA273" s="50"/>
      <c r="CB273" s="50"/>
      <c r="CC273" s="50"/>
      <c r="CD273" s="50"/>
      <c r="CE273" s="50"/>
      <c r="CF273" s="50"/>
      <c r="CG273" s="50"/>
      <c r="CH273" s="50"/>
      <c r="CI273" s="50"/>
    </row>
    <row r="274" spans="1:87" ht="14.25" customHeight="1" x14ac:dyDescent="0.25">
      <c r="A274" s="58">
        <v>227</v>
      </c>
      <c r="B274" s="59" t="s">
        <v>78</v>
      </c>
      <c r="C274" s="59" t="s">
        <v>26</v>
      </c>
      <c r="D274" s="59" t="s">
        <v>38</v>
      </c>
      <c r="E274" s="59"/>
      <c r="F274" s="59" t="s">
        <v>500</v>
      </c>
      <c r="G274" s="58">
        <v>29</v>
      </c>
      <c r="H274" s="58">
        <v>120</v>
      </c>
      <c r="I274" s="59" t="s">
        <v>128</v>
      </c>
      <c r="J274" s="58">
        <v>9591208203</v>
      </c>
      <c r="K274" s="58">
        <v>2.3333333333333299</v>
      </c>
      <c r="L274" s="58">
        <v>0.46666666666666701</v>
      </c>
      <c r="M274" s="58">
        <v>10</v>
      </c>
      <c r="N274" s="60">
        <v>0</v>
      </c>
      <c r="O274" s="60">
        <v>0</v>
      </c>
      <c r="P274" s="58">
        <v>22</v>
      </c>
      <c r="Q274" s="58">
        <v>12</v>
      </c>
      <c r="R274" s="60">
        <v>0</v>
      </c>
      <c r="S274" s="58">
        <v>12</v>
      </c>
      <c r="T274" s="60">
        <v>0</v>
      </c>
      <c r="U274" s="58">
        <v>4</v>
      </c>
      <c r="V274" s="58">
        <v>4</v>
      </c>
      <c r="W274" s="59">
        <v>0</v>
      </c>
      <c r="X274" s="58">
        <v>2</v>
      </c>
      <c r="Y274" s="58">
        <v>10</v>
      </c>
      <c r="Z274" s="59">
        <f>SUM(M274:Y274)</f>
        <v>76</v>
      </c>
      <c r="AA274" s="59">
        <f>SUM(U274:X274)</f>
        <v>10</v>
      </c>
      <c r="AB274" t="s">
        <v>783</v>
      </c>
      <c r="AC274" s="59">
        <v>0</v>
      </c>
      <c r="AD274" s="58">
        <v>6</v>
      </c>
      <c r="AE274" s="58">
        <v>10</v>
      </c>
      <c r="AF274" s="58">
        <v>0</v>
      </c>
      <c r="AG274" s="58">
        <v>18</v>
      </c>
      <c r="AH274" s="59" t="s">
        <v>503</v>
      </c>
      <c r="AI274" s="58">
        <v>25</v>
      </c>
      <c r="AJ274" s="60"/>
      <c r="AK274" s="59" t="s">
        <v>545</v>
      </c>
      <c r="AL274" s="59">
        <f>IF(OR(NOT(ISBLANK(V274)),NOT(ISBLANK(W274)),NOT(ISBLANK(X274)),NOT(ISBLANK(Y274)),AD274=2,AD274=3),1,0)</f>
        <v>1</v>
      </c>
      <c r="AM274" s="59" t="s">
        <v>27</v>
      </c>
      <c r="AN274" s="59" t="s">
        <v>680</v>
      </c>
      <c r="AO274" s="58">
        <v>33</v>
      </c>
      <c r="AP274" s="59" t="s">
        <v>677</v>
      </c>
      <c r="AQ274" s="59" t="s">
        <v>698</v>
      </c>
      <c r="AR274" s="59" t="s">
        <v>27</v>
      </c>
      <c r="AS274" s="59" t="s">
        <v>699</v>
      </c>
      <c r="AT274" s="59" t="s">
        <v>27</v>
      </c>
      <c r="AU274" s="59" t="s">
        <v>27</v>
      </c>
      <c r="AV274" s="59" t="s">
        <v>27</v>
      </c>
      <c r="AW274" s="62"/>
      <c r="AX274" s="62" t="s">
        <v>748</v>
      </c>
      <c r="AY274" s="62">
        <v>23.748999999999999</v>
      </c>
      <c r="AZ274" s="62">
        <f>IF(Z274&gt;0,AY274/Z274,"")</f>
        <v>0.31248684210526312</v>
      </c>
      <c r="BA274" s="62">
        <f>IF(AY274&gt;0,Z274/AY274,"")</f>
        <v>3.2001347425154747</v>
      </c>
      <c r="BB274" s="62">
        <v>22.36</v>
      </c>
      <c r="BC274" s="62">
        <v>0</v>
      </c>
      <c r="BD274">
        <v>0.70856534556174255</v>
      </c>
      <c r="BE274" s="62" t="s">
        <v>785</v>
      </c>
      <c r="BF274" s="62">
        <v>1</v>
      </c>
      <c r="BG274" s="62">
        <v>1</v>
      </c>
      <c r="BH274" s="120">
        <v>22.36</v>
      </c>
      <c r="BI274" s="18"/>
      <c r="BJ274" s="18"/>
      <c r="BL274" s="18"/>
      <c r="BM274" s="18"/>
      <c r="BN274" s="18"/>
      <c r="BO274" s="18"/>
      <c r="BP274" s="18"/>
      <c r="BQ274" s="18"/>
      <c r="BR274" s="18"/>
      <c r="BS274" s="18"/>
      <c r="BT274" s="18"/>
      <c r="BU274" s="18"/>
      <c r="BV274" s="18"/>
      <c r="BW274" s="18"/>
      <c r="BX274" s="18"/>
      <c r="BY274" s="18"/>
      <c r="BZ274" s="18"/>
      <c r="CA274" s="18"/>
      <c r="CB274" s="18"/>
      <c r="CC274" s="18"/>
      <c r="CD274" s="18"/>
      <c r="CE274" s="18"/>
      <c r="CF274" s="18"/>
      <c r="CG274" s="18"/>
      <c r="CH274" s="18"/>
      <c r="CI274" s="18"/>
    </row>
    <row r="275" spans="1:87" ht="14.25" customHeight="1" x14ac:dyDescent="0.25">
      <c r="A275" s="58">
        <v>244</v>
      </c>
      <c r="B275" s="59" t="s">
        <v>78</v>
      </c>
      <c r="C275" s="59" t="s">
        <v>26</v>
      </c>
      <c r="D275" s="59" t="s">
        <v>38</v>
      </c>
      <c r="E275" s="59"/>
      <c r="F275" s="59" t="s">
        <v>500</v>
      </c>
      <c r="G275" s="58">
        <v>29</v>
      </c>
      <c r="H275" s="58">
        <v>120</v>
      </c>
      <c r="I275" s="59" t="s">
        <v>130</v>
      </c>
      <c r="J275" s="58">
        <v>3712062108</v>
      </c>
      <c r="K275" s="58">
        <v>1.9666666666666699</v>
      </c>
      <c r="L275" s="58">
        <v>0.39333333333333298</v>
      </c>
      <c r="M275" s="58">
        <v>9</v>
      </c>
      <c r="N275" s="60">
        <v>0</v>
      </c>
      <c r="O275" s="60">
        <v>0</v>
      </c>
      <c r="P275" s="58">
        <v>22</v>
      </c>
      <c r="Q275" s="58">
        <v>12</v>
      </c>
      <c r="R275" s="60">
        <v>0</v>
      </c>
      <c r="S275" s="58">
        <v>12</v>
      </c>
      <c r="T275" s="60">
        <v>0</v>
      </c>
      <c r="U275" s="58">
        <v>6</v>
      </c>
      <c r="V275" s="58">
        <v>1.5</v>
      </c>
      <c r="W275" s="59">
        <v>0</v>
      </c>
      <c r="X275" s="58">
        <v>0.5</v>
      </c>
      <c r="Y275" s="58">
        <v>8</v>
      </c>
      <c r="Z275" s="59">
        <f>SUM(M275:Y275)</f>
        <v>71</v>
      </c>
      <c r="AA275" s="59">
        <f>SUM(U275:X275)</f>
        <v>8</v>
      </c>
      <c r="AB275" t="s">
        <v>782</v>
      </c>
      <c r="AC275" s="59">
        <v>0</v>
      </c>
      <c r="AD275" s="58">
        <v>9</v>
      </c>
      <c r="AE275" s="58">
        <v>3</v>
      </c>
      <c r="AF275" s="58">
        <v>0</v>
      </c>
      <c r="AG275" s="58">
        <v>14</v>
      </c>
      <c r="AH275" s="59" t="s">
        <v>503</v>
      </c>
      <c r="AI275" s="58">
        <v>25</v>
      </c>
      <c r="AJ275" s="60"/>
      <c r="AK275" s="59" t="s">
        <v>546</v>
      </c>
      <c r="AL275" s="59">
        <f>IF(OR(NOT(ISBLANK(V275)),NOT(ISBLANK(W275)),NOT(ISBLANK(X275)),NOT(ISBLANK(Y275)),AD275=2,AD275=3),1,0)</f>
        <v>1</v>
      </c>
      <c r="AM275" s="59" t="s">
        <v>27</v>
      </c>
      <c r="AN275" s="59" t="s">
        <v>680</v>
      </c>
      <c r="AO275" s="58">
        <v>28</v>
      </c>
      <c r="AP275" s="59" t="s">
        <v>677</v>
      </c>
      <c r="AQ275" s="59" t="s">
        <v>700</v>
      </c>
      <c r="AR275" s="59" t="s">
        <v>695</v>
      </c>
      <c r="AS275" s="59" t="s">
        <v>701</v>
      </c>
      <c r="AT275" s="59" t="s">
        <v>27</v>
      </c>
      <c r="AU275" s="59" t="s">
        <v>27</v>
      </c>
      <c r="AV275" s="59" t="s">
        <v>27</v>
      </c>
      <c r="AW275" s="62"/>
      <c r="AX275" s="62" t="s">
        <v>748</v>
      </c>
      <c r="AY275" s="62">
        <v>16.272000000000002</v>
      </c>
      <c r="AZ275" s="62">
        <f>IF(Z275&gt;0,AY275/Z275,"")</f>
        <v>0.22918309859154931</v>
      </c>
      <c r="BA275" s="62">
        <f>IF(AY275&gt;0,Z275/AY275,"")</f>
        <v>4.3633235004916413</v>
      </c>
      <c r="BB275" s="62">
        <v>11.659000000000001</v>
      </c>
      <c r="BC275" s="62">
        <v>0</v>
      </c>
      <c r="BD275">
        <v>0.20651378384971944</v>
      </c>
      <c r="BE275" s="62"/>
      <c r="BF275" s="62"/>
      <c r="BG275" s="62"/>
      <c r="BH275" s="120">
        <v>11.659000000000001</v>
      </c>
      <c r="BI275" s="18"/>
      <c r="BJ275" s="18"/>
      <c r="BL275" s="18"/>
      <c r="BM275" s="18"/>
      <c r="BN275" s="18"/>
      <c r="BO275" s="18"/>
      <c r="BP275" s="18"/>
      <c r="BQ275" s="18"/>
      <c r="BR275" s="18"/>
      <c r="BS275" s="18"/>
      <c r="BT275" s="18"/>
      <c r="BU275" s="18"/>
      <c r="BV275" s="18"/>
      <c r="BW275" s="18"/>
      <c r="BX275" s="18"/>
      <c r="BY275" s="18"/>
      <c r="BZ275" s="18"/>
      <c r="CA275" s="18"/>
      <c r="CB275" s="18"/>
      <c r="CC275" s="18"/>
      <c r="CD275" s="18"/>
      <c r="CE275" s="18"/>
      <c r="CF275" s="18"/>
      <c r="CG275" s="18"/>
      <c r="CH275" s="18"/>
      <c r="CI275" s="18"/>
    </row>
    <row r="276" spans="1:87" ht="14.25" customHeight="1" x14ac:dyDescent="0.25">
      <c r="A276" s="58">
        <v>260</v>
      </c>
      <c r="B276" s="59" t="s">
        <v>78</v>
      </c>
      <c r="C276" s="59" t="s">
        <v>26</v>
      </c>
      <c r="D276" s="59" t="s">
        <v>38</v>
      </c>
      <c r="E276" s="59"/>
      <c r="F276" s="59" t="s">
        <v>500</v>
      </c>
      <c r="G276" s="58">
        <v>29</v>
      </c>
      <c r="H276" s="58">
        <v>120</v>
      </c>
      <c r="I276" s="59" t="s">
        <v>130</v>
      </c>
      <c r="J276" s="58">
        <v>3712062108</v>
      </c>
      <c r="K276" s="58">
        <v>1.9666666666666699</v>
      </c>
      <c r="L276" s="58">
        <v>0.39333333333333298</v>
      </c>
      <c r="M276" s="60">
        <v>0</v>
      </c>
      <c r="N276" s="60">
        <v>0</v>
      </c>
      <c r="O276" s="60">
        <v>0</v>
      </c>
      <c r="P276" s="60">
        <v>0</v>
      </c>
      <c r="Q276" s="60">
        <v>0</v>
      </c>
      <c r="R276" s="60">
        <v>0</v>
      </c>
      <c r="S276" s="60">
        <v>0</v>
      </c>
      <c r="T276" s="60">
        <v>0</v>
      </c>
      <c r="U276" s="60">
        <v>0</v>
      </c>
      <c r="V276" s="60">
        <v>0</v>
      </c>
      <c r="W276" s="59">
        <v>0</v>
      </c>
      <c r="X276" s="60">
        <v>0</v>
      </c>
      <c r="Y276" s="60">
        <v>0</v>
      </c>
      <c r="Z276" s="59">
        <f>SUM(M276:Y276)</f>
        <v>0</v>
      </c>
      <c r="AA276" s="59">
        <f>SUM(U276:X276)</f>
        <v>0</v>
      </c>
      <c r="AB276" t="s">
        <v>782</v>
      </c>
      <c r="AC276" s="61">
        <v>3</v>
      </c>
      <c r="AD276" s="58">
        <v>0</v>
      </c>
      <c r="AE276" s="58">
        <v>0</v>
      </c>
      <c r="AF276" s="58">
        <v>0</v>
      </c>
      <c r="AG276" s="58">
        <v>0</v>
      </c>
      <c r="AH276" s="59" t="s">
        <v>503</v>
      </c>
      <c r="AI276" s="58">
        <v>25</v>
      </c>
      <c r="AJ276" s="60"/>
      <c r="AK276" s="59" t="s">
        <v>547</v>
      </c>
      <c r="AL276" s="59">
        <f>IF(OR(NOT(ISBLANK(V276)),NOT(ISBLANK(W276)),NOT(ISBLANK(X276)),NOT(ISBLANK(Y276)),AD276=2,AD276=3),1,0)</f>
        <v>1</v>
      </c>
      <c r="AM276" s="59" t="s">
        <v>27</v>
      </c>
      <c r="AN276" s="59" t="s">
        <v>680</v>
      </c>
      <c r="AO276" s="58">
        <v>28</v>
      </c>
      <c r="AP276" s="59" t="s">
        <v>677</v>
      </c>
      <c r="AQ276" s="59" t="s">
        <v>700</v>
      </c>
      <c r="AR276" s="59" t="s">
        <v>695</v>
      </c>
      <c r="AS276" s="59" t="s">
        <v>701</v>
      </c>
      <c r="AT276" s="59" t="s">
        <v>27</v>
      </c>
      <c r="AU276" s="59" t="s">
        <v>27</v>
      </c>
      <c r="AV276" s="59" t="s">
        <v>27</v>
      </c>
      <c r="AW276" s="62"/>
      <c r="AX276" s="62" t="s">
        <v>748</v>
      </c>
      <c r="AY276" s="62">
        <v>6.0860000000000003</v>
      </c>
      <c r="AZ276" s="62" t="str">
        <f>IF(Z276&gt;0,AY276/Z276,"")</f>
        <v/>
      </c>
      <c r="BA276" s="62">
        <f>IF(AY276&gt;0,Z276/AY276,"")</f>
        <v>0</v>
      </c>
      <c r="BB276" s="62">
        <v>3.2800000000000002</v>
      </c>
      <c r="BC276" s="62" t="s">
        <v>774</v>
      </c>
      <c r="BE276" s="62"/>
      <c r="BF276" s="62"/>
      <c r="BG276" s="62"/>
      <c r="BH276" s="120">
        <v>1.6779999999999999</v>
      </c>
      <c r="BI276" s="50"/>
      <c r="BJ276" s="50"/>
      <c r="BL276" s="50"/>
      <c r="BM276" s="50"/>
      <c r="BN276" s="50"/>
      <c r="BO276" s="50"/>
      <c r="BP276" s="50"/>
      <c r="BQ276" s="50"/>
      <c r="BR276" s="50"/>
      <c r="BS276" s="50"/>
      <c r="BT276" s="50"/>
      <c r="BU276" s="50"/>
      <c r="BV276" s="50"/>
      <c r="BW276" s="50"/>
      <c r="BX276" s="50"/>
      <c r="BY276" s="50"/>
      <c r="BZ276" s="50"/>
      <c r="CA276" s="50"/>
      <c r="CB276" s="50"/>
      <c r="CC276" s="50"/>
      <c r="CD276" s="50"/>
      <c r="CE276" s="50"/>
      <c r="CF276" s="50"/>
      <c r="CG276" s="50"/>
      <c r="CH276" s="50"/>
      <c r="CI276" s="50"/>
    </row>
    <row r="277" spans="1:87" ht="14.25" customHeight="1" x14ac:dyDescent="0.25">
      <c r="A277" s="58">
        <v>278</v>
      </c>
      <c r="B277" s="59" t="s">
        <v>78</v>
      </c>
      <c r="C277" s="59" t="s">
        <v>26</v>
      </c>
      <c r="D277" s="59" t="s">
        <v>38</v>
      </c>
      <c r="E277" s="59"/>
      <c r="F277" s="59" t="s">
        <v>500</v>
      </c>
      <c r="G277" s="58">
        <v>29</v>
      </c>
      <c r="H277" s="58">
        <v>120</v>
      </c>
      <c r="I277" s="59" t="s">
        <v>134</v>
      </c>
      <c r="J277" s="58">
        <v>828360120</v>
      </c>
      <c r="K277" s="58">
        <v>2.3333333333333299</v>
      </c>
      <c r="L277" s="58">
        <v>0.46666666666666701</v>
      </c>
      <c r="M277" s="60">
        <v>0</v>
      </c>
      <c r="N277" s="60">
        <v>0</v>
      </c>
      <c r="O277" s="60">
        <v>0</v>
      </c>
      <c r="P277" s="60">
        <v>0</v>
      </c>
      <c r="Q277" s="60">
        <v>0</v>
      </c>
      <c r="R277" s="60">
        <v>0</v>
      </c>
      <c r="S277" s="60">
        <v>0</v>
      </c>
      <c r="T277" s="60">
        <v>0</v>
      </c>
      <c r="U277" s="60">
        <v>0</v>
      </c>
      <c r="V277" s="60">
        <v>0</v>
      </c>
      <c r="W277" s="59">
        <v>0</v>
      </c>
      <c r="X277" s="60">
        <v>0</v>
      </c>
      <c r="Y277" s="60">
        <v>0</v>
      </c>
      <c r="Z277" s="59">
        <f>SUM(M277:Y277)</f>
        <v>0</v>
      </c>
      <c r="AA277" s="59">
        <f>SUM(U277:X277)</f>
        <v>0</v>
      </c>
      <c r="AB277" t="s">
        <v>783</v>
      </c>
      <c r="AC277" s="59">
        <v>0</v>
      </c>
      <c r="AD277" s="58">
        <v>0</v>
      </c>
      <c r="AE277" s="58">
        <v>0</v>
      </c>
      <c r="AF277" s="58">
        <v>0</v>
      </c>
      <c r="AG277" s="58">
        <v>0</v>
      </c>
      <c r="AH277" s="59" t="s">
        <v>503</v>
      </c>
      <c r="AI277" s="58">
        <v>25</v>
      </c>
      <c r="AJ277" s="60"/>
      <c r="AK277" s="59" t="s">
        <v>91</v>
      </c>
      <c r="AL277" s="59">
        <f>IF(OR(NOT(ISBLANK(V277)),NOT(ISBLANK(W277)),NOT(ISBLANK(X277)),NOT(ISBLANK(Y277)),AD277=2,AD277=3),1,0)</f>
        <v>1</v>
      </c>
      <c r="AM277" s="59" t="s">
        <v>27</v>
      </c>
      <c r="AN277" s="59" t="s">
        <v>673</v>
      </c>
      <c r="AO277" s="58">
        <v>26</v>
      </c>
      <c r="AP277" s="59" t="s">
        <v>674</v>
      </c>
      <c r="AQ277" s="59" t="s">
        <v>678</v>
      </c>
      <c r="AR277" s="59" t="s">
        <v>27</v>
      </c>
      <c r="AS277" s="59" t="s">
        <v>702</v>
      </c>
      <c r="AT277" s="59" t="s">
        <v>27</v>
      </c>
      <c r="AU277" s="59" t="s">
        <v>27</v>
      </c>
      <c r="AV277" s="59" t="s">
        <v>27</v>
      </c>
      <c r="AW277" s="62"/>
      <c r="AX277" s="62" t="s">
        <v>748</v>
      </c>
      <c r="AY277" s="62">
        <v>33.049999999999997</v>
      </c>
      <c r="AZ277" s="62" t="str">
        <f>IF(Z277&gt;0,AY277/Z277,"")</f>
        <v/>
      </c>
      <c r="BA277" s="62">
        <f>IF(AY277&gt;0,Z277/AY277,"")</f>
        <v>0</v>
      </c>
      <c r="BB277" s="62">
        <v>32.203000000000003</v>
      </c>
      <c r="BC277" s="62">
        <v>29</v>
      </c>
      <c r="BE277" s="62"/>
      <c r="BF277" s="62"/>
      <c r="BG277" s="62"/>
      <c r="BH277" s="120">
        <v>32.202999999999996</v>
      </c>
      <c r="BI277" s="50"/>
      <c r="BJ277" s="50"/>
      <c r="BL277" s="50"/>
      <c r="BM277" s="50"/>
      <c r="BN277" s="50"/>
      <c r="BO277" s="50"/>
      <c r="BP277" s="50"/>
      <c r="BQ277" s="50"/>
      <c r="BR277" s="50"/>
      <c r="BS277" s="50"/>
      <c r="BT277" s="50"/>
      <c r="BU277" s="50"/>
      <c r="BV277" s="50"/>
      <c r="BW277" s="50"/>
      <c r="BX277" s="50"/>
      <c r="BY277" s="50"/>
      <c r="BZ277" s="50"/>
      <c r="CA277" s="50"/>
      <c r="CB277" s="50"/>
      <c r="CC277" s="50"/>
      <c r="CD277" s="50"/>
      <c r="CE277" s="50"/>
      <c r="CF277" s="50"/>
      <c r="CG277" s="50"/>
      <c r="CH277" s="50"/>
      <c r="CI277" s="50"/>
    </row>
    <row r="278" spans="1:87" ht="14.25" customHeight="1" x14ac:dyDescent="0.25">
      <c r="A278" s="58">
        <v>294</v>
      </c>
      <c r="B278" s="59" t="s">
        <v>78</v>
      </c>
      <c r="C278" s="59" t="s">
        <v>28</v>
      </c>
      <c r="D278" s="59" t="s">
        <v>38</v>
      </c>
      <c r="E278" s="59"/>
      <c r="F278" s="59" t="s">
        <v>500</v>
      </c>
      <c r="G278" s="58">
        <v>29</v>
      </c>
      <c r="H278" s="58">
        <v>120</v>
      </c>
      <c r="I278" s="59" t="s">
        <v>135</v>
      </c>
      <c r="J278" s="58">
        <v>7717685176</v>
      </c>
      <c r="K278" s="58">
        <v>2</v>
      </c>
      <c r="L278" s="58">
        <v>0.4</v>
      </c>
      <c r="M278" s="58">
        <v>2</v>
      </c>
      <c r="N278" s="60">
        <v>0</v>
      </c>
      <c r="O278" s="58">
        <v>2</v>
      </c>
      <c r="P278" s="58">
        <v>5</v>
      </c>
      <c r="Q278" s="58">
        <v>2</v>
      </c>
      <c r="R278" s="60">
        <v>0</v>
      </c>
      <c r="S278" s="58">
        <v>2</v>
      </c>
      <c r="T278" s="60">
        <v>0</v>
      </c>
      <c r="U278" s="58">
        <v>1</v>
      </c>
      <c r="V278" s="58">
        <v>0.5</v>
      </c>
      <c r="W278" s="59">
        <v>0</v>
      </c>
      <c r="X278" s="58">
        <v>0.5</v>
      </c>
      <c r="Y278" s="58">
        <v>2</v>
      </c>
      <c r="Z278" s="59">
        <f>SUM(M278:Y278)</f>
        <v>17</v>
      </c>
      <c r="AA278" s="59">
        <f>SUM(U278:X278)</f>
        <v>2</v>
      </c>
      <c r="AB278" t="s">
        <v>783</v>
      </c>
      <c r="AC278" s="61">
        <v>3</v>
      </c>
      <c r="AD278" s="58">
        <v>5</v>
      </c>
      <c r="AE278" s="58">
        <v>1</v>
      </c>
      <c r="AF278" s="58">
        <v>2</v>
      </c>
      <c r="AG278" s="58">
        <v>11</v>
      </c>
      <c r="AH278" s="59" t="s">
        <v>548</v>
      </c>
      <c r="AI278" s="58">
        <v>23</v>
      </c>
      <c r="AJ278" s="60"/>
      <c r="AK278" s="59" t="s">
        <v>549</v>
      </c>
      <c r="AL278" s="59">
        <f>IF(OR(NOT(ISBLANK(V278)),NOT(ISBLANK(W278)),NOT(ISBLANK(X278)),NOT(ISBLANK(Y278)),AD278=2,AD278=3),1,0)</f>
        <v>1</v>
      </c>
      <c r="AM278" s="59" t="s">
        <v>27</v>
      </c>
      <c r="AN278" s="59" t="s">
        <v>680</v>
      </c>
      <c r="AO278" s="58">
        <v>24</v>
      </c>
      <c r="AP278" s="59" t="s">
        <v>677</v>
      </c>
      <c r="AQ278" s="59" t="s">
        <v>691</v>
      </c>
      <c r="AR278" s="59" t="s">
        <v>27</v>
      </c>
      <c r="AS278" s="59" t="s">
        <v>27</v>
      </c>
      <c r="AT278" s="59" t="s">
        <v>27</v>
      </c>
      <c r="AU278" s="59" t="s">
        <v>27</v>
      </c>
      <c r="AV278" s="59" t="s">
        <v>27</v>
      </c>
      <c r="AW278" s="62"/>
      <c r="AX278" s="62" t="s">
        <v>747</v>
      </c>
      <c r="AY278" s="62">
        <v>4.5129999999999999</v>
      </c>
      <c r="AZ278" s="62">
        <f>IF(Z278&gt;0,AY278/Z278,"")</f>
        <v>0.26547058823529412</v>
      </c>
      <c r="BA278" s="62">
        <f>IF(AY278&gt;0,Z278/AY278,"")</f>
        <v>3.7668956348327054</v>
      </c>
      <c r="BB278" s="62">
        <v>3.2330000000000001</v>
      </c>
      <c r="BC278" s="62"/>
      <c r="BD278">
        <v>1.1815252416756176E-2</v>
      </c>
      <c r="BE278" s="62" t="s">
        <v>785</v>
      </c>
      <c r="BF278" s="62">
        <v>1</v>
      </c>
      <c r="BG278" s="62">
        <v>1</v>
      </c>
      <c r="BH278" s="120">
        <v>3.2329999999999997</v>
      </c>
      <c r="BI278" s="18"/>
      <c r="BJ278" s="18"/>
      <c r="BL278" s="18"/>
      <c r="BM278" s="18"/>
      <c r="BN278" s="18"/>
      <c r="BO278" s="18"/>
      <c r="BP278" s="18"/>
      <c r="BQ278" s="18"/>
      <c r="BR278" s="18"/>
      <c r="BS278" s="18"/>
      <c r="BT278" s="18"/>
      <c r="BU278" s="18"/>
      <c r="BV278" s="18"/>
      <c r="BW278" s="18"/>
      <c r="BX278" s="18"/>
      <c r="BY278" s="18"/>
      <c r="BZ278" s="18"/>
      <c r="CA278" s="18"/>
      <c r="CB278" s="18"/>
      <c r="CC278" s="18"/>
      <c r="CD278" s="18"/>
      <c r="CE278" s="18"/>
      <c r="CF278" s="18"/>
      <c r="CG278" s="18"/>
      <c r="CH278" s="18"/>
      <c r="CI278" s="18"/>
    </row>
    <row r="279" spans="1:87" ht="14.25" customHeight="1" x14ac:dyDescent="0.25">
      <c r="A279" s="58">
        <v>315</v>
      </c>
      <c r="B279" s="59" t="s">
        <v>78</v>
      </c>
      <c r="C279" s="59" t="s">
        <v>28</v>
      </c>
      <c r="D279" s="59" t="s">
        <v>38</v>
      </c>
      <c r="E279" s="59"/>
      <c r="F279" s="59" t="s">
        <v>500</v>
      </c>
      <c r="G279" s="58">
        <v>29</v>
      </c>
      <c r="H279" s="58">
        <v>120</v>
      </c>
      <c r="I279" s="59" t="s">
        <v>140</v>
      </c>
      <c r="J279" s="58">
        <v>79247246103</v>
      </c>
      <c r="K279" s="58">
        <v>2.1333333333333302</v>
      </c>
      <c r="L279" s="58">
        <v>0.42666666666666703</v>
      </c>
      <c r="M279" s="60">
        <v>0</v>
      </c>
      <c r="N279" s="60">
        <v>0</v>
      </c>
      <c r="O279" s="60">
        <v>0</v>
      </c>
      <c r="P279" s="60">
        <v>0</v>
      </c>
      <c r="Q279" s="60">
        <v>0</v>
      </c>
      <c r="R279" s="60">
        <v>0</v>
      </c>
      <c r="S279" s="60">
        <v>0</v>
      </c>
      <c r="T279" s="60">
        <v>0</v>
      </c>
      <c r="U279" s="60">
        <v>0</v>
      </c>
      <c r="V279" s="60">
        <v>0</v>
      </c>
      <c r="W279" s="59">
        <v>0</v>
      </c>
      <c r="X279" s="60">
        <v>0</v>
      </c>
      <c r="Y279" s="60">
        <v>0</v>
      </c>
      <c r="Z279" s="59">
        <f>SUM(M279:Y279)</f>
        <v>0</v>
      </c>
      <c r="AA279" s="59">
        <f>SUM(U279:X279)</f>
        <v>0</v>
      </c>
      <c r="AB279" t="s">
        <v>783</v>
      </c>
      <c r="AC279" s="59">
        <v>0</v>
      </c>
      <c r="AD279" s="58">
        <v>0</v>
      </c>
      <c r="AE279" s="58">
        <v>0</v>
      </c>
      <c r="AF279" s="58">
        <v>0</v>
      </c>
      <c r="AG279" s="58">
        <v>0</v>
      </c>
      <c r="AH279" s="59" t="s">
        <v>503</v>
      </c>
      <c r="AI279" s="58">
        <v>25</v>
      </c>
      <c r="AJ279" s="60"/>
      <c r="AK279" s="59" t="s">
        <v>91</v>
      </c>
      <c r="AL279" s="59">
        <f>IF(OR(NOT(ISBLANK(V279)),NOT(ISBLANK(W279)),NOT(ISBLANK(X279)),NOT(ISBLANK(Y279)),AD279=2,AD279=3),1,0)</f>
        <v>1</v>
      </c>
      <c r="AM279" s="59" t="s">
        <v>27</v>
      </c>
      <c r="AN279" s="59" t="s">
        <v>673</v>
      </c>
      <c r="AO279" s="58">
        <v>18</v>
      </c>
      <c r="AP279" s="59" t="s">
        <v>674</v>
      </c>
      <c r="AQ279" s="59" t="s">
        <v>705</v>
      </c>
      <c r="AR279" s="59" t="s">
        <v>27</v>
      </c>
      <c r="AS279" s="59" t="s">
        <v>686</v>
      </c>
      <c r="AT279" s="59" t="s">
        <v>27</v>
      </c>
      <c r="AU279" s="59" t="s">
        <v>27</v>
      </c>
      <c r="AV279" s="59" t="s">
        <v>27</v>
      </c>
      <c r="AW279" s="62"/>
      <c r="AX279" s="62" t="s">
        <v>747</v>
      </c>
      <c r="AY279" s="62">
        <v>13.151</v>
      </c>
      <c r="AZ279" s="62" t="str">
        <f>IF(Z279&gt;0,AY279/Z279,"")</f>
        <v/>
      </c>
      <c r="BA279" s="62">
        <f>IF(AY279&gt;0,Z279/AY279,"")</f>
        <v>0</v>
      </c>
      <c r="BB279" s="62">
        <v>12.191000000000001</v>
      </c>
      <c r="BC279" s="62">
        <v>87</v>
      </c>
      <c r="BE279" s="62"/>
      <c r="BF279" s="62"/>
      <c r="BG279" s="62"/>
      <c r="BH279" s="120">
        <v>12.190999999999999</v>
      </c>
      <c r="BI279" s="18"/>
      <c r="BJ279" s="18"/>
      <c r="BL279" s="18"/>
      <c r="BM279" s="18"/>
      <c r="BN279" s="18"/>
      <c r="BO279" s="18"/>
      <c r="BP279" s="18"/>
      <c r="BQ279" s="18"/>
      <c r="BR279" s="18"/>
      <c r="BS279" s="18"/>
      <c r="BT279" s="18"/>
      <c r="BU279" s="18"/>
      <c r="BV279" s="18"/>
      <c r="BW279" s="18"/>
      <c r="BX279" s="18"/>
      <c r="BY279" s="18"/>
      <c r="BZ279" s="18"/>
      <c r="CA279" s="18"/>
      <c r="CB279" s="18"/>
      <c r="CC279" s="18"/>
      <c r="CD279" s="18"/>
      <c r="CE279" s="18"/>
      <c r="CF279" s="18"/>
      <c r="CG279" s="18"/>
      <c r="CH279" s="18"/>
      <c r="CI279" s="18"/>
    </row>
    <row r="280" spans="1:87" ht="14.25" customHeight="1" x14ac:dyDescent="0.25">
      <c r="A280" s="58">
        <v>331</v>
      </c>
      <c r="B280" s="59" t="s">
        <v>78</v>
      </c>
      <c r="C280" s="59" t="s">
        <v>26</v>
      </c>
      <c r="D280" s="59" t="s">
        <v>38</v>
      </c>
      <c r="E280" s="59"/>
      <c r="F280" s="59" t="s">
        <v>500</v>
      </c>
      <c r="G280" s="58">
        <v>29</v>
      </c>
      <c r="H280" s="58">
        <v>120</v>
      </c>
      <c r="I280" s="59" t="s">
        <v>142</v>
      </c>
      <c r="J280" s="58">
        <v>8282194225</v>
      </c>
      <c r="K280" s="58">
        <v>1.93333333333333</v>
      </c>
      <c r="L280" s="58">
        <v>0.38666666666666699</v>
      </c>
      <c r="M280" s="58">
        <v>4</v>
      </c>
      <c r="N280" s="60">
        <v>0</v>
      </c>
      <c r="O280" s="60">
        <v>0</v>
      </c>
      <c r="P280" s="58">
        <v>11</v>
      </c>
      <c r="Q280" s="58">
        <v>7</v>
      </c>
      <c r="R280" s="60">
        <v>0</v>
      </c>
      <c r="S280" s="58">
        <v>7</v>
      </c>
      <c r="T280" s="60">
        <v>0</v>
      </c>
      <c r="U280" s="58">
        <v>1</v>
      </c>
      <c r="V280" s="58">
        <v>2</v>
      </c>
      <c r="W280" s="59">
        <v>0</v>
      </c>
      <c r="X280" s="60">
        <v>0</v>
      </c>
      <c r="Y280" s="58">
        <v>3</v>
      </c>
      <c r="Z280" s="59">
        <f>SUM(M280:Y280)</f>
        <v>35</v>
      </c>
      <c r="AA280" s="59">
        <f>SUM(U280:X280)</f>
        <v>3</v>
      </c>
      <c r="AB280" t="s">
        <v>783</v>
      </c>
      <c r="AC280" s="59">
        <v>0</v>
      </c>
      <c r="AD280" s="58">
        <v>8</v>
      </c>
      <c r="AE280" s="58">
        <v>3</v>
      </c>
      <c r="AF280" s="58">
        <v>0</v>
      </c>
      <c r="AG280" s="58">
        <v>12</v>
      </c>
      <c r="AH280" s="59" t="s">
        <v>503</v>
      </c>
      <c r="AI280" s="58">
        <v>25</v>
      </c>
      <c r="AJ280" s="60"/>
      <c r="AK280" s="59" t="s">
        <v>550</v>
      </c>
      <c r="AL280" s="59">
        <f>IF(OR(NOT(ISBLANK(V280)),NOT(ISBLANK(W280)),NOT(ISBLANK(X280)),NOT(ISBLANK(Y280)),AD280=2,AD280=3),1,0)</f>
        <v>1</v>
      </c>
      <c r="AM280" s="59" t="s">
        <v>27</v>
      </c>
      <c r="AN280" s="59" t="s">
        <v>680</v>
      </c>
      <c r="AO280" s="58">
        <v>27</v>
      </c>
      <c r="AP280" s="59" t="s">
        <v>677</v>
      </c>
      <c r="AQ280" s="59" t="s">
        <v>691</v>
      </c>
      <c r="AR280" s="59" t="s">
        <v>695</v>
      </c>
      <c r="AS280" s="59" t="s">
        <v>27</v>
      </c>
      <c r="AT280" s="59" t="s">
        <v>692</v>
      </c>
      <c r="AU280" s="59" t="s">
        <v>27</v>
      </c>
      <c r="AV280" s="59" t="s">
        <v>27</v>
      </c>
      <c r="AW280" s="62"/>
      <c r="AX280" s="62" t="s">
        <v>746</v>
      </c>
      <c r="AY280" s="62">
        <v>13.542</v>
      </c>
      <c r="AZ280" s="62">
        <f>IF(Z280&gt;0,AY280/Z280,"")</f>
        <v>0.38691428571428571</v>
      </c>
      <c r="BA280" s="62">
        <f>IF(AY280&gt;0,Z280/AY280,"")</f>
        <v>2.5845517648796337</v>
      </c>
      <c r="BB280" s="62">
        <v>11.644</v>
      </c>
      <c r="BC280" s="62">
        <v>87</v>
      </c>
      <c r="BD280">
        <v>0.82766637605347282</v>
      </c>
      <c r="BE280" s="62"/>
      <c r="BF280" s="62"/>
      <c r="BG280" s="62"/>
      <c r="BH280" s="120">
        <v>8.4459999999999997</v>
      </c>
      <c r="BI280" s="50"/>
      <c r="BJ280" s="50"/>
      <c r="BL280" s="50"/>
      <c r="BM280" s="50"/>
      <c r="BN280" s="50"/>
      <c r="BO280" s="50"/>
      <c r="BP280" s="50"/>
      <c r="BQ280" s="50"/>
      <c r="BR280" s="50"/>
      <c r="BS280" s="50"/>
      <c r="BT280" s="50"/>
      <c r="BU280" s="50"/>
      <c r="BV280" s="50"/>
      <c r="BW280" s="50"/>
      <c r="BX280" s="50"/>
      <c r="BY280" s="50"/>
      <c r="BZ280" s="50"/>
      <c r="CA280" s="50"/>
      <c r="CB280" s="50"/>
      <c r="CC280" s="50"/>
      <c r="CD280" s="50"/>
      <c r="CE280" s="50"/>
      <c r="CF280" s="50"/>
      <c r="CG280" s="50"/>
      <c r="CH280" s="50"/>
      <c r="CI280" s="50"/>
    </row>
    <row r="281" spans="1:87" ht="14.25" customHeight="1" x14ac:dyDescent="0.25">
      <c r="A281" s="58">
        <v>352</v>
      </c>
      <c r="B281" s="59" t="s">
        <v>78</v>
      </c>
      <c r="C281" s="59" t="s">
        <v>28</v>
      </c>
      <c r="D281" s="59" t="s">
        <v>38</v>
      </c>
      <c r="E281" s="59"/>
      <c r="F281" s="59" t="s">
        <v>500</v>
      </c>
      <c r="G281" s="58">
        <v>29</v>
      </c>
      <c r="H281" s="58">
        <v>120</v>
      </c>
      <c r="I281" s="59" t="s">
        <v>146</v>
      </c>
      <c r="J281" s="58">
        <v>94222252116</v>
      </c>
      <c r="K281" s="58">
        <v>2.2000000000000002</v>
      </c>
      <c r="L281" s="58">
        <v>0.44</v>
      </c>
      <c r="M281" s="58">
        <v>7</v>
      </c>
      <c r="N281" s="60">
        <v>0</v>
      </c>
      <c r="O281" s="60">
        <v>0</v>
      </c>
      <c r="P281" s="58">
        <v>16</v>
      </c>
      <c r="Q281" s="58">
        <v>8</v>
      </c>
      <c r="R281" s="60">
        <v>0</v>
      </c>
      <c r="S281" s="58">
        <v>8</v>
      </c>
      <c r="T281" s="60">
        <v>0</v>
      </c>
      <c r="U281" s="58">
        <v>1</v>
      </c>
      <c r="V281" s="58">
        <v>1.5</v>
      </c>
      <c r="W281" s="59">
        <v>0</v>
      </c>
      <c r="X281" s="58">
        <v>1.5</v>
      </c>
      <c r="Y281" s="58">
        <v>4</v>
      </c>
      <c r="Z281" s="59">
        <f>SUM(M281:Y281)</f>
        <v>47</v>
      </c>
      <c r="AA281" s="59">
        <f>SUM(U281:X281)</f>
        <v>4</v>
      </c>
      <c r="AB281" t="s">
        <v>781</v>
      </c>
      <c r="AC281" s="59">
        <v>0</v>
      </c>
      <c r="AD281" s="58">
        <v>9</v>
      </c>
      <c r="AE281" s="58">
        <v>4</v>
      </c>
      <c r="AF281" s="58">
        <v>3</v>
      </c>
      <c r="AG281" s="58">
        <v>21</v>
      </c>
      <c r="AH281" s="59" t="s">
        <v>503</v>
      </c>
      <c r="AI281" s="58">
        <v>25</v>
      </c>
      <c r="AJ281" s="60"/>
      <c r="AK281" s="59" t="s">
        <v>551</v>
      </c>
      <c r="AL281" s="59">
        <f>IF(OR(NOT(ISBLANK(V281)),NOT(ISBLANK(W281)),NOT(ISBLANK(X281)),NOT(ISBLANK(Y281)),AD281=2,AD281=3),1,0)</f>
        <v>1</v>
      </c>
      <c r="AM281" s="59" t="s">
        <v>27</v>
      </c>
      <c r="AN281" s="59" t="s">
        <v>680</v>
      </c>
      <c r="AO281" s="58">
        <v>36</v>
      </c>
      <c r="AP281" s="59" t="s">
        <v>677</v>
      </c>
      <c r="AQ281" s="59" t="s">
        <v>707</v>
      </c>
      <c r="AR281" s="59" t="s">
        <v>27</v>
      </c>
      <c r="AS281" s="59" t="s">
        <v>708</v>
      </c>
      <c r="AT281" s="59" t="s">
        <v>27</v>
      </c>
      <c r="AU281" s="59" t="s">
        <v>27</v>
      </c>
      <c r="AV281" s="59" t="s">
        <v>27</v>
      </c>
      <c r="AW281" s="62"/>
      <c r="AX281" s="62" t="s">
        <v>748</v>
      </c>
      <c r="AY281" s="62">
        <v>14.008000000000001</v>
      </c>
      <c r="AZ281" s="62">
        <f>IF(Z281&gt;0,AY281/Z281,"")</f>
        <v>0.29804255319148937</v>
      </c>
      <c r="BA281" s="62">
        <f>IF(AY281&gt;0,Z281/AY281,"")</f>
        <v>3.3552255853797828</v>
      </c>
      <c r="BB281" s="62">
        <v>12.782999999999999</v>
      </c>
      <c r="BC281" s="62">
        <v>29</v>
      </c>
      <c r="BD281">
        <v>0.54584527220630374</v>
      </c>
      <c r="BE281" s="62"/>
      <c r="BF281" s="62"/>
      <c r="BG281" s="62"/>
      <c r="BH281" s="120">
        <v>1.5590000000000002</v>
      </c>
      <c r="BI281" s="50"/>
      <c r="BJ281" s="50"/>
      <c r="BL281" s="50"/>
      <c r="BM281" s="50"/>
      <c r="BN281" s="50"/>
      <c r="BO281" s="50"/>
      <c r="BP281" s="50"/>
      <c r="BQ281" s="50"/>
      <c r="BR281" s="50"/>
      <c r="BS281" s="50"/>
      <c r="BT281" s="50"/>
      <c r="BU281" s="50"/>
      <c r="BV281" s="50"/>
      <c r="BW281" s="50"/>
      <c r="BX281" s="50"/>
      <c r="BY281" s="50"/>
      <c r="BZ281" s="50"/>
      <c r="CA281" s="50"/>
      <c r="CB281" s="50"/>
      <c r="CC281" s="50"/>
      <c r="CD281" s="50"/>
      <c r="CE281" s="50"/>
      <c r="CF281" s="50"/>
      <c r="CG281" s="50"/>
      <c r="CH281" s="50"/>
      <c r="CI281" s="50"/>
    </row>
    <row r="282" spans="1:87" ht="14.25" customHeight="1" x14ac:dyDescent="0.25">
      <c r="A282" s="58">
        <v>368</v>
      </c>
      <c r="B282" s="59" t="s">
        <v>78</v>
      </c>
      <c r="C282" s="59" t="s">
        <v>26</v>
      </c>
      <c r="D282" s="59" t="s">
        <v>38</v>
      </c>
      <c r="E282" s="59"/>
      <c r="F282" s="59" t="s">
        <v>500</v>
      </c>
      <c r="G282" s="58">
        <v>29</v>
      </c>
      <c r="H282" s="58">
        <v>120</v>
      </c>
      <c r="I282" s="59" t="s">
        <v>147</v>
      </c>
      <c r="J282" s="58">
        <v>84463153</v>
      </c>
      <c r="K282" s="58">
        <v>1.9666666666666699</v>
      </c>
      <c r="L282" s="58">
        <v>0.39333333333333298</v>
      </c>
      <c r="M282" s="58">
        <v>2</v>
      </c>
      <c r="N282" s="60">
        <v>0</v>
      </c>
      <c r="O282" s="60">
        <v>0</v>
      </c>
      <c r="P282" s="58">
        <v>4</v>
      </c>
      <c r="Q282" s="58">
        <v>2</v>
      </c>
      <c r="R282" s="60">
        <v>0</v>
      </c>
      <c r="S282" s="58">
        <v>2</v>
      </c>
      <c r="T282" s="60">
        <v>0</v>
      </c>
      <c r="U282" s="60">
        <v>0</v>
      </c>
      <c r="V282" s="58">
        <v>1.5</v>
      </c>
      <c r="W282" s="59">
        <v>0</v>
      </c>
      <c r="X282" s="58">
        <v>0.5</v>
      </c>
      <c r="Y282" s="58">
        <v>2</v>
      </c>
      <c r="Z282" s="59">
        <f>SUM(M282:Y282)</f>
        <v>14</v>
      </c>
      <c r="AA282" s="59">
        <f>SUM(U282:X282)</f>
        <v>2</v>
      </c>
      <c r="AB282" t="s">
        <v>782</v>
      </c>
      <c r="AC282" s="59">
        <v>0</v>
      </c>
      <c r="AD282" s="58">
        <v>6</v>
      </c>
      <c r="AE282" s="58">
        <v>2</v>
      </c>
      <c r="AF282" s="58">
        <v>0</v>
      </c>
      <c r="AG282" s="58">
        <v>9</v>
      </c>
      <c r="AH282" s="59" t="s">
        <v>503</v>
      </c>
      <c r="AI282" s="58">
        <v>25</v>
      </c>
      <c r="AJ282" s="60"/>
      <c r="AK282" s="59" t="s">
        <v>552</v>
      </c>
      <c r="AL282" s="59">
        <f>IF(OR(NOT(ISBLANK(V282)),NOT(ISBLANK(W282)),NOT(ISBLANK(X282)),NOT(ISBLANK(Y282)),AD282=2,AD282=3),1,0)</f>
        <v>1</v>
      </c>
      <c r="AM282" s="59" t="s">
        <v>27</v>
      </c>
      <c r="AN282" s="59" t="s">
        <v>680</v>
      </c>
      <c r="AO282" s="58">
        <v>26</v>
      </c>
      <c r="AP282" s="59" t="s">
        <v>677</v>
      </c>
      <c r="AQ282" s="59" t="s">
        <v>709</v>
      </c>
      <c r="AR282" s="59" t="s">
        <v>27</v>
      </c>
      <c r="AS282" s="59" t="s">
        <v>27</v>
      </c>
      <c r="AT282" s="59" t="s">
        <v>692</v>
      </c>
      <c r="AU282" s="59" t="s">
        <v>695</v>
      </c>
      <c r="AV282" s="59" t="s">
        <v>27</v>
      </c>
      <c r="AW282" s="62"/>
      <c r="AX282" s="62" t="s">
        <v>746</v>
      </c>
      <c r="AY282" s="62">
        <v>14.042</v>
      </c>
      <c r="AZ282" s="62">
        <f>IF(Z282&gt;0,AY282/Z282,"")</f>
        <v>1.0029999999999999</v>
      </c>
      <c r="BA282" s="62">
        <f>IF(AY282&gt;0,Z282/AY282,"")</f>
        <v>0.99700897308075775</v>
      </c>
      <c r="BB282" s="62">
        <v>7.29</v>
      </c>
      <c r="BC282" s="62">
        <v>87</v>
      </c>
      <c r="BD282">
        <v>0.90629370629370631</v>
      </c>
      <c r="BE282" s="62"/>
      <c r="BF282" s="62"/>
      <c r="BG282" s="62"/>
      <c r="BH282" s="120">
        <v>4.6390000000000002</v>
      </c>
      <c r="BI282" s="18"/>
      <c r="BJ282" s="18"/>
      <c r="BL282" s="18"/>
      <c r="BM282" s="18"/>
      <c r="BN282" s="18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</row>
    <row r="283" spans="1:87" ht="14.25" customHeight="1" x14ac:dyDescent="0.25">
      <c r="A283" s="58">
        <v>384</v>
      </c>
      <c r="B283" s="59" t="s">
        <v>78</v>
      </c>
      <c r="C283" s="59" t="s">
        <v>26</v>
      </c>
      <c r="D283" s="59" t="s">
        <v>38</v>
      </c>
      <c r="E283" s="59"/>
      <c r="F283" s="59" t="s">
        <v>500</v>
      </c>
      <c r="G283" s="58">
        <v>29</v>
      </c>
      <c r="H283" s="58">
        <v>120</v>
      </c>
      <c r="I283" s="59" t="s">
        <v>149</v>
      </c>
      <c r="J283" s="58">
        <v>8877127178</v>
      </c>
      <c r="K283" s="58">
        <v>1.93333333333333</v>
      </c>
      <c r="L283" s="58">
        <v>0.38666666666666699</v>
      </c>
      <c r="M283" s="60">
        <v>0</v>
      </c>
      <c r="N283" s="60">
        <v>0</v>
      </c>
      <c r="O283" s="60">
        <v>0</v>
      </c>
      <c r="P283" s="60">
        <v>0</v>
      </c>
      <c r="Q283" s="60">
        <v>0</v>
      </c>
      <c r="R283" s="60">
        <v>0</v>
      </c>
      <c r="S283" s="60">
        <v>0</v>
      </c>
      <c r="T283" s="60">
        <v>0</v>
      </c>
      <c r="U283" s="60">
        <v>0</v>
      </c>
      <c r="V283" s="60">
        <v>0</v>
      </c>
      <c r="W283" s="59">
        <v>0</v>
      </c>
      <c r="X283" s="60">
        <v>0</v>
      </c>
      <c r="Y283" s="60">
        <v>0</v>
      </c>
      <c r="Z283" s="59">
        <f>SUM(M283:Y283)</f>
        <v>0</v>
      </c>
      <c r="AA283" s="59">
        <f>SUM(U283:X283)</f>
        <v>0</v>
      </c>
      <c r="AB283" t="s">
        <v>783</v>
      </c>
      <c r="AC283" s="59">
        <v>0</v>
      </c>
      <c r="AD283" s="58">
        <v>0</v>
      </c>
      <c r="AE283" s="58">
        <v>0</v>
      </c>
      <c r="AF283" s="58">
        <v>0</v>
      </c>
      <c r="AG283" s="58">
        <v>0</v>
      </c>
      <c r="AH283" s="59" t="s">
        <v>503</v>
      </c>
      <c r="AI283" s="58">
        <v>25</v>
      </c>
      <c r="AJ283" s="60"/>
      <c r="AK283" s="59" t="s">
        <v>553</v>
      </c>
      <c r="AL283" s="59">
        <f>IF(OR(NOT(ISBLANK(V283)),NOT(ISBLANK(W283)),NOT(ISBLANK(X283)),NOT(ISBLANK(Y283)),AD283=2,AD283=3),1,0)</f>
        <v>1</v>
      </c>
      <c r="AM283" s="59" t="s">
        <v>27</v>
      </c>
      <c r="AN283" s="59" t="s">
        <v>680</v>
      </c>
      <c r="AO283" s="58">
        <v>24</v>
      </c>
      <c r="AP283" s="59" t="s">
        <v>677</v>
      </c>
      <c r="AQ283" s="59" t="s">
        <v>711</v>
      </c>
      <c r="AR283" s="59" t="s">
        <v>27</v>
      </c>
      <c r="AS283" s="59" t="s">
        <v>686</v>
      </c>
      <c r="AT283" s="59" t="s">
        <v>27</v>
      </c>
      <c r="AU283" s="59" t="s">
        <v>27</v>
      </c>
      <c r="AV283" s="59" t="s">
        <v>27</v>
      </c>
      <c r="AW283" s="62"/>
      <c r="AX283" s="62" t="s">
        <v>747</v>
      </c>
      <c r="AY283" s="62">
        <v>21.81</v>
      </c>
      <c r="AZ283" s="62" t="str">
        <f>IF(Z283&gt;0,AY283/Z283,"")</f>
        <v/>
      </c>
      <c r="BA283" s="62">
        <f>IF(AY283&gt;0,Z283/AY283,"")</f>
        <v>0</v>
      </c>
      <c r="BB283" s="62">
        <v>19.545000000000002</v>
      </c>
      <c r="BC283" s="62">
        <v>58</v>
      </c>
      <c r="BE283" s="62" t="s">
        <v>783</v>
      </c>
      <c r="BF283" s="62">
        <v>1</v>
      </c>
      <c r="BG283" s="62"/>
      <c r="BH283" s="120">
        <v>19.544999999999998</v>
      </c>
      <c r="BI283" s="18"/>
      <c r="BJ283" s="18"/>
      <c r="BL283" s="18"/>
      <c r="BM283" s="18"/>
      <c r="BN283" s="18"/>
      <c r="BO283" s="18"/>
      <c r="BP283" s="18"/>
      <c r="BQ283" s="18"/>
      <c r="BR283" s="18"/>
      <c r="BS283" s="18"/>
      <c r="BT283" s="18"/>
      <c r="BU283" s="18"/>
      <c r="BV283" s="18"/>
      <c r="BW283" s="18"/>
      <c r="BX283" s="18"/>
      <c r="BY283" s="18"/>
      <c r="BZ283" s="18"/>
      <c r="CA283" s="18"/>
      <c r="CB283" s="18"/>
      <c r="CC283" s="18"/>
      <c r="CD283" s="18"/>
      <c r="CE283" s="18"/>
      <c r="CF283" s="18"/>
      <c r="CG283" s="18"/>
      <c r="CH283" s="18"/>
      <c r="CI283" s="18"/>
    </row>
    <row r="284" spans="1:87" ht="14.25" customHeight="1" x14ac:dyDescent="0.25">
      <c r="A284" s="58">
        <v>400</v>
      </c>
      <c r="B284" s="59" t="s">
        <v>78</v>
      </c>
      <c r="C284" s="59" t="s">
        <v>26</v>
      </c>
      <c r="D284" s="59" t="s">
        <v>38</v>
      </c>
      <c r="E284" s="59"/>
      <c r="F284" s="59" t="s">
        <v>500</v>
      </c>
      <c r="G284" s="58">
        <v>29</v>
      </c>
      <c r="H284" s="58">
        <v>120</v>
      </c>
      <c r="I284" s="59" t="s">
        <v>81</v>
      </c>
      <c r="J284" s="58">
        <v>9591241137</v>
      </c>
      <c r="K284" s="58">
        <v>2.3333333333333299</v>
      </c>
      <c r="L284" s="58">
        <v>0.46666666666666701</v>
      </c>
      <c r="M284" s="58">
        <v>1</v>
      </c>
      <c r="N284" s="60">
        <v>0</v>
      </c>
      <c r="O284" s="60">
        <v>0</v>
      </c>
      <c r="P284" s="58">
        <v>2</v>
      </c>
      <c r="Q284" s="58">
        <v>1</v>
      </c>
      <c r="R284" s="60">
        <v>0</v>
      </c>
      <c r="S284" s="58">
        <v>1</v>
      </c>
      <c r="T284" s="60">
        <v>0</v>
      </c>
      <c r="U284" s="58">
        <v>2</v>
      </c>
      <c r="V284" s="60">
        <v>0</v>
      </c>
      <c r="W284" s="59">
        <v>0</v>
      </c>
      <c r="X284" s="60">
        <v>0</v>
      </c>
      <c r="Y284" s="58">
        <v>2</v>
      </c>
      <c r="Z284" s="59">
        <f>SUM(M284:Y284)</f>
        <v>9</v>
      </c>
      <c r="AA284" s="59">
        <f>SUM(U284:X284)</f>
        <v>2</v>
      </c>
      <c r="AB284" t="s">
        <v>783</v>
      </c>
      <c r="AC284" s="61">
        <v>3</v>
      </c>
      <c r="AD284" s="58">
        <v>2</v>
      </c>
      <c r="AE284" s="58">
        <v>2</v>
      </c>
      <c r="AF284" s="58">
        <v>0</v>
      </c>
      <c r="AG284" s="58">
        <v>5</v>
      </c>
      <c r="AH284" s="59" t="s">
        <v>503</v>
      </c>
      <c r="AI284" s="58">
        <v>25</v>
      </c>
      <c r="AJ284" s="60"/>
      <c r="AK284" s="59" t="s">
        <v>554</v>
      </c>
      <c r="AL284" s="59">
        <f>IF(OR(NOT(ISBLANK(V284)),NOT(ISBLANK(W284)),NOT(ISBLANK(X284)),NOT(ISBLANK(Y284)),AD284=2,AD284=3),1,0)</f>
        <v>1</v>
      </c>
      <c r="AM284" s="59" t="s">
        <v>27</v>
      </c>
      <c r="AN284" s="59" t="s">
        <v>673</v>
      </c>
      <c r="AO284" s="58">
        <v>26</v>
      </c>
      <c r="AP284" s="59" t="s">
        <v>674</v>
      </c>
      <c r="AQ284" s="59" t="s">
        <v>675</v>
      </c>
      <c r="AR284" s="59" t="s">
        <v>27</v>
      </c>
      <c r="AS284" s="59" t="s">
        <v>676</v>
      </c>
      <c r="AT284" s="59" t="s">
        <v>27</v>
      </c>
      <c r="AU284" s="59" t="s">
        <v>27</v>
      </c>
      <c r="AV284" s="59" t="s">
        <v>27</v>
      </c>
      <c r="AW284" s="62"/>
      <c r="AX284" s="62" t="s">
        <v>748</v>
      </c>
      <c r="AY284" s="62">
        <v>5.8289999999999997</v>
      </c>
      <c r="AZ284" s="62">
        <f>IF(Z284&gt;0,AY284/Z284,"")</f>
        <v>0.64766666666666661</v>
      </c>
      <c r="BA284" s="62">
        <f>IF(AY284&gt;0,Z284/AY284,"")</f>
        <v>1.5440041173443131</v>
      </c>
      <c r="BB284" s="62">
        <v>4.1630000000000003</v>
      </c>
      <c r="BC284" s="62">
        <v>29</v>
      </c>
      <c r="BD284">
        <v>0.44666666666666666</v>
      </c>
      <c r="BE284" s="62"/>
      <c r="BF284" s="62"/>
      <c r="BG284" s="62"/>
      <c r="BH284" s="120">
        <v>4.1630000000000003</v>
      </c>
      <c r="BI284" s="18"/>
      <c r="BJ284" s="18"/>
      <c r="BL284" s="18"/>
      <c r="BM284" s="18"/>
      <c r="BN284" s="18"/>
      <c r="BO284" s="18"/>
      <c r="BP284" s="18"/>
      <c r="BQ284" s="18"/>
      <c r="BR284" s="18"/>
      <c r="BS284" s="18"/>
      <c r="BT284" s="18"/>
      <c r="BU284" s="18"/>
      <c r="BV284" s="18"/>
      <c r="BW284" s="18"/>
      <c r="BX284" s="18"/>
      <c r="BY284" s="18"/>
      <c r="BZ284" s="18"/>
      <c r="CA284" s="18"/>
      <c r="CB284" s="18"/>
      <c r="CC284" s="18"/>
      <c r="CD284" s="18"/>
      <c r="CE284" s="18"/>
      <c r="CF284" s="18"/>
      <c r="CG284" s="18"/>
      <c r="CH284" s="18"/>
      <c r="CI284" s="18"/>
    </row>
    <row r="285" spans="1:87" ht="14.25" customHeight="1" x14ac:dyDescent="0.25">
      <c r="A285" s="58">
        <v>417</v>
      </c>
      <c r="B285" s="59" t="s">
        <v>78</v>
      </c>
      <c r="C285" s="59" t="s">
        <v>28</v>
      </c>
      <c r="D285" s="59" t="s">
        <v>38</v>
      </c>
      <c r="E285" s="59"/>
      <c r="F285" s="59" t="s">
        <v>500</v>
      </c>
      <c r="G285" s="58">
        <v>29</v>
      </c>
      <c r="H285" s="58">
        <v>120</v>
      </c>
      <c r="I285" s="59" t="s">
        <v>85</v>
      </c>
      <c r="J285" s="58">
        <v>1347638136</v>
      </c>
      <c r="K285" s="58">
        <v>2.2000000000000002</v>
      </c>
      <c r="L285" s="58">
        <v>0.44</v>
      </c>
      <c r="M285" s="58">
        <v>4</v>
      </c>
      <c r="N285" s="60">
        <v>0</v>
      </c>
      <c r="O285" s="58">
        <v>2</v>
      </c>
      <c r="P285" s="58">
        <v>6</v>
      </c>
      <c r="Q285" s="58">
        <v>1</v>
      </c>
      <c r="R285" s="60">
        <v>0</v>
      </c>
      <c r="S285" s="58">
        <v>1</v>
      </c>
      <c r="T285" s="60">
        <v>0</v>
      </c>
      <c r="U285" s="58">
        <v>1</v>
      </c>
      <c r="V285" s="58">
        <v>0.5</v>
      </c>
      <c r="W285" s="59">
        <v>0</v>
      </c>
      <c r="X285" s="58">
        <v>0.5</v>
      </c>
      <c r="Y285" s="58">
        <v>2</v>
      </c>
      <c r="Z285" s="59">
        <f>SUM(M285:Y285)</f>
        <v>18</v>
      </c>
      <c r="AA285" s="59">
        <f>SUM(U285:X285)</f>
        <v>2</v>
      </c>
      <c r="AB285" t="s">
        <v>781</v>
      </c>
      <c r="AC285" s="59">
        <v>0</v>
      </c>
      <c r="AD285" s="58">
        <v>6</v>
      </c>
      <c r="AE285" s="58">
        <v>2</v>
      </c>
      <c r="AF285" s="58">
        <v>1</v>
      </c>
      <c r="AG285" s="58">
        <v>13</v>
      </c>
      <c r="AH285" s="59" t="s">
        <v>555</v>
      </c>
      <c r="AI285" s="58">
        <v>23</v>
      </c>
      <c r="AJ285" s="60"/>
      <c r="AK285" s="59" t="s">
        <v>556</v>
      </c>
      <c r="AL285" s="59">
        <f>IF(OR(NOT(ISBLANK(V285)),NOT(ISBLANK(W285)),NOT(ISBLANK(X285)),NOT(ISBLANK(Y285)),AD285=2,AD285=3),1,0)</f>
        <v>1</v>
      </c>
      <c r="AM285" s="59" t="s">
        <v>27</v>
      </c>
      <c r="AN285" s="59" t="s">
        <v>673</v>
      </c>
      <c r="AO285" s="58">
        <v>20</v>
      </c>
      <c r="AP285" s="59" t="s">
        <v>677</v>
      </c>
      <c r="AQ285" s="59" t="s">
        <v>678</v>
      </c>
      <c r="AR285" s="59" t="s">
        <v>27</v>
      </c>
      <c r="AS285" s="59" t="s">
        <v>27</v>
      </c>
      <c r="AT285" s="59" t="s">
        <v>27</v>
      </c>
      <c r="AU285" s="59" t="s">
        <v>27</v>
      </c>
      <c r="AV285" s="59" t="s">
        <v>27</v>
      </c>
      <c r="AW285" s="62"/>
      <c r="AX285" s="62" t="s">
        <v>747</v>
      </c>
      <c r="AY285" s="62">
        <v>10.902000000000001</v>
      </c>
      <c r="AZ285" s="62">
        <f>IF(Z285&gt;0,AY285/Z285,"")</f>
        <v>0.60566666666666669</v>
      </c>
      <c r="BA285" s="62">
        <f>IF(AY285&gt;0,Z285/AY285,"")</f>
        <v>1.6510731975784259</v>
      </c>
      <c r="BB285" s="62">
        <v>9.5640000000000001</v>
      </c>
      <c r="BC285" s="62">
        <v>58</v>
      </c>
      <c r="BD285">
        <v>8.5470085470085472E-2</v>
      </c>
      <c r="BE285" s="62"/>
      <c r="BF285" s="62"/>
      <c r="BG285" s="62"/>
      <c r="BH285" s="120">
        <v>7.98</v>
      </c>
      <c r="BI285" s="50"/>
      <c r="BJ285" s="50"/>
      <c r="BL285" s="50"/>
      <c r="BM285" s="50"/>
      <c r="BN285" s="50"/>
      <c r="BO285" s="50"/>
      <c r="BP285" s="50"/>
      <c r="BQ285" s="50"/>
      <c r="BR285" s="50"/>
      <c r="BS285" s="50"/>
      <c r="BT285" s="50"/>
      <c r="BU285" s="50"/>
      <c r="BV285" s="50"/>
      <c r="BW285" s="50"/>
      <c r="BX285" s="50"/>
      <c r="BY285" s="50"/>
      <c r="BZ285" s="50"/>
      <c r="CA285" s="50"/>
      <c r="CB285" s="50"/>
      <c r="CC285" s="50"/>
      <c r="CD285" s="50"/>
      <c r="CE285" s="50"/>
      <c r="CF285" s="50"/>
      <c r="CG285" s="50"/>
      <c r="CH285" s="50"/>
      <c r="CI285" s="50"/>
    </row>
    <row r="286" spans="1:87" ht="14.25" customHeight="1" x14ac:dyDescent="0.25">
      <c r="A286" s="58">
        <v>433</v>
      </c>
      <c r="B286" s="59" t="s">
        <v>78</v>
      </c>
      <c r="C286" s="59" t="s">
        <v>26</v>
      </c>
      <c r="D286" s="59" t="s">
        <v>38</v>
      </c>
      <c r="E286" s="59"/>
      <c r="F286" s="59" t="s">
        <v>500</v>
      </c>
      <c r="G286" s="58">
        <v>29</v>
      </c>
      <c r="H286" s="58">
        <v>120</v>
      </c>
      <c r="I286" s="59" t="s">
        <v>88</v>
      </c>
      <c r="J286" s="58">
        <v>217831744</v>
      </c>
      <c r="K286" s="58">
        <v>2.3333333333333299</v>
      </c>
      <c r="L286" s="58">
        <v>0.46666666666666701</v>
      </c>
      <c r="M286" s="58">
        <v>2</v>
      </c>
      <c r="N286" s="60">
        <v>0</v>
      </c>
      <c r="O286" s="60">
        <v>0</v>
      </c>
      <c r="P286" s="58">
        <v>3</v>
      </c>
      <c r="Q286" s="58">
        <v>1</v>
      </c>
      <c r="R286" s="60">
        <v>0</v>
      </c>
      <c r="S286" s="58">
        <v>1</v>
      </c>
      <c r="T286" s="60">
        <v>0</v>
      </c>
      <c r="U286" s="60">
        <v>0</v>
      </c>
      <c r="V286" s="58">
        <v>1</v>
      </c>
      <c r="W286" s="59">
        <v>0</v>
      </c>
      <c r="X286" s="60">
        <v>0</v>
      </c>
      <c r="Y286" s="58">
        <v>1</v>
      </c>
      <c r="Z286" s="59">
        <f>SUM(M286:Y286)</f>
        <v>9</v>
      </c>
      <c r="AA286" s="59">
        <f>SUM(U286:X286)</f>
        <v>1</v>
      </c>
      <c r="AB286" t="s">
        <v>783</v>
      </c>
      <c r="AC286" s="59">
        <v>0</v>
      </c>
      <c r="AD286" s="58">
        <v>0</v>
      </c>
      <c r="AE286" s="58">
        <v>0</v>
      </c>
      <c r="AF286" s="58">
        <v>0</v>
      </c>
      <c r="AG286" s="58">
        <v>1</v>
      </c>
      <c r="AH286" s="59" t="s">
        <v>503</v>
      </c>
      <c r="AI286" s="58">
        <v>25</v>
      </c>
      <c r="AJ286" s="60"/>
      <c r="AK286" s="59" t="s">
        <v>557</v>
      </c>
      <c r="AL286" s="59">
        <f>IF(OR(NOT(ISBLANK(V286)),NOT(ISBLANK(W286)),NOT(ISBLANK(X286)),NOT(ISBLANK(Y286)),AD286=2,AD286=3),1,0)</f>
        <v>1</v>
      </c>
      <c r="AM286" s="59" t="s">
        <v>27</v>
      </c>
      <c r="AN286" s="59" t="s">
        <v>673</v>
      </c>
      <c r="AO286" s="58">
        <v>24</v>
      </c>
      <c r="AP286" s="59" t="s">
        <v>677</v>
      </c>
      <c r="AQ286" s="59" t="s">
        <v>679</v>
      </c>
      <c r="AR286" s="59" t="s">
        <v>27</v>
      </c>
      <c r="AS286" s="59" t="s">
        <v>27</v>
      </c>
      <c r="AT286" s="59" t="s">
        <v>27</v>
      </c>
      <c r="AU286" s="59" t="s">
        <v>27</v>
      </c>
      <c r="AV286" s="59" t="s">
        <v>27</v>
      </c>
      <c r="AW286" s="62"/>
      <c r="AX286" s="62" t="s">
        <v>747</v>
      </c>
      <c r="AY286" s="62">
        <v>11.541</v>
      </c>
      <c r="AZ286" s="62">
        <f>IF(Z286&gt;0,AY286/Z286,"")</f>
        <v>1.2823333333333333</v>
      </c>
      <c r="BA286" s="62">
        <f>IF(AY286&gt;0,Z286/AY286,"")</f>
        <v>0.77982843774369637</v>
      </c>
      <c r="BB286" s="62">
        <v>11.129</v>
      </c>
      <c r="BC286" s="62">
        <v>0</v>
      </c>
      <c r="BD286">
        <v>0.80309734513274333</v>
      </c>
      <c r="BE286" s="62" t="s">
        <v>785</v>
      </c>
      <c r="BF286" s="62">
        <v>1</v>
      </c>
      <c r="BG286" s="62">
        <v>1</v>
      </c>
      <c r="BH286" s="120">
        <v>2.242</v>
      </c>
      <c r="BI286" s="18"/>
      <c r="BJ286" s="18"/>
      <c r="BL286" s="18"/>
      <c r="BM286" s="18"/>
      <c r="BN286" s="18"/>
      <c r="BO286" s="18"/>
      <c r="BP286" s="18"/>
      <c r="BQ286" s="18"/>
      <c r="BR286" s="18"/>
      <c r="BS286" s="18"/>
      <c r="BT286" s="18"/>
      <c r="BU286" s="18"/>
      <c r="BV286" s="18"/>
      <c r="BW286" s="18"/>
      <c r="BX286" s="18"/>
      <c r="BY286" s="18"/>
      <c r="BZ286" s="18"/>
      <c r="CA286" s="18"/>
      <c r="CB286" s="18"/>
      <c r="CC286" s="18"/>
      <c r="CD286" s="18"/>
      <c r="CE286" s="18"/>
      <c r="CF286" s="18"/>
      <c r="CG286" s="18"/>
      <c r="CH286" s="18"/>
      <c r="CI286" s="18"/>
    </row>
    <row r="287" spans="1:87" ht="14.25" customHeight="1" x14ac:dyDescent="0.25">
      <c r="A287" s="58">
        <v>449</v>
      </c>
      <c r="B287" s="59" t="s">
        <v>78</v>
      </c>
      <c r="C287" s="59" t="s">
        <v>26</v>
      </c>
      <c r="D287" s="59" t="s">
        <v>38</v>
      </c>
      <c r="E287" s="59"/>
      <c r="F287" s="59" t="s">
        <v>500</v>
      </c>
      <c r="G287" s="58">
        <v>29</v>
      </c>
      <c r="H287" s="58">
        <v>120</v>
      </c>
      <c r="I287" s="59" t="s">
        <v>150</v>
      </c>
      <c r="J287" s="58">
        <v>82135906</v>
      </c>
      <c r="K287" s="58">
        <v>1.93333333333333</v>
      </c>
      <c r="L287" s="58">
        <v>0.38666666666666699</v>
      </c>
      <c r="M287" s="60">
        <v>0</v>
      </c>
      <c r="N287" s="60">
        <v>0</v>
      </c>
      <c r="O287" s="60">
        <v>0</v>
      </c>
      <c r="P287" s="60">
        <v>0</v>
      </c>
      <c r="Q287" s="60">
        <v>0</v>
      </c>
      <c r="R287" s="60">
        <v>0</v>
      </c>
      <c r="S287" s="60">
        <v>0</v>
      </c>
      <c r="T287" s="60">
        <v>0</v>
      </c>
      <c r="U287" s="60">
        <v>0</v>
      </c>
      <c r="V287" s="60">
        <v>0</v>
      </c>
      <c r="W287" s="59">
        <v>0</v>
      </c>
      <c r="X287" s="60">
        <v>0</v>
      </c>
      <c r="Y287" s="60">
        <v>0</v>
      </c>
      <c r="Z287" s="59">
        <f>SUM(M287:Y287)</f>
        <v>0</v>
      </c>
      <c r="AA287" s="59">
        <f>SUM(U287:X287)</f>
        <v>0</v>
      </c>
      <c r="AB287" t="s">
        <v>783</v>
      </c>
      <c r="AC287" s="59">
        <v>0</v>
      </c>
      <c r="AD287" s="58">
        <v>0</v>
      </c>
      <c r="AE287" s="58">
        <v>0</v>
      </c>
      <c r="AF287" s="58">
        <v>0</v>
      </c>
      <c r="AG287" s="58">
        <v>0</v>
      </c>
      <c r="AH287" s="59" t="s">
        <v>503</v>
      </c>
      <c r="AI287" s="58">
        <v>25</v>
      </c>
      <c r="AJ287" s="60"/>
      <c r="AK287" s="59" t="s">
        <v>558</v>
      </c>
      <c r="AL287" s="59">
        <f>IF(OR(NOT(ISBLANK(V287)),NOT(ISBLANK(W287)),NOT(ISBLANK(X287)),NOT(ISBLANK(Y287)),AD287=2,AD287=3),1,0)</f>
        <v>1</v>
      </c>
      <c r="AM287" s="59" t="s">
        <v>27</v>
      </c>
      <c r="AN287" s="59" t="s">
        <v>680</v>
      </c>
      <c r="AO287" s="58">
        <v>34</v>
      </c>
      <c r="AP287" s="59" t="s">
        <v>677</v>
      </c>
      <c r="AQ287" s="59" t="s">
        <v>712</v>
      </c>
      <c r="AR287" s="59" t="s">
        <v>27</v>
      </c>
      <c r="AS287" s="59" t="s">
        <v>713</v>
      </c>
      <c r="AT287" s="59" t="s">
        <v>27</v>
      </c>
      <c r="AU287" s="59" t="s">
        <v>27</v>
      </c>
      <c r="AV287" s="59" t="s">
        <v>27</v>
      </c>
      <c r="AW287" s="62"/>
      <c r="AX287" s="62" t="s">
        <v>748</v>
      </c>
      <c r="AY287" s="62">
        <v>27.085000000000001</v>
      </c>
      <c r="AZ287" s="62" t="str">
        <f>IF(Z287&gt;0,AY287/Z287,"")</f>
        <v/>
      </c>
      <c r="BA287" s="62">
        <f>IF(AY287&gt;0,Z287/AY287,"")</f>
        <v>0</v>
      </c>
      <c r="BB287" s="62">
        <v>26.51</v>
      </c>
      <c r="BC287" s="62">
        <v>58</v>
      </c>
      <c r="BE287" s="62" t="s">
        <v>783</v>
      </c>
      <c r="BF287" s="62">
        <v>1</v>
      </c>
      <c r="BG287" s="62"/>
      <c r="BH287" s="120">
        <v>2.6959999999999997</v>
      </c>
      <c r="BI287" s="18"/>
      <c r="BJ287" s="18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18"/>
      <c r="CF287" s="18"/>
      <c r="CG287" s="18"/>
      <c r="CH287" s="18"/>
      <c r="CI287" s="18"/>
    </row>
    <row r="288" spans="1:87" ht="14.25" customHeight="1" x14ac:dyDescent="0.25">
      <c r="A288" s="58">
        <v>465</v>
      </c>
      <c r="B288" s="59" t="s">
        <v>78</v>
      </c>
      <c r="C288" s="59" t="s">
        <v>28</v>
      </c>
      <c r="D288" s="59" t="s">
        <v>38</v>
      </c>
      <c r="E288" s="59"/>
      <c r="F288" s="59" t="s">
        <v>500</v>
      </c>
      <c r="G288" s="58">
        <v>29</v>
      </c>
      <c r="H288" s="58">
        <v>120</v>
      </c>
      <c r="I288" s="59" t="s">
        <v>152</v>
      </c>
      <c r="J288" s="58">
        <v>792288984</v>
      </c>
      <c r="K288" s="58">
        <v>2.2000000000000002</v>
      </c>
      <c r="L288" s="58">
        <v>0.44</v>
      </c>
      <c r="M288" s="58">
        <v>26</v>
      </c>
      <c r="N288" s="60">
        <v>0</v>
      </c>
      <c r="O288" s="60">
        <v>0</v>
      </c>
      <c r="P288" s="58">
        <v>68</v>
      </c>
      <c r="Q288" s="58">
        <v>41</v>
      </c>
      <c r="R288" s="60">
        <v>0</v>
      </c>
      <c r="S288" s="58">
        <v>41</v>
      </c>
      <c r="T288" s="60">
        <v>0</v>
      </c>
      <c r="U288" s="58">
        <v>9</v>
      </c>
      <c r="V288" s="58">
        <v>14</v>
      </c>
      <c r="W288" s="59">
        <v>0</v>
      </c>
      <c r="X288" s="58">
        <v>3</v>
      </c>
      <c r="Y288" s="58">
        <v>26</v>
      </c>
      <c r="Z288" s="59">
        <f>SUM(M288:Y288)</f>
        <v>228</v>
      </c>
      <c r="AA288" s="59">
        <f>SUM(U288:X288)</f>
        <v>26</v>
      </c>
      <c r="AB288" t="s">
        <v>781</v>
      </c>
      <c r="AC288" s="59">
        <v>0</v>
      </c>
      <c r="AD288" s="58">
        <v>37</v>
      </c>
      <c r="AE288" s="58">
        <v>21</v>
      </c>
      <c r="AF288" s="58">
        <v>6</v>
      </c>
      <c r="AG288" s="58">
        <v>72</v>
      </c>
      <c r="AH288" s="59" t="s">
        <v>503</v>
      </c>
      <c r="AI288" s="58">
        <v>25</v>
      </c>
      <c r="AJ288" s="58">
        <v>1</v>
      </c>
      <c r="AK288" s="59" t="s">
        <v>559</v>
      </c>
      <c r="AL288" s="59">
        <f>IF(OR(NOT(ISBLANK(V288)),NOT(ISBLANK(W288)),NOT(ISBLANK(X288)),NOT(ISBLANK(Y288)),AD288=2,AD288=3),1,0)</f>
        <v>1</v>
      </c>
      <c r="AM288" s="59" t="s">
        <v>27</v>
      </c>
      <c r="AN288" s="59" t="s">
        <v>673</v>
      </c>
      <c r="AO288" s="58">
        <v>23</v>
      </c>
      <c r="AP288" s="59" t="s">
        <v>677</v>
      </c>
      <c r="AQ288" s="59" t="s">
        <v>714</v>
      </c>
      <c r="AR288" s="59" t="s">
        <v>695</v>
      </c>
      <c r="AS288" s="59" t="s">
        <v>27</v>
      </c>
      <c r="AT288" s="59" t="s">
        <v>27</v>
      </c>
      <c r="AU288" s="59" t="s">
        <v>27</v>
      </c>
      <c r="AV288" s="59" t="s">
        <v>27</v>
      </c>
      <c r="AW288" s="62"/>
      <c r="AX288" s="62" t="s">
        <v>747</v>
      </c>
      <c r="AY288" s="62">
        <v>61.176000000000002</v>
      </c>
      <c r="AZ288" s="62">
        <f>IF(Z288&gt;0,AY288/Z288,"")</f>
        <v>0.26831578947368423</v>
      </c>
      <c r="BA288" s="62">
        <f>IF(AY288&gt;0,Z288/AY288,"")</f>
        <v>3.7269517457826598</v>
      </c>
      <c r="BB288" s="62">
        <v>2.6259999999999999</v>
      </c>
      <c r="BC288" s="62">
        <v>87</v>
      </c>
      <c r="BD288">
        <v>0.76472733904796641</v>
      </c>
      <c r="BE288" s="62"/>
      <c r="BF288" s="62"/>
      <c r="BG288" s="62"/>
      <c r="BH288">
        <v>1.514</v>
      </c>
      <c r="BI288" s="50"/>
      <c r="BJ288" s="50"/>
      <c r="BL288" s="50"/>
      <c r="BM288" s="50"/>
      <c r="BN288" s="50"/>
      <c r="BO288" s="50"/>
      <c r="BP288" s="50"/>
      <c r="BQ288" s="50"/>
      <c r="BR288" s="50"/>
      <c r="BS288" s="50"/>
      <c r="BT288" s="50"/>
      <c r="BU288" s="50"/>
      <c r="BV288" s="50"/>
      <c r="BW288" s="50"/>
      <c r="BX288" s="50"/>
      <c r="BY288" s="50"/>
      <c r="BZ288" s="50"/>
      <c r="CA288" s="50"/>
      <c r="CB288" s="50"/>
      <c r="CC288" s="50"/>
      <c r="CD288" s="50"/>
      <c r="CE288" s="50"/>
      <c r="CF288" s="50"/>
      <c r="CG288" s="50"/>
      <c r="CH288" s="50"/>
      <c r="CI288" s="50"/>
    </row>
    <row r="289" spans="1:87" ht="14.25" customHeight="1" x14ac:dyDescent="0.25">
      <c r="A289" s="58">
        <v>486</v>
      </c>
      <c r="B289" s="59" t="s">
        <v>78</v>
      </c>
      <c r="C289" s="59" t="s">
        <v>28</v>
      </c>
      <c r="D289" s="59" t="s">
        <v>38</v>
      </c>
      <c r="E289" s="59"/>
      <c r="F289" s="59" t="s">
        <v>500</v>
      </c>
      <c r="G289" s="58">
        <v>29</v>
      </c>
      <c r="H289" s="58">
        <v>120</v>
      </c>
      <c r="I289" s="59" t="s">
        <v>158</v>
      </c>
      <c r="J289" s="58">
        <v>927618937</v>
      </c>
      <c r="K289" s="58">
        <v>2.0499999999999998</v>
      </c>
      <c r="L289" s="58">
        <v>0.41</v>
      </c>
      <c r="M289" s="58">
        <v>7</v>
      </c>
      <c r="N289" s="60">
        <v>0</v>
      </c>
      <c r="O289" s="60">
        <v>0</v>
      </c>
      <c r="P289" s="58">
        <v>19</v>
      </c>
      <c r="Q289" s="58">
        <v>12</v>
      </c>
      <c r="R289" s="60">
        <v>0</v>
      </c>
      <c r="S289" s="58">
        <v>12</v>
      </c>
      <c r="T289" s="60">
        <v>0</v>
      </c>
      <c r="U289" s="58">
        <v>1</v>
      </c>
      <c r="V289" s="58">
        <v>5.5</v>
      </c>
      <c r="W289" s="59">
        <v>0</v>
      </c>
      <c r="X289" s="58">
        <v>1.5</v>
      </c>
      <c r="Y289" s="58">
        <v>8</v>
      </c>
      <c r="Z289" s="59">
        <f>SUM(M289:Y289)</f>
        <v>66</v>
      </c>
      <c r="AA289" s="59">
        <f>SUM(U289:X289)</f>
        <v>8</v>
      </c>
      <c r="AB289" t="s">
        <v>782</v>
      </c>
      <c r="AC289" s="59">
        <v>0</v>
      </c>
      <c r="AD289" s="58">
        <v>19</v>
      </c>
      <c r="AE289" s="58">
        <v>18</v>
      </c>
      <c r="AF289" s="58">
        <v>2</v>
      </c>
      <c r="AG289" s="58">
        <v>46</v>
      </c>
      <c r="AH289" s="59" t="s">
        <v>503</v>
      </c>
      <c r="AI289" s="58">
        <v>25</v>
      </c>
      <c r="AJ289" s="58">
        <v>1</v>
      </c>
      <c r="AK289" s="59" t="s">
        <v>560</v>
      </c>
      <c r="AL289" s="59">
        <f>IF(OR(NOT(ISBLANK(V289)),NOT(ISBLANK(W289)),NOT(ISBLANK(X289)),NOT(ISBLANK(Y289)),AD289=2,AD289=3),1,0)</f>
        <v>1</v>
      </c>
      <c r="AM289" s="59" t="s">
        <v>27</v>
      </c>
      <c r="AN289" s="59" t="s">
        <v>673</v>
      </c>
      <c r="AO289" s="58">
        <v>25</v>
      </c>
      <c r="AP289" s="59" t="s">
        <v>677</v>
      </c>
      <c r="AQ289" s="59" t="s">
        <v>721</v>
      </c>
      <c r="AR289" s="59" t="s">
        <v>27</v>
      </c>
      <c r="AS289" s="59" t="s">
        <v>686</v>
      </c>
      <c r="AT289" s="59" t="s">
        <v>27</v>
      </c>
      <c r="AU289" s="59" t="s">
        <v>27</v>
      </c>
      <c r="AV289" s="59" t="s">
        <v>27</v>
      </c>
      <c r="AW289" s="62"/>
      <c r="AX289" s="62" t="s">
        <v>747</v>
      </c>
      <c r="AY289" s="62">
        <v>17.298000000000002</v>
      </c>
      <c r="AZ289" s="62">
        <f>IF(Z289&gt;0,AY289/Z289,"")</f>
        <v>0.2620909090909091</v>
      </c>
      <c r="BA289" s="62">
        <f>IF(AY289&gt;0,Z289/AY289,"")</f>
        <v>3.8154699965313905</v>
      </c>
      <c r="BB289" s="62">
        <v>11.949</v>
      </c>
      <c r="BC289" s="62">
        <v>87</v>
      </c>
      <c r="BD289">
        <v>0.66053249804228664</v>
      </c>
      <c r="BE289" s="62"/>
      <c r="BF289" s="62"/>
      <c r="BG289" s="62"/>
      <c r="BH289">
        <v>9.5609999999999999</v>
      </c>
      <c r="BI289" s="50"/>
      <c r="BJ289" s="50"/>
      <c r="BL289" s="50"/>
      <c r="BM289" s="50"/>
      <c r="BN289" s="50"/>
      <c r="BO289" s="50"/>
      <c r="BP289" s="50"/>
      <c r="BQ289" s="50"/>
      <c r="BR289" s="50"/>
      <c r="BS289" s="50"/>
      <c r="BT289" s="50"/>
      <c r="BU289" s="50"/>
      <c r="BV289" s="50"/>
      <c r="BW289" s="50"/>
      <c r="BX289" s="50"/>
      <c r="BY289" s="50"/>
      <c r="BZ289" s="50"/>
      <c r="CA289" s="50"/>
      <c r="CB289" s="50"/>
      <c r="CC289" s="50"/>
      <c r="CD289" s="50"/>
      <c r="CE289" s="50"/>
      <c r="CF289" s="50"/>
      <c r="CG289" s="50"/>
      <c r="CH289" s="50"/>
      <c r="CI289" s="50"/>
    </row>
    <row r="290" spans="1:87" ht="14.25" customHeight="1" x14ac:dyDescent="0.25">
      <c r="A290" s="58">
        <v>507</v>
      </c>
      <c r="B290" s="59" t="s">
        <v>78</v>
      </c>
      <c r="C290" s="59" t="s">
        <v>28</v>
      </c>
      <c r="D290" s="59" t="s">
        <v>38</v>
      </c>
      <c r="E290" s="59"/>
      <c r="F290" s="59" t="s">
        <v>500</v>
      </c>
      <c r="G290" s="58">
        <v>29</v>
      </c>
      <c r="H290" s="58">
        <v>120</v>
      </c>
      <c r="I290" s="59" t="s">
        <v>165</v>
      </c>
      <c r="J290" s="58">
        <v>1412134207</v>
      </c>
      <c r="K290" s="58">
        <v>2.0499999999999998</v>
      </c>
      <c r="L290" s="58">
        <v>0.41</v>
      </c>
      <c r="M290" s="60">
        <v>0</v>
      </c>
      <c r="N290" s="60">
        <v>0</v>
      </c>
      <c r="O290" s="60">
        <v>0</v>
      </c>
      <c r="P290" s="60">
        <v>0</v>
      </c>
      <c r="Q290" s="60">
        <v>0</v>
      </c>
      <c r="R290" s="60">
        <v>0</v>
      </c>
      <c r="S290" s="60">
        <v>0</v>
      </c>
      <c r="T290" s="60">
        <v>0</v>
      </c>
      <c r="U290" s="60">
        <v>0</v>
      </c>
      <c r="V290" s="60">
        <v>0</v>
      </c>
      <c r="W290" s="59">
        <v>0</v>
      </c>
      <c r="X290" s="60">
        <v>0</v>
      </c>
      <c r="Y290" s="60">
        <v>0</v>
      </c>
      <c r="Z290" s="59">
        <f>SUM(M290:Y290)</f>
        <v>0</v>
      </c>
      <c r="AA290" s="59">
        <f>SUM(U290:X290)</f>
        <v>0</v>
      </c>
      <c r="AB290" t="s">
        <v>782</v>
      </c>
      <c r="AC290" s="59">
        <v>0</v>
      </c>
      <c r="AD290" s="58">
        <v>0</v>
      </c>
      <c r="AE290" s="58">
        <v>0</v>
      </c>
      <c r="AF290" s="58">
        <v>0</v>
      </c>
      <c r="AG290" s="58">
        <v>0</v>
      </c>
      <c r="AH290" s="59" t="s">
        <v>503</v>
      </c>
      <c r="AI290" s="58">
        <v>25</v>
      </c>
      <c r="AJ290" s="60"/>
      <c r="AK290" s="59" t="s">
        <v>561</v>
      </c>
      <c r="AL290" s="59">
        <f>IF(OR(NOT(ISBLANK(V290)),NOT(ISBLANK(W290)),NOT(ISBLANK(X290)),NOT(ISBLANK(Y290)),AD290=2,AD290=3),1,0)</f>
        <v>1</v>
      </c>
      <c r="AM290" s="59" t="s">
        <v>27</v>
      </c>
      <c r="AN290" s="59" t="s">
        <v>680</v>
      </c>
      <c r="AO290" s="58">
        <v>25</v>
      </c>
      <c r="AP290" s="59" t="s">
        <v>677</v>
      </c>
      <c r="AQ290" s="59" t="s">
        <v>705</v>
      </c>
      <c r="AR290" s="59" t="s">
        <v>27</v>
      </c>
      <c r="AS290" s="59" t="s">
        <v>27</v>
      </c>
      <c r="AT290" s="59" t="s">
        <v>27</v>
      </c>
      <c r="AU290" s="59" t="s">
        <v>27</v>
      </c>
      <c r="AV290" s="59" t="s">
        <v>27</v>
      </c>
      <c r="AW290" s="62"/>
      <c r="AX290" s="62" t="s">
        <v>747</v>
      </c>
      <c r="AY290" s="62">
        <v>8.4139999999999997</v>
      </c>
      <c r="AZ290" s="62" t="str">
        <f>IF(Z290&gt;0,AY290/Z290,"")</f>
        <v/>
      </c>
      <c r="BA290" s="62">
        <f>IF(AY290&gt;0,Z290/AY290,"")</f>
        <v>0</v>
      </c>
      <c r="BB290" s="62">
        <v>7.9240000000000004</v>
      </c>
      <c r="BC290" s="62">
        <v>80</v>
      </c>
      <c r="BE290" s="62"/>
      <c r="BF290" s="62"/>
      <c r="BG290" s="62"/>
      <c r="BH290">
        <v>6.6680000000000001</v>
      </c>
      <c r="BI290" s="18"/>
      <c r="BJ290" s="18"/>
      <c r="BL290" s="18"/>
      <c r="BM290" s="18"/>
      <c r="BN290" s="18"/>
      <c r="BO290" s="18"/>
      <c r="BP290" s="18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</row>
    <row r="291" spans="1:87" ht="14.25" customHeight="1" x14ac:dyDescent="0.25">
      <c r="A291" s="58">
        <v>527</v>
      </c>
      <c r="B291" s="59" t="s">
        <v>78</v>
      </c>
      <c r="C291" s="59" t="s">
        <v>28</v>
      </c>
      <c r="D291" s="59" t="s">
        <v>38</v>
      </c>
      <c r="E291" s="59"/>
      <c r="F291" s="59" t="s">
        <v>500</v>
      </c>
      <c r="G291" s="58">
        <v>29</v>
      </c>
      <c r="H291" s="58">
        <v>120</v>
      </c>
      <c r="I291" s="59" t="s">
        <v>169</v>
      </c>
      <c r="J291" s="58">
        <v>178114327</v>
      </c>
      <c r="K291" s="58">
        <v>1.86666666666667</v>
      </c>
      <c r="L291" s="58">
        <v>0.37333333333333302</v>
      </c>
      <c r="M291" s="60">
        <v>0</v>
      </c>
      <c r="N291" s="60">
        <v>0</v>
      </c>
      <c r="O291" s="60">
        <v>0</v>
      </c>
      <c r="P291" s="60">
        <v>0</v>
      </c>
      <c r="Q291" s="60">
        <v>0</v>
      </c>
      <c r="R291" s="60">
        <v>0</v>
      </c>
      <c r="S291" s="60">
        <v>0</v>
      </c>
      <c r="T291" s="60">
        <v>0</v>
      </c>
      <c r="U291" s="60">
        <v>0</v>
      </c>
      <c r="V291" s="60">
        <v>0</v>
      </c>
      <c r="W291" s="59">
        <v>0</v>
      </c>
      <c r="X291" s="60">
        <v>0</v>
      </c>
      <c r="Y291" s="60">
        <v>0</v>
      </c>
      <c r="Z291" s="59">
        <f>SUM(M291:Y291)</f>
        <v>0</v>
      </c>
      <c r="AA291" s="59">
        <f>SUM(U291:X291)</f>
        <v>0</v>
      </c>
      <c r="AB291" t="s">
        <v>782</v>
      </c>
      <c r="AC291" s="61">
        <v>3</v>
      </c>
      <c r="AD291" s="58">
        <v>0</v>
      </c>
      <c r="AE291" s="58">
        <v>0</v>
      </c>
      <c r="AF291" s="58">
        <v>0</v>
      </c>
      <c r="AG291" s="58">
        <v>0</v>
      </c>
      <c r="AH291" s="59" t="s">
        <v>503</v>
      </c>
      <c r="AI291" s="58">
        <v>25</v>
      </c>
      <c r="AJ291" s="60"/>
      <c r="AK291" s="59" t="s">
        <v>562</v>
      </c>
      <c r="AL291" s="59">
        <f>IF(OR(NOT(ISBLANK(V291)),NOT(ISBLANK(W291)),NOT(ISBLANK(X291)),NOT(ISBLANK(Y291)),AD291=2,AD291=3),1,0)</f>
        <v>1</v>
      </c>
      <c r="AM291" s="59" t="s">
        <v>27</v>
      </c>
      <c r="AN291" s="59" t="s">
        <v>680</v>
      </c>
      <c r="AO291" s="58">
        <v>31</v>
      </c>
      <c r="AP291" s="59" t="s">
        <v>677</v>
      </c>
      <c r="AQ291" s="59" t="s">
        <v>694</v>
      </c>
      <c r="AR291" s="59" t="s">
        <v>27</v>
      </c>
      <c r="AS291" s="59" t="s">
        <v>27</v>
      </c>
      <c r="AT291" s="59" t="s">
        <v>692</v>
      </c>
      <c r="AU291" s="59" t="s">
        <v>27</v>
      </c>
      <c r="AV291" s="59" t="s">
        <v>27</v>
      </c>
      <c r="AW291" s="62"/>
      <c r="AX291" s="62" t="s">
        <v>746</v>
      </c>
      <c r="AY291" s="62">
        <v>5.7869999999999999</v>
      </c>
      <c r="AZ291" s="62" t="str">
        <f>IF(Z291&gt;0,AY291/Z291,"")</f>
        <v/>
      </c>
      <c r="BA291" s="62">
        <f>IF(AY291&gt;0,Z291/AY291,"")</f>
        <v>0</v>
      </c>
      <c r="BB291" s="62">
        <v>5.1539999999999999</v>
      </c>
      <c r="BC291" s="62">
        <v>0</v>
      </c>
      <c r="BE291" s="62"/>
      <c r="BF291" s="62"/>
      <c r="BG291" s="62"/>
      <c r="BH291">
        <v>1.8660000000000001</v>
      </c>
      <c r="BI291" s="18"/>
      <c r="BJ291" s="18"/>
      <c r="BL291" s="18"/>
      <c r="BM291" s="18"/>
      <c r="BN291" s="18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</row>
    <row r="292" spans="1:87" ht="14.25" customHeight="1" x14ac:dyDescent="0.25">
      <c r="A292" s="58">
        <v>543</v>
      </c>
      <c r="B292" s="59" t="s">
        <v>78</v>
      </c>
      <c r="C292" s="59" t="s">
        <v>28</v>
      </c>
      <c r="D292" s="59" t="s">
        <v>38</v>
      </c>
      <c r="E292" s="59"/>
      <c r="F292" s="59" t="s">
        <v>500</v>
      </c>
      <c r="G292" s="58">
        <v>29</v>
      </c>
      <c r="H292" s="58">
        <v>120</v>
      </c>
      <c r="I292" s="59" t="s">
        <v>171</v>
      </c>
      <c r="J292" s="58">
        <v>8518124088</v>
      </c>
      <c r="K292" s="58">
        <v>2</v>
      </c>
      <c r="L292" s="58">
        <v>0.4</v>
      </c>
      <c r="M292" s="60">
        <v>0</v>
      </c>
      <c r="N292" s="60">
        <v>0</v>
      </c>
      <c r="O292" s="60">
        <v>0</v>
      </c>
      <c r="P292" s="60">
        <v>0</v>
      </c>
      <c r="Q292" s="60">
        <v>0</v>
      </c>
      <c r="R292" s="60">
        <v>0</v>
      </c>
      <c r="S292" s="60">
        <v>0</v>
      </c>
      <c r="T292" s="60">
        <v>0</v>
      </c>
      <c r="U292" s="60">
        <v>0</v>
      </c>
      <c r="V292" s="60">
        <v>0</v>
      </c>
      <c r="W292" s="59">
        <v>0</v>
      </c>
      <c r="X292" s="60">
        <v>0</v>
      </c>
      <c r="Y292" s="60">
        <v>0</v>
      </c>
      <c r="Z292" s="59">
        <f>SUM(M292:Y292)</f>
        <v>0</v>
      </c>
      <c r="AA292" s="59">
        <f>SUM(U292:X292)</f>
        <v>0</v>
      </c>
      <c r="AB292" t="s">
        <v>783</v>
      </c>
      <c r="AC292" s="59">
        <v>0</v>
      </c>
      <c r="AD292" s="58">
        <v>0</v>
      </c>
      <c r="AE292" s="58">
        <v>0</v>
      </c>
      <c r="AF292" s="58">
        <v>0</v>
      </c>
      <c r="AG292" s="58">
        <v>0</v>
      </c>
      <c r="AH292" s="59" t="s">
        <v>503</v>
      </c>
      <c r="AI292" s="58">
        <v>25</v>
      </c>
      <c r="AJ292" s="60"/>
      <c r="AK292" s="59" t="s">
        <v>563</v>
      </c>
      <c r="AL292" s="59">
        <f>IF(OR(NOT(ISBLANK(V292)),NOT(ISBLANK(W292)),NOT(ISBLANK(X292)),NOT(ISBLANK(Y292)),AD292=2,AD292=3),1,0)</f>
        <v>1</v>
      </c>
      <c r="AM292" s="59" t="s">
        <v>27</v>
      </c>
      <c r="AN292" s="59" t="s">
        <v>680</v>
      </c>
      <c r="AO292" s="58">
        <v>25</v>
      </c>
      <c r="AP292" s="59" t="s">
        <v>677</v>
      </c>
      <c r="AQ292" s="59" t="s">
        <v>725</v>
      </c>
      <c r="AR292" s="59" t="s">
        <v>27</v>
      </c>
      <c r="AS292" s="59" t="s">
        <v>726</v>
      </c>
      <c r="AT292" s="59" t="s">
        <v>27</v>
      </c>
      <c r="AU292" s="59" t="s">
        <v>27</v>
      </c>
      <c r="AV292" s="59" t="s">
        <v>27</v>
      </c>
      <c r="AW292" s="62"/>
      <c r="AX292" s="62" t="s">
        <v>748</v>
      </c>
      <c r="AY292" s="62">
        <v>8.6780000000000008</v>
      </c>
      <c r="AZ292" s="62" t="str">
        <f>IF(Z292&gt;0,AY292/Z292,"")</f>
        <v/>
      </c>
      <c r="BA292" s="62">
        <f>IF(AY292&gt;0,Z292/AY292,"")</f>
        <v>0</v>
      </c>
      <c r="BB292" s="62">
        <v>8.0679999999999996</v>
      </c>
      <c r="BC292" s="62" t="s">
        <v>774</v>
      </c>
      <c r="BE292" s="62"/>
      <c r="BF292" s="62"/>
      <c r="BG292" s="62"/>
      <c r="BH292">
        <v>2.4219999999999997</v>
      </c>
      <c r="BI292" s="50"/>
      <c r="BJ292" s="50"/>
      <c r="BL292" s="50"/>
      <c r="BM292" s="50"/>
      <c r="BN292" s="50"/>
      <c r="BO292" s="50"/>
      <c r="BP292" s="50"/>
      <c r="BQ292" s="50"/>
      <c r="BR292" s="50"/>
      <c r="BS292" s="50"/>
      <c r="BT292" s="50"/>
      <c r="BU292" s="50"/>
      <c r="BV292" s="50"/>
      <c r="BW292" s="50"/>
      <c r="BX292" s="50"/>
      <c r="BY292" s="50"/>
      <c r="BZ292" s="50"/>
      <c r="CA292" s="50"/>
      <c r="CB292" s="50"/>
      <c r="CC292" s="50"/>
      <c r="CD292" s="50"/>
      <c r="CE292" s="50"/>
      <c r="CF292" s="50"/>
      <c r="CG292" s="50"/>
      <c r="CH292" s="50"/>
      <c r="CI292" s="50"/>
    </row>
    <row r="293" spans="1:87" ht="14.25" customHeight="1" x14ac:dyDescent="0.25">
      <c r="A293" s="58">
        <v>559</v>
      </c>
      <c r="B293" s="59" t="s">
        <v>78</v>
      </c>
      <c r="C293" s="59" t="s">
        <v>26</v>
      </c>
      <c r="D293" s="59" t="s">
        <v>38</v>
      </c>
      <c r="E293" s="59"/>
      <c r="F293" s="59" t="s">
        <v>500</v>
      </c>
      <c r="G293" s="58">
        <v>29</v>
      </c>
      <c r="H293" s="58">
        <v>120</v>
      </c>
      <c r="I293" s="59" t="s">
        <v>172</v>
      </c>
      <c r="J293" s="58">
        <v>8517821164</v>
      </c>
      <c r="K293" s="58">
        <v>2.3333333333333299</v>
      </c>
      <c r="L293" s="58">
        <v>0.46666666666666701</v>
      </c>
      <c r="M293" s="58">
        <v>2</v>
      </c>
      <c r="N293" s="60">
        <v>0</v>
      </c>
      <c r="O293" s="60">
        <v>0</v>
      </c>
      <c r="P293" s="58">
        <v>3</v>
      </c>
      <c r="Q293" s="58">
        <v>1</v>
      </c>
      <c r="R293" s="60">
        <v>0</v>
      </c>
      <c r="S293" s="58">
        <v>1</v>
      </c>
      <c r="T293" s="60">
        <v>0</v>
      </c>
      <c r="U293" s="58">
        <v>1</v>
      </c>
      <c r="V293" s="58">
        <v>0.5</v>
      </c>
      <c r="W293" s="59">
        <v>0</v>
      </c>
      <c r="X293" s="58">
        <v>0.5</v>
      </c>
      <c r="Y293" s="58">
        <v>2</v>
      </c>
      <c r="Z293" s="59">
        <f>SUM(M293:Y293)</f>
        <v>11</v>
      </c>
      <c r="AA293" s="59">
        <f>SUM(U293:X293)</f>
        <v>2</v>
      </c>
      <c r="AB293" t="s">
        <v>783</v>
      </c>
      <c r="AC293" s="59">
        <v>0</v>
      </c>
      <c r="AD293" s="58">
        <v>0</v>
      </c>
      <c r="AE293" s="58">
        <v>3</v>
      </c>
      <c r="AF293" s="58">
        <v>1</v>
      </c>
      <c r="AG293" s="58">
        <v>6</v>
      </c>
      <c r="AH293" s="59" t="s">
        <v>503</v>
      </c>
      <c r="AI293" s="58">
        <v>25</v>
      </c>
      <c r="AJ293" s="60"/>
      <c r="AK293" s="59" t="s">
        <v>564</v>
      </c>
      <c r="AL293" s="59">
        <f>IF(OR(NOT(ISBLANK(V293)),NOT(ISBLANK(W293)),NOT(ISBLANK(X293)),NOT(ISBLANK(Y293)),AD293=2,AD293=3),1,0)</f>
        <v>1</v>
      </c>
      <c r="AM293" s="59" t="s">
        <v>27</v>
      </c>
      <c r="AN293" s="59" t="s">
        <v>680</v>
      </c>
      <c r="AO293" s="58">
        <v>29</v>
      </c>
      <c r="AP293" s="59" t="s">
        <v>674</v>
      </c>
      <c r="AQ293" s="59" t="s">
        <v>691</v>
      </c>
      <c r="AR293" s="59" t="s">
        <v>695</v>
      </c>
      <c r="AS293" s="59" t="s">
        <v>727</v>
      </c>
      <c r="AT293" s="59" t="s">
        <v>27</v>
      </c>
      <c r="AU293" s="59" t="s">
        <v>27</v>
      </c>
      <c r="AV293" s="59" t="s">
        <v>27</v>
      </c>
      <c r="AW293" s="62"/>
      <c r="AX293" s="62" t="s">
        <v>748</v>
      </c>
      <c r="AY293" s="62">
        <v>10.087</v>
      </c>
      <c r="AZ293" s="62">
        <f>IF(Z293&gt;0,AY293/Z293,"")</f>
        <v>0.91699999999999993</v>
      </c>
      <c r="BA293" s="62">
        <f>IF(AY293&gt;0,Z293/AY293,"")</f>
        <v>1.0905125408942202</v>
      </c>
      <c r="BB293" s="62">
        <v>7.3680000000000003</v>
      </c>
      <c r="BC293" s="62">
        <v>58</v>
      </c>
      <c r="BD293">
        <v>0.93595041322314054</v>
      </c>
      <c r="BE293" s="62"/>
      <c r="BF293" s="62"/>
      <c r="BG293" s="62"/>
      <c r="BH293">
        <v>1.4689999999999994</v>
      </c>
      <c r="BI293" s="50"/>
      <c r="BJ293" s="50"/>
      <c r="BL293" s="50"/>
      <c r="BM293" s="50"/>
      <c r="BN293" s="50"/>
      <c r="BO293" s="50"/>
      <c r="BP293" s="50"/>
      <c r="BQ293" s="50"/>
      <c r="BR293" s="50"/>
      <c r="BS293" s="50"/>
      <c r="BT293" s="50"/>
      <c r="BU293" s="50"/>
      <c r="BV293" s="50"/>
      <c r="BW293" s="50"/>
      <c r="BX293" s="50"/>
      <c r="BY293" s="50"/>
      <c r="BZ293" s="50"/>
      <c r="CA293" s="50"/>
      <c r="CB293" s="50"/>
      <c r="CC293" s="50"/>
      <c r="CD293" s="50"/>
      <c r="CE293" s="50"/>
      <c r="CF293" s="50"/>
      <c r="CG293" s="50"/>
      <c r="CH293" s="50"/>
      <c r="CI293" s="50"/>
    </row>
    <row r="294" spans="1:87" ht="14.25" customHeight="1" x14ac:dyDescent="0.25">
      <c r="A294" s="58">
        <v>575</v>
      </c>
      <c r="B294" s="59" t="s">
        <v>78</v>
      </c>
      <c r="C294" s="59" t="s">
        <v>28</v>
      </c>
      <c r="D294" s="59" t="s">
        <v>38</v>
      </c>
      <c r="E294" s="59"/>
      <c r="F294" s="59" t="s">
        <v>500</v>
      </c>
      <c r="G294" s="58">
        <v>29</v>
      </c>
      <c r="H294" s="58">
        <v>120</v>
      </c>
      <c r="I294" s="59" t="s">
        <v>173</v>
      </c>
      <c r="J294" s="58">
        <v>79215167188</v>
      </c>
      <c r="K294" s="58">
        <v>2.1333333333333302</v>
      </c>
      <c r="L294" s="58">
        <v>0.42666666666666703</v>
      </c>
      <c r="M294" s="60">
        <v>0</v>
      </c>
      <c r="N294" s="60">
        <v>0</v>
      </c>
      <c r="O294" s="60">
        <v>0</v>
      </c>
      <c r="P294" s="60">
        <v>0</v>
      </c>
      <c r="Q294" s="60">
        <v>0</v>
      </c>
      <c r="R294" s="60">
        <v>0</v>
      </c>
      <c r="S294" s="60">
        <v>0</v>
      </c>
      <c r="T294" s="60">
        <v>0</v>
      </c>
      <c r="U294" s="60">
        <v>0</v>
      </c>
      <c r="V294" s="60">
        <v>0</v>
      </c>
      <c r="W294" s="59">
        <v>0</v>
      </c>
      <c r="X294" s="60">
        <v>0</v>
      </c>
      <c r="Y294" s="60">
        <v>0</v>
      </c>
      <c r="Z294" s="59">
        <f>SUM(M294:Y294)</f>
        <v>0</v>
      </c>
      <c r="AA294" s="59">
        <f>SUM(U294:X294)</f>
        <v>0</v>
      </c>
      <c r="AB294" t="s">
        <v>783</v>
      </c>
      <c r="AC294" s="59">
        <v>0</v>
      </c>
      <c r="AD294" s="58">
        <v>0</v>
      </c>
      <c r="AE294" s="58">
        <v>0</v>
      </c>
      <c r="AF294" s="58">
        <v>0</v>
      </c>
      <c r="AG294" s="58">
        <v>0</v>
      </c>
      <c r="AH294" s="59" t="s">
        <v>503</v>
      </c>
      <c r="AI294" s="58">
        <v>25</v>
      </c>
      <c r="AJ294" s="60"/>
      <c r="AK294" s="59" t="s">
        <v>565</v>
      </c>
      <c r="AL294" s="59">
        <f>IF(OR(NOT(ISBLANK(V294)),NOT(ISBLANK(W294)),NOT(ISBLANK(X294)),NOT(ISBLANK(Y294)),AD294=2,AD294=3),1,0)</f>
        <v>1</v>
      </c>
      <c r="AM294" s="59" t="s">
        <v>27</v>
      </c>
      <c r="AN294" s="59" t="s">
        <v>673</v>
      </c>
      <c r="AO294" s="58">
        <v>18</v>
      </c>
      <c r="AP294" s="59" t="s">
        <v>677</v>
      </c>
      <c r="AQ294" s="59" t="s">
        <v>728</v>
      </c>
      <c r="AR294" s="59" t="s">
        <v>27</v>
      </c>
      <c r="AS294" s="59" t="s">
        <v>686</v>
      </c>
      <c r="AT294" s="59" t="s">
        <v>27</v>
      </c>
      <c r="AU294" s="59" t="s">
        <v>27</v>
      </c>
      <c r="AV294" s="59" t="s">
        <v>696</v>
      </c>
      <c r="AW294" s="62"/>
      <c r="AX294" s="62" t="s">
        <v>747</v>
      </c>
      <c r="AY294" s="62">
        <v>13.724</v>
      </c>
      <c r="AZ294" s="62" t="str">
        <f>IF(Z294&gt;0,AY294/Z294,"")</f>
        <v/>
      </c>
      <c r="BA294" s="62">
        <f>IF(AY294&gt;0,Z294/AY294,"")</f>
        <v>0</v>
      </c>
      <c r="BB294" s="62">
        <v>12.365</v>
      </c>
      <c r="BC294" s="62">
        <v>29</v>
      </c>
      <c r="BE294" s="62" t="s">
        <v>783</v>
      </c>
      <c r="BF294" s="62">
        <v>1</v>
      </c>
      <c r="BG294" s="62"/>
      <c r="BH294">
        <v>4.0920000000000005</v>
      </c>
      <c r="BI294" s="18"/>
      <c r="BJ294" s="18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18"/>
      <c r="CF294" s="18"/>
      <c r="CG294" s="18"/>
      <c r="CH294" s="18"/>
      <c r="CI294" s="18"/>
    </row>
    <row r="295" spans="1:87" ht="14.25" customHeight="1" x14ac:dyDescent="0.25">
      <c r="A295" s="58">
        <v>2</v>
      </c>
      <c r="B295" s="59" t="s">
        <v>78</v>
      </c>
      <c r="C295" s="59" t="s">
        <v>28</v>
      </c>
      <c r="D295" s="59" t="s">
        <v>39</v>
      </c>
      <c r="E295" s="59"/>
      <c r="F295" s="59" t="s">
        <v>40</v>
      </c>
      <c r="G295" s="58">
        <v>1</v>
      </c>
      <c r="H295" s="58">
        <v>9</v>
      </c>
      <c r="I295" s="59" t="s">
        <v>92</v>
      </c>
      <c r="J295" s="58">
        <v>9165180138</v>
      </c>
      <c r="K295" s="58">
        <v>0</v>
      </c>
      <c r="L295" s="58">
        <v>0</v>
      </c>
      <c r="M295" s="58">
        <v>6</v>
      </c>
      <c r="N295" s="60">
        <v>0</v>
      </c>
      <c r="O295" s="60">
        <v>0</v>
      </c>
      <c r="P295" s="58">
        <v>16</v>
      </c>
      <c r="Q295" s="58">
        <v>10</v>
      </c>
      <c r="R295" s="60">
        <v>0</v>
      </c>
      <c r="S295" s="58">
        <v>10</v>
      </c>
      <c r="T295" s="58">
        <v>1</v>
      </c>
      <c r="U295" s="58">
        <v>1</v>
      </c>
      <c r="V295" s="58">
        <v>1</v>
      </c>
      <c r="W295" s="59">
        <v>0</v>
      </c>
      <c r="X295" s="58">
        <v>1</v>
      </c>
      <c r="Y295" s="58">
        <v>3</v>
      </c>
      <c r="Z295" s="59">
        <f>SUM(M295:Y295)</f>
        <v>49</v>
      </c>
      <c r="AA295" s="59">
        <f>SUM(U295:X295)</f>
        <v>3</v>
      </c>
      <c r="AC295" s="59">
        <v>0</v>
      </c>
      <c r="AD295" s="58">
        <v>2</v>
      </c>
      <c r="AE295" s="58">
        <v>2</v>
      </c>
      <c r="AF295" s="58">
        <v>0</v>
      </c>
      <c r="AG295" s="58">
        <v>7</v>
      </c>
      <c r="AH295" s="59" t="s">
        <v>93</v>
      </c>
      <c r="AI295" s="58">
        <v>2</v>
      </c>
      <c r="AJ295" s="58">
        <v>1</v>
      </c>
      <c r="AK295" s="59" t="s">
        <v>94</v>
      </c>
      <c r="AL295" s="59">
        <f>IF(OR(NOT(ISBLANK(V295)),NOT(ISBLANK(W295)),NOT(ISBLANK(X295)),NOT(ISBLANK(Y295)),AD295=2,AD295=3),1,0)</f>
        <v>1</v>
      </c>
      <c r="AM295" s="59" t="s">
        <v>27</v>
      </c>
      <c r="AN295" s="59" t="s">
        <v>680</v>
      </c>
      <c r="AO295" s="58">
        <v>24</v>
      </c>
      <c r="AP295" s="59" t="s">
        <v>677</v>
      </c>
      <c r="AQ295" s="59" t="s">
        <v>679</v>
      </c>
      <c r="AR295" s="59" t="s">
        <v>27</v>
      </c>
      <c r="AS295" s="59" t="s">
        <v>681</v>
      </c>
      <c r="AT295" s="59" t="s">
        <v>27</v>
      </c>
      <c r="AU295" s="59" t="s">
        <v>27</v>
      </c>
      <c r="AV295" s="59" t="s">
        <v>27</v>
      </c>
      <c r="AW295" s="62"/>
      <c r="AX295" s="62" t="s">
        <v>747</v>
      </c>
      <c r="AY295" s="62">
        <v>9.0009999999999994</v>
      </c>
      <c r="AZ295" s="62">
        <f>IF(Z295&gt;0,AY295/Z295,"")</f>
        <v>0.1836938775510204</v>
      </c>
      <c r="BA295" s="62">
        <f>IF(AY295&gt;0,Z295/AY295,"")</f>
        <v>5.4438395733807354</v>
      </c>
      <c r="BB295" s="62"/>
      <c r="BC295" s="62">
        <v>57</v>
      </c>
      <c r="BD295">
        <v>0.14148351648351648</v>
      </c>
      <c r="BE295" s="62"/>
      <c r="BF295" s="62"/>
      <c r="BG295" s="62"/>
      <c r="BH295" s="120"/>
      <c r="BI295" s="18"/>
      <c r="BJ295" s="18"/>
      <c r="BL295" s="18"/>
      <c r="BM295" s="18"/>
      <c r="BN295" s="18"/>
      <c r="BO295" s="18"/>
      <c r="BP295" s="18"/>
      <c r="BQ295" s="18"/>
      <c r="BR295" s="18"/>
      <c r="BS295" s="18"/>
      <c r="BT295" s="18"/>
      <c r="BU295" s="18"/>
      <c r="BV295" s="18"/>
      <c r="BW295" s="18"/>
      <c r="BX295" s="18"/>
      <c r="BY295" s="18"/>
      <c r="BZ295" s="18"/>
      <c r="CA295" s="18"/>
      <c r="CB295" s="18"/>
      <c r="CC295" s="18"/>
      <c r="CD295" s="18"/>
      <c r="CE295" s="18"/>
      <c r="CF295" s="18"/>
      <c r="CG295" s="18"/>
      <c r="CH295" s="18"/>
      <c r="CI295" s="18"/>
    </row>
    <row r="296" spans="1:87" ht="14.25" customHeight="1" x14ac:dyDescent="0.25">
      <c r="A296" s="58">
        <v>18</v>
      </c>
      <c r="B296" s="59" t="s">
        <v>78</v>
      </c>
      <c r="C296" s="59" t="s">
        <v>26</v>
      </c>
      <c r="D296" s="59" t="s">
        <v>39</v>
      </c>
      <c r="E296" s="59"/>
      <c r="F296" s="59" t="s">
        <v>40</v>
      </c>
      <c r="G296" s="58">
        <v>1</v>
      </c>
      <c r="H296" s="58">
        <v>9</v>
      </c>
      <c r="I296" s="59" t="s">
        <v>95</v>
      </c>
      <c r="J296" s="58">
        <v>959124226</v>
      </c>
      <c r="K296" s="58">
        <v>0</v>
      </c>
      <c r="L296" s="58">
        <v>0</v>
      </c>
      <c r="M296" s="58">
        <v>10</v>
      </c>
      <c r="N296" s="60">
        <v>0</v>
      </c>
      <c r="O296" s="58">
        <v>3</v>
      </c>
      <c r="P296" s="58">
        <v>16</v>
      </c>
      <c r="Q296" s="58">
        <v>6</v>
      </c>
      <c r="R296" s="60">
        <v>0</v>
      </c>
      <c r="S296" s="58">
        <v>6</v>
      </c>
      <c r="T296" s="58">
        <v>1</v>
      </c>
      <c r="U296" s="58">
        <v>5</v>
      </c>
      <c r="V296" s="58">
        <v>1</v>
      </c>
      <c r="W296" s="61">
        <v>1</v>
      </c>
      <c r="X296" s="58">
        <v>1</v>
      </c>
      <c r="Y296" s="58">
        <v>8</v>
      </c>
      <c r="Z296" s="59">
        <f>SUM(M296:Y296)</f>
        <v>58</v>
      </c>
      <c r="AA296" s="59">
        <f>SUM(U296:X296)</f>
        <v>8</v>
      </c>
      <c r="AC296" s="59">
        <v>0</v>
      </c>
      <c r="AD296" s="58">
        <v>4</v>
      </c>
      <c r="AE296" s="58">
        <v>0</v>
      </c>
      <c r="AF296" s="58">
        <v>2</v>
      </c>
      <c r="AG296" s="58">
        <v>10</v>
      </c>
      <c r="AH296" s="59" t="s">
        <v>96</v>
      </c>
      <c r="AI296" s="58">
        <v>1</v>
      </c>
      <c r="AJ296" s="58">
        <v>1</v>
      </c>
      <c r="AK296" s="59" t="s">
        <v>97</v>
      </c>
      <c r="AL296" s="59">
        <f>IF(OR(NOT(ISBLANK(V296)),NOT(ISBLANK(W296)),NOT(ISBLANK(X296)),NOT(ISBLANK(Y296)),AD296=2,AD296=3),1,0)</f>
        <v>1</v>
      </c>
      <c r="AM296" s="59" t="s">
        <v>27</v>
      </c>
      <c r="AN296" s="59" t="s">
        <v>680</v>
      </c>
      <c r="AO296" s="58">
        <v>26</v>
      </c>
      <c r="AP296" s="59" t="s">
        <v>677</v>
      </c>
      <c r="AQ296" s="59" t="s">
        <v>683</v>
      </c>
      <c r="AR296" s="59" t="s">
        <v>27</v>
      </c>
      <c r="AS296" s="59" t="s">
        <v>684</v>
      </c>
      <c r="AT296" s="59" t="s">
        <v>27</v>
      </c>
      <c r="AU296" s="59" t="s">
        <v>27</v>
      </c>
      <c r="AV296" s="59" t="s">
        <v>27</v>
      </c>
      <c r="AW296" s="62"/>
      <c r="AX296" s="62" t="s">
        <v>748</v>
      </c>
      <c r="AY296" s="62">
        <v>9.0009999999999994</v>
      </c>
      <c r="AZ296" s="62">
        <f>IF(Z296&gt;0,AY296/Z296,"")</f>
        <v>0.15518965517241379</v>
      </c>
      <c r="BA296" s="62">
        <f>IF(AY296&gt;0,Z296/AY296,"")</f>
        <v>6.4437284746139323</v>
      </c>
      <c r="BB296" s="62"/>
      <c r="BC296" s="62">
        <v>89</v>
      </c>
      <c r="BD296">
        <v>0.15276199136167309</v>
      </c>
      <c r="BE296" s="62"/>
      <c r="BF296" s="62"/>
      <c r="BG296" s="62"/>
      <c r="BH296" s="120"/>
      <c r="BI296" s="50"/>
      <c r="BJ296" s="50"/>
      <c r="BL296" s="50"/>
      <c r="BM296" s="50"/>
      <c r="BN296" s="50"/>
      <c r="BO296" s="50"/>
      <c r="BP296" s="50"/>
      <c r="BQ296" s="50"/>
      <c r="BR296" s="50"/>
      <c r="BS296" s="50"/>
      <c r="BT296" s="50"/>
      <c r="BU296" s="50"/>
      <c r="BV296" s="50"/>
      <c r="BW296" s="50"/>
      <c r="BX296" s="50"/>
      <c r="BY296" s="50"/>
      <c r="BZ296" s="50"/>
      <c r="CA296" s="50"/>
      <c r="CB296" s="50"/>
      <c r="CC296" s="50"/>
      <c r="CD296" s="50"/>
      <c r="CE296" s="50"/>
      <c r="CF296" s="50"/>
      <c r="CG296" s="50"/>
      <c r="CH296" s="50"/>
      <c r="CI296" s="50"/>
    </row>
    <row r="297" spans="1:87" ht="14.25" customHeight="1" x14ac:dyDescent="0.25">
      <c r="A297" s="58">
        <v>23</v>
      </c>
      <c r="B297" s="59" t="s">
        <v>78</v>
      </c>
      <c r="C297" s="59" t="s">
        <v>28</v>
      </c>
      <c r="D297" s="59" t="s">
        <v>39</v>
      </c>
      <c r="E297" s="59"/>
      <c r="F297" s="59" t="s">
        <v>40</v>
      </c>
      <c r="G297" s="58">
        <v>1</v>
      </c>
      <c r="H297" s="58">
        <v>9</v>
      </c>
      <c r="I297" s="59" t="s">
        <v>98</v>
      </c>
      <c r="J297" s="58">
        <v>871611960</v>
      </c>
      <c r="K297" s="58">
        <v>42.769230769230802</v>
      </c>
      <c r="L297" s="58">
        <v>0.29753265602322199</v>
      </c>
      <c r="M297" s="60">
        <v>0</v>
      </c>
      <c r="N297" s="60">
        <v>0</v>
      </c>
      <c r="O297" s="60">
        <v>0</v>
      </c>
      <c r="P297" s="60">
        <v>0</v>
      </c>
      <c r="Q297" s="60">
        <v>0</v>
      </c>
      <c r="R297" s="60">
        <v>0</v>
      </c>
      <c r="S297" s="60">
        <v>0</v>
      </c>
      <c r="T297" s="60">
        <v>0</v>
      </c>
      <c r="U297" s="60">
        <v>0</v>
      </c>
      <c r="V297" s="60">
        <v>0</v>
      </c>
      <c r="W297" s="59">
        <v>0</v>
      </c>
      <c r="X297" s="60">
        <v>0</v>
      </c>
      <c r="Y297" s="60">
        <v>0</v>
      </c>
      <c r="Z297" s="59">
        <f>SUM(M297:Y297)</f>
        <v>0</v>
      </c>
      <c r="AA297" s="59">
        <f>SUM(U297:X297)</f>
        <v>0</v>
      </c>
      <c r="AB297" t="s">
        <v>99</v>
      </c>
      <c r="AC297" s="59">
        <v>0</v>
      </c>
      <c r="AD297" s="58">
        <v>0</v>
      </c>
      <c r="AE297" s="58">
        <v>0</v>
      </c>
      <c r="AF297" s="58">
        <v>0</v>
      </c>
      <c r="AG297" s="58">
        <v>0</v>
      </c>
      <c r="AH297" s="59" t="s">
        <v>90</v>
      </c>
      <c r="AI297" s="58">
        <v>4</v>
      </c>
      <c r="AJ297" s="60"/>
      <c r="AK297" s="59" t="s">
        <v>100</v>
      </c>
      <c r="AL297" s="59">
        <f>IF(OR(NOT(ISBLANK(V297)),NOT(ISBLANK(W297)),NOT(ISBLANK(X297)),NOT(ISBLANK(Y297)),AD297=2,AD297=3),1,0)</f>
        <v>1</v>
      </c>
      <c r="AM297" s="59" t="s">
        <v>27</v>
      </c>
      <c r="AN297" s="59" t="s">
        <v>673</v>
      </c>
      <c r="AO297" s="58">
        <v>28</v>
      </c>
      <c r="AP297" s="59" t="s">
        <v>677</v>
      </c>
      <c r="AQ297" s="59" t="s">
        <v>685</v>
      </c>
      <c r="AR297" s="59" t="s">
        <v>27</v>
      </c>
      <c r="AS297" s="59" t="s">
        <v>686</v>
      </c>
      <c r="AT297" s="59" t="s">
        <v>27</v>
      </c>
      <c r="AU297" s="59" t="s">
        <v>27</v>
      </c>
      <c r="AV297" s="59" t="s">
        <v>27</v>
      </c>
      <c r="AW297" s="62"/>
      <c r="AX297" s="62" t="s">
        <v>747</v>
      </c>
      <c r="AY297" s="62">
        <v>6.415</v>
      </c>
      <c r="AZ297" s="62" t="str">
        <f>IF(Z297&gt;0,AY297/Z297,"")</f>
        <v/>
      </c>
      <c r="BA297" s="62">
        <f>IF(AY297&gt;0,Z297/AY297,"")</f>
        <v>0</v>
      </c>
      <c r="BB297" s="62">
        <v>5.3420000000000005</v>
      </c>
      <c r="BC297" s="62"/>
      <c r="BE297" s="62"/>
      <c r="BF297" s="62"/>
      <c r="BG297" s="62"/>
      <c r="BH297" s="120">
        <v>5.3419999999999996</v>
      </c>
      <c r="BI297" s="50"/>
      <c r="BJ297" s="50"/>
      <c r="BL297" s="50"/>
      <c r="BM297" s="50"/>
      <c r="BN297" s="50"/>
      <c r="BO297" s="50"/>
      <c r="BP297" s="50"/>
      <c r="BQ297" s="50"/>
      <c r="BR297" s="50"/>
      <c r="BS297" s="50"/>
      <c r="BT297" s="50"/>
      <c r="BU297" s="50"/>
      <c r="BV297" s="50"/>
      <c r="BW297" s="50"/>
      <c r="BX297" s="50"/>
      <c r="BY297" s="50"/>
      <c r="BZ297" s="50"/>
      <c r="CA297" s="50"/>
      <c r="CB297" s="50"/>
      <c r="CC297" s="50"/>
      <c r="CD297" s="50"/>
      <c r="CE297" s="50"/>
      <c r="CF297" s="50"/>
      <c r="CG297" s="50"/>
      <c r="CH297" s="50"/>
      <c r="CI297" s="50"/>
    </row>
    <row r="298" spans="1:87" ht="14.25" customHeight="1" x14ac:dyDescent="0.25">
      <c r="A298" s="58">
        <v>39</v>
      </c>
      <c r="B298" s="59" t="s">
        <v>78</v>
      </c>
      <c r="C298" s="59" t="s">
        <v>28</v>
      </c>
      <c r="D298" s="59" t="s">
        <v>39</v>
      </c>
      <c r="E298" s="59"/>
      <c r="F298" s="59" t="s">
        <v>40</v>
      </c>
      <c r="G298" s="58">
        <v>1</v>
      </c>
      <c r="H298" s="58">
        <v>9</v>
      </c>
      <c r="I298" s="59" t="s">
        <v>101</v>
      </c>
      <c r="J298" s="58">
        <v>17888851</v>
      </c>
      <c r="K298" s="58">
        <v>62.153846153846203</v>
      </c>
      <c r="L298" s="58">
        <v>0.66328011611030502</v>
      </c>
      <c r="M298" s="58">
        <v>2</v>
      </c>
      <c r="N298" s="60">
        <v>0</v>
      </c>
      <c r="O298" s="60">
        <v>0</v>
      </c>
      <c r="P298" s="58">
        <v>4</v>
      </c>
      <c r="Q298" s="58">
        <v>2</v>
      </c>
      <c r="R298" s="58">
        <v>1</v>
      </c>
      <c r="S298" s="58">
        <v>2</v>
      </c>
      <c r="T298" s="58">
        <v>1</v>
      </c>
      <c r="U298" s="60">
        <v>0</v>
      </c>
      <c r="V298" s="58">
        <v>3</v>
      </c>
      <c r="W298" s="59">
        <v>0</v>
      </c>
      <c r="X298" s="60">
        <v>0</v>
      </c>
      <c r="Y298" s="58">
        <v>3</v>
      </c>
      <c r="Z298" s="59">
        <f>SUM(M298:Y298)</f>
        <v>18</v>
      </c>
      <c r="AA298" s="59">
        <f>SUM(U298:X298)</f>
        <v>3</v>
      </c>
      <c r="AB298" t="s">
        <v>102</v>
      </c>
      <c r="AC298" s="59">
        <v>0</v>
      </c>
      <c r="AD298" s="58">
        <v>2</v>
      </c>
      <c r="AE298" s="58">
        <v>0</v>
      </c>
      <c r="AF298" s="58">
        <v>0</v>
      </c>
      <c r="AG298" s="58">
        <v>4</v>
      </c>
      <c r="AH298" s="59" t="s">
        <v>90</v>
      </c>
      <c r="AI298" s="58">
        <v>4</v>
      </c>
      <c r="AJ298" s="58">
        <v>1</v>
      </c>
      <c r="AK298" s="59" t="s">
        <v>103</v>
      </c>
      <c r="AL298" s="59">
        <f>IF(OR(NOT(ISBLANK(V298)),NOT(ISBLANK(W298)),NOT(ISBLANK(X298)),NOT(ISBLANK(Y298)),AD298=2,AD298=3),1,0)</f>
        <v>1</v>
      </c>
      <c r="AM298" s="59" t="s">
        <v>27</v>
      </c>
      <c r="AN298" s="59" t="s">
        <v>680</v>
      </c>
      <c r="AO298" s="58">
        <v>30</v>
      </c>
      <c r="AP298" s="59" t="s">
        <v>674</v>
      </c>
      <c r="AQ298" s="59" t="s">
        <v>687</v>
      </c>
      <c r="AR298" s="59" t="s">
        <v>27</v>
      </c>
      <c r="AS298" s="59" t="s">
        <v>688</v>
      </c>
      <c r="AT298" s="59" t="s">
        <v>27</v>
      </c>
      <c r="AU298" s="59" t="s">
        <v>27</v>
      </c>
      <c r="AV298" s="59" t="s">
        <v>27</v>
      </c>
      <c r="AW298" s="62"/>
      <c r="AX298" s="62" t="s">
        <v>748</v>
      </c>
      <c r="AY298" s="62">
        <v>6.9539999999999997</v>
      </c>
      <c r="AZ298" s="62">
        <f>IF(Z298&gt;0,AY298/Z298,"")</f>
        <v>0.38633333333333331</v>
      </c>
      <c r="BA298" s="62">
        <f>IF(AY298&gt;0,Z298/AY298,"")</f>
        <v>2.5884383088869716</v>
      </c>
      <c r="BB298" s="62">
        <v>6.0190000000000001</v>
      </c>
      <c r="BC298" s="62">
        <v>57</v>
      </c>
      <c r="BD298">
        <v>0.60276679841897229</v>
      </c>
      <c r="BE298" s="62"/>
      <c r="BF298" s="62"/>
      <c r="BG298" s="62"/>
      <c r="BH298" s="120">
        <v>6.0190000000000001</v>
      </c>
      <c r="BI298" s="18"/>
      <c r="BJ298" s="18"/>
      <c r="BL298" s="18"/>
      <c r="BM298" s="18"/>
      <c r="BN298" s="18"/>
      <c r="BO298" s="18"/>
      <c r="BP298" s="18"/>
      <c r="BQ298" s="18"/>
      <c r="BR298" s="18"/>
      <c r="BS298" s="18"/>
      <c r="BT298" s="18"/>
      <c r="BU298" s="18"/>
      <c r="BV298" s="18"/>
      <c r="BW298" s="18"/>
      <c r="BX298" s="18"/>
      <c r="BY298" s="18"/>
      <c r="BZ298" s="18"/>
      <c r="CA298" s="18"/>
      <c r="CB298" s="18"/>
      <c r="CC298" s="18"/>
      <c r="CD298" s="18"/>
      <c r="CE298" s="18"/>
      <c r="CF298" s="18"/>
      <c r="CG298" s="18"/>
      <c r="CH298" s="18"/>
      <c r="CI298" s="18"/>
    </row>
    <row r="299" spans="1:87" ht="14.25" customHeight="1" x14ac:dyDescent="0.25">
      <c r="A299" s="58">
        <v>55</v>
      </c>
      <c r="B299" s="59" t="s">
        <v>78</v>
      </c>
      <c r="C299" s="59" t="s">
        <v>28</v>
      </c>
      <c r="D299" s="59" t="s">
        <v>39</v>
      </c>
      <c r="E299" s="59"/>
      <c r="F299" s="59" t="s">
        <v>40</v>
      </c>
      <c r="G299" s="58">
        <v>1</v>
      </c>
      <c r="H299" s="58">
        <v>9</v>
      </c>
      <c r="I299" s="59" t="s">
        <v>104</v>
      </c>
      <c r="J299" s="58">
        <v>134766397</v>
      </c>
      <c r="K299" s="58">
        <v>0</v>
      </c>
      <c r="L299" s="58">
        <v>0</v>
      </c>
      <c r="M299" s="58">
        <v>2</v>
      </c>
      <c r="N299" s="60">
        <v>0</v>
      </c>
      <c r="O299" s="60">
        <v>0</v>
      </c>
      <c r="P299" s="58">
        <v>4</v>
      </c>
      <c r="Q299" s="58">
        <v>2</v>
      </c>
      <c r="R299" s="60">
        <v>0</v>
      </c>
      <c r="S299" s="58">
        <v>2</v>
      </c>
      <c r="T299" s="58">
        <v>1</v>
      </c>
      <c r="U299" s="60">
        <v>0</v>
      </c>
      <c r="V299" s="58">
        <v>1</v>
      </c>
      <c r="W299" s="59">
        <v>0</v>
      </c>
      <c r="X299" s="60">
        <v>0</v>
      </c>
      <c r="Y299" s="58">
        <v>1</v>
      </c>
      <c r="Z299" s="59">
        <f>SUM(M299:Y299)</f>
        <v>13</v>
      </c>
      <c r="AA299" s="59">
        <f>SUM(U299:X299)</f>
        <v>1</v>
      </c>
      <c r="AC299" s="59">
        <v>0</v>
      </c>
      <c r="AD299" s="58">
        <v>2</v>
      </c>
      <c r="AE299" s="58">
        <v>1</v>
      </c>
      <c r="AF299" s="58">
        <v>0</v>
      </c>
      <c r="AG299" s="58">
        <v>5</v>
      </c>
      <c r="AH299" s="59" t="s">
        <v>90</v>
      </c>
      <c r="AI299" s="58">
        <v>4</v>
      </c>
      <c r="AJ299" s="58">
        <v>1</v>
      </c>
      <c r="AK299" s="59" t="s">
        <v>105</v>
      </c>
      <c r="AL299" s="59">
        <f>IF(OR(NOT(ISBLANK(V299)),NOT(ISBLANK(W299)),NOT(ISBLANK(X299)),NOT(ISBLANK(Y299)),AD299=2,AD299=3),1,0)</f>
        <v>1</v>
      </c>
      <c r="AM299" s="59" t="s">
        <v>27</v>
      </c>
      <c r="AN299" s="59" t="s">
        <v>673</v>
      </c>
      <c r="AO299" s="58">
        <v>20</v>
      </c>
      <c r="AP299" s="59" t="s">
        <v>674</v>
      </c>
      <c r="AQ299" s="59" t="s">
        <v>689</v>
      </c>
      <c r="AR299" s="59" t="s">
        <v>27</v>
      </c>
      <c r="AS299" s="59" t="s">
        <v>27</v>
      </c>
      <c r="AT299" s="59" t="s">
        <v>27</v>
      </c>
      <c r="AU299" s="59" t="s">
        <v>27</v>
      </c>
      <c r="AV299" s="59" t="s">
        <v>27</v>
      </c>
      <c r="AW299" s="62"/>
      <c r="AX299" s="62" t="s">
        <v>747</v>
      </c>
      <c r="AY299" s="62">
        <v>9.0020000000000007</v>
      </c>
      <c r="AZ299" s="62">
        <f>IF(Z299&gt;0,AY299/Z299,"")</f>
        <v>0.69246153846153846</v>
      </c>
      <c r="BA299" s="62">
        <f>IF(AY299&gt;0,Z299/AY299,"")</f>
        <v>1.4441235281048654</v>
      </c>
      <c r="BB299" s="62"/>
      <c r="BC299" s="62">
        <v>30</v>
      </c>
      <c r="BD299">
        <v>0.93427835051546393</v>
      </c>
      <c r="BE299" s="62"/>
      <c r="BF299" s="62"/>
      <c r="BG299" s="62"/>
      <c r="BH299" s="120"/>
      <c r="BI299" s="18"/>
      <c r="BJ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</row>
    <row r="300" spans="1:87" ht="14.25" customHeight="1" x14ac:dyDescent="0.25">
      <c r="A300" s="58">
        <v>71</v>
      </c>
      <c r="B300" s="59" t="s">
        <v>78</v>
      </c>
      <c r="C300" s="59" t="s">
        <v>26</v>
      </c>
      <c r="D300" s="59" t="s">
        <v>39</v>
      </c>
      <c r="E300" s="59"/>
      <c r="F300" s="59" t="s">
        <v>40</v>
      </c>
      <c r="G300" s="58">
        <v>1</v>
      </c>
      <c r="H300" s="58">
        <v>9</v>
      </c>
      <c r="I300" s="59" t="s">
        <v>106</v>
      </c>
      <c r="J300" s="58">
        <v>90153375</v>
      </c>
      <c r="K300" s="58">
        <v>55.2</v>
      </c>
      <c r="L300" s="58">
        <v>0.28085106382978697</v>
      </c>
      <c r="M300" s="58">
        <v>1</v>
      </c>
      <c r="N300" s="60">
        <v>0</v>
      </c>
      <c r="O300" s="60">
        <v>0</v>
      </c>
      <c r="P300" s="58">
        <v>4</v>
      </c>
      <c r="Q300" s="58">
        <v>3</v>
      </c>
      <c r="R300" s="58">
        <v>1</v>
      </c>
      <c r="S300" s="58">
        <v>3</v>
      </c>
      <c r="T300" s="58">
        <v>1</v>
      </c>
      <c r="U300" s="60">
        <v>0</v>
      </c>
      <c r="V300" s="58">
        <v>3.5</v>
      </c>
      <c r="W300" s="59">
        <v>0</v>
      </c>
      <c r="X300" s="58">
        <v>0.5</v>
      </c>
      <c r="Y300" s="58">
        <v>4</v>
      </c>
      <c r="Z300" s="59">
        <f>SUM(M300:Y300)</f>
        <v>21</v>
      </c>
      <c r="AA300" s="59">
        <f>SUM(U300:X300)</f>
        <v>4</v>
      </c>
      <c r="AB300" t="s">
        <v>99</v>
      </c>
      <c r="AC300" s="59">
        <v>0</v>
      </c>
      <c r="AD300" s="58">
        <v>2</v>
      </c>
      <c r="AE300" s="58">
        <v>0</v>
      </c>
      <c r="AF300" s="58">
        <v>1</v>
      </c>
      <c r="AG300" s="58">
        <v>4</v>
      </c>
      <c r="AH300" s="59" t="s">
        <v>90</v>
      </c>
      <c r="AI300" s="58">
        <v>4</v>
      </c>
      <c r="AJ300" s="58">
        <v>1</v>
      </c>
      <c r="AK300" s="59" t="s">
        <v>107</v>
      </c>
      <c r="AL300" s="59">
        <f>IF(OR(NOT(ISBLANK(V300)),NOT(ISBLANK(W300)),NOT(ISBLANK(X300)),NOT(ISBLANK(Y300)),AD300=2,AD300=3),1,0)</f>
        <v>1</v>
      </c>
      <c r="AM300" s="59" t="s">
        <v>27</v>
      </c>
      <c r="AN300" s="59" t="s">
        <v>673</v>
      </c>
      <c r="AO300" s="58">
        <v>18</v>
      </c>
      <c r="AP300" s="59" t="s">
        <v>677</v>
      </c>
      <c r="AQ300" s="59" t="s">
        <v>690</v>
      </c>
      <c r="AR300" s="59" t="s">
        <v>27</v>
      </c>
      <c r="AS300" s="59" t="s">
        <v>27</v>
      </c>
      <c r="AT300" s="59" t="s">
        <v>27</v>
      </c>
      <c r="AU300" s="59" t="s">
        <v>27</v>
      </c>
      <c r="AV300" s="59" t="s">
        <v>27</v>
      </c>
      <c r="AW300" s="62"/>
      <c r="AX300" s="62" t="s">
        <v>747</v>
      </c>
      <c r="AY300" s="62">
        <v>9.0009999999999994</v>
      </c>
      <c r="AZ300" s="62">
        <f>IF(Z300&gt;0,AY300/Z300,"")</f>
        <v>0.42861904761904757</v>
      </c>
      <c r="BA300" s="62">
        <f>IF(AY300&gt;0,Z300/AY300,"")</f>
        <v>2.3330741028774584</v>
      </c>
      <c r="BB300" s="62">
        <v>6.8780000000000001</v>
      </c>
      <c r="BC300" s="62" t="s">
        <v>774</v>
      </c>
      <c r="BD300">
        <v>0.74928774928774933</v>
      </c>
      <c r="BE300" s="62"/>
      <c r="BF300" s="62"/>
      <c r="BG300" s="62"/>
      <c r="BH300" s="120">
        <v>6.8780000000000001</v>
      </c>
      <c r="BI300" s="18"/>
      <c r="BJ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</row>
    <row r="301" spans="1:87" ht="14.25" customHeight="1" x14ac:dyDescent="0.25">
      <c r="A301" s="58">
        <v>74</v>
      </c>
      <c r="B301" s="59" t="s">
        <v>78</v>
      </c>
      <c r="C301" s="59" t="s">
        <v>26</v>
      </c>
      <c r="D301" s="59" t="s">
        <v>39</v>
      </c>
      <c r="E301" s="59"/>
      <c r="F301" s="59" t="s">
        <v>40</v>
      </c>
      <c r="G301" s="58">
        <v>1</v>
      </c>
      <c r="H301" s="58">
        <v>9</v>
      </c>
      <c r="I301" s="59" t="s">
        <v>106</v>
      </c>
      <c r="J301" s="58">
        <v>90153375</v>
      </c>
      <c r="K301" s="58">
        <v>0</v>
      </c>
      <c r="L301" s="58">
        <v>0</v>
      </c>
      <c r="M301" s="58">
        <v>3</v>
      </c>
      <c r="N301" s="60">
        <v>0</v>
      </c>
      <c r="O301" s="60">
        <v>0</v>
      </c>
      <c r="P301" s="58">
        <v>8</v>
      </c>
      <c r="Q301" s="58">
        <v>5</v>
      </c>
      <c r="R301" s="60">
        <v>0</v>
      </c>
      <c r="S301" s="58">
        <v>5</v>
      </c>
      <c r="T301" s="58">
        <v>1</v>
      </c>
      <c r="U301" s="60">
        <v>0</v>
      </c>
      <c r="V301" s="58">
        <v>1.5</v>
      </c>
      <c r="W301" s="59">
        <v>0</v>
      </c>
      <c r="X301" s="58">
        <v>0.5</v>
      </c>
      <c r="Y301" s="58">
        <v>2</v>
      </c>
      <c r="Z301" s="59">
        <f>SUM(M301:Y301)</f>
        <v>26</v>
      </c>
      <c r="AA301" s="59">
        <f>SUM(U301:X301)</f>
        <v>2</v>
      </c>
      <c r="AC301" s="59">
        <v>0</v>
      </c>
      <c r="AD301" s="58">
        <v>1</v>
      </c>
      <c r="AE301" s="58">
        <v>2</v>
      </c>
      <c r="AF301" s="58">
        <v>1</v>
      </c>
      <c r="AG301" s="58">
        <v>9</v>
      </c>
      <c r="AH301" s="59" t="s">
        <v>90</v>
      </c>
      <c r="AI301" s="58">
        <v>4</v>
      </c>
      <c r="AJ301" s="58">
        <v>1</v>
      </c>
      <c r="AK301" s="59" t="s">
        <v>108</v>
      </c>
      <c r="AL301" s="59">
        <f>IF(OR(NOT(ISBLANK(V301)),NOT(ISBLANK(W301)),NOT(ISBLANK(X301)),NOT(ISBLANK(Y301)),AD301=2,AD301=3),1,0)</f>
        <v>1</v>
      </c>
      <c r="AM301" s="59" t="s">
        <v>27</v>
      </c>
      <c r="AN301" s="59" t="s">
        <v>673</v>
      </c>
      <c r="AO301" s="58">
        <v>18</v>
      </c>
      <c r="AP301" s="59" t="s">
        <v>677</v>
      </c>
      <c r="AQ301" s="59" t="s">
        <v>690</v>
      </c>
      <c r="AR301" s="59" t="s">
        <v>27</v>
      </c>
      <c r="AS301" s="59" t="s">
        <v>27</v>
      </c>
      <c r="AT301" s="59" t="s">
        <v>27</v>
      </c>
      <c r="AU301" s="59" t="s">
        <v>27</v>
      </c>
      <c r="AV301" s="59" t="s">
        <v>27</v>
      </c>
      <c r="AW301" s="62"/>
      <c r="AX301" s="62" t="s">
        <v>747</v>
      </c>
      <c r="AY301" s="62">
        <v>9.0009999999999994</v>
      </c>
      <c r="AZ301" s="62">
        <f>IF(Z301&gt;0,AY301/Z301,"")</f>
        <v>0.34619230769230769</v>
      </c>
      <c r="BA301" s="62">
        <f>IF(AY301&gt;0,Z301/AY301,"")</f>
        <v>2.8885679368959005</v>
      </c>
      <c r="BB301" s="62"/>
      <c r="BC301" s="62" t="s">
        <v>774</v>
      </c>
      <c r="BD301">
        <v>0.87258687258687262</v>
      </c>
      <c r="BE301" s="62"/>
      <c r="BF301" s="62"/>
      <c r="BG301" s="62"/>
      <c r="BH301" s="120"/>
      <c r="BI301" s="50"/>
      <c r="BJ301" s="50"/>
      <c r="BL301" s="50"/>
      <c r="BM301" s="50"/>
      <c r="BN301" s="50"/>
      <c r="BO301" s="50"/>
      <c r="BP301" s="50"/>
      <c r="BQ301" s="50"/>
      <c r="BR301" s="50"/>
      <c r="BS301" s="50"/>
      <c r="BT301" s="50"/>
      <c r="BU301" s="50"/>
      <c r="BV301" s="50"/>
      <c r="BW301" s="50"/>
      <c r="BX301" s="50"/>
      <c r="BY301" s="50"/>
      <c r="BZ301" s="50"/>
      <c r="CA301" s="50"/>
      <c r="CB301" s="50"/>
      <c r="CC301" s="50"/>
      <c r="CD301" s="50"/>
      <c r="CE301" s="50"/>
      <c r="CF301" s="50"/>
      <c r="CG301" s="50"/>
      <c r="CH301" s="50"/>
      <c r="CI301" s="50"/>
    </row>
    <row r="302" spans="1:87" ht="14.25" customHeight="1" x14ac:dyDescent="0.25">
      <c r="A302" s="58">
        <v>78</v>
      </c>
      <c r="B302" s="59" t="s">
        <v>78</v>
      </c>
      <c r="C302" s="59" t="s">
        <v>26</v>
      </c>
      <c r="D302" s="59" t="s">
        <v>39</v>
      </c>
      <c r="E302" s="59"/>
      <c r="F302" s="59" t="s">
        <v>40</v>
      </c>
      <c r="G302" s="58">
        <v>1</v>
      </c>
      <c r="H302" s="58">
        <v>9</v>
      </c>
      <c r="I302" s="59" t="s">
        <v>106</v>
      </c>
      <c r="J302" s="58">
        <v>90153375</v>
      </c>
      <c r="K302" s="58">
        <v>72.599999999999994</v>
      </c>
      <c r="L302" s="58">
        <v>0.65106382978723398</v>
      </c>
      <c r="M302" s="58">
        <v>5</v>
      </c>
      <c r="N302" s="60">
        <v>0</v>
      </c>
      <c r="O302" s="60">
        <v>0</v>
      </c>
      <c r="P302" s="58">
        <v>10</v>
      </c>
      <c r="Q302" s="58">
        <v>5</v>
      </c>
      <c r="R302" s="58">
        <v>1</v>
      </c>
      <c r="S302" s="58">
        <v>5</v>
      </c>
      <c r="T302" s="58">
        <v>1</v>
      </c>
      <c r="U302" s="58">
        <v>1</v>
      </c>
      <c r="V302" s="58">
        <v>1</v>
      </c>
      <c r="W302" s="59">
        <v>0</v>
      </c>
      <c r="X302" s="58">
        <v>1</v>
      </c>
      <c r="Y302" s="58">
        <v>3</v>
      </c>
      <c r="Z302" s="59">
        <f>SUM(M302:Y302)</f>
        <v>33</v>
      </c>
      <c r="AA302" s="59">
        <f>SUM(U302:X302)</f>
        <v>3</v>
      </c>
      <c r="AB302" t="s">
        <v>89</v>
      </c>
      <c r="AC302" s="59">
        <v>0</v>
      </c>
      <c r="AD302" s="58">
        <v>1</v>
      </c>
      <c r="AE302" s="58">
        <v>4</v>
      </c>
      <c r="AF302" s="58">
        <v>1</v>
      </c>
      <c r="AG302" s="58">
        <v>9</v>
      </c>
      <c r="AH302" s="59" t="s">
        <v>109</v>
      </c>
      <c r="AI302" s="58">
        <v>2</v>
      </c>
      <c r="AJ302" s="58">
        <v>1</v>
      </c>
      <c r="AK302" s="59" t="s">
        <v>110</v>
      </c>
      <c r="AL302" s="59">
        <f>IF(OR(NOT(ISBLANK(V302)),NOT(ISBLANK(W302)),NOT(ISBLANK(X302)),NOT(ISBLANK(Y302)),AD302=2,AD302=3),1,0)</f>
        <v>1</v>
      </c>
      <c r="AM302" s="59" t="s">
        <v>27</v>
      </c>
      <c r="AN302" s="59" t="s">
        <v>673</v>
      </c>
      <c r="AO302" s="58">
        <v>18</v>
      </c>
      <c r="AP302" s="59" t="s">
        <v>677</v>
      </c>
      <c r="AQ302" s="59" t="s">
        <v>690</v>
      </c>
      <c r="AR302" s="59" t="s">
        <v>27</v>
      </c>
      <c r="AS302" s="59" t="s">
        <v>27</v>
      </c>
      <c r="AT302" s="59" t="s">
        <v>27</v>
      </c>
      <c r="AU302" s="59" t="s">
        <v>27</v>
      </c>
      <c r="AV302" s="59" t="s">
        <v>27</v>
      </c>
      <c r="AW302" s="62"/>
      <c r="AX302" s="62" t="s">
        <v>747</v>
      </c>
      <c r="AY302" s="62">
        <v>7.4560000000000004</v>
      </c>
      <c r="AZ302" s="62">
        <f>IF(Z302&gt;0,AY302/Z302,"")</f>
        <v>0.22593939393939394</v>
      </c>
      <c r="BA302" s="62">
        <f>IF(AY302&gt;0,Z302/AY302,"")</f>
        <v>4.4259656652360508</v>
      </c>
      <c r="BB302" s="62">
        <v>5.9390000000000001</v>
      </c>
      <c r="BC302" s="62">
        <v>89</v>
      </c>
      <c r="BD302">
        <v>0.92791666666666661</v>
      </c>
      <c r="BE302" s="62"/>
      <c r="BF302" s="62"/>
      <c r="BG302" s="62"/>
      <c r="BH302" s="120">
        <v>5.9390000000000001</v>
      </c>
      <c r="BI302" s="18"/>
      <c r="BJ302" s="18"/>
      <c r="BL302" s="18"/>
      <c r="BM302" s="18"/>
      <c r="BN302" s="18"/>
      <c r="BO302" s="18"/>
      <c r="BP302" s="18"/>
      <c r="BQ302" s="18"/>
      <c r="BR302" s="18"/>
      <c r="BS302" s="18"/>
      <c r="BT302" s="18"/>
      <c r="BU302" s="18"/>
      <c r="BV302" s="18"/>
      <c r="BW302" s="18"/>
      <c r="BX302" s="18"/>
      <c r="BY302" s="18"/>
      <c r="BZ302" s="18"/>
      <c r="CA302" s="18"/>
      <c r="CB302" s="18"/>
      <c r="CC302" s="18"/>
      <c r="CD302" s="18"/>
      <c r="CE302" s="18"/>
      <c r="CF302" s="18"/>
      <c r="CG302" s="18"/>
      <c r="CH302" s="18"/>
      <c r="CI302" s="18"/>
    </row>
    <row r="303" spans="1:87" ht="14.25" customHeight="1" x14ac:dyDescent="0.25">
      <c r="A303" s="58">
        <v>94</v>
      </c>
      <c r="B303" s="59" t="s">
        <v>78</v>
      </c>
      <c r="C303" s="59" t="s">
        <v>26</v>
      </c>
      <c r="D303" s="59" t="s">
        <v>39</v>
      </c>
      <c r="E303" s="59"/>
      <c r="F303" s="59" t="s">
        <v>40</v>
      </c>
      <c r="G303" s="58">
        <v>1</v>
      </c>
      <c r="H303" s="58">
        <v>9</v>
      </c>
      <c r="I303" s="59" t="s">
        <v>111</v>
      </c>
      <c r="J303" s="58">
        <v>134763219</v>
      </c>
      <c r="K303" s="58">
        <v>0</v>
      </c>
      <c r="L303" s="58">
        <v>0</v>
      </c>
      <c r="M303" s="58">
        <v>9</v>
      </c>
      <c r="N303" s="60">
        <v>0</v>
      </c>
      <c r="O303" s="60">
        <v>0</v>
      </c>
      <c r="P303" s="58">
        <v>20</v>
      </c>
      <c r="Q303" s="58">
        <v>11</v>
      </c>
      <c r="R303" s="60">
        <v>0</v>
      </c>
      <c r="S303" s="58">
        <v>11</v>
      </c>
      <c r="T303" s="58">
        <v>1</v>
      </c>
      <c r="U303" s="58">
        <v>3</v>
      </c>
      <c r="V303" s="58">
        <v>3.5</v>
      </c>
      <c r="W303" s="59">
        <v>0</v>
      </c>
      <c r="X303" s="58">
        <v>1.5</v>
      </c>
      <c r="Y303" s="58">
        <v>8</v>
      </c>
      <c r="Z303" s="59">
        <f>SUM(M303:Y303)</f>
        <v>68</v>
      </c>
      <c r="AA303" s="59">
        <f>SUM(U303:X303)</f>
        <v>8</v>
      </c>
      <c r="AC303" s="59">
        <v>0</v>
      </c>
      <c r="AD303" s="58">
        <v>6</v>
      </c>
      <c r="AE303" s="58">
        <v>4</v>
      </c>
      <c r="AF303" s="58">
        <v>0</v>
      </c>
      <c r="AG303" s="58">
        <v>14</v>
      </c>
      <c r="AH303" s="59" t="s">
        <v>112</v>
      </c>
      <c r="AI303" s="58">
        <v>1</v>
      </c>
      <c r="AJ303" s="58">
        <v>1</v>
      </c>
      <c r="AK303" s="59" t="s">
        <v>113</v>
      </c>
      <c r="AL303" s="59">
        <f>IF(OR(NOT(ISBLANK(V303)),NOT(ISBLANK(W303)),NOT(ISBLANK(X303)),NOT(ISBLANK(Y303)),AD303=2,AD303=3),1,0)</f>
        <v>1</v>
      </c>
      <c r="AM303" s="59" t="s">
        <v>27</v>
      </c>
      <c r="AN303" s="59" t="s">
        <v>673</v>
      </c>
      <c r="AO303" s="58">
        <v>23</v>
      </c>
      <c r="AP303" s="59" t="s">
        <v>677</v>
      </c>
      <c r="AQ303" s="59" t="s">
        <v>691</v>
      </c>
      <c r="AR303" s="59" t="s">
        <v>27</v>
      </c>
      <c r="AS303" s="59" t="s">
        <v>27</v>
      </c>
      <c r="AT303" s="59" t="s">
        <v>27</v>
      </c>
      <c r="AU303" s="59" t="s">
        <v>27</v>
      </c>
      <c r="AV303" s="59" t="s">
        <v>27</v>
      </c>
      <c r="AW303" s="62"/>
      <c r="AX303" s="62" t="s">
        <v>747</v>
      </c>
      <c r="AY303" s="62">
        <v>9.0020000000000007</v>
      </c>
      <c r="AZ303" s="62">
        <f>IF(Z303&gt;0,AY303/Z303,"")</f>
        <v>0.13238235294117648</v>
      </c>
      <c r="BA303" s="62">
        <f>IF(AY303&gt;0,Z303/AY303,"")</f>
        <v>7.553876916240835</v>
      </c>
      <c r="BB303" s="62"/>
      <c r="BC303" s="62">
        <v>89</v>
      </c>
      <c r="BD303">
        <v>0.51184330397813549</v>
      </c>
      <c r="BE303" s="62"/>
      <c r="BF303" s="62"/>
      <c r="BG303" s="62"/>
      <c r="BH303" s="120"/>
      <c r="BI303" s="18"/>
      <c r="BJ303" s="18"/>
      <c r="BL303" s="18"/>
      <c r="BM303" s="18"/>
      <c r="BN303" s="18"/>
      <c r="BO303" s="18"/>
      <c r="BP303" s="18"/>
      <c r="BQ303" s="18"/>
      <c r="BR303" s="18"/>
      <c r="BS303" s="18"/>
      <c r="BT303" s="18"/>
      <c r="BU303" s="18"/>
      <c r="BV303" s="18"/>
      <c r="BW303" s="18"/>
      <c r="BX303" s="18"/>
      <c r="BY303" s="18"/>
      <c r="BZ303" s="18"/>
      <c r="CA303" s="18"/>
      <c r="CB303" s="18"/>
      <c r="CC303" s="18"/>
      <c r="CD303" s="18"/>
      <c r="CE303" s="18"/>
      <c r="CF303" s="18"/>
      <c r="CG303" s="18"/>
      <c r="CH303" s="18"/>
      <c r="CI303" s="18"/>
    </row>
    <row r="304" spans="1:87" ht="14.25" customHeight="1" x14ac:dyDescent="0.25">
      <c r="A304" s="58">
        <v>103</v>
      </c>
      <c r="B304" s="59" t="s">
        <v>78</v>
      </c>
      <c r="C304" s="59" t="s">
        <v>28</v>
      </c>
      <c r="D304" s="59" t="s">
        <v>39</v>
      </c>
      <c r="E304" s="59"/>
      <c r="F304" s="59" t="s">
        <v>40</v>
      </c>
      <c r="G304" s="58">
        <v>1</v>
      </c>
      <c r="H304" s="58">
        <v>9</v>
      </c>
      <c r="I304" s="59" t="s">
        <v>114</v>
      </c>
      <c r="J304" s="58">
        <v>17888853</v>
      </c>
      <c r="K304" s="58">
        <v>42.769230769230802</v>
      </c>
      <c r="L304" s="58">
        <v>0.29753265602322199</v>
      </c>
      <c r="M304" s="60">
        <v>0</v>
      </c>
      <c r="N304" s="60">
        <v>0</v>
      </c>
      <c r="O304" s="60">
        <v>0</v>
      </c>
      <c r="P304" s="60">
        <v>0</v>
      </c>
      <c r="Q304" s="60">
        <v>0</v>
      </c>
      <c r="R304" s="60">
        <v>0</v>
      </c>
      <c r="S304" s="60">
        <v>0</v>
      </c>
      <c r="T304" s="60">
        <v>0</v>
      </c>
      <c r="U304" s="60">
        <v>0</v>
      </c>
      <c r="V304" s="60">
        <v>0</v>
      </c>
      <c r="W304" s="59">
        <v>0</v>
      </c>
      <c r="X304" s="60">
        <v>0</v>
      </c>
      <c r="Y304" s="60">
        <v>0</v>
      </c>
      <c r="Z304" s="59">
        <f>SUM(M304:Y304)</f>
        <v>0</v>
      </c>
      <c r="AA304" s="59">
        <f>SUM(U304:X304)</f>
        <v>0</v>
      </c>
      <c r="AB304" t="s">
        <v>99</v>
      </c>
      <c r="AC304" s="59">
        <v>0</v>
      </c>
      <c r="AD304" s="58">
        <v>0</v>
      </c>
      <c r="AE304" s="58">
        <v>0</v>
      </c>
      <c r="AF304" s="58">
        <v>0</v>
      </c>
      <c r="AG304" s="58">
        <v>0</v>
      </c>
      <c r="AH304" s="59" t="s">
        <v>90</v>
      </c>
      <c r="AI304" s="58">
        <v>4</v>
      </c>
      <c r="AJ304" s="60"/>
      <c r="AK304" s="59" t="s">
        <v>115</v>
      </c>
      <c r="AL304" s="59">
        <f>IF(OR(NOT(ISBLANK(V304)),NOT(ISBLANK(W304)),NOT(ISBLANK(X304)),NOT(ISBLANK(Y304)),AD304=2,AD304=3),1,0)</f>
        <v>1</v>
      </c>
      <c r="AM304" s="59" t="s">
        <v>27</v>
      </c>
      <c r="AN304" s="59" t="s">
        <v>680</v>
      </c>
      <c r="AO304" s="58">
        <v>30</v>
      </c>
      <c r="AP304" s="59" t="s">
        <v>674</v>
      </c>
      <c r="AQ304" s="59" t="s">
        <v>687</v>
      </c>
      <c r="AR304" s="59" t="s">
        <v>27</v>
      </c>
      <c r="AS304" s="59" t="s">
        <v>688</v>
      </c>
      <c r="AT304" s="59" t="s">
        <v>27</v>
      </c>
      <c r="AU304" s="59" t="s">
        <v>27</v>
      </c>
      <c r="AV304" s="59" t="s">
        <v>710</v>
      </c>
      <c r="AW304" s="62"/>
      <c r="AX304" s="62" t="s">
        <v>748</v>
      </c>
      <c r="AY304" s="62">
        <v>9.67</v>
      </c>
      <c r="AZ304" s="62" t="str">
        <f>IF(Z304&gt;0,AY304/Z304,"")</f>
        <v/>
      </c>
      <c r="BA304" s="62">
        <f>IF(AY304&gt;0,Z304/AY304,"")</f>
        <v>0</v>
      </c>
      <c r="BB304" s="62">
        <v>4.12</v>
      </c>
      <c r="BC304" s="62">
        <v>23</v>
      </c>
      <c r="BE304" s="62"/>
      <c r="BF304" s="62"/>
      <c r="BG304" s="62"/>
      <c r="BH304" s="120">
        <v>4.12</v>
      </c>
      <c r="BI304" s="18"/>
      <c r="BJ304" s="18"/>
      <c r="BL304" s="18"/>
      <c r="BM304" s="18"/>
      <c r="BN304" s="18"/>
      <c r="BO304" s="18"/>
      <c r="BP304" s="18"/>
      <c r="BQ304" s="18"/>
      <c r="BR304" s="18"/>
      <c r="BS304" s="18"/>
      <c r="BT304" s="18"/>
      <c r="BU304" s="18"/>
      <c r="BV304" s="18"/>
      <c r="BW304" s="18"/>
      <c r="BX304" s="18"/>
      <c r="BY304" s="18"/>
      <c r="BZ304" s="18"/>
      <c r="CA304" s="18"/>
      <c r="CB304" s="18"/>
      <c r="CC304" s="18"/>
      <c r="CD304" s="18"/>
      <c r="CE304" s="18"/>
      <c r="CF304" s="18"/>
      <c r="CG304" s="18"/>
      <c r="CH304" s="18"/>
      <c r="CI304" s="18"/>
    </row>
    <row r="305" spans="1:87" ht="14.25" customHeight="1" x14ac:dyDescent="0.25">
      <c r="A305" s="58">
        <v>118</v>
      </c>
      <c r="B305" s="59" t="s">
        <v>78</v>
      </c>
      <c r="C305" s="59" t="s">
        <v>26</v>
      </c>
      <c r="D305" s="59" t="s">
        <v>39</v>
      </c>
      <c r="E305" s="59"/>
      <c r="F305" s="59" t="s">
        <v>40</v>
      </c>
      <c r="G305" s="58">
        <v>1</v>
      </c>
      <c r="H305" s="58">
        <v>9</v>
      </c>
      <c r="I305" s="59" t="s">
        <v>111</v>
      </c>
      <c r="J305" s="58">
        <v>134763219</v>
      </c>
      <c r="K305" s="58">
        <v>0</v>
      </c>
      <c r="L305" s="58">
        <v>0</v>
      </c>
      <c r="M305" s="58">
        <v>5</v>
      </c>
      <c r="N305" s="60">
        <v>0</v>
      </c>
      <c r="O305" s="58">
        <v>3</v>
      </c>
      <c r="P305" s="58">
        <v>9</v>
      </c>
      <c r="Q305" s="58">
        <v>3</v>
      </c>
      <c r="R305" s="60">
        <v>0</v>
      </c>
      <c r="S305" s="58">
        <v>3</v>
      </c>
      <c r="T305" s="58">
        <v>2</v>
      </c>
      <c r="U305" s="58">
        <v>2</v>
      </c>
      <c r="V305" s="58">
        <v>1</v>
      </c>
      <c r="W305" s="59">
        <v>0</v>
      </c>
      <c r="X305" s="60">
        <v>0</v>
      </c>
      <c r="Y305" s="58">
        <v>3</v>
      </c>
      <c r="Z305" s="59">
        <f>SUM(M305:Y305)</f>
        <v>31</v>
      </c>
      <c r="AA305" s="59">
        <f>SUM(U305:X305)</f>
        <v>3</v>
      </c>
      <c r="AC305" s="59">
        <v>0</v>
      </c>
      <c r="AD305" s="58">
        <v>2</v>
      </c>
      <c r="AE305" s="58">
        <v>2</v>
      </c>
      <c r="AF305" s="58">
        <v>2</v>
      </c>
      <c r="AG305" s="58">
        <v>12</v>
      </c>
      <c r="AH305" s="59" t="s">
        <v>116</v>
      </c>
      <c r="AI305" s="58">
        <v>1</v>
      </c>
      <c r="AJ305" s="58">
        <v>1</v>
      </c>
      <c r="AK305" s="59" t="s">
        <v>117</v>
      </c>
      <c r="AL305" s="59">
        <f>IF(OR(NOT(ISBLANK(V305)),NOT(ISBLANK(W305)),NOT(ISBLANK(X305)),NOT(ISBLANK(Y305)),AD305=2,AD305=3),1,0)</f>
        <v>1</v>
      </c>
      <c r="AM305" s="59" t="s">
        <v>27</v>
      </c>
      <c r="AN305" s="59" t="s">
        <v>673</v>
      </c>
      <c r="AO305" s="58">
        <v>23</v>
      </c>
      <c r="AP305" s="59" t="s">
        <v>677</v>
      </c>
      <c r="AQ305" s="59" t="s">
        <v>691</v>
      </c>
      <c r="AR305" s="59" t="s">
        <v>27</v>
      </c>
      <c r="AS305" s="59" t="s">
        <v>27</v>
      </c>
      <c r="AT305" s="59" t="s">
        <v>27</v>
      </c>
      <c r="AU305" s="59" t="s">
        <v>27</v>
      </c>
      <c r="AV305" s="59" t="s">
        <v>27</v>
      </c>
      <c r="AW305" s="62"/>
      <c r="AX305" s="62" t="s">
        <v>747</v>
      </c>
      <c r="AY305" s="62">
        <v>13.059000000000001</v>
      </c>
      <c r="AZ305" s="62">
        <f>IF(Z305&gt;0,AY305/Z305,"")</f>
        <v>0.42125806451612907</v>
      </c>
      <c r="BA305" s="62">
        <f>IF(AY305&gt;0,Z305/AY305,"")</f>
        <v>2.3738417949306991</v>
      </c>
      <c r="BB305" s="62"/>
      <c r="BC305" s="62">
        <v>71</v>
      </c>
      <c r="BD305">
        <v>0.17711700064641242</v>
      </c>
      <c r="BE305" s="62"/>
      <c r="BF305" s="62"/>
      <c r="BG305" s="62"/>
      <c r="BH305" s="120"/>
      <c r="BI305" s="50"/>
      <c r="BJ305" s="50"/>
      <c r="BL305" s="50"/>
      <c r="BM305" s="50"/>
      <c r="BN305" s="50"/>
      <c r="BO305" s="50"/>
      <c r="BP305" s="50"/>
      <c r="BQ305" s="50"/>
      <c r="BR305" s="50"/>
      <c r="BS305" s="50"/>
      <c r="BT305" s="50"/>
      <c r="BU305" s="50"/>
      <c r="BV305" s="50"/>
      <c r="BW305" s="50"/>
      <c r="BX305" s="50"/>
      <c r="BY305" s="50"/>
      <c r="BZ305" s="50"/>
      <c r="CA305" s="50"/>
      <c r="CB305" s="50"/>
      <c r="CC305" s="50"/>
      <c r="CD305" s="50"/>
      <c r="CE305" s="50"/>
      <c r="CF305" s="50"/>
      <c r="CG305" s="50"/>
      <c r="CH305" s="50"/>
      <c r="CI305" s="50"/>
    </row>
    <row r="306" spans="1:87" ht="14.25" customHeight="1" x14ac:dyDescent="0.25">
      <c r="A306" s="58">
        <v>131</v>
      </c>
      <c r="B306" s="59" t="s">
        <v>78</v>
      </c>
      <c r="C306" s="59" t="s">
        <v>26</v>
      </c>
      <c r="D306" s="59" t="s">
        <v>39</v>
      </c>
      <c r="E306" s="59"/>
      <c r="F306" s="59" t="s">
        <v>40</v>
      </c>
      <c r="G306" s="58">
        <v>1</v>
      </c>
      <c r="H306" s="58">
        <v>9</v>
      </c>
      <c r="I306" s="59" t="s">
        <v>118</v>
      </c>
      <c r="J306" s="58">
        <v>10238105208</v>
      </c>
      <c r="K306" s="58">
        <v>0</v>
      </c>
      <c r="L306" s="58">
        <v>0</v>
      </c>
      <c r="M306" s="58">
        <v>5</v>
      </c>
      <c r="N306" s="60">
        <v>0</v>
      </c>
      <c r="O306" s="58">
        <v>3</v>
      </c>
      <c r="P306" s="58">
        <v>6</v>
      </c>
      <c r="Q306" s="60">
        <v>0</v>
      </c>
      <c r="R306" s="60">
        <v>0</v>
      </c>
      <c r="S306" s="60">
        <v>0</v>
      </c>
      <c r="T306" s="58">
        <v>1</v>
      </c>
      <c r="U306" s="60">
        <v>0</v>
      </c>
      <c r="V306" s="58">
        <v>0.5</v>
      </c>
      <c r="W306" s="59">
        <v>0</v>
      </c>
      <c r="X306" s="58">
        <v>0.5</v>
      </c>
      <c r="Y306" s="58">
        <v>1</v>
      </c>
      <c r="Z306" s="59">
        <f>SUM(M306:Y306)</f>
        <v>17</v>
      </c>
      <c r="AA306" s="59">
        <f>SUM(U306:X306)</f>
        <v>1</v>
      </c>
      <c r="AC306" s="59">
        <v>0</v>
      </c>
      <c r="AD306" s="58">
        <v>0</v>
      </c>
      <c r="AE306" s="58">
        <v>1</v>
      </c>
      <c r="AF306" s="58">
        <v>1</v>
      </c>
      <c r="AG306" s="58">
        <v>6</v>
      </c>
      <c r="AH306" s="59" t="s">
        <v>119</v>
      </c>
      <c r="AI306" s="58">
        <v>1</v>
      </c>
      <c r="AJ306" s="60"/>
      <c r="AK306" s="59" t="s">
        <v>120</v>
      </c>
      <c r="AL306" s="59">
        <f>IF(OR(NOT(ISBLANK(V306)),NOT(ISBLANK(W306)),NOT(ISBLANK(X306)),NOT(ISBLANK(Y306)),AD306=2,AD306=3),1,0)</f>
        <v>1</v>
      </c>
      <c r="AM306" s="59" t="s">
        <v>27</v>
      </c>
      <c r="AN306" s="59" t="s">
        <v>673</v>
      </c>
      <c r="AO306" s="58">
        <v>29</v>
      </c>
      <c r="AP306" s="59" t="s">
        <v>677</v>
      </c>
      <c r="AQ306" s="59" t="s">
        <v>691</v>
      </c>
      <c r="AR306" s="59" t="s">
        <v>27</v>
      </c>
      <c r="AS306" s="59" t="s">
        <v>27</v>
      </c>
      <c r="AT306" s="59" t="s">
        <v>692</v>
      </c>
      <c r="AU306" s="59" t="s">
        <v>27</v>
      </c>
      <c r="AV306" s="59" t="s">
        <v>27</v>
      </c>
      <c r="AW306" s="62"/>
      <c r="AX306" s="62" t="s">
        <v>746</v>
      </c>
      <c r="AY306" s="62">
        <v>5.2969999999999997</v>
      </c>
      <c r="AZ306" s="62">
        <f>IF(Z306&gt;0,AY306/Z306,"")</f>
        <v>0.31158823529411761</v>
      </c>
      <c r="BA306" s="62">
        <f>IF(AY306&gt;0,Z306/AY306,"")</f>
        <v>3.2093637908249955</v>
      </c>
      <c r="BB306" s="62"/>
      <c r="BC306" s="62">
        <v>57</v>
      </c>
      <c r="BD306">
        <v>0.35620052770448551</v>
      </c>
      <c r="BE306" s="62"/>
      <c r="BF306" s="62"/>
      <c r="BG306" s="62"/>
      <c r="BH306" s="120"/>
      <c r="BI306" s="18"/>
      <c r="BJ306" s="18"/>
      <c r="BL306" s="18"/>
      <c r="BM306" s="18"/>
      <c r="BN306" s="18"/>
      <c r="BO306" s="18"/>
      <c r="BP306" s="18"/>
      <c r="BQ306" s="18"/>
      <c r="BR306" s="18"/>
      <c r="BS306" s="18"/>
      <c r="BT306" s="18"/>
      <c r="BU306" s="18"/>
      <c r="BV306" s="18"/>
      <c r="BW306" s="18"/>
      <c r="BX306" s="18"/>
      <c r="BY306" s="18"/>
      <c r="BZ306" s="18"/>
      <c r="CA306" s="18"/>
      <c r="CB306" s="18"/>
      <c r="CC306" s="18"/>
      <c r="CD306" s="18"/>
      <c r="CE306" s="18"/>
      <c r="CF306" s="18"/>
      <c r="CG306" s="18"/>
      <c r="CH306" s="18"/>
      <c r="CI306" s="18"/>
    </row>
    <row r="307" spans="1:87" ht="14.25" customHeight="1" x14ac:dyDescent="0.25">
      <c r="A307" s="58">
        <v>152</v>
      </c>
      <c r="B307" s="59" t="s">
        <v>78</v>
      </c>
      <c r="C307" s="59" t="s">
        <v>26</v>
      </c>
      <c r="D307" s="59" t="s">
        <v>39</v>
      </c>
      <c r="E307" s="59"/>
      <c r="F307" s="59" t="s">
        <v>40</v>
      </c>
      <c r="G307" s="58">
        <v>1</v>
      </c>
      <c r="H307" s="58">
        <v>9</v>
      </c>
      <c r="I307" s="59" t="s">
        <v>121</v>
      </c>
      <c r="J307" s="58">
        <v>8870124178</v>
      </c>
      <c r="K307" s="58">
        <v>55.2</v>
      </c>
      <c r="L307" s="58">
        <v>0.28085106382978697</v>
      </c>
      <c r="M307" s="60">
        <v>0</v>
      </c>
      <c r="N307" s="60">
        <v>0</v>
      </c>
      <c r="O307" s="60">
        <v>0</v>
      </c>
      <c r="P307" s="60">
        <v>0</v>
      </c>
      <c r="Q307" s="60">
        <v>0</v>
      </c>
      <c r="R307" s="60">
        <v>0</v>
      </c>
      <c r="S307" s="60">
        <v>0</v>
      </c>
      <c r="T307" s="60">
        <v>0</v>
      </c>
      <c r="U307" s="60">
        <v>0</v>
      </c>
      <c r="V307" s="60">
        <v>0</v>
      </c>
      <c r="W307" s="59">
        <v>0</v>
      </c>
      <c r="X307" s="60">
        <v>0</v>
      </c>
      <c r="Y307" s="60">
        <v>0</v>
      </c>
      <c r="Z307" s="59">
        <f>SUM(M307:Y307)</f>
        <v>0</v>
      </c>
      <c r="AA307" s="59">
        <f>SUM(U307:X307)</f>
        <v>0</v>
      </c>
      <c r="AB307" t="s">
        <v>99</v>
      </c>
      <c r="AC307" s="59">
        <v>0</v>
      </c>
      <c r="AD307" s="58">
        <v>0</v>
      </c>
      <c r="AE307" s="58">
        <v>0</v>
      </c>
      <c r="AF307" s="58">
        <v>0</v>
      </c>
      <c r="AG307" s="58">
        <v>0</v>
      </c>
      <c r="AH307" s="59" t="s">
        <v>90</v>
      </c>
      <c r="AI307" s="58">
        <v>4</v>
      </c>
      <c r="AJ307" s="60"/>
      <c r="AK307" s="59" t="s">
        <v>91</v>
      </c>
      <c r="AL307" s="59">
        <f>IF(OR(NOT(ISBLANK(V307)),NOT(ISBLANK(W307)),NOT(ISBLANK(X307)),NOT(ISBLANK(Y307)),AD307=2,AD307=3),1,0)</f>
        <v>1</v>
      </c>
      <c r="AM307" s="59" t="s">
        <v>27</v>
      </c>
      <c r="AN307" s="59" t="s">
        <v>673</v>
      </c>
      <c r="AO307" s="58">
        <v>21</v>
      </c>
      <c r="AP307" s="59" t="s">
        <v>677</v>
      </c>
      <c r="AQ307" s="59" t="s">
        <v>693</v>
      </c>
      <c r="AR307" s="59" t="s">
        <v>27</v>
      </c>
      <c r="AS307" s="59" t="s">
        <v>27</v>
      </c>
      <c r="AT307" s="59" t="s">
        <v>27</v>
      </c>
      <c r="AU307" s="59" t="s">
        <v>27</v>
      </c>
      <c r="AV307" s="59" t="s">
        <v>27</v>
      </c>
      <c r="AW307" s="62"/>
      <c r="AX307" s="62" t="s">
        <v>747</v>
      </c>
      <c r="AY307" s="62">
        <v>8.0069999999999997</v>
      </c>
      <c r="AZ307" s="62" t="str">
        <f>IF(Z307&gt;0,AY307/Z307,"")</f>
        <v/>
      </c>
      <c r="BA307" s="62">
        <f>IF(AY307&gt;0,Z307/AY307,"")</f>
        <v>0</v>
      </c>
      <c r="BB307" s="62">
        <v>6.6580000000000004</v>
      </c>
      <c r="BC307" s="62">
        <v>45</v>
      </c>
      <c r="BE307" s="62"/>
      <c r="BF307" s="62"/>
      <c r="BG307" s="62"/>
      <c r="BH307" s="120">
        <v>6.6579999999999995</v>
      </c>
      <c r="BI307" s="18"/>
      <c r="BJ307" s="18"/>
      <c r="BL307" s="18"/>
      <c r="BM307" s="18"/>
      <c r="BN307" s="18"/>
      <c r="BO307" s="18"/>
      <c r="BP307" s="18"/>
      <c r="BQ307" s="18"/>
      <c r="BR307" s="18"/>
      <c r="BS307" s="18"/>
      <c r="BT307" s="18"/>
      <c r="BU307" s="18"/>
      <c r="BV307" s="18"/>
      <c r="BW307" s="18"/>
      <c r="BX307" s="18"/>
      <c r="BY307" s="18"/>
      <c r="BZ307" s="18"/>
      <c r="CA307" s="18"/>
      <c r="CB307" s="18"/>
      <c r="CC307" s="18"/>
      <c r="CD307" s="18"/>
      <c r="CE307" s="18"/>
      <c r="CF307" s="18"/>
      <c r="CG307" s="18"/>
      <c r="CH307" s="18"/>
      <c r="CI307" s="18"/>
    </row>
    <row r="308" spans="1:87" ht="14.25" customHeight="1" x14ac:dyDescent="0.25">
      <c r="A308" s="58">
        <v>168</v>
      </c>
      <c r="B308" s="59" t="s">
        <v>78</v>
      </c>
      <c r="C308" s="59" t="s">
        <v>28</v>
      </c>
      <c r="D308" s="59" t="s">
        <v>39</v>
      </c>
      <c r="E308" s="59"/>
      <c r="F308" s="59" t="s">
        <v>40</v>
      </c>
      <c r="G308" s="58">
        <v>1</v>
      </c>
      <c r="H308" s="58">
        <v>9</v>
      </c>
      <c r="I308" s="59" t="s">
        <v>122</v>
      </c>
      <c r="J308" s="58">
        <v>10184154</v>
      </c>
      <c r="K308" s="58">
        <v>42.769230769230802</v>
      </c>
      <c r="L308" s="58">
        <v>0.29753265602322199</v>
      </c>
      <c r="M308" s="58">
        <v>2</v>
      </c>
      <c r="N308" s="60">
        <v>0</v>
      </c>
      <c r="O308" s="60">
        <v>0</v>
      </c>
      <c r="P308" s="58">
        <v>10</v>
      </c>
      <c r="Q308" s="58">
        <v>8</v>
      </c>
      <c r="R308" s="58">
        <v>1</v>
      </c>
      <c r="S308" s="58">
        <v>8</v>
      </c>
      <c r="T308" s="58">
        <v>1</v>
      </c>
      <c r="U308" s="58">
        <v>2</v>
      </c>
      <c r="V308" s="58">
        <v>2</v>
      </c>
      <c r="W308" s="59">
        <v>0</v>
      </c>
      <c r="X308" s="58">
        <v>1</v>
      </c>
      <c r="Y308" s="58">
        <v>5</v>
      </c>
      <c r="Z308" s="59">
        <f>SUM(M308:Y308)</f>
        <v>40</v>
      </c>
      <c r="AA308" s="59">
        <f>SUM(U308:X308)</f>
        <v>5</v>
      </c>
      <c r="AB308" t="s">
        <v>99</v>
      </c>
      <c r="AC308" s="59">
        <v>0</v>
      </c>
      <c r="AD308" s="58">
        <v>2</v>
      </c>
      <c r="AE308" s="58">
        <v>4</v>
      </c>
      <c r="AF308" s="58">
        <v>2</v>
      </c>
      <c r="AG308" s="58">
        <v>9</v>
      </c>
      <c r="AH308" s="59" t="s">
        <v>90</v>
      </c>
      <c r="AI308" s="58">
        <v>4</v>
      </c>
      <c r="AJ308" s="58">
        <v>1</v>
      </c>
      <c r="AK308" s="59" t="s">
        <v>123</v>
      </c>
      <c r="AL308" s="59">
        <f>IF(OR(NOT(ISBLANK(V308)),NOT(ISBLANK(W308)),NOT(ISBLANK(X308)),NOT(ISBLANK(Y308)),AD308=2,AD308=3),1,0)</f>
        <v>1</v>
      </c>
      <c r="AM308" s="59" t="s">
        <v>27</v>
      </c>
      <c r="AN308" s="59" t="s">
        <v>680</v>
      </c>
      <c r="AO308" s="58">
        <v>25</v>
      </c>
      <c r="AP308" s="59" t="s">
        <v>677</v>
      </c>
      <c r="AQ308" s="59" t="s">
        <v>694</v>
      </c>
      <c r="AR308" s="59" t="s">
        <v>27</v>
      </c>
      <c r="AS308" s="59" t="s">
        <v>27</v>
      </c>
      <c r="AT308" s="59" t="s">
        <v>692</v>
      </c>
      <c r="AU308" s="59" t="s">
        <v>27</v>
      </c>
      <c r="AV308" s="59" t="s">
        <v>27</v>
      </c>
      <c r="AW308" s="62"/>
      <c r="AX308" s="62" t="s">
        <v>746</v>
      </c>
      <c r="AY308" s="62">
        <v>9.0139999999999993</v>
      </c>
      <c r="AZ308" s="62">
        <f>IF(Z308&gt;0,AY308/Z308,"")</f>
        <v>0.22534999999999999</v>
      </c>
      <c r="BA308" s="62">
        <f>IF(AY308&gt;0,Z308/AY308,"")</f>
        <v>4.4375416019525185</v>
      </c>
      <c r="BB308" s="62">
        <v>6.7330000000000005</v>
      </c>
      <c r="BC308" s="62">
        <v>23</v>
      </c>
      <c r="BD308">
        <v>0.48612945838837518</v>
      </c>
      <c r="BE308" s="62"/>
      <c r="BF308" s="62"/>
      <c r="BG308" s="62"/>
      <c r="BH308" s="120">
        <v>6.7330000000000005</v>
      </c>
      <c r="BI308" s="50"/>
      <c r="BJ308" s="50"/>
      <c r="BL308" s="50"/>
      <c r="BM308" s="50"/>
      <c r="BN308" s="50"/>
      <c r="BO308" s="50"/>
      <c r="BP308" s="50"/>
      <c r="BQ308" s="50"/>
      <c r="BR308" s="50"/>
      <c r="BS308" s="50"/>
      <c r="BT308" s="50"/>
      <c r="BU308" s="50"/>
      <c r="BV308" s="50"/>
      <c r="BW308" s="50"/>
      <c r="BX308" s="50"/>
      <c r="BY308" s="50"/>
      <c r="BZ308" s="50"/>
      <c r="CA308" s="50"/>
      <c r="CB308" s="50"/>
      <c r="CC308" s="50"/>
      <c r="CD308" s="50"/>
      <c r="CE308" s="50"/>
      <c r="CF308" s="50"/>
      <c r="CG308" s="50"/>
      <c r="CH308" s="50"/>
      <c r="CI308" s="50"/>
    </row>
    <row r="309" spans="1:87" ht="14.25" customHeight="1" x14ac:dyDescent="0.25">
      <c r="A309" s="58">
        <v>184</v>
      </c>
      <c r="B309" s="59" t="s">
        <v>78</v>
      </c>
      <c r="C309" s="59" t="s">
        <v>26</v>
      </c>
      <c r="D309" s="59" t="s">
        <v>39</v>
      </c>
      <c r="E309" s="59"/>
      <c r="F309" s="59" t="s">
        <v>40</v>
      </c>
      <c r="G309" s="58">
        <v>1</v>
      </c>
      <c r="H309" s="58">
        <v>9</v>
      </c>
      <c r="I309" s="59" t="s">
        <v>124</v>
      </c>
      <c r="J309" s="58">
        <v>1391113645</v>
      </c>
      <c r="K309" s="58">
        <v>55.2</v>
      </c>
      <c r="L309" s="58">
        <v>0.28085106382978697</v>
      </c>
      <c r="M309" s="58">
        <v>4</v>
      </c>
      <c r="N309" s="60">
        <v>0</v>
      </c>
      <c r="O309" s="60">
        <v>0</v>
      </c>
      <c r="P309" s="58">
        <v>9</v>
      </c>
      <c r="Q309" s="58">
        <v>5</v>
      </c>
      <c r="R309" s="58">
        <v>1</v>
      </c>
      <c r="S309" s="58">
        <v>5</v>
      </c>
      <c r="T309" s="58">
        <v>1</v>
      </c>
      <c r="U309" s="58">
        <v>6</v>
      </c>
      <c r="V309" s="60">
        <v>0</v>
      </c>
      <c r="W309" s="59">
        <v>0</v>
      </c>
      <c r="X309" s="60">
        <v>0</v>
      </c>
      <c r="Y309" s="58">
        <v>6</v>
      </c>
      <c r="Z309" s="59">
        <f>SUM(M309:Y309)</f>
        <v>37</v>
      </c>
      <c r="AA309" s="59">
        <f>SUM(U309:X309)</f>
        <v>6</v>
      </c>
      <c r="AB309" t="s">
        <v>99</v>
      </c>
      <c r="AC309" s="59">
        <v>0</v>
      </c>
      <c r="AD309" s="58">
        <v>4</v>
      </c>
      <c r="AE309" s="58">
        <v>1</v>
      </c>
      <c r="AF309" s="58">
        <v>0</v>
      </c>
      <c r="AG309" s="58">
        <v>6</v>
      </c>
      <c r="AH309" s="59" t="s">
        <v>90</v>
      </c>
      <c r="AI309" s="58">
        <v>4</v>
      </c>
      <c r="AJ309" s="58">
        <v>1</v>
      </c>
      <c r="AK309" s="59" t="s">
        <v>125</v>
      </c>
      <c r="AL309" s="59">
        <f>IF(OR(NOT(ISBLANK(V309)),NOT(ISBLANK(W309)),NOT(ISBLANK(X309)),NOT(ISBLANK(Y309)),AD309=2,AD309=3),1,0)</f>
        <v>1</v>
      </c>
      <c r="AM309" s="59" t="s">
        <v>27</v>
      </c>
      <c r="AN309" s="59" t="s">
        <v>680</v>
      </c>
      <c r="AO309" s="58">
        <v>24</v>
      </c>
      <c r="AP309" s="59" t="s">
        <v>677</v>
      </c>
      <c r="AQ309" s="59" t="s">
        <v>691</v>
      </c>
      <c r="AR309" s="59" t="s">
        <v>695</v>
      </c>
      <c r="AS309" s="59" t="s">
        <v>27</v>
      </c>
      <c r="AT309" s="59" t="s">
        <v>692</v>
      </c>
      <c r="AU309" s="59" t="s">
        <v>695</v>
      </c>
      <c r="AV309" s="59" t="s">
        <v>27</v>
      </c>
      <c r="AW309" s="62"/>
      <c r="AX309" s="62" t="s">
        <v>746</v>
      </c>
      <c r="AY309" s="62">
        <v>8.4060000000000006</v>
      </c>
      <c r="AZ309" s="62">
        <f>IF(Z309&gt;0,AY309/Z309,"")</f>
        <v>0.22718918918918921</v>
      </c>
      <c r="BA309" s="62">
        <f>IF(AY309&gt;0,Z309/AY309,"")</f>
        <v>4.4016178919819176</v>
      </c>
      <c r="BB309" s="62">
        <v>7.774</v>
      </c>
      <c r="BC309" s="62">
        <v>4</v>
      </c>
      <c r="BD309">
        <v>0.193280483201208</v>
      </c>
      <c r="BE309" s="62"/>
      <c r="BF309" s="62"/>
      <c r="BG309" s="62"/>
      <c r="BH309" s="120">
        <v>7.774</v>
      </c>
      <c r="BI309" s="50"/>
      <c r="BJ309" s="50"/>
      <c r="BL309" s="50"/>
      <c r="BM309" s="50"/>
      <c r="BN309" s="50"/>
      <c r="BO309" s="50"/>
      <c r="BP309" s="50"/>
      <c r="BQ309" s="50"/>
      <c r="BR309" s="50"/>
      <c r="BS309" s="50"/>
      <c r="BT309" s="50"/>
      <c r="BU309" s="50"/>
      <c r="BV309" s="50"/>
      <c r="BW309" s="50"/>
      <c r="BX309" s="50"/>
      <c r="BY309" s="50"/>
      <c r="BZ309" s="50"/>
      <c r="CA309" s="50"/>
      <c r="CB309" s="50"/>
      <c r="CC309" s="50"/>
      <c r="CD309" s="50"/>
      <c r="CE309" s="50"/>
      <c r="CF309" s="50"/>
      <c r="CG309" s="50"/>
      <c r="CH309" s="50"/>
      <c r="CI309" s="50"/>
    </row>
    <row r="310" spans="1:87" ht="14.25" customHeight="1" x14ac:dyDescent="0.25">
      <c r="A310" s="58">
        <v>200</v>
      </c>
      <c r="B310" s="59" t="s">
        <v>78</v>
      </c>
      <c r="C310" s="59" t="s">
        <v>26</v>
      </c>
      <c r="D310" s="59" t="s">
        <v>39</v>
      </c>
      <c r="E310" s="59"/>
      <c r="F310" s="59" t="s">
        <v>40</v>
      </c>
      <c r="G310" s="58">
        <v>1</v>
      </c>
      <c r="H310" s="58">
        <v>9</v>
      </c>
      <c r="I310" s="59" t="s">
        <v>126</v>
      </c>
      <c r="J310" s="58">
        <v>8916155192</v>
      </c>
      <c r="K310" s="58">
        <v>0</v>
      </c>
      <c r="L310" s="58">
        <v>0</v>
      </c>
      <c r="M310" s="58">
        <v>2</v>
      </c>
      <c r="N310" s="60">
        <v>0</v>
      </c>
      <c r="O310" s="60">
        <v>0</v>
      </c>
      <c r="P310" s="58">
        <v>3</v>
      </c>
      <c r="Q310" s="58">
        <v>1</v>
      </c>
      <c r="R310" s="60">
        <v>0</v>
      </c>
      <c r="S310" s="58">
        <v>1</v>
      </c>
      <c r="T310" s="58">
        <v>1</v>
      </c>
      <c r="U310" s="60">
        <v>0</v>
      </c>
      <c r="V310" s="60">
        <v>0</v>
      </c>
      <c r="W310" s="59">
        <v>0</v>
      </c>
      <c r="X310" s="60">
        <v>0</v>
      </c>
      <c r="Y310" s="60">
        <v>0</v>
      </c>
      <c r="Z310" s="59">
        <f>SUM(M310:Y310)</f>
        <v>8</v>
      </c>
      <c r="AA310" s="59">
        <f>SUM(U310:X310)</f>
        <v>0</v>
      </c>
      <c r="AC310" s="59">
        <v>0</v>
      </c>
      <c r="AD310" s="58">
        <v>0</v>
      </c>
      <c r="AE310" s="58">
        <v>0</v>
      </c>
      <c r="AF310" s="58">
        <v>0</v>
      </c>
      <c r="AG310" s="58">
        <v>3</v>
      </c>
      <c r="AH310" s="59" t="s">
        <v>86</v>
      </c>
      <c r="AI310" s="58">
        <v>3</v>
      </c>
      <c r="AJ310" s="60"/>
      <c r="AK310" s="59" t="s">
        <v>127</v>
      </c>
      <c r="AL310" s="59">
        <f>IF(OR(NOT(ISBLANK(V310)),NOT(ISBLANK(W310)),NOT(ISBLANK(X310)),NOT(ISBLANK(Y310)),AD310=2,AD310=3),1,0)</f>
        <v>1</v>
      </c>
      <c r="AM310" s="59" t="s">
        <v>27</v>
      </c>
      <c r="AN310" s="59" t="s">
        <v>680</v>
      </c>
      <c r="AO310" s="58">
        <v>30</v>
      </c>
      <c r="AP310" s="59" t="s">
        <v>677</v>
      </c>
      <c r="AQ310" s="59" t="s">
        <v>697</v>
      </c>
      <c r="AR310" s="59" t="s">
        <v>27</v>
      </c>
      <c r="AS310" s="59" t="s">
        <v>27</v>
      </c>
      <c r="AT310" s="59" t="s">
        <v>27</v>
      </c>
      <c r="AU310" s="59" t="s">
        <v>27</v>
      </c>
      <c r="AV310" s="59" t="s">
        <v>27</v>
      </c>
      <c r="AW310" s="62"/>
      <c r="AX310" s="62" t="s">
        <v>747</v>
      </c>
      <c r="AY310" s="62">
        <v>9.0020000000000007</v>
      </c>
      <c r="AZ310" s="62">
        <f>IF(Z310&gt;0,AY310/Z310,"")</f>
        <v>1.1252500000000001</v>
      </c>
      <c r="BA310" s="62">
        <f>IF(AY310&gt;0,Z310/AY310,"")</f>
        <v>0.88869140191068641</v>
      </c>
      <c r="BB310" s="62"/>
      <c r="BC310" s="62">
        <v>10</v>
      </c>
      <c r="BD310">
        <v>0</v>
      </c>
      <c r="BE310" s="62"/>
      <c r="BF310" s="62"/>
      <c r="BG310" s="62"/>
      <c r="BH310" s="120"/>
      <c r="BI310" s="50"/>
      <c r="BJ310" s="50"/>
      <c r="BL310" s="50"/>
      <c r="BM310" s="50"/>
      <c r="BN310" s="50"/>
      <c r="BO310" s="50"/>
      <c r="BP310" s="50"/>
      <c r="BQ310" s="50"/>
      <c r="BR310" s="50"/>
      <c r="BS310" s="50"/>
      <c r="BT310" s="50"/>
      <c r="BU310" s="50"/>
      <c r="BV310" s="50"/>
      <c r="BW310" s="50"/>
      <c r="BX310" s="50"/>
      <c r="BY310" s="50"/>
      <c r="BZ310" s="50"/>
      <c r="CA310" s="50"/>
      <c r="CB310" s="50"/>
      <c r="CC310" s="50"/>
      <c r="CD310" s="50"/>
      <c r="CE310" s="50"/>
      <c r="CF310" s="50"/>
      <c r="CG310" s="50"/>
      <c r="CH310" s="50"/>
      <c r="CI310" s="50"/>
    </row>
    <row r="311" spans="1:87" ht="14.25" customHeight="1" x14ac:dyDescent="0.25">
      <c r="A311" s="58">
        <v>216</v>
      </c>
      <c r="B311" s="59" t="s">
        <v>78</v>
      </c>
      <c r="C311" s="59" t="s">
        <v>26</v>
      </c>
      <c r="D311" s="59" t="s">
        <v>39</v>
      </c>
      <c r="E311" s="59"/>
      <c r="F311" s="59" t="s">
        <v>40</v>
      </c>
      <c r="G311" s="58">
        <v>1</v>
      </c>
      <c r="H311" s="58">
        <v>9</v>
      </c>
      <c r="I311" s="59" t="s">
        <v>128</v>
      </c>
      <c r="J311" s="58">
        <v>9591208203</v>
      </c>
      <c r="K311" s="58">
        <v>0</v>
      </c>
      <c r="L311" s="58">
        <v>0</v>
      </c>
      <c r="M311" s="58">
        <v>8</v>
      </c>
      <c r="N311" s="60">
        <v>0</v>
      </c>
      <c r="O311" s="60">
        <v>0</v>
      </c>
      <c r="P311" s="58">
        <v>17</v>
      </c>
      <c r="Q311" s="58">
        <v>9</v>
      </c>
      <c r="R311" s="60">
        <v>0</v>
      </c>
      <c r="S311" s="58">
        <v>9</v>
      </c>
      <c r="T311" s="58">
        <v>1</v>
      </c>
      <c r="U311" s="58">
        <v>3</v>
      </c>
      <c r="V311" s="58">
        <v>2.5</v>
      </c>
      <c r="W311" s="59">
        <v>0</v>
      </c>
      <c r="X311" s="58">
        <v>1.5</v>
      </c>
      <c r="Y311" s="58">
        <v>7</v>
      </c>
      <c r="Z311" s="59">
        <f>SUM(M311:Y311)</f>
        <v>58</v>
      </c>
      <c r="AA311" s="59">
        <f>SUM(U311:X311)</f>
        <v>7</v>
      </c>
      <c r="AC311" s="59">
        <v>0</v>
      </c>
      <c r="AD311" s="58">
        <v>4</v>
      </c>
      <c r="AE311" s="58">
        <v>3</v>
      </c>
      <c r="AF311" s="58">
        <v>0</v>
      </c>
      <c r="AG311" s="58">
        <v>8</v>
      </c>
      <c r="AH311" s="59" t="s">
        <v>90</v>
      </c>
      <c r="AI311" s="58">
        <v>4</v>
      </c>
      <c r="AJ311" s="58">
        <v>1</v>
      </c>
      <c r="AK311" s="59" t="s">
        <v>129</v>
      </c>
      <c r="AL311" s="59">
        <f>IF(OR(NOT(ISBLANK(V311)),NOT(ISBLANK(W311)),NOT(ISBLANK(X311)),NOT(ISBLANK(Y311)),AD311=2,AD311=3),1,0)</f>
        <v>1</v>
      </c>
      <c r="AM311" s="59" t="s">
        <v>27</v>
      </c>
      <c r="AN311" s="59" t="s">
        <v>680</v>
      </c>
      <c r="AO311" s="58">
        <v>33</v>
      </c>
      <c r="AP311" s="59" t="s">
        <v>677</v>
      </c>
      <c r="AQ311" s="59" t="s">
        <v>698</v>
      </c>
      <c r="AR311" s="59" t="s">
        <v>27</v>
      </c>
      <c r="AS311" s="59" t="s">
        <v>699</v>
      </c>
      <c r="AT311" s="59" t="s">
        <v>27</v>
      </c>
      <c r="AU311" s="59" t="s">
        <v>27</v>
      </c>
      <c r="AV311" s="59" t="s">
        <v>27</v>
      </c>
      <c r="AW311" s="62"/>
      <c r="AX311" s="62" t="s">
        <v>748</v>
      </c>
      <c r="AY311" s="62">
        <v>9.0020000000000007</v>
      </c>
      <c r="AZ311" s="62">
        <f>IF(Z311&gt;0,AY311/Z311,"")</f>
        <v>0.15520689655172415</v>
      </c>
      <c r="BA311" s="62">
        <f>IF(AY311&gt;0,Z311/AY311,"")</f>
        <v>6.4430126638524765</v>
      </c>
      <c r="BB311" s="62"/>
      <c r="BC311" s="62">
        <v>0</v>
      </c>
      <c r="BD311">
        <v>0.25959948557780638</v>
      </c>
      <c r="BE311" s="62"/>
      <c r="BF311" s="62"/>
      <c r="BG311" s="62"/>
      <c r="BH311" s="120"/>
      <c r="BI311" s="18"/>
      <c r="BJ311" s="18"/>
      <c r="BL311" s="18"/>
      <c r="BM311" s="18"/>
      <c r="BN311" s="18"/>
      <c r="BO311" s="18"/>
      <c r="BP311" s="18"/>
      <c r="BQ311" s="18"/>
      <c r="BR311" s="18"/>
      <c r="BS311" s="18"/>
      <c r="BT311" s="18"/>
      <c r="BU311" s="18"/>
      <c r="BV311" s="18"/>
      <c r="BW311" s="18"/>
      <c r="BX311" s="18"/>
      <c r="BY311" s="18"/>
      <c r="BZ311" s="18"/>
      <c r="CA311" s="18"/>
      <c r="CB311" s="18"/>
      <c r="CC311" s="18"/>
      <c r="CD311" s="18"/>
      <c r="CE311" s="18"/>
      <c r="CF311" s="18"/>
      <c r="CG311" s="18"/>
      <c r="CH311" s="18"/>
      <c r="CI311" s="18"/>
    </row>
    <row r="312" spans="1:87" ht="14.25" customHeight="1" x14ac:dyDescent="0.25">
      <c r="A312" s="58">
        <v>233</v>
      </c>
      <c r="B312" s="59" t="s">
        <v>78</v>
      </c>
      <c r="C312" s="59" t="s">
        <v>26</v>
      </c>
      <c r="D312" s="59" t="s">
        <v>39</v>
      </c>
      <c r="E312" s="59"/>
      <c r="F312" s="59" t="s">
        <v>40</v>
      </c>
      <c r="G312" s="58">
        <v>1</v>
      </c>
      <c r="H312" s="58">
        <v>9</v>
      </c>
      <c r="I312" s="59" t="s">
        <v>130</v>
      </c>
      <c r="J312" s="58">
        <v>3712062108</v>
      </c>
      <c r="K312" s="58">
        <v>0</v>
      </c>
      <c r="L312" s="58">
        <v>0</v>
      </c>
      <c r="M312" s="58">
        <v>2</v>
      </c>
      <c r="N312" s="60">
        <v>0</v>
      </c>
      <c r="O312" s="60">
        <v>0</v>
      </c>
      <c r="P312" s="58">
        <v>4</v>
      </c>
      <c r="Q312" s="58">
        <v>2</v>
      </c>
      <c r="R312" s="60">
        <v>0</v>
      </c>
      <c r="S312" s="58">
        <v>2</v>
      </c>
      <c r="T312" s="58">
        <v>1</v>
      </c>
      <c r="U312" s="60">
        <v>0</v>
      </c>
      <c r="V312" s="60">
        <v>0</v>
      </c>
      <c r="W312" s="59">
        <v>0</v>
      </c>
      <c r="X312" s="60">
        <v>0</v>
      </c>
      <c r="Y312" s="60">
        <v>0</v>
      </c>
      <c r="Z312" s="59">
        <f>SUM(M312:Y312)</f>
        <v>11</v>
      </c>
      <c r="AA312" s="59">
        <f>SUM(U312:X312)</f>
        <v>0</v>
      </c>
      <c r="AC312" s="59">
        <v>0</v>
      </c>
      <c r="AD312" s="58">
        <v>0</v>
      </c>
      <c r="AE312" s="58">
        <v>1</v>
      </c>
      <c r="AF312" s="58">
        <v>0</v>
      </c>
      <c r="AG312" s="58">
        <v>4</v>
      </c>
      <c r="AH312" s="59" t="s">
        <v>131</v>
      </c>
      <c r="AI312" s="58">
        <v>3</v>
      </c>
      <c r="AJ312" s="60"/>
      <c r="AK312" s="59" t="s">
        <v>132</v>
      </c>
      <c r="AL312" s="59">
        <f>IF(OR(NOT(ISBLANK(V312)),NOT(ISBLANK(W312)),NOT(ISBLANK(X312)),NOT(ISBLANK(Y312)),AD312=2,AD312=3),1,0)</f>
        <v>1</v>
      </c>
      <c r="AM312" s="59" t="s">
        <v>27</v>
      </c>
      <c r="AN312" s="59" t="s">
        <v>680</v>
      </c>
      <c r="AO312" s="58">
        <v>28</v>
      </c>
      <c r="AP312" s="59" t="s">
        <v>677</v>
      </c>
      <c r="AQ312" s="59" t="s">
        <v>700</v>
      </c>
      <c r="AR312" s="59" t="s">
        <v>695</v>
      </c>
      <c r="AS312" s="59" t="s">
        <v>701</v>
      </c>
      <c r="AT312" s="59" t="s">
        <v>27</v>
      </c>
      <c r="AU312" s="59" t="s">
        <v>27</v>
      </c>
      <c r="AV312" s="59" t="s">
        <v>27</v>
      </c>
      <c r="AW312" s="62"/>
      <c r="AX312" s="62" t="s">
        <v>748</v>
      </c>
      <c r="AY312" s="62">
        <v>9.0020000000000007</v>
      </c>
      <c r="AZ312" s="62">
        <f>IF(Z312&gt;0,AY312/Z312,"")</f>
        <v>0.8183636363636364</v>
      </c>
      <c r="BA312" s="62">
        <f>IF(AY312&gt;0,Z312/AY312,"")</f>
        <v>1.2219506776271938</v>
      </c>
      <c r="BB312" s="62"/>
      <c r="BC312" s="62"/>
      <c r="BD312">
        <v>0</v>
      </c>
      <c r="BE312" s="62"/>
      <c r="BF312" s="62"/>
      <c r="BG312" s="62"/>
      <c r="BH312" s="120"/>
      <c r="BI312" s="18"/>
      <c r="BJ312" s="18"/>
      <c r="BL312" s="18"/>
      <c r="BM312" s="18"/>
      <c r="BN312" s="18"/>
      <c r="BO312" s="18"/>
      <c r="BP312" s="18"/>
      <c r="BQ312" s="18"/>
      <c r="BR312" s="18"/>
      <c r="BS312" s="18"/>
      <c r="BT312" s="18"/>
      <c r="BU312" s="18"/>
      <c r="BV312" s="18"/>
      <c r="BW312" s="18"/>
      <c r="BX312" s="18"/>
      <c r="BY312" s="18"/>
      <c r="BZ312" s="18"/>
      <c r="CA312" s="18"/>
      <c r="CB312" s="18"/>
      <c r="CC312" s="18"/>
      <c r="CD312" s="18"/>
      <c r="CE312" s="18"/>
      <c r="CF312" s="18"/>
      <c r="CG312" s="18"/>
      <c r="CH312" s="18"/>
      <c r="CI312" s="18"/>
    </row>
    <row r="313" spans="1:87" ht="14.25" customHeight="1" x14ac:dyDescent="0.25">
      <c r="A313" s="58">
        <v>249</v>
      </c>
      <c r="B313" s="59" t="s">
        <v>78</v>
      </c>
      <c r="C313" s="59" t="s">
        <v>26</v>
      </c>
      <c r="D313" s="59" t="s">
        <v>39</v>
      </c>
      <c r="E313" s="59"/>
      <c r="F313" s="59" t="s">
        <v>40</v>
      </c>
      <c r="G313" s="58">
        <v>1</v>
      </c>
      <c r="H313" s="58">
        <v>9</v>
      </c>
      <c r="I313" s="59" t="s">
        <v>130</v>
      </c>
      <c r="J313" s="58">
        <v>3712062108</v>
      </c>
      <c r="K313" s="58">
        <v>55.2</v>
      </c>
      <c r="L313" s="58">
        <v>0.28085106382978697</v>
      </c>
      <c r="M313" s="58">
        <v>5</v>
      </c>
      <c r="N313" s="60">
        <v>0</v>
      </c>
      <c r="O313" s="60">
        <v>0</v>
      </c>
      <c r="P313" s="58">
        <v>12</v>
      </c>
      <c r="Q313" s="58">
        <v>7</v>
      </c>
      <c r="R313" s="58">
        <v>1</v>
      </c>
      <c r="S313" s="58">
        <v>7</v>
      </c>
      <c r="T313" s="58">
        <v>1</v>
      </c>
      <c r="U313" s="58">
        <v>1</v>
      </c>
      <c r="V313" s="58">
        <v>2</v>
      </c>
      <c r="W313" s="59">
        <v>0</v>
      </c>
      <c r="X313" s="58">
        <v>1</v>
      </c>
      <c r="Y313" s="58">
        <v>4</v>
      </c>
      <c r="Z313" s="59">
        <f>SUM(M313:Y313)</f>
        <v>41</v>
      </c>
      <c r="AA313" s="59">
        <f>SUM(U313:X313)</f>
        <v>4</v>
      </c>
      <c r="AB313" t="s">
        <v>99</v>
      </c>
      <c r="AC313" s="59">
        <v>0</v>
      </c>
      <c r="AD313" s="58">
        <v>5</v>
      </c>
      <c r="AE313" s="58">
        <v>1</v>
      </c>
      <c r="AF313" s="58">
        <v>0</v>
      </c>
      <c r="AG313" s="58">
        <v>13</v>
      </c>
      <c r="AH313" s="59" t="s">
        <v>83</v>
      </c>
      <c r="AI313" s="58">
        <v>3</v>
      </c>
      <c r="AJ313" s="60"/>
      <c r="AK313" s="59" t="s">
        <v>133</v>
      </c>
      <c r="AL313" s="59">
        <f>IF(OR(NOT(ISBLANK(V313)),NOT(ISBLANK(W313)),NOT(ISBLANK(X313)),NOT(ISBLANK(Y313)),AD313=2,AD313=3),1,0)</f>
        <v>1</v>
      </c>
      <c r="AM313" s="59" t="s">
        <v>27</v>
      </c>
      <c r="AN313" s="59" t="s">
        <v>680</v>
      </c>
      <c r="AO313" s="58">
        <v>28</v>
      </c>
      <c r="AP313" s="59" t="s">
        <v>677</v>
      </c>
      <c r="AQ313" s="59" t="s">
        <v>700</v>
      </c>
      <c r="AR313" s="59" t="s">
        <v>695</v>
      </c>
      <c r="AS313" s="59" t="s">
        <v>701</v>
      </c>
      <c r="AT313" s="59" t="s">
        <v>27</v>
      </c>
      <c r="AU313" s="59" t="s">
        <v>27</v>
      </c>
      <c r="AV313" s="59" t="s">
        <v>27</v>
      </c>
      <c r="AW313" s="62"/>
      <c r="AX313" s="62" t="s">
        <v>748</v>
      </c>
      <c r="AY313" s="62">
        <v>9.0009999999999994</v>
      </c>
      <c r="AZ313" s="62">
        <f>IF(Z313&gt;0,AY313/Z313,"")</f>
        <v>0.21953658536585363</v>
      </c>
      <c r="BA313" s="62">
        <f>IF(AY313&gt;0,Z313/AY313,"")</f>
        <v>4.5550494389512277</v>
      </c>
      <c r="BB313" s="62">
        <v>8.016</v>
      </c>
      <c r="BC313" s="62">
        <v>57</v>
      </c>
      <c r="BD313">
        <v>0.82046804051694022</v>
      </c>
      <c r="BE313" s="62"/>
      <c r="BF313" s="62"/>
      <c r="BG313" s="62"/>
      <c r="BH313" s="120">
        <v>8.0159999999999982</v>
      </c>
      <c r="BI313" s="50"/>
      <c r="BJ313" s="50"/>
      <c r="BL313" s="50"/>
      <c r="BM313" s="50"/>
      <c r="BN313" s="50"/>
      <c r="BO313" s="50"/>
      <c r="BP313" s="50"/>
      <c r="BQ313" s="50"/>
      <c r="BR313" s="50"/>
      <c r="BS313" s="50"/>
      <c r="BT313" s="50"/>
      <c r="BU313" s="50"/>
      <c r="BV313" s="50"/>
      <c r="BW313" s="50"/>
      <c r="BX313" s="50"/>
      <c r="BY313" s="50"/>
      <c r="BZ313" s="50"/>
      <c r="CA313" s="50"/>
      <c r="CB313" s="50"/>
      <c r="CC313" s="50"/>
      <c r="CD313" s="50"/>
      <c r="CE313" s="50"/>
      <c r="CF313" s="50"/>
      <c r="CG313" s="50"/>
      <c r="CH313" s="50"/>
      <c r="CI313" s="50"/>
    </row>
    <row r="314" spans="1:87" ht="14.25" customHeight="1" x14ac:dyDescent="0.25">
      <c r="A314" s="58">
        <v>267</v>
      </c>
      <c r="B314" s="59" t="s">
        <v>78</v>
      </c>
      <c r="C314" s="59" t="s">
        <v>26</v>
      </c>
      <c r="D314" s="59" t="s">
        <v>39</v>
      </c>
      <c r="E314" s="59"/>
      <c r="F314" s="59" t="s">
        <v>40</v>
      </c>
      <c r="G314" s="58">
        <v>1</v>
      </c>
      <c r="H314" s="58">
        <v>9</v>
      </c>
      <c r="I314" s="59" t="s">
        <v>134</v>
      </c>
      <c r="J314" s="58">
        <v>828360120</v>
      </c>
      <c r="K314" s="58">
        <v>72.599999999999994</v>
      </c>
      <c r="L314" s="58">
        <v>0.65106382978723398</v>
      </c>
      <c r="M314" s="60">
        <v>0</v>
      </c>
      <c r="N314" s="60">
        <v>0</v>
      </c>
      <c r="O314" s="60">
        <v>0</v>
      </c>
      <c r="P314" s="60">
        <v>0</v>
      </c>
      <c r="Q314" s="60">
        <v>0</v>
      </c>
      <c r="R314" s="60">
        <v>0</v>
      </c>
      <c r="S314" s="60">
        <v>0</v>
      </c>
      <c r="T314" s="60">
        <v>0</v>
      </c>
      <c r="U314" s="60">
        <v>0</v>
      </c>
      <c r="V314" s="60">
        <v>0</v>
      </c>
      <c r="W314" s="59">
        <v>0</v>
      </c>
      <c r="X314" s="60">
        <v>0</v>
      </c>
      <c r="Y314" s="60">
        <v>0</v>
      </c>
      <c r="Z314" s="59">
        <f>SUM(M314:Y314)</f>
        <v>0</v>
      </c>
      <c r="AA314" s="59">
        <f>SUM(U314:X314)</f>
        <v>0</v>
      </c>
      <c r="AB314" t="s">
        <v>89</v>
      </c>
      <c r="AC314" s="59">
        <v>0</v>
      </c>
      <c r="AD314" s="58">
        <v>0</v>
      </c>
      <c r="AE314" s="58">
        <v>0</v>
      </c>
      <c r="AF314" s="58">
        <v>0</v>
      </c>
      <c r="AG314" s="58">
        <v>0</v>
      </c>
      <c r="AH314" s="59" t="s">
        <v>90</v>
      </c>
      <c r="AI314" s="58">
        <v>4</v>
      </c>
      <c r="AJ314" s="60"/>
      <c r="AK314" s="59" t="s">
        <v>100</v>
      </c>
      <c r="AL314" s="59">
        <f>IF(OR(NOT(ISBLANK(V314)),NOT(ISBLANK(W314)),NOT(ISBLANK(X314)),NOT(ISBLANK(Y314)),AD314=2,AD314=3),1,0)</f>
        <v>1</v>
      </c>
      <c r="AM314" s="59" t="s">
        <v>27</v>
      </c>
      <c r="AN314" s="59" t="s">
        <v>673</v>
      </c>
      <c r="AO314" s="58">
        <v>26</v>
      </c>
      <c r="AP314" s="59" t="s">
        <v>674</v>
      </c>
      <c r="AQ314" s="59" t="s">
        <v>678</v>
      </c>
      <c r="AR314" s="59" t="s">
        <v>27</v>
      </c>
      <c r="AS314" s="59" t="s">
        <v>702</v>
      </c>
      <c r="AT314" s="59" t="s">
        <v>27</v>
      </c>
      <c r="AU314" s="59" t="s">
        <v>27</v>
      </c>
      <c r="AV314" s="59" t="s">
        <v>27</v>
      </c>
      <c r="AW314" s="62"/>
      <c r="AX314" s="62" t="s">
        <v>748</v>
      </c>
      <c r="AY314" s="62">
        <v>9.0020000000000007</v>
      </c>
      <c r="AZ314" s="62" t="str">
        <f>IF(Z314&gt;0,AY314/Z314,"")</f>
        <v/>
      </c>
      <c r="BA314" s="62">
        <f>IF(AY314&gt;0,Z314/AY314,"")</f>
        <v>0</v>
      </c>
      <c r="BB314" s="62">
        <v>8.9139999999999997</v>
      </c>
      <c r="BC314" s="62">
        <v>45</v>
      </c>
      <c r="BE314" s="62" t="s">
        <v>102</v>
      </c>
      <c r="BF314" s="62">
        <v>1</v>
      </c>
      <c r="BG314" s="62"/>
      <c r="BH314" s="120">
        <v>8.9139999999999997</v>
      </c>
      <c r="BI314" s="50"/>
      <c r="BJ314" s="50"/>
      <c r="BL314" s="50"/>
      <c r="BM314" s="50"/>
      <c r="BN314" s="50"/>
      <c r="BO314" s="50"/>
      <c r="BP314" s="50"/>
      <c r="BQ314" s="50"/>
      <c r="BR314" s="50"/>
      <c r="BS314" s="50"/>
      <c r="BT314" s="50"/>
      <c r="BU314" s="50"/>
      <c r="BV314" s="50"/>
      <c r="BW314" s="50"/>
      <c r="BX314" s="50"/>
      <c r="BY314" s="50"/>
      <c r="BZ314" s="50"/>
      <c r="CA314" s="50"/>
      <c r="CB314" s="50"/>
      <c r="CC314" s="50"/>
      <c r="CD314" s="50"/>
      <c r="CE314" s="50"/>
      <c r="CF314" s="50"/>
      <c r="CG314" s="50"/>
      <c r="CH314" s="50"/>
      <c r="CI314" s="50"/>
    </row>
    <row r="315" spans="1:87" ht="14.25" customHeight="1" x14ac:dyDescent="0.25">
      <c r="A315" s="58">
        <v>283</v>
      </c>
      <c r="B315" s="59" t="s">
        <v>78</v>
      </c>
      <c r="C315" s="59" t="s">
        <v>28</v>
      </c>
      <c r="D315" s="59" t="s">
        <v>39</v>
      </c>
      <c r="E315" s="59"/>
      <c r="F315" s="59" t="s">
        <v>40</v>
      </c>
      <c r="G315" s="58">
        <v>1</v>
      </c>
      <c r="H315" s="58">
        <v>9</v>
      </c>
      <c r="I315" s="59" t="s">
        <v>135</v>
      </c>
      <c r="J315" s="58">
        <v>7717685176</v>
      </c>
      <c r="K315" s="58">
        <v>42.769230769230802</v>
      </c>
      <c r="L315" s="58">
        <v>0.29753265602322199</v>
      </c>
      <c r="M315" s="58">
        <v>2</v>
      </c>
      <c r="N315" s="60">
        <v>0</v>
      </c>
      <c r="O315" s="60">
        <v>0</v>
      </c>
      <c r="P315" s="58">
        <v>5</v>
      </c>
      <c r="Q315" s="58">
        <v>3</v>
      </c>
      <c r="R315" s="58">
        <v>1</v>
      </c>
      <c r="S315" s="58">
        <v>3</v>
      </c>
      <c r="T315" s="58">
        <v>1</v>
      </c>
      <c r="U315" s="58">
        <v>1</v>
      </c>
      <c r="V315" s="58">
        <v>2</v>
      </c>
      <c r="W315" s="59">
        <v>0</v>
      </c>
      <c r="X315" s="58">
        <v>1</v>
      </c>
      <c r="Y315" s="58">
        <v>4</v>
      </c>
      <c r="Z315" s="59">
        <f>SUM(M315:Y315)</f>
        <v>23</v>
      </c>
      <c r="AA315" s="59">
        <f>SUM(U315:X315)</f>
        <v>4</v>
      </c>
      <c r="AB315" t="s">
        <v>99</v>
      </c>
      <c r="AC315" s="59">
        <v>0</v>
      </c>
      <c r="AD315" s="58">
        <v>2</v>
      </c>
      <c r="AE315" s="58">
        <v>2</v>
      </c>
      <c r="AF315" s="58">
        <v>0</v>
      </c>
      <c r="AG315" s="58">
        <v>8</v>
      </c>
      <c r="AH315" s="59" t="s">
        <v>119</v>
      </c>
      <c r="AI315" s="58">
        <v>1</v>
      </c>
      <c r="AJ315" s="58">
        <v>1</v>
      </c>
      <c r="AK315" s="59" t="s">
        <v>136</v>
      </c>
      <c r="AL315" s="59">
        <f>IF(OR(NOT(ISBLANK(V315)),NOT(ISBLANK(W315)),NOT(ISBLANK(X315)),NOT(ISBLANK(Y315)),AD315=2,AD315=3),1,0)</f>
        <v>1</v>
      </c>
      <c r="AM315" s="59" t="s">
        <v>27</v>
      </c>
      <c r="AN315" s="59" t="s">
        <v>680</v>
      </c>
      <c r="AO315" s="58">
        <v>24</v>
      </c>
      <c r="AP315" s="59" t="s">
        <v>677</v>
      </c>
      <c r="AQ315" s="59" t="s">
        <v>691</v>
      </c>
      <c r="AR315" s="59" t="s">
        <v>27</v>
      </c>
      <c r="AS315" s="59" t="s">
        <v>27</v>
      </c>
      <c r="AT315" s="59" t="s">
        <v>27</v>
      </c>
      <c r="AU315" s="59" t="s">
        <v>27</v>
      </c>
      <c r="AV315" s="59" t="s">
        <v>27</v>
      </c>
      <c r="AW315" s="62"/>
      <c r="AX315" s="62" t="s">
        <v>747</v>
      </c>
      <c r="AY315" s="62">
        <v>3.48</v>
      </c>
      <c r="AZ315" s="62">
        <f>IF(Z315&gt;0,AY315/Z315,"")</f>
        <v>0.15130434782608695</v>
      </c>
      <c r="BA315" s="62">
        <f>IF(AY315&gt;0,Z315/AY315,"")</f>
        <v>6.6091954022988508</v>
      </c>
      <c r="BB315" s="62">
        <v>3.0150000000000001</v>
      </c>
      <c r="BC315" s="62"/>
      <c r="BD315">
        <v>0.4827875734676742</v>
      </c>
      <c r="BE315" s="62"/>
      <c r="BF315" s="62"/>
      <c r="BG315" s="62"/>
      <c r="BH315" s="120">
        <v>3.0150000000000001</v>
      </c>
      <c r="BI315" s="18"/>
      <c r="BJ315" s="18"/>
      <c r="BL315" s="18"/>
      <c r="BM315" s="18"/>
      <c r="BN315" s="18"/>
      <c r="BO315" s="18"/>
      <c r="BP315" s="18"/>
      <c r="BQ315" s="18"/>
      <c r="BR315" s="18"/>
      <c r="BS315" s="18"/>
      <c r="BT315" s="18"/>
      <c r="BU315" s="18"/>
      <c r="BV315" s="18"/>
      <c r="BW315" s="18"/>
      <c r="BX315" s="18"/>
      <c r="BY315" s="18"/>
      <c r="BZ315" s="18"/>
      <c r="CA315" s="18"/>
      <c r="CB315" s="18"/>
      <c r="CC315" s="18"/>
      <c r="CD315" s="18"/>
      <c r="CE315" s="18"/>
      <c r="CF315" s="18"/>
      <c r="CG315" s="18"/>
      <c r="CH315" s="18"/>
      <c r="CI315" s="18"/>
    </row>
    <row r="316" spans="1:87" ht="14.25" customHeight="1" x14ac:dyDescent="0.25">
      <c r="A316" s="58">
        <v>299</v>
      </c>
      <c r="B316" s="59" t="s">
        <v>78</v>
      </c>
      <c r="C316" s="59" t="s">
        <v>28</v>
      </c>
      <c r="D316" s="59" t="s">
        <v>39</v>
      </c>
      <c r="E316" s="59"/>
      <c r="F316" s="59" t="s">
        <v>40</v>
      </c>
      <c r="G316" s="58">
        <v>1</v>
      </c>
      <c r="H316" s="58">
        <v>9</v>
      </c>
      <c r="I316" s="59" t="s">
        <v>137</v>
      </c>
      <c r="J316" s="58">
        <v>17825107236</v>
      </c>
      <c r="K316" s="58">
        <v>0</v>
      </c>
      <c r="L316" s="58">
        <v>0</v>
      </c>
      <c r="M316" s="58">
        <v>2</v>
      </c>
      <c r="N316" s="60">
        <v>0</v>
      </c>
      <c r="O316" s="58">
        <v>2</v>
      </c>
      <c r="P316" s="58">
        <v>2</v>
      </c>
      <c r="Q316" s="60">
        <v>0</v>
      </c>
      <c r="R316" s="60">
        <v>0</v>
      </c>
      <c r="S316" s="60">
        <v>0</v>
      </c>
      <c r="T316" s="58">
        <v>1</v>
      </c>
      <c r="U316" s="60">
        <v>0</v>
      </c>
      <c r="V316" s="58">
        <v>1.5</v>
      </c>
      <c r="W316" s="59">
        <v>0</v>
      </c>
      <c r="X316" s="58">
        <v>0.5</v>
      </c>
      <c r="Y316" s="58">
        <v>2</v>
      </c>
      <c r="Z316" s="59">
        <f>SUM(M316:Y316)</f>
        <v>11</v>
      </c>
      <c r="AA316" s="59">
        <f>SUM(U316:X316)</f>
        <v>2</v>
      </c>
      <c r="AC316" s="59">
        <v>0</v>
      </c>
      <c r="AD316" s="58">
        <v>1</v>
      </c>
      <c r="AE316" s="58">
        <v>0</v>
      </c>
      <c r="AF316" s="58">
        <v>1</v>
      </c>
      <c r="AG316" s="58">
        <v>6</v>
      </c>
      <c r="AH316" s="59" t="s">
        <v>138</v>
      </c>
      <c r="AI316" s="58">
        <v>2</v>
      </c>
      <c r="AJ316" s="58">
        <v>1</v>
      </c>
      <c r="AK316" s="59" t="s">
        <v>139</v>
      </c>
      <c r="AL316" s="59">
        <f>IF(OR(NOT(ISBLANK(V316)),NOT(ISBLANK(W316)),NOT(ISBLANK(X316)),NOT(ISBLANK(Y316)),AD316=2,AD316=3),1,0)</f>
        <v>1</v>
      </c>
      <c r="AM316" s="59" t="s">
        <v>27</v>
      </c>
      <c r="AN316" s="59" t="s">
        <v>680</v>
      </c>
      <c r="AO316" s="58">
        <v>31</v>
      </c>
      <c r="AP316" s="59" t="s">
        <v>674</v>
      </c>
      <c r="AQ316" s="59" t="s">
        <v>703</v>
      </c>
      <c r="AR316" s="59" t="s">
        <v>27</v>
      </c>
      <c r="AS316" s="59" t="s">
        <v>704</v>
      </c>
      <c r="AT316" s="59" t="s">
        <v>27</v>
      </c>
      <c r="AU316" s="59" t="s">
        <v>27</v>
      </c>
      <c r="AV316" s="59" t="s">
        <v>27</v>
      </c>
      <c r="AW316" s="62"/>
      <c r="AX316" s="62" t="s">
        <v>748</v>
      </c>
      <c r="AY316" s="62">
        <v>6.12</v>
      </c>
      <c r="AZ316" s="62">
        <f>IF(Z316&gt;0,AY316/Z316,"")</f>
        <v>0.55636363636363639</v>
      </c>
      <c r="BA316" s="62">
        <f>IF(AY316&gt;0,Z316/AY316,"")</f>
        <v>1.7973856209150327</v>
      </c>
      <c r="BB316" s="62"/>
      <c r="BC316" s="62">
        <v>146</v>
      </c>
      <c r="BD316">
        <v>0.79289940828402372</v>
      </c>
      <c r="BE316" s="62"/>
      <c r="BF316" s="62"/>
      <c r="BG316" s="62"/>
      <c r="BH316" s="120"/>
      <c r="BI316" s="18"/>
      <c r="BJ316" s="18"/>
      <c r="BL316" s="18"/>
      <c r="BM316" s="18"/>
      <c r="BN316" s="18"/>
      <c r="BO316" s="18"/>
      <c r="BP316" s="18"/>
      <c r="BQ316" s="18"/>
      <c r="BR316" s="18"/>
      <c r="BS316" s="18"/>
      <c r="BT316" s="18"/>
      <c r="BU316" s="18"/>
      <c r="BV316" s="18"/>
      <c r="BW316" s="18"/>
      <c r="BX316" s="18"/>
      <c r="BY316" s="18"/>
      <c r="BZ316" s="18"/>
      <c r="CA316" s="18"/>
      <c r="CB316" s="18"/>
      <c r="CC316" s="18"/>
      <c r="CD316" s="18"/>
      <c r="CE316" s="18"/>
      <c r="CF316" s="18"/>
      <c r="CG316" s="18"/>
      <c r="CH316" s="18"/>
      <c r="CI316" s="18"/>
    </row>
    <row r="317" spans="1:87" ht="14.25" customHeight="1" x14ac:dyDescent="0.25">
      <c r="A317" s="58">
        <v>303</v>
      </c>
      <c r="B317" s="59" t="s">
        <v>78</v>
      </c>
      <c r="C317" s="59" t="s">
        <v>28</v>
      </c>
      <c r="D317" s="59" t="s">
        <v>39</v>
      </c>
      <c r="E317" s="59"/>
      <c r="F317" s="59" t="s">
        <v>40</v>
      </c>
      <c r="G317" s="58">
        <v>1</v>
      </c>
      <c r="H317" s="58">
        <v>9</v>
      </c>
      <c r="I317" s="59" t="s">
        <v>140</v>
      </c>
      <c r="J317" s="58">
        <v>79247246103</v>
      </c>
      <c r="K317" s="58">
        <v>42.769230769230802</v>
      </c>
      <c r="L317" s="58">
        <v>0.29753265602322199</v>
      </c>
      <c r="M317" s="58">
        <v>2</v>
      </c>
      <c r="N317" s="60">
        <v>0</v>
      </c>
      <c r="O317" s="60">
        <v>0</v>
      </c>
      <c r="P317" s="58">
        <v>3</v>
      </c>
      <c r="Q317" s="58">
        <v>1</v>
      </c>
      <c r="R317" s="58">
        <v>1</v>
      </c>
      <c r="S317" s="58">
        <v>1</v>
      </c>
      <c r="T317" s="58">
        <v>1</v>
      </c>
      <c r="U317" s="60">
        <v>0</v>
      </c>
      <c r="V317" s="60">
        <v>0</v>
      </c>
      <c r="W317" s="61">
        <v>1</v>
      </c>
      <c r="X317" s="60">
        <v>0</v>
      </c>
      <c r="Y317" s="58">
        <v>1</v>
      </c>
      <c r="Z317" s="59">
        <f>SUM(M317:Y317)</f>
        <v>11</v>
      </c>
      <c r="AA317" s="59">
        <f>SUM(U317:X317)</f>
        <v>1</v>
      </c>
      <c r="AB317" t="s">
        <v>99</v>
      </c>
      <c r="AC317" s="59">
        <v>0</v>
      </c>
      <c r="AD317" s="58">
        <v>0</v>
      </c>
      <c r="AE317" s="58">
        <v>0</v>
      </c>
      <c r="AF317" s="58">
        <v>0</v>
      </c>
      <c r="AG317" s="58">
        <v>1</v>
      </c>
      <c r="AH317" s="59" t="s">
        <v>90</v>
      </c>
      <c r="AI317" s="58">
        <v>4</v>
      </c>
      <c r="AJ317" s="60"/>
      <c r="AK317" s="59" t="s">
        <v>141</v>
      </c>
      <c r="AL317" s="59">
        <f>IF(OR(NOT(ISBLANK(V317)),NOT(ISBLANK(W317)),NOT(ISBLANK(X317)),NOT(ISBLANK(Y317)),AD317=2,AD317=3),1,0)</f>
        <v>1</v>
      </c>
      <c r="AM317" s="59" t="s">
        <v>27</v>
      </c>
      <c r="AN317" s="59" t="s">
        <v>673</v>
      </c>
      <c r="AO317" s="58">
        <v>18</v>
      </c>
      <c r="AP317" s="59" t="s">
        <v>674</v>
      </c>
      <c r="AQ317" s="59" t="s">
        <v>705</v>
      </c>
      <c r="AR317" s="59" t="s">
        <v>27</v>
      </c>
      <c r="AS317" s="59" t="s">
        <v>686</v>
      </c>
      <c r="AT317" s="59" t="s">
        <v>27</v>
      </c>
      <c r="AU317" s="59" t="s">
        <v>27</v>
      </c>
      <c r="AV317" s="59" t="s">
        <v>27</v>
      </c>
      <c r="AW317" s="62"/>
      <c r="AX317" s="62" t="s">
        <v>747</v>
      </c>
      <c r="AY317" s="62">
        <v>9.0009999999999994</v>
      </c>
      <c r="AZ317" s="62">
        <f>IF(Z317&gt;0,AY317/Z317,"")</f>
        <v>0.81827272727272726</v>
      </c>
      <c r="BA317" s="62">
        <f>IF(AY317&gt;0,Z317/AY317,"")</f>
        <v>1.2220864348405733</v>
      </c>
      <c r="BB317" s="62">
        <v>6.8140000000000001</v>
      </c>
      <c r="BC317" s="62">
        <v>57</v>
      </c>
      <c r="BD317">
        <v>0.22276029055690072</v>
      </c>
      <c r="BE317" s="62" t="s">
        <v>767</v>
      </c>
      <c r="BF317" s="62"/>
      <c r="BG317" s="62">
        <v>1</v>
      </c>
      <c r="BH317" s="120">
        <v>6.8140000000000001</v>
      </c>
      <c r="BI317" s="50"/>
      <c r="BJ317" s="50"/>
      <c r="BL317" s="50"/>
      <c r="BM317" s="50"/>
      <c r="BN317" s="50"/>
      <c r="BO317" s="50"/>
      <c r="BP317" s="50"/>
      <c r="BQ317" s="50"/>
      <c r="BR317" s="50"/>
      <c r="BS317" s="50"/>
      <c r="BT317" s="50"/>
      <c r="BU317" s="50"/>
      <c r="BV317" s="50"/>
      <c r="BW317" s="50"/>
      <c r="BX317" s="50"/>
      <c r="BY317" s="50"/>
      <c r="BZ317" s="50"/>
      <c r="CA317" s="50"/>
      <c r="CB317" s="50"/>
      <c r="CC317" s="50"/>
      <c r="CD317" s="50"/>
      <c r="CE317" s="50"/>
      <c r="CF317" s="50"/>
      <c r="CG317" s="50"/>
      <c r="CH317" s="50"/>
      <c r="CI317" s="50"/>
    </row>
    <row r="318" spans="1:87" ht="14.25" customHeight="1" x14ac:dyDescent="0.25">
      <c r="A318" s="58">
        <v>320</v>
      </c>
      <c r="B318" s="59" t="s">
        <v>78</v>
      </c>
      <c r="C318" s="59" t="s">
        <v>26</v>
      </c>
      <c r="D318" s="59" t="s">
        <v>39</v>
      </c>
      <c r="E318" s="59"/>
      <c r="F318" s="59" t="s">
        <v>40</v>
      </c>
      <c r="G318" s="58">
        <v>1</v>
      </c>
      <c r="H318" s="58">
        <v>9</v>
      </c>
      <c r="I318" s="59" t="s">
        <v>142</v>
      </c>
      <c r="J318" s="58">
        <v>8282194225</v>
      </c>
      <c r="K318" s="58">
        <v>0</v>
      </c>
      <c r="L318" s="58">
        <v>0</v>
      </c>
      <c r="M318" s="58">
        <v>4</v>
      </c>
      <c r="N318" s="60">
        <v>0</v>
      </c>
      <c r="O318" s="60">
        <v>0</v>
      </c>
      <c r="P318" s="58">
        <v>12</v>
      </c>
      <c r="Q318" s="58">
        <v>7</v>
      </c>
      <c r="R318" s="60">
        <v>0</v>
      </c>
      <c r="S318" s="58">
        <v>7</v>
      </c>
      <c r="T318" s="58">
        <v>1</v>
      </c>
      <c r="U318" s="58">
        <v>5</v>
      </c>
      <c r="V318" s="58">
        <v>1</v>
      </c>
      <c r="W318" s="59">
        <v>0</v>
      </c>
      <c r="X318" s="58">
        <v>1</v>
      </c>
      <c r="Y318" s="58">
        <v>7</v>
      </c>
      <c r="Z318" s="59">
        <f>SUM(M318:Y318)</f>
        <v>45</v>
      </c>
      <c r="AA318" s="59">
        <f>SUM(U318:X318)</f>
        <v>7</v>
      </c>
      <c r="AC318" s="59">
        <v>0</v>
      </c>
      <c r="AD318" s="58">
        <v>2</v>
      </c>
      <c r="AE318" s="58">
        <v>2</v>
      </c>
      <c r="AF318" s="58">
        <v>0</v>
      </c>
      <c r="AG318" s="58">
        <v>8</v>
      </c>
      <c r="AH318" s="59" t="s">
        <v>93</v>
      </c>
      <c r="AI318" s="58">
        <v>2</v>
      </c>
      <c r="AJ318" s="58">
        <v>1</v>
      </c>
      <c r="AK318" s="59" t="s">
        <v>143</v>
      </c>
      <c r="AL318" s="59">
        <f>IF(OR(NOT(ISBLANK(V318)),NOT(ISBLANK(W318)),NOT(ISBLANK(X318)),NOT(ISBLANK(Y318)),AD318=2,AD318=3),1,0)</f>
        <v>1</v>
      </c>
      <c r="AM318" s="59" t="s">
        <v>27</v>
      </c>
      <c r="AN318" s="59" t="s">
        <v>680</v>
      </c>
      <c r="AO318" s="58">
        <v>27</v>
      </c>
      <c r="AP318" s="59" t="s">
        <v>677</v>
      </c>
      <c r="AQ318" s="59" t="s">
        <v>691</v>
      </c>
      <c r="AR318" s="59" t="s">
        <v>695</v>
      </c>
      <c r="AS318" s="59" t="s">
        <v>27</v>
      </c>
      <c r="AT318" s="59" t="s">
        <v>692</v>
      </c>
      <c r="AU318" s="59" t="s">
        <v>27</v>
      </c>
      <c r="AV318" s="59" t="s">
        <v>27</v>
      </c>
      <c r="AW318" s="62"/>
      <c r="AX318" s="62" t="s">
        <v>746</v>
      </c>
      <c r="AY318" s="62">
        <v>9.0139999999999993</v>
      </c>
      <c r="AZ318" s="62">
        <f>IF(Z318&gt;0,AY318/Z318,"")</f>
        <v>0.20031111111111111</v>
      </c>
      <c r="BA318" s="62">
        <f>IF(AY318&gt;0,Z318/AY318,"")</f>
        <v>4.9922343021965832</v>
      </c>
      <c r="BB318" s="62"/>
      <c r="BC318" s="62">
        <v>89</v>
      </c>
      <c r="BD318">
        <v>0.3497076023391813</v>
      </c>
      <c r="BE318" s="62"/>
      <c r="BF318" s="62"/>
      <c r="BG318" s="62"/>
      <c r="BH318" s="120"/>
      <c r="BI318" s="50"/>
      <c r="BJ318" s="50"/>
      <c r="BL318" s="50"/>
      <c r="BM318" s="50"/>
      <c r="BN318" s="50"/>
      <c r="BO318" s="50"/>
      <c r="BP318" s="50"/>
      <c r="BQ318" s="50"/>
      <c r="BR318" s="50"/>
      <c r="BS318" s="50"/>
      <c r="BT318" s="50"/>
      <c r="BU318" s="50"/>
      <c r="BV318" s="50"/>
      <c r="BW318" s="50"/>
      <c r="BX318" s="50"/>
      <c r="BY318" s="50"/>
      <c r="BZ318" s="50"/>
      <c r="CA318" s="50"/>
      <c r="CB318" s="50"/>
      <c r="CC318" s="50"/>
      <c r="CD318" s="50"/>
      <c r="CE318" s="50"/>
      <c r="CF318" s="50"/>
      <c r="CG318" s="50"/>
      <c r="CH318" s="50"/>
      <c r="CI318" s="50"/>
    </row>
    <row r="319" spans="1:87" ht="14.25" customHeight="1" x14ac:dyDescent="0.25">
      <c r="A319" s="58">
        <v>336</v>
      </c>
      <c r="B319" s="59" t="s">
        <v>78</v>
      </c>
      <c r="C319" s="59" t="s">
        <v>28</v>
      </c>
      <c r="D319" s="59" t="s">
        <v>39</v>
      </c>
      <c r="E319" s="59"/>
      <c r="F319" s="59" t="s">
        <v>40</v>
      </c>
      <c r="G319" s="58">
        <v>1</v>
      </c>
      <c r="H319" s="58">
        <v>9</v>
      </c>
      <c r="I319" s="59" t="s">
        <v>144</v>
      </c>
      <c r="J319" s="58">
        <v>46525319</v>
      </c>
      <c r="K319" s="58">
        <v>62.153846153846203</v>
      </c>
      <c r="L319" s="58">
        <v>0.66328011611030502</v>
      </c>
      <c r="M319" s="60">
        <v>0</v>
      </c>
      <c r="N319" s="60">
        <v>0</v>
      </c>
      <c r="O319" s="60">
        <v>0</v>
      </c>
      <c r="P319" s="60">
        <v>0</v>
      </c>
      <c r="Q319" s="60">
        <v>0</v>
      </c>
      <c r="R319" s="60">
        <v>0</v>
      </c>
      <c r="S319" s="60">
        <v>0</v>
      </c>
      <c r="T319" s="60">
        <v>0</v>
      </c>
      <c r="U319" s="60">
        <v>0</v>
      </c>
      <c r="V319" s="60">
        <v>0</v>
      </c>
      <c r="W319" s="59">
        <v>0</v>
      </c>
      <c r="X319" s="60">
        <v>0</v>
      </c>
      <c r="Y319" s="60">
        <v>0</v>
      </c>
      <c r="Z319" s="59">
        <f>SUM(M319:Y319)</f>
        <v>0</v>
      </c>
      <c r="AA319" s="59">
        <f>SUM(U319:X319)</f>
        <v>0</v>
      </c>
      <c r="AB319" t="s">
        <v>102</v>
      </c>
      <c r="AC319" s="59">
        <v>0</v>
      </c>
      <c r="AD319" s="58">
        <v>0</v>
      </c>
      <c r="AE319" s="58">
        <v>0</v>
      </c>
      <c r="AF319" s="58">
        <v>0</v>
      </c>
      <c r="AG319" s="58">
        <v>0</v>
      </c>
      <c r="AH319" s="59" t="s">
        <v>90</v>
      </c>
      <c r="AI319" s="58">
        <v>4</v>
      </c>
      <c r="AJ319" s="60"/>
      <c r="AK319" s="59" t="s">
        <v>145</v>
      </c>
      <c r="AL319" s="59">
        <f>IF(OR(NOT(ISBLANK(V319)),NOT(ISBLANK(W319)),NOT(ISBLANK(X319)),NOT(ISBLANK(Y319)),AD319=2,AD319=3),1,0)</f>
        <v>1</v>
      </c>
      <c r="AM319" s="59" t="s">
        <v>27</v>
      </c>
      <c r="AN319" s="59" t="s">
        <v>673</v>
      </c>
      <c r="AO319" s="58">
        <v>28</v>
      </c>
      <c r="AP319" s="59" t="s">
        <v>677</v>
      </c>
      <c r="AQ319" s="59" t="s">
        <v>706</v>
      </c>
      <c r="AR319" s="59" t="s">
        <v>27</v>
      </c>
      <c r="AS319" s="59" t="s">
        <v>27</v>
      </c>
      <c r="AT319" s="59" t="s">
        <v>27</v>
      </c>
      <c r="AU319" s="59" t="s">
        <v>27</v>
      </c>
      <c r="AV319" s="59" t="s">
        <v>27</v>
      </c>
      <c r="AW319" s="62"/>
      <c r="AX319" s="62" t="s">
        <v>747</v>
      </c>
      <c r="AY319" s="62">
        <v>20.940999999999999</v>
      </c>
      <c r="AZ319" s="62" t="str">
        <f>IF(Z319&gt;0,AY319/Z319,"")</f>
        <v/>
      </c>
      <c r="BA319" s="62">
        <f>IF(AY319&gt;0,Z319/AY319,"")</f>
        <v>0</v>
      </c>
      <c r="BB319" s="62">
        <v>4.79</v>
      </c>
      <c r="BC319" s="62">
        <v>134</v>
      </c>
      <c r="BE319" s="62"/>
      <c r="BF319" s="62"/>
      <c r="BG319" s="62"/>
      <c r="BH319" s="120">
        <v>4.79</v>
      </c>
      <c r="BI319" s="18"/>
      <c r="BJ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</row>
    <row r="320" spans="1:87" ht="14.25" customHeight="1" x14ac:dyDescent="0.25">
      <c r="A320" s="58">
        <v>341</v>
      </c>
      <c r="B320" s="59" t="s">
        <v>78</v>
      </c>
      <c r="C320" s="59" t="s">
        <v>28</v>
      </c>
      <c r="D320" s="59" t="s">
        <v>39</v>
      </c>
      <c r="E320" s="59"/>
      <c r="F320" s="59" t="s">
        <v>40</v>
      </c>
      <c r="G320" s="58">
        <v>1</v>
      </c>
      <c r="H320" s="58">
        <v>9</v>
      </c>
      <c r="I320" s="59" t="s">
        <v>146</v>
      </c>
      <c r="J320" s="58">
        <v>94222252116</v>
      </c>
      <c r="K320" s="58">
        <v>42.769230769230802</v>
      </c>
      <c r="L320" s="58">
        <v>0.29753265602322199</v>
      </c>
      <c r="M320" s="60">
        <v>0</v>
      </c>
      <c r="N320" s="60">
        <v>0</v>
      </c>
      <c r="O320" s="60">
        <v>0</v>
      </c>
      <c r="P320" s="60">
        <v>0</v>
      </c>
      <c r="Q320" s="60">
        <v>0</v>
      </c>
      <c r="R320" s="60">
        <v>0</v>
      </c>
      <c r="S320" s="60">
        <v>0</v>
      </c>
      <c r="T320" s="60">
        <v>0</v>
      </c>
      <c r="U320" s="60">
        <v>0</v>
      </c>
      <c r="V320" s="60">
        <v>0</v>
      </c>
      <c r="W320" s="59">
        <v>0</v>
      </c>
      <c r="X320" s="60">
        <v>0</v>
      </c>
      <c r="Y320" s="60">
        <v>0</v>
      </c>
      <c r="Z320" s="59">
        <f>SUM(M320:Y320)</f>
        <v>0</v>
      </c>
      <c r="AA320" s="59">
        <f>SUM(U320:X320)</f>
        <v>0</v>
      </c>
      <c r="AB320" t="s">
        <v>99</v>
      </c>
      <c r="AC320" s="59">
        <v>0</v>
      </c>
      <c r="AD320" s="58">
        <v>0</v>
      </c>
      <c r="AE320" s="58">
        <v>0</v>
      </c>
      <c r="AF320" s="58">
        <v>0</v>
      </c>
      <c r="AG320" s="58">
        <v>0</v>
      </c>
      <c r="AH320" s="59" t="s">
        <v>90</v>
      </c>
      <c r="AI320" s="58">
        <v>4</v>
      </c>
      <c r="AJ320" s="60"/>
      <c r="AK320" s="59" t="s">
        <v>100</v>
      </c>
      <c r="AL320" s="59">
        <f>IF(OR(NOT(ISBLANK(V320)),NOT(ISBLANK(W320)),NOT(ISBLANK(X320)),NOT(ISBLANK(Y320)),AD320=2,AD320=3),1,0)</f>
        <v>1</v>
      </c>
      <c r="AM320" s="59" t="s">
        <v>27</v>
      </c>
      <c r="AN320" s="59" t="s">
        <v>680</v>
      </c>
      <c r="AO320" s="58">
        <v>36</v>
      </c>
      <c r="AP320" s="59" t="s">
        <v>677</v>
      </c>
      <c r="AQ320" s="59" t="s">
        <v>707</v>
      </c>
      <c r="AR320" s="59" t="s">
        <v>27</v>
      </c>
      <c r="AS320" s="59" t="s">
        <v>708</v>
      </c>
      <c r="AT320" s="59" t="s">
        <v>27</v>
      </c>
      <c r="AU320" s="59" t="s">
        <v>27</v>
      </c>
      <c r="AV320" s="59" t="s">
        <v>27</v>
      </c>
      <c r="AW320" s="62"/>
      <c r="AX320" s="62" t="s">
        <v>748</v>
      </c>
      <c r="AY320" s="62">
        <v>8.0250000000000004</v>
      </c>
      <c r="AZ320" s="62" t="str">
        <f>IF(Z320&gt;0,AY320/Z320,"")</f>
        <v/>
      </c>
      <c r="BA320" s="62">
        <f>IF(AY320&gt;0,Z320/AY320,"")</f>
        <v>0</v>
      </c>
      <c r="BB320" s="62">
        <v>6.6760000000000002</v>
      </c>
      <c r="BC320" s="62">
        <v>89</v>
      </c>
      <c r="BE320" s="62"/>
      <c r="BF320" s="62"/>
      <c r="BG320" s="62"/>
      <c r="BH320" s="120">
        <v>6.6760000000000002</v>
      </c>
      <c r="BI320" s="18"/>
      <c r="BJ320" s="18"/>
      <c r="BL320" s="18"/>
      <c r="BM320" s="18"/>
      <c r="BN320" s="18"/>
      <c r="BO320" s="18"/>
      <c r="BP320" s="18"/>
      <c r="BQ320" s="18"/>
      <c r="BR320" s="18"/>
      <c r="BS320" s="18"/>
      <c r="BT320" s="18"/>
      <c r="BU320" s="18"/>
      <c r="BV320" s="18"/>
      <c r="BW320" s="18"/>
      <c r="BX320" s="18"/>
      <c r="BY320" s="18"/>
      <c r="BZ320" s="18"/>
      <c r="CA320" s="18"/>
      <c r="CB320" s="18"/>
      <c r="CC320" s="18"/>
      <c r="CD320" s="18"/>
      <c r="CE320" s="18"/>
      <c r="CF320" s="18"/>
      <c r="CG320" s="18"/>
      <c r="CH320" s="18"/>
      <c r="CI320" s="18"/>
    </row>
    <row r="321" spans="1:87" ht="14.25" customHeight="1" x14ac:dyDescent="0.25">
      <c r="A321" s="58">
        <v>357</v>
      </c>
      <c r="B321" s="59" t="s">
        <v>78</v>
      </c>
      <c r="C321" s="59" t="s">
        <v>26</v>
      </c>
      <c r="D321" s="59" t="s">
        <v>39</v>
      </c>
      <c r="E321" s="59"/>
      <c r="F321" s="59" t="s">
        <v>40</v>
      </c>
      <c r="G321" s="58">
        <v>1</v>
      </c>
      <c r="H321" s="58">
        <v>9</v>
      </c>
      <c r="I321" s="59" t="s">
        <v>147</v>
      </c>
      <c r="J321" s="58">
        <v>84463153</v>
      </c>
      <c r="K321" s="58">
        <v>72.599999999999994</v>
      </c>
      <c r="L321" s="58">
        <v>0.65106382978723398</v>
      </c>
      <c r="M321" s="58">
        <v>3</v>
      </c>
      <c r="N321" s="60">
        <v>0</v>
      </c>
      <c r="O321" s="60">
        <v>0</v>
      </c>
      <c r="P321" s="58">
        <v>6</v>
      </c>
      <c r="Q321" s="58">
        <v>3</v>
      </c>
      <c r="R321" s="58">
        <v>1</v>
      </c>
      <c r="S321" s="58">
        <v>3</v>
      </c>
      <c r="T321" s="58">
        <v>1</v>
      </c>
      <c r="U321" s="58">
        <v>1</v>
      </c>
      <c r="V321" s="58">
        <v>0.5</v>
      </c>
      <c r="W321" s="59">
        <v>0</v>
      </c>
      <c r="X321" s="58">
        <v>0.5</v>
      </c>
      <c r="Y321" s="58">
        <v>2</v>
      </c>
      <c r="Z321" s="59">
        <f>SUM(M321:Y321)</f>
        <v>21</v>
      </c>
      <c r="AA321" s="59">
        <f>SUM(U321:X321)</f>
        <v>2</v>
      </c>
      <c r="AB321" t="s">
        <v>89</v>
      </c>
      <c r="AC321" s="59">
        <v>0</v>
      </c>
      <c r="AD321" s="58">
        <v>0</v>
      </c>
      <c r="AE321" s="58">
        <v>1</v>
      </c>
      <c r="AF321" s="58">
        <v>0</v>
      </c>
      <c r="AG321" s="58">
        <v>2</v>
      </c>
      <c r="AH321" s="59" t="s">
        <v>90</v>
      </c>
      <c r="AI321" s="58">
        <v>4</v>
      </c>
      <c r="AJ321" s="60"/>
      <c r="AK321" s="59" t="s">
        <v>148</v>
      </c>
      <c r="AL321" s="59">
        <f>IF(OR(NOT(ISBLANK(V321)),NOT(ISBLANK(W321)),NOT(ISBLANK(X321)),NOT(ISBLANK(Y321)),AD321=2,AD321=3),1,0)</f>
        <v>1</v>
      </c>
      <c r="AM321" s="59" t="s">
        <v>27</v>
      </c>
      <c r="AN321" s="59" t="s">
        <v>680</v>
      </c>
      <c r="AO321" s="58">
        <v>26</v>
      </c>
      <c r="AP321" s="59" t="s">
        <v>677</v>
      </c>
      <c r="AQ321" s="59" t="s">
        <v>709</v>
      </c>
      <c r="AR321" s="59" t="s">
        <v>27</v>
      </c>
      <c r="AS321" s="59" t="s">
        <v>27</v>
      </c>
      <c r="AT321" s="59" t="s">
        <v>692</v>
      </c>
      <c r="AU321" s="59" t="s">
        <v>695</v>
      </c>
      <c r="AV321" s="59" t="s">
        <v>27</v>
      </c>
      <c r="AW321" s="62"/>
      <c r="AX321" s="62" t="s">
        <v>746</v>
      </c>
      <c r="AY321" s="62">
        <v>8.73</v>
      </c>
      <c r="AZ321" s="62">
        <f>IF(Z321&gt;0,AY321/Z321,"")</f>
        <v>0.41571428571428576</v>
      </c>
      <c r="BA321" s="62">
        <f>IF(AY321&gt;0,Z321/AY321,"")</f>
        <v>2.4054982817869415</v>
      </c>
      <c r="BB321" s="62">
        <v>7.8900000000000006</v>
      </c>
      <c r="BC321" s="62">
        <v>14</v>
      </c>
      <c r="BD321">
        <v>8.4805653710247356E-2</v>
      </c>
      <c r="BE321" s="62" t="s">
        <v>99</v>
      </c>
      <c r="BF321" s="62"/>
      <c r="BG321" s="62">
        <v>1</v>
      </c>
      <c r="BH321" s="120">
        <v>7.89</v>
      </c>
      <c r="BI321" s="18"/>
      <c r="BJ321" s="18"/>
      <c r="BL321" s="18"/>
      <c r="BM321" s="18"/>
      <c r="BN321" s="18"/>
      <c r="BO321" s="18"/>
      <c r="BP321" s="18"/>
      <c r="BQ321" s="18"/>
      <c r="BR321" s="18"/>
      <c r="BS321" s="18"/>
      <c r="BT321" s="18"/>
      <c r="BU321" s="18"/>
      <c r="BV321" s="18"/>
      <c r="BW321" s="18"/>
      <c r="BX321" s="18"/>
      <c r="BY321" s="18"/>
      <c r="BZ321" s="18"/>
      <c r="CA321" s="18"/>
      <c r="CB321" s="18"/>
      <c r="CC321" s="18"/>
      <c r="CD321" s="18"/>
      <c r="CE321" s="18"/>
      <c r="CF321" s="18"/>
      <c r="CG321" s="18"/>
      <c r="CH321" s="18"/>
      <c r="CI321" s="18"/>
    </row>
    <row r="322" spans="1:87" ht="14.25" customHeight="1" x14ac:dyDescent="0.25">
      <c r="A322" s="58">
        <v>373</v>
      </c>
      <c r="B322" s="59" t="s">
        <v>78</v>
      </c>
      <c r="C322" s="59" t="s">
        <v>26</v>
      </c>
      <c r="D322" s="59" t="s">
        <v>39</v>
      </c>
      <c r="E322" s="59"/>
      <c r="F322" s="59" t="s">
        <v>40</v>
      </c>
      <c r="G322" s="58">
        <v>1</v>
      </c>
      <c r="H322" s="58">
        <v>9</v>
      </c>
      <c r="I322" s="59" t="s">
        <v>149</v>
      </c>
      <c r="J322" s="58">
        <v>8877127178</v>
      </c>
      <c r="K322" s="58">
        <v>72.599999999999994</v>
      </c>
      <c r="L322" s="58">
        <v>0.65106382978723398</v>
      </c>
      <c r="M322" s="60">
        <v>0</v>
      </c>
      <c r="N322" s="60">
        <v>0</v>
      </c>
      <c r="O322" s="60">
        <v>0</v>
      </c>
      <c r="P322" s="60">
        <v>0</v>
      </c>
      <c r="Q322" s="60">
        <v>0</v>
      </c>
      <c r="R322" s="60">
        <v>0</v>
      </c>
      <c r="S322" s="60">
        <v>0</v>
      </c>
      <c r="T322" s="60">
        <v>0</v>
      </c>
      <c r="U322" s="60">
        <v>0</v>
      </c>
      <c r="V322" s="60">
        <v>0</v>
      </c>
      <c r="W322" s="59">
        <v>0</v>
      </c>
      <c r="X322" s="60">
        <v>0</v>
      </c>
      <c r="Y322" s="60">
        <v>0</v>
      </c>
      <c r="Z322" s="59">
        <f>SUM(M322:Y322)</f>
        <v>0</v>
      </c>
      <c r="AA322" s="59">
        <f>SUM(U322:X322)</f>
        <v>0</v>
      </c>
      <c r="AB322" t="s">
        <v>89</v>
      </c>
      <c r="AC322" s="59">
        <v>0</v>
      </c>
      <c r="AD322" s="58">
        <v>0</v>
      </c>
      <c r="AE322" s="58">
        <v>0</v>
      </c>
      <c r="AF322" s="58">
        <v>0</v>
      </c>
      <c r="AG322" s="58">
        <v>0</v>
      </c>
      <c r="AH322" s="59" t="s">
        <v>90</v>
      </c>
      <c r="AI322" s="58">
        <v>4</v>
      </c>
      <c r="AJ322" s="60"/>
      <c r="AK322" s="59" t="s">
        <v>100</v>
      </c>
      <c r="AL322" s="59">
        <f>IF(OR(NOT(ISBLANK(V322)),NOT(ISBLANK(W322)),NOT(ISBLANK(X322)),NOT(ISBLANK(Y322)),AD322=2,AD322=3),1,0)</f>
        <v>1</v>
      </c>
      <c r="AM322" s="59" t="s">
        <v>27</v>
      </c>
      <c r="AN322" s="59" t="s">
        <v>680</v>
      </c>
      <c r="AO322" s="58">
        <v>24</v>
      </c>
      <c r="AP322" s="59" t="s">
        <v>677</v>
      </c>
      <c r="AQ322" s="59" t="s">
        <v>711</v>
      </c>
      <c r="AR322" s="59" t="s">
        <v>27</v>
      </c>
      <c r="AS322" s="59" t="s">
        <v>686</v>
      </c>
      <c r="AT322" s="59" t="s">
        <v>27</v>
      </c>
      <c r="AU322" s="59" t="s">
        <v>27</v>
      </c>
      <c r="AV322" s="59" t="s">
        <v>27</v>
      </c>
      <c r="AW322" s="62"/>
      <c r="AX322" s="62" t="s">
        <v>747</v>
      </c>
      <c r="AY322" s="62">
        <v>8.6340000000000003</v>
      </c>
      <c r="AZ322" s="62" t="str">
        <f>IF(Z322&gt;0,AY322/Z322,"")</f>
        <v/>
      </c>
      <c r="BA322" s="62">
        <f>IF(AY322&gt;0,Z322/AY322,"")</f>
        <v>0</v>
      </c>
      <c r="BB322" s="62">
        <v>7.7050000000000001</v>
      </c>
      <c r="BC322" s="62" t="s">
        <v>774</v>
      </c>
      <c r="BE322" s="62"/>
      <c r="BF322" s="62"/>
      <c r="BG322" s="62"/>
      <c r="BH322" s="120">
        <v>7.7050000000000001</v>
      </c>
      <c r="BI322" s="50"/>
      <c r="BJ322" s="50"/>
      <c r="BL322" s="50"/>
      <c r="BM322" s="50"/>
      <c r="BN322" s="50"/>
      <c r="BO322" s="50"/>
      <c r="BP322" s="50"/>
      <c r="BQ322" s="50"/>
      <c r="BR322" s="50"/>
      <c r="BS322" s="50"/>
      <c r="BT322" s="50"/>
      <c r="BU322" s="50"/>
      <c r="BV322" s="50"/>
      <c r="BW322" s="50"/>
      <c r="BX322" s="50"/>
      <c r="BY322" s="50"/>
      <c r="BZ322" s="50"/>
      <c r="CA322" s="50"/>
      <c r="CB322" s="50"/>
      <c r="CC322" s="50"/>
      <c r="CD322" s="50"/>
      <c r="CE322" s="50"/>
      <c r="CF322" s="50"/>
      <c r="CG322" s="50"/>
      <c r="CH322" s="50"/>
      <c r="CI322" s="50"/>
    </row>
    <row r="323" spans="1:87" ht="14.25" customHeight="1" x14ac:dyDescent="0.25">
      <c r="A323" s="58">
        <v>389</v>
      </c>
      <c r="B323" s="59" t="s">
        <v>78</v>
      </c>
      <c r="C323" s="59" t="s">
        <v>26</v>
      </c>
      <c r="D323" s="59" t="s">
        <v>39</v>
      </c>
      <c r="E323" s="59"/>
      <c r="F323" s="59" t="s">
        <v>40</v>
      </c>
      <c r="G323" s="58">
        <v>1</v>
      </c>
      <c r="H323" s="58">
        <v>9</v>
      </c>
      <c r="I323" s="59" t="s">
        <v>81</v>
      </c>
      <c r="J323" s="58">
        <v>9591241137</v>
      </c>
      <c r="K323" s="58">
        <v>55.2</v>
      </c>
      <c r="L323" s="58">
        <v>0.28085106382978697</v>
      </c>
      <c r="M323" s="58">
        <v>2</v>
      </c>
      <c r="N323" s="60">
        <v>0</v>
      </c>
      <c r="O323" s="60">
        <v>0</v>
      </c>
      <c r="P323" s="58">
        <v>4</v>
      </c>
      <c r="Q323" s="58">
        <v>1</v>
      </c>
      <c r="R323" s="58">
        <v>1</v>
      </c>
      <c r="S323" s="58">
        <v>1</v>
      </c>
      <c r="T323" s="58">
        <v>1</v>
      </c>
      <c r="U323" s="60">
        <v>0</v>
      </c>
      <c r="V323" s="58">
        <v>0.5</v>
      </c>
      <c r="W323" s="59">
        <v>0</v>
      </c>
      <c r="X323" s="58">
        <v>0.5</v>
      </c>
      <c r="Y323" s="58">
        <v>1</v>
      </c>
      <c r="Z323" s="59">
        <f>SUM(M323:Y323)</f>
        <v>12</v>
      </c>
      <c r="AA323" s="59">
        <f>SUM(U323:X323)</f>
        <v>1</v>
      </c>
      <c r="AB323" t="s">
        <v>99</v>
      </c>
      <c r="AC323" s="59">
        <v>0</v>
      </c>
      <c r="AD323" s="58">
        <v>1</v>
      </c>
      <c r="AE323" s="58">
        <v>0</v>
      </c>
      <c r="AF323" s="58">
        <v>1</v>
      </c>
      <c r="AG323" s="58">
        <v>3</v>
      </c>
      <c r="AH323" s="59" t="s">
        <v>90</v>
      </c>
      <c r="AI323" s="58">
        <v>4</v>
      </c>
      <c r="AJ323" s="60"/>
      <c r="AK323" s="59" t="s">
        <v>215</v>
      </c>
      <c r="AL323" s="59">
        <f>IF(OR(NOT(ISBLANK(V323)),NOT(ISBLANK(W323)),NOT(ISBLANK(X323)),NOT(ISBLANK(Y323)),AD323=2,AD323=3),1,0)</f>
        <v>1</v>
      </c>
      <c r="AM323" s="59" t="s">
        <v>27</v>
      </c>
      <c r="AN323" s="59" t="s">
        <v>673</v>
      </c>
      <c r="AO323" s="58">
        <v>26</v>
      </c>
      <c r="AP323" s="59" t="s">
        <v>674</v>
      </c>
      <c r="AQ323" s="59" t="s">
        <v>675</v>
      </c>
      <c r="AR323" s="59" t="s">
        <v>27</v>
      </c>
      <c r="AS323" s="59" t="s">
        <v>676</v>
      </c>
      <c r="AT323" s="59" t="s">
        <v>27</v>
      </c>
      <c r="AU323" s="59" t="s">
        <v>27</v>
      </c>
      <c r="AV323" s="59" t="s">
        <v>27</v>
      </c>
      <c r="AW323" s="62"/>
      <c r="AX323" s="62" t="s">
        <v>748</v>
      </c>
      <c r="AY323" s="62">
        <v>7.9510000000000005</v>
      </c>
      <c r="AZ323" s="62">
        <f>IF(Z323&gt;0,AY323/Z323,"")</f>
        <v>0.66258333333333341</v>
      </c>
      <c r="BA323" s="62">
        <f>IF(AY323&gt;0,Z323/AY323,"")</f>
        <v>1.5092441202364482</v>
      </c>
      <c r="BB323" s="62">
        <v>6.8550000000000004</v>
      </c>
      <c r="BC323" s="62">
        <v>18</v>
      </c>
      <c r="BD323">
        <v>0</v>
      </c>
      <c r="BE323" s="62"/>
      <c r="BF323" s="62"/>
      <c r="BG323" s="62"/>
      <c r="BH323" s="120">
        <v>6.8550000000000004</v>
      </c>
      <c r="BI323" s="18"/>
      <c r="BJ323" s="18"/>
      <c r="BL323" s="18"/>
      <c r="BM323" s="18"/>
      <c r="BN323" s="18"/>
      <c r="BO323" s="18"/>
      <c r="BP323" s="18"/>
      <c r="BQ323" s="18"/>
      <c r="BR323" s="18"/>
      <c r="BS323" s="18"/>
      <c r="BT323" s="18"/>
      <c r="BU323" s="18"/>
      <c r="BV323" s="18"/>
      <c r="BW323" s="18"/>
      <c r="BX323" s="18"/>
      <c r="BY323" s="18"/>
      <c r="BZ323" s="18"/>
      <c r="CA323" s="18"/>
      <c r="CB323" s="18"/>
      <c r="CC323" s="18"/>
      <c r="CD323" s="18"/>
      <c r="CE323" s="18"/>
      <c r="CF323" s="18"/>
      <c r="CG323" s="18"/>
      <c r="CH323" s="18"/>
      <c r="CI323" s="18"/>
    </row>
    <row r="324" spans="1:87" ht="14.25" customHeight="1" x14ac:dyDescent="0.25">
      <c r="A324" s="58">
        <v>406</v>
      </c>
      <c r="B324" s="59" t="s">
        <v>78</v>
      </c>
      <c r="C324" s="59" t="s">
        <v>28</v>
      </c>
      <c r="D324" s="59" t="s">
        <v>39</v>
      </c>
      <c r="E324" s="59"/>
      <c r="F324" s="59" t="s">
        <v>40</v>
      </c>
      <c r="G324" s="58">
        <v>1</v>
      </c>
      <c r="H324" s="58">
        <v>9</v>
      </c>
      <c r="I324" s="59" t="s">
        <v>85</v>
      </c>
      <c r="J324" s="58">
        <v>1347638136</v>
      </c>
      <c r="K324" s="58">
        <v>0</v>
      </c>
      <c r="L324" s="58">
        <v>0</v>
      </c>
      <c r="M324" s="58">
        <v>6</v>
      </c>
      <c r="N324" s="60">
        <v>0</v>
      </c>
      <c r="O324" s="58">
        <v>1</v>
      </c>
      <c r="P324" s="58">
        <v>10</v>
      </c>
      <c r="Q324" s="58">
        <v>4</v>
      </c>
      <c r="R324" s="60">
        <v>0</v>
      </c>
      <c r="S324" s="58">
        <v>4</v>
      </c>
      <c r="T324" s="58">
        <v>1</v>
      </c>
      <c r="U324" s="58">
        <v>2</v>
      </c>
      <c r="V324" s="60">
        <v>0</v>
      </c>
      <c r="W324" s="59">
        <v>0</v>
      </c>
      <c r="X324" s="60">
        <v>0</v>
      </c>
      <c r="Y324" s="58">
        <v>2</v>
      </c>
      <c r="Z324" s="59">
        <f>SUM(M324:Y324)</f>
        <v>30</v>
      </c>
      <c r="AA324" s="59">
        <f>SUM(U324:X324)</f>
        <v>2</v>
      </c>
      <c r="AC324" s="59">
        <v>0</v>
      </c>
      <c r="AD324" s="58">
        <v>1</v>
      </c>
      <c r="AE324" s="58">
        <v>1</v>
      </c>
      <c r="AF324" s="58">
        <v>0</v>
      </c>
      <c r="AG324" s="58">
        <v>5</v>
      </c>
      <c r="AH324" s="59" t="s">
        <v>182</v>
      </c>
      <c r="AI324" s="58">
        <v>3</v>
      </c>
      <c r="AJ324" s="58">
        <v>1</v>
      </c>
      <c r="AK324" s="59" t="s">
        <v>216</v>
      </c>
      <c r="AL324" s="59">
        <f>IF(OR(NOT(ISBLANK(V324)),NOT(ISBLANK(W324)),NOT(ISBLANK(X324)),NOT(ISBLANK(Y324)),AD324=2,AD324=3),1,0)</f>
        <v>1</v>
      </c>
      <c r="AM324" s="59" t="s">
        <v>27</v>
      </c>
      <c r="AN324" s="59" t="s">
        <v>673</v>
      </c>
      <c r="AO324" s="58">
        <v>20</v>
      </c>
      <c r="AP324" s="59" t="s">
        <v>677</v>
      </c>
      <c r="AQ324" s="59" t="s">
        <v>678</v>
      </c>
      <c r="AR324" s="59" t="s">
        <v>27</v>
      </c>
      <c r="AS324" s="59" t="s">
        <v>27</v>
      </c>
      <c r="AT324" s="59" t="s">
        <v>27</v>
      </c>
      <c r="AU324" s="59" t="s">
        <v>27</v>
      </c>
      <c r="AV324" s="59" t="s">
        <v>27</v>
      </c>
      <c r="AW324" s="62"/>
      <c r="AX324" s="62" t="s">
        <v>747</v>
      </c>
      <c r="AY324" s="62">
        <v>9.0020000000000007</v>
      </c>
      <c r="AZ324" s="62">
        <f>IF(Z324&gt;0,AY324/Z324,"")</f>
        <v>0.3000666666666667</v>
      </c>
      <c r="BA324" s="62">
        <f>IF(AY324&gt;0,Z324/AY324,"")</f>
        <v>3.3325927571650742</v>
      </c>
      <c r="BB324" s="62"/>
      <c r="BC324" s="62">
        <v>18</v>
      </c>
      <c r="BD324">
        <v>0.11752470098803952</v>
      </c>
      <c r="BE324" s="62"/>
      <c r="BF324" s="62"/>
      <c r="BG324" s="62"/>
      <c r="BH324" s="120"/>
      <c r="BI324" s="18"/>
      <c r="BJ324" s="18"/>
      <c r="BL324" s="18"/>
      <c r="BM324" s="18"/>
      <c r="BN324" s="18"/>
      <c r="BO324" s="18"/>
      <c r="BP324" s="18"/>
      <c r="BQ324" s="18"/>
      <c r="BR324" s="18"/>
      <c r="BS324" s="18"/>
      <c r="BT324" s="18"/>
      <c r="BU324" s="18"/>
      <c r="BV324" s="18"/>
      <c r="BW324" s="18"/>
      <c r="BX324" s="18"/>
      <c r="BY324" s="18"/>
      <c r="BZ324" s="18"/>
      <c r="CA324" s="18"/>
      <c r="CB324" s="18"/>
      <c r="CC324" s="18"/>
      <c r="CD324" s="18"/>
      <c r="CE324" s="18"/>
      <c r="CF324" s="18"/>
      <c r="CG324" s="18"/>
      <c r="CH324" s="18"/>
      <c r="CI324" s="18"/>
    </row>
    <row r="325" spans="1:87" ht="14.25" customHeight="1" x14ac:dyDescent="0.25">
      <c r="A325" s="58">
        <v>422</v>
      </c>
      <c r="B325" s="59" t="s">
        <v>78</v>
      </c>
      <c r="C325" s="59" t="s">
        <v>26</v>
      </c>
      <c r="D325" s="59" t="s">
        <v>39</v>
      </c>
      <c r="E325" s="59"/>
      <c r="F325" s="59" t="s">
        <v>40</v>
      </c>
      <c r="G325" s="58">
        <v>1</v>
      </c>
      <c r="H325" s="58">
        <v>9</v>
      </c>
      <c r="I325" s="59" t="s">
        <v>88</v>
      </c>
      <c r="J325" s="58">
        <v>217831744</v>
      </c>
      <c r="K325" s="58">
        <v>55.2</v>
      </c>
      <c r="L325" s="58">
        <v>0.28085106382978697</v>
      </c>
      <c r="M325" s="60">
        <v>0</v>
      </c>
      <c r="N325" s="60">
        <v>0</v>
      </c>
      <c r="O325" s="60">
        <v>0</v>
      </c>
      <c r="P325" s="60">
        <v>0</v>
      </c>
      <c r="Q325" s="60">
        <v>0</v>
      </c>
      <c r="R325" s="60">
        <v>0</v>
      </c>
      <c r="S325" s="60">
        <v>0</v>
      </c>
      <c r="T325" s="60">
        <v>0</v>
      </c>
      <c r="U325" s="60">
        <v>0</v>
      </c>
      <c r="V325" s="60">
        <v>0</v>
      </c>
      <c r="W325" s="59">
        <v>0</v>
      </c>
      <c r="X325" s="60">
        <v>0</v>
      </c>
      <c r="Y325" s="60">
        <v>0</v>
      </c>
      <c r="Z325" s="59">
        <f>SUM(M325:Y325)</f>
        <v>0</v>
      </c>
      <c r="AA325" s="59">
        <f>SUM(U325:X325)</f>
        <v>0</v>
      </c>
      <c r="AB325" t="s">
        <v>99</v>
      </c>
      <c r="AC325" s="59">
        <v>0</v>
      </c>
      <c r="AD325" s="58">
        <v>0</v>
      </c>
      <c r="AE325" s="58">
        <v>0</v>
      </c>
      <c r="AF325" s="58">
        <v>0</v>
      </c>
      <c r="AG325" s="58">
        <v>0</v>
      </c>
      <c r="AH325" s="59" t="s">
        <v>90</v>
      </c>
      <c r="AI325" s="58">
        <v>4</v>
      </c>
      <c r="AJ325" s="60"/>
      <c r="AK325" s="59" t="s">
        <v>91</v>
      </c>
      <c r="AL325" s="59">
        <f>IF(OR(NOT(ISBLANK(V325)),NOT(ISBLANK(W325)),NOT(ISBLANK(X325)),NOT(ISBLANK(Y325)),AD325=2,AD325=3),1,0)</f>
        <v>1</v>
      </c>
      <c r="AM325" s="59" t="s">
        <v>27</v>
      </c>
      <c r="AN325" s="59" t="s">
        <v>673</v>
      </c>
      <c r="AO325" s="58">
        <v>24</v>
      </c>
      <c r="AP325" s="59" t="s">
        <v>677</v>
      </c>
      <c r="AQ325" s="59" t="s">
        <v>679</v>
      </c>
      <c r="AR325" s="59" t="s">
        <v>27</v>
      </c>
      <c r="AS325" s="59" t="s">
        <v>27</v>
      </c>
      <c r="AT325" s="59" t="s">
        <v>27</v>
      </c>
      <c r="AU325" s="59" t="s">
        <v>27</v>
      </c>
      <c r="AV325" s="59" t="s">
        <v>27</v>
      </c>
      <c r="AW325" s="62"/>
      <c r="AX325" s="62" t="s">
        <v>747</v>
      </c>
      <c r="AY325" s="62">
        <v>9.0009999999999994</v>
      </c>
      <c r="AZ325" s="62" t="str">
        <f>IF(Z325&gt;0,AY325/Z325,"")</f>
        <v/>
      </c>
      <c r="BA325" s="62">
        <f>IF(AY325&gt;0,Z325/AY325,"")</f>
        <v>0</v>
      </c>
      <c r="BB325" s="62">
        <v>8.3580000000000005</v>
      </c>
      <c r="BC325" s="62">
        <v>57</v>
      </c>
      <c r="BE325" s="62"/>
      <c r="BF325" s="62"/>
      <c r="BG325" s="62"/>
      <c r="BH325" s="120">
        <v>8.3579999999999988</v>
      </c>
      <c r="BI325" s="50"/>
      <c r="BJ325" s="50"/>
      <c r="BL325" s="50"/>
      <c r="BM325" s="50"/>
      <c r="BN325" s="50"/>
      <c r="BO325" s="50"/>
      <c r="BP325" s="50"/>
      <c r="BQ325" s="50"/>
      <c r="BR325" s="50"/>
      <c r="BS325" s="50"/>
      <c r="BT325" s="50"/>
      <c r="BU325" s="50"/>
      <c r="BV325" s="50"/>
      <c r="BW325" s="50"/>
      <c r="BX325" s="50"/>
      <c r="BY325" s="50"/>
      <c r="BZ325" s="50"/>
      <c r="CA325" s="50"/>
      <c r="CB325" s="50"/>
      <c r="CC325" s="50"/>
      <c r="CD325" s="50"/>
      <c r="CE325" s="50"/>
      <c r="CF325" s="50"/>
      <c r="CG325" s="50"/>
      <c r="CH325" s="50"/>
      <c r="CI325" s="50"/>
    </row>
    <row r="326" spans="1:87" ht="14.25" customHeight="1" x14ac:dyDescent="0.25">
      <c r="A326" s="58">
        <v>438</v>
      </c>
      <c r="B326" s="59" t="s">
        <v>78</v>
      </c>
      <c r="C326" s="59" t="s">
        <v>26</v>
      </c>
      <c r="D326" s="59" t="s">
        <v>39</v>
      </c>
      <c r="E326" s="59"/>
      <c r="F326" s="59" t="s">
        <v>40</v>
      </c>
      <c r="G326" s="58">
        <v>1</v>
      </c>
      <c r="H326" s="58">
        <v>9</v>
      </c>
      <c r="I326" s="59" t="s">
        <v>150</v>
      </c>
      <c r="J326" s="58">
        <v>82135906</v>
      </c>
      <c r="K326" s="58">
        <v>55.2</v>
      </c>
      <c r="L326" s="58">
        <v>0.28085106382978697</v>
      </c>
      <c r="M326" s="60">
        <v>0</v>
      </c>
      <c r="N326" s="60">
        <v>0</v>
      </c>
      <c r="O326" s="60">
        <v>0</v>
      </c>
      <c r="P326" s="60">
        <v>0</v>
      </c>
      <c r="Q326" s="60">
        <v>0</v>
      </c>
      <c r="R326" s="60">
        <v>0</v>
      </c>
      <c r="S326" s="60">
        <v>0</v>
      </c>
      <c r="T326" s="60">
        <v>0</v>
      </c>
      <c r="U326" s="60">
        <v>0</v>
      </c>
      <c r="V326" s="60">
        <v>0</v>
      </c>
      <c r="W326" s="59">
        <v>0</v>
      </c>
      <c r="X326" s="60">
        <v>0</v>
      </c>
      <c r="Y326" s="60">
        <v>0</v>
      </c>
      <c r="Z326" s="59">
        <f>SUM(M326:Y326)</f>
        <v>0</v>
      </c>
      <c r="AA326" s="59">
        <f>SUM(U326:X326)</f>
        <v>0</v>
      </c>
      <c r="AB326" t="s">
        <v>99</v>
      </c>
      <c r="AC326" s="59">
        <v>0</v>
      </c>
      <c r="AD326" s="58">
        <v>0</v>
      </c>
      <c r="AE326" s="58">
        <v>0</v>
      </c>
      <c r="AF326" s="58">
        <v>0</v>
      </c>
      <c r="AG326" s="58">
        <v>0</v>
      </c>
      <c r="AH326" s="59" t="s">
        <v>90</v>
      </c>
      <c r="AI326" s="58">
        <v>4</v>
      </c>
      <c r="AJ326" s="60"/>
      <c r="AK326" s="59" t="s">
        <v>174</v>
      </c>
      <c r="AL326" s="59">
        <f>IF(OR(NOT(ISBLANK(V326)),NOT(ISBLANK(W326)),NOT(ISBLANK(X326)),NOT(ISBLANK(Y326)),AD326=2,AD326=3),1,0)</f>
        <v>1</v>
      </c>
      <c r="AM326" s="59" t="s">
        <v>27</v>
      </c>
      <c r="AN326" s="59" t="s">
        <v>680</v>
      </c>
      <c r="AO326" s="58">
        <v>34</v>
      </c>
      <c r="AP326" s="59" t="s">
        <v>677</v>
      </c>
      <c r="AQ326" s="59" t="s">
        <v>712</v>
      </c>
      <c r="AR326" s="59" t="s">
        <v>27</v>
      </c>
      <c r="AS326" s="59" t="s">
        <v>713</v>
      </c>
      <c r="AT326" s="59" t="s">
        <v>27</v>
      </c>
      <c r="AU326" s="59" t="s">
        <v>27</v>
      </c>
      <c r="AV326" s="59" t="s">
        <v>27</v>
      </c>
      <c r="AW326" s="62"/>
      <c r="AX326" s="62" t="s">
        <v>748</v>
      </c>
      <c r="AY326" s="62">
        <v>9.0050000000000008</v>
      </c>
      <c r="AZ326" s="62" t="str">
        <f>IF(Z326&gt;0,AY326/Z326,"")</f>
        <v/>
      </c>
      <c r="BA326" s="62">
        <f>IF(AY326&gt;0,Z326/AY326,"")</f>
        <v>0</v>
      </c>
      <c r="BB326" s="62">
        <v>8.2249999999999996</v>
      </c>
      <c r="BC326" s="62">
        <v>57</v>
      </c>
      <c r="BE326" s="62"/>
      <c r="BF326" s="62"/>
      <c r="BG326" s="62"/>
      <c r="BH326" s="120">
        <v>8.2250000000000014</v>
      </c>
      <c r="BI326" s="50"/>
      <c r="BJ326" s="50"/>
      <c r="BL326" s="50"/>
      <c r="BM326" s="50"/>
      <c r="BN326" s="50"/>
      <c r="BO326" s="50"/>
      <c r="BP326" s="50"/>
      <c r="BQ326" s="50"/>
      <c r="BR326" s="50"/>
      <c r="BS326" s="50"/>
      <c r="BT326" s="50"/>
      <c r="BU326" s="50"/>
      <c r="BV326" s="50"/>
      <c r="BW326" s="50"/>
      <c r="BX326" s="50"/>
      <c r="BY326" s="50"/>
      <c r="BZ326" s="50"/>
      <c r="CA326" s="50"/>
      <c r="CB326" s="50"/>
      <c r="CC326" s="50"/>
      <c r="CD326" s="50"/>
      <c r="CE326" s="50"/>
      <c r="CF326" s="50"/>
      <c r="CG326" s="50"/>
      <c r="CH326" s="50"/>
      <c r="CI326" s="50"/>
    </row>
    <row r="327" spans="1:87" ht="14.25" customHeight="1" x14ac:dyDescent="0.25">
      <c r="A327" s="58">
        <v>454</v>
      </c>
      <c r="B327" s="59" t="s">
        <v>78</v>
      </c>
      <c r="C327" s="59" t="s">
        <v>28</v>
      </c>
      <c r="D327" s="59" t="s">
        <v>39</v>
      </c>
      <c r="E327" s="59"/>
      <c r="F327" s="59" t="s">
        <v>40</v>
      </c>
      <c r="G327" s="58">
        <v>1</v>
      </c>
      <c r="H327" s="58">
        <v>9</v>
      </c>
      <c r="I327" s="59" t="s">
        <v>152</v>
      </c>
      <c r="J327" s="58">
        <v>792288984</v>
      </c>
      <c r="K327" s="58">
        <v>62.153846153846203</v>
      </c>
      <c r="L327" s="58">
        <v>0.66328011611030502</v>
      </c>
      <c r="M327" s="58">
        <v>4</v>
      </c>
      <c r="N327" s="60">
        <v>0</v>
      </c>
      <c r="O327" s="60">
        <v>0</v>
      </c>
      <c r="P327" s="58">
        <v>8</v>
      </c>
      <c r="Q327" s="58">
        <v>4</v>
      </c>
      <c r="R327" s="58">
        <v>2</v>
      </c>
      <c r="S327" s="58">
        <v>4</v>
      </c>
      <c r="T327" s="58">
        <v>1</v>
      </c>
      <c r="U327" s="58">
        <v>2</v>
      </c>
      <c r="V327" s="58">
        <v>0.5</v>
      </c>
      <c r="W327" s="59">
        <v>0</v>
      </c>
      <c r="X327" s="58">
        <v>0.5</v>
      </c>
      <c r="Y327" s="58">
        <v>3</v>
      </c>
      <c r="Z327" s="59">
        <f>SUM(M327:Y327)</f>
        <v>29</v>
      </c>
      <c r="AA327" s="59">
        <f>SUM(U327:X327)</f>
        <v>3</v>
      </c>
      <c r="AB327" t="s">
        <v>102</v>
      </c>
      <c r="AC327" s="59">
        <v>0</v>
      </c>
      <c r="AD327" s="58">
        <v>1</v>
      </c>
      <c r="AE327" s="58">
        <v>2</v>
      </c>
      <c r="AF327" s="58">
        <v>1</v>
      </c>
      <c r="AG327" s="58">
        <v>7</v>
      </c>
      <c r="AH327" s="59" t="s">
        <v>90</v>
      </c>
      <c r="AI327" s="58">
        <v>4</v>
      </c>
      <c r="AJ327" s="58">
        <v>1</v>
      </c>
      <c r="AK327" s="59" t="s">
        <v>217</v>
      </c>
      <c r="AL327" s="59">
        <f>IF(OR(NOT(ISBLANK(V327)),NOT(ISBLANK(W327)),NOT(ISBLANK(X327)),NOT(ISBLANK(Y327)),AD327=2,AD327=3),1,0)</f>
        <v>1</v>
      </c>
      <c r="AM327" s="59" t="s">
        <v>27</v>
      </c>
      <c r="AN327" s="59" t="s">
        <v>673</v>
      </c>
      <c r="AO327" s="58">
        <v>23</v>
      </c>
      <c r="AP327" s="59" t="s">
        <v>677</v>
      </c>
      <c r="AQ327" s="59" t="s">
        <v>714</v>
      </c>
      <c r="AR327" s="59" t="s">
        <v>695</v>
      </c>
      <c r="AS327" s="59" t="s">
        <v>27</v>
      </c>
      <c r="AT327" s="59" t="s">
        <v>27</v>
      </c>
      <c r="AU327" s="59" t="s">
        <v>27</v>
      </c>
      <c r="AV327" s="59" t="s">
        <v>696</v>
      </c>
      <c r="AW327" s="62"/>
      <c r="AX327" s="62" t="s">
        <v>747</v>
      </c>
      <c r="AY327" s="62">
        <v>9.01</v>
      </c>
      <c r="AZ327" s="62">
        <f>IF(Z327&gt;0,AY327/Z327,"")</f>
        <v>0.31068965517241376</v>
      </c>
      <c r="BA327" s="62">
        <f>IF(AY327&gt;0,Z327/AY327,"")</f>
        <v>3.2186459489456158</v>
      </c>
      <c r="BB327" s="62">
        <v>6.8239999999999998</v>
      </c>
      <c r="BC327" s="62">
        <v>57</v>
      </c>
      <c r="BD327">
        <v>0.26294820717131473</v>
      </c>
      <c r="BE327" s="62"/>
      <c r="BF327" s="62"/>
      <c r="BG327" s="62"/>
      <c r="BH327" s="120">
        <v>2.1839999999999997</v>
      </c>
      <c r="BI327" s="18"/>
      <c r="BJ327" s="18"/>
      <c r="BL327" s="18"/>
      <c r="BM327" s="18"/>
      <c r="BN327" s="18"/>
      <c r="BO327" s="18"/>
      <c r="BP327" s="18"/>
      <c r="BQ327" s="18"/>
      <c r="BR327" s="18"/>
      <c r="BS327" s="18"/>
      <c r="BT327" s="18"/>
      <c r="BU327" s="18"/>
      <c r="BV327" s="18"/>
      <c r="BW327" s="18"/>
      <c r="BX327" s="18"/>
      <c r="BY327" s="18"/>
      <c r="BZ327" s="18"/>
      <c r="CA327" s="18"/>
      <c r="CB327" s="18"/>
      <c r="CC327" s="18"/>
      <c r="CD327" s="18"/>
      <c r="CE327" s="18"/>
      <c r="CF327" s="18"/>
      <c r="CG327" s="18"/>
      <c r="CH327" s="18"/>
      <c r="CI327" s="18"/>
    </row>
    <row r="328" spans="1:87" ht="14.25" customHeight="1" x14ac:dyDescent="0.25">
      <c r="A328" s="58">
        <v>470</v>
      </c>
      <c r="B328" s="59" t="s">
        <v>78</v>
      </c>
      <c r="C328" s="59" t="s">
        <v>26</v>
      </c>
      <c r="D328" s="59" t="s">
        <v>39</v>
      </c>
      <c r="E328" s="59"/>
      <c r="F328" s="59" t="s">
        <v>40</v>
      </c>
      <c r="G328" s="58">
        <v>1</v>
      </c>
      <c r="H328" s="58">
        <v>9</v>
      </c>
      <c r="I328" s="59" t="s">
        <v>154</v>
      </c>
      <c r="J328" s="58">
        <v>851786688</v>
      </c>
      <c r="K328" s="58">
        <v>0</v>
      </c>
      <c r="L328" s="58">
        <v>0</v>
      </c>
      <c r="M328" s="60">
        <v>0</v>
      </c>
      <c r="N328" s="60">
        <v>0</v>
      </c>
      <c r="O328" s="60">
        <v>0</v>
      </c>
      <c r="P328" s="60">
        <v>0</v>
      </c>
      <c r="Q328" s="60">
        <v>0</v>
      </c>
      <c r="R328" s="60">
        <v>0</v>
      </c>
      <c r="S328" s="60">
        <v>0</v>
      </c>
      <c r="T328" s="60">
        <v>0</v>
      </c>
      <c r="U328" s="60">
        <v>0</v>
      </c>
      <c r="V328" s="60">
        <v>0</v>
      </c>
      <c r="W328" s="59">
        <v>0</v>
      </c>
      <c r="X328" s="60">
        <v>0</v>
      </c>
      <c r="Y328" s="60">
        <v>0</v>
      </c>
      <c r="Z328" s="59">
        <f>SUM(M328:Y328)</f>
        <v>0</v>
      </c>
      <c r="AA328" s="59">
        <f>SUM(U328:X328)</f>
        <v>0</v>
      </c>
      <c r="AC328" s="59">
        <v>0</v>
      </c>
      <c r="AD328" s="58">
        <v>0</v>
      </c>
      <c r="AE328" s="58">
        <v>0</v>
      </c>
      <c r="AF328" s="58">
        <v>0</v>
      </c>
      <c r="AG328" s="58">
        <v>0</v>
      </c>
      <c r="AH328" s="59" t="s">
        <v>90</v>
      </c>
      <c r="AI328" s="58">
        <v>4</v>
      </c>
      <c r="AJ328" s="60"/>
      <c r="AK328" s="59" t="s">
        <v>218</v>
      </c>
      <c r="AL328" s="59">
        <f>IF(OR(NOT(ISBLANK(V328)),NOT(ISBLANK(W328)),NOT(ISBLANK(X328)),NOT(ISBLANK(Y328)),AD328=2,AD328=3),1,0)</f>
        <v>1</v>
      </c>
      <c r="AM328" s="59" t="s">
        <v>27</v>
      </c>
      <c r="AN328" s="59" t="s">
        <v>680</v>
      </c>
      <c r="AO328" s="58">
        <v>30</v>
      </c>
      <c r="AP328" s="59" t="s">
        <v>715</v>
      </c>
      <c r="AQ328" s="59" t="s">
        <v>716</v>
      </c>
      <c r="AR328" s="59" t="s">
        <v>27</v>
      </c>
      <c r="AS328" s="59" t="s">
        <v>717</v>
      </c>
      <c r="AT328" s="59" t="s">
        <v>692</v>
      </c>
      <c r="AU328" s="59" t="s">
        <v>695</v>
      </c>
      <c r="AV328" s="59" t="s">
        <v>27</v>
      </c>
      <c r="AW328" s="62"/>
      <c r="AX328" s="62" t="s">
        <v>746</v>
      </c>
      <c r="AY328" s="62">
        <v>9.0039999999999996</v>
      </c>
      <c r="AZ328" s="62" t="str">
        <f>IF(Z328&gt;0,AY328/Z328,"")</f>
        <v/>
      </c>
      <c r="BA328" s="62">
        <f>IF(AY328&gt;0,Z328/AY328,"")</f>
        <v>0</v>
      </c>
      <c r="BB328" s="62"/>
      <c r="BC328" s="62">
        <v>24</v>
      </c>
      <c r="BE328" s="62"/>
      <c r="BF328" s="62"/>
      <c r="BG328" s="62"/>
      <c r="BI328" s="18"/>
      <c r="BJ328" s="18"/>
      <c r="BL328" s="18"/>
      <c r="BM328" s="18"/>
      <c r="BN328" s="18"/>
      <c r="BO328" s="18"/>
      <c r="BP328" s="18"/>
      <c r="BQ328" s="18"/>
      <c r="BR328" s="18"/>
      <c r="BS328" s="18"/>
      <c r="BT328" s="18"/>
      <c r="BU328" s="18"/>
      <c r="BV328" s="18"/>
      <c r="BW328" s="18"/>
      <c r="BX328" s="18"/>
      <c r="BY328" s="18"/>
      <c r="BZ328" s="18"/>
      <c r="CA328" s="18"/>
      <c r="CB328" s="18"/>
      <c r="CC328" s="18"/>
      <c r="CD328" s="18"/>
      <c r="CE328" s="18"/>
      <c r="CF328" s="18"/>
      <c r="CG328" s="18"/>
      <c r="CH328" s="18"/>
      <c r="CI328" s="18"/>
    </row>
    <row r="329" spans="1:87" ht="14.25" customHeight="1" x14ac:dyDescent="0.25">
      <c r="A329" s="58">
        <v>475</v>
      </c>
      <c r="B329" s="59" t="s">
        <v>78</v>
      </c>
      <c r="C329" s="59" t="s">
        <v>28</v>
      </c>
      <c r="D329" s="59" t="s">
        <v>39</v>
      </c>
      <c r="E329" s="59"/>
      <c r="F329" s="59" t="s">
        <v>40</v>
      </c>
      <c r="G329" s="58">
        <v>1</v>
      </c>
      <c r="H329" s="58">
        <v>9</v>
      </c>
      <c r="I329" s="59" t="s">
        <v>158</v>
      </c>
      <c r="J329" s="58">
        <v>927618937</v>
      </c>
      <c r="K329" s="58">
        <v>62.153846153846203</v>
      </c>
      <c r="L329" s="58">
        <v>0.66328011611030502</v>
      </c>
      <c r="M329" s="58">
        <v>4</v>
      </c>
      <c r="N329" s="60">
        <v>0</v>
      </c>
      <c r="O329" s="60">
        <v>0</v>
      </c>
      <c r="P329" s="58">
        <v>11</v>
      </c>
      <c r="Q329" s="58">
        <v>7</v>
      </c>
      <c r="R329" s="58">
        <v>1</v>
      </c>
      <c r="S329" s="58">
        <v>7</v>
      </c>
      <c r="T329" s="58">
        <v>1</v>
      </c>
      <c r="U329" s="58">
        <v>2</v>
      </c>
      <c r="V329" s="58">
        <v>1.5</v>
      </c>
      <c r="W329" s="59">
        <v>0</v>
      </c>
      <c r="X329" s="58">
        <v>0.5</v>
      </c>
      <c r="Y329" s="58">
        <v>4</v>
      </c>
      <c r="Z329" s="59">
        <f>SUM(M329:Y329)</f>
        <v>39</v>
      </c>
      <c r="AA329" s="59">
        <f>SUM(U329:X329)</f>
        <v>4</v>
      </c>
      <c r="AB329" t="s">
        <v>102</v>
      </c>
      <c r="AC329" s="59">
        <v>0</v>
      </c>
      <c r="AD329" s="58">
        <v>1</v>
      </c>
      <c r="AE329" s="58">
        <v>5</v>
      </c>
      <c r="AF329" s="58">
        <v>0</v>
      </c>
      <c r="AG329" s="58">
        <v>9</v>
      </c>
      <c r="AH329" s="59" t="s">
        <v>90</v>
      </c>
      <c r="AI329" s="58">
        <v>4</v>
      </c>
      <c r="AJ329" s="58">
        <v>1</v>
      </c>
      <c r="AK329" s="59" t="s">
        <v>219</v>
      </c>
      <c r="AL329" s="59">
        <f>IF(OR(NOT(ISBLANK(V329)),NOT(ISBLANK(W329)),NOT(ISBLANK(X329)),NOT(ISBLANK(Y329)),AD329=2,AD329=3),1,0)</f>
        <v>1</v>
      </c>
      <c r="AM329" s="59" t="s">
        <v>27</v>
      </c>
      <c r="AN329" s="59" t="s">
        <v>673</v>
      </c>
      <c r="AO329" s="58">
        <v>25</v>
      </c>
      <c r="AP329" s="59" t="s">
        <v>677</v>
      </c>
      <c r="AQ329" s="59" t="s">
        <v>721</v>
      </c>
      <c r="AR329" s="59" t="s">
        <v>27</v>
      </c>
      <c r="AS329" s="59" t="s">
        <v>686</v>
      </c>
      <c r="AT329" s="59" t="s">
        <v>27</v>
      </c>
      <c r="AU329" s="59" t="s">
        <v>27</v>
      </c>
      <c r="AV329" s="59" t="s">
        <v>27</v>
      </c>
      <c r="AW329" s="62"/>
      <c r="AX329" s="62" t="s">
        <v>747</v>
      </c>
      <c r="AY329" s="62">
        <v>9.0020000000000007</v>
      </c>
      <c r="AZ329" s="62">
        <f>IF(Z329&gt;0,AY329/Z329,"")</f>
        <v>0.23082051282051283</v>
      </c>
      <c r="BA329" s="62">
        <f>IF(AY329&gt;0,Z329/AY329,"")</f>
        <v>4.3323705843145968</v>
      </c>
      <c r="BB329" s="62">
        <v>8.6389999999999993</v>
      </c>
      <c r="BC329" s="62">
        <v>57</v>
      </c>
      <c r="BD329">
        <v>0.62629834254143646</v>
      </c>
      <c r="BE329" s="62"/>
      <c r="BF329" s="62"/>
      <c r="BG329" s="62"/>
      <c r="BH329">
        <v>8.6389999999999993</v>
      </c>
      <c r="BI329" s="50"/>
      <c r="BJ329" s="50"/>
      <c r="BL329" s="50"/>
      <c r="BM329" s="50"/>
      <c r="BN329" s="50"/>
      <c r="BO329" s="50"/>
      <c r="BP329" s="50"/>
      <c r="BQ329" s="50"/>
      <c r="BR329" s="50"/>
      <c r="BS329" s="50"/>
      <c r="BT329" s="50"/>
      <c r="BU329" s="50"/>
      <c r="BV329" s="50"/>
      <c r="BW329" s="50"/>
      <c r="BX329" s="50"/>
      <c r="BY329" s="50"/>
      <c r="BZ329" s="50"/>
      <c r="CA329" s="50"/>
      <c r="CB329" s="50"/>
      <c r="CC329" s="50"/>
      <c r="CD329" s="50"/>
      <c r="CE329" s="50"/>
      <c r="CF329" s="50"/>
      <c r="CG329" s="50"/>
      <c r="CH329" s="50"/>
      <c r="CI329" s="50"/>
    </row>
    <row r="330" spans="1:87" ht="14.25" customHeight="1" x14ac:dyDescent="0.25">
      <c r="A330" s="58">
        <v>491</v>
      </c>
      <c r="B330" s="59" t="s">
        <v>78</v>
      </c>
      <c r="C330" s="59" t="s">
        <v>26</v>
      </c>
      <c r="D330" s="59" t="s">
        <v>39</v>
      </c>
      <c r="E330" s="59"/>
      <c r="F330" s="59" t="s">
        <v>40</v>
      </c>
      <c r="G330" s="58">
        <v>1</v>
      </c>
      <c r="H330" s="58">
        <v>9</v>
      </c>
      <c r="I330" s="59" t="s">
        <v>161</v>
      </c>
      <c r="J330" s="58">
        <v>1015887</v>
      </c>
      <c r="K330" s="58">
        <v>55.2</v>
      </c>
      <c r="L330" s="58">
        <v>0.28085106382978697</v>
      </c>
      <c r="M330" s="60">
        <v>0</v>
      </c>
      <c r="N330" s="60">
        <v>0</v>
      </c>
      <c r="O330" s="60">
        <v>0</v>
      </c>
      <c r="P330" s="60">
        <v>0</v>
      </c>
      <c r="Q330" s="60">
        <v>0</v>
      </c>
      <c r="R330" s="60">
        <v>0</v>
      </c>
      <c r="S330" s="60">
        <v>0</v>
      </c>
      <c r="T330" s="60">
        <v>0</v>
      </c>
      <c r="U330" s="60">
        <v>0</v>
      </c>
      <c r="V330" s="60">
        <v>0</v>
      </c>
      <c r="W330" s="59">
        <v>0</v>
      </c>
      <c r="X330" s="60">
        <v>0</v>
      </c>
      <c r="Y330" s="60">
        <v>0</v>
      </c>
      <c r="Z330" s="59">
        <f>SUM(M330:Y330)</f>
        <v>0</v>
      </c>
      <c r="AA330" s="59">
        <f>SUM(U330:X330)</f>
        <v>0</v>
      </c>
      <c r="AB330" t="s">
        <v>99</v>
      </c>
      <c r="AC330" s="59">
        <v>0</v>
      </c>
      <c r="AD330" s="58">
        <v>0</v>
      </c>
      <c r="AE330" s="58">
        <v>0</v>
      </c>
      <c r="AF330" s="58">
        <v>0</v>
      </c>
      <c r="AG330" s="58">
        <v>0</v>
      </c>
      <c r="AH330" s="59" t="s">
        <v>90</v>
      </c>
      <c r="AI330" s="58">
        <v>4</v>
      </c>
      <c r="AJ330" s="60"/>
      <c r="AK330" s="59" t="s">
        <v>145</v>
      </c>
      <c r="AL330" s="59">
        <f>IF(OR(NOT(ISBLANK(V330)),NOT(ISBLANK(W330)),NOT(ISBLANK(X330)),NOT(ISBLANK(Y330)),AD330=2,AD330=3),1,0)</f>
        <v>1</v>
      </c>
      <c r="AM330" s="59" t="s">
        <v>27</v>
      </c>
      <c r="AN330" s="59" t="s">
        <v>680</v>
      </c>
      <c r="AO330" s="58">
        <v>31</v>
      </c>
      <c r="AP330" s="59" t="s">
        <v>674</v>
      </c>
      <c r="AQ330" s="59" t="s">
        <v>722</v>
      </c>
      <c r="AR330" s="59" t="s">
        <v>27</v>
      </c>
      <c r="AS330" s="59" t="s">
        <v>723</v>
      </c>
      <c r="AT330" s="59" t="s">
        <v>27</v>
      </c>
      <c r="AU330" s="59" t="s">
        <v>27</v>
      </c>
      <c r="AV330" s="59" t="s">
        <v>27</v>
      </c>
      <c r="AW330" s="62"/>
      <c r="AX330" s="62" t="s">
        <v>748</v>
      </c>
      <c r="AY330" s="62">
        <v>9.0120000000000005</v>
      </c>
      <c r="AZ330" s="62" t="str">
        <f>IF(Z330&gt;0,AY330/Z330,"")</f>
        <v/>
      </c>
      <c r="BA330" s="62">
        <f>IF(AY330&gt;0,Z330/AY330,"")</f>
        <v>0</v>
      </c>
      <c r="BB330" s="62">
        <v>8.3510000000000009</v>
      </c>
      <c r="BC330" s="62">
        <v>57</v>
      </c>
      <c r="BE330" s="62"/>
      <c r="BF330" s="62"/>
      <c r="BG330" s="62"/>
      <c r="BH330">
        <v>8.3509999999999991</v>
      </c>
      <c r="BI330" s="50"/>
      <c r="BJ330" s="50"/>
      <c r="BL330" s="50"/>
      <c r="BM330" s="50"/>
      <c r="BN330" s="50"/>
      <c r="BO330" s="50"/>
      <c r="BP330" s="50"/>
      <c r="BQ330" s="50"/>
      <c r="BR330" s="50"/>
      <c r="BS330" s="50"/>
      <c r="BT330" s="50"/>
      <c r="BU330" s="50"/>
      <c r="BV330" s="50"/>
      <c r="BW330" s="50"/>
      <c r="BX330" s="50"/>
      <c r="BY330" s="50"/>
      <c r="BZ330" s="50"/>
      <c r="CA330" s="50"/>
      <c r="CB330" s="50"/>
      <c r="CC330" s="50"/>
      <c r="CD330" s="50"/>
      <c r="CE330" s="50"/>
      <c r="CF330" s="50"/>
      <c r="CG330" s="50"/>
      <c r="CH330" s="50"/>
      <c r="CI330" s="50"/>
    </row>
    <row r="331" spans="1:87" ht="14.25" customHeight="1" x14ac:dyDescent="0.25">
      <c r="A331" s="58">
        <v>496</v>
      </c>
      <c r="B331" s="59" t="s">
        <v>78</v>
      </c>
      <c r="C331" s="59" t="s">
        <v>28</v>
      </c>
      <c r="D331" s="59" t="s">
        <v>39</v>
      </c>
      <c r="E331" s="59"/>
      <c r="F331" s="59" t="s">
        <v>40</v>
      </c>
      <c r="G331" s="58">
        <v>1</v>
      </c>
      <c r="H331" s="58">
        <v>9</v>
      </c>
      <c r="I331" s="59" t="s">
        <v>165</v>
      </c>
      <c r="J331" s="58">
        <v>1412134207</v>
      </c>
      <c r="K331" s="58">
        <v>62.153846153846203</v>
      </c>
      <c r="L331" s="58">
        <v>0.66328011611030502</v>
      </c>
      <c r="M331" s="58">
        <v>3</v>
      </c>
      <c r="N331" s="60">
        <v>0</v>
      </c>
      <c r="O331" s="60">
        <v>0</v>
      </c>
      <c r="P331" s="58">
        <v>7</v>
      </c>
      <c r="Q331" s="58">
        <v>3</v>
      </c>
      <c r="R331" s="58">
        <v>1</v>
      </c>
      <c r="S331" s="58">
        <v>3</v>
      </c>
      <c r="T331" s="58">
        <v>1</v>
      </c>
      <c r="U331" s="58">
        <v>3</v>
      </c>
      <c r="V331" s="60">
        <v>0</v>
      </c>
      <c r="W331" s="59">
        <v>0</v>
      </c>
      <c r="X331" s="60">
        <v>0</v>
      </c>
      <c r="Y331" s="58">
        <v>3</v>
      </c>
      <c r="Z331" s="59">
        <f>SUM(M331:Y331)</f>
        <v>24</v>
      </c>
      <c r="AA331" s="59">
        <f>SUM(U331:X331)</f>
        <v>3</v>
      </c>
      <c r="AB331" t="s">
        <v>102</v>
      </c>
      <c r="AC331" s="59">
        <v>0</v>
      </c>
      <c r="AD331" s="58">
        <v>4</v>
      </c>
      <c r="AE331" s="58">
        <v>0</v>
      </c>
      <c r="AF331" s="58">
        <v>0</v>
      </c>
      <c r="AG331" s="58">
        <v>10</v>
      </c>
      <c r="AH331" s="59" t="s">
        <v>90</v>
      </c>
      <c r="AI331" s="58">
        <v>4</v>
      </c>
      <c r="AJ331" s="60"/>
      <c r="AK331" s="59" t="s">
        <v>220</v>
      </c>
      <c r="AL331" s="59">
        <f>IF(OR(NOT(ISBLANK(V331)),NOT(ISBLANK(W331)),NOT(ISBLANK(X331)),NOT(ISBLANK(Y331)),AD331=2,AD331=3),1,0)</f>
        <v>1</v>
      </c>
      <c r="AM331" s="59" t="s">
        <v>27</v>
      </c>
      <c r="AN331" s="59" t="s">
        <v>680</v>
      </c>
      <c r="AO331" s="58">
        <v>25</v>
      </c>
      <c r="AP331" s="59" t="s">
        <v>677</v>
      </c>
      <c r="AQ331" s="59" t="s">
        <v>705</v>
      </c>
      <c r="AR331" s="59" t="s">
        <v>27</v>
      </c>
      <c r="AS331" s="59" t="s">
        <v>27</v>
      </c>
      <c r="AT331" s="59" t="s">
        <v>27</v>
      </c>
      <c r="AU331" s="59" t="s">
        <v>27</v>
      </c>
      <c r="AV331" s="59" t="s">
        <v>27</v>
      </c>
      <c r="AW331" s="62"/>
      <c r="AX331" s="62" t="s">
        <v>747</v>
      </c>
      <c r="AY331" s="62">
        <v>9.0020000000000007</v>
      </c>
      <c r="AZ331" s="62">
        <f>IF(Z331&gt;0,AY331/Z331,"")</f>
        <v>0.37508333333333338</v>
      </c>
      <c r="BA331" s="62">
        <f>IF(AY331&gt;0,Z331/AY331,"")</f>
        <v>2.6660742057320594</v>
      </c>
      <c r="BB331" s="62">
        <v>6.5179999999999998</v>
      </c>
      <c r="BC331" s="62">
        <v>0</v>
      </c>
      <c r="BD331">
        <v>6.3354451483827942E-3</v>
      </c>
      <c r="BE331" s="62"/>
      <c r="BF331" s="62"/>
      <c r="BG331" s="62"/>
      <c r="BH331">
        <v>6.5179999999999998</v>
      </c>
      <c r="BI331" s="18"/>
      <c r="BJ331" s="18"/>
      <c r="BL331" s="18"/>
      <c r="BM331" s="18"/>
      <c r="BN331" s="18"/>
      <c r="BO331" s="18"/>
      <c r="BP331" s="18"/>
      <c r="BQ331" s="18"/>
      <c r="BR331" s="18"/>
      <c r="BS331" s="18"/>
      <c r="BT331" s="18"/>
      <c r="BU331" s="18"/>
      <c r="BV331" s="18"/>
      <c r="BW331" s="18"/>
      <c r="BX331" s="18"/>
      <c r="BY331" s="18"/>
      <c r="BZ331" s="18"/>
      <c r="CA331" s="18"/>
      <c r="CB331" s="18"/>
      <c r="CC331" s="18"/>
      <c r="CD331" s="18"/>
      <c r="CE331" s="18"/>
      <c r="CF331" s="18"/>
      <c r="CG331" s="18"/>
      <c r="CH331" s="18"/>
      <c r="CI331" s="18"/>
    </row>
    <row r="332" spans="1:87" ht="14.25" customHeight="1" x14ac:dyDescent="0.25">
      <c r="A332" s="58">
        <v>512</v>
      </c>
      <c r="B332" s="59" t="s">
        <v>78</v>
      </c>
      <c r="C332" s="59" t="s">
        <v>28</v>
      </c>
      <c r="D332" s="59" t="s">
        <v>39</v>
      </c>
      <c r="E332" s="59"/>
      <c r="F332" s="59" t="s">
        <v>40</v>
      </c>
      <c r="G332" s="58">
        <v>1</v>
      </c>
      <c r="H332" s="58">
        <v>9</v>
      </c>
      <c r="I332" s="59" t="s">
        <v>167</v>
      </c>
      <c r="J332" s="58">
        <v>912215825</v>
      </c>
      <c r="K332" s="58">
        <v>42.769230769230802</v>
      </c>
      <c r="L332" s="58">
        <v>0.29753265602322199</v>
      </c>
      <c r="M332" s="58">
        <v>1</v>
      </c>
      <c r="N332" s="60">
        <v>0</v>
      </c>
      <c r="O332" s="60">
        <v>0</v>
      </c>
      <c r="P332" s="58">
        <v>3</v>
      </c>
      <c r="Q332" s="58">
        <v>2</v>
      </c>
      <c r="R332" s="58">
        <v>1</v>
      </c>
      <c r="S332" s="58">
        <v>2</v>
      </c>
      <c r="T332" s="58">
        <v>1</v>
      </c>
      <c r="U332" s="60">
        <v>0</v>
      </c>
      <c r="V332" s="60">
        <v>0</v>
      </c>
      <c r="W332" s="59">
        <v>0</v>
      </c>
      <c r="X332" s="60">
        <v>0</v>
      </c>
      <c r="Y332" s="60">
        <v>0</v>
      </c>
      <c r="Z332" s="59">
        <f>SUM(M332:Y332)</f>
        <v>10</v>
      </c>
      <c r="AA332" s="59">
        <f>SUM(U332:X332)</f>
        <v>0</v>
      </c>
      <c r="AB332" t="s">
        <v>99</v>
      </c>
      <c r="AC332" s="59">
        <v>0</v>
      </c>
      <c r="AD332" s="58">
        <v>2</v>
      </c>
      <c r="AE332" s="58">
        <v>2</v>
      </c>
      <c r="AF332" s="58">
        <v>0</v>
      </c>
      <c r="AG332" s="58">
        <v>9</v>
      </c>
      <c r="AH332" s="59" t="s">
        <v>159</v>
      </c>
      <c r="AI332" s="58">
        <v>2</v>
      </c>
      <c r="AJ332" s="58">
        <v>1</v>
      </c>
      <c r="AK332" s="59" t="s">
        <v>221</v>
      </c>
      <c r="AL332" s="59">
        <f>IF(OR(NOT(ISBLANK(V332)),NOT(ISBLANK(W332)),NOT(ISBLANK(X332)),NOT(ISBLANK(Y332)),AD332=2,AD332=3),1,0)</f>
        <v>1</v>
      </c>
      <c r="AM332" s="59" t="s">
        <v>27</v>
      </c>
      <c r="AN332" s="59" t="s">
        <v>680</v>
      </c>
      <c r="AO332" s="63">
        <v>28</v>
      </c>
      <c r="AP332" s="63" t="s">
        <v>677</v>
      </c>
      <c r="AQ332" s="63" t="s">
        <v>691</v>
      </c>
      <c r="AR332" s="63"/>
      <c r="AS332" s="63"/>
      <c r="AT332" s="63"/>
      <c r="AU332" s="63"/>
      <c r="AV332" s="63"/>
      <c r="AW332" s="62"/>
      <c r="AX332" s="62" t="s">
        <v>747</v>
      </c>
      <c r="AY332" s="62">
        <v>8.9990000000000006</v>
      </c>
      <c r="AZ332" s="62">
        <f>IF(Z332&gt;0,AY332/Z332,"")</f>
        <v>0.89990000000000003</v>
      </c>
      <c r="BA332" s="62">
        <f>IF(AY332&gt;0,Z332/AY332,"")</f>
        <v>1.1112345816201799</v>
      </c>
      <c r="BB332" s="62">
        <v>7.3900000000000006</v>
      </c>
      <c r="BC332" s="62">
        <v>57</v>
      </c>
      <c r="BD332">
        <v>0</v>
      </c>
      <c r="BE332" s="62" t="s">
        <v>767</v>
      </c>
      <c r="BF332" s="62"/>
      <c r="BG332" s="62">
        <v>1</v>
      </c>
      <c r="BH332">
        <v>7.39</v>
      </c>
      <c r="BI332" s="18"/>
      <c r="BJ332" s="18"/>
      <c r="BL332" s="18"/>
      <c r="BM332" s="18"/>
      <c r="BN332" s="18"/>
      <c r="BO332" s="18"/>
      <c r="BP332" s="18"/>
      <c r="BQ332" s="18"/>
      <c r="BR332" s="18"/>
      <c r="BS332" s="18"/>
      <c r="BT332" s="18"/>
      <c r="BU332" s="18"/>
      <c r="BV332" s="18"/>
      <c r="BW332" s="18"/>
      <c r="BX332" s="18"/>
      <c r="BY332" s="18"/>
      <c r="BZ332" s="18"/>
      <c r="CA332" s="18"/>
      <c r="CB332" s="18"/>
      <c r="CC332" s="18"/>
      <c r="CD332" s="18"/>
      <c r="CE332" s="18"/>
      <c r="CF332" s="18"/>
      <c r="CG332" s="18"/>
      <c r="CH332" s="18"/>
      <c r="CI332" s="18"/>
    </row>
    <row r="333" spans="1:87" ht="14.25" customHeight="1" x14ac:dyDescent="0.25">
      <c r="A333" s="58">
        <v>516</v>
      </c>
      <c r="B333" s="59" t="s">
        <v>78</v>
      </c>
      <c r="C333" s="59" t="s">
        <v>28</v>
      </c>
      <c r="D333" s="59" t="s">
        <v>39</v>
      </c>
      <c r="E333" s="59"/>
      <c r="F333" s="59" t="s">
        <v>40</v>
      </c>
      <c r="G333" s="58">
        <v>1</v>
      </c>
      <c r="H333" s="58">
        <v>9</v>
      </c>
      <c r="I333" s="59" t="s">
        <v>169</v>
      </c>
      <c r="J333" s="58">
        <v>178114327</v>
      </c>
      <c r="K333" s="58">
        <v>42.769230769230802</v>
      </c>
      <c r="L333" s="58">
        <v>0.29753265602322199</v>
      </c>
      <c r="M333" s="58">
        <v>1</v>
      </c>
      <c r="N333" s="60">
        <v>0</v>
      </c>
      <c r="O333" s="60">
        <v>0</v>
      </c>
      <c r="P333" s="58">
        <v>2</v>
      </c>
      <c r="Q333" s="58">
        <v>1</v>
      </c>
      <c r="R333" s="58">
        <v>1</v>
      </c>
      <c r="S333" s="58">
        <v>1</v>
      </c>
      <c r="T333" s="58">
        <v>1</v>
      </c>
      <c r="U333" s="60">
        <v>0</v>
      </c>
      <c r="V333" s="60">
        <v>0</v>
      </c>
      <c r="W333" s="61">
        <v>1</v>
      </c>
      <c r="X333" s="60">
        <v>0</v>
      </c>
      <c r="Y333" s="58">
        <v>1</v>
      </c>
      <c r="Z333" s="59">
        <f>SUM(M333:Y333)</f>
        <v>9</v>
      </c>
      <c r="AA333" s="59">
        <f>SUM(U333:X333)</f>
        <v>1</v>
      </c>
      <c r="AB333" t="s">
        <v>99</v>
      </c>
      <c r="AC333" s="59">
        <v>0</v>
      </c>
      <c r="AD333" s="58">
        <v>0</v>
      </c>
      <c r="AE333" s="58">
        <v>0</v>
      </c>
      <c r="AF333" s="58">
        <v>0</v>
      </c>
      <c r="AG333" s="58">
        <v>1</v>
      </c>
      <c r="AH333" s="59" t="s">
        <v>90</v>
      </c>
      <c r="AI333" s="58">
        <v>4</v>
      </c>
      <c r="AJ333" s="60"/>
      <c r="AK333" s="59" t="s">
        <v>222</v>
      </c>
      <c r="AL333" s="59">
        <f>IF(OR(NOT(ISBLANK(V333)),NOT(ISBLANK(W333)),NOT(ISBLANK(X333)),NOT(ISBLANK(Y333)),AD333=2,AD333=3),1,0)</f>
        <v>1</v>
      </c>
      <c r="AM333" s="59" t="s">
        <v>27</v>
      </c>
      <c r="AN333" s="59" t="s">
        <v>680</v>
      </c>
      <c r="AO333" s="58">
        <v>31</v>
      </c>
      <c r="AP333" s="59" t="s">
        <v>677</v>
      </c>
      <c r="AQ333" s="59" t="s">
        <v>694</v>
      </c>
      <c r="AR333" s="59" t="s">
        <v>27</v>
      </c>
      <c r="AS333" s="59" t="s">
        <v>27</v>
      </c>
      <c r="AT333" s="59" t="s">
        <v>692</v>
      </c>
      <c r="AU333" s="59" t="s">
        <v>27</v>
      </c>
      <c r="AV333" s="59" t="s">
        <v>27</v>
      </c>
      <c r="AW333" s="62"/>
      <c r="AX333" s="62" t="s">
        <v>746</v>
      </c>
      <c r="AY333" s="62">
        <v>9.0009999999999994</v>
      </c>
      <c r="AZ333" s="62">
        <f>IF(Z333&gt;0,AY333/Z333,"")</f>
        <v>1.000111111111111</v>
      </c>
      <c r="BA333" s="62">
        <f>IF(AY333&gt;0,Z333/AY333,"")</f>
        <v>0.9998889012331964</v>
      </c>
      <c r="BB333" s="62">
        <v>8.9280000000000008</v>
      </c>
      <c r="BC333" s="62">
        <v>23</v>
      </c>
      <c r="BD333">
        <v>0.12363067292644757</v>
      </c>
      <c r="BE333" s="62"/>
      <c r="BF333" s="62"/>
      <c r="BG333" s="62"/>
      <c r="BH333">
        <v>8.9280000000000008</v>
      </c>
      <c r="BI333" s="50"/>
      <c r="BJ333" s="50"/>
      <c r="BL333" s="50"/>
      <c r="BM333" s="50"/>
      <c r="BN333" s="50"/>
      <c r="BO333" s="50"/>
      <c r="BP333" s="50"/>
      <c r="BQ333" s="50"/>
      <c r="BR333" s="50"/>
      <c r="BS333" s="50"/>
      <c r="BT333" s="50"/>
      <c r="BU333" s="50"/>
      <c r="BV333" s="50"/>
      <c r="BW333" s="50"/>
      <c r="BX333" s="50"/>
      <c r="BY333" s="50"/>
      <c r="BZ333" s="50"/>
      <c r="CA333" s="50"/>
      <c r="CB333" s="50"/>
      <c r="CC333" s="50"/>
      <c r="CD333" s="50"/>
      <c r="CE333" s="50"/>
      <c r="CF333" s="50"/>
      <c r="CG333" s="50"/>
      <c r="CH333" s="50"/>
      <c r="CI333" s="50"/>
    </row>
    <row r="334" spans="1:87" ht="14.25" customHeight="1" x14ac:dyDescent="0.25">
      <c r="A334" s="58">
        <v>532</v>
      </c>
      <c r="B334" s="59" t="s">
        <v>78</v>
      </c>
      <c r="C334" s="59" t="s">
        <v>28</v>
      </c>
      <c r="D334" s="59" t="s">
        <v>39</v>
      </c>
      <c r="E334" s="59"/>
      <c r="F334" s="59" t="s">
        <v>40</v>
      </c>
      <c r="G334" s="58">
        <v>1</v>
      </c>
      <c r="H334" s="58">
        <v>9</v>
      </c>
      <c r="I334" s="59" t="s">
        <v>171</v>
      </c>
      <c r="J334" s="58">
        <v>8518124088</v>
      </c>
      <c r="K334" s="58">
        <v>62.153846153846203</v>
      </c>
      <c r="L334" s="58">
        <v>0.66328011611030502</v>
      </c>
      <c r="M334" s="60">
        <v>0</v>
      </c>
      <c r="N334" s="60">
        <v>0</v>
      </c>
      <c r="O334" s="60">
        <v>0</v>
      </c>
      <c r="P334" s="60">
        <v>0</v>
      </c>
      <c r="Q334" s="60">
        <v>0</v>
      </c>
      <c r="R334" s="60">
        <v>0</v>
      </c>
      <c r="S334" s="60">
        <v>0</v>
      </c>
      <c r="T334" s="60">
        <v>0</v>
      </c>
      <c r="U334" s="60">
        <v>0</v>
      </c>
      <c r="V334" s="60">
        <v>0</v>
      </c>
      <c r="W334" s="59">
        <v>0</v>
      </c>
      <c r="X334" s="60">
        <v>0</v>
      </c>
      <c r="Y334" s="60">
        <v>0</v>
      </c>
      <c r="Z334" s="59">
        <f>SUM(M334:Y334)</f>
        <v>0</v>
      </c>
      <c r="AA334" s="59">
        <f>SUM(U334:X334)</f>
        <v>0</v>
      </c>
      <c r="AB334" t="s">
        <v>102</v>
      </c>
      <c r="AC334" s="59">
        <v>0</v>
      </c>
      <c r="AD334" s="58">
        <v>0</v>
      </c>
      <c r="AE334" s="58">
        <v>0</v>
      </c>
      <c r="AF334" s="58">
        <v>0</v>
      </c>
      <c r="AG334" s="58">
        <v>0</v>
      </c>
      <c r="AH334" s="59" t="s">
        <v>90</v>
      </c>
      <c r="AI334" s="58">
        <v>4</v>
      </c>
      <c r="AJ334" s="60"/>
      <c r="AK334" s="59" t="s">
        <v>223</v>
      </c>
      <c r="AL334" s="59">
        <f>IF(OR(NOT(ISBLANK(V334)),NOT(ISBLANK(W334)),NOT(ISBLANK(X334)),NOT(ISBLANK(Y334)),AD334=2,AD334=3),1,0)</f>
        <v>1</v>
      </c>
      <c r="AM334" s="59" t="s">
        <v>27</v>
      </c>
      <c r="AN334" s="59" t="s">
        <v>680</v>
      </c>
      <c r="AO334" s="58">
        <v>25</v>
      </c>
      <c r="AP334" s="59" t="s">
        <v>677</v>
      </c>
      <c r="AQ334" s="59" t="s">
        <v>725</v>
      </c>
      <c r="AR334" s="59" t="s">
        <v>27</v>
      </c>
      <c r="AS334" s="59" t="s">
        <v>726</v>
      </c>
      <c r="AT334" s="59" t="s">
        <v>27</v>
      </c>
      <c r="AU334" s="59" t="s">
        <v>27</v>
      </c>
      <c r="AV334" s="59" t="s">
        <v>27</v>
      </c>
      <c r="AW334" s="62"/>
      <c r="AX334" s="62" t="s">
        <v>748</v>
      </c>
      <c r="AY334" s="62">
        <v>6.1879999999999997</v>
      </c>
      <c r="AZ334" s="62" t="str">
        <f>IF(Z334&gt;0,AY334/Z334,"")</f>
        <v/>
      </c>
      <c r="BA334" s="62">
        <f>IF(AY334&gt;0,Z334/AY334,"")</f>
        <v>0</v>
      </c>
      <c r="BB334" s="62">
        <v>4.907</v>
      </c>
      <c r="BC334" s="62">
        <v>98</v>
      </c>
      <c r="BE334" s="62"/>
      <c r="BF334" s="62"/>
      <c r="BG334" s="62"/>
      <c r="BH334">
        <v>4.907</v>
      </c>
      <c r="BI334" s="50"/>
      <c r="BJ334" s="50"/>
      <c r="BL334" s="50"/>
      <c r="BM334" s="50"/>
      <c r="BN334" s="50"/>
      <c r="BO334" s="50"/>
      <c r="BP334" s="50"/>
      <c r="BQ334" s="50"/>
      <c r="BR334" s="50"/>
      <c r="BS334" s="50"/>
      <c r="BT334" s="50"/>
      <c r="BU334" s="50"/>
      <c r="BV334" s="50"/>
      <c r="BW334" s="50"/>
      <c r="BX334" s="50"/>
      <c r="BY334" s="50"/>
      <c r="BZ334" s="50"/>
      <c r="CA334" s="50"/>
      <c r="CB334" s="50"/>
      <c r="CC334" s="50"/>
      <c r="CD334" s="50"/>
      <c r="CE334" s="50"/>
      <c r="CF334" s="50"/>
      <c r="CG334" s="50"/>
      <c r="CH334" s="50"/>
      <c r="CI334" s="50"/>
    </row>
    <row r="335" spans="1:87" ht="14.25" customHeight="1" x14ac:dyDescent="0.25">
      <c r="A335" s="58">
        <v>548</v>
      </c>
      <c r="B335" s="59" t="s">
        <v>78</v>
      </c>
      <c r="C335" s="59" t="s">
        <v>26</v>
      </c>
      <c r="D335" s="59" t="s">
        <v>39</v>
      </c>
      <c r="E335" s="59"/>
      <c r="F335" s="59" t="s">
        <v>40</v>
      </c>
      <c r="G335" s="58">
        <v>1</v>
      </c>
      <c r="H335" s="58">
        <v>9</v>
      </c>
      <c r="I335" s="59" t="s">
        <v>172</v>
      </c>
      <c r="J335" s="58">
        <v>8517821164</v>
      </c>
      <c r="K335" s="58">
        <v>72.599999999999994</v>
      </c>
      <c r="L335" s="58">
        <v>0.65106382978723398</v>
      </c>
      <c r="M335" s="58">
        <v>1</v>
      </c>
      <c r="N335" s="60">
        <v>0</v>
      </c>
      <c r="O335" s="60">
        <v>0</v>
      </c>
      <c r="P335" s="58">
        <v>1</v>
      </c>
      <c r="Q335" s="60">
        <v>0</v>
      </c>
      <c r="R335" s="58">
        <v>1</v>
      </c>
      <c r="S335" s="60">
        <v>0</v>
      </c>
      <c r="T335" s="58">
        <v>1</v>
      </c>
      <c r="U335" s="60">
        <v>0</v>
      </c>
      <c r="V335" s="60">
        <v>0</v>
      </c>
      <c r="W335" s="59">
        <v>0</v>
      </c>
      <c r="X335" s="60">
        <v>0</v>
      </c>
      <c r="Y335" s="60">
        <v>0</v>
      </c>
      <c r="Z335" s="59">
        <f>SUM(M335:Y335)</f>
        <v>4</v>
      </c>
      <c r="AA335" s="59">
        <f>SUM(U335:X335)</f>
        <v>0</v>
      </c>
      <c r="AB335" t="s">
        <v>89</v>
      </c>
      <c r="AC335" s="59">
        <v>0</v>
      </c>
      <c r="AD335" s="58">
        <v>0</v>
      </c>
      <c r="AE335" s="58">
        <v>0</v>
      </c>
      <c r="AF335" s="58">
        <v>0</v>
      </c>
      <c r="AG335" s="58">
        <v>1</v>
      </c>
      <c r="AH335" s="59" t="s">
        <v>90</v>
      </c>
      <c r="AI335" s="58">
        <v>4</v>
      </c>
      <c r="AJ335" s="60"/>
      <c r="AK335" s="59" t="s">
        <v>224</v>
      </c>
      <c r="AL335" s="59">
        <f>IF(OR(NOT(ISBLANK(V335)),NOT(ISBLANK(W335)),NOT(ISBLANK(X335)),NOT(ISBLANK(Y335)),AD335=2,AD335=3),1,0)</f>
        <v>1</v>
      </c>
      <c r="AM335" s="59" t="s">
        <v>27</v>
      </c>
      <c r="AN335" s="59" t="s">
        <v>680</v>
      </c>
      <c r="AO335" s="58">
        <v>29</v>
      </c>
      <c r="AP335" s="59" t="s">
        <v>674</v>
      </c>
      <c r="AQ335" s="59" t="s">
        <v>691</v>
      </c>
      <c r="AR335" s="59" t="s">
        <v>695</v>
      </c>
      <c r="AS335" s="59" t="s">
        <v>727</v>
      </c>
      <c r="AT335" s="59" t="s">
        <v>27</v>
      </c>
      <c r="AU335" s="59" t="s">
        <v>27</v>
      </c>
      <c r="AV335" s="59" t="s">
        <v>27</v>
      </c>
      <c r="AW335" s="62"/>
      <c r="AX335" s="62" t="s">
        <v>748</v>
      </c>
      <c r="AY335" s="62">
        <v>8.2910000000000004</v>
      </c>
      <c r="AZ335" s="62">
        <f>IF(Z335&gt;0,AY335/Z335,"")</f>
        <v>2.0727500000000001</v>
      </c>
      <c r="BA335" s="62">
        <f>IF(AY335&gt;0,Z335/AY335,"")</f>
        <v>0.48245085031962365</v>
      </c>
      <c r="BB335" s="62">
        <v>7.37</v>
      </c>
      <c r="BC335" s="62">
        <v>23</v>
      </c>
      <c r="BD335">
        <v>0</v>
      </c>
      <c r="BE335" s="62"/>
      <c r="BF335" s="62"/>
      <c r="BG335" s="62"/>
      <c r="BH335">
        <v>7.37</v>
      </c>
      <c r="BI335" s="18"/>
      <c r="BJ335" s="18"/>
      <c r="BL335" s="18"/>
      <c r="BM335" s="18"/>
      <c r="BN335" s="18"/>
      <c r="BO335" s="18"/>
      <c r="BP335" s="18"/>
      <c r="BQ335" s="18"/>
      <c r="BR335" s="18"/>
      <c r="BS335" s="18"/>
      <c r="BT335" s="18"/>
      <c r="BU335" s="18"/>
      <c r="BV335" s="18"/>
      <c r="BW335" s="18"/>
      <c r="BX335" s="18"/>
      <c r="BY335" s="18"/>
      <c r="BZ335" s="18"/>
      <c r="CA335" s="18"/>
      <c r="CB335" s="18"/>
      <c r="CC335" s="18"/>
      <c r="CD335" s="18"/>
      <c r="CE335" s="18"/>
      <c r="CF335" s="18"/>
      <c r="CG335" s="18"/>
      <c r="CH335" s="18"/>
      <c r="CI335" s="18"/>
    </row>
    <row r="336" spans="1:87" ht="14.25" customHeight="1" x14ac:dyDescent="0.25">
      <c r="A336" s="58">
        <v>564</v>
      </c>
      <c r="B336" s="59" t="s">
        <v>78</v>
      </c>
      <c r="C336" s="59" t="s">
        <v>28</v>
      </c>
      <c r="D336" s="59" t="s">
        <v>39</v>
      </c>
      <c r="E336" s="59"/>
      <c r="F336" s="59" t="s">
        <v>40</v>
      </c>
      <c r="G336" s="58">
        <v>1</v>
      </c>
      <c r="H336" s="58">
        <v>9</v>
      </c>
      <c r="I336" s="59" t="s">
        <v>173</v>
      </c>
      <c r="J336" s="58">
        <v>79215167188</v>
      </c>
      <c r="K336" s="58">
        <v>42.769230769230802</v>
      </c>
      <c r="L336" s="58">
        <v>0.29753265602322199</v>
      </c>
      <c r="M336" s="60">
        <v>0</v>
      </c>
      <c r="N336" s="60">
        <v>0</v>
      </c>
      <c r="O336" s="60">
        <v>0</v>
      </c>
      <c r="P336" s="60">
        <v>0</v>
      </c>
      <c r="Q336" s="60">
        <v>0</v>
      </c>
      <c r="R336" s="60">
        <v>0</v>
      </c>
      <c r="S336" s="60">
        <v>0</v>
      </c>
      <c r="T336" s="60">
        <v>0</v>
      </c>
      <c r="U336" s="60">
        <v>0</v>
      </c>
      <c r="V336" s="60">
        <v>0</v>
      </c>
      <c r="W336" s="59">
        <v>0</v>
      </c>
      <c r="X336" s="60">
        <v>0</v>
      </c>
      <c r="Y336" s="60">
        <v>0</v>
      </c>
      <c r="Z336" s="59">
        <f>SUM(M336:Y336)</f>
        <v>0</v>
      </c>
      <c r="AA336" s="59">
        <f>SUM(U336:X336)</f>
        <v>0</v>
      </c>
      <c r="AB336" t="s">
        <v>99</v>
      </c>
      <c r="AC336" s="59">
        <v>0</v>
      </c>
      <c r="AD336" s="58">
        <v>0</v>
      </c>
      <c r="AE336" s="58">
        <v>0</v>
      </c>
      <c r="AF336" s="58">
        <v>0</v>
      </c>
      <c r="AG336" s="58">
        <v>0</v>
      </c>
      <c r="AH336" s="59" t="s">
        <v>90</v>
      </c>
      <c r="AI336" s="58">
        <v>4</v>
      </c>
      <c r="AJ336" s="60"/>
      <c r="AK336" s="59" t="s">
        <v>100</v>
      </c>
      <c r="AL336" s="59">
        <f>IF(OR(NOT(ISBLANK(V336)),NOT(ISBLANK(W336)),NOT(ISBLANK(X336)),NOT(ISBLANK(Y336)),AD336=2,AD336=3),1,0)</f>
        <v>1</v>
      </c>
      <c r="AM336" s="59" t="s">
        <v>27</v>
      </c>
      <c r="AN336" s="59" t="s">
        <v>673</v>
      </c>
      <c r="AO336" s="58">
        <v>18</v>
      </c>
      <c r="AP336" s="59" t="s">
        <v>677</v>
      </c>
      <c r="AQ336" s="59" t="s">
        <v>728</v>
      </c>
      <c r="AR336" s="59" t="s">
        <v>27</v>
      </c>
      <c r="AS336" s="59" t="s">
        <v>686</v>
      </c>
      <c r="AT336" s="59" t="s">
        <v>27</v>
      </c>
      <c r="AU336" s="59" t="s">
        <v>27</v>
      </c>
      <c r="AV336" s="59" t="s">
        <v>27</v>
      </c>
      <c r="AW336" s="62"/>
      <c r="AX336" s="62" t="s">
        <v>747</v>
      </c>
      <c r="AY336" s="62">
        <v>9</v>
      </c>
      <c r="AZ336" s="62" t="str">
        <f>IF(Z336&gt;0,AY336/Z336,"")</f>
        <v/>
      </c>
      <c r="BA336" s="62">
        <f>IF(AY336&gt;0,Z336/AY336,"")</f>
        <v>0</v>
      </c>
      <c r="BB336" s="62">
        <v>8.2900000000000009</v>
      </c>
      <c r="BC336" s="62">
        <v>23</v>
      </c>
      <c r="BE336" s="62"/>
      <c r="BF336" s="62"/>
      <c r="BG336" s="62"/>
      <c r="BH336">
        <v>8.2900000000000009</v>
      </c>
      <c r="BI336" s="18"/>
      <c r="BJ336" s="18"/>
      <c r="BL336" s="18"/>
      <c r="BM336" s="18"/>
      <c r="BN336" s="18"/>
      <c r="BO336" s="18"/>
      <c r="BP336" s="18"/>
      <c r="BQ336" s="18"/>
      <c r="BR336" s="18"/>
      <c r="BS336" s="18"/>
      <c r="BT336" s="18"/>
      <c r="BU336" s="18"/>
      <c r="BV336" s="18"/>
      <c r="BW336" s="18"/>
      <c r="BX336" s="18"/>
      <c r="BY336" s="18"/>
      <c r="BZ336" s="18"/>
      <c r="CA336" s="18"/>
      <c r="CB336" s="18"/>
      <c r="CC336" s="18"/>
      <c r="CD336" s="18"/>
      <c r="CE336" s="18"/>
      <c r="CF336" s="18"/>
      <c r="CG336" s="18"/>
      <c r="CH336" s="18"/>
      <c r="CI336" s="18"/>
    </row>
    <row r="337" spans="1:87" ht="14.25" customHeight="1" x14ac:dyDescent="0.25">
      <c r="A337" s="58">
        <v>6</v>
      </c>
      <c r="B337" s="59" t="s">
        <v>78</v>
      </c>
      <c r="C337" s="59" t="s">
        <v>28</v>
      </c>
      <c r="D337" s="59" t="s">
        <v>41</v>
      </c>
      <c r="E337" s="59"/>
      <c r="F337" s="59" t="s">
        <v>32</v>
      </c>
      <c r="G337" s="58">
        <v>14</v>
      </c>
      <c r="H337" s="58">
        <v>13</v>
      </c>
      <c r="I337" s="59" t="s">
        <v>92</v>
      </c>
      <c r="J337" s="58">
        <v>9165180138</v>
      </c>
      <c r="K337" s="58">
        <v>0</v>
      </c>
      <c r="L337" s="58">
        <v>0</v>
      </c>
      <c r="M337" s="58">
        <v>2</v>
      </c>
      <c r="N337" s="60">
        <v>0</v>
      </c>
      <c r="O337" s="58">
        <v>3</v>
      </c>
      <c r="P337" s="58">
        <v>10</v>
      </c>
      <c r="Q337" s="58">
        <v>8</v>
      </c>
      <c r="R337" s="60">
        <v>0</v>
      </c>
      <c r="S337" s="58">
        <v>8</v>
      </c>
      <c r="T337" s="58">
        <v>1</v>
      </c>
      <c r="U337" s="58">
        <v>3</v>
      </c>
      <c r="V337" s="58">
        <v>3.5</v>
      </c>
      <c r="W337" s="59">
        <v>0</v>
      </c>
      <c r="X337" s="58">
        <v>0.5</v>
      </c>
      <c r="Y337" s="58">
        <v>7</v>
      </c>
      <c r="Z337" s="59">
        <f>SUM(M337:Y337)</f>
        <v>46</v>
      </c>
      <c r="AA337" s="59">
        <f>SUM(U337:X337)</f>
        <v>7</v>
      </c>
      <c r="AC337" s="59">
        <v>0</v>
      </c>
      <c r="AD337" s="58">
        <v>12</v>
      </c>
      <c r="AE337" s="58">
        <v>7</v>
      </c>
      <c r="AF337" s="58">
        <v>2</v>
      </c>
      <c r="AG337" s="58">
        <v>28</v>
      </c>
      <c r="AH337" s="59" t="s">
        <v>182</v>
      </c>
      <c r="AI337" s="58">
        <v>3</v>
      </c>
      <c r="AJ337" s="58">
        <v>1</v>
      </c>
      <c r="AK337" s="59" t="s">
        <v>326</v>
      </c>
      <c r="AL337" s="59">
        <f>IF(OR(NOT(ISBLANK(V337)),NOT(ISBLANK(W337)),NOT(ISBLANK(X337)),NOT(ISBLANK(Y337)),AD337=2,AD337=3),1,0)</f>
        <v>1</v>
      </c>
      <c r="AM337" s="59" t="s">
        <v>27</v>
      </c>
      <c r="AN337" s="59" t="s">
        <v>680</v>
      </c>
      <c r="AO337" s="58">
        <v>24</v>
      </c>
      <c r="AP337" s="59" t="s">
        <v>677</v>
      </c>
      <c r="AQ337" s="59" t="s">
        <v>679</v>
      </c>
      <c r="AR337" s="59" t="s">
        <v>27</v>
      </c>
      <c r="AS337" s="59" t="s">
        <v>681</v>
      </c>
      <c r="AT337" s="59" t="s">
        <v>27</v>
      </c>
      <c r="AU337" s="59" t="s">
        <v>27</v>
      </c>
      <c r="AV337" s="59" t="s">
        <v>710</v>
      </c>
      <c r="AW337" s="62"/>
      <c r="AX337" s="62" t="s">
        <v>747</v>
      </c>
      <c r="AY337" s="62">
        <v>5.8580000000000005</v>
      </c>
      <c r="AZ337" s="62">
        <f>IF(Z337&gt;0,AY337/Z337,"")</f>
        <v>0.12734782608695652</v>
      </c>
      <c r="BA337" s="62">
        <f>IF(AY337&gt;0,Z337/AY337,"")</f>
        <v>7.8525093888699207</v>
      </c>
      <c r="BB337" s="62"/>
      <c r="BC337" s="62">
        <v>28</v>
      </c>
      <c r="BD337">
        <v>0.58921755725190839</v>
      </c>
      <c r="BE337" s="62"/>
      <c r="BF337" s="62"/>
      <c r="BG337" s="62"/>
      <c r="BH337" s="120"/>
      <c r="BI337" s="18"/>
      <c r="BJ337" s="18"/>
      <c r="BL337" s="18"/>
      <c r="BM337" s="18"/>
      <c r="BN337" s="18"/>
      <c r="BO337" s="18"/>
      <c r="BP337" s="18"/>
      <c r="BQ337" s="18"/>
      <c r="BR337" s="18"/>
      <c r="BS337" s="18"/>
      <c r="BT337" s="18"/>
      <c r="BU337" s="18"/>
      <c r="BV337" s="18"/>
      <c r="BW337" s="18"/>
      <c r="BX337" s="18"/>
      <c r="BY337" s="18"/>
      <c r="BZ337" s="18"/>
      <c r="CA337" s="18"/>
      <c r="CB337" s="18"/>
      <c r="CC337" s="18"/>
      <c r="CD337" s="18"/>
      <c r="CE337" s="18"/>
      <c r="CF337" s="18"/>
      <c r="CG337" s="18"/>
      <c r="CH337" s="18"/>
      <c r="CI337" s="18"/>
    </row>
    <row r="338" spans="1:87" ht="14.25" customHeight="1" x14ac:dyDescent="0.25">
      <c r="A338" s="58">
        <v>27</v>
      </c>
      <c r="B338" s="59" t="s">
        <v>78</v>
      </c>
      <c r="C338" s="59" t="s">
        <v>28</v>
      </c>
      <c r="D338" s="59" t="s">
        <v>41</v>
      </c>
      <c r="E338" s="59"/>
      <c r="F338" s="59" t="s">
        <v>32</v>
      </c>
      <c r="G338" s="58">
        <v>14</v>
      </c>
      <c r="H338" s="58">
        <v>13</v>
      </c>
      <c r="I338" s="59" t="s">
        <v>98</v>
      </c>
      <c r="J338" s="58">
        <v>871611960</v>
      </c>
      <c r="K338" s="58">
        <v>0.68181818181818199</v>
      </c>
      <c r="L338" s="58">
        <v>0.34090909090909099</v>
      </c>
      <c r="M338" s="60">
        <v>0</v>
      </c>
      <c r="N338" s="60">
        <v>0</v>
      </c>
      <c r="O338" s="60">
        <v>0</v>
      </c>
      <c r="P338" s="60">
        <v>0</v>
      </c>
      <c r="Q338" s="60">
        <v>0</v>
      </c>
      <c r="R338" s="60">
        <v>0</v>
      </c>
      <c r="S338" s="60">
        <v>0</v>
      </c>
      <c r="T338" s="60">
        <v>0</v>
      </c>
      <c r="U338" s="60">
        <v>0</v>
      </c>
      <c r="V338" s="60">
        <v>0</v>
      </c>
      <c r="W338" s="59">
        <v>0</v>
      </c>
      <c r="X338" s="60">
        <v>0</v>
      </c>
      <c r="Y338" s="60">
        <v>0</v>
      </c>
      <c r="Z338" s="59">
        <f>SUM(M338:Y338)</f>
        <v>0</v>
      </c>
      <c r="AA338" s="59">
        <f>SUM(U338:X338)</f>
        <v>0</v>
      </c>
      <c r="AB338" t="s">
        <v>740</v>
      </c>
      <c r="AC338" s="61">
        <v>3</v>
      </c>
      <c r="AD338" s="58">
        <v>0</v>
      </c>
      <c r="AE338" s="58">
        <v>0</v>
      </c>
      <c r="AF338" s="58">
        <v>0</v>
      </c>
      <c r="AG338" s="58">
        <v>0</v>
      </c>
      <c r="AH338" s="59" t="s">
        <v>258</v>
      </c>
      <c r="AI338" s="58">
        <v>9</v>
      </c>
      <c r="AJ338" s="60"/>
      <c r="AK338" s="59" t="s">
        <v>100</v>
      </c>
      <c r="AL338" s="59">
        <f>IF(OR(NOT(ISBLANK(V338)),NOT(ISBLANK(W338)),NOT(ISBLANK(X338)),NOT(ISBLANK(Y338)),AD338=2,AD338=3),1,0)</f>
        <v>1</v>
      </c>
      <c r="AM338" s="59" t="s">
        <v>27</v>
      </c>
      <c r="AN338" s="59" t="s">
        <v>673</v>
      </c>
      <c r="AO338" s="58">
        <v>28</v>
      </c>
      <c r="AP338" s="59" t="s">
        <v>677</v>
      </c>
      <c r="AQ338" s="59" t="s">
        <v>685</v>
      </c>
      <c r="AR338" s="59" t="s">
        <v>27</v>
      </c>
      <c r="AS338" s="59" t="s">
        <v>686</v>
      </c>
      <c r="AT338" s="59" t="s">
        <v>27</v>
      </c>
      <c r="AU338" s="59" t="s">
        <v>27</v>
      </c>
      <c r="AV338" s="59" t="s">
        <v>27</v>
      </c>
      <c r="AW338" s="62"/>
      <c r="AX338" s="62" t="s">
        <v>747</v>
      </c>
      <c r="AY338" s="62">
        <v>1.5820000000000001</v>
      </c>
      <c r="AZ338" s="62" t="str">
        <f>IF(Z338&gt;0,AY338/Z338,"")</f>
        <v/>
      </c>
      <c r="BA338" s="62">
        <f>IF(AY338&gt;0,Z338/AY338,"")</f>
        <v>0</v>
      </c>
      <c r="BB338" s="62">
        <v>0.99299999999999999</v>
      </c>
      <c r="BC338" s="62"/>
      <c r="BE338" s="62" t="s">
        <v>780</v>
      </c>
      <c r="BF338" s="62">
        <v>1</v>
      </c>
      <c r="BG338" s="62">
        <v>1</v>
      </c>
      <c r="BH338" s="120">
        <v>0.99299999999999999</v>
      </c>
      <c r="BI338" s="50"/>
      <c r="BJ338" s="50"/>
      <c r="BL338" s="50"/>
      <c r="BM338" s="50"/>
      <c r="BN338" s="50"/>
      <c r="BO338" s="50"/>
      <c r="BP338" s="50"/>
      <c r="BQ338" s="50"/>
      <c r="BR338" s="50"/>
      <c r="BS338" s="50"/>
      <c r="BT338" s="50"/>
      <c r="BU338" s="50"/>
      <c r="BV338" s="50"/>
      <c r="BW338" s="50"/>
      <c r="BX338" s="50"/>
      <c r="BY338" s="50"/>
      <c r="BZ338" s="50"/>
      <c r="CA338" s="50"/>
      <c r="CB338" s="50"/>
      <c r="CC338" s="50"/>
      <c r="CD338" s="50"/>
      <c r="CE338" s="50"/>
      <c r="CF338" s="50"/>
      <c r="CG338" s="50"/>
      <c r="CH338" s="50"/>
      <c r="CI338" s="50"/>
    </row>
    <row r="339" spans="1:87" ht="14.25" customHeight="1" x14ac:dyDescent="0.25">
      <c r="A339" s="58">
        <v>43</v>
      </c>
      <c r="B339" s="59" t="s">
        <v>78</v>
      </c>
      <c r="C339" s="59" t="s">
        <v>28</v>
      </c>
      <c r="D339" s="59" t="s">
        <v>41</v>
      </c>
      <c r="E339" s="59"/>
      <c r="F339" s="59" t="s">
        <v>32</v>
      </c>
      <c r="G339" s="58">
        <v>14</v>
      </c>
      <c r="H339" s="58">
        <v>13</v>
      </c>
      <c r="I339" s="59" t="s">
        <v>101</v>
      </c>
      <c r="J339" s="58">
        <v>17888851</v>
      </c>
      <c r="K339" s="58">
        <v>0.45454545454545497</v>
      </c>
      <c r="L339" s="58">
        <v>0.22727272727272699</v>
      </c>
      <c r="M339" s="58">
        <v>8</v>
      </c>
      <c r="N339" s="60">
        <v>0</v>
      </c>
      <c r="O339" s="58">
        <v>2</v>
      </c>
      <c r="P339" s="58">
        <v>23</v>
      </c>
      <c r="Q339" s="58">
        <v>13</v>
      </c>
      <c r="R339" s="58">
        <v>1</v>
      </c>
      <c r="S339" s="58">
        <v>13</v>
      </c>
      <c r="T339" s="58">
        <v>1</v>
      </c>
      <c r="U339" s="58">
        <v>3</v>
      </c>
      <c r="V339" s="58">
        <v>4.5</v>
      </c>
      <c r="W339" s="59">
        <v>0</v>
      </c>
      <c r="X339" s="58">
        <v>0.5</v>
      </c>
      <c r="Y339" s="58">
        <v>8</v>
      </c>
      <c r="Z339" s="59">
        <f>SUM(M339:Y339)</f>
        <v>77</v>
      </c>
      <c r="AA339" s="59">
        <f>SUM(U339:X339)</f>
        <v>8</v>
      </c>
      <c r="AB339" t="s">
        <v>740</v>
      </c>
      <c r="AC339" s="59">
        <v>0</v>
      </c>
      <c r="AD339" s="58">
        <v>8</v>
      </c>
      <c r="AE339" s="58">
        <v>6</v>
      </c>
      <c r="AF339" s="58">
        <v>2</v>
      </c>
      <c r="AG339" s="58">
        <v>24</v>
      </c>
      <c r="AH339" s="59" t="s">
        <v>327</v>
      </c>
      <c r="AI339" s="58">
        <v>2</v>
      </c>
      <c r="AJ339" s="58">
        <v>1</v>
      </c>
      <c r="AK339" s="59" t="s">
        <v>328</v>
      </c>
      <c r="AL339" s="59">
        <f>IF(OR(NOT(ISBLANK(V339)),NOT(ISBLANK(W339)),NOT(ISBLANK(X339)),NOT(ISBLANK(Y339)),AD339=2,AD339=3),1,0)</f>
        <v>1</v>
      </c>
      <c r="AM339" s="59" t="s">
        <v>27</v>
      </c>
      <c r="AN339" s="59" t="s">
        <v>680</v>
      </c>
      <c r="AO339" s="58">
        <v>30</v>
      </c>
      <c r="AP339" s="59" t="s">
        <v>674</v>
      </c>
      <c r="AQ339" s="59" t="s">
        <v>687</v>
      </c>
      <c r="AR339" s="59" t="s">
        <v>27</v>
      </c>
      <c r="AS339" s="59" t="s">
        <v>688</v>
      </c>
      <c r="AT339" s="59" t="s">
        <v>27</v>
      </c>
      <c r="AU339" s="59" t="s">
        <v>27</v>
      </c>
      <c r="AV339" s="59" t="s">
        <v>27</v>
      </c>
      <c r="AW339" s="62"/>
      <c r="AX339" s="62" t="s">
        <v>748</v>
      </c>
      <c r="AY339" s="62">
        <v>10.208</v>
      </c>
      <c r="AZ339" s="62">
        <f>IF(Z339&gt;0,AY339/Z339,"")</f>
        <v>0.13257142857142856</v>
      </c>
      <c r="BA339" s="62">
        <f>IF(AY339&gt;0,Z339/AY339,"")</f>
        <v>7.5431034482758621</v>
      </c>
      <c r="BB339" s="62">
        <v>9.6720000000000006</v>
      </c>
      <c r="BC339" s="62">
        <v>21</v>
      </c>
      <c r="BD339">
        <v>0.56082806828874854</v>
      </c>
      <c r="BE339" s="62"/>
      <c r="BF339" s="62"/>
      <c r="BG339" s="62"/>
      <c r="BH339" s="120">
        <v>9.6720000000000006</v>
      </c>
      <c r="BI339" s="18"/>
      <c r="BJ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</row>
    <row r="340" spans="1:87" ht="14.25" customHeight="1" x14ac:dyDescent="0.25">
      <c r="A340" s="58">
        <v>59</v>
      </c>
      <c r="B340" s="59" t="s">
        <v>78</v>
      </c>
      <c r="C340" s="59" t="s">
        <v>28</v>
      </c>
      <c r="D340" s="59" t="s">
        <v>41</v>
      </c>
      <c r="E340" s="59"/>
      <c r="F340" s="59" t="s">
        <v>32</v>
      </c>
      <c r="G340" s="58">
        <v>14</v>
      </c>
      <c r="H340" s="58">
        <v>13</v>
      </c>
      <c r="I340" s="59" t="s">
        <v>104</v>
      </c>
      <c r="J340" s="58">
        <v>134766397</v>
      </c>
      <c r="K340" s="58">
        <v>0.68181818181818199</v>
      </c>
      <c r="L340" s="58">
        <v>0.34090909090909099</v>
      </c>
      <c r="M340" s="60">
        <v>0</v>
      </c>
      <c r="N340" s="60">
        <v>0</v>
      </c>
      <c r="O340" s="60">
        <v>0</v>
      </c>
      <c r="P340" s="60">
        <v>0</v>
      </c>
      <c r="Q340" s="60">
        <v>0</v>
      </c>
      <c r="R340" s="60">
        <v>0</v>
      </c>
      <c r="S340" s="60">
        <v>0</v>
      </c>
      <c r="T340" s="60">
        <v>0</v>
      </c>
      <c r="U340" s="60">
        <v>0</v>
      </c>
      <c r="V340" s="60">
        <v>0</v>
      </c>
      <c r="W340" s="59">
        <v>0</v>
      </c>
      <c r="X340" s="60">
        <v>0</v>
      </c>
      <c r="Y340" s="60">
        <v>0</v>
      </c>
      <c r="Z340" s="59">
        <f>SUM(M340:Y340)</f>
        <v>0</v>
      </c>
      <c r="AA340" s="59">
        <f>SUM(U340:X340)</f>
        <v>0</v>
      </c>
      <c r="AB340" t="s">
        <v>740</v>
      </c>
      <c r="AC340" s="59">
        <v>0</v>
      </c>
      <c r="AD340" s="58">
        <v>0</v>
      </c>
      <c r="AE340" s="58">
        <v>0</v>
      </c>
      <c r="AF340" s="58">
        <v>0</v>
      </c>
      <c r="AG340" s="58">
        <v>0</v>
      </c>
      <c r="AH340" s="59" t="s">
        <v>258</v>
      </c>
      <c r="AI340" s="58">
        <v>9</v>
      </c>
      <c r="AJ340" s="60"/>
      <c r="AK340" s="59" t="s">
        <v>100</v>
      </c>
      <c r="AL340" s="59">
        <f>IF(OR(NOT(ISBLANK(V340)),NOT(ISBLANK(W340)),NOT(ISBLANK(X340)),NOT(ISBLANK(Y340)),AD340=2,AD340=3),1,0)</f>
        <v>1</v>
      </c>
      <c r="AM340" s="59" t="s">
        <v>27</v>
      </c>
      <c r="AN340" s="59" t="s">
        <v>673</v>
      </c>
      <c r="AO340" s="58">
        <v>20</v>
      </c>
      <c r="AP340" s="59" t="s">
        <v>674</v>
      </c>
      <c r="AQ340" s="59" t="s">
        <v>689</v>
      </c>
      <c r="AR340" s="59" t="s">
        <v>27</v>
      </c>
      <c r="AS340" s="59" t="s">
        <v>27</v>
      </c>
      <c r="AT340" s="59" t="s">
        <v>27</v>
      </c>
      <c r="AU340" s="59" t="s">
        <v>27</v>
      </c>
      <c r="AV340" s="59" t="s">
        <v>27</v>
      </c>
      <c r="AW340" s="62"/>
      <c r="AX340" s="62" t="s">
        <v>747</v>
      </c>
      <c r="AY340" s="62">
        <v>5.4850000000000003</v>
      </c>
      <c r="AZ340" s="62" t="str">
        <f>IF(Z340&gt;0,AY340/Z340,"")</f>
        <v/>
      </c>
      <c r="BA340" s="62">
        <f>IF(AY340&gt;0,Z340/AY340,"")</f>
        <v>0</v>
      </c>
      <c r="BB340" s="62">
        <v>2.1219999999999999</v>
      </c>
      <c r="BC340" s="62">
        <v>7</v>
      </c>
      <c r="BE340" s="62"/>
      <c r="BF340" s="62"/>
      <c r="BG340" s="62"/>
      <c r="BH340" s="120">
        <v>2.1219999999999999</v>
      </c>
      <c r="BI340" s="18"/>
      <c r="BJ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</row>
    <row r="341" spans="1:87" ht="14.25" customHeight="1" x14ac:dyDescent="0.25">
      <c r="A341" s="58">
        <v>82</v>
      </c>
      <c r="B341" s="59" t="s">
        <v>78</v>
      </c>
      <c r="C341" s="59" t="s">
        <v>26</v>
      </c>
      <c r="D341" s="59" t="s">
        <v>41</v>
      </c>
      <c r="E341" s="59"/>
      <c r="F341" s="59" t="s">
        <v>32</v>
      </c>
      <c r="G341" s="58">
        <v>14</v>
      </c>
      <c r="H341" s="58">
        <v>13</v>
      </c>
      <c r="I341" s="59" t="s">
        <v>106</v>
      </c>
      <c r="J341" s="58">
        <v>90153375</v>
      </c>
      <c r="K341" s="58">
        <v>0.30769230769230799</v>
      </c>
      <c r="L341" s="58">
        <v>0.15384615384615399</v>
      </c>
      <c r="M341" s="58">
        <v>7</v>
      </c>
      <c r="N341" s="60">
        <v>0</v>
      </c>
      <c r="O341" s="58">
        <v>2</v>
      </c>
      <c r="P341" s="58">
        <v>18</v>
      </c>
      <c r="Q341" s="58">
        <v>11</v>
      </c>
      <c r="R341" s="58">
        <v>1</v>
      </c>
      <c r="S341" s="58">
        <v>11</v>
      </c>
      <c r="T341" s="58">
        <v>1</v>
      </c>
      <c r="U341" s="58">
        <v>2</v>
      </c>
      <c r="V341" s="58">
        <v>3</v>
      </c>
      <c r="W341" s="59">
        <v>0</v>
      </c>
      <c r="X341" s="58">
        <v>1</v>
      </c>
      <c r="Y341" s="58">
        <v>6</v>
      </c>
      <c r="Z341" s="59">
        <f>SUM(M341:Y341)</f>
        <v>63</v>
      </c>
      <c r="AA341" s="59">
        <f>SUM(U341:X341)</f>
        <v>6</v>
      </c>
      <c r="AB341" t="s">
        <v>740</v>
      </c>
      <c r="AC341" s="59">
        <v>0</v>
      </c>
      <c r="AD341" s="58">
        <v>5</v>
      </c>
      <c r="AE341" s="58">
        <v>14</v>
      </c>
      <c r="AF341" s="58">
        <v>2</v>
      </c>
      <c r="AG341" s="58">
        <v>30</v>
      </c>
      <c r="AH341" s="59" t="s">
        <v>329</v>
      </c>
      <c r="AI341" s="58">
        <v>4</v>
      </c>
      <c r="AJ341" s="58">
        <v>1</v>
      </c>
      <c r="AK341" s="59" t="s">
        <v>330</v>
      </c>
      <c r="AL341" s="59">
        <f>IF(OR(NOT(ISBLANK(V341)),NOT(ISBLANK(W341)),NOT(ISBLANK(X341)),NOT(ISBLANK(Y341)),AD341=2,AD341=3),1,0)</f>
        <v>1</v>
      </c>
      <c r="AM341" s="59" t="s">
        <v>27</v>
      </c>
      <c r="AN341" s="59" t="s">
        <v>673</v>
      </c>
      <c r="AO341" s="58">
        <v>18</v>
      </c>
      <c r="AP341" s="59" t="s">
        <v>677</v>
      </c>
      <c r="AQ341" s="59" t="s">
        <v>690</v>
      </c>
      <c r="AR341" s="59" t="s">
        <v>27</v>
      </c>
      <c r="AS341" s="59" t="s">
        <v>27</v>
      </c>
      <c r="AT341" s="59" t="s">
        <v>27</v>
      </c>
      <c r="AU341" s="59" t="s">
        <v>27</v>
      </c>
      <c r="AV341" s="59" t="s">
        <v>27</v>
      </c>
      <c r="AW341" s="62"/>
      <c r="AX341" s="62" t="s">
        <v>747</v>
      </c>
      <c r="AY341" s="62">
        <v>11.807</v>
      </c>
      <c r="AZ341" s="62">
        <f>IF(Z341&gt;0,AY341/Z341,"")</f>
        <v>0.18741269841269842</v>
      </c>
      <c r="BA341" s="62">
        <f>IF(AY341&gt;0,Z341/AY341,"")</f>
        <v>5.3358177352418057</v>
      </c>
      <c r="BB341" s="62">
        <v>9.2810000000000006</v>
      </c>
      <c r="BC341" s="62">
        <v>21</v>
      </c>
      <c r="BD341">
        <v>0.54508393285371703</v>
      </c>
      <c r="BE341" s="62"/>
      <c r="BF341" s="62"/>
      <c r="BG341" s="62"/>
      <c r="BH341" s="120">
        <v>9.2809999999999988</v>
      </c>
      <c r="BI341" s="18"/>
      <c r="BJ341" s="18"/>
      <c r="BL341" s="18"/>
      <c r="BM341" s="18"/>
      <c r="BN341" s="18"/>
      <c r="BO341" s="18"/>
      <c r="BP341" s="18"/>
      <c r="BQ341" s="18"/>
      <c r="BR341" s="18"/>
      <c r="BS341" s="18"/>
      <c r="BT341" s="18"/>
      <c r="BU341" s="18"/>
      <c r="BV341" s="18"/>
      <c r="BW341" s="18"/>
      <c r="BX341" s="18"/>
      <c r="BY341" s="18"/>
      <c r="BZ341" s="18"/>
      <c r="CA341" s="18"/>
      <c r="CB341" s="18"/>
      <c r="CC341" s="18"/>
      <c r="CD341" s="18"/>
      <c r="CE341" s="18"/>
      <c r="CF341" s="18"/>
      <c r="CG341" s="18"/>
      <c r="CH341" s="18"/>
      <c r="CI341" s="18"/>
    </row>
    <row r="342" spans="1:87" ht="14.25" customHeight="1" x14ac:dyDescent="0.25">
      <c r="A342" s="58">
        <v>98</v>
      </c>
      <c r="B342" s="59" t="s">
        <v>78</v>
      </c>
      <c r="C342" s="59" t="s">
        <v>26</v>
      </c>
      <c r="D342" s="59" t="s">
        <v>41</v>
      </c>
      <c r="E342" s="59"/>
      <c r="F342" s="59" t="s">
        <v>32</v>
      </c>
      <c r="G342" s="58">
        <v>14</v>
      </c>
      <c r="H342" s="58">
        <v>13</v>
      </c>
      <c r="I342" s="59" t="s">
        <v>111</v>
      </c>
      <c r="J342" s="58">
        <v>134763219</v>
      </c>
      <c r="K342" s="58">
        <v>0</v>
      </c>
      <c r="L342" s="58">
        <v>0</v>
      </c>
      <c r="M342" s="58">
        <v>14</v>
      </c>
      <c r="N342" s="58">
        <v>2</v>
      </c>
      <c r="O342" s="58">
        <v>7</v>
      </c>
      <c r="P342" s="58">
        <v>20</v>
      </c>
      <c r="Q342" s="58">
        <v>6</v>
      </c>
      <c r="R342" s="60">
        <v>0</v>
      </c>
      <c r="S342" s="58">
        <v>6</v>
      </c>
      <c r="T342" s="58">
        <v>2</v>
      </c>
      <c r="U342" s="58">
        <v>1</v>
      </c>
      <c r="V342" s="58">
        <v>6</v>
      </c>
      <c r="W342" s="61">
        <v>1</v>
      </c>
      <c r="X342" s="58">
        <v>1</v>
      </c>
      <c r="Y342" s="58">
        <v>9</v>
      </c>
      <c r="Z342" s="59">
        <f>SUM(M342:Y342)</f>
        <v>75</v>
      </c>
      <c r="AA342" s="59">
        <f>SUM(U342:X342)</f>
        <v>9</v>
      </c>
      <c r="AC342" s="59">
        <v>0</v>
      </c>
      <c r="AD342" s="58">
        <v>4</v>
      </c>
      <c r="AE342" s="58">
        <v>11</v>
      </c>
      <c r="AF342" s="58">
        <v>3</v>
      </c>
      <c r="AG342" s="58">
        <v>29</v>
      </c>
      <c r="AH342" s="59" t="s">
        <v>96</v>
      </c>
      <c r="AI342" s="58">
        <v>1</v>
      </c>
      <c r="AJ342" s="60"/>
      <c r="AK342" s="59" t="s">
        <v>331</v>
      </c>
      <c r="AL342" s="59">
        <f>IF(OR(NOT(ISBLANK(V342)),NOT(ISBLANK(W342)),NOT(ISBLANK(X342)),NOT(ISBLANK(Y342)),AD342=2,AD342=3),1,0)</f>
        <v>1</v>
      </c>
      <c r="AM342" s="59" t="s">
        <v>27</v>
      </c>
      <c r="AN342" s="59" t="s">
        <v>673</v>
      </c>
      <c r="AO342" s="58">
        <v>23</v>
      </c>
      <c r="AP342" s="59" t="s">
        <v>677</v>
      </c>
      <c r="AQ342" s="59" t="s">
        <v>691</v>
      </c>
      <c r="AR342" s="59" t="s">
        <v>27</v>
      </c>
      <c r="AS342" s="59" t="s">
        <v>27</v>
      </c>
      <c r="AT342" s="59" t="s">
        <v>27</v>
      </c>
      <c r="AU342" s="59" t="s">
        <v>27</v>
      </c>
      <c r="AV342" s="59" t="s">
        <v>27</v>
      </c>
      <c r="AW342" s="62"/>
      <c r="AX342" s="62" t="s">
        <v>747</v>
      </c>
      <c r="AY342" s="62">
        <v>25.004000000000001</v>
      </c>
      <c r="AZ342" s="62">
        <f>IF(Z342&gt;0,AY342/Z342,"")</f>
        <v>0.33338666666666666</v>
      </c>
      <c r="BA342" s="62">
        <f>IF(AY342&gt;0,Z342/AY342,"")</f>
        <v>2.9995200767877139</v>
      </c>
      <c r="BB342" s="62"/>
      <c r="BC342" s="62">
        <v>28</v>
      </c>
      <c r="BD342">
        <v>0.90099009900990101</v>
      </c>
      <c r="BE342" s="62"/>
      <c r="BF342" s="62"/>
      <c r="BG342" s="62"/>
      <c r="BH342" s="120"/>
      <c r="BI342" s="18"/>
      <c r="BJ342" s="18"/>
      <c r="BL342" s="18"/>
      <c r="BM342" s="18"/>
      <c r="BN342" s="18"/>
      <c r="BO342" s="18"/>
      <c r="BP342" s="18"/>
      <c r="BQ342" s="18"/>
      <c r="BR342" s="18"/>
      <c r="BS342" s="18"/>
      <c r="BT342" s="18"/>
      <c r="BU342" s="18"/>
      <c r="BV342" s="18"/>
      <c r="BW342" s="18"/>
      <c r="BX342" s="18"/>
      <c r="BY342" s="18"/>
      <c r="BZ342" s="18"/>
      <c r="CA342" s="18"/>
      <c r="CB342" s="18"/>
      <c r="CC342" s="18"/>
      <c r="CD342" s="18"/>
      <c r="CE342" s="18"/>
      <c r="CF342" s="18"/>
      <c r="CG342" s="18"/>
      <c r="CH342" s="18"/>
      <c r="CI342" s="18"/>
    </row>
    <row r="343" spans="1:87" ht="14.25" customHeight="1" x14ac:dyDescent="0.25">
      <c r="A343" s="58">
        <v>109</v>
      </c>
      <c r="B343" s="59" t="s">
        <v>78</v>
      </c>
      <c r="C343" s="59" t="s">
        <v>28</v>
      </c>
      <c r="D343" s="59" t="s">
        <v>41</v>
      </c>
      <c r="E343" s="59"/>
      <c r="F343" s="59" t="s">
        <v>32</v>
      </c>
      <c r="G343" s="58">
        <v>14</v>
      </c>
      <c r="H343" s="58">
        <v>13</v>
      </c>
      <c r="I343" s="59" t="s">
        <v>114</v>
      </c>
      <c r="J343" s="58">
        <v>17888853</v>
      </c>
      <c r="K343" s="58">
        <v>0.68181818181818199</v>
      </c>
      <c r="L343" s="58">
        <v>0.34090909090909099</v>
      </c>
      <c r="M343" s="58">
        <v>1</v>
      </c>
      <c r="N343" s="60">
        <v>0</v>
      </c>
      <c r="O343" s="60">
        <v>0</v>
      </c>
      <c r="P343" s="58">
        <v>2</v>
      </c>
      <c r="Q343" s="58">
        <v>1</v>
      </c>
      <c r="R343" s="58">
        <v>1</v>
      </c>
      <c r="S343" s="58">
        <v>1</v>
      </c>
      <c r="T343" s="58">
        <v>1</v>
      </c>
      <c r="U343" s="60">
        <v>0</v>
      </c>
      <c r="V343" s="58">
        <v>2</v>
      </c>
      <c r="W343" s="59">
        <v>0</v>
      </c>
      <c r="X343" s="60">
        <v>0</v>
      </c>
      <c r="Y343" s="58">
        <v>2</v>
      </c>
      <c r="Z343" s="59">
        <f>SUM(M343:Y343)</f>
        <v>11</v>
      </c>
      <c r="AA343" s="59">
        <f>SUM(U343:X343)</f>
        <v>2</v>
      </c>
      <c r="AB343" t="s">
        <v>740</v>
      </c>
      <c r="AC343" s="61">
        <v>3</v>
      </c>
      <c r="AD343" s="58">
        <v>0</v>
      </c>
      <c r="AE343" s="58">
        <v>0</v>
      </c>
      <c r="AF343" s="58">
        <v>0</v>
      </c>
      <c r="AG343" s="58">
        <v>1</v>
      </c>
      <c r="AH343" s="59" t="s">
        <v>258</v>
      </c>
      <c r="AI343" s="58">
        <v>9</v>
      </c>
      <c r="AJ343" s="60"/>
      <c r="AK343" s="59" t="s">
        <v>332</v>
      </c>
      <c r="AL343" s="59">
        <f>IF(OR(NOT(ISBLANK(V343)),NOT(ISBLANK(W343)),NOT(ISBLANK(X343)),NOT(ISBLANK(Y343)),AD343=2,AD343=3),1,0)</f>
        <v>1</v>
      </c>
      <c r="AM343" s="59" t="s">
        <v>27</v>
      </c>
      <c r="AN343" s="59" t="s">
        <v>680</v>
      </c>
      <c r="AO343" s="58">
        <v>30</v>
      </c>
      <c r="AP343" s="59" t="s">
        <v>674</v>
      </c>
      <c r="AQ343" s="59" t="s">
        <v>687</v>
      </c>
      <c r="AR343" s="59" t="s">
        <v>27</v>
      </c>
      <c r="AS343" s="59" t="s">
        <v>688</v>
      </c>
      <c r="AT343" s="59" t="s">
        <v>27</v>
      </c>
      <c r="AU343" s="59" t="s">
        <v>27</v>
      </c>
      <c r="AV343" s="59" t="s">
        <v>27</v>
      </c>
      <c r="AW343" s="62"/>
      <c r="AX343" s="62" t="s">
        <v>748</v>
      </c>
      <c r="AY343" s="62">
        <v>2.16</v>
      </c>
      <c r="AZ343" s="62">
        <f>IF(Z343&gt;0,AY343/Z343,"")</f>
        <v>0.19636363636363638</v>
      </c>
      <c r="BA343" s="62">
        <f>IF(AY343&gt;0,Z343/AY343,"")</f>
        <v>5.0925925925925926</v>
      </c>
      <c r="BB343" s="62">
        <v>1.724</v>
      </c>
      <c r="BC343" s="62">
        <v>21</v>
      </c>
      <c r="BD343">
        <v>0.72549019607843135</v>
      </c>
      <c r="BE343" s="62" t="s">
        <v>740</v>
      </c>
      <c r="BF343" s="62"/>
      <c r="BG343" s="62"/>
      <c r="BH343" s="120">
        <v>1.724</v>
      </c>
      <c r="BI343" s="50"/>
      <c r="BJ343" s="50"/>
      <c r="BL343" s="50"/>
      <c r="BM343" s="50"/>
      <c r="BN343" s="50"/>
      <c r="BO343" s="50"/>
      <c r="BP343" s="50"/>
      <c r="BQ343" s="50"/>
      <c r="BR343" s="50"/>
      <c r="BS343" s="50"/>
      <c r="BT343" s="50"/>
      <c r="BU343" s="50"/>
      <c r="BV343" s="50"/>
      <c r="BW343" s="50"/>
      <c r="BX343" s="50"/>
      <c r="BY343" s="50"/>
      <c r="BZ343" s="50"/>
      <c r="CA343" s="50"/>
      <c r="CB343" s="50"/>
      <c r="CC343" s="50"/>
      <c r="CD343" s="50"/>
      <c r="CE343" s="50"/>
      <c r="CF343" s="50"/>
      <c r="CG343" s="50"/>
      <c r="CH343" s="50"/>
      <c r="CI343" s="50"/>
    </row>
    <row r="344" spans="1:87" ht="14.25" customHeight="1" x14ac:dyDescent="0.25">
      <c r="A344" s="58">
        <v>124</v>
      </c>
      <c r="B344" s="59" t="s">
        <v>78</v>
      </c>
      <c r="C344" s="59" t="s">
        <v>26</v>
      </c>
      <c r="D344" s="59" t="s">
        <v>41</v>
      </c>
      <c r="E344" s="59"/>
      <c r="F344" s="59" t="s">
        <v>32</v>
      </c>
      <c r="G344" s="58">
        <v>14</v>
      </c>
      <c r="H344" s="58">
        <v>13</v>
      </c>
      <c r="I344" s="59" t="s">
        <v>111</v>
      </c>
      <c r="J344" s="58">
        <v>134763219</v>
      </c>
      <c r="K344" s="58">
        <v>0</v>
      </c>
      <c r="L344" s="58">
        <v>0</v>
      </c>
      <c r="M344" s="58">
        <v>11</v>
      </c>
      <c r="N344" s="60">
        <v>0</v>
      </c>
      <c r="O344" s="58">
        <v>3</v>
      </c>
      <c r="P344" s="58">
        <v>19</v>
      </c>
      <c r="Q344" s="58">
        <v>8</v>
      </c>
      <c r="R344" s="60">
        <v>0</v>
      </c>
      <c r="S344" s="58">
        <v>8</v>
      </c>
      <c r="T344" s="58">
        <v>1</v>
      </c>
      <c r="U344" s="58">
        <v>4</v>
      </c>
      <c r="V344" s="58">
        <v>3</v>
      </c>
      <c r="W344" s="59">
        <v>0</v>
      </c>
      <c r="X344" s="58">
        <v>2</v>
      </c>
      <c r="Y344" s="58">
        <v>9</v>
      </c>
      <c r="Z344" s="59">
        <f>SUM(M344:Y344)</f>
        <v>68</v>
      </c>
      <c r="AA344" s="59">
        <f>SUM(U344:X344)</f>
        <v>9</v>
      </c>
      <c r="AC344" s="59">
        <v>0</v>
      </c>
      <c r="AD344" s="58">
        <v>3</v>
      </c>
      <c r="AE344" s="58">
        <v>6</v>
      </c>
      <c r="AF344" s="58">
        <v>0</v>
      </c>
      <c r="AG344" s="58">
        <v>18</v>
      </c>
      <c r="AH344" s="59" t="s">
        <v>112</v>
      </c>
      <c r="AI344" s="58">
        <v>1</v>
      </c>
      <c r="AJ344" s="58">
        <v>1</v>
      </c>
      <c r="AK344" s="59" t="s">
        <v>333</v>
      </c>
      <c r="AL344" s="59">
        <f>IF(OR(NOT(ISBLANK(V344)),NOT(ISBLANK(W344)),NOT(ISBLANK(X344)),NOT(ISBLANK(Y344)),AD344=2,AD344=3),1,0)</f>
        <v>1</v>
      </c>
      <c r="AM344" s="59" t="s">
        <v>27</v>
      </c>
      <c r="AN344" s="59" t="s">
        <v>673</v>
      </c>
      <c r="AO344" s="58">
        <v>23</v>
      </c>
      <c r="AP344" s="59" t="s">
        <v>677</v>
      </c>
      <c r="AQ344" s="59" t="s">
        <v>691</v>
      </c>
      <c r="AR344" s="59" t="s">
        <v>27</v>
      </c>
      <c r="AS344" s="59" t="s">
        <v>27</v>
      </c>
      <c r="AT344" s="59" t="s">
        <v>27</v>
      </c>
      <c r="AU344" s="59" t="s">
        <v>27</v>
      </c>
      <c r="AV344" s="59" t="s">
        <v>27</v>
      </c>
      <c r="AW344" s="62"/>
      <c r="AX344" s="62" t="s">
        <v>747</v>
      </c>
      <c r="AY344" s="62">
        <v>7.0289999999999999</v>
      </c>
      <c r="AZ344" s="62">
        <f>IF(Z344&gt;0,AY344/Z344,"")</f>
        <v>0.10336764705882352</v>
      </c>
      <c r="BA344" s="62">
        <f>IF(AY344&gt;0,Z344/AY344,"")</f>
        <v>9.6742068573054496</v>
      </c>
      <c r="BB344" s="62"/>
      <c r="BC344" s="62">
        <v>28</v>
      </c>
      <c r="BD344">
        <v>0.23948729480548683</v>
      </c>
      <c r="BE344" s="62"/>
      <c r="BF344" s="62"/>
      <c r="BG344" s="62"/>
      <c r="BH344" s="120"/>
      <c r="BI344" s="18"/>
      <c r="BJ344" s="18"/>
      <c r="BL344" s="18"/>
      <c r="BM344" s="18"/>
      <c r="BN344" s="18"/>
      <c r="BO344" s="18"/>
      <c r="BP344" s="18"/>
      <c r="BQ344" s="18"/>
      <c r="BR344" s="18"/>
      <c r="BS344" s="18"/>
      <c r="BT344" s="18"/>
      <c r="BU344" s="18"/>
      <c r="BV344" s="18"/>
      <c r="BW344" s="18"/>
      <c r="BX344" s="18"/>
      <c r="BY344" s="18"/>
      <c r="BZ344" s="18"/>
      <c r="CA344" s="18"/>
      <c r="CB344" s="18"/>
      <c r="CC344" s="18"/>
      <c r="CD344" s="18"/>
      <c r="CE344" s="18"/>
      <c r="CF344" s="18"/>
      <c r="CG344" s="18"/>
      <c r="CH344" s="18"/>
      <c r="CI344" s="18"/>
    </row>
    <row r="345" spans="1:87" ht="14.25" customHeight="1" x14ac:dyDescent="0.25">
      <c r="A345" s="58">
        <v>136</v>
      </c>
      <c r="B345" s="59" t="s">
        <v>78</v>
      </c>
      <c r="C345" s="59" t="s">
        <v>26</v>
      </c>
      <c r="D345" s="59" t="s">
        <v>41</v>
      </c>
      <c r="E345" s="59"/>
      <c r="F345" s="59" t="s">
        <v>32</v>
      </c>
      <c r="G345" s="58">
        <v>14</v>
      </c>
      <c r="H345" s="58">
        <v>13</v>
      </c>
      <c r="I345" s="59" t="s">
        <v>118</v>
      </c>
      <c r="J345" s="58">
        <v>10238105208</v>
      </c>
      <c r="K345" s="58">
        <v>0</v>
      </c>
      <c r="L345" s="58">
        <v>0</v>
      </c>
      <c r="M345" s="58">
        <v>4</v>
      </c>
      <c r="N345" s="60">
        <v>0</v>
      </c>
      <c r="O345" s="58">
        <v>3</v>
      </c>
      <c r="P345" s="58">
        <v>15</v>
      </c>
      <c r="Q345" s="58">
        <v>11</v>
      </c>
      <c r="R345" s="60">
        <v>0</v>
      </c>
      <c r="S345" s="58">
        <v>11</v>
      </c>
      <c r="T345" s="58">
        <v>1</v>
      </c>
      <c r="U345" s="58">
        <v>1</v>
      </c>
      <c r="V345" s="58">
        <v>5.5</v>
      </c>
      <c r="W345" s="59">
        <v>0</v>
      </c>
      <c r="X345" s="58">
        <v>0.5</v>
      </c>
      <c r="Y345" s="58">
        <v>7</v>
      </c>
      <c r="Z345" s="59">
        <f>SUM(M345:Y345)</f>
        <v>59</v>
      </c>
      <c r="AA345" s="59">
        <f>SUM(U345:X345)</f>
        <v>7</v>
      </c>
      <c r="AC345" s="59">
        <v>0</v>
      </c>
      <c r="AD345" s="58">
        <v>8</v>
      </c>
      <c r="AE345" s="58">
        <v>10</v>
      </c>
      <c r="AF345" s="58">
        <v>1</v>
      </c>
      <c r="AG345" s="58">
        <v>30</v>
      </c>
      <c r="AH345" s="59" t="s">
        <v>112</v>
      </c>
      <c r="AI345" s="58">
        <v>1</v>
      </c>
      <c r="AJ345" s="60"/>
      <c r="AK345" s="59" t="s">
        <v>334</v>
      </c>
      <c r="AL345" s="59">
        <f>IF(OR(NOT(ISBLANK(V345)),NOT(ISBLANK(W345)),NOT(ISBLANK(X345)),NOT(ISBLANK(Y345)),AD345=2,AD345=3),1,0)</f>
        <v>1</v>
      </c>
      <c r="AM345" s="59" t="s">
        <v>27</v>
      </c>
      <c r="AN345" s="59" t="s">
        <v>673</v>
      </c>
      <c r="AO345" s="58">
        <v>29</v>
      </c>
      <c r="AP345" s="59" t="s">
        <v>677</v>
      </c>
      <c r="AQ345" s="59" t="s">
        <v>691</v>
      </c>
      <c r="AR345" s="59" t="s">
        <v>27</v>
      </c>
      <c r="AS345" s="59" t="s">
        <v>27</v>
      </c>
      <c r="AT345" s="59" t="s">
        <v>692</v>
      </c>
      <c r="AU345" s="59" t="s">
        <v>27</v>
      </c>
      <c r="AV345" s="59" t="s">
        <v>27</v>
      </c>
      <c r="AW345" s="62"/>
      <c r="AX345" s="62" t="s">
        <v>746</v>
      </c>
      <c r="AY345" s="62">
        <v>9.093</v>
      </c>
      <c r="AZ345" s="62">
        <f>IF(Z345&gt;0,AY345/Z345,"")</f>
        <v>0.1541186440677966</v>
      </c>
      <c r="BA345" s="62">
        <f>IF(AY345&gt;0,Z345/AY345,"")</f>
        <v>6.4885076432420545</v>
      </c>
      <c r="BB345" s="62"/>
      <c r="BC345" s="62">
        <v>28</v>
      </c>
      <c r="BD345">
        <v>0.55659025787965621</v>
      </c>
      <c r="BE345" s="62"/>
      <c r="BF345" s="62"/>
      <c r="BG345" s="62"/>
      <c r="BH345" s="120"/>
      <c r="BI345" s="18"/>
      <c r="BJ345" s="18"/>
      <c r="BL345" s="18"/>
      <c r="BM345" s="18"/>
      <c r="BN345" s="18"/>
      <c r="BO345" s="18"/>
      <c r="BP345" s="18"/>
      <c r="BQ345" s="18"/>
      <c r="BR345" s="18"/>
      <c r="BS345" s="18"/>
      <c r="BT345" s="18"/>
      <c r="BU345" s="18"/>
      <c r="BV345" s="18"/>
      <c r="BW345" s="18"/>
      <c r="BX345" s="18"/>
      <c r="BY345" s="18"/>
      <c r="BZ345" s="18"/>
      <c r="CA345" s="18"/>
      <c r="CB345" s="18"/>
      <c r="CC345" s="18"/>
      <c r="CD345" s="18"/>
      <c r="CE345" s="18"/>
      <c r="CF345" s="18"/>
      <c r="CG345" s="18"/>
      <c r="CH345" s="18"/>
      <c r="CI345" s="18"/>
    </row>
    <row r="346" spans="1:87" ht="14.25" customHeight="1" x14ac:dyDescent="0.25">
      <c r="A346" s="58">
        <v>156</v>
      </c>
      <c r="B346" s="59" t="s">
        <v>78</v>
      </c>
      <c r="C346" s="59" t="s">
        <v>26</v>
      </c>
      <c r="D346" s="59" t="s">
        <v>41</v>
      </c>
      <c r="E346" s="59"/>
      <c r="F346" s="59" t="s">
        <v>32</v>
      </c>
      <c r="G346" s="58">
        <v>14</v>
      </c>
      <c r="H346" s="58">
        <v>13</v>
      </c>
      <c r="I346" s="59" t="s">
        <v>121</v>
      </c>
      <c r="J346" s="58">
        <v>8870124178</v>
      </c>
      <c r="K346" s="58">
        <v>0.30769230769230799</v>
      </c>
      <c r="L346" s="58">
        <v>0.15384615384615399</v>
      </c>
      <c r="M346" s="60">
        <v>0</v>
      </c>
      <c r="N346" s="60">
        <v>0</v>
      </c>
      <c r="O346" s="60">
        <v>0</v>
      </c>
      <c r="P346" s="60">
        <v>0</v>
      </c>
      <c r="Q346" s="60">
        <v>0</v>
      </c>
      <c r="R346" s="60">
        <v>0</v>
      </c>
      <c r="S346" s="60">
        <v>0</v>
      </c>
      <c r="T346" s="60">
        <v>0</v>
      </c>
      <c r="U346" s="60">
        <v>0</v>
      </c>
      <c r="V346" s="60">
        <v>0</v>
      </c>
      <c r="W346" s="59">
        <v>0</v>
      </c>
      <c r="X346" s="60">
        <v>0</v>
      </c>
      <c r="Y346" s="60">
        <v>0</v>
      </c>
      <c r="Z346" s="59">
        <f>SUM(M346:Y346)</f>
        <v>0</v>
      </c>
      <c r="AA346" s="59">
        <f>SUM(U346:X346)</f>
        <v>0</v>
      </c>
      <c r="AB346" t="s">
        <v>740</v>
      </c>
      <c r="AC346" s="59">
        <v>0</v>
      </c>
      <c r="AD346" s="58">
        <v>0</v>
      </c>
      <c r="AE346" s="58">
        <v>0</v>
      </c>
      <c r="AF346" s="58">
        <v>0</v>
      </c>
      <c r="AG346" s="58">
        <v>0</v>
      </c>
      <c r="AH346" s="59" t="s">
        <v>258</v>
      </c>
      <c r="AI346" s="58">
        <v>9</v>
      </c>
      <c r="AJ346" s="60"/>
      <c r="AK346" s="59" t="s">
        <v>335</v>
      </c>
      <c r="AL346" s="59">
        <f>IF(OR(NOT(ISBLANK(V346)),NOT(ISBLANK(W346)),NOT(ISBLANK(X346)),NOT(ISBLANK(Y346)),AD346=2,AD346=3),1,0)</f>
        <v>1</v>
      </c>
      <c r="AM346" s="59" t="s">
        <v>27</v>
      </c>
      <c r="AN346" s="59" t="s">
        <v>673</v>
      </c>
      <c r="AO346" s="58">
        <v>21</v>
      </c>
      <c r="AP346" s="59" t="s">
        <v>677</v>
      </c>
      <c r="AQ346" s="59" t="s">
        <v>693</v>
      </c>
      <c r="AR346" s="59" t="s">
        <v>27</v>
      </c>
      <c r="AS346" s="59" t="s">
        <v>27</v>
      </c>
      <c r="AT346" s="59" t="s">
        <v>27</v>
      </c>
      <c r="AU346" s="59" t="s">
        <v>27</v>
      </c>
      <c r="AV346" s="59" t="s">
        <v>27</v>
      </c>
      <c r="AW346" s="62"/>
      <c r="AX346" s="62" t="s">
        <v>747</v>
      </c>
      <c r="AY346" s="62">
        <v>12.226000000000001</v>
      </c>
      <c r="AZ346" s="62" t="str">
        <f>IF(Z346&gt;0,AY346/Z346,"")</f>
        <v/>
      </c>
      <c r="BA346" s="62">
        <f>IF(AY346&gt;0,Z346/AY346,"")</f>
        <v>0</v>
      </c>
      <c r="BB346" s="62">
        <v>11.266999999999999</v>
      </c>
      <c r="BC346" s="62">
        <v>-7</v>
      </c>
      <c r="BE346" s="62"/>
      <c r="BF346" s="62"/>
      <c r="BG346" s="62"/>
      <c r="BH346" s="120">
        <v>7.5909999999999993</v>
      </c>
      <c r="BI346" s="50"/>
      <c r="BJ346" s="50"/>
      <c r="BL346" s="50"/>
      <c r="BM346" s="50"/>
      <c r="BN346" s="50"/>
      <c r="BO346" s="50"/>
      <c r="BP346" s="50"/>
      <c r="BQ346" s="50"/>
      <c r="BR346" s="50"/>
      <c r="BS346" s="50"/>
      <c r="BT346" s="50"/>
      <c r="BU346" s="50"/>
      <c r="BV346" s="50"/>
      <c r="BW346" s="50"/>
      <c r="BX346" s="50"/>
      <c r="BY346" s="50"/>
      <c r="BZ346" s="50"/>
      <c r="CA346" s="50"/>
      <c r="CB346" s="50"/>
      <c r="CC346" s="50"/>
      <c r="CD346" s="50"/>
      <c r="CE346" s="50"/>
      <c r="CF346" s="50"/>
      <c r="CG346" s="50"/>
      <c r="CH346" s="50"/>
      <c r="CI346" s="50"/>
    </row>
    <row r="347" spans="1:87" ht="14.25" customHeight="1" x14ac:dyDescent="0.25">
      <c r="A347" s="58">
        <v>172</v>
      </c>
      <c r="B347" s="59" t="s">
        <v>78</v>
      </c>
      <c r="C347" s="59" t="s">
        <v>28</v>
      </c>
      <c r="D347" s="59" t="s">
        <v>41</v>
      </c>
      <c r="E347" s="59"/>
      <c r="F347" s="59" t="s">
        <v>32</v>
      </c>
      <c r="G347" s="58">
        <v>14</v>
      </c>
      <c r="H347" s="58">
        <v>13</v>
      </c>
      <c r="I347" s="59" t="s">
        <v>122</v>
      </c>
      <c r="J347" s="58">
        <v>10184154</v>
      </c>
      <c r="K347" s="58">
        <v>2</v>
      </c>
      <c r="L347" s="58">
        <v>1</v>
      </c>
      <c r="M347" s="60">
        <v>0</v>
      </c>
      <c r="N347" s="60">
        <v>0</v>
      </c>
      <c r="O347" s="60">
        <v>0</v>
      </c>
      <c r="P347" s="60">
        <v>0</v>
      </c>
      <c r="Q347" s="60">
        <v>0</v>
      </c>
      <c r="R347" s="60">
        <v>0</v>
      </c>
      <c r="S347" s="60">
        <v>0</v>
      </c>
      <c r="T347" s="60">
        <v>0</v>
      </c>
      <c r="U347" s="60">
        <v>0</v>
      </c>
      <c r="V347" s="60">
        <v>0</v>
      </c>
      <c r="W347" s="59">
        <v>0</v>
      </c>
      <c r="X347" s="60">
        <v>0</v>
      </c>
      <c r="Y347" s="60">
        <v>0</v>
      </c>
      <c r="Z347" s="59">
        <f>SUM(M347:Y347)</f>
        <v>0</v>
      </c>
      <c r="AA347" s="59">
        <f>SUM(U347:X347)</f>
        <v>0</v>
      </c>
      <c r="AB347" t="s">
        <v>824</v>
      </c>
      <c r="AC347" s="59">
        <v>0</v>
      </c>
      <c r="AD347" s="58">
        <v>0</v>
      </c>
      <c r="AE347" s="58">
        <v>0</v>
      </c>
      <c r="AF347" s="58">
        <v>0</v>
      </c>
      <c r="AG347" s="58">
        <v>0</v>
      </c>
      <c r="AH347" s="59" t="s">
        <v>258</v>
      </c>
      <c r="AI347" s="58">
        <v>9</v>
      </c>
      <c r="AJ347" s="60"/>
      <c r="AK347" s="59" t="s">
        <v>305</v>
      </c>
      <c r="AL347" s="59">
        <f>IF(OR(NOT(ISBLANK(V347)),NOT(ISBLANK(W347)),NOT(ISBLANK(X347)),NOT(ISBLANK(Y347)),AD347=2,AD347=3),1,0)</f>
        <v>1</v>
      </c>
      <c r="AM347" s="59" t="s">
        <v>27</v>
      </c>
      <c r="AN347" s="59" t="s">
        <v>680</v>
      </c>
      <c r="AO347" s="58">
        <v>25</v>
      </c>
      <c r="AP347" s="59" t="s">
        <v>677</v>
      </c>
      <c r="AQ347" s="59" t="s">
        <v>694</v>
      </c>
      <c r="AR347" s="59" t="s">
        <v>27</v>
      </c>
      <c r="AS347" s="59" t="s">
        <v>27</v>
      </c>
      <c r="AT347" s="59" t="s">
        <v>692</v>
      </c>
      <c r="AU347" s="59" t="s">
        <v>27</v>
      </c>
      <c r="AV347" s="59" t="s">
        <v>27</v>
      </c>
      <c r="AW347" s="62"/>
      <c r="AX347" s="62" t="s">
        <v>746</v>
      </c>
      <c r="AY347" s="62">
        <v>6.4089999999999998</v>
      </c>
      <c r="AZ347" s="62" t="str">
        <f>IF(Z347&gt;0,AY347/Z347,"")</f>
        <v/>
      </c>
      <c r="BA347" s="62">
        <f>IF(AY347&gt;0,Z347/AY347,"")</f>
        <v>0</v>
      </c>
      <c r="BB347" s="62">
        <v>5.8090000000000002</v>
      </c>
      <c r="BC347" s="62">
        <v>21</v>
      </c>
      <c r="BE347" s="62"/>
      <c r="BF347" s="62"/>
      <c r="BG347" s="62"/>
      <c r="BH347" s="120">
        <v>5.8090000000000002</v>
      </c>
      <c r="BI347" s="50"/>
      <c r="BJ347" s="50"/>
      <c r="BL347" s="50"/>
      <c r="BM347" s="50"/>
      <c r="BN347" s="50"/>
      <c r="BO347" s="50"/>
      <c r="BP347" s="50"/>
      <c r="BQ347" s="50"/>
      <c r="BR347" s="50"/>
      <c r="BS347" s="50"/>
      <c r="BT347" s="50"/>
      <c r="BU347" s="50"/>
      <c r="BV347" s="50"/>
      <c r="BW347" s="50"/>
      <c r="BX347" s="50"/>
      <c r="BY347" s="50"/>
      <c r="BZ347" s="50"/>
      <c r="CA347" s="50"/>
      <c r="CB347" s="50"/>
      <c r="CC347" s="50"/>
      <c r="CD347" s="50"/>
      <c r="CE347" s="50"/>
      <c r="CF347" s="50"/>
      <c r="CG347" s="50"/>
      <c r="CH347" s="50"/>
      <c r="CI347" s="50"/>
    </row>
    <row r="348" spans="1:87" ht="14.25" customHeight="1" x14ac:dyDescent="0.25">
      <c r="A348" s="58">
        <v>188</v>
      </c>
      <c r="B348" s="59" t="s">
        <v>78</v>
      </c>
      <c r="C348" s="59" t="s">
        <v>26</v>
      </c>
      <c r="D348" s="59" t="s">
        <v>41</v>
      </c>
      <c r="E348" s="59"/>
      <c r="F348" s="59" t="s">
        <v>32</v>
      </c>
      <c r="G348" s="58">
        <v>14</v>
      </c>
      <c r="H348" s="58">
        <v>13</v>
      </c>
      <c r="I348" s="59" t="s">
        <v>124</v>
      </c>
      <c r="J348" s="58">
        <v>1391113645</v>
      </c>
      <c r="K348" s="58">
        <v>2</v>
      </c>
      <c r="L348" s="58">
        <v>1</v>
      </c>
      <c r="M348" s="60">
        <v>0</v>
      </c>
      <c r="N348" s="60">
        <v>0</v>
      </c>
      <c r="O348" s="60">
        <v>0</v>
      </c>
      <c r="P348" s="60">
        <v>0</v>
      </c>
      <c r="Q348" s="60">
        <v>0</v>
      </c>
      <c r="R348" s="60">
        <v>0</v>
      </c>
      <c r="S348" s="60">
        <v>0</v>
      </c>
      <c r="T348" s="60">
        <v>0</v>
      </c>
      <c r="U348" s="60">
        <v>0</v>
      </c>
      <c r="V348" s="60">
        <v>0</v>
      </c>
      <c r="W348" s="59">
        <v>0</v>
      </c>
      <c r="X348" s="60">
        <v>0</v>
      </c>
      <c r="Y348" s="60">
        <v>0</v>
      </c>
      <c r="Z348" s="59">
        <f>SUM(M348:Y348)</f>
        <v>0</v>
      </c>
      <c r="AA348" s="59">
        <f>SUM(U348:X348)</f>
        <v>0</v>
      </c>
      <c r="AB348" t="s">
        <v>824</v>
      </c>
      <c r="AC348" s="59">
        <v>0</v>
      </c>
      <c r="AD348" s="58">
        <v>0</v>
      </c>
      <c r="AE348" s="58">
        <v>0</v>
      </c>
      <c r="AF348" s="58">
        <v>0</v>
      </c>
      <c r="AG348" s="58">
        <v>0</v>
      </c>
      <c r="AH348" s="59" t="s">
        <v>258</v>
      </c>
      <c r="AI348" s="58">
        <v>9</v>
      </c>
      <c r="AJ348" s="60"/>
      <c r="AK348" s="59" t="s">
        <v>336</v>
      </c>
      <c r="AL348" s="59">
        <f>IF(OR(NOT(ISBLANK(V348)),NOT(ISBLANK(W348)),NOT(ISBLANK(X348)),NOT(ISBLANK(Y348)),AD348=2,AD348=3),1,0)</f>
        <v>1</v>
      </c>
      <c r="AM348" s="59" t="s">
        <v>27</v>
      </c>
      <c r="AN348" s="59" t="s">
        <v>680</v>
      </c>
      <c r="AO348" s="58">
        <v>24</v>
      </c>
      <c r="AP348" s="59" t="s">
        <v>677</v>
      </c>
      <c r="AQ348" s="59" t="s">
        <v>691</v>
      </c>
      <c r="AR348" s="59" t="s">
        <v>695</v>
      </c>
      <c r="AS348" s="59" t="s">
        <v>27</v>
      </c>
      <c r="AT348" s="59" t="s">
        <v>692</v>
      </c>
      <c r="AU348" s="59" t="s">
        <v>695</v>
      </c>
      <c r="AV348" s="59" t="s">
        <v>27</v>
      </c>
      <c r="AW348" s="62"/>
      <c r="AX348" s="62" t="s">
        <v>746</v>
      </c>
      <c r="AY348" s="62">
        <v>9.9150000000000009</v>
      </c>
      <c r="AZ348" s="62" t="str">
        <f>IF(Z348&gt;0,AY348/Z348,"")</f>
        <v/>
      </c>
      <c r="BA348" s="62">
        <f>IF(AY348&gt;0,Z348/AY348,"")</f>
        <v>0</v>
      </c>
      <c r="BB348" s="62">
        <v>7.827</v>
      </c>
      <c r="BC348" s="62">
        <v>0</v>
      </c>
      <c r="BE348" s="62"/>
      <c r="BF348" s="62"/>
      <c r="BG348" s="62"/>
      <c r="BH348" s="120">
        <v>7.827</v>
      </c>
      <c r="BI348" s="18"/>
      <c r="BJ348" s="18"/>
      <c r="BL348" s="18"/>
      <c r="BM348" s="18"/>
      <c r="BN348" s="18"/>
      <c r="BO348" s="18"/>
      <c r="BP348" s="18"/>
      <c r="BQ348" s="18"/>
      <c r="BR348" s="18"/>
      <c r="BS348" s="18"/>
      <c r="BT348" s="18"/>
      <c r="BU348" s="18"/>
      <c r="BV348" s="18"/>
      <c r="BW348" s="18"/>
      <c r="BX348" s="18"/>
      <c r="BY348" s="18"/>
      <c r="BZ348" s="18"/>
      <c r="CA348" s="18"/>
      <c r="CB348" s="18"/>
      <c r="CC348" s="18"/>
      <c r="CD348" s="18"/>
      <c r="CE348" s="18"/>
      <c r="CF348" s="18"/>
      <c r="CG348" s="18"/>
      <c r="CH348" s="18"/>
      <c r="CI348" s="18"/>
    </row>
    <row r="349" spans="1:87" ht="14.25" customHeight="1" x14ac:dyDescent="0.25">
      <c r="A349" s="58">
        <v>204</v>
      </c>
      <c r="B349" s="59" t="s">
        <v>78</v>
      </c>
      <c r="C349" s="59" t="s">
        <v>26</v>
      </c>
      <c r="D349" s="59" t="s">
        <v>41</v>
      </c>
      <c r="E349" s="59"/>
      <c r="F349" s="59" t="s">
        <v>32</v>
      </c>
      <c r="G349" s="58">
        <v>14</v>
      </c>
      <c r="H349" s="58">
        <v>13</v>
      </c>
      <c r="I349" s="59" t="s">
        <v>126</v>
      </c>
      <c r="J349" s="58">
        <v>8916155192</v>
      </c>
      <c r="K349" s="58">
        <v>0.46153846153846201</v>
      </c>
      <c r="L349" s="58">
        <v>0.230769230769231</v>
      </c>
      <c r="M349" s="60">
        <v>0</v>
      </c>
      <c r="N349" s="60">
        <v>0</v>
      </c>
      <c r="O349" s="60">
        <v>0</v>
      </c>
      <c r="P349" s="60">
        <v>0</v>
      </c>
      <c r="Q349" s="60">
        <v>0</v>
      </c>
      <c r="R349" s="60">
        <v>0</v>
      </c>
      <c r="S349" s="60">
        <v>0</v>
      </c>
      <c r="T349" s="60">
        <v>0</v>
      </c>
      <c r="U349" s="60">
        <v>0</v>
      </c>
      <c r="V349" s="60">
        <v>0</v>
      </c>
      <c r="W349" s="59">
        <v>0</v>
      </c>
      <c r="X349" s="60">
        <v>0</v>
      </c>
      <c r="Y349" s="60">
        <v>0</v>
      </c>
      <c r="Z349" s="59">
        <f>SUM(M349:Y349)</f>
        <v>0</v>
      </c>
      <c r="AA349" s="59">
        <f>SUM(U349:X349)</f>
        <v>0</v>
      </c>
      <c r="AB349" t="s">
        <v>740</v>
      </c>
      <c r="AC349" s="59">
        <v>0</v>
      </c>
      <c r="AD349" s="58">
        <v>0</v>
      </c>
      <c r="AE349" s="58">
        <v>0</v>
      </c>
      <c r="AF349" s="58">
        <v>0</v>
      </c>
      <c r="AG349" s="58">
        <v>0</v>
      </c>
      <c r="AH349" s="59" t="s">
        <v>258</v>
      </c>
      <c r="AI349" s="58">
        <v>9</v>
      </c>
      <c r="AJ349" s="60"/>
      <c r="AK349" s="59" t="s">
        <v>100</v>
      </c>
      <c r="AL349" s="59">
        <f>IF(OR(NOT(ISBLANK(V349)),NOT(ISBLANK(W349)),NOT(ISBLANK(X349)),NOT(ISBLANK(Y349)),AD349=2,AD349=3),1,0)</f>
        <v>1</v>
      </c>
      <c r="AM349" s="59" t="s">
        <v>27</v>
      </c>
      <c r="AN349" s="59" t="s">
        <v>680</v>
      </c>
      <c r="AO349" s="58">
        <v>30</v>
      </c>
      <c r="AP349" s="59" t="s">
        <v>677</v>
      </c>
      <c r="AQ349" s="59" t="s">
        <v>697</v>
      </c>
      <c r="AR349" s="59" t="s">
        <v>27</v>
      </c>
      <c r="AS349" s="59" t="s">
        <v>27</v>
      </c>
      <c r="AT349" s="59" t="s">
        <v>27</v>
      </c>
      <c r="AU349" s="59" t="s">
        <v>27</v>
      </c>
      <c r="AV349" s="59" t="s">
        <v>27</v>
      </c>
      <c r="AW349" s="62"/>
      <c r="AX349" s="62" t="s">
        <v>747</v>
      </c>
      <c r="AY349" s="62">
        <v>4.8230000000000004</v>
      </c>
      <c r="AZ349" s="62" t="str">
        <f>IF(Z349&gt;0,AY349/Z349,"")</f>
        <v/>
      </c>
      <c r="BA349" s="62">
        <f>IF(AY349&gt;0,Z349/AY349,"")</f>
        <v>0</v>
      </c>
      <c r="BB349" s="62">
        <v>4.0330000000000004</v>
      </c>
      <c r="BC349" s="62">
        <v>21</v>
      </c>
      <c r="BE349" s="62" t="s">
        <v>740</v>
      </c>
      <c r="BF349" s="62"/>
      <c r="BG349" s="62"/>
      <c r="BH349" s="120">
        <v>4.0330000000000004</v>
      </c>
      <c r="BI349" s="18"/>
      <c r="BJ349" s="18"/>
      <c r="BL349" s="18"/>
      <c r="BM349" s="18"/>
      <c r="BN349" s="18"/>
      <c r="BO349" s="18"/>
      <c r="BP349" s="18"/>
      <c r="BQ349" s="18"/>
      <c r="BR349" s="18"/>
      <c r="BS349" s="18"/>
      <c r="BT349" s="18"/>
      <c r="BU349" s="18"/>
      <c r="BV349" s="18"/>
      <c r="BW349" s="18"/>
      <c r="BX349" s="18"/>
      <c r="BY349" s="18"/>
      <c r="BZ349" s="18"/>
      <c r="CA349" s="18"/>
      <c r="CB349" s="18"/>
      <c r="CC349" s="18"/>
      <c r="CD349" s="18"/>
      <c r="CE349" s="18"/>
      <c r="CF349" s="18"/>
      <c r="CG349" s="18"/>
      <c r="CH349" s="18"/>
      <c r="CI349" s="18"/>
    </row>
    <row r="350" spans="1:87" ht="14.25" customHeight="1" x14ac:dyDescent="0.25">
      <c r="A350" s="58">
        <v>220</v>
      </c>
      <c r="B350" s="59" t="s">
        <v>78</v>
      </c>
      <c r="C350" s="59" t="s">
        <v>26</v>
      </c>
      <c r="D350" s="59" t="s">
        <v>41</v>
      </c>
      <c r="E350" s="59"/>
      <c r="F350" s="59" t="s">
        <v>32</v>
      </c>
      <c r="G350" s="58">
        <v>14</v>
      </c>
      <c r="H350" s="58">
        <v>13</v>
      </c>
      <c r="I350" s="59" t="s">
        <v>128</v>
      </c>
      <c r="J350" s="58">
        <v>9591208203</v>
      </c>
      <c r="K350" s="58">
        <v>0</v>
      </c>
      <c r="L350" s="58">
        <v>0</v>
      </c>
      <c r="M350" s="58">
        <v>3</v>
      </c>
      <c r="N350" s="60">
        <v>0</v>
      </c>
      <c r="O350" s="60">
        <v>0</v>
      </c>
      <c r="P350" s="58">
        <v>8</v>
      </c>
      <c r="Q350" s="58">
        <v>5</v>
      </c>
      <c r="R350" s="60">
        <v>0</v>
      </c>
      <c r="S350" s="58">
        <v>5</v>
      </c>
      <c r="T350" s="58">
        <v>1</v>
      </c>
      <c r="U350" s="58">
        <v>1</v>
      </c>
      <c r="V350" s="58">
        <v>2</v>
      </c>
      <c r="W350" s="59">
        <v>0</v>
      </c>
      <c r="X350" s="58">
        <v>1</v>
      </c>
      <c r="Y350" s="58">
        <v>4</v>
      </c>
      <c r="Z350" s="59">
        <f>SUM(M350:Y350)</f>
        <v>30</v>
      </c>
      <c r="AA350" s="59">
        <f>SUM(U350:X350)</f>
        <v>4</v>
      </c>
      <c r="AC350" s="59">
        <v>0</v>
      </c>
      <c r="AD350" s="58">
        <v>7</v>
      </c>
      <c r="AE350" s="58">
        <v>4</v>
      </c>
      <c r="AF350" s="58">
        <v>0</v>
      </c>
      <c r="AG350" s="58">
        <v>12</v>
      </c>
      <c r="AH350" s="59" t="s">
        <v>258</v>
      </c>
      <c r="AI350" s="58">
        <v>9</v>
      </c>
      <c r="AJ350" s="58">
        <v>1</v>
      </c>
      <c r="AK350" s="59" t="s">
        <v>337</v>
      </c>
      <c r="AL350" s="59">
        <f>IF(OR(NOT(ISBLANK(V350)),NOT(ISBLANK(W350)),NOT(ISBLANK(X350)),NOT(ISBLANK(Y350)),AD350=2,AD350=3),1,0)</f>
        <v>1</v>
      </c>
      <c r="AM350" s="59" t="s">
        <v>27</v>
      </c>
      <c r="AN350" s="59" t="s">
        <v>680</v>
      </c>
      <c r="AO350" s="58">
        <v>33</v>
      </c>
      <c r="AP350" s="59" t="s">
        <v>677</v>
      </c>
      <c r="AQ350" s="59" t="s">
        <v>698</v>
      </c>
      <c r="AR350" s="59" t="s">
        <v>27</v>
      </c>
      <c r="AS350" s="59" t="s">
        <v>699</v>
      </c>
      <c r="AT350" s="59" t="s">
        <v>27</v>
      </c>
      <c r="AU350" s="59" t="s">
        <v>27</v>
      </c>
      <c r="AV350" s="59" t="s">
        <v>27</v>
      </c>
      <c r="AW350" s="62"/>
      <c r="AX350" s="62" t="s">
        <v>748</v>
      </c>
      <c r="AY350" s="62">
        <v>5.8689999999999998</v>
      </c>
      <c r="AZ350" s="62">
        <f>IF(Z350&gt;0,AY350/Z350,"")</f>
        <v>0.19563333333333333</v>
      </c>
      <c r="BA350" s="62">
        <f>IF(AY350&gt;0,Z350/AY350,"")</f>
        <v>5.1116033395808484</v>
      </c>
      <c r="BB350" s="62"/>
      <c r="BC350" s="62" t="s">
        <v>774</v>
      </c>
      <c r="BD350">
        <v>0.55815061963775026</v>
      </c>
      <c r="BE350" s="62"/>
      <c r="BF350" s="62"/>
      <c r="BG350" s="62"/>
      <c r="BH350" s="120"/>
      <c r="BI350" s="50"/>
      <c r="BJ350" s="50"/>
      <c r="BL350" s="50"/>
      <c r="BM350" s="50"/>
      <c r="BN350" s="50"/>
      <c r="BO350" s="50"/>
      <c r="BP350" s="50"/>
      <c r="BQ350" s="50"/>
      <c r="BR350" s="50"/>
      <c r="BS350" s="50"/>
      <c r="BT350" s="50"/>
      <c r="BU350" s="50"/>
      <c r="BV350" s="50"/>
      <c r="BW350" s="50"/>
      <c r="BX350" s="50"/>
      <c r="BY350" s="50"/>
      <c r="BZ350" s="50"/>
      <c r="CA350" s="50"/>
      <c r="CB350" s="50"/>
      <c r="CC350" s="50"/>
      <c r="CD350" s="50"/>
      <c r="CE350" s="50"/>
      <c r="CF350" s="50"/>
      <c r="CG350" s="50"/>
      <c r="CH350" s="50"/>
      <c r="CI350" s="50"/>
    </row>
    <row r="351" spans="1:87" ht="14.25" customHeight="1" x14ac:dyDescent="0.25">
      <c r="A351" s="58">
        <v>237</v>
      </c>
      <c r="B351" s="59" t="s">
        <v>78</v>
      </c>
      <c r="C351" s="59" t="s">
        <v>26</v>
      </c>
      <c r="D351" s="59" t="s">
        <v>41</v>
      </c>
      <c r="E351" s="59"/>
      <c r="F351" s="59" t="s">
        <v>32</v>
      </c>
      <c r="G351" s="58">
        <v>14</v>
      </c>
      <c r="H351" s="58">
        <v>13</v>
      </c>
      <c r="I351" s="59" t="s">
        <v>130</v>
      </c>
      <c r="J351" s="58">
        <v>3712062108</v>
      </c>
      <c r="K351" s="58">
        <v>0</v>
      </c>
      <c r="L351" s="58">
        <v>0</v>
      </c>
      <c r="M351" s="58">
        <v>7</v>
      </c>
      <c r="N351" s="60">
        <v>0</v>
      </c>
      <c r="O351" s="60">
        <v>0</v>
      </c>
      <c r="P351" s="58">
        <v>14</v>
      </c>
      <c r="Q351" s="58">
        <v>7</v>
      </c>
      <c r="R351" s="60">
        <v>0</v>
      </c>
      <c r="S351" s="58">
        <v>7</v>
      </c>
      <c r="T351" s="58">
        <v>1</v>
      </c>
      <c r="U351" s="58">
        <v>1</v>
      </c>
      <c r="V351" s="58">
        <v>1</v>
      </c>
      <c r="W351" s="59">
        <v>0</v>
      </c>
      <c r="X351" s="58">
        <v>1</v>
      </c>
      <c r="Y351" s="58">
        <v>3</v>
      </c>
      <c r="Z351" s="59">
        <f>SUM(M351:Y351)</f>
        <v>42</v>
      </c>
      <c r="AA351" s="59">
        <f>SUM(U351:X351)</f>
        <v>3</v>
      </c>
      <c r="AC351" s="59">
        <v>0</v>
      </c>
      <c r="AD351" s="58">
        <v>3</v>
      </c>
      <c r="AE351" s="58">
        <v>1</v>
      </c>
      <c r="AF351" s="58">
        <v>1</v>
      </c>
      <c r="AG351" s="58">
        <v>6</v>
      </c>
      <c r="AH351" s="59" t="s">
        <v>258</v>
      </c>
      <c r="AI351" s="58">
        <v>9</v>
      </c>
      <c r="AJ351" s="60"/>
      <c r="AK351" s="59" t="s">
        <v>338</v>
      </c>
      <c r="AL351" s="59">
        <f>IF(OR(NOT(ISBLANK(V351)),NOT(ISBLANK(W351)),NOT(ISBLANK(X351)),NOT(ISBLANK(Y351)),AD351=2,AD351=3),1,0)</f>
        <v>1</v>
      </c>
      <c r="AM351" s="59" t="s">
        <v>27</v>
      </c>
      <c r="AN351" s="59" t="s">
        <v>680</v>
      </c>
      <c r="AO351" s="58">
        <v>28</v>
      </c>
      <c r="AP351" s="59" t="s">
        <v>677</v>
      </c>
      <c r="AQ351" s="59" t="s">
        <v>700</v>
      </c>
      <c r="AR351" s="59" t="s">
        <v>695</v>
      </c>
      <c r="AS351" s="59" t="s">
        <v>701</v>
      </c>
      <c r="AT351" s="59" t="s">
        <v>27</v>
      </c>
      <c r="AU351" s="59" t="s">
        <v>27</v>
      </c>
      <c r="AV351" s="59" t="s">
        <v>27</v>
      </c>
      <c r="AW351" s="62"/>
      <c r="AX351" s="62" t="s">
        <v>748</v>
      </c>
      <c r="AY351" s="62">
        <v>13.002000000000001</v>
      </c>
      <c r="AZ351" s="62">
        <f>IF(Z351&gt;0,AY351/Z351,"")</f>
        <v>0.30957142857142861</v>
      </c>
      <c r="BA351" s="62">
        <f>IF(AY351&gt;0,Z351/AY351,"")</f>
        <v>3.2302722658052607</v>
      </c>
      <c r="BB351" s="62"/>
      <c r="BC351" s="62"/>
      <c r="BD351">
        <v>0.48926829268292682</v>
      </c>
      <c r="BE351" s="62"/>
      <c r="BF351" s="62"/>
      <c r="BG351" s="62"/>
      <c r="BH351" s="120"/>
      <c r="BI351" s="50"/>
      <c r="BJ351" s="50"/>
      <c r="BL351" s="50"/>
      <c r="BM351" s="50"/>
      <c r="BN351" s="50"/>
      <c r="BO351" s="50"/>
      <c r="BP351" s="50"/>
      <c r="BQ351" s="50"/>
      <c r="BR351" s="50"/>
      <c r="BS351" s="50"/>
      <c r="BT351" s="50"/>
      <c r="BU351" s="50"/>
      <c r="BV351" s="50"/>
      <c r="BW351" s="50"/>
      <c r="BX351" s="50"/>
      <c r="BY351" s="50"/>
      <c r="BZ351" s="50"/>
      <c r="CA351" s="50"/>
      <c r="CB351" s="50"/>
      <c r="CC351" s="50"/>
      <c r="CD351" s="50"/>
      <c r="CE351" s="50"/>
      <c r="CF351" s="50"/>
      <c r="CG351" s="50"/>
      <c r="CH351" s="50"/>
      <c r="CI351" s="50"/>
    </row>
    <row r="352" spans="1:87" ht="14.25" customHeight="1" x14ac:dyDescent="0.25">
      <c r="A352" s="58">
        <v>253</v>
      </c>
      <c r="B352" s="59" t="s">
        <v>78</v>
      </c>
      <c r="C352" s="59" t="s">
        <v>26</v>
      </c>
      <c r="D352" s="59" t="s">
        <v>41</v>
      </c>
      <c r="E352" s="59"/>
      <c r="F352" s="59" t="s">
        <v>32</v>
      </c>
      <c r="G352" s="58">
        <v>14</v>
      </c>
      <c r="H352" s="58">
        <v>13</v>
      </c>
      <c r="I352" s="59" t="s">
        <v>130</v>
      </c>
      <c r="J352" s="58">
        <v>3712062108</v>
      </c>
      <c r="K352" s="58">
        <v>0</v>
      </c>
      <c r="L352" s="58">
        <v>0</v>
      </c>
      <c r="M352" s="58">
        <v>9</v>
      </c>
      <c r="N352" s="60">
        <v>0</v>
      </c>
      <c r="O352" s="58">
        <v>3</v>
      </c>
      <c r="P352" s="58">
        <v>18</v>
      </c>
      <c r="Q352" s="58">
        <v>9</v>
      </c>
      <c r="R352" s="60">
        <v>0</v>
      </c>
      <c r="S352" s="58">
        <v>9</v>
      </c>
      <c r="T352" s="58">
        <v>1</v>
      </c>
      <c r="U352" s="58">
        <v>2</v>
      </c>
      <c r="V352" s="58">
        <v>4</v>
      </c>
      <c r="W352" s="59">
        <v>0</v>
      </c>
      <c r="X352" s="58">
        <v>2</v>
      </c>
      <c r="Y352" s="58">
        <v>8</v>
      </c>
      <c r="Z352" s="59">
        <f>SUM(M352:Y352)</f>
        <v>65</v>
      </c>
      <c r="AA352" s="59">
        <f>SUM(U352:X352)</f>
        <v>8</v>
      </c>
      <c r="AC352" s="59">
        <v>0</v>
      </c>
      <c r="AD352" s="58">
        <v>7</v>
      </c>
      <c r="AE352" s="58">
        <v>6</v>
      </c>
      <c r="AF352" s="58">
        <v>1</v>
      </c>
      <c r="AG352" s="58">
        <v>19</v>
      </c>
      <c r="AH352" s="59" t="s">
        <v>339</v>
      </c>
      <c r="AI352" s="58">
        <v>5</v>
      </c>
      <c r="AJ352" s="58">
        <v>1</v>
      </c>
      <c r="AK352" s="59" t="s">
        <v>340</v>
      </c>
      <c r="AL352" s="59">
        <f>IF(OR(NOT(ISBLANK(V352)),NOT(ISBLANK(W352)),NOT(ISBLANK(X352)),NOT(ISBLANK(Y352)),AD352=2,AD352=3),1,0)</f>
        <v>1</v>
      </c>
      <c r="AM352" s="59" t="s">
        <v>27</v>
      </c>
      <c r="AN352" s="59" t="s">
        <v>680</v>
      </c>
      <c r="AO352" s="58">
        <v>28</v>
      </c>
      <c r="AP352" s="59" t="s">
        <v>677</v>
      </c>
      <c r="AQ352" s="59" t="s">
        <v>700</v>
      </c>
      <c r="AR352" s="59" t="s">
        <v>695</v>
      </c>
      <c r="AS352" s="59" t="s">
        <v>701</v>
      </c>
      <c r="AT352" s="59" t="s">
        <v>27</v>
      </c>
      <c r="AU352" s="59" t="s">
        <v>27</v>
      </c>
      <c r="AV352" s="59" t="s">
        <v>27</v>
      </c>
      <c r="AW352" s="62"/>
      <c r="AX352" s="62" t="s">
        <v>748</v>
      </c>
      <c r="AY352" s="62">
        <v>13.000999999999999</v>
      </c>
      <c r="AZ352" s="62">
        <f>IF(Z352&gt;0,AY352/Z352,"")</f>
        <v>0.20001538461538459</v>
      </c>
      <c r="BA352" s="62">
        <f>IF(AY352&gt;0,Z352/AY352,"")</f>
        <v>4.9996154141989084</v>
      </c>
      <c r="BB352" s="62"/>
      <c r="BC352" s="62" t="s">
        <v>774</v>
      </c>
      <c r="BD352">
        <v>0.89465763732129422</v>
      </c>
      <c r="BE352" s="62"/>
      <c r="BF352" s="62"/>
      <c r="BG352" s="62"/>
      <c r="BH352" s="120"/>
      <c r="BI352" s="18"/>
      <c r="BJ352" s="18"/>
      <c r="BL352" s="18"/>
      <c r="BM352" s="18"/>
      <c r="BN352" s="18"/>
      <c r="BO352" s="18"/>
      <c r="BP352" s="18"/>
      <c r="BQ352" s="18"/>
      <c r="BR352" s="18"/>
      <c r="BS352" s="18"/>
      <c r="BT352" s="18"/>
      <c r="BU352" s="18"/>
      <c r="BV352" s="18"/>
      <c r="BW352" s="18"/>
      <c r="BX352" s="18"/>
      <c r="BY352" s="18"/>
      <c r="BZ352" s="18"/>
      <c r="CA352" s="18"/>
      <c r="CB352" s="18"/>
      <c r="CC352" s="18"/>
      <c r="CD352" s="18"/>
      <c r="CE352" s="18"/>
      <c r="CF352" s="18"/>
      <c r="CG352" s="18"/>
      <c r="CH352" s="18"/>
      <c r="CI352" s="18"/>
    </row>
    <row r="353" spans="1:60" ht="14.25" customHeight="1" x14ac:dyDescent="0.25">
      <c r="A353" s="58">
        <v>271</v>
      </c>
      <c r="B353" s="59" t="s">
        <v>78</v>
      </c>
      <c r="C353" s="59" t="s">
        <v>26</v>
      </c>
      <c r="D353" s="59" t="s">
        <v>41</v>
      </c>
      <c r="E353" s="59"/>
      <c r="F353" s="59" t="s">
        <v>32</v>
      </c>
      <c r="G353" s="58">
        <v>14</v>
      </c>
      <c r="H353" s="58">
        <v>13</v>
      </c>
      <c r="I353" s="59" t="s">
        <v>134</v>
      </c>
      <c r="J353" s="58">
        <v>828360120</v>
      </c>
      <c r="K353" s="58">
        <v>0.46153846153846201</v>
      </c>
      <c r="L353" s="58">
        <v>0.230769230769231</v>
      </c>
      <c r="M353" s="60">
        <v>0</v>
      </c>
      <c r="N353" s="60">
        <v>0</v>
      </c>
      <c r="O353" s="60">
        <v>0</v>
      </c>
      <c r="P353" s="60">
        <v>0</v>
      </c>
      <c r="Q353" s="60">
        <v>0</v>
      </c>
      <c r="R353" s="60">
        <v>0</v>
      </c>
      <c r="S353" s="60">
        <v>0</v>
      </c>
      <c r="T353" s="60">
        <v>0</v>
      </c>
      <c r="U353" s="60">
        <v>0</v>
      </c>
      <c r="V353" s="60">
        <v>0</v>
      </c>
      <c r="W353" s="59">
        <v>0</v>
      </c>
      <c r="X353" s="60">
        <v>0</v>
      </c>
      <c r="Y353" s="60">
        <v>0</v>
      </c>
      <c r="Z353" s="59">
        <f>SUM(M353:Y353)</f>
        <v>0</v>
      </c>
      <c r="AA353" s="59">
        <f>SUM(U353:X353)</f>
        <v>0</v>
      </c>
      <c r="AB353" t="s">
        <v>740</v>
      </c>
      <c r="AC353" s="59">
        <v>0</v>
      </c>
      <c r="AD353" s="58">
        <v>0</v>
      </c>
      <c r="AE353" s="58">
        <v>0</v>
      </c>
      <c r="AF353" s="58">
        <v>0</v>
      </c>
      <c r="AG353" s="58">
        <v>0</v>
      </c>
      <c r="AH353" s="59" t="s">
        <v>258</v>
      </c>
      <c r="AI353" s="58">
        <v>9</v>
      </c>
      <c r="AJ353" s="60"/>
      <c r="AK353" s="59" t="s">
        <v>100</v>
      </c>
      <c r="AL353" s="59">
        <f>IF(OR(NOT(ISBLANK(V353)),NOT(ISBLANK(W353)),NOT(ISBLANK(X353)),NOT(ISBLANK(Y353)),AD353=2,AD353=3),1,0)</f>
        <v>1</v>
      </c>
      <c r="AM353" s="59" t="s">
        <v>27</v>
      </c>
      <c r="AN353" s="59" t="s">
        <v>673</v>
      </c>
      <c r="AO353" s="58">
        <v>26</v>
      </c>
      <c r="AP353" s="59" t="s">
        <v>674</v>
      </c>
      <c r="AQ353" s="59" t="s">
        <v>678</v>
      </c>
      <c r="AR353" s="59" t="s">
        <v>27</v>
      </c>
      <c r="AS353" s="59" t="s">
        <v>702</v>
      </c>
      <c r="AT353" s="59" t="s">
        <v>27</v>
      </c>
      <c r="AU353" s="59" t="s">
        <v>27</v>
      </c>
      <c r="AV353" s="59" t="s">
        <v>27</v>
      </c>
      <c r="AW353" s="64"/>
      <c r="AX353" s="62" t="s">
        <v>748</v>
      </c>
      <c r="AY353" s="62">
        <v>12.831</v>
      </c>
      <c r="AZ353" s="62" t="str">
        <f>IF(Z353&gt;0,AY353/Z353,"")</f>
        <v/>
      </c>
      <c r="BA353" s="62">
        <f>IF(AY353&gt;0,Z353/AY353,"")</f>
        <v>0</v>
      </c>
      <c r="BB353" s="62">
        <v>11.487</v>
      </c>
      <c r="BC353" s="62">
        <v>21</v>
      </c>
      <c r="BE353" s="62" t="s">
        <v>740</v>
      </c>
      <c r="BF353" s="64"/>
      <c r="BG353" s="64"/>
      <c r="BH353" s="120">
        <v>11.487</v>
      </c>
    </row>
    <row r="354" spans="1:60" ht="14.25" customHeight="1" x14ac:dyDescent="0.25">
      <c r="A354" s="58">
        <v>287</v>
      </c>
      <c r="B354" s="59" t="s">
        <v>78</v>
      </c>
      <c r="C354" s="59" t="s">
        <v>28</v>
      </c>
      <c r="D354" s="59" t="s">
        <v>41</v>
      </c>
      <c r="E354" s="59"/>
      <c r="F354" s="59" t="s">
        <v>32</v>
      </c>
      <c r="G354" s="58">
        <v>14</v>
      </c>
      <c r="H354" s="58">
        <v>13</v>
      </c>
      <c r="I354" s="59" t="s">
        <v>135</v>
      </c>
      <c r="J354" s="58">
        <v>7717685176</v>
      </c>
      <c r="K354" s="58">
        <v>0</v>
      </c>
      <c r="L354" s="58">
        <v>0</v>
      </c>
      <c r="M354" s="58">
        <v>1</v>
      </c>
      <c r="N354" s="60">
        <v>0</v>
      </c>
      <c r="O354" s="58">
        <v>2</v>
      </c>
      <c r="P354" s="58">
        <v>3</v>
      </c>
      <c r="Q354" s="58">
        <v>1</v>
      </c>
      <c r="R354" s="60">
        <v>0</v>
      </c>
      <c r="S354" s="58">
        <v>1</v>
      </c>
      <c r="T354" s="58">
        <v>1</v>
      </c>
      <c r="U354" s="58">
        <v>1</v>
      </c>
      <c r="V354" s="58">
        <v>0.5</v>
      </c>
      <c r="W354" s="59">
        <v>0</v>
      </c>
      <c r="X354" s="58">
        <v>0.5</v>
      </c>
      <c r="Y354" s="58">
        <v>2</v>
      </c>
      <c r="Z354" s="59">
        <f>SUM(M354:Y354)</f>
        <v>13</v>
      </c>
      <c r="AA354" s="59">
        <f>SUM(U354:X354)</f>
        <v>2</v>
      </c>
      <c r="AC354" s="59">
        <v>0</v>
      </c>
      <c r="AD354" s="58">
        <v>4</v>
      </c>
      <c r="AE354" s="58">
        <v>1</v>
      </c>
      <c r="AF354" s="58">
        <v>0</v>
      </c>
      <c r="AG354" s="58">
        <v>8</v>
      </c>
      <c r="AH354" s="59" t="s">
        <v>341</v>
      </c>
      <c r="AI354" s="58">
        <v>7</v>
      </c>
      <c r="AJ354" s="60"/>
      <c r="AK354" s="59" t="s">
        <v>342</v>
      </c>
      <c r="AL354" s="59">
        <f>IF(OR(NOT(ISBLANK(V354)),NOT(ISBLANK(W354)),NOT(ISBLANK(X354)),NOT(ISBLANK(Y354)),AD354=2,AD354=3),1,0)</f>
        <v>1</v>
      </c>
      <c r="AM354" s="59" t="s">
        <v>27</v>
      </c>
      <c r="AN354" s="59" t="s">
        <v>680</v>
      </c>
      <c r="AO354" s="58">
        <v>24</v>
      </c>
      <c r="AP354" s="59" t="s">
        <v>677</v>
      </c>
      <c r="AQ354" s="59" t="s">
        <v>691</v>
      </c>
      <c r="AR354" s="59" t="s">
        <v>27</v>
      </c>
      <c r="AS354" s="59" t="s">
        <v>27</v>
      </c>
      <c r="AT354" s="59" t="s">
        <v>27</v>
      </c>
      <c r="AU354" s="59" t="s">
        <v>27</v>
      </c>
      <c r="AV354" s="59" t="s">
        <v>27</v>
      </c>
      <c r="AW354" s="64"/>
      <c r="AX354" s="62" t="s">
        <v>747</v>
      </c>
      <c r="AY354" s="62">
        <v>4.8170000000000002</v>
      </c>
      <c r="AZ354" s="62">
        <f>IF(Z354&gt;0,AY354/Z354,"")</f>
        <v>0.37053846153846154</v>
      </c>
      <c r="BA354" s="62">
        <f>IF(AY354&gt;0,Z354/AY354,"")</f>
        <v>2.6987751712684243</v>
      </c>
      <c r="BB354" s="62"/>
      <c r="BC354" s="62"/>
      <c r="BD354">
        <v>8.7804878048780483E-2</v>
      </c>
      <c r="BE354" s="62"/>
      <c r="BF354" s="64"/>
      <c r="BG354" s="64"/>
      <c r="BH354" s="120"/>
    </row>
    <row r="355" spans="1:60" ht="14.25" customHeight="1" x14ac:dyDescent="0.25">
      <c r="A355" s="58">
        <v>307</v>
      </c>
      <c r="B355" s="59" t="s">
        <v>78</v>
      </c>
      <c r="C355" s="59" t="s">
        <v>28</v>
      </c>
      <c r="D355" s="59" t="s">
        <v>41</v>
      </c>
      <c r="E355" s="59"/>
      <c r="F355" s="59" t="s">
        <v>32</v>
      </c>
      <c r="G355" s="58">
        <v>14</v>
      </c>
      <c r="H355" s="58">
        <v>13</v>
      </c>
      <c r="I355" s="59" t="s">
        <v>140</v>
      </c>
      <c r="J355" s="58">
        <v>79247246103</v>
      </c>
      <c r="K355" s="58">
        <v>0.45454545454545497</v>
      </c>
      <c r="L355" s="58">
        <v>0.22727272727272699</v>
      </c>
      <c r="M355" s="58">
        <v>3</v>
      </c>
      <c r="N355" s="60">
        <v>0</v>
      </c>
      <c r="O355" s="60">
        <v>0</v>
      </c>
      <c r="P355" s="58">
        <v>9</v>
      </c>
      <c r="Q355" s="58">
        <v>6</v>
      </c>
      <c r="R355" s="58">
        <v>1</v>
      </c>
      <c r="S355" s="58">
        <v>6</v>
      </c>
      <c r="T355" s="58">
        <v>1</v>
      </c>
      <c r="U355" s="58">
        <v>2</v>
      </c>
      <c r="V355" s="58">
        <v>1.5</v>
      </c>
      <c r="W355" s="59">
        <v>0</v>
      </c>
      <c r="X355" s="58">
        <v>1.5</v>
      </c>
      <c r="Y355" s="58">
        <v>5</v>
      </c>
      <c r="Z355" s="59">
        <f>SUM(M355:Y355)</f>
        <v>36</v>
      </c>
      <c r="AA355" s="59">
        <f>SUM(U355:X355)</f>
        <v>5</v>
      </c>
      <c r="AB355" t="s">
        <v>740</v>
      </c>
      <c r="AC355" s="59">
        <v>0</v>
      </c>
      <c r="AD355" s="58">
        <v>2</v>
      </c>
      <c r="AE355" s="58">
        <v>3</v>
      </c>
      <c r="AF355" s="58">
        <v>1</v>
      </c>
      <c r="AG355" s="58">
        <v>8</v>
      </c>
      <c r="AH355" s="59" t="s">
        <v>258</v>
      </c>
      <c r="AI355" s="58">
        <v>9</v>
      </c>
      <c r="AJ355" s="60"/>
      <c r="AK355" s="59" t="s">
        <v>343</v>
      </c>
      <c r="AL355" s="59">
        <f>IF(OR(NOT(ISBLANK(V355)),NOT(ISBLANK(W355)),NOT(ISBLANK(X355)),NOT(ISBLANK(Y355)),AD355=2,AD355=3),1,0)</f>
        <v>1</v>
      </c>
      <c r="AM355" s="59" t="s">
        <v>27</v>
      </c>
      <c r="AN355" s="59" t="s">
        <v>673</v>
      </c>
      <c r="AO355" s="58">
        <v>18</v>
      </c>
      <c r="AP355" s="59" t="s">
        <v>674</v>
      </c>
      <c r="AQ355" s="59" t="s">
        <v>705</v>
      </c>
      <c r="AR355" s="59" t="s">
        <v>27</v>
      </c>
      <c r="AS355" s="59" t="s">
        <v>686</v>
      </c>
      <c r="AT355" s="59" t="s">
        <v>27</v>
      </c>
      <c r="AU355" s="59" t="s">
        <v>27</v>
      </c>
      <c r="AV355" s="59" t="s">
        <v>27</v>
      </c>
      <c r="AW355" s="64"/>
      <c r="AX355" s="62" t="s">
        <v>747</v>
      </c>
      <c r="AY355" s="62">
        <v>12.962</v>
      </c>
      <c r="AZ355" s="62">
        <f>IF(Z355&gt;0,AY355/Z355,"")</f>
        <v>0.36005555555555557</v>
      </c>
      <c r="BA355" s="62">
        <f>IF(AY355&gt;0,Z355/AY355,"")</f>
        <v>2.7773491745101064</v>
      </c>
      <c r="BB355" s="62">
        <v>11.813000000000001</v>
      </c>
      <c r="BC355" s="62">
        <v>28</v>
      </c>
      <c r="BD355">
        <v>0.20179104477611939</v>
      </c>
      <c r="BE355" s="62"/>
      <c r="BF355" s="64"/>
      <c r="BG355" s="64"/>
      <c r="BH355" s="120">
        <v>11.813000000000001</v>
      </c>
    </row>
    <row r="356" spans="1:60" ht="14.25" customHeight="1" x14ac:dyDescent="0.25">
      <c r="A356" s="58">
        <v>308</v>
      </c>
      <c r="B356" s="59" t="s">
        <v>78</v>
      </c>
      <c r="C356" s="59" t="s">
        <v>28</v>
      </c>
      <c r="D356" s="59" t="s">
        <v>41</v>
      </c>
      <c r="E356" s="59"/>
      <c r="F356" s="59" t="s">
        <v>32</v>
      </c>
      <c r="G356" s="58">
        <v>14</v>
      </c>
      <c r="H356" s="58">
        <v>13</v>
      </c>
      <c r="I356" s="59" t="s">
        <v>140</v>
      </c>
      <c r="J356" s="58">
        <v>79247246103</v>
      </c>
      <c r="K356" s="58">
        <v>0.45454545454545497</v>
      </c>
      <c r="L356" s="58">
        <v>0.22727272727272699</v>
      </c>
      <c r="M356" s="58">
        <v>3</v>
      </c>
      <c r="N356" s="60">
        <v>0</v>
      </c>
      <c r="O356" s="60">
        <v>0</v>
      </c>
      <c r="P356" s="58">
        <v>9</v>
      </c>
      <c r="Q356" s="58">
        <v>6</v>
      </c>
      <c r="R356" s="58">
        <v>1</v>
      </c>
      <c r="S356" s="58">
        <v>6</v>
      </c>
      <c r="T356" s="58">
        <v>2</v>
      </c>
      <c r="U356" s="58">
        <v>1</v>
      </c>
      <c r="V356" s="58">
        <v>2.5</v>
      </c>
      <c r="W356" s="59">
        <v>0</v>
      </c>
      <c r="X356" s="58">
        <v>1.5</v>
      </c>
      <c r="Y356" s="58">
        <v>5</v>
      </c>
      <c r="Z356" s="59">
        <f>SUM(M356:Y356)</f>
        <v>37</v>
      </c>
      <c r="AA356" s="59">
        <f>SUM(U356:X356)</f>
        <v>5</v>
      </c>
      <c r="AB356" t="s">
        <v>740</v>
      </c>
      <c r="AC356" s="59">
        <v>0</v>
      </c>
      <c r="AD356" s="58">
        <v>2</v>
      </c>
      <c r="AE356" s="58">
        <v>3</v>
      </c>
      <c r="AF356" s="58">
        <v>1</v>
      </c>
      <c r="AG356" s="58">
        <v>8</v>
      </c>
      <c r="AH356" s="59" t="s">
        <v>258</v>
      </c>
      <c r="AI356" s="58">
        <v>9</v>
      </c>
      <c r="AJ356" s="60"/>
      <c r="AK356" s="59" t="s">
        <v>343</v>
      </c>
      <c r="AL356" s="59">
        <f>IF(OR(NOT(ISBLANK(V356)),NOT(ISBLANK(W356)),NOT(ISBLANK(X356)),NOT(ISBLANK(Y356)),AD356=2,AD356=3),1,0)</f>
        <v>1</v>
      </c>
      <c r="AM356" s="59" t="s">
        <v>27</v>
      </c>
      <c r="AN356" s="59" t="s">
        <v>673</v>
      </c>
      <c r="AO356" s="58">
        <v>18</v>
      </c>
      <c r="AP356" s="59" t="s">
        <v>674</v>
      </c>
      <c r="AQ356" s="59" t="s">
        <v>705</v>
      </c>
      <c r="AR356" s="59" t="s">
        <v>27</v>
      </c>
      <c r="AS356" s="59" t="s">
        <v>686</v>
      </c>
      <c r="AT356" s="59" t="s">
        <v>27</v>
      </c>
      <c r="AU356" s="59" t="s">
        <v>27</v>
      </c>
      <c r="AV356" s="59" t="s">
        <v>27</v>
      </c>
      <c r="AW356" s="64"/>
      <c r="AX356" s="62" t="s">
        <v>747</v>
      </c>
      <c r="AY356" s="62">
        <v>18.271000000000001</v>
      </c>
      <c r="AZ356" s="62">
        <f>IF(Z356&gt;0,AY356/Z356,"")</f>
        <v>0.49381081081081085</v>
      </c>
      <c r="BA356" s="62">
        <f>IF(AY356&gt;0,Z356/AY356,"")</f>
        <v>2.0250670461386897</v>
      </c>
      <c r="BB356" s="62">
        <v>11.813000000000001</v>
      </c>
      <c r="BC356" s="62">
        <v>28</v>
      </c>
      <c r="BD356">
        <v>0.29134328358208955</v>
      </c>
      <c r="BE356" s="62"/>
      <c r="BF356" s="64"/>
      <c r="BG356" s="64"/>
      <c r="BH356" s="120">
        <v>11.813000000000001</v>
      </c>
    </row>
    <row r="357" spans="1:60" ht="14.25" customHeight="1" x14ac:dyDescent="0.25">
      <c r="A357" s="58">
        <v>324</v>
      </c>
      <c r="B357" s="59" t="s">
        <v>78</v>
      </c>
      <c r="C357" s="59" t="s">
        <v>26</v>
      </c>
      <c r="D357" s="59" t="s">
        <v>41</v>
      </c>
      <c r="E357" s="59"/>
      <c r="F357" s="59" t="s">
        <v>32</v>
      </c>
      <c r="G357" s="58">
        <v>14</v>
      </c>
      <c r="H357" s="58">
        <v>13</v>
      </c>
      <c r="I357" s="59" t="s">
        <v>142</v>
      </c>
      <c r="J357" s="58">
        <v>8282194225</v>
      </c>
      <c r="K357" s="58">
        <v>0.30769230769230799</v>
      </c>
      <c r="L357" s="58">
        <v>0.15384615384615399</v>
      </c>
      <c r="M357" s="58">
        <v>7</v>
      </c>
      <c r="N357" s="58">
        <v>1</v>
      </c>
      <c r="O357" s="58">
        <v>1</v>
      </c>
      <c r="P357" s="58">
        <v>18</v>
      </c>
      <c r="Q357" s="58">
        <v>11</v>
      </c>
      <c r="R357" s="58">
        <v>1</v>
      </c>
      <c r="S357" s="58">
        <v>11</v>
      </c>
      <c r="T357" s="58">
        <v>1</v>
      </c>
      <c r="U357" s="58">
        <v>2</v>
      </c>
      <c r="V357" s="58">
        <v>5</v>
      </c>
      <c r="W357" s="59">
        <v>0</v>
      </c>
      <c r="X357" s="58">
        <v>2</v>
      </c>
      <c r="Y357" s="58">
        <v>9</v>
      </c>
      <c r="Z357" s="59">
        <f>SUM(M357:Y357)</f>
        <v>69</v>
      </c>
      <c r="AA357" s="59">
        <f>SUM(U357:X357)</f>
        <v>9</v>
      </c>
      <c r="AB357" t="s">
        <v>740</v>
      </c>
      <c r="AC357" s="59">
        <v>0</v>
      </c>
      <c r="AD357" s="58">
        <v>10</v>
      </c>
      <c r="AE357" s="58">
        <v>5</v>
      </c>
      <c r="AF357" s="58">
        <v>0</v>
      </c>
      <c r="AG357" s="58">
        <v>18</v>
      </c>
      <c r="AH357" s="59" t="s">
        <v>258</v>
      </c>
      <c r="AI357" s="58">
        <v>9</v>
      </c>
      <c r="AJ357" s="58">
        <v>1</v>
      </c>
      <c r="AK357" s="59" t="s">
        <v>344</v>
      </c>
      <c r="AL357" s="59">
        <f>IF(OR(NOT(ISBLANK(V357)),NOT(ISBLANK(W357)),NOT(ISBLANK(X357)),NOT(ISBLANK(Y357)),AD357=2,AD357=3),1,0)</f>
        <v>1</v>
      </c>
      <c r="AM357" s="59" t="s">
        <v>27</v>
      </c>
      <c r="AN357" s="59" t="s">
        <v>680</v>
      </c>
      <c r="AO357" s="58">
        <v>27</v>
      </c>
      <c r="AP357" s="59" t="s">
        <v>677</v>
      </c>
      <c r="AQ357" s="59" t="s">
        <v>691</v>
      </c>
      <c r="AR357" s="59" t="s">
        <v>695</v>
      </c>
      <c r="AS357" s="59" t="s">
        <v>27</v>
      </c>
      <c r="AT357" s="59" t="s">
        <v>692</v>
      </c>
      <c r="AU357" s="59" t="s">
        <v>27</v>
      </c>
      <c r="AV357" s="59" t="s">
        <v>27</v>
      </c>
      <c r="AW357" s="64"/>
      <c r="AX357" s="62" t="s">
        <v>746</v>
      </c>
      <c r="AY357" s="62">
        <v>12.114000000000001</v>
      </c>
      <c r="AZ357" s="62">
        <f>IF(Z357&gt;0,AY357/Z357,"")</f>
        <v>0.17556521739130435</v>
      </c>
      <c r="BA357" s="62">
        <f>IF(AY357&gt;0,Z357/AY357,"")</f>
        <v>5.6958890539871216</v>
      </c>
      <c r="BB357" s="62">
        <v>11.61</v>
      </c>
      <c r="BC357" s="62">
        <v>-7</v>
      </c>
      <c r="BD357">
        <v>0.6135693215339233</v>
      </c>
      <c r="BE357" s="62"/>
      <c r="BF357" s="64"/>
      <c r="BG357" s="64"/>
      <c r="BH357" s="120">
        <v>11.61</v>
      </c>
    </row>
    <row r="358" spans="1:60" ht="14.25" customHeight="1" x14ac:dyDescent="0.25">
      <c r="A358" s="58">
        <v>345</v>
      </c>
      <c r="B358" s="59" t="s">
        <v>78</v>
      </c>
      <c r="C358" s="59" t="s">
        <v>28</v>
      </c>
      <c r="D358" s="59" t="s">
        <v>41</v>
      </c>
      <c r="E358" s="59"/>
      <c r="F358" s="59" t="s">
        <v>32</v>
      </c>
      <c r="G358" s="58">
        <v>14</v>
      </c>
      <c r="H358" s="58">
        <v>13</v>
      </c>
      <c r="I358" s="59" t="s">
        <v>146</v>
      </c>
      <c r="J358" s="58">
        <v>94222252116</v>
      </c>
      <c r="K358" s="58">
        <v>0.45454545454545497</v>
      </c>
      <c r="L358" s="58">
        <v>0.22727272727272699</v>
      </c>
      <c r="M358" s="60">
        <v>0</v>
      </c>
      <c r="N358" s="60">
        <v>0</v>
      </c>
      <c r="O358" s="60">
        <v>0</v>
      </c>
      <c r="P358" s="60">
        <v>0</v>
      </c>
      <c r="Q358" s="60">
        <v>0</v>
      </c>
      <c r="R358" s="60">
        <v>0</v>
      </c>
      <c r="S358" s="60">
        <v>0</v>
      </c>
      <c r="T358" s="60">
        <v>0</v>
      </c>
      <c r="U358" s="60">
        <v>0</v>
      </c>
      <c r="V358" s="60">
        <v>0</v>
      </c>
      <c r="W358" s="59">
        <v>0</v>
      </c>
      <c r="X358" s="60">
        <v>0</v>
      </c>
      <c r="Y358" s="60">
        <v>0</v>
      </c>
      <c r="Z358" s="59">
        <f>SUM(M358:Y358)</f>
        <v>0</v>
      </c>
      <c r="AA358" s="59">
        <f>SUM(U358:X358)</f>
        <v>0</v>
      </c>
      <c r="AB358" t="s">
        <v>740</v>
      </c>
      <c r="AC358" s="59">
        <v>0</v>
      </c>
      <c r="AD358" s="58">
        <v>0</v>
      </c>
      <c r="AE358" s="58">
        <v>0</v>
      </c>
      <c r="AF358" s="58">
        <v>0</v>
      </c>
      <c r="AG358" s="58">
        <v>0</v>
      </c>
      <c r="AH358" s="59" t="s">
        <v>258</v>
      </c>
      <c r="AI358" s="58">
        <v>9</v>
      </c>
      <c r="AJ358" s="60"/>
      <c r="AK358" s="59" t="s">
        <v>319</v>
      </c>
      <c r="AL358" s="59">
        <f>IF(OR(NOT(ISBLANK(V358)),NOT(ISBLANK(W358)),NOT(ISBLANK(X358)),NOT(ISBLANK(Y358)),AD358=2,AD358=3),1,0)</f>
        <v>1</v>
      </c>
      <c r="AM358" s="59" t="s">
        <v>27</v>
      </c>
      <c r="AN358" s="59" t="s">
        <v>680</v>
      </c>
      <c r="AO358" s="58">
        <v>36</v>
      </c>
      <c r="AP358" s="59" t="s">
        <v>677</v>
      </c>
      <c r="AQ358" s="59" t="s">
        <v>707</v>
      </c>
      <c r="AR358" s="59" t="s">
        <v>27</v>
      </c>
      <c r="AS358" s="59" t="s">
        <v>708</v>
      </c>
      <c r="AT358" s="59" t="s">
        <v>27</v>
      </c>
      <c r="AU358" s="59" t="s">
        <v>27</v>
      </c>
      <c r="AV358" s="59" t="s">
        <v>27</v>
      </c>
      <c r="AW358" s="64"/>
      <c r="AX358" s="62" t="s">
        <v>748</v>
      </c>
      <c r="AY358" s="62">
        <v>5.4910000000000005</v>
      </c>
      <c r="AZ358" s="62" t="str">
        <f>IF(Z358&gt;0,AY358/Z358,"")</f>
        <v/>
      </c>
      <c r="BA358" s="62">
        <f>IF(AY358&gt;0,Z358/AY358,"")</f>
        <v>0</v>
      </c>
      <c r="BB358" s="62">
        <v>3.7410000000000001</v>
      </c>
      <c r="BC358" s="62">
        <v>0</v>
      </c>
      <c r="BE358" s="62" t="s">
        <v>780</v>
      </c>
      <c r="BF358" s="62">
        <v>1</v>
      </c>
      <c r="BG358" s="62">
        <v>1</v>
      </c>
      <c r="BH358" s="120">
        <v>2.5779999999999998</v>
      </c>
    </row>
    <row r="359" spans="1:60" ht="14.25" customHeight="1" x14ac:dyDescent="0.25">
      <c r="A359" s="58">
        <v>361</v>
      </c>
      <c r="B359" s="59" t="s">
        <v>78</v>
      </c>
      <c r="C359" s="59" t="s">
        <v>26</v>
      </c>
      <c r="D359" s="59" t="s">
        <v>41</v>
      </c>
      <c r="E359" s="59"/>
      <c r="F359" s="59" t="s">
        <v>32</v>
      </c>
      <c r="G359" s="58">
        <v>14</v>
      </c>
      <c r="H359" s="58">
        <v>13</v>
      </c>
      <c r="I359" s="59" t="s">
        <v>147</v>
      </c>
      <c r="J359" s="58">
        <v>84463153</v>
      </c>
      <c r="K359" s="58">
        <v>2</v>
      </c>
      <c r="L359" s="58">
        <v>1</v>
      </c>
      <c r="M359" s="60">
        <v>0</v>
      </c>
      <c r="N359" s="60">
        <v>0</v>
      </c>
      <c r="O359" s="60">
        <v>0</v>
      </c>
      <c r="P359" s="60">
        <v>0</v>
      </c>
      <c r="Q359" s="60">
        <v>0</v>
      </c>
      <c r="R359" s="60">
        <v>0</v>
      </c>
      <c r="S359" s="60">
        <v>0</v>
      </c>
      <c r="T359" s="60">
        <v>0</v>
      </c>
      <c r="U359" s="60">
        <v>0</v>
      </c>
      <c r="V359" s="60">
        <v>0</v>
      </c>
      <c r="W359" s="59">
        <v>0</v>
      </c>
      <c r="X359" s="60">
        <v>0</v>
      </c>
      <c r="Y359" s="60">
        <v>0</v>
      </c>
      <c r="Z359" s="59">
        <f>SUM(M359:Y359)</f>
        <v>0</v>
      </c>
      <c r="AA359" s="59">
        <f>SUM(U359:X359)</f>
        <v>0</v>
      </c>
      <c r="AB359" t="s">
        <v>824</v>
      </c>
      <c r="AC359" s="59">
        <v>0</v>
      </c>
      <c r="AD359" s="58">
        <v>0</v>
      </c>
      <c r="AE359" s="58">
        <v>0</v>
      </c>
      <c r="AF359" s="58">
        <v>0</v>
      </c>
      <c r="AG359" s="58">
        <v>0</v>
      </c>
      <c r="AH359" s="59" t="s">
        <v>258</v>
      </c>
      <c r="AI359" s="58">
        <v>9</v>
      </c>
      <c r="AJ359" s="60"/>
      <c r="AK359" s="59" t="s">
        <v>345</v>
      </c>
      <c r="AL359" s="59">
        <f>IF(OR(NOT(ISBLANK(V359)),NOT(ISBLANK(W359)),NOT(ISBLANK(X359)),NOT(ISBLANK(Y359)),AD359=2,AD359=3),1,0)</f>
        <v>1</v>
      </c>
      <c r="AM359" s="59" t="s">
        <v>27</v>
      </c>
      <c r="AN359" s="59" t="s">
        <v>680</v>
      </c>
      <c r="AO359" s="58">
        <v>26</v>
      </c>
      <c r="AP359" s="59" t="s">
        <v>677</v>
      </c>
      <c r="AQ359" s="59" t="s">
        <v>709</v>
      </c>
      <c r="AR359" s="59" t="s">
        <v>27</v>
      </c>
      <c r="AS359" s="59" t="s">
        <v>27</v>
      </c>
      <c r="AT359" s="59" t="s">
        <v>692</v>
      </c>
      <c r="AU359" s="59" t="s">
        <v>695</v>
      </c>
      <c r="AV359" s="59" t="s">
        <v>27</v>
      </c>
      <c r="AW359" s="64"/>
      <c r="AX359" s="62" t="s">
        <v>746</v>
      </c>
      <c r="AY359" s="62">
        <v>16.596</v>
      </c>
      <c r="AZ359" s="62" t="str">
        <f>IF(Z359&gt;0,AY359/Z359,"")</f>
        <v/>
      </c>
      <c r="BA359" s="62">
        <f>IF(AY359&gt;0,Z359/AY359,"")</f>
        <v>0</v>
      </c>
      <c r="BB359" s="62">
        <v>4.6349999999999998</v>
      </c>
      <c r="BC359" s="62">
        <v>21</v>
      </c>
      <c r="BE359" s="62"/>
      <c r="BF359" s="64"/>
      <c r="BG359" s="64"/>
      <c r="BH359" s="120">
        <v>3.7389999999999999</v>
      </c>
    </row>
    <row r="360" spans="1:60" ht="14.25" customHeight="1" x14ac:dyDescent="0.25">
      <c r="A360" s="58">
        <v>377</v>
      </c>
      <c r="B360" s="59" t="s">
        <v>78</v>
      </c>
      <c r="C360" s="59" t="s">
        <v>26</v>
      </c>
      <c r="D360" s="59" t="s">
        <v>41</v>
      </c>
      <c r="E360" s="59"/>
      <c r="F360" s="59" t="s">
        <v>32</v>
      </c>
      <c r="G360" s="58">
        <v>14</v>
      </c>
      <c r="H360" s="58">
        <v>13</v>
      </c>
      <c r="I360" s="59" t="s">
        <v>149</v>
      </c>
      <c r="J360" s="58">
        <v>8877127178</v>
      </c>
      <c r="K360" s="58">
        <v>0</v>
      </c>
      <c r="L360" s="58">
        <v>0</v>
      </c>
      <c r="M360" s="60">
        <v>0</v>
      </c>
      <c r="N360" s="60">
        <v>0</v>
      </c>
      <c r="O360" s="60">
        <v>0</v>
      </c>
      <c r="P360" s="60">
        <v>0</v>
      </c>
      <c r="Q360" s="60">
        <v>0</v>
      </c>
      <c r="R360" s="60">
        <v>0</v>
      </c>
      <c r="S360" s="60">
        <v>0</v>
      </c>
      <c r="T360" s="60">
        <v>0</v>
      </c>
      <c r="U360" s="60">
        <v>0</v>
      </c>
      <c r="V360" s="60">
        <v>0</v>
      </c>
      <c r="W360" s="59">
        <v>0</v>
      </c>
      <c r="X360" s="60">
        <v>0</v>
      </c>
      <c r="Y360" s="60">
        <v>0</v>
      </c>
      <c r="Z360" s="59">
        <f>SUM(M360:Y360)</f>
        <v>0</v>
      </c>
      <c r="AA360" s="59">
        <f>SUM(U360:X360)</f>
        <v>0</v>
      </c>
      <c r="AC360" s="59">
        <v>0</v>
      </c>
      <c r="AD360" s="58">
        <v>0</v>
      </c>
      <c r="AE360" s="58">
        <v>0</v>
      </c>
      <c r="AF360" s="58">
        <v>0</v>
      </c>
      <c r="AG360" s="58">
        <v>0</v>
      </c>
      <c r="AH360" s="59" t="s">
        <v>258</v>
      </c>
      <c r="AI360" s="58">
        <v>9</v>
      </c>
      <c r="AJ360" s="60"/>
      <c r="AK360" s="59" t="s">
        <v>346</v>
      </c>
      <c r="AL360" s="59">
        <f>IF(OR(NOT(ISBLANK(V360)),NOT(ISBLANK(W360)),NOT(ISBLANK(X360)),NOT(ISBLANK(Y360)),AD360=2,AD360=3),1,0)</f>
        <v>1</v>
      </c>
      <c r="AM360" s="59" t="s">
        <v>27</v>
      </c>
      <c r="AN360" s="59" t="s">
        <v>680</v>
      </c>
      <c r="AO360" s="58">
        <v>24</v>
      </c>
      <c r="AP360" s="59" t="s">
        <v>677</v>
      </c>
      <c r="AQ360" s="59" t="s">
        <v>711</v>
      </c>
      <c r="AR360" s="59" t="s">
        <v>27</v>
      </c>
      <c r="AS360" s="59" t="s">
        <v>686</v>
      </c>
      <c r="AT360" s="59" t="s">
        <v>27</v>
      </c>
      <c r="AU360" s="59" t="s">
        <v>27</v>
      </c>
      <c r="AV360" s="59" t="s">
        <v>696</v>
      </c>
      <c r="AW360" s="64"/>
      <c r="AX360" s="62" t="s">
        <v>747</v>
      </c>
      <c r="AY360" s="62">
        <v>13.003</v>
      </c>
      <c r="AZ360" s="62" t="str">
        <f>IF(Z360&gt;0,AY360/Z360,"")</f>
        <v/>
      </c>
      <c r="BA360" s="62">
        <f>IF(AY360&gt;0,Z360/AY360,"")</f>
        <v>0</v>
      </c>
      <c r="BB360" s="62"/>
      <c r="BC360" s="62">
        <v>0</v>
      </c>
      <c r="BE360" s="62"/>
      <c r="BF360" s="64"/>
      <c r="BG360" s="64"/>
      <c r="BH360" s="120"/>
    </row>
    <row r="361" spans="1:60" ht="14.25" customHeight="1" x14ac:dyDescent="0.25">
      <c r="A361" s="58">
        <v>393</v>
      </c>
      <c r="B361" s="59" t="s">
        <v>78</v>
      </c>
      <c r="C361" s="59" t="s">
        <v>26</v>
      </c>
      <c r="D361" s="59" t="s">
        <v>41</v>
      </c>
      <c r="E361" s="59"/>
      <c r="F361" s="59" t="s">
        <v>32</v>
      </c>
      <c r="G361" s="58">
        <v>14</v>
      </c>
      <c r="H361" s="58">
        <v>13</v>
      </c>
      <c r="I361" s="59" t="s">
        <v>81</v>
      </c>
      <c r="J361" s="58">
        <v>9591241137</v>
      </c>
      <c r="K361" s="58">
        <v>0.46153846153846201</v>
      </c>
      <c r="L361" s="58">
        <v>0.230769230769231</v>
      </c>
      <c r="M361" s="58">
        <v>2</v>
      </c>
      <c r="N361" s="60">
        <v>0</v>
      </c>
      <c r="O361" s="60">
        <v>0</v>
      </c>
      <c r="P361" s="58">
        <v>4</v>
      </c>
      <c r="Q361" s="58">
        <v>2</v>
      </c>
      <c r="R361" s="58">
        <v>1</v>
      </c>
      <c r="S361" s="58">
        <v>2</v>
      </c>
      <c r="T361" s="58">
        <v>1</v>
      </c>
      <c r="U361" s="60">
        <v>0</v>
      </c>
      <c r="V361" s="58">
        <v>1</v>
      </c>
      <c r="W361" s="59">
        <v>0</v>
      </c>
      <c r="X361" s="60">
        <v>0</v>
      </c>
      <c r="Y361" s="58">
        <v>1</v>
      </c>
      <c r="Z361" s="59">
        <f>SUM(M361:Y361)</f>
        <v>14</v>
      </c>
      <c r="AA361" s="59">
        <f>SUM(U361:X361)</f>
        <v>1</v>
      </c>
      <c r="AB361" t="s">
        <v>740</v>
      </c>
      <c r="AC361" s="59">
        <v>0</v>
      </c>
      <c r="AD361" s="58">
        <v>0</v>
      </c>
      <c r="AE361" s="58">
        <v>1</v>
      </c>
      <c r="AF361" s="58">
        <v>0</v>
      </c>
      <c r="AG361" s="58">
        <v>3</v>
      </c>
      <c r="AH361" s="59" t="s">
        <v>258</v>
      </c>
      <c r="AI361" s="58">
        <v>9</v>
      </c>
      <c r="AJ361" s="60"/>
      <c r="AK361" s="59" t="s">
        <v>347</v>
      </c>
      <c r="AL361" s="59">
        <f>IF(OR(NOT(ISBLANK(V361)),NOT(ISBLANK(W361)),NOT(ISBLANK(X361)),NOT(ISBLANK(Y361)),AD361=2,AD361=3),1,0)</f>
        <v>1</v>
      </c>
      <c r="AM361" s="59" t="s">
        <v>27</v>
      </c>
      <c r="AN361" s="59" t="s">
        <v>673</v>
      </c>
      <c r="AO361" s="58">
        <v>26</v>
      </c>
      <c r="AP361" s="59" t="s">
        <v>674</v>
      </c>
      <c r="AQ361" s="59" t="s">
        <v>675</v>
      </c>
      <c r="AR361" s="59" t="s">
        <v>27</v>
      </c>
      <c r="AS361" s="59" t="s">
        <v>676</v>
      </c>
      <c r="AT361" s="59" t="s">
        <v>27</v>
      </c>
      <c r="AU361" s="59" t="s">
        <v>27</v>
      </c>
      <c r="AV361" s="59" t="s">
        <v>27</v>
      </c>
      <c r="AW361" s="64"/>
      <c r="AX361" s="62" t="s">
        <v>748</v>
      </c>
      <c r="AY361" s="62">
        <v>8.947000000000001</v>
      </c>
      <c r="AZ361" s="62">
        <f>IF(Z361&gt;0,AY361/Z361,"")</f>
        <v>0.63907142857142862</v>
      </c>
      <c r="BA361" s="62">
        <f>IF(AY361&gt;0,Z361/AY361,"")</f>
        <v>1.5647703140717557</v>
      </c>
      <c r="BB361" s="62">
        <v>7.5360000000000005</v>
      </c>
      <c r="BC361" s="62">
        <v>28</v>
      </c>
      <c r="BD361">
        <v>0</v>
      </c>
      <c r="BE361" s="62"/>
      <c r="BF361" s="64"/>
      <c r="BG361" s="64"/>
      <c r="BH361" s="120">
        <v>7.5359999999999996</v>
      </c>
    </row>
    <row r="362" spans="1:60" ht="14.25" customHeight="1" x14ac:dyDescent="0.25">
      <c r="A362" s="58">
        <v>410</v>
      </c>
      <c r="B362" s="59" t="s">
        <v>78</v>
      </c>
      <c r="C362" s="59" t="s">
        <v>28</v>
      </c>
      <c r="D362" s="59" t="s">
        <v>41</v>
      </c>
      <c r="E362" s="59"/>
      <c r="F362" s="59" t="s">
        <v>32</v>
      </c>
      <c r="G362" s="58">
        <v>14</v>
      </c>
      <c r="H362" s="58">
        <v>13</v>
      </c>
      <c r="I362" s="59" t="s">
        <v>85</v>
      </c>
      <c r="J362" s="58">
        <v>1347638136</v>
      </c>
      <c r="K362" s="58">
        <v>0</v>
      </c>
      <c r="L362" s="58">
        <v>0</v>
      </c>
      <c r="M362" s="58">
        <v>5</v>
      </c>
      <c r="N362" s="60">
        <v>0</v>
      </c>
      <c r="O362" s="58">
        <v>1</v>
      </c>
      <c r="P362" s="58">
        <v>10</v>
      </c>
      <c r="Q362" s="58">
        <v>5</v>
      </c>
      <c r="R362" s="60">
        <v>0</v>
      </c>
      <c r="S362" s="58">
        <v>5</v>
      </c>
      <c r="T362" s="58">
        <v>1</v>
      </c>
      <c r="U362" s="58">
        <v>1</v>
      </c>
      <c r="V362" s="58">
        <v>4</v>
      </c>
      <c r="W362" s="59">
        <v>0</v>
      </c>
      <c r="X362" s="58">
        <v>3</v>
      </c>
      <c r="Y362" s="58">
        <v>8</v>
      </c>
      <c r="Z362" s="59">
        <f>SUM(M362:Y362)</f>
        <v>43</v>
      </c>
      <c r="AA362" s="59">
        <f>SUM(U362:X362)</f>
        <v>8</v>
      </c>
      <c r="AC362" s="59">
        <v>0</v>
      </c>
      <c r="AD362" s="58">
        <v>6</v>
      </c>
      <c r="AE362" s="58">
        <v>2</v>
      </c>
      <c r="AF362" s="58">
        <v>2</v>
      </c>
      <c r="AG362" s="58">
        <v>14</v>
      </c>
      <c r="AH362" s="59" t="s">
        <v>348</v>
      </c>
      <c r="AI362" s="58">
        <v>8</v>
      </c>
      <c r="AJ362" s="58">
        <v>1</v>
      </c>
      <c r="AK362" s="59" t="s">
        <v>349</v>
      </c>
      <c r="AL362" s="59">
        <f>IF(OR(NOT(ISBLANK(V362)),NOT(ISBLANK(W362)),NOT(ISBLANK(X362)),NOT(ISBLANK(Y362)),AD362=2,AD362=3),1,0)</f>
        <v>1</v>
      </c>
      <c r="AM362" s="59" t="s">
        <v>27</v>
      </c>
      <c r="AN362" s="59" t="s">
        <v>673</v>
      </c>
      <c r="AO362" s="58">
        <v>20</v>
      </c>
      <c r="AP362" s="59" t="s">
        <v>677</v>
      </c>
      <c r="AQ362" s="59" t="s">
        <v>678</v>
      </c>
      <c r="AR362" s="59" t="s">
        <v>27</v>
      </c>
      <c r="AS362" s="59" t="s">
        <v>27</v>
      </c>
      <c r="AT362" s="59" t="s">
        <v>27</v>
      </c>
      <c r="AU362" s="59" t="s">
        <v>27</v>
      </c>
      <c r="AV362" s="59" t="s">
        <v>27</v>
      </c>
      <c r="AW362" s="64"/>
      <c r="AX362" s="62" t="s">
        <v>747</v>
      </c>
      <c r="AY362" s="62">
        <v>13</v>
      </c>
      <c r="AZ362" s="62">
        <f>IF(Z362&gt;0,AY362/Z362,"")</f>
        <v>0.30232558139534882</v>
      </c>
      <c r="BA362" s="62">
        <f>IF(AY362&gt;0,Z362/AY362,"")</f>
        <v>3.3076923076923075</v>
      </c>
      <c r="BB362" s="62"/>
      <c r="BC362" s="62">
        <v>21</v>
      </c>
      <c r="BD362">
        <v>0.23654080389768575</v>
      </c>
      <c r="BE362" s="62"/>
      <c r="BF362" s="64"/>
      <c r="BG362" s="64"/>
      <c r="BH362" s="120"/>
    </row>
    <row r="363" spans="1:60" ht="14.25" customHeight="1" x14ac:dyDescent="0.25">
      <c r="A363" s="58">
        <v>426</v>
      </c>
      <c r="B363" s="59" t="s">
        <v>78</v>
      </c>
      <c r="C363" s="59" t="s">
        <v>26</v>
      </c>
      <c r="D363" s="59" t="s">
        <v>41</v>
      </c>
      <c r="E363" s="59"/>
      <c r="F363" s="59" t="s">
        <v>32</v>
      </c>
      <c r="G363" s="58">
        <v>14</v>
      </c>
      <c r="H363" s="58">
        <v>13</v>
      </c>
      <c r="I363" s="59" t="s">
        <v>88</v>
      </c>
      <c r="J363" s="58">
        <v>217831744</v>
      </c>
      <c r="K363" s="58">
        <v>0.46153846153846201</v>
      </c>
      <c r="L363" s="58">
        <v>0.230769230769231</v>
      </c>
      <c r="M363" s="60">
        <v>0</v>
      </c>
      <c r="N363" s="60">
        <v>0</v>
      </c>
      <c r="O363" s="60">
        <v>0</v>
      </c>
      <c r="P363" s="60">
        <v>0</v>
      </c>
      <c r="Q363" s="60">
        <v>0</v>
      </c>
      <c r="R363" s="60">
        <v>0</v>
      </c>
      <c r="S363" s="60">
        <v>0</v>
      </c>
      <c r="T363" s="60">
        <v>0</v>
      </c>
      <c r="U363" s="60">
        <v>0</v>
      </c>
      <c r="V363" s="60">
        <v>0</v>
      </c>
      <c r="W363" s="59">
        <v>0</v>
      </c>
      <c r="X363" s="60">
        <v>0</v>
      </c>
      <c r="Y363" s="60">
        <v>0</v>
      </c>
      <c r="Z363" s="59">
        <f>SUM(M363:Y363)</f>
        <v>0</v>
      </c>
      <c r="AA363" s="59">
        <f>SUM(U363:X363)</f>
        <v>0</v>
      </c>
      <c r="AB363" t="s">
        <v>740</v>
      </c>
      <c r="AC363" s="59">
        <v>0</v>
      </c>
      <c r="AD363" s="58">
        <v>0</v>
      </c>
      <c r="AE363" s="58">
        <v>0</v>
      </c>
      <c r="AF363" s="58">
        <v>0</v>
      </c>
      <c r="AG363" s="58">
        <v>0</v>
      </c>
      <c r="AH363" s="59" t="s">
        <v>258</v>
      </c>
      <c r="AI363" s="58">
        <v>9</v>
      </c>
      <c r="AJ363" s="60"/>
      <c r="AK363" s="59" t="s">
        <v>350</v>
      </c>
      <c r="AL363" s="59">
        <f>IF(OR(NOT(ISBLANK(V363)),NOT(ISBLANK(W363)),NOT(ISBLANK(X363)),NOT(ISBLANK(Y363)),AD363=2,AD363=3),1,0)</f>
        <v>1</v>
      </c>
      <c r="AM363" s="59" t="s">
        <v>27</v>
      </c>
      <c r="AN363" s="59" t="s">
        <v>673</v>
      </c>
      <c r="AO363" s="58">
        <v>24</v>
      </c>
      <c r="AP363" s="59" t="s">
        <v>677</v>
      </c>
      <c r="AQ363" s="59" t="s">
        <v>679</v>
      </c>
      <c r="AR363" s="59" t="s">
        <v>27</v>
      </c>
      <c r="AS363" s="59" t="s">
        <v>27</v>
      </c>
      <c r="AT363" s="59" t="s">
        <v>27</v>
      </c>
      <c r="AU363" s="59" t="s">
        <v>27</v>
      </c>
      <c r="AV363" s="59" t="s">
        <v>27</v>
      </c>
      <c r="AW363" s="64"/>
      <c r="AX363" s="62" t="s">
        <v>747</v>
      </c>
      <c r="AY363" s="62">
        <v>17.709</v>
      </c>
      <c r="AZ363" s="62" t="str">
        <f>IF(Z363&gt;0,AY363/Z363,"")</f>
        <v/>
      </c>
      <c r="BA363" s="62">
        <f>IF(AY363&gt;0,Z363/AY363,"")</f>
        <v>0</v>
      </c>
      <c r="BB363" s="62">
        <v>4.8529999999999998</v>
      </c>
      <c r="BC363" s="62">
        <v>-7</v>
      </c>
      <c r="BE363" s="62"/>
      <c r="BF363" s="64"/>
      <c r="BG363" s="64"/>
      <c r="BH363" s="120">
        <v>3.383</v>
      </c>
    </row>
    <row r="364" spans="1:60" ht="14.25" customHeight="1" x14ac:dyDescent="0.25">
      <c r="A364" s="58">
        <v>442</v>
      </c>
      <c r="B364" s="59" t="s">
        <v>78</v>
      </c>
      <c r="C364" s="59" t="s">
        <v>26</v>
      </c>
      <c r="D364" s="59" t="s">
        <v>41</v>
      </c>
      <c r="E364" s="59"/>
      <c r="F364" s="59" t="s">
        <v>32</v>
      </c>
      <c r="G364" s="58">
        <v>14</v>
      </c>
      <c r="H364" s="58">
        <v>13</v>
      </c>
      <c r="I364" s="59" t="s">
        <v>150</v>
      </c>
      <c r="J364" s="58">
        <v>82135906</v>
      </c>
      <c r="K364" s="58">
        <v>0.30769230769230799</v>
      </c>
      <c r="L364" s="58">
        <v>0.15384615384615399</v>
      </c>
      <c r="M364" s="60">
        <v>0</v>
      </c>
      <c r="N364" s="60">
        <v>0</v>
      </c>
      <c r="O364" s="60">
        <v>0</v>
      </c>
      <c r="P364" s="60">
        <v>0</v>
      </c>
      <c r="Q364" s="60">
        <v>0</v>
      </c>
      <c r="R364" s="60">
        <v>0</v>
      </c>
      <c r="S364" s="60">
        <v>0</v>
      </c>
      <c r="T364" s="60">
        <v>0</v>
      </c>
      <c r="U364" s="60">
        <v>0</v>
      </c>
      <c r="V364" s="60">
        <v>0</v>
      </c>
      <c r="W364" s="59">
        <v>0</v>
      </c>
      <c r="X364" s="60">
        <v>0</v>
      </c>
      <c r="Y364" s="60">
        <v>0</v>
      </c>
      <c r="Z364" s="59">
        <f>SUM(M364:Y364)</f>
        <v>0</v>
      </c>
      <c r="AA364" s="59">
        <f>SUM(U364:X364)</f>
        <v>0</v>
      </c>
      <c r="AB364" t="s">
        <v>740</v>
      </c>
      <c r="AC364" s="59">
        <v>0</v>
      </c>
      <c r="AD364" s="58">
        <v>0</v>
      </c>
      <c r="AE364" s="58">
        <v>0</v>
      </c>
      <c r="AF364" s="58">
        <v>0</v>
      </c>
      <c r="AG364" s="58">
        <v>0</v>
      </c>
      <c r="AH364" s="59" t="s">
        <v>258</v>
      </c>
      <c r="AI364" s="58">
        <v>9</v>
      </c>
      <c r="AJ364" s="60"/>
      <c r="AK364" s="59" t="s">
        <v>319</v>
      </c>
      <c r="AL364" s="59">
        <f>IF(OR(NOT(ISBLANK(V364)),NOT(ISBLANK(W364)),NOT(ISBLANK(X364)),NOT(ISBLANK(Y364)),AD364=2,AD364=3),1,0)</f>
        <v>1</v>
      </c>
      <c r="AM364" s="59" t="s">
        <v>27</v>
      </c>
      <c r="AN364" s="59" t="s">
        <v>680</v>
      </c>
      <c r="AO364" s="58">
        <v>34</v>
      </c>
      <c r="AP364" s="59" t="s">
        <v>677</v>
      </c>
      <c r="AQ364" s="59" t="s">
        <v>712</v>
      </c>
      <c r="AR364" s="59" t="s">
        <v>27</v>
      </c>
      <c r="AS364" s="59" t="s">
        <v>713</v>
      </c>
      <c r="AT364" s="59" t="s">
        <v>27</v>
      </c>
      <c r="AU364" s="59" t="s">
        <v>27</v>
      </c>
      <c r="AV364" s="59" t="s">
        <v>27</v>
      </c>
      <c r="AW364" s="64"/>
      <c r="AX364" s="62" t="s">
        <v>748</v>
      </c>
      <c r="AY364" s="62">
        <v>10.297000000000001</v>
      </c>
      <c r="AZ364" s="62" t="str">
        <f>IF(Z364&gt;0,AY364/Z364,"")</f>
        <v/>
      </c>
      <c r="BA364" s="62">
        <f>IF(AY364&gt;0,Z364/AY364,"")</f>
        <v>0</v>
      </c>
      <c r="BB364" s="62">
        <v>9.3680000000000003</v>
      </c>
      <c r="BC364" s="62">
        <v>-7</v>
      </c>
      <c r="BE364" s="62"/>
      <c r="BF364" s="64"/>
      <c r="BG364" s="64"/>
      <c r="BH364" s="120">
        <v>3.774</v>
      </c>
    </row>
    <row r="365" spans="1:60" ht="14.25" customHeight="1" x14ac:dyDescent="0.25">
      <c r="A365" s="58">
        <v>458</v>
      </c>
      <c r="B365" s="59" t="s">
        <v>78</v>
      </c>
      <c r="C365" s="59" t="s">
        <v>28</v>
      </c>
      <c r="D365" s="59" t="s">
        <v>41</v>
      </c>
      <c r="E365" s="59"/>
      <c r="F365" s="59" t="s">
        <v>32</v>
      </c>
      <c r="G365" s="58">
        <v>14</v>
      </c>
      <c r="H365" s="58">
        <v>13</v>
      </c>
      <c r="I365" s="59" t="s">
        <v>152</v>
      </c>
      <c r="J365" s="58">
        <v>792288984</v>
      </c>
      <c r="K365" s="58">
        <v>0.45454545454545497</v>
      </c>
      <c r="L365" s="58">
        <v>0.22727272727272699</v>
      </c>
      <c r="M365" s="58">
        <v>5</v>
      </c>
      <c r="N365" s="60">
        <v>0</v>
      </c>
      <c r="O365" s="60">
        <v>0</v>
      </c>
      <c r="P365" s="58">
        <v>19</v>
      </c>
      <c r="Q365" s="58">
        <v>14</v>
      </c>
      <c r="R365" s="58">
        <v>2</v>
      </c>
      <c r="S365" s="58">
        <v>14</v>
      </c>
      <c r="T365" s="58">
        <v>1</v>
      </c>
      <c r="U365" s="58">
        <v>2</v>
      </c>
      <c r="V365" s="58">
        <v>3</v>
      </c>
      <c r="W365" s="59">
        <v>0</v>
      </c>
      <c r="X365" s="58">
        <v>1</v>
      </c>
      <c r="Y365" s="58">
        <v>6</v>
      </c>
      <c r="Z365" s="59">
        <f>SUM(M365:Y365)</f>
        <v>67</v>
      </c>
      <c r="AA365" s="59">
        <f>SUM(U365:X365)</f>
        <v>6</v>
      </c>
      <c r="AB365" t="s">
        <v>740</v>
      </c>
      <c r="AC365" s="59">
        <v>0</v>
      </c>
      <c r="AD365" s="58">
        <v>6</v>
      </c>
      <c r="AE365" s="58">
        <v>8</v>
      </c>
      <c r="AF365" s="58">
        <v>0</v>
      </c>
      <c r="AG365" s="58">
        <v>17</v>
      </c>
      <c r="AH365" s="59" t="s">
        <v>258</v>
      </c>
      <c r="AI365" s="58">
        <v>9</v>
      </c>
      <c r="AJ365" s="58">
        <v>1</v>
      </c>
      <c r="AK365" s="59" t="s">
        <v>351</v>
      </c>
      <c r="AL365" s="59">
        <f>IF(OR(NOT(ISBLANK(V365)),NOT(ISBLANK(W365)),NOT(ISBLANK(X365)),NOT(ISBLANK(Y365)),AD365=2,AD365=3),1,0)</f>
        <v>1</v>
      </c>
      <c r="AM365" s="59" t="s">
        <v>27</v>
      </c>
      <c r="AN365" s="59" t="s">
        <v>673</v>
      </c>
      <c r="AO365" s="58">
        <v>23</v>
      </c>
      <c r="AP365" s="59" t="s">
        <v>677</v>
      </c>
      <c r="AQ365" s="59" t="s">
        <v>714</v>
      </c>
      <c r="AR365" s="59" t="s">
        <v>695</v>
      </c>
      <c r="AS365" s="59" t="s">
        <v>27</v>
      </c>
      <c r="AT365" s="59" t="s">
        <v>27</v>
      </c>
      <c r="AU365" s="59" t="s">
        <v>27</v>
      </c>
      <c r="AV365" s="59" t="s">
        <v>27</v>
      </c>
      <c r="AW365" s="64"/>
      <c r="AX365" s="62" t="s">
        <v>747</v>
      </c>
      <c r="AY365" s="62">
        <v>13.013</v>
      </c>
      <c r="AZ365" s="62">
        <f>IF(Z365&gt;0,AY365/Z365,"")</f>
        <v>0.19422388059701493</v>
      </c>
      <c r="BA365" s="62">
        <f>IF(AY365&gt;0,Z365/AY365,"")</f>
        <v>5.1486974563897645</v>
      </c>
      <c r="BB365" s="62">
        <v>6.93</v>
      </c>
      <c r="BC365" s="62">
        <v>21</v>
      </c>
      <c r="BD365">
        <v>0.54832033115745904</v>
      </c>
      <c r="BE365" s="62"/>
      <c r="BF365" s="64"/>
      <c r="BG365" s="64"/>
      <c r="BH365">
        <v>4.0419999999999998</v>
      </c>
    </row>
    <row r="366" spans="1:60" ht="14.25" customHeight="1" x14ac:dyDescent="0.25">
      <c r="A366" s="58">
        <v>479</v>
      </c>
      <c r="B366" s="59" t="s">
        <v>78</v>
      </c>
      <c r="C366" s="59" t="s">
        <v>28</v>
      </c>
      <c r="D366" s="59" t="s">
        <v>41</v>
      </c>
      <c r="E366" s="59"/>
      <c r="F366" s="59" t="s">
        <v>32</v>
      </c>
      <c r="G366" s="58">
        <v>14</v>
      </c>
      <c r="H366" s="58">
        <v>13</v>
      </c>
      <c r="I366" s="59" t="s">
        <v>158</v>
      </c>
      <c r="J366" s="58">
        <v>927618937</v>
      </c>
      <c r="K366" s="58">
        <v>0</v>
      </c>
      <c r="L366" s="58">
        <v>0</v>
      </c>
      <c r="M366" s="58">
        <v>2</v>
      </c>
      <c r="N366" s="60">
        <v>0</v>
      </c>
      <c r="O366" s="60">
        <v>0</v>
      </c>
      <c r="P366" s="58">
        <v>4</v>
      </c>
      <c r="Q366" s="58">
        <v>2</v>
      </c>
      <c r="R366" s="60">
        <v>0</v>
      </c>
      <c r="S366" s="58">
        <v>2</v>
      </c>
      <c r="T366" s="58">
        <v>1</v>
      </c>
      <c r="U366" s="58">
        <v>1</v>
      </c>
      <c r="V366" s="58">
        <v>2</v>
      </c>
      <c r="W366" s="59">
        <v>0</v>
      </c>
      <c r="X366" s="58">
        <v>1</v>
      </c>
      <c r="Y366" s="58">
        <v>4</v>
      </c>
      <c r="Z366" s="59">
        <f>SUM(M366:Y366)</f>
        <v>19</v>
      </c>
      <c r="AA366" s="59">
        <f>SUM(U366:X366)</f>
        <v>4</v>
      </c>
      <c r="AC366" s="59">
        <v>0</v>
      </c>
      <c r="AD366" s="58">
        <v>2</v>
      </c>
      <c r="AE366" s="58">
        <v>1</v>
      </c>
      <c r="AF366" s="58">
        <v>0</v>
      </c>
      <c r="AG366" s="58">
        <v>4</v>
      </c>
      <c r="AH366" s="59" t="s">
        <v>258</v>
      </c>
      <c r="AI366" s="58">
        <v>9</v>
      </c>
      <c r="AJ366" s="60"/>
      <c r="AK366" s="59" t="s">
        <v>352</v>
      </c>
      <c r="AL366" s="59">
        <f>IF(OR(NOT(ISBLANK(V366)),NOT(ISBLANK(W366)),NOT(ISBLANK(X366)),NOT(ISBLANK(Y366)),AD366=2,AD366=3),1,0)</f>
        <v>1</v>
      </c>
      <c r="AM366" s="59" t="s">
        <v>27</v>
      </c>
      <c r="AN366" s="59" t="s">
        <v>673</v>
      </c>
      <c r="AO366" s="58">
        <v>25</v>
      </c>
      <c r="AP366" s="59" t="s">
        <v>677</v>
      </c>
      <c r="AQ366" s="59" t="s">
        <v>721</v>
      </c>
      <c r="AR366" s="59" t="s">
        <v>27</v>
      </c>
      <c r="AS366" s="59" t="s">
        <v>686</v>
      </c>
      <c r="AT366" s="59" t="s">
        <v>27</v>
      </c>
      <c r="AU366" s="59" t="s">
        <v>27</v>
      </c>
      <c r="AV366" s="59" t="s">
        <v>27</v>
      </c>
      <c r="AW366" s="64"/>
      <c r="AX366" s="62" t="s">
        <v>747</v>
      </c>
      <c r="AY366" s="62">
        <v>13.000999999999999</v>
      </c>
      <c r="AZ366" s="62">
        <f>IF(Z366&gt;0,AY366/Z366,"")</f>
        <v>0.6842631578947368</v>
      </c>
      <c r="BA366" s="62">
        <f>IF(AY366&gt;0,Z366/AY366,"")</f>
        <v>1.4614260441504501</v>
      </c>
      <c r="BB366" s="62"/>
      <c r="BC366" s="62">
        <v>0</v>
      </c>
      <c r="BD366">
        <v>0.91397849462365588</v>
      </c>
      <c r="BE366" s="62"/>
      <c r="BF366" s="64"/>
      <c r="BG366" s="64"/>
    </row>
    <row r="367" spans="1:60" ht="14.25" customHeight="1" x14ac:dyDescent="0.25">
      <c r="A367" s="58">
        <v>500</v>
      </c>
      <c r="B367" s="59" t="s">
        <v>78</v>
      </c>
      <c r="C367" s="59" t="s">
        <v>28</v>
      </c>
      <c r="D367" s="59" t="s">
        <v>41</v>
      </c>
      <c r="E367" s="59"/>
      <c r="F367" s="59" t="s">
        <v>32</v>
      </c>
      <c r="G367" s="58">
        <v>14</v>
      </c>
      <c r="H367" s="58">
        <v>13</v>
      </c>
      <c r="I367" s="59" t="s">
        <v>165</v>
      </c>
      <c r="J367" s="58">
        <v>1412134207</v>
      </c>
      <c r="K367" s="58">
        <v>2</v>
      </c>
      <c r="L367" s="58">
        <v>1</v>
      </c>
      <c r="M367" s="58">
        <v>1</v>
      </c>
      <c r="N367" s="60">
        <v>0</v>
      </c>
      <c r="O367" s="60">
        <v>0</v>
      </c>
      <c r="P367" s="58">
        <v>1</v>
      </c>
      <c r="Q367" s="60">
        <v>0</v>
      </c>
      <c r="R367" s="58">
        <v>2</v>
      </c>
      <c r="S367" s="60">
        <v>0</v>
      </c>
      <c r="T367" s="58">
        <v>1</v>
      </c>
      <c r="U367" s="60">
        <v>0</v>
      </c>
      <c r="V367" s="60">
        <v>0</v>
      </c>
      <c r="W367" s="59">
        <v>0</v>
      </c>
      <c r="X367" s="60">
        <v>0</v>
      </c>
      <c r="Y367" s="60">
        <v>0</v>
      </c>
      <c r="Z367" s="59">
        <f>SUM(M367:Y367)</f>
        <v>5</v>
      </c>
      <c r="AA367" s="59">
        <f>SUM(U367:X367)</f>
        <v>0</v>
      </c>
      <c r="AB367" t="s">
        <v>824</v>
      </c>
      <c r="AC367" s="59">
        <v>0</v>
      </c>
      <c r="AD367" s="58">
        <v>4</v>
      </c>
      <c r="AE367" s="58">
        <v>0</v>
      </c>
      <c r="AF367" s="58">
        <v>0</v>
      </c>
      <c r="AG367" s="58">
        <v>6</v>
      </c>
      <c r="AH367" s="59" t="s">
        <v>258</v>
      </c>
      <c r="AI367" s="58">
        <v>9</v>
      </c>
      <c r="AJ367" s="60"/>
      <c r="AK367" s="59" t="s">
        <v>353</v>
      </c>
      <c r="AL367" s="59">
        <f>IF(OR(NOT(ISBLANK(V367)),NOT(ISBLANK(W367)),NOT(ISBLANK(X367)),NOT(ISBLANK(Y367)),AD367=2,AD367=3),1,0)</f>
        <v>1</v>
      </c>
      <c r="AM367" s="59" t="s">
        <v>27</v>
      </c>
      <c r="AN367" s="59" t="s">
        <v>680</v>
      </c>
      <c r="AO367" s="58">
        <v>25</v>
      </c>
      <c r="AP367" s="59" t="s">
        <v>677</v>
      </c>
      <c r="AQ367" s="59" t="s">
        <v>705</v>
      </c>
      <c r="AR367" s="59" t="s">
        <v>27</v>
      </c>
      <c r="AS367" s="59" t="s">
        <v>27</v>
      </c>
      <c r="AT367" s="59" t="s">
        <v>27</v>
      </c>
      <c r="AU367" s="59" t="s">
        <v>27</v>
      </c>
      <c r="AV367" s="59" t="s">
        <v>27</v>
      </c>
      <c r="AW367" s="64"/>
      <c r="AX367" s="62" t="s">
        <v>747</v>
      </c>
      <c r="AY367" s="62">
        <v>6.4690000000000003</v>
      </c>
      <c r="AZ367" s="62">
        <f>IF(Z367&gt;0,AY367/Z367,"")</f>
        <v>1.2938000000000001</v>
      </c>
      <c r="BA367" s="62">
        <f>IF(AY367&gt;0,Z367/AY367,"")</f>
        <v>0.77291698871541192</v>
      </c>
      <c r="BB367" s="62">
        <v>4.3650000000000002</v>
      </c>
      <c r="BC367" s="62">
        <v>15</v>
      </c>
      <c r="BD367">
        <v>0</v>
      </c>
      <c r="BE367" s="62"/>
      <c r="BF367" s="64"/>
      <c r="BG367" s="64"/>
      <c r="BH367">
        <v>3.5190000000000001</v>
      </c>
    </row>
    <row r="368" spans="1:60" ht="14.25" customHeight="1" x14ac:dyDescent="0.25">
      <c r="A368" s="58">
        <v>520</v>
      </c>
      <c r="B368" s="59" t="s">
        <v>78</v>
      </c>
      <c r="C368" s="59" t="s">
        <v>28</v>
      </c>
      <c r="D368" s="59" t="s">
        <v>41</v>
      </c>
      <c r="E368" s="59"/>
      <c r="F368" s="59" t="s">
        <v>32</v>
      </c>
      <c r="G368" s="58">
        <v>14</v>
      </c>
      <c r="H368" s="58">
        <v>13</v>
      </c>
      <c r="I368" s="59" t="s">
        <v>169</v>
      </c>
      <c r="J368" s="58">
        <v>178114327</v>
      </c>
      <c r="K368" s="58">
        <v>0.68181818181818199</v>
      </c>
      <c r="L368" s="58">
        <v>0.34090909090909099</v>
      </c>
      <c r="M368" s="60">
        <v>0</v>
      </c>
      <c r="N368" s="60">
        <v>0</v>
      </c>
      <c r="O368" s="60">
        <v>0</v>
      </c>
      <c r="P368" s="60">
        <v>0</v>
      </c>
      <c r="Q368" s="60">
        <v>0</v>
      </c>
      <c r="R368" s="60">
        <v>0</v>
      </c>
      <c r="S368" s="60">
        <v>0</v>
      </c>
      <c r="T368" s="60">
        <v>0</v>
      </c>
      <c r="U368" s="60">
        <v>0</v>
      </c>
      <c r="V368" s="60">
        <v>0</v>
      </c>
      <c r="W368" s="59">
        <v>0</v>
      </c>
      <c r="X368" s="60">
        <v>0</v>
      </c>
      <c r="Y368" s="60">
        <v>0</v>
      </c>
      <c r="Z368" s="59">
        <f>SUM(M368:Y368)</f>
        <v>0</v>
      </c>
      <c r="AA368" s="59">
        <f>SUM(U368:X368)</f>
        <v>0</v>
      </c>
      <c r="AB368" t="s">
        <v>740</v>
      </c>
      <c r="AC368" s="59">
        <v>0</v>
      </c>
      <c r="AD368" s="58">
        <v>0</v>
      </c>
      <c r="AE368" s="58">
        <v>0</v>
      </c>
      <c r="AF368" s="58">
        <v>0</v>
      </c>
      <c r="AG368" s="58">
        <v>0</v>
      </c>
      <c r="AH368" s="59" t="s">
        <v>258</v>
      </c>
      <c r="AI368" s="58">
        <v>9</v>
      </c>
      <c r="AJ368" s="60"/>
      <c r="AK368" s="59" t="s">
        <v>354</v>
      </c>
      <c r="AL368" s="59">
        <f>IF(OR(NOT(ISBLANK(V368)),NOT(ISBLANK(W368)),NOT(ISBLANK(X368)),NOT(ISBLANK(Y368)),AD368=2,AD368=3),1,0)</f>
        <v>1</v>
      </c>
      <c r="AM368" s="59" t="s">
        <v>27</v>
      </c>
      <c r="AN368" s="59" t="s">
        <v>680</v>
      </c>
      <c r="AO368" s="58">
        <v>31</v>
      </c>
      <c r="AP368" s="59" t="s">
        <v>677</v>
      </c>
      <c r="AQ368" s="59" t="s">
        <v>694</v>
      </c>
      <c r="AR368" s="59" t="s">
        <v>27</v>
      </c>
      <c r="AS368" s="59" t="s">
        <v>27</v>
      </c>
      <c r="AT368" s="59" t="s">
        <v>692</v>
      </c>
      <c r="AU368" s="59" t="s">
        <v>27</v>
      </c>
      <c r="AV368" s="59" t="s">
        <v>27</v>
      </c>
      <c r="AW368" s="64"/>
      <c r="AX368" s="62" t="s">
        <v>746</v>
      </c>
      <c r="AY368" s="62">
        <v>12.787000000000001</v>
      </c>
      <c r="AZ368" s="62" t="str">
        <f>IF(Z368&gt;0,AY368/Z368,"")</f>
        <v/>
      </c>
      <c r="BA368" s="62">
        <f>IF(AY368&gt;0,Z368/AY368,"")</f>
        <v>0</v>
      </c>
      <c r="BB368" s="62">
        <v>12.059000000000001</v>
      </c>
      <c r="BC368" s="62">
        <v>0</v>
      </c>
      <c r="BE368" s="62" t="s">
        <v>780</v>
      </c>
      <c r="BF368" s="62">
        <v>1</v>
      </c>
      <c r="BG368" s="62">
        <v>1</v>
      </c>
      <c r="BH368">
        <v>10.379000000000001</v>
      </c>
    </row>
    <row r="369" spans="1:60" ht="14.25" customHeight="1" x14ac:dyDescent="0.25">
      <c r="A369" s="58">
        <v>536</v>
      </c>
      <c r="B369" s="59" t="s">
        <v>78</v>
      </c>
      <c r="C369" s="59" t="s">
        <v>28</v>
      </c>
      <c r="D369" s="59" t="s">
        <v>41</v>
      </c>
      <c r="E369" s="59"/>
      <c r="F369" s="59" t="s">
        <v>32</v>
      </c>
      <c r="G369" s="58">
        <v>14</v>
      </c>
      <c r="H369" s="58">
        <v>13</v>
      </c>
      <c r="I369" s="59" t="s">
        <v>171</v>
      </c>
      <c r="J369" s="58">
        <v>8518124088</v>
      </c>
      <c r="K369" s="58">
        <v>2</v>
      </c>
      <c r="L369" s="58">
        <v>1</v>
      </c>
      <c r="M369" s="60">
        <v>0</v>
      </c>
      <c r="N369" s="60">
        <v>0</v>
      </c>
      <c r="O369" s="60">
        <v>0</v>
      </c>
      <c r="P369" s="60">
        <v>0</v>
      </c>
      <c r="Q369" s="60">
        <v>0</v>
      </c>
      <c r="R369" s="60">
        <v>0</v>
      </c>
      <c r="S369" s="60">
        <v>0</v>
      </c>
      <c r="T369" s="60">
        <v>0</v>
      </c>
      <c r="U369" s="60">
        <v>0</v>
      </c>
      <c r="V369" s="60">
        <v>0</v>
      </c>
      <c r="W369" s="59">
        <v>0</v>
      </c>
      <c r="X369" s="60">
        <v>0</v>
      </c>
      <c r="Y369" s="60">
        <v>0</v>
      </c>
      <c r="Z369" s="59">
        <f>SUM(M369:Y369)</f>
        <v>0</v>
      </c>
      <c r="AA369" s="59">
        <f>SUM(U369:X369)</f>
        <v>0</v>
      </c>
      <c r="AB369" t="s">
        <v>824</v>
      </c>
      <c r="AC369" s="59">
        <v>0</v>
      </c>
      <c r="AD369" s="58">
        <v>0</v>
      </c>
      <c r="AE369" s="58">
        <v>0</v>
      </c>
      <c r="AF369" s="58">
        <v>0</v>
      </c>
      <c r="AG369" s="58">
        <v>0</v>
      </c>
      <c r="AH369" s="59" t="s">
        <v>258</v>
      </c>
      <c r="AI369" s="58">
        <v>9</v>
      </c>
      <c r="AJ369" s="60"/>
      <c r="AK369" s="59" t="s">
        <v>355</v>
      </c>
      <c r="AL369" s="59">
        <f>IF(OR(NOT(ISBLANK(V369)),NOT(ISBLANK(W369)),NOT(ISBLANK(X369)),NOT(ISBLANK(Y369)),AD369=2,AD369=3),1,0)</f>
        <v>1</v>
      </c>
      <c r="AM369" s="59" t="s">
        <v>27</v>
      </c>
      <c r="AN369" s="59" t="s">
        <v>680</v>
      </c>
      <c r="AO369" s="58">
        <v>25</v>
      </c>
      <c r="AP369" s="59" t="s">
        <v>677</v>
      </c>
      <c r="AQ369" s="59" t="s">
        <v>725</v>
      </c>
      <c r="AR369" s="59" t="s">
        <v>27</v>
      </c>
      <c r="AS369" s="59" t="s">
        <v>726</v>
      </c>
      <c r="AT369" s="59" t="s">
        <v>27</v>
      </c>
      <c r="AU369" s="59" t="s">
        <v>27</v>
      </c>
      <c r="AV369" s="59" t="s">
        <v>27</v>
      </c>
      <c r="AW369" s="64"/>
      <c r="AX369" s="62" t="s">
        <v>748</v>
      </c>
      <c r="AY369" s="62">
        <v>5.6660000000000004</v>
      </c>
      <c r="AZ369" s="62" t="str">
        <f>IF(Z369&gt;0,AY369/Z369,"")</f>
        <v/>
      </c>
      <c r="BA369" s="62">
        <f>IF(AY369&gt;0,Z369/AY369,"")</f>
        <v>0</v>
      </c>
      <c r="BB369" s="62">
        <v>5.2380000000000004</v>
      </c>
      <c r="BC369" s="62" t="s">
        <v>774</v>
      </c>
      <c r="BE369" s="62"/>
      <c r="BF369" s="64"/>
      <c r="BG369" s="64"/>
      <c r="BH369">
        <v>5.2380000000000004</v>
      </c>
    </row>
    <row r="370" spans="1:60" ht="14.25" customHeight="1" x14ac:dyDescent="0.25">
      <c r="A370" s="58">
        <v>552</v>
      </c>
      <c r="B370" s="59" t="s">
        <v>78</v>
      </c>
      <c r="C370" s="59" t="s">
        <v>26</v>
      </c>
      <c r="D370" s="59" t="s">
        <v>41</v>
      </c>
      <c r="E370" s="59"/>
      <c r="F370" s="59" t="s">
        <v>32</v>
      </c>
      <c r="G370" s="58">
        <v>14</v>
      </c>
      <c r="H370" s="58">
        <v>13</v>
      </c>
      <c r="I370" s="59" t="s">
        <v>172</v>
      </c>
      <c r="J370" s="58">
        <v>8517821164</v>
      </c>
      <c r="K370" s="58">
        <v>0.46153846153846201</v>
      </c>
      <c r="L370" s="58">
        <v>0.230769230769231</v>
      </c>
      <c r="M370" s="58">
        <v>4</v>
      </c>
      <c r="N370" s="60">
        <v>0</v>
      </c>
      <c r="O370" s="60">
        <v>0</v>
      </c>
      <c r="P370" s="58">
        <v>7</v>
      </c>
      <c r="Q370" s="58">
        <v>3</v>
      </c>
      <c r="R370" s="58">
        <v>1</v>
      </c>
      <c r="S370" s="58">
        <v>3</v>
      </c>
      <c r="T370" s="58">
        <v>1</v>
      </c>
      <c r="U370" s="58">
        <v>1</v>
      </c>
      <c r="V370" s="58">
        <v>2</v>
      </c>
      <c r="W370" s="59">
        <v>0</v>
      </c>
      <c r="X370" s="58">
        <v>1</v>
      </c>
      <c r="Y370" s="58">
        <v>4</v>
      </c>
      <c r="Z370" s="59">
        <f>SUM(M370:Y370)</f>
        <v>27</v>
      </c>
      <c r="AA370" s="59">
        <f>SUM(U370:X370)</f>
        <v>4</v>
      </c>
      <c r="AB370" t="s">
        <v>740</v>
      </c>
      <c r="AC370" s="59">
        <v>0</v>
      </c>
      <c r="AD370" s="58">
        <v>0</v>
      </c>
      <c r="AE370" s="58">
        <v>4</v>
      </c>
      <c r="AF370" s="58">
        <v>0</v>
      </c>
      <c r="AG370" s="58">
        <v>6</v>
      </c>
      <c r="AH370" s="59" t="s">
        <v>258</v>
      </c>
      <c r="AI370" s="58">
        <v>9</v>
      </c>
      <c r="AJ370" s="60"/>
      <c r="AK370" s="59" t="s">
        <v>356</v>
      </c>
      <c r="AL370" s="59">
        <f>IF(OR(NOT(ISBLANK(V370)),NOT(ISBLANK(W370)),NOT(ISBLANK(X370)),NOT(ISBLANK(Y370)),AD370=2,AD370=3),1,0)</f>
        <v>1</v>
      </c>
      <c r="AM370" s="59" t="s">
        <v>27</v>
      </c>
      <c r="AN370" s="59" t="s">
        <v>680</v>
      </c>
      <c r="AO370" s="58">
        <v>29</v>
      </c>
      <c r="AP370" s="59" t="s">
        <v>674</v>
      </c>
      <c r="AQ370" s="59" t="s">
        <v>691</v>
      </c>
      <c r="AR370" s="59" t="s">
        <v>695</v>
      </c>
      <c r="AS370" s="59" t="s">
        <v>727</v>
      </c>
      <c r="AT370" s="59" t="s">
        <v>27</v>
      </c>
      <c r="AU370" s="59" t="s">
        <v>27</v>
      </c>
      <c r="AV370" s="59" t="s">
        <v>710</v>
      </c>
      <c r="AW370" s="64"/>
      <c r="AX370" s="62" t="s">
        <v>748</v>
      </c>
      <c r="AY370" s="62">
        <v>11.202999999999999</v>
      </c>
      <c r="AZ370" s="62">
        <f>IF(Z370&gt;0,AY370/Z370,"")</f>
        <v>0.41492592592592592</v>
      </c>
      <c r="BA370" s="62">
        <f>IF(AY370&gt;0,Z370/AY370,"")</f>
        <v>2.4100687315897527</v>
      </c>
      <c r="BB370" s="62">
        <v>10.218999999999999</v>
      </c>
      <c r="BC370" s="62">
        <v>21</v>
      </c>
      <c r="BD370">
        <v>0.72444287230279447</v>
      </c>
      <c r="BE370" s="62" t="s">
        <v>740</v>
      </c>
      <c r="BF370" s="64"/>
      <c r="BG370" s="64"/>
      <c r="BH370">
        <v>10.219000000000001</v>
      </c>
    </row>
    <row r="371" spans="1:60" ht="14.25" customHeight="1" x14ac:dyDescent="0.25">
      <c r="A371" s="58">
        <v>568</v>
      </c>
      <c r="B371" s="59" t="s">
        <v>78</v>
      </c>
      <c r="C371" s="59" t="s">
        <v>28</v>
      </c>
      <c r="D371" s="59" t="s">
        <v>41</v>
      </c>
      <c r="E371" s="59"/>
      <c r="F371" s="59" t="s">
        <v>32</v>
      </c>
      <c r="G371" s="58">
        <v>14</v>
      </c>
      <c r="H371" s="58">
        <v>13</v>
      </c>
      <c r="I371" s="59" t="s">
        <v>173</v>
      </c>
      <c r="J371" s="58">
        <v>79215167188</v>
      </c>
      <c r="K371" s="58">
        <v>2</v>
      </c>
      <c r="L371" s="58">
        <v>1</v>
      </c>
      <c r="M371" s="60">
        <v>0</v>
      </c>
      <c r="N371" s="60">
        <v>0</v>
      </c>
      <c r="O371" s="60">
        <v>0</v>
      </c>
      <c r="P371" s="60">
        <v>0</v>
      </c>
      <c r="Q371" s="60">
        <v>0</v>
      </c>
      <c r="R371" s="60">
        <v>0</v>
      </c>
      <c r="S371" s="60">
        <v>0</v>
      </c>
      <c r="T371" s="60">
        <v>0</v>
      </c>
      <c r="U371" s="60">
        <v>0</v>
      </c>
      <c r="V371" s="60">
        <v>0</v>
      </c>
      <c r="W371" s="59">
        <v>0</v>
      </c>
      <c r="X371" s="60">
        <v>0</v>
      </c>
      <c r="Y371" s="60">
        <v>0</v>
      </c>
      <c r="Z371" s="59">
        <f>SUM(M371:Y371)</f>
        <v>0</v>
      </c>
      <c r="AA371" s="59">
        <f>SUM(U371:X371)</f>
        <v>0</v>
      </c>
      <c r="AB371" t="s">
        <v>824</v>
      </c>
      <c r="AC371" s="59">
        <v>0</v>
      </c>
      <c r="AD371" s="58">
        <v>0</v>
      </c>
      <c r="AE371" s="58">
        <v>0</v>
      </c>
      <c r="AF371" s="58">
        <v>0</v>
      </c>
      <c r="AG371" s="58">
        <v>0</v>
      </c>
      <c r="AH371" s="59" t="s">
        <v>258</v>
      </c>
      <c r="AI371" s="58">
        <v>9</v>
      </c>
      <c r="AJ371" s="60"/>
      <c r="AK371" s="59" t="s">
        <v>357</v>
      </c>
      <c r="AL371" s="59">
        <f>IF(OR(NOT(ISBLANK(V371)),NOT(ISBLANK(W371)),NOT(ISBLANK(X371)),NOT(ISBLANK(Y371)),AD371=2,AD371=3),1,0)</f>
        <v>1</v>
      </c>
      <c r="AM371" s="59" t="s">
        <v>27</v>
      </c>
      <c r="AN371" s="59" t="s">
        <v>673</v>
      </c>
      <c r="AO371" s="58">
        <v>18</v>
      </c>
      <c r="AP371" s="59" t="s">
        <v>677</v>
      </c>
      <c r="AQ371" s="59" t="s">
        <v>728</v>
      </c>
      <c r="AR371" s="59" t="s">
        <v>27</v>
      </c>
      <c r="AS371" s="59" t="s">
        <v>686</v>
      </c>
      <c r="AT371" s="59" t="s">
        <v>27</v>
      </c>
      <c r="AU371" s="59" t="s">
        <v>27</v>
      </c>
      <c r="AV371" s="59" t="s">
        <v>27</v>
      </c>
      <c r="AW371" s="64"/>
      <c r="AX371" s="62" t="s">
        <v>747</v>
      </c>
      <c r="AY371" s="62">
        <v>10.151</v>
      </c>
      <c r="AZ371" s="62" t="str">
        <f>IF(Z371&gt;0,AY371/Z371,"")</f>
        <v/>
      </c>
      <c r="BA371" s="62">
        <f>IF(AY371&gt;0,Z371/AY371,"")</f>
        <v>0</v>
      </c>
      <c r="BB371" s="62">
        <v>9.6780000000000008</v>
      </c>
      <c r="BC371" s="62">
        <v>0</v>
      </c>
      <c r="BE371" s="62"/>
      <c r="BF371" s="64"/>
      <c r="BG371" s="64"/>
      <c r="BH371">
        <v>8.8949999999999996</v>
      </c>
    </row>
    <row r="372" spans="1:60" ht="14.25" customHeight="1" x14ac:dyDescent="0.25">
      <c r="A372" s="58">
        <v>10</v>
      </c>
      <c r="B372" s="59" t="s">
        <v>78</v>
      </c>
      <c r="C372" s="59" t="s">
        <v>28</v>
      </c>
      <c r="D372" s="59" t="s">
        <v>42</v>
      </c>
      <c r="E372" s="59"/>
      <c r="F372" s="59" t="s">
        <v>30</v>
      </c>
      <c r="G372" s="58">
        <v>40</v>
      </c>
      <c r="H372" s="58">
        <v>24</v>
      </c>
      <c r="I372" s="59" t="s">
        <v>92</v>
      </c>
      <c r="J372" s="58">
        <v>9165180138</v>
      </c>
      <c r="K372" s="58">
        <v>0</v>
      </c>
      <c r="L372" s="58">
        <v>0</v>
      </c>
      <c r="M372" s="58">
        <v>3</v>
      </c>
      <c r="N372" s="60">
        <v>0</v>
      </c>
      <c r="O372" s="58">
        <v>7</v>
      </c>
      <c r="P372" s="58">
        <v>22</v>
      </c>
      <c r="Q372" s="58">
        <v>18</v>
      </c>
      <c r="R372" s="60">
        <v>0</v>
      </c>
      <c r="S372" s="58">
        <v>18</v>
      </c>
      <c r="T372" s="58">
        <v>1</v>
      </c>
      <c r="U372" s="58">
        <v>3</v>
      </c>
      <c r="V372" s="58">
        <v>2</v>
      </c>
      <c r="W372" s="59">
        <v>0</v>
      </c>
      <c r="X372" s="60">
        <v>0</v>
      </c>
      <c r="Y372" s="58">
        <v>5</v>
      </c>
      <c r="Z372" s="59">
        <f>SUM(M372:Y372)</f>
        <v>79</v>
      </c>
      <c r="AA372" s="59">
        <f>SUM(U372:X372)</f>
        <v>5</v>
      </c>
      <c r="AC372" s="59">
        <v>0</v>
      </c>
      <c r="AD372" s="58">
        <v>16</v>
      </c>
      <c r="AE372" s="58">
        <v>13</v>
      </c>
      <c r="AF372" s="58">
        <v>3</v>
      </c>
      <c r="AG372" s="58">
        <v>48</v>
      </c>
      <c r="AH372" s="59" t="s">
        <v>228</v>
      </c>
      <c r="AI372" s="58">
        <v>2</v>
      </c>
      <c r="AJ372" s="60"/>
      <c r="AK372" s="59" t="s">
        <v>446</v>
      </c>
      <c r="AL372" s="59">
        <f>IF(OR(NOT(ISBLANK(V372)),NOT(ISBLANK(W372)),NOT(ISBLANK(X372)),NOT(ISBLANK(Y372)),AD372=2,AD372=3),1,0)</f>
        <v>1</v>
      </c>
      <c r="AM372" s="59" t="s">
        <v>27</v>
      </c>
      <c r="AN372" s="59" t="s">
        <v>680</v>
      </c>
      <c r="AO372" s="58">
        <v>24</v>
      </c>
      <c r="AP372" s="59" t="s">
        <v>677</v>
      </c>
      <c r="AQ372" s="59" t="s">
        <v>679</v>
      </c>
      <c r="AR372" s="59" t="s">
        <v>27</v>
      </c>
      <c r="AS372" s="59" t="s">
        <v>681</v>
      </c>
      <c r="AT372" s="59" t="s">
        <v>27</v>
      </c>
      <c r="AU372" s="59" t="s">
        <v>27</v>
      </c>
      <c r="AV372" s="59" t="s">
        <v>27</v>
      </c>
      <c r="AW372" s="64"/>
      <c r="AX372" s="62" t="s">
        <v>747</v>
      </c>
      <c r="AY372" s="62">
        <v>9.0830000000000002</v>
      </c>
      <c r="AZ372" s="62">
        <f>IF(Z372&gt;0,AY372/Z372,"")</f>
        <v>0.1149746835443038</v>
      </c>
      <c r="BA372" s="62">
        <f>IF(AY372&gt;0,Z372/AY372,"")</f>
        <v>8.6975668831883741</v>
      </c>
      <c r="BB372" s="62"/>
      <c r="BC372" s="62">
        <v>160</v>
      </c>
      <c r="BD372">
        <v>0.35271201678154029</v>
      </c>
      <c r="BE372" s="62"/>
      <c r="BF372" s="64"/>
      <c r="BG372" s="64"/>
      <c r="BH372" s="120"/>
    </row>
    <row r="373" spans="1:60" ht="14.25" customHeight="1" x14ac:dyDescent="0.25">
      <c r="A373" s="58">
        <v>31</v>
      </c>
      <c r="B373" s="59" t="s">
        <v>78</v>
      </c>
      <c r="C373" s="59" t="s">
        <v>28</v>
      </c>
      <c r="D373" s="59" t="s">
        <v>42</v>
      </c>
      <c r="E373" s="59"/>
      <c r="F373" s="59" t="s">
        <v>30</v>
      </c>
      <c r="G373" s="58">
        <v>40</v>
      </c>
      <c r="H373" s="58">
        <v>24</v>
      </c>
      <c r="I373" s="59" t="s">
        <v>98</v>
      </c>
      <c r="J373" s="58">
        <v>871611960</v>
      </c>
      <c r="K373" s="58">
        <v>2.93333333333333</v>
      </c>
      <c r="L373" s="58">
        <v>0.293333333333333</v>
      </c>
      <c r="M373" s="60">
        <v>0</v>
      </c>
      <c r="N373" s="60">
        <v>0</v>
      </c>
      <c r="O373" s="60">
        <v>0</v>
      </c>
      <c r="P373" s="60">
        <v>0</v>
      </c>
      <c r="Q373" s="60">
        <v>0</v>
      </c>
      <c r="R373" s="60">
        <v>0</v>
      </c>
      <c r="S373" s="60">
        <v>0</v>
      </c>
      <c r="T373" s="60">
        <v>0</v>
      </c>
      <c r="U373" s="60">
        <v>0</v>
      </c>
      <c r="V373" s="60">
        <v>0</v>
      </c>
      <c r="W373" s="59">
        <v>0</v>
      </c>
      <c r="X373" s="60">
        <v>0</v>
      </c>
      <c r="Y373" s="60">
        <v>0</v>
      </c>
      <c r="Z373" s="59">
        <f>SUM(M373:Y373)</f>
        <v>0</v>
      </c>
      <c r="AA373" s="59">
        <f>SUM(U373:X373)</f>
        <v>0</v>
      </c>
      <c r="AB373" t="s">
        <v>89</v>
      </c>
      <c r="AC373" s="61">
        <v>3</v>
      </c>
      <c r="AD373" s="58">
        <v>0</v>
      </c>
      <c r="AE373" s="58">
        <v>0</v>
      </c>
      <c r="AF373" s="58">
        <v>0</v>
      </c>
      <c r="AG373" s="58">
        <v>0</v>
      </c>
      <c r="AH373" s="59" t="s">
        <v>381</v>
      </c>
      <c r="AI373" s="58">
        <v>16</v>
      </c>
      <c r="AJ373" s="60"/>
      <c r="AK373" s="59" t="s">
        <v>447</v>
      </c>
      <c r="AL373" s="59">
        <f>IF(OR(NOT(ISBLANK(V373)),NOT(ISBLANK(W373)),NOT(ISBLANK(X373)),NOT(ISBLANK(Y373)),AD373=2,AD373=3),1,0)</f>
        <v>1</v>
      </c>
      <c r="AM373" s="59" t="s">
        <v>27</v>
      </c>
      <c r="AN373" s="59" t="s">
        <v>673</v>
      </c>
      <c r="AO373" s="58">
        <v>28</v>
      </c>
      <c r="AP373" s="59" t="s">
        <v>677</v>
      </c>
      <c r="AQ373" s="59" t="s">
        <v>685</v>
      </c>
      <c r="AR373" s="59" t="s">
        <v>27</v>
      </c>
      <c r="AS373" s="59" t="s">
        <v>686</v>
      </c>
      <c r="AT373" s="59" t="s">
        <v>27</v>
      </c>
      <c r="AU373" s="59" t="s">
        <v>27</v>
      </c>
      <c r="AV373" s="59" t="s">
        <v>27</v>
      </c>
      <c r="AW373" s="64"/>
      <c r="AX373" s="62" t="s">
        <v>747</v>
      </c>
      <c r="AY373" s="62">
        <v>1.984</v>
      </c>
      <c r="AZ373" s="62" t="str">
        <f>IF(Z373&gt;0,AY373/Z373,"")</f>
        <v/>
      </c>
      <c r="BA373" s="62">
        <f>IF(AY373&gt;0,Z373/AY373,"")</f>
        <v>0</v>
      </c>
      <c r="BB373" s="62">
        <v>1.46</v>
      </c>
      <c r="BC373" s="62"/>
      <c r="BE373" s="62" t="s">
        <v>781</v>
      </c>
      <c r="BF373" s="62">
        <v>1</v>
      </c>
      <c r="BG373" s="62">
        <v>1</v>
      </c>
      <c r="BH373" s="120">
        <v>0.79099999999999993</v>
      </c>
    </row>
    <row r="374" spans="1:60" ht="14.25" customHeight="1" x14ac:dyDescent="0.25">
      <c r="A374" s="58">
        <v>47</v>
      </c>
      <c r="B374" s="59" t="s">
        <v>78</v>
      </c>
      <c r="C374" s="59" t="s">
        <v>28</v>
      </c>
      <c r="D374" s="59" t="s">
        <v>42</v>
      </c>
      <c r="E374" s="59"/>
      <c r="F374" s="59" t="s">
        <v>30</v>
      </c>
      <c r="G374" s="58">
        <v>40</v>
      </c>
      <c r="H374" s="58">
        <v>24</v>
      </c>
      <c r="I374" s="59" t="s">
        <v>101</v>
      </c>
      <c r="J374" s="58">
        <v>17888851</v>
      </c>
      <c r="K374" s="58">
        <v>3.8666666666666698</v>
      </c>
      <c r="L374" s="58">
        <v>0.38666666666666699</v>
      </c>
      <c r="M374" s="60">
        <v>0</v>
      </c>
      <c r="N374" s="60">
        <v>0</v>
      </c>
      <c r="O374" s="60">
        <v>0</v>
      </c>
      <c r="P374" s="60">
        <v>0</v>
      </c>
      <c r="Q374" s="60">
        <v>0</v>
      </c>
      <c r="R374" s="60">
        <v>0</v>
      </c>
      <c r="S374" s="60">
        <v>0</v>
      </c>
      <c r="T374" s="60">
        <v>0</v>
      </c>
      <c r="U374" s="60">
        <v>0</v>
      </c>
      <c r="V374" s="60">
        <v>0</v>
      </c>
      <c r="W374" s="59">
        <v>0</v>
      </c>
      <c r="X374" s="60">
        <v>0</v>
      </c>
      <c r="Y374" s="60">
        <v>0</v>
      </c>
      <c r="Z374" s="59">
        <f>SUM(M374:Y374)</f>
        <v>0</v>
      </c>
      <c r="AA374" s="59">
        <f>SUM(U374:X374)</f>
        <v>0</v>
      </c>
      <c r="AB374" t="s">
        <v>782</v>
      </c>
      <c r="AC374" s="61">
        <v>3</v>
      </c>
      <c r="AD374" s="58">
        <v>0</v>
      </c>
      <c r="AE374" s="58">
        <v>0</v>
      </c>
      <c r="AF374" s="58">
        <v>0</v>
      </c>
      <c r="AG374" s="58">
        <v>0</v>
      </c>
      <c r="AH374" s="59" t="s">
        <v>381</v>
      </c>
      <c r="AI374" s="58">
        <v>16</v>
      </c>
      <c r="AJ374" s="60"/>
      <c r="AK374" s="59" t="s">
        <v>174</v>
      </c>
      <c r="AL374" s="59">
        <f>IF(OR(NOT(ISBLANK(V374)),NOT(ISBLANK(W374)),NOT(ISBLANK(X374)),NOT(ISBLANK(Y374)),AD374=2,AD374=3),1,0)</f>
        <v>1</v>
      </c>
      <c r="AM374" s="59" t="s">
        <v>27</v>
      </c>
      <c r="AN374" s="59" t="s">
        <v>680</v>
      </c>
      <c r="AO374" s="58">
        <v>30</v>
      </c>
      <c r="AP374" s="59" t="s">
        <v>674</v>
      </c>
      <c r="AQ374" s="59" t="s">
        <v>687</v>
      </c>
      <c r="AR374" s="59" t="s">
        <v>27</v>
      </c>
      <c r="AS374" s="59" t="s">
        <v>688</v>
      </c>
      <c r="AT374" s="59" t="s">
        <v>27</v>
      </c>
      <c r="AU374" s="59" t="s">
        <v>27</v>
      </c>
      <c r="AV374" s="59" t="s">
        <v>27</v>
      </c>
      <c r="AW374" s="64"/>
      <c r="AX374" s="62" t="s">
        <v>748</v>
      </c>
      <c r="AY374" s="62">
        <v>4.72</v>
      </c>
      <c r="AZ374" s="62" t="str">
        <f>IF(Z374&gt;0,AY374/Z374,"")</f>
        <v/>
      </c>
      <c r="BA374" s="62">
        <f>IF(AY374&gt;0,Z374/AY374,"")</f>
        <v>0</v>
      </c>
      <c r="BB374" s="62">
        <v>4.266</v>
      </c>
      <c r="BC374" s="62">
        <v>160</v>
      </c>
      <c r="BE374" s="62" t="s">
        <v>782</v>
      </c>
      <c r="BF374" s="62">
        <v>1</v>
      </c>
      <c r="BG374" s="64"/>
      <c r="BH374" s="120">
        <v>4.266</v>
      </c>
    </row>
    <row r="375" spans="1:60" ht="14.25" customHeight="1" x14ac:dyDescent="0.25">
      <c r="A375" s="58">
        <v>63</v>
      </c>
      <c r="B375" s="59" t="s">
        <v>78</v>
      </c>
      <c r="C375" s="59" t="s">
        <v>28</v>
      </c>
      <c r="D375" s="59" t="s">
        <v>42</v>
      </c>
      <c r="E375" s="59"/>
      <c r="F375" s="59" t="s">
        <v>30</v>
      </c>
      <c r="G375" s="58">
        <v>40</v>
      </c>
      <c r="H375" s="58">
        <v>24</v>
      </c>
      <c r="I375" s="59" t="s">
        <v>104</v>
      </c>
      <c r="J375" s="58">
        <v>134766397</v>
      </c>
      <c r="K375" s="58">
        <v>4.4000000000000004</v>
      </c>
      <c r="L375" s="58">
        <v>0.44</v>
      </c>
      <c r="M375" s="60">
        <v>0</v>
      </c>
      <c r="N375" s="60">
        <v>0</v>
      </c>
      <c r="O375" s="60">
        <v>0</v>
      </c>
      <c r="P375" s="60">
        <v>0</v>
      </c>
      <c r="Q375" s="60">
        <v>0</v>
      </c>
      <c r="R375" s="60">
        <v>0</v>
      </c>
      <c r="S375" s="60">
        <v>0</v>
      </c>
      <c r="T375" s="60">
        <v>0</v>
      </c>
      <c r="U375" s="60">
        <v>0</v>
      </c>
      <c r="V375" s="60">
        <v>0</v>
      </c>
      <c r="W375" s="59">
        <v>0</v>
      </c>
      <c r="X375" s="60">
        <v>0</v>
      </c>
      <c r="Y375" s="60">
        <v>0</v>
      </c>
      <c r="Z375" s="59">
        <f>SUM(M375:Y375)</f>
        <v>0</v>
      </c>
      <c r="AA375" s="59">
        <f>SUM(U375:X375)</f>
        <v>0</v>
      </c>
      <c r="AB375" t="s">
        <v>781</v>
      </c>
      <c r="AC375" s="61">
        <v>3</v>
      </c>
      <c r="AD375" s="58">
        <v>0</v>
      </c>
      <c r="AE375" s="58">
        <v>0</v>
      </c>
      <c r="AF375" s="58">
        <v>0</v>
      </c>
      <c r="AG375" s="58">
        <v>0</v>
      </c>
      <c r="AH375" s="59" t="s">
        <v>381</v>
      </c>
      <c r="AI375" s="58">
        <v>16</v>
      </c>
      <c r="AJ375" s="60"/>
      <c r="AK375" s="59" t="s">
        <v>448</v>
      </c>
      <c r="AL375" s="59">
        <f>IF(OR(NOT(ISBLANK(V375)),NOT(ISBLANK(W375)),NOT(ISBLANK(X375)),NOT(ISBLANK(Y375)),AD375=2,AD375=3),1,0)</f>
        <v>1</v>
      </c>
      <c r="AM375" s="59" t="s">
        <v>27</v>
      </c>
      <c r="AN375" s="59" t="s">
        <v>673</v>
      </c>
      <c r="AO375" s="58">
        <v>20</v>
      </c>
      <c r="AP375" s="59" t="s">
        <v>674</v>
      </c>
      <c r="AQ375" s="59" t="s">
        <v>689</v>
      </c>
      <c r="AR375" s="59" t="s">
        <v>27</v>
      </c>
      <c r="AS375" s="59" t="s">
        <v>27</v>
      </c>
      <c r="AT375" s="59" t="s">
        <v>27</v>
      </c>
      <c r="AU375" s="59" t="s">
        <v>27</v>
      </c>
      <c r="AV375" s="59" t="s">
        <v>27</v>
      </c>
      <c r="AW375" s="64"/>
      <c r="AX375" s="62" t="s">
        <v>747</v>
      </c>
      <c r="AY375" s="62">
        <v>4.87</v>
      </c>
      <c r="AZ375" s="62" t="str">
        <f>IF(Z375&gt;0,AY375/Z375,"")</f>
        <v/>
      </c>
      <c r="BA375" s="62">
        <f>IF(AY375&gt;0,Z375/AY375,"")</f>
        <v>0</v>
      </c>
      <c r="BB375" s="62">
        <v>3.536</v>
      </c>
      <c r="BC375" s="62">
        <v>46</v>
      </c>
      <c r="BE375" s="62"/>
      <c r="BF375" s="64"/>
      <c r="BG375" s="64"/>
      <c r="BH375" s="120">
        <v>3.536</v>
      </c>
    </row>
    <row r="376" spans="1:60" ht="14.25" customHeight="1" x14ac:dyDescent="0.25">
      <c r="A376" s="58">
        <v>86</v>
      </c>
      <c r="B376" s="59" t="s">
        <v>78</v>
      </c>
      <c r="C376" s="59" t="s">
        <v>26</v>
      </c>
      <c r="D376" s="59" t="s">
        <v>42</v>
      </c>
      <c r="E376" s="59"/>
      <c r="F376" s="59" t="s">
        <v>30</v>
      </c>
      <c r="G376" s="58">
        <v>40</v>
      </c>
      <c r="H376" s="58">
        <v>24</v>
      </c>
      <c r="I376" s="59" t="s">
        <v>106</v>
      </c>
      <c r="J376" s="58">
        <v>90153375</v>
      </c>
      <c r="K376" s="58">
        <v>4.5333333333333297</v>
      </c>
      <c r="L376" s="58">
        <v>0.45333333333333298</v>
      </c>
      <c r="M376" s="58">
        <v>3</v>
      </c>
      <c r="N376" s="60">
        <v>0</v>
      </c>
      <c r="O376" s="60">
        <v>0</v>
      </c>
      <c r="P376" s="58">
        <v>8</v>
      </c>
      <c r="Q376" s="58">
        <v>4</v>
      </c>
      <c r="R376" s="58">
        <v>1</v>
      </c>
      <c r="S376" s="58">
        <v>4</v>
      </c>
      <c r="T376" s="58">
        <v>1</v>
      </c>
      <c r="U376" s="58">
        <v>3</v>
      </c>
      <c r="V376" s="58">
        <v>1.5</v>
      </c>
      <c r="W376" s="59">
        <v>0</v>
      </c>
      <c r="X376" s="58">
        <v>0.5</v>
      </c>
      <c r="Y376" s="58">
        <v>5</v>
      </c>
      <c r="Z376" s="59">
        <f>SUM(M376:Y376)</f>
        <v>31</v>
      </c>
      <c r="AA376" s="59">
        <f>SUM(U376:X376)</f>
        <v>5</v>
      </c>
      <c r="AB376" t="s">
        <v>782</v>
      </c>
      <c r="AC376" s="59">
        <v>0</v>
      </c>
      <c r="AD376" s="58">
        <v>7</v>
      </c>
      <c r="AE376" s="58">
        <v>12</v>
      </c>
      <c r="AF376" s="58">
        <v>3</v>
      </c>
      <c r="AG376" s="58">
        <v>23</v>
      </c>
      <c r="AH376" s="59" t="s">
        <v>381</v>
      </c>
      <c r="AI376" s="58">
        <v>16</v>
      </c>
      <c r="AJ376" s="58">
        <v>1</v>
      </c>
      <c r="AK376" s="59" t="s">
        <v>449</v>
      </c>
      <c r="AL376" s="59">
        <f>IF(OR(NOT(ISBLANK(V376)),NOT(ISBLANK(W376)),NOT(ISBLANK(X376)),NOT(ISBLANK(Y376)),AD376=2,AD376=3),1,0)</f>
        <v>1</v>
      </c>
      <c r="AM376" s="59" t="s">
        <v>27</v>
      </c>
      <c r="AN376" s="59" t="s">
        <v>673</v>
      </c>
      <c r="AO376" s="58">
        <v>18</v>
      </c>
      <c r="AP376" s="59" t="s">
        <v>677</v>
      </c>
      <c r="AQ376" s="59" t="s">
        <v>690</v>
      </c>
      <c r="AR376" s="59" t="s">
        <v>27</v>
      </c>
      <c r="AS376" s="59" t="s">
        <v>27</v>
      </c>
      <c r="AT376" s="59" t="s">
        <v>27</v>
      </c>
      <c r="AU376" s="59" t="s">
        <v>27</v>
      </c>
      <c r="AV376" s="59" t="s">
        <v>27</v>
      </c>
      <c r="AW376" s="64"/>
      <c r="AX376" s="62" t="s">
        <v>747</v>
      </c>
      <c r="AY376" s="62">
        <v>5.4180000000000001</v>
      </c>
      <c r="AZ376" s="62">
        <f>IF(Z376&gt;0,AY376/Z376,"")</f>
        <v>0.17477419354838711</v>
      </c>
      <c r="BA376" s="62">
        <f>IF(AY376&gt;0,Z376/AY376,"")</f>
        <v>5.721668512366187</v>
      </c>
      <c r="BB376" s="62">
        <v>4.1580000000000004</v>
      </c>
      <c r="BC376" s="62">
        <v>160</v>
      </c>
      <c r="BD376">
        <v>2.7048528241845664E-2</v>
      </c>
      <c r="BE376" s="62" t="s">
        <v>782</v>
      </c>
      <c r="BF376" s="62">
        <v>1</v>
      </c>
      <c r="BG376" s="64"/>
      <c r="BH376" s="120">
        <v>4.1579999999999995</v>
      </c>
    </row>
    <row r="377" spans="1:60" ht="14.25" customHeight="1" x14ac:dyDescent="0.25">
      <c r="A377" s="58">
        <v>113</v>
      </c>
      <c r="B377" s="59" t="s">
        <v>78</v>
      </c>
      <c r="C377" s="59" t="s">
        <v>28</v>
      </c>
      <c r="D377" s="59" t="s">
        <v>42</v>
      </c>
      <c r="E377" s="59"/>
      <c r="F377" s="59" t="s">
        <v>30</v>
      </c>
      <c r="G377" s="58">
        <v>40</v>
      </c>
      <c r="H377" s="58">
        <v>24</v>
      </c>
      <c r="I377" s="59" t="s">
        <v>114</v>
      </c>
      <c r="J377" s="58">
        <v>17888853</v>
      </c>
      <c r="K377" s="58">
        <v>3.8666666666666698</v>
      </c>
      <c r="L377" s="58">
        <v>0.38666666666666699</v>
      </c>
      <c r="M377" s="60">
        <v>0</v>
      </c>
      <c r="N377" s="60">
        <v>0</v>
      </c>
      <c r="O377" s="60">
        <v>0</v>
      </c>
      <c r="P377" s="60">
        <v>0</v>
      </c>
      <c r="Q377" s="60">
        <v>0</v>
      </c>
      <c r="R377" s="60">
        <v>0</v>
      </c>
      <c r="S377" s="60">
        <v>0</v>
      </c>
      <c r="T377" s="60">
        <v>0</v>
      </c>
      <c r="U377" s="60">
        <v>0</v>
      </c>
      <c r="V377" s="60">
        <v>0</v>
      </c>
      <c r="W377" s="59">
        <v>0</v>
      </c>
      <c r="X377" s="60">
        <v>0</v>
      </c>
      <c r="Y377" s="60">
        <v>0</v>
      </c>
      <c r="Z377" s="59">
        <f>SUM(M377:Y377)</f>
        <v>0</v>
      </c>
      <c r="AA377" s="59">
        <f>SUM(U377:X377)</f>
        <v>0</v>
      </c>
      <c r="AB377" t="s">
        <v>782</v>
      </c>
      <c r="AC377" s="61">
        <v>3</v>
      </c>
      <c r="AD377" s="58">
        <v>0</v>
      </c>
      <c r="AE377" s="58">
        <v>0</v>
      </c>
      <c r="AF377" s="58">
        <v>0</v>
      </c>
      <c r="AG377" s="58">
        <v>0</v>
      </c>
      <c r="AH377" s="59" t="s">
        <v>381</v>
      </c>
      <c r="AI377" s="58">
        <v>16</v>
      </c>
      <c r="AJ377" s="60"/>
      <c r="AK377" s="59" t="s">
        <v>174</v>
      </c>
      <c r="AL377" s="59">
        <f>IF(OR(NOT(ISBLANK(V377)),NOT(ISBLANK(W377)),NOT(ISBLANK(X377)),NOT(ISBLANK(Y377)),AD377=2,AD377=3),1,0)</f>
        <v>1</v>
      </c>
      <c r="AM377" s="59" t="s">
        <v>27</v>
      </c>
      <c r="AN377" s="59" t="s">
        <v>680</v>
      </c>
      <c r="AO377" s="58">
        <v>30</v>
      </c>
      <c r="AP377" s="59" t="s">
        <v>674</v>
      </c>
      <c r="AQ377" s="59" t="s">
        <v>687</v>
      </c>
      <c r="AR377" s="59" t="s">
        <v>27</v>
      </c>
      <c r="AS377" s="59" t="s">
        <v>688</v>
      </c>
      <c r="AT377" s="59" t="s">
        <v>27</v>
      </c>
      <c r="AU377" s="59" t="s">
        <v>27</v>
      </c>
      <c r="AV377" s="59" t="s">
        <v>27</v>
      </c>
      <c r="AW377" s="64"/>
      <c r="AX377" s="62" t="s">
        <v>748</v>
      </c>
      <c r="AY377" s="62">
        <v>1.77</v>
      </c>
      <c r="AZ377" s="62" t="str">
        <f>IF(Z377&gt;0,AY377/Z377,"")</f>
        <v/>
      </c>
      <c r="BA377" s="62">
        <f>IF(AY377&gt;0,Z377/AY377,"")</f>
        <v>0</v>
      </c>
      <c r="BB377" s="62">
        <v>1.5</v>
      </c>
      <c r="BC377" s="62">
        <v>160</v>
      </c>
      <c r="BE377" s="62" t="s">
        <v>782</v>
      </c>
      <c r="BF377" s="62">
        <v>1</v>
      </c>
      <c r="BG377" s="64"/>
      <c r="BH377" s="120">
        <v>1.5</v>
      </c>
    </row>
    <row r="378" spans="1:60" ht="14.25" customHeight="1" x14ac:dyDescent="0.25">
      <c r="A378" s="58">
        <v>128</v>
      </c>
      <c r="B378" s="59" t="s">
        <v>78</v>
      </c>
      <c r="C378" s="59" t="s">
        <v>26</v>
      </c>
      <c r="D378" s="59" t="s">
        <v>42</v>
      </c>
      <c r="E378" s="59"/>
      <c r="F378" s="59" t="s">
        <v>30</v>
      </c>
      <c r="G378" s="58">
        <v>40</v>
      </c>
      <c r="H378" s="58">
        <v>24</v>
      </c>
      <c r="I378" s="59" t="s">
        <v>111</v>
      </c>
      <c r="J378" s="58">
        <v>134763219</v>
      </c>
      <c r="K378" s="58">
        <v>0</v>
      </c>
      <c r="L378" s="58">
        <v>0</v>
      </c>
      <c r="M378" s="58">
        <v>18</v>
      </c>
      <c r="N378" s="60">
        <v>0</v>
      </c>
      <c r="O378" s="58">
        <v>7</v>
      </c>
      <c r="P378" s="58">
        <v>29</v>
      </c>
      <c r="Q378" s="58">
        <v>11</v>
      </c>
      <c r="R378" s="60">
        <v>0</v>
      </c>
      <c r="S378" s="58">
        <v>11</v>
      </c>
      <c r="T378" s="58">
        <v>1</v>
      </c>
      <c r="U378" s="58">
        <v>5</v>
      </c>
      <c r="V378" s="58">
        <v>8.5</v>
      </c>
      <c r="W378" s="61">
        <v>1</v>
      </c>
      <c r="X378" s="58">
        <v>4.5</v>
      </c>
      <c r="Y378" s="58">
        <v>19</v>
      </c>
      <c r="Z378" s="59">
        <f>SUM(M378:Y378)</f>
        <v>115</v>
      </c>
      <c r="AA378" s="59">
        <f>SUM(U378:X378)</f>
        <v>19</v>
      </c>
      <c r="AC378" s="59">
        <v>0</v>
      </c>
      <c r="AD378" s="58">
        <v>13</v>
      </c>
      <c r="AE378" s="58">
        <v>9</v>
      </c>
      <c r="AF378" s="58">
        <v>1</v>
      </c>
      <c r="AG378" s="58">
        <v>39</v>
      </c>
      <c r="AH378" s="59" t="s">
        <v>116</v>
      </c>
      <c r="AI378" s="58">
        <v>1</v>
      </c>
      <c r="AJ378" s="60"/>
      <c r="AK378" s="59" t="s">
        <v>450</v>
      </c>
      <c r="AL378" s="59">
        <f>IF(OR(NOT(ISBLANK(V378)),NOT(ISBLANK(W378)),NOT(ISBLANK(X378)),NOT(ISBLANK(Y378)),AD378=2,AD378=3),1,0)</f>
        <v>1</v>
      </c>
      <c r="AM378" s="59" t="s">
        <v>27</v>
      </c>
      <c r="AN378" s="59" t="s">
        <v>673</v>
      </c>
      <c r="AO378" s="58">
        <v>23</v>
      </c>
      <c r="AP378" s="59" t="s">
        <v>677</v>
      </c>
      <c r="AQ378" s="59" t="s">
        <v>691</v>
      </c>
      <c r="AR378" s="59" t="s">
        <v>27</v>
      </c>
      <c r="AS378" s="59" t="s">
        <v>27</v>
      </c>
      <c r="AT378" s="59" t="s">
        <v>27</v>
      </c>
      <c r="AU378" s="59" t="s">
        <v>27</v>
      </c>
      <c r="AV378" s="59" t="s">
        <v>27</v>
      </c>
      <c r="AW378" s="64"/>
      <c r="AX378" s="62" t="s">
        <v>747</v>
      </c>
      <c r="AY378" s="62">
        <v>12.943</v>
      </c>
      <c r="AZ378" s="62">
        <f>IF(Z378&gt;0,AY378/Z378,"")</f>
        <v>0.11254782608695652</v>
      </c>
      <c r="BA378" s="62">
        <f>IF(AY378&gt;0,Z378/AY378,"")</f>
        <v>8.8851116433593447</v>
      </c>
      <c r="BB378" s="62"/>
      <c r="BC378" s="62">
        <v>200</v>
      </c>
      <c r="BD378">
        <v>0.92693016588163013</v>
      </c>
      <c r="BE378" s="62"/>
      <c r="BF378" s="64"/>
      <c r="BG378" s="64"/>
      <c r="BH378" s="120"/>
    </row>
    <row r="379" spans="1:60" ht="14.25" customHeight="1" x14ac:dyDescent="0.25">
      <c r="A379" s="58">
        <v>141</v>
      </c>
      <c r="B379" s="59" t="s">
        <v>78</v>
      </c>
      <c r="C379" s="59" t="s">
        <v>26</v>
      </c>
      <c r="D379" s="59" t="s">
        <v>42</v>
      </c>
      <c r="E379" s="59"/>
      <c r="F379" s="59" t="s">
        <v>30</v>
      </c>
      <c r="G379" s="58">
        <v>40</v>
      </c>
      <c r="H379" s="58">
        <v>24</v>
      </c>
      <c r="I379" s="59" t="s">
        <v>118</v>
      </c>
      <c r="J379" s="58">
        <v>10238105208</v>
      </c>
      <c r="K379" s="58">
        <v>0</v>
      </c>
      <c r="L379" s="58">
        <v>0</v>
      </c>
      <c r="M379" s="58">
        <v>4</v>
      </c>
      <c r="N379" s="60">
        <v>0</v>
      </c>
      <c r="O379" s="60">
        <v>0</v>
      </c>
      <c r="P379" s="58">
        <v>8</v>
      </c>
      <c r="Q379" s="58">
        <v>4</v>
      </c>
      <c r="R379" s="60">
        <v>0</v>
      </c>
      <c r="S379" s="58">
        <v>4</v>
      </c>
      <c r="T379" s="58">
        <v>1</v>
      </c>
      <c r="U379" s="58">
        <v>6</v>
      </c>
      <c r="V379" s="58">
        <v>0.5</v>
      </c>
      <c r="W379" s="59">
        <v>0</v>
      </c>
      <c r="X379" s="58">
        <v>0.5</v>
      </c>
      <c r="Y379" s="58">
        <v>7</v>
      </c>
      <c r="Z379" s="59">
        <f>SUM(M379:Y379)</f>
        <v>35</v>
      </c>
      <c r="AA379" s="59">
        <f>SUM(U379:X379)</f>
        <v>7</v>
      </c>
      <c r="AC379" s="59">
        <v>0</v>
      </c>
      <c r="AD379" s="58">
        <v>6</v>
      </c>
      <c r="AE379" s="58">
        <v>2</v>
      </c>
      <c r="AF379" s="58">
        <v>0</v>
      </c>
      <c r="AG379" s="58">
        <v>9</v>
      </c>
      <c r="AH379" s="59" t="s">
        <v>381</v>
      </c>
      <c r="AI379" s="58">
        <v>16</v>
      </c>
      <c r="AJ379" s="60"/>
      <c r="AK379" s="59" t="s">
        <v>451</v>
      </c>
      <c r="AL379" s="59">
        <f>IF(OR(NOT(ISBLANK(V379)),NOT(ISBLANK(W379)),NOT(ISBLANK(X379)),NOT(ISBLANK(Y379)),AD379=2,AD379=3),1,0)</f>
        <v>1</v>
      </c>
      <c r="AM379" s="59" t="s">
        <v>27</v>
      </c>
      <c r="AN379" s="59" t="s">
        <v>673</v>
      </c>
      <c r="AO379" s="58">
        <v>29</v>
      </c>
      <c r="AP379" s="59" t="s">
        <v>677</v>
      </c>
      <c r="AQ379" s="59" t="s">
        <v>691</v>
      </c>
      <c r="AR379" s="59" t="s">
        <v>27</v>
      </c>
      <c r="AS379" s="59" t="s">
        <v>27</v>
      </c>
      <c r="AT379" s="59" t="s">
        <v>692</v>
      </c>
      <c r="AU379" s="59" t="s">
        <v>27</v>
      </c>
      <c r="AV379" s="59" t="s">
        <v>27</v>
      </c>
      <c r="AW379" s="64"/>
      <c r="AX379" s="62" t="s">
        <v>746</v>
      </c>
      <c r="AY379" s="62">
        <v>5.3500000000000005</v>
      </c>
      <c r="AZ379" s="62">
        <f>IF(Z379&gt;0,AY379/Z379,"")</f>
        <v>0.15285714285714289</v>
      </c>
      <c r="BA379" s="62">
        <f>IF(AY379&gt;0,Z379/AY379,"")</f>
        <v>6.5420560747663545</v>
      </c>
      <c r="BB379" s="62"/>
      <c r="BC379" s="62">
        <v>80</v>
      </c>
      <c r="BD379">
        <v>3.5830618892508145E-2</v>
      </c>
      <c r="BE379" s="62"/>
      <c r="BF379" s="64"/>
      <c r="BG379" s="64"/>
      <c r="BH379" s="120"/>
    </row>
    <row r="380" spans="1:60" ht="14.25" customHeight="1" x14ac:dyDescent="0.25">
      <c r="A380" s="58">
        <v>160</v>
      </c>
      <c r="B380" s="59" t="s">
        <v>78</v>
      </c>
      <c r="C380" s="59" t="s">
        <v>26</v>
      </c>
      <c r="D380" s="59" t="s">
        <v>42</v>
      </c>
      <c r="E380" s="59"/>
      <c r="F380" s="59" t="s">
        <v>30</v>
      </c>
      <c r="G380" s="58">
        <v>40</v>
      </c>
      <c r="H380" s="58">
        <v>24</v>
      </c>
      <c r="I380" s="59" t="s">
        <v>121</v>
      </c>
      <c r="J380" s="58">
        <v>8870124178</v>
      </c>
      <c r="K380" s="58">
        <v>3.3333333333333299</v>
      </c>
      <c r="L380" s="58">
        <v>0.33333333333333298</v>
      </c>
      <c r="M380" s="60">
        <v>0</v>
      </c>
      <c r="N380" s="60">
        <v>0</v>
      </c>
      <c r="O380" s="60">
        <v>0</v>
      </c>
      <c r="P380" s="60">
        <v>0</v>
      </c>
      <c r="Q380" s="60">
        <v>0</v>
      </c>
      <c r="R380" s="60">
        <v>0</v>
      </c>
      <c r="S380" s="60">
        <v>0</v>
      </c>
      <c r="T380" s="60">
        <v>0</v>
      </c>
      <c r="U380" s="60">
        <v>0</v>
      </c>
      <c r="V380" s="60">
        <v>0</v>
      </c>
      <c r="W380" s="59">
        <v>0</v>
      </c>
      <c r="X380" s="60">
        <v>0</v>
      </c>
      <c r="Y380" s="60">
        <v>0</v>
      </c>
      <c r="Z380" s="59">
        <f>SUM(M380:Y380)</f>
        <v>0</v>
      </c>
      <c r="AA380" s="59">
        <f>SUM(U380:X380)</f>
        <v>0</v>
      </c>
      <c r="AB380" t="s">
        <v>740</v>
      </c>
      <c r="AC380" s="59">
        <v>0</v>
      </c>
      <c r="AD380" s="58">
        <v>0</v>
      </c>
      <c r="AE380" s="58">
        <v>0</v>
      </c>
      <c r="AF380" s="58">
        <v>0</v>
      </c>
      <c r="AG380" s="58">
        <v>0</v>
      </c>
      <c r="AH380" s="59" t="s">
        <v>381</v>
      </c>
      <c r="AI380" s="58">
        <v>16</v>
      </c>
      <c r="AJ380" s="60"/>
      <c r="AK380" s="59" t="s">
        <v>115</v>
      </c>
      <c r="AL380" s="59">
        <f>IF(OR(NOT(ISBLANK(V380)),NOT(ISBLANK(W380)),NOT(ISBLANK(X380)),NOT(ISBLANK(Y380)),AD380=2,AD380=3),1,0)</f>
        <v>1</v>
      </c>
      <c r="AM380" s="59" t="s">
        <v>27</v>
      </c>
      <c r="AN380" s="59" t="s">
        <v>673</v>
      </c>
      <c r="AO380" s="58">
        <v>21</v>
      </c>
      <c r="AP380" s="59" t="s">
        <v>677</v>
      </c>
      <c r="AQ380" s="59" t="s">
        <v>693</v>
      </c>
      <c r="AR380" s="59" t="s">
        <v>27</v>
      </c>
      <c r="AS380" s="59" t="s">
        <v>27</v>
      </c>
      <c r="AT380" s="59" t="s">
        <v>27</v>
      </c>
      <c r="AU380" s="59" t="s">
        <v>27</v>
      </c>
      <c r="AV380" s="59" t="s">
        <v>27</v>
      </c>
      <c r="AW380" s="64"/>
      <c r="AX380" s="62" t="s">
        <v>747</v>
      </c>
      <c r="AY380" s="62">
        <v>17.5</v>
      </c>
      <c r="AZ380" s="62" t="str">
        <f>IF(Z380&gt;0,AY380/Z380,"")</f>
        <v/>
      </c>
      <c r="BA380" s="62">
        <f>IF(AY380&gt;0,Z380/AY380,"")</f>
        <v>0</v>
      </c>
      <c r="BB380" s="62">
        <v>5.13</v>
      </c>
      <c r="BC380" s="62">
        <v>160</v>
      </c>
      <c r="BE380" s="62"/>
      <c r="BF380" s="64"/>
      <c r="BG380" s="64"/>
      <c r="BH380" s="120">
        <v>5.13</v>
      </c>
    </row>
    <row r="381" spans="1:60" ht="14.25" customHeight="1" x14ac:dyDescent="0.25">
      <c r="A381" s="58">
        <v>176</v>
      </c>
      <c r="B381" s="59" t="s">
        <v>78</v>
      </c>
      <c r="C381" s="59" t="s">
        <v>28</v>
      </c>
      <c r="D381" s="59" t="s">
        <v>42</v>
      </c>
      <c r="E381" s="59"/>
      <c r="F381" s="59" t="s">
        <v>30</v>
      </c>
      <c r="G381" s="58">
        <v>40</v>
      </c>
      <c r="H381" s="58">
        <v>24</v>
      </c>
      <c r="I381" s="59" t="s">
        <v>122</v>
      </c>
      <c r="J381" s="58">
        <v>10184154</v>
      </c>
      <c r="K381" s="58">
        <v>3.8666666666666698</v>
      </c>
      <c r="L381" s="58">
        <v>0.38666666666666699</v>
      </c>
      <c r="M381" s="60">
        <v>0</v>
      </c>
      <c r="N381" s="60">
        <v>0</v>
      </c>
      <c r="O381" s="60">
        <v>0</v>
      </c>
      <c r="P381" s="60">
        <v>0</v>
      </c>
      <c r="Q381" s="60">
        <v>0</v>
      </c>
      <c r="R381" s="60">
        <v>0</v>
      </c>
      <c r="S381" s="60">
        <v>0</v>
      </c>
      <c r="T381" s="60">
        <v>0</v>
      </c>
      <c r="U381" s="60">
        <v>0</v>
      </c>
      <c r="V381" s="60">
        <v>0</v>
      </c>
      <c r="W381" s="59">
        <v>0</v>
      </c>
      <c r="X381" s="60">
        <v>0</v>
      </c>
      <c r="Y381" s="60">
        <v>0</v>
      </c>
      <c r="Z381" s="59">
        <f>SUM(M381:Y381)</f>
        <v>0</v>
      </c>
      <c r="AA381" s="59">
        <f>SUM(U381:X381)</f>
        <v>0</v>
      </c>
      <c r="AB381" t="s">
        <v>782</v>
      </c>
      <c r="AC381" s="61">
        <v>3</v>
      </c>
      <c r="AD381" s="58">
        <v>0</v>
      </c>
      <c r="AE381" s="58">
        <v>0</v>
      </c>
      <c r="AF381" s="58">
        <v>0</v>
      </c>
      <c r="AG381" s="58">
        <v>0</v>
      </c>
      <c r="AH381" s="59" t="s">
        <v>381</v>
      </c>
      <c r="AI381" s="58">
        <v>16</v>
      </c>
      <c r="AJ381" s="60"/>
      <c r="AK381" s="59" t="s">
        <v>452</v>
      </c>
      <c r="AL381" s="59">
        <f>IF(OR(NOT(ISBLANK(V381)),NOT(ISBLANK(W381)),NOT(ISBLANK(X381)),NOT(ISBLANK(Y381)),AD381=2,AD381=3),1,0)</f>
        <v>1</v>
      </c>
      <c r="AM381" s="59" t="s">
        <v>27</v>
      </c>
      <c r="AN381" s="59" t="s">
        <v>680</v>
      </c>
      <c r="AO381" s="58">
        <v>25</v>
      </c>
      <c r="AP381" s="59" t="s">
        <v>677</v>
      </c>
      <c r="AQ381" s="59" t="s">
        <v>694</v>
      </c>
      <c r="AR381" s="59" t="s">
        <v>27</v>
      </c>
      <c r="AS381" s="59" t="s">
        <v>27</v>
      </c>
      <c r="AT381" s="59" t="s">
        <v>692</v>
      </c>
      <c r="AU381" s="59" t="s">
        <v>27</v>
      </c>
      <c r="AV381" s="59" t="s">
        <v>27</v>
      </c>
      <c r="AW381" s="64"/>
      <c r="AX381" s="62" t="s">
        <v>746</v>
      </c>
      <c r="AY381" s="62">
        <v>5.0609999999999999</v>
      </c>
      <c r="AZ381" s="62" t="str">
        <f>IF(Z381&gt;0,AY381/Z381,"")</f>
        <v/>
      </c>
      <c r="BA381" s="62">
        <f>IF(AY381&gt;0,Z381/AY381,"")</f>
        <v>0</v>
      </c>
      <c r="BB381" s="62">
        <v>3.669</v>
      </c>
      <c r="BC381" s="62">
        <v>160</v>
      </c>
      <c r="BE381" s="62" t="s">
        <v>782</v>
      </c>
      <c r="BF381" s="62">
        <v>1</v>
      </c>
      <c r="BG381" s="64"/>
      <c r="BH381" s="120">
        <v>1.7090000000000001</v>
      </c>
    </row>
    <row r="382" spans="1:60" ht="14.25" customHeight="1" x14ac:dyDescent="0.25">
      <c r="A382" s="58">
        <v>192</v>
      </c>
      <c r="B382" s="59" t="s">
        <v>78</v>
      </c>
      <c r="C382" s="59" t="s">
        <v>26</v>
      </c>
      <c r="D382" s="59" t="s">
        <v>42</v>
      </c>
      <c r="E382" s="59"/>
      <c r="F382" s="59" t="s">
        <v>30</v>
      </c>
      <c r="G382" s="58">
        <v>40</v>
      </c>
      <c r="H382" s="58">
        <v>24</v>
      </c>
      <c r="I382" s="59" t="s">
        <v>124</v>
      </c>
      <c r="J382" s="58">
        <v>1391113645</v>
      </c>
      <c r="K382" s="58">
        <v>4.8666666666666698</v>
      </c>
      <c r="L382" s="58">
        <v>0.48666666666666702</v>
      </c>
      <c r="M382" s="58">
        <v>1</v>
      </c>
      <c r="N382" s="60">
        <v>0</v>
      </c>
      <c r="O382" s="60">
        <v>0</v>
      </c>
      <c r="P382" s="58">
        <v>2</v>
      </c>
      <c r="Q382" s="60">
        <v>0</v>
      </c>
      <c r="R382" s="58">
        <v>5</v>
      </c>
      <c r="S382" s="60">
        <v>0</v>
      </c>
      <c r="T382" s="58">
        <v>1</v>
      </c>
      <c r="U382" s="60">
        <v>0</v>
      </c>
      <c r="V382" s="60">
        <v>0</v>
      </c>
      <c r="W382" s="59">
        <v>0</v>
      </c>
      <c r="X382" s="60">
        <v>0</v>
      </c>
      <c r="Y382" s="60">
        <v>0</v>
      </c>
      <c r="Z382" s="59">
        <f>SUM(M382:Y382)</f>
        <v>9</v>
      </c>
      <c r="AA382" s="59">
        <f>SUM(U382:X382)</f>
        <v>0</v>
      </c>
      <c r="AB382" t="s">
        <v>781</v>
      </c>
      <c r="AC382" s="59">
        <v>0</v>
      </c>
      <c r="AD382" s="58">
        <v>0</v>
      </c>
      <c r="AE382" s="58">
        <v>0</v>
      </c>
      <c r="AF382" s="58">
        <v>0</v>
      </c>
      <c r="AG382" s="58">
        <v>1</v>
      </c>
      <c r="AH382" s="59" t="s">
        <v>381</v>
      </c>
      <c r="AI382" s="58">
        <v>16</v>
      </c>
      <c r="AJ382" s="60"/>
      <c r="AK382" s="59" t="s">
        <v>453</v>
      </c>
      <c r="AL382" s="59">
        <f>IF(OR(NOT(ISBLANK(V382)),NOT(ISBLANK(W382)),NOT(ISBLANK(X382)),NOT(ISBLANK(Y382)),AD382=2,AD382=3),1,0)</f>
        <v>1</v>
      </c>
      <c r="AM382" s="59" t="s">
        <v>27</v>
      </c>
      <c r="AN382" s="59" t="s">
        <v>680</v>
      </c>
      <c r="AO382" s="58">
        <v>24</v>
      </c>
      <c r="AP382" s="59" t="s">
        <v>677</v>
      </c>
      <c r="AQ382" s="59" t="s">
        <v>691</v>
      </c>
      <c r="AR382" s="59" t="s">
        <v>695</v>
      </c>
      <c r="AS382" s="59" t="s">
        <v>27</v>
      </c>
      <c r="AT382" s="59" t="s">
        <v>692</v>
      </c>
      <c r="AU382" s="59" t="s">
        <v>695</v>
      </c>
      <c r="AV382" s="59" t="s">
        <v>27</v>
      </c>
      <c r="AW382" s="64"/>
      <c r="AX382" s="62" t="s">
        <v>746</v>
      </c>
      <c r="AY382" s="62">
        <v>11.984</v>
      </c>
      <c r="AZ382" s="62">
        <f>IF(Z382&gt;0,AY382/Z382,"")</f>
        <v>1.3315555555555556</v>
      </c>
      <c r="BA382" s="62">
        <f>IF(AY382&gt;0,Z382/AY382,"")</f>
        <v>0.75100133511348466</v>
      </c>
      <c r="BB382" s="62">
        <v>11.529</v>
      </c>
      <c r="BC382" s="62">
        <v>160</v>
      </c>
      <c r="BD382">
        <v>0</v>
      </c>
      <c r="BE382" s="62"/>
      <c r="BF382" s="64"/>
      <c r="BG382" s="64"/>
      <c r="BH382" s="120">
        <v>8.6240000000000006</v>
      </c>
    </row>
    <row r="383" spans="1:60" ht="14.25" customHeight="1" x14ac:dyDescent="0.25">
      <c r="A383" s="58">
        <v>208</v>
      </c>
      <c r="B383" s="59" t="s">
        <v>78</v>
      </c>
      <c r="C383" s="59" t="s">
        <v>26</v>
      </c>
      <c r="D383" s="59" t="s">
        <v>42</v>
      </c>
      <c r="E383" s="59"/>
      <c r="F383" s="59" t="s">
        <v>30</v>
      </c>
      <c r="G383" s="58">
        <v>40</v>
      </c>
      <c r="H383" s="58">
        <v>24</v>
      </c>
      <c r="I383" s="59" t="s">
        <v>126</v>
      </c>
      <c r="J383" s="58">
        <v>8916155192</v>
      </c>
      <c r="K383" s="58">
        <v>3.3333333333333299</v>
      </c>
      <c r="L383" s="58">
        <v>0.33333333333333298</v>
      </c>
      <c r="M383" s="60">
        <v>0</v>
      </c>
      <c r="N383" s="60">
        <v>0</v>
      </c>
      <c r="O383" s="60">
        <v>0</v>
      </c>
      <c r="P383" s="60">
        <v>0</v>
      </c>
      <c r="Q383" s="60">
        <v>0</v>
      </c>
      <c r="R383" s="60">
        <v>0</v>
      </c>
      <c r="S383" s="60">
        <v>0</v>
      </c>
      <c r="T383" s="60">
        <v>0</v>
      </c>
      <c r="U383" s="60">
        <v>0</v>
      </c>
      <c r="V383" s="60">
        <v>0</v>
      </c>
      <c r="W383" s="59">
        <v>0</v>
      </c>
      <c r="X383" s="60">
        <v>0</v>
      </c>
      <c r="Y383" s="60">
        <v>0</v>
      </c>
      <c r="Z383" s="59">
        <f>SUM(M383:Y383)</f>
        <v>0</v>
      </c>
      <c r="AA383" s="59">
        <f>SUM(U383:X383)</f>
        <v>0</v>
      </c>
      <c r="AB383" t="s">
        <v>740</v>
      </c>
      <c r="AC383" s="59">
        <v>0</v>
      </c>
      <c r="AD383" s="58">
        <v>0</v>
      </c>
      <c r="AE383" s="58">
        <v>0</v>
      </c>
      <c r="AF383" s="58">
        <v>0</v>
      </c>
      <c r="AG383" s="58">
        <v>0</v>
      </c>
      <c r="AH383" s="59" t="s">
        <v>381</v>
      </c>
      <c r="AI383" s="58">
        <v>16</v>
      </c>
      <c r="AJ383" s="60"/>
      <c r="AK383" s="59" t="s">
        <v>100</v>
      </c>
      <c r="AL383" s="59">
        <f>IF(OR(NOT(ISBLANK(V383)),NOT(ISBLANK(W383)),NOT(ISBLANK(X383)),NOT(ISBLANK(Y383)),AD383=2,AD383=3),1,0)</f>
        <v>1</v>
      </c>
      <c r="AM383" s="59" t="s">
        <v>27</v>
      </c>
      <c r="AN383" s="59" t="s">
        <v>680</v>
      </c>
      <c r="AO383" s="58">
        <v>30</v>
      </c>
      <c r="AP383" s="59" t="s">
        <v>677</v>
      </c>
      <c r="AQ383" s="59" t="s">
        <v>697</v>
      </c>
      <c r="AR383" s="59" t="s">
        <v>27</v>
      </c>
      <c r="AS383" s="59" t="s">
        <v>27</v>
      </c>
      <c r="AT383" s="59" t="s">
        <v>27</v>
      </c>
      <c r="AU383" s="59" t="s">
        <v>27</v>
      </c>
      <c r="AV383" s="59" t="s">
        <v>27</v>
      </c>
      <c r="AW383" s="64"/>
      <c r="AX383" s="62" t="s">
        <v>747</v>
      </c>
      <c r="AY383" s="62">
        <v>5.4059999999999997</v>
      </c>
      <c r="AZ383" s="62" t="str">
        <f>IF(Z383&gt;0,AY383/Z383,"")</f>
        <v/>
      </c>
      <c r="BA383" s="62">
        <f>IF(AY383&gt;0,Z383/AY383,"")</f>
        <v>0</v>
      </c>
      <c r="BB383" s="62">
        <v>2.4670000000000001</v>
      </c>
      <c r="BC383" s="62">
        <v>0</v>
      </c>
      <c r="BE383" s="62" t="s">
        <v>784</v>
      </c>
      <c r="BF383" s="62">
        <v>1</v>
      </c>
      <c r="BG383" s="62">
        <v>1</v>
      </c>
      <c r="BH383" s="120">
        <v>2.4670000000000001</v>
      </c>
    </row>
    <row r="384" spans="1:60" ht="14.25" customHeight="1" x14ac:dyDescent="0.25">
      <c r="A384" s="58">
        <v>224</v>
      </c>
      <c r="B384" s="59" t="s">
        <v>78</v>
      </c>
      <c r="C384" s="59" t="s">
        <v>26</v>
      </c>
      <c r="D384" s="59" t="s">
        <v>42</v>
      </c>
      <c r="E384" s="59"/>
      <c r="F384" s="59" t="s">
        <v>30</v>
      </c>
      <c r="G384" s="58">
        <v>40</v>
      </c>
      <c r="H384" s="58">
        <v>24</v>
      </c>
      <c r="I384" s="59" t="s">
        <v>128</v>
      </c>
      <c r="J384" s="58">
        <v>9591208203</v>
      </c>
      <c r="K384" s="58">
        <v>3.8</v>
      </c>
      <c r="L384" s="58">
        <v>0.38</v>
      </c>
      <c r="M384" s="58">
        <v>2</v>
      </c>
      <c r="N384" s="60">
        <v>0</v>
      </c>
      <c r="O384" s="60">
        <v>0</v>
      </c>
      <c r="P384" s="58">
        <v>3</v>
      </c>
      <c r="Q384" s="58">
        <v>1</v>
      </c>
      <c r="R384" s="58">
        <v>1</v>
      </c>
      <c r="S384" s="58">
        <v>1</v>
      </c>
      <c r="T384" s="58">
        <v>1</v>
      </c>
      <c r="U384" s="60">
        <v>0</v>
      </c>
      <c r="V384" s="60">
        <v>0</v>
      </c>
      <c r="W384" s="61">
        <v>1</v>
      </c>
      <c r="X384" s="60">
        <v>0</v>
      </c>
      <c r="Y384" s="58">
        <v>1</v>
      </c>
      <c r="Z384" s="59">
        <f>SUM(M384:Y384)</f>
        <v>11</v>
      </c>
      <c r="AA384" s="59">
        <f>SUM(U384:X384)</f>
        <v>1</v>
      </c>
      <c r="AB384" t="s">
        <v>89</v>
      </c>
      <c r="AC384" s="61">
        <v>3</v>
      </c>
      <c r="AD384" s="58">
        <v>0</v>
      </c>
      <c r="AE384" s="58">
        <v>0</v>
      </c>
      <c r="AF384" s="58">
        <v>0</v>
      </c>
      <c r="AG384" s="58">
        <v>1</v>
      </c>
      <c r="AH384" s="59" t="s">
        <v>381</v>
      </c>
      <c r="AI384" s="58">
        <v>16</v>
      </c>
      <c r="AJ384" s="60"/>
      <c r="AK384" s="59" t="s">
        <v>454</v>
      </c>
      <c r="AL384" s="59">
        <f>IF(OR(NOT(ISBLANK(V384)),NOT(ISBLANK(W384)),NOT(ISBLANK(X384)),NOT(ISBLANK(Y384)),AD384=2,AD384=3),1,0)</f>
        <v>1</v>
      </c>
      <c r="AM384" s="59" t="s">
        <v>27</v>
      </c>
      <c r="AN384" s="59" t="s">
        <v>680</v>
      </c>
      <c r="AO384" s="58">
        <v>33</v>
      </c>
      <c r="AP384" s="59" t="s">
        <v>677</v>
      </c>
      <c r="AQ384" s="59" t="s">
        <v>698</v>
      </c>
      <c r="AR384" s="59" t="s">
        <v>27</v>
      </c>
      <c r="AS384" s="59" t="s">
        <v>699</v>
      </c>
      <c r="AT384" s="59" t="s">
        <v>27</v>
      </c>
      <c r="AU384" s="59" t="s">
        <v>27</v>
      </c>
      <c r="AV384" s="59" t="s">
        <v>27</v>
      </c>
      <c r="AW384" s="64"/>
      <c r="AX384" s="62" t="s">
        <v>748</v>
      </c>
      <c r="AY384" s="62">
        <v>3.5470000000000002</v>
      </c>
      <c r="AZ384" s="62">
        <f>IF(Z384&gt;0,AY384/Z384,"")</f>
        <v>0.32245454545454549</v>
      </c>
      <c r="BA384" s="62">
        <f>IF(AY384&gt;0,Z384/AY384,"")</f>
        <v>3.101212292077812</v>
      </c>
      <c r="BB384" s="62">
        <v>2.5489999999999999</v>
      </c>
      <c r="BC384" s="62">
        <v>0</v>
      </c>
      <c r="BD384">
        <v>0.95109261186264304</v>
      </c>
      <c r="BE384" s="62" t="s">
        <v>781</v>
      </c>
      <c r="BF384" s="62">
        <v>1</v>
      </c>
      <c r="BG384" s="62">
        <v>1</v>
      </c>
      <c r="BH384" s="120">
        <v>2.5489999999999999</v>
      </c>
    </row>
    <row r="385" spans="1:60" ht="14.25" customHeight="1" x14ac:dyDescent="0.25">
      <c r="A385" s="58">
        <v>241</v>
      </c>
      <c r="B385" s="59" t="s">
        <v>78</v>
      </c>
      <c r="C385" s="59" t="s">
        <v>26</v>
      </c>
      <c r="D385" s="59" t="s">
        <v>42</v>
      </c>
      <c r="E385" s="59"/>
      <c r="F385" s="59" t="s">
        <v>30</v>
      </c>
      <c r="G385" s="58">
        <v>40</v>
      </c>
      <c r="H385" s="58">
        <v>24</v>
      </c>
      <c r="I385" s="59" t="s">
        <v>130</v>
      </c>
      <c r="J385" s="58">
        <v>3712062108</v>
      </c>
      <c r="K385" s="58">
        <v>3.3333333333333299</v>
      </c>
      <c r="L385" s="58">
        <v>0.33333333333333298</v>
      </c>
      <c r="M385" s="58">
        <v>4</v>
      </c>
      <c r="N385" s="60">
        <v>0</v>
      </c>
      <c r="O385" s="60">
        <v>0</v>
      </c>
      <c r="P385" s="58">
        <v>13</v>
      </c>
      <c r="Q385" s="58">
        <v>9</v>
      </c>
      <c r="R385" s="58">
        <v>1</v>
      </c>
      <c r="S385" s="58">
        <v>9</v>
      </c>
      <c r="T385" s="58">
        <v>1</v>
      </c>
      <c r="U385" s="58">
        <v>1</v>
      </c>
      <c r="V385" s="58">
        <v>3</v>
      </c>
      <c r="W385" s="59">
        <v>0</v>
      </c>
      <c r="X385" s="58">
        <v>1</v>
      </c>
      <c r="Y385" s="58">
        <v>5</v>
      </c>
      <c r="Z385" s="59">
        <f>SUM(M385:Y385)</f>
        <v>47</v>
      </c>
      <c r="AA385" s="59">
        <f>SUM(U385:X385)</f>
        <v>5</v>
      </c>
      <c r="AB385" t="s">
        <v>740</v>
      </c>
      <c r="AC385" s="59">
        <v>0</v>
      </c>
      <c r="AD385" s="58">
        <v>5</v>
      </c>
      <c r="AE385" s="58">
        <v>4</v>
      </c>
      <c r="AF385" s="58">
        <v>1</v>
      </c>
      <c r="AG385" s="58">
        <v>11</v>
      </c>
      <c r="AH385" s="59" t="s">
        <v>381</v>
      </c>
      <c r="AI385" s="58">
        <v>16</v>
      </c>
      <c r="AJ385" s="60"/>
      <c r="AK385" s="59" t="s">
        <v>455</v>
      </c>
      <c r="AL385" s="59">
        <f>IF(OR(NOT(ISBLANK(V385)),NOT(ISBLANK(W385)),NOT(ISBLANK(X385)),NOT(ISBLANK(Y385)),AD385=2,AD385=3),1,0)</f>
        <v>1</v>
      </c>
      <c r="AM385" s="59" t="s">
        <v>27</v>
      </c>
      <c r="AN385" s="59" t="s">
        <v>680</v>
      </c>
      <c r="AO385" s="58">
        <v>28</v>
      </c>
      <c r="AP385" s="59" t="s">
        <v>677</v>
      </c>
      <c r="AQ385" s="59" t="s">
        <v>700</v>
      </c>
      <c r="AR385" s="59" t="s">
        <v>695</v>
      </c>
      <c r="AS385" s="59" t="s">
        <v>701</v>
      </c>
      <c r="AT385" s="59" t="s">
        <v>27</v>
      </c>
      <c r="AU385" s="59" t="s">
        <v>27</v>
      </c>
      <c r="AV385" s="59" t="s">
        <v>27</v>
      </c>
      <c r="AW385" s="64"/>
      <c r="AX385" s="62" t="s">
        <v>748</v>
      </c>
      <c r="AY385" s="62">
        <v>15.022</v>
      </c>
      <c r="AZ385" s="62">
        <f>IF(Z385&gt;0,AY385/Z385,"")</f>
        <v>0.31961702127659575</v>
      </c>
      <c r="BA385" s="62">
        <f>IF(AY385&gt;0,Z385/AY385,"")</f>
        <v>3.128744508054853</v>
      </c>
      <c r="BB385" s="62">
        <v>13.163</v>
      </c>
      <c r="BC385" s="62">
        <v>0</v>
      </c>
      <c r="BD385">
        <v>0.17105943152454781</v>
      </c>
      <c r="BE385" s="62" t="s">
        <v>784</v>
      </c>
      <c r="BF385" s="62">
        <v>1</v>
      </c>
      <c r="BG385" s="62">
        <v>1</v>
      </c>
      <c r="BH385" s="120">
        <v>13.163</v>
      </c>
    </row>
    <row r="386" spans="1:60" ht="14.25" customHeight="1" x14ac:dyDescent="0.25">
      <c r="A386" s="58">
        <v>257</v>
      </c>
      <c r="B386" s="59" t="s">
        <v>78</v>
      </c>
      <c r="C386" s="59" t="s">
        <v>26</v>
      </c>
      <c r="D386" s="59" t="s">
        <v>42</v>
      </c>
      <c r="E386" s="59"/>
      <c r="F386" s="59" t="s">
        <v>30</v>
      </c>
      <c r="G386" s="58">
        <v>40</v>
      </c>
      <c r="H386" s="58">
        <v>24</v>
      </c>
      <c r="I386" s="59" t="s">
        <v>130</v>
      </c>
      <c r="J386" s="58">
        <v>3712062108</v>
      </c>
      <c r="K386" s="58">
        <v>3.8</v>
      </c>
      <c r="L386" s="58">
        <v>0.38</v>
      </c>
      <c r="M386" s="60">
        <v>0</v>
      </c>
      <c r="N386" s="60">
        <v>0</v>
      </c>
      <c r="O386" s="60">
        <v>0</v>
      </c>
      <c r="P386" s="60">
        <v>0</v>
      </c>
      <c r="Q386" s="60">
        <v>0</v>
      </c>
      <c r="R386" s="60">
        <v>0</v>
      </c>
      <c r="S386" s="60">
        <v>0</v>
      </c>
      <c r="T386" s="60">
        <v>0</v>
      </c>
      <c r="U386" s="60">
        <v>0</v>
      </c>
      <c r="V386" s="60">
        <v>0</v>
      </c>
      <c r="W386" s="59">
        <v>0</v>
      </c>
      <c r="X386" s="60">
        <v>0</v>
      </c>
      <c r="Y386" s="60">
        <v>0</v>
      </c>
      <c r="Z386" s="59">
        <f>SUM(M386:Y386)</f>
        <v>0</v>
      </c>
      <c r="AA386" s="59">
        <f>SUM(U386:X386)</f>
        <v>0</v>
      </c>
      <c r="AB386" t="s">
        <v>89</v>
      </c>
      <c r="AC386" s="61">
        <v>3</v>
      </c>
      <c r="AD386" s="58">
        <v>0</v>
      </c>
      <c r="AE386" s="58">
        <v>0</v>
      </c>
      <c r="AF386" s="58">
        <v>0</v>
      </c>
      <c r="AG386" s="58">
        <v>0</v>
      </c>
      <c r="AH386" s="59" t="s">
        <v>381</v>
      </c>
      <c r="AI386" s="58">
        <v>16</v>
      </c>
      <c r="AJ386" s="60"/>
      <c r="AK386" s="59" t="s">
        <v>456</v>
      </c>
      <c r="AL386" s="59">
        <f>IF(OR(NOT(ISBLANK(V386)),NOT(ISBLANK(W386)),NOT(ISBLANK(X386)),NOT(ISBLANK(Y386)),AD386=2,AD386=3),1,0)</f>
        <v>1</v>
      </c>
      <c r="AM386" s="59" t="s">
        <v>27</v>
      </c>
      <c r="AN386" s="59" t="s">
        <v>680</v>
      </c>
      <c r="AO386" s="58">
        <v>28</v>
      </c>
      <c r="AP386" s="59" t="s">
        <v>677</v>
      </c>
      <c r="AQ386" s="59" t="s">
        <v>700</v>
      </c>
      <c r="AR386" s="59" t="s">
        <v>695</v>
      </c>
      <c r="AS386" s="59" t="s">
        <v>701</v>
      </c>
      <c r="AT386" s="59" t="s">
        <v>27</v>
      </c>
      <c r="AU386" s="59" t="s">
        <v>27</v>
      </c>
      <c r="AV386" s="59" t="s">
        <v>27</v>
      </c>
      <c r="AW386" s="64"/>
      <c r="AX386" s="62" t="s">
        <v>748</v>
      </c>
      <c r="AY386" s="62">
        <v>4.2869999999999999</v>
      </c>
      <c r="AZ386" s="62" t="str">
        <f>IF(Z386&gt;0,AY386/Z386,"")</f>
        <v/>
      </c>
      <c r="BA386" s="62">
        <f>IF(AY386&gt;0,Z386/AY386,"")</f>
        <v>0</v>
      </c>
      <c r="BB386" s="62">
        <v>3.875</v>
      </c>
      <c r="BC386" s="62" t="s">
        <v>774</v>
      </c>
      <c r="BE386" s="62"/>
      <c r="BF386" s="64"/>
      <c r="BG386" s="64"/>
      <c r="BH386" s="120">
        <v>2.6760000000000002</v>
      </c>
    </row>
    <row r="387" spans="1:60" ht="14.25" customHeight="1" x14ac:dyDescent="0.25">
      <c r="A387" s="58">
        <v>275</v>
      </c>
      <c r="B387" s="59" t="s">
        <v>78</v>
      </c>
      <c r="C387" s="59" t="s">
        <v>26</v>
      </c>
      <c r="D387" s="59" t="s">
        <v>42</v>
      </c>
      <c r="E387" s="59"/>
      <c r="F387" s="59" t="s">
        <v>30</v>
      </c>
      <c r="G387" s="58">
        <v>40</v>
      </c>
      <c r="H387" s="58">
        <v>24</v>
      </c>
      <c r="I387" s="59" t="s">
        <v>134</v>
      </c>
      <c r="J387" s="58">
        <v>828360120</v>
      </c>
      <c r="K387" s="58">
        <v>3.3333333333333299</v>
      </c>
      <c r="L387" s="58">
        <v>0.33333333333333298</v>
      </c>
      <c r="M387" s="60">
        <v>0</v>
      </c>
      <c r="N387" s="60">
        <v>0</v>
      </c>
      <c r="O387" s="60">
        <v>0</v>
      </c>
      <c r="P387" s="60">
        <v>0</v>
      </c>
      <c r="Q387" s="60">
        <v>0</v>
      </c>
      <c r="R387" s="60">
        <v>0</v>
      </c>
      <c r="S387" s="60">
        <v>0</v>
      </c>
      <c r="T387" s="60">
        <v>0</v>
      </c>
      <c r="U387" s="60">
        <v>0</v>
      </c>
      <c r="V387" s="60">
        <v>0</v>
      </c>
      <c r="W387" s="59">
        <v>0</v>
      </c>
      <c r="X387" s="60">
        <v>0</v>
      </c>
      <c r="Y387" s="60">
        <v>0</v>
      </c>
      <c r="Z387" s="59">
        <f>SUM(M387:Y387)</f>
        <v>0</v>
      </c>
      <c r="AA387" s="59">
        <f>SUM(U387:X387)</f>
        <v>0</v>
      </c>
      <c r="AB387" t="s">
        <v>740</v>
      </c>
      <c r="AC387" s="59">
        <v>0</v>
      </c>
      <c r="AD387" s="58">
        <v>0</v>
      </c>
      <c r="AE387" s="58">
        <v>0</v>
      </c>
      <c r="AF387" s="58">
        <v>0</v>
      </c>
      <c r="AG387" s="58">
        <v>0</v>
      </c>
      <c r="AH387" s="59" t="s">
        <v>381</v>
      </c>
      <c r="AI387" s="58">
        <v>16</v>
      </c>
      <c r="AJ387" s="60"/>
      <c r="AK387" s="59" t="s">
        <v>100</v>
      </c>
      <c r="AL387" s="59">
        <f>IF(OR(NOT(ISBLANK(V387)),NOT(ISBLANK(W387)),NOT(ISBLANK(X387)),NOT(ISBLANK(Y387)),AD387=2,AD387=3),1,0)</f>
        <v>1</v>
      </c>
      <c r="AM387" s="59" t="s">
        <v>27</v>
      </c>
      <c r="AN387" s="59" t="s">
        <v>673</v>
      </c>
      <c r="AO387" s="58">
        <v>26</v>
      </c>
      <c r="AP387" s="59" t="s">
        <v>674</v>
      </c>
      <c r="AQ387" s="59" t="s">
        <v>678</v>
      </c>
      <c r="AR387" s="59" t="s">
        <v>27</v>
      </c>
      <c r="AS387" s="59" t="s">
        <v>702</v>
      </c>
      <c r="AT387" s="59" t="s">
        <v>27</v>
      </c>
      <c r="AU387" s="59" t="s">
        <v>27</v>
      </c>
      <c r="AV387" s="59" t="s">
        <v>27</v>
      </c>
      <c r="AW387" s="64"/>
      <c r="AX387" s="62" t="s">
        <v>748</v>
      </c>
      <c r="AY387" s="62">
        <v>7.7839999999999998</v>
      </c>
      <c r="AZ387" s="62" t="str">
        <f>IF(Z387&gt;0,AY387/Z387,"")</f>
        <v/>
      </c>
      <c r="BA387" s="62">
        <f>IF(AY387&gt;0,Z387/AY387,"")</f>
        <v>0</v>
      </c>
      <c r="BB387" s="62">
        <v>7.0390000000000006</v>
      </c>
      <c r="BC387" s="62">
        <v>160</v>
      </c>
      <c r="BE387" s="62"/>
      <c r="BF387" s="64"/>
      <c r="BG387" s="64"/>
      <c r="BH387" s="120">
        <v>7.0389999999999997</v>
      </c>
    </row>
    <row r="388" spans="1:60" ht="14.25" customHeight="1" x14ac:dyDescent="0.25">
      <c r="A388" s="58">
        <v>291</v>
      </c>
      <c r="B388" s="59" t="s">
        <v>78</v>
      </c>
      <c r="C388" s="59" t="s">
        <v>28</v>
      </c>
      <c r="D388" s="59" t="s">
        <v>42</v>
      </c>
      <c r="E388" s="59"/>
      <c r="F388" s="59" t="s">
        <v>30</v>
      </c>
      <c r="G388" s="58">
        <v>40</v>
      </c>
      <c r="H388" s="58">
        <v>24</v>
      </c>
      <c r="I388" s="59" t="s">
        <v>135</v>
      </c>
      <c r="J388" s="58">
        <v>7717685176</v>
      </c>
      <c r="K388" s="58">
        <v>3.8666666666666698</v>
      </c>
      <c r="L388" s="58">
        <v>0.38666666666666699</v>
      </c>
      <c r="M388" s="58">
        <v>2</v>
      </c>
      <c r="N388" s="60">
        <v>0</v>
      </c>
      <c r="O388" s="60">
        <v>0</v>
      </c>
      <c r="P388" s="58">
        <v>5</v>
      </c>
      <c r="Q388" s="58">
        <v>3</v>
      </c>
      <c r="R388" s="58">
        <v>1</v>
      </c>
      <c r="S388" s="58">
        <v>3</v>
      </c>
      <c r="T388" s="58">
        <v>1</v>
      </c>
      <c r="U388" s="58">
        <v>2</v>
      </c>
      <c r="V388" s="58">
        <v>1</v>
      </c>
      <c r="W388" s="59">
        <v>0</v>
      </c>
      <c r="X388" s="58">
        <v>1</v>
      </c>
      <c r="Y388" s="58">
        <v>4</v>
      </c>
      <c r="Z388" s="59">
        <f>SUM(M388:Y388)</f>
        <v>23</v>
      </c>
      <c r="AA388" s="59">
        <f>SUM(U388:X388)</f>
        <v>4</v>
      </c>
      <c r="AB388" t="s">
        <v>782</v>
      </c>
      <c r="AC388" s="61">
        <v>3</v>
      </c>
      <c r="AD388" s="58">
        <v>4</v>
      </c>
      <c r="AE388" s="58">
        <v>1</v>
      </c>
      <c r="AF388" s="58">
        <v>2</v>
      </c>
      <c r="AG388" s="58">
        <v>11</v>
      </c>
      <c r="AH388" s="59" t="s">
        <v>429</v>
      </c>
      <c r="AI388" s="58">
        <v>13</v>
      </c>
      <c r="AJ388" s="60"/>
      <c r="AK388" s="59" t="s">
        <v>457</v>
      </c>
      <c r="AL388" s="59">
        <f>IF(OR(NOT(ISBLANK(V388)),NOT(ISBLANK(W388)),NOT(ISBLANK(X388)),NOT(ISBLANK(Y388)),AD388=2,AD388=3),1,0)</f>
        <v>1</v>
      </c>
      <c r="AM388" s="59" t="s">
        <v>27</v>
      </c>
      <c r="AN388" s="59" t="s">
        <v>680</v>
      </c>
      <c r="AO388" s="58">
        <v>24</v>
      </c>
      <c r="AP388" s="59" t="s">
        <v>677</v>
      </c>
      <c r="AQ388" s="59" t="s">
        <v>691</v>
      </c>
      <c r="AR388" s="59" t="s">
        <v>27</v>
      </c>
      <c r="AS388" s="59" t="s">
        <v>27</v>
      </c>
      <c r="AT388" s="59" t="s">
        <v>27</v>
      </c>
      <c r="AU388" s="59" t="s">
        <v>27</v>
      </c>
      <c r="AV388" s="59" t="s">
        <v>27</v>
      </c>
      <c r="AW388" s="64"/>
      <c r="AX388" s="62" t="s">
        <v>747</v>
      </c>
      <c r="AY388" s="62">
        <v>2.923</v>
      </c>
      <c r="AZ388" s="62">
        <f>IF(Z388&gt;0,AY388/Z388,"")</f>
        <v>0.12708695652173913</v>
      </c>
      <c r="BA388" s="62">
        <f>IF(AY388&gt;0,Z388/AY388,"")</f>
        <v>7.8686281217926783</v>
      </c>
      <c r="BB388" s="62">
        <v>2.403</v>
      </c>
      <c r="BC388" s="62"/>
      <c r="BD388">
        <v>0.64207048458149785</v>
      </c>
      <c r="BE388" s="62" t="s">
        <v>781</v>
      </c>
      <c r="BF388" s="62">
        <v>1</v>
      </c>
      <c r="BG388" s="62">
        <v>1</v>
      </c>
      <c r="BH388" s="120">
        <v>2.403</v>
      </c>
    </row>
    <row r="389" spans="1:60" ht="14.25" customHeight="1" x14ac:dyDescent="0.25">
      <c r="A389" s="58">
        <v>312</v>
      </c>
      <c r="B389" s="59" t="s">
        <v>78</v>
      </c>
      <c r="C389" s="59" t="s">
        <v>28</v>
      </c>
      <c r="D389" s="59" t="s">
        <v>42</v>
      </c>
      <c r="E389" s="59"/>
      <c r="F389" s="59" t="s">
        <v>30</v>
      </c>
      <c r="G389" s="58">
        <v>40</v>
      </c>
      <c r="H389" s="58">
        <v>24</v>
      </c>
      <c r="I389" s="59" t="s">
        <v>140</v>
      </c>
      <c r="J389" s="58">
        <v>79247246103</v>
      </c>
      <c r="K389" s="58">
        <v>2.2000000000000002</v>
      </c>
      <c r="L389" s="58">
        <v>0.22</v>
      </c>
      <c r="M389" s="60">
        <v>0</v>
      </c>
      <c r="N389" s="60">
        <v>0</v>
      </c>
      <c r="O389" s="60">
        <v>0</v>
      </c>
      <c r="P389" s="60">
        <v>0</v>
      </c>
      <c r="Q389" s="60">
        <v>0</v>
      </c>
      <c r="R389" s="60">
        <v>0</v>
      </c>
      <c r="S389" s="60">
        <v>0</v>
      </c>
      <c r="T389" s="60">
        <v>0</v>
      </c>
      <c r="U389" s="60">
        <v>0</v>
      </c>
      <c r="V389" s="60">
        <v>0</v>
      </c>
      <c r="W389" s="59">
        <v>0</v>
      </c>
      <c r="X389" s="60">
        <v>0</v>
      </c>
      <c r="Y389" s="60">
        <v>0</v>
      </c>
      <c r="Z389" s="59">
        <f>SUM(M389:Y389)</f>
        <v>0</v>
      </c>
      <c r="AA389" s="59">
        <f>SUM(U389:X389)</f>
        <v>0</v>
      </c>
      <c r="AB389" t="s">
        <v>740</v>
      </c>
      <c r="AC389" s="59">
        <v>0</v>
      </c>
      <c r="AD389" s="58">
        <v>0</v>
      </c>
      <c r="AE389" s="58">
        <v>0</v>
      </c>
      <c r="AF389" s="58">
        <v>0</v>
      </c>
      <c r="AG389" s="58">
        <v>0</v>
      </c>
      <c r="AH389" s="59" t="s">
        <v>381</v>
      </c>
      <c r="AI389" s="58">
        <v>16</v>
      </c>
      <c r="AJ389" s="60"/>
      <c r="AK389" s="59" t="s">
        <v>458</v>
      </c>
      <c r="AL389" s="59">
        <f>IF(OR(NOT(ISBLANK(V389)),NOT(ISBLANK(W389)),NOT(ISBLANK(X389)),NOT(ISBLANK(Y389)),AD389=2,AD389=3),1,0)</f>
        <v>1</v>
      </c>
      <c r="AM389" s="59" t="s">
        <v>27</v>
      </c>
      <c r="AN389" s="59" t="s">
        <v>673</v>
      </c>
      <c r="AO389" s="58">
        <v>18</v>
      </c>
      <c r="AP389" s="59" t="s">
        <v>674</v>
      </c>
      <c r="AQ389" s="59" t="s">
        <v>705</v>
      </c>
      <c r="AR389" s="59" t="s">
        <v>27</v>
      </c>
      <c r="AS389" s="59" t="s">
        <v>686</v>
      </c>
      <c r="AT389" s="59" t="s">
        <v>27</v>
      </c>
      <c r="AU389" s="59" t="s">
        <v>27</v>
      </c>
      <c r="AV389" s="59" t="s">
        <v>27</v>
      </c>
      <c r="AW389" s="64"/>
      <c r="AX389" s="62" t="s">
        <v>747</v>
      </c>
      <c r="AY389" s="62">
        <v>6.931</v>
      </c>
      <c r="AZ389" s="62" t="str">
        <f>IF(Z389&gt;0,AY389/Z389,"")</f>
        <v/>
      </c>
      <c r="BA389" s="62">
        <f>IF(AY389&gt;0,Z389/AY389,"")</f>
        <v>0</v>
      </c>
      <c r="BB389" s="62">
        <v>5.7590000000000003</v>
      </c>
      <c r="BC389" s="62">
        <v>240</v>
      </c>
      <c r="BE389" s="62" t="s">
        <v>782</v>
      </c>
      <c r="BF389" s="62">
        <v>1</v>
      </c>
      <c r="BG389" s="64"/>
      <c r="BH389" s="120">
        <v>5.7590000000000003</v>
      </c>
    </row>
    <row r="390" spans="1:60" ht="14.25" customHeight="1" x14ac:dyDescent="0.25">
      <c r="A390" s="58">
        <v>328</v>
      </c>
      <c r="B390" s="59" t="s">
        <v>78</v>
      </c>
      <c r="C390" s="59" t="s">
        <v>26</v>
      </c>
      <c r="D390" s="59" t="s">
        <v>42</v>
      </c>
      <c r="E390" s="59"/>
      <c r="F390" s="59" t="s">
        <v>30</v>
      </c>
      <c r="G390" s="58">
        <v>40</v>
      </c>
      <c r="H390" s="58">
        <v>24</v>
      </c>
      <c r="I390" s="59" t="s">
        <v>142</v>
      </c>
      <c r="J390" s="58">
        <v>8282194225</v>
      </c>
      <c r="K390" s="58">
        <v>3.3333333333333299</v>
      </c>
      <c r="L390" s="58">
        <v>0.33333333333333298</v>
      </c>
      <c r="M390" s="58">
        <v>1</v>
      </c>
      <c r="N390" s="60">
        <v>0</v>
      </c>
      <c r="O390" s="60">
        <v>0</v>
      </c>
      <c r="P390" s="58">
        <v>2</v>
      </c>
      <c r="Q390" s="58">
        <v>1</v>
      </c>
      <c r="R390" s="58">
        <v>1</v>
      </c>
      <c r="S390" s="58">
        <v>1</v>
      </c>
      <c r="T390" s="58">
        <v>1</v>
      </c>
      <c r="U390" s="58">
        <v>1</v>
      </c>
      <c r="V390" s="60">
        <v>0</v>
      </c>
      <c r="W390" s="59">
        <v>0</v>
      </c>
      <c r="X390" s="60">
        <v>0</v>
      </c>
      <c r="Y390" s="58">
        <v>1</v>
      </c>
      <c r="Z390" s="59">
        <f>SUM(M390:Y390)</f>
        <v>9</v>
      </c>
      <c r="AA390" s="59">
        <f>SUM(U390:X390)</f>
        <v>1</v>
      </c>
      <c r="AB390" t="s">
        <v>740</v>
      </c>
      <c r="AC390" s="59">
        <v>0</v>
      </c>
      <c r="AD390" s="58">
        <v>4</v>
      </c>
      <c r="AE390" s="58">
        <v>1</v>
      </c>
      <c r="AF390" s="58">
        <v>0</v>
      </c>
      <c r="AG390" s="58">
        <v>6</v>
      </c>
      <c r="AH390" s="59" t="s">
        <v>381</v>
      </c>
      <c r="AI390" s="58">
        <v>16</v>
      </c>
      <c r="AJ390" s="60"/>
      <c r="AK390" s="59" t="s">
        <v>459</v>
      </c>
      <c r="AL390" s="59">
        <f>IF(OR(NOT(ISBLANK(V390)),NOT(ISBLANK(W390)),NOT(ISBLANK(X390)),NOT(ISBLANK(Y390)),AD390=2,AD390=3),1,0)</f>
        <v>1</v>
      </c>
      <c r="AM390" s="59" t="s">
        <v>27</v>
      </c>
      <c r="AN390" s="59" t="s">
        <v>680</v>
      </c>
      <c r="AO390" s="58">
        <v>27</v>
      </c>
      <c r="AP390" s="59" t="s">
        <v>677</v>
      </c>
      <c r="AQ390" s="59" t="s">
        <v>691</v>
      </c>
      <c r="AR390" s="59" t="s">
        <v>695</v>
      </c>
      <c r="AS390" s="59" t="s">
        <v>27</v>
      </c>
      <c r="AT390" s="59" t="s">
        <v>692</v>
      </c>
      <c r="AU390" s="59" t="s">
        <v>27</v>
      </c>
      <c r="AV390" s="59" t="s">
        <v>27</v>
      </c>
      <c r="AW390" s="64"/>
      <c r="AX390" s="62" t="s">
        <v>746</v>
      </c>
      <c r="AY390" s="62">
        <v>7.4619999999999997</v>
      </c>
      <c r="AZ390" s="62">
        <f>IF(Z390&gt;0,AY390/Z390,"")</f>
        <v>0.82911111111111113</v>
      </c>
      <c r="BA390" s="62">
        <f>IF(AY390&gt;0,Z390/AY390,"")</f>
        <v>1.2061109622085233</v>
      </c>
      <c r="BB390" s="62">
        <v>3.35</v>
      </c>
      <c r="BC390" s="62">
        <v>80</v>
      </c>
      <c r="BD390">
        <v>0.44482758620689655</v>
      </c>
      <c r="BE390" s="62"/>
      <c r="BF390" s="64"/>
      <c r="BG390" s="64"/>
      <c r="BH390" s="120">
        <v>3.3499999999999996</v>
      </c>
    </row>
    <row r="391" spans="1:60" ht="14.25" customHeight="1" x14ac:dyDescent="0.25">
      <c r="A391" s="58">
        <v>349</v>
      </c>
      <c r="B391" s="59" t="s">
        <v>78</v>
      </c>
      <c r="C391" s="59" t="s">
        <v>28</v>
      </c>
      <c r="D391" s="59" t="s">
        <v>42</v>
      </c>
      <c r="E391" s="59"/>
      <c r="F391" s="59" t="s">
        <v>30</v>
      </c>
      <c r="G391" s="58">
        <v>40</v>
      </c>
      <c r="H391" s="58">
        <v>24</v>
      </c>
      <c r="I391" s="59" t="s">
        <v>146</v>
      </c>
      <c r="J391" s="58">
        <v>94222252116</v>
      </c>
      <c r="K391" s="58">
        <v>2.2000000000000002</v>
      </c>
      <c r="L391" s="58">
        <v>0.22</v>
      </c>
      <c r="M391" s="60">
        <v>0</v>
      </c>
      <c r="N391" s="60">
        <v>0</v>
      </c>
      <c r="O391" s="60">
        <v>0</v>
      </c>
      <c r="P391" s="60">
        <v>0</v>
      </c>
      <c r="Q391" s="60">
        <v>0</v>
      </c>
      <c r="R391" s="60">
        <v>0</v>
      </c>
      <c r="S391" s="60">
        <v>0</v>
      </c>
      <c r="T391" s="60">
        <v>0</v>
      </c>
      <c r="U391" s="60">
        <v>0</v>
      </c>
      <c r="V391" s="60">
        <v>0</v>
      </c>
      <c r="W391" s="59">
        <v>0</v>
      </c>
      <c r="X391" s="60">
        <v>0</v>
      </c>
      <c r="Y391" s="60">
        <v>0</v>
      </c>
      <c r="Z391" s="59">
        <f>SUM(M391:Y391)</f>
        <v>0</v>
      </c>
      <c r="AA391" s="59">
        <f>SUM(U391:X391)</f>
        <v>0</v>
      </c>
      <c r="AB391" t="s">
        <v>740</v>
      </c>
      <c r="AC391" s="59">
        <v>0</v>
      </c>
      <c r="AD391" s="58">
        <v>0</v>
      </c>
      <c r="AE391" s="58">
        <v>0</v>
      </c>
      <c r="AF391" s="58">
        <v>0</v>
      </c>
      <c r="AG391" s="58">
        <v>0</v>
      </c>
      <c r="AH391" s="59" t="s">
        <v>381</v>
      </c>
      <c r="AI391" s="58">
        <v>16</v>
      </c>
      <c r="AJ391" s="60"/>
      <c r="AK391" s="59" t="s">
        <v>460</v>
      </c>
      <c r="AL391" s="59">
        <f>IF(OR(NOT(ISBLANK(V391)),NOT(ISBLANK(W391)),NOT(ISBLANK(X391)),NOT(ISBLANK(Y391)),AD391=2,AD391=3),1,0)</f>
        <v>1</v>
      </c>
      <c r="AM391" s="59" t="s">
        <v>27</v>
      </c>
      <c r="AN391" s="59" t="s">
        <v>680</v>
      </c>
      <c r="AO391" s="58">
        <v>36</v>
      </c>
      <c r="AP391" s="59" t="s">
        <v>677</v>
      </c>
      <c r="AQ391" s="59" t="s">
        <v>707</v>
      </c>
      <c r="AR391" s="59" t="s">
        <v>27</v>
      </c>
      <c r="AS391" s="59" t="s">
        <v>708</v>
      </c>
      <c r="AT391" s="59" t="s">
        <v>27</v>
      </c>
      <c r="AU391" s="59" t="s">
        <v>27</v>
      </c>
      <c r="AV391" s="59" t="s">
        <v>27</v>
      </c>
      <c r="AW391" s="64"/>
      <c r="AX391" s="62" t="s">
        <v>748</v>
      </c>
      <c r="AY391" s="62">
        <v>7.95</v>
      </c>
      <c r="AZ391" s="62" t="str">
        <f>IF(Z391&gt;0,AY391/Z391,"")</f>
        <v/>
      </c>
      <c r="BA391" s="62">
        <f>IF(AY391&gt;0,Z391/AY391,"")</f>
        <v>0</v>
      </c>
      <c r="BB391" s="62">
        <v>6.4630000000000001</v>
      </c>
      <c r="BC391" s="62">
        <v>160</v>
      </c>
      <c r="BE391" s="62"/>
      <c r="BF391" s="64"/>
      <c r="BG391" s="64"/>
      <c r="BH391" s="120">
        <v>1.288</v>
      </c>
    </row>
    <row r="392" spans="1:60" ht="14.25" customHeight="1" x14ac:dyDescent="0.25">
      <c r="A392" s="58">
        <v>365</v>
      </c>
      <c r="B392" s="59" t="s">
        <v>78</v>
      </c>
      <c r="C392" s="59" t="s">
        <v>26</v>
      </c>
      <c r="D392" s="59" t="s">
        <v>42</v>
      </c>
      <c r="E392" s="59"/>
      <c r="F392" s="59" t="s">
        <v>30</v>
      </c>
      <c r="G392" s="58">
        <v>40</v>
      </c>
      <c r="H392" s="58">
        <v>24</v>
      </c>
      <c r="I392" s="59" t="s">
        <v>147</v>
      </c>
      <c r="J392" s="58">
        <v>84463153</v>
      </c>
      <c r="K392" s="58">
        <v>3.8</v>
      </c>
      <c r="L392" s="58">
        <v>0.38</v>
      </c>
      <c r="M392" s="58">
        <v>1</v>
      </c>
      <c r="N392" s="60">
        <v>0</v>
      </c>
      <c r="O392" s="60">
        <v>0</v>
      </c>
      <c r="P392" s="58">
        <v>4</v>
      </c>
      <c r="Q392" s="58">
        <v>1</v>
      </c>
      <c r="R392" s="58">
        <v>3</v>
      </c>
      <c r="S392" s="58">
        <v>1</v>
      </c>
      <c r="T392" s="58">
        <v>1</v>
      </c>
      <c r="U392" s="58">
        <v>1</v>
      </c>
      <c r="V392" s="58">
        <v>0.5</v>
      </c>
      <c r="W392" s="59">
        <v>0</v>
      </c>
      <c r="X392" s="58">
        <v>0.5</v>
      </c>
      <c r="Y392" s="58">
        <v>2</v>
      </c>
      <c r="Z392" s="59">
        <f>SUM(M392:Y392)</f>
        <v>15</v>
      </c>
      <c r="AA392" s="59">
        <f>SUM(U392:X392)</f>
        <v>2</v>
      </c>
      <c r="AB392" t="s">
        <v>89</v>
      </c>
      <c r="AC392" s="59">
        <v>0</v>
      </c>
      <c r="AD392" s="58">
        <v>4</v>
      </c>
      <c r="AE392" s="58">
        <v>2</v>
      </c>
      <c r="AF392" s="58">
        <v>0</v>
      </c>
      <c r="AG392" s="58">
        <v>7</v>
      </c>
      <c r="AH392" s="59" t="s">
        <v>381</v>
      </c>
      <c r="AI392" s="58">
        <v>16</v>
      </c>
      <c r="AJ392" s="60"/>
      <c r="AK392" s="59" t="s">
        <v>461</v>
      </c>
      <c r="AL392" s="59">
        <f>IF(OR(NOT(ISBLANK(V392)),NOT(ISBLANK(W392)),NOT(ISBLANK(X392)),NOT(ISBLANK(Y392)),AD392=2,AD392=3),1,0)</f>
        <v>1</v>
      </c>
      <c r="AM392" s="59" t="s">
        <v>27</v>
      </c>
      <c r="AN392" s="59" t="s">
        <v>680</v>
      </c>
      <c r="AO392" s="58">
        <v>26</v>
      </c>
      <c r="AP392" s="59" t="s">
        <v>677</v>
      </c>
      <c r="AQ392" s="59" t="s">
        <v>709</v>
      </c>
      <c r="AR392" s="59" t="s">
        <v>27</v>
      </c>
      <c r="AS392" s="59" t="s">
        <v>27</v>
      </c>
      <c r="AT392" s="59" t="s">
        <v>692</v>
      </c>
      <c r="AU392" s="59" t="s">
        <v>695</v>
      </c>
      <c r="AV392" s="59" t="s">
        <v>27</v>
      </c>
      <c r="AW392" s="64"/>
      <c r="AX392" s="62" t="s">
        <v>746</v>
      </c>
      <c r="AY392" s="62">
        <v>5.9850000000000003</v>
      </c>
      <c r="AZ392" s="62">
        <f>IF(Z392&gt;0,AY392/Z392,"")</f>
        <v>0.39900000000000002</v>
      </c>
      <c r="BA392" s="62">
        <f>IF(AY392&gt;0,Z392/AY392,"")</f>
        <v>2.5062656641604009</v>
      </c>
      <c r="BB392" s="62">
        <v>4.7489999999999997</v>
      </c>
      <c r="BC392" s="62">
        <v>160</v>
      </c>
      <c r="BD392">
        <v>0.19254658385093168</v>
      </c>
      <c r="BE392" s="62"/>
      <c r="BF392" s="64"/>
      <c r="BG392" s="64"/>
      <c r="BH392" s="120">
        <v>3.3490000000000002</v>
      </c>
    </row>
    <row r="393" spans="1:60" ht="14.25" customHeight="1" x14ac:dyDescent="0.25">
      <c r="A393" s="58">
        <v>381</v>
      </c>
      <c r="B393" s="59" t="s">
        <v>78</v>
      </c>
      <c r="C393" s="59" t="s">
        <v>26</v>
      </c>
      <c r="D393" s="59" t="s">
        <v>42</v>
      </c>
      <c r="E393" s="59"/>
      <c r="F393" s="59" t="s">
        <v>30</v>
      </c>
      <c r="G393" s="58">
        <v>40</v>
      </c>
      <c r="H393" s="58">
        <v>24</v>
      </c>
      <c r="I393" s="59" t="s">
        <v>149</v>
      </c>
      <c r="J393" s="58">
        <v>8877127178</v>
      </c>
      <c r="K393" s="58">
        <v>3.3333333333333299</v>
      </c>
      <c r="L393" s="58">
        <v>0.33333333333333298</v>
      </c>
      <c r="M393" s="60">
        <v>0</v>
      </c>
      <c r="N393" s="60">
        <v>0</v>
      </c>
      <c r="O393" s="60">
        <v>0</v>
      </c>
      <c r="P393" s="60">
        <v>0</v>
      </c>
      <c r="Q393" s="60">
        <v>0</v>
      </c>
      <c r="R393" s="60">
        <v>0</v>
      </c>
      <c r="S393" s="60">
        <v>0</v>
      </c>
      <c r="T393" s="60">
        <v>0</v>
      </c>
      <c r="U393" s="60">
        <v>0</v>
      </c>
      <c r="V393" s="60">
        <v>0</v>
      </c>
      <c r="W393" s="59">
        <v>0</v>
      </c>
      <c r="X393" s="60">
        <v>0</v>
      </c>
      <c r="Y393" s="60">
        <v>0</v>
      </c>
      <c r="Z393" s="59">
        <f>SUM(M393:Y393)</f>
        <v>0</v>
      </c>
      <c r="AA393" s="59">
        <f>SUM(U393:X393)</f>
        <v>0</v>
      </c>
      <c r="AB393" t="s">
        <v>740</v>
      </c>
      <c r="AC393" s="59">
        <v>0</v>
      </c>
      <c r="AD393" s="58">
        <v>0</v>
      </c>
      <c r="AE393" s="58">
        <v>0</v>
      </c>
      <c r="AF393" s="58">
        <v>0</v>
      </c>
      <c r="AG393" s="58">
        <v>0</v>
      </c>
      <c r="AH393" s="59" t="s">
        <v>381</v>
      </c>
      <c r="AI393" s="58">
        <v>16</v>
      </c>
      <c r="AJ393" s="60"/>
      <c r="AK393" s="59" t="s">
        <v>100</v>
      </c>
      <c r="AL393" s="59">
        <f>IF(OR(NOT(ISBLANK(V393)),NOT(ISBLANK(W393)),NOT(ISBLANK(X393)),NOT(ISBLANK(Y393)),AD393=2,AD393=3),1,0)</f>
        <v>1</v>
      </c>
      <c r="AM393" s="59" t="s">
        <v>27</v>
      </c>
      <c r="AN393" s="59" t="s">
        <v>680</v>
      </c>
      <c r="AO393" s="58">
        <v>24</v>
      </c>
      <c r="AP393" s="59" t="s">
        <v>677</v>
      </c>
      <c r="AQ393" s="59" t="s">
        <v>711</v>
      </c>
      <c r="AR393" s="59" t="s">
        <v>27</v>
      </c>
      <c r="AS393" s="59" t="s">
        <v>686</v>
      </c>
      <c r="AT393" s="59" t="s">
        <v>27</v>
      </c>
      <c r="AU393" s="59" t="s">
        <v>27</v>
      </c>
      <c r="AV393" s="59" t="s">
        <v>696</v>
      </c>
      <c r="AW393" s="64"/>
      <c r="AX393" s="62" t="s">
        <v>747</v>
      </c>
      <c r="AY393" s="62">
        <v>12.468999999999999</v>
      </c>
      <c r="AZ393" s="62" t="str">
        <f>IF(Z393&gt;0,AY393/Z393,"")</f>
        <v/>
      </c>
      <c r="BA393" s="62">
        <f>IF(AY393&gt;0,Z393/AY393,"")</f>
        <v>0</v>
      </c>
      <c r="BB393" s="62">
        <v>11.452</v>
      </c>
      <c r="BC393" s="62">
        <v>240</v>
      </c>
      <c r="BE393" s="62" t="s">
        <v>782</v>
      </c>
      <c r="BF393" s="62">
        <v>1</v>
      </c>
      <c r="BG393" s="64"/>
      <c r="BH393" s="120">
        <v>11.452</v>
      </c>
    </row>
    <row r="394" spans="1:60" ht="14.25" customHeight="1" x14ac:dyDescent="0.25">
      <c r="A394" s="58">
        <v>397</v>
      </c>
      <c r="B394" s="59" t="s">
        <v>78</v>
      </c>
      <c r="C394" s="59" t="s">
        <v>26</v>
      </c>
      <c r="D394" s="59" t="s">
        <v>42</v>
      </c>
      <c r="E394" s="59"/>
      <c r="F394" s="59" t="s">
        <v>30</v>
      </c>
      <c r="G394" s="58">
        <v>40</v>
      </c>
      <c r="H394" s="58">
        <v>24</v>
      </c>
      <c r="I394" s="59" t="s">
        <v>81</v>
      </c>
      <c r="J394" s="58">
        <v>9591241137</v>
      </c>
      <c r="K394" s="58">
        <v>3.3333333333333299</v>
      </c>
      <c r="L394" s="58">
        <v>0.33333333333333298</v>
      </c>
      <c r="M394" s="60">
        <v>0</v>
      </c>
      <c r="N394" s="60">
        <v>0</v>
      </c>
      <c r="O394" s="60">
        <v>0</v>
      </c>
      <c r="P394" s="60">
        <v>0</v>
      </c>
      <c r="Q394" s="60">
        <v>0</v>
      </c>
      <c r="R394" s="60">
        <v>0</v>
      </c>
      <c r="S394" s="60">
        <v>0</v>
      </c>
      <c r="T394" s="60">
        <v>0</v>
      </c>
      <c r="U394" s="60">
        <v>0</v>
      </c>
      <c r="V394" s="60">
        <v>0</v>
      </c>
      <c r="W394" s="59">
        <v>0</v>
      </c>
      <c r="X394" s="60">
        <v>0</v>
      </c>
      <c r="Y394" s="60">
        <v>0</v>
      </c>
      <c r="Z394" s="59">
        <f>SUM(M394:Y394)</f>
        <v>0</v>
      </c>
      <c r="AA394" s="59">
        <f>SUM(U394:X394)</f>
        <v>0</v>
      </c>
      <c r="AB394" t="s">
        <v>740</v>
      </c>
      <c r="AC394" s="61">
        <v>3</v>
      </c>
      <c r="AD394" s="58">
        <v>0</v>
      </c>
      <c r="AE394" s="58">
        <v>0</v>
      </c>
      <c r="AF394" s="58">
        <v>0</v>
      </c>
      <c r="AG394" s="58">
        <v>0</v>
      </c>
      <c r="AH394" s="59" t="s">
        <v>381</v>
      </c>
      <c r="AI394" s="58">
        <v>16</v>
      </c>
      <c r="AJ394" s="60"/>
      <c r="AK394" s="59" t="s">
        <v>100</v>
      </c>
      <c r="AL394" s="59">
        <f>IF(OR(NOT(ISBLANK(V394)),NOT(ISBLANK(W394)),NOT(ISBLANK(X394)),NOT(ISBLANK(Y394)),AD394=2,AD394=3),1,0)</f>
        <v>1</v>
      </c>
      <c r="AM394" s="59" t="s">
        <v>27</v>
      </c>
      <c r="AN394" s="59" t="s">
        <v>673</v>
      </c>
      <c r="AO394" s="58">
        <v>26</v>
      </c>
      <c r="AP394" s="59" t="s">
        <v>674</v>
      </c>
      <c r="AQ394" s="59" t="s">
        <v>675</v>
      </c>
      <c r="AR394" s="59" t="s">
        <v>27</v>
      </c>
      <c r="AS394" s="59" t="s">
        <v>676</v>
      </c>
      <c r="AT394" s="59" t="s">
        <v>27</v>
      </c>
      <c r="AU394" s="59" t="s">
        <v>27</v>
      </c>
      <c r="AV394" s="59" t="s">
        <v>27</v>
      </c>
      <c r="AW394" s="64"/>
      <c r="AX394" s="62" t="s">
        <v>748</v>
      </c>
      <c r="AY394" s="62">
        <v>4.9980000000000002</v>
      </c>
      <c r="AZ394" s="62" t="str">
        <f>IF(Z394&gt;0,AY394/Z394,"")</f>
        <v/>
      </c>
      <c r="BA394" s="62">
        <f>IF(AY394&gt;0,Z394/AY394,"")</f>
        <v>0</v>
      </c>
      <c r="BB394" s="62">
        <v>3.5720000000000001</v>
      </c>
      <c r="BC394" s="62">
        <v>240</v>
      </c>
      <c r="BE394" s="62" t="s">
        <v>782</v>
      </c>
      <c r="BF394" s="62">
        <v>1</v>
      </c>
      <c r="BG394" s="64"/>
      <c r="BH394" s="120">
        <v>3.5720000000000001</v>
      </c>
    </row>
    <row r="395" spans="1:60" ht="14.25" customHeight="1" x14ac:dyDescent="0.25">
      <c r="A395" s="58">
        <v>414</v>
      </c>
      <c r="B395" s="59" t="s">
        <v>78</v>
      </c>
      <c r="C395" s="59" t="s">
        <v>28</v>
      </c>
      <c r="D395" s="59" t="s">
        <v>42</v>
      </c>
      <c r="E395" s="59"/>
      <c r="F395" s="59" t="s">
        <v>30</v>
      </c>
      <c r="G395" s="58">
        <v>40</v>
      </c>
      <c r="H395" s="58">
        <v>24</v>
      </c>
      <c r="I395" s="59" t="s">
        <v>85</v>
      </c>
      <c r="J395" s="58">
        <v>1347638136</v>
      </c>
      <c r="K395" s="58">
        <v>2.93333333333333</v>
      </c>
      <c r="L395" s="58">
        <v>0.293333333333333</v>
      </c>
      <c r="M395" s="58">
        <v>3</v>
      </c>
      <c r="N395" s="58">
        <v>1</v>
      </c>
      <c r="O395" s="58">
        <v>2</v>
      </c>
      <c r="P395" s="58">
        <v>9</v>
      </c>
      <c r="Q395" s="58">
        <v>6</v>
      </c>
      <c r="R395" s="58">
        <v>2</v>
      </c>
      <c r="S395" s="58">
        <v>6</v>
      </c>
      <c r="T395" s="58">
        <v>1</v>
      </c>
      <c r="U395" s="58">
        <v>1</v>
      </c>
      <c r="V395" s="58">
        <v>1.5</v>
      </c>
      <c r="W395" s="59">
        <v>0</v>
      </c>
      <c r="X395" s="58">
        <v>0.5</v>
      </c>
      <c r="Y395" s="58">
        <v>3</v>
      </c>
      <c r="Z395" s="59">
        <f>SUM(M395:Y395)</f>
        <v>36</v>
      </c>
      <c r="AA395" s="59">
        <f>SUM(U395:X395)</f>
        <v>3</v>
      </c>
      <c r="AB395" t="s">
        <v>89</v>
      </c>
      <c r="AC395" s="59">
        <v>0</v>
      </c>
      <c r="AD395" s="58">
        <v>10</v>
      </c>
      <c r="AE395" s="58">
        <v>3</v>
      </c>
      <c r="AF395" s="58">
        <v>0</v>
      </c>
      <c r="AG395" s="58">
        <v>20</v>
      </c>
      <c r="AH395" s="59" t="s">
        <v>462</v>
      </c>
      <c r="AI395" s="58">
        <v>15</v>
      </c>
      <c r="AJ395" s="58">
        <v>1</v>
      </c>
      <c r="AK395" s="59" t="s">
        <v>463</v>
      </c>
      <c r="AL395" s="59">
        <f>IF(OR(NOT(ISBLANK(V395)),NOT(ISBLANK(W395)),NOT(ISBLANK(X395)),NOT(ISBLANK(Y395)),AD395=2,AD395=3),1,0)</f>
        <v>1</v>
      </c>
      <c r="AM395" s="59" t="s">
        <v>27</v>
      </c>
      <c r="AN395" s="59" t="s">
        <v>673</v>
      </c>
      <c r="AO395" s="58">
        <v>20</v>
      </c>
      <c r="AP395" s="59" t="s">
        <v>677</v>
      </c>
      <c r="AQ395" s="59" t="s">
        <v>678</v>
      </c>
      <c r="AR395" s="59" t="s">
        <v>27</v>
      </c>
      <c r="AS395" s="59" t="s">
        <v>27</v>
      </c>
      <c r="AT395" s="59" t="s">
        <v>27</v>
      </c>
      <c r="AU395" s="59" t="s">
        <v>27</v>
      </c>
      <c r="AV395" s="59" t="s">
        <v>27</v>
      </c>
      <c r="AW395" s="64"/>
      <c r="AX395" s="62" t="s">
        <v>747</v>
      </c>
      <c r="AY395" s="62">
        <v>19.84</v>
      </c>
      <c r="AZ395" s="62">
        <f>IF(Z395&gt;0,AY395/Z395,"")</f>
        <v>0.55111111111111111</v>
      </c>
      <c r="BA395" s="62">
        <f>IF(AY395&gt;0,Z395/AY395,"")</f>
        <v>1.814516129032258</v>
      </c>
      <c r="BB395" s="62">
        <v>18.972000000000001</v>
      </c>
      <c r="BC395" s="62">
        <v>160</v>
      </c>
      <c r="BD395">
        <v>0.35487127713276123</v>
      </c>
      <c r="BE395" s="62"/>
      <c r="BF395" s="64"/>
      <c r="BG395" s="64"/>
      <c r="BH395" s="120">
        <v>8.5920000000000005</v>
      </c>
    </row>
    <row r="396" spans="1:60" ht="14.25" customHeight="1" x14ac:dyDescent="0.25">
      <c r="A396" s="58">
        <v>430</v>
      </c>
      <c r="B396" s="59" t="s">
        <v>78</v>
      </c>
      <c r="C396" s="59" t="s">
        <v>26</v>
      </c>
      <c r="D396" s="59" t="s">
        <v>42</v>
      </c>
      <c r="E396" s="59"/>
      <c r="F396" s="59" t="s">
        <v>30</v>
      </c>
      <c r="G396" s="58">
        <v>40</v>
      </c>
      <c r="H396" s="58">
        <v>24</v>
      </c>
      <c r="I396" s="59" t="s">
        <v>88</v>
      </c>
      <c r="J396" s="58">
        <v>217831744</v>
      </c>
      <c r="K396" s="58">
        <v>3.3333333333333299</v>
      </c>
      <c r="L396" s="58">
        <v>0.33333333333333298</v>
      </c>
      <c r="M396" s="60">
        <v>0</v>
      </c>
      <c r="N396" s="60">
        <v>0</v>
      </c>
      <c r="O396" s="60">
        <v>0</v>
      </c>
      <c r="P396" s="60">
        <v>0</v>
      </c>
      <c r="Q396" s="60">
        <v>0</v>
      </c>
      <c r="R396" s="60">
        <v>0</v>
      </c>
      <c r="S396" s="60">
        <v>0</v>
      </c>
      <c r="T396" s="60">
        <v>0</v>
      </c>
      <c r="U396" s="60">
        <v>0</v>
      </c>
      <c r="V396" s="60">
        <v>0</v>
      </c>
      <c r="W396" s="59">
        <v>0</v>
      </c>
      <c r="X396" s="60">
        <v>0</v>
      </c>
      <c r="Y396" s="60">
        <v>0</v>
      </c>
      <c r="Z396" s="59">
        <f>SUM(M396:Y396)</f>
        <v>0</v>
      </c>
      <c r="AA396" s="59">
        <f>SUM(U396:X396)</f>
        <v>0</v>
      </c>
      <c r="AB396" t="s">
        <v>740</v>
      </c>
      <c r="AC396" s="61">
        <v>3</v>
      </c>
      <c r="AD396" s="58">
        <v>0</v>
      </c>
      <c r="AE396" s="58">
        <v>0</v>
      </c>
      <c r="AF396" s="58">
        <v>0</v>
      </c>
      <c r="AG396" s="58">
        <v>0</v>
      </c>
      <c r="AH396" s="59" t="s">
        <v>381</v>
      </c>
      <c r="AI396" s="58">
        <v>16</v>
      </c>
      <c r="AJ396" s="60"/>
      <c r="AK396" s="59" t="s">
        <v>437</v>
      </c>
      <c r="AL396" s="59">
        <f>IF(OR(NOT(ISBLANK(V396)),NOT(ISBLANK(W396)),NOT(ISBLANK(X396)),NOT(ISBLANK(Y396)),AD396=2,AD396=3),1,0)</f>
        <v>1</v>
      </c>
      <c r="AM396" s="59" t="s">
        <v>27</v>
      </c>
      <c r="AN396" s="59" t="s">
        <v>673</v>
      </c>
      <c r="AO396" s="58">
        <v>24</v>
      </c>
      <c r="AP396" s="59" t="s">
        <v>677</v>
      </c>
      <c r="AQ396" s="59" t="s">
        <v>679</v>
      </c>
      <c r="AR396" s="59" t="s">
        <v>27</v>
      </c>
      <c r="AS396" s="59" t="s">
        <v>27</v>
      </c>
      <c r="AT396" s="59" t="s">
        <v>27</v>
      </c>
      <c r="AU396" s="59" t="s">
        <v>27</v>
      </c>
      <c r="AV396" s="59" t="s">
        <v>27</v>
      </c>
      <c r="AW396" s="64"/>
      <c r="AX396" s="62" t="s">
        <v>747</v>
      </c>
      <c r="AY396" s="62">
        <v>3.5910000000000002</v>
      </c>
      <c r="AZ396" s="62" t="str">
        <f>IF(Z396&gt;0,AY396/Z396,"")</f>
        <v/>
      </c>
      <c r="BA396" s="62">
        <f>IF(AY396&gt;0,Z396/AY396,"")</f>
        <v>0</v>
      </c>
      <c r="BB396" s="62">
        <v>3.1850000000000001</v>
      </c>
      <c r="BC396" s="62">
        <v>0</v>
      </c>
      <c r="BE396" s="62" t="s">
        <v>784</v>
      </c>
      <c r="BF396" s="62">
        <v>1</v>
      </c>
      <c r="BG396" s="62">
        <v>1</v>
      </c>
      <c r="BH396" s="120">
        <v>1.351</v>
      </c>
    </row>
    <row r="397" spans="1:60" ht="14.25" customHeight="1" x14ac:dyDescent="0.25">
      <c r="A397" s="58">
        <v>446</v>
      </c>
      <c r="B397" s="59" t="s">
        <v>78</v>
      </c>
      <c r="C397" s="59" t="s">
        <v>26</v>
      </c>
      <c r="D397" s="59" t="s">
        <v>42</v>
      </c>
      <c r="E397" s="59"/>
      <c r="F397" s="59" t="s">
        <v>30</v>
      </c>
      <c r="G397" s="58">
        <v>40</v>
      </c>
      <c r="H397" s="58">
        <v>24</v>
      </c>
      <c r="I397" s="59" t="s">
        <v>150</v>
      </c>
      <c r="J397" s="58">
        <v>82135906</v>
      </c>
      <c r="K397" s="58">
        <v>4.5333333333333297</v>
      </c>
      <c r="L397" s="58">
        <v>0.45333333333333298</v>
      </c>
      <c r="M397" s="60">
        <v>0</v>
      </c>
      <c r="N397" s="60">
        <v>0</v>
      </c>
      <c r="O397" s="60">
        <v>0</v>
      </c>
      <c r="P397" s="60">
        <v>0</v>
      </c>
      <c r="Q397" s="60">
        <v>0</v>
      </c>
      <c r="R397" s="60">
        <v>0</v>
      </c>
      <c r="S397" s="60">
        <v>0</v>
      </c>
      <c r="T397" s="60">
        <v>0</v>
      </c>
      <c r="U397" s="60">
        <v>0</v>
      </c>
      <c r="V397" s="60">
        <v>0</v>
      </c>
      <c r="W397" s="59">
        <v>0</v>
      </c>
      <c r="X397" s="60">
        <v>0</v>
      </c>
      <c r="Y397" s="60">
        <v>0</v>
      </c>
      <c r="Z397" s="59">
        <f>SUM(M397:Y397)</f>
        <v>0</v>
      </c>
      <c r="AA397" s="59">
        <f>SUM(U397:X397)</f>
        <v>0</v>
      </c>
      <c r="AB397" t="s">
        <v>782</v>
      </c>
      <c r="AC397" s="59">
        <v>0</v>
      </c>
      <c r="AD397" s="58">
        <v>0</v>
      </c>
      <c r="AE397" s="58">
        <v>0</v>
      </c>
      <c r="AF397" s="58">
        <v>0</v>
      </c>
      <c r="AG397" s="58">
        <v>0</v>
      </c>
      <c r="AH397" s="59" t="s">
        <v>381</v>
      </c>
      <c r="AI397" s="58">
        <v>16</v>
      </c>
      <c r="AJ397" s="60"/>
      <c r="AK397" s="59" t="s">
        <v>405</v>
      </c>
      <c r="AL397" s="59">
        <f>IF(OR(NOT(ISBLANK(V397)),NOT(ISBLANK(W397)),NOT(ISBLANK(X397)),NOT(ISBLANK(Y397)),AD397=2,AD397=3),1,0)</f>
        <v>1</v>
      </c>
      <c r="AM397" s="59" t="s">
        <v>27</v>
      </c>
      <c r="AN397" s="59" t="s">
        <v>680</v>
      </c>
      <c r="AO397" s="58">
        <v>34</v>
      </c>
      <c r="AP397" s="59" t="s">
        <v>677</v>
      </c>
      <c r="AQ397" s="59" t="s">
        <v>712</v>
      </c>
      <c r="AR397" s="59" t="s">
        <v>27</v>
      </c>
      <c r="AS397" s="59" t="s">
        <v>713</v>
      </c>
      <c r="AT397" s="59" t="s">
        <v>27</v>
      </c>
      <c r="AU397" s="59" t="s">
        <v>27</v>
      </c>
      <c r="AV397" s="59" t="s">
        <v>27</v>
      </c>
      <c r="AW397" s="64"/>
      <c r="AX397" s="62" t="s">
        <v>748</v>
      </c>
      <c r="AY397" s="62">
        <v>11.316000000000001</v>
      </c>
      <c r="AZ397" s="62" t="str">
        <f>IF(Z397&gt;0,AY397/Z397,"")</f>
        <v/>
      </c>
      <c r="BA397" s="62">
        <f>IF(AY397&gt;0,Z397/AY397,"")</f>
        <v>0</v>
      </c>
      <c r="BB397" s="62">
        <v>10.801</v>
      </c>
      <c r="BC397" s="62">
        <v>0</v>
      </c>
      <c r="BE397" s="62" t="s">
        <v>781</v>
      </c>
      <c r="BF397" s="62">
        <v>1</v>
      </c>
      <c r="BG397" s="62">
        <v>1</v>
      </c>
      <c r="BH397" s="120">
        <v>1.619</v>
      </c>
    </row>
    <row r="398" spans="1:60" ht="14.25" customHeight="1" x14ac:dyDescent="0.25">
      <c r="A398" s="58">
        <v>462</v>
      </c>
      <c r="B398" s="59" t="s">
        <v>78</v>
      </c>
      <c r="C398" s="59" t="s">
        <v>28</v>
      </c>
      <c r="D398" s="59" t="s">
        <v>42</v>
      </c>
      <c r="E398" s="59"/>
      <c r="F398" s="59" t="s">
        <v>30</v>
      </c>
      <c r="G398" s="58">
        <v>40</v>
      </c>
      <c r="H398" s="58">
        <v>24</v>
      </c>
      <c r="I398" s="59" t="s">
        <v>152</v>
      </c>
      <c r="J398" s="58">
        <v>792288984</v>
      </c>
      <c r="K398" s="58">
        <v>4.4000000000000004</v>
      </c>
      <c r="L398" s="58">
        <v>0.44</v>
      </c>
      <c r="M398" s="58">
        <v>10</v>
      </c>
      <c r="N398" s="60">
        <v>0</v>
      </c>
      <c r="O398" s="60">
        <v>0</v>
      </c>
      <c r="P398" s="58">
        <v>29</v>
      </c>
      <c r="Q398" s="58">
        <v>17</v>
      </c>
      <c r="R398" s="58">
        <v>2</v>
      </c>
      <c r="S398" s="58">
        <v>17</v>
      </c>
      <c r="T398" s="58">
        <v>1</v>
      </c>
      <c r="U398" s="58">
        <v>3</v>
      </c>
      <c r="V398" s="58">
        <v>7</v>
      </c>
      <c r="W398" s="59">
        <v>0</v>
      </c>
      <c r="X398" s="58">
        <v>3</v>
      </c>
      <c r="Y398" s="58">
        <v>13</v>
      </c>
      <c r="Z398" s="59">
        <f>SUM(M398:Y398)</f>
        <v>102</v>
      </c>
      <c r="AA398" s="59">
        <f>SUM(U398:X398)</f>
        <v>13</v>
      </c>
      <c r="AB398" t="s">
        <v>781</v>
      </c>
      <c r="AC398" s="59">
        <v>0</v>
      </c>
      <c r="AD398" s="58">
        <v>15</v>
      </c>
      <c r="AE398" s="58">
        <v>4</v>
      </c>
      <c r="AF398" s="58">
        <v>1</v>
      </c>
      <c r="AG398" s="58">
        <v>22</v>
      </c>
      <c r="AH398" s="59" t="s">
        <v>381</v>
      </c>
      <c r="AI398" s="58">
        <v>16</v>
      </c>
      <c r="AJ398" s="58">
        <v>1</v>
      </c>
      <c r="AK398" s="59" t="s">
        <v>464</v>
      </c>
      <c r="AL398" s="59">
        <f>IF(OR(NOT(ISBLANK(V398)),NOT(ISBLANK(W398)),NOT(ISBLANK(X398)),NOT(ISBLANK(Y398)),AD398=2,AD398=3),1,0)</f>
        <v>1</v>
      </c>
      <c r="AM398" s="59" t="s">
        <v>27</v>
      </c>
      <c r="AN398" s="59" t="s">
        <v>673</v>
      </c>
      <c r="AO398" s="58">
        <v>23</v>
      </c>
      <c r="AP398" s="59" t="s">
        <v>677</v>
      </c>
      <c r="AQ398" s="59" t="s">
        <v>714</v>
      </c>
      <c r="AR398" s="59" t="s">
        <v>695</v>
      </c>
      <c r="AS398" s="59" t="s">
        <v>27</v>
      </c>
      <c r="AT398" s="59" t="s">
        <v>27</v>
      </c>
      <c r="AU398" s="59" t="s">
        <v>27</v>
      </c>
      <c r="AV398" s="59" t="s">
        <v>27</v>
      </c>
      <c r="AW398" s="64"/>
      <c r="AX398" s="62" t="s">
        <v>747</v>
      </c>
      <c r="AY398" s="62">
        <v>24.004000000000001</v>
      </c>
      <c r="AZ398" s="62">
        <f>IF(Z398&gt;0,AY398/Z398,"")</f>
        <v>0.23533333333333334</v>
      </c>
      <c r="BA398" s="62">
        <f>IF(AY398&gt;0,Z398/AY398,"")</f>
        <v>4.2492917847025495</v>
      </c>
      <c r="BB398" s="62">
        <v>2.0329999999999999</v>
      </c>
      <c r="BC398" s="62">
        <v>160</v>
      </c>
      <c r="BD398">
        <v>0.62383066434120815</v>
      </c>
      <c r="BE398" s="62"/>
      <c r="BF398" s="64"/>
      <c r="BG398" s="64"/>
      <c r="BH398">
        <v>1.3520000000000001</v>
      </c>
    </row>
    <row r="399" spans="1:60" ht="14.25" customHeight="1" x14ac:dyDescent="0.25">
      <c r="A399" s="58">
        <v>483</v>
      </c>
      <c r="B399" s="59" t="s">
        <v>78</v>
      </c>
      <c r="C399" s="59" t="s">
        <v>28</v>
      </c>
      <c r="D399" s="59" t="s">
        <v>42</v>
      </c>
      <c r="E399" s="59"/>
      <c r="F399" s="59" t="s">
        <v>30</v>
      </c>
      <c r="G399" s="58">
        <v>40</v>
      </c>
      <c r="H399" s="58">
        <v>24</v>
      </c>
      <c r="I399" s="59" t="s">
        <v>158</v>
      </c>
      <c r="J399" s="58">
        <v>927618937</v>
      </c>
      <c r="K399" s="58">
        <v>2.93333333333333</v>
      </c>
      <c r="L399" s="58">
        <v>0.293333333333333</v>
      </c>
      <c r="M399" s="58">
        <v>10</v>
      </c>
      <c r="N399" s="60">
        <v>0</v>
      </c>
      <c r="O399" s="60">
        <v>0</v>
      </c>
      <c r="P399" s="58">
        <v>24</v>
      </c>
      <c r="Q399" s="58">
        <v>14</v>
      </c>
      <c r="R399" s="58">
        <v>3</v>
      </c>
      <c r="S399" s="58">
        <v>14</v>
      </c>
      <c r="T399" s="58">
        <v>1</v>
      </c>
      <c r="U399" s="58">
        <v>2</v>
      </c>
      <c r="V399" s="58">
        <v>3.5</v>
      </c>
      <c r="W399" s="59">
        <v>0</v>
      </c>
      <c r="X399" s="58">
        <v>1.5</v>
      </c>
      <c r="Y399" s="58">
        <v>7</v>
      </c>
      <c r="Z399" s="59">
        <f>SUM(M399:Y399)</f>
        <v>80</v>
      </c>
      <c r="AA399" s="59">
        <f>SUM(U399:X399)</f>
        <v>7</v>
      </c>
      <c r="AB399" t="s">
        <v>89</v>
      </c>
      <c r="AC399" s="59">
        <v>0</v>
      </c>
      <c r="AD399" s="58">
        <v>14</v>
      </c>
      <c r="AE399" s="58">
        <v>14</v>
      </c>
      <c r="AF399" s="58">
        <v>1</v>
      </c>
      <c r="AG399" s="58">
        <v>36</v>
      </c>
      <c r="AH399" s="59" t="s">
        <v>381</v>
      </c>
      <c r="AI399" s="58">
        <v>16</v>
      </c>
      <c r="AJ399" s="58">
        <v>1</v>
      </c>
      <c r="AK399" s="59" t="s">
        <v>465</v>
      </c>
      <c r="AL399" s="59">
        <f>IF(OR(NOT(ISBLANK(V399)),NOT(ISBLANK(W399)),NOT(ISBLANK(X399)),NOT(ISBLANK(Y399)),AD399=2,AD399=3),1,0)</f>
        <v>1</v>
      </c>
      <c r="AM399" s="59" t="s">
        <v>27</v>
      </c>
      <c r="AN399" s="59" t="s">
        <v>673</v>
      </c>
      <c r="AO399" s="58">
        <v>25</v>
      </c>
      <c r="AP399" s="59" t="s">
        <v>677</v>
      </c>
      <c r="AQ399" s="59" t="s">
        <v>721</v>
      </c>
      <c r="AR399" s="59" t="s">
        <v>27</v>
      </c>
      <c r="AS399" s="59" t="s">
        <v>686</v>
      </c>
      <c r="AT399" s="59" t="s">
        <v>27</v>
      </c>
      <c r="AU399" s="59" t="s">
        <v>27</v>
      </c>
      <c r="AV399" s="59" t="s">
        <v>27</v>
      </c>
      <c r="AW399" s="64"/>
      <c r="AX399" s="62" t="s">
        <v>747</v>
      </c>
      <c r="AY399" s="62">
        <v>18.059000000000001</v>
      </c>
      <c r="AZ399" s="62">
        <f>IF(Z399&gt;0,AY399/Z399,"")</f>
        <v>0.22573750000000001</v>
      </c>
      <c r="BA399" s="62">
        <f>IF(AY399&gt;0,Z399/AY399,"")</f>
        <v>4.4299241375491443</v>
      </c>
      <c r="BB399" s="62">
        <v>14.766999999999999</v>
      </c>
      <c r="BC399" s="62">
        <v>80</v>
      </c>
      <c r="BD399">
        <v>0.6847098214285714</v>
      </c>
      <c r="BE399" s="62"/>
      <c r="BF399" s="64"/>
      <c r="BG399" s="64"/>
      <c r="BH399">
        <v>13.577</v>
      </c>
    </row>
    <row r="400" spans="1:60" ht="14.25" customHeight="1" x14ac:dyDescent="0.25">
      <c r="A400" s="58">
        <v>504</v>
      </c>
      <c r="B400" s="59" t="s">
        <v>78</v>
      </c>
      <c r="C400" s="59" t="s">
        <v>28</v>
      </c>
      <c r="D400" s="59" t="s">
        <v>42</v>
      </c>
      <c r="E400" s="59"/>
      <c r="F400" s="59" t="s">
        <v>30</v>
      </c>
      <c r="G400" s="58">
        <v>40</v>
      </c>
      <c r="H400" s="58">
        <v>24</v>
      </c>
      <c r="I400" s="59" t="s">
        <v>165</v>
      </c>
      <c r="J400" s="58">
        <v>1412134207</v>
      </c>
      <c r="K400" s="58">
        <v>3.8666666666666698</v>
      </c>
      <c r="L400" s="58">
        <v>0.38666666666666699</v>
      </c>
      <c r="M400" s="60">
        <v>0</v>
      </c>
      <c r="N400" s="60">
        <v>0</v>
      </c>
      <c r="O400" s="60">
        <v>0</v>
      </c>
      <c r="P400" s="60">
        <v>0</v>
      </c>
      <c r="Q400" s="60">
        <v>0</v>
      </c>
      <c r="R400" s="60">
        <v>0</v>
      </c>
      <c r="S400" s="60">
        <v>0</v>
      </c>
      <c r="T400" s="60">
        <v>0</v>
      </c>
      <c r="U400" s="60">
        <v>0</v>
      </c>
      <c r="V400" s="60">
        <v>0</v>
      </c>
      <c r="W400" s="59">
        <v>0</v>
      </c>
      <c r="X400" s="60">
        <v>0</v>
      </c>
      <c r="Y400" s="60">
        <v>0</v>
      </c>
      <c r="Z400" s="59">
        <f>SUM(M400:Y400)</f>
        <v>0</v>
      </c>
      <c r="AA400" s="59">
        <f>SUM(U400:X400)</f>
        <v>0</v>
      </c>
      <c r="AB400" t="s">
        <v>782</v>
      </c>
      <c r="AC400" s="59">
        <v>0</v>
      </c>
      <c r="AD400" s="58">
        <v>0</v>
      </c>
      <c r="AE400" s="58">
        <v>0</v>
      </c>
      <c r="AF400" s="58">
        <v>0</v>
      </c>
      <c r="AG400" s="58">
        <v>0</v>
      </c>
      <c r="AH400" s="59" t="s">
        <v>381</v>
      </c>
      <c r="AI400" s="58">
        <v>16</v>
      </c>
      <c r="AJ400" s="60"/>
      <c r="AK400" s="59" t="s">
        <v>466</v>
      </c>
      <c r="AL400" s="59">
        <f>IF(OR(NOT(ISBLANK(V400)),NOT(ISBLANK(W400)),NOT(ISBLANK(X400)),NOT(ISBLANK(Y400)),AD400=2,AD400=3),1,0)</f>
        <v>1</v>
      </c>
      <c r="AM400" s="59" t="s">
        <v>27</v>
      </c>
      <c r="AN400" s="59" t="s">
        <v>680</v>
      </c>
      <c r="AO400" s="58">
        <v>25</v>
      </c>
      <c r="AP400" s="59" t="s">
        <v>677</v>
      </c>
      <c r="AQ400" s="59" t="s">
        <v>705</v>
      </c>
      <c r="AR400" s="59" t="s">
        <v>27</v>
      </c>
      <c r="AS400" s="59" t="s">
        <v>27</v>
      </c>
      <c r="AT400" s="59" t="s">
        <v>27</v>
      </c>
      <c r="AU400" s="59" t="s">
        <v>27</v>
      </c>
      <c r="AV400" s="59" t="s">
        <v>27</v>
      </c>
      <c r="AW400" s="64"/>
      <c r="AX400" s="62" t="s">
        <v>747</v>
      </c>
      <c r="AY400" s="62">
        <v>6.8460000000000001</v>
      </c>
      <c r="AZ400" s="62" t="str">
        <f>IF(Z400&gt;0,AY400/Z400,"")</f>
        <v/>
      </c>
      <c r="BA400" s="62">
        <f>IF(AY400&gt;0,Z400/AY400,"")</f>
        <v>0</v>
      </c>
      <c r="BB400" s="62">
        <v>5.8929999999999998</v>
      </c>
      <c r="BC400" s="62">
        <v>0</v>
      </c>
      <c r="BE400" s="62" t="s">
        <v>781</v>
      </c>
      <c r="BF400" s="62">
        <v>1</v>
      </c>
      <c r="BG400" s="62">
        <v>1</v>
      </c>
      <c r="BH400">
        <v>2.2440000000000002</v>
      </c>
    </row>
    <row r="401" spans="1:60" ht="14.25" customHeight="1" x14ac:dyDescent="0.25">
      <c r="A401" s="58">
        <v>524</v>
      </c>
      <c r="B401" s="59" t="s">
        <v>78</v>
      </c>
      <c r="C401" s="59" t="s">
        <v>28</v>
      </c>
      <c r="D401" s="59" t="s">
        <v>42</v>
      </c>
      <c r="E401" s="59"/>
      <c r="F401" s="59" t="s">
        <v>30</v>
      </c>
      <c r="G401" s="58">
        <v>40</v>
      </c>
      <c r="H401" s="58">
        <v>24</v>
      </c>
      <c r="I401" s="59" t="s">
        <v>169</v>
      </c>
      <c r="J401" s="58">
        <v>178114327</v>
      </c>
      <c r="K401" s="58">
        <v>2.93333333333333</v>
      </c>
      <c r="L401" s="58">
        <v>0.293333333333333</v>
      </c>
      <c r="M401" s="58">
        <v>1</v>
      </c>
      <c r="N401" s="60">
        <v>0</v>
      </c>
      <c r="O401" s="60">
        <v>0</v>
      </c>
      <c r="P401" s="58">
        <v>2</v>
      </c>
      <c r="Q401" s="58">
        <v>1</v>
      </c>
      <c r="R401" s="58">
        <v>3</v>
      </c>
      <c r="S401" s="58">
        <v>1</v>
      </c>
      <c r="T401" s="58">
        <v>1</v>
      </c>
      <c r="U401" s="60">
        <v>0</v>
      </c>
      <c r="V401" s="60">
        <v>0</v>
      </c>
      <c r="W401" s="59">
        <v>0</v>
      </c>
      <c r="X401" s="60">
        <v>0</v>
      </c>
      <c r="Y401" s="60">
        <v>0</v>
      </c>
      <c r="Z401" s="59">
        <f>SUM(M401:Y401)</f>
        <v>9</v>
      </c>
      <c r="AA401" s="59">
        <f>SUM(U401:X401)</f>
        <v>0</v>
      </c>
      <c r="AB401" t="s">
        <v>89</v>
      </c>
      <c r="AC401" s="59">
        <v>0</v>
      </c>
      <c r="AD401" s="58">
        <v>0</v>
      </c>
      <c r="AE401" s="58">
        <v>0</v>
      </c>
      <c r="AF401" s="58">
        <v>0</v>
      </c>
      <c r="AG401" s="58">
        <v>1</v>
      </c>
      <c r="AH401" s="59" t="s">
        <v>381</v>
      </c>
      <c r="AI401" s="58">
        <v>16</v>
      </c>
      <c r="AJ401" s="60"/>
      <c r="AK401" s="59" t="s">
        <v>467</v>
      </c>
      <c r="AL401" s="59">
        <f>IF(OR(NOT(ISBLANK(V401)),NOT(ISBLANK(W401)),NOT(ISBLANK(X401)),NOT(ISBLANK(Y401)),AD401=2,AD401=3),1,0)</f>
        <v>1</v>
      </c>
      <c r="AM401" s="59" t="s">
        <v>27</v>
      </c>
      <c r="AN401" s="59" t="s">
        <v>680</v>
      </c>
      <c r="AO401" s="58">
        <v>31</v>
      </c>
      <c r="AP401" s="59" t="s">
        <v>677</v>
      </c>
      <c r="AQ401" s="59" t="s">
        <v>694</v>
      </c>
      <c r="AR401" s="59" t="s">
        <v>27</v>
      </c>
      <c r="AS401" s="59" t="s">
        <v>27</v>
      </c>
      <c r="AT401" s="59" t="s">
        <v>692</v>
      </c>
      <c r="AU401" s="59" t="s">
        <v>27</v>
      </c>
      <c r="AV401" s="59" t="s">
        <v>27</v>
      </c>
      <c r="AW401" s="64"/>
      <c r="AX401" s="62" t="s">
        <v>746</v>
      </c>
      <c r="AY401" s="62">
        <v>5.2130000000000001</v>
      </c>
      <c r="AZ401" s="62">
        <f>IF(Z401&gt;0,AY401/Z401,"")</f>
        <v>0.57922222222222219</v>
      </c>
      <c r="BA401" s="62">
        <f>IF(AY401&gt;0,Z401/AY401,"")</f>
        <v>1.7264530980241704</v>
      </c>
      <c r="BB401" s="62">
        <v>3.645</v>
      </c>
      <c r="BC401" s="62">
        <v>0</v>
      </c>
      <c r="BD401">
        <v>0.84210526315789469</v>
      </c>
      <c r="BE401" s="62" t="s">
        <v>781</v>
      </c>
      <c r="BF401" s="62">
        <v>1</v>
      </c>
      <c r="BG401" s="62">
        <v>1</v>
      </c>
      <c r="BH401">
        <v>2.3010000000000002</v>
      </c>
    </row>
    <row r="402" spans="1:60" ht="14.25" customHeight="1" x14ac:dyDescent="0.25">
      <c r="A402" s="58">
        <v>540</v>
      </c>
      <c r="B402" s="59" t="s">
        <v>78</v>
      </c>
      <c r="C402" s="59" t="s">
        <v>28</v>
      </c>
      <c r="D402" s="59" t="s">
        <v>42</v>
      </c>
      <c r="E402" s="59"/>
      <c r="F402" s="59" t="s">
        <v>30</v>
      </c>
      <c r="G402" s="58">
        <v>40</v>
      </c>
      <c r="H402" s="58">
        <v>24</v>
      </c>
      <c r="I402" s="59" t="s">
        <v>171</v>
      </c>
      <c r="J402" s="58">
        <v>8518124088</v>
      </c>
      <c r="K402" s="58">
        <v>2.2000000000000002</v>
      </c>
      <c r="L402" s="58">
        <v>0.22</v>
      </c>
      <c r="M402" s="60">
        <v>0</v>
      </c>
      <c r="N402" s="60">
        <v>0</v>
      </c>
      <c r="O402" s="60">
        <v>0</v>
      </c>
      <c r="P402" s="60">
        <v>0</v>
      </c>
      <c r="Q402" s="60">
        <v>0</v>
      </c>
      <c r="R402" s="60">
        <v>0</v>
      </c>
      <c r="S402" s="60">
        <v>0</v>
      </c>
      <c r="T402" s="60">
        <v>0</v>
      </c>
      <c r="U402" s="60">
        <v>0</v>
      </c>
      <c r="V402" s="60">
        <v>0</v>
      </c>
      <c r="W402" s="59">
        <v>0</v>
      </c>
      <c r="X402" s="60">
        <v>0</v>
      </c>
      <c r="Y402" s="60">
        <v>0</v>
      </c>
      <c r="Z402" s="59">
        <f>SUM(M402:Y402)</f>
        <v>0</v>
      </c>
      <c r="AA402" s="59">
        <f>SUM(U402:X402)</f>
        <v>0</v>
      </c>
      <c r="AB402" t="s">
        <v>740</v>
      </c>
      <c r="AC402" s="61">
        <v>3</v>
      </c>
      <c r="AD402" s="58">
        <v>0</v>
      </c>
      <c r="AE402" s="58">
        <v>0</v>
      </c>
      <c r="AF402" s="58">
        <v>0</v>
      </c>
      <c r="AG402" s="58">
        <v>0</v>
      </c>
      <c r="AH402" s="59" t="s">
        <v>381</v>
      </c>
      <c r="AI402" s="58">
        <v>16</v>
      </c>
      <c r="AJ402" s="60"/>
      <c r="AK402" s="59" t="s">
        <v>468</v>
      </c>
      <c r="AL402" s="59">
        <f>IF(OR(NOT(ISBLANK(V402)),NOT(ISBLANK(W402)),NOT(ISBLANK(X402)),NOT(ISBLANK(Y402)),AD402=2,AD402=3),1,0)</f>
        <v>1</v>
      </c>
      <c r="AM402" s="59" t="s">
        <v>27</v>
      </c>
      <c r="AN402" s="59" t="s">
        <v>680</v>
      </c>
      <c r="AO402" s="58">
        <v>25</v>
      </c>
      <c r="AP402" s="59" t="s">
        <v>677</v>
      </c>
      <c r="AQ402" s="59" t="s">
        <v>725</v>
      </c>
      <c r="AR402" s="59" t="s">
        <v>27</v>
      </c>
      <c r="AS402" s="59" t="s">
        <v>726</v>
      </c>
      <c r="AT402" s="59" t="s">
        <v>27</v>
      </c>
      <c r="AU402" s="59" t="s">
        <v>27</v>
      </c>
      <c r="AV402" s="59" t="s">
        <v>27</v>
      </c>
      <c r="AW402" s="64"/>
      <c r="AX402" s="62" t="s">
        <v>748</v>
      </c>
      <c r="AY402" s="62">
        <v>4.3630000000000004</v>
      </c>
      <c r="AZ402" s="62" t="str">
        <f>IF(Z402&gt;0,AY402/Z402,"")</f>
        <v/>
      </c>
      <c r="BA402" s="62">
        <f>IF(AY402&gt;0,Z402/AY402,"")</f>
        <v>0</v>
      </c>
      <c r="BB402" s="62">
        <v>3.7210000000000001</v>
      </c>
      <c r="BC402" s="62" t="s">
        <v>774</v>
      </c>
      <c r="BE402" s="62"/>
      <c r="BF402" s="64"/>
      <c r="BG402" s="64"/>
      <c r="BH402">
        <v>1.46</v>
      </c>
    </row>
    <row r="403" spans="1:60" ht="14.25" customHeight="1" x14ac:dyDescent="0.25">
      <c r="A403" s="58">
        <v>556</v>
      </c>
      <c r="B403" s="59" t="s">
        <v>78</v>
      </c>
      <c r="C403" s="59" t="s">
        <v>26</v>
      </c>
      <c r="D403" s="59" t="s">
        <v>42</v>
      </c>
      <c r="E403" s="59"/>
      <c r="F403" s="59" t="s">
        <v>30</v>
      </c>
      <c r="G403" s="58">
        <v>40</v>
      </c>
      <c r="H403" s="58">
        <v>24</v>
      </c>
      <c r="I403" s="59" t="s">
        <v>172</v>
      </c>
      <c r="J403" s="58">
        <v>8517821164</v>
      </c>
      <c r="K403" s="58">
        <v>4.5333333333333297</v>
      </c>
      <c r="L403" s="58">
        <v>0.45333333333333298</v>
      </c>
      <c r="M403" s="60">
        <v>0</v>
      </c>
      <c r="N403" s="60">
        <v>0</v>
      </c>
      <c r="O403" s="60">
        <v>0</v>
      </c>
      <c r="P403" s="60">
        <v>0</v>
      </c>
      <c r="Q403" s="60">
        <v>0</v>
      </c>
      <c r="R403" s="60">
        <v>0</v>
      </c>
      <c r="S403" s="60">
        <v>0</v>
      </c>
      <c r="T403" s="60">
        <v>0</v>
      </c>
      <c r="U403" s="60">
        <v>0</v>
      </c>
      <c r="V403" s="60">
        <v>0</v>
      </c>
      <c r="W403" s="59">
        <v>0</v>
      </c>
      <c r="X403" s="60">
        <v>0</v>
      </c>
      <c r="Y403" s="60">
        <v>0</v>
      </c>
      <c r="Z403" s="59">
        <f>SUM(M403:Y403)</f>
        <v>0</v>
      </c>
      <c r="AA403" s="59">
        <f>SUM(U403:X403)</f>
        <v>0</v>
      </c>
      <c r="AB403" t="s">
        <v>782</v>
      </c>
      <c r="AC403" s="59">
        <v>0</v>
      </c>
      <c r="AD403" s="58">
        <v>0</v>
      </c>
      <c r="AE403" s="58">
        <v>0</v>
      </c>
      <c r="AF403" s="58">
        <v>0</v>
      </c>
      <c r="AG403" s="58">
        <v>0</v>
      </c>
      <c r="AH403" s="59" t="s">
        <v>381</v>
      </c>
      <c r="AI403" s="58">
        <v>16</v>
      </c>
      <c r="AJ403" s="60"/>
      <c r="AK403" s="59" t="s">
        <v>469</v>
      </c>
      <c r="AL403" s="59">
        <f>IF(OR(NOT(ISBLANK(V403)),NOT(ISBLANK(W403)),NOT(ISBLANK(X403)),NOT(ISBLANK(Y403)),AD403=2,AD403=3),1,0)</f>
        <v>1</v>
      </c>
      <c r="AM403" s="59" t="s">
        <v>27</v>
      </c>
      <c r="AN403" s="59" t="s">
        <v>680</v>
      </c>
      <c r="AO403" s="58">
        <v>29</v>
      </c>
      <c r="AP403" s="59" t="s">
        <v>674</v>
      </c>
      <c r="AQ403" s="59" t="s">
        <v>691</v>
      </c>
      <c r="AR403" s="59" t="s">
        <v>695</v>
      </c>
      <c r="AS403" s="59" t="s">
        <v>727</v>
      </c>
      <c r="AT403" s="59" t="s">
        <v>27</v>
      </c>
      <c r="AU403" s="59" t="s">
        <v>27</v>
      </c>
      <c r="AV403" s="59" t="s">
        <v>710</v>
      </c>
      <c r="AW403" s="64"/>
      <c r="AX403" s="62" t="s">
        <v>748</v>
      </c>
      <c r="AY403" s="62">
        <v>9.0630000000000006</v>
      </c>
      <c r="AZ403" s="62" t="str">
        <f>IF(Z403&gt;0,AY403/Z403,"")</f>
        <v/>
      </c>
      <c r="BA403" s="62">
        <f>IF(AY403&gt;0,Z403/AY403,"")</f>
        <v>0</v>
      </c>
      <c r="BB403" s="62">
        <v>8.0939999999999994</v>
      </c>
      <c r="BC403" s="62">
        <v>240</v>
      </c>
      <c r="BE403" s="62"/>
      <c r="BF403" s="64"/>
      <c r="BG403" s="64"/>
      <c r="BH403">
        <v>1.4690000000000001</v>
      </c>
    </row>
    <row r="404" spans="1:60" ht="14.25" customHeight="1" x14ac:dyDescent="0.25">
      <c r="A404" s="58">
        <v>572</v>
      </c>
      <c r="B404" s="59" t="s">
        <v>78</v>
      </c>
      <c r="C404" s="59" t="s">
        <v>28</v>
      </c>
      <c r="D404" s="59" t="s">
        <v>42</v>
      </c>
      <c r="E404" s="59"/>
      <c r="F404" s="59" t="s">
        <v>30</v>
      </c>
      <c r="G404" s="58">
        <v>40</v>
      </c>
      <c r="H404" s="58">
        <v>24</v>
      </c>
      <c r="I404" s="59" t="s">
        <v>173</v>
      </c>
      <c r="J404" s="58">
        <v>79215167188</v>
      </c>
      <c r="K404" s="58">
        <v>2.2000000000000002</v>
      </c>
      <c r="L404" s="58">
        <v>0.22</v>
      </c>
      <c r="M404" s="60">
        <v>0</v>
      </c>
      <c r="N404" s="60">
        <v>0</v>
      </c>
      <c r="O404" s="60">
        <v>0</v>
      </c>
      <c r="P404" s="60">
        <v>0</v>
      </c>
      <c r="Q404" s="60">
        <v>0</v>
      </c>
      <c r="R404" s="60">
        <v>0</v>
      </c>
      <c r="S404" s="60">
        <v>0</v>
      </c>
      <c r="T404" s="60">
        <v>0</v>
      </c>
      <c r="U404" s="60">
        <v>0</v>
      </c>
      <c r="V404" s="60">
        <v>0</v>
      </c>
      <c r="W404" s="59">
        <v>0</v>
      </c>
      <c r="X404" s="60">
        <v>0</v>
      </c>
      <c r="Y404" s="60">
        <v>0</v>
      </c>
      <c r="Z404" s="59">
        <f>SUM(M404:Y404)</f>
        <v>0</v>
      </c>
      <c r="AA404" s="59">
        <f>SUM(U404:X404)</f>
        <v>0</v>
      </c>
      <c r="AB404" t="s">
        <v>740</v>
      </c>
      <c r="AC404" s="59">
        <v>0</v>
      </c>
      <c r="AD404" s="58">
        <v>0</v>
      </c>
      <c r="AE404" s="58">
        <v>0</v>
      </c>
      <c r="AF404" s="58">
        <v>0</v>
      </c>
      <c r="AG404" s="58">
        <v>0</v>
      </c>
      <c r="AH404" s="59" t="s">
        <v>381</v>
      </c>
      <c r="AI404" s="58">
        <v>16</v>
      </c>
      <c r="AJ404" s="60"/>
      <c r="AK404" s="59" t="s">
        <v>470</v>
      </c>
      <c r="AL404" s="59">
        <f>IF(OR(NOT(ISBLANK(V404)),NOT(ISBLANK(W404)),NOT(ISBLANK(X404)),NOT(ISBLANK(Y404)),AD404=2,AD404=3),1,0)</f>
        <v>1</v>
      </c>
      <c r="AM404" s="59" t="s">
        <v>27</v>
      </c>
      <c r="AN404" s="59" t="s">
        <v>673</v>
      </c>
      <c r="AO404" s="58">
        <v>18</v>
      </c>
      <c r="AP404" s="59" t="s">
        <v>677</v>
      </c>
      <c r="AQ404" s="59" t="s">
        <v>728</v>
      </c>
      <c r="AR404" s="59" t="s">
        <v>27</v>
      </c>
      <c r="AS404" s="59" t="s">
        <v>686</v>
      </c>
      <c r="AT404" s="59" t="s">
        <v>27</v>
      </c>
      <c r="AU404" s="59" t="s">
        <v>27</v>
      </c>
      <c r="AV404" s="59" t="s">
        <v>27</v>
      </c>
      <c r="AW404" s="64"/>
      <c r="AX404" s="62" t="s">
        <v>747</v>
      </c>
      <c r="AY404" s="62">
        <v>7.26</v>
      </c>
      <c r="AZ404" s="62" t="str">
        <f>IF(Z404&gt;0,AY404/Z404,"")</f>
        <v/>
      </c>
      <c r="BA404" s="62">
        <f>IF(AY404&gt;0,Z404/AY404,"")</f>
        <v>0</v>
      </c>
      <c r="BB404" s="62">
        <v>6.1580000000000004</v>
      </c>
      <c r="BC404" s="62">
        <v>240</v>
      </c>
      <c r="BE404" s="62" t="s">
        <v>782</v>
      </c>
      <c r="BF404" s="62">
        <v>1</v>
      </c>
      <c r="BG404" s="64"/>
      <c r="BH404">
        <v>4.8500000000000005</v>
      </c>
    </row>
    <row r="405" spans="1:60" ht="14.25" customHeight="1" x14ac:dyDescent="0.25">
      <c r="A405" s="58">
        <v>14</v>
      </c>
      <c r="B405" s="59" t="s">
        <v>78</v>
      </c>
      <c r="C405" s="59" t="s">
        <v>28</v>
      </c>
      <c r="D405" s="59" t="s">
        <v>43</v>
      </c>
      <c r="E405" s="59"/>
      <c r="F405" s="59" t="s">
        <v>500</v>
      </c>
      <c r="G405" s="58">
        <v>59</v>
      </c>
      <c r="H405" s="58">
        <v>26</v>
      </c>
      <c r="I405" s="59" t="s">
        <v>92</v>
      </c>
      <c r="J405" s="58">
        <v>9165180138</v>
      </c>
      <c r="K405" s="58">
        <v>0</v>
      </c>
      <c r="L405" s="58">
        <v>0</v>
      </c>
      <c r="M405" s="58">
        <v>2</v>
      </c>
      <c r="N405" s="60">
        <v>0</v>
      </c>
      <c r="O405" s="58">
        <v>12</v>
      </c>
      <c r="P405" s="58">
        <v>16</v>
      </c>
      <c r="Q405" s="58">
        <v>14</v>
      </c>
      <c r="R405" s="60">
        <v>0</v>
      </c>
      <c r="S405" s="58">
        <v>14</v>
      </c>
      <c r="T405" s="60">
        <v>0</v>
      </c>
      <c r="U405" s="58">
        <v>2</v>
      </c>
      <c r="V405" s="58">
        <v>5</v>
      </c>
      <c r="W405" s="59">
        <v>0</v>
      </c>
      <c r="X405" s="60">
        <v>0</v>
      </c>
      <c r="Y405" s="58">
        <v>7</v>
      </c>
      <c r="Z405" s="59">
        <f>SUM(M405:Y405)</f>
        <v>72</v>
      </c>
      <c r="AA405" s="59">
        <f>SUM(U405:X405)</f>
        <v>7</v>
      </c>
      <c r="AC405" s="59">
        <v>0</v>
      </c>
      <c r="AD405" s="58">
        <v>16</v>
      </c>
      <c r="AE405" s="58">
        <v>15</v>
      </c>
      <c r="AF405" s="58">
        <v>2</v>
      </c>
      <c r="AG405" s="58">
        <v>54</v>
      </c>
      <c r="AH405" s="59" t="s">
        <v>566</v>
      </c>
      <c r="AI405" s="58">
        <v>6</v>
      </c>
      <c r="AJ405" s="60"/>
      <c r="AK405" s="59" t="s">
        <v>567</v>
      </c>
      <c r="AL405" s="59">
        <f>IF(OR(NOT(ISBLANK(V405)),NOT(ISBLANK(W405)),NOT(ISBLANK(X405)),NOT(ISBLANK(Y405)),AD405=2,AD405=3),1,0)</f>
        <v>1</v>
      </c>
      <c r="AM405" s="59" t="s">
        <v>27</v>
      </c>
      <c r="AN405" s="59" t="s">
        <v>680</v>
      </c>
      <c r="AO405" s="58">
        <v>24</v>
      </c>
      <c r="AP405" s="59" t="s">
        <v>677</v>
      </c>
      <c r="AQ405" s="59" t="s">
        <v>679</v>
      </c>
      <c r="AR405" s="59" t="s">
        <v>27</v>
      </c>
      <c r="AS405" s="59" t="s">
        <v>681</v>
      </c>
      <c r="AT405" s="59" t="s">
        <v>27</v>
      </c>
      <c r="AU405" s="59" t="s">
        <v>27</v>
      </c>
      <c r="AV405" s="59" t="s">
        <v>27</v>
      </c>
      <c r="AW405" s="64"/>
      <c r="AX405" s="62" t="s">
        <v>747</v>
      </c>
      <c r="AY405" s="62"/>
      <c r="AZ405" s="62">
        <f>IF(Z405&gt;0,AY405/Z405,"")</f>
        <v>0</v>
      </c>
      <c r="BA405" s="62" t="str">
        <f>IF(AY405&gt;0,Z405/AY405,"")</f>
        <v/>
      </c>
      <c r="BB405" s="62"/>
      <c r="BC405" s="62">
        <v>29</v>
      </c>
      <c r="BD405">
        <v>0.78530377668308704</v>
      </c>
      <c r="BE405" s="62"/>
      <c r="BF405" s="64"/>
      <c r="BG405" s="64"/>
      <c r="BH405" s="120"/>
    </row>
    <row r="406" spans="1:60" ht="14.25" customHeight="1" x14ac:dyDescent="0.25">
      <c r="A406" s="58">
        <v>35</v>
      </c>
      <c r="B406" s="59" t="s">
        <v>78</v>
      </c>
      <c r="C406" s="59" t="s">
        <v>28</v>
      </c>
      <c r="D406" s="59" t="s">
        <v>43</v>
      </c>
      <c r="E406" s="59"/>
      <c r="F406" s="59" t="s">
        <v>500</v>
      </c>
      <c r="G406" s="58">
        <v>59</v>
      </c>
      <c r="H406" s="58">
        <v>26</v>
      </c>
      <c r="I406" s="59" t="s">
        <v>98</v>
      </c>
      <c r="J406" s="58">
        <v>871611960</v>
      </c>
      <c r="K406" s="58">
        <v>2.3666666666666698</v>
      </c>
      <c r="L406" s="58">
        <v>0.473333333333333</v>
      </c>
      <c r="M406" s="60">
        <v>0</v>
      </c>
      <c r="N406" s="60">
        <v>0</v>
      </c>
      <c r="O406" s="60">
        <v>0</v>
      </c>
      <c r="P406" s="60">
        <v>0</v>
      </c>
      <c r="Q406" s="60">
        <v>0</v>
      </c>
      <c r="R406" s="60">
        <v>0</v>
      </c>
      <c r="S406" s="60">
        <v>0</v>
      </c>
      <c r="T406" s="60">
        <v>0</v>
      </c>
      <c r="U406" s="60">
        <v>0</v>
      </c>
      <c r="V406" s="60">
        <v>0</v>
      </c>
      <c r="W406" s="59">
        <v>0</v>
      </c>
      <c r="X406" s="60">
        <v>0</v>
      </c>
      <c r="Y406" s="60">
        <v>0</v>
      </c>
      <c r="Z406" s="59">
        <f>SUM(M406:Y406)</f>
        <v>0</v>
      </c>
      <c r="AA406" s="59">
        <f>SUM(U406:X406)</f>
        <v>0</v>
      </c>
      <c r="AB406" t="s">
        <v>782</v>
      </c>
      <c r="AC406" s="61">
        <v>3</v>
      </c>
      <c r="AD406" s="58">
        <v>0</v>
      </c>
      <c r="AE406" s="58">
        <v>0</v>
      </c>
      <c r="AF406" s="58">
        <v>0</v>
      </c>
      <c r="AG406" s="58">
        <v>0</v>
      </c>
      <c r="AH406" s="59" t="s">
        <v>503</v>
      </c>
      <c r="AI406" s="58">
        <v>25</v>
      </c>
      <c r="AJ406" s="60"/>
      <c r="AK406" s="59" t="s">
        <v>568</v>
      </c>
      <c r="AL406" s="59">
        <f>IF(OR(NOT(ISBLANK(V406)),NOT(ISBLANK(W406)),NOT(ISBLANK(X406)),NOT(ISBLANK(Y406)),AD406=2,AD406=3),1,0)</f>
        <v>1</v>
      </c>
      <c r="AM406" s="59" t="s">
        <v>27</v>
      </c>
      <c r="AN406" s="59" t="s">
        <v>673</v>
      </c>
      <c r="AO406" s="58">
        <v>28</v>
      </c>
      <c r="AP406" s="59" t="s">
        <v>677</v>
      </c>
      <c r="AQ406" s="59" t="s">
        <v>685</v>
      </c>
      <c r="AR406" s="59" t="s">
        <v>27</v>
      </c>
      <c r="AS406" s="59" t="s">
        <v>686</v>
      </c>
      <c r="AT406" s="59" t="s">
        <v>27</v>
      </c>
      <c r="AU406" s="59" t="s">
        <v>27</v>
      </c>
      <c r="AV406" s="59" t="s">
        <v>27</v>
      </c>
      <c r="AW406" s="64"/>
      <c r="AX406" s="62" t="s">
        <v>747</v>
      </c>
      <c r="AY406" s="62">
        <v>2.2010000000000001</v>
      </c>
      <c r="AZ406" s="62" t="str">
        <f>IF(Z406&gt;0,AY406/Z406,"")</f>
        <v/>
      </c>
      <c r="BA406" s="62">
        <f>IF(AY406&gt;0,Z406/AY406,"")</f>
        <v>0</v>
      </c>
      <c r="BB406" s="62">
        <v>1.7390000000000001</v>
      </c>
      <c r="BC406" s="62"/>
      <c r="BE406" s="62"/>
      <c r="BF406" s="64"/>
      <c r="BG406" s="64"/>
      <c r="BH406" s="120">
        <v>0.36699999999999999</v>
      </c>
    </row>
    <row r="407" spans="1:60" ht="14.25" customHeight="1" x14ac:dyDescent="0.25">
      <c r="A407" s="58">
        <v>51</v>
      </c>
      <c r="B407" s="59" t="s">
        <v>78</v>
      </c>
      <c r="C407" s="59" t="s">
        <v>28</v>
      </c>
      <c r="D407" s="59" t="s">
        <v>43</v>
      </c>
      <c r="E407" s="59"/>
      <c r="F407" s="59" t="s">
        <v>500</v>
      </c>
      <c r="G407" s="58">
        <v>59</v>
      </c>
      <c r="H407" s="58">
        <v>26</v>
      </c>
      <c r="I407" s="59" t="s">
        <v>101</v>
      </c>
      <c r="J407" s="58">
        <v>17888851</v>
      </c>
      <c r="K407" s="58">
        <v>2.3333333333333299</v>
      </c>
      <c r="L407" s="58">
        <v>0.46666666666666701</v>
      </c>
      <c r="M407" s="58">
        <v>3</v>
      </c>
      <c r="N407" s="60">
        <v>0</v>
      </c>
      <c r="O407" s="60">
        <v>0</v>
      </c>
      <c r="P407" s="58">
        <v>8</v>
      </c>
      <c r="Q407" s="58">
        <v>4</v>
      </c>
      <c r="R407" s="60">
        <v>0</v>
      </c>
      <c r="S407" s="58">
        <v>4</v>
      </c>
      <c r="T407" s="60">
        <v>0</v>
      </c>
      <c r="U407" s="58">
        <v>1</v>
      </c>
      <c r="V407" s="58">
        <v>1</v>
      </c>
      <c r="W407" s="61">
        <v>1</v>
      </c>
      <c r="X407" s="60">
        <v>0</v>
      </c>
      <c r="Y407" s="58">
        <v>3</v>
      </c>
      <c r="Z407" s="59">
        <f>SUM(M407:Y407)</f>
        <v>25</v>
      </c>
      <c r="AA407" s="59">
        <f>SUM(U407:X407)</f>
        <v>3</v>
      </c>
      <c r="AB407" t="s">
        <v>783</v>
      </c>
      <c r="AC407" s="59">
        <v>0</v>
      </c>
      <c r="AD407" s="58">
        <v>6</v>
      </c>
      <c r="AE407" s="58">
        <v>1</v>
      </c>
      <c r="AF407" s="58">
        <v>2</v>
      </c>
      <c r="AG407" s="58">
        <v>10</v>
      </c>
      <c r="AH407" s="59" t="s">
        <v>503</v>
      </c>
      <c r="AI407" s="58">
        <v>25</v>
      </c>
      <c r="AJ407" s="60"/>
      <c r="AK407" s="59" t="s">
        <v>569</v>
      </c>
      <c r="AL407" s="59">
        <f>IF(OR(NOT(ISBLANK(V407)),NOT(ISBLANK(W407)),NOT(ISBLANK(X407)),NOT(ISBLANK(Y407)),AD407=2,AD407=3),1,0)</f>
        <v>1</v>
      </c>
      <c r="AM407" s="59" t="s">
        <v>27</v>
      </c>
      <c r="AN407" s="59" t="s">
        <v>680</v>
      </c>
      <c r="AO407" s="58">
        <v>30</v>
      </c>
      <c r="AP407" s="59" t="s">
        <v>674</v>
      </c>
      <c r="AQ407" s="59" t="s">
        <v>687</v>
      </c>
      <c r="AR407" s="59" t="s">
        <v>27</v>
      </c>
      <c r="AS407" s="59" t="s">
        <v>688</v>
      </c>
      <c r="AT407" s="59" t="s">
        <v>27</v>
      </c>
      <c r="AU407" s="59" t="s">
        <v>27</v>
      </c>
      <c r="AV407" s="59" t="s">
        <v>27</v>
      </c>
      <c r="AW407" s="64"/>
      <c r="AX407" s="62" t="s">
        <v>748</v>
      </c>
      <c r="AY407" s="62">
        <v>11.768000000000001</v>
      </c>
      <c r="AZ407" s="62">
        <f>IF(Z407&gt;0,AY407/Z407,"")</f>
        <v>0.47072000000000003</v>
      </c>
      <c r="BA407" s="62">
        <f>IF(AY407&gt;0,Z407/AY407,"")</f>
        <v>2.1244051665533648</v>
      </c>
      <c r="BB407" s="62">
        <v>11.492000000000001</v>
      </c>
      <c r="BC407" s="62">
        <v>177</v>
      </c>
      <c r="BD407">
        <v>0.40932060640089835</v>
      </c>
      <c r="BE407" s="62" t="s">
        <v>783</v>
      </c>
      <c r="BF407" s="62">
        <v>1</v>
      </c>
      <c r="BG407" s="64"/>
      <c r="BH407" s="120">
        <v>11.492000000000001</v>
      </c>
    </row>
    <row r="408" spans="1:60" ht="14.25" customHeight="1" x14ac:dyDescent="0.25">
      <c r="A408" s="58">
        <v>67</v>
      </c>
      <c r="B408" s="59" t="s">
        <v>78</v>
      </c>
      <c r="C408" s="59" t="s">
        <v>28</v>
      </c>
      <c r="D408" s="59" t="s">
        <v>43</v>
      </c>
      <c r="E408" s="59"/>
      <c r="F408" s="59" t="s">
        <v>500</v>
      </c>
      <c r="G408" s="58">
        <v>59</v>
      </c>
      <c r="H408" s="58">
        <v>26</v>
      </c>
      <c r="I408" s="59" t="s">
        <v>104</v>
      </c>
      <c r="J408" s="58">
        <v>134766397</v>
      </c>
      <c r="K408" s="58">
        <v>2.3666666666666698</v>
      </c>
      <c r="L408" s="58">
        <v>0.473333333333333</v>
      </c>
      <c r="M408" s="60">
        <v>0</v>
      </c>
      <c r="N408" s="60">
        <v>0</v>
      </c>
      <c r="O408" s="60">
        <v>0</v>
      </c>
      <c r="P408" s="60">
        <v>0</v>
      </c>
      <c r="Q408" s="60">
        <v>0</v>
      </c>
      <c r="R408" s="60">
        <v>0</v>
      </c>
      <c r="S408" s="60">
        <v>0</v>
      </c>
      <c r="T408" s="60">
        <v>0</v>
      </c>
      <c r="U408" s="60">
        <v>0</v>
      </c>
      <c r="V408" s="60">
        <v>0</v>
      </c>
      <c r="W408" s="59">
        <v>0</v>
      </c>
      <c r="X408" s="60">
        <v>0</v>
      </c>
      <c r="Y408" s="60">
        <v>0</v>
      </c>
      <c r="Z408" s="59">
        <f>SUM(M408:Y408)</f>
        <v>0</v>
      </c>
      <c r="AA408" s="59">
        <f>SUM(U408:X408)</f>
        <v>0</v>
      </c>
      <c r="AB408" t="s">
        <v>782</v>
      </c>
      <c r="AC408" s="61">
        <v>3</v>
      </c>
      <c r="AD408" s="58">
        <v>0</v>
      </c>
      <c r="AE408" s="58">
        <v>0</v>
      </c>
      <c r="AF408" s="58">
        <v>0</v>
      </c>
      <c r="AG408" s="58">
        <v>0</v>
      </c>
      <c r="AH408" s="59" t="s">
        <v>503</v>
      </c>
      <c r="AI408" s="58">
        <v>25</v>
      </c>
      <c r="AJ408" s="60"/>
      <c r="AK408" s="59" t="s">
        <v>570</v>
      </c>
      <c r="AL408" s="59">
        <f>IF(OR(NOT(ISBLANK(V408)),NOT(ISBLANK(W408)),NOT(ISBLANK(X408)),NOT(ISBLANK(Y408)),AD408=2,AD408=3),1,0)</f>
        <v>1</v>
      </c>
      <c r="AM408" s="59" t="s">
        <v>27</v>
      </c>
      <c r="AN408" s="59" t="s">
        <v>673</v>
      </c>
      <c r="AO408" s="58">
        <v>20</v>
      </c>
      <c r="AP408" s="59" t="s">
        <v>674</v>
      </c>
      <c r="AQ408" s="59" t="s">
        <v>689</v>
      </c>
      <c r="AR408" s="59" t="s">
        <v>27</v>
      </c>
      <c r="AS408" s="59" t="s">
        <v>27</v>
      </c>
      <c r="AT408" s="59" t="s">
        <v>27</v>
      </c>
      <c r="AU408" s="59" t="s">
        <v>27</v>
      </c>
      <c r="AV408" s="59" t="s">
        <v>27</v>
      </c>
      <c r="AW408" s="64"/>
      <c r="AX408" s="62" t="s">
        <v>747</v>
      </c>
      <c r="AY408" s="62">
        <v>2.8879999999999999</v>
      </c>
      <c r="AZ408" s="62" t="str">
        <f>IF(Z408&gt;0,AY408/Z408,"")</f>
        <v/>
      </c>
      <c r="BA408" s="62">
        <f>IF(AY408&gt;0,Z408/AY408,"")</f>
        <v>0</v>
      </c>
      <c r="BB408" s="62">
        <v>2.0659999999999998</v>
      </c>
      <c r="BC408" s="62">
        <v>53</v>
      </c>
      <c r="BE408" s="62"/>
      <c r="BF408" s="64"/>
      <c r="BG408" s="64"/>
      <c r="BH408" s="120">
        <v>2.0660000000000003</v>
      </c>
    </row>
    <row r="409" spans="1:60" ht="14.25" customHeight="1" x14ac:dyDescent="0.25">
      <c r="A409" s="58">
        <v>90</v>
      </c>
      <c r="B409" s="59" t="s">
        <v>78</v>
      </c>
      <c r="C409" s="59" t="s">
        <v>26</v>
      </c>
      <c r="D409" s="59" t="s">
        <v>43</v>
      </c>
      <c r="E409" s="59"/>
      <c r="F409" s="59" t="s">
        <v>500</v>
      </c>
      <c r="G409" s="58">
        <v>59</v>
      </c>
      <c r="H409" s="58">
        <v>26</v>
      </c>
      <c r="I409" s="59" t="s">
        <v>106</v>
      </c>
      <c r="J409" s="58">
        <v>90153375</v>
      </c>
      <c r="K409" s="58">
        <v>3</v>
      </c>
      <c r="L409" s="58">
        <v>0.6</v>
      </c>
      <c r="M409" s="60">
        <v>0</v>
      </c>
      <c r="N409" s="60">
        <v>0</v>
      </c>
      <c r="O409" s="60">
        <v>0</v>
      </c>
      <c r="P409" s="60">
        <v>0</v>
      </c>
      <c r="Q409" s="60">
        <v>0</v>
      </c>
      <c r="R409" s="60">
        <v>0</v>
      </c>
      <c r="S409" s="60">
        <v>0</v>
      </c>
      <c r="T409" s="60">
        <v>0</v>
      </c>
      <c r="U409" s="60">
        <v>0</v>
      </c>
      <c r="V409" s="60">
        <v>0</v>
      </c>
      <c r="W409" s="59">
        <v>0</v>
      </c>
      <c r="X409" s="60">
        <v>0</v>
      </c>
      <c r="Y409" s="60">
        <v>0</v>
      </c>
      <c r="Z409" s="59">
        <f>SUM(M409:Y409)</f>
        <v>0</v>
      </c>
      <c r="AA409" s="59">
        <f>SUM(U409:X409)</f>
        <v>0</v>
      </c>
      <c r="AB409" t="s">
        <v>783</v>
      </c>
      <c r="AC409" s="59">
        <v>0</v>
      </c>
      <c r="AD409" s="58">
        <v>0</v>
      </c>
      <c r="AE409" s="58">
        <v>0</v>
      </c>
      <c r="AF409" s="58">
        <v>0</v>
      </c>
      <c r="AG409" s="58">
        <v>0</v>
      </c>
      <c r="AH409" s="59" t="s">
        <v>503</v>
      </c>
      <c r="AI409" s="58">
        <v>25</v>
      </c>
      <c r="AJ409" s="60"/>
      <c r="AK409" s="59" t="s">
        <v>571</v>
      </c>
      <c r="AL409" s="59">
        <f>IF(OR(NOT(ISBLANK(V409)),NOT(ISBLANK(W409)),NOT(ISBLANK(X409)),NOT(ISBLANK(Y409)),AD409=2,AD409=3),1,0)</f>
        <v>1</v>
      </c>
      <c r="AM409" s="59" t="s">
        <v>27</v>
      </c>
      <c r="AN409" s="59" t="s">
        <v>673</v>
      </c>
      <c r="AO409" s="58">
        <v>18</v>
      </c>
      <c r="AP409" s="59" t="s">
        <v>677</v>
      </c>
      <c r="AQ409" s="59" t="s">
        <v>690</v>
      </c>
      <c r="AR409" s="59" t="s">
        <v>27</v>
      </c>
      <c r="AS409" s="59" t="s">
        <v>27</v>
      </c>
      <c r="AT409" s="59" t="s">
        <v>27</v>
      </c>
      <c r="AU409" s="59" t="s">
        <v>27</v>
      </c>
      <c r="AV409" s="59" t="s">
        <v>27</v>
      </c>
      <c r="AW409" s="64"/>
      <c r="AX409" s="62" t="s">
        <v>747</v>
      </c>
      <c r="AY409" s="62">
        <v>11.664</v>
      </c>
      <c r="AZ409" s="62" t="str">
        <f>IF(Z409&gt;0,AY409/Z409,"")</f>
        <v/>
      </c>
      <c r="BA409" s="62">
        <f>IF(AY409&gt;0,Z409/AY409,"")</f>
        <v>0</v>
      </c>
      <c r="BB409" s="62">
        <v>10.939</v>
      </c>
      <c r="BC409" s="62">
        <v>177</v>
      </c>
      <c r="BE409" s="62" t="s">
        <v>783</v>
      </c>
      <c r="BF409" s="62">
        <v>1</v>
      </c>
      <c r="BG409" s="64"/>
      <c r="BH409" s="120">
        <v>10.939</v>
      </c>
    </row>
    <row r="410" spans="1:60" ht="14.25" customHeight="1" x14ac:dyDescent="0.25">
      <c r="A410" s="58">
        <v>119</v>
      </c>
      <c r="B410" s="59" t="s">
        <v>78</v>
      </c>
      <c r="C410" s="59" t="s">
        <v>28</v>
      </c>
      <c r="D410" s="59" t="s">
        <v>43</v>
      </c>
      <c r="E410" s="59"/>
      <c r="F410" s="59" t="s">
        <v>500</v>
      </c>
      <c r="G410" s="58">
        <v>59</v>
      </c>
      <c r="H410" s="58">
        <v>26</v>
      </c>
      <c r="I410" s="59" t="s">
        <v>114</v>
      </c>
      <c r="J410" s="58">
        <v>17888853</v>
      </c>
      <c r="K410" s="58">
        <v>2.3333333333333299</v>
      </c>
      <c r="L410" s="58">
        <v>0.46666666666666701</v>
      </c>
      <c r="M410" s="60">
        <v>0</v>
      </c>
      <c r="N410" s="60">
        <v>0</v>
      </c>
      <c r="O410" s="60">
        <v>0</v>
      </c>
      <c r="P410" s="60">
        <v>0</v>
      </c>
      <c r="Q410" s="60">
        <v>0</v>
      </c>
      <c r="R410" s="60">
        <v>0</v>
      </c>
      <c r="S410" s="60">
        <v>0</v>
      </c>
      <c r="T410" s="60">
        <v>0</v>
      </c>
      <c r="U410" s="60">
        <v>0</v>
      </c>
      <c r="V410" s="60">
        <v>0</v>
      </c>
      <c r="W410" s="59">
        <v>0</v>
      </c>
      <c r="X410" s="60">
        <v>0</v>
      </c>
      <c r="Y410" s="60">
        <v>0</v>
      </c>
      <c r="Z410" s="59">
        <f>SUM(M410:Y410)</f>
        <v>0</v>
      </c>
      <c r="AA410" s="59">
        <f>SUM(U410:X410)</f>
        <v>0</v>
      </c>
      <c r="AB410" t="s">
        <v>783</v>
      </c>
      <c r="AC410" s="61">
        <v>3</v>
      </c>
      <c r="AD410" s="58">
        <v>0</v>
      </c>
      <c r="AE410" s="58">
        <v>0</v>
      </c>
      <c r="AF410" s="58">
        <v>0</v>
      </c>
      <c r="AG410" s="58">
        <v>0</v>
      </c>
      <c r="AH410" s="59" t="s">
        <v>503</v>
      </c>
      <c r="AI410" s="58">
        <v>25</v>
      </c>
      <c r="AJ410" s="60"/>
      <c r="AK410" s="59" t="s">
        <v>297</v>
      </c>
      <c r="AL410" s="59">
        <f>IF(OR(NOT(ISBLANK(V410)),NOT(ISBLANK(W410)),NOT(ISBLANK(X410)),NOT(ISBLANK(Y410)),AD410=2,AD410=3),1,0)</f>
        <v>1</v>
      </c>
      <c r="AM410" s="59" t="s">
        <v>27</v>
      </c>
      <c r="AN410" s="59" t="s">
        <v>680</v>
      </c>
      <c r="AO410" s="58">
        <v>30</v>
      </c>
      <c r="AP410" s="59" t="s">
        <v>674</v>
      </c>
      <c r="AQ410" s="59" t="s">
        <v>687</v>
      </c>
      <c r="AR410" s="59" t="s">
        <v>27</v>
      </c>
      <c r="AS410" s="59" t="s">
        <v>688</v>
      </c>
      <c r="AT410" s="59" t="s">
        <v>27</v>
      </c>
      <c r="AU410" s="59" t="s">
        <v>27</v>
      </c>
      <c r="AV410" s="59" t="s">
        <v>27</v>
      </c>
      <c r="AW410" s="64"/>
      <c r="AX410" s="62" t="s">
        <v>748</v>
      </c>
      <c r="AY410" s="62">
        <v>5.1280000000000001</v>
      </c>
      <c r="AZ410" s="62" t="str">
        <f>IF(Z410&gt;0,AY410/Z410,"")</f>
        <v/>
      </c>
      <c r="BA410" s="62">
        <f>IF(AY410&gt;0,Z410/AY410,"")</f>
        <v>0</v>
      </c>
      <c r="BB410" s="62">
        <v>4.8659999999999997</v>
      </c>
      <c r="BC410" s="62">
        <v>177</v>
      </c>
      <c r="BE410" s="62" t="s">
        <v>783</v>
      </c>
      <c r="BF410" s="62">
        <v>1</v>
      </c>
      <c r="BG410" s="64"/>
      <c r="BH410" s="120">
        <v>4.8659999999999997</v>
      </c>
    </row>
    <row r="411" spans="1:60" ht="14.25" customHeight="1" x14ac:dyDescent="0.25">
      <c r="A411" s="58">
        <v>146</v>
      </c>
      <c r="B411" s="59" t="s">
        <v>78</v>
      </c>
      <c r="C411" s="59" t="s">
        <v>26</v>
      </c>
      <c r="D411" s="59" t="s">
        <v>43</v>
      </c>
      <c r="E411" s="59"/>
      <c r="F411" s="59" t="s">
        <v>500</v>
      </c>
      <c r="G411" s="58">
        <v>59</v>
      </c>
      <c r="H411" s="58">
        <v>26</v>
      </c>
      <c r="I411" s="59" t="s">
        <v>118</v>
      </c>
      <c r="J411" s="58">
        <v>10238105208</v>
      </c>
      <c r="K411" s="58">
        <v>0</v>
      </c>
      <c r="L411" s="58">
        <v>0</v>
      </c>
      <c r="M411" s="58">
        <v>2</v>
      </c>
      <c r="N411" s="60">
        <v>0</v>
      </c>
      <c r="O411" s="60">
        <v>0</v>
      </c>
      <c r="P411" s="58">
        <v>5</v>
      </c>
      <c r="Q411" s="58">
        <v>2</v>
      </c>
      <c r="R411" s="60">
        <v>0</v>
      </c>
      <c r="S411" s="58">
        <v>2</v>
      </c>
      <c r="T411" s="60">
        <v>0</v>
      </c>
      <c r="U411" s="58">
        <v>1</v>
      </c>
      <c r="V411" s="58">
        <v>1</v>
      </c>
      <c r="W411" s="59">
        <v>0</v>
      </c>
      <c r="X411" s="60">
        <v>0</v>
      </c>
      <c r="Y411" s="58">
        <v>2</v>
      </c>
      <c r="Z411" s="59">
        <f>SUM(M411:Y411)</f>
        <v>15</v>
      </c>
      <c r="AA411" s="59">
        <f>SUM(U411:X411)</f>
        <v>2</v>
      </c>
      <c r="AC411" s="61">
        <v>2</v>
      </c>
      <c r="AD411" s="58">
        <v>3</v>
      </c>
      <c r="AE411" s="58">
        <v>3</v>
      </c>
      <c r="AF411" s="58">
        <v>0</v>
      </c>
      <c r="AG411" s="58">
        <v>8</v>
      </c>
      <c r="AH411" s="59" t="s">
        <v>572</v>
      </c>
      <c r="AI411" s="58">
        <v>24</v>
      </c>
      <c r="AJ411" s="60"/>
      <c r="AK411" s="59" t="s">
        <v>573</v>
      </c>
      <c r="AL411" s="59">
        <f>IF(OR(NOT(ISBLANK(V411)),NOT(ISBLANK(W411)),NOT(ISBLANK(X411)),NOT(ISBLANK(Y411)),AD411=2,AD411=3),1,0)</f>
        <v>1</v>
      </c>
      <c r="AM411" s="59" t="s">
        <v>27</v>
      </c>
      <c r="AN411" s="59" t="s">
        <v>673</v>
      </c>
      <c r="AO411" s="58">
        <v>29</v>
      </c>
      <c r="AP411" s="59" t="s">
        <v>677</v>
      </c>
      <c r="AQ411" s="59" t="s">
        <v>691</v>
      </c>
      <c r="AR411" s="59" t="s">
        <v>27</v>
      </c>
      <c r="AS411" s="59" t="s">
        <v>27</v>
      </c>
      <c r="AT411" s="59" t="s">
        <v>692</v>
      </c>
      <c r="AU411" s="59" t="s">
        <v>27</v>
      </c>
      <c r="AV411" s="59" t="s">
        <v>27</v>
      </c>
      <c r="AW411" s="64"/>
      <c r="AX411" s="62" t="s">
        <v>746</v>
      </c>
      <c r="AY411" s="62">
        <v>6.2190000000000003</v>
      </c>
      <c r="AZ411" s="62">
        <f>IF(Z411&gt;0,AY411/Z411,"")</f>
        <v>0.41460000000000002</v>
      </c>
      <c r="BA411" s="62">
        <f>IF(AY411&gt;0,Z411/AY411,"")</f>
        <v>2.4119633381572601</v>
      </c>
      <c r="BB411" s="62"/>
      <c r="BC411" s="62">
        <v>118</v>
      </c>
      <c r="BD411">
        <v>1.2687427912341407E-2</v>
      </c>
      <c r="BE411" s="62"/>
      <c r="BF411" s="64"/>
      <c r="BG411" s="64"/>
      <c r="BH411" s="120"/>
    </row>
    <row r="412" spans="1:60" ht="14.25" customHeight="1" x14ac:dyDescent="0.25">
      <c r="A412" s="58">
        <v>148</v>
      </c>
      <c r="B412" s="59" t="s">
        <v>78</v>
      </c>
      <c r="C412" s="59" t="s">
        <v>26</v>
      </c>
      <c r="D412" s="59" t="s">
        <v>43</v>
      </c>
      <c r="E412" s="59"/>
      <c r="F412" s="59" t="s">
        <v>500</v>
      </c>
      <c r="G412" s="58">
        <v>59</v>
      </c>
      <c r="H412" s="58">
        <v>26</v>
      </c>
      <c r="I412" s="59" t="s">
        <v>111</v>
      </c>
      <c r="J412" s="58">
        <v>134763219</v>
      </c>
      <c r="K412" s="58">
        <v>0</v>
      </c>
      <c r="L412" s="58">
        <v>0</v>
      </c>
      <c r="M412" s="58">
        <v>27</v>
      </c>
      <c r="N412" s="58">
        <v>1</v>
      </c>
      <c r="O412" s="58">
        <v>14</v>
      </c>
      <c r="P412" s="58">
        <v>44</v>
      </c>
      <c r="Q412" s="58">
        <v>16</v>
      </c>
      <c r="R412" s="60">
        <v>0</v>
      </c>
      <c r="S412" s="58">
        <v>16</v>
      </c>
      <c r="T412" s="60">
        <v>0</v>
      </c>
      <c r="U412" s="58">
        <v>8</v>
      </c>
      <c r="V412" s="58">
        <v>13.5</v>
      </c>
      <c r="W412" s="59">
        <v>0</v>
      </c>
      <c r="X412" s="58">
        <v>5.5</v>
      </c>
      <c r="Y412" s="58">
        <v>27</v>
      </c>
      <c r="Z412" s="59">
        <f>SUM(M412:Y412)</f>
        <v>172</v>
      </c>
      <c r="AA412" s="59">
        <f>SUM(U412:X412)</f>
        <v>27</v>
      </c>
      <c r="AC412" s="59">
        <v>0</v>
      </c>
      <c r="AD412" s="58">
        <v>23</v>
      </c>
      <c r="AE412" s="58">
        <v>15</v>
      </c>
      <c r="AF412" s="58">
        <v>4</v>
      </c>
      <c r="AG412" s="58">
        <v>70</v>
      </c>
      <c r="AH412" s="59" t="s">
        <v>112</v>
      </c>
      <c r="AI412" s="58">
        <v>1</v>
      </c>
      <c r="AJ412" s="60"/>
      <c r="AK412" s="59" t="s">
        <v>574</v>
      </c>
      <c r="AL412" s="59">
        <f>IF(OR(NOT(ISBLANK(V412)),NOT(ISBLANK(W412)),NOT(ISBLANK(X412)),NOT(ISBLANK(Y412)),AD412=2,AD412=3),1,0)</f>
        <v>1</v>
      </c>
      <c r="AM412" s="59" t="s">
        <v>27</v>
      </c>
      <c r="AN412" s="59" t="s">
        <v>673</v>
      </c>
      <c r="AO412" s="58">
        <v>23</v>
      </c>
      <c r="AP412" s="59" t="s">
        <v>677</v>
      </c>
      <c r="AQ412" s="59" t="s">
        <v>691</v>
      </c>
      <c r="AR412" s="59" t="s">
        <v>27</v>
      </c>
      <c r="AS412" s="59" t="s">
        <v>27</v>
      </c>
      <c r="AT412" s="59" t="s">
        <v>27</v>
      </c>
      <c r="AU412" s="59" t="s">
        <v>27</v>
      </c>
      <c r="AV412" s="59" t="s">
        <v>27</v>
      </c>
      <c r="AW412" s="64"/>
      <c r="AX412" s="62" t="s">
        <v>747</v>
      </c>
      <c r="AY412" s="62">
        <v>21.661000000000001</v>
      </c>
      <c r="AZ412" s="62">
        <f>IF(Z412&gt;0,AY412/Z412,"")</f>
        <v>0.1259360465116279</v>
      </c>
      <c r="BA412" s="62">
        <f>IF(AY412&gt;0,Z412/AY412,"")</f>
        <v>7.9405382946309029</v>
      </c>
      <c r="BB412" s="62"/>
      <c r="BC412" s="62">
        <v>177</v>
      </c>
      <c r="BD412">
        <v>0.6620534658149988</v>
      </c>
      <c r="BE412" s="62"/>
      <c r="BF412" s="64"/>
      <c r="BG412" s="64"/>
      <c r="BH412" s="120"/>
    </row>
    <row r="413" spans="1:60" ht="14.25" customHeight="1" x14ac:dyDescent="0.25">
      <c r="A413" s="58">
        <v>164</v>
      </c>
      <c r="B413" s="59" t="s">
        <v>78</v>
      </c>
      <c r="C413" s="59" t="s">
        <v>26</v>
      </c>
      <c r="D413" s="59" t="s">
        <v>43</v>
      </c>
      <c r="E413" s="59"/>
      <c r="F413" s="59" t="s">
        <v>500</v>
      </c>
      <c r="G413" s="58">
        <v>59</v>
      </c>
      <c r="H413" s="58">
        <v>26</v>
      </c>
      <c r="I413" s="59" t="s">
        <v>121</v>
      </c>
      <c r="J413" s="58">
        <v>8870124178</v>
      </c>
      <c r="K413" s="58">
        <v>3</v>
      </c>
      <c r="L413" s="58">
        <v>0.6</v>
      </c>
      <c r="M413" s="60">
        <v>0</v>
      </c>
      <c r="N413" s="60">
        <v>0</v>
      </c>
      <c r="O413" s="60">
        <v>0</v>
      </c>
      <c r="P413" s="60">
        <v>0</v>
      </c>
      <c r="Q413" s="60">
        <v>0</v>
      </c>
      <c r="R413" s="60">
        <v>0</v>
      </c>
      <c r="S413" s="60">
        <v>0</v>
      </c>
      <c r="T413" s="60">
        <v>0</v>
      </c>
      <c r="U413" s="60">
        <v>0</v>
      </c>
      <c r="V413" s="60">
        <v>0</v>
      </c>
      <c r="W413" s="59">
        <v>0</v>
      </c>
      <c r="X413" s="60">
        <v>0</v>
      </c>
      <c r="Y413" s="60">
        <v>0</v>
      </c>
      <c r="Z413" s="59">
        <f>SUM(M413:Y413)</f>
        <v>0</v>
      </c>
      <c r="AA413" s="59">
        <f>SUM(U413:X413)</f>
        <v>0</v>
      </c>
      <c r="AB413" t="s">
        <v>783</v>
      </c>
      <c r="AC413" s="61">
        <v>3</v>
      </c>
      <c r="AD413" s="58">
        <v>0</v>
      </c>
      <c r="AE413" s="58">
        <v>0</v>
      </c>
      <c r="AF413" s="58">
        <v>0</v>
      </c>
      <c r="AG413" s="58">
        <v>0</v>
      </c>
      <c r="AH413" s="59" t="s">
        <v>503</v>
      </c>
      <c r="AI413" s="58">
        <v>25</v>
      </c>
      <c r="AJ413" s="60"/>
      <c r="AK413" s="59" t="s">
        <v>575</v>
      </c>
      <c r="AL413" s="59">
        <f>IF(OR(NOT(ISBLANK(V413)),NOT(ISBLANK(W413)),NOT(ISBLANK(X413)),NOT(ISBLANK(Y413)),AD413=2,AD413=3),1,0)</f>
        <v>1</v>
      </c>
      <c r="AM413" s="59" t="s">
        <v>27</v>
      </c>
      <c r="AN413" s="59" t="s">
        <v>673</v>
      </c>
      <c r="AO413" s="58">
        <v>21</v>
      </c>
      <c r="AP413" s="59" t="s">
        <v>677</v>
      </c>
      <c r="AQ413" s="59" t="s">
        <v>693</v>
      </c>
      <c r="AR413" s="59" t="s">
        <v>27</v>
      </c>
      <c r="AS413" s="59" t="s">
        <v>27</v>
      </c>
      <c r="AT413" s="59" t="s">
        <v>27</v>
      </c>
      <c r="AU413" s="59" t="s">
        <v>27</v>
      </c>
      <c r="AV413" s="59" t="s">
        <v>27</v>
      </c>
      <c r="AW413" s="64"/>
      <c r="AX413" s="62" t="s">
        <v>747</v>
      </c>
      <c r="AY413" s="62">
        <v>6.5270000000000001</v>
      </c>
      <c r="AZ413" s="62" t="str">
        <f>IF(Z413&gt;0,AY413/Z413,"")</f>
        <v/>
      </c>
      <c r="BA413" s="62">
        <f>IF(AY413&gt;0,Z413/AY413,"")</f>
        <v>0</v>
      </c>
      <c r="BB413" s="62">
        <v>5.6139999999999999</v>
      </c>
      <c r="BC413" s="62">
        <v>59</v>
      </c>
      <c r="BE413" s="62" t="s">
        <v>783</v>
      </c>
      <c r="BF413" s="62">
        <v>1</v>
      </c>
      <c r="BG413" s="64"/>
      <c r="BH413" s="120">
        <v>5.6139999999999999</v>
      </c>
    </row>
    <row r="414" spans="1:60" ht="14.25" customHeight="1" x14ac:dyDescent="0.25">
      <c r="A414" s="58">
        <v>181</v>
      </c>
      <c r="B414" s="59" t="s">
        <v>78</v>
      </c>
      <c r="C414" s="59" t="s">
        <v>28</v>
      </c>
      <c r="D414" s="59" t="s">
        <v>43</v>
      </c>
      <c r="E414" s="59"/>
      <c r="F414" s="59" t="s">
        <v>500</v>
      </c>
      <c r="G414" s="58">
        <v>59</v>
      </c>
      <c r="H414" s="58">
        <v>26</v>
      </c>
      <c r="I414" s="59" t="s">
        <v>122</v>
      </c>
      <c r="J414" s="58">
        <v>10184154</v>
      </c>
      <c r="K414" s="58">
        <v>2.4666666666666699</v>
      </c>
      <c r="L414" s="58">
        <v>0.49333333333333301</v>
      </c>
      <c r="M414" s="60">
        <v>0</v>
      </c>
      <c r="N414" s="60">
        <v>0</v>
      </c>
      <c r="O414" s="60">
        <v>0</v>
      </c>
      <c r="P414" s="60">
        <v>0</v>
      </c>
      <c r="Q414" s="60">
        <v>0</v>
      </c>
      <c r="R414" s="60">
        <v>0</v>
      </c>
      <c r="S414" s="60">
        <v>0</v>
      </c>
      <c r="T414" s="60">
        <v>0</v>
      </c>
      <c r="U414" s="60">
        <v>0</v>
      </c>
      <c r="V414" s="60">
        <v>0</v>
      </c>
      <c r="W414" s="59">
        <v>0</v>
      </c>
      <c r="X414" s="60">
        <v>0</v>
      </c>
      <c r="Y414" s="60">
        <v>0</v>
      </c>
      <c r="Z414" s="59">
        <f>SUM(M414:Y414)</f>
        <v>0</v>
      </c>
      <c r="AA414" s="59">
        <f>SUM(U414:X414)</f>
        <v>0</v>
      </c>
      <c r="AB414" t="s">
        <v>783</v>
      </c>
      <c r="AC414" s="59">
        <v>0</v>
      </c>
      <c r="AD414" s="58">
        <v>0</v>
      </c>
      <c r="AE414" s="58">
        <v>0</v>
      </c>
      <c r="AF414" s="58">
        <v>0</v>
      </c>
      <c r="AG414" s="58">
        <v>0</v>
      </c>
      <c r="AH414" s="59" t="s">
        <v>503</v>
      </c>
      <c r="AI414" s="58">
        <v>25</v>
      </c>
      <c r="AJ414" s="60"/>
      <c r="AK414" s="59" t="s">
        <v>576</v>
      </c>
      <c r="AL414" s="59">
        <f>IF(OR(NOT(ISBLANK(V414)),NOT(ISBLANK(W414)),NOT(ISBLANK(X414)),NOT(ISBLANK(Y414)),AD414=2,AD414=3),1,0)</f>
        <v>1</v>
      </c>
      <c r="AM414" s="59" t="s">
        <v>27</v>
      </c>
      <c r="AN414" s="59" t="s">
        <v>680</v>
      </c>
      <c r="AO414" s="58">
        <v>25</v>
      </c>
      <c r="AP414" s="59" t="s">
        <v>677</v>
      </c>
      <c r="AQ414" s="59" t="s">
        <v>694</v>
      </c>
      <c r="AR414" s="59" t="s">
        <v>27</v>
      </c>
      <c r="AS414" s="59" t="s">
        <v>27</v>
      </c>
      <c r="AT414" s="59" t="s">
        <v>692</v>
      </c>
      <c r="AU414" s="59" t="s">
        <v>27</v>
      </c>
      <c r="AV414" s="59" t="s">
        <v>27</v>
      </c>
      <c r="AW414" s="64"/>
      <c r="AX414" s="62" t="s">
        <v>746</v>
      </c>
      <c r="AY414" s="62">
        <v>10.972</v>
      </c>
      <c r="AZ414" s="62" t="str">
        <f>IF(Z414&gt;0,AY414/Z414,"")</f>
        <v/>
      </c>
      <c r="BA414" s="62">
        <f>IF(AY414&gt;0,Z414/AY414,"")</f>
        <v>0</v>
      </c>
      <c r="BB414" s="62">
        <v>10.15</v>
      </c>
      <c r="BC414" s="62">
        <v>177</v>
      </c>
      <c r="BE414" s="62"/>
      <c r="BF414" s="64"/>
      <c r="BG414" s="64"/>
      <c r="BH414" s="120">
        <v>3.0210000000000004</v>
      </c>
    </row>
    <row r="415" spans="1:60" ht="14.25" customHeight="1" x14ac:dyDescent="0.25">
      <c r="A415" s="58">
        <v>196</v>
      </c>
      <c r="B415" s="59" t="s">
        <v>78</v>
      </c>
      <c r="C415" s="59" t="s">
        <v>26</v>
      </c>
      <c r="D415" s="59" t="s">
        <v>43</v>
      </c>
      <c r="E415" s="59"/>
      <c r="F415" s="59" t="s">
        <v>500</v>
      </c>
      <c r="G415" s="58">
        <v>59</v>
      </c>
      <c r="H415" s="58">
        <v>26</v>
      </c>
      <c r="I415" s="59" t="s">
        <v>124</v>
      </c>
      <c r="J415" s="58">
        <v>1391113645</v>
      </c>
      <c r="K415" s="58">
        <v>3</v>
      </c>
      <c r="L415" s="58">
        <v>0.6</v>
      </c>
      <c r="M415" s="60">
        <v>0</v>
      </c>
      <c r="N415" s="60">
        <v>0</v>
      </c>
      <c r="O415" s="60">
        <v>0</v>
      </c>
      <c r="P415" s="60">
        <v>0</v>
      </c>
      <c r="Q415" s="60">
        <v>0</v>
      </c>
      <c r="R415" s="60">
        <v>0</v>
      </c>
      <c r="S415" s="60">
        <v>0</v>
      </c>
      <c r="T415" s="60">
        <v>0</v>
      </c>
      <c r="U415" s="60">
        <v>0</v>
      </c>
      <c r="V415" s="60">
        <v>0</v>
      </c>
      <c r="W415" s="59">
        <v>0</v>
      </c>
      <c r="X415" s="60">
        <v>0</v>
      </c>
      <c r="Y415" s="60">
        <v>0</v>
      </c>
      <c r="Z415" s="59">
        <f>SUM(M415:Y415)</f>
        <v>0</v>
      </c>
      <c r="AA415" s="59">
        <f>SUM(U415:X415)</f>
        <v>0</v>
      </c>
      <c r="AB415" t="s">
        <v>783</v>
      </c>
      <c r="AC415" s="59">
        <v>0</v>
      </c>
      <c r="AD415" s="58">
        <v>0</v>
      </c>
      <c r="AE415" s="58">
        <v>0</v>
      </c>
      <c r="AF415" s="58">
        <v>0</v>
      </c>
      <c r="AG415" s="58">
        <v>0</v>
      </c>
      <c r="AH415" s="59" t="s">
        <v>503</v>
      </c>
      <c r="AI415" s="58">
        <v>25</v>
      </c>
      <c r="AJ415" s="60"/>
      <c r="AK415" s="59" t="s">
        <v>577</v>
      </c>
      <c r="AL415" s="59">
        <f>IF(OR(NOT(ISBLANK(V415)),NOT(ISBLANK(W415)),NOT(ISBLANK(X415)),NOT(ISBLANK(Y415)),AD415=2,AD415=3),1,0)</f>
        <v>1</v>
      </c>
      <c r="AM415" s="59" t="s">
        <v>27</v>
      </c>
      <c r="AN415" s="59" t="s">
        <v>680</v>
      </c>
      <c r="AO415" s="58">
        <v>24</v>
      </c>
      <c r="AP415" s="59" t="s">
        <v>677</v>
      </c>
      <c r="AQ415" s="59" t="s">
        <v>691</v>
      </c>
      <c r="AR415" s="59" t="s">
        <v>695</v>
      </c>
      <c r="AS415" s="59" t="s">
        <v>27</v>
      </c>
      <c r="AT415" s="59" t="s">
        <v>692</v>
      </c>
      <c r="AU415" s="59" t="s">
        <v>695</v>
      </c>
      <c r="AV415" s="59" t="s">
        <v>27</v>
      </c>
      <c r="AW415" s="64"/>
      <c r="AX415" s="62" t="s">
        <v>746</v>
      </c>
      <c r="AY415" s="62">
        <v>8.1650000000000009</v>
      </c>
      <c r="AZ415" s="62" t="str">
        <f>IF(Z415&gt;0,AY415/Z415,"")</f>
        <v/>
      </c>
      <c r="BA415" s="62">
        <f>IF(AY415&gt;0,Z415/AY415,"")</f>
        <v>0</v>
      </c>
      <c r="BB415" s="62">
        <v>5.7250000000000005</v>
      </c>
      <c r="BC415" s="62">
        <v>59</v>
      </c>
      <c r="BE415" s="62" t="s">
        <v>783</v>
      </c>
      <c r="BF415" s="62">
        <v>1</v>
      </c>
      <c r="BG415" s="64"/>
      <c r="BH415" s="120">
        <v>5.7249999999999996</v>
      </c>
    </row>
    <row r="416" spans="1:60" ht="14.25" customHeight="1" x14ac:dyDescent="0.25">
      <c r="A416" s="58">
        <v>212</v>
      </c>
      <c r="B416" s="59" t="s">
        <v>78</v>
      </c>
      <c r="C416" s="59" t="s">
        <v>26</v>
      </c>
      <c r="D416" s="59" t="s">
        <v>43</v>
      </c>
      <c r="E416" s="59"/>
      <c r="F416" s="59" t="s">
        <v>500</v>
      </c>
      <c r="G416" s="58">
        <v>59</v>
      </c>
      <c r="H416" s="58">
        <v>26</v>
      </c>
      <c r="I416" s="59" t="s">
        <v>126</v>
      </c>
      <c r="J416" s="58">
        <v>8916155192</v>
      </c>
      <c r="K416" s="58">
        <v>3</v>
      </c>
      <c r="L416" s="58">
        <v>0.6</v>
      </c>
      <c r="M416" s="60">
        <v>0</v>
      </c>
      <c r="N416" s="60">
        <v>0</v>
      </c>
      <c r="O416" s="60">
        <v>0</v>
      </c>
      <c r="P416" s="60">
        <v>0</v>
      </c>
      <c r="Q416" s="60">
        <v>0</v>
      </c>
      <c r="R416" s="60">
        <v>0</v>
      </c>
      <c r="S416" s="60">
        <v>0</v>
      </c>
      <c r="T416" s="60">
        <v>0</v>
      </c>
      <c r="U416" s="60">
        <v>0</v>
      </c>
      <c r="V416" s="60">
        <v>0</v>
      </c>
      <c r="W416" s="59">
        <v>0</v>
      </c>
      <c r="X416" s="60">
        <v>0</v>
      </c>
      <c r="Y416" s="60">
        <v>0</v>
      </c>
      <c r="Z416" s="59">
        <f>SUM(M416:Y416)</f>
        <v>0</v>
      </c>
      <c r="AA416" s="59">
        <f>SUM(U416:X416)</f>
        <v>0</v>
      </c>
      <c r="AB416" t="s">
        <v>783</v>
      </c>
      <c r="AC416" s="59">
        <v>0</v>
      </c>
      <c r="AD416" s="58">
        <v>0</v>
      </c>
      <c r="AE416" s="58">
        <v>0</v>
      </c>
      <c r="AF416" s="58">
        <v>0</v>
      </c>
      <c r="AG416" s="58">
        <v>0</v>
      </c>
      <c r="AH416" s="59" t="s">
        <v>503</v>
      </c>
      <c r="AI416" s="58">
        <v>25</v>
      </c>
      <c r="AJ416" s="60"/>
      <c r="AK416" s="59" t="s">
        <v>486</v>
      </c>
      <c r="AL416" s="59">
        <f>IF(OR(NOT(ISBLANK(V416)),NOT(ISBLANK(W416)),NOT(ISBLANK(X416)),NOT(ISBLANK(Y416)),AD416=2,AD416=3),1,0)</f>
        <v>1</v>
      </c>
      <c r="AM416" s="59" t="s">
        <v>27</v>
      </c>
      <c r="AN416" s="59" t="s">
        <v>680</v>
      </c>
      <c r="AO416" s="58">
        <v>30</v>
      </c>
      <c r="AP416" s="59" t="s">
        <v>677</v>
      </c>
      <c r="AQ416" s="59" t="s">
        <v>697</v>
      </c>
      <c r="AR416" s="59" t="s">
        <v>27</v>
      </c>
      <c r="AS416" s="59" t="s">
        <v>27</v>
      </c>
      <c r="AT416" s="59" t="s">
        <v>27</v>
      </c>
      <c r="AU416" s="59" t="s">
        <v>27</v>
      </c>
      <c r="AV416" s="59" t="s">
        <v>27</v>
      </c>
      <c r="AW416" s="64"/>
      <c r="AX416" s="62" t="s">
        <v>747</v>
      </c>
      <c r="AY416" s="62">
        <v>17.908000000000001</v>
      </c>
      <c r="AZ416" s="62" t="str">
        <f>IF(Z416&gt;0,AY416/Z416,"")</f>
        <v/>
      </c>
      <c r="BA416" s="62">
        <f>IF(AY416&gt;0,Z416/AY416,"")</f>
        <v>0</v>
      </c>
      <c r="BB416" s="62">
        <v>16.79</v>
      </c>
      <c r="BC416" s="62">
        <v>118</v>
      </c>
      <c r="BE416" s="62"/>
      <c r="BF416" s="64"/>
      <c r="BG416" s="64"/>
      <c r="BH416" s="120">
        <v>16.79</v>
      </c>
    </row>
    <row r="417" spans="1:60" ht="14.25" customHeight="1" x14ac:dyDescent="0.25">
      <c r="A417" s="58">
        <v>228</v>
      </c>
      <c r="B417" s="59" t="s">
        <v>78</v>
      </c>
      <c r="C417" s="59" t="s">
        <v>26</v>
      </c>
      <c r="D417" s="59" t="s">
        <v>43</v>
      </c>
      <c r="E417" s="59"/>
      <c r="F417" s="59" t="s">
        <v>500</v>
      </c>
      <c r="G417" s="58">
        <v>59</v>
      </c>
      <c r="H417" s="58">
        <v>26</v>
      </c>
      <c r="I417" s="59" t="s">
        <v>128</v>
      </c>
      <c r="J417" s="58">
        <v>9591208203</v>
      </c>
      <c r="K417" s="58">
        <v>3</v>
      </c>
      <c r="L417" s="58">
        <v>0.6</v>
      </c>
      <c r="M417" s="58">
        <v>7</v>
      </c>
      <c r="N417" s="60">
        <v>0</v>
      </c>
      <c r="O417" s="60">
        <v>0</v>
      </c>
      <c r="P417" s="58">
        <v>16</v>
      </c>
      <c r="Q417" s="58">
        <v>9</v>
      </c>
      <c r="R417" s="60">
        <v>0</v>
      </c>
      <c r="S417" s="58">
        <v>9</v>
      </c>
      <c r="T417" s="60">
        <v>0</v>
      </c>
      <c r="U417" s="58">
        <v>3</v>
      </c>
      <c r="V417" s="58">
        <v>2</v>
      </c>
      <c r="W417" s="59">
        <v>0</v>
      </c>
      <c r="X417" s="58">
        <v>2</v>
      </c>
      <c r="Y417" s="58">
        <v>7</v>
      </c>
      <c r="Z417" s="59">
        <f>SUM(M417:Y417)</f>
        <v>55</v>
      </c>
      <c r="AA417" s="59">
        <f>SUM(U417:X417)</f>
        <v>7</v>
      </c>
      <c r="AB417" t="s">
        <v>783</v>
      </c>
      <c r="AC417" s="59">
        <v>0</v>
      </c>
      <c r="AD417" s="58">
        <v>8</v>
      </c>
      <c r="AE417" s="58">
        <v>3</v>
      </c>
      <c r="AF417" s="58">
        <v>0</v>
      </c>
      <c r="AG417" s="58">
        <v>15</v>
      </c>
      <c r="AH417" s="59" t="s">
        <v>503</v>
      </c>
      <c r="AI417" s="58">
        <v>25</v>
      </c>
      <c r="AJ417" s="60"/>
      <c r="AK417" s="59" t="s">
        <v>578</v>
      </c>
      <c r="AL417" s="59">
        <f>IF(OR(NOT(ISBLANK(V417)),NOT(ISBLANK(W417)),NOT(ISBLANK(X417)),NOT(ISBLANK(Y417)),AD417=2,AD417=3),1,0)</f>
        <v>1</v>
      </c>
      <c r="AM417" s="59" t="s">
        <v>27</v>
      </c>
      <c r="AN417" s="59" t="s">
        <v>680</v>
      </c>
      <c r="AO417" s="58">
        <v>33</v>
      </c>
      <c r="AP417" s="59" t="s">
        <v>677</v>
      </c>
      <c r="AQ417" s="59" t="s">
        <v>698</v>
      </c>
      <c r="AR417" s="59" t="s">
        <v>27</v>
      </c>
      <c r="AS417" s="59" t="s">
        <v>699</v>
      </c>
      <c r="AT417" s="59" t="s">
        <v>27</v>
      </c>
      <c r="AU417" s="59" t="s">
        <v>27</v>
      </c>
      <c r="AV417" s="59" t="s">
        <v>27</v>
      </c>
      <c r="AW417" s="64"/>
      <c r="AX417" s="62" t="s">
        <v>748</v>
      </c>
      <c r="AY417" s="62">
        <v>12.265000000000001</v>
      </c>
      <c r="AZ417" s="62">
        <f>IF(Z417&gt;0,AY417/Z417,"")</f>
        <v>0.223</v>
      </c>
      <c r="BA417" s="62">
        <f>IF(AY417&gt;0,Z417/AY417,"")</f>
        <v>4.4843049327354256</v>
      </c>
      <c r="BB417" s="62">
        <v>10.105</v>
      </c>
      <c r="BC417" s="62">
        <v>59</v>
      </c>
      <c r="BD417">
        <v>0.44828722002635046</v>
      </c>
      <c r="BE417" s="62"/>
      <c r="BF417" s="64"/>
      <c r="BG417" s="64"/>
      <c r="BH417" s="120">
        <v>10.105</v>
      </c>
    </row>
    <row r="418" spans="1:60" ht="14.25" customHeight="1" x14ac:dyDescent="0.25">
      <c r="A418" s="58">
        <v>245</v>
      </c>
      <c r="B418" s="59" t="s">
        <v>78</v>
      </c>
      <c r="C418" s="59" t="s">
        <v>26</v>
      </c>
      <c r="D418" s="59" t="s">
        <v>43</v>
      </c>
      <c r="E418" s="59"/>
      <c r="F418" s="59" t="s">
        <v>500</v>
      </c>
      <c r="G418" s="58">
        <v>59</v>
      </c>
      <c r="H418" s="58">
        <v>26</v>
      </c>
      <c r="I418" s="59" t="s">
        <v>130</v>
      </c>
      <c r="J418" s="58">
        <v>3712062108</v>
      </c>
      <c r="K418" s="58">
        <v>2.9285714285714302</v>
      </c>
      <c r="L418" s="58">
        <v>0.58571428571428596</v>
      </c>
      <c r="M418" s="58">
        <v>4</v>
      </c>
      <c r="N418" s="60">
        <v>0</v>
      </c>
      <c r="O418" s="60">
        <v>0</v>
      </c>
      <c r="P418" s="58">
        <v>12</v>
      </c>
      <c r="Q418" s="58">
        <v>8</v>
      </c>
      <c r="R418" s="60">
        <v>0</v>
      </c>
      <c r="S418" s="58">
        <v>8</v>
      </c>
      <c r="T418" s="60">
        <v>0</v>
      </c>
      <c r="U418" s="58">
        <v>1</v>
      </c>
      <c r="V418" s="58">
        <v>2</v>
      </c>
      <c r="W418" s="59">
        <v>0</v>
      </c>
      <c r="X418" s="58">
        <v>1</v>
      </c>
      <c r="Y418" s="58">
        <v>4</v>
      </c>
      <c r="Z418" s="59">
        <f>SUM(M418:Y418)</f>
        <v>40</v>
      </c>
      <c r="AA418" s="59">
        <f>SUM(U418:X418)</f>
        <v>4</v>
      </c>
      <c r="AB418" t="s">
        <v>782</v>
      </c>
      <c r="AC418" s="59">
        <v>0</v>
      </c>
      <c r="AD418" s="58">
        <v>8</v>
      </c>
      <c r="AE418" s="58">
        <v>12</v>
      </c>
      <c r="AF418" s="58">
        <v>2</v>
      </c>
      <c r="AG418" s="58">
        <v>24</v>
      </c>
      <c r="AH418" s="59" t="s">
        <v>503</v>
      </c>
      <c r="AI418" s="58">
        <v>25</v>
      </c>
      <c r="AJ418" s="60"/>
      <c r="AK418" s="59" t="s">
        <v>579</v>
      </c>
      <c r="AL418" s="59">
        <f>IF(OR(NOT(ISBLANK(V418)),NOT(ISBLANK(W418)),NOT(ISBLANK(X418)),NOT(ISBLANK(Y418)),AD418=2,AD418=3),1,0)</f>
        <v>1</v>
      </c>
      <c r="AM418" s="59" t="s">
        <v>27</v>
      </c>
      <c r="AN418" s="59" t="s">
        <v>680</v>
      </c>
      <c r="AO418" s="58">
        <v>28</v>
      </c>
      <c r="AP418" s="59" t="s">
        <v>677</v>
      </c>
      <c r="AQ418" s="59" t="s">
        <v>700</v>
      </c>
      <c r="AR418" s="59" t="s">
        <v>695</v>
      </c>
      <c r="AS418" s="59" t="s">
        <v>701</v>
      </c>
      <c r="AT418" s="59" t="s">
        <v>27</v>
      </c>
      <c r="AU418" s="59" t="s">
        <v>27</v>
      </c>
      <c r="AV418" s="59" t="s">
        <v>27</v>
      </c>
      <c r="AW418" s="64"/>
      <c r="AX418" s="62" t="s">
        <v>748</v>
      </c>
      <c r="AY418" s="62">
        <v>9.5470000000000006</v>
      </c>
      <c r="AZ418" s="62">
        <f>IF(Z418&gt;0,AY418/Z418,"")</f>
        <v>0.23867500000000003</v>
      </c>
      <c r="BA418" s="62">
        <f>IF(AY418&gt;0,Z418/AY418,"")</f>
        <v>4.1897978422541113</v>
      </c>
      <c r="BB418" s="62">
        <v>8.109</v>
      </c>
      <c r="BC418" s="62">
        <v>0</v>
      </c>
      <c r="BD418">
        <v>0.50697084917617241</v>
      </c>
      <c r="BE418" s="62"/>
      <c r="BF418" s="64"/>
      <c r="BG418" s="64"/>
      <c r="BH418" s="120">
        <v>8.109</v>
      </c>
    </row>
    <row r="419" spans="1:60" ht="14.25" customHeight="1" x14ac:dyDescent="0.25">
      <c r="A419" s="58">
        <v>261</v>
      </c>
      <c r="B419" s="59" t="s">
        <v>78</v>
      </c>
      <c r="C419" s="59" t="s">
        <v>26</v>
      </c>
      <c r="D419" s="59" t="s">
        <v>43</v>
      </c>
      <c r="E419" s="59"/>
      <c r="F419" s="59" t="s">
        <v>500</v>
      </c>
      <c r="G419" s="58">
        <v>59</v>
      </c>
      <c r="H419" s="58">
        <v>26</v>
      </c>
      <c r="I419" s="59" t="s">
        <v>130</v>
      </c>
      <c r="J419" s="58">
        <v>3712062108</v>
      </c>
      <c r="K419" s="58">
        <v>2.9285714285714302</v>
      </c>
      <c r="L419" s="58">
        <v>0.58571428571428596</v>
      </c>
      <c r="M419" s="60">
        <v>0</v>
      </c>
      <c r="N419" s="60">
        <v>0</v>
      </c>
      <c r="O419" s="60">
        <v>0</v>
      </c>
      <c r="P419" s="60">
        <v>0</v>
      </c>
      <c r="Q419" s="60">
        <v>0</v>
      </c>
      <c r="R419" s="60">
        <v>0</v>
      </c>
      <c r="S419" s="60">
        <v>0</v>
      </c>
      <c r="T419" s="60">
        <v>0</v>
      </c>
      <c r="U419" s="60">
        <v>0</v>
      </c>
      <c r="V419" s="60">
        <v>0</v>
      </c>
      <c r="W419" s="59">
        <v>0</v>
      </c>
      <c r="X419" s="60">
        <v>0</v>
      </c>
      <c r="Y419" s="60">
        <v>0</v>
      </c>
      <c r="Z419" s="59">
        <f>SUM(M419:Y419)</f>
        <v>0</v>
      </c>
      <c r="AA419" s="59">
        <f>SUM(U419:X419)</f>
        <v>0</v>
      </c>
      <c r="AB419" t="s">
        <v>782</v>
      </c>
      <c r="AC419" s="61">
        <v>3</v>
      </c>
      <c r="AD419" s="58">
        <v>0</v>
      </c>
      <c r="AE419" s="58">
        <v>0</v>
      </c>
      <c r="AF419" s="58">
        <v>0</v>
      </c>
      <c r="AG419" s="58">
        <v>0</v>
      </c>
      <c r="AH419" s="59" t="s">
        <v>503</v>
      </c>
      <c r="AI419" s="58">
        <v>25</v>
      </c>
      <c r="AJ419" s="60"/>
      <c r="AK419" s="59" t="s">
        <v>580</v>
      </c>
      <c r="AL419" s="59">
        <f>IF(OR(NOT(ISBLANK(V419)),NOT(ISBLANK(W419)),NOT(ISBLANK(X419)),NOT(ISBLANK(Y419)),AD419=2,AD419=3),1,0)</f>
        <v>1</v>
      </c>
      <c r="AM419" s="59" t="s">
        <v>27</v>
      </c>
      <c r="AN419" s="59" t="s">
        <v>680</v>
      </c>
      <c r="AO419" s="58">
        <v>28</v>
      </c>
      <c r="AP419" s="59" t="s">
        <v>677</v>
      </c>
      <c r="AQ419" s="59" t="s">
        <v>700</v>
      </c>
      <c r="AR419" s="59" t="s">
        <v>695</v>
      </c>
      <c r="AS419" s="59" t="s">
        <v>701</v>
      </c>
      <c r="AT419" s="59" t="s">
        <v>27</v>
      </c>
      <c r="AU419" s="59" t="s">
        <v>27</v>
      </c>
      <c r="AV419" s="59" t="s">
        <v>27</v>
      </c>
      <c r="AW419" s="64"/>
      <c r="AX419" s="62" t="s">
        <v>748</v>
      </c>
      <c r="AY419" s="62">
        <v>3.4510000000000001</v>
      </c>
      <c r="AZ419" s="62" t="str">
        <f>IF(Z419&gt;0,AY419/Z419,"")</f>
        <v/>
      </c>
      <c r="BA419" s="62">
        <f>IF(AY419&gt;0,Z419/AY419,"")</f>
        <v>0</v>
      </c>
      <c r="BB419" s="62">
        <v>2.992</v>
      </c>
      <c r="BC419" s="62" t="s">
        <v>774</v>
      </c>
      <c r="BE419" s="62"/>
      <c r="BF419" s="64"/>
      <c r="BG419" s="64"/>
      <c r="BH419" s="120">
        <v>0.85099999999999998</v>
      </c>
    </row>
    <row r="420" spans="1:60" ht="14.25" customHeight="1" x14ac:dyDescent="0.25">
      <c r="A420" s="58">
        <v>279</v>
      </c>
      <c r="B420" s="59" t="s">
        <v>78</v>
      </c>
      <c r="C420" s="59" t="s">
        <v>26</v>
      </c>
      <c r="D420" s="59" t="s">
        <v>43</v>
      </c>
      <c r="E420" s="59"/>
      <c r="F420" s="59" t="s">
        <v>500</v>
      </c>
      <c r="G420" s="58">
        <v>59</v>
      </c>
      <c r="H420" s="58">
        <v>26</v>
      </c>
      <c r="I420" s="59" t="s">
        <v>134</v>
      </c>
      <c r="J420" s="58">
        <v>828360120</v>
      </c>
      <c r="K420" s="58">
        <v>3</v>
      </c>
      <c r="L420" s="58">
        <v>0.6</v>
      </c>
      <c r="M420" s="60">
        <v>0</v>
      </c>
      <c r="N420" s="60">
        <v>0</v>
      </c>
      <c r="O420" s="60">
        <v>0</v>
      </c>
      <c r="P420" s="60">
        <v>0</v>
      </c>
      <c r="Q420" s="60">
        <v>0</v>
      </c>
      <c r="R420" s="60">
        <v>0</v>
      </c>
      <c r="S420" s="60">
        <v>0</v>
      </c>
      <c r="T420" s="60">
        <v>0</v>
      </c>
      <c r="U420" s="60">
        <v>0</v>
      </c>
      <c r="V420" s="60">
        <v>0</v>
      </c>
      <c r="W420" s="59">
        <v>0</v>
      </c>
      <c r="X420" s="60">
        <v>0</v>
      </c>
      <c r="Y420" s="60">
        <v>0</v>
      </c>
      <c r="Z420" s="59">
        <f>SUM(M420:Y420)</f>
        <v>0</v>
      </c>
      <c r="AA420" s="59">
        <f>SUM(U420:X420)</f>
        <v>0</v>
      </c>
      <c r="AB420" t="s">
        <v>783</v>
      </c>
      <c r="AC420" s="59">
        <v>0</v>
      </c>
      <c r="AD420" s="58">
        <v>0</v>
      </c>
      <c r="AE420" s="58">
        <v>0</v>
      </c>
      <c r="AF420" s="58">
        <v>0</v>
      </c>
      <c r="AG420" s="58">
        <v>0</v>
      </c>
      <c r="AH420" s="59" t="s">
        <v>503</v>
      </c>
      <c r="AI420" s="58">
        <v>25</v>
      </c>
      <c r="AJ420" s="60"/>
      <c r="AK420" s="59" t="s">
        <v>91</v>
      </c>
      <c r="AL420" s="59">
        <f>IF(OR(NOT(ISBLANK(V420)),NOT(ISBLANK(W420)),NOT(ISBLANK(X420)),NOT(ISBLANK(Y420)),AD420=2,AD420=3),1,0)</f>
        <v>1</v>
      </c>
      <c r="AM420" s="59" t="s">
        <v>27</v>
      </c>
      <c r="AN420" s="59" t="s">
        <v>673</v>
      </c>
      <c r="AO420" s="58">
        <v>26</v>
      </c>
      <c r="AP420" s="59" t="s">
        <v>674</v>
      </c>
      <c r="AQ420" s="59" t="s">
        <v>678</v>
      </c>
      <c r="AR420" s="59" t="s">
        <v>27</v>
      </c>
      <c r="AS420" s="59" t="s">
        <v>702</v>
      </c>
      <c r="AT420" s="59" t="s">
        <v>27</v>
      </c>
      <c r="AU420" s="59" t="s">
        <v>27</v>
      </c>
      <c r="AV420" s="59" t="s">
        <v>27</v>
      </c>
      <c r="AW420" s="64"/>
      <c r="AX420" s="62" t="s">
        <v>748</v>
      </c>
      <c r="AY420" s="62">
        <v>9.0779999999999994</v>
      </c>
      <c r="AZ420" s="62" t="str">
        <f>IF(Z420&gt;0,AY420/Z420,"")</f>
        <v/>
      </c>
      <c r="BA420" s="62">
        <f>IF(AY420&gt;0,Z420/AY420,"")</f>
        <v>0</v>
      </c>
      <c r="BB420" s="62">
        <v>7.1829999999999998</v>
      </c>
      <c r="BC420" s="62">
        <v>59</v>
      </c>
      <c r="BE420" s="62"/>
      <c r="BF420" s="64"/>
      <c r="BG420" s="64"/>
      <c r="BH420" s="120">
        <v>7.1830000000000007</v>
      </c>
    </row>
    <row r="421" spans="1:60" ht="14.25" customHeight="1" x14ac:dyDescent="0.25">
      <c r="A421" s="58">
        <v>295</v>
      </c>
      <c r="B421" s="59" t="s">
        <v>78</v>
      </c>
      <c r="C421" s="59" t="s">
        <v>28</v>
      </c>
      <c r="D421" s="59" t="s">
        <v>43</v>
      </c>
      <c r="E421" s="59"/>
      <c r="F421" s="59" t="s">
        <v>500</v>
      </c>
      <c r="G421" s="58">
        <v>59</v>
      </c>
      <c r="H421" s="58">
        <v>26</v>
      </c>
      <c r="I421" s="59" t="s">
        <v>135</v>
      </c>
      <c r="J421" s="58">
        <v>7717685176</v>
      </c>
      <c r="K421" s="58">
        <v>2.3333333333333299</v>
      </c>
      <c r="L421" s="58">
        <v>0.46666666666666701</v>
      </c>
      <c r="M421" s="58">
        <v>1</v>
      </c>
      <c r="N421" s="60">
        <v>0</v>
      </c>
      <c r="O421" s="60">
        <v>0</v>
      </c>
      <c r="P421" s="58">
        <v>3</v>
      </c>
      <c r="Q421" s="58">
        <v>2</v>
      </c>
      <c r="R421" s="60">
        <v>0</v>
      </c>
      <c r="S421" s="58">
        <v>2</v>
      </c>
      <c r="T421" s="60">
        <v>0</v>
      </c>
      <c r="U421" s="60">
        <v>0</v>
      </c>
      <c r="V421" s="58">
        <v>0.5</v>
      </c>
      <c r="W421" s="59">
        <v>0</v>
      </c>
      <c r="X421" s="58">
        <v>0.5</v>
      </c>
      <c r="Y421" s="58">
        <v>1</v>
      </c>
      <c r="Z421" s="59">
        <f>SUM(M421:Y421)</f>
        <v>10</v>
      </c>
      <c r="AA421" s="59">
        <f>SUM(U421:X421)</f>
        <v>1</v>
      </c>
      <c r="AB421" t="s">
        <v>783</v>
      </c>
      <c r="AC421" s="61">
        <v>3</v>
      </c>
      <c r="AD421" s="58">
        <v>5</v>
      </c>
      <c r="AE421" s="58">
        <v>3</v>
      </c>
      <c r="AF421" s="58">
        <v>1</v>
      </c>
      <c r="AG421" s="58">
        <v>12</v>
      </c>
      <c r="AH421" s="59" t="s">
        <v>548</v>
      </c>
      <c r="AI421" s="58">
        <v>23</v>
      </c>
      <c r="AJ421" s="60"/>
      <c r="AK421" s="59" t="s">
        <v>581</v>
      </c>
      <c r="AL421" s="59">
        <f>IF(OR(NOT(ISBLANK(V421)),NOT(ISBLANK(W421)),NOT(ISBLANK(X421)),NOT(ISBLANK(Y421)),AD421=2,AD421=3),1,0)</f>
        <v>1</v>
      </c>
      <c r="AM421" s="59" t="s">
        <v>27</v>
      </c>
      <c r="AN421" s="59" t="s">
        <v>680</v>
      </c>
      <c r="AO421" s="58">
        <v>24</v>
      </c>
      <c r="AP421" s="59" t="s">
        <v>677</v>
      </c>
      <c r="AQ421" s="59" t="s">
        <v>691</v>
      </c>
      <c r="AR421" s="59" t="s">
        <v>27</v>
      </c>
      <c r="AS421" s="59" t="s">
        <v>27</v>
      </c>
      <c r="AT421" s="59" t="s">
        <v>27</v>
      </c>
      <c r="AU421" s="59" t="s">
        <v>27</v>
      </c>
      <c r="AV421" s="59" t="s">
        <v>27</v>
      </c>
      <c r="AW421" s="64"/>
      <c r="AX421" s="62" t="s">
        <v>747</v>
      </c>
      <c r="AY421" s="62">
        <v>3.7629999999999999</v>
      </c>
      <c r="AZ421" s="62">
        <f>IF(Z421&gt;0,AY421/Z421,"")</f>
        <v>0.37629999999999997</v>
      </c>
      <c r="BA421" s="62">
        <f>IF(AY421&gt;0,Z421/AY421,"")</f>
        <v>2.6574541589157588</v>
      </c>
      <c r="BB421" s="62">
        <v>2.6510000000000002</v>
      </c>
      <c r="BC421" s="62"/>
      <c r="BD421">
        <v>0.7</v>
      </c>
      <c r="BE421" s="62" t="s">
        <v>785</v>
      </c>
      <c r="BF421" s="62">
        <v>1</v>
      </c>
      <c r="BG421" s="62">
        <v>1</v>
      </c>
      <c r="BH421" s="120">
        <v>2.1310000000000002</v>
      </c>
    </row>
    <row r="422" spans="1:60" ht="14.25" customHeight="1" x14ac:dyDescent="0.25">
      <c r="A422" s="58">
        <v>316</v>
      </c>
      <c r="B422" s="59" t="s">
        <v>78</v>
      </c>
      <c r="C422" s="59" t="s">
        <v>28</v>
      </c>
      <c r="D422" s="59" t="s">
        <v>43</v>
      </c>
      <c r="E422" s="59"/>
      <c r="F422" s="59" t="s">
        <v>500</v>
      </c>
      <c r="G422" s="58">
        <v>59</v>
      </c>
      <c r="H422" s="58">
        <v>26</v>
      </c>
      <c r="I422" s="59" t="s">
        <v>140</v>
      </c>
      <c r="J422" s="58">
        <v>79247246103</v>
      </c>
      <c r="K422" s="58">
        <v>2.4666666666666699</v>
      </c>
      <c r="L422" s="58">
        <v>0.49333333333333301</v>
      </c>
      <c r="M422" s="60">
        <v>0</v>
      </c>
      <c r="N422" s="60">
        <v>0</v>
      </c>
      <c r="O422" s="60">
        <v>0</v>
      </c>
      <c r="P422" s="60">
        <v>0</v>
      </c>
      <c r="Q422" s="60">
        <v>0</v>
      </c>
      <c r="R422" s="60">
        <v>0</v>
      </c>
      <c r="S422" s="60">
        <v>0</v>
      </c>
      <c r="T422" s="60">
        <v>0</v>
      </c>
      <c r="U422" s="60">
        <v>0</v>
      </c>
      <c r="V422" s="60">
        <v>0</v>
      </c>
      <c r="W422" s="59">
        <v>0</v>
      </c>
      <c r="X422" s="60">
        <v>0</v>
      </c>
      <c r="Y422" s="60">
        <v>0</v>
      </c>
      <c r="Z422" s="59">
        <f>SUM(M422:Y422)</f>
        <v>0</v>
      </c>
      <c r="AA422" s="59">
        <f>SUM(U422:X422)</f>
        <v>0</v>
      </c>
      <c r="AB422" t="s">
        <v>783</v>
      </c>
      <c r="AC422" s="59">
        <v>0</v>
      </c>
      <c r="AD422" s="58">
        <v>0</v>
      </c>
      <c r="AE422" s="58">
        <v>0</v>
      </c>
      <c r="AF422" s="58">
        <v>0</v>
      </c>
      <c r="AG422" s="58">
        <v>0</v>
      </c>
      <c r="AH422" s="59" t="s">
        <v>503</v>
      </c>
      <c r="AI422" s="58">
        <v>25</v>
      </c>
      <c r="AJ422" s="60"/>
      <c r="AK422" s="59" t="s">
        <v>174</v>
      </c>
      <c r="AL422" s="59">
        <f>IF(OR(NOT(ISBLANK(V422)),NOT(ISBLANK(W422)),NOT(ISBLANK(X422)),NOT(ISBLANK(Y422)),AD422=2,AD422=3),1,0)</f>
        <v>1</v>
      </c>
      <c r="AM422" s="59" t="s">
        <v>27</v>
      </c>
      <c r="AN422" s="59" t="s">
        <v>673</v>
      </c>
      <c r="AO422" s="58">
        <v>18</v>
      </c>
      <c r="AP422" s="59" t="s">
        <v>674</v>
      </c>
      <c r="AQ422" s="59" t="s">
        <v>705</v>
      </c>
      <c r="AR422" s="59" t="s">
        <v>27</v>
      </c>
      <c r="AS422" s="59" t="s">
        <v>686</v>
      </c>
      <c r="AT422" s="59" t="s">
        <v>27</v>
      </c>
      <c r="AU422" s="59" t="s">
        <v>27</v>
      </c>
      <c r="AV422" s="59" t="s">
        <v>27</v>
      </c>
      <c r="AW422" s="64"/>
      <c r="AX422" s="62" t="s">
        <v>747</v>
      </c>
      <c r="AY422" s="62">
        <v>8.6929999999999996</v>
      </c>
      <c r="AZ422" s="62" t="str">
        <f>IF(Z422&gt;0,AY422/Z422,"")</f>
        <v/>
      </c>
      <c r="BA422" s="62">
        <f>IF(AY422&gt;0,Z422/AY422,"")</f>
        <v>0</v>
      </c>
      <c r="BB422" s="62">
        <v>6.8220000000000001</v>
      </c>
      <c r="BC422" s="62">
        <v>177</v>
      </c>
      <c r="BE422" s="62"/>
      <c r="BF422" s="64"/>
      <c r="BG422" s="64"/>
      <c r="BH422" s="120">
        <v>6.8220000000000001</v>
      </c>
    </row>
    <row r="423" spans="1:60" ht="14.25" customHeight="1" x14ac:dyDescent="0.25">
      <c r="A423" s="58">
        <v>332</v>
      </c>
      <c r="B423" s="59" t="s">
        <v>78</v>
      </c>
      <c r="C423" s="59" t="s">
        <v>26</v>
      </c>
      <c r="D423" s="59" t="s">
        <v>43</v>
      </c>
      <c r="E423" s="59"/>
      <c r="F423" s="59" t="s">
        <v>500</v>
      </c>
      <c r="G423" s="58">
        <v>59</v>
      </c>
      <c r="H423" s="58">
        <v>26</v>
      </c>
      <c r="I423" s="59" t="s">
        <v>142</v>
      </c>
      <c r="J423" s="58">
        <v>8282194225</v>
      </c>
      <c r="K423" s="58">
        <v>3</v>
      </c>
      <c r="L423" s="58">
        <v>0.6</v>
      </c>
      <c r="M423" s="58">
        <v>3</v>
      </c>
      <c r="N423" s="60">
        <v>0</v>
      </c>
      <c r="O423" s="60">
        <v>0</v>
      </c>
      <c r="P423" s="58">
        <v>8</v>
      </c>
      <c r="Q423" s="58">
        <v>5</v>
      </c>
      <c r="R423" s="60">
        <v>0</v>
      </c>
      <c r="S423" s="58">
        <v>5</v>
      </c>
      <c r="T423" s="60">
        <v>0</v>
      </c>
      <c r="U423" s="58">
        <v>1</v>
      </c>
      <c r="V423" s="58">
        <v>1.5</v>
      </c>
      <c r="W423" s="59">
        <v>0</v>
      </c>
      <c r="X423" s="58">
        <v>0.5</v>
      </c>
      <c r="Y423" s="58">
        <v>3</v>
      </c>
      <c r="Z423" s="59">
        <f>SUM(M423:Y423)</f>
        <v>27</v>
      </c>
      <c r="AA423" s="59">
        <f>SUM(U423:X423)</f>
        <v>3</v>
      </c>
      <c r="AB423" t="s">
        <v>783</v>
      </c>
      <c r="AC423" s="59">
        <v>0</v>
      </c>
      <c r="AD423" s="58">
        <v>4</v>
      </c>
      <c r="AE423" s="58">
        <v>3</v>
      </c>
      <c r="AF423" s="58">
        <v>2</v>
      </c>
      <c r="AG423" s="58">
        <v>10</v>
      </c>
      <c r="AH423" s="59" t="s">
        <v>503</v>
      </c>
      <c r="AI423" s="58">
        <v>25</v>
      </c>
      <c r="AJ423" s="60"/>
      <c r="AK423" s="59" t="s">
        <v>582</v>
      </c>
      <c r="AL423" s="59">
        <f>IF(OR(NOT(ISBLANK(V423)),NOT(ISBLANK(W423)),NOT(ISBLANK(X423)),NOT(ISBLANK(Y423)),AD423=2,AD423=3),1,0)</f>
        <v>1</v>
      </c>
      <c r="AM423" s="59" t="s">
        <v>27</v>
      </c>
      <c r="AN423" s="59" t="s">
        <v>680</v>
      </c>
      <c r="AO423" s="58">
        <v>27</v>
      </c>
      <c r="AP423" s="59" t="s">
        <v>677</v>
      </c>
      <c r="AQ423" s="59" t="s">
        <v>691</v>
      </c>
      <c r="AR423" s="59" t="s">
        <v>695</v>
      </c>
      <c r="AS423" s="59" t="s">
        <v>27</v>
      </c>
      <c r="AT423" s="59" t="s">
        <v>692</v>
      </c>
      <c r="AU423" s="59" t="s">
        <v>27</v>
      </c>
      <c r="AV423" s="59" t="s">
        <v>27</v>
      </c>
      <c r="AW423" s="64"/>
      <c r="AX423" s="62" t="s">
        <v>746</v>
      </c>
      <c r="AY423" s="62">
        <v>10.247999999999999</v>
      </c>
      <c r="AZ423" s="62">
        <f>IF(Z423&gt;0,AY423/Z423,"")</f>
        <v>0.37955555555555553</v>
      </c>
      <c r="BA423" s="62">
        <f>IF(AY423&gt;0,Z423/AY423,"")</f>
        <v>2.6346604215456675</v>
      </c>
      <c r="BB423" s="62">
        <v>3.855</v>
      </c>
      <c r="BC423" s="62">
        <v>177</v>
      </c>
      <c r="BD423">
        <v>0.43679245283018869</v>
      </c>
      <c r="BE423" s="62"/>
      <c r="BF423" s="64"/>
      <c r="BG423" s="64"/>
      <c r="BH423" s="120">
        <v>3.855</v>
      </c>
    </row>
    <row r="424" spans="1:60" ht="14.25" customHeight="1" x14ac:dyDescent="0.25">
      <c r="A424" s="58">
        <v>353</v>
      </c>
      <c r="B424" s="59" t="s">
        <v>78</v>
      </c>
      <c r="C424" s="59" t="s">
        <v>28</v>
      </c>
      <c r="D424" s="59" t="s">
        <v>43</v>
      </c>
      <c r="E424" s="59"/>
      <c r="F424" s="59" t="s">
        <v>500</v>
      </c>
      <c r="G424" s="58">
        <v>59</v>
      </c>
      <c r="H424" s="58">
        <v>26</v>
      </c>
      <c r="I424" s="59" t="s">
        <v>146</v>
      </c>
      <c r="J424" s="58">
        <v>94222252116</v>
      </c>
      <c r="K424" s="58">
        <v>2.3333333333333299</v>
      </c>
      <c r="L424" s="58">
        <v>0.46666666666666701</v>
      </c>
      <c r="M424" s="58">
        <v>3</v>
      </c>
      <c r="N424" s="60">
        <v>0</v>
      </c>
      <c r="O424" s="60">
        <v>0</v>
      </c>
      <c r="P424" s="58">
        <v>8</v>
      </c>
      <c r="Q424" s="58">
        <v>5</v>
      </c>
      <c r="R424" s="60">
        <v>0</v>
      </c>
      <c r="S424" s="58">
        <v>5</v>
      </c>
      <c r="T424" s="60">
        <v>0</v>
      </c>
      <c r="U424" s="60">
        <v>0</v>
      </c>
      <c r="V424" s="58">
        <v>1.5</v>
      </c>
      <c r="W424" s="59">
        <v>0</v>
      </c>
      <c r="X424" s="58">
        <v>0.5</v>
      </c>
      <c r="Y424" s="58">
        <v>2</v>
      </c>
      <c r="Z424" s="59">
        <f>SUM(M424:Y424)</f>
        <v>25</v>
      </c>
      <c r="AA424" s="59">
        <f>SUM(U424:X424)</f>
        <v>2</v>
      </c>
      <c r="AB424" t="s">
        <v>783</v>
      </c>
      <c r="AC424" s="59">
        <v>0</v>
      </c>
      <c r="AD424" s="58">
        <v>9</v>
      </c>
      <c r="AE424" s="58">
        <v>4</v>
      </c>
      <c r="AF424" s="58">
        <v>2</v>
      </c>
      <c r="AG424" s="58">
        <v>16</v>
      </c>
      <c r="AH424" s="59" t="s">
        <v>503</v>
      </c>
      <c r="AI424" s="58">
        <v>25</v>
      </c>
      <c r="AJ424" s="60"/>
      <c r="AK424" s="59" t="s">
        <v>583</v>
      </c>
      <c r="AL424" s="59">
        <f>IF(OR(NOT(ISBLANK(V424)),NOT(ISBLANK(W424)),NOT(ISBLANK(X424)),NOT(ISBLANK(Y424)),AD424=2,AD424=3),1,0)</f>
        <v>1</v>
      </c>
      <c r="AM424" s="59" t="s">
        <v>27</v>
      </c>
      <c r="AN424" s="59" t="s">
        <v>680</v>
      </c>
      <c r="AO424" s="58">
        <v>36</v>
      </c>
      <c r="AP424" s="59" t="s">
        <v>677</v>
      </c>
      <c r="AQ424" s="59" t="s">
        <v>707</v>
      </c>
      <c r="AR424" s="59" t="s">
        <v>27</v>
      </c>
      <c r="AS424" s="59" t="s">
        <v>708</v>
      </c>
      <c r="AT424" s="59" t="s">
        <v>27</v>
      </c>
      <c r="AU424" s="59" t="s">
        <v>27</v>
      </c>
      <c r="AV424" s="59" t="s">
        <v>27</v>
      </c>
      <c r="AW424" s="64"/>
      <c r="AX424" s="62" t="s">
        <v>748</v>
      </c>
      <c r="AY424" s="62">
        <v>16.318000000000001</v>
      </c>
      <c r="AZ424" s="62">
        <f>IF(Z424&gt;0,AY424/Z424,"")</f>
        <v>0.65272000000000008</v>
      </c>
      <c r="BA424" s="62">
        <f>IF(AY424&gt;0,Z424/AY424,"")</f>
        <v>1.5320504963843606</v>
      </c>
      <c r="BB424" s="62">
        <v>14.93</v>
      </c>
      <c r="BC424" s="62">
        <v>118</v>
      </c>
      <c r="BD424">
        <v>0.91122278056951422</v>
      </c>
      <c r="BE424" s="62"/>
      <c r="BF424" s="64"/>
      <c r="BG424" s="64"/>
      <c r="BH424" s="120">
        <v>3.4929999999999999</v>
      </c>
    </row>
    <row r="425" spans="1:60" ht="14.25" customHeight="1" x14ac:dyDescent="0.25">
      <c r="A425" s="58">
        <v>369</v>
      </c>
      <c r="B425" s="59" t="s">
        <v>78</v>
      </c>
      <c r="C425" s="59" t="s">
        <v>26</v>
      </c>
      <c r="D425" s="59" t="s">
        <v>43</v>
      </c>
      <c r="E425" s="59"/>
      <c r="F425" s="59" t="s">
        <v>500</v>
      </c>
      <c r="G425" s="58">
        <v>59</v>
      </c>
      <c r="H425" s="58">
        <v>26</v>
      </c>
      <c r="I425" s="59" t="s">
        <v>147</v>
      </c>
      <c r="J425" s="58">
        <v>84463153</v>
      </c>
      <c r="K425" s="58">
        <v>2.5714285714285698</v>
      </c>
      <c r="L425" s="58">
        <v>0.51428571428571401</v>
      </c>
      <c r="M425" s="58">
        <v>12</v>
      </c>
      <c r="N425" s="60">
        <v>0</v>
      </c>
      <c r="O425" s="60">
        <v>0</v>
      </c>
      <c r="P425" s="58">
        <v>28</v>
      </c>
      <c r="Q425" s="58">
        <v>16</v>
      </c>
      <c r="R425" s="60">
        <v>0</v>
      </c>
      <c r="S425" s="58">
        <v>16</v>
      </c>
      <c r="T425" s="60">
        <v>0</v>
      </c>
      <c r="U425" s="58">
        <v>3</v>
      </c>
      <c r="V425" s="58">
        <v>4.5</v>
      </c>
      <c r="W425" s="59">
        <v>0</v>
      </c>
      <c r="X425" s="58">
        <v>1.5</v>
      </c>
      <c r="Y425" s="58">
        <v>9</v>
      </c>
      <c r="Z425" s="59">
        <f>SUM(M425:Y425)</f>
        <v>90</v>
      </c>
      <c r="AA425" s="59">
        <f>SUM(U425:X425)</f>
        <v>9</v>
      </c>
      <c r="AB425" t="s">
        <v>782</v>
      </c>
      <c r="AC425" s="59">
        <v>0</v>
      </c>
      <c r="AD425" s="58">
        <v>7</v>
      </c>
      <c r="AE425" s="58">
        <v>6</v>
      </c>
      <c r="AF425" s="58">
        <v>1</v>
      </c>
      <c r="AG425" s="58">
        <v>16</v>
      </c>
      <c r="AH425" s="59" t="s">
        <v>503</v>
      </c>
      <c r="AI425" s="58">
        <v>25</v>
      </c>
      <c r="AJ425" s="60"/>
      <c r="AK425" s="59" t="s">
        <v>584</v>
      </c>
      <c r="AL425" s="59">
        <f>IF(OR(NOT(ISBLANK(V425)),NOT(ISBLANK(W425)),NOT(ISBLANK(X425)),NOT(ISBLANK(Y425)),AD425=2,AD425=3),1,0)</f>
        <v>1</v>
      </c>
      <c r="AM425" s="59" t="s">
        <v>27</v>
      </c>
      <c r="AN425" s="59" t="s">
        <v>680</v>
      </c>
      <c r="AO425" s="58">
        <v>26</v>
      </c>
      <c r="AP425" s="59" t="s">
        <v>677</v>
      </c>
      <c r="AQ425" s="59" t="s">
        <v>709</v>
      </c>
      <c r="AR425" s="59" t="s">
        <v>27</v>
      </c>
      <c r="AS425" s="59" t="s">
        <v>27</v>
      </c>
      <c r="AT425" s="59" t="s">
        <v>692</v>
      </c>
      <c r="AU425" s="59" t="s">
        <v>695</v>
      </c>
      <c r="AV425" s="59" t="s">
        <v>27</v>
      </c>
      <c r="AW425" s="64"/>
      <c r="AX425" s="62" t="s">
        <v>746</v>
      </c>
      <c r="AY425" s="62">
        <v>19.263000000000002</v>
      </c>
      <c r="AZ425" s="62">
        <f>IF(Z425&gt;0,AY425/Z425,"")</f>
        <v>0.21403333333333335</v>
      </c>
      <c r="BA425" s="62">
        <f>IF(AY425&gt;0,Z425/AY425,"")</f>
        <v>4.6721694440118355</v>
      </c>
      <c r="BB425" s="62">
        <v>18.815000000000001</v>
      </c>
      <c r="BC425" s="62">
        <v>0</v>
      </c>
      <c r="BD425">
        <v>0.58642661332147883</v>
      </c>
      <c r="BE425" s="62"/>
      <c r="BF425" s="64"/>
      <c r="BG425" s="64"/>
      <c r="BH425" s="120">
        <v>17</v>
      </c>
    </row>
    <row r="426" spans="1:60" ht="14.25" customHeight="1" x14ac:dyDescent="0.25">
      <c r="A426" s="58">
        <v>385</v>
      </c>
      <c r="B426" s="59" t="s">
        <v>78</v>
      </c>
      <c r="C426" s="59" t="s">
        <v>26</v>
      </c>
      <c r="D426" s="59" t="s">
        <v>43</v>
      </c>
      <c r="E426" s="59"/>
      <c r="F426" s="59" t="s">
        <v>500</v>
      </c>
      <c r="G426" s="58">
        <v>59</v>
      </c>
      <c r="H426" s="58">
        <v>26</v>
      </c>
      <c r="I426" s="59" t="s">
        <v>149</v>
      </c>
      <c r="J426" s="58">
        <v>8877127178</v>
      </c>
      <c r="K426" s="58">
        <v>3</v>
      </c>
      <c r="L426" s="58">
        <v>0.6</v>
      </c>
      <c r="M426" s="60">
        <v>0</v>
      </c>
      <c r="N426" s="60">
        <v>0</v>
      </c>
      <c r="O426" s="60">
        <v>0</v>
      </c>
      <c r="P426" s="60">
        <v>0</v>
      </c>
      <c r="Q426" s="60">
        <v>0</v>
      </c>
      <c r="R426" s="60">
        <v>0</v>
      </c>
      <c r="S426" s="60">
        <v>0</v>
      </c>
      <c r="T426" s="60">
        <v>0</v>
      </c>
      <c r="U426" s="60">
        <v>0</v>
      </c>
      <c r="V426" s="60">
        <v>0</v>
      </c>
      <c r="W426" s="59">
        <v>0</v>
      </c>
      <c r="X426" s="60">
        <v>0</v>
      </c>
      <c r="Y426" s="60">
        <v>0</v>
      </c>
      <c r="Z426" s="59">
        <f>SUM(M426:Y426)</f>
        <v>0</v>
      </c>
      <c r="AA426" s="59">
        <f>SUM(U426:X426)</f>
        <v>0</v>
      </c>
      <c r="AB426" t="s">
        <v>783</v>
      </c>
      <c r="AC426" s="59">
        <v>0</v>
      </c>
      <c r="AD426" s="58">
        <v>0</v>
      </c>
      <c r="AE426" s="58">
        <v>0</v>
      </c>
      <c r="AF426" s="58">
        <v>0</v>
      </c>
      <c r="AG426" s="58">
        <v>0</v>
      </c>
      <c r="AH426" s="59" t="s">
        <v>503</v>
      </c>
      <c r="AI426" s="58">
        <v>25</v>
      </c>
      <c r="AJ426" s="60"/>
      <c r="AK426" s="59" t="s">
        <v>585</v>
      </c>
      <c r="AL426" s="59">
        <f>IF(OR(NOT(ISBLANK(V426)),NOT(ISBLANK(W426)),NOT(ISBLANK(X426)),NOT(ISBLANK(Y426)),AD426=2,AD426=3),1,0)</f>
        <v>1</v>
      </c>
      <c r="AM426" s="59" t="s">
        <v>27</v>
      </c>
      <c r="AN426" s="59" t="s">
        <v>680</v>
      </c>
      <c r="AO426" s="58">
        <v>24</v>
      </c>
      <c r="AP426" s="59" t="s">
        <v>677</v>
      </c>
      <c r="AQ426" s="59" t="s">
        <v>711</v>
      </c>
      <c r="AR426" s="59" t="s">
        <v>27</v>
      </c>
      <c r="AS426" s="59" t="s">
        <v>686</v>
      </c>
      <c r="AT426" s="59" t="s">
        <v>27</v>
      </c>
      <c r="AU426" s="59" t="s">
        <v>27</v>
      </c>
      <c r="AV426" s="59" t="s">
        <v>696</v>
      </c>
      <c r="AW426" s="64"/>
      <c r="AX426" s="62" t="s">
        <v>747</v>
      </c>
      <c r="AY426" s="62">
        <v>23.856000000000002</v>
      </c>
      <c r="AZ426" s="62" t="str">
        <f>IF(Z426&gt;0,AY426/Z426,"")</f>
        <v/>
      </c>
      <c r="BA426" s="62">
        <f>IF(AY426&gt;0,Z426/AY426,"")</f>
        <v>0</v>
      </c>
      <c r="BB426" s="62">
        <v>23.073</v>
      </c>
      <c r="BC426" s="62">
        <v>59</v>
      </c>
      <c r="BE426" s="62"/>
      <c r="BF426" s="64"/>
      <c r="BG426" s="64"/>
      <c r="BH426" s="120">
        <v>23.073</v>
      </c>
    </row>
    <row r="427" spans="1:60" ht="14.25" customHeight="1" x14ac:dyDescent="0.25">
      <c r="A427" s="58">
        <v>401</v>
      </c>
      <c r="B427" s="59" t="s">
        <v>78</v>
      </c>
      <c r="C427" s="59" t="s">
        <v>26</v>
      </c>
      <c r="D427" s="59" t="s">
        <v>43</v>
      </c>
      <c r="E427" s="59"/>
      <c r="F427" s="59" t="s">
        <v>500</v>
      </c>
      <c r="G427" s="58">
        <v>59</v>
      </c>
      <c r="H427" s="58">
        <v>26</v>
      </c>
      <c r="I427" s="59" t="s">
        <v>81</v>
      </c>
      <c r="J427" s="58">
        <v>9591241137</v>
      </c>
      <c r="K427" s="58">
        <v>3</v>
      </c>
      <c r="L427" s="58">
        <v>0.6</v>
      </c>
      <c r="M427" s="60">
        <v>0</v>
      </c>
      <c r="N427" s="60">
        <v>0</v>
      </c>
      <c r="O427" s="60">
        <v>0</v>
      </c>
      <c r="P427" s="60">
        <v>0</v>
      </c>
      <c r="Q427" s="60">
        <v>0</v>
      </c>
      <c r="R427" s="60">
        <v>0</v>
      </c>
      <c r="S427" s="60">
        <v>0</v>
      </c>
      <c r="T427" s="60">
        <v>0</v>
      </c>
      <c r="U427" s="60">
        <v>0</v>
      </c>
      <c r="V427" s="60">
        <v>0</v>
      </c>
      <c r="W427" s="59">
        <v>0</v>
      </c>
      <c r="X427" s="60">
        <v>0</v>
      </c>
      <c r="Y427" s="60">
        <v>0</v>
      </c>
      <c r="Z427" s="59">
        <f>SUM(M427:Y427)</f>
        <v>0</v>
      </c>
      <c r="AA427" s="59">
        <f>SUM(U427:X427)</f>
        <v>0</v>
      </c>
      <c r="AB427" t="s">
        <v>783</v>
      </c>
      <c r="AC427" s="61">
        <v>3</v>
      </c>
      <c r="AD427" s="58">
        <v>0</v>
      </c>
      <c r="AE427" s="58">
        <v>0</v>
      </c>
      <c r="AF427" s="58">
        <v>0</v>
      </c>
      <c r="AG427" s="58">
        <v>0</v>
      </c>
      <c r="AH427" s="59" t="s">
        <v>503</v>
      </c>
      <c r="AI427" s="58">
        <v>25</v>
      </c>
      <c r="AJ427" s="60"/>
      <c r="AK427" s="59" t="s">
        <v>100</v>
      </c>
      <c r="AL427" s="59">
        <f>IF(OR(NOT(ISBLANK(V427)),NOT(ISBLANK(W427)),NOT(ISBLANK(X427)),NOT(ISBLANK(Y427)),AD427=2,AD427=3),1,0)</f>
        <v>1</v>
      </c>
      <c r="AM427" s="59" t="s">
        <v>27</v>
      </c>
      <c r="AN427" s="59" t="s">
        <v>673</v>
      </c>
      <c r="AO427" s="58">
        <v>26</v>
      </c>
      <c r="AP427" s="59" t="s">
        <v>674</v>
      </c>
      <c r="AQ427" s="59" t="s">
        <v>675</v>
      </c>
      <c r="AR427" s="59" t="s">
        <v>27</v>
      </c>
      <c r="AS427" s="59" t="s">
        <v>676</v>
      </c>
      <c r="AT427" s="59" t="s">
        <v>27</v>
      </c>
      <c r="AU427" s="59" t="s">
        <v>27</v>
      </c>
      <c r="AV427" s="59" t="s">
        <v>27</v>
      </c>
      <c r="AW427" s="64"/>
      <c r="AX427" s="62" t="s">
        <v>748</v>
      </c>
      <c r="AY427" s="62">
        <v>6.97</v>
      </c>
      <c r="AZ427" s="62" t="str">
        <f>IF(Z427&gt;0,AY427/Z427,"")</f>
        <v/>
      </c>
      <c r="BA427" s="62">
        <f>IF(AY427&gt;0,Z427/AY427,"")</f>
        <v>0</v>
      </c>
      <c r="BB427" s="62">
        <v>3.294</v>
      </c>
      <c r="BC427" s="62">
        <v>59</v>
      </c>
      <c r="BE427" s="62" t="s">
        <v>783</v>
      </c>
      <c r="BF427" s="62">
        <v>1</v>
      </c>
      <c r="BG427" s="64"/>
      <c r="BH427" s="120">
        <v>3.294</v>
      </c>
    </row>
    <row r="428" spans="1:60" ht="14.25" customHeight="1" x14ac:dyDescent="0.25">
      <c r="A428" s="58">
        <v>418</v>
      </c>
      <c r="B428" s="59" t="s">
        <v>78</v>
      </c>
      <c r="C428" s="59" t="s">
        <v>28</v>
      </c>
      <c r="D428" s="59" t="s">
        <v>43</v>
      </c>
      <c r="E428" s="59"/>
      <c r="F428" s="59" t="s">
        <v>500</v>
      </c>
      <c r="G428" s="58">
        <v>59</v>
      </c>
      <c r="H428" s="58">
        <v>26</v>
      </c>
      <c r="I428" s="59" t="s">
        <v>85</v>
      </c>
      <c r="J428" s="58">
        <v>1347638136</v>
      </c>
      <c r="K428" s="58">
        <v>0</v>
      </c>
      <c r="L428" s="58">
        <v>0</v>
      </c>
      <c r="M428" s="58">
        <v>6</v>
      </c>
      <c r="N428" s="60">
        <v>0</v>
      </c>
      <c r="O428" s="60">
        <v>0</v>
      </c>
      <c r="P428" s="58">
        <v>14</v>
      </c>
      <c r="Q428" s="58">
        <v>8</v>
      </c>
      <c r="R428" s="60">
        <v>0</v>
      </c>
      <c r="S428" s="58">
        <v>8</v>
      </c>
      <c r="T428" s="60">
        <v>0</v>
      </c>
      <c r="U428" s="58">
        <v>3</v>
      </c>
      <c r="V428" s="58">
        <v>4</v>
      </c>
      <c r="W428" s="59">
        <v>0</v>
      </c>
      <c r="X428" s="58">
        <v>1</v>
      </c>
      <c r="Y428" s="58">
        <v>8</v>
      </c>
      <c r="Z428" s="59">
        <f>SUM(M428:Y428)</f>
        <v>52</v>
      </c>
      <c r="AA428" s="59">
        <f>SUM(U428:X428)</f>
        <v>8</v>
      </c>
      <c r="AC428" s="59">
        <v>0</v>
      </c>
      <c r="AD428" s="58">
        <v>7</v>
      </c>
      <c r="AE428" s="58">
        <v>3</v>
      </c>
      <c r="AF428" s="58">
        <v>6</v>
      </c>
      <c r="AG428" s="58">
        <v>20</v>
      </c>
      <c r="AH428" s="59" t="s">
        <v>524</v>
      </c>
      <c r="AI428" s="58">
        <v>23</v>
      </c>
      <c r="AJ428" s="60"/>
      <c r="AK428" s="59" t="s">
        <v>586</v>
      </c>
      <c r="AL428" s="59">
        <f>IF(OR(NOT(ISBLANK(V428)),NOT(ISBLANK(W428)),NOT(ISBLANK(X428)),NOT(ISBLANK(Y428)),AD428=2,AD428=3),1,0)</f>
        <v>1</v>
      </c>
      <c r="AM428" s="59" t="s">
        <v>27</v>
      </c>
      <c r="AN428" s="59" t="s">
        <v>673</v>
      </c>
      <c r="AO428" s="58">
        <v>20</v>
      </c>
      <c r="AP428" s="59" t="s">
        <v>677</v>
      </c>
      <c r="AQ428" s="59" t="s">
        <v>678</v>
      </c>
      <c r="AR428" s="59" t="s">
        <v>27</v>
      </c>
      <c r="AS428" s="59" t="s">
        <v>27</v>
      </c>
      <c r="AT428" s="59" t="s">
        <v>27</v>
      </c>
      <c r="AU428" s="59" t="s">
        <v>27</v>
      </c>
      <c r="AV428" s="59" t="s">
        <v>27</v>
      </c>
      <c r="AW428" s="64"/>
      <c r="AX428" s="62" t="s">
        <v>747</v>
      </c>
      <c r="AY428" s="62">
        <v>8.4209999999999994</v>
      </c>
      <c r="AZ428" s="62">
        <f>IF(Z428&gt;0,AY428/Z428,"")</f>
        <v>0.16194230769230769</v>
      </c>
      <c r="BA428" s="62">
        <f>IF(AY428&gt;0,Z428/AY428,"")</f>
        <v>6.1750385939912125</v>
      </c>
      <c r="BB428" s="62"/>
      <c r="BC428" s="62">
        <v>0</v>
      </c>
      <c r="BD428">
        <v>0.78173981191222575</v>
      </c>
      <c r="BE428" s="62"/>
      <c r="BF428" s="64"/>
      <c r="BG428" s="64"/>
      <c r="BH428" s="120"/>
    </row>
    <row r="429" spans="1:60" ht="14.25" customHeight="1" x14ac:dyDescent="0.25">
      <c r="A429" s="58">
        <v>434</v>
      </c>
      <c r="B429" s="59" t="s">
        <v>78</v>
      </c>
      <c r="C429" s="59" t="s">
        <v>26</v>
      </c>
      <c r="D429" s="59" t="s">
        <v>43</v>
      </c>
      <c r="E429" s="59"/>
      <c r="F429" s="59" t="s">
        <v>500</v>
      </c>
      <c r="G429" s="58">
        <v>59</v>
      </c>
      <c r="H429" s="58">
        <v>26</v>
      </c>
      <c r="I429" s="59" t="s">
        <v>88</v>
      </c>
      <c r="J429" s="58">
        <v>217831744</v>
      </c>
      <c r="K429" s="58">
        <v>3</v>
      </c>
      <c r="L429" s="58">
        <v>0.6</v>
      </c>
      <c r="M429" s="60">
        <v>0</v>
      </c>
      <c r="N429" s="60">
        <v>0</v>
      </c>
      <c r="O429" s="60">
        <v>0</v>
      </c>
      <c r="P429" s="60">
        <v>0</v>
      </c>
      <c r="Q429" s="60">
        <v>0</v>
      </c>
      <c r="R429" s="60">
        <v>0</v>
      </c>
      <c r="S429" s="60">
        <v>0</v>
      </c>
      <c r="T429" s="60">
        <v>0</v>
      </c>
      <c r="U429" s="60">
        <v>0</v>
      </c>
      <c r="V429" s="60">
        <v>0</v>
      </c>
      <c r="W429" s="59">
        <v>0</v>
      </c>
      <c r="X429" s="60">
        <v>0</v>
      </c>
      <c r="Y429" s="60">
        <v>0</v>
      </c>
      <c r="Z429" s="59">
        <f>SUM(M429:Y429)</f>
        <v>0</v>
      </c>
      <c r="AA429" s="59">
        <f>SUM(U429:X429)</f>
        <v>0</v>
      </c>
      <c r="AB429" t="s">
        <v>783</v>
      </c>
      <c r="AC429" s="61">
        <v>3</v>
      </c>
      <c r="AD429" s="58">
        <v>0</v>
      </c>
      <c r="AE429" s="58">
        <v>0</v>
      </c>
      <c r="AF429" s="58">
        <v>0</v>
      </c>
      <c r="AG429" s="58">
        <v>0</v>
      </c>
      <c r="AH429" s="59" t="s">
        <v>503</v>
      </c>
      <c r="AI429" s="58">
        <v>25</v>
      </c>
      <c r="AJ429" s="60"/>
      <c r="AK429" s="59" t="s">
        <v>587</v>
      </c>
      <c r="AL429" s="59">
        <f>IF(OR(NOT(ISBLANK(V429)),NOT(ISBLANK(W429)),NOT(ISBLANK(X429)),NOT(ISBLANK(Y429)),AD429=2,AD429=3),1,0)</f>
        <v>1</v>
      </c>
      <c r="AM429" s="59" t="s">
        <v>27</v>
      </c>
      <c r="AN429" s="59" t="s">
        <v>673</v>
      </c>
      <c r="AO429" s="58">
        <v>24</v>
      </c>
      <c r="AP429" s="59" t="s">
        <v>677</v>
      </c>
      <c r="AQ429" s="59" t="s">
        <v>679</v>
      </c>
      <c r="AR429" s="59" t="s">
        <v>27</v>
      </c>
      <c r="AS429" s="59" t="s">
        <v>27</v>
      </c>
      <c r="AT429" s="59" t="s">
        <v>27</v>
      </c>
      <c r="AU429" s="59" t="s">
        <v>27</v>
      </c>
      <c r="AV429" s="59" t="s">
        <v>27</v>
      </c>
      <c r="AW429" s="64"/>
      <c r="AX429" s="62" t="s">
        <v>747</v>
      </c>
      <c r="AY429" s="62">
        <v>2.8610000000000002</v>
      </c>
      <c r="AZ429" s="62" t="str">
        <f>IF(Z429&gt;0,AY429/Z429,"")</f>
        <v/>
      </c>
      <c r="BA429" s="62">
        <f>IF(AY429&gt;0,Z429/AY429,"")</f>
        <v>0</v>
      </c>
      <c r="BB429" s="62">
        <v>2.3140000000000001</v>
      </c>
      <c r="BC429" s="62">
        <v>0</v>
      </c>
      <c r="BE429" s="62" t="s">
        <v>785</v>
      </c>
      <c r="BF429" s="62">
        <v>1</v>
      </c>
      <c r="BG429" s="62">
        <v>1</v>
      </c>
      <c r="BH429" s="120">
        <v>2.3140000000000001</v>
      </c>
    </row>
    <row r="430" spans="1:60" ht="14.25" customHeight="1" x14ac:dyDescent="0.25">
      <c r="A430" s="58">
        <v>450</v>
      </c>
      <c r="B430" s="59" t="s">
        <v>78</v>
      </c>
      <c r="C430" s="59" t="s">
        <v>26</v>
      </c>
      <c r="D430" s="59" t="s">
        <v>43</v>
      </c>
      <c r="E430" s="59"/>
      <c r="F430" s="59" t="s">
        <v>500</v>
      </c>
      <c r="G430" s="58">
        <v>59</v>
      </c>
      <c r="H430" s="58">
        <v>26</v>
      </c>
      <c r="I430" s="59" t="s">
        <v>150</v>
      </c>
      <c r="J430" s="58">
        <v>82135906</v>
      </c>
      <c r="K430" s="58">
        <v>2.9285714285714302</v>
      </c>
      <c r="L430" s="58">
        <v>0.58571428571428596</v>
      </c>
      <c r="M430" s="58">
        <v>2</v>
      </c>
      <c r="N430" s="60">
        <v>0</v>
      </c>
      <c r="O430" s="60">
        <v>0</v>
      </c>
      <c r="P430" s="58">
        <v>3</v>
      </c>
      <c r="Q430" s="58">
        <v>1</v>
      </c>
      <c r="R430" s="60">
        <v>0</v>
      </c>
      <c r="S430" s="58">
        <v>1</v>
      </c>
      <c r="T430" s="60">
        <v>0</v>
      </c>
      <c r="U430" s="60">
        <v>0</v>
      </c>
      <c r="V430" s="58">
        <v>0.5</v>
      </c>
      <c r="W430" s="59">
        <v>0</v>
      </c>
      <c r="X430" s="58">
        <v>0.5</v>
      </c>
      <c r="Y430" s="58">
        <v>1</v>
      </c>
      <c r="Z430" s="59">
        <f>SUM(M430:Y430)</f>
        <v>9</v>
      </c>
      <c r="AA430" s="59">
        <f>SUM(U430:X430)</f>
        <v>1</v>
      </c>
      <c r="AB430" t="s">
        <v>782</v>
      </c>
      <c r="AC430" s="59">
        <v>0</v>
      </c>
      <c r="AD430" s="58">
        <v>0</v>
      </c>
      <c r="AE430" s="58">
        <v>1</v>
      </c>
      <c r="AF430" s="58">
        <v>0</v>
      </c>
      <c r="AG430" s="58">
        <v>2</v>
      </c>
      <c r="AH430" s="59" t="s">
        <v>503</v>
      </c>
      <c r="AI430" s="58">
        <v>25</v>
      </c>
      <c r="AJ430" s="60"/>
      <c r="AK430" s="59" t="s">
        <v>588</v>
      </c>
      <c r="AL430" s="59">
        <f>IF(OR(NOT(ISBLANK(V430)),NOT(ISBLANK(W430)),NOT(ISBLANK(X430)),NOT(ISBLANK(Y430)),AD430=2,AD430=3),1,0)</f>
        <v>1</v>
      </c>
      <c r="AM430" s="59" t="s">
        <v>27</v>
      </c>
      <c r="AN430" s="59" t="s">
        <v>680</v>
      </c>
      <c r="AO430" s="58">
        <v>34</v>
      </c>
      <c r="AP430" s="59" t="s">
        <v>677</v>
      </c>
      <c r="AQ430" s="59" t="s">
        <v>712</v>
      </c>
      <c r="AR430" s="59" t="s">
        <v>27</v>
      </c>
      <c r="AS430" s="59" t="s">
        <v>713</v>
      </c>
      <c r="AT430" s="59" t="s">
        <v>27</v>
      </c>
      <c r="AU430" s="59" t="s">
        <v>27</v>
      </c>
      <c r="AV430" s="59" t="s">
        <v>27</v>
      </c>
      <c r="AW430" s="64"/>
      <c r="AX430" s="62" t="s">
        <v>748</v>
      </c>
      <c r="AY430" s="62">
        <v>29.474</v>
      </c>
      <c r="AZ430" s="62">
        <f>IF(Z430&gt;0,AY430/Z430,"")</f>
        <v>3.274888888888889</v>
      </c>
      <c r="BA430" s="62">
        <f>IF(AY430&gt;0,Z430/AY430,"")</f>
        <v>0.30535387120852275</v>
      </c>
      <c r="BB430" s="62">
        <v>18.144000000000002</v>
      </c>
      <c r="BC430" s="62">
        <v>177</v>
      </c>
      <c r="BD430">
        <v>0</v>
      </c>
      <c r="BE430" s="62"/>
      <c r="BF430" s="64"/>
      <c r="BG430" s="64"/>
      <c r="BH430" s="120">
        <v>14.045</v>
      </c>
    </row>
    <row r="431" spans="1:60" ht="14.25" customHeight="1" x14ac:dyDescent="0.25">
      <c r="A431" s="58">
        <v>466</v>
      </c>
      <c r="B431" s="59" t="s">
        <v>78</v>
      </c>
      <c r="C431" s="59" t="s">
        <v>28</v>
      </c>
      <c r="D431" s="59" t="s">
        <v>43</v>
      </c>
      <c r="E431" s="59"/>
      <c r="F431" s="59" t="s">
        <v>500</v>
      </c>
      <c r="G431" s="58">
        <v>59</v>
      </c>
      <c r="H431" s="58">
        <v>26</v>
      </c>
      <c r="I431" s="59" t="s">
        <v>152</v>
      </c>
      <c r="J431" s="58">
        <v>792288984</v>
      </c>
      <c r="K431" s="58">
        <v>2.4666666666666699</v>
      </c>
      <c r="L431" s="58">
        <v>0.49333333333333301</v>
      </c>
      <c r="M431" s="58">
        <v>6</v>
      </c>
      <c r="N431" s="60">
        <v>0</v>
      </c>
      <c r="O431" s="60">
        <v>0</v>
      </c>
      <c r="P431" s="58">
        <v>17</v>
      </c>
      <c r="Q431" s="58">
        <v>10</v>
      </c>
      <c r="R431" s="60">
        <v>0</v>
      </c>
      <c r="S431" s="58">
        <v>10</v>
      </c>
      <c r="T431" s="60">
        <v>0</v>
      </c>
      <c r="U431" s="58">
        <v>1</v>
      </c>
      <c r="V431" s="58">
        <v>3</v>
      </c>
      <c r="W431" s="59">
        <v>0</v>
      </c>
      <c r="X431" s="58">
        <v>2</v>
      </c>
      <c r="Y431" s="58">
        <v>6</v>
      </c>
      <c r="Z431" s="59">
        <f>SUM(M431:Y431)</f>
        <v>55</v>
      </c>
      <c r="AA431" s="59">
        <f>SUM(U431:X431)</f>
        <v>6</v>
      </c>
      <c r="AB431" t="s">
        <v>783</v>
      </c>
      <c r="AC431" s="59">
        <v>0</v>
      </c>
      <c r="AD431" s="58">
        <v>15</v>
      </c>
      <c r="AE431" s="58">
        <v>5</v>
      </c>
      <c r="AF431" s="58">
        <v>3</v>
      </c>
      <c r="AG431" s="58">
        <v>28</v>
      </c>
      <c r="AH431" s="59" t="s">
        <v>503</v>
      </c>
      <c r="AI431" s="58">
        <v>25</v>
      </c>
      <c r="AJ431" s="58">
        <v>1</v>
      </c>
      <c r="AK431" s="59" t="s">
        <v>589</v>
      </c>
      <c r="AL431" s="59">
        <f>IF(OR(NOT(ISBLANK(V431)),NOT(ISBLANK(W431)),NOT(ISBLANK(X431)),NOT(ISBLANK(Y431)),AD431=2,AD431=3),1,0)</f>
        <v>1</v>
      </c>
      <c r="AM431" s="59" t="s">
        <v>27</v>
      </c>
      <c r="AN431" s="59" t="s">
        <v>673</v>
      </c>
      <c r="AO431" s="58">
        <v>23</v>
      </c>
      <c r="AP431" s="59" t="s">
        <v>677</v>
      </c>
      <c r="AQ431" s="59" t="s">
        <v>714</v>
      </c>
      <c r="AR431" s="59" t="s">
        <v>695</v>
      </c>
      <c r="AS431" s="59" t="s">
        <v>27</v>
      </c>
      <c r="AT431" s="59" t="s">
        <v>27</v>
      </c>
      <c r="AU431" s="59" t="s">
        <v>27</v>
      </c>
      <c r="AV431" s="59" t="s">
        <v>27</v>
      </c>
      <c r="AW431" s="64"/>
      <c r="AX431" s="62" t="s">
        <v>747</v>
      </c>
      <c r="AY431" s="62">
        <v>31.268000000000001</v>
      </c>
      <c r="AZ431" s="62">
        <f>IF(Z431&gt;0,AY431/Z431,"")</f>
        <v>0.56850909090909096</v>
      </c>
      <c r="BA431" s="62">
        <f>IF(AY431&gt;0,Z431/AY431,"")</f>
        <v>1.7589868235896124</v>
      </c>
      <c r="BB431" s="62">
        <v>19.326000000000001</v>
      </c>
      <c r="BC431" s="62">
        <v>59</v>
      </c>
      <c r="BD431">
        <v>0.61160176635889196</v>
      </c>
      <c r="BE431" s="62" t="s">
        <v>783</v>
      </c>
      <c r="BF431" s="62">
        <v>1</v>
      </c>
      <c r="BG431" s="64"/>
      <c r="BH431">
        <v>1.919</v>
      </c>
    </row>
    <row r="432" spans="1:60" ht="14.25" customHeight="1" x14ac:dyDescent="0.25">
      <c r="A432" s="58">
        <v>487</v>
      </c>
      <c r="B432" s="59" t="s">
        <v>78</v>
      </c>
      <c r="C432" s="59" t="s">
        <v>28</v>
      </c>
      <c r="D432" s="59" t="s">
        <v>43</v>
      </c>
      <c r="E432" s="59"/>
      <c r="F432" s="59" t="s">
        <v>500</v>
      </c>
      <c r="G432" s="58">
        <v>59</v>
      </c>
      <c r="H432" s="58">
        <v>26</v>
      </c>
      <c r="I432" s="59" t="s">
        <v>158</v>
      </c>
      <c r="J432" s="58">
        <v>927618937</v>
      </c>
      <c r="K432" s="58">
        <v>2.3666666666666698</v>
      </c>
      <c r="L432" s="58">
        <v>0.473333333333333</v>
      </c>
      <c r="M432" s="58">
        <v>11</v>
      </c>
      <c r="N432" s="60">
        <v>0</v>
      </c>
      <c r="O432" s="60">
        <v>0</v>
      </c>
      <c r="P432" s="58">
        <v>24</v>
      </c>
      <c r="Q432" s="58">
        <v>12</v>
      </c>
      <c r="R432" s="60">
        <v>0</v>
      </c>
      <c r="S432" s="58">
        <v>12</v>
      </c>
      <c r="T432" s="60">
        <v>0</v>
      </c>
      <c r="U432" s="58">
        <v>1</v>
      </c>
      <c r="V432" s="58">
        <v>3.5</v>
      </c>
      <c r="W432" s="59">
        <v>0</v>
      </c>
      <c r="X432" s="58">
        <v>2.5</v>
      </c>
      <c r="Y432" s="58">
        <v>7</v>
      </c>
      <c r="Z432" s="59">
        <f>SUM(M432:Y432)</f>
        <v>73</v>
      </c>
      <c r="AA432" s="59">
        <f>SUM(U432:X432)</f>
        <v>7</v>
      </c>
      <c r="AB432" t="s">
        <v>782</v>
      </c>
      <c r="AC432" s="59">
        <v>0</v>
      </c>
      <c r="AD432" s="58">
        <v>19</v>
      </c>
      <c r="AE432" s="58">
        <v>12</v>
      </c>
      <c r="AF432" s="58">
        <v>1</v>
      </c>
      <c r="AG432" s="58">
        <v>36</v>
      </c>
      <c r="AH432" s="59" t="s">
        <v>503</v>
      </c>
      <c r="AI432" s="58">
        <v>25</v>
      </c>
      <c r="AJ432" s="58">
        <v>1</v>
      </c>
      <c r="AK432" s="59" t="s">
        <v>590</v>
      </c>
      <c r="AL432" s="59">
        <f>IF(OR(NOT(ISBLANK(V432)),NOT(ISBLANK(W432)),NOT(ISBLANK(X432)),NOT(ISBLANK(Y432)),AD432=2,AD432=3),1,0)</f>
        <v>1</v>
      </c>
      <c r="AM432" s="59" t="s">
        <v>27</v>
      </c>
      <c r="AN432" s="59" t="s">
        <v>673</v>
      </c>
      <c r="AO432" s="58">
        <v>25</v>
      </c>
      <c r="AP432" s="59" t="s">
        <v>677</v>
      </c>
      <c r="AQ432" s="59" t="s">
        <v>721</v>
      </c>
      <c r="AR432" s="59" t="s">
        <v>27</v>
      </c>
      <c r="AS432" s="59" t="s">
        <v>686</v>
      </c>
      <c r="AT432" s="59" t="s">
        <v>27</v>
      </c>
      <c r="AU432" s="59" t="s">
        <v>27</v>
      </c>
      <c r="AV432" s="59" t="s">
        <v>27</v>
      </c>
      <c r="AW432" s="64"/>
      <c r="AX432" s="62" t="s">
        <v>747</v>
      </c>
      <c r="AY432" s="62">
        <v>17.022000000000002</v>
      </c>
      <c r="AZ432" s="62">
        <f>IF(Z432&gt;0,AY432/Z432,"")</f>
        <v>0.23317808219178085</v>
      </c>
      <c r="BA432" s="62">
        <f>IF(AY432&gt;0,Z432/AY432,"")</f>
        <v>4.2885677358712249</v>
      </c>
      <c r="BB432" s="62">
        <v>9.8149999999999995</v>
      </c>
      <c r="BC432" s="62">
        <v>59</v>
      </c>
      <c r="BD432">
        <v>0.54338668913226618</v>
      </c>
      <c r="BE432" s="62" t="s">
        <v>783</v>
      </c>
      <c r="BF432" s="62">
        <v>1</v>
      </c>
      <c r="BG432" s="64"/>
      <c r="BH432">
        <v>8.0730000000000004</v>
      </c>
    </row>
    <row r="433" spans="1:60" ht="14.25" customHeight="1" x14ac:dyDescent="0.25">
      <c r="A433" s="58">
        <v>508</v>
      </c>
      <c r="B433" s="59" t="s">
        <v>78</v>
      </c>
      <c r="C433" s="59" t="s">
        <v>28</v>
      </c>
      <c r="D433" s="59" t="s">
        <v>43</v>
      </c>
      <c r="E433" s="59"/>
      <c r="F433" s="59" t="s">
        <v>500</v>
      </c>
      <c r="G433" s="58">
        <v>59</v>
      </c>
      <c r="H433" s="58">
        <v>26</v>
      </c>
      <c r="I433" s="59" t="s">
        <v>165</v>
      </c>
      <c r="J433" s="58">
        <v>1412134207</v>
      </c>
      <c r="K433" s="58">
        <v>2.3666666666666698</v>
      </c>
      <c r="L433" s="58">
        <v>0.473333333333333</v>
      </c>
      <c r="M433" s="58">
        <v>4</v>
      </c>
      <c r="N433" s="60">
        <v>0</v>
      </c>
      <c r="O433" s="60">
        <v>0</v>
      </c>
      <c r="P433" s="58">
        <v>7</v>
      </c>
      <c r="Q433" s="58">
        <v>3</v>
      </c>
      <c r="R433" s="60">
        <v>0</v>
      </c>
      <c r="S433" s="58">
        <v>3</v>
      </c>
      <c r="T433" s="60">
        <v>0</v>
      </c>
      <c r="U433" s="58">
        <v>1</v>
      </c>
      <c r="V433" s="58">
        <v>1</v>
      </c>
      <c r="W433" s="59">
        <v>0</v>
      </c>
      <c r="X433" s="58">
        <v>1</v>
      </c>
      <c r="Y433" s="58">
        <v>3</v>
      </c>
      <c r="Z433" s="59">
        <f>SUM(M433:Y433)</f>
        <v>23</v>
      </c>
      <c r="AA433" s="59">
        <f>SUM(U433:X433)</f>
        <v>3</v>
      </c>
      <c r="AB433" t="s">
        <v>782</v>
      </c>
      <c r="AC433" s="59">
        <v>0</v>
      </c>
      <c r="AD433" s="58">
        <v>3</v>
      </c>
      <c r="AE433" s="58">
        <v>2</v>
      </c>
      <c r="AF433" s="58">
        <v>1</v>
      </c>
      <c r="AG433" s="58">
        <v>7</v>
      </c>
      <c r="AH433" s="59" t="s">
        <v>503</v>
      </c>
      <c r="AI433" s="58">
        <v>25</v>
      </c>
      <c r="AJ433" s="60"/>
      <c r="AK433" s="59" t="s">
        <v>591</v>
      </c>
      <c r="AL433" s="59">
        <f>IF(OR(NOT(ISBLANK(V433)),NOT(ISBLANK(W433)),NOT(ISBLANK(X433)),NOT(ISBLANK(Y433)),AD433=2,AD433=3),1,0)</f>
        <v>1</v>
      </c>
      <c r="AM433" s="59" t="s">
        <v>27</v>
      </c>
      <c r="AN433" s="59" t="s">
        <v>680</v>
      </c>
      <c r="AO433" s="58">
        <v>25</v>
      </c>
      <c r="AP433" s="59" t="s">
        <v>677</v>
      </c>
      <c r="AQ433" s="59" t="s">
        <v>705</v>
      </c>
      <c r="AR433" s="59" t="s">
        <v>27</v>
      </c>
      <c r="AS433" s="59" t="s">
        <v>27</v>
      </c>
      <c r="AT433" s="59" t="s">
        <v>27</v>
      </c>
      <c r="AU433" s="59" t="s">
        <v>27</v>
      </c>
      <c r="AV433" s="59" t="s">
        <v>27</v>
      </c>
      <c r="AW433" s="64"/>
      <c r="AX433" s="62" t="s">
        <v>747</v>
      </c>
      <c r="AY433" s="62">
        <v>9.1460000000000008</v>
      </c>
      <c r="AZ433" s="62">
        <f>IF(Z433&gt;0,AY433/Z433,"")</f>
        <v>0.39765217391304353</v>
      </c>
      <c r="BA433" s="62">
        <f>IF(AY433&gt;0,Z433/AY433,"")</f>
        <v>2.5147605510605726</v>
      </c>
      <c r="BB433" s="62">
        <v>8.8970000000000002</v>
      </c>
      <c r="BC433" s="62">
        <v>100</v>
      </c>
      <c r="BD433">
        <v>0.25850340136054423</v>
      </c>
      <c r="BE433" s="62"/>
      <c r="BF433" s="64"/>
      <c r="BG433" s="64"/>
      <c r="BH433">
        <v>7.7290000000000001</v>
      </c>
    </row>
    <row r="434" spans="1:60" ht="14.25" customHeight="1" x14ac:dyDescent="0.25">
      <c r="A434" s="58">
        <v>528</v>
      </c>
      <c r="B434" s="59" t="s">
        <v>78</v>
      </c>
      <c r="C434" s="59" t="s">
        <v>28</v>
      </c>
      <c r="D434" s="59" t="s">
        <v>43</v>
      </c>
      <c r="E434" s="59"/>
      <c r="F434" s="59" t="s">
        <v>500</v>
      </c>
      <c r="G434" s="58">
        <v>59</v>
      </c>
      <c r="H434" s="58">
        <v>26</v>
      </c>
      <c r="I434" s="59" t="s">
        <v>169</v>
      </c>
      <c r="J434" s="58">
        <v>178114327</v>
      </c>
      <c r="K434" s="58">
        <v>2.1666666666666701</v>
      </c>
      <c r="L434" s="58">
        <v>0.43333333333333302</v>
      </c>
      <c r="M434" s="60">
        <v>0</v>
      </c>
      <c r="N434" s="60">
        <v>0</v>
      </c>
      <c r="O434" s="60">
        <v>0</v>
      </c>
      <c r="P434" s="60">
        <v>0</v>
      </c>
      <c r="Q434" s="60">
        <v>0</v>
      </c>
      <c r="R434" s="60">
        <v>0</v>
      </c>
      <c r="S434" s="60">
        <v>0</v>
      </c>
      <c r="T434" s="60">
        <v>0</v>
      </c>
      <c r="U434" s="60">
        <v>0</v>
      </c>
      <c r="V434" s="60">
        <v>0</v>
      </c>
      <c r="W434" s="59">
        <v>0</v>
      </c>
      <c r="X434" s="60">
        <v>0</v>
      </c>
      <c r="Y434" s="60">
        <v>0</v>
      </c>
      <c r="Z434" s="59">
        <f>SUM(M434:Y434)</f>
        <v>0</v>
      </c>
      <c r="AA434" s="59">
        <f>SUM(U434:X434)</f>
        <v>0</v>
      </c>
      <c r="AB434" t="s">
        <v>782</v>
      </c>
      <c r="AC434" s="61">
        <v>3</v>
      </c>
      <c r="AD434" s="58">
        <v>0</v>
      </c>
      <c r="AE434" s="58">
        <v>0</v>
      </c>
      <c r="AF434" s="58">
        <v>0</v>
      </c>
      <c r="AG434" s="58">
        <v>0</v>
      </c>
      <c r="AH434" s="59" t="s">
        <v>503</v>
      </c>
      <c r="AI434" s="58">
        <v>25</v>
      </c>
      <c r="AJ434" s="60"/>
      <c r="AK434" s="59" t="s">
        <v>592</v>
      </c>
      <c r="AL434" s="59">
        <f>IF(OR(NOT(ISBLANK(V434)),NOT(ISBLANK(W434)),NOT(ISBLANK(X434)),NOT(ISBLANK(Y434)),AD434=2,AD434=3),1,0)</f>
        <v>1</v>
      </c>
      <c r="AM434" s="59" t="s">
        <v>27</v>
      </c>
      <c r="AN434" s="59" t="s">
        <v>680</v>
      </c>
      <c r="AO434" s="58">
        <v>31</v>
      </c>
      <c r="AP434" s="59" t="s">
        <v>677</v>
      </c>
      <c r="AQ434" s="59" t="s">
        <v>694</v>
      </c>
      <c r="AR434" s="59" t="s">
        <v>27</v>
      </c>
      <c r="AS434" s="59" t="s">
        <v>27</v>
      </c>
      <c r="AT434" s="59" t="s">
        <v>692</v>
      </c>
      <c r="AU434" s="59" t="s">
        <v>27</v>
      </c>
      <c r="AV434" s="59" t="s">
        <v>27</v>
      </c>
      <c r="AW434" s="64"/>
      <c r="AX434" s="62" t="s">
        <v>746</v>
      </c>
      <c r="AY434" s="62">
        <v>3.6360000000000001</v>
      </c>
      <c r="AZ434" s="62" t="str">
        <f>IF(Z434&gt;0,AY434/Z434,"")</f>
        <v/>
      </c>
      <c r="BA434" s="62">
        <f>IF(AY434&gt;0,Z434/AY434,"")</f>
        <v>0</v>
      </c>
      <c r="BB434" s="62">
        <v>2.5960000000000001</v>
      </c>
      <c r="BC434" s="62">
        <v>0</v>
      </c>
      <c r="BE434" s="62"/>
      <c r="BF434" s="64"/>
      <c r="BG434" s="64"/>
      <c r="BH434">
        <v>1.252</v>
      </c>
    </row>
    <row r="435" spans="1:60" ht="14.25" customHeight="1" x14ac:dyDescent="0.25">
      <c r="A435" s="58">
        <v>544</v>
      </c>
      <c r="B435" s="59" t="s">
        <v>78</v>
      </c>
      <c r="C435" s="59" t="s">
        <v>28</v>
      </c>
      <c r="D435" s="59" t="s">
        <v>43</v>
      </c>
      <c r="E435" s="59"/>
      <c r="F435" s="59" t="s">
        <v>500</v>
      </c>
      <c r="G435" s="58">
        <v>59</v>
      </c>
      <c r="H435" s="58">
        <v>26</v>
      </c>
      <c r="I435" s="59" t="s">
        <v>171</v>
      </c>
      <c r="J435" s="58">
        <v>8518124088</v>
      </c>
      <c r="K435" s="58">
        <v>2.3666666666666698</v>
      </c>
      <c r="L435" s="58">
        <v>0.473333333333333</v>
      </c>
      <c r="M435" s="60">
        <v>0</v>
      </c>
      <c r="N435" s="60">
        <v>0</v>
      </c>
      <c r="O435" s="60">
        <v>0</v>
      </c>
      <c r="P435" s="60">
        <v>0</v>
      </c>
      <c r="Q435" s="60">
        <v>0</v>
      </c>
      <c r="R435" s="60">
        <v>0</v>
      </c>
      <c r="S435" s="60">
        <v>0</v>
      </c>
      <c r="T435" s="60">
        <v>0</v>
      </c>
      <c r="U435" s="60">
        <v>0</v>
      </c>
      <c r="V435" s="60">
        <v>0</v>
      </c>
      <c r="W435" s="59">
        <v>0</v>
      </c>
      <c r="X435" s="60">
        <v>0</v>
      </c>
      <c r="Y435" s="60">
        <v>0</v>
      </c>
      <c r="Z435" s="59">
        <f>SUM(M435:Y435)</f>
        <v>0</v>
      </c>
      <c r="AA435" s="59">
        <f>SUM(U435:X435)</f>
        <v>0</v>
      </c>
      <c r="AB435" t="s">
        <v>782</v>
      </c>
      <c r="AC435" s="59">
        <v>0</v>
      </c>
      <c r="AD435" s="58">
        <v>0</v>
      </c>
      <c r="AE435" s="58">
        <v>0</v>
      </c>
      <c r="AF435" s="58">
        <v>0</v>
      </c>
      <c r="AG435" s="58">
        <v>0</v>
      </c>
      <c r="AH435" s="59" t="s">
        <v>503</v>
      </c>
      <c r="AI435" s="58">
        <v>25</v>
      </c>
      <c r="AJ435" s="60"/>
      <c r="AK435" s="59" t="s">
        <v>593</v>
      </c>
      <c r="AL435" s="59">
        <f>IF(OR(NOT(ISBLANK(V435)),NOT(ISBLANK(W435)),NOT(ISBLANK(X435)),NOT(ISBLANK(Y435)),AD435=2,AD435=3),1,0)</f>
        <v>1</v>
      </c>
      <c r="AM435" s="59" t="s">
        <v>27</v>
      </c>
      <c r="AN435" s="59" t="s">
        <v>680</v>
      </c>
      <c r="AO435" s="58">
        <v>25</v>
      </c>
      <c r="AP435" s="59" t="s">
        <v>677</v>
      </c>
      <c r="AQ435" s="59" t="s">
        <v>725</v>
      </c>
      <c r="AR435" s="59" t="s">
        <v>27</v>
      </c>
      <c r="AS435" s="59" t="s">
        <v>726</v>
      </c>
      <c r="AT435" s="59" t="s">
        <v>27</v>
      </c>
      <c r="AU435" s="59" t="s">
        <v>27</v>
      </c>
      <c r="AV435" s="59" t="s">
        <v>27</v>
      </c>
      <c r="AW435" s="64"/>
      <c r="AX435" s="62" t="s">
        <v>748</v>
      </c>
      <c r="AY435" s="62">
        <v>9.7750000000000004</v>
      </c>
      <c r="AZ435" s="62" t="str">
        <f>IF(Z435&gt;0,AY435/Z435,"")</f>
        <v/>
      </c>
      <c r="BA435" s="62">
        <f>IF(AY435&gt;0,Z435/AY435,"")</f>
        <v>0</v>
      </c>
      <c r="BB435" s="62">
        <v>6.8980000000000006</v>
      </c>
      <c r="BC435" s="62" t="s">
        <v>774</v>
      </c>
      <c r="BE435" s="62"/>
      <c r="BF435" s="64"/>
      <c r="BG435" s="64"/>
      <c r="BH435">
        <v>4.6440000000000001</v>
      </c>
    </row>
    <row r="436" spans="1:60" ht="14.25" customHeight="1" x14ac:dyDescent="0.25">
      <c r="A436" s="58">
        <v>560</v>
      </c>
      <c r="B436" s="59" t="s">
        <v>78</v>
      </c>
      <c r="C436" s="59" t="s">
        <v>26</v>
      </c>
      <c r="D436" s="59" t="s">
        <v>43</v>
      </c>
      <c r="E436" s="59"/>
      <c r="F436" s="59" t="s">
        <v>500</v>
      </c>
      <c r="G436" s="58">
        <v>59</v>
      </c>
      <c r="H436" s="58">
        <v>26</v>
      </c>
      <c r="I436" s="59" t="s">
        <v>172</v>
      </c>
      <c r="J436" s="58">
        <v>8517821164</v>
      </c>
      <c r="K436" s="58">
        <v>3</v>
      </c>
      <c r="L436" s="58">
        <v>0.6</v>
      </c>
      <c r="M436" s="60">
        <v>0</v>
      </c>
      <c r="N436" s="60">
        <v>0</v>
      </c>
      <c r="O436" s="60">
        <v>0</v>
      </c>
      <c r="P436" s="60">
        <v>0</v>
      </c>
      <c r="Q436" s="60">
        <v>0</v>
      </c>
      <c r="R436" s="60">
        <v>0</v>
      </c>
      <c r="S436" s="60">
        <v>0</v>
      </c>
      <c r="T436" s="60">
        <v>0</v>
      </c>
      <c r="U436" s="60">
        <v>0</v>
      </c>
      <c r="V436" s="60">
        <v>0</v>
      </c>
      <c r="W436" s="59">
        <v>0</v>
      </c>
      <c r="X436" s="60">
        <v>0</v>
      </c>
      <c r="Y436" s="60">
        <v>0</v>
      </c>
      <c r="Z436" s="59">
        <f>SUM(M436:Y436)</f>
        <v>0</v>
      </c>
      <c r="AA436" s="59">
        <f>SUM(U436:X436)</f>
        <v>0</v>
      </c>
      <c r="AB436" t="s">
        <v>783</v>
      </c>
      <c r="AC436" s="59">
        <v>0</v>
      </c>
      <c r="AD436" s="58">
        <v>0</v>
      </c>
      <c r="AE436" s="58">
        <v>0</v>
      </c>
      <c r="AF436" s="58">
        <v>0</v>
      </c>
      <c r="AG436" s="58">
        <v>0</v>
      </c>
      <c r="AH436" s="59" t="s">
        <v>503</v>
      </c>
      <c r="AI436" s="58">
        <v>25</v>
      </c>
      <c r="AJ436" s="60"/>
      <c r="AK436" s="59" t="s">
        <v>594</v>
      </c>
      <c r="AL436" s="59">
        <f>IF(OR(NOT(ISBLANK(V436)),NOT(ISBLANK(W436)),NOT(ISBLANK(X436)),NOT(ISBLANK(Y436)),AD436=2,AD436=3),1,0)</f>
        <v>1</v>
      </c>
      <c r="AM436" s="59" t="s">
        <v>27</v>
      </c>
      <c r="AN436" s="59" t="s">
        <v>680</v>
      </c>
      <c r="AO436" s="58">
        <v>29</v>
      </c>
      <c r="AP436" s="59" t="s">
        <v>674</v>
      </c>
      <c r="AQ436" s="59" t="s">
        <v>691</v>
      </c>
      <c r="AR436" s="59" t="s">
        <v>695</v>
      </c>
      <c r="AS436" s="59" t="s">
        <v>727</v>
      </c>
      <c r="AT436" s="59" t="s">
        <v>27</v>
      </c>
      <c r="AU436" s="59" t="s">
        <v>27</v>
      </c>
      <c r="AV436" s="59" t="s">
        <v>710</v>
      </c>
      <c r="AW436" s="64"/>
      <c r="AX436" s="62" t="s">
        <v>748</v>
      </c>
      <c r="AY436" s="62">
        <v>16.975999999999999</v>
      </c>
      <c r="AZ436" s="62" t="str">
        <f>IF(Z436&gt;0,AY436/Z436,"")</f>
        <v/>
      </c>
      <c r="BA436" s="62">
        <f>IF(AY436&gt;0,Z436/AY436,"")</f>
        <v>0</v>
      </c>
      <c r="BB436" s="62">
        <v>11.867000000000001</v>
      </c>
      <c r="BC436" s="62">
        <v>177</v>
      </c>
      <c r="BE436" s="62"/>
      <c r="BF436" s="64"/>
      <c r="BG436" s="64"/>
      <c r="BH436">
        <v>1.375</v>
      </c>
    </row>
    <row r="437" spans="1:60" ht="14.25" customHeight="1" x14ac:dyDescent="0.25">
      <c r="A437" s="58">
        <v>576</v>
      </c>
      <c r="B437" s="59" t="s">
        <v>78</v>
      </c>
      <c r="C437" s="59" t="s">
        <v>28</v>
      </c>
      <c r="D437" s="59" t="s">
        <v>43</v>
      </c>
      <c r="E437" s="59"/>
      <c r="F437" s="59" t="s">
        <v>500</v>
      </c>
      <c r="G437" s="58">
        <v>59</v>
      </c>
      <c r="H437" s="58">
        <v>26</v>
      </c>
      <c r="I437" s="59" t="s">
        <v>173</v>
      </c>
      <c r="J437" s="58">
        <v>79215167188</v>
      </c>
      <c r="K437" s="58">
        <v>2.4666666666666699</v>
      </c>
      <c r="L437" s="58">
        <v>0.49333333333333301</v>
      </c>
      <c r="M437" s="58">
        <v>2</v>
      </c>
      <c r="N437" s="60">
        <v>0</v>
      </c>
      <c r="O437" s="60">
        <v>0</v>
      </c>
      <c r="P437" s="58">
        <v>3</v>
      </c>
      <c r="Q437" s="58">
        <v>1</v>
      </c>
      <c r="R437" s="60">
        <v>0</v>
      </c>
      <c r="S437" s="58">
        <v>1</v>
      </c>
      <c r="T437" s="60">
        <v>0</v>
      </c>
      <c r="U437" s="60">
        <v>0</v>
      </c>
      <c r="V437" s="58">
        <v>0.5</v>
      </c>
      <c r="W437" s="59">
        <v>0</v>
      </c>
      <c r="X437" s="58">
        <v>0.5</v>
      </c>
      <c r="Y437" s="58">
        <v>1</v>
      </c>
      <c r="Z437" s="59">
        <f>SUM(M437:Y437)</f>
        <v>9</v>
      </c>
      <c r="AA437" s="59">
        <f>SUM(U437:X437)</f>
        <v>1</v>
      </c>
      <c r="AB437" t="s">
        <v>783</v>
      </c>
      <c r="AC437" s="59">
        <v>0</v>
      </c>
      <c r="AD437" s="58">
        <v>0</v>
      </c>
      <c r="AE437" s="58">
        <v>2</v>
      </c>
      <c r="AF437" s="58">
        <v>0</v>
      </c>
      <c r="AG437" s="58">
        <v>3</v>
      </c>
      <c r="AH437" s="59" t="s">
        <v>503</v>
      </c>
      <c r="AI437" s="58">
        <v>25</v>
      </c>
      <c r="AJ437" s="60"/>
      <c r="AK437" s="59" t="s">
        <v>595</v>
      </c>
      <c r="AL437" s="59">
        <f>IF(OR(NOT(ISBLANK(V437)),NOT(ISBLANK(W437)),NOT(ISBLANK(X437)),NOT(ISBLANK(Y437)),AD437=2,AD437=3),1,0)</f>
        <v>1</v>
      </c>
      <c r="AM437" s="59" t="s">
        <v>27</v>
      </c>
      <c r="AN437" s="59" t="s">
        <v>673</v>
      </c>
      <c r="AO437" s="58">
        <v>18</v>
      </c>
      <c r="AP437" s="59" t="s">
        <v>677</v>
      </c>
      <c r="AQ437" s="59" t="s">
        <v>728</v>
      </c>
      <c r="AR437" s="59" t="s">
        <v>27</v>
      </c>
      <c r="AS437" s="59" t="s">
        <v>686</v>
      </c>
      <c r="AT437" s="59" t="s">
        <v>27</v>
      </c>
      <c r="AU437" s="59" t="s">
        <v>27</v>
      </c>
      <c r="AV437" s="59" t="s">
        <v>27</v>
      </c>
      <c r="AW437" s="64"/>
      <c r="AX437" s="62" t="s">
        <v>747</v>
      </c>
      <c r="AY437" s="62">
        <v>12.92</v>
      </c>
      <c r="AZ437" s="62">
        <f>IF(Z437&gt;0,AY437/Z437,"")</f>
        <v>1.4355555555555555</v>
      </c>
      <c r="BA437" s="62">
        <f>IF(AY437&gt;0,Z437/AY437,"")</f>
        <v>0.69659442724458209</v>
      </c>
      <c r="BB437" s="62">
        <v>12.137</v>
      </c>
      <c r="BC437" s="62">
        <v>59</v>
      </c>
      <c r="BD437">
        <v>9.4977168949771686E-3</v>
      </c>
      <c r="BE437" s="62" t="s">
        <v>783</v>
      </c>
      <c r="BF437" s="62">
        <v>1</v>
      </c>
      <c r="BG437" s="64"/>
      <c r="BH437">
        <v>3.7009999999999996</v>
      </c>
    </row>
    <row r="438" spans="1:60" ht="14.25" customHeight="1" x14ac:dyDescent="0.25">
      <c r="A438" s="58">
        <v>3</v>
      </c>
      <c r="B438" s="59" t="s">
        <v>78</v>
      </c>
      <c r="C438" s="59" t="s">
        <v>28</v>
      </c>
      <c r="D438" s="59" t="s">
        <v>44</v>
      </c>
      <c r="E438" s="59"/>
      <c r="F438" s="59" t="s">
        <v>45</v>
      </c>
      <c r="G438" s="58">
        <v>1</v>
      </c>
      <c r="H438" s="58">
        <v>8</v>
      </c>
      <c r="I438" s="59" t="s">
        <v>92</v>
      </c>
      <c r="J438" s="58">
        <v>9165180138</v>
      </c>
      <c r="K438" s="58">
        <v>0</v>
      </c>
      <c r="L438" s="58">
        <v>0</v>
      </c>
      <c r="M438" s="58">
        <v>4</v>
      </c>
      <c r="N438" s="60">
        <v>0</v>
      </c>
      <c r="O438" s="60">
        <v>0</v>
      </c>
      <c r="P438" s="58">
        <v>9</v>
      </c>
      <c r="Q438" s="58">
        <v>5</v>
      </c>
      <c r="R438" s="60">
        <v>0</v>
      </c>
      <c r="S438" s="58">
        <v>5</v>
      </c>
      <c r="T438" s="58">
        <v>2</v>
      </c>
      <c r="U438" s="58">
        <v>2</v>
      </c>
      <c r="V438" s="58">
        <v>0.5</v>
      </c>
      <c r="W438" s="59">
        <v>0</v>
      </c>
      <c r="X438" s="58">
        <v>0.5</v>
      </c>
      <c r="Y438" s="58">
        <v>3</v>
      </c>
      <c r="Z438" s="59">
        <f>SUM(M438:Y438)</f>
        <v>31</v>
      </c>
      <c r="AA438" s="59">
        <f>SUM(U438:X438)</f>
        <v>3</v>
      </c>
      <c r="AC438" s="59">
        <v>0</v>
      </c>
      <c r="AD438" s="58">
        <v>2</v>
      </c>
      <c r="AE438" s="58">
        <v>2</v>
      </c>
      <c r="AF438" s="58">
        <v>0</v>
      </c>
      <c r="AG438" s="58">
        <v>9</v>
      </c>
      <c r="AH438" s="59" t="s">
        <v>119</v>
      </c>
      <c r="AI438" s="58">
        <v>1</v>
      </c>
      <c r="AJ438" s="60"/>
      <c r="AK438" s="59" t="s">
        <v>225</v>
      </c>
      <c r="AL438" s="59">
        <f>IF(OR(NOT(ISBLANK(V438)),NOT(ISBLANK(W438)),NOT(ISBLANK(X438)),NOT(ISBLANK(Y438)),AD438=2,AD438=3),1,0)</f>
        <v>1</v>
      </c>
      <c r="AM438" s="59" t="s">
        <v>27</v>
      </c>
      <c r="AN438" s="59" t="s">
        <v>680</v>
      </c>
      <c r="AO438" s="58">
        <v>24</v>
      </c>
      <c r="AP438" s="59" t="s">
        <v>677</v>
      </c>
      <c r="AQ438" s="59" t="s">
        <v>679</v>
      </c>
      <c r="AR438" s="59" t="s">
        <v>27</v>
      </c>
      <c r="AS438" s="59" t="s">
        <v>681</v>
      </c>
      <c r="AT438" s="59" t="s">
        <v>27</v>
      </c>
      <c r="AU438" s="59" t="s">
        <v>27</v>
      </c>
      <c r="AV438" s="59" t="s">
        <v>27</v>
      </c>
      <c r="AW438" s="64"/>
      <c r="AX438" s="62" t="s">
        <v>747</v>
      </c>
      <c r="AY438" s="62">
        <v>11.537000000000001</v>
      </c>
      <c r="AZ438" s="62">
        <f>IF(Z438&gt;0,AY438/Z438,"")</f>
        <v>0.37216129032258066</v>
      </c>
      <c r="BA438" s="62">
        <f>IF(AY438&gt;0,Z438/AY438,"")</f>
        <v>2.6870070208893124</v>
      </c>
      <c r="BB438" s="62"/>
      <c r="BC438" s="62">
        <v>0</v>
      </c>
      <c r="BD438">
        <v>0.34175738724727839</v>
      </c>
      <c r="BE438" s="62"/>
      <c r="BF438" s="64"/>
      <c r="BG438" s="64"/>
      <c r="BH438" s="120"/>
    </row>
    <row r="439" spans="1:60" ht="14.25" customHeight="1" x14ac:dyDescent="0.25">
      <c r="A439" s="58">
        <v>19</v>
      </c>
      <c r="B439" s="59" t="s">
        <v>78</v>
      </c>
      <c r="C439" s="59" t="s">
        <v>26</v>
      </c>
      <c r="D439" s="59" t="s">
        <v>44</v>
      </c>
      <c r="E439" s="59"/>
      <c r="F439" s="59" t="s">
        <v>45</v>
      </c>
      <c r="G439" s="58">
        <v>1</v>
      </c>
      <c r="H439" s="58">
        <v>8</v>
      </c>
      <c r="I439" s="59" t="s">
        <v>95</v>
      </c>
      <c r="J439" s="58">
        <v>959124226</v>
      </c>
      <c r="K439" s="58">
        <v>0</v>
      </c>
      <c r="L439" s="58">
        <v>0</v>
      </c>
      <c r="M439" s="58">
        <v>6</v>
      </c>
      <c r="N439" s="60">
        <v>0</v>
      </c>
      <c r="O439" s="60">
        <v>0</v>
      </c>
      <c r="P439" s="58">
        <v>11</v>
      </c>
      <c r="Q439" s="58">
        <v>5</v>
      </c>
      <c r="R439" s="60">
        <v>0</v>
      </c>
      <c r="S439" s="58">
        <v>5</v>
      </c>
      <c r="T439" s="58">
        <v>2</v>
      </c>
      <c r="U439" s="58">
        <v>3</v>
      </c>
      <c r="V439" s="60">
        <v>0</v>
      </c>
      <c r="W439" s="61">
        <v>2</v>
      </c>
      <c r="X439" s="60">
        <v>0</v>
      </c>
      <c r="Y439" s="58">
        <v>5</v>
      </c>
      <c r="Z439" s="59">
        <f>SUM(M439:Y439)</f>
        <v>39</v>
      </c>
      <c r="AA439" s="59">
        <f>SUM(U439:X439)</f>
        <v>5</v>
      </c>
      <c r="AC439" s="59">
        <v>0</v>
      </c>
      <c r="AD439" s="58">
        <v>2</v>
      </c>
      <c r="AE439" s="58">
        <v>3</v>
      </c>
      <c r="AF439" s="58">
        <v>0</v>
      </c>
      <c r="AG439" s="58">
        <v>9</v>
      </c>
      <c r="AH439" s="59" t="s">
        <v>119</v>
      </c>
      <c r="AI439" s="58">
        <v>1</v>
      </c>
      <c r="AJ439" s="58">
        <v>1</v>
      </c>
      <c r="AK439" s="59" t="s">
        <v>227</v>
      </c>
      <c r="AL439" s="59">
        <f>IF(OR(NOT(ISBLANK(V439)),NOT(ISBLANK(W439)),NOT(ISBLANK(X439)),NOT(ISBLANK(Y439)),AD439=2,AD439=3),1,0)</f>
        <v>1</v>
      </c>
      <c r="AM439" s="59" t="s">
        <v>27</v>
      </c>
      <c r="AN439" s="59" t="s">
        <v>680</v>
      </c>
      <c r="AO439" s="58">
        <v>26</v>
      </c>
      <c r="AP439" s="59" t="s">
        <v>677</v>
      </c>
      <c r="AQ439" s="59" t="s">
        <v>683</v>
      </c>
      <c r="AR439" s="59" t="s">
        <v>27</v>
      </c>
      <c r="AS439" s="59" t="s">
        <v>684</v>
      </c>
      <c r="AT439" s="59" t="s">
        <v>27</v>
      </c>
      <c r="AU439" s="59" t="s">
        <v>27</v>
      </c>
      <c r="AV439" s="59" t="s">
        <v>27</v>
      </c>
      <c r="AW439" s="64"/>
      <c r="AX439" s="62" t="s">
        <v>748</v>
      </c>
      <c r="AY439" s="62">
        <v>9.907</v>
      </c>
      <c r="AZ439" s="62">
        <f>IF(Z439&gt;0,AY439/Z439,"")</f>
        <v>0.25402564102564101</v>
      </c>
      <c r="BA439" s="62">
        <f>IF(AY439&gt;0,Z439/AY439,"")</f>
        <v>3.936610477440194</v>
      </c>
      <c r="BB439" s="62"/>
      <c r="BC439" s="62">
        <v>92</v>
      </c>
      <c r="BD439">
        <v>0.40835746793545719</v>
      </c>
      <c r="BE439" s="62"/>
      <c r="BF439" s="64"/>
      <c r="BG439" s="64"/>
      <c r="BH439" s="120"/>
    </row>
    <row r="440" spans="1:60" ht="14.25" customHeight="1" x14ac:dyDescent="0.25">
      <c r="A440" s="58">
        <v>24</v>
      </c>
      <c r="B440" s="59" t="s">
        <v>78</v>
      </c>
      <c r="C440" s="59" t="s">
        <v>28</v>
      </c>
      <c r="D440" s="59" t="s">
        <v>44</v>
      </c>
      <c r="E440" s="59"/>
      <c r="F440" s="59" t="s">
        <v>45</v>
      </c>
      <c r="G440" s="58">
        <v>1</v>
      </c>
      <c r="H440" s="58">
        <v>8</v>
      </c>
      <c r="I440" s="59" t="s">
        <v>98</v>
      </c>
      <c r="J440" s="58">
        <v>871611960</v>
      </c>
      <c r="K440" s="58">
        <v>23.272727272727298</v>
      </c>
      <c r="L440" s="58">
        <v>0.14090909090909101</v>
      </c>
      <c r="M440" s="60">
        <v>0</v>
      </c>
      <c r="N440" s="60">
        <v>0</v>
      </c>
      <c r="O440" s="60">
        <v>0</v>
      </c>
      <c r="P440" s="60">
        <v>0</v>
      </c>
      <c r="Q440" s="60">
        <v>0</v>
      </c>
      <c r="R440" s="60">
        <v>0</v>
      </c>
      <c r="S440" s="60">
        <v>0</v>
      </c>
      <c r="T440" s="60">
        <v>0</v>
      </c>
      <c r="U440" s="60">
        <v>0</v>
      </c>
      <c r="V440" s="60">
        <v>0</v>
      </c>
      <c r="W440" s="59">
        <v>0</v>
      </c>
      <c r="X440" s="60">
        <v>0</v>
      </c>
      <c r="Y440" s="60">
        <v>0</v>
      </c>
      <c r="Z440" s="59">
        <f>SUM(M440:Y440)</f>
        <v>0</v>
      </c>
      <c r="AA440" s="59">
        <f>SUM(U440:X440)</f>
        <v>0</v>
      </c>
      <c r="AB440" t="s">
        <v>89</v>
      </c>
      <c r="AC440" s="59">
        <v>0</v>
      </c>
      <c r="AD440" s="58">
        <v>0</v>
      </c>
      <c r="AE440" s="58">
        <v>0</v>
      </c>
      <c r="AF440" s="58">
        <v>0</v>
      </c>
      <c r="AG440" s="58">
        <v>0</v>
      </c>
      <c r="AH440" s="59" t="s">
        <v>90</v>
      </c>
      <c r="AI440" s="58">
        <v>4</v>
      </c>
      <c r="AJ440" s="60"/>
      <c r="AK440" s="59" t="s">
        <v>100</v>
      </c>
      <c r="AL440" s="59">
        <f>IF(OR(NOT(ISBLANK(V440)),NOT(ISBLANK(W440)),NOT(ISBLANK(X440)),NOT(ISBLANK(Y440)),AD440=2,AD440=3),1,0)</f>
        <v>1</v>
      </c>
      <c r="AM440" s="59" t="s">
        <v>27</v>
      </c>
      <c r="AN440" s="59" t="s">
        <v>673</v>
      </c>
      <c r="AO440" s="58">
        <v>28</v>
      </c>
      <c r="AP440" s="59" t="s">
        <v>677</v>
      </c>
      <c r="AQ440" s="59" t="s">
        <v>685</v>
      </c>
      <c r="AR440" s="59" t="s">
        <v>27</v>
      </c>
      <c r="AS440" s="59" t="s">
        <v>686</v>
      </c>
      <c r="AT440" s="59" t="s">
        <v>27</v>
      </c>
      <c r="AU440" s="59" t="s">
        <v>27</v>
      </c>
      <c r="AV440" s="59" t="s">
        <v>27</v>
      </c>
      <c r="AW440" s="64"/>
      <c r="AX440" s="62" t="s">
        <v>747</v>
      </c>
      <c r="AY440" s="62">
        <v>2.5230000000000001</v>
      </c>
      <c r="AZ440" s="62" t="str">
        <f>IF(Z440&gt;0,AY440/Z440,"")</f>
        <v/>
      </c>
      <c r="BA440" s="62">
        <f>IF(AY440&gt;0,Z440/AY440,"")</f>
        <v>0</v>
      </c>
      <c r="BB440" s="62">
        <v>1.8900000000000001</v>
      </c>
      <c r="BC440" s="62"/>
      <c r="BE440" s="62"/>
      <c r="BF440" s="64"/>
      <c r="BG440" s="64"/>
      <c r="BH440" s="120">
        <v>1.89</v>
      </c>
    </row>
    <row r="441" spans="1:60" ht="14.25" customHeight="1" x14ac:dyDescent="0.25">
      <c r="A441" s="58">
        <v>40</v>
      </c>
      <c r="B441" s="59" t="s">
        <v>78</v>
      </c>
      <c r="C441" s="59" t="s">
        <v>28</v>
      </c>
      <c r="D441" s="59" t="s">
        <v>44</v>
      </c>
      <c r="E441" s="59"/>
      <c r="F441" s="59" t="s">
        <v>45</v>
      </c>
      <c r="G441" s="58">
        <v>1</v>
      </c>
      <c r="H441" s="58">
        <v>8</v>
      </c>
      <c r="I441" s="59" t="s">
        <v>101</v>
      </c>
      <c r="J441" s="58">
        <v>17888851</v>
      </c>
      <c r="K441" s="58">
        <v>23.272727272727298</v>
      </c>
      <c r="L441" s="58">
        <v>0.14090909090909101</v>
      </c>
      <c r="M441" s="60">
        <v>0</v>
      </c>
      <c r="N441" s="60">
        <v>0</v>
      </c>
      <c r="O441" s="60">
        <v>0</v>
      </c>
      <c r="P441" s="60">
        <v>0</v>
      </c>
      <c r="Q441" s="60">
        <v>0</v>
      </c>
      <c r="R441" s="60">
        <v>0</v>
      </c>
      <c r="S441" s="60">
        <v>0</v>
      </c>
      <c r="T441" s="60">
        <v>0</v>
      </c>
      <c r="U441" s="60">
        <v>0</v>
      </c>
      <c r="V441" s="60">
        <v>0</v>
      </c>
      <c r="W441" s="59">
        <v>0</v>
      </c>
      <c r="X441" s="60">
        <v>0</v>
      </c>
      <c r="Y441" s="60">
        <v>0</v>
      </c>
      <c r="Z441" s="59">
        <f>SUM(M441:Y441)</f>
        <v>0</v>
      </c>
      <c r="AA441" s="59">
        <f>SUM(U441:X441)</f>
        <v>0</v>
      </c>
      <c r="AB441" t="s">
        <v>89</v>
      </c>
      <c r="AC441" s="59">
        <v>0</v>
      </c>
      <c r="AD441" s="58">
        <v>0</v>
      </c>
      <c r="AE441" s="58">
        <v>0</v>
      </c>
      <c r="AF441" s="58">
        <v>0</v>
      </c>
      <c r="AG441" s="58">
        <v>0</v>
      </c>
      <c r="AH441" s="59" t="s">
        <v>90</v>
      </c>
      <c r="AI441" s="58">
        <v>4</v>
      </c>
      <c r="AJ441" s="60"/>
      <c r="AK441" s="59" t="s">
        <v>100</v>
      </c>
      <c r="AL441" s="59">
        <f>IF(OR(NOT(ISBLANK(V441)),NOT(ISBLANK(W441)),NOT(ISBLANK(X441)),NOT(ISBLANK(Y441)),AD441=2,AD441=3),1,0)</f>
        <v>1</v>
      </c>
      <c r="AM441" s="59" t="s">
        <v>27</v>
      </c>
      <c r="AN441" s="59" t="s">
        <v>680</v>
      </c>
      <c r="AO441" s="58">
        <v>30</v>
      </c>
      <c r="AP441" s="59" t="s">
        <v>674</v>
      </c>
      <c r="AQ441" s="59" t="s">
        <v>687</v>
      </c>
      <c r="AR441" s="59" t="s">
        <v>27</v>
      </c>
      <c r="AS441" s="59" t="s">
        <v>688</v>
      </c>
      <c r="AT441" s="59" t="s">
        <v>27</v>
      </c>
      <c r="AU441" s="59" t="s">
        <v>27</v>
      </c>
      <c r="AV441" s="59" t="s">
        <v>27</v>
      </c>
      <c r="AW441" s="64"/>
      <c r="AX441" s="62" t="s">
        <v>748</v>
      </c>
      <c r="AY441" s="62">
        <v>11.045999999999999</v>
      </c>
      <c r="AZ441" s="62" t="str">
        <f>IF(Z441&gt;0,AY441/Z441,"")</f>
        <v/>
      </c>
      <c r="BA441" s="62">
        <f>IF(AY441&gt;0,Z441/AY441,"")</f>
        <v>0</v>
      </c>
      <c r="BB441" s="62">
        <v>4.0890000000000004</v>
      </c>
      <c r="BC441" s="62">
        <v>43</v>
      </c>
      <c r="BE441" s="62" t="s">
        <v>102</v>
      </c>
      <c r="BF441" s="62">
        <v>1</v>
      </c>
      <c r="BG441" s="64"/>
      <c r="BH441" s="120">
        <v>4.0890000000000004</v>
      </c>
    </row>
    <row r="442" spans="1:60" ht="14.25" customHeight="1" x14ac:dyDescent="0.25">
      <c r="A442" s="58">
        <v>56</v>
      </c>
      <c r="B442" s="59" t="s">
        <v>78</v>
      </c>
      <c r="C442" s="59" t="s">
        <v>28</v>
      </c>
      <c r="D442" s="59" t="s">
        <v>44</v>
      </c>
      <c r="E442" s="59"/>
      <c r="F442" s="59" t="s">
        <v>45</v>
      </c>
      <c r="G442" s="58">
        <v>1</v>
      </c>
      <c r="H442" s="58">
        <v>8</v>
      </c>
      <c r="I442" s="59" t="s">
        <v>104</v>
      </c>
      <c r="J442" s="58">
        <v>134766397</v>
      </c>
      <c r="K442" s="58">
        <v>23.272727272727298</v>
      </c>
      <c r="L442" s="58">
        <v>0.14090909090909101</v>
      </c>
      <c r="M442" s="60">
        <v>0</v>
      </c>
      <c r="N442" s="60">
        <v>0</v>
      </c>
      <c r="O442" s="60">
        <v>0</v>
      </c>
      <c r="P442" s="60">
        <v>0</v>
      </c>
      <c r="Q442" s="60">
        <v>0</v>
      </c>
      <c r="R442" s="60">
        <v>0</v>
      </c>
      <c r="S442" s="60">
        <v>0</v>
      </c>
      <c r="T442" s="60">
        <v>0</v>
      </c>
      <c r="U442" s="60">
        <v>0</v>
      </c>
      <c r="V442" s="60">
        <v>0</v>
      </c>
      <c r="W442" s="59">
        <v>0</v>
      </c>
      <c r="X442" s="60">
        <v>0</v>
      </c>
      <c r="Y442" s="60">
        <v>0</v>
      </c>
      <c r="Z442" s="59">
        <f>SUM(M442:Y442)</f>
        <v>0</v>
      </c>
      <c r="AA442" s="59">
        <f>SUM(U442:X442)</f>
        <v>0</v>
      </c>
      <c r="AB442" t="s">
        <v>89</v>
      </c>
      <c r="AC442" s="59">
        <v>0</v>
      </c>
      <c r="AD442" s="58">
        <v>0</v>
      </c>
      <c r="AE442" s="58">
        <v>0</v>
      </c>
      <c r="AF442" s="58">
        <v>0</v>
      </c>
      <c r="AG442" s="58">
        <v>0</v>
      </c>
      <c r="AH442" s="59" t="s">
        <v>90</v>
      </c>
      <c r="AI442" s="58">
        <v>4</v>
      </c>
      <c r="AJ442" s="60"/>
      <c r="AK442" s="59" t="s">
        <v>100</v>
      </c>
      <c r="AL442" s="59">
        <f>IF(OR(NOT(ISBLANK(V442)),NOT(ISBLANK(W442)),NOT(ISBLANK(X442)),NOT(ISBLANK(Y442)),AD442=2,AD442=3),1,0)</f>
        <v>1</v>
      </c>
      <c r="AM442" s="59" t="s">
        <v>27</v>
      </c>
      <c r="AN442" s="59" t="s">
        <v>673</v>
      </c>
      <c r="AO442" s="58">
        <v>20</v>
      </c>
      <c r="AP442" s="59" t="s">
        <v>674</v>
      </c>
      <c r="AQ442" s="59" t="s">
        <v>689</v>
      </c>
      <c r="AR442" s="59" t="s">
        <v>27</v>
      </c>
      <c r="AS442" s="59" t="s">
        <v>27</v>
      </c>
      <c r="AT442" s="59" t="s">
        <v>27</v>
      </c>
      <c r="AU442" s="59" t="s">
        <v>27</v>
      </c>
      <c r="AV442" s="59" t="s">
        <v>27</v>
      </c>
      <c r="AW442" s="64"/>
      <c r="AX442" s="62" t="s">
        <v>747</v>
      </c>
      <c r="AY442" s="62">
        <v>4.9270000000000005</v>
      </c>
      <c r="AZ442" s="62" t="str">
        <f>IF(Z442&gt;0,AY442/Z442,"")</f>
        <v/>
      </c>
      <c r="BA442" s="62">
        <f>IF(AY442&gt;0,Z442/AY442,"")</f>
        <v>0</v>
      </c>
      <c r="BB442" s="62">
        <v>2.98</v>
      </c>
      <c r="BC442" s="62">
        <v>50</v>
      </c>
      <c r="BE442" s="62"/>
      <c r="BF442" s="64"/>
      <c r="BG442" s="64"/>
      <c r="BH442" s="120">
        <v>2.98</v>
      </c>
    </row>
    <row r="443" spans="1:60" ht="14.25" customHeight="1" x14ac:dyDescent="0.25">
      <c r="A443" s="58">
        <v>75</v>
      </c>
      <c r="B443" s="59" t="s">
        <v>78</v>
      </c>
      <c r="C443" s="59" t="s">
        <v>26</v>
      </c>
      <c r="D443" s="59" t="s">
        <v>44</v>
      </c>
      <c r="E443" s="59"/>
      <c r="F443" s="59" t="s">
        <v>45</v>
      </c>
      <c r="G443" s="58">
        <v>1</v>
      </c>
      <c r="H443" s="58">
        <v>8</v>
      </c>
      <c r="I443" s="59" t="s">
        <v>106</v>
      </c>
      <c r="J443" s="58">
        <v>90153375</v>
      </c>
      <c r="K443" s="58">
        <v>0</v>
      </c>
      <c r="L443" s="58">
        <v>0</v>
      </c>
      <c r="M443" s="58">
        <v>4</v>
      </c>
      <c r="N443" s="60">
        <v>0</v>
      </c>
      <c r="O443" s="58">
        <v>2</v>
      </c>
      <c r="P443" s="58">
        <v>10</v>
      </c>
      <c r="Q443" s="58">
        <v>6</v>
      </c>
      <c r="R443" s="60">
        <v>0</v>
      </c>
      <c r="S443" s="58">
        <v>6</v>
      </c>
      <c r="T443" s="58">
        <v>1</v>
      </c>
      <c r="U443" s="58">
        <v>3</v>
      </c>
      <c r="V443" s="58">
        <v>2</v>
      </c>
      <c r="W443" s="59">
        <v>0</v>
      </c>
      <c r="X443" s="60">
        <v>0</v>
      </c>
      <c r="Y443" s="58">
        <v>5</v>
      </c>
      <c r="Z443" s="59">
        <f>SUM(M443:Y443)</f>
        <v>39</v>
      </c>
      <c r="AA443" s="59">
        <f>SUM(U443:X443)</f>
        <v>5</v>
      </c>
      <c r="AC443" s="59">
        <v>0</v>
      </c>
      <c r="AD443" s="58">
        <v>4</v>
      </c>
      <c r="AE443" s="58">
        <v>10</v>
      </c>
      <c r="AF443" s="58">
        <v>1</v>
      </c>
      <c r="AG443" s="58">
        <v>23</v>
      </c>
      <c r="AH443" s="59" t="s">
        <v>228</v>
      </c>
      <c r="AI443" s="58">
        <v>2</v>
      </c>
      <c r="AJ443" s="58">
        <v>1</v>
      </c>
      <c r="AK443" s="59" t="s">
        <v>229</v>
      </c>
      <c r="AL443" s="59">
        <f>IF(OR(NOT(ISBLANK(V443)),NOT(ISBLANK(W443)),NOT(ISBLANK(X443)),NOT(ISBLANK(Y443)),AD443=2,AD443=3),1,0)</f>
        <v>1</v>
      </c>
      <c r="AM443" s="59" t="s">
        <v>27</v>
      </c>
      <c r="AN443" s="59" t="s">
        <v>673</v>
      </c>
      <c r="AO443" s="58">
        <v>18</v>
      </c>
      <c r="AP443" s="59" t="s">
        <v>677</v>
      </c>
      <c r="AQ443" s="59" t="s">
        <v>690</v>
      </c>
      <c r="AR443" s="59" t="s">
        <v>27</v>
      </c>
      <c r="AS443" s="59" t="s">
        <v>27</v>
      </c>
      <c r="AT443" s="59" t="s">
        <v>27</v>
      </c>
      <c r="AU443" s="59" t="s">
        <v>27</v>
      </c>
      <c r="AV443" s="59" t="s">
        <v>27</v>
      </c>
      <c r="AW443" s="64"/>
      <c r="AX443" s="62" t="s">
        <v>747</v>
      </c>
      <c r="AY443" s="62">
        <v>8.0009999999999994</v>
      </c>
      <c r="AZ443" s="62">
        <f>IF(Z443&gt;0,AY443/Z443,"")</f>
        <v>0.20515384615384613</v>
      </c>
      <c r="BA443" s="62">
        <f>IF(AY443&gt;0,Z443/AY443,"")</f>
        <v>4.8743907011623548</v>
      </c>
      <c r="BB443" s="62"/>
      <c r="BC443" s="62" t="s">
        <v>774</v>
      </c>
      <c r="BD443">
        <v>0.22531293463143254</v>
      </c>
      <c r="BE443" s="62"/>
      <c r="BF443" s="64"/>
      <c r="BG443" s="64"/>
      <c r="BH443" s="120"/>
    </row>
    <row r="444" spans="1:60" ht="14.25" customHeight="1" x14ac:dyDescent="0.25">
      <c r="A444" s="58">
        <v>79</v>
      </c>
      <c r="B444" s="59" t="s">
        <v>78</v>
      </c>
      <c r="C444" s="59" t="s">
        <v>26</v>
      </c>
      <c r="D444" s="59" t="s">
        <v>44</v>
      </c>
      <c r="E444" s="59"/>
      <c r="F444" s="59" t="s">
        <v>45</v>
      </c>
      <c r="G444" s="58">
        <v>1</v>
      </c>
      <c r="H444" s="58">
        <v>8</v>
      </c>
      <c r="I444" s="59" t="s">
        <v>106</v>
      </c>
      <c r="J444" s="58">
        <v>90153375</v>
      </c>
      <c r="K444" s="58">
        <v>0</v>
      </c>
      <c r="L444" s="58">
        <v>0</v>
      </c>
      <c r="M444" s="58">
        <v>6</v>
      </c>
      <c r="N444" s="60">
        <v>0</v>
      </c>
      <c r="O444" s="58">
        <v>3</v>
      </c>
      <c r="P444" s="58">
        <v>9</v>
      </c>
      <c r="Q444" s="58">
        <v>2</v>
      </c>
      <c r="R444" s="60">
        <v>0</v>
      </c>
      <c r="S444" s="58">
        <v>2</v>
      </c>
      <c r="T444" s="58">
        <v>1</v>
      </c>
      <c r="U444" s="60">
        <v>0</v>
      </c>
      <c r="V444" s="58">
        <v>2</v>
      </c>
      <c r="W444" s="59">
        <v>0</v>
      </c>
      <c r="X444" s="58">
        <v>1</v>
      </c>
      <c r="Y444" s="58">
        <v>3</v>
      </c>
      <c r="Z444" s="59">
        <f>SUM(M444:Y444)</f>
        <v>29</v>
      </c>
      <c r="AA444" s="59">
        <f>SUM(U444:X444)</f>
        <v>3</v>
      </c>
      <c r="AC444" s="59">
        <v>0</v>
      </c>
      <c r="AD444" s="58">
        <v>1</v>
      </c>
      <c r="AE444" s="58">
        <v>3</v>
      </c>
      <c r="AF444" s="58">
        <v>0</v>
      </c>
      <c r="AG444" s="58">
        <v>9</v>
      </c>
      <c r="AH444" s="59" t="s">
        <v>116</v>
      </c>
      <c r="AI444" s="58">
        <v>1</v>
      </c>
      <c r="AJ444" s="58">
        <v>1</v>
      </c>
      <c r="AK444" s="59" t="s">
        <v>230</v>
      </c>
      <c r="AL444" s="59">
        <f>IF(OR(NOT(ISBLANK(V444)),NOT(ISBLANK(W444)),NOT(ISBLANK(X444)),NOT(ISBLANK(Y444)),AD444=2,AD444=3),1,0)</f>
        <v>1</v>
      </c>
      <c r="AM444" s="59" t="s">
        <v>27</v>
      </c>
      <c r="AN444" s="59" t="s">
        <v>673</v>
      </c>
      <c r="AO444" s="58">
        <v>18</v>
      </c>
      <c r="AP444" s="59" t="s">
        <v>677</v>
      </c>
      <c r="AQ444" s="59" t="s">
        <v>690</v>
      </c>
      <c r="AR444" s="59" t="s">
        <v>27</v>
      </c>
      <c r="AS444" s="59" t="s">
        <v>27</v>
      </c>
      <c r="AT444" s="59" t="s">
        <v>27</v>
      </c>
      <c r="AU444" s="59" t="s">
        <v>27</v>
      </c>
      <c r="AV444" s="59" t="s">
        <v>27</v>
      </c>
      <c r="AW444" s="64"/>
      <c r="AX444" s="62" t="s">
        <v>747</v>
      </c>
      <c r="AY444" s="62">
        <v>8.0020000000000007</v>
      </c>
      <c r="AZ444" s="62">
        <f>IF(Z444&gt;0,AY444/Z444,"")</f>
        <v>0.27593103448275863</v>
      </c>
      <c r="BA444" s="62">
        <f>IF(AY444&gt;0,Z444/AY444,"")</f>
        <v>3.6240939765058733</v>
      </c>
      <c r="BB444" s="62"/>
      <c r="BC444" s="62">
        <v>92</v>
      </c>
      <c r="BD444">
        <v>0.72787318361955089</v>
      </c>
      <c r="BE444" s="62"/>
      <c r="BF444" s="64"/>
      <c r="BG444" s="64"/>
      <c r="BH444" s="120"/>
    </row>
    <row r="445" spans="1:60" ht="14.25" customHeight="1" x14ac:dyDescent="0.25">
      <c r="A445" s="58">
        <v>95</v>
      </c>
      <c r="B445" s="59" t="s">
        <v>78</v>
      </c>
      <c r="C445" s="59" t="s">
        <v>26</v>
      </c>
      <c r="D445" s="59" t="s">
        <v>44</v>
      </c>
      <c r="E445" s="59"/>
      <c r="F445" s="59" t="s">
        <v>45</v>
      </c>
      <c r="G445" s="58">
        <v>1</v>
      </c>
      <c r="H445" s="58">
        <v>8</v>
      </c>
      <c r="I445" s="59" t="s">
        <v>111</v>
      </c>
      <c r="J445" s="58">
        <v>134763219</v>
      </c>
      <c r="K445" s="58">
        <v>0</v>
      </c>
      <c r="L445" s="58">
        <v>0</v>
      </c>
      <c r="M445" s="58">
        <v>4</v>
      </c>
      <c r="N445" s="60">
        <v>0</v>
      </c>
      <c r="O445" s="60">
        <v>0</v>
      </c>
      <c r="P445" s="58">
        <v>6</v>
      </c>
      <c r="Q445" s="58">
        <v>2</v>
      </c>
      <c r="R445" s="60">
        <v>0</v>
      </c>
      <c r="S445" s="58">
        <v>2</v>
      </c>
      <c r="T445" s="58">
        <v>1</v>
      </c>
      <c r="U445" s="58">
        <v>2</v>
      </c>
      <c r="V445" s="60">
        <v>0</v>
      </c>
      <c r="W445" s="59">
        <v>0</v>
      </c>
      <c r="X445" s="60">
        <v>0</v>
      </c>
      <c r="Y445" s="58">
        <v>2</v>
      </c>
      <c r="Z445" s="59">
        <f>SUM(M445:Y445)</f>
        <v>19</v>
      </c>
      <c r="AA445" s="59">
        <f>SUM(U445:X445)</f>
        <v>2</v>
      </c>
      <c r="AC445" s="59">
        <v>0</v>
      </c>
      <c r="AD445" s="58">
        <v>2</v>
      </c>
      <c r="AE445" s="58">
        <v>1</v>
      </c>
      <c r="AF445" s="58">
        <v>0</v>
      </c>
      <c r="AG445" s="58">
        <v>6</v>
      </c>
      <c r="AH445" s="59" t="s">
        <v>204</v>
      </c>
      <c r="AI445" s="58">
        <v>2</v>
      </c>
      <c r="AJ445" s="60"/>
      <c r="AK445" s="59" t="s">
        <v>231</v>
      </c>
      <c r="AL445" s="59">
        <f>IF(OR(NOT(ISBLANK(V445)),NOT(ISBLANK(W445)),NOT(ISBLANK(X445)),NOT(ISBLANK(Y445)),AD445=2,AD445=3),1,0)</f>
        <v>1</v>
      </c>
      <c r="AM445" s="59" t="s">
        <v>27</v>
      </c>
      <c r="AN445" s="59" t="s">
        <v>673</v>
      </c>
      <c r="AO445" s="58">
        <v>23</v>
      </c>
      <c r="AP445" s="59" t="s">
        <v>677</v>
      </c>
      <c r="AQ445" s="59" t="s">
        <v>691</v>
      </c>
      <c r="AR445" s="59" t="s">
        <v>27</v>
      </c>
      <c r="AS445" s="59" t="s">
        <v>27</v>
      </c>
      <c r="AT445" s="59" t="s">
        <v>27</v>
      </c>
      <c r="AU445" s="59" t="s">
        <v>27</v>
      </c>
      <c r="AV445" s="59" t="s">
        <v>27</v>
      </c>
      <c r="AW445" s="64"/>
      <c r="AX445" s="62" t="s">
        <v>747</v>
      </c>
      <c r="AY445" s="62">
        <v>8.0009999999999994</v>
      </c>
      <c r="AZ445" s="62">
        <f>IF(Z445&gt;0,AY445/Z445,"")</f>
        <v>0.4211052631578947</v>
      </c>
      <c r="BA445" s="62">
        <f>IF(AY445&gt;0,Z445/AY445,"")</f>
        <v>2.374703162104737</v>
      </c>
      <c r="BB445" s="62"/>
      <c r="BC445" s="62">
        <v>92</v>
      </c>
      <c r="BD445">
        <v>0.34682080924855491</v>
      </c>
      <c r="BE445" s="62"/>
      <c r="BF445" s="64"/>
      <c r="BG445" s="64"/>
      <c r="BH445" s="120"/>
    </row>
    <row r="446" spans="1:60" ht="14.25" customHeight="1" x14ac:dyDescent="0.25">
      <c r="A446" s="58">
        <v>105</v>
      </c>
      <c r="B446" s="59" t="s">
        <v>78</v>
      </c>
      <c r="C446" s="59" t="s">
        <v>28</v>
      </c>
      <c r="D446" s="59" t="s">
        <v>44</v>
      </c>
      <c r="E446" s="59"/>
      <c r="F446" s="59" t="s">
        <v>45</v>
      </c>
      <c r="G446" s="58">
        <v>1</v>
      </c>
      <c r="H446" s="58">
        <v>8</v>
      </c>
      <c r="I446" s="59" t="s">
        <v>114</v>
      </c>
      <c r="J446" s="58">
        <v>17888853</v>
      </c>
      <c r="K446" s="58">
        <v>56.363636363636402</v>
      </c>
      <c r="L446" s="58">
        <v>0.55454545454545401</v>
      </c>
      <c r="M446" s="60">
        <v>0</v>
      </c>
      <c r="N446" s="60">
        <v>0</v>
      </c>
      <c r="O446" s="60">
        <v>0</v>
      </c>
      <c r="P446" s="60">
        <v>0</v>
      </c>
      <c r="Q446" s="60">
        <v>0</v>
      </c>
      <c r="R446" s="60">
        <v>0</v>
      </c>
      <c r="S446" s="60">
        <v>0</v>
      </c>
      <c r="T446" s="60">
        <v>0</v>
      </c>
      <c r="U446" s="60">
        <v>0</v>
      </c>
      <c r="V446" s="60">
        <v>0</v>
      </c>
      <c r="W446" s="59">
        <v>0</v>
      </c>
      <c r="X446" s="60">
        <v>0</v>
      </c>
      <c r="Y446" s="60">
        <v>0</v>
      </c>
      <c r="Z446" s="59">
        <f>SUM(M446:Y446)</f>
        <v>0</v>
      </c>
      <c r="AA446" s="59">
        <f>SUM(U446:X446)</f>
        <v>0</v>
      </c>
      <c r="AB446" t="s">
        <v>99</v>
      </c>
      <c r="AC446" s="59">
        <v>0</v>
      </c>
      <c r="AD446" s="58">
        <v>0</v>
      </c>
      <c r="AE446" s="58">
        <v>0</v>
      </c>
      <c r="AF446" s="58">
        <v>0</v>
      </c>
      <c r="AG446" s="58">
        <v>0</v>
      </c>
      <c r="AH446" s="59" t="s">
        <v>90</v>
      </c>
      <c r="AI446" s="58">
        <v>4</v>
      </c>
      <c r="AJ446" s="60"/>
      <c r="AK446" s="59" t="s">
        <v>91</v>
      </c>
      <c r="AL446" s="59">
        <f>IF(OR(NOT(ISBLANK(V446)),NOT(ISBLANK(W446)),NOT(ISBLANK(X446)),NOT(ISBLANK(Y446)),AD446=2,AD446=3),1,0)</f>
        <v>1</v>
      </c>
      <c r="AM446" s="59" t="s">
        <v>27</v>
      </c>
      <c r="AN446" s="59" t="s">
        <v>680</v>
      </c>
      <c r="AO446" s="58">
        <v>30</v>
      </c>
      <c r="AP446" s="59" t="s">
        <v>674</v>
      </c>
      <c r="AQ446" s="59" t="s">
        <v>687</v>
      </c>
      <c r="AR446" s="59" t="s">
        <v>27</v>
      </c>
      <c r="AS446" s="59" t="s">
        <v>688</v>
      </c>
      <c r="AT446" s="59" t="s">
        <v>27</v>
      </c>
      <c r="AU446" s="59" t="s">
        <v>27</v>
      </c>
      <c r="AV446" s="59" t="s">
        <v>27</v>
      </c>
      <c r="AW446" s="64"/>
      <c r="AX446" s="62" t="s">
        <v>748</v>
      </c>
      <c r="AY446" s="62">
        <v>12.906000000000001</v>
      </c>
      <c r="AZ446" s="62" t="str">
        <f>IF(Z446&gt;0,AY446/Z446,"")</f>
        <v/>
      </c>
      <c r="BA446" s="62">
        <f>IF(AY446&gt;0,Z446/AY446,"")</f>
        <v>0</v>
      </c>
      <c r="BB446" s="62">
        <v>3.6360000000000001</v>
      </c>
      <c r="BC446" s="62">
        <v>43</v>
      </c>
      <c r="BE446" s="62"/>
      <c r="BF446" s="64"/>
      <c r="BG446" s="64"/>
      <c r="BH446" s="120">
        <v>3.6360000000000001</v>
      </c>
    </row>
    <row r="447" spans="1:60" ht="14.25" customHeight="1" x14ac:dyDescent="0.25">
      <c r="A447" s="58">
        <v>121</v>
      </c>
      <c r="B447" s="59" t="s">
        <v>78</v>
      </c>
      <c r="C447" s="59" t="s">
        <v>26</v>
      </c>
      <c r="D447" s="59" t="s">
        <v>44</v>
      </c>
      <c r="E447" s="59"/>
      <c r="F447" s="59" t="s">
        <v>45</v>
      </c>
      <c r="G447" s="58">
        <v>1</v>
      </c>
      <c r="H447" s="58">
        <v>8</v>
      </c>
      <c r="I447" s="59" t="s">
        <v>111</v>
      </c>
      <c r="J447" s="58">
        <v>134763219</v>
      </c>
      <c r="K447" s="58">
        <v>0</v>
      </c>
      <c r="L447" s="58">
        <v>0</v>
      </c>
      <c r="M447" s="58">
        <v>8</v>
      </c>
      <c r="N447" s="60">
        <v>0</v>
      </c>
      <c r="O447" s="58">
        <v>2</v>
      </c>
      <c r="P447" s="58">
        <v>19</v>
      </c>
      <c r="Q447" s="58">
        <v>11</v>
      </c>
      <c r="R447" s="60">
        <v>0</v>
      </c>
      <c r="S447" s="58">
        <v>11</v>
      </c>
      <c r="T447" s="58">
        <v>1</v>
      </c>
      <c r="U447" s="58">
        <v>5</v>
      </c>
      <c r="V447" s="58">
        <v>4</v>
      </c>
      <c r="W447" s="61">
        <v>1</v>
      </c>
      <c r="X447" s="58">
        <v>1</v>
      </c>
      <c r="Y447" s="58">
        <v>11</v>
      </c>
      <c r="Z447" s="59">
        <f>SUM(M447:Y447)</f>
        <v>74</v>
      </c>
      <c r="AA447" s="59">
        <f>SUM(U447:X447)</f>
        <v>11</v>
      </c>
      <c r="AC447" s="59">
        <v>0</v>
      </c>
      <c r="AD447" s="58">
        <v>8</v>
      </c>
      <c r="AE447" s="58">
        <v>3</v>
      </c>
      <c r="AF447" s="58">
        <v>1</v>
      </c>
      <c r="AG447" s="58">
        <v>17</v>
      </c>
      <c r="AH447" s="59" t="s">
        <v>96</v>
      </c>
      <c r="AI447" s="58">
        <v>1</v>
      </c>
      <c r="AJ447" s="58">
        <v>1</v>
      </c>
      <c r="AK447" s="59" t="s">
        <v>232</v>
      </c>
      <c r="AL447" s="59">
        <f>IF(OR(NOT(ISBLANK(V447)),NOT(ISBLANK(W447)),NOT(ISBLANK(X447)),NOT(ISBLANK(Y447)),AD447=2,AD447=3),1,0)</f>
        <v>1</v>
      </c>
      <c r="AM447" s="59" t="s">
        <v>27</v>
      </c>
      <c r="AN447" s="59" t="s">
        <v>673</v>
      </c>
      <c r="AO447" s="58">
        <v>23</v>
      </c>
      <c r="AP447" s="59" t="s">
        <v>677</v>
      </c>
      <c r="AQ447" s="59" t="s">
        <v>691</v>
      </c>
      <c r="AR447" s="59" t="s">
        <v>27</v>
      </c>
      <c r="AS447" s="59" t="s">
        <v>27</v>
      </c>
      <c r="AT447" s="59" t="s">
        <v>27</v>
      </c>
      <c r="AU447" s="59" t="s">
        <v>27</v>
      </c>
      <c r="AV447" s="59" t="s">
        <v>27</v>
      </c>
      <c r="AW447" s="64"/>
      <c r="AX447" s="62" t="s">
        <v>747</v>
      </c>
      <c r="AY447" s="62">
        <v>8.0009999999999994</v>
      </c>
      <c r="AZ447" s="62">
        <f>IF(Z447&gt;0,AY447/Z447,"")</f>
        <v>0.10812162162162162</v>
      </c>
      <c r="BA447" s="62">
        <f>IF(AY447&gt;0,Z447/AY447,"")</f>
        <v>9.2488438945131861</v>
      </c>
      <c r="BB447" s="62"/>
      <c r="BC447" s="62">
        <v>44</v>
      </c>
      <c r="BD447">
        <v>0.43429244489315161</v>
      </c>
      <c r="BE447" s="62"/>
      <c r="BF447" s="64"/>
      <c r="BG447" s="64"/>
      <c r="BH447" s="120"/>
    </row>
    <row r="448" spans="1:60" ht="14.25" customHeight="1" x14ac:dyDescent="0.25">
      <c r="A448" s="58">
        <v>133</v>
      </c>
      <c r="B448" s="59" t="s">
        <v>78</v>
      </c>
      <c r="C448" s="59" t="s">
        <v>26</v>
      </c>
      <c r="D448" s="59" t="s">
        <v>44</v>
      </c>
      <c r="E448" s="59"/>
      <c r="F448" s="59" t="s">
        <v>45</v>
      </c>
      <c r="G448" s="58">
        <v>1</v>
      </c>
      <c r="H448" s="58">
        <v>8</v>
      </c>
      <c r="I448" s="59" t="s">
        <v>118</v>
      </c>
      <c r="J448" s="58">
        <v>10238105208</v>
      </c>
      <c r="K448" s="58">
        <v>0</v>
      </c>
      <c r="L448" s="58">
        <v>0</v>
      </c>
      <c r="M448" s="58">
        <v>4</v>
      </c>
      <c r="N448" s="60">
        <v>0</v>
      </c>
      <c r="O448" s="60">
        <v>0</v>
      </c>
      <c r="P448" s="58">
        <v>8</v>
      </c>
      <c r="Q448" s="58">
        <v>4</v>
      </c>
      <c r="R448" s="60">
        <v>0</v>
      </c>
      <c r="S448" s="58">
        <v>4</v>
      </c>
      <c r="T448" s="58">
        <v>1</v>
      </c>
      <c r="U448" s="58">
        <v>1</v>
      </c>
      <c r="V448" s="58">
        <v>1</v>
      </c>
      <c r="W448" s="59">
        <v>0</v>
      </c>
      <c r="X448" s="58">
        <v>1</v>
      </c>
      <c r="Y448" s="58">
        <v>3</v>
      </c>
      <c r="Z448" s="59">
        <f>SUM(M448:Y448)</f>
        <v>27</v>
      </c>
      <c r="AA448" s="59">
        <f>SUM(U448:X448)</f>
        <v>3</v>
      </c>
      <c r="AC448" s="59">
        <v>0</v>
      </c>
      <c r="AD448" s="58">
        <v>2</v>
      </c>
      <c r="AE448" s="58">
        <v>0</v>
      </c>
      <c r="AF448" s="58">
        <v>2</v>
      </c>
      <c r="AG448" s="58">
        <v>8</v>
      </c>
      <c r="AH448" s="59" t="s">
        <v>112</v>
      </c>
      <c r="AI448" s="58">
        <v>1</v>
      </c>
      <c r="AJ448" s="60"/>
      <c r="AK448" s="59" t="s">
        <v>233</v>
      </c>
      <c r="AL448" s="59">
        <f>IF(OR(NOT(ISBLANK(V448)),NOT(ISBLANK(W448)),NOT(ISBLANK(X448)),NOT(ISBLANK(Y448)),AD448=2,AD448=3),1,0)</f>
        <v>1</v>
      </c>
      <c r="AM448" s="59" t="s">
        <v>27</v>
      </c>
      <c r="AN448" s="59" t="s">
        <v>673</v>
      </c>
      <c r="AO448" s="58">
        <v>29</v>
      </c>
      <c r="AP448" s="59" t="s">
        <v>677</v>
      </c>
      <c r="AQ448" s="59" t="s">
        <v>691</v>
      </c>
      <c r="AR448" s="59" t="s">
        <v>27</v>
      </c>
      <c r="AS448" s="59" t="s">
        <v>27</v>
      </c>
      <c r="AT448" s="59" t="s">
        <v>692</v>
      </c>
      <c r="AU448" s="59" t="s">
        <v>27</v>
      </c>
      <c r="AV448" s="59" t="s">
        <v>27</v>
      </c>
      <c r="AW448" s="64"/>
      <c r="AX448" s="62" t="s">
        <v>746</v>
      </c>
      <c r="AY448" s="62">
        <v>3.7320000000000002</v>
      </c>
      <c r="AZ448" s="62">
        <f>IF(Z448&gt;0,AY448/Z448,"")</f>
        <v>0.13822222222222222</v>
      </c>
      <c r="BA448" s="62">
        <f>IF(AY448&gt;0,Z448/AY448,"")</f>
        <v>7.2347266881028931</v>
      </c>
      <c r="BB448" s="62"/>
      <c r="BC448" s="62">
        <v>36</v>
      </c>
      <c r="BD448">
        <v>0.72222222222222221</v>
      </c>
      <c r="BE448" s="62"/>
      <c r="BF448" s="64"/>
      <c r="BG448" s="64"/>
      <c r="BH448" s="120"/>
    </row>
    <row r="449" spans="1:60" ht="14.25" customHeight="1" x14ac:dyDescent="0.25">
      <c r="A449" s="58">
        <v>153</v>
      </c>
      <c r="B449" s="59" t="s">
        <v>78</v>
      </c>
      <c r="C449" s="59" t="s">
        <v>26</v>
      </c>
      <c r="D449" s="59" t="s">
        <v>44</v>
      </c>
      <c r="E449" s="59"/>
      <c r="F449" s="59" t="s">
        <v>45</v>
      </c>
      <c r="G449" s="58">
        <v>1</v>
      </c>
      <c r="H449" s="58">
        <v>8</v>
      </c>
      <c r="I449" s="59" t="s">
        <v>121</v>
      </c>
      <c r="J449" s="58">
        <v>8870124178</v>
      </c>
      <c r="K449" s="58">
        <v>61.615384615384599</v>
      </c>
      <c r="L449" s="58">
        <v>0.64247020585048797</v>
      </c>
      <c r="M449" s="60">
        <v>0</v>
      </c>
      <c r="N449" s="60">
        <v>0</v>
      </c>
      <c r="O449" s="60">
        <v>0</v>
      </c>
      <c r="P449" s="60">
        <v>0</v>
      </c>
      <c r="Q449" s="60">
        <v>0</v>
      </c>
      <c r="R449" s="60">
        <v>0</v>
      </c>
      <c r="S449" s="60">
        <v>0</v>
      </c>
      <c r="T449" s="60">
        <v>0</v>
      </c>
      <c r="U449" s="60">
        <v>0</v>
      </c>
      <c r="V449" s="60">
        <v>0</v>
      </c>
      <c r="W449" s="59">
        <v>0</v>
      </c>
      <c r="X449" s="60">
        <v>0</v>
      </c>
      <c r="Y449" s="60">
        <v>0</v>
      </c>
      <c r="Z449" s="59">
        <f>SUM(M449:Y449)</f>
        <v>0</v>
      </c>
      <c r="AA449" s="59">
        <f>SUM(U449:X449)</f>
        <v>0</v>
      </c>
      <c r="AB449" t="s">
        <v>102</v>
      </c>
      <c r="AC449" s="59">
        <v>0</v>
      </c>
      <c r="AD449" s="58">
        <v>0</v>
      </c>
      <c r="AE449" s="58">
        <v>0</v>
      </c>
      <c r="AF449" s="58">
        <v>0</v>
      </c>
      <c r="AG449" s="58">
        <v>0</v>
      </c>
      <c r="AH449" s="59" t="s">
        <v>90</v>
      </c>
      <c r="AI449" s="58">
        <v>4</v>
      </c>
      <c r="AJ449" s="60"/>
      <c r="AK449" s="59" t="s">
        <v>91</v>
      </c>
      <c r="AL449" s="59">
        <f>IF(OR(NOT(ISBLANK(V449)),NOT(ISBLANK(W449)),NOT(ISBLANK(X449)),NOT(ISBLANK(Y449)),AD449=2,AD449=3),1,0)</f>
        <v>1</v>
      </c>
      <c r="AM449" s="59" t="s">
        <v>27</v>
      </c>
      <c r="AN449" s="59" t="s">
        <v>673</v>
      </c>
      <c r="AO449" s="58">
        <v>21</v>
      </c>
      <c r="AP449" s="59" t="s">
        <v>677</v>
      </c>
      <c r="AQ449" s="59" t="s">
        <v>693</v>
      </c>
      <c r="AR449" s="59" t="s">
        <v>27</v>
      </c>
      <c r="AS449" s="59" t="s">
        <v>27</v>
      </c>
      <c r="AT449" s="59" t="s">
        <v>27</v>
      </c>
      <c r="AU449" s="59" t="s">
        <v>27</v>
      </c>
      <c r="AV449" s="59" t="s">
        <v>27</v>
      </c>
      <c r="AW449" s="64"/>
      <c r="AX449" s="62" t="s">
        <v>747</v>
      </c>
      <c r="AY449" s="62">
        <v>4.907</v>
      </c>
      <c r="AZ449" s="62" t="str">
        <f>IF(Z449&gt;0,AY449/Z449,"")</f>
        <v/>
      </c>
      <c r="BA449" s="62">
        <f>IF(AY449&gt;0,Z449/AY449,"")</f>
        <v>0</v>
      </c>
      <c r="BB449" s="62">
        <v>3.8050000000000002</v>
      </c>
      <c r="BC449" s="62">
        <v>87</v>
      </c>
      <c r="BE449" s="62" t="s">
        <v>89</v>
      </c>
      <c r="BF449" s="62">
        <v>1</v>
      </c>
      <c r="BG449" s="64"/>
      <c r="BH449" s="120">
        <v>3.8050000000000002</v>
      </c>
    </row>
    <row r="450" spans="1:60" ht="14.25" customHeight="1" x14ac:dyDescent="0.25">
      <c r="A450" s="58">
        <v>169</v>
      </c>
      <c r="B450" s="59" t="s">
        <v>78</v>
      </c>
      <c r="C450" s="59" t="s">
        <v>28</v>
      </c>
      <c r="D450" s="59" t="s">
        <v>44</v>
      </c>
      <c r="E450" s="59"/>
      <c r="F450" s="59" t="s">
        <v>45</v>
      </c>
      <c r="G450" s="58">
        <v>1</v>
      </c>
      <c r="H450" s="58">
        <v>8</v>
      </c>
      <c r="I450" s="59" t="s">
        <v>122</v>
      </c>
      <c r="J450" s="58">
        <v>10184154</v>
      </c>
      <c r="K450" s="58">
        <v>23.272727272727298</v>
      </c>
      <c r="L450" s="58">
        <v>0.14090909090909101</v>
      </c>
      <c r="M450" s="58">
        <v>2</v>
      </c>
      <c r="N450" s="60">
        <v>0</v>
      </c>
      <c r="O450" s="60">
        <v>0</v>
      </c>
      <c r="P450" s="58">
        <v>7</v>
      </c>
      <c r="Q450" s="58">
        <v>5</v>
      </c>
      <c r="R450" s="58">
        <v>1</v>
      </c>
      <c r="S450" s="58">
        <v>5</v>
      </c>
      <c r="T450" s="58">
        <v>2</v>
      </c>
      <c r="U450" s="58">
        <v>3</v>
      </c>
      <c r="V450" s="58">
        <v>1.5</v>
      </c>
      <c r="W450" s="59">
        <v>0</v>
      </c>
      <c r="X450" s="58">
        <v>0.5</v>
      </c>
      <c r="Y450" s="58">
        <v>5</v>
      </c>
      <c r="Z450" s="59">
        <f>SUM(M450:Y450)</f>
        <v>32</v>
      </c>
      <c r="AA450" s="59">
        <f>SUM(U450:X450)</f>
        <v>5</v>
      </c>
      <c r="AB450" t="s">
        <v>89</v>
      </c>
      <c r="AC450" s="59">
        <v>0</v>
      </c>
      <c r="AD450" s="58">
        <v>2</v>
      </c>
      <c r="AE450" s="58">
        <v>3</v>
      </c>
      <c r="AF450" s="58">
        <v>0</v>
      </c>
      <c r="AG450" s="58">
        <v>6</v>
      </c>
      <c r="AH450" s="59" t="s">
        <v>90</v>
      </c>
      <c r="AI450" s="58">
        <v>4</v>
      </c>
      <c r="AJ450" s="58">
        <v>1</v>
      </c>
      <c r="AK450" s="59" t="s">
        <v>234</v>
      </c>
      <c r="AL450" s="59">
        <f>IF(OR(NOT(ISBLANK(V450)),NOT(ISBLANK(W450)),NOT(ISBLANK(X450)),NOT(ISBLANK(Y450)),AD450=2,AD450=3),1,0)</f>
        <v>1</v>
      </c>
      <c r="AM450" s="59" t="s">
        <v>27</v>
      </c>
      <c r="AN450" s="59" t="s">
        <v>680</v>
      </c>
      <c r="AO450" s="58">
        <v>25</v>
      </c>
      <c r="AP450" s="59" t="s">
        <v>677</v>
      </c>
      <c r="AQ450" s="59" t="s">
        <v>694</v>
      </c>
      <c r="AR450" s="59" t="s">
        <v>27</v>
      </c>
      <c r="AS450" s="59" t="s">
        <v>27</v>
      </c>
      <c r="AT450" s="59" t="s">
        <v>692</v>
      </c>
      <c r="AU450" s="59" t="s">
        <v>27</v>
      </c>
      <c r="AV450" s="59" t="s">
        <v>27</v>
      </c>
      <c r="AW450" s="64"/>
      <c r="AX450" s="62" t="s">
        <v>746</v>
      </c>
      <c r="AY450" s="62">
        <v>24.364000000000001</v>
      </c>
      <c r="AZ450" s="62">
        <f>IF(Z450&gt;0,AY450/Z450,"")</f>
        <v>0.76137500000000002</v>
      </c>
      <c r="BA450" s="62">
        <f>IF(AY450&gt;0,Z450/AY450,"")</f>
        <v>1.3134132326383188</v>
      </c>
      <c r="BB450" s="62">
        <v>5.2519999999999998</v>
      </c>
      <c r="BC450" s="62">
        <v>43</v>
      </c>
      <c r="BD450">
        <v>0.19243986254295534</v>
      </c>
      <c r="BE450" s="62" t="s">
        <v>102</v>
      </c>
      <c r="BF450" s="62">
        <v>1</v>
      </c>
      <c r="BG450" s="64"/>
      <c r="BH450" s="120">
        <v>5.2519999999999998</v>
      </c>
    </row>
    <row r="451" spans="1:60" ht="14.25" customHeight="1" x14ac:dyDescent="0.25">
      <c r="A451" s="58">
        <v>185</v>
      </c>
      <c r="B451" s="59" t="s">
        <v>78</v>
      </c>
      <c r="C451" s="59" t="s">
        <v>26</v>
      </c>
      <c r="D451" s="59" t="s">
        <v>44</v>
      </c>
      <c r="E451" s="59"/>
      <c r="F451" s="59" t="s">
        <v>45</v>
      </c>
      <c r="G451" s="58">
        <v>1</v>
      </c>
      <c r="H451" s="58">
        <v>8</v>
      </c>
      <c r="I451" s="59" t="s">
        <v>124</v>
      </c>
      <c r="J451" s="58">
        <v>1391113645</v>
      </c>
      <c r="K451" s="58">
        <v>61.615384615384599</v>
      </c>
      <c r="L451" s="58">
        <v>0.64247020585048797</v>
      </c>
      <c r="M451" s="58">
        <v>3</v>
      </c>
      <c r="N451" s="60">
        <v>0</v>
      </c>
      <c r="O451" s="60">
        <v>0</v>
      </c>
      <c r="P451" s="58">
        <v>7</v>
      </c>
      <c r="Q451" s="58">
        <v>4</v>
      </c>
      <c r="R451" s="58">
        <v>1</v>
      </c>
      <c r="S451" s="58">
        <v>4</v>
      </c>
      <c r="T451" s="58">
        <v>1</v>
      </c>
      <c r="U451" s="58">
        <v>2</v>
      </c>
      <c r="V451" s="58">
        <v>0.5</v>
      </c>
      <c r="W451" s="59">
        <v>0</v>
      </c>
      <c r="X451" s="58">
        <v>0.5</v>
      </c>
      <c r="Y451" s="58">
        <v>3</v>
      </c>
      <c r="Z451" s="59">
        <f>SUM(M451:Y451)</f>
        <v>26</v>
      </c>
      <c r="AA451" s="59">
        <f>SUM(U451:X451)</f>
        <v>3</v>
      </c>
      <c r="AB451" t="s">
        <v>102</v>
      </c>
      <c r="AC451" s="59">
        <v>0</v>
      </c>
      <c r="AD451" s="58">
        <v>2</v>
      </c>
      <c r="AE451" s="58">
        <v>3</v>
      </c>
      <c r="AF451" s="58">
        <v>0</v>
      </c>
      <c r="AG451" s="58">
        <v>7</v>
      </c>
      <c r="AH451" s="59" t="s">
        <v>90</v>
      </c>
      <c r="AI451" s="58">
        <v>4</v>
      </c>
      <c r="AJ451" s="58">
        <v>1</v>
      </c>
      <c r="AK451" s="59" t="s">
        <v>235</v>
      </c>
      <c r="AL451" s="59">
        <f>IF(OR(NOT(ISBLANK(V451)),NOT(ISBLANK(W451)),NOT(ISBLANK(X451)),NOT(ISBLANK(Y451)),AD451=2,AD451=3),1,0)</f>
        <v>1</v>
      </c>
      <c r="AM451" s="59" t="s">
        <v>27</v>
      </c>
      <c r="AN451" s="59" t="s">
        <v>680</v>
      </c>
      <c r="AO451" s="58">
        <v>24</v>
      </c>
      <c r="AP451" s="59" t="s">
        <v>677</v>
      </c>
      <c r="AQ451" s="59" t="s">
        <v>691</v>
      </c>
      <c r="AR451" s="59" t="s">
        <v>695</v>
      </c>
      <c r="AS451" s="59" t="s">
        <v>27</v>
      </c>
      <c r="AT451" s="59" t="s">
        <v>692</v>
      </c>
      <c r="AU451" s="59" t="s">
        <v>695</v>
      </c>
      <c r="AV451" s="59" t="s">
        <v>27</v>
      </c>
      <c r="AW451" s="64"/>
      <c r="AX451" s="62" t="s">
        <v>746</v>
      </c>
      <c r="AY451" s="62">
        <v>8</v>
      </c>
      <c r="AZ451" s="62">
        <f>IF(Z451&gt;0,AY451/Z451,"")</f>
        <v>0.30769230769230771</v>
      </c>
      <c r="BA451" s="62">
        <f>IF(AY451&gt;0,Z451/AY451,"")</f>
        <v>3.25</v>
      </c>
      <c r="BB451" s="62">
        <v>7.6660000000000004</v>
      </c>
      <c r="BC451" s="62">
        <v>0</v>
      </c>
      <c r="BD451">
        <v>0.42371185592796401</v>
      </c>
      <c r="BE451" s="62"/>
      <c r="BF451" s="64"/>
      <c r="BG451" s="64"/>
      <c r="BH451" s="120">
        <v>7.6660000000000004</v>
      </c>
    </row>
    <row r="452" spans="1:60" ht="14.25" customHeight="1" x14ac:dyDescent="0.25">
      <c r="A452" s="58">
        <v>201</v>
      </c>
      <c r="B452" s="59" t="s">
        <v>78</v>
      </c>
      <c r="C452" s="59" t="s">
        <v>26</v>
      </c>
      <c r="D452" s="59" t="s">
        <v>44</v>
      </c>
      <c r="E452" s="59"/>
      <c r="F452" s="59" t="s">
        <v>45</v>
      </c>
      <c r="G452" s="58">
        <v>1</v>
      </c>
      <c r="H452" s="58">
        <v>8</v>
      </c>
      <c r="I452" s="59" t="s">
        <v>126</v>
      </c>
      <c r="J452" s="58">
        <v>8916155192</v>
      </c>
      <c r="K452" s="58">
        <v>0</v>
      </c>
      <c r="L452" s="58">
        <v>0</v>
      </c>
      <c r="M452" s="58">
        <v>4</v>
      </c>
      <c r="N452" s="60">
        <v>0</v>
      </c>
      <c r="O452" s="58">
        <v>3</v>
      </c>
      <c r="P452" s="58">
        <v>11</v>
      </c>
      <c r="Q452" s="58">
        <v>6</v>
      </c>
      <c r="R452" s="60">
        <v>0</v>
      </c>
      <c r="S452" s="58">
        <v>6</v>
      </c>
      <c r="T452" s="58">
        <v>1</v>
      </c>
      <c r="U452" s="58">
        <v>2</v>
      </c>
      <c r="V452" s="58">
        <v>4</v>
      </c>
      <c r="W452" s="59">
        <v>0</v>
      </c>
      <c r="X452" s="58">
        <v>2</v>
      </c>
      <c r="Y452" s="58">
        <v>8</v>
      </c>
      <c r="Z452" s="59">
        <f>SUM(M452:Y452)</f>
        <v>47</v>
      </c>
      <c r="AA452" s="59">
        <f>SUM(U452:X452)</f>
        <v>8</v>
      </c>
      <c r="AC452" s="59">
        <v>0</v>
      </c>
      <c r="AD452" s="58">
        <v>2</v>
      </c>
      <c r="AE452" s="58">
        <v>3</v>
      </c>
      <c r="AF452" s="58">
        <v>0</v>
      </c>
      <c r="AG452" s="58">
        <v>9</v>
      </c>
      <c r="AH452" s="59" t="s">
        <v>116</v>
      </c>
      <c r="AI452" s="58">
        <v>1</v>
      </c>
      <c r="AJ452" s="58">
        <v>1</v>
      </c>
      <c r="AK452" s="59" t="s">
        <v>236</v>
      </c>
      <c r="AL452" s="59">
        <f>IF(OR(NOT(ISBLANK(V452)),NOT(ISBLANK(W452)),NOT(ISBLANK(X452)),NOT(ISBLANK(Y452)),AD452=2,AD452=3),1,0)</f>
        <v>1</v>
      </c>
      <c r="AM452" s="59" t="s">
        <v>27</v>
      </c>
      <c r="AN452" s="59" t="s">
        <v>680</v>
      </c>
      <c r="AO452" s="58">
        <v>30</v>
      </c>
      <c r="AP452" s="59" t="s">
        <v>677</v>
      </c>
      <c r="AQ452" s="59" t="s">
        <v>697</v>
      </c>
      <c r="AR452" s="59" t="s">
        <v>27</v>
      </c>
      <c r="AS452" s="59" t="s">
        <v>27</v>
      </c>
      <c r="AT452" s="59" t="s">
        <v>27</v>
      </c>
      <c r="AU452" s="59" t="s">
        <v>27</v>
      </c>
      <c r="AV452" s="59" t="s">
        <v>27</v>
      </c>
      <c r="AW452" s="64"/>
      <c r="AX452" s="62" t="s">
        <v>747</v>
      </c>
      <c r="AY452" s="62">
        <v>8.0009999999999994</v>
      </c>
      <c r="AZ452" s="62">
        <f>IF(Z452&gt;0,AY452/Z452,"")</f>
        <v>0.17023404255319147</v>
      </c>
      <c r="BA452" s="62">
        <f>IF(AY452&gt;0,Z452/AY452,"")</f>
        <v>5.874265716785402</v>
      </c>
      <c r="BB452" s="62"/>
      <c r="BC452" s="62">
        <v>92</v>
      </c>
      <c r="BD452">
        <v>0.56224737267582858</v>
      </c>
      <c r="BE452" s="62"/>
      <c r="BF452" s="64"/>
      <c r="BG452" s="64"/>
      <c r="BH452" s="120"/>
    </row>
    <row r="453" spans="1:60" ht="14.25" customHeight="1" x14ac:dyDescent="0.25">
      <c r="A453" s="58">
        <v>217</v>
      </c>
      <c r="B453" s="59" t="s">
        <v>78</v>
      </c>
      <c r="C453" s="59" t="s">
        <v>26</v>
      </c>
      <c r="D453" s="59" t="s">
        <v>44</v>
      </c>
      <c r="E453" s="59"/>
      <c r="F453" s="59" t="s">
        <v>45</v>
      </c>
      <c r="G453" s="58">
        <v>1</v>
      </c>
      <c r="H453" s="58">
        <v>8</v>
      </c>
      <c r="I453" s="59" t="s">
        <v>128</v>
      </c>
      <c r="J453" s="58">
        <v>9591208203</v>
      </c>
      <c r="K453" s="58">
        <v>61.615384615384599</v>
      </c>
      <c r="L453" s="58">
        <v>0.64247020585048797</v>
      </c>
      <c r="M453" s="58">
        <v>2</v>
      </c>
      <c r="N453" s="60">
        <v>0</v>
      </c>
      <c r="O453" s="60">
        <v>0</v>
      </c>
      <c r="P453" s="58">
        <v>8</v>
      </c>
      <c r="Q453" s="58">
        <v>6</v>
      </c>
      <c r="R453" s="58">
        <v>1</v>
      </c>
      <c r="S453" s="58">
        <v>6</v>
      </c>
      <c r="T453" s="58">
        <v>1</v>
      </c>
      <c r="U453" s="58">
        <v>1</v>
      </c>
      <c r="V453" s="58">
        <v>1</v>
      </c>
      <c r="W453" s="59">
        <v>0</v>
      </c>
      <c r="X453" s="58">
        <v>1</v>
      </c>
      <c r="Y453" s="58">
        <v>3</v>
      </c>
      <c r="Z453" s="59">
        <f>SUM(M453:Y453)</f>
        <v>30</v>
      </c>
      <c r="AA453" s="59">
        <f>SUM(U453:X453)</f>
        <v>3</v>
      </c>
      <c r="AB453" t="s">
        <v>102</v>
      </c>
      <c r="AC453" s="59">
        <v>0</v>
      </c>
      <c r="AD453" s="58">
        <v>2</v>
      </c>
      <c r="AE453" s="58">
        <v>2</v>
      </c>
      <c r="AF453" s="58">
        <v>2</v>
      </c>
      <c r="AG453" s="58">
        <v>9</v>
      </c>
      <c r="AH453" s="59" t="s">
        <v>90</v>
      </c>
      <c r="AI453" s="58">
        <v>4</v>
      </c>
      <c r="AJ453" s="58">
        <v>1</v>
      </c>
      <c r="AK453" s="59" t="s">
        <v>237</v>
      </c>
      <c r="AL453" s="59">
        <f>IF(OR(NOT(ISBLANK(V453)),NOT(ISBLANK(W453)),NOT(ISBLANK(X453)),NOT(ISBLANK(Y453)),AD453=2,AD453=3),1,0)</f>
        <v>1</v>
      </c>
      <c r="AM453" s="59" t="s">
        <v>27</v>
      </c>
      <c r="AN453" s="59" t="s">
        <v>680</v>
      </c>
      <c r="AO453" s="58">
        <v>33</v>
      </c>
      <c r="AP453" s="59" t="s">
        <v>677</v>
      </c>
      <c r="AQ453" s="59" t="s">
        <v>698</v>
      </c>
      <c r="AR453" s="59" t="s">
        <v>27</v>
      </c>
      <c r="AS453" s="59" t="s">
        <v>699</v>
      </c>
      <c r="AT453" s="59" t="s">
        <v>27</v>
      </c>
      <c r="AU453" s="59" t="s">
        <v>27</v>
      </c>
      <c r="AV453" s="59" t="s">
        <v>27</v>
      </c>
      <c r="AW453" s="64"/>
      <c r="AX453" s="62" t="s">
        <v>748</v>
      </c>
      <c r="AY453" s="62">
        <v>6.8730000000000002</v>
      </c>
      <c r="AZ453" s="62">
        <f>IF(Z453&gt;0,AY453/Z453,"")</f>
        <v>0.2291</v>
      </c>
      <c r="BA453" s="62">
        <f>IF(AY453&gt;0,Z453/AY453,"")</f>
        <v>4.3649061545176782</v>
      </c>
      <c r="BB453" s="62">
        <v>5.7960000000000003</v>
      </c>
      <c r="BC453" s="62">
        <v>40</v>
      </c>
      <c r="BD453">
        <v>0.21870882740447958</v>
      </c>
      <c r="BE453" s="62"/>
      <c r="BF453" s="64"/>
      <c r="BG453" s="64"/>
      <c r="BH453" s="120">
        <v>5.7959999999999994</v>
      </c>
    </row>
    <row r="454" spans="1:60" ht="14.25" customHeight="1" x14ac:dyDescent="0.25">
      <c r="A454" s="58">
        <v>234</v>
      </c>
      <c r="B454" s="59" t="s">
        <v>78</v>
      </c>
      <c r="C454" s="59" t="s">
        <v>26</v>
      </c>
      <c r="D454" s="59" t="s">
        <v>44</v>
      </c>
      <c r="E454" s="59"/>
      <c r="F454" s="59" t="s">
        <v>45</v>
      </c>
      <c r="G454" s="58">
        <v>1</v>
      </c>
      <c r="H454" s="58">
        <v>8</v>
      </c>
      <c r="I454" s="59" t="s">
        <v>130</v>
      </c>
      <c r="J454" s="58">
        <v>3712062108</v>
      </c>
      <c r="K454" s="58">
        <v>0</v>
      </c>
      <c r="L454" s="58">
        <v>0</v>
      </c>
      <c r="M454" s="60">
        <v>0</v>
      </c>
      <c r="N454" s="60">
        <v>0</v>
      </c>
      <c r="O454" s="60">
        <v>0</v>
      </c>
      <c r="P454" s="60">
        <v>0</v>
      </c>
      <c r="Q454" s="60">
        <v>0</v>
      </c>
      <c r="R454" s="60">
        <v>0</v>
      </c>
      <c r="S454" s="60">
        <v>0</v>
      </c>
      <c r="T454" s="60">
        <v>0</v>
      </c>
      <c r="U454" s="60">
        <v>0</v>
      </c>
      <c r="V454" s="60">
        <v>0</v>
      </c>
      <c r="W454" s="59">
        <v>0</v>
      </c>
      <c r="X454" s="60">
        <v>0</v>
      </c>
      <c r="Y454" s="60">
        <v>0</v>
      </c>
      <c r="Z454" s="59">
        <f>SUM(M454:Y454)</f>
        <v>0</v>
      </c>
      <c r="AA454" s="59">
        <f>SUM(U454:X454)</f>
        <v>0</v>
      </c>
      <c r="AC454" s="59">
        <v>0</v>
      </c>
      <c r="AD454" s="58">
        <v>0</v>
      </c>
      <c r="AE454" s="58">
        <v>0</v>
      </c>
      <c r="AF454" s="58">
        <v>0</v>
      </c>
      <c r="AG454" s="58">
        <v>0</v>
      </c>
      <c r="AH454" s="59" t="s">
        <v>90</v>
      </c>
      <c r="AI454" s="58">
        <v>4</v>
      </c>
      <c r="AJ454" s="60"/>
      <c r="AK454" s="59" t="s">
        <v>238</v>
      </c>
      <c r="AL454" s="59">
        <f>IF(OR(NOT(ISBLANK(V454)),NOT(ISBLANK(W454)),NOT(ISBLANK(X454)),NOT(ISBLANK(Y454)),AD454=2,AD454=3),1,0)</f>
        <v>1</v>
      </c>
      <c r="AM454" s="59" t="s">
        <v>27</v>
      </c>
      <c r="AN454" s="59" t="s">
        <v>680</v>
      </c>
      <c r="AO454" s="58">
        <v>28</v>
      </c>
      <c r="AP454" s="59" t="s">
        <v>677</v>
      </c>
      <c r="AQ454" s="59" t="s">
        <v>700</v>
      </c>
      <c r="AR454" s="59" t="s">
        <v>695</v>
      </c>
      <c r="AS454" s="59" t="s">
        <v>701</v>
      </c>
      <c r="AT454" s="59" t="s">
        <v>27</v>
      </c>
      <c r="AU454" s="59" t="s">
        <v>27</v>
      </c>
      <c r="AV454" s="59" t="s">
        <v>27</v>
      </c>
      <c r="AW454" s="64"/>
      <c r="AX454" s="62" t="s">
        <v>748</v>
      </c>
      <c r="AY454" s="62">
        <v>8.0020000000000007</v>
      </c>
      <c r="AZ454" s="62" t="str">
        <f>IF(Z454&gt;0,AY454/Z454,"")</f>
        <v/>
      </c>
      <c r="BA454" s="62">
        <f>IF(AY454&gt;0,Z454/AY454,"")</f>
        <v>0</v>
      </c>
      <c r="BB454" s="62"/>
      <c r="BC454" s="62">
        <v>36</v>
      </c>
      <c r="BE454" s="62"/>
      <c r="BF454" s="64"/>
      <c r="BG454" s="64"/>
      <c r="BH454" s="120"/>
    </row>
    <row r="455" spans="1:60" ht="14.25" customHeight="1" x14ac:dyDescent="0.25">
      <c r="A455" s="58">
        <v>250</v>
      </c>
      <c r="B455" s="59" t="s">
        <v>78</v>
      </c>
      <c r="C455" s="59" t="s">
        <v>26</v>
      </c>
      <c r="D455" s="59" t="s">
        <v>44</v>
      </c>
      <c r="E455" s="59"/>
      <c r="F455" s="59" t="s">
        <v>45</v>
      </c>
      <c r="G455" s="58">
        <v>1</v>
      </c>
      <c r="H455" s="58">
        <v>8</v>
      </c>
      <c r="I455" s="59" t="s">
        <v>130</v>
      </c>
      <c r="J455" s="58">
        <v>3712062108</v>
      </c>
      <c r="K455" s="58">
        <v>0</v>
      </c>
      <c r="L455" s="58">
        <v>0</v>
      </c>
      <c r="M455" s="58">
        <v>6</v>
      </c>
      <c r="N455" s="60">
        <v>0</v>
      </c>
      <c r="O455" s="60">
        <v>0</v>
      </c>
      <c r="P455" s="58">
        <v>14</v>
      </c>
      <c r="Q455" s="58">
        <v>8</v>
      </c>
      <c r="R455" s="60">
        <v>0</v>
      </c>
      <c r="S455" s="58">
        <v>8</v>
      </c>
      <c r="T455" s="58">
        <v>1</v>
      </c>
      <c r="U455" s="58">
        <v>1</v>
      </c>
      <c r="V455" s="58">
        <v>2.5</v>
      </c>
      <c r="W455" s="59">
        <v>0</v>
      </c>
      <c r="X455" s="58">
        <v>0.5</v>
      </c>
      <c r="Y455" s="58">
        <v>4</v>
      </c>
      <c r="Z455" s="59">
        <f>SUM(M455:Y455)</f>
        <v>45</v>
      </c>
      <c r="AA455" s="59">
        <f>SUM(U455:X455)</f>
        <v>4</v>
      </c>
      <c r="AC455" s="59">
        <v>0</v>
      </c>
      <c r="AD455" s="58">
        <v>3</v>
      </c>
      <c r="AE455" s="58">
        <v>3</v>
      </c>
      <c r="AF455" s="58">
        <v>0</v>
      </c>
      <c r="AG455" s="58">
        <v>10</v>
      </c>
      <c r="AH455" s="59" t="s">
        <v>228</v>
      </c>
      <c r="AI455" s="58">
        <v>2</v>
      </c>
      <c r="AJ455" s="58">
        <v>1</v>
      </c>
      <c r="AK455" s="59" t="s">
        <v>239</v>
      </c>
      <c r="AL455" s="59">
        <f>IF(OR(NOT(ISBLANK(V455)),NOT(ISBLANK(W455)),NOT(ISBLANK(X455)),NOT(ISBLANK(Y455)),AD455=2,AD455=3),1,0)</f>
        <v>1</v>
      </c>
      <c r="AM455" s="59" t="s">
        <v>27</v>
      </c>
      <c r="AN455" s="59" t="s">
        <v>680</v>
      </c>
      <c r="AO455" s="58">
        <v>28</v>
      </c>
      <c r="AP455" s="59" t="s">
        <v>677</v>
      </c>
      <c r="AQ455" s="59" t="s">
        <v>700</v>
      </c>
      <c r="AR455" s="59" t="s">
        <v>695</v>
      </c>
      <c r="AS455" s="59" t="s">
        <v>701</v>
      </c>
      <c r="AT455" s="59" t="s">
        <v>27</v>
      </c>
      <c r="AU455" s="59" t="s">
        <v>27</v>
      </c>
      <c r="AV455" s="59" t="s">
        <v>27</v>
      </c>
      <c r="AW455" s="64"/>
      <c r="AX455" s="62" t="s">
        <v>748</v>
      </c>
      <c r="AY455" s="62">
        <v>8</v>
      </c>
      <c r="AZ455" s="62">
        <f>IF(Z455&gt;0,AY455/Z455,"")</f>
        <v>0.17777777777777778</v>
      </c>
      <c r="BA455" s="62">
        <f>IF(AY455&gt;0,Z455/AY455,"")</f>
        <v>5.625</v>
      </c>
      <c r="BB455" s="62"/>
      <c r="BC455" s="62">
        <v>43</v>
      </c>
      <c r="BD455">
        <v>0.31277874733372113</v>
      </c>
      <c r="BE455" s="62"/>
      <c r="BF455" s="64"/>
      <c r="BG455" s="64"/>
      <c r="BH455" s="120"/>
    </row>
    <row r="456" spans="1:60" ht="14.25" customHeight="1" x14ac:dyDescent="0.25">
      <c r="A456" s="58">
        <v>268</v>
      </c>
      <c r="B456" s="59" t="s">
        <v>78</v>
      </c>
      <c r="C456" s="59" t="s">
        <v>26</v>
      </c>
      <c r="D456" s="59" t="s">
        <v>44</v>
      </c>
      <c r="E456" s="59"/>
      <c r="F456" s="59" t="s">
        <v>45</v>
      </c>
      <c r="G456" s="58">
        <v>1</v>
      </c>
      <c r="H456" s="58">
        <v>8</v>
      </c>
      <c r="I456" s="59" t="s">
        <v>134</v>
      </c>
      <c r="J456" s="58">
        <v>828360120</v>
      </c>
      <c r="K456" s="58">
        <v>31</v>
      </c>
      <c r="L456" s="58">
        <v>0.21126760563380301</v>
      </c>
      <c r="M456" s="60">
        <v>0</v>
      </c>
      <c r="N456" s="60">
        <v>0</v>
      </c>
      <c r="O456" s="60">
        <v>0</v>
      </c>
      <c r="P456" s="60">
        <v>0</v>
      </c>
      <c r="Q456" s="60">
        <v>0</v>
      </c>
      <c r="R456" s="60">
        <v>0</v>
      </c>
      <c r="S456" s="60">
        <v>0</v>
      </c>
      <c r="T456" s="60">
        <v>0</v>
      </c>
      <c r="U456" s="60">
        <v>0</v>
      </c>
      <c r="V456" s="60">
        <v>0</v>
      </c>
      <c r="W456" s="59">
        <v>0</v>
      </c>
      <c r="X456" s="60">
        <v>0</v>
      </c>
      <c r="Y456" s="60">
        <v>0</v>
      </c>
      <c r="Z456" s="59">
        <f>SUM(M456:Y456)</f>
        <v>0</v>
      </c>
      <c r="AA456" s="59">
        <f>SUM(U456:X456)</f>
        <v>0</v>
      </c>
      <c r="AB456" t="s">
        <v>99</v>
      </c>
      <c r="AC456" s="59">
        <v>0</v>
      </c>
      <c r="AD456" s="58">
        <v>0</v>
      </c>
      <c r="AE456" s="58">
        <v>0</v>
      </c>
      <c r="AF456" s="58">
        <v>0</v>
      </c>
      <c r="AG456" s="58">
        <v>0</v>
      </c>
      <c r="AH456" s="59" t="s">
        <v>90</v>
      </c>
      <c r="AI456" s="58">
        <v>4</v>
      </c>
      <c r="AJ456" s="60"/>
      <c r="AK456" s="59" t="s">
        <v>100</v>
      </c>
      <c r="AL456" s="59">
        <f>IF(OR(NOT(ISBLANK(V456)),NOT(ISBLANK(W456)),NOT(ISBLANK(X456)),NOT(ISBLANK(Y456)),AD456=2,AD456=3),1,0)</f>
        <v>1</v>
      </c>
      <c r="AM456" s="59" t="s">
        <v>27</v>
      </c>
      <c r="AN456" s="59" t="s">
        <v>673</v>
      </c>
      <c r="AO456" s="58">
        <v>26</v>
      </c>
      <c r="AP456" s="59" t="s">
        <v>674</v>
      </c>
      <c r="AQ456" s="59" t="s">
        <v>678</v>
      </c>
      <c r="AR456" s="59" t="s">
        <v>27</v>
      </c>
      <c r="AS456" s="59" t="s">
        <v>702</v>
      </c>
      <c r="AT456" s="59" t="s">
        <v>27</v>
      </c>
      <c r="AU456" s="59" t="s">
        <v>27</v>
      </c>
      <c r="AV456" s="59" t="s">
        <v>27</v>
      </c>
      <c r="AW456" s="64"/>
      <c r="AX456" s="62" t="s">
        <v>748</v>
      </c>
      <c r="AY456" s="62">
        <v>8.0009999999999994</v>
      </c>
      <c r="AZ456" s="62" t="str">
        <f>IF(Z456&gt;0,AY456/Z456,"")</f>
        <v/>
      </c>
      <c r="BA456" s="62">
        <f>IF(AY456&gt;0,Z456/AY456,"")</f>
        <v>0</v>
      </c>
      <c r="BB456" s="62">
        <v>7.8570000000000002</v>
      </c>
      <c r="BC456" s="62">
        <v>21</v>
      </c>
      <c r="BE456" s="62"/>
      <c r="BF456" s="64"/>
      <c r="BG456" s="64"/>
      <c r="BH456" s="120">
        <v>7.8569999999999993</v>
      </c>
    </row>
    <row r="457" spans="1:60" ht="14.25" customHeight="1" x14ac:dyDescent="0.25">
      <c r="A457" s="58">
        <v>284</v>
      </c>
      <c r="B457" s="59" t="s">
        <v>78</v>
      </c>
      <c r="C457" s="59" t="s">
        <v>28</v>
      </c>
      <c r="D457" s="59" t="s">
        <v>44</v>
      </c>
      <c r="E457" s="59"/>
      <c r="F457" s="59" t="s">
        <v>45</v>
      </c>
      <c r="G457" s="58">
        <v>1</v>
      </c>
      <c r="H457" s="58">
        <v>8</v>
      </c>
      <c r="I457" s="59" t="s">
        <v>135</v>
      </c>
      <c r="J457" s="58">
        <v>7717685176</v>
      </c>
      <c r="K457" s="58">
        <v>23.272727272727298</v>
      </c>
      <c r="L457" s="58">
        <v>0.14090909090909101</v>
      </c>
      <c r="M457" s="58">
        <v>3</v>
      </c>
      <c r="N457" s="60">
        <v>0</v>
      </c>
      <c r="O457" s="60">
        <v>0</v>
      </c>
      <c r="P457" s="58">
        <v>7</v>
      </c>
      <c r="Q457" s="58">
        <v>4</v>
      </c>
      <c r="R457" s="58">
        <v>1</v>
      </c>
      <c r="S457" s="58">
        <v>4</v>
      </c>
      <c r="T457" s="58">
        <v>1</v>
      </c>
      <c r="U457" s="58">
        <v>2</v>
      </c>
      <c r="V457" s="58">
        <v>2</v>
      </c>
      <c r="W457" s="59">
        <v>0</v>
      </c>
      <c r="X457" s="58">
        <v>1</v>
      </c>
      <c r="Y457" s="58">
        <v>5</v>
      </c>
      <c r="Z457" s="59">
        <f>SUM(M457:Y457)</f>
        <v>30</v>
      </c>
      <c r="AA457" s="59">
        <f>SUM(U457:X457)</f>
        <v>5</v>
      </c>
      <c r="AB457" t="s">
        <v>89</v>
      </c>
      <c r="AC457" s="59">
        <v>0</v>
      </c>
      <c r="AD457" s="58">
        <v>3</v>
      </c>
      <c r="AE457" s="58">
        <v>0</v>
      </c>
      <c r="AF457" s="58">
        <v>1</v>
      </c>
      <c r="AG457" s="58">
        <v>8</v>
      </c>
      <c r="AH457" s="59" t="s">
        <v>96</v>
      </c>
      <c r="AI457" s="58">
        <v>1</v>
      </c>
      <c r="AJ457" s="60"/>
      <c r="AK457" s="59" t="s">
        <v>240</v>
      </c>
      <c r="AL457" s="59">
        <f>IF(OR(NOT(ISBLANK(V457)),NOT(ISBLANK(W457)),NOT(ISBLANK(X457)),NOT(ISBLANK(Y457)),AD457=2,AD457=3),1,0)</f>
        <v>1</v>
      </c>
      <c r="AM457" s="59" t="s">
        <v>27</v>
      </c>
      <c r="AN457" s="59" t="s">
        <v>680</v>
      </c>
      <c r="AO457" s="58">
        <v>24</v>
      </c>
      <c r="AP457" s="59" t="s">
        <v>677</v>
      </c>
      <c r="AQ457" s="59" t="s">
        <v>691</v>
      </c>
      <c r="AR457" s="59" t="s">
        <v>27</v>
      </c>
      <c r="AS457" s="59" t="s">
        <v>27</v>
      </c>
      <c r="AT457" s="59" t="s">
        <v>27</v>
      </c>
      <c r="AU457" s="59" t="s">
        <v>27</v>
      </c>
      <c r="AV457" s="59" t="s">
        <v>27</v>
      </c>
      <c r="AW457" s="64"/>
      <c r="AX457" s="62" t="s">
        <v>747</v>
      </c>
      <c r="AY457" s="62">
        <v>4.4610000000000003</v>
      </c>
      <c r="AZ457" s="62">
        <f>IF(Z457&gt;0,AY457/Z457,"")</f>
        <v>0.1487</v>
      </c>
      <c r="BA457" s="62">
        <f>IF(AY457&gt;0,Z457/AY457,"")</f>
        <v>6.7249495628782778</v>
      </c>
      <c r="BB457" s="62">
        <v>3.4609999999999999</v>
      </c>
      <c r="BC457" s="62"/>
      <c r="BD457">
        <v>0.30734536082474229</v>
      </c>
      <c r="BE457" s="62"/>
      <c r="BF457" s="64"/>
      <c r="BG457" s="64"/>
      <c r="BH457" s="120">
        <v>3.4609999999999999</v>
      </c>
    </row>
    <row r="458" spans="1:60" ht="14.25" customHeight="1" x14ac:dyDescent="0.25">
      <c r="A458" s="58">
        <v>300</v>
      </c>
      <c r="B458" s="59" t="s">
        <v>78</v>
      </c>
      <c r="C458" s="59" t="s">
        <v>28</v>
      </c>
      <c r="D458" s="59" t="s">
        <v>44</v>
      </c>
      <c r="E458" s="59"/>
      <c r="F458" s="59" t="s">
        <v>45</v>
      </c>
      <c r="G458" s="58">
        <v>1</v>
      </c>
      <c r="H458" s="58">
        <v>8</v>
      </c>
      <c r="I458" s="59" t="s">
        <v>137</v>
      </c>
      <c r="J458" s="58">
        <v>17825107236</v>
      </c>
      <c r="K458" s="58">
        <v>0</v>
      </c>
      <c r="L458" s="58">
        <v>0</v>
      </c>
      <c r="M458" s="58">
        <v>3</v>
      </c>
      <c r="N458" s="60">
        <v>0</v>
      </c>
      <c r="O458" s="58">
        <v>2</v>
      </c>
      <c r="P458" s="58">
        <v>7</v>
      </c>
      <c r="Q458" s="58">
        <v>4</v>
      </c>
      <c r="R458" s="60">
        <v>0</v>
      </c>
      <c r="S458" s="58">
        <v>4</v>
      </c>
      <c r="T458" s="58">
        <v>2</v>
      </c>
      <c r="U458" s="58">
        <v>1</v>
      </c>
      <c r="V458" s="58">
        <v>1</v>
      </c>
      <c r="W458" s="59">
        <v>0</v>
      </c>
      <c r="X458" s="58">
        <v>1</v>
      </c>
      <c r="Y458" s="58">
        <v>3</v>
      </c>
      <c r="Z458" s="59">
        <f>SUM(M458:Y458)</f>
        <v>28</v>
      </c>
      <c r="AA458" s="59">
        <f>SUM(U458:X458)</f>
        <v>3</v>
      </c>
      <c r="AC458" s="59">
        <v>0</v>
      </c>
      <c r="AD458" s="58">
        <v>1</v>
      </c>
      <c r="AE458" s="58">
        <v>4</v>
      </c>
      <c r="AF458" s="58">
        <v>1</v>
      </c>
      <c r="AG458" s="58">
        <v>9</v>
      </c>
      <c r="AH458" s="59" t="s">
        <v>159</v>
      </c>
      <c r="AI458" s="58">
        <v>2</v>
      </c>
      <c r="AJ458" s="58">
        <v>1</v>
      </c>
      <c r="AK458" s="59" t="s">
        <v>241</v>
      </c>
      <c r="AL458" s="59">
        <f>IF(OR(NOT(ISBLANK(V458)),NOT(ISBLANK(W458)),NOT(ISBLANK(X458)),NOT(ISBLANK(Y458)),AD458=2,AD458=3),1,0)</f>
        <v>1</v>
      </c>
      <c r="AM458" s="59" t="s">
        <v>27</v>
      </c>
      <c r="AN458" s="59" t="s">
        <v>680</v>
      </c>
      <c r="AO458" s="58">
        <v>31</v>
      </c>
      <c r="AP458" s="59" t="s">
        <v>674</v>
      </c>
      <c r="AQ458" s="59" t="s">
        <v>703</v>
      </c>
      <c r="AR458" s="59" t="s">
        <v>27</v>
      </c>
      <c r="AS458" s="59" t="s">
        <v>704</v>
      </c>
      <c r="AT458" s="59" t="s">
        <v>27</v>
      </c>
      <c r="AU458" s="59" t="s">
        <v>27</v>
      </c>
      <c r="AV458" s="59" t="s">
        <v>27</v>
      </c>
      <c r="AW458" s="64"/>
      <c r="AX458" s="62" t="s">
        <v>748</v>
      </c>
      <c r="AY458" s="62">
        <v>14.416</v>
      </c>
      <c r="AZ458" s="62">
        <f>IF(Z458&gt;0,AY458/Z458,"")</f>
        <v>0.5148571428571429</v>
      </c>
      <c r="BA458" s="62">
        <f>IF(AY458&gt;0,Z458/AY458,"")</f>
        <v>1.9422863485016648</v>
      </c>
      <c r="BB458" s="62"/>
      <c r="BC458" s="62" t="s">
        <v>774</v>
      </c>
      <c r="BD458">
        <v>6.878761822871883E-2</v>
      </c>
      <c r="BE458" s="62"/>
      <c r="BF458" s="64"/>
      <c r="BG458" s="64"/>
      <c r="BH458" s="120"/>
    </row>
    <row r="459" spans="1:60" ht="14.25" customHeight="1" x14ac:dyDescent="0.25">
      <c r="A459" s="58">
        <v>304</v>
      </c>
      <c r="B459" s="59" t="s">
        <v>78</v>
      </c>
      <c r="C459" s="59" t="s">
        <v>28</v>
      </c>
      <c r="D459" s="59" t="s">
        <v>44</v>
      </c>
      <c r="E459" s="59"/>
      <c r="F459" s="59" t="s">
        <v>45</v>
      </c>
      <c r="G459" s="58">
        <v>1</v>
      </c>
      <c r="H459" s="58">
        <v>8</v>
      </c>
      <c r="I459" s="59" t="s">
        <v>140</v>
      </c>
      <c r="J459" s="58">
        <v>79247246103</v>
      </c>
      <c r="K459" s="58">
        <v>56.363636363636402</v>
      </c>
      <c r="L459" s="58">
        <v>0.55454545454545401</v>
      </c>
      <c r="M459" s="60">
        <v>0</v>
      </c>
      <c r="N459" s="60">
        <v>0</v>
      </c>
      <c r="O459" s="60">
        <v>0</v>
      </c>
      <c r="P459" s="60">
        <v>0</v>
      </c>
      <c r="Q459" s="60">
        <v>0</v>
      </c>
      <c r="R459" s="60">
        <v>0</v>
      </c>
      <c r="S459" s="60">
        <v>0</v>
      </c>
      <c r="T459" s="60">
        <v>0</v>
      </c>
      <c r="U459" s="60">
        <v>0</v>
      </c>
      <c r="V459" s="60">
        <v>0</v>
      </c>
      <c r="W459" s="59">
        <v>0</v>
      </c>
      <c r="X459" s="60">
        <v>0</v>
      </c>
      <c r="Y459" s="60">
        <v>0</v>
      </c>
      <c r="Z459" s="59">
        <f>SUM(M459:Y459)</f>
        <v>0</v>
      </c>
      <c r="AA459" s="59">
        <f>SUM(U459:X459)</f>
        <v>0</v>
      </c>
      <c r="AB459" t="s">
        <v>99</v>
      </c>
      <c r="AC459" s="59">
        <v>0</v>
      </c>
      <c r="AD459" s="58">
        <v>0</v>
      </c>
      <c r="AE459" s="58">
        <v>0</v>
      </c>
      <c r="AF459" s="58">
        <v>0</v>
      </c>
      <c r="AG459" s="58">
        <v>0</v>
      </c>
      <c r="AH459" s="59" t="s">
        <v>90</v>
      </c>
      <c r="AI459" s="58">
        <v>4</v>
      </c>
      <c r="AJ459" s="60"/>
      <c r="AK459" s="59" t="s">
        <v>145</v>
      </c>
      <c r="AL459" s="59">
        <f>IF(OR(NOT(ISBLANK(V459)),NOT(ISBLANK(W459)),NOT(ISBLANK(X459)),NOT(ISBLANK(Y459)),AD459=2,AD459=3),1,0)</f>
        <v>1</v>
      </c>
      <c r="AM459" s="59" t="s">
        <v>27</v>
      </c>
      <c r="AN459" s="59" t="s">
        <v>673</v>
      </c>
      <c r="AO459" s="58">
        <v>18</v>
      </c>
      <c r="AP459" s="59" t="s">
        <v>674</v>
      </c>
      <c r="AQ459" s="59" t="s">
        <v>705</v>
      </c>
      <c r="AR459" s="59" t="s">
        <v>27</v>
      </c>
      <c r="AS459" s="59" t="s">
        <v>686</v>
      </c>
      <c r="AT459" s="59" t="s">
        <v>27</v>
      </c>
      <c r="AU459" s="59" t="s">
        <v>27</v>
      </c>
      <c r="AV459" s="59" t="s">
        <v>696</v>
      </c>
      <c r="AW459" s="64"/>
      <c r="AX459" s="62" t="s">
        <v>747</v>
      </c>
      <c r="AY459" s="62">
        <v>8</v>
      </c>
      <c r="AZ459" s="62" t="str">
        <f>IF(Z459&gt;0,AY459/Z459,"")</f>
        <v/>
      </c>
      <c r="BA459" s="62">
        <f>IF(AY459&gt;0,Z459/AY459,"")</f>
        <v>0</v>
      </c>
      <c r="BB459" s="62">
        <v>7.9320000000000004</v>
      </c>
      <c r="BC459" s="62">
        <v>43</v>
      </c>
      <c r="BE459" s="62"/>
      <c r="BF459" s="64"/>
      <c r="BG459" s="64"/>
      <c r="BH459" s="120">
        <v>7.9320000000000004</v>
      </c>
    </row>
    <row r="460" spans="1:60" ht="14.25" customHeight="1" x14ac:dyDescent="0.25">
      <c r="A460" s="58">
        <v>321</v>
      </c>
      <c r="B460" s="59" t="s">
        <v>78</v>
      </c>
      <c r="C460" s="59" t="s">
        <v>26</v>
      </c>
      <c r="D460" s="59" t="s">
        <v>44</v>
      </c>
      <c r="E460" s="59"/>
      <c r="F460" s="59" t="s">
        <v>45</v>
      </c>
      <c r="G460" s="58">
        <v>1</v>
      </c>
      <c r="H460" s="58">
        <v>8</v>
      </c>
      <c r="I460" s="59" t="s">
        <v>142</v>
      </c>
      <c r="J460" s="58">
        <v>8282194225</v>
      </c>
      <c r="K460" s="58">
        <v>31</v>
      </c>
      <c r="L460" s="58">
        <v>0.21126760563380301</v>
      </c>
      <c r="M460" s="58">
        <v>2</v>
      </c>
      <c r="N460" s="60">
        <v>0</v>
      </c>
      <c r="O460" s="60">
        <v>0</v>
      </c>
      <c r="P460" s="58">
        <v>5</v>
      </c>
      <c r="Q460" s="58">
        <v>2</v>
      </c>
      <c r="R460" s="58">
        <v>1</v>
      </c>
      <c r="S460" s="58">
        <v>2</v>
      </c>
      <c r="T460" s="58">
        <v>2</v>
      </c>
      <c r="U460" s="58">
        <v>1</v>
      </c>
      <c r="V460" s="58">
        <v>2</v>
      </c>
      <c r="W460" s="59">
        <v>0</v>
      </c>
      <c r="X460" s="60">
        <v>0</v>
      </c>
      <c r="Y460" s="58">
        <v>3</v>
      </c>
      <c r="Z460" s="59">
        <f>SUM(M460:Y460)</f>
        <v>20</v>
      </c>
      <c r="AA460" s="59">
        <f>SUM(U460:X460)</f>
        <v>3</v>
      </c>
      <c r="AB460" t="s">
        <v>99</v>
      </c>
      <c r="AC460" s="59">
        <v>0</v>
      </c>
      <c r="AD460" s="58">
        <v>0</v>
      </c>
      <c r="AE460" s="58">
        <v>2</v>
      </c>
      <c r="AF460" s="58">
        <v>0</v>
      </c>
      <c r="AG460" s="58">
        <v>7</v>
      </c>
      <c r="AH460" s="59" t="s">
        <v>228</v>
      </c>
      <c r="AI460" s="58">
        <v>2</v>
      </c>
      <c r="AJ460" s="58">
        <v>1</v>
      </c>
      <c r="AK460" s="59" t="s">
        <v>242</v>
      </c>
      <c r="AL460" s="59">
        <f>IF(OR(NOT(ISBLANK(V460)),NOT(ISBLANK(W460)),NOT(ISBLANK(X460)),NOT(ISBLANK(Y460)),AD460=2,AD460=3),1,0)</f>
        <v>1</v>
      </c>
      <c r="AM460" s="59" t="s">
        <v>27</v>
      </c>
      <c r="AN460" s="59" t="s">
        <v>680</v>
      </c>
      <c r="AO460" s="58">
        <v>27</v>
      </c>
      <c r="AP460" s="59" t="s">
        <v>677</v>
      </c>
      <c r="AQ460" s="59" t="s">
        <v>691</v>
      </c>
      <c r="AR460" s="59" t="s">
        <v>695</v>
      </c>
      <c r="AS460" s="59" t="s">
        <v>27</v>
      </c>
      <c r="AT460" s="59" t="s">
        <v>692</v>
      </c>
      <c r="AU460" s="59" t="s">
        <v>27</v>
      </c>
      <c r="AV460" s="59" t="s">
        <v>27</v>
      </c>
      <c r="AW460" s="64"/>
      <c r="AX460" s="62" t="s">
        <v>746</v>
      </c>
      <c r="AY460" s="62">
        <v>12.909000000000001</v>
      </c>
      <c r="AZ460" s="62">
        <f>IF(Z460&gt;0,AY460/Z460,"")</f>
        <v>0.64545000000000008</v>
      </c>
      <c r="BA460" s="62">
        <f>IF(AY460&gt;0,Z460/AY460,"")</f>
        <v>1.5493066852583468</v>
      </c>
      <c r="BB460" s="62">
        <v>3.7520000000000002</v>
      </c>
      <c r="BC460" s="62">
        <v>92</v>
      </c>
      <c r="BD460">
        <v>0.36023054755043227</v>
      </c>
      <c r="BE460" s="62"/>
      <c r="BF460" s="64"/>
      <c r="BG460" s="64"/>
      <c r="BH460" s="120">
        <v>3.7520000000000002</v>
      </c>
    </row>
    <row r="461" spans="1:60" ht="14.25" customHeight="1" x14ac:dyDescent="0.25">
      <c r="A461" s="58">
        <v>337</v>
      </c>
      <c r="B461" s="59" t="s">
        <v>78</v>
      </c>
      <c r="C461" s="59" t="s">
        <v>28</v>
      </c>
      <c r="D461" s="59" t="s">
        <v>44</v>
      </c>
      <c r="E461" s="59"/>
      <c r="F461" s="59" t="s">
        <v>45</v>
      </c>
      <c r="G461" s="58">
        <v>1</v>
      </c>
      <c r="H461" s="58">
        <v>8</v>
      </c>
      <c r="I461" s="59" t="s">
        <v>144</v>
      </c>
      <c r="J461" s="58">
        <v>46525319</v>
      </c>
      <c r="K461" s="58">
        <v>56.363636363636402</v>
      </c>
      <c r="L461" s="58">
        <v>0.55454545454545401</v>
      </c>
      <c r="M461" s="60">
        <v>0</v>
      </c>
      <c r="N461" s="60">
        <v>0</v>
      </c>
      <c r="O461" s="60">
        <v>0</v>
      </c>
      <c r="P461" s="60">
        <v>0</v>
      </c>
      <c r="Q461" s="60">
        <v>0</v>
      </c>
      <c r="R461" s="60">
        <v>0</v>
      </c>
      <c r="S461" s="60">
        <v>0</v>
      </c>
      <c r="T461" s="60">
        <v>0</v>
      </c>
      <c r="U461" s="60">
        <v>0</v>
      </c>
      <c r="V461" s="60">
        <v>0</v>
      </c>
      <c r="W461" s="59">
        <v>0</v>
      </c>
      <c r="X461" s="60">
        <v>0</v>
      </c>
      <c r="Y461" s="60">
        <v>0</v>
      </c>
      <c r="Z461" s="59">
        <f>SUM(M461:Y461)</f>
        <v>0</v>
      </c>
      <c r="AA461" s="59">
        <f>SUM(U461:X461)</f>
        <v>0</v>
      </c>
      <c r="AB461" t="s">
        <v>99</v>
      </c>
      <c r="AC461" s="59">
        <v>0</v>
      </c>
      <c r="AD461" s="58">
        <v>0</v>
      </c>
      <c r="AE461" s="58">
        <v>0</v>
      </c>
      <c r="AF461" s="58">
        <v>0</v>
      </c>
      <c r="AG461" s="58">
        <v>0</v>
      </c>
      <c r="AH461" s="59" t="s">
        <v>90</v>
      </c>
      <c r="AI461" s="58">
        <v>4</v>
      </c>
      <c r="AJ461" s="60"/>
      <c r="AK461" s="59" t="s">
        <v>91</v>
      </c>
      <c r="AL461" s="59">
        <f>IF(OR(NOT(ISBLANK(V461)),NOT(ISBLANK(W461)),NOT(ISBLANK(X461)),NOT(ISBLANK(Y461)),AD461=2,AD461=3),1,0)</f>
        <v>1</v>
      </c>
      <c r="AM461" s="59" t="s">
        <v>27</v>
      </c>
      <c r="AN461" s="59" t="s">
        <v>673</v>
      </c>
      <c r="AO461" s="58">
        <v>28</v>
      </c>
      <c r="AP461" s="59" t="s">
        <v>677</v>
      </c>
      <c r="AQ461" s="59" t="s">
        <v>706</v>
      </c>
      <c r="AR461" s="59" t="s">
        <v>27</v>
      </c>
      <c r="AS461" s="59" t="s">
        <v>27</v>
      </c>
      <c r="AT461" s="59" t="s">
        <v>27</v>
      </c>
      <c r="AU461" s="59" t="s">
        <v>27</v>
      </c>
      <c r="AV461" s="59" t="s">
        <v>27</v>
      </c>
      <c r="AW461" s="64"/>
      <c r="AX461" s="62" t="s">
        <v>747</v>
      </c>
      <c r="AY461" s="62">
        <v>15.481</v>
      </c>
      <c r="AZ461" s="62" t="str">
        <f>IF(Z461&gt;0,AY461/Z461,"")</f>
        <v/>
      </c>
      <c r="BA461" s="62">
        <f>IF(AY461&gt;0,Z461/AY461,"")</f>
        <v>0</v>
      </c>
      <c r="BB461" s="62">
        <v>2.5300000000000002</v>
      </c>
      <c r="BC461" s="62">
        <v>0</v>
      </c>
      <c r="BE461" s="62"/>
      <c r="BF461" s="64"/>
      <c r="BG461" s="64"/>
      <c r="BH461" s="120">
        <v>2.5299999999999998</v>
      </c>
    </row>
    <row r="462" spans="1:60" ht="14.25" customHeight="1" x14ac:dyDescent="0.25">
      <c r="A462" s="58">
        <v>342</v>
      </c>
      <c r="B462" s="59" t="s">
        <v>78</v>
      </c>
      <c r="C462" s="59" t="s">
        <v>28</v>
      </c>
      <c r="D462" s="59" t="s">
        <v>44</v>
      </c>
      <c r="E462" s="59"/>
      <c r="F462" s="59" t="s">
        <v>45</v>
      </c>
      <c r="G462" s="58">
        <v>1</v>
      </c>
      <c r="H462" s="58">
        <v>8</v>
      </c>
      <c r="I462" s="59" t="s">
        <v>146</v>
      </c>
      <c r="J462" s="58">
        <v>94222252116</v>
      </c>
      <c r="K462" s="58">
        <v>56.363636363636402</v>
      </c>
      <c r="L462" s="58">
        <v>0.55454545454545401</v>
      </c>
      <c r="M462" s="58">
        <v>1</v>
      </c>
      <c r="N462" s="60">
        <v>0</v>
      </c>
      <c r="O462" s="60">
        <v>0</v>
      </c>
      <c r="P462" s="58">
        <v>2</v>
      </c>
      <c r="Q462" s="58">
        <v>1</v>
      </c>
      <c r="R462" s="58">
        <v>1</v>
      </c>
      <c r="S462" s="58">
        <v>1</v>
      </c>
      <c r="T462" s="58">
        <v>1</v>
      </c>
      <c r="U462" s="58">
        <v>1</v>
      </c>
      <c r="V462" s="60">
        <v>0</v>
      </c>
      <c r="W462" s="59">
        <v>0</v>
      </c>
      <c r="X462" s="60">
        <v>0</v>
      </c>
      <c r="Y462" s="58">
        <v>1</v>
      </c>
      <c r="Z462" s="59">
        <f>SUM(M462:Y462)</f>
        <v>9</v>
      </c>
      <c r="AA462" s="59">
        <f>SUM(U462:X462)</f>
        <v>1</v>
      </c>
      <c r="AB462" t="s">
        <v>99</v>
      </c>
      <c r="AC462" s="59">
        <v>0</v>
      </c>
      <c r="AD462" s="58">
        <v>0</v>
      </c>
      <c r="AE462" s="58">
        <v>1</v>
      </c>
      <c r="AF462" s="58">
        <v>0</v>
      </c>
      <c r="AG462" s="58">
        <v>2</v>
      </c>
      <c r="AH462" s="59" t="s">
        <v>90</v>
      </c>
      <c r="AI462" s="58">
        <v>4</v>
      </c>
      <c r="AJ462" s="60"/>
      <c r="AK462" s="59" t="s">
        <v>243</v>
      </c>
      <c r="AL462" s="59">
        <f>IF(OR(NOT(ISBLANK(V462)),NOT(ISBLANK(W462)),NOT(ISBLANK(X462)),NOT(ISBLANK(Y462)),AD462=2,AD462=3),1,0)</f>
        <v>1</v>
      </c>
      <c r="AM462" s="59" t="s">
        <v>27</v>
      </c>
      <c r="AN462" s="59" t="s">
        <v>680</v>
      </c>
      <c r="AO462" s="58">
        <v>36</v>
      </c>
      <c r="AP462" s="59" t="s">
        <v>677</v>
      </c>
      <c r="AQ462" s="59" t="s">
        <v>707</v>
      </c>
      <c r="AR462" s="59" t="s">
        <v>27</v>
      </c>
      <c r="AS462" s="59" t="s">
        <v>708</v>
      </c>
      <c r="AT462" s="59" t="s">
        <v>27</v>
      </c>
      <c r="AU462" s="59" t="s">
        <v>27</v>
      </c>
      <c r="AV462" s="59" t="s">
        <v>27</v>
      </c>
      <c r="AW462" s="64"/>
      <c r="AX462" s="62" t="s">
        <v>748</v>
      </c>
      <c r="AY462" s="62">
        <v>8</v>
      </c>
      <c r="AZ462" s="62">
        <f>IF(Z462&gt;0,AY462/Z462,"")</f>
        <v>0.88888888888888884</v>
      </c>
      <c r="BA462" s="62">
        <f>IF(AY462&gt;0,Z462/AY462,"")</f>
        <v>1.125</v>
      </c>
      <c r="BB462" s="62">
        <v>7.4980000000000002</v>
      </c>
      <c r="BC462" s="62">
        <v>43</v>
      </c>
      <c r="BD462">
        <v>0</v>
      </c>
      <c r="BE462" s="62"/>
      <c r="BF462" s="64"/>
      <c r="BG462" s="64"/>
      <c r="BH462" s="120">
        <v>7.4980000000000002</v>
      </c>
    </row>
    <row r="463" spans="1:60" ht="14.25" customHeight="1" x14ac:dyDescent="0.25">
      <c r="A463" s="58">
        <v>358</v>
      </c>
      <c r="B463" s="59" t="s">
        <v>78</v>
      </c>
      <c r="C463" s="59" t="s">
        <v>26</v>
      </c>
      <c r="D463" s="59" t="s">
        <v>44</v>
      </c>
      <c r="E463" s="59"/>
      <c r="F463" s="59" t="s">
        <v>45</v>
      </c>
      <c r="G463" s="58">
        <v>1</v>
      </c>
      <c r="H463" s="58">
        <v>8</v>
      </c>
      <c r="I463" s="59" t="s">
        <v>147</v>
      </c>
      <c r="J463" s="58">
        <v>84463153</v>
      </c>
      <c r="K463" s="58">
        <v>31</v>
      </c>
      <c r="L463" s="58">
        <v>0.21126760563380301</v>
      </c>
      <c r="M463" s="58">
        <v>3</v>
      </c>
      <c r="N463" s="60">
        <v>0</v>
      </c>
      <c r="O463" s="60">
        <v>0</v>
      </c>
      <c r="P463" s="58">
        <v>5</v>
      </c>
      <c r="Q463" s="58">
        <v>2</v>
      </c>
      <c r="R463" s="58">
        <v>1</v>
      </c>
      <c r="S463" s="58">
        <v>2</v>
      </c>
      <c r="T463" s="58">
        <v>2</v>
      </c>
      <c r="U463" s="58">
        <v>1</v>
      </c>
      <c r="V463" s="58">
        <v>0.5</v>
      </c>
      <c r="W463" s="59">
        <v>0</v>
      </c>
      <c r="X463" s="58">
        <v>0.5</v>
      </c>
      <c r="Y463" s="58">
        <v>2</v>
      </c>
      <c r="Z463" s="59">
        <f>SUM(M463:Y463)</f>
        <v>19</v>
      </c>
      <c r="AA463" s="59">
        <f>SUM(U463:X463)</f>
        <v>2</v>
      </c>
      <c r="AB463" t="s">
        <v>99</v>
      </c>
      <c r="AC463" s="59">
        <v>0</v>
      </c>
      <c r="AD463" s="58">
        <v>0</v>
      </c>
      <c r="AE463" s="58">
        <v>1</v>
      </c>
      <c r="AF463" s="58">
        <v>0</v>
      </c>
      <c r="AG463" s="58">
        <v>2</v>
      </c>
      <c r="AH463" s="59" t="s">
        <v>90</v>
      </c>
      <c r="AI463" s="58">
        <v>4</v>
      </c>
      <c r="AJ463" s="60"/>
      <c r="AK463" s="59" t="s">
        <v>244</v>
      </c>
      <c r="AL463" s="59">
        <f>IF(OR(NOT(ISBLANK(V463)),NOT(ISBLANK(W463)),NOT(ISBLANK(X463)),NOT(ISBLANK(Y463)),AD463=2,AD463=3),1,0)</f>
        <v>1</v>
      </c>
      <c r="AM463" s="59" t="s">
        <v>27</v>
      </c>
      <c r="AN463" s="59" t="s">
        <v>680</v>
      </c>
      <c r="AO463" s="58">
        <v>26</v>
      </c>
      <c r="AP463" s="59" t="s">
        <v>677</v>
      </c>
      <c r="AQ463" s="59" t="s">
        <v>709</v>
      </c>
      <c r="AR463" s="59" t="s">
        <v>27</v>
      </c>
      <c r="AS463" s="59" t="s">
        <v>27</v>
      </c>
      <c r="AT463" s="59" t="s">
        <v>692</v>
      </c>
      <c r="AU463" s="59" t="s">
        <v>695</v>
      </c>
      <c r="AV463" s="59" t="s">
        <v>27</v>
      </c>
      <c r="AW463" s="64"/>
      <c r="AX463" s="62" t="s">
        <v>746</v>
      </c>
      <c r="AY463" s="62">
        <v>15.665000000000001</v>
      </c>
      <c r="AZ463" s="62">
        <f>IF(Z463&gt;0,AY463/Z463,"")</f>
        <v>0.82447368421052636</v>
      </c>
      <c r="BA463" s="62">
        <f>IF(AY463&gt;0,Z463/AY463,"")</f>
        <v>1.2128949888285987</v>
      </c>
      <c r="BB463" s="62">
        <v>6.7990000000000004</v>
      </c>
      <c r="BC463" s="62">
        <v>87</v>
      </c>
      <c r="BD463">
        <v>0</v>
      </c>
      <c r="BE463" s="62"/>
      <c r="BF463" s="64"/>
      <c r="BG463" s="64"/>
      <c r="BH463" s="120">
        <v>6.7990000000000004</v>
      </c>
    </row>
    <row r="464" spans="1:60" ht="14.25" customHeight="1" x14ac:dyDescent="0.25">
      <c r="A464" s="58">
        <v>374</v>
      </c>
      <c r="B464" s="59" t="s">
        <v>78</v>
      </c>
      <c r="C464" s="59" t="s">
        <v>26</v>
      </c>
      <c r="D464" s="59" t="s">
        <v>44</v>
      </c>
      <c r="E464" s="59"/>
      <c r="F464" s="59" t="s">
        <v>45</v>
      </c>
      <c r="G464" s="58">
        <v>1</v>
      </c>
      <c r="H464" s="58">
        <v>8</v>
      </c>
      <c r="I464" s="59" t="s">
        <v>149</v>
      </c>
      <c r="J464" s="58">
        <v>8877127178</v>
      </c>
      <c r="K464" s="58">
        <v>31</v>
      </c>
      <c r="L464" s="58">
        <v>0.21126760563380301</v>
      </c>
      <c r="M464" s="60">
        <v>0</v>
      </c>
      <c r="N464" s="60">
        <v>0</v>
      </c>
      <c r="O464" s="60">
        <v>0</v>
      </c>
      <c r="P464" s="60">
        <v>0</v>
      </c>
      <c r="Q464" s="60">
        <v>0</v>
      </c>
      <c r="R464" s="60">
        <v>0</v>
      </c>
      <c r="S464" s="60">
        <v>0</v>
      </c>
      <c r="T464" s="60">
        <v>0</v>
      </c>
      <c r="U464" s="60">
        <v>0</v>
      </c>
      <c r="V464" s="60">
        <v>0</v>
      </c>
      <c r="W464" s="59">
        <v>0</v>
      </c>
      <c r="X464" s="60">
        <v>0</v>
      </c>
      <c r="Y464" s="60">
        <v>0</v>
      </c>
      <c r="Z464" s="59">
        <f>SUM(M464:Y464)</f>
        <v>0</v>
      </c>
      <c r="AA464" s="59">
        <f>SUM(U464:X464)</f>
        <v>0</v>
      </c>
      <c r="AB464" t="s">
        <v>99</v>
      </c>
      <c r="AC464" s="59">
        <v>0</v>
      </c>
      <c r="AD464" s="58">
        <v>0</v>
      </c>
      <c r="AE464" s="58">
        <v>0</v>
      </c>
      <c r="AF464" s="58">
        <v>0</v>
      </c>
      <c r="AG464" s="58">
        <v>0</v>
      </c>
      <c r="AH464" s="59" t="s">
        <v>90</v>
      </c>
      <c r="AI464" s="58">
        <v>4</v>
      </c>
      <c r="AJ464" s="60"/>
      <c r="AK464" s="59" t="s">
        <v>186</v>
      </c>
      <c r="AL464" s="59">
        <f>IF(OR(NOT(ISBLANK(V464)),NOT(ISBLANK(W464)),NOT(ISBLANK(X464)),NOT(ISBLANK(Y464)),AD464=2,AD464=3),1,0)</f>
        <v>1</v>
      </c>
      <c r="AM464" s="59" t="s">
        <v>27</v>
      </c>
      <c r="AN464" s="59" t="s">
        <v>680</v>
      </c>
      <c r="AO464" s="58">
        <v>24</v>
      </c>
      <c r="AP464" s="59" t="s">
        <v>677</v>
      </c>
      <c r="AQ464" s="59" t="s">
        <v>711</v>
      </c>
      <c r="AR464" s="59" t="s">
        <v>27</v>
      </c>
      <c r="AS464" s="59" t="s">
        <v>686</v>
      </c>
      <c r="AT464" s="59" t="s">
        <v>27</v>
      </c>
      <c r="AU464" s="59" t="s">
        <v>27</v>
      </c>
      <c r="AV464" s="59" t="s">
        <v>27</v>
      </c>
      <c r="AW464" s="64"/>
      <c r="AX464" s="62" t="s">
        <v>747</v>
      </c>
      <c r="AY464" s="62">
        <v>8.0009999999999994</v>
      </c>
      <c r="AZ464" s="62" t="str">
        <f>IF(Z464&gt;0,AY464/Z464,"")</f>
        <v/>
      </c>
      <c r="BA464" s="62">
        <f>IF(AY464&gt;0,Z464/AY464,"")</f>
        <v>0</v>
      </c>
      <c r="BB464" s="62">
        <v>7.6280000000000001</v>
      </c>
      <c r="BC464" s="62">
        <v>92</v>
      </c>
      <c r="BE464" s="62"/>
      <c r="BF464" s="64"/>
      <c r="BG464" s="64"/>
      <c r="BH464" s="120">
        <v>7.6280000000000001</v>
      </c>
    </row>
    <row r="465" spans="1:60" ht="14.25" customHeight="1" x14ac:dyDescent="0.25">
      <c r="A465" s="58">
        <v>390</v>
      </c>
      <c r="B465" s="59" t="s">
        <v>78</v>
      </c>
      <c r="C465" s="59" t="s">
        <v>26</v>
      </c>
      <c r="D465" s="59" t="s">
        <v>44</v>
      </c>
      <c r="E465" s="59"/>
      <c r="F465" s="59" t="s">
        <v>45</v>
      </c>
      <c r="G465" s="58">
        <v>1</v>
      </c>
      <c r="H465" s="58">
        <v>8</v>
      </c>
      <c r="I465" s="59" t="s">
        <v>81</v>
      </c>
      <c r="J465" s="58">
        <v>9591241137</v>
      </c>
      <c r="K465" s="58">
        <v>61.615384615384599</v>
      </c>
      <c r="L465" s="58">
        <v>0.64247020585048797</v>
      </c>
      <c r="M465" s="58">
        <v>1</v>
      </c>
      <c r="N465" s="60">
        <v>0</v>
      </c>
      <c r="O465" s="60">
        <v>0</v>
      </c>
      <c r="P465" s="58">
        <v>1</v>
      </c>
      <c r="Q465" s="60">
        <v>0</v>
      </c>
      <c r="R465" s="58">
        <v>1</v>
      </c>
      <c r="S465" s="60">
        <v>0</v>
      </c>
      <c r="T465" s="58">
        <v>1</v>
      </c>
      <c r="U465" s="60">
        <v>0</v>
      </c>
      <c r="V465" s="60">
        <v>0</v>
      </c>
      <c r="W465" s="59">
        <v>0</v>
      </c>
      <c r="X465" s="60">
        <v>0</v>
      </c>
      <c r="Y465" s="60">
        <v>0</v>
      </c>
      <c r="Z465" s="59">
        <f>SUM(M465:Y465)</f>
        <v>4</v>
      </c>
      <c r="AA465" s="59">
        <f>SUM(U465:X465)</f>
        <v>0</v>
      </c>
      <c r="AB465" t="s">
        <v>102</v>
      </c>
      <c r="AC465" s="59">
        <v>0</v>
      </c>
      <c r="AD465" s="58">
        <v>0</v>
      </c>
      <c r="AE465" s="58">
        <v>1</v>
      </c>
      <c r="AF465" s="58">
        <v>0</v>
      </c>
      <c r="AG465" s="58">
        <v>3</v>
      </c>
      <c r="AH465" s="59" t="s">
        <v>90</v>
      </c>
      <c r="AI465" s="58">
        <v>4</v>
      </c>
      <c r="AJ465" s="60"/>
      <c r="AK465" s="59" t="s">
        <v>245</v>
      </c>
      <c r="AL465" s="59">
        <f>IF(OR(NOT(ISBLANK(V465)),NOT(ISBLANK(W465)),NOT(ISBLANK(X465)),NOT(ISBLANK(Y465)),AD465=2,AD465=3),1,0)</f>
        <v>1</v>
      </c>
      <c r="AM465" s="59" t="s">
        <v>27</v>
      </c>
      <c r="AN465" s="59" t="s">
        <v>673</v>
      </c>
      <c r="AO465" s="58">
        <v>26</v>
      </c>
      <c r="AP465" s="59" t="s">
        <v>674</v>
      </c>
      <c r="AQ465" s="59" t="s">
        <v>675</v>
      </c>
      <c r="AR465" s="59" t="s">
        <v>27</v>
      </c>
      <c r="AS465" s="59" t="s">
        <v>676</v>
      </c>
      <c r="AT465" s="59" t="s">
        <v>27</v>
      </c>
      <c r="AU465" s="59" t="s">
        <v>27</v>
      </c>
      <c r="AV465" s="59" t="s">
        <v>27</v>
      </c>
      <c r="AW465" s="64"/>
      <c r="AX465" s="62" t="s">
        <v>748</v>
      </c>
      <c r="AY465" s="62">
        <v>8.0050000000000008</v>
      </c>
      <c r="AZ465" s="62">
        <f>IF(Z465&gt;0,AY465/Z465,"")</f>
        <v>2.0012500000000002</v>
      </c>
      <c r="BA465" s="62">
        <f>IF(AY465&gt;0,Z465/AY465,"")</f>
        <v>0.49968769519050588</v>
      </c>
      <c r="BB465" s="62">
        <v>7.492</v>
      </c>
      <c r="BC465" s="62">
        <v>36</v>
      </c>
      <c r="BD465">
        <v>0</v>
      </c>
      <c r="BE465" s="62"/>
      <c r="BF465" s="64"/>
      <c r="BG465" s="64"/>
      <c r="BH465" s="120">
        <v>7.492</v>
      </c>
    </row>
    <row r="466" spans="1:60" ht="14.25" customHeight="1" x14ac:dyDescent="0.25">
      <c r="A466" s="58">
        <v>407</v>
      </c>
      <c r="B466" s="59" t="s">
        <v>78</v>
      </c>
      <c r="C466" s="59" t="s">
        <v>28</v>
      </c>
      <c r="D466" s="59" t="s">
        <v>44</v>
      </c>
      <c r="E466" s="59"/>
      <c r="F466" s="59" t="s">
        <v>45</v>
      </c>
      <c r="G466" s="58">
        <v>1</v>
      </c>
      <c r="H466" s="58">
        <v>8</v>
      </c>
      <c r="I466" s="59" t="s">
        <v>85</v>
      </c>
      <c r="J466" s="58">
        <v>1347638136</v>
      </c>
      <c r="K466" s="58">
        <v>0</v>
      </c>
      <c r="L466" s="58">
        <v>0</v>
      </c>
      <c r="M466" s="58">
        <v>6</v>
      </c>
      <c r="N466" s="60">
        <v>0</v>
      </c>
      <c r="O466" s="58">
        <v>1</v>
      </c>
      <c r="P466" s="58">
        <v>12</v>
      </c>
      <c r="Q466" s="58">
        <v>6</v>
      </c>
      <c r="R466" s="60">
        <v>0</v>
      </c>
      <c r="S466" s="58">
        <v>6</v>
      </c>
      <c r="T466" s="58">
        <v>1</v>
      </c>
      <c r="U466" s="58">
        <v>3</v>
      </c>
      <c r="V466" s="58">
        <v>2</v>
      </c>
      <c r="W466" s="59">
        <v>0</v>
      </c>
      <c r="X466" s="58">
        <v>1</v>
      </c>
      <c r="Y466" s="58">
        <v>6</v>
      </c>
      <c r="Z466" s="59">
        <f>SUM(M466:Y466)</f>
        <v>44</v>
      </c>
      <c r="AA466" s="59">
        <f>SUM(U466:X466)</f>
        <v>6</v>
      </c>
      <c r="AC466" s="59">
        <v>0</v>
      </c>
      <c r="AD466" s="58">
        <v>2</v>
      </c>
      <c r="AE466" s="58">
        <v>2</v>
      </c>
      <c r="AF466" s="58">
        <v>0</v>
      </c>
      <c r="AG466" s="58">
        <v>7</v>
      </c>
      <c r="AH466" s="59" t="s">
        <v>83</v>
      </c>
      <c r="AI466" s="58">
        <v>3</v>
      </c>
      <c r="AJ466" s="58">
        <v>1</v>
      </c>
      <c r="AK466" s="59" t="s">
        <v>246</v>
      </c>
      <c r="AL466" s="59">
        <f>IF(OR(NOT(ISBLANK(V466)),NOT(ISBLANK(W466)),NOT(ISBLANK(X466)),NOT(ISBLANK(Y466)),AD466=2,AD466=3),1,0)</f>
        <v>1</v>
      </c>
      <c r="AM466" s="59" t="s">
        <v>27</v>
      </c>
      <c r="AN466" s="59" t="s">
        <v>673</v>
      </c>
      <c r="AO466" s="58">
        <v>20</v>
      </c>
      <c r="AP466" s="59" t="s">
        <v>677</v>
      </c>
      <c r="AQ466" s="59" t="s">
        <v>678</v>
      </c>
      <c r="AR466" s="59" t="s">
        <v>27</v>
      </c>
      <c r="AS466" s="59" t="s">
        <v>27</v>
      </c>
      <c r="AT466" s="59" t="s">
        <v>27</v>
      </c>
      <c r="AU466" s="59" t="s">
        <v>27</v>
      </c>
      <c r="AV466" s="59" t="s">
        <v>27</v>
      </c>
      <c r="AW466" s="64"/>
      <c r="AX466" s="62" t="s">
        <v>747</v>
      </c>
      <c r="AY466" s="62">
        <v>8.0009999999999994</v>
      </c>
      <c r="AZ466" s="62">
        <f>IF(Z466&gt;0,AY466/Z466,"")</f>
        <v>0.18184090909090908</v>
      </c>
      <c r="BA466" s="62">
        <f>IF(AY466&gt;0,Z466/AY466,"")</f>
        <v>5.4993125859267593</v>
      </c>
      <c r="BB466" s="62"/>
      <c r="BC466" s="62">
        <v>36</v>
      </c>
      <c r="BD466">
        <v>0.14818582570362834</v>
      </c>
      <c r="BE466" s="62"/>
      <c r="BF466" s="64"/>
      <c r="BG466" s="64"/>
      <c r="BH466" s="120"/>
    </row>
    <row r="467" spans="1:60" ht="14.25" customHeight="1" x14ac:dyDescent="0.25">
      <c r="A467" s="58">
        <v>423</v>
      </c>
      <c r="B467" s="59" t="s">
        <v>78</v>
      </c>
      <c r="C467" s="59" t="s">
        <v>26</v>
      </c>
      <c r="D467" s="59" t="s">
        <v>44</v>
      </c>
      <c r="E467" s="59"/>
      <c r="F467" s="59" t="s">
        <v>45</v>
      </c>
      <c r="G467" s="58">
        <v>1</v>
      </c>
      <c r="H467" s="58">
        <v>8</v>
      </c>
      <c r="I467" s="59" t="s">
        <v>88</v>
      </c>
      <c r="J467" s="58">
        <v>217831744</v>
      </c>
      <c r="K467" s="58">
        <v>0</v>
      </c>
      <c r="L467" s="58">
        <v>0</v>
      </c>
      <c r="M467" s="60">
        <v>0</v>
      </c>
      <c r="N467" s="60">
        <v>0</v>
      </c>
      <c r="O467" s="60">
        <v>0</v>
      </c>
      <c r="P467" s="60">
        <v>0</v>
      </c>
      <c r="Q467" s="60">
        <v>0</v>
      </c>
      <c r="R467" s="60">
        <v>0</v>
      </c>
      <c r="S467" s="60">
        <v>0</v>
      </c>
      <c r="T467" s="60">
        <v>0</v>
      </c>
      <c r="U467" s="60">
        <v>0</v>
      </c>
      <c r="V467" s="60">
        <v>0</v>
      </c>
      <c r="W467" s="59">
        <v>0</v>
      </c>
      <c r="X467" s="60">
        <v>0</v>
      </c>
      <c r="Y467" s="60">
        <v>0</v>
      </c>
      <c r="Z467" s="59">
        <f>SUM(M467:Y467)</f>
        <v>0</v>
      </c>
      <c r="AA467" s="59">
        <f>SUM(U467:X467)</f>
        <v>0</v>
      </c>
      <c r="AC467" s="59">
        <v>0</v>
      </c>
      <c r="AD467" s="58">
        <v>0</v>
      </c>
      <c r="AE467" s="58">
        <v>0</v>
      </c>
      <c r="AF467" s="58">
        <v>0</v>
      </c>
      <c r="AG467" s="58">
        <v>1</v>
      </c>
      <c r="AH467" s="59" t="s">
        <v>90</v>
      </c>
      <c r="AI467" s="58">
        <v>4</v>
      </c>
      <c r="AJ467" s="60"/>
      <c r="AK467" s="59" t="s">
        <v>27</v>
      </c>
      <c r="AL467" s="59">
        <f>IF(OR(NOT(ISBLANK(V467)),NOT(ISBLANK(W467)),NOT(ISBLANK(X467)),NOT(ISBLANK(Y467)),AD467=2,AD467=3),1,0)</f>
        <v>1</v>
      </c>
      <c r="AM467" s="59" t="s">
        <v>27</v>
      </c>
      <c r="AN467" s="59" t="s">
        <v>673</v>
      </c>
      <c r="AO467" s="58">
        <v>24</v>
      </c>
      <c r="AP467" s="59" t="s">
        <v>677</v>
      </c>
      <c r="AQ467" s="59" t="s">
        <v>679</v>
      </c>
      <c r="AR467" s="59" t="s">
        <v>27</v>
      </c>
      <c r="AS467" s="59" t="s">
        <v>27</v>
      </c>
      <c r="AT467" s="59" t="s">
        <v>27</v>
      </c>
      <c r="AU467" s="59" t="s">
        <v>27</v>
      </c>
      <c r="AV467" s="59" t="s">
        <v>27</v>
      </c>
      <c r="AW467" s="64"/>
      <c r="AX467" s="62" t="s">
        <v>747</v>
      </c>
      <c r="AY467" s="62">
        <v>8.0020000000000007</v>
      </c>
      <c r="AZ467" s="62" t="str">
        <f>IF(Z467&gt;0,AY467/Z467,"")</f>
        <v/>
      </c>
      <c r="BA467" s="62">
        <f>IF(AY467&gt;0,Z467/AY467,"")</f>
        <v>0</v>
      </c>
      <c r="BB467" s="62"/>
      <c r="BC467" s="62">
        <v>36</v>
      </c>
      <c r="BE467" s="62"/>
      <c r="BF467" s="64"/>
      <c r="BG467" s="64"/>
      <c r="BH467" s="120"/>
    </row>
    <row r="468" spans="1:60" ht="14.25" customHeight="1" x14ac:dyDescent="0.25">
      <c r="A468" s="58">
        <v>439</v>
      </c>
      <c r="B468" s="59" t="s">
        <v>78</v>
      </c>
      <c r="C468" s="59" t="s">
        <v>26</v>
      </c>
      <c r="D468" s="59" t="s">
        <v>44</v>
      </c>
      <c r="E468" s="59"/>
      <c r="F468" s="59" t="s">
        <v>45</v>
      </c>
      <c r="G468" s="58">
        <v>1</v>
      </c>
      <c r="H468" s="58">
        <v>8</v>
      </c>
      <c r="I468" s="59" t="s">
        <v>150</v>
      </c>
      <c r="J468" s="58">
        <v>82135906</v>
      </c>
      <c r="K468" s="58">
        <v>31</v>
      </c>
      <c r="L468" s="58">
        <v>0.21126760563380301</v>
      </c>
      <c r="M468" s="58">
        <v>4</v>
      </c>
      <c r="N468" s="60">
        <v>0</v>
      </c>
      <c r="O468" s="60">
        <v>0</v>
      </c>
      <c r="P468" s="58">
        <v>7</v>
      </c>
      <c r="Q468" s="58">
        <v>3</v>
      </c>
      <c r="R468" s="58">
        <v>1</v>
      </c>
      <c r="S468" s="58">
        <v>3</v>
      </c>
      <c r="T468" s="58">
        <v>1</v>
      </c>
      <c r="U468" s="58">
        <v>1</v>
      </c>
      <c r="V468" s="58">
        <v>0.5</v>
      </c>
      <c r="W468" s="61">
        <v>1</v>
      </c>
      <c r="X468" s="58">
        <v>0.5</v>
      </c>
      <c r="Y468" s="58">
        <v>3</v>
      </c>
      <c r="Z468" s="59">
        <f>SUM(M468:Y468)</f>
        <v>25</v>
      </c>
      <c r="AA468" s="59">
        <f>SUM(U468:X468)</f>
        <v>3</v>
      </c>
      <c r="AB468" t="s">
        <v>99</v>
      </c>
      <c r="AC468" s="59">
        <v>0</v>
      </c>
      <c r="AD468" s="58">
        <v>2</v>
      </c>
      <c r="AE468" s="58">
        <v>1</v>
      </c>
      <c r="AF468" s="58">
        <v>0</v>
      </c>
      <c r="AG468" s="58">
        <v>5</v>
      </c>
      <c r="AH468" s="59" t="s">
        <v>90</v>
      </c>
      <c r="AI468" s="58">
        <v>4</v>
      </c>
      <c r="AJ468" s="58">
        <v>1</v>
      </c>
      <c r="AK468" s="59" t="s">
        <v>247</v>
      </c>
      <c r="AL468" s="59">
        <f>IF(OR(NOT(ISBLANK(V468)),NOT(ISBLANK(W468)),NOT(ISBLANK(X468)),NOT(ISBLANK(Y468)),AD468=2,AD468=3),1,0)</f>
        <v>1</v>
      </c>
      <c r="AM468" s="59" t="s">
        <v>27</v>
      </c>
      <c r="AN468" s="59" t="s">
        <v>680</v>
      </c>
      <c r="AO468" s="58">
        <v>34</v>
      </c>
      <c r="AP468" s="59" t="s">
        <v>677</v>
      </c>
      <c r="AQ468" s="59" t="s">
        <v>712</v>
      </c>
      <c r="AR468" s="59" t="s">
        <v>27</v>
      </c>
      <c r="AS468" s="59" t="s">
        <v>713</v>
      </c>
      <c r="AT468" s="59" t="s">
        <v>27</v>
      </c>
      <c r="AU468" s="59" t="s">
        <v>27</v>
      </c>
      <c r="AV468" s="59" t="s">
        <v>27</v>
      </c>
      <c r="AW468" s="64"/>
      <c r="AX468" s="62" t="s">
        <v>748</v>
      </c>
      <c r="AY468" s="62">
        <v>8.0030000000000001</v>
      </c>
      <c r="AZ468" s="62">
        <f>IF(Z468&gt;0,AY468/Z468,"")</f>
        <v>0.32012000000000002</v>
      </c>
      <c r="BA468" s="62">
        <f>IF(AY468&gt;0,Z468/AY468,"")</f>
        <v>3.1238285642883916</v>
      </c>
      <c r="BB468" s="62">
        <v>6.899</v>
      </c>
      <c r="BC468" s="62">
        <v>36</v>
      </c>
      <c r="BD468">
        <v>1.7373175816539264E-2</v>
      </c>
      <c r="BE468" s="62"/>
      <c r="BF468" s="64"/>
      <c r="BG468" s="64"/>
      <c r="BH468" s="120">
        <v>6.899</v>
      </c>
    </row>
    <row r="469" spans="1:60" ht="14.25" customHeight="1" x14ac:dyDescent="0.25">
      <c r="A469" s="58">
        <v>455</v>
      </c>
      <c r="B469" s="59" t="s">
        <v>78</v>
      </c>
      <c r="C469" s="59" t="s">
        <v>28</v>
      </c>
      <c r="D469" s="59" t="s">
        <v>44</v>
      </c>
      <c r="E469" s="59"/>
      <c r="F469" s="59" t="s">
        <v>45</v>
      </c>
      <c r="G469" s="58">
        <v>1</v>
      </c>
      <c r="H469" s="58">
        <v>8</v>
      </c>
      <c r="I469" s="59" t="s">
        <v>152</v>
      </c>
      <c r="J469" s="58">
        <v>792288984</v>
      </c>
      <c r="K469" s="58">
        <v>23.272727272727298</v>
      </c>
      <c r="L469" s="58">
        <v>0.14090909090909101</v>
      </c>
      <c r="M469" s="58">
        <v>1</v>
      </c>
      <c r="N469" s="60">
        <v>0</v>
      </c>
      <c r="O469" s="60">
        <v>0</v>
      </c>
      <c r="P469" s="58">
        <v>5</v>
      </c>
      <c r="Q469" s="58">
        <v>3</v>
      </c>
      <c r="R469" s="58">
        <v>1</v>
      </c>
      <c r="S469" s="58">
        <v>3</v>
      </c>
      <c r="T469" s="58">
        <v>1</v>
      </c>
      <c r="U469" s="58">
        <v>2</v>
      </c>
      <c r="V469" s="58">
        <v>1.5</v>
      </c>
      <c r="W469" s="59">
        <v>0</v>
      </c>
      <c r="X469" s="58">
        <v>0.5</v>
      </c>
      <c r="Y469" s="58">
        <v>4</v>
      </c>
      <c r="Z469" s="59">
        <f>SUM(M469:Y469)</f>
        <v>22</v>
      </c>
      <c r="AA469" s="59">
        <f>SUM(U469:X469)</f>
        <v>4</v>
      </c>
      <c r="AB469" t="s">
        <v>89</v>
      </c>
      <c r="AC469" s="59">
        <v>0</v>
      </c>
      <c r="AD469" s="58">
        <v>2</v>
      </c>
      <c r="AE469" s="58">
        <v>1</v>
      </c>
      <c r="AF469" s="58">
        <v>0</v>
      </c>
      <c r="AG469" s="58">
        <v>4</v>
      </c>
      <c r="AH469" s="59" t="s">
        <v>90</v>
      </c>
      <c r="AI469" s="58">
        <v>4</v>
      </c>
      <c r="AJ469" s="58">
        <v>1</v>
      </c>
      <c r="AK469" s="59" t="s">
        <v>248</v>
      </c>
      <c r="AL469" s="59">
        <f>IF(OR(NOT(ISBLANK(V469)),NOT(ISBLANK(W469)),NOT(ISBLANK(X469)),NOT(ISBLANK(Y469)),AD469=2,AD469=3),1,0)</f>
        <v>1</v>
      </c>
      <c r="AM469" s="59" t="s">
        <v>27</v>
      </c>
      <c r="AN469" s="59" t="s">
        <v>673</v>
      </c>
      <c r="AO469" s="58">
        <v>23</v>
      </c>
      <c r="AP469" s="59" t="s">
        <v>677</v>
      </c>
      <c r="AQ469" s="59" t="s">
        <v>714</v>
      </c>
      <c r="AR469" s="59" t="s">
        <v>695</v>
      </c>
      <c r="AS469" s="59" t="s">
        <v>27</v>
      </c>
      <c r="AT469" s="59" t="s">
        <v>27</v>
      </c>
      <c r="AU469" s="59" t="s">
        <v>27</v>
      </c>
      <c r="AV469" s="59" t="s">
        <v>710</v>
      </c>
      <c r="AW469" s="64"/>
      <c r="AX469" s="62" t="s">
        <v>747</v>
      </c>
      <c r="AY469" s="62">
        <v>8.0090000000000003</v>
      </c>
      <c r="AZ469" s="62">
        <f>IF(Z469&gt;0,AY469/Z469,"")</f>
        <v>0.36404545454545456</v>
      </c>
      <c r="BA469" s="62">
        <f>IF(AY469&gt;0,Z469/AY469,"")</f>
        <v>2.7469097265576226</v>
      </c>
      <c r="BB469" s="62">
        <v>3.669</v>
      </c>
      <c r="BC469" s="62">
        <v>36</v>
      </c>
      <c r="BD469">
        <v>0.28956965718453681</v>
      </c>
      <c r="BE469" s="62"/>
      <c r="BF469" s="64"/>
      <c r="BG469" s="64"/>
      <c r="BH469">
        <v>3.669</v>
      </c>
    </row>
    <row r="470" spans="1:60" ht="14.25" customHeight="1" x14ac:dyDescent="0.25">
      <c r="A470" s="58">
        <v>471</v>
      </c>
      <c r="B470" s="59" t="s">
        <v>78</v>
      </c>
      <c r="C470" s="59" t="s">
        <v>26</v>
      </c>
      <c r="D470" s="59" t="s">
        <v>44</v>
      </c>
      <c r="E470" s="59"/>
      <c r="F470" s="59" t="s">
        <v>45</v>
      </c>
      <c r="G470" s="58">
        <v>1</v>
      </c>
      <c r="H470" s="58">
        <v>8</v>
      </c>
      <c r="I470" s="59" t="s">
        <v>154</v>
      </c>
      <c r="J470" s="58">
        <v>851786688</v>
      </c>
      <c r="K470" s="58">
        <v>31</v>
      </c>
      <c r="L470" s="58">
        <v>0.21126760563380301</v>
      </c>
      <c r="M470" s="60">
        <v>0</v>
      </c>
      <c r="N470" s="60">
        <v>0</v>
      </c>
      <c r="O470" s="60">
        <v>0</v>
      </c>
      <c r="P470" s="60">
        <v>0</v>
      </c>
      <c r="Q470" s="60">
        <v>0</v>
      </c>
      <c r="R470" s="60">
        <v>0</v>
      </c>
      <c r="S470" s="60">
        <v>0</v>
      </c>
      <c r="T470" s="60">
        <v>0</v>
      </c>
      <c r="U470" s="60">
        <v>0</v>
      </c>
      <c r="V470" s="60">
        <v>0</v>
      </c>
      <c r="W470" s="59">
        <v>0</v>
      </c>
      <c r="X470" s="60">
        <v>0</v>
      </c>
      <c r="Y470" s="60">
        <v>0</v>
      </c>
      <c r="Z470" s="59">
        <f>SUM(M470:Y470)</f>
        <v>0</v>
      </c>
      <c r="AA470" s="59">
        <f>SUM(U470:X470)</f>
        <v>0</v>
      </c>
      <c r="AB470" t="s">
        <v>99</v>
      </c>
      <c r="AC470" s="59">
        <v>0</v>
      </c>
      <c r="AD470" s="58">
        <v>0</v>
      </c>
      <c r="AE470" s="58">
        <v>0</v>
      </c>
      <c r="AF470" s="58">
        <v>0</v>
      </c>
      <c r="AG470" s="58">
        <v>0</v>
      </c>
      <c r="AH470" s="59" t="s">
        <v>90</v>
      </c>
      <c r="AI470" s="58">
        <v>4</v>
      </c>
      <c r="AJ470" s="60"/>
      <c r="AK470" s="59" t="s">
        <v>179</v>
      </c>
      <c r="AL470" s="59">
        <f>IF(OR(NOT(ISBLANK(V470)),NOT(ISBLANK(W470)),NOT(ISBLANK(X470)),NOT(ISBLANK(Y470)),AD470=2,AD470=3),1,0)</f>
        <v>1</v>
      </c>
      <c r="AM470" s="59" t="s">
        <v>27</v>
      </c>
      <c r="AN470" s="59" t="s">
        <v>680</v>
      </c>
      <c r="AO470" s="58">
        <v>30</v>
      </c>
      <c r="AP470" s="59" t="s">
        <v>715</v>
      </c>
      <c r="AQ470" s="59" t="s">
        <v>716</v>
      </c>
      <c r="AR470" s="59" t="s">
        <v>27</v>
      </c>
      <c r="AS470" s="59" t="s">
        <v>717</v>
      </c>
      <c r="AT470" s="59" t="s">
        <v>692</v>
      </c>
      <c r="AU470" s="59" t="s">
        <v>695</v>
      </c>
      <c r="AV470" s="59" t="s">
        <v>27</v>
      </c>
      <c r="AW470" s="64"/>
      <c r="AX470" s="62" t="s">
        <v>746</v>
      </c>
      <c r="AY470" s="62">
        <v>8.0039999999999996</v>
      </c>
      <c r="AZ470" s="62" t="str">
        <f>IF(Z470&gt;0,AY470/Z470,"")</f>
        <v/>
      </c>
      <c r="BA470" s="62">
        <f>IF(AY470&gt;0,Z470/AY470,"")</f>
        <v>0</v>
      </c>
      <c r="BB470" s="62">
        <v>3.6</v>
      </c>
      <c r="BC470" s="62" t="s">
        <v>774</v>
      </c>
      <c r="BE470" s="62"/>
      <c r="BF470" s="64"/>
      <c r="BG470" s="64"/>
      <c r="BH470">
        <v>3.6</v>
      </c>
    </row>
    <row r="471" spans="1:60" ht="14.25" customHeight="1" x14ac:dyDescent="0.25">
      <c r="A471" s="58">
        <v>476</v>
      </c>
      <c r="B471" s="59" t="s">
        <v>78</v>
      </c>
      <c r="C471" s="59" t="s">
        <v>28</v>
      </c>
      <c r="D471" s="59" t="s">
        <v>44</v>
      </c>
      <c r="E471" s="59"/>
      <c r="F471" s="59" t="s">
        <v>45</v>
      </c>
      <c r="G471" s="58">
        <v>1</v>
      </c>
      <c r="H471" s="58">
        <v>8</v>
      </c>
      <c r="I471" s="59" t="s">
        <v>158</v>
      </c>
      <c r="J471" s="58">
        <v>927618937</v>
      </c>
      <c r="K471" s="58">
        <v>23.272727272727298</v>
      </c>
      <c r="L471" s="58">
        <v>0.14090909090909101</v>
      </c>
      <c r="M471" s="58">
        <v>1</v>
      </c>
      <c r="N471" s="60">
        <v>0</v>
      </c>
      <c r="O471" s="60">
        <v>0</v>
      </c>
      <c r="P471" s="58">
        <v>2</v>
      </c>
      <c r="Q471" s="58">
        <v>1</v>
      </c>
      <c r="R471" s="58">
        <v>1</v>
      </c>
      <c r="S471" s="58">
        <v>1</v>
      </c>
      <c r="T471" s="58">
        <v>2</v>
      </c>
      <c r="U471" s="58">
        <v>1</v>
      </c>
      <c r="V471" s="58">
        <v>0.5</v>
      </c>
      <c r="W471" s="59">
        <v>0</v>
      </c>
      <c r="X471" s="58">
        <v>0.5</v>
      </c>
      <c r="Y471" s="58">
        <v>2</v>
      </c>
      <c r="Z471" s="59">
        <f>SUM(M471:Y471)</f>
        <v>12</v>
      </c>
      <c r="AA471" s="59">
        <f>SUM(U471:X471)</f>
        <v>2</v>
      </c>
      <c r="AB471" t="s">
        <v>89</v>
      </c>
      <c r="AC471" s="59">
        <v>0</v>
      </c>
      <c r="AD471" s="58">
        <v>1</v>
      </c>
      <c r="AE471" s="58">
        <v>1</v>
      </c>
      <c r="AF471" s="58">
        <v>1</v>
      </c>
      <c r="AG471" s="58">
        <v>5</v>
      </c>
      <c r="AH471" s="59" t="s">
        <v>90</v>
      </c>
      <c r="AI471" s="58">
        <v>4</v>
      </c>
      <c r="AJ471" s="58">
        <v>1</v>
      </c>
      <c r="AK471" s="59" t="s">
        <v>249</v>
      </c>
      <c r="AL471" s="59">
        <f>IF(OR(NOT(ISBLANK(V471)),NOT(ISBLANK(W471)),NOT(ISBLANK(X471)),NOT(ISBLANK(Y471)),AD471=2,AD471=3),1,0)</f>
        <v>1</v>
      </c>
      <c r="AM471" s="59" t="s">
        <v>27</v>
      </c>
      <c r="AN471" s="59" t="s">
        <v>673</v>
      </c>
      <c r="AO471" s="58">
        <v>25</v>
      </c>
      <c r="AP471" s="59" t="s">
        <v>677</v>
      </c>
      <c r="AQ471" s="59" t="s">
        <v>721</v>
      </c>
      <c r="AR471" s="59" t="s">
        <v>27</v>
      </c>
      <c r="AS471" s="59" t="s">
        <v>686</v>
      </c>
      <c r="AT471" s="59" t="s">
        <v>27</v>
      </c>
      <c r="AU471" s="59" t="s">
        <v>27</v>
      </c>
      <c r="AV471" s="59" t="s">
        <v>27</v>
      </c>
      <c r="AW471" s="64"/>
      <c r="AX471" s="62" t="s">
        <v>747</v>
      </c>
      <c r="AY471" s="62">
        <v>13.164</v>
      </c>
      <c r="AZ471" s="62">
        <f>IF(Z471&gt;0,AY471/Z471,"")</f>
        <v>1.097</v>
      </c>
      <c r="BA471" s="62">
        <f>IF(AY471&gt;0,Z471/AY471,"")</f>
        <v>0.91157702825888787</v>
      </c>
      <c r="BB471" s="62">
        <v>5.1610000000000005</v>
      </c>
      <c r="BC471" s="62">
        <v>43</v>
      </c>
      <c r="BD471">
        <v>1</v>
      </c>
      <c r="BE471" s="62" t="s">
        <v>102</v>
      </c>
      <c r="BF471" s="62">
        <v>1</v>
      </c>
      <c r="BG471" s="64"/>
      <c r="BH471">
        <v>5.1610000000000005</v>
      </c>
    </row>
    <row r="472" spans="1:60" ht="14.25" customHeight="1" x14ac:dyDescent="0.25">
      <c r="A472" s="58">
        <v>492</v>
      </c>
      <c r="B472" s="59" t="s">
        <v>78</v>
      </c>
      <c r="C472" s="59" t="s">
        <v>26</v>
      </c>
      <c r="D472" s="59" t="s">
        <v>44</v>
      </c>
      <c r="E472" s="59"/>
      <c r="F472" s="59" t="s">
        <v>45</v>
      </c>
      <c r="G472" s="58">
        <v>1</v>
      </c>
      <c r="H472" s="58">
        <v>8</v>
      </c>
      <c r="I472" s="59" t="s">
        <v>161</v>
      </c>
      <c r="J472" s="58">
        <v>1015887</v>
      </c>
      <c r="K472" s="58">
        <v>31</v>
      </c>
      <c r="L472" s="58">
        <v>0.21126760563380301</v>
      </c>
      <c r="M472" s="60">
        <v>0</v>
      </c>
      <c r="N472" s="60">
        <v>0</v>
      </c>
      <c r="O472" s="60">
        <v>0</v>
      </c>
      <c r="P472" s="60">
        <v>0</v>
      </c>
      <c r="Q472" s="60">
        <v>0</v>
      </c>
      <c r="R472" s="60">
        <v>0</v>
      </c>
      <c r="S472" s="60">
        <v>0</v>
      </c>
      <c r="T472" s="60">
        <v>0</v>
      </c>
      <c r="U472" s="60">
        <v>0</v>
      </c>
      <c r="V472" s="60">
        <v>0</v>
      </c>
      <c r="W472" s="59">
        <v>0</v>
      </c>
      <c r="X472" s="60">
        <v>0</v>
      </c>
      <c r="Y472" s="60">
        <v>0</v>
      </c>
      <c r="Z472" s="59">
        <f>SUM(M472:Y472)</f>
        <v>0</v>
      </c>
      <c r="AA472" s="59">
        <f>SUM(U472:X472)</f>
        <v>0</v>
      </c>
      <c r="AB472" t="s">
        <v>99</v>
      </c>
      <c r="AC472" s="59">
        <v>0</v>
      </c>
      <c r="AD472" s="58">
        <v>0</v>
      </c>
      <c r="AE472" s="58">
        <v>0</v>
      </c>
      <c r="AF472" s="58">
        <v>0</v>
      </c>
      <c r="AG472" s="58">
        <v>0</v>
      </c>
      <c r="AH472" s="59" t="s">
        <v>90</v>
      </c>
      <c r="AI472" s="58">
        <v>4</v>
      </c>
      <c r="AJ472" s="60"/>
      <c r="AK472" s="59" t="s">
        <v>100</v>
      </c>
      <c r="AL472" s="59">
        <f>IF(OR(NOT(ISBLANK(V472)),NOT(ISBLANK(W472)),NOT(ISBLANK(X472)),NOT(ISBLANK(Y472)),AD472=2,AD472=3),1,0)</f>
        <v>1</v>
      </c>
      <c r="AM472" s="59" t="s">
        <v>27</v>
      </c>
      <c r="AN472" s="59" t="s">
        <v>680</v>
      </c>
      <c r="AO472" s="58">
        <v>31</v>
      </c>
      <c r="AP472" s="59" t="s">
        <v>674</v>
      </c>
      <c r="AQ472" s="59" t="s">
        <v>722</v>
      </c>
      <c r="AR472" s="59" t="s">
        <v>27</v>
      </c>
      <c r="AS472" s="59" t="s">
        <v>723</v>
      </c>
      <c r="AT472" s="59" t="s">
        <v>27</v>
      </c>
      <c r="AU472" s="59" t="s">
        <v>27</v>
      </c>
      <c r="AV472" s="59" t="s">
        <v>27</v>
      </c>
      <c r="AW472" s="64"/>
      <c r="AX472" s="62" t="s">
        <v>748</v>
      </c>
      <c r="AY472" s="62">
        <v>41.468000000000004</v>
      </c>
      <c r="AZ472" s="62" t="str">
        <f>IF(Z472&gt;0,AY472/Z472,"")</f>
        <v/>
      </c>
      <c r="BA472" s="62">
        <f>IF(AY472&gt;0,Z472/AY472,"")</f>
        <v>0</v>
      </c>
      <c r="BB472" s="62">
        <v>4.7060000000000004</v>
      </c>
      <c r="BC472" s="62">
        <v>92</v>
      </c>
      <c r="BE472" s="62"/>
      <c r="BF472" s="64"/>
      <c r="BG472" s="64"/>
      <c r="BH472">
        <v>4.7060000000000004</v>
      </c>
    </row>
    <row r="473" spans="1:60" ht="14.25" customHeight="1" x14ac:dyDescent="0.25">
      <c r="A473" s="58">
        <v>497</v>
      </c>
      <c r="B473" s="59" t="s">
        <v>78</v>
      </c>
      <c r="C473" s="59" t="s">
        <v>28</v>
      </c>
      <c r="D473" s="59" t="s">
        <v>44</v>
      </c>
      <c r="E473" s="59"/>
      <c r="F473" s="59" t="s">
        <v>45</v>
      </c>
      <c r="G473" s="58">
        <v>1</v>
      </c>
      <c r="H473" s="58">
        <v>8</v>
      </c>
      <c r="I473" s="59" t="s">
        <v>165</v>
      </c>
      <c r="J473" s="58">
        <v>1412134207</v>
      </c>
      <c r="K473" s="58">
        <v>0</v>
      </c>
      <c r="L473" s="58">
        <v>0</v>
      </c>
      <c r="M473" s="58">
        <v>3</v>
      </c>
      <c r="N473" s="60">
        <v>0</v>
      </c>
      <c r="O473" s="60">
        <v>0</v>
      </c>
      <c r="P473" s="58">
        <v>7</v>
      </c>
      <c r="Q473" s="58">
        <v>4</v>
      </c>
      <c r="R473" s="60">
        <v>0</v>
      </c>
      <c r="S473" s="58">
        <v>4</v>
      </c>
      <c r="T473" s="58">
        <v>1</v>
      </c>
      <c r="U473" s="58">
        <v>1</v>
      </c>
      <c r="V473" s="58">
        <v>2.5</v>
      </c>
      <c r="W473" s="59">
        <v>0</v>
      </c>
      <c r="X473" s="58">
        <v>2.5</v>
      </c>
      <c r="Y473" s="58">
        <v>6</v>
      </c>
      <c r="Z473" s="59">
        <f>SUM(M473:Y473)</f>
        <v>31</v>
      </c>
      <c r="AA473" s="59">
        <f>SUM(U473:X473)</f>
        <v>6</v>
      </c>
      <c r="AC473" s="59">
        <v>0</v>
      </c>
      <c r="AD473" s="58">
        <v>4</v>
      </c>
      <c r="AE473" s="58">
        <v>1</v>
      </c>
      <c r="AF473" s="58">
        <v>0</v>
      </c>
      <c r="AG473" s="58">
        <v>8</v>
      </c>
      <c r="AH473" s="59" t="s">
        <v>90</v>
      </c>
      <c r="AI473" s="58">
        <v>4</v>
      </c>
      <c r="AJ473" s="58">
        <v>1</v>
      </c>
      <c r="AK473" s="59" t="s">
        <v>250</v>
      </c>
      <c r="AL473" s="59">
        <f>IF(OR(NOT(ISBLANK(V473)),NOT(ISBLANK(W473)),NOT(ISBLANK(X473)),NOT(ISBLANK(Y473)),AD473=2,AD473=3),1,0)</f>
        <v>1</v>
      </c>
      <c r="AM473" s="59" t="s">
        <v>27</v>
      </c>
      <c r="AN473" s="59" t="s">
        <v>680</v>
      </c>
      <c r="AO473" s="58">
        <v>25</v>
      </c>
      <c r="AP473" s="59" t="s">
        <v>677</v>
      </c>
      <c r="AQ473" s="59" t="s">
        <v>705</v>
      </c>
      <c r="AR473" s="59" t="s">
        <v>27</v>
      </c>
      <c r="AS473" s="59" t="s">
        <v>27</v>
      </c>
      <c r="AT473" s="59" t="s">
        <v>27</v>
      </c>
      <c r="AU473" s="59" t="s">
        <v>27</v>
      </c>
      <c r="AV473" s="59" t="s">
        <v>27</v>
      </c>
      <c r="AW473" s="64"/>
      <c r="AX473" s="62" t="s">
        <v>747</v>
      </c>
      <c r="AY473" s="62">
        <v>8.0009999999999994</v>
      </c>
      <c r="AZ473" s="62">
        <f>IF(Z473&gt;0,AY473/Z473,"")</f>
        <v>0.25809677419354837</v>
      </c>
      <c r="BA473" s="62">
        <f>IF(AY473&gt;0,Z473/AY473,"")</f>
        <v>3.8745156855393077</v>
      </c>
      <c r="BB473" s="62"/>
      <c r="BC473" s="62">
        <v>0</v>
      </c>
      <c r="BD473">
        <v>0.45650904845300644</v>
      </c>
      <c r="BE473" s="62"/>
      <c r="BF473" s="64"/>
      <c r="BG473" s="64"/>
    </row>
    <row r="474" spans="1:60" ht="14.25" customHeight="1" x14ac:dyDescent="0.25">
      <c r="A474" s="58">
        <v>513</v>
      </c>
      <c r="B474" s="59" t="s">
        <v>78</v>
      </c>
      <c r="C474" s="59" t="s">
        <v>28</v>
      </c>
      <c r="D474" s="59" t="s">
        <v>44</v>
      </c>
      <c r="E474" s="59"/>
      <c r="F474" s="59" t="s">
        <v>45</v>
      </c>
      <c r="G474" s="58">
        <v>1</v>
      </c>
      <c r="H474" s="58">
        <v>8</v>
      </c>
      <c r="I474" s="59" t="s">
        <v>167</v>
      </c>
      <c r="J474" s="58">
        <v>912215825</v>
      </c>
      <c r="K474" s="58">
        <v>0</v>
      </c>
      <c r="L474" s="58">
        <v>0</v>
      </c>
      <c r="M474" s="58">
        <v>4</v>
      </c>
      <c r="N474" s="60">
        <v>0</v>
      </c>
      <c r="O474" s="58">
        <v>2</v>
      </c>
      <c r="P474" s="58">
        <v>6</v>
      </c>
      <c r="Q474" s="58">
        <v>2</v>
      </c>
      <c r="R474" s="60">
        <v>0</v>
      </c>
      <c r="S474" s="58">
        <v>2</v>
      </c>
      <c r="T474" s="58">
        <v>3</v>
      </c>
      <c r="U474" s="60">
        <v>0</v>
      </c>
      <c r="V474" s="60">
        <v>0</v>
      </c>
      <c r="W474" s="59">
        <v>0</v>
      </c>
      <c r="X474" s="60">
        <v>0</v>
      </c>
      <c r="Y474" s="60">
        <v>0</v>
      </c>
      <c r="Z474" s="59">
        <f>SUM(M474:Y474)</f>
        <v>19</v>
      </c>
      <c r="AA474" s="59">
        <f>SUM(U474:X474)</f>
        <v>0</v>
      </c>
      <c r="AC474" s="59">
        <v>0</v>
      </c>
      <c r="AD474" s="58">
        <v>1</v>
      </c>
      <c r="AE474" s="58">
        <v>1</v>
      </c>
      <c r="AF474" s="58">
        <v>1</v>
      </c>
      <c r="AG474" s="58">
        <v>6</v>
      </c>
      <c r="AH474" s="59" t="s">
        <v>159</v>
      </c>
      <c r="AI474" s="58">
        <v>2</v>
      </c>
      <c r="AJ474" s="58">
        <v>1</v>
      </c>
      <c r="AK474" s="59" t="s">
        <v>251</v>
      </c>
      <c r="AL474" s="59">
        <f>IF(OR(NOT(ISBLANK(V474)),NOT(ISBLANK(W474)),NOT(ISBLANK(X474)),NOT(ISBLANK(Y474)),AD474=2,AD474=3),1,0)</f>
        <v>1</v>
      </c>
      <c r="AM474" s="59" t="s">
        <v>27</v>
      </c>
      <c r="AN474" s="59" t="s">
        <v>680</v>
      </c>
      <c r="AO474" s="63">
        <v>28</v>
      </c>
      <c r="AP474" s="63" t="s">
        <v>677</v>
      </c>
      <c r="AQ474" s="63" t="s">
        <v>691</v>
      </c>
      <c r="AR474" s="63"/>
      <c r="AS474" s="63"/>
      <c r="AT474" s="63"/>
      <c r="AU474" s="63"/>
      <c r="AV474" s="63"/>
      <c r="AW474" s="64"/>
      <c r="AX474" s="62" t="s">
        <v>747</v>
      </c>
      <c r="AY474" s="62">
        <v>12.218999999999999</v>
      </c>
      <c r="AZ474" s="62">
        <f>IF(Z474&gt;0,AY474/Z474,"")</f>
        <v>0.64310526315789474</v>
      </c>
      <c r="BA474" s="62">
        <f>IF(AY474&gt;0,Z474/AY474,"")</f>
        <v>1.554955397332024</v>
      </c>
      <c r="BB474" s="62"/>
      <c r="BC474" s="62">
        <v>92</v>
      </c>
      <c r="BD474">
        <v>0</v>
      </c>
      <c r="BE474" s="62"/>
      <c r="BF474" s="64"/>
      <c r="BG474" s="64"/>
    </row>
    <row r="475" spans="1:60" ht="14.25" customHeight="1" x14ac:dyDescent="0.25">
      <c r="A475" s="58">
        <v>517</v>
      </c>
      <c r="B475" s="59" t="s">
        <v>78</v>
      </c>
      <c r="C475" s="59" t="s">
        <v>28</v>
      </c>
      <c r="D475" s="59" t="s">
        <v>44</v>
      </c>
      <c r="E475" s="59"/>
      <c r="F475" s="59" t="s">
        <v>45</v>
      </c>
      <c r="G475" s="58">
        <v>1</v>
      </c>
      <c r="H475" s="58">
        <v>8</v>
      </c>
      <c r="I475" s="59" t="s">
        <v>169</v>
      </c>
      <c r="J475" s="58">
        <v>178114327</v>
      </c>
      <c r="K475" s="58">
        <v>23.272727272727298</v>
      </c>
      <c r="L475" s="58">
        <v>0.14090909090909101</v>
      </c>
      <c r="M475" s="60">
        <v>0</v>
      </c>
      <c r="N475" s="60">
        <v>0</v>
      </c>
      <c r="O475" s="60">
        <v>0</v>
      </c>
      <c r="P475" s="60">
        <v>0</v>
      </c>
      <c r="Q475" s="60">
        <v>0</v>
      </c>
      <c r="R475" s="60">
        <v>0</v>
      </c>
      <c r="S475" s="60">
        <v>0</v>
      </c>
      <c r="T475" s="60">
        <v>0</v>
      </c>
      <c r="U475" s="60">
        <v>0</v>
      </c>
      <c r="V475" s="60">
        <v>0</v>
      </c>
      <c r="W475" s="59">
        <v>0</v>
      </c>
      <c r="X475" s="60">
        <v>0</v>
      </c>
      <c r="Y475" s="60">
        <v>0</v>
      </c>
      <c r="Z475" s="59">
        <f>SUM(M475:Y475)</f>
        <v>0</v>
      </c>
      <c r="AA475" s="59">
        <f>SUM(U475:X475)</f>
        <v>0</v>
      </c>
      <c r="AB475" t="s">
        <v>89</v>
      </c>
      <c r="AC475" s="59">
        <v>0</v>
      </c>
      <c r="AD475" s="58">
        <v>0</v>
      </c>
      <c r="AE475" s="58">
        <v>0</v>
      </c>
      <c r="AF475" s="58">
        <v>0</v>
      </c>
      <c r="AG475" s="58">
        <v>0</v>
      </c>
      <c r="AH475" s="59" t="s">
        <v>90</v>
      </c>
      <c r="AI475" s="58">
        <v>4</v>
      </c>
      <c r="AJ475" s="60"/>
      <c r="AK475" s="59" t="s">
        <v>100</v>
      </c>
      <c r="AL475" s="59">
        <f>IF(OR(NOT(ISBLANK(V475)),NOT(ISBLANK(W475)),NOT(ISBLANK(X475)),NOT(ISBLANK(Y475)),AD475=2,AD475=3),1,0)</f>
        <v>1</v>
      </c>
      <c r="AM475" s="59" t="s">
        <v>27</v>
      </c>
      <c r="AN475" s="59" t="s">
        <v>680</v>
      </c>
      <c r="AO475" s="58">
        <v>31</v>
      </c>
      <c r="AP475" s="59" t="s">
        <v>677</v>
      </c>
      <c r="AQ475" s="59" t="s">
        <v>694</v>
      </c>
      <c r="AR475" s="59" t="s">
        <v>27</v>
      </c>
      <c r="AS475" s="59" t="s">
        <v>27</v>
      </c>
      <c r="AT475" s="59" t="s">
        <v>692</v>
      </c>
      <c r="AU475" s="59" t="s">
        <v>27</v>
      </c>
      <c r="AV475" s="59" t="s">
        <v>27</v>
      </c>
      <c r="AW475" s="64"/>
      <c r="AX475" s="62" t="s">
        <v>746</v>
      </c>
      <c r="AY475" s="62">
        <v>4.492</v>
      </c>
      <c r="AZ475" s="62" t="str">
        <f>IF(Z475&gt;0,AY475/Z475,"")</f>
        <v/>
      </c>
      <c r="BA475" s="62">
        <f>IF(AY475&gt;0,Z475/AY475,"")</f>
        <v>0</v>
      </c>
      <c r="BB475" s="62">
        <v>3.2040000000000002</v>
      </c>
      <c r="BC475" s="62">
        <v>92</v>
      </c>
      <c r="BE475" s="62"/>
      <c r="BF475" s="64"/>
      <c r="BG475" s="64"/>
      <c r="BH475">
        <v>3.2039999999999997</v>
      </c>
    </row>
    <row r="476" spans="1:60" ht="14.25" customHeight="1" x14ac:dyDescent="0.25">
      <c r="A476" s="58">
        <v>533</v>
      </c>
      <c r="B476" s="59" t="s">
        <v>78</v>
      </c>
      <c r="C476" s="59" t="s">
        <v>28</v>
      </c>
      <c r="D476" s="59" t="s">
        <v>44</v>
      </c>
      <c r="E476" s="59"/>
      <c r="F476" s="59" t="s">
        <v>45</v>
      </c>
      <c r="G476" s="58">
        <v>1</v>
      </c>
      <c r="H476" s="58">
        <v>8</v>
      </c>
      <c r="I476" s="59" t="s">
        <v>171</v>
      </c>
      <c r="J476" s="58">
        <v>8518124088</v>
      </c>
      <c r="K476" s="58">
        <v>56.363636363636402</v>
      </c>
      <c r="L476" s="58">
        <v>0.55454545454545401</v>
      </c>
      <c r="M476" s="60">
        <v>0</v>
      </c>
      <c r="N476" s="60">
        <v>0</v>
      </c>
      <c r="O476" s="60">
        <v>0</v>
      </c>
      <c r="P476" s="60">
        <v>0</v>
      </c>
      <c r="Q476" s="60">
        <v>0</v>
      </c>
      <c r="R476" s="60">
        <v>0</v>
      </c>
      <c r="S476" s="60">
        <v>0</v>
      </c>
      <c r="T476" s="60">
        <v>0</v>
      </c>
      <c r="U476" s="60">
        <v>0</v>
      </c>
      <c r="V476" s="60">
        <v>0</v>
      </c>
      <c r="W476" s="59">
        <v>0</v>
      </c>
      <c r="X476" s="60">
        <v>0</v>
      </c>
      <c r="Y476" s="60">
        <v>0</v>
      </c>
      <c r="Z476" s="59">
        <f>SUM(M476:Y476)</f>
        <v>0</v>
      </c>
      <c r="AA476" s="59">
        <f>SUM(U476:X476)</f>
        <v>0</v>
      </c>
      <c r="AB476" t="s">
        <v>99</v>
      </c>
      <c r="AC476" s="59">
        <v>0</v>
      </c>
      <c r="AD476" s="58">
        <v>0</v>
      </c>
      <c r="AE476" s="58">
        <v>0</v>
      </c>
      <c r="AF476" s="58">
        <v>0</v>
      </c>
      <c r="AG476" s="58">
        <v>0</v>
      </c>
      <c r="AH476" s="59" t="s">
        <v>90</v>
      </c>
      <c r="AI476" s="58">
        <v>4</v>
      </c>
      <c r="AJ476" s="60"/>
      <c r="AK476" s="59" t="s">
        <v>252</v>
      </c>
      <c r="AL476" s="59">
        <f>IF(OR(NOT(ISBLANK(V476)),NOT(ISBLANK(W476)),NOT(ISBLANK(X476)),NOT(ISBLANK(Y476)),AD476=2,AD476=3),1,0)</f>
        <v>1</v>
      </c>
      <c r="AM476" s="59" t="s">
        <v>27</v>
      </c>
      <c r="AN476" s="59" t="s">
        <v>680</v>
      </c>
      <c r="AO476" s="58">
        <v>25</v>
      </c>
      <c r="AP476" s="59" t="s">
        <v>677</v>
      </c>
      <c r="AQ476" s="59" t="s">
        <v>725</v>
      </c>
      <c r="AR476" s="59" t="s">
        <v>27</v>
      </c>
      <c r="AS476" s="59" t="s">
        <v>726</v>
      </c>
      <c r="AT476" s="59" t="s">
        <v>27</v>
      </c>
      <c r="AU476" s="59" t="s">
        <v>27</v>
      </c>
      <c r="AV476" s="59" t="s">
        <v>27</v>
      </c>
      <c r="AW476" s="64"/>
      <c r="AX476" s="62" t="s">
        <v>748</v>
      </c>
      <c r="AY476" s="62">
        <v>3.3890000000000002</v>
      </c>
      <c r="AZ476" s="62" t="str">
        <f>IF(Z476&gt;0,AY476/Z476,"")</f>
        <v/>
      </c>
      <c r="BA476" s="62">
        <f>IF(AY476&gt;0,Z476/AY476,"")</f>
        <v>0</v>
      </c>
      <c r="BB476" s="62">
        <v>2.9170000000000003</v>
      </c>
      <c r="BC476" s="62">
        <v>87</v>
      </c>
      <c r="BE476" s="62"/>
      <c r="BF476" s="64"/>
      <c r="BG476" s="64"/>
      <c r="BH476">
        <v>2.9169999999999998</v>
      </c>
    </row>
    <row r="477" spans="1:60" ht="14.25" customHeight="1" x14ac:dyDescent="0.25">
      <c r="A477" s="58">
        <v>549</v>
      </c>
      <c r="B477" s="59" t="s">
        <v>78</v>
      </c>
      <c r="C477" s="59" t="s">
        <v>26</v>
      </c>
      <c r="D477" s="59" t="s">
        <v>44</v>
      </c>
      <c r="E477" s="59"/>
      <c r="F477" s="59" t="s">
        <v>45</v>
      </c>
      <c r="G477" s="58">
        <v>1</v>
      </c>
      <c r="H477" s="58">
        <v>8</v>
      </c>
      <c r="I477" s="59" t="s">
        <v>172</v>
      </c>
      <c r="J477" s="58">
        <v>8517821164</v>
      </c>
      <c r="K477" s="58">
        <v>0</v>
      </c>
      <c r="L477" s="58">
        <v>0</v>
      </c>
      <c r="M477" s="58">
        <v>2</v>
      </c>
      <c r="N477" s="60">
        <v>0</v>
      </c>
      <c r="O477" s="60">
        <v>0</v>
      </c>
      <c r="P477" s="58">
        <v>3</v>
      </c>
      <c r="Q477" s="58">
        <v>1</v>
      </c>
      <c r="R477" s="60">
        <v>0</v>
      </c>
      <c r="S477" s="58">
        <v>1</v>
      </c>
      <c r="T477" s="58">
        <v>1</v>
      </c>
      <c r="U477" s="60">
        <v>0</v>
      </c>
      <c r="V477" s="60">
        <v>0</v>
      </c>
      <c r="W477" s="59">
        <v>0</v>
      </c>
      <c r="X477" s="60">
        <v>0</v>
      </c>
      <c r="Y477" s="60">
        <v>0</v>
      </c>
      <c r="Z477" s="59">
        <f>SUM(M477:Y477)</f>
        <v>8</v>
      </c>
      <c r="AA477" s="59">
        <f>SUM(U477:X477)</f>
        <v>0</v>
      </c>
      <c r="AC477" s="59">
        <v>0</v>
      </c>
      <c r="AD477" s="58">
        <v>0</v>
      </c>
      <c r="AE477" s="58">
        <v>0</v>
      </c>
      <c r="AF477" s="58">
        <v>0</v>
      </c>
      <c r="AG477" s="58">
        <v>1</v>
      </c>
      <c r="AH477" s="59" t="s">
        <v>90</v>
      </c>
      <c r="AI477" s="58">
        <v>4</v>
      </c>
      <c r="AJ477" s="60"/>
      <c r="AK477" s="59" t="s">
        <v>253</v>
      </c>
      <c r="AL477" s="59">
        <f>IF(OR(NOT(ISBLANK(V477)),NOT(ISBLANK(W477)),NOT(ISBLANK(X477)),NOT(ISBLANK(Y477)),AD477=2,AD477=3),1,0)</f>
        <v>1</v>
      </c>
      <c r="AM477" s="59" t="s">
        <v>27</v>
      </c>
      <c r="AN477" s="59" t="s">
        <v>680</v>
      </c>
      <c r="AO477" s="58">
        <v>29</v>
      </c>
      <c r="AP477" s="59" t="s">
        <v>674</v>
      </c>
      <c r="AQ477" s="59" t="s">
        <v>691</v>
      </c>
      <c r="AR477" s="59" t="s">
        <v>695</v>
      </c>
      <c r="AS477" s="59" t="s">
        <v>727</v>
      </c>
      <c r="AT477" s="59" t="s">
        <v>27</v>
      </c>
      <c r="AU477" s="59" t="s">
        <v>27</v>
      </c>
      <c r="AV477" s="59" t="s">
        <v>27</v>
      </c>
      <c r="AW477" s="64"/>
      <c r="AX477" s="62" t="s">
        <v>748</v>
      </c>
      <c r="AY477" s="62">
        <v>8.0090000000000003</v>
      </c>
      <c r="AZ477" s="62">
        <f>IF(Z477&gt;0,AY477/Z477,"")</f>
        <v>1.001125</v>
      </c>
      <c r="BA477" s="62">
        <f>IF(AY477&gt;0,Z477/AY477,"")</f>
        <v>0.99887626420277187</v>
      </c>
      <c r="BB477" s="62"/>
      <c r="BC477" s="62">
        <v>0</v>
      </c>
      <c r="BD477">
        <v>0</v>
      </c>
      <c r="BE477" s="62"/>
      <c r="BF477" s="64"/>
      <c r="BG477" s="64"/>
    </row>
    <row r="478" spans="1:60" ht="14.25" customHeight="1" x14ac:dyDescent="0.25">
      <c r="A478" s="58">
        <v>565</v>
      </c>
      <c r="B478" s="59" t="s">
        <v>78</v>
      </c>
      <c r="C478" s="59" t="s">
        <v>28</v>
      </c>
      <c r="D478" s="59" t="s">
        <v>44</v>
      </c>
      <c r="E478" s="59"/>
      <c r="F478" s="59" t="s">
        <v>45</v>
      </c>
      <c r="G478" s="58">
        <v>1</v>
      </c>
      <c r="H478" s="58">
        <v>8</v>
      </c>
      <c r="I478" s="59" t="s">
        <v>173</v>
      </c>
      <c r="J478" s="58">
        <v>79215167188</v>
      </c>
      <c r="K478" s="58">
        <v>0</v>
      </c>
      <c r="L478" s="58">
        <v>0</v>
      </c>
      <c r="M478" s="60">
        <v>0</v>
      </c>
      <c r="N478" s="60">
        <v>0</v>
      </c>
      <c r="O478" s="60">
        <v>0</v>
      </c>
      <c r="P478" s="60">
        <v>0</v>
      </c>
      <c r="Q478" s="60">
        <v>0</v>
      </c>
      <c r="R478" s="60">
        <v>0</v>
      </c>
      <c r="S478" s="60">
        <v>0</v>
      </c>
      <c r="T478" s="60">
        <v>0</v>
      </c>
      <c r="U478" s="60">
        <v>0</v>
      </c>
      <c r="V478" s="60">
        <v>0</v>
      </c>
      <c r="W478" s="59">
        <v>0</v>
      </c>
      <c r="X478" s="60">
        <v>0</v>
      </c>
      <c r="Y478" s="60">
        <v>0</v>
      </c>
      <c r="Z478" s="59">
        <f>SUM(M478:Y478)</f>
        <v>0</v>
      </c>
      <c r="AA478" s="59">
        <f>SUM(U478:X478)</f>
        <v>0</v>
      </c>
      <c r="AC478" s="59">
        <v>0</v>
      </c>
      <c r="AD478" s="58">
        <v>0</v>
      </c>
      <c r="AE478" s="58">
        <v>0</v>
      </c>
      <c r="AF478" s="58">
        <v>0</v>
      </c>
      <c r="AG478" s="58">
        <v>0</v>
      </c>
      <c r="AH478" s="59" t="s">
        <v>90</v>
      </c>
      <c r="AI478" s="58">
        <v>4</v>
      </c>
      <c r="AJ478" s="60"/>
      <c r="AK478" s="59" t="s">
        <v>254</v>
      </c>
      <c r="AL478" s="59">
        <f>IF(OR(NOT(ISBLANK(V478)),NOT(ISBLANK(W478)),NOT(ISBLANK(X478)),NOT(ISBLANK(Y478)),AD478=2,AD478=3),1,0)</f>
        <v>1</v>
      </c>
      <c r="AM478" s="59" t="s">
        <v>27</v>
      </c>
      <c r="AN478" s="59" t="s">
        <v>673</v>
      </c>
      <c r="AO478" s="58">
        <v>18</v>
      </c>
      <c r="AP478" s="59" t="s">
        <v>677</v>
      </c>
      <c r="AQ478" s="59" t="s">
        <v>728</v>
      </c>
      <c r="AR478" s="59" t="s">
        <v>27</v>
      </c>
      <c r="AS478" s="59" t="s">
        <v>686</v>
      </c>
      <c r="AT478" s="59" t="s">
        <v>27</v>
      </c>
      <c r="AU478" s="59" t="s">
        <v>27</v>
      </c>
      <c r="AV478" s="59" t="s">
        <v>27</v>
      </c>
      <c r="AW478" s="64"/>
      <c r="AX478" s="62" t="s">
        <v>747</v>
      </c>
      <c r="AY478" s="62">
        <v>8.0009999999999994</v>
      </c>
      <c r="AZ478" s="62" t="str">
        <f>IF(Z478&gt;0,AY478/Z478,"")</f>
        <v/>
      </c>
      <c r="BA478" s="62">
        <f>IF(AY478&gt;0,Z478/AY478,"")</f>
        <v>0</v>
      </c>
      <c r="BB478" s="62"/>
      <c r="BC478" s="62">
        <v>36</v>
      </c>
      <c r="BE478" s="62"/>
      <c r="BF478" s="64"/>
      <c r="BG478" s="64"/>
    </row>
    <row r="479" spans="1:60" ht="14.25" customHeight="1" x14ac:dyDescent="0.25">
      <c r="A479" s="58">
        <v>7</v>
      </c>
      <c r="B479" s="59" t="s">
        <v>78</v>
      </c>
      <c r="C479" s="59" t="s">
        <v>28</v>
      </c>
      <c r="D479" s="59" t="s">
        <v>46</v>
      </c>
      <c r="E479" s="59"/>
      <c r="F479" s="59" t="s">
        <v>32</v>
      </c>
      <c r="G479" s="58">
        <v>98</v>
      </c>
      <c r="H479" s="58">
        <v>9</v>
      </c>
      <c r="I479" s="59" t="s">
        <v>92</v>
      </c>
      <c r="J479" s="58">
        <v>9165180138</v>
      </c>
      <c r="K479" s="58">
        <v>0</v>
      </c>
      <c r="L479" s="58">
        <v>0</v>
      </c>
      <c r="M479" s="60">
        <v>0</v>
      </c>
      <c r="N479" s="60">
        <v>0</v>
      </c>
      <c r="O479" s="60">
        <v>0</v>
      </c>
      <c r="P479" s="60">
        <v>0</v>
      </c>
      <c r="Q479" s="60">
        <v>0</v>
      </c>
      <c r="R479" s="60">
        <v>0</v>
      </c>
      <c r="S479" s="60">
        <v>0</v>
      </c>
      <c r="T479" s="60">
        <v>0</v>
      </c>
      <c r="U479" s="60">
        <v>0</v>
      </c>
      <c r="V479" s="60">
        <v>0</v>
      </c>
      <c r="W479" s="59">
        <v>0</v>
      </c>
      <c r="X479" s="60">
        <v>0</v>
      </c>
      <c r="Y479" s="60">
        <v>0</v>
      </c>
      <c r="Z479" s="59">
        <f>SUM(M479:Y479)</f>
        <v>0</v>
      </c>
      <c r="AA479" s="59">
        <f>SUM(U479:X479)</f>
        <v>0</v>
      </c>
      <c r="AC479" s="61">
        <v>2</v>
      </c>
      <c r="AD479" s="58">
        <v>0</v>
      </c>
      <c r="AE479" s="58">
        <v>0</v>
      </c>
      <c r="AF479" s="58">
        <v>0</v>
      </c>
      <c r="AG479" s="58">
        <v>1</v>
      </c>
      <c r="AH479" s="59" t="s">
        <v>258</v>
      </c>
      <c r="AI479" s="58">
        <v>9</v>
      </c>
      <c r="AJ479" s="60"/>
      <c r="AK479" s="59" t="s">
        <v>27</v>
      </c>
      <c r="AL479" s="59">
        <f>IF(OR(NOT(ISBLANK(V479)),NOT(ISBLANK(W479)),NOT(ISBLANK(X479)),NOT(ISBLANK(Y479)),AD479=2,AD479=3),1,0)</f>
        <v>1</v>
      </c>
      <c r="AM479" s="59" t="s">
        <v>27</v>
      </c>
      <c r="AN479" s="59" t="s">
        <v>680</v>
      </c>
      <c r="AO479" s="58">
        <v>24</v>
      </c>
      <c r="AP479" s="59" t="s">
        <v>677</v>
      </c>
      <c r="AQ479" s="59" t="s">
        <v>679</v>
      </c>
      <c r="AR479" s="59" t="s">
        <v>27</v>
      </c>
      <c r="AS479" s="59" t="s">
        <v>681</v>
      </c>
      <c r="AT479" s="59" t="s">
        <v>27</v>
      </c>
      <c r="AU479" s="59" t="s">
        <v>27</v>
      </c>
      <c r="AV479" s="59" t="s">
        <v>27</v>
      </c>
      <c r="AW479" s="64"/>
      <c r="AX479" s="62" t="s">
        <v>747</v>
      </c>
      <c r="AY479" s="62">
        <v>2.9889999999999999</v>
      </c>
      <c r="AZ479" s="62" t="str">
        <f>IF(Z479&gt;0,AY479/Z479,"")</f>
        <v/>
      </c>
      <c r="BA479" s="62">
        <f>IF(AY479&gt;0,Z479/AY479,"")</f>
        <v>0</v>
      </c>
      <c r="BB479" s="62"/>
      <c r="BC479" s="62">
        <v>28</v>
      </c>
      <c r="BE479" s="62"/>
      <c r="BF479" s="64"/>
      <c r="BG479" s="64"/>
      <c r="BH479" s="120"/>
    </row>
    <row r="480" spans="1:60" ht="14.25" customHeight="1" x14ac:dyDescent="0.25">
      <c r="A480" s="58">
        <v>28</v>
      </c>
      <c r="B480" s="59" t="s">
        <v>78</v>
      </c>
      <c r="C480" s="59" t="s">
        <v>28</v>
      </c>
      <c r="D480" s="59" t="s">
        <v>46</v>
      </c>
      <c r="E480" s="59"/>
      <c r="F480" s="59" t="s">
        <v>32</v>
      </c>
      <c r="G480" s="58">
        <v>98</v>
      </c>
      <c r="H480" s="58">
        <v>9</v>
      </c>
      <c r="I480" s="59" t="s">
        <v>98</v>
      </c>
      <c r="J480" s="58">
        <v>871611960</v>
      </c>
      <c r="K480" s="58">
        <v>0.5</v>
      </c>
      <c r="L480" s="58">
        <v>0.25</v>
      </c>
      <c r="M480" s="60">
        <v>0</v>
      </c>
      <c r="N480" s="60">
        <v>0</v>
      </c>
      <c r="O480" s="60">
        <v>0</v>
      </c>
      <c r="P480" s="60">
        <v>0</v>
      </c>
      <c r="Q480" s="60">
        <v>0</v>
      </c>
      <c r="R480" s="60">
        <v>0</v>
      </c>
      <c r="S480" s="60">
        <v>0</v>
      </c>
      <c r="T480" s="60">
        <v>0</v>
      </c>
      <c r="U480" s="60">
        <v>0</v>
      </c>
      <c r="V480" s="60">
        <v>0</v>
      </c>
      <c r="W480" s="59">
        <v>0</v>
      </c>
      <c r="X480" s="60">
        <v>0</v>
      </c>
      <c r="Y480" s="60">
        <v>0</v>
      </c>
      <c r="Z480" s="59">
        <f>SUM(M480:Y480)</f>
        <v>0</v>
      </c>
      <c r="AA480" s="59">
        <f>SUM(U480:X480)</f>
        <v>0</v>
      </c>
      <c r="AB480" t="s">
        <v>740</v>
      </c>
      <c r="AC480" s="61">
        <v>3</v>
      </c>
      <c r="AD480" s="58">
        <v>0</v>
      </c>
      <c r="AE480" s="58">
        <v>0</v>
      </c>
      <c r="AF480" s="58">
        <v>0</v>
      </c>
      <c r="AG480" s="58">
        <v>0</v>
      </c>
      <c r="AH480" s="59" t="s">
        <v>258</v>
      </c>
      <c r="AI480" s="58">
        <v>9</v>
      </c>
      <c r="AJ480" s="60"/>
      <c r="AK480" s="59" t="s">
        <v>358</v>
      </c>
      <c r="AL480" s="59">
        <f>IF(OR(NOT(ISBLANK(V480)),NOT(ISBLANK(W480)),NOT(ISBLANK(X480)),NOT(ISBLANK(Y480)),AD480=2,AD480=3),1,0)</f>
        <v>1</v>
      </c>
      <c r="AM480" s="59" t="s">
        <v>27</v>
      </c>
      <c r="AN480" s="59" t="s">
        <v>673</v>
      </c>
      <c r="AO480" s="58">
        <v>28</v>
      </c>
      <c r="AP480" s="59" t="s">
        <v>677</v>
      </c>
      <c r="AQ480" s="59" t="s">
        <v>685</v>
      </c>
      <c r="AR480" s="59" t="s">
        <v>27</v>
      </c>
      <c r="AS480" s="59" t="s">
        <v>686</v>
      </c>
      <c r="AT480" s="59" t="s">
        <v>27</v>
      </c>
      <c r="AU480" s="59" t="s">
        <v>27</v>
      </c>
      <c r="AV480" s="59" t="s">
        <v>27</v>
      </c>
      <c r="AW480" s="64"/>
      <c r="AX480" s="62" t="s">
        <v>747</v>
      </c>
      <c r="AY480" s="62">
        <v>2.7770000000000001</v>
      </c>
      <c r="AZ480" s="62" t="str">
        <f>IF(Z480&gt;0,AY480/Z480,"")</f>
        <v/>
      </c>
      <c r="BA480" s="62">
        <f>IF(AY480&gt;0,Z480/AY480,"")</f>
        <v>0</v>
      </c>
      <c r="BB480" s="62">
        <v>2.2650000000000001</v>
      </c>
      <c r="BC480" s="62"/>
      <c r="BE480" s="62" t="s">
        <v>780</v>
      </c>
      <c r="BF480" s="62">
        <v>1</v>
      </c>
      <c r="BG480" s="62">
        <v>1</v>
      </c>
      <c r="BH480" s="120">
        <v>2.2649999999999997</v>
      </c>
    </row>
    <row r="481" spans="1:60" ht="14.25" customHeight="1" x14ac:dyDescent="0.25">
      <c r="A481" s="58">
        <v>44</v>
      </c>
      <c r="B481" s="59" t="s">
        <v>78</v>
      </c>
      <c r="C481" s="59" t="s">
        <v>28</v>
      </c>
      <c r="D481" s="59" t="s">
        <v>46</v>
      </c>
      <c r="E481" s="59"/>
      <c r="F481" s="59" t="s">
        <v>32</v>
      </c>
      <c r="G481" s="58">
        <v>98</v>
      </c>
      <c r="H481" s="58">
        <v>9</v>
      </c>
      <c r="I481" s="59" t="s">
        <v>101</v>
      </c>
      <c r="J481" s="58">
        <v>17888851</v>
      </c>
      <c r="K481" s="58">
        <v>0.75</v>
      </c>
      <c r="L481" s="58">
        <v>0.375</v>
      </c>
      <c r="M481" s="58">
        <v>7</v>
      </c>
      <c r="N481" s="60">
        <v>0</v>
      </c>
      <c r="O481" s="58">
        <v>8</v>
      </c>
      <c r="P481" s="58">
        <v>12</v>
      </c>
      <c r="Q481" s="58">
        <v>5</v>
      </c>
      <c r="R481" s="58">
        <v>1</v>
      </c>
      <c r="S481" s="58">
        <v>5</v>
      </c>
      <c r="T481" s="58">
        <v>1</v>
      </c>
      <c r="U481" s="58">
        <v>1</v>
      </c>
      <c r="V481" s="58">
        <v>4.5</v>
      </c>
      <c r="W481" s="59">
        <v>0</v>
      </c>
      <c r="X481" s="58">
        <v>1.5</v>
      </c>
      <c r="Y481" s="58">
        <v>7</v>
      </c>
      <c r="Z481" s="59">
        <f>SUM(M481:Y481)</f>
        <v>53</v>
      </c>
      <c r="AA481" s="59">
        <f>SUM(U481:X481)</f>
        <v>7</v>
      </c>
      <c r="AB481" t="s">
        <v>740</v>
      </c>
      <c r="AC481" s="59">
        <v>0</v>
      </c>
      <c r="AD481" s="58">
        <v>10</v>
      </c>
      <c r="AE481" s="58">
        <v>6</v>
      </c>
      <c r="AF481" s="58">
        <v>0</v>
      </c>
      <c r="AG481" s="58">
        <v>26</v>
      </c>
      <c r="AH481" s="59" t="s">
        <v>112</v>
      </c>
      <c r="AI481" s="58">
        <v>1</v>
      </c>
      <c r="AJ481" s="58">
        <v>1</v>
      </c>
      <c r="AK481" s="59" t="s">
        <v>359</v>
      </c>
      <c r="AL481" s="59">
        <f>IF(OR(NOT(ISBLANK(V481)),NOT(ISBLANK(W481)),NOT(ISBLANK(X481)),NOT(ISBLANK(Y481)),AD481=2,AD481=3),1,0)</f>
        <v>1</v>
      </c>
      <c r="AM481" s="59" t="s">
        <v>27</v>
      </c>
      <c r="AN481" s="59" t="s">
        <v>680</v>
      </c>
      <c r="AO481" s="58">
        <v>30</v>
      </c>
      <c r="AP481" s="59" t="s">
        <v>674</v>
      </c>
      <c r="AQ481" s="59" t="s">
        <v>687</v>
      </c>
      <c r="AR481" s="59" t="s">
        <v>27</v>
      </c>
      <c r="AS481" s="59" t="s">
        <v>688</v>
      </c>
      <c r="AT481" s="59" t="s">
        <v>27</v>
      </c>
      <c r="AU481" s="59" t="s">
        <v>27</v>
      </c>
      <c r="AV481" s="59" t="s">
        <v>27</v>
      </c>
      <c r="AW481" s="64"/>
      <c r="AX481" s="62" t="s">
        <v>748</v>
      </c>
      <c r="AY481" s="62">
        <v>9.0020000000000007</v>
      </c>
      <c r="AZ481" s="62">
        <f>IF(Z481&gt;0,AY481/Z481,"")</f>
        <v>0.16984905660377358</v>
      </c>
      <c r="BA481" s="62">
        <f>IF(AY481&gt;0,Z481/AY481,"")</f>
        <v>5.8875805376582981</v>
      </c>
      <c r="BB481" s="62">
        <v>8.4849999999999994</v>
      </c>
      <c r="BC481" s="62">
        <v>147</v>
      </c>
      <c r="BD481">
        <v>0.57519209659714599</v>
      </c>
      <c r="BE481" s="62" t="s">
        <v>740</v>
      </c>
      <c r="BF481" s="64"/>
      <c r="BG481" s="64"/>
      <c r="BH481" s="120">
        <v>8.4849999999999994</v>
      </c>
    </row>
    <row r="482" spans="1:60" ht="14.25" customHeight="1" x14ac:dyDescent="0.25">
      <c r="A482" s="58">
        <v>60</v>
      </c>
      <c r="B482" s="59" t="s">
        <v>78</v>
      </c>
      <c r="C482" s="59" t="s">
        <v>28</v>
      </c>
      <c r="D482" s="59" t="s">
        <v>46</v>
      </c>
      <c r="E482" s="59"/>
      <c r="F482" s="59" t="s">
        <v>32</v>
      </c>
      <c r="G482" s="58">
        <v>98</v>
      </c>
      <c r="H482" s="58">
        <v>9</v>
      </c>
      <c r="I482" s="59" t="s">
        <v>104</v>
      </c>
      <c r="J482" s="58">
        <v>134766397</v>
      </c>
      <c r="K482" s="58">
        <v>0.5</v>
      </c>
      <c r="L482" s="58">
        <v>0.25</v>
      </c>
      <c r="M482" s="60">
        <v>0</v>
      </c>
      <c r="N482" s="60">
        <v>0</v>
      </c>
      <c r="O482" s="60">
        <v>0</v>
      </c>
      <c r="P482" s="60">
        <v>0</v>
      </c>
      <c r="Q482" s="60">
        <v>0</v>
      </c>
      <c r="R482" s="60">
        <v>0</v>
      </c>
      <c r="S482" s="60">
        <v>0</v>
      </c>
      <c r="T482" s="60">
        <v>0</v>
      </c>
      <c r="U482" s="60">
        <v>0</v>
      </c>
      <c r="V482" s="60">
        <v>0</v>
      </c>
      <c r="W482" s="59">
        <v>0</v>
      </c>
      <c r="X482" s="60">
        <v>0</v>
      </c>
      <c r="Y482" s="60">
        <v>0</v>
      </c>
      <c r="Z482" s="59">
        <f>SUM(M482:Y482)</f>
        <v>0</v>
      </c>
      <c r="AA482" s="59">
        <f>SUM(U482:X482)</f>
        <v>0</v>
      </c>
      <c r="AB482" t="s">
        <v>740</v>
      </c>
      <c r="AC482" s="59">
        <v>0</v>
      </c>
      <c r="AD482" s="58">
        <v>0</v>
      </c>
      <c r="AE482" s="58">
        <v>0</v>
      </c>
      <c r="AF482" s="58">
        <v>0</v>
      </c>
      <c r="AG482" s="58">
        <v>0</v>
      </c>
      <c r="AH482" s="59" t="s">
        <v>258</v>
      </c>
      <c r="AI482" s="58">
        <v>9</v>
      </c>
      <c r="AJ482" s="60"/>
      <c r="AK482" s="59" t="s">
        <v>360</v>
      </c>
      <c r="AL482" s="59">
        <f>IF(OR(NOT(ISBLANK(V482)),NOT(ISBLANK(W482)),NOT(ISBLANK(X482)),NOT(ISBLANK(Y482)),AD482=2,AD482=3),1,0)</f>
        <v>1</v>
      </c>
      <c r="AM482" s="59" t="s">
        <v>27</v>
      </c>
      <c r="AN482" s="59" t="s">
        <v>673</v>
      </c>
      <c r="AO482" s="58">
        <v>20</v>
      </c>
      <c r="AP482" s="59" t="s">
        <v>674</v>
      </c>
      <c r="AQ482" s="59" t="s">
        <v>689</v>
      </c>
      <c r="AR482" s="59" t="s">
        <v>27</v>
      </c>
      <c r="AS482" s="59" t="s">
        <v>27</v>
      </c>
      <c r="AT482" s="59" t="s">
        <v>27</v>
      </c>
      <c r="AU482" s="59" t="s">
        <v>27</v>
      </c>
      <c r="AV482" s="59" t="s">
        <v>27</v>
      </c>
      <c r="AW482" s="64"/>
      <c r="AX482" s="62" t="s">
        <v>747</v>
      </c>
      <c r="AY482" s="62">
        <v>5.7309999999999999</v>
      </c>
      <c r="AZ482" s="62" t="str">
        <f>IF(Z482&gt;0,AY482/Z482,"")</f>
        <v/>
      </c>
      <c r="BA482" s="62">
        <f>IF(AY482&gt;0,Z482/AY482,"")</f>
        <v>0</v>
      </c>
      <c r="BB482" s="62">
        <v>4.7770000000000001</v>
      </c>
      <c r="BC482" s="62">
        <v>100</v>
      </c>
      <c r="BE482" s="62"/>
      <c r="BF482" s="64"/>
      <c r="BG482" s="64"/>
      <c r="BH482" s="120">
        <v>4.7769999999999992</v>
      </c>
    </row>
    <row r="483" spans="1:60" ht="14.25" customHeight="1" x14ac:dyDescent="0.25">
      <c r="A483" s="58">
        <v>83</v>
      </c>
      <c r="B483" s="59" t="s">
        <v>78</v>
      </c>
      <c r="C483" s="59" t="s">
        <v>26</v>
      </c>
      <c r="D483" s="59" t="s">
        <v>46</v>
      </c>
      <c r="E483" s="59"/>
      <c r="F483" s="59" t="s">
        <v>32</v>
      </c>
      <c r="G483" s="58">
        <v>98</v>
      </c>
      <c r="H483" s="58">
        <v>9</v>
      </c>
      <c r="I483" s="59" t="s">
        <v>106</v>
      </c>
      <c r="J483" s="58">
        <v>90153375</v>
      </c>
      <c r="K483" s="58">
        <v>0.32142857142857101</v>
      </c>
      <c r="L483" s="58">
        <v>0.160714285714286</v>
      </c>
      <c r="M483" s="58">
        <v>6</v>
      </c>
      <c r="N483" s="60">
        <v>0</v>
      </c>
      <c r="O483" s="58">
        <v>6</v>
      </c>
      <c r="P483" s="58">
        <v>10</v>
      </c>
      <c r="Q483" s="58">
        <v>4</v>
      </c>
      <c r="R483" s="58">
        <v>1</v>
      </c>
      <c r="S483" s="58">
        <v>4</v>
      </c>
      <c r="T483" s="58">
        <v>1</v>
      </c>
      <c r="U483" s="58">
        <v>2</v>
      </c>
      <c r="V483" s="58">
        <v>3.5</v>
      </c>
      <c r="W483" s="59">
        <v>0</v>
      </c>
      <c r="X483" s="58">
        <v>0.5</v>
      </c>
      <c r="Y483" s="58">
        <v>6</v>
      </c>
      <c r="Z483" s="59">
        <f>SUM(M483:Y483)</f>
        <v>44</v>
      </c>
      <c r="AA483" s="59">
        <f>SUM(U483:X483)</f>
        <v>6</v>
      </c>
      <c r="AB483" t="s">
        <v>740</v>
      </c>
      <c r="AC483" s="59">
        <v>0</v>
      </c>
      <c r="AD483" s="58">
        <v>7</v>
      </c>
      <c r="AE483" s="58">
        <v>11</v>
      </c>
      <c r="AF483" s="58">
        <v>1</v>
      </c>
      <c r="AG483" s="58">
        <v>28</v>
      </c>
      <c r="AH483" s="59" t="s">
        <v>262</v>
      </c>
      <c r="AI483" s="58">
        <v>3</v>
      </c>
      <c r="AJ483" s="58">
        <v>1</v>
      </c>
      <c r="AK483" s="59" t="s">
        <v>361</v>
      </c>
      <c r="AL483" s="59">
        <f>IF(OR(NOT(ISBLANK(V483)),NOT(ISBLANK(W483)),NOT(ISBLANK(X483)),NOT(ISBLANK(Y483)),AD483=2,AD483=3),1,0)</f>
        <v>1</v>
      </c>
      <c r="AM483" s="59" t="s">
        <v>27</v>
      </c>
      <c r="AN483" s="59" t="s">
        <v>673</v>
      </c>
      <c r="AO483" s="58">
        <v>18</v>
      </c>
      <c r="AP483" s="59" t="s">
        <v>677</v>
      </c>
      <c r="AQ483" s="59" t="s">
        <v>690</v>
      </c>
      <c r="AR483" s="59" t="s">
        <v>27</v>
      </c>
      <c r="AS483" s="59" t="s">
        <v>27</v>
      </c>
      <c r="AT483" s="59" t="s">
        <v>27</v>
      </c>
      <c r="AU483" s="59" t="s">
        <v>27</v>
      </c>
      <c r="AV483" s="59" t="s">
        <v>27</v>
      </c>
      <c r="AW483" s="64"/>
      <c r="AX483" s="62" t="s">
        <v>747</v>
      </c>
      <c r="AY483" s="62">
        <v>9.0009999999999994</v>
      </c>
      <c r="AZ483" s="62">
        <f>IF(Z483&gt;0,AY483/Z483,"")</f>
        <v>0.20456818181818182</v>
      </c>
      <c r="BA483" s="62">
        <f>IF(AY483&gt;0,Z483/AY483,"")</f>
        <v>4.8883457393622933</v>
      </c>
      <c r="BB483" s="62">
        <v>6.3529999999999998</v>
      </c>
      <c r="BC483" s="62">
        <v>147</v>
      </c>
      <c r="BD483">
        <v>0.79366754617414248</v>
      </c>
      <c r="BE483" s="62" t="s">
        <v>740</v>
      </c>
      <c r="BF483" s="64"/>
      <c r="BG483" s="64"/>
      <c r="BH483" s="120">
        <v>6.3529999999999998</v>
      </c>
    </row>
    <row r="484" spans="1:60" ht="14.25" customHeight="1" x14ac:dyDescent="0.25">
      <c r="A484" s="58">
        <v>99</v>
      </c>
      <c r="B484" s="59" t="s">
        <v>78</v>
      </c>
      <c r="C484" s="59" t="s">
        <v>26</v>
      </c>
      <c r="D484" s="59" t="s">
        <v>46</v>
      </c>
      <c r="E484" s="59"/>
      <c r="F484" s="59" t="s">
        <v>32</v>
      </c>
      <c r="G484" s="58">
        <v>98</v>
      </c>
      <c r="H484" s="58">
        <v>9</v>
      </c>
      <c r="I484" s="59" t="s">
        <v>111</v>
      </c>
      <c r="J484" s="58">
        <v>134763219</v>
      </c>
      <c r="K484" s="58">
        <v>0</v>
      </c>
      <c r="L484" s="58">
        <v>0</v>
      </c>
      <c r="M484" s="58">
        <v>9</v>
      </c>
      <c r="N484" s="60">
        <v>0</v>
      </c>
      <c r="O484" s="58">
        <v>3</v>
      </c>
      <c r="P484" s="58">
        <v>18</v>
      </c>
      <c r="Q484" s="58">
        <v>9</v>
      </c>
      <c r="R484" s="60">
        <v>0</v>
      </c>
      <c r="S484" s="58">
        <v>9</v>
      </c>
      <c r="T484" s="58">
        <v>2</v>
      </c>
      <c r="U484" s="58">
        <v>3</v>
      </c>
      <c r="V484" s="58">
        <v>6</v>
      </c>
      <c r="W484" s="59">
        <v>0</v>
      </c>
      <c r="X484" s="58">
        <v>3</v>
      </c>
      <c r="Y484" s="58">
        <v>12</v>
      </c>
      <c r="Z484" s="59">
        <f>SUM(M484:Y484)</f>
        <v>74</v>
      </c>
      <c r="AA484" s="59">
        <f>SUM(U484:X484)</f>
        <v>12</v>
      </c>
      <c r="AC484" s="59">
        <v>0</v>
      </c>
      <c r="AD484" s="58">
        <v>6</v>
      </c>
      <c r="AE484" s="58">
        <v>5</v>
      </c>
      <c r="AF484" s="58">
        <v>2</v>
      </c>
      <c r="AG484" s="58">
        <v>22</v>
      </c>
      <c r="AH484" s="59" t="s">
        <v>112</v>
      </c>
      <c r="AI484" s="58">
        <v>1</v>
      </c>
      <c r="AJ484" s="58">
        <v>1</v>
      </c>
      <c r="AK484" s="59" t="s">
        <v>362</v>
      </c>
      <c r="AL484" s="59">
        <f>IF(OR(NOT(ISBLANK(V484)),NOT(ISBLANK(W484)),NOT(ISBLANK(X484)),NOT(ISBLANK(Y484)),AD484=2,AD484=3),1,0)</f>
        <v>1</v>
      </c>
      <c r="AM484" s="59" t="s">
        <v>27</v>
      </c>
      <c r="AN484" s="59" t="s">
        <v>673</v>
      </c>
      <c r="AO484" s="58">
        <v>23</v>
      </c>
      <c r="AP484" s="59" t="s">
        <v>677</v>
      </c>
      <c r="AQ484" s="59" t="s">
        <v>691</v>
      </c>
      <c r="AR484" s="59" t="s">
        <v>27</v>
      </c>
      <c r="AS484" s="59" t="s">
        <v>27</v>
      </c>
      <c r="AT484" s="59" t="s">
        <v>27</v>
      </c>
      <c r="AU484" s="59" t="s">
        <v>27</v>
      </c>
      <c r="AV484" s="59" t="s">
        <v>27</v>
      </c>
      <c r="AW484" s="64"/>
      <c r="AX484" s="62" t="s">
        <v>747</v>
      </c>
      <c r="AY484" s="62">
        <v>13.829000000000001</v>
      </c>
      <c r="AZ484" s="62">
        <f>IF(Z484&gt;0,AY484/Z484,"")</f>
        <v>0.1868783783783784</v>
      </c>
      <c r="BA484" s="62">
        <f>IF(AY484&gt;0,Z484/AY484,"")</f>
        <v>5.3510738303564969</v>
      </c>
      <c r="BB484" s="62"/>
      <c r="BC484" s="62">
        <v>196</v>
      </c>
      <c r="BD484">
        <v>0.61311292719167909</v>
      </c>
      <c r="BE484" s="62"/>
      <c r="BF484" s="64"/>
      <c r="BG484" s="64"/>
      <c r="BH484" s="120"/>
    </row>
    <row r="485" spans="1:60" ht="14.25" customHeight="1" x14ac:dyDescent="0.25">
      <c r="A485" s="58">
        <v>110</v>
      </c>
      <c r="B485" s="59" t="s">
        <v>78</v>
      </c>
      <c r="C485" s="59" t="s">
        <v>28</v>
      </c>
      <c r="D485" s="59" t="s">
        <v>46</v>
      </c>
      <c r="E485" s="59"/>
      <c r="F485" s="59" t="s">
        <v>32</v>
      </c>
      <c r="G485" s="58">
        <v>98</v>
      </c>
      <c r="H485" s="58">
        <v>9</v>
      </c>
      <c r="I485" s="59" t="s">
        <v>114</v>
      </c>
      <c r="J485" s="58">
        <v>17888853</v>
      </c>
      <c r="K485" s="58">
        <v>0.5</v>
      </c>
      <c r="L485" s="58">
        <v>0.25</v>
      </c>
      <c r="M485" s="60">
        <v>0</v>
      </c>
      <c r="N485" s="60">
        <v>0</v>
      </c>
      <c r="O485" s="60">
        <v>0</v>
      </c>
      <c r="P485" s="60">
        <v>0</v>
      </c>
      <c r="Q485" s="60">
        <v>0</v>
      </c>
      <c r="R485" s="60">
        <v>0</v>
      </c>
      <c r="S485" s="60">
        <v>0</v>
      </c>
      <c r="T485" s="60">
        <v>0</v>
      </c>
      <c r="U485" s="60">
        <v>0</v>
      </c>
      <c r="V485" s="60">
        <v>0</v>
      </c>
      <c r="W485" s="59">
        <v>0</v>
      </c>
      <c r="X485" s="60">
        <v>0</v>
      </c>
      <c r="Y485" s="60">
        <v>0</v>
      </c>
      <c r="Z485" s="59">
        <f>SUM(M485:Y485)</f>
        <v>0</v>
      </c>
      <c r="AA485" s="59">
        <f>SUM(U485:X485)</f>
        <v>0</v>
      </c>
      <c r="AB485" t="s">
        <v>740</v>
      </c>
      <c r="AC485" s="61">
        <v>3</v>
      </c>
      <c r="AD485" s="58">
        <v>0</v>
      </c>
      <c r="AE485" s="58">
        <v>0</v>
      </c>
      <c r="AF485" s="58">
        <v>0</v>
      </c>
      <c r="AG485" s="58">
        <v>0</v>
      </c>
      <c r="AH485" s="59" t="s">
        <v>258</v>
      </c>
      <c r="AI485" s="58">
        <v>9</v>
      </c>
      <c r="AJ485" s="60"/>
      <c r="AK485" s="59" t="s">
        <v>91</v>
      </c>
      <c r="AL485" s="59">
        <f>IF(OR(NOT(ISBLANK(V485)),NOT(ISBLANK(W485)),NOT(ISBLANK(X485)),NOT(ISBLANK(Y485)),AD485=2,AD485=3),1,0)</f>
        <v>1</v>
      </c>
      <c r="AM485" s="59" t="s">
        <v>27</v>
      </c>
      <c r="AN485" s="59" t="s">
        <v>680</v>
      </c>
      <c r="AO485" s="58">
        <v>30</v>
      </c>
      <c r="AP485" s="59" t="s">
        <v>674</v>
      </c>
      <c r="AQ485" s="59" t="s">
        <v>687</v>
      </c>
      <c r="AR485" s="59" t="s">
        <v>27</v>
      </c>
      <c r="AS485" s="59" t="s">
        <v>688</v>
      </c>
      <c r="AT485" s="59" t="s">
        <v>27</v>
      </c>
      <c r="AU485" s="59" t="s">
        <v>27</v>
      </c>
      <c r="AV485" s="59" t="s">
        <v>27</v>
      </c>
      <c r="AW485" s="64"/>
      <c r="AX485" s="62" t="s">
        <v>748</v>
      </c>
      <c r="AY485" s="62">
        <v>1.585</v>
      </c>
      <c r="AZ485" s="62" t="str">
        <f>IF(Z485&gt;0,AY485/Z485,"")</f>
        <v/>
      </c>
      <c r="BA485" s="62">
        <f>IF(AY485&gt;0,Z485/AY485,"")</f>
        <v>0</v>
      </c>
      <c r="BB485" s="62">
        <v>1.169</v>
      </c>
      <c r="BC485" s="62">
        <v>147</v>
      </c>
      <c r="BE485" s="62"/>
      <c r="BF485" s="64"/>
      <c r="BG485" s="64"/>
      <c r="BH485" s="120">
        <v>1.169</v>
      </c>
    </row>
    <row r="486" spans="1:60" ht="14.25" customHeight="1" x14ac:dyDescent="0.25">
      <c r="A486" s="58">
        <v>125</v>
      </c>
      <c r="B486" s="59" t="s">
        <v>78</v>
      </c>
      <c r="C486" s="59" t="s">
        <v>26</v>
      </c>
      <c r="D486" s="59" t="s">
        <v>46</v>
      </c>
      <c r="E486" s="59"/>
      <c r="F486" s="59" t="s">
        <v>32</v>
      </c>
      <c r="G486" s="58">
        <v>98</v>
      </c>
      <c r="H486" s="58">
        <v>9</v>
      </c>
      <c r="I486" s="59" t="s">
        <v>111</v>
      </c>
      <c r="J486" s="58">
        <v>134763219</v>
      </c>
      <c r="K486" s="58">
        <v>0</v>
      </c>
      <c r="L486" s="58">
        <v>0</v>
      </c>
      <c r="M486" s="58">
        <v>7</v>
      </c>
      <c r="N486" s="58">
        <v>1</v>
      </c>
      <c r="O486" s="58">
        <v>7</v>
      </c>
      <c r="P486" s="58">
        <v>12</v>
      </c>
      <c r="Q486" s="58">
        <v>4</v>
      </c>
      <c r="R486" s="60">
        <v>0</v>
      </c>
      <c r="S486" s="58">
        <v>4</v>
      </c>
      <c r="T486" s="58">
        <v>1</v>
      </c>
      <c r="U486" s="58">
        <v>1</v>
      </c>
      <c r="V486" s="58">
        <v>3.5</v>
      </c>
      <c r="W486" s="59">
        <v>0</v>
      </c>
      <c r="X486" s="58">
        <v>2.5</v>
      </c>
      <c r="Y486" s="58">
        <v>7</v>
      </c>
      <c r="Z486" s="59">
        <f>SUM(M486:Y486)</f>
        <v>50</v>
      </c>
      <c r="AA486" s="59">
        <f>SUM(U486:X486)</f>
        <v>7</v>
      </c>
      <c r="AC486" s="59">
        <v>0</v>
      </c>
      <c r="AD486" s="58">
        <v>2</v>
      </c>
      <c r="AE486" s="58">
        <v>6</v>
      </c>
      <c r="AF486" s="58">
        <v>0</v>
      </c>
      <c r="AG486" s="58">
        <v>18</v>
      </c>
      <c r="AH486" s="59" t="s">
        <v>96</v>
      </c>
      <c r="AI486" s="58">
        <v>1</v>
      </c>
      <c r="AJ486" s="58">
        <v>1</v>
      </c>
      <c r="AK486" s="59" t="s">
        <v>363</v>
      </c>
      <c r="AL486" s="59">
        <f>IF(OR(NOT(ISBLANK(V486)),NOT(ISBLANK(W486)),NOT(ISBLANK(X486)),NOT(ISBLANK(Y486)),AD486=2,AD486=3),1,0)</f>
        <v>1</v>
      </c>
      <c r="AM486" s="59" t="s">
        <v>27</v>
      </c>
      <c r="AN486" s="59" t="s">
        <v>673</v>
      </c>
      <c r="AO486" s="58">
        <v>23</v>
      </c>
      <c r="AP486" s="59" t="s">
        <v>677</v>
      </c>
      <c r="AQ486" s="59" t="s">
        <v>691</v>
      </c>
      <c r="AR486" s="59" t="s">
        <v>27</v>
      </c>
      <c r="AS486" s="59" t="s">
        <v>27</v>
      </c>
      <c r="AT486" s="59" t="s">
        <v>27</v>
      </c>
      <c r="AU486" s="59" t="s">
        <v>27</v>
      </c>
      <c r="AV486" s="59" t="s">
        <v>27</v>
      </c>
      <c r="AW486" s="64"/>
      <c r="AX486" s="62" t="s">
        <v>747</v>
      </c>
      <c r="AY486" s="62">
        <v>7.11</v>
      </c>
      <c r="AZ486" s="62">
        <f>IF(Z486&gt;0,AY486/Z486,"")</f>
        <v>0.14219999999999999</v>
      </c>
      <c r="BA486" s="62">
        <f>IF(AY486&gt;0,Z486/AY486,"")</f>
        <v>7.0323488045007032</v>
      </c>
      <c r="BB486" s="62"/>
      <c r="BC486" s="62">
        <v>196</v>
      </c>
      <c r="BD486">
        <v>0.42769545222278998</v>
      </c>
      <c r="BE486" s="62"/>
      <c r="BF486" s="64"/>
      <c r="BG486" s="64"/>
      <c r="BH486" s="120"/>
    </row>
    <row r="487" spans="1:60" ht="14.25" customHeight="1" x14ac:dyDescent="0.25">
      <c r="A487" s="58">
        <v>138</v>
      </c>
      <c r="B487" s="59" t="s">
        <v>78</v>
      </c>
      <c r="C487" s="59" t="s">
        <v>26</v>
      </c>
      <c r="D487" s="59" t="s">
        <v>46</v>
      </c>
      <c r="E487" s="59"/>
      <c r="F487" s="59" t="s">
        <v>32</v>
      </c>
      <c r="G487" s="58">
        <v>98</v>
      </c>
      <c r="H487" s="58">
        <v>9</v>
      </c>
      <c r="I487" s="59" t="s">
        <v>118</v>
      </c>
      <c r="J487" s="58">
        <v>10238105208</v>
      </c>
      <c r="K487" s="58">
        <v>0</v>
      </c>
      <c r="L487" s="58">
        <v>0</v>
      </c>
      <c r="M487" s="58">
        <v>5</v>
      </c>
      <c r="N487" s="60">
        <v>0</v>
      </c>
      <c r="O487" s="58">
        <v>2</v>
      </c>
      <c r="P487" s="58">
        <v>14</v>
      </c>
      <c r="Q487" s="58">
        <v>8</v>
      </c>
      <c r="R487" s="60">
        <v>0</v>
      </c>
      <c r="S487" s="58">
        <v>8</v>
      </c>
      <c r="T487" s="58">
        <v>1</v>
      </c>
      <c r="U487" s="60">
        <v>0</v>
      </c>
      <c r="V487" s="58">
        <v>5</v>
      </c>
      <c r="W487" s="59">
        <v>0</v>
      </c>
      <c r="X487" s="58">
        <v>2</v>
      </c>
      <c r="Y487" s="58">
        <v>7</v>
      </c>
      <c r="Z487" s="59">
        <f>SUM(M487:Y487)</f>
        <v>52</v>
      </c>
      <c r="AA487" s="59">
        <f>SUM(U487:X487)</f>
        <v>7</v>
      </c>
      <c r="AC487" s="59">
        <v>0</v>
      </c>
      <c r="AD487" s="58">
        <v>7</v>
      </c>
      <c r="AE487" s="58">
        <v>8</v>
      </c>
      <c r="AF487" s="58">
        <v>4</v>
      </c>
      <c r="AG487" s="58">
        <v>28</v>
      </c>
      <c r="AH487" s="59" t="s">
        <v>96</v>
      </c>
      <c r="AI487" s="58">
        <v>1</v>
      </c>
      <c r="AJ487" s="58">
        <v>1</v>
      </c>
      <c r="AK487" s="59" t="s">
        <v>364</v>
      </c>
      <c r="AL487" s="59">
        <f>IF(OR(NOT(ISBLANK(V487)),NOT(ISBLANK(W487)),NOT(ISBLANK(X487)),NOT(ISBLANK(Y487)),AD487=2,AD487=3),1,0)</f>
        <v>1</v>
      </c>
      <c r="AM487" s="59" t="s">
        <v>27</v>
      </c>
      <c r="AN487" s="59" t="s">
        <v>673</v>
      </c>
      <c r="AO487" s="58">
        <v>29</v>
      </c>
      <c r="AP487" s="59" t="s">
        <v>677</v>
      </c>
      <c r="AQ487" s="59" t="s">
        <v>691</v>
      </c>
      <c r="AR487" s="59" t="s">
        <v>27</v>
      </c>
      <c r="AS487" s="59" t="s">
        <v>27</v>
      </c>
      <c r="AT487" s="59" t="s">
        <v>692</v>
      </c>
      <c r="AU487" s="59" t="s">
        <v>27</v>
      </c>
      <c r="AV487" s="59" t="s">
        <v>27</v>
      </c>
      <c r="AW487" s="64"/>
      <c r="AX487" s="62" t="s">
        <v>746</v>
      </c>
      <c r="AY487" s="62">
        <v>5.8120000000000003</v>
      </c>
      <c r="AZ487" s="62">
        <f>IF(Z487&gt;0,AY487/Z487,"")</f>
        <v>0.11176923076923077</v>
      </c>
      <c r="BA487" s="62">
        <f>IF(AY487&gt;0,Z487/AY487,"")</f>
        <v>8.9470061940812116</v>
      </c>
      <c r="BB487" s="62"/>
      <c r="BC487" s="62">
        <v>147</v>
      </c>
      <c r="BD487">
        <v>0.64518438954529178</v>
      </c>
      <c r="BE487" s="62"/>
      <c r="BF487" s="64"/>
      <c r="BG487" s="64"/>
      <c r="BH487" s="120"/>
    </row>
    <row r="488" spans="1:60" ht="14.25" customHeight="1" x14ac:dyDescent="0.25">
      <c r="A488" s="58">
        <v>157</v>
      </c>
      <c r="B488" s="59" t="s">
        <v>78</v>
      </c>
      <c r="C488" s="59" t="s">
        <v>26</v>
      </c>
      <c r="D488" s="59" t="s">
        <v>46</v>
      </c>
      <c r="E488" s="59"/>
      <c r="F488" s="59" t="s">
        <v>32</v>
      </c>
      <c r="G488" s="58">
        <v>98</v>
      </c>
      <c r="H488" s="58">
        <v>9</v>
      </c>
      <c r="I488" s="59" t="s">
        <v>121</v>
      </c>
      <c r="J488" s="58">
        <v>8870124178</v>
      </c>
      <c r="K488" s="58">
        <v>0.32142857142857101</v>
      </c>
      <c r="L488" s="58">
        <v>0.160714285714286</v>
      </c>
      <c r="M488" s="60">
        <v>0</v>
      </c>
      <c r="N488" s="60">
        <v>0</v>
      </c>
      <c r="O488" s="60">
        <v>0</v>
      </c>
      <c r="P488" s="60">
        <v>0</v>
      </c>
      <c r="Q488" s="60">
        <v>0</v>
      </c>
      <c r="R488" s="60">
        <v>0</v>
      </c>
      <c r="S488" s="60">
        <v>0</v>
      </c>
      <c r="T488" s="60">
        <v>0</v>
      </c>
      <c r="U488" s="60">
        <v>0</v>
      </c>
      <c r="V488" s="60">
        <v>0</v>
      </c>
      <c r="W488" s="59">
        <v>0</v>
      </c>
      <c r="X488" s="60">
        <v>0</v>
      </c>
      <c r="Y488" s="60">
        <v>0</v>
      </c>
      <c r="Z488" s="59">
        <f>SUM(M488:Y488)</f>
        <v>0</v>
      </c>
      <c r="AA488" s="59">
        <f>SUM(U488:X488)</f>
        <v>0</v>
      </c>
      <c r="AB488" t="s">
        <v>740</v>
      </c>
      <c r="AC488" s="59">
        <v>0</v>
      </c>
      <c r="AD488" s="58">
        <v>0</v>
      </c>
      <c r="AE488" s="58">
        <v>0</v>
      </c>
      <c r="AF488" s="58">
        <v>0</v>
      </c>
      <c r="AG488" s="58">
        <v>0</v>
      </c>
      <c r="AH488" s="59" t="s">
        <v>258</v>
      </c>
      <c r="AI488" s="58">
        <v>9</v>
      </c>
      <c r="AJ488" s="60"/>
      <c r="AK488" s="59" t="s">
        <v>186</v>
      </c>
      <c r="AL488" s="59">
        <f>IF(OR(NOT(ISBLANK(V488)),NOT(ISBLANK(W488)),NOT(ISBLANK(X488)),NOT(ISBLANK(Y488)),AD488=2,AD488=3),1,0)</f>
        <v>1</v>
      </c>
      <c r="AM488" s="59" t="s">
        <v>27</v>
      </c>
      <c r="AN488" s="59" t="s">
        <v>673</v>
      </c>
      <c r="AO488" s="58">
        <v>21</v>
      </c>
      <c r="AP488" s="59" t="s">
        <v>677</v>
      </c>
      <c r="AQ488" s="59" t="s">
        <v>693</v>
      </c>
      <c r="AR488" s="59" t="s">
        <v>27</v>
      </c>
      <c r="AS488" s="59" t="s">
        <v>27</v>
      </c>
      <c r="AT488" s="59" t="s">
        <v>27</v>
      </c>
      <c r="AU488" s="59" t="s">
        <v>27</v>
      </c>
      <c r="AV488" s="59" t="s">
        <v>27</v>
      </c>
      <c r="AW488" s="64"/>
      <c r="AX488" s="62" t="s">
        <v>747</v>
      </c>
      <c r="AY488" s="62">
        <v>9.0120000000000005</v>
      </c>
      <c r="AZ488" s="62" t="str">
        <f>IF(Z488&gt;0,AY488/Z488,"")</f>
        <v/>
      </c>
      <c r="BA488" s="62">
        <f>IF(AY488&gt;0,Z488/AY488,"")</f>
        <v>0</v>
      </c>
      <c r="BB488" s="62">
        <v>8.6010000000000009</v>
      </c>
      <c r="BC488" s="62">
        <v>147</v>
      </c>
      <c r="BE488" s="62" t="s">
        <v>740</v>
      </c>
      <c r="BF488" s="64"/>
      <c r="BG488" s="64"/>
      <c r="BH488" s="120">
        <v>8.6010000000000009</v>
      </c>
    </row>
    <row r="489" spans="1:60" ht="14.25" customHeight="1" x14ac:dyDescent="0.25">
      <c r="A489" s="58">
        <v>173</v>
      </c>
      <c r="B489" s="59" t="s">
        <v>78</v>
      </c>
      <c r="C489" s="59" t="s">
        <v>28</v>
      </c>
      <c r="D489" s="59" t="s">
        <v>46</v>
      </c>
      <c r="E489" s="59"/>
      <c r="F489" s="59" t="s">
        <v>32</v>
      </c>
      <c r="G489" s="58">
        <v>98</v>
      </c>
      <c r="H489" s="58">
        <v>9</v>
      </c>
      <c r="I489" s="59" t="s">
        <v>122</v>
      </c>
      <c r="J489" s="58">
        <v>10184154</v>
      </c>
      <c r="K489" s="58">
        <v>2</v>
      </c>
      <c r="L489" s="58">
        <v>1</v>
      </c>
      <c r="M489" s="60">
        <v>0</v>
      </c>
      <c r="N489" s="60">
        <v>0</v>
      </c>
      <c r="O489" s="60">
        <v>0</v>
      </c>
      <c r="P489" s="60">
        <v>0</v>
      </c>
      <c r="Q489" s="60">
        <v>0</v>
      </c>
      <c r="R489" s="60">
        <v>0</v>
      </c>
      <c r="S489" s="60">
        <v>0</v>
      </c>
      <c r="T489" s="60">
        <v>0</v>
      </c>
      <c r="U489" s="60">
        <v>0</v>
      </c>
      <c r="V489" s="60">
        <v>0</v>
      </c>
      <c r="W489" s="59">
        <v>0</v>
      </c>
      <c r="X489" s="60">
        <v>0</v>
      </c>
      <c r="Y489" s="60">
        <v>0</v>
      </c>
      <c r="Z489" s="59">
        <f>SUM(M489:Y489)</f>
        <v>0</v>
      </c>
      <c r="AA489" s="59">
        <f>SUM(U489:X489)</f>
        <v>0</v>
      </c>
      <c r="AB489" t="s">
        <v>824</v>
      </c>
      <c r="AC489" s="59">
        <v>0</v>
      </c>
      <c r="AD489" s="58">
        <v>0</v>
      </c>
      <c r="AE489" s="58">
        <v>0</v>
      </c>
      <c r="AF489" s="58">
        <v>0</v>
      </c>
      <c r="AG489" s="58">
        <v>0</v>
      </c>
      <c r="AH489" s="59" t="s">
        <v>258</v>
      </c>
      <c r="AI489" s="58">
        <v>9</v>
      </c>
      <c r="AJ489" s="60"/>
      <c r="AK489" s="59" t="s">
        <v>305</v>
      </c>
      <c r="AL489" s="59">
        <f>IF(OR(NOT(ISBLANK(V489)),NOT(ISBLANK(W489)),NOT(ISBLANK(X489)),NOT(ISBLANK(Y489)),AD489=2,AD489=3),1,0)</f>
        <v>1</v>
      </c>
      <c r="AM489" s="59" t="s">
        <v>27</v>
      </c>
      <c r="AN489" s="59" t="s">
        <v>680</v>
      </c>
      <c r="AO489" s="58">
        <v>25</v>
      </c>
      <c r="AP489" s="59" t="s">
        <v>677</v>
      </c>
      <c r="AQ489" s="59" t="s">
        <v>694</v>
      </c>
      <c r="AR489" s="59" t="s">
        <v>27</v>
      </c>
      <c r="AS489" s="59" t="s">
        <v>27</v>
      </c>
      <c r="AT489" s="59" t="s">
        <v>692</v>
      </c>
      <c r="AU489" s="59" t="s">
        <v>27</v>
      </c>
      <c r="AV489" s="59" t="s">
        <v>27</v>
      </c>
      <c r="AW489" s="64"/>
      <c r="AX489" s="62" t="s">
        <v>746</v>
      </c>
      <c r="AY489" s="62">
        <v>18.391999999999999</v>
      </c>
      <c r="AZ489" s="62" t="str">
        <f>IF(Z489&gt;0,AY489/Z489,"")</f>
        <v/>
      </c>
      <c r="BA489" s="62">
        <f>IF(AY489&gt;0,Z489/AY489,"")</f>
        <v>0</v>
      </c>
      <c r="BB489" s="62">
        <v>1.8160000000000001</v>
      </c>
      <c r="BC489" s="62">
        <v>147</v>
      </c>
      <c r="BE489" s="62"/>
      <c r="BF489" s="64"/>
      <c r="BG489" s="64"/>
      <c r="BH489" s="120">
        <v>1.8160000000000001</v>
      </c>
    </row>
    <row r="490" spans="1:60" ht="14.25" customHeight="1" x14ac:dyDescent="0.25">
      <c r="A490" s="58">
        <v>189</v>
      </c>
      <c r="B490" s="59" t="s">
        <v>78</v>
      </c>
      <c r="C490" s="59" t="s">
        <v>26</v>
      </c>
      <c r="D490" s="59" t="s">
        <v>46</v>
      </c>
      <c r="E490" s="59"/>
      <c r="F490" s="59" t="s">
        <v>32</v>
      </c>
      <c r="G490" s="58">
        <v>98</v>
      </c>
      <c r="H490" s="58">
        <v>9</v>
      </c>
      <c r="I490" s="59" t="s">
        <v>124</v>
      </c>
      <c r="J490" s="58">
        <v>1391113645</v>
      </c>
      <c r="K490" s="58">
        <v>0.214285714285714</v>
      </c>
      <c r="L490" s="58">
        <v>0.107142857142857</v>
      </c>
      <c r="M490" s="60">
        <v>0</v>
      </c>
      <c r="N490" s="60">
        <v>0</v>
      </c>
      <c r="O490" s="60">
        <v>0</v>
      </c>
      <c r="P490" s="60">
        <v>0</v>
      </c>
      <c r="Q490" s="60">
        <v>0</v>
      </c>
      <c r="R490" s="60">
        <v>0</v>
      </c>
      <c r="S490" s="60">
        <v>0</v>
      </c>
      <c r="T490" s="60">
        <v>0</v>
      </c>
      <c r="U490" s="60">
        <v>0</v>
      </c>
      <c r="V490" s="60">
        <v>0</v>
      </c>
      <c r="W490" s="59">
        <v>0</v>
      </c>
      <c r="X490" s="60">
        <v>0</v>
      </c>
      <c r="Y490" s="60">
        <v>0</v>
      </c>
      <c r="Z490" s="59">
        <f>SUM(M490:Y490)</f>
        <v>0</v>
      </c>
      <c r="AA490" s="59">
        <f>SUM(U490:X490)</f>
        <v>0</v>
      </c>
      <c r="AB490" t="s">
        <v>740</v>
      </c>
      <c r="AC490" s="59">
        <v>0</v>
      </c>
      <c r="AD490" s="58">
        <v>0</v>
      </c>
      <c r="AE490" s="58">
        <v>0</v>
      </c>
      <c r="AF490" s="58">
        <v>0</v>
      </c>
      <c r="AG490" s="58">
        <v>0</v>
      </c>
      <c r="AH490" s="59" t="s">
        <v>258</v>
      </c>
      <c r="AI490" s="58">
        <v>9</v>
      </c>
      <c r="AJ490" s="60"/>
      <c r="AK490" s="59" t="s">
        <v>365</v>
      </c>
      <c r="AL490" s="59">
        <f>IF(OR(NOT(ISBLANK(V490)),NOT(ISBLANK(W490)),NOT(ISBLANK(X490)),NOT(ISBLANK(Y490)),AD490=2,AD490=3),1,0)</f>
        <v>1</v>
      </c>
      <c r="AM490" s="59" t="s">
        <v>27</v>
      </c>
      <c r="AN490" s="59" t="s">
        <v>680</v>
      </c>
      <c r="AO490" s="58">
        <v>24</v>
      </c>
      <c r="AP490" s="59" t="s">
        <v>677</v>
      </c>
      <c r="AQ490" s="59" t="s">
        <v>691</v>
      </c>
      <c r="AR490" s="59" t="s">
        <v>695</v>
      </c>
      <c r="AS490" s="59" t="s">
        <v>27</v>
      </c>
      <c r="AT490" s="59" t="s">
        <v>692</v>
      </c>
      <c r="AU490" s="59" t="s">
        <v>695</v>
      </c>
      <c r="AV490" s="59" t="s">
        <v>27</v>
      </c>
      <c r="AW490" s="64"/>
      <c r="AX490" s="62" t="s">
        <v>746</v>
      </c>
      <c r="AY490" s="62">
        <v>8.8000000000000007</v>
      </c>
      <c r="AZ490" s="62" t="str">
        <f>IF(Z490&gt;0,AY490/Z490,"")</f>
        <v/>
      </c>
      <c r="BA490" s="62">
        <f>IF(AY490&gt;0,Z490/AY490,"")</f>
        <v>0</v>
      </c>
      <c r="BB490" s="62">
        <v>7.9359999999999999</v>
      </c>
      <c r="BC490" s="62">
        <v>145</v>
      </c>
      <c r="BE490" s="62"/>
      <c r="BF490" s="64"/>
      <c r="BG490" s="64"/>
      <c r="BH490" s="120">
        <v>7.9359999999999999</v>
      </c>
    </row>
    <row r="491" spans="1:60" ht="14.25" customHeight="1" x14ac:dyDescent="0.25">
      <c r="A491" s="58">
        <v>205</v>
      </c>
      <c r="B491" s="59" t="s">
        <v>78</v>
      </c>
      <c r="C491" s="59" t="s">
        <v>26</v>
      </c>
      <c r="D491" s="59" t="s">
        <v>46</v>
      </c>
      <c r="E491" s="59"/>
      <c r="F491" s="59" t="s">
        <v>32</v>
      </c>
      <c r="G491" s="58">
        <v>98</v>
      </c>
      <c r="H491" s="58">
        <v>9</v>
      </c>
      <c r="I491" s="59" t="s">
        <v>126</v>
      </c>
      <c r="J491" s="58">
        <v>8916155192</v>
      </c>
      <c r="K491" s="58">
        <v>0.214285714285714</v>
      </c>
      <c r="L491" s="58">
        <v>0.107142857142857</v>
      </c>
      <c r="M491" s="60">
        <v>0</v>
      </c>
      <c r="N491" s="60">
        <v>0</v>
      </c>
      <c r="O491" s="60">
        <v>0</v>
      </c>
      <c r="P491" s="60">
        <v>0</v>
      </c>
      <c r="Q491" s="60">
        <v>0</v>
      </c>
      <c r="R491" s="60">
        <v>0</v>
      </c>
      <c r="S491" s="60">
        <v>0</v>
      </c>
      <c r="T491" s="60">
        <v>0</v>
      </c>
      <c r="U491" s="60">
        <v>0</v>
      </c>
      <c r="V491" s="60">
        <v>0</v>
      </c>
      <c r="W491" s="59">
        <v>0</v>
      </c>
      <c r="X491" s="60">
        <v>0</v>
      </c>
      <c r="Y491" s="60">
        <v>0</v>
      </c>
      <c r="Z491" s="59">
        <f>SUM(M491:Y491)</f>
        <v>0</v>
      </c>
      <c r="AA491" s="59">
        <f>SUM(U491:X491)</f>
        <v>0</v>
      </c>
      <c r="AB491" t="s">
        <v>740</v>
      </c>
      <c r="AC491" s="59">
        <v>0</v>
      </c>
      <c r="AD491" s="58">
        <v>0</v>
      </c>
      <c r="AE491" s="58">
        <v>0</v>
      </c>
      <c r="AF491" s="58">
        <v>0</v>
      </c>
      <c r="AG491" s="58">
        <v>0</v>
      </c>
      <c r="AH491" s="59" t="s">
        <v>258</v>
      </c>
      <c r="AI491" s="58">
        <v>9</v>
      </c>
      <c r="AJ491" s="60"/>
      <c r="AK491" s="59" t="s">
        <v>91</v>
      </c>
      <c r="AL491" s="59">
        <f>IF(OR(NOT(ISBLANK(V491)),NOT(ISBLANK(W491)),NOT(ISBLANK(X491)),NOT(ISBLANK(Y491)),AD491=2,AD491=3),1,0)</f>
        <v>1</v>
      </c>
      <c r="AM491" s="59" t="s">
        <v>27</v>
      </c>
      <c r="AN491" s="59" t="s">
        <v>680</v>
      </c>
      <c r="AO491" s="58">
        <v>30</v>
      </c>
      <c r="AP491" s="59" t="s">
        <v>677</v>
      </c>
      <c r="AQ491" s="59" t="s">
        <v>697</v>
      </c>
      <c r="AR491" s="59" t="s">
        <v>27</v>
      </c>
      <c r="AS491" s="59" t="s">
        <v>27</v>
      </c>
      <c r="AT491" s="59" t="s">
        <v>27</v>
      </c>
      <c r="AU491" s="59" t="s">
        <v>27</v>
      </c>
      <c r="AV491" s="59" t="s">
        <v>27</v>
      </c>
      <c r="AW491" s="64"/>
      <c r="AX491" s="62" t="s">
        <v>747</v>
      </c>
      <c r="AY491" s="62">
        <v>7.0629999999999997</v>
      </c>
      <c r="AZ491" s="62" t="str">
        <f>IF(Z491&gt;0,AY491/Z491,"")</f>
        <v/>
      </c>
      <c r="BA491" s="62">
        <f>IF(AY491&gt;0,Z491/AY491,"")</f>
        <v>0</v>
      </c>
      <c r="BB491" s="62">
        <v>3.7349999999999999</v>
      </c>
      <c r="BC491" s="62">
        <v>147</v>
      </c>
      <c r="BE491" s="62"/>
      <c r="BF491" s="64"/>
      <c r="BG491" s="64"/>
      <c r="BH491" s="120">
        <v>3.7349999999999999</v>
      </c>
    </row>
    <row r="492" spans="1:60" ht="14.25" customHeight="1" x14ac:dyDescent="0.25">
      <c r="A492" s="58">
        <v>221</v>
      </c>
      <c r="B492" s="59" t="s">
        <v>78</v>
      </c>
      <c r="C492" s="59" t="s">
        <v>26</v>
      </c>
      <c r="D492" s="59" t="s">
        <v>46</v>
      </c>
      <c r="E492" s="59"/>
      <c r="F492" s="59" t="s">
        <v>32</v>
      </c>
      <c r="G492" s="58">
        <v>98</v>
      </c>
      <c r="H492" s="58">
        <v>9</v>
      </c>
      <c r="I492" s="59" t="s">
        <v>128</v>
      </c>
      <c r="J492" s="58">
        <v>9591208203</v>
      </c>
      <c r="K492" s="58">
        <v>0.214285714285714</v>
      </c>
      <c r="L492" s="58">
        <v>0.107142857142857</v>
      </c>
      <c r="M492" s="60">
        <v>0</v>
      </c>
      <c r="N492" s="60">
        <v>0</v>
      </c>
      <c r="O492" s="60">
        <v>0</v>
      </c>
      <c r="P492" s="60">
        <v>0</v>
      </c>
      <c r="Q492" s="60">
        <v>0</v>
      </c>
      <c r="R492" s="60">
        <v>0</v>
      </c>
      <c r="S492" s="60">
        <v>0</v>
      </c>
      <c r="T492" s="60">
        <v>0</v>
      </c>
      <c r="U492" s="60">
        <v>0</v>
      </c>
      <c r="V492" s="60">
        <v>0</v>
      </c>
      <c r="W492" s="59">
        <v>0</v>
      </c>
      <c r="X492" s="60">
        <v>0</v>
      </c>
      <c r="Y492" s="60">
        <v>0</v>
      </c>
      <c r="Z492" s="59">
        <f>SUM(M492:Y492)</f>
        <v>0</v>
      </c>
      <c r="AA492" s="59">
        <f>SUM(U492:X492)</f>
        <v>0</v>
      </c>
      <c r="AB492" t="s">
        <v>740</v>
      </c>
      <c r="AC492" s="61">
        <v>3</v>
      </c>
      <c r="AD492" s="58">
        <v>0</v>
      </c>
      <c r="AE492" s="58">
        <v>0</v>
      </c>
      <c r="AF492" s="58">
        <v>0</v>
      </c>
      <c r="AG492" s="58">
        <v>0</v>
      </c>
      <c r="AH492" s="59" t="s">
        <v>258</v>
      </c>
      <c r="AI492" s="58">
        <v>9</v>
      </c>
      <c r="AJ492" s="60"/>
      <c r="AK492" s="59" t="s">
        <v>91</v>
      </c>
      <c r="AL492" s="59">
        <f>IF(OR(NOT(ISBLANK(V492)),NOT(ISBLANK(W492)),NOT(ISBLANK(X492)),NOT(ISBLANK(Y492)),AD492=2,AD492=3),1,0)</f>
        <v>1</v>
      </c>
      <c r="AM492" s="59" t="s">
        <v>27</v>
      </c>
      <c r="AN492" s="59" t="s">
        <v>680</v>
      </c>
      <c r="AO492" s="58">
        <v>33</v>
      </c>
      <c r="AP492" s="59" t="s">
        <v>677</v>
      </c>
      <c r="AQ492" s="59" t="s">
        <v>698</v>
      </c>
      <c r="AR492" s="59" t="s">
        <v>27</v>
      </c>
      <c r="AS492" s="59" t="s">
        <v>699</v>
      </c>
      <c r="AT492" s="59" t="s">
        <v>27</v>
      </c>
      <c r="AU492" s="59" t="s">
        <v>27</v>
      </c>
      <c r="AV492" s="59" t="s">
        <v>696</v>
      </c>
      <c r="AW492" s="64"/>
      <c r="AX492" s="62" t="s">
        <v>748</v>
      </c>
      <c r="AY492" s="62">
        <v>1.329</v>
      </c>
      <c r="AZ492" s="62" t="str">
        <f>IF(Z492&gt;0,AY492/Z492,"")</f>
        <v/>
      </c>
      <c r="BA492" s="62">
        <f>IF(AY492&gt;0,Z492/AY492,"")</f>
        <v>0</v>
      </c>
      <c r="BB492" s="62">
        <v>0.55000000000000004</v>
      </c>
      <c r="BC492" s="62" t="s">
        <v>774</v>
      </c>
      <c r="BE492" s="62"/>
      <c r="BF492" s="64"/>
      <c r="BG492" s="64"/>
      <c r="BH492" s="120">
        <v>0.54999999999999993</v>
      </c>
    </row>
    <row r="493" spans="1:60" ht="14.25" customHeight="1" x14ac:dyDescent="0.25">
      <c r="A493" s="58">
        <v>238</v>
      </c>
      <c r="B493" s="59" t="s">
        <v>78</v>
      </c>
      <c r="C493" s="59" t="s">
        <v>26</v>
      </c>
      <c r="D493" s="59" t="s">
        <v>46</v>
      </c>
      <c r="E493" s="59"/>
      <c r="F493" s="59" t="s">
        <v>32</v>
      </c>
      <c r="G493" s="58">
        <v>98</v>
      </c>
      <c r="H493" s="58">
        <v>9</v>
      </c>
      <c r="I493" s="59" t="s">
        <v>130</v>
      </c>
      <c r="J493" s="58">
        <v>3712062108</v>
      </c>
      <c r="K493" s="58">
        <v>0</v>
      </c>
      <c r="L493" s="58">
        <v>0</v>
      </c>
      <c r="M493" s="60">
        <v>0</v>
      </c>
      <c r="N493" s="60">
        <v>0</v>
      </c>
      <c r="O493" s="60">
        <v>0</v>
      </c>
      <c r="P493" s="60">
        <v>0</v>
      </c>
      <c r="Q493" s="60">
        <v>0</v>
      </c>
      <c r="R493" s="60">
        <v>0</v>
      </c>
      <c r="S493" s="60">
        <v>0</v>
      </c>
      <c r="T493" s="60">
        <v>0</v>
      </c>
      <c r="U493" s="60">
        <v>0</v>
      </c>
      <c r="V493" s="60">
        <v>0</v>
      </c>
      <c r="W493" s="59">
        <v>0</v>
      </c>
      <c r="X493" s="60">
        <v>0</v>
      </c>
      <c r="Y493" s="60">
        <v>0</v>
      </c>
      <c r="Z493" s="59">
        <f>SUM(M493:Y493)</f>
        <v>0</v>
      </c>
      <c r="AA493" s="59">
        <f>SUM(U493:X493)</f>
        <v>0</v>
      </c>
      <c r="AC493" s="61">
        <v>2</v>
      </c>
      <c r="AD493" s="58">
        <v>0</v>
      </c>
      <c r="AE493" s="58">
        <v>0</v>
      </c>
      <c r="AF493" s="58">
        <v>0</v>
      </c>
      <c r="AG493" s="58">
        <v>1</v>
      </c>
      <c r="AH493" s="59" t="s">
        <v>258</v>
      </c>
      <c r="AI493" s="58">
        <v>9</v>
      </c>
      <c r="AJ493" s="60"/>
      <c r="AK493" s="59" t="s">
        <v>27</v>
      </c>
      <c r="AL493" s="59">
        <f>IF(OR(NOT(ISBLANK(V493)),NOT(ISBLANK(W493)),NOT(ISBLANK(X493)),NOT(ISBLANK(Y493)),AD493=2,AD493=3),1,0)</f>
        <v>1</v>
      </c>
      <c r="AM493" s="59" t="s">
        <v>27</v>
      </c>
      <c r="AN493" s="59" t="s">
        <v>680</v>
      </c>
      <c r="AO493" s="58">
        <v>28</v>
      </c>
      <c r="AP493" s="59" t="s">
        <v>677</v>
      </c>
      <c r="AQ493" s="59" t="s">
        <v>700</v>
      </c>
      <c r="AR493" s="59" t="s">
        <v>695</v>
      </c>
      <c r="AS493" s="59" t="s">
        <v>701</v>
      </c>
      <c r="AT493" s="59" t="s">
        <v>27</v>
      </c>
      <c r="AU493" s="59" t="s">
        <v>27</v>
      </c>
      <c r="AV493" s="59" t="s">
        <v>27</v>
      </c>
      <c r="AW493" s="64"/>
      <c r="AX493" s="62" t="s">
        <v>748</v>
      </c>
      <c r="AY493" s="62">
        <v>0.32500000000000001</v>
      </c>
      <c r="AZ493" s="62" t="str">
        <f>IF(Z493&gt;0,AY493/Z493,"")</f>
        <v/>
      </c>
      <c r="BA493" s="62">
        <f>IF(AY493&gt;0,Z493/AY493,"")</f>
        <v>0</v>
      </c>
      <c r="BB493" s="62"/>
      <c r="BC493" s="62">
        <v>21</v>
      </c>
      <c r="BE493" s="62"/>
      <c r="BF493" s="64"/>
      <c r="BG493" s="64"/>
      <c r="BH493" s="120"/>
    </row>
    <row r="494" spans="1:60" ht="14.25" customHeight="1" x14ac:dyDescent="0.25">
      <c r="A494" s="58">
        <v>254</v>
      </c>
      <c r="B494" s="59" t="s">
        <v>78</v>
      </c>
      <c r="C494" s="59" t="s">
        <v>26</v>
      </c>
      <c r="D494" s="59" t="s">
        <v>46</v>
      </c>
      <c r="E494" s="59"/>
      <c r="F494" s="59" t="s">
        <v>32</v>
      </c>
      <c r="G494" s="58">
        <v>98</v>
      </c>
      <c r="H494" s="58">
        <v>9</v>
      </c>
      <c r="I494" s="59" t="s">
        <v>130</v>
      </c>
      <c r="J494" s="58">
        <v>3712062108</v>
      </c>
      <c r="K494" s="58">
        <v>0</v>
      </c>
      <c r="L494" s="58">
        <v>0</v>
      </c>
      <c r="M494" s="58">
        <v>8</v>
      </c>
      <c r="N494" s="60">
        <v>0</v>
      </c>
      <c r="O494" s="58">
        <v>1</v>
      </c>
      <c r="P494" s="58">
        <v>15</v>
      </c>
      <c r="Q494" s="58">
        <v>7</v>
      </c>
      <c r="R494" s="60">
        <v>0</v>
      </c>
      <c r="S494" s="58">
        <v>7</v>
      </c>
      <c r="T494" s="58">
        <v>1</v>
      </c>
      <c r="U494" s="60">
        <v>0</v>
      </c>
      <c r="V494" s="58">
        <v>1</v>
      </c>
      <c r="W494" s="59">
        <v>0</v>
      </c>
      <c r="X494" s="58">
        <v>1</v>
      </c>
      <c r="Y494" s="58">
        <v>2</v>
      </c>
      <c r="Z494" s="59">
        <f>SUM(M494:Y494)</f>
        <v>43</v>
      </c>
      <c r="AA494" s="59">
        <f>SUM(U494:X494)</f>
        <v>2</v>
      </c>
      <c r="AC494" s="59">
        <v>0</v>
      </c>
      <c r="AD494" s="58">
        <v>4</v>
      </c>
      <c r="AE494" s="58">
        <v>1</v>
      </c>
      <c r="AF494" s="58">
        <v>0</v>
      </c>
      <c r="AG494" s="58">
        <v>9</v>
      </c>
      <c r="AH494" s="59" t="s">
        <v>366</v>
      </c>
      <c r="AI494" s="58">
        <v>8</v>
      </c>
      <c r="AJ494" s="60"/>
      <c r="AK494" s="59" t="s">
        <v>367</v>
      </c>
      <c r="AL494" s="59">
        <f>IF(OR(NOT(ISBLANK(V494)),NOT(ISBLANK(W494)),NOT(ISBLANK(X494)),NOT(ISBLANK(Y494)),AD494=2,AD494=3),1,0)</f>
        <v>1</v>
      </c>
      <c r="AM494" s="59" t="s">
        <v>27</v>
      </c>
      <c r="AN494" s="59" t="s">
        <v>680</v>
      </c>
      <c r="AO494" s="58">
        <v>28</v>
      </c>
      <c r="AP494" s="59" t="s">
        <v>677</v>
      </c>
      <c r="AQ494" s="59" t="s">
        <v>700</v>
      </c>
      <c r="AR494" s="59" t="s">
        <v>695</v>
      </c>
      <c r="AS494" s="59" t="s">
        <v>701</v>
      </c>
      <c r="AT494" s="59" t="s">
        <v>27</v>
      </c>
      <c r="AU494" s="59" t="s">
        <v>27</v>
      </c>
      <c r="AV494" s="59" t="s">
        <v>27</v>
      </c>
      <c r="AW494" s="64"/>
      <c r="AX494" s="62" t="s">
        <v>748</v>
      </c>
      <c r="AY494" s="62">
        <v>9</v>
      </c>
      <c r="AZ494" s="62">
        <f>IF(Z494&gt;0,AY494/Z494,"")</f>
        <v>0.20930232558139536</v>
      </c>
      <c r="BA494" s="62">
        <f>IF(AY494&gt;0,Z494/AY494,"")</f>
        <v>4.7777777777777777</v>
      </c>
      <c r="BB494" s="62"/>
      <c r="BC494" s="62" t="s">
        <v>774</v>
      </c>
      <c r="BD494">
        <v>3.5209580838323352E-2</v>
      </c>
      <c r="BE494" s="62"/>
      <c r="BF494" s="64"/>
      <c r="BG494" s="64"/>
      <c r="BH494" s="120"/>
    </row>
    <row r="495" spans="1:60" ht="14.25" customHeight="1" x14ac:dyDescent="0.25">
      <c r="A495" s="58">
        <v>272</v>
      </c>
      <c r="B495" s="59" t="s">
        <v>78</v>
      </c>
      <c r="C495" s="59" t="s">
        <v>26</v>
      </c>
      <c r="D495" s="59" t="s">
        <v>46</v>
      </c>
      <c r="E495" s="59"/>
      <c r="F495" s="59" t="s">
        <v>32</v>
      </c>
      <c r="G495" s="58">
        <v>98</v>
      </c>
      <c r="H495" s="58">
        <v>9</v>
      </c>
      <c r="I495" s="59" t="s">
        <v>134</v>
      </c>
      <c r="J495" s="58">
        <v>828360120</v>
      </c>
      <c r="K495" s="58">
        <v>0.32142857142857101</v>
      </c>
      <c r="L495" s="58">
        <v>0.160714285714286</v>
      </c>
      <c r="M495" s="60">
        <v>0</v>
      </c>
      <c r="N495" s="60">
        <v>0</v>
      </c>
      <c r="O495" s="60">
        <v>0</v>
      </c>
      <c r="P495" s="60">
        <v>0</v>
      </c>
      <c r="Q495" s="60">
        <v>0</v>
      </c>
      <c r="R495" s="60">
        <v>0</v>
      </c>
      <c r="S495" s="60">
        <v>0</v>
      </c>
      <c r="T495" s="60">
        <v>0</v>
      </c>
      <c r="U495" s="60">
        <v>0</v>
      </c>
      <c r="V495" s="60">
        <v>0</v>
      </c>
      <c r="W495" s="59">
        <v>0</v>
      </c>
      <c r="X495" s="60">
        <v>0</v>
      </c>
      <c r="Y495" s="60">
        <v>0</v>
      </c>
      <c r="Z495" s="59">
        <f>SUM(M495:Y495)</f>
        <v>0</v>
      </c>
      <c r="AA495" s="59">
        <f>SUM(U495:X495)</f>
        <v>0</v>
      </c>
      <c r="AB495" t="s">
        <v>740</v>
      </c>
      <c r="AC495" s="59">
        <v>0</v>
      </c>
      <c r="AD495" s="58">
        <v>0</v>
      </c>
      <c r="AE495" s="58">
        <v>0</v>
      </c>
      <c r="AF495" s="58">
        <v>0</v>
      </c>
      <c r="AG495" s="58">
        <v>0</v>
      </c>
      <c r="AH495" s="59" t="s">
        <v>258</v>
      </c>
      <c r="AI495" s="58">
        <v>9</v>
      </c>
      <c r="AJ495" s="60"/>
      <c r="AK495" s="59" t="s">
        <v>100</v>
      </c>
      <c r="AL495" s="59">
        <f>IF(OR(NOT(ISBLANK(V495)),NOT(ISBLANK(W495)),NOT(ISBLANK(X495)),NOT(ISBLANK(Y495)),AD495=2,AD495=3),1,0)</f>
        <v>1</v>
      </c>
      <c r="AM495" s="59" t="s">
        <v>27</v>
      </c>
      <c r="AN495" s="59" t="s">
        <v>673</v>
      </c>
      <c r="AO495" s="58">
        <v>26</v>
      </c>
      <c r="AP495" s="59" t="s">
        <v>674</v>
      </c>
      <c r="AQ495" s="59" t="s">
        <v>678</v>
      </c>
      <c r="AR495" s="59" t="s">
        <v>27</v>
      </c>
      <c r="AS495" s="59" t="s">
        <v>702</v>
      </c>
      <c r="AT495" s="59" t="s">
        <v>27</v>
      </c>
      <c r="AU495" s="59" t="s">
        <v>27</v>
      </c>
      <c r="AV495" s="59" t="s">
        <v>27</v>
      </c>
      <c r="AW495" s="64"/>
      <c r="AX495" s="62" t="s">
        <v>748</v>
      </c>
      <c r="AY495" s="62">
        <v>9.0009999999999994</v>
      </c>
      <c r="AZ495" s="62" t="str">
        <f>IF(Z495&gt;0,AY495/Z495,"")</f>
        <v/>
      </c>
      <c r="BA495" s="62">
        <f>IF(AY495&gt;0,Z495/AY495,"")</f>
        <v>0</v>
      </c>
      <c r="BB495" s="62">
        <v>8.2349999999999994</v>
      </c>
      <c r="BC495" s="62">
        <v>147</v>
      </c>
      <c r="BE495" s="62" t="s">
        <v>740</v>
      </c>
      <c r="BF495" s="64"/>
      <c r="BG495" s="64"/>
      <c r="BH495" s="120">
        <v>8.2349999999999994</v>
      </c>
    </row>
    <row r="496" spans="1:60" ht="14.25" customHeight="1" x14ac:dyDescent="0.25">
      <c r="A496" s="58">
        <v>288</v>
      </c>
      <c r="B496" s="59" t="s">
        <v>78</v>
      </c>
      <c r="C496" s="59" t="s">
        <v>28</v>
      </c>
      <c r="D496" s="59" t="s">
        <v>46</v>
      </c>
      <c r="E496" s="59"/>
      <c r="F496" s="59" t="s">
        <v>32</v>
      </c>
      <c r="G496" s="58">
        <v>98</v>
      </c>
      <c r="H496" s="58">
        <v>9</v>
      </c>
      <c r="I496" s="59" t="s">
        <v>135</v>
      </c>
      <c r="J496" s="58">
        <v>7717685176</v>
      </c>
      <c r="K496" s="58">
        <v>0.75</v>
      </c>
      <c r="L496" s="58">
        <v>0.375</v>
      </c>
      <c r="M496" s="58">
        <v>1</v>
      </c>
      <c r="N496" s="60">
        <v>0</v>
      </c>
      <c r="O496" s="58">
        <v>2</v>
      </c>
      <c r="P496" s="58">
        <v>2</v>
      </c>
      <c r="Q496" s="58">
        <v>1</v>
      </c>
      <c r="R496" s="58">
        <v>1</v>
      </c>
      <c r="S496" s="58">
        <v>1</v>
      </c>
      <c r="T496" s="58">
        <v>1</v>
      </c>
      <c r="U496" s="58">
        <v>2</v>
      </c>
      <c r="V496" s="58">
        <v>0.5</v>
      </c>
      <c r="W496" s="59">
        <v>0</v>
      </c>
      <c r="X496" s="58">
        <v>0.5</v>
      </c>
      <c r="Y496" s="58">
        <v>3</v>
      </c>
      <c r="Z496" s="59">
        <f>SUM(M496:Y496)</f>
        <v>15</v>
      </c>
      <c r="AA496" s="59">
        <f>SUM(U496:X496)</f>
        <v>3</v>
      </c>
      <c r="AB496" t="s">
        <v>740</v>
      </c>
      <c r="AC496" s="59">
        <v>0</v>
      </c>
      <c r="AD496" s="58">
        <v>2</v>
      </c>
      <c r="AE496" s="58">
        <v>1</v>
      </c>
      <c r="AF496" s="58">
        <v>0</v>
      </c>
      <c r="AG496" s="58">
        <v>6</v>
      </c>
      <c r="AH496" s="59" t="s">
        <v>274</v>
      </c>
      <c r="AI496" s="58">
        <v>7</v>
      </c>
      <c r="AJ496" s="60"/>
      <c r="AK496" s="59" t="s">
        <v>368</v>
      </c>
      <c r="AL496" s="59">
        <f>IF(OR(NOT(ISBLANK(V496)),NOT(ISBLANK(W496)),NOT(ISBLANK(X496)),NOT(ISBLANK(Y496)),AD496=2,AD496=3),1,0)</f>
        <v>1</v>
      </c>
      <c r="AM496" s="59" t="s">
        <v>27</v>
      </c>
      <c r="AN496" s="59" t="s">
        <v>680</v>
      </c>
      <c r="AO496" s="58">
        <v>24</v>
      </c>
      <c r="AP496" s="59" t="s">
        <v>677</v>
      </c>
      <c r="AQ496" s="59" t="s">
        <v>691</v>
      </c>
      <c r="AR496" s="59" t="s">
        <v>27</v>
      </c>
      <c r="AS496" s="59" t="s">
        <v>27</v>
      </c>
      <c r="AT496" s="59" t="s">
        <v>27</v>
      </c>
      <c r="AU496" s="59" t="s">
        <v>27</v>
      </c>
      <c r="AV496" s="59" t="s">
        <v>27</v>
      </c>
      <c r="AW496" s="64"/>
      <c r="AX496" s="62" t="s">
        <v>747</v>
      </c>
      <c r="AY496" s="62">
        <v>4.0040000000000004</v>
      </c>
      <c r="AZ496" s="62">
        <f>IF(Z496&gt;0,AY496/Z496,"")</f>
        <v>0.26693333333333336</v>
      </c>
      <c r="BA496" s="62">
        <f>IF(AY496&gt;0,Z496/AY496,"")</f>
        <v>3.7462537462537457</v>
      </c>
      <c r="BB496" s="62">
        <v>3.6120000000000001</v>
      </c>
      <c r="BC496" s="62"/>
      <c r="BD496">
        <v>0.31325301204819278</v>
      </c>
      <c r="BE496" s="62" t="s">
        <v>780</v>
      </c>
      <c r="BF496" s="62">
        <v>1</v>
      </c>
      <c r="BG496" s="62">
        <v>1</v>
      </c>
      <c r="BH496" s="120">
        <v>3.6120000000000001</v>
      </c>
    </row>
    <row r="497" spans="1:60" ht="14.25" customHeight="1" x14ac:dyDescent="0.25">
      <c r="A497" s="58">
        <v>309</v>
      </c>
      <c r="B497" s="59" t="s">
        <v>78</v>
      </c>
      <c r="C497" s="59" t="s">
        <v>28</v>
      </c>
      <c r="D497" s="59" t="s">
        <v>46</v>
      </c>
      <c r="E497" s="59"/>
      <c r="F497" s="59" t="s">
        <v>32</v>
      </c>
      <c r="G497" s="58">
        <v>98</v>
      </c>
      <c r="H497" s="58">
        <v>9</v>
      </c>
      <c r="I497" s="59" t="s">
        <v>140</v>
      </c>
      <c r="J497" s="58">
        <v>79247246103</v>
      </c>
      <c r="K497" s="58">
        <v>0.5</v>
      </c>
      <c r="L497" s="58">
        <v>0.25</v>
      </c>
      <c r="M497" s="58">
        <v>5</v>
      </c>
      <c r="N497" s="60">
        <v>0</v>
      </c>
      <c r="O497" s="60">
        <v>0</v>
      </c>
      <c r="P497" s="58">
        <v>10</v>
      </c>
      <c r="Q497" s="58">
        <v>5</v>
      </c>
      <c r="R497" s="58">
        <v>1</v>
      </c>
      <c r="S497" s="58">
        <v>5</v>
      </c>
      <c r="T497" s="58">
        <v>1</v>
      </c>
      <c r="U497" s="58">
        <v>1</v>
      </c>
      <c r="V497" s="58">
        <v>2</v>
      </c>
      <c r="W497" s="59">
        <v>0</v>
      </c>
      <c r="X497" s="58">
        <v>2</v>
      </c>
      <c r="Y497" s="58">
        <v>5</v>
      </c>
      <c r="Z497" s="59">
        <f>SUM(M497:Y497)</f>
        <v>37</v>
      </c>
      <c r="AA497" s="59">
        <f>SUM(U497:X497)</f>
        <v>5</v>
      </c>
      <c r="AB497" t="s">
        <v>740</v>
      </c>
      <c r="AC497" s="59">
        <v>0</v>
      </c>
      <c r="AD497" s="58">
        <v>2</v>
      </c>
      <c r="AE497" s="58">
        <v>3</v>
      </c>
      <c r="AF497" s="58">
        <v>0</v>
      </c>
      <c r="AG497" s="58">
        <v>6</v>
      </c>
      <c r="AH497" s="59" t="s">
        <v>258</v>
      </c>
      <c r="AI497" s="58">
        <v>9</v>
      </c>
      <c r="AJ497" s="60"/>
      <c r="AK497" s="59" t="s">
        <v>369</v>
      </c>
      <c r="AL497" s="59">
        <f>IF(OR(NOT(ISBLANK(V497)),NOT(ISBLANK(W497)),NOT(ISBLANK(X497)),NOT(ISBLANK(Y497)),AD497=2,AD497=3),1,0)</f>
        <v>1</v>
      </c>
      <c r="AM497" s="59" t="s">
        <v>27</v>
      </c>
      <c r="AN497" s="59" t="s">
        <v>673</v>
      </c>
      <c r="AO497" s="58">
        <v>18</v>
      </c>
      <c r="AP497" s="59" t="s">
        <v>674</v>
      </c>
      <c r="AQ497" s="59" t="s">
        <v>705</v>
      </c>
      <c r="AR497" s="59" t="s">
        <v>27</v>
      </c>
      <c r="AS497" s="59" t="s">
        <v>686</v>
      </c>
      <c r="AT497" s="59" t="s">
        <v>27</v>
      </c>
      <c r="AU497" s="59" t="s">
        <v>27</v>
      </c>
      <c r="AV497" s="59" t="s">
        <v>27</v>
      </c>
      <c r="AW497" s="64"/>
      <c r="AX497" s="62" t="s">
        <v>747</v>
      </c>
      <c r="AY497" s="62">
        <v>6.5739999999999998</v>
      </c>
      <c r="AZ497" s="62">
        <f>IF(Z497&gt;0,AY497/Z497,"")</f>
        <v>0.17767567567567566</v>
      </c>
      <c r="BA497" s="62">
        <f>IF(AY497&gt;0,Z497/AY497,"")</f>
        <v>5.6282324307879525</v>
      </c>
      <c r="BB497" s="62">
        <v>5.9539999999999997</v>
      </c>
      <c r="BC497" s="62">
        <v>147</v>
      </c>
      <c r="BD497">
        <v>0.24660194174757283</v>
      </c>
      <c r="BE497" s="62"/>
      <c r="BF497" s="64"/>
      <c r="BG497" s="64"/>
      <c r="BH497" s="120">
        <v>5.9539999999999997</v>
      </c>
    </row>
    <row r="498" spans="1:60" ht="14.25" customHeight="1" x14ac:dyDescent="0.25">
      <c r="A498" s="58">
        <v>325</v>
      </c>
      <c r="B498" s="59" t="s">
        <v>78</v>
      </c>
      <c r="C498" s="59" t="s">
        <v>26</v>
      </c>
      <c r="D498" s="59" t="s">
        <v>46</v>
      </c>
      <c r="E498" s="59"/>
      <c r="F498" s="59" t="s">
        <v>32</v>
      </c>
      <c r="G498" s="58">
        <v>98</v>
      </c>
      <c r="H498" s="58">
        <v>9</v>
      </c>
      <c r="I498" s="59" t="s">
        <v>142</v>
      </c>
      <c r="J498" s="58">
        <v>8282194225</v>
      </c>
      <c r="K498" s="58">
        <v>0.32142857142857101</v>
      </c>
      <c r="L498" s="58">
        <v>0.160714285714286</v>
      </c>
      <c r="M498" s="58">
        <v>7</v>
      </c>
      <c r="N498" s="60">
        <v>0</v>
      </c>
      <c r="O498" s="60">
        <v>0</v>
      </c>
      <c r="P498" s="58">
        <v>16</v>
      </c>
      <c r="Q498" s="58">
        <v>9</v>
      </c>
      <c r="R498" s="58">
        <v>1</v>
      </c>
      <c r="S498" s="58">
        <v>9</v>
      </c>
      <c r="T498" s="58">
        <v>1</v>
      </c>
      <c r="U498" s="58">
        <v>1</v>
      </c>
      <c r="V498" s="58">
        <v>2</v>
      </c>
      <c r="W498" s="59">
        <v>0</v>
      </c>
      <c r="X498" s="58">
        <v>1</v>
      </c>
      <c r="Y498" s="58">
        <v>4</v>
      </c>
      <c r="Z498" s="59">
        <f>SUM(M498:Y498)</f>
        <v>51</v>
      </c>
      <c r="AA498" s="59">
        <f>SUM(U498:X498)</f>
        <v>4</v>
      </c>
      <c r="AB498" t="s">
        <v>740</v>
      </c>
      <c r="AC498" s="59">
        <v>0</v>
      </c>
      <c r="AD498" s="58">
        <v>4</v>
      </c>
      <c r="AE498" s="58">
        <v>2</v>
      </c>
      <c r="AF498" s="58">
        <v>0</v>
      </c>
      <c r="AG498" s="58">
        <v>8</v>
      </c>
      <c r="AH498" s="59" t="s">
        <v>258</v>
      </c>
      <c r="AI498" s="58">
        <v>9</v>
      </c>
      <c r="AJ498" s="60"/>
      <c r="AK498" s="59" t="s">
        <v>370</v>
      </c>
      <c r="AL498" s="59">
        <f>IF(OR(NOT(ISBLANK(V498)),NOT(ISBLANK(W498)),NOT(ISBLANK(X498)),NOT(ISBLANK(Y498)),AD498=2,AD498=3),1,0)</f>
        <v>1</v>
      </c>
      <c r="AM498" s="59" t="s">
        <v>27</v>
      </c>
      <c r="AN498" s="59" t="s">
        <v>680</v>
      </c>
      <c r="AO498" s="58">
        <v>27</v>
      </c>
      <c r="AP498" s="59" t="s">
        <v>677</v>
      </c>
      <c r="AQ498" s="59" t="s">
        <v>691</v>
      </c>
      <c r="AR498" s="59" t="s">
        <v>695</v>
      </c>
      <c r="AS498" s="59" t="s">
        <v>27</v>
      </c>
      <c r="AT498" s="59" t="s">
        <v>692</v>
      </c>
      <c r="AU498" s="59" t="s">
        <v>27</v>
      </c>
      <c r="AV498" s="59" t="s">
        <v>27</v>
      </c>
      <c r="AW498" s="64"/>
      <c r="AX498" s="62" t="s">
        <v>746</v>
      </c>
      <c r="AY498" s="62">
        <v>9.01</v>
      </c>
      <c r="AZ498" s="62">
        <f>IF(Z498&gt;0,AY498/Z498,"")</f>
        <v>0.17666666666666667</v>
      </c>
      <c r="BA498" s="62">
        <f>IF(AY498&gt;0,Z498/AY498,"")</f>
        <v>5.6603773584905666</v>
      </c>
      <c r="BB498" s="62">
        <v>8.3279999999999994</v>
      </c>
      <c r="BC498" s="62">
        <v>147</v>
      </c>
      <c r="BD498">
        <v>0.79547596606974558</v>
      </c>
      <c r="BE498" s="62" t="s">
        <v>740</v>
      </c>
      <c r="BF498" s="64"/>
      <c r="BG498" s="64"/>
      <c r="BH498" s="120">
        <v>8.3280000000000012</v>
      </c>
    </row>
    <row r="499" spans="1:60" ht="14.25" customHeight="1" x14ac:dyDescent="0.25">
      <c r="A499" s="58">
        <v>346</v>
      </c>
      <c r="B499" s="59" t="s">
        <v>78</v>
      </c>
      <c r="C499" s="59" t="s">
        <v>28</v>
      </c>
      <c r="D499" s="59" t="s">
        <v>46</v>
      </c>
      <c r="E499" s="59"/>
      <c r="F499" s="59" t="s">
        <v>32</v>
      </c>
      <c r="G499" s="58">
        <v>98</v>
      </c>
      <c r="H499" s="58">
        <v>9</v>
      </c>
      <c r="I499" s="59" t="s">
        <v>146</v>
      </c>
      <c r="J499" s="58">
        <v>94222252116</v>
      </c>
      <c r="K499" s="58">
        <v>0.75</v>
      </c>
      <c r="L499" s="58">
        <v>0.375</v>
      </c>
      <c r="M499" s="60">
        <v>0</v>
      </c>
      <c r="N499" s="60">
        <v>0</v>
      </c>
      <c r="O499" s="60">
        <v>0</v>
      </c>
      <c r="P499" s="60">
        <v>0</v>
      </c>
      <c r="Q499" s="60">
        <v>0</v>
      </c>
      <c r="R499" s="60">
        <v>0</v>
      </c>
      <c r="S499" s="60">
        <v>0</v>
      </c>
      <c r="T499" s="60">
        <v>0</v>
      </c>
      <c r="U499" s="60">
        <v>0</v>
      </c>
      <c r="V499" s="60">
        <v>0</v>
      </c>
      <c r="W499" s="59">
        <v>0</v>
      </c>
      <c r="X499" s="60">
        <v>0</v>
      </c>
      <c r="Y499" s="60">
        <v>0</v>
      </c>
      <c r="Z499" s="59">
        <f>SUM(M499:Y499)</f>
        <v>0</v>
      </c>
      <c r="AA499" s="59">
        <f>SUM(U499:X499)</f>
        <v>0</v>
      </c>
      <c r="AB499" t="s">
        <v>740</v>
      </c>
      <c r="AC499" s="59">
        <v>0</v>
      </c>
      <c r="AD499" s="58">
        <v>0</v>
      </c>
      <c r="AE499" s="58">
        <v>0</v>
      </c>
      <c r="AF499" s="58">
        <v>0</v>
      </c>
      <c r="AG499" s="58">
        <v>0</v>
      </c>
      <c r="AH499" s="59" t="s">
        <v>258</v>
      </c>
      <c r="AI499" s="58">
        <v>9</v>
      </c>
      <c r="AJ499" s="60"/>
      <c r="AK499" s="59" t="s">
        <v>371</v>
      </c>
      <c r="AL499" s="59">
        <f>IF(OR(NOT(ISBLANK(V499)),NOT(ISBLANK(W499)),NOT(ISBLANK(X499)),NOT(ISBLANK(Y499)),AD499=2,AD499=3),1,0)</f>
        <v>1</v>
      </c>
      <c r="AM499" s="59" t="s">
        <v>27</v>
      </c>
      <c r="AN499" s="59" t="s">
        <v>680</v>
      </c>
      <c r="AO499" s="58">
        <v>36</v>
      </c>
      <c r="AP499" s="59" t="s">
        <v>677</v>
      </c>
      <c r="AQ499" s="59" t="s">
        <v>707</v>
      </c>
      <c r="AR499" s="59" t="s">
        <v>27</v>
      </c>
      <c r="AS499" s="59" t="s">
        <v>708</v>
      </c>
      <c r="AT499" s="59" t="s">
        <v>27</v>
      </c>
      <c r="AU499" s="59" t="s">
        <v>27</v>
      </c>
      <c r="AV499" s="59" t="s">
        <v>27</v>
      </c>
      <c r="AW499" s="64"/>
      <c r="AX499" s="62" t="s">
        <v>748</v>
      </c>
      <c r="AY499" s="62">
        <v>5.9489999999999998</v>
      </c>
      <c r="AZ499" s="62" t="str">
        <f>IF(Z499&gt;0,AY499/Z499,"")</f>
        <v/>
      </c>
      <c r="BA499" s="62">
        <f>IF(AY499&gt;0,Z499/AY499,"")</f>
        <v>0</v>
      </c>
      <c r="BB499" s="62">
        <v>1.861</v>
      </c>
      <c r="BC499" s="62">
        <v>0</v>
      </c>
      <c r="BE499" s="62" t="s">
        <v>780</v>
      </c>
      <c r="BF499" s="62">
        <v>1</v>
      </c>
      <c r="BG499" s="62">
        <v>1</v>
      </c>
      <c r="BH499" s="120">
        <v>1.2989999999999999</v>
      </c>
    </row>
    <row r="500" spans="1:60" ht="14.25" customHeight="1" x14ac:dyDescent="0.25">
      <c r="A500" s="58">
        <v>362</v>
      </c>
      <c r="B500" s="59" t="s">
        <v>78</v>
      </c>
      <c r="C500" s="59" t="s">
        <v>26</v>
      </c>
      <c r="D500" s="59" t="s">
        <v>46</v>
      </c>
      <c r="E500" s="59"/>
      <c r="F500" s="59" t="s">
        <v>32</v>
      </c>
      <c r="G500" s="58">
        <v>98</v>
      </c>
      <c r="H500" s="58">
        <v>9</v>
      </c>
      <c r="I500" s="59" t="s">
        <v>147</v>
      </c>
      <c r="J500" s="58">
        <v>84463153</v>
      </c>
      <c r="K500" s="58">
        <v>2</v>
      </c>
      <c r="L500" s="58">
        <v>1</v>
      </c>
      <c r="M500" s="58">
        <v>1</v>
      </c>
      <c r="N500" s="60">
        <v>0</v>
      </c>
      <c r="O500" s="60">
        <v>0</v>
      </c>
      <c r="P500" s="58">
        <v>3</v>
      </c>
      <c r="Q500" s="58">
        <v>1</v>
      </c>
      <c r="R500" s="58">
        <v>2</v>
      </c>
      <c r="S500" s="58">
        <v>1</v>
      </c>
      <c r="T500" s="58">
        <v>1</v>
      </c>
      <c r="U500" s="58">
        <v>2</v>
      </c>
      <c r="V500" s="58">
        <v>0.5</v>
      </c>
      <c r="W500" s="59">
        <v>0</v>
      </c>
      <c r="X500" s="58">
        <v>0.5</v>
      </c>
      <c r="Y500" s="58">
        <v>3</v>
      </c>
      <c r="Z500" s="59">
        <f>SUM(M500:Y500)</f>
        <v>15</v>
      </c>
      <c r="AA500" s="59">
        <f>SUM(U500:X500)</f>
        <v>3</v>
      </c>
      <c r="AB500" t="s">
        <v>824</v>
      </c>
      <c r="AC500" s="59">
        <v>0</v>
      </c>
      <c r="AD500" s="58">
        <v>2</v>
      </c>
      <c r="AE500" s="58">
        <v>1</v>
      </c>
      <c r="AF500" s="58">
        <v>0</v>
      </c>
      <c r="AG500" s="58">
        <v>4</v>
      </c>
      <c r="AH500" s="59" t="s">
        <v>258</v>
      </c>
      <c r="AI500" s="58">
        <v>9</v>
      </c>
      <c r="AJ500" s="60"/>
      <c r="AK500" s="59" t="s">
        <v>372</v>
      </c>
      <c r="AL500" s="59">
        <f>IF(OR(NOT(ISBLANK(V500)),NOT(ISBLANK(W500)),NOT(ISBLANK(X500)),NOT(ISBLANK(Y500)),AD500=2,AD500=3),1,0)</f>
        <v>1</v>
      </c>
      <c r="AM500" s="59" t="s">
        <v>27</v>
      </c>
      <c r="AN500" s="59" t="s">
        <v>680</v>
      </c>
      <c r="AO500" s="58">
        <v>26</v>
      </c>
      <c r="AP500" s="59" t="s">
        <v>677</v>
      </c>
      <c r="AQ500" s="59" t="s">
        <v>709</v>
      </c>
      <c r="AR500" s="59" t="s">
        <v>27</v>
      </c>
      <c r="AS500" s="59" t="s">
        <v>27</v>
      </c>
      <c r="AT500" s="59" t="s">
        <v>692</v>
      </c>
      <c r="AU500" s="59" t="s">
        <v>695</v>
      </c>
      <c r="AV500" s="59" t="s">
        <v>27</v>
      </c>
      <c r="AW500" s="64"/>
      <c r="AX500" s="62" t="s">
        <v>746</v>
      </c>
      <c r="AY500" s="62">
        <v>5.4119999999999999</v>
      </c>
      <c r="AZ500" s="62">
        <f>IF(Z500&gt;0,AY500/Z500,"")</f>
        <v>0.36080000000000001</v>
      </c>
      <c r="BA500" s="62">
        <f>IF(AY500&gt;0,Z500/AY500,"")</f>
        <v>2.7716186252771617</v>
      </c>
      <c r="BB500" s="62">
        <v>4.0289999999999999</v>
      </c>
      <c r="BC500" s="62">
        <v>147</v>
      </c>
      <c r="BD500">
        <v>0.28799999999999998</v>
      </c>
      <c r="BE500" s="62"/>
      <c r="BF500" s="64"/>
      <c r="BG500" s="64"/>
      <c r="BH500" s="120">
        <v>2.2530000000000001</v>
      </c>
    </row>
    <row r="501" spans="1:60" ht="14.25" customHeight="1" x14ac:dyDescent="0.25">
      <c r="A501" s="58">
        <v>378</v>
      </c>
      <c r="B501" s="59" t="s">
        <v>78</v>
      </c>
      <c r="C501" s="59" t="s">
        <v>26</v>
      </c>
      <c r="D501" s="59" t="s">
        <v>46</v>
      </c>
      <c r="E501" s="59"/>
      <c r="F501" s="59" t="s">
        <v>32</v>
      </c>
      <c r="G501" s="58">
        <v>98</v>
      </c>
      <c r="H501" s="58">
        <v>9</v>
      </c>
      <c r="I501" s="59" t="s">
        <v>149</v>
      </c>
      <c r="J501" s="58">
        <v>8877127178</v>
      </c>
      <c r="K501" s="58">
        <v>0</v>
      </c>
      <c r="L501" s="58">
        <v>0</v>
      </c>
      <c r="M501" s="60">
        <v>0</v>
      </c>
      <c r="N501" s="60">
        <v>0</v>
      </c>
      <c r="O501" s="60">
        <v>0</v>
      </c>
      <c r="P501" s="60">
        <v>0</v>
      </c>
      <c r="Q501" s="60">
        <v>0</v>
      </c>
      <c r="R501" s="60">
        <v>0</v>
      </c>
      <c r="S501" s="60">
        <v>0</v>
      </c>
      <c r="T501" s="60">
        <v>0</v>
      </c>
      <c r="U501" s="60">
        <v>0</v>
      </c>
      <c r="V501" s="60">
        <v>0</v>
      </c>
      <c r="W501" s="59">
        <v>0</v>
      </c>
      <c r="X501" s="60">
        <v>0</v>
      </c>
      <c r="Y501" s="60">
        <v>0</v>
      </c>
      <c r="Z501" s="59">
        <f>SUM(M501:Y501)</f>
        <v>0</v>
      </c>
      <c r="AA501" s="59">
        <f>SUM(U501:X501)</f>
        <v>0</v>
      </c>
      <c r="AC501" s="59">
        <v>0</v>
      </c>
      <c r="AD501" s="58">
        <v>0</v>
      </c>
      <c r="AE501" s="58">
        <v>0</v>
      </c>
      <c r="AF501" s="58">
        <v>0</v>
      </c>
      <c r="AG501" s="58">
        <v>0</v>
      </c>
      <c r="AH501" s="59" t="s">
        <v>258</v>
      </c>
      <c r="AI501" s="58">
        <v>9</v>
      </c>
      <c r="AJ501" s="60"/>
      <c r="AK501" s="59" t="s">
        <v>218</v>
      </c>
      <c r="AL501" s="59">
        <f>IF(OR(NOT(ISBLANK(V501)),NOT(ISBLANK(W501)),NOT(ISBLANK(X501)),NOT(ISBLANK(Y501)),AD501=2,AD501=3),1,0)</f>
        <v>1</v>
      </c>
      <c r="AM501" s="59" t="s">
        <v>27</v>
      </c>
      <c r="AN501" s="59" t="s">
        <v>680</v>
      </c>
      <c r="AO501" s="58">
        <v>24</v>
      </c>
      <c r="AP501" s="59" t="s">
        <v>677</v>
      </c>
      <c r="AQ501" s="59" t="s">
        <v>711</v>
      </c>
      <c r="AR501" s="59" t="s">
        <v>27</v>
      </c>
      <c r="AS501" s="59" t="s">
        <v>686</v>
      </c>
      <c r="AT501" s="59" t="s">
        <v>27</v>
      </c>
      <c r="AU501" s="59" t="s">
        <v>27</v>
      </c>
      <c r="AV501" s="59" t="s">
        <v>27</v>
      </c>
      <c r="AW501" s="64"/>
      <c r="AX501" s="62" t="s">
        <v>747</v>
      </c>
      <c r="AY501" s="62">
        <v>9.0039999999999996</v>
      </c>
      <c r="AZ501" s="62" t="str">
        <f>IF(Z501&gt;0,AY501/Z501,"")</f>
        <v/>
      </c>
      <c r="BA501" s="62">
        <f>IF(AY501&gt;0,Z501/AY501,"")</f>
        <v>0</v>
      </c>
      <c r="BB501" s="62"/>
      <c r="BC501" s="62">
        <v>0</v>
      </c>
      <c r="BE501" s="62"/>
      <c r="BF501" s="64"/>
      <c r="BG501" s="64"/>
      <c r="BH501" s="120"/>
    </row>
    <row r="502" spans="1:60" ht="14.25" customHeight="1" x14ac:dyDescent="0.25">
      <c r="A502" s="58">
        <v>394</v>
      </c>
      <c r="B502" s="59" t="s">
        <v>78</v>
      </c>
      <c r="C502" s="59" t="s">
        <v>26</v>
      </c>
      <c r="D502" s="59" t="s">
        <v>46</v>
      </c>
      <c r="E502" s="59"/>
      <c r="F502" s="59" t="s">
        <v>32</v>
      </c>
      <c r="G502" s="58">
        <v>98</v>
      </c>
      <c r="H502" s="58">
        <v>9</v>
      </c>
      <c r="I502" s="59" t="s">
        <v>81</v>
      </c>
      <c r="J502" s="58">
        <v>9591241137</v>
      </c>
      <c r="K502" s="58">
        <v>0.214285714285714</v>
      </c>
      <c r="L502" s="58">
        <v>0.107142857142857</v>
      </c>
      <c r="M502" s="60">
        <v>0</v>
      </c>
      <c r="N502" s="60">
        <v>0</v>
      </c>
      <c r="O502" s="60">
        <v>0</v>
      </c>
      <c r="P502" s="60">
        <v>0</v>
      </c>
      <c r="Q502" s="60">
        <v>0</v>
      </c>
      <c r="R502" s="60">
        <v>0</v>
      </c>
      <c r="S502" s="60">
        <v>0</v>
      </c>
      <c r="T502" s="60">
        <v>0</v>
      </c>
      <c r="U502" s="60">
        <v>0</v>
      </c>
      <c r="V502" s="60">
        <v>0</v>
      </c>
      <c r="W502" s="59">
        <v>0</v>
      </c>
      <c r="X502" s="60">
        <v>0</v>
      </c>
      <c r="Y502" s="60">
        <v>0</v>
      </c>
      <c r="Z502" s="59">
        <f>SUM(M502:Y502)</f>
        <v>0</v>
      </c>
      <c r="AA502" s="59">
        <f>SUM(U502:X502)</f>
        <v>0</v>
      </c>
      <c r="AB502" t="s">
        <v>740</v>
      </c>
      <c r="AC502" s="59">
        <v>0</v>
      </c>
      <c r="AD502" s="58">
        <v>0</v>
      </c>
      <c r="AE502" s="58">
        <v>0</v>
      </c>
      <c r="AF502" s="58">
        <v>0</v>
      </c>
      <c r="AG502" s="58">
        <v>0</v>
      </c>
      <c r="AH502" s="59" t="s">
        <v>258</v>
      </c>
      <c r="AI502" s="58">
        <v>9</v>
      </c>
      <c r="AJ502" s="60"/>
      <c r="AK502" s="59" t="s">
        <v>174</v>
      </c>
      <c r="AL502" s="59">
        <f>IF(OR(NOT(ISBLANK(V502)),NOT(ISBLANK(W502)),NOT(ISBLANK(X502)),NOT(ISBLANK(Y502)),AD502=2,AD502=3),1,0)</f>
        <v>1</v>
      </c>
      <c r="AM502" s="59" t="s">
        <v>27</v>
      </c>
      <c r="AN502" s="59" t="s">
        <v>673</v>
      </c>
      <c r="AO502" s="58">
        <v>26</v>
      </c>
      <c r="AP502" s="59" t="s">
        <v>674</v>
      </c>
      <c r="AQ502" s="59" t="s">
        <v>675</v>
      </c>
      <c r="AR502" s="59" t="s">
        <v>27</v>
      </c>
      <c r="AS502" s="59" t="s">
        <v>676</v>
      </c>
      <c r="AT502" s="59" t="s">
        <v>27</v>
      </c>
      <c r="AU502" s="59" t="s">
        <v>27</v>
      </c>
      <c r="AV502" s="59" t="s">
        <v>710</v>
      </c>
      <c r="AW502" s="64"/>
      <c r="AX502" s="62" t="s">
        <v>748</v>
      </c>
      <c r="AY502" s="62">
        <v>4.8950000000000005</v>
      </c>
      <c r="AZ502" s="62" t="str">
        <f>IF(Z502&gt;0,AY502/Z502,"")</f>
        <v/>
      </c>
      <c r="BA502" s="62">
        <f>IF(AY502&gt;0,Z502/AY502,"")</f>
        <v>0</v>
      </c>
      <c r="BB502" s="62">
        <v>3.2770000000000001</v>
      </c>
      <c r="BC502" s="62">
        <v>196</v>
      </c>
      <c r="BE502" s="62"/>
      <c r="BF502" s="64"/>
      <c r="BG502" s="64"/>
      <c r="BH502" s="120">
        <v>3.2770000000000001</v>
      </c>
    </row>
    <row r="503" spans="1:60" ht="14.25" customHeight="1" x14ac:dyDescent="0.25">
      <c r="A503" s="58">
        <v>411</v>
      </c>
      <c r="B503" s="59" t="s">
        <v>78</v>
      </c>
      <c r="C503" s="59" t="s">
        <v>28</v>
      </c>
      <c r="D503" s="59" t="s">
        <v>46</v>
      </c>
      <c r="E503" s="59"/>
      <c r="F503" s="59" t="s">
        <v>32</v>
      </c>
      <c r="G503" s="58">
        <v>98</v>
      </c>
      <c r="H503" s="58">
        <v>9</v>
      </c>
      <c r="I503" s="59" t="s">
        <v>85</v>
      </c>
      <c r="J503" s="58">
        <v>1347638136</v>
      </c>
      <c r="K503" s="58">
        <v>0</v>
      </c>
      <c r="L503" s="58">
        <v>0</v>
      </c>
      <c r="M503" s="58">
        <v>4</v>
      </c>
      <c r="N503" s="60">
        <v>0</v>
      </c>
      <c r="O503" s="58">
        <v>1</v>
      </c>
      <c r="P503" s="58">
        <v>7</v>
      </c>
      <c r="Q503" s="58">
        <v>3</v>
      </c>
      <c r="R503" s="60">
        <v>0</v>
      </c>
      <c r="S503" s="58">
        <v>3</v>
      </c>
      <c r="T503" s="58">
        <v>1</v>
      </c>
      <c r="U503" s="60">
        <v>0</v>
      </c>
      <c r="V503" s="58">
        <v>2.5</v>
      </c>
      <c r="W503" s="59">
        <v>0</v>
      </c>
      <c r="X503" s="58">
        <v>1.5</v>
      </c>
      <c r="Y503" s="58">
        <v>4</v>
      </c>
      <c r="Z503" s="59">
        <f>SUM(M503:Y503)</f>
        <v>27</v>
      </c>
      <c r="AA503" s="59">
        <f>SUM(U503:X503)</f>
        <v>4</v>
      </c>
      <c r="AC503" s="59">
        <v>0</v>
      </c>
      <c r="AD503" s="58">
        <v>1</v>
      </c>
      <c r="AE503" s="58">
        <v>3</v>
      </c>
      <c r="AF503" s="58">
        <v>3</v>
      </c>
      <c r="AG503" s="58">
        <v>9</v>
      </c>
      <c r="AH503" s="59" t="s">
        <v>348</v>
      </c>
      <c r="AI503" s="58">
        <v>8</v>
      </c>
      <c r="AJ503" s="60"/>
      <c r="AK503" s="59" t="s">
        <v>373</v>
      </c>
      <c r="AL503" s="59">
        <f>IF(OR(NOT(ISBLANK(V503)),NOT(ISBLANK(W503)),NOT(ISBLANK(X503)),NOT(ISBLANK(Y503)),AD503=2,AD503=3),1,0)</f>
        <v>1</v>
      </c>
      <c r="AM503" s="59" t="s">
        <v>27</v>
      </c>
      <c r="AN503" s="59" t="s">
        <v>673</v>
      </c>
      <c r="AO503" s="58">
        <v>20</v>
      </c>
      <c r="AP503" s="59" t="s">
        <v>677</v>
      </c>
      <c r="AQ503" s="59" t="s">
        <v>678</v>
      </c>
      <c r="AR503" s="59" t="s">
        <v>27</v>
      </c>
      <c r="AS503" s="59" t="s">
        <v>27</v>
      </c>
      <c r="AT503" s="59" t="s">
        <v>27</v>
      </c>
      <c r="AU503" s="59" t="s">
        <v>27</v>
      </c>
      <c r="AV503" s="59" t="s">
        <v>27</v>
      </c>
      <c r="AW503" s="64"/>
      <c r="AX503" s="62" t="s">
        <v>747</v>
      </c>
      <c r="AY503" s="62">
        <v>9.0009999999999994</v>
      </c>
      <c r="AZ503" s="62">
        <f>IF(Z503&gt;0,AY503/Z503,"")</f>
        <v>0.33337037037037037</v>
      </c>
      <c r="BA503" s="62">
        <f>IF(AY503&gt;0,Z503/AY503,"")</f>
        <v>2.9996667036995892</v>
      </c>
      <c r="BB503" s="62"/>
      <c r="BC503" s="62">
        <v>147</v>
      </c>
      <c r="BD503">
        <v>0.41867469879518071</v>
      </c>
      <c r="BE503" s="62"/>
      <c r="BF503" s="64"/>
      <c r="BG503" s="64"/>
      <c r="BH503" s="120"/>
    </row>
    <row r="504" spans="1:60" ht="14.25" customHeight="1" x14ac:dyDescent="0.25">
      <c r="A504" s="58">
        <v>427</v>
      </c>
      <c r="B504" s="59" t="s">
        <v>78</v>
      </c>
      <c r="C504" s="59" t="s">
        <v>26</v>
      </c>
      <c r="D504" s="59" t="s">
        <v>46</v>
      </c>
      <c r="E504" s="59"/>
      <c r="F504" s="59" t="s">
        <v>32</v>
      </c>
      <c r="G504" s="58">
        <v>98</v>
      </c>
      <c r="H504" s="58">
        <v>9</v>
      </c>
      <c r="I504" s="59" t="s">
        <v>88</v>
      </c>
      <c r="J504" s="58">
        <v>217831744</v>
      </c>
      <c r="K504" s="58">
        <v>0.32142857142857101</v>
      </c>
      <c r="L504" s="58">
        <v>0.160714285714286</v>
      </c>
      <c r="M504" s="60">
        <v>0</v>
      </c>
      <c r="N504" s="60">
        <v>0</v>
      </c>
      <c r="O504" s="60">
        <v>0</v>
      </c>
      <c r="P504" s="60">
        <v>0</v>
      </c>
      <c r="Q504" s="60">
        <v>0</v>
      </c>
      <c r="R504" s="60">
        <v>0</v>
      </c>
      <c r="S504" s="60">
        <v>0</v>
      </c>
      <c r="T504" s="60">
        <v>0</v>
      </c>
      <c r="U504" s="60">
        <v>0</v>
      </c>
      <c r="V504" s="60">
        <v>0</v>
      </c>
      <c r="W504" s="59">
        <v>0</v>
      </c>
      <c r="X504" s="60">
        <v>0</v>
      </c>
      <c r="Y504" s="60">
        <v>0</v>
      </c>
      <c r="Z504" s="59">
        <f>SUM(M504:Y504)</f>
        <v>0</v>
      </c>
      <c r="AA504" s="59">
        <f>SUM(U504:X504)</f>
        <v>0</v>
      </c>
      <c r="AB504" t="s">
        <v>740</v>
      </c>
      <c r="AC504" s="59">
        <v>0</v>
      </c>
      <c r="AD504" s="58">
        <v>0</v>
      </c>
      <c r="AE504" s="58">
        <v>0</v>
      </c>
      <c r="AF504" s="58">
        <v>0</v>
      </c>
      <c r="AG504" s="58">
        <v>0</v>
      </c>
      <c r="AH504" s="59" t="s">
        <v>258</v>
      </c>
      <c r="AI504" s="58">
        <v>9</v>
      </c>
      <c r="AJ504" s="60"/>
      <c r="AK504" s="59" t="s">
        <v>309</v>
      </c>
      <c r="AL504" s="59">
        <f>IF(OR(NOT(ISBLANK(V504)),NOT(ISBLANK(W504)),NOT(ISBLANK(X504)),NOT(ISBLANK(Y504)),AD504=2,AD504=3),1,0)</f>
        <v>1</v>
      </c>
      <c r="AM504" s="59" t="s">
        <v>27</v>
      </c>
      <c r="AN504" s="59" t="s">
        <v>673</v>
      </c>
      <c r="AO504" s="58">
        <v>24</v>
      </c>
      <c r="AP504" s="59" t="s">
        <v>677</v>
      </c>
      <c r="AQ504" s="59" t="s">
        <v>679</v>
      </c>
      <c r="AR504" s="59" t="s">
        <v>27</v>
      </c>
      <c r="AS504" s="59" t="s">
        <v>27</v>
      </c>
      <c r="AT504" s="59" t="s">
        <v>27</v>
      </c>
      <c r="AU504" s="59" t="s">
        <v>27</v>
      </c>
      <c r="AV504" s="59" t="s">
        <v>27</v>
      </c>
      <c r="AW504" s="64"/>
      <c r="AX504" s="62" t="s">
        <v>747</v>
      </c>
      <c r="AY504" s="62">
        <v>10.003</v>
      </c>
      <c r="AZ504" s="62" t="str">
        <f>IF(Z504&gt;0,AY504/Z504,"")</f>
        <v/>
      </c>
      <c r="BA504" s="62">
        <f>IF(AY504&gt;0,Z504/AY504,"")</f>
        <v>0</v>
      </c>
      <c r="BB504" s="62">
        <v>5.3870000000000005</v>
      </c>
      <c r="BC504" s="62">
        <v>-49</v>
      </c>
      <c r="BE504" s="62"/>
      <c r="BF504" s="64"/>
      <c r="BG504" s="64"/>
      <c r="BH504" s="120">
        <v>4.8280000000000003</v>
      </c>
    </row>
    <row r="505" spans="1:60" ht="14.25" customHeight="1" x14ac:dyDescent="0.25">
      <c r="A505" s="58">
        <v>443</v>
      </c>
      <c r="B505" s="59" t="s">
        <v>78</v>
      </c>
      <c r="C505" s="59" t="s">
        <v>26</v>
      </c>
      <c r="D505" s="59" t="s">
        <v>46</v>
      </c>
      <c r="E505" s="59"/>
      <c r="F505" s="59" t="s">
        <v>32</v>
      </c>
      <c r="G505" s="58">
        <v>98</v>
      </c>
      <c r="H505" s="58">
        <v>9</v>
      </c>
      <c r="I505" s="59" t="s">
        <v>150</v>
      </c>
      <c r="J505" s="58">
        <v>82135906</v>
      </c>
      <c r="K505" s="58">
        <v>0.32142857142857101</v>
      </c>
      <c r="L505" s="58">
        <v>0.160714285714286</v>
      </c>
      <c r="M505" s="60">
        <v>0</v>
      </c>
      <c r="N505" s="60">
        <v>0</v>
      </c>
      <c r="O505" s="60">
        <v>0</v>
      </c>
      <c r="P505" s="60">
        <v>0</v>
      </c>
      <c r="Q505" s="60">
        <v>0</v>
      </c>
      <c r="R505" s="60">
        <v>0</v>
      </c>
      <c r="S505" s="60">
        <v>0</v>
      </c>
      <c r="T505" s="60">
        <v>0</v>
      </c>
      <c r="U505" s="60">
        <v>0</v>
      </c>
      <c r="V505" s="60">
        <v>0</v>
      </c>
      <c r="W505" s="59">
        <v>0</v>
      </c>
      <c r="X505" s="60">
        <v>0</v>
      </c>
      <c r="Y505" s="60">
        <v>0</v>
      </c>
      <c r="Z505" s="59">
        <f>SUM(M505:Y505)</f>
        <v>0</v>
      </c>
      <c r="AA505" s="59">
        <f>SUM(U505:X505)</f>
        <v>0</v>
      </c>
      <c r="AB505" t="s">
        <v>740</v>
      </c>
      <c r="AC505" s="59">
        <v>0</v>
      </c>
      <c r="AD505" s="58">
        <v>0</v>
      </c>
      <c r="AE505" s="58">
        <v>0</v>
      </c>
      <c r="AF505" s="58">
        <v>0</v>
      </c>
      <c r="AG505" s="58">
        <v>0</v>
      </c>
      <c r="AH505" s="59" t="s">
        <v>258</v>
      </c>
      <c r="AI505" s="58">
        <v>9</v>
      </c>
      <c r="AJ505" s="60"/>
      <c r="AK505" s="59" t="s">
        <v>309</v>
      </c>
      <c r="AL505" s="59">
        <f>IF(OR(NOT(ISBLANK(V505)),NOT(ISBLANK(W505)),NOT(ISBLANK(X505)),NOT(ISBLANK(Y505)),AD505=2,AD505=3),1,0)</f>
        <v>1</v>
      </c>
      <c r="AM505" s="59" t="s">
        <v>27</v>
      </c>
      <c r="AN505" s="59" t="s">
        <v>680</v>
      </c>
      <c r="AO505" s="58">
        <v>34</v>
      </c>
      <c r="AP505" s="59" t="s">
        <v>677</v>
      </c>
      <c r="AQ505" s="59" t="s">
        <v>712</v>
      </c>
      <c r="AR505" s="59" t="s">
        <v>27</v>
      </c>
      <c r="AS505" s="59" t="s">
        <v>713</v>
      </c>
      <c r="AT505" s="59" t="s">
        <v>27</v>
      </c>
      <c r="AU505" s="59" t="s">
        <v>27</v>
      </c>
      <c r="AV505" s="59" t="s">
        <v>27</v>
      </c>
      <c r="AW505" s="64"/>
      <c r="AX505" s="62" t="s">
        <v>748</v>
      </c>
      <c r="AY505" s="62">
        <v>9.01</v>
      </c>
      <c r="AZ505" s="62" t="str">
        <f>IF(Z505&gt;0,AY505/Z505,"")</f>
        <v/>
      </c>
      <c r="BA505" s="62">
        <f>IF(AY505&gt;0,Z505/AY505,"")</f>
        <v>0</v>
      </c>
      <c r="BB505" s="62">
        <v>5.7880000000000003</v>
      </c>
      <c r="BC505" s="62">
        <v>-49</v>
      </c>
      <c r="BE505" s="62"/>
      <c r="BF505" s="64"/>
      <c r="BG505" s="64"/>
      <c r="BH505" s="120">
        <v>3.5539999999999998</v>
      </c>
    </row>
    <row r="506" spans="1:60" ht="14.25" customHeight="1" x14ac:dyDescent="0.25">
      <c r="A506" s="58">
        <v>459</v>
      </c>
      <c r="B506" s="59" t="s">
        <v>78</v>
      </c>
      <c r="C506" s="59" t="s">
        <v>28</v>
      </c>
      <c r="D506" s="59" t="s">
        <v>46</v>
      </c>
      <c r="E506" s="59"/>
      <c r="F506" s="59" t="s">
        <v>32</v>
      </c>
      <c r="G506" s="58">
        <v>98</v>
      </c>
      <c r="H506" s="58">
        <v>9</v>
      </c>
      <c r="I506" s="59" t="s">
        <v>152</v>
      </c>
      <c r="J506" s="58">
        <v>792288984</v>
      </c>
      <c r="K506" s="58">
        <v>2</v>
      </c>
      <c r="L506" s="58">
        <v>1</v>
      </c>
      <c r="M506" s="58">
        <v>1</v>
      </c>
      <c r="N506" s="60">
        <v>0</v>
      </c>
      <c r="O506" s="60">
        <v>0</v>
      </c>
      <c r="P506" s="58">
        <v>4</v>
      </c>
      <c r="Q506" s="58">
        <v>3</v>
      </c>
      <c r="R506" s="58">
        <v>2</v>
      </c>
      <c r="S506" s="58">
        <v>3</v>
      </c>
      <c r="T506" s="58">
        <v>1</v>
      </c>
      <c r="U506" s="58">
        <v>1</v>
      </c>
      <c r="V506" s="60">
        <v>0</v>
      </c>
      <c r="W506" s="59">
        <v>0</v>
      </c>
      <c r="X506" s="60">
        <v>0</v>
      </c>
      <c r="Y506" s="58">
        <v>1</v>
      </c>
      <c r="Z506" s="59">
        <f>SUM(M506:Y506)</f>
        <v>16</v>
      </c>
      <c r="AA506" s="59">
        <f>SUM(U506:X506)</f>
        <v>1</v>
      </c>
      <c r="AB506" t="s">
        <v>824</v>
      </c>
      <c r="AC506" s="59">
        <v>0</v>
      </c>
      <c r="AD506" s="58">
        <v>4</v>
      </c>
      <c r="AE506" s="58">
        <v>1</v>
      </c>
      <c r="AF506" s="58">
        <v>0</v>
      </c>
      <c r="AG506" s="58">
        <v>7</v>
      </c>
      <c r="AH506" s="59" t="s">
        <v>258</v>
      </c>
      <c r="AI506" s="58">
        <v>9</v>
      </c>
      <c r="AJ506" s="60"/>
      <c r="AK506" s="59" t="s">
        <v>374</v>
      </c>
      <c r="AL506" s="59">
        <f>IF(OR(NOT(ISBLANK(V506)),NOT(ISBLANK(W506)),NOT(ISBLANK(X506)),NOT(ISBLANK(Y506)),AD506=2,AD506=3),1,0)</f>
        <v>1</v>
      </c>
      <c r="AM506" s="59" t="s">
        <v>27</v>
      </c>
      <c r="AN506" s="59" t="s">
        <v>673</v>
      </c>
      <c r="AO506" s="58">
        <v>23</v>
      </c>
      <c r="AP506" s="59" t="s">
        <v>677</v>
      </c>
      <c r="AQ506" s="59" t="s">
        <v>714</v>
      </c>
      <c r="AR506" s="59" t="s">
        <v>695</v>
      </c>
      <c r="AS506" s="59" t="s">
        <v>27</v>
      </c>
      <c r="AT506" s="59" t="s">
        <v>27</v>
      </c>
      <c r="AU506" s="59" t="s">
        <v>27</v>
      </c>
      <c r="AV506" s="59" t="s">
        <v>27</v>
      </c>
      <c r="AW506" s="64"/>
      <c r="AX506" s="62" t="s">
        <v>747</v>
      </c>
      <c r="AY506" s="62">
        <v>9.0060000000000002</v>
      </c>
      <c r="AZ506" s="62">
        <f>IF(Z506&gt;0,AY506/Z506,"")</f>
        <v>0.56287500000000001</v>
      </c>
      <c r="BA506" s="62">
        <f>IF(AY506&gt;0,Z506/AY506,"")</f>
        <v>1.7765933821896513</v>
      </c>
      <c r="BB506" s="62">
        <v>2.7650000000000001</v>
      </c>
      <c r="BC506" s="62">
        <v>147</v>
      </c>
      <c r="BD506">
        <v>5.1060487038491753E-2</v>
      </c>
      <c r="BE506" s="62"/>
      <c r="BF506" s="64"/>
      <c r="BG506" s="64"/>
      <c r="BH506">
        <v>2.0089999999999999</v>
      </c>
    </row>
    <row r="507" spans="1:60" ht="14.25" customHeight="1" x14ac:dyDescent="0.25">
      <c r="A507" s="58">
        <v>480</v>
      </c>
      <c r="B507" s="59" t="s">
        <v>78</v>
      </c>
      <c r="C507" s="59" t="s">
        <v>28</v>
      </c>
      <c r="D507" s="59" t="s">
        <v>46</v>
      </c>
      <c r="E507" s="59"/>
      <c r="F507" s="59" t="s">
        <v>32</v>
      </c>
      <c r="G507" s="58">
        <v>98</v>
      </c>
      <c r="H507" s="58">
        <v>9</v>
      </c>
      <c r="I507" s="59" t="s">
        <v>158</v>
      </c>
      <c r="J507" s="58">
        <v>927618937</v>
      </c>
      <c r="K507" s="58">
        <v>2</v>
      </c>
      <c r="L507" s="58">
        <v>1</v>
      </c>
      <c r="M507" s="58">
        <v>5</v>
      </c>
      <c r="N507" s="60">
        <v>0</v>
      </c>
      <c r="O507" s="60">
        <v>0</v>
      </c>
      <c r="P507" s="58">
        <v>10</v>
      </c>
      <c r="Q507" s="58">
        <v>5</v>
      </c>
      <c r="R507" s="58">
        <v>2</v>
      </c>
      <c r="S507" s="58">
        <v>5</v>
      </c>
      <c r="T507" s="58">
        <v>2</v>
      </c>
      <c r="U507" s="60">
        <v>0</v>
      </c>
      <c r="V507" s="58">
        <v>3</v>
      </c>
      <c r="W507" s="59">
        <v>0</v>
      </c>
      <c r="X507" s="58">
        <v>1</v>
      </c>
      <c r="Y507" s="58">
        <v>4</v>
      </c>
      <c r="Z507" s="59">
        <f>SUM(M507:Y507)</f>
        <v>37</v>
      </c>
      <c r="AA507" s="59">
        <f>SUM(U507:X507)</f>
        <v>4</v>
      </c>
      <c r="AB507" t="s">
        <v>824</v>
      </c>
      <c r="AC507" s="59">
        <v>0</v>
      </c>
      <c r="AD507" s="58">
        <v>4</v>
      </c>
      <c r="AE507" s="58">
        <v>2</v>
      </c>
      <c r="AF507" s="58">
        <v>0</v>
      </c>
      <c r="AG507" s="58">
        <v>7</v>
      </c>
      <c r="AH507" s="59" t="s">
        <v>258</v>
      </c>
      <c r="AI507" s="58">
        <v>9</v>
      </c>
      <c r="AJ507" s="60"/>
      <c r="AK507" s="59" t="s">
        <v>375</v>
      </c>
      <c r="AL507" s="59">
        <f>IF(OR(NOT(ISBLANK(V507)),NOT(ISBLANK(W507)),NOT(ISBLANK(X507)),NOT(ISBLANK(Y507)),AD507=2,AD507=3),1,0)</f>
        <v>1</v>
      </c>
      <c r="AM507" s="59" t="s">
        <v>27</v>
      </c>
      <c r="AN507" s="59" t="s">
        <v>673</v>
      </c>
      <c r="AO507" s="58">
        <v>25</v>
      </c>
      <c r="AP507" s="59" t="s">
        <v>677</v>
      </c>
      <c r="AQ507" s="59" t="s">
        <v>721</v>
      </c>
      <c r="AR507" s="59" t="s">
        <v>27</v>
      </c>
      <c r="AS507" s="59" t="s">
        <v>686</v>
      </c>
      <c r="AT507" s="59" t="s">
        <v>27</v>
      </c>
      <c r="AU507" s="59" t="s">
        <v>27</v>
      </c>
      <c r="AV507" s="59" t="s">
        <v>27</v>
      </c>
      <c r="AW507" s="64"/>
      <c r="AX507" s="62" t="s">
        <v>747</v>
      </c>
      <c r="AY507" s="62">
        <v>20.870999999999999</v>
      </c>
      <c r="AZ507" s="62">
        <f>IF(Z507&gt;0,AY507/Z507,"")</f>
        <v>0.56408108108108101</v>
      </c>
      <c r="BA507" s="62">
        <f>IF(AY507&gt;0,Z507/AY507,"")</f>
        <v>1.7727947870250589</v>
      </c>
      <c r="BB507" s="62">
        <v>7.8050000000000006</v>
      </c>
      <c r="BC507" s="62">
        <v>0</v>
      </c>
      <c r="BD507">
        <v>0.45371109337589782</v>
      </c>
      <c r="BE507" s="62"/>
      <c r="BF507" s="64"/>
      <c r="BG507" s="64"/>
      <c r="BH507">
        <v>7.2149999999999999</v>
      </c>
    </row>
    <row r="508" spans="1:60" ht="14.25" customHeight="1" x14ac:dyDescent="0.25">
      <c r="A508" s="58">
        <v>501</v>
      </c>
      <c r="B508" s="59" t="s">
        <v>78</v>
      </c>
      <c r="C508" s="59" t="s">
        <v>28</v>
      </c>
      <c r="D508" s="59" t="s">
        <v>46</v>
      </c>
      <c r="E508" s="59"/>
      <c r="F508" s="59" t="s">
        <v>32</v>
      </c>
      <c r="G508" s="58">
        <v>98</v>
      </c>
      <c r="H508" s="58">
        <v>9</v>
      </c>
      <c r="I508" s="59" t="s">
        <v>165</v>
      </c>
      <c r="J508" s="58">
        <v>1412134207</v>
      </c>
      <c r="K508" s="58">
        <v>2</v>
      </c>
      <c r="L508" s="58">
        <v>1</v>
      </c>
      <c r="M508" s="58">
        <v>1</v>
      </c>
      <c r="N508" s="60">
        <v>0</v>
      </c>
      <c r="O508" s="60">
        <v>0</v>
      </c>
      <c r="P508" s="58">
        <v>2</v>
      </c>
      <c r="Q508" s="58">
        <v>1</v>
      </c>
      <c r="R508" s="58">
        <v>2</v>
      </c>
      <c r="S508" s="58">
        <v>1</v>
      </c>
      <c r="T508" s="58">
        <v>1</v>
      </c>
      <c r="U508" s="58">
        <v>1</v>
      </c>
      <c r="V508" s="60">
        <v>0</v>
      </c>
      <c r="W508" s="59">
        <v>0</v>
      </c>
      <c r="X508" s="60">
        <v>0</v>
      </c>
      <c r="Y508" s="58">
        <v>1</v>
      </c>
      <c r="Z508" s="59">
        <f>SUM(M508:Y508)</f>
        <v>10</v>
      </c>
      <c r="AA508" s="59">
        <f>SUM(U508:X508)</f>
        <v>1</v>
      </c>
      <c r="AB508" t="s">
        <v>824</v>
      </c>
      <c r="AC508" s="59">
        <v>0</v>
      </c>
      <c r="AD508" s="58">
        <v>1</v>
      </c>
      <c r="AE508" s="58">
        <v>0</v>
      </c>
      <c r="AF508" s="58">
        <v>0</v>
      </c>
      <c r="AG508" s="58">
        <v>2</v>
      </c>
      <c r="AH508" s="59" t="s">
        <v>258</v>
      </c>
      <c r="AI508" s="58">
        <v>9</v>
      </c>
      <c r="AJ508" s="60"/>
      <c r="AK508" s="59" t="s">
        <v>376</v>
      </c>
      <c r="AL508" s="59">
        <f>IF(OR(NOT(ISBLANK(V508)),NOT(ISBLANK(W508)),NOT(ISBLANK(X508)),NOT(ISBLANK(Y508)),AD508=2,AD508=3),1,0)</f>
        <v>1</v>
      </c>
      <c r="AM508" s="59" t="s">
        <v>27</v>
      </c>
      <c r="AN508" s="59" t="s">
        <v>680</v>
      </c>
      <c r="AO508" s="58">
        <v>25</v>
      </c>
      <c r="AP508" s="59" t="s">
        <v>677</v>
      </c>
      <c r="AQ508" s="59" t="s">
        <v>705</v>
      </c>
      <c r="AR508" s="59" t="s">
        <v>27</v>
      </c>
      <c r="AS508" s="59" t="s">
        <v>27</v>
      </c>
      <c r="AT508" s="59" t="s">
        <v>27</v>
      </c>
      <c r="AU508" s="59" t="s">
        <v>27</v>
      </c>
      <c r="AV508" s="59" t="s">
        <v>27</v>
      </c>
      <c r="AW508" s="64"/>
      <c r="AX508" s="62" t="s">
        <v>747</v>
      </c>
      <c r="AY508" s="62">
        <v>9.0039999999999996</v>
      </c>
      <c r="AZ508" s="62">
        <f>IF(Z508&gt;0,AY508/Z508,"")</f>
        <v>0.90039999999999998</v>
      </c>
      <c r="BA508" s="62">
        <f>IF(AY508&gt;0,Z508/AY508,"")</f>
        <v>1.1106175033318526</v>
      </c>
      <c r="BB508" s="62">
        <v>6.2220000000000004</v>
      </c>
      <c r="BC508" s="62">
        <v>50</v>
      </c>
      <c r="BD508">
        <v>3.4545454545454546E-2</v>
      </c>
      <c r="BE508" s="62"/>
      <c r="BF508" s="64"/>
      <c r="BG508" s="64"/>
      <c r="BH508">
        <v>3.919</v>
      </c>
    </row>
    <row r="509" spans="1:60" ht="14.25" customHeight="1" x14ac:dyDescent="0.25">
      <c r="A509" s="58">
        <v>521</v>
      </c>
      <c r="B509" s="59" t="s">
        <v>78</v>
      </c>
      <c r="C509" s="59" t="s">
        <v>28</v>
      </c>
      <c r="D509" s="59" t="s">
        <v>46</v>
      </c>
      <c r="E509" s="59"/>
      <c r="F509" s="59" t="s">
        <v>32</v>
      </c>
      <c r="G509" s="58">
        <v>98</v>
      </c>
      <c r="H509" s="58">
        <v>9</v>
      </c>
      <c r="I509" s="59" t="s">
        <v>169</v>
      </c>
      <c r="J509" s="58">
        <v>178114327</v>
      </c>
      <c r="K509" s="58">
        <v>0.5</v>
      </c>
      <c r="L509" s="58">
        <v>0.25</v>
      </c>
      <c r="M509" s="60">
        <v>0</v>
      </c>
      <c r="N509" s="60">
        <v>0</v>
      </c>
      <c r="O509" s="60">
        <v>0</v>
      </c>
      <c r="P509" s="60">
        <v>0</v>
      </c>
      <c r="Q509" s="60">
        <v>0</v>
      </c>
      <c r="R509" s="60">
        <v>0</v>
      </c>
      <c r="S509" s="60">
        <v>0</v>
      </c>
      <c r="T509" s="60">
        <v>0</v>
      </c>
      <c r="U509" s="60">
        <v>0</v>
      </c>
      <c r="V509" s="60">
        <v>0</v>
      </c>
      <c r="W509" s="59">
        <v>0</v>
      </c>
      <c r="X509" s="60">
        <v>0</v>
      </c>
      <c r="Y509" s="60">
        <v>0</v>
      </c>
      <c r="Z509" s="59">
        <f>SUM(M509:Y509)</f>
        <v>0</v>
      </c>
      <c r="AA509" s="59">
        <f>SUM(U509:X509)</f>
        <v>0</v>
      </c>
      <c r="AB509" t="s">
        <v>740</v>
      </c>
      <c r="AC509" s="59">
        <v>0</v>
      </c>
      <c r="AD509" s="58">
        <v>0</v>
      </c>
      <c r="AE509" s="58">
        <v>0</v>
      </c>
      <c r="AF509" s="58">
        <v>0</v>
      </c>
      <c r="AG509" s="58">
        <v>0</v>
      </c>
      <c r="AH509" s="59" t="s">
        <v>258</v>
      </c>
      <c r="AI509" s="58">
        <v>9</v>
      </c>
      <c r="AJ509" s="60"/>
      <c r="AK509" s="59" t="s">
        <v>377</v>
      </c>
      <c r="AL509" s="59">
        <f>IF(OR(NOT(ISBLANK(V509)),NOT(ISBLANK(W509)),NOT(ISBLANK(X509)),NOT(ISBLANK(Y509)),AD509=2,AD509=3),1,0)</f>
        <v>1</v>
      </c>
      <c r="AM509" s="59" t="s">
        <v>27</v>
      </c>
      <c r="AN509" s="59" t="s">
        <v>680</v>
      </c>
      <c r="AO509" s="58">
        <v>31</v>
      </c>
      <c r="AP509" s="59" t="s">
        <v>677</v>
      </c>
      <c r="AQ509" s="59" t="s">
        <v>694</v>
      </c>
      <c r="AR509" s="59" t="s">
        <v>27</v>
      </c>
      <c r="AS509" s="59" t="s">
        <v>27</v>
      </c>
      <c r="AT509" s="59" t="s">
        <v>692</v>
      </c>
      <c r="AU509" s="59" t="s">
        <v>27</v>
      </c>
      <c r="AV509" s="59" t="s">
        <v>27</v>
      </c>
      <c r="AW509" s="64"/>
      <c r="AX509" s="62" t="s">
        <v>746</v>
      </c>
      <c r="AY509" s="62">
        <v>9</v>
      </c>
      <c r="AZ509" s="62" t="str">
        <f>IF(Z509&gt;0,AY509/Z509,"")</f>
        <v/>
      </c>
      <c r="BA509" s="62">
        <f>IF(AY509&gt;0,Z509/AY509,"")</f>
        <v>0</v>
      </c>
      <c r="BB509" s="62">
        <v>7.0090000000000003</v>
      </c>
      <c r="BC509" s="62">
        <v>0</v>
      </c>
      <c r="BE509" s="62" t="s">
        <v>780</v>
      </c>
      <c r="BF509" s="62">
        <v>1</v>
      </c>
      <c r="BG509" s="62">
        <v>1</v>
      </c>
      <c r="BH509">
        <v>6.0330000000000004</v>
      </c>
    </row>
    <row r="510" spans="1:60" ht="14.25" customHeight="1" x14ac:dyDescent="0.25">
      <c r="A510" s="58">
        <v>537</v>
      </c>
      <c r="B510" s="59" t="s">
        <v>78</v>
      </c>
      <c r="C510" s="59" t="s">
        <v>28</v>
      </c>
      <c r="D510" s="59" t="s">
        <v>46</v>
      </c>
      <c r="E510" s="59"/>
      <c r="F510" s="59" t="s">
        <v>32</v>
      </c>
      <c r="G510" s="58">
        <v>98</v>
      </c>
      <c r="H510" s="58">
        <v>9</v>
      </c>
      <c r="I510" s="59" t="s">
        <v>171</v>
      </c>
      <c r="J510" s="58">
        <v>8518124088</v>
      </c>
      <c r="K510" s="58">
        <v>2</v>
      </c>
      <c r="L510" s="58">
        <v>1</v>
      </c>
      <c r="M510" s="60">
        <v>0</v>
      </c>
      <c r="N510" s="60">
        <v>0</v>
      </c>
      <c r="O510" s="60">
        <v>0</v>
      </c>
      <c r="P510" s="60">
        <v>0</v>
      </c>
      <c r="Q510" s="60">
        <v>0</v>
      </c>
      <c r="R510" s="60">
        <v>0</v>
      </c>
      <c r="S510" s="60">
        <v>0</v>
      </c>
      <c r="T510" s="60">
        <v>0</v>
      </c>
      <c r="U510" s="60">
        <v>0</v>
      </c>
      <c r="V510" s="60">
        <v>0</v>
      </c>
      <c r="W510" s="59">
        <v>0</v>
      </c>
      <c r="X510" s="60">
        <v>0</v>
      </c>
      <c r="Y510" s="60">
        <v>0</v>
      </c>
      <c r="Z510" s="59">
        <f>SUM(M510:Y510)</f>
        <v>0</v>
      </c>
      <c r="AA510" s="59">
        <f>SUM(U510:X510)</f>
        <v>0</v>
      </c>
      <c r="AB510" t="s">
        <v>824</v>
      </c>
      <c r="AC510" s="61">
        <v>3</v>
      </c>
      <c r="AD510" s="58">
        <v>0</v>
      </c>
      <c r="AE510" s="58">
        <v>0</v>
      </c>
      <c r="AF510" s="58">
        <v>0</v>
      </c>
      <c r="AG510" s="58">
        <v>0</v>
      </c>
      <c r="AH510" s="59" t="s">
        <v>258</v>
      </c>
      <c r="AI510" s="58">
        <v>9</v>
      </c>
      <c r="AJ510" s="60"/>
      <c r="AK510" s="59" t="s">
        <v>305</v>
      </c>
      <c r="AL510" s="59">
        <f>IF(OR(NOT(ISBLANK(V510)),NOT(ISBLANK(W510)),NOT(ISBLANK(X510)),NOT(ISBLANK(Y510)),AD510=2,AD510=3),1,0)</f>
        <v>1</v>
      </c>
      <c r="AM510" s="59" t="s">
        <v>27</v>
      </c>
      <c r="AN510" s="59" t="s">
        <v>680</v>
      </c>
      <c r="AO510" s="58">
        <v>25</v>
      </c>
      <c r="AP510" s="59" t="s">
        <v>677</v>
      </c>
      <c r="AQ510" s="59" t="s">
        <v>725</v>
      </c>
      <c r="AR510" s="59" t="s">
        <v>27</v>
      </c>
      <c r="AS510" s="59" t="s">
        <v>726</v>
      </c>
      <c r="AT510" s="59" t="s">
        <v>27</v>
      </c>
      <c r="AU510" s="59" t="s">
        <v>27</v>
      </c>
      <c r="AV510" s="59" t="s">
        <v>27</v>
      </c>
      <c r="AW510" s="64"/>
      <c r="AX510" s="62" t="s">
        <v>748</v>
      </c>
      <c r="AY510" s="62">
        <v>1.8440000000000001</v>
      </c>
      <c r="AZ510" s="62" t="str">
        <f>IF(Z510&gt;0,AY510/Z510,"")</f>
        <v/>
      </c>
      <c r="BA510" s="62">
        <f>IF(AY510&gt;0,Z510/AY510,"")</f>
        <v>0</v>
      </c>
      <c r="BB510" s="62">
        <v>1.3169999999999999</v>
      </c>
      <c r="BC510" s="62" t="s">
        <v>774</v>
      </c>
      <c r="BE510" s="62"/>
      <c r="BF510" s="64"/>
      <c r="BG510" s="64"/>
      <c r="BH510">
        <v>1.3170000000000002</v>
      </c>
    </row>
    <row r="511" spans="1:60" ht="14.25" customHeight="1" x14ac:dyDescent="0.25">
      <c r="A511" s="58">
        <v>553</v>
      </c>
      <c r="B511" s="59" t="s">
        <v>78</v>
      </c>
      <c r="C511" s="59" t="s">
        <v>26</v>
      </c>
      <c r="D511" s="59" t="s">
        <v>46</v>
      </c>
      <c r="E511" s="59"/>
      <c r="F511" s="59" t="s">
        <v>32</v>
      </c>
      <c r="G511" s="58">
        <v>98</v>
      </c>
      <c r="H511" s="58">
        <v>9</v>
      </c>
      <c r="I511" s="59" t="s">
        <v>172</v>
      </c>
      <c r="J511" s="58">
        <v>8517821164</v>
      </c>
      <c r="K511" s="58">
        <v>0.214285714285714</v>
      </c>
      <c r="L511" s="58">
        <v>0.107142857142857</v>
      </c>
      <c r="M511" s="58">
        <v>2</v>
      </c>
      <c r="N511" s="60">
        <v>0</v>
      </c>
      <c r="O511" s="60">
        <v>0</v>
      </c>
      <c r="P511" s="58">
        <v>3</v>
      </c>
      <c r="Q511" s="58">
        <v>1</v>
      </c>
      <c r="R511" s="58">
        <v>1</v>
      </c>
      <c r="S511" s="58">
        <v>1</v>
      </c>
      <c r="T511" s="58">
        <v>1</v>
      </c>
      <c r="U511" s="60">
        <v>0</v>
      </c>
      <c r="V511" s="58">
        <v>1.5</v>
      </c>
      <c r="W511" s="59">
        <v>0</v>
      </c>
      <c r="X511" s="58">
        <v>0.5</v>
      </c>
      <c r="Y511" s="58">
        <v>2</v>
      </c>
      <c r="Z511" s="59">
        <f>SUM(M511:Y511)</f>
        <v>13</v>
      </c>
      <c r="AA511" s="59">
        <f>SUM(U511:X511)</f>
        <v>2</v>
      </c>
      <c r="AB511" t="s">
        <v>740</v>
      </c>
      <c r="AC511" s="59">
        <v>0</v>
      </c>
      <c r="AD511" s="58">
        <v>0</v>
      </c>
      <c r="AE511" s="58">
        <v>1</v>
      </c>
      <c r="AF511" s="58">
        <v>0</v>
      </c>
      <c r="AG511" s="58">
        <v>2</v>
      </c>
      <c r="AH511" s="59" t="s">
        <v>258</v>
      </c>
      <c r="AI511" s="58">
        <v>9</v>
      </c>
      <c r="AJ511" s="60"/>
      <c r="AK511" s="59" t="s">
        <v>378</v>
      </c>
      <c r="AL511" s="59">
        <f>IF(OR(NOT(ISBLANK(V511)),NOT(ISBLANK(W511)),NOT(ISBLANK(X511)),NOT(ISBLANK(Y511)),AD511=2,AD511=3),1,0)</f>
        <v>1</v>
      </c>
      <c r="AM511" s="59" t="s">
        <v>27</v>
      </c>
      <c r="AN511" s="59" t="s">
        <v>680</v>
      </c>
      <c r="AO511" s="58">
        <v>29</v>
      </c>
      <c r="AP511" s="59" t="s">
        <v>674</v>
      </c>
      <c r="AQ511" s="59" t="s">
        <v>691</v>
      </c>
      <c r="AR511" s="59" t="s">
        <v>695</v>
      </c>
      <c r="AS511" s="59" t="s">
        <v>727</v>
      </c>
      <c r="AT511" s="59" t="s">
        <v>27</v>
      </c>
      <c r="AU511" s="59" t="s">
        <v>27</v>
      </c>
      <c r="AV511" s="59" t="s">
        <v>27</v>
      </c>
      <c r="AW511" s="64"/>
      <c r="AX511" s="62" t="s">
        <v>748</v>
      </c>
      <c r="AY511" s="62">
        <v>6.9539999999999997</v>
      </c>
      <c r="AZ511" s="62">
        <f>IF(Z511&gt;0,AY511/Z511,"")</f>
        <v>0.53492307692307695</v>
      </c>
      <c r="BA511" s="62">
        <f>IF(AY511&gt;0,Z511/AY511,"")</f>
        <v>1.8694276675294794</v>
      </c>
      <c r="BB511" s="62">
        <v>6.2039999999999997</v>
      </c>
      <c r="BC511" s="62">
        <v>147</v>
      </c>
      <c r="BD511">
        <v>0.70621468926553677</v>
      </c>
      <c r="BE511" s="62"/>
      <c r="BF511" s="64"/>
      <c r="BG511" s="64"/>
      <c r="BH511">
        <v>6.2039999999999997</v>
      </c>
    </row>
    <row r="512" spans="1:60" ht="14.25" customHeight="1" x14ac:dyDescent="0.25">
      <c r="A512" s="58">
        <v>569</v>
      </c>
      <c r="B512" s="59" t="s">
        <v>78</v>
      </c>
      <c r="C512" s="59" t="s">
        <v>28</v>
      </c>
      <c r="D512" s="59" t="s">
        <v>46</v>
      </c>
      <c r="E512" s="59"/>
      <c r="F512" s="59" t="s">
        <v>32</v>
      </c>
      <c r="G512" s="58">
        <v>98</v>
      </c>
      <c r="H512" s="58">
        <v>9</v>
      </c>
      <c r="I512" s="59" t="s">
        <v>173</v>
      </c>
      <c r="J512" s="58">
        <v>79215167188</v>
      </c>
      <c r="K512" s="58">
        <v>0.5</v>
      </c>
      <c r="L512" s="58">
        <v>0.25</v>
      </c>
      <c r="M512" s="60">
        <v>0</v>
      </c>
      <c r="N512" s="60">
        <v>0</v>
      </c>
      <c r="O512" s="60">
        <v>0</v>
      </c>
      <c r="P512" s="60">
        <v>0</v>
      </c>
      <c r="Q512" s="60">
        <v>0</v>
      </c>
      <c r="R512" s="60">
        <v>0</v>
      </c>
      <c r="S512" s="60">
        <v>0</v>
      </c>
      <c r="T512" s="60">
        <v>0</v>
      </c>
      <c r="U512" s="60">
        <v>0</v>
      </c>
      <c r="V512" s="60">
        <v>0</v>
      </c>
      <c r="W512" s="59">
        <v>0</v>
      </c>
      <c r="X512" s="60">
        <v>0</v>
      </c>
      <c r="Y512" s="60">
        <v>0</v>
      </c>
      <c r="Z512" s="59">
        <f>SUM(M512:Y512)</f>
        <v>0</v>
      </c>
      <c r="AA512" s="59">
        <f>SUM(U512:X512)</f>
        <v>0</v>
      </c>
      <c r="AB512" t="s">
        <v>740</v>
      </c>
      <c r="AC512" s="59">
        <v>0</v>
      </c>
      <c r="AD512" s="58">
        <v>0</v>
      </c>
      <c r="AE512" s="58">
        <v>0</v>
      </c>
      <c r="AF512" s="58">
        <v>0</v>
      </c>
      <c r="AG512" s="58">
        <v>0</v>
      </c>
      <c r="AH512" s="59" t="s">
        <v>258</v>
      </c>
      <c r="AI512" s="58">
        <v>9</v>
      </c>
      <c r="AJ512" s="60"/>
      <c r="AK512" s="59" t="s">
        <v>379</v>
      </c>
      <c r="AL512" s="59">
        <f>IF(OR(NOT(ISBLANK(V512)),NOT(ISBLANK(W512)),NOT(ISBLANK(X512)),NOT(ISBLANK(Y512)),AD512=2,AD512=3),1,0)</f>
        <v>1</v>
      </c>
      <c r="AM512" s="59" t="s">
        <v>27</v>
      </c>
      <c r="AN512" s="59" t="s">
        <v>673</v>
      </c>
      <c r="AO512" s="58">
        <v>18</v>
      </c>
      <c r="AP512" s="59" t="s">
        <v>677</v>
      </c>
      <c r="AQ512" s="59" t="s">
        <v>728</v>
      </c>
      <c r="AR512" s="59" t="s">
        <v>27</v>
      </c>
      <c r="AS512" s="59" t="s">
        <v>686</v>
      </c>
      <c r="AT512" s="59" t="s">
        <v>27</v>
      </c>
      <c r="AU512" s="59" t="s">
        <v>27</v>
      </c>
      <c r="AV512" s="59" t="s">
        <v>27</v>
      </c>
      <c r="AW512" s="64"/>
      <c r="AX512" s="62" t="s">
        <v>747</v>
      </c>
      <c r="AY512" s="62">
        <v>9.0009999999999994</v>
      </c>
      <c r="AZ512" s="62" t="str">
        <f>IF(Z512&gt;0,AY512/Z512,"")</f>
        <v/>
      </c>
      <c r="BA512" s="62">
        <f>IF(AY512&gt;0,Z512/AY512,"")</f>
        <v>0</v>
      </c>
      <c r="BB512" s="62">
        <v>8.0500000000000007</v>
      </c>
      <c r="BC512" s="62">
        <v>0</v>
      </c>
      <c r="BE512" s="62" t="s">
        <v>780</v>
      </c>
      <c r="BF512" s="62">
        <v>1</v>
      </c>
      <c r="BG512" s="62">
        <v>1</v>
      </c>
      <c r="BH512">
        <v>7.28</v>
      </c>
    </row>
    <row r="513" spans="1:60" ht="14.25" customHeight="1" x14ac:dyDescent="0.25">
      <c r="A513" s="58">
        <v>11</v>
      </c>
      <c r="B513" s="59" t="s">
        <v>78</v>
      </c>
      <c r="C513" s="59" t="s">
        <v>28</v>
      </c>
      <c r="D513" s="59" t="s">
        <v>47</v>
      </c>
      <c r="E513" s="59"/>
      <c r="F513" s="59" t="s">
        <v>30</v>
      </c>
      <c r="G513" s="58">
        <v>4</v>
      </c>
      <c r="H513" s="58">
        <v>8</v>
      </c>
      <c r="I513" s="59" t="s">
        <v>92</v>
      </c>
      <c r="J513" s="58">
        <v>9165180138</v>
      </c>
      <c r="K513" s="58">
        <v>0</v>
      </c>
      <c r="L513" s="58">
        <v>0</v>
      </c>
      <c r="M513" s="58">
        <v>2</v>
      </c>
      <c r="N513" s="60">
        <v>0</v>
      </c>
      <c r="O513" s="58">
        <v>8</v>
      </c>
      <c r="P513" s="58">
        <v>18</v>
      </c>
      <c r="Q513" s="58">
        <v>15</v>
      </c>
      <c r="R513" s="60">
        <v>0</v>
      </c>
      <c r="S513" s="58">
        <v>15</v>
      </c>
      <c r="T513" s="58">
        <v>1</v>
      </c>
      <c r="U513" s="58">
        <v>1</v>
      </c>
      <c r="V513" s="58">
        <v>4</v>
      </c>
      <c r="W513" s="59">
        <v>0</v>
      </c>
      <c r="X513" s="58">
        <v>1</v>
      </c>
      <c r="Y513" s="58">
        <v>6</v>
      </c>
      <c r="Z513" s="59">
        <f>SUM(M513:Y513)</f>
        <v>71</v>
      </c>
      <c r="AA513" s="59">
        <f>SUM(U513:X513)</f>
        <v>6</v>
      </c>
      <c r="AC513" s="59">
        <v>0</v>
      </c>
      <c r="AD513" s="58">
        <v>15</v>
      </c>
      <c r="AE513" s="58">
        <v>19</v>
      </c>
      <c r="AF513" s="58">
        <v>0</v>
      </c>
      <c r="AG513" s="58">
        <v>50</v>
      </c>
      <c r="AH513" s="59" t="s">
        <v>228</v>
      </c>
      <c r="AI513" s="58">
        <v>2</v>
      </c>
      <c r="AJ513" s="60"/>
      <c r="AK513" s="59" t="s">
        <v>471</v>
      </c>
      <c r="AL513" s="59">
        <f>IF(OR(NOT(ISBLANK(V513)),NOT(ISBLANK(W513)),NOT(ISBLANK(X513)),NOT(ISBLANK(Y513)),AD513=2,AD513=3),1,0)</f>
        <v>1</v>
      </c>
      <c r="AM513" s="59" t="s">
        <v>27</v>
      </c>
      <c r="AN513" s="59" t="s">
        <v>680</v>
      </c>
      <c r="AO513" s="58">
        <v>24</v>
      </c>
      <c r="AP513" s="59" t="s">
        <v>677</v>
      </c>
      <c r="AQ513" s="59" t="s">
        <v>679</v>
      </c>
      <c r="AR513" s="59" t="s">
        <v>27</v>
      </c>
      <c r="AS513" s="59" t="s">
        <v>681</v>
      </c>
      <c r="AT513" s="59" t="s">
        <v>27</v>
      </c>
      <c r="AU513" s="59" t="s">
        <v>27</v>
      </c>
      <c r="AV513" s="59" t="s">
        <v>27</v>
      </c>
      <c r="AW513" s="64"/>
      <c r="AX513" s="62" t="s">
        <v>747</v>
      </c>
      <c r="AY513" s="62">
        <v>7.9329999999999998</v>
      </c>
      <c r="AZ513" s="62">
        <f>IF(Z513&gt;0,AY513/Z513,"")</f>
        <v>0.11173239436619718</v>
      </c>
      <c r="BA513" s="62">
        <f>IF(AY513&gt;0,Z513/AY513,"")</f>
        <v>8.9499558804991803</v>
      </c>
      <c r="BB513" s="62"/>
      <c r="BC513" s="62">
        <v>16</v>
      </c>
      <c r="BD513">
        <v>0.69351495410127328</v>
      </c>
      <c r="BE513" s="62"/>
      <c r="BF513" s="64"/>
      <c r="BG513" s="64"/>
      <c r="BH513" s="120"/>
    </row>
    <row r="514" spans="1:60" ht="14.25" customHeight="1" x14ac:dyDescent="0.25">
      <c r="A514" s="58">
        <v>32</v>
      </c>
      <c r="B514" s="59" t="s">
        <v>78</v>
      </c>
      <c r="C514" s="59" t="s">
        <v>28</v>
      </c>
      <c r="D514" s="59" t="s">
        <v>47</v>
      </c>
      <c r="E514" s="59"/>
      <c r="F514" s="59" t="s">
        <v>30</v>
      </c>
      <c r="G514" s="58">
        <v>4</v>
      </c>
      <c r="H514" s="58">
        <v>8</v>
      </c>
      <c r="I514" s="59" t="s">
        <v>98</v>
      </c>
      <c r="J514" s="58">
        <v>871611960</v>
      </c>
      <c r="K514" s="58">
        <v>2.7692307692307701</v>
      </c>
      <c r="L514" s="58">
        <v>0.27692307692307699</v>
      </c>
      <c r="M514" s="60">
        <v>0</v>
      </c>
      <c r="N514" s="60">
        <v>0</v>
      </c>
      <c r="O514" s="60">
        <v>0</v>
      </c>
      <c r="P514" s="60">
        <v>0</v>
      </c>
      <c r="Q514" s="60">
        <v>0</v>
      </c>
      <c r="R514" s="60">
        <v>0</v>
      </c>
      <c r="S514" s="60">
        <v>0</v>
      </c>
      <c r="T514" s="60">
        <v>0</v>
      </c>
      <c r="U514" s="60">
        <v>0</v>
      </c>
      <c r="V514" s="60">
        <v>0</v>
      </c>
      <c r="W514" s="59">
        <v>0</v>
      </c>
      <c r="X514" s="60">
        <v>0</v>
      </c>
      <c r="Y514" s="60">
        <v>0</v>
      </c>
      <c r="Z514" s="59">
        <f>SUM(M514:Y514)</f>
        <v>0</v>
      </c>
      <c r="AA514" s="59">
        <f>SUM(U514:X514)</f>
        <v>0</v>
      </c>
      <c r="AB514" t="s">
        <v>89</v>
      </c>
      <c r="AC514" s="61">
        <v>3</v>
      </c>
      <c r="AD514" s="58">
        <v>0</v>
      </c>
      <c r="AE514" s="58">
        <v>0</v>
      </c>
      <c r="AF514" s="58">
        <v>0</v>
      </c>
      <c r="AG514" s="58">
        <v>0</v>
      </c>
      <c r="AH514" s="59" t="s">
        <v>381</v>
      </c>
      <c r="AI514" s="58">
        <v>16</v>
      </c>
      <c r="AJ514" s="60"/>
      <c r="AK514" s="59" t="s">
        <v>472</v>
      </c>
      <c r="AL514" s="59">
        <f>IF(OR(NOT(ISBLANK(V514)),NOT(ISBLANK(W514)),NOT(ISBLANK(X514)),NOT(ISBLANK(Y514)),AD514=2,AD514=3),1,0)</f>
        <v>1</v>
      </c>
      <c r="AM514" s="59" t="s">
        <v>27</v>
      </c>
      <c r="AN514" s="59" t="s">
        <v>673</v>
      </c>
      <c r="AO514" s="58">
        <v>28</v>
      </c>
      <c r="AP514" s="59" t="s">
        <v>677</v>
      </c>
      <c r="AQ514" s="59" t="s">
        <v>685</v>
      </c>
      <c r="AR514" s="59" t="s">
        <v>27</v>
      </c>
      <c r="AS514" s="59" t="s">
        <v>686</v>
      </c>
      <c r="AT514" s="59" t="s">
        <v>27</v>
      </c>
      <c r="AU514" s="59" t="s">
        <v>27</v>
      </c>
      <c r="AV514" s="59" t="s">
        <v>27</v>
      </c>
      <c r="AW514" s="64"/>
      <c r="AX514" s="62" t="s">
        <v>747</v>
      </c>
      <c r="AY514" s="62">
        <v>1.7630000000000001</v>
      </c>
      <c r="AZ514" s="62" t="str">
        <f>IF(Z514&gt;0,AY514/Z514,"")</f>
        <v/>
      </c>
      <c r="BA514" s="62">
        <f>IF(AY514&gt;0,Z514/AY514,"")</f>
        <v>0</v>
      </c>
      <c r="BB514" s="62">
        <v>1.29</v>
      </c>
      <c r="BC514" s="62"/>
      <c r="BE514" s="62" t="s">
        <v>781</v>
      </c>
      <c r="BF514" s="62">
        <v>1</v>
      </c>
      <c r="BG514" s="62">
        <v>1</v>
      </c>
      <c r="BH514" s="120">
        <v>0.52200000000000002</v>
      </c>
    </row>
    <row r="515" spans="1:60" ht="14.25" customHeight="1" x14ac:dyDescent="0.25">
      <c r="A515" s="58">
        <v>48</v>
      </c>
      <c r="B515" s="59" t="s">
        <v>78</v>
      </c>
      <c r="C515" s="59" t="s">
        <v>28</v>
      </c>
      <c r="D515" s="59" t="s">
        <v>47</v>
      </c>
      <c r="E515" s="59"/>
      <c r="F515" s="59" t="s">
        <v>30</v>
      </c>
      <c r="G515" s="58">
        <v>4</v>
      </c>
      <c r="H515" s="58">
        <v>8</v>
      </c>
      <c r="I515" s="59" t="s">
        <v>101</v>
      </c>
      <c r="J515" s="58">
        <v>17888851</v>
      </c>
      <c r="K515" s="58">
        <v>2.9230769230769198</v>
      </c>
      <c r="L515" s="58">
        <v>0.29230769230769199</v>
      </c>
      <c r="M515" s="58">
        <v>1</v>
      </c>
      <c r="N515" s="60">
        <v>0</v>
      </c>
      <c r="O515" s="60">
        <v>0</v>
      </c>
      <c r="P515" s="58">
        <v>1</v>
      </c>
      <c r="Q515" s="60">
        <v>0</v>
      </c>
      <c r="R515" s="58">
        <v>1</v>
      </c>
      <c r="S515" s="60">
        <v>0</v>
      </c>
      <c r="T515" s="58">
        <v>1</v>
      </c>
      <c r="U515" s="60">
        <v>0</v>
      </c>
      <c r="V515" s="60">
        <v>0</v>
      </c>
      <c r="W515" s="59">
        <v>0</v>
      </c>
      <c r="X515" s="60">
        <v>0</v>
      </c>
      <c r="Y515" s="60">
        <v>0</v>
      </c>
      <c r="Z515" s="59">
        <f>SUM(M515:Y515)</f>
        <v>4</v>
      </c>
      <c r="AA515" s="59">
        <f>SUM(U515:X515)</f>
        <v>0</v>
      </c>
      <c r="AB515" t="s">
        <v>782</v>
      </c>
      <c r="AC515" s="61">
        <v>3</v>
      </c>
      <c r="AD515" s="58">
        <v>2</v>
      </c>
      <c r="AE515" s="58">
        <v>1</v>
      </c>
      <c r="AF515" s="58">
        <v>0</v>
      </c>
      <c r="AG515" s="58">
        <v>4</v>
      </c>
      <c r="AH515" s="59" t="s">
        <v>381</v>
      </c>
      <c r="AI515" s="58">
        <v>16</v>
      </c>
      <c r="AJ515" s="60"/>
      <c r="AK515" s="59" t="s">
        <v>473</v>
      </c>
      <c r="AL515" s="59">
        <f>IF(OR(NOT(ISBLANK(V515)),NOT(ISBLANK(W515)),NOT(ISBLANK(X515)),NOT(ISBLANK(Y515)),AD515=2,AD515=3),1,0)</f>
        <v>1</v>
      </c>
      <c r="AM515" s="59" t="s">
        <v>27</v>
      </c>
      <c r="AN515" s="59" t="s">
        <v>680</v>
      </c>
      <c r="AO515" s="58">
        <v>30</v>
      </c>
      <c r="AP515" s="59" t="s">
        <v>674</v>
      </c>
      <c r="AQ515" s="59" t="s">
        <v>687</v>
      </c>
      <c r="AR515" s="59" t="s">
        <v>27</v>
      </c>
      <c r="AS515" s="59" t="s">
        <v>688</v>
      </c>
      <c r="AT515" s="59" t="s">
        <v>27</v>
      </c>
      <c r="AU515" s="59" t="s">
        <v>27</v>
      </c>
      <c r="AV515" s="59" t="s">
        <v>27</v>
      </c>
      <c r="AW515" s="64"/>
      <c r="AX515" s="62" t="s">
        <v>748</v>
      </c>
      <c r="AY515" s="62">
        <v>2.681</v>
      </c>
      <c r="AZ515" s="62">
        <f>IF(Z515&gt;0,AY515/Z515,"")</f>
        <v>0.67025000000000001</v>
      </c>
      <c r="BA515" s="62">
        <f>IF(AY515&gt;0,Z515/AY515,"")</f>
        <v>1.4919806042521446</v>
      </c>
      <c r="BB515" s="62">
        <v>2.371</v>
      </c>
      <c r="BC515" s="62">
        <v>16</v>
      </c>
      <c r="BD515">
        <v>0</v>
      </c>
      <c r="BE515" s="62" t="s">
        <v>782</v>
      </c>
      <c r="BF515" s="62">
        <v>1</v>
      </c>
      <c r="BG515" s="64"/>
      <c r="BH515" s="120">
        <v>2.371</v>
      </c>
    </row>
    <row r="516" spans="1:60" ht="14.25" customHeight="1" x14ac:dyDescent="0.25">
      <c r="A516" s="58">
        <v>64</v>
      </c>
      <c r="B516" s="59" t="s">
        <v>78</v>
      </c>
      <c r="C516" s="59" t="s">
        <v>28</v>
      </c>
      <c r="D516" s="59" t="s">
        <v>47</v>
      </c>
      <c r="E516" s="59"/>
      <c r="F516" s="59" t="s">
        <v>30</v>
      </c>
      <c r="G516" s="58">
        <v>4</v>
      </c>
      <c r="H516" s="58">
        <v>8</v>
      </c>
      <c r="I516" s="59" t="s">
        <v>104</v>
      </c>
      <c r="J516" s="58">
        <v>134766397</v>
      </c>
      <c r="K516" s="58">
        <v>2.7692307692307701</v>
      </c>
      <c r="L516" s="58">
        <v>0.27692307692307699</v>
      </c>
      <c r="M516" s="60">
        <v>0</v>
      </c>
      <c r="N516" s="60">
        <v>0</v>
      </c>
      <c r="O516" s="60">
        <v>0</v>
      </c>
      <c r="P516" s="60">
        <v>0</v>
      </c>
      <c r="Q516" s="60">
        <v>0</v>
      </c>
      <c r="R516" s="60">
        <v>0</v>
      </c>
      <c r="S516" s="60">
        <v>0</v>
      </c>
      <c r="T516" s="60">
        <v>0</v>
      </c>
      <c r="U516" s="60">
        <v>0</v>
      </c>
      <c r="V516" s="60">
        <v>0</v>
      </c>
      <c r="W516" s="59">
        <v>0</v>
      </c>
      <c r="X516" s="60">
        <v>0</v>
      </c>
      <c r="Y516" s="60">
        <v>0</v>
      </c>
      <c r="Z516" s="59">
        <f>SUM(M516:Y516)</f>
        <v>0</v>
      </c>
      <c r="AA516" s="59">
        <f>SUM(U516:X516)</f>
        <v>0</v>
      </c>
      <c r="AB516" t="s">
        <v>89</v>
      </c>
      <c r="AC516" s="61">
        <v>3</v>
      </c>
      <c r="AD516" s="58">
        <v>0</v>
      </c>
      <c r="AE516" s="58">
        <v>0</v>
      </c>
      <c r="AF516" s="58">
        <v>0</v>
      </c>
      <c r="AG516" s="58">
        <v>0</v>
      </c>
      <c r="AH516" s="59" t="s">
        <v>381</v>
      </c>
      <c r="AI516" s="58">
        <v>16</v>
      </c>
      <c r="AJ516" s="60"/>
      <c r="AK516" s="59" t="s">
        <v>474</v>
      </c>
      <c r="AL516" s="59">
        <f>IF(OR(NOT(ISBLANK(V516)),NOT(ISBLANK(W516)),NOT(ISBLANK(X516)),NOT(ISBLANK(Y516)),AD516=2,AD516=3),1,0)</f>
        <v>1</v>
      </c>
      <c r="AM516" s="59" t="s">
        <v>27</v>
      </c>
      <c r="AN516" s="59" t="s">
        <v>673</v>
      </c>
      <c r="AO516" s="58">
        <v>20</v>
      </c>
      <c r="AP516" s="59" t="s">
        <v>674</v>
      </c>
      <c r="AQ516" s="59" t="s">
        <v>689</v>
      </c>
      <c r="AR516" s="59" t="s">
        <v>27</v>
      </c>
      <c r="AS516" s="59" t="s">
        <v>27</v>
      </c>
      <c r="AT516" s="59" t="s">
        <v>27</v>
      </c>
      <c r="AU516" s="59" t="s">
        <v>27</v>
      </c>
      <c r="AV516" s="59" t="s">
        <v>27</v>
      </c>
      <c r="AW516" s="64"/>
      <c r="AX516" s="62" t="s">
        <v>747</v>
      </c>
      <c r="AY516" s="62">
        <v>4.5819999999999999</v>
      </c>
      <c r="AZ516" s="62" t="str">
        <f>IF(Z516&gt;0,AY516/Z516,"")</f>
        <v/>
      </c>
      <c r="BA516" s="62">
        <f>IF(AY516&gt;0,Z516/AY516,"")</f>
        <v>0</v>
      </c>
      <c r="BB516" s="62">
        <v>3.6760000000000002</v>
      </c>
      <c r="BC516" s="62">
        <v>53</v>
      </c>
      <c r="BE516" s="62"/>
      <c r="BF516" s="64"/>
      <c r="BG516" s="64"/>
      <c r="BH516" s="120">
        <v>3.6760000000000002</v>
      </c>
    </row>
    <row r="517" spans="1:60" ht="14.25" customHeight="1" x14ac:dyDescent="0.25">
      <c r="A517" s="58">
        <v>87</v>
      </c>
      <c r="B517" s="59" t="s">
        <v>78</v>
      </c>
      <c r="C517" s="59" t="s">
        <v>26</v>
      </c>
      <c r="D517" s="59" t="s">
        <v>47</v>
      </c>
      <c r="E517" s="59"/>
      <c r="F517" s="59" t="s">
        <v>30</v>
      </c>
      <c r="G517" s="58">
        <v>4</v>
      </c>
      <c r="H517" s="58">
        <v>8</v>
      </c>
      <c r="I517" s="59" t="s">
        <v>106</v>
      </c>
      <c r="J517" s="58">
        <v>90153375</v>
      </c>
      <c r="K517" s="58">
        <v>5.4285714285714297</v>
      </c>
      <c r="L517" s="58">
        <v>0.54285714285714304</v>
      </c>
      <c r="M517" s="58">
        <v>2</v>
      </c>
      <c r="N517" s="60">
        <v>0</v>
      </c>
      <c r="O517" s="60">
        <v>0</v>
      </c>
      <c r="P517" s="58">
        <v>3</v>
      </c>
      <c r="Q517" s="58">
        <v>1</v>
      </c>
      <c r="R517" s="58">
        <v>1</v>
      </c>
      <c r="S517" s="58">
        <v>1</v>
      </c>
      <c r="T517" s="58">
        <v>1</v>
      </c>
      <c r="U517" s="60">
        <v>0</v>
      </c>
      <c r="V517" s="58">
        <v>1</v>
      </c>
      <c r="W517" s="59">
        <v>0</v>
      </c>
      <c r="X517" s="60">
        <v>0</v>
      </c>
      <c r="Y517" s="58">
        <v>1</v>
      </c>
      <c r="Z517" s="59">
        <f>SUM(M517:Y517)</f>
        <v>11</v>
      </c>
      <c r="AA517" s="59">
        <f>SUM(U517:X517)</f>
        <v>1</v>
      </c>
      <c r="AB517" t="s">
        <v>782</v>
      </c>
      <c r="AC517" s="59">
        <v>0</v>
      </c>
      <c r="AD517" s="58">
        <v>2</v>
      </c>
      <c r="AE517" s="58">
        <v>1</v>
      </c>
      <c r="AF517" s="58">
        <v>0</v>
      </c>
      <c r="AG517" s="58">
        <v>5</v>
      </c>
      <c r="AH517" s="59" t="s">
        <v>381</v>
      </c>
      <c r="AI517" s="58">
        <v>16</v>
      </c>
      <c r="AJ517" s="60"/>
      <c r="AK517" s="59" t="s">
        <v>475</v>
      </c>
      <c r="AL517" s="59">
        <f>IF(OR(NOT(ISBLANK(V517)),NOT(ISBLANK(W517)),NOT(ISBLANK(X517)),NOT(ISBLANK(Y517)),AD517=2,AD517=3),1,0)</f>
        <v>1</v>
      </c>
      <c r="AM517" s="59" t="s">
        <v>27</v>
      </c>
      <c r="AN517" s="59" t="s">
        <v>673</v>
      </c>
      <c r="AO517" s="58">
        <v>18</v>
      </c>
      <c r="AP517" s="59" t="s">
        <v>677</v>
      </c>
      <c r="AQ517" s="59" t="s">
        <v>690</v>
      </c>
      <c r="AR517" s="59" t="s">
        <v>27</v>
      </c>
      <c r="AS517" s="59" t="s">
        <v>27</v>
      </c>
      <c r="AT517" s="59" t="s">
        <v>27</v>
      </c>
      <c r="AU517" s="59" t="s">
        <v>27</v>
      </c>
      <c r="AV517" s="59" t="s">
        <v>27</v>
      </c>
      <c r="AW517" s="64"/>
      <c r="AX517" s="62" t="s">
        <v>747</v>
      </c>
      <c r="AY517" s="62">
        <v>6.4030000000000005</v>
      </c>
      <c r="AZ517" s="62">
        <f>IF(Z517&gt;0,AY517/Z517,"")</f>
        <v>0.5820909090909091</v>
      </c>
      <c r="BA517" s="62">
        <f>IF(AY517&gt;0,Z517/AY517,"")</f>
        <v>1.7179447134155863</v>
      </c>
      <c r="BB517" s="62">
        <v>5.5949999999999998</v>
      </c>
      <c r="BC517" s="62">
        <v>16</v>
      </c>
      <c r="BD517">
        <v>0.92771084337349397</v>
      </c>
      <c r="BE517" s="62" t="s">
        <v>782</v>
      </c>
      <c r="BF517" s="62">
        <v>1</v>
      </c>
      <c r="BG517" s="64"/>
      <c r="BH517" s="120">
        <v>5.5950000000000006</v>
      </c>
    </row>
    <row r="518" spans="1:60" ht="14.25" customHeight="1" x14ac:dyDescent="0.25">
      <c r="A518" s="58">
        <v>114</v>
      </c>
      <c r="B518" s="59" t="s">
        <v>78</v>
      </c>
      <c r="C518" s="59" t="s">
        <v>28</v>
      </c>
      <c r="D518" s="59" t="s">
        <v>47</v>
      </c>
      <c r="E518" s="59"/>
      <c r="F518" s="59" t="s">
        <v>30</v>
      </c>
      <c r="G518" s="58">
        <v>4</v>
      </c>
      <c r="H518" s="58">
        <v>8</v>
      </c>
      <c r="I518" s="59" t="s">
        <v>114</v>
      </c>
      <c r="J518" s="58">
        <v>17888853</v>
      </c>
      <c r="K518" s="58">
        <v>2.9230769230769198</v>
      </c>
      <c r="L518" s="58">
        <v>0.29230769230769199</v>
      </c>
      <c r="M518" s="60">
        <v>0</v>
      </c>
      <c r="N518" s="60">
        <v>0</v>
      </c>
      <c r="O518" s="60">
        <v>0</v>
      </c>
      <c r="P518" s="60">
        <v>0</v>
      </c>
      <c r="Q518" s="60">
        <v>0</v>
      </c>
      <c r="R518" s="60">
        <v>0</v>
      </c>
      <c r="S518" s="60">
        <v>0</v>
      </c>
      <c r="T518" s="60">
        <v>0</v>
      </c>
      <c r="U518" s="60">
        <v>0</v>
      </c>
      <c r="V518" s="60">
        <v>0</v>
      </c>
      <c r="W518" s="59">
        <v>0</v>
      </c>
      <c r="X518" s="60">
        <v>0</v>
      </c>
      <c r="Y518" s="60">
        <v>0</v>
      </c>
      <c r="Z518" s="59">
        <f>SUM(M518:Y518)</f>
        <v>0</v>
      </c>
      <c r="AA518" s="59">
        <f>SUM(U518:X518)</f>
        <v>0</v>
      </c>
      <c r="AB518" t="s">
        <v>782</v>
      </c>
      <c r="AC518" s="61">
        <v>3</v>
      </c>
      <c r="AD518" s="58">
        <v>0</v>
      </c>
      <c r="AE518" s="58">
        <v>0</v>
      </c>
      <c r="AF518" s="58">
        <v>0</v>
      </c>
      <c r="AG518" s="58">
        <v>0</v>
      </c>
      <c r="AH518" s="59" t="s">
        <v>381</v>
      </c>
      <c r="AI518" s="58">
        <v>16</v>
      </c>
      <c r="AJ518" s="60"/>
      <c r="AK518" s="59" t="s">
        <v>174</v>
      </c>
      <c r="AL518" s="59">
        <f>IF(OR(NOT(ISBLANK(V518)),NOT(ISBLANK(W518)),NOT(ISBLANK(X518)),NOT(ISBLANK(Y518)),AD518=2,AD518=3),1,0)</f>
        <v>1</v>
      </c>
      <c r="AM518" s="59" t="s">
        <v>27</v>
      </c>
      <c r="AN518" s="59" t="s">
        <v>680</v>
      </c>
      <c r="AO518" s="58">
        <v>30</v>
      </c>
      <c r="AP518" s="59" t="s">
        <v>674</v>
      </c>
      <c r="AQ518" s="59" t="s">
        <v>687</v>
      </c>
      <c r="AR518" s="59" t="s">
        <v>27</v>
      </c>
      <c r="AS518" s="59" t="s">
        <v>688</v>
      </c>
      <c r="AT518" s="59" t="s">
        <v>27</v>
      </c>
      <c r="AU518" s="59" t="s">
        <v>27</v>
      </c>
      <c r="AV518" s="59" t="s">
        <v>27</v>
      </c>
      <c r="AW518" s="64"/>
      <c r="AX518" s="62" t="s">
        <v>748</v>
      </c>
      <c r="AY518" s="62">
        <v>2.339</v>
      </c>
      <c r="AZ518" s="62" t="str">
        <f>IF(Z518&gt;0,AY518/Z518,"")</f>
        <v/>
      </c>
      <c r="BA518" s="62">
        <f>IF(AY518&gt;0,Z518/AY518,"")</f>
        <v>0</v>
      </c>
      <c r="BB518" s="62">
        <v>2.0190000000000001</v>
      </c>
      <c r="BC518" s="62">
        <v>16</v>
      </c>
      <c r="BE518" s="62" t="s">
        <v>782</v>
      </c>
      <c r="BF518" s="62">
        <v>1</v>
      </c>
      <c r="BG518" s="64"/>
      <c r="BH518" s="120">
        <v>2.0189999999999997</v>
      </c>
    </row>
    <row r="519" spans="1:60" ht="14.25" customHeight="1" x14ac:dyDescent="0.25">
      <c r="A519" s="58">
        <v>132</v>
      </c>
      <c r="B519" s="59" t="s">
        <v>78</v>
      </c>
      <c r="C519" s="59" t="s">
        <v>26</v>
      </c>
      <c r="D519" s="59" t="s">
        <v>47</v>
      </c>
      <c r="E519" s="59"/>
      <c r="F519" s="59" t="s">
        <v>30</v>
      </c>
      <c r="G519" s="58">
        <v>4</v>
      </c>
      <c r="H519" s="58">
        <v>8</v>
      </c>
      <c r="I519" s="59" t="s">
        <v>111</v>
      </c>
      <c r="J519" s="58">
        <v>134763219</v>
      </c>
      <c r="K519" s="58">
        <v>0</v>
      </c>
      <c r="L519" s="58">
        <v>0</v>
      </c>
      <c r="M519" s="58">
        <v>12</v>
      </c>
      <c r="N519" s="60">
        <v>0</v>
      </c>
      <c r="O519" s="58">
        <v>5</v>
      </c>
      <c r="P519" s="58">
        <v>20</v>
      </c>
      <c r="Q519" s="58">
        <v>8</v>
      </c>
      <c r="R519" s="60">
        <v>0</v>
      </c>
      <c r="S519" s="58">
        <v>8</v>
      </c>
      <c r="T519" s="58">
        <v>1</v>
      </c>
      <c r="U519" s="58">
        <v>4</v>
      </c>
      <c r="V519" s="58">
        <v>2.5</v>
      </c>
      <c r="W519" s="61">
        <v>1</v>
      </c>
      <c r="X519" s="58">
        <v>1.5</v>
      </c>
      <c r="Y519" s="58">
        <v>9</v>
      </c>
      <c r="Z519" s="59">
        <f>SUM(M519:Y519)</f>
        <v>72</v>
      </c>
      <c r="AA519" s="59">
        <f>SUM(U519:X519)</f>
        <v>9</v>
      </c>
      <c r="AC519" s="59">
        <v>0</v>
      </c>
      <c r="AD519" s="58">
        <v>5</v>
      </c>
      <c r="AE519" s="58">
        <v>5</v>
      </c>
      <c r="AF519" s="58">
        <v>1</v>
      </c>
      <c r="AG519" s="58">
        <v>23</v>
      </c>
      <c r="AH519" s="59" t="s">
        <v>476</v>
      </c>
      <c r="AI519" s="58">
        <v>6</v>
      </c>
      <c r="AJ519" s="60"/>
      <c r="AK519" s="59" t="s">
        <v>477</v>
      </c>
      <c r="AL519" s="59">
        <f>IF(OR(NOT(ISBLANK(V519)),NOT(ISBLANK(W519)),NOT(ISBLANK(X519)),NOT(ISBLANK(Y519)),AD519=2,AD519=3),1,0)</f>
        <v>1</v>
      </c>
      <c r="AM519" s="59" t="s">
        <v>27</v>
      </c>
      <c r="AN519" s="59" t="s">
        <v>673</v>
      </c>
      <c r="AO519" s="58">
        <v>23</v>
      </c>
      <c r="AP519" s="59" t="s">
        <v>677</v>
      </c>
      <c r="AQ519" s="59" t="s">
        <v>691</v>
      </c>
      <c r="AR519" s="59" t="s">
        <v>27</v>
      </c>
      <c r="AS519" s="59" t="s">
        <v>27</v>
      </c>
      <c r="AT519" s="59" t="s">
        <v>27</v>
      </c>
      <c r="AU519" s="59" t="s">
        <v>27</v>
      </c>
      <c r="AV519" s="59" t="s">
        <v>27</v>
      </c>
      <c r="AW519" s="64"/>
      <c r="AX519" s="62" t="s">
        <v>747</v>
      </c>
      <c r="AY519" s="62">
        <v>8.0020000000000007</v>
      </c>
      <c r="AZ519" s="62">
        <f>IF(Z519&gt;0,AY519/Z519,"")</f>
        <v>0.1111388888888889</v>
      </c>
      <c r="BA519" s="62">
        <f>IF(AY519&gt;0,Z519/AY519,"")</f>
        <v>8.9977505623594087</v>
      </c>
      <c r="BB519" s="62"/>
      <c r="BC519" s="62">
        <v>24</v>
      </c>
      <c r="BD519">
        <v>0.91151640136624346</v>
      </c>
      <c r="BE519" s="62"/>
      <c r="BF519" s="64"/>
      <c r="BG519" s="64"/>
      <c r="BH519" s="120"/>
    </row>
    <row r="520" spans="1:60" ht="14.25" customHeight="1" x14ac:dyDescent="0.25">
      <c r="A520" s="58">
        <v>142</v>
      </c>
      <c r="B520" s="59" t="s">
        <v>78</v>
      </c>
      <c r="C520" s="59" t="s">
        <v>26</v>
      </c>
      <c r="D520" s="59" t="s">
        <v>47</v>
      </c>
      <c r="E520" s="59"/>
      <c r="F520" s="59" t="s">
        <v>30</v>
      </c>
      <c r="G520" s="58">
        <v>4</v>
      </c>
      <c r="H520" s="58">
        <v>8</v>
      </c>
      <c r="I520" s="59" t="s">
        <v>118</v>
      </c>
      <c r="J520" s="58">
        <v>10238105208</v>
      </c>
      <c r="K520" s="58">
        <v>0</v>
      </c>
      <c r="L520" s="58">
        <v>0</v>
      </c>
      <c r="M520" s="58">
        <v>2</v>
      </c>
      <c r="N520" s="60">
        <v>0</v>
      </c>
      <c r="O520" s="60">
        <v>0</v>
      </c>
      <c r="P520" s="58">
        <v>4</v>
      </c>
      <c r="Q520" s="58">
        <v>2</v>
      </c>
      <c r="R520" s="60">
        <v>0</v>
      </c>
      <c r="S520" s="58">
        <v>2</v>
      </c>
      <c r="T520" s="58">
        <v>1</v>
      </c>
      <c r="U520" s="58">
        <v>1</v>
      </c>
      <c r="V520" s="58">
        <v>0.5</v>
      </c>
      <c r="W520" s="59">
        <v>0</v>
      </c>
      <c r="X520" s="58">
        <v>0.5</v>
      </c>
      <c r="Y520" s="58">
        <v>2</v>
      </c>
      <c r="Z520" s="59">
        <f>SUM(M520:Y520)</f>
        <v>15</v>
      </c>
      <c r="AA520" s="59">
        <f>SUM(U520:X520)</f>
        <v>2</v>
      </c>
      <c r="AC520" s="61">
        <v>2</v>
      </c>
      <c r="AD520" s="58">
        <v>4</v>
      </c>
      <c r="AE520" s="58">
        <v>3</v>
      </c>
      <c r="AF520" s="58">
        <v>2</v>
      </c>
      <c r="AG520" s="58">
        <v>14</v>
      </c>
      <c r="AH520" s="59" t="s">
        <v>478</v>
      </c>
      <c r="AI520" s="58">
        <v>15</v>
      </c>
      <c r="AJ520" s="60"/>
      <c r="AK520" s="59" t="s">
        <v>479</v>
      </c>
      <c r="AL520" s="59">
        <f>IF(OR(NOT(ISBLANK(V520)),NOT(ISBLANK(W520)),NOT(ISBLANK(X520)),NOT(ISBLANK(Y520)),AD520=2,AD520=3),1,0)</f>
        <v>1</v>
      </c>
      <c r="AM520" s="59" t="s">
        <v>27</v>
      </c>
      <c r="AN520" s="59" t="s">
        <v>673</v>
      </c>
      <c r="AO520" s="58">
        <v>29</v>
      </c>
      <c r="AP520" s="59" t="s">
        <v>677</v>
      </c>
      <c r="AQ520" s="59" t="s">
        <v>691</v>
      </c>
      <c r="AR520" s="59" t="s">
        <v>27</v>
      </c>
      <c r="AS520" s="59" t="s">
        <v>27</v>
      </c>
      <c r="AT520" s="59" t="s">
        <v>692</v>
      </c>
      <c r="AU520" s="59" t="s">
        <v>27</v>
      </c>
      <c r="AV520" s="59" t="s">
        <v>27</v>
      </c>
      <c r="AW520" s="64"/>
      <c r="AX520" s="62" t="s">
        <v>746</v>
      </c>
      <c r="AY520" s="62">
        <v>5.0140000000000002</v>
      </c>
      <c r="AZ520" s="62">
        <f>IF(Z520&gt;0,AY520/Z520,"")</f>
        <v>0.33426666666666666</v>
      </c>
      <c r="BA520" s="62">
        <f>IF(AY520&gt;0,Z520/AY520,"")</f>
        <v>2.9916234543278817</v>
      </c>
      <c r="BB520" s="62"/>
      <c r="BC520" s="62">
        <v>24</v>
      </c>
      <c r="BD520">
        <v>0.53886925795053009</v>
      </c>
      <c r="BE520" s="62"/>
      <c r="BF520" s="64"/>
      <c r="BG520" s="64"/>
      <c r="BH520" s="120"/>
    </row>
    <row r="521" spans="1:60" ht="14.25" customHeight="1" x14ac:dyDescent="0.25">
      <c r="A521" s="58">
        <v>161</v>
      </c>
      <c r="B521" s="59" t="s">
        <v>78</v>
      </c>
      <c r="C521" s="59" t="s">
        <v>26</v>
      </c>
      <c r="D521" s="59" t="s">
        <v>47</v>
      </c>
      <c r="E521" s="59"/>
      <c r="F521" s="59" t="s">
        <v>30</v>
      </c>
      <c r="G521" s="58">
        <v>4</v>
      </c>
      <c r="H521" s="58">
        <v>8</v>
      </c>
      <c r="I521" s="59" t="s">
        <v>121</v>
      </c>
      <c r="J521" s="58">
        <v>8870124178</v>
      </c>
      <c r="K521" s="58">
        <v>0</v>
      </c>
      <c r="L521" s="58">
        <v>0</v>
      </c>
      <c r="M521" s="60">
        <v>0</v>
      </c>
      <c r="N521" s="60">
        <v>0</v>
      </c>
      <c r="O521" s="60">
        <v>0</v>
      </c>
      <c r="P521" s="60">
        <v>0</v>
      </c>
      <c r="Q521" s="60">
        <v>0</v>
      </c>
      <c r="R521" s="60">
        <v>0</v>
      </c>
      <c r="S521" s="60">
        <v>0</v>
      </c>
      <c r="T521" s="60">
        <v>0</v>
      </c>
      <c r="U521" s="60">
        <v>0</v>
      </c>
      <c r="V521" s="60">
        <v>0</v>
      </c>
      <c r="W521" s="59">
        <v>0</v>
      </c>
      <c r="X521" s="60">
        <v>0</v>
      </c>
      <c r="Y521" s="60">
        <v>0</v>
      </c>
      <c r="Z521" s="59">
        <f>SUM(M521:Y521)</f>
        <v>0</v>
      </c>
      <c r="AA521" s="59">
        <f>SUM(U521:X521)</f>
        <v>0</v>
      </c>
      <c r="AC521" s="61">
        <v>2</v>
      </c>
      <c r="AD521" s="58">
        <v>0</v>
      </c>
      <c r="AE521" s="58">
        <v>0</v>
      </c>
      <c r="AF521" s="58">
        <v>0</v>
      </c>
      <c r="AG521" s="58">
        <v>1</v>
      </c>
      <c r="AH521" s="59" t="s">
        <v>381</v>
      </c>
      <c r="AI521" s="58">
        <v>16</v>
      </c>
      <c r="AJ521" s="60"/>
      <c r="AK521" s="59" t="s">
        <v>27</v>
      </c>
      <c r="AL521" s="59">
        <f>IF(OR(NOT(ISBLANK(V521)),NOT(ISBLANK(W521)),NOT(ISBLANK(X521)),NOT(ISBLANK(Y521)),AD521=2,AD521=3),1,0)</f>
        <v>1</v>
      </c>
      <c r="AM521" s="59" t="s">
        <v>27</v>
      </c>
      <c r="AN521" s="59" t="s">
        <v>673</v>
      </c>
      <c r="AO521" s="58">
        <v>21</v>
      </c>
      <c r="AP521" s="59" t="s">
        <v>677</v>
      </c>
      <c r="AQ521" s="59" t="s">
        <v>693</v>
      </c>
      <c r="AR521" s="59" t="s">
        <v>27</v>
      </c>
      <c r="AS521" s="59" t="s">
        <v>27</v>
      </c>
      <c r="AT521" s="59" t="s">
        <v>27</v>
      </c>
      <c r="AU521" s="59" t="s">
        <v>27</v>
      </c>
      <c r="AV521" s="59" t="s">
        <v>27</v>
      </c>
      <c r="AW521" s="64"/>
      <c r="AX521" s="62" t="s">
        <v>747</v>
      </c>
      <c r="AY521" s="62">
        <v>3.4430000000000001</v>
      </c>
      <c r="AZ521" s="62" t="str">
        <f>IF(Z521&gt;0,AY521/Z521,"")</f>
        <v/>
      </c>
      <c r="BA521" s="62">
        <f>IF(AY521&gt;0,Z521/AY521,"")</f>
        <v>0</v>
      </c>
      <c r="BB521" s="62"/>
      <c r="BC521" s="62">
        <v>0</v>
      </c>
      <c r="BE521" s="62"/>
      <c r="BF521" s="64"/>
      <c r="BG521" s="64"/>
      <c r="BH521" s="120"/>
    </row>
    <row r="522" spans="1:60" ht="14.25" customHeight="1" x14ac:dyDescent="0.25">
      <c r="A522" s="58">
        <v>177</v>
      </c>
      <c r="B522" s="59" t="s">
        <v>78</v>
      </c>
      <c r="C522" s="59" t="s">
        <v>28</v>
      </c>
      <c r="D522" s="59" t="s">
        <v>47</v>
      </c>
      <c r="E522" s="59"/>
      <c r="F522" s="59" t="s">
        <v>30</v>
      </c>
      <c r="G522" s="58">
        <v>4</v>
      </c>
      <c r="H522" s="58">
        <v>8</v>
      </c>
      <c r="I522" s="59" t="s">
        <v>122</v>
      </c>
      <c r="J522" s="58">
        <v>10184154</v>
      </c>
      <c r="K522" s="58">
        <v>2.6923076923076898</v>
      </c>
      <c r="L522" s="58">
        <v>0.269230769230769</v>
      </c>
      <c r="M522" s="58">
        <v>1</v>
      </c>
      <c r="N522" s="60">
        <v>0</v>
      </c>
      <c r="O522" s="60">
        <v>0</v>
      </c>
      <c r="P522" s="58">
        <v>2</v>
      </c>
      <c r="Q522" s="58">
        <v>1</v>
      </c>
      <c r="R522" s="58">
        <v>3</v>
      </c>
      <c r="S522" s="58">
        <v>1</v>
      </c>
      <c r="T522" s="58">
        <v>1</v>
      </c>
      <c r="U522" s="60">
        <v>0</v>
      </c>
      <c r="V522" s="60">
        <v>0</v>
      </c>
      <c r="W522" s="61">
        <v>1</v>
      </c>
      <c r="X522" s="60">
        <v>0</v>
      </c>
      <c r="Y522" s="58">
        <v>1</v>
      </c>
      <c r="Z522" s="59">
        <f>SUM(M522:Y522)</f>
        <v>11</v>
      </c>
      <c r="AA522" s="59">
        <f>SUM(U522:X522)</f>
        <v>1</v>
      </c>
      <c r="AB522" t="s">
        <v>740</v>
      </c>
      <c r="AC522" s="59">
        <v>0</v>
      </c>
      <c r="AD522" s="58">
        <v>0</v>
      </c>
      <c r="AE522" s="58">
        <v>0</v>
      </c>
      <c r="AF522" s="58">
        <v>0</v>
      </c>
      <c r="AG522" s="58">
        <v>1</v>
      </c>
      <c r="AH522" s="59" t="s">
        <v>381</v>
      </c>
      <c r="AI522" s="58">
        <v>16</v>
      </c>
      <c r="AJ522" s="60"/>
      <c r="AK522" s="59" t="s">
        <v>480</v>
      </c>
      <c r="AL522" s="59">
        <f>IF(OR(NOT(ISBLANK(V522)),NOT(ISBLANK(W522)),NOT(ISBLANK(X522)),NOT(ISBLANK(Y522)),AD522=2,AD522=3),1,0)</f>
        <v>1</v>
      </c>
      <c r="AM522" s="59" t="s">
        <v>27</v>
      </c>
      <c r="AN522" s="59" t="s">
        <v>680</v>
      </c>
      <c r="AO522" s="58">
        <v>25</v>
      </c>
      <c r="AP522" s="59" t="s">
        <v>677</v>
      </c>
      <c r="AQ522" s="59" t="s">
        <v>694</v>
      </c>
      <c r="AR522" s="59" t="s">
        <v>27</v>
      </c>
      <c r="AS522" s="59" t="s">
        <v>27</v>
      </c>
      <c r="AT522" s="59" t="s">
        <v>692</v>
      </c>
      <c r="AU522" s="59" t="s">
        <v>27</v>
      </c>
      <c r="AV522" s="59" t="s">
        <v>27</v>
      </c>
      <c r="AW522" s="64"/>
      <c r="AX522" s="62" t="s">
        <v>746</v>
      </c>
      <c r="AY522" s="62">
        <v>5.5460000000000003</v>
      </c>
      <c r="AZ522" s="62">
        <f>IF(Z522&gt;0,AY522/Z522,"")</f>
        <v>0.50418181818181818</v>
      </c>
      <c r="BA522" s="62">
        <f>IF(AY522&gt;0,Z522/AY522,"")</f>
        <v>1.9834114677244861</v>
      </c>
      <c r="BB522" s="62">
        <v>4.9610000000000003</v>
      </c>
      <c r="BC522" s="62">
        <v>16</v>
      </c>
      <c r="BD522">
        <v>0.46483180428134557</v>
      </c>
      <c r="BE522" s="62"/>
      <c r="BF522" s="64"/>
      <c r="BG522" s="64"/>
      <c r="BH522" s="120">
        <v>3.754</v>
      </c>
    </row>
    <row r="523" spans="1:60" ht="14.25" customHeight="1" x14ac:dyDescent="0.25">
      <c r="A523" s="58">
        <v>193</v>
      </c>
      <c r="B523" s="59" t="s">
        <v>78</v>
      </c>
      <c r="C523" s="59" t="s">
        <v>26</v>
      </c>
      <c r="D523" s="59" t="s">
        <v>47</v>
      </c>
      <c r="E523" s="59"/>
      <c r="F523" s="59" t="s">
        <v>30</v>
      </c>
      <c r="G523" s="58">
        <v>4</v>
      </c>
      <c r="H523" s="58">
        <v>8</v>
      </c>
      <c r="I523" s="59" t="s">
        <v>124</v>
      </c>
      <c r="J523" s="58">
        <v>1391113645</v>
      </c>
      <c r="K523" s="58">
        <v>5.5</v>
      </c>
      <c r="L523" s="58">
        <v>0.55000000000000004</v>
      </c>
      <c r="M523" s="58">
        <v>1</v>
      </c>
      <c r="N523" s="60">
        <v>0</v>
      </c>
      <c r="O523" s="60">
        <v>0</v>
      </c>
      <c r="P523" s="58">
        <v>2</v>
      </c>
      <c r="Q523" s="58">
        <v>1</v>
      </c>
      <c r="R523" s="58">
        <v>2</v>
      </c>
      <c r="S523" s="58">
        <v>1</v>
      </c>
      <c r="T523" s="58">
        <v>1</v>
      </c>
      <c r="U523" s="60">
        <v>0</v>
      </c>
      <c r="V523" s="58">
        <v>1</v>
      </c>
      <c r="W523" s="59">
        <v>0</v>
      </c>
      <c r="X523" s="58">
        <v>1</v>
      </c>
      <c r="Y523" s="58">
        <v>2</v>
      </c>
      <c r="Z523" s="59">
        <f>SUM(M523:Y523)</f>
        <v>12</v>
      </c>
      <c r="AA523" s="59">
        <f>SUM(U523:X523)</f>
        <v>2</v>
      </c>
      <c r="AB523" t="s">
        <v>781</v>
      </c>
      <c r="AC523" s="59">
        <v>0</v>
      </c>
      <c r="AD523" s="58">
        <v>3</v>
      </c>
      <c r="AE523" s="58">
        <v>1</v>
      </c>
      <c r="AF523" s="58">
        <v>1</v>
      </c>
      <c r="AG523" s="58">
        <v>6</v>
      </c>
      <c r="AH523" s="59" t="s">
        <v>381</v>
      </c>
      <c r="AI523" s="58">
        <v>16</v>
      </c>
      <c r="AJ523" s="60"/>
      <c r="AK523" s="59" t="s">
        <v>481</v>
      </c>
      <c r="AL523" s="59">
        <f>IF(OR(NOT(ISBLANK(V523)),NOT(ISBLANK(W523)),NOT(ISBLANK(X523)),NOT(ISBLANK(Y523)),AD523=2,AD523=3),1,0)</f>
        <v>1</v>
      </c>
      <c r="AM523" s="59" t="s">
        <v>27</v>
      </c>
      <c r="AN523" s="59" t="s">
        <v>680</v>
      </c>
      <c r="AO523" s="58">
        <v>24</v>
      </c>
      <c r="AP523" s="59" t="s">
        <v>677</v>
      </c>
      <c r="AQ523" s="59" t="s">
        <v>691</v>
      </c>
      <c r="AR523" s="59" t="s">
        <v>695</v>
      </c>
      <c r="AS523" s="59" t="s">
        <v>27</v>
      </c>
      <c r="AT523" s="59" t="s">
        <v>692</v>
      </c>
      <c r="AU523" s="59" t="s">
        <v>695</v>
      </c>
      <c r="AV523" s="59" t="s">
        <v>27</v>
      </c>
      <c r="AW523" s="64"/>
      <c r="AX523" s="62" t="s">
        <v>746</v>
      </c>
      <c r="AY523" s="62">
        <v>6.4960000000000004</v>
      </c>
      <c r="AZ523" s="62">
        <f>IF(Z523&gt;0,AY523/Z523,"")</f>
        <v>0.54133333333333333</v>
      </c>
      <c r="BA523" s="62">
        <f>IF(AY523&gt;0,Z523/AY523,"")</f>
        <v>1.8472906403940885</v>
      </c>
      <c r="BB523" s="62">
        <v>5.4790000000000001</v>
      </c>
      <c r="BC523" s="62">
        <v>0</v>
      </c>
      <c r="BD523">
        <v>0.68</v>
      </c>
      <c r="BE523" s="62"/>
      <c r="BF523" s="64"/>
      <c r="BG523" s="64"/>
      <c r="BH523" s="120">
        <v>3.391</v>
      </c>
    </row>
    <row r="524" spans="1:60" ht="14.25" customHeight="1" x14ac:dyDescent="0.25">
      <c r="A524" s="58">
        <v>209</v>
      </c>
      <c r="B524" s="59" t="s">
        <v>78</v>
      </c>
      <c r="C524" s="59" t="s">
        <v>26</v>
      </c>
      <c r="D524" s="59" t="s">
        <v>47</v>
      </c>
      <c r="E524" s="59"/>
      <c r="F524" s="59" t="s">
        <v>30</v>
      </c>
      <c r="G524" s="58">
        <v>4</v>
      </c>
      <c r="H524" s="58">
        <v>8</v>
      </c>
      <c r="I524" s="59" t="s">
        <v>126</v>
      </c>
      <c r="J524" s="58">
        <v>8916155192</v>
      </c>
      <c r="K524" s="58">
        <v>5.4285714285714297</v>
      </c>
      <c r="L524" s="58">
        <v>0.54285714285714304</v>
      </c>
      <c r="M524" s="60">
        <v>0</v>
      </c>
      <c r="N524" s="60">
        <v>0</v>
      </c>
      <c r="O524" s="60">
        <v>0</v>
      </c>
      <c r="P524" s="60">
        <v>0</v>
      </c>
      <c r="Q524" s="60">
        <v>0</v>
      </c>
      <c r="R524" s="60">
        <v>0</v>
      </c>
      <c r="S524" s="60">
        <v>0</v>
      </c>
      <c r="T524" s="60">
        <v>0</v>
      </c>
      <c r="U524" s="60">
        <v>0</v>
      </c>
      <c r="V524" s="60">
        <v>0</v>
      </c>
      <c r="W524" s="59">
        <v>0</v>
      </c>
      <c r="X524" s="60">
        <v>0</v>
      </c>
      <c r="Y524" s="60">
        <v>0</v>
      </c>
      <c r="Z524" s="59">
        <f>SUM(M524:Y524)</f>
        <v>0</v>
      </c>
      <c r="AA524" s="59">
        <f>SUM(U524:X524)</f>
        <v>0</v>
      </c>
      <c r="AB524" t="s">
        <v>782</v>
      </c>
      <c r="AC524" s="59">
        <v>0</v>
      </c>
      <c r="AD524" s="58">
        <v>0</v>
      </c>
      <c r="AE524" s="58">
        <v>0</v>
      </c>
      <c r="AF524" s="58">
        <v>0</v>
      </c>
      <c r="AG524" s="58">
        <v>0</v>
      </c>
      <c r="AH524" s="59" t="s">
        <v>381</v>
      </c>
      <c r="AI524" s="58">
        <v>16</v>
      </c>
      <c r="AJ524" s="60"/>
      <c r="AK524" s="59" t="s">
        <v>91</v>
      </c>
      <c r="AL524" s="59">
        <f>IF(OR(NOT(ISBLANK(V524)),NOT(ISBLANK(W524)),NOT(ISBLANK(X524)),NOT(ISBLANK(Y524)),AD524=2,AD524=3),1,0)</f>
        <v>1</v>
      </c>
      <c r="AM524" s="59" t="s">
        <v>27</v>
      </c>
      <c r="AN524" s="59" t="s">
        <v>680</v>
      </c>
      <c r="AO524" s="58">
        <v>30</v>
      </c>
      <c r="AP524" s="59" t="s">
        <v>677</v>
      </c>
      <c r="AQ524" s="59" t="s">
        <v>697</v>
      </c>
      <c r="AR524" s="59" t="s">
        <v>27</v>
      </c>
      <c r="AS524" s="59" t="s">
        <v>27</v>
      </c>
      <c r="AT524" s="59" t="s">
        <v>27</v>
      </c>
      <c r="AU524" s="59" t="s">
        <v>27</v>
      </c>
      <c r="AV524" s="59" t="s">
        <v>27</v>
      </c>
      <c r="AW524" s="64"/>
      <c r="AX524" s="62" t="s">
        <v>747</v>
      </c>
      <c r="AY524" s="62">
        <v>5.9539999999999997</v>
      </c>
      <c r="AZ524" s="62" t="str">
        <f>IF(Z524&gt;0,AY524/Z524,"")</f>
        <v/>
      </c>
      <c r="BA524" s="62">
        <f>IF(AY524&gt;0,Z524/AY524,"")</f>
        <v>0</v>
      </c>
      <c r="BB524" s="62">
        <v>5.0490000000000004</v>
      </c>
      <c r="BC524" s="62">
        <v>0</v>
      </c>
      <c r="BE524" s="62" t="s">
        <v>781</v>
      </c>
      <c r="BF524" s="62">
        <v>1</v>
      </c>
      <c r="BG524" s="62">
        <v>1</v>
      </c>
      <c r="BH524" s="120">
        <v>5.0490000000000004</v>
      </c>
    </row>
    <row r="525" spans="1:60" ht="14.25" customHeight="1" x14ac:dyDescent="0.25">
      <c r="A525" s="58">
        <v>225</v>
      </c>
      <c r="B525" s="59" t="s">
        <v>78</v>
      </c>
      <c r="C525" s="59" t="s">
        <v>26</v>
      </c>
      <c r="D525" s="59" t="s">
        <v>47</v>
      </c>
      <c r="E525" s="59"/>
      <c r="F525" s="59" t="s">
        <v>30</v>
      </c>
      <c r="G525" s="58">
        <v>4</v>
      </c>
      <c r="H525" s="58">
        <v>8</v>
      </c>
      <c r="I525" s="59" t="s">
        <v>128</v>
      </c>
      <c r="J525" s="58">
        <v>9591208203</v>
      </c>
      <c r="K525" s="58">
        <v>3.9285714285714302</v>
      </c>
      <c r="L525" s="58">
        <v>0.39285714285714302</v>
      </c>
      <c r="M525" s="60">
        <v>0</v>
      </c>
      <c r="N525" s="60">
        <v>0</v>
      </c>
      <c r="O525" s="60">
        <v>0</v>
      </c>
      <c r="P525" s="60">
        <v>0</v>
      </c>
      <c r="Q525" s="60">
        <v>0</v>
      </c>
      <c r="R525" s="60">
        <v>0</v>
      </c>
      <c r="S525" s="60">
        <v>0</v>
      </c>
      <c r="T525" s="60">
        <v>0</v>
      </c>
      <c r="U525" s="60">
        <v>0</v>
      </c>
      <c r="V525" s="60">
        <v>0</v>
      </c>
      <c r="W525" s="59">
        <v>0</v>
      </c>
      <c r="X525" s="60">
        <v>0</v>
      </c>
      <c r="Y525" s="60">
        <v>0</v>
      </c>
      <c r="Z525" s="59">
        <f>SUM(M525:Y525)</f>
        <v>0</v>
      </c>
      <c r="AA525" s="59">
        <f>SUM(U525:X525)</f>
        <v>0</v>
      </c>
      <c r="AB525" t="s">
        <v>740</v>
      </c>
      <c r="AC525" s="59">
        <v>0</v>
      </c>
      <c r="AD525" s="58">
        <v>0</v>
      </c>
      <c r="AE525" s="58">
        <v>0</v>
      </c>
      <c r="AF525" s="58">
        <v>0</v>
      </c>
      <c r="AG525" s="58">
        <v>0</v>
      </c>
      <c r="AH525" s="59" t="s">
        <v>381</v>
      </c>
      <c r="AI525" s="58">
        <v>16</v>
      </c>
      <c r="AJ525" s="60"/>
      <c r="AK525" s="59" t="s">
        <v>482</v>
      </c>
      <c r="AL525" s="59">
        <f>IF(OR(NOT(ISBLANK(V525)),NOT(ISBLANK(W525)),NOT(ISBLANK(X525)),NOT(ISBLANK(Y525)),AD525=2,AD525=3),1,0)</f>
        <v>1</v>
      </c>
      <c r="AM525" s="59" t="s">
        <v>27</v>
      </c>
      <c r="AN525" s="59" t="s">
        <v>680</v>
      </c>
      <c r="AO525" s="58">
        <v>33</v>
      </c>
      <c r="AP525" s="59" t="s">
        <v>677</v>
      </c>
      <c r="AQ525" s="59" t="s">
        <v>698</v>
      </c>
      <c r="AR525" s="59" t="s">
        <v>27</v>
      </c>
      <c r="AS525" s="59" t="s">
        <v>699</v>
      </c>
      <c r="AT525" s="59" t="s">
        <v>27</v>
      </c>
      <c r="AU525" s="59" t="s">
        <v>27</v>
      </c>
      <c r="AV525" s="59" t="s">
        <v>696</v>
      </c>
      <c r="AW525" s="64"/>
      <c r="AX525" s="62" t="s">
        <v>748</v>
      </c>
      <c r="AY525" s="62">
        <v>6.8719999999999999</v>
      </c>
      <c r="AZ525" s="62" t="str">
        <f>IF(Z525&gt;0,AY525/Z525,"")</f>
        <v/>
      </c>
      <c r="BA525" s="62">
        <f>IF(AY525&gt;0,Z525/AY525,"")</f>
        <v>0</v>
      </c>
      <c r="BB525" s="62">
        <v>5.6520000000000001</v>
      </c>
      <c r="BC525" s="62">
        <v>8</v>
      </c>
      <c r="BE525" s="62"/>
      <c r="BF525" s="64"/>
      <c r="BG525" s="64"/>
      <c r="BH525" s="120">
        <v>5.6520000000000001</v>
      </c>
    </row>
    <row r="526" spans="1:60" ht="14.25" customHeight="1" x14ac:dyDescent="0.25">
      <c r="A526" s="58">
        <v>242</v>
      </c>
      <c r="B526" s="59" t="s">
        <v>78</v>
      </c>
      <c r="C526" s="59" t="s">
        <v>26</v>
      </c>
      <c r="D526" s="59" t="s">
        <v>47</v>
      </c>
      <c r="E526" s="59"/>
      <c r="F526" s="59" t="s">
        <v>30</v>
      </c>
      <c r="G526" s="58">
        <v>4</v>
      </c>
      <c r="H526" s="58">
        <v>8</v>
      </c>
      <c r="I526" s="59" t="s">
        <v>130</v>
      </c>
      <c r="J526" s="58">
        <v>3712062108</v>
      </c>
      <c r="K526" s="58">
        <v>3.9285714285714302</v>
      </c>
      <c r="L526" s="58">
        <v>0.39285714285714302</v>
      </c>
      <c r="M526" s="58">
        <v>2</v>
      </c>
      <c r="N526" s="60">
        <v>0</v>
      </c>
      <c r="O526" s="60">
        <v>0</v>
      </c>
      <c r="P526" s="58">
        <v>3</v>
      </c>
      <c r="Q526" s="58">
        <v>1</v>
      </c>
      <c r="R526" s="58">
        <v>1</v>
      </c>
      <c r="S526" s="58">
        <v>1</v>
      </c>
      <c r="T526" s="58">
        <v>1</v>
      </c>
      <c r="U526" s="60">
        <v>0</v>
      </c>
      <c r="V526" s="60">
        <v>0</v>
      </c>
      <c r="W526" s="59">
        <v>0</v>
      </c>
      <c r="X526" s="60">
        <v>0</v>
      </c>
      <c r="Y526" s="60">
        <v>0</v>
      </c>
      <c r="Z526" s="59">
        <f>SUM(M526:Y526)</f>
        <v>9</v>
      </c>
      <c r="AA526" s="59">
        <f>SUM(U526:X526)</f>
        <v>0</v>
      </c>
      <c r="AB526" t="s">
        <v>740</v>
      </c>
      <c r="AC526" s="59">
        <v>0</v>
      </c>
      <c r="AD526" s="58">
        <v>0</v>
      </c>
      <c r="AE526" s="58">
        <v>0</v>
      </c>
      <c r="AF526" s="58">
        <v>0</v>
      </c>
      <c r="AG526" s="58">
        <v>1</v>
      </c>
      <c r="AH526" s="59" t="s">
        <v>381</v>
      </c>
      <c r="AI526" s="58">
        <v>16</v>
      </c>
      <c r="AJ526" s="60"/>
      <c r="AK526" s="59" t="s">
        <v>483</v>
      </c>
      <c r="AL526" s="59">
        <f>IF(OR(NOT(ISBLANK(V526)),NOT(ISBLANK(W526)),NOT(ISBLANK(X526)),NOT(ISBLANK(Y526)),AD526=2,AD526=3),1,0)</f>
        <v>1</v>
      </c>
      <c r="AM526" s="59" t="s">
        <v>27</v>
      </c>
      <c r="AN526" s="59" t="s">
        <v>680</v>
      </c>
      <c r="AO526" s="58">
        <v>28</v>
      </c>
      <c r="AP526" s="59" t="s">
        <v>677</v>
      </c>
      <c r="AQ526" s="59" t="s">
        <v>700</v>
      </c>
      <c r="AR526" s="59" t="s">
        <v>695</v>
      </c>
      <c r="AS526" s="59" t="s">
        <v>701</v>
      </c>
      <c r="AT526" s="59" t="s">
        <v>27</v>
      </c>
      <c r="AU526" s="59" t="s">
        <v>27</v>
      </c>
      <c r="AV526" s="59" t="s">
        <v>27</v>
      </c>
      <c r="AW526" s="64"/>
      <c r="AX526" s="62" t="s">
        <v>748</v>
      </c>
      <c r="AY526" s="62">
        <v>7.343</v>
      </c>
      <c r="AZ526" s="62">
        <f>IF(Z526&gt;0,AY526/Z526,"")</f>
        <v>0.81588888888888889</v>
      </c>
      <c r="BA526" s="62">
        <f>IF(AY526&gt;0,Z526/AY526,"")</f>
        <v>1.2256570883834945</v>
      </c>
      <c r="BB526" s="62">
        <v>6.2709999999999999</v>
      </c>
      <c r="BC526" s="62">
        <v>0</v>
      </c>
      <c r="BD526">
        <v>0.10642570281124498</v>
      </c>
      <c r="BE526" s="62" t="s">
        <v>784</v>
      </c>
      <c r="BF526" s="62">
        <v>1</v>
      </c>
      <c r="BG526" s="62">
        <v>1</v>
      </c>
      <c r="BH526" s="120">
        <v>6.2709999999999999</v>
      </c>
    </row>
    <row r="527" spans="1:60" ht="14.25" customHeight="1" x14ac:dyDescent="0.25">
      <c r="A527" s="58">
        <v>258</v>
      </c>
      <c r="B527" s="59" t="s">
        <v>78</v>
      </c>
      <c r="C527" s="59" t="s">
        <v>26</v>
      </c>
      <c r="D527" s="59" t="s">
        <v>47</v>
      </c>
      <c r="E527" s="59"/>
      <c r="F527" s="59" t="s">
        <v>30</v>
      </c>
      <c r="G527" s="58">
        <v>4</v>
      </c>
      <c r="H527" s="58">
        <v>8</v>
      </c>
      <c r="I527" s="59" t="s">
        <v>130</v>
      </c>
      <c r="J527" s="58">
        <v>3712062108</v>
      </c>
      <c r="K527" s="58">
        <v>4.5</v>
      </c>
      <c r="L527" s="58">
        <v>0.45</v>
      </c>
      <c r="M527" s="60">
        <v>0</v>
      </c>
      <c r="N527" s="60">
        <v>0</v>
      </c>
      <c r="O527" s="60">
        <v>0</v>
      </c>
      <c r="P527" s="60">
        <v>0</v>
      </c>
      <c r="Q527" s="60">
        <v>0</v>
      </c>
      <c r="R527" s="60">
        <v>0</v>
      </c>
      <c r="S527" s="60">
        <v>0</v>
      </c>
      <c r="T527" s="60">
        <v>0</v>
      </c>
      <c r="U527" s="60">
        <v>0</v>
      </c>
      <c r="V527" s="60">
        <v>0</v>
      </c>
      <c r="W527" s="59">
        <v>0</v>
      </c>
      <c r="X527" s="60">
        <v>0</v>
      </c>
      <c r="Y527" s="60">
        <v>0</v>
      </c>
      <c r="Z527" s="59">
        <f>SUM(M527:Y527)</f>
        <v>0</v>
      </c>
      <c r="AA527" s="59">
        <f>SUM(U527:X527)</f>
        <v>0</v>
      </c>
      <c r="AB527" t="s">
        <v>89</v>
      </c>
      <c r="AC527" s="61">
        <v>3</v>
      </c>
      <c r="AD527" s="58">
        <v>0</v>
      </c>
      <c r="AE527" s="58">
        <v>0</v>
      </c>
      <c r="AF527" s="58">
        <v>0</v>
      </c>
      <c r="AG527" s="58">
        <v>0</v>
      </c>
      <c r="AH527" s="59" t="s">
        <v>381</v>
      </c>
      <c r="AI527" s="58">
        <v>16</v>
      </c>
      <c r="AJ527" s="60"/>
      <c r="AK527" s="59" t="s">
        <v>428</v>
      </c>
      <c r="AL527" s="59">
        <f>IF(OR(NOT(ISBLANK(V527)),NOT(ISBLANK(W527)),NOT(ISBLANK(X527)),NOT(ISBLANK(Y527)),AD527=2,AD527=3),1,0)</f>
        <v>1</v>
      </c>
      <c r="AM527" s="59" t="s">
        <v>27</v>
      </c>
      <c r="AN527" s="59" t="s">
        <v>680</v>
      </c>
      <c r="AO527" s="58">
        <v>28</v>
      </c>
      <c r="AP527" s="59" t="s">
        <v>677</v>
      </c>
      <c r="AQ527" s="59" t="s">
        <v>700</v>
      </c>
      <c r="AR527" s="59" t="s">
        <v>695</v>
      </c>
      <c r="AS527" s="59" t="s">
        <v>701</v>
      </c>
      <c r="AT527" s="59" t="s">
        <v>27</v>
      </c>
      <c r="AU527" s="59" t="s">
        <v>27</v>
      </c>
      <c r="AV527" s="59" t="s">
        <v>27</v>
      </c>
      <c r="AW527" s="64"/>
      <c r="AX527" s="62" t="s">
        <v>748</v>
      </c>
      <c r="AY527" s="62">
        <v>3.6310000000000002</v>
      </c>
      <c r="AZ527" s="62" t="str">
        <f>IF(Z527&gt;0,AY527/Z527,"")</f>
        <v/>
      </c>
      <c r="BA527" s="62">
        <f>IF(AY527&gt;0,Z527/AY527,"")</f>
        <v>0</v>
      </c>
      <c r="BB527" s="62">
        <v>3.0960000000000001</v>
      </c>
      <c r="BC527" s="62" t="s">
        <v>774</v>
      </c>
      <c r="BE527" s="62"/>
      <c r="BF527" s="64"/>
      <c r="BG527" s="64"/>
      <c r="BH527" s="120">
        <v>2.2610000000000001</v>
      </c>
    </row>
    <row r="528" spans="1:60" ht="14.25" customHeight="1" x14ac:dyDescent="0.25">
      <c r="A528" s="58">
        <v>276</v>
      </c>
      <c r="B528" s="59" t="s">
        <v>78</v>
      </c>
      <c r="C528" s="59" t="s">
        <v>26</v>
      </c>
      <c r="D528" s="59" t="s">
        <v>47</v>
      </c>
      <c r="E528" s="59"/>
      <c r="F528" s="59" t="s">
        <v>30</v>
      </c>
      <c r="G528" s="58">
        <v>4</v>
      </c>
      <c r="H528" s="58">
        <v>8</v>
      </c>
      <c r="I528" s="59" t="s">
        <v>134</v>
      </c>
      <c r="J528" s="58">
        <v>828360120</v>
      </c>
      <c r="K528" s="58">
        <v>3.9285714285714302</v>
      </c>
      <c r="L528" s="58">
        <v>0.39285714285714302</v>
      </c>
      <c r="M528" s="60">
        <v>0</v>
      </c>
      <c r="N528" s="60">
        <v>0</v>
      </c>
      <c r="O528" s="60">
        <v>0</v>
      </c>
      <c r="P528" s="60">
        <v>0</v>
      </c>
      <c r="Q528" s="60">
        <v>0</v>
      </c>
      <c r="R528" s="60">
        <v>0</v>
      </c>
      <c r="S528" s="60">
        <v>0</v>
      </c>
      <c r="T528" s="60">
        <v>0</v>
      </c>
      <c r="U528" s="60">
        <v>0</v>
      </c>
      <c r="V528" s="60">
        <v>0</v>
      </c>
      <c r="W528" s="59">
        <v>0</v>
      </c>
      <c r="X528" s="60">
        <v>0</v>
      </c>
      <c r="Y528" s="60">
        <v>0</v>
      </c>
      <c r="Z528" s="59">
        <f>SUM(M528:Y528)</f>
        <v>0</v>
      </c>
      <c r="AA528" s="59">
        <f>SUM(U528:X528)</f>
        <v>0</v>
      </c>
      <c r="AB528" t="s">
        <v>740</v>
      </c>
      <c r="AC528" s="59">
        <v>0</v>
      </c>
      <c r="AD528" s="58">
        <v>0</v>
      </c>
      <c r="AE528" s="58">
        <v>0</v>
      </c>
      <c r="AF528" s="58">
        <v>0</v>
      </c>
      <c r="AG528" s="58">
        <v>0</v>
      </c>
      <c r="AH528" s="59" t="s">
        <v>381</v>
      </c>
      <c r="AI528" s="58">
        <v>16</v>
      </c>
      <c r="AJ528" s="60"/>
      <c r="AK528" s="59" t="s">
        <v>100</v>
      </c>
      <c r="AL528" s="59">
        <f>IF(OR(NOT(ISBLANK(V528)),NOT(ISBLANK(W528)),NOT(ISBLANK(X528)),NOT(ISBLANK(Y528)),AD528=2,AD528=3),1,0)</f>
        <v>1</v>
      </c>
      <c r="AM528" s="59" t="s">
        <v>27</v>
      </c>
      <c r="AN528" s="59" t="s">
        <v>673</v>
      </c>
      <c r="AO528" s="58">
        <v>26</v>
      </c>
      <c r="AP528" s="59" t="s">
        <v>674</v>
      </c>
      <c r="AQ528" s="59" t="s">
        <v>678</v>
      </c>
      <c r="AR528" s="59" t="s">
        <v>27</v>
      </c>
      <c r="AS528" s="59" t="s">
        <v>702</v>
      </c>
      <c r="AT528" s="59" t="s">
        <v>27</v>
      </c>
      <c r="AU528" s="59" t="s">
        <v>27</v>
      </c>
      <c r="AV528" s="59" t="s">
        <v>27</v>
      </c>
      <c r="AW528" s="64"/>
      <c r="AX528" s="62" t="s">
        <v>748</v>
      </c>
      <c r="AY528" s="62">
        <v>7.23</v>
      </c>
      <c r="AZ528" s="62" t="str">
        <f>IF(Z528&gt;0,AY528/Z528,"")</f>
        <v/>
      </c>
      <c r="BA528" s="62">
        <f>IF(AY528&gt;0,Z528/AY528,"")</f>
        <v>0</v>
      </c>
      <c r="BB528" s="62">
        <v>6.0520000000000005</v>
      </c>
      <c r="BC528" s="62">
        <v>16</v>
      </c>
      <c r="BE528" s="62"/>
      <c r="BF528" s="64"/>
      <c r="BG528" s="64"/>
      <c r="BH528" s="120">
        <v>6.0519999999999996</v>
      </c>
    </row>
    <row r="529" spans="1:60" ht="14.25" customHeight="1" x14ac:dyDescent="0.25">
      <c r="A529" s="58">
        <v>292</v>
      </c>
      <c r="B529" s="59" t="s">
        <v>78</v>
      </c>
      <c r="C529" s="59" t="s">
        <v>28</v>
      </c>
      <c r="D529" s="59" t="s">
        <v>47</v>
      </c>
      <c r="E529" s="59"/>
      <c r="F529" s="59" t="s">
        <v>30</v>
      </c>
      <c r="G529" s="58">
        <v>4</v>
      </c>
      <c r="H529" s="58">
        <v>8</v>
      </c>
      <c r="I529" s="59" t="s">
        <v>135</v>
      </c>
      <c r="J529" s="58">
        <v>7717685176</v>
      </c>
      <c r="K529" s="58">
        <v>2.6923076923076898</v>
      </c>
      <c r="L529" s="58">
        <v>0.269230769230769</v>
      </c>
      <c r="M529" s="58">
        <v>1</v>
      </c>
      <c r="N529" s="60">
        <v>0</v>
      </c>
      <c r="O529" s="58">
        <v>3</v>
      </c>
      <c r="P529" s="58">
        <v>1</v>
      </c>
      <c r="Q529" s="60">
        <v>0</v>
      </c>
      <c r="R529" s="58">
        <v>1</v>
      </c>
      <c r="S529" s="60">
        <v>0</v>
      </c>
      <c r="T529" s="58">
        <v>1</v>
      </c>
      <c r="U529" s="58">
        <v>1</v>
      </c>
      <c r="V529" s="58">
        <v>0.5</v>
      </c>
      <c r="W529" s="59">
        <v>0</v>
      </c>
      <c r="X529" s="58">
        <v>0.5</v>
      </c>
      <c r="Y529" s="58">
        <v>2</v>
      </c>
      <c r="Z529" s="59">
        <f>SUM(M529:Y529)</f>
        <v>11</v>
      </c>
      <c r="AA529" s="59">
        <f>SUM(U529:X529)</f>
        <v>2</v>
      </c>
      <c r="AB529" t="s">
        <v>740</v>
      </c>
      <c r="AC529" s="61">
        <v>3</v>
      </c>
      <c r="AD529" s="58">
        <v>6</v>
      </c>
      <c r="AE529" s="58">
        <v>3</v>
      </c>
      <c r="AF529" s="58">
        <v>0</v>
      </c>
      <c r="AG529" s="58">
        <v>14</v>
      </c>
      <c r="AH529" s="59" t="s">
        <v>484</v>
      </c>
      <c r="AI529" s="58">
        <v>13</v>
      </c>
      <c r="AJ529" s="60"/>
      <c r="AK529" s="59" t="s">
        <v>485</v>
      </c>
      <c r="AL529" s="59">
        <f>IF(OR(NOT(ISBLANK(V529)),NOT(ISBLANK(W529)),NOT(ISBLANK(X529)),NOT(ISBLANK(Y529)),AD529=2,AD529=3),1,0)</f>
        <v>1</v>
      </c>
      <c r="AM529" s="59" t="s">
        <v>27</v>
      </c>
      <c r="AN529" s="59" t="s">
        <v>680</v>
      </c>
      <c r="AO529" s="58">
        <v>24</v>
      </c>
      <c r="AP529" s="59" t="s">
        <v>677</v>
      </c>
      <c r="AQ529" s="59" t="s">
        <v>691</v>
      </c>
      <c r="AR529" s="59" t="s">
        <v>27</v>
      </c>
      <c r="AS529" s="59" t="s">
        <v>27</v>
      </c>
      <c r="AT529" s="59" t="s">
        <v>27</v>
      </c>
      <c r="AU529" s="59" t="s">
        <v>27</v>
      </c>
      <c r="AV529" s="59" t="s">
        <v>27</v>
      </c>
      <c r="AW529" s="64"/>
      <c r="AX529" s="62" t="s">
        <v>747</v>
      </c>
      <c r="AY529" s="62">
        <v>2.4870000000000001</v>
      </c>
      <c r="AZ529" s="62">
        <f>IF(Z529&gt;0,AY529/Z529,"")</f>
        <v>0.22609090909090909</v>
      </c>
      <c r="BA529" s="62">
        <f>IF(AY529&gt;0,Z529/AY529,"")</f>
        <v>4.4229995979091274</v>
      </c>
      <c r="BB529" s="62">
        <v>1.9430000000000001</v>
      </c>
      <c r="BC529" s="62"/>
      <c r="BD529">
        <v>0.1857707509881423</v>
      </c>
      <c r="BE529" s="62" t="s">
        <v>784</v>
      </c>
      <c r="BF529" s="62">
        <v>1</v>
      </c>
      <c r="BG529" s="62">
        <v>1</v>
      </c>
      <c r="BH529" s="120">
        <v>1.9430000000000001</v>
      </c>
    </row>
    <row r="530" spans="1:60" ht="14.25" customHeight="1" x14ac:dyDescent="0.25">
      <c r="A530" s="58">
        <v>313</v>
      </c>
      <c r="B530" s="59" t="s">
        <v>78</v>
      </c>
      <c r="C530" s="59" t="s">
        <v>28</v>
      </c>
      <c r="D530" s="59" t="s">
        <v>47</v>
      </c>
      <c r="E530" s="59"/>
      <c r="F530" s="59" t="s">
        <v>30</v>
      </c>
      <c r="G530" s="58">
        <v>4</v>
      </c>
      <c r="H530" s="58">
        <v>8</v>
      </c>
      <c r="I530" s="59" t="s">
        <v>140</v>
      </c>
      <c r="J530" s="58">
        <v>79247246103</v>
      </c>
      <c r="K530" s="58">
        <v>2.9230769230769198</v>
      </c>
      <c r="L530" s="58">
        <v>0.29230769230769199</v>
      </c>
      <c r="M530" s="60">
        <v>0</v>
      </c>
      <c r="N530" s="60">
        <v>0</v>
      </c>
      <c r="O530" s="60">
        <v>0</v>
      </c>
      <c r="P530" s="60">
        <v>0</v>
      </c>
      <c r="Q530" s="60">
        <v>0</v>
      </c>
      <c r="R530" s="60">
        <v>0</v>
      </c>
      <c r="S530" s="60">
        <v>0</v>
      </c>
      <c r="T530" s="60">
        <v>0</v>
      </c>
      <c r="U530" s="60">
        <v>0</v>
      </c>
      <c r="V530" s="60">
        <v>0</v>
      </c>
      <c r="W530" s="59">
        <v>0</v>
      </c>
      <c r="X530" s="60">
        <v>0</v>
      </c>
      <c r="Y530" s="60">
        <v>0</v>
      </c>
      <c r="Z530" s="59">
        <f>SUM(M530:Y530)</f>
        <v>0</v>
      </c>
      <c r="AA530" s="59">
        <f>SUM(U530:X530)</f>
        <v>0</v>
      </c>
      <c r="AB530" t="s">
        <v>782</v>
      </c>
      <c r="AC530" s="59">
        <v>0</v>
      </c>
      <c r="AD530" s="58">
        <v>0</v>
      </c>
      <c r="AE530" s="58">
        <v>0</v>
      </c>
      <c r="AF530" s="58">
        <v>0</v>
      </c>
      <c r="AG530" s="58">
        <v>0</v>
      </c>
      <c r="AH530" s="59" t="s">
        <v>381</v>
      </c>
      <c r="AI530" s="58">
        <v>16</v>
      </c>
      <c r="AJ530" s="60"/>
      <c r="AK530" s="59" t="s">
        <v>486</v>
      </c>
      <c r="AL530" s="59">
        <f>IF(OR(NOT(ISBLANK(V530)),NOT(ISBLANK(W530)),NOT(ISBLANK(X530)),NOT(ISBLANK(Y530)),AD530=2,AD530=3),1,0)</f>
        <v>1</v>
      </c>
      <c r="AM530" s="59" t="s">
        <v>27</v>
      </c>
      <c r="AN530" s="59" t="s">
        <v>673</v>
      </c>
      <c r="AO530" s="58">
        <v>18</v>
      </c>
      <c r="AP530" s="59" t="s">
        <v>674</v>
      </c>
      <c r="AQ530" s="59" t="s">
        <v>705</v>
      </c>
      <c r="AR530" s="59" t="s">
        <v>27</v>
      </c>
      <c r="AS530" s="59" t="s">
        <v>686</v>
      </c>
      <c r="AT530" s="59" t="s">
        <v>27</v>
      </c>
      <c r="AU530" s="59" t="s">
        <v>27</v>
      </c>
      <c r="AV530" s="59" t="s">
        <v>27</v>
      </c>
      <c r="AW530" s="64"/>
      <c r="AX530" s="62" t="s">
        <v>747</v>
      </c>
      <c r="AY530" s="62">
        <v>7.6859999999999999</v>
      </c>
      <c r="AZ530" s="62" t="str">
        <f>IF(Z530&gt;0,AY530/Z530,"")</f>
        <v/>
      </c>
      <c r="BA530" s="62">
        <f>IF(AY530&gt;0,Z530/AY530,"")</f>
        <v>0</v>
      </c>
      <c r="BB530" s="62">
        <v>7.101</v>
      </c>
      <c r="BC530" s="62">
        <v>24</v>
      </c>
      <c r="BE530" s="62"/>
      <c r="BF530" s="64"/>
      <c r="BG530" s="64"/>
      <c r="BH530" s="120">
        <v>7.101</v>
      </c>
    </row>
    <row r="531" spans="1:60" ht="14.25" customHeight="1" x14ac:dyDescent="0.25">
      <c r="A531" s="58">
        <v>329</v>
      </c>
      <c r="B531" s="59" t="s">
        <v>78</v>
      </c>
      <c r="C531" s="59" t="s">
        <v>26</v>
      </c>
      <c r="D531" s="59" t="s">
        <v>47</v>
      </c>
      <c r="E531" s="59"/>
      <c r="F531" s="59" t="s">
        <v>30</v>
      </c>
      <c r="G531" s="58">
        <v>4</v>
      </c>
      <c r="H531" s="58">
        <v>8</v>
      </c>
      <c r="I531" s="59" t="s">
        <v>142</v>
      </c>
      <c r="J531" s="58">
        <v>8282194225</v>
      </c>
      <c r="K531" s="58">
        <v>5.4285714285714297</v>
      </c>
      <c r="L531" s="58">
        <v>0.54285714285714304</v>
      </c>
      <c r="M531" s="58">
        <v>4</v>
      </c>
      <c r="N531" s="60">
        <v>0</v>
      </c>
      <c r="O531" s="60">
        <v>0</v>
      </c>
      <c r="P531" s="58">
        <v>11</v>
      </c>
      <c r="Q531" s="58">
        <v>6</v>
      </c>
      <c r="R531" s="58">
        <v>1</v>
      </c>
      <c r="S531" s="58">
        <v>6</v>
      </c>
      <c r="T531" s="58">
        <v>2</v>
      </c>
      <c r="U531" s="58">
        <v>3</v>
      </c>
      <c r="V531" s="58">
        <v>3.5</v>
      </c>
      <c r="W531" s="59">
        <v>0</v>
      </c>
      <c r="X531" s="58">
        <v>1.5</v>
      </c>
      <c r="Y531" s="58">
        <v>8</v>
      </c>
      <c r="Z531" s="59">
        <f>SUM(M531:Y531)</f>
        <v>46</v>
      </c>
      <c r="AA531" s="59">
        <f>SUM(U531:X531)</f>
        <v>8</v>
      </c>
      <c r="AB531" t="s">
        <v>782</v>
      </c>
      <c r="AC531" s="59">
        <v>0</v>
      </c>
      <c r="AD531" s="58">
        <v>8</v>
      </c>
      <c r="AE531" s="58">
        <v>2</v>
      </c>
      <c r="AF531" s="58">
        <v>0</v>
      </c>
      <c r="AG531" s="58">
        <v>11</v>
      </c>
      <c r="AH531" s="59" t="s">
        <v>381</v>
      </c>
      <c r="AI531" s="58">
        <v>16</v>
      </c>
      <c r="AJ531" s="60"/>
      <c r="AK531" s="59" t="s">
        <v>487</v>
      </c>
      <c r="AL531" s="59">
        <f>IF(OR(NOT(ISBLANK(V531)),NOT(ISBLANK(W531)),NOT(ISBLANK(X531)),NOT(ISBLANK(Y531)),AD531=2,AD531=3),1,0)</f>
        <v>1</v>
      </c>
      <c r="AM531" s="59" t="s">
        <v>27</v>
      </c>
      <c r="AN531" s="59" t="s">
        <v>680</v>
      </c>
      <c r="AO531" s="58">
        <v>27</v>
      </c>
      <c r="AP531" s="59" t="s">
        <v>677</v>
      </c>
      <c r="AQ531" s="59" t="s">
        <v>691</v>
      </c>
      <c r="AR531" s="59" t="s">
        <v>695</v>
      </c>
      <c r="AS531" s="59" t="s">
        <v>27</v>
      </c>
      <c r="AT531" s="59" t="s">
        <v>692</v>
      </c>
      <c r="AU531" s="59" t="s">
        <v>27</v>
      </c>
      <c r="AV531" s="59" t="s">
        <v>27</v>
      </c>
      <c r="AW531" s="64"/>
      <c r="AX531" s="62" t="s">
        <v>746</v>
      </c>
      <c r="AY531" s="62">
        <v>10.63</v>
      </c>
      <c r="AZ531" s="62">
        <f>IF(Z531&gt;0,AY531/Z531,"")</f>
        <v>0.23108695652173913</v>
      </c>
      <c r="BA531" s="62">
        <f>IF(AY531&gt;0,Z531/AY531,"")</f>
        <v>4.3273753527751646</v>
      </c>
      <c r="BB531" s="62">
        <v>6.0270000000000001</v>
      </c>
      <c r="BC531" s="62">
        <v>16</v>
      </c>
      <c r="BD531">
        <v>0.6332429990966576</v>
      </c>
      <c r="BE531" s="62" t="s">
        <v>782</v>
      </c>
      <c r="BF531" s="62">
        <v>1</v>
      </c>
      <c r="BG531" s="64"/>
      <c r="BH531" s="120">
        <v>6.0270000000000001</v>
      </c>
    </row>
    <row r="532" spans="1:60" ht="14.25" customHeight="1" x14ac:dyDescent="0.25">
      <c r="A532" s="58">
        <v>350</v>
      </c>
      <c r="B532" s="59" t="s">
        <v>78</v>
      </c>
      <c r="C532" s="59" t="s">
        <v>28</v>
      </c>
      <c r="D532" s="59" t="s">
        <v>47</v>
      </c>
      <c r="E532" s="59"/>
      <c r="F532" s="59" t="s">
        <v>30</v>
      </c>
      <c r="G532" s="58">
        <v>4</v>
      </c>
      <c r="H532" s="58">
        <v>8</v>
      </c>
      <c r="I532" s="59" t="s">
        <v>146</v>
      </c>
      <c r="J532" s="58">
        <v>94222252116</v>
      </c>
      <c r="K532" s="58">
        <v>2.9230769230769198</v>
      </c>
      <c r="L532" s="58">
        <v>0.29230769230769199</v>
      </c>
      <c r="M532" s="60">
        <v>0</v>
      </c>
      <c r="N532" s="60">
        <v>0</v>
      </c>
      <c r="O532" s="60">
        <v>0</v>
      </c>
      <c r="P532" s="60">
        <v>0</v>
      </c>
      <c r="Q532" s="60">
        <v>0</v>
      </c>
      <c r="R532" s="60">
        <v>0</v>
      </c>
      <c r="S532" s="60">
        <v>0</v>
      </c>
      <c r="T532" s="60">
        <v>0</v>
      </c>
      <c r="U532" s="60">
        <v>0</v>
      </c>
      <c r="V532" s="60">
        <v>0</v>
      </c>
      <c r="W532" s="59">
        <v>0</v>
      </c>
      <c r="X532" s="60">
        <v>0</v>
      </c>
      <c r="Y532" s="60">
        <v>0</v>
      </c>
      <c r="Z532" s="59">
        <f>SUM(M532:Y532)</f>
        <v>0</v>
      </c>
      <c r="AA532" s="59">
        <f>SUM(U532:X532)</f>
        <v>0</v>
      </c>
      <c r="AB532" t="s">
        <v>782</v>
      </c>
      <c r="AC532" s="61">
        <v>3</v>
      </c>
      <c r="AD532" s="58">
        <v>0</v>
      </c>
      <c r="AE532" s="58">
        <v>0</v>
      </c>
      <c r="AF532" s="58">
        <v>0</v>
      </c>
      <c r="AG532" s="58">
        <v>0</v>
      </c>
      <c r="AH532" s="59" t="s">
        <v>381</v>
      </c>
      <c r="AI532" s="58">
        <v>16</v>
      </c>
      <c r="AJ532" s="60"/>
      <c r="AK532" s="59" t="s">
        <v>488</v>
      </c>
      <c r="AL532" s="59">
        <f>IF(OR(NOT(ISBLANK(V532)),NOT(ISBLANK(W532)),NOT(ISBLANK(X532)),NOT(ISBLANK(Y532)),AD532=2,AD532=3),1,0)</f>
        <v>1</v>
      </c>
      <c r="AM532" s="59" t="s">
        <v>27</v>
      </c>
      <c r="AN532" s="59" t="s">
        <v>680</v>
      </c>
      <c r="AO532" s="58">
        <v>36</v>
      </c>
      <c r="AP532" s="59" t="s">
        <v>677</v>
      </c>
      <c r="AQ532" s="59" t="s">
        <v>707</v>
      </c>
      <c r="AR532" s="59" t="s">
        <v>27</v>
      </c>
      <c r="AS532" s="59" t="s">
        <v>708</v>
      </c>
      <c r="AT532" s="59" t="s">
        <v>27</v>
      </c>
      <c r="AU532" s="59" t="s">
        <v>27</v>
      </c>
      <c r="AV532" s="59" t="s">
        <v>27</v>
      </c>
      <c r="AW532" s="64"/>
      <c r="AX532" s="62" t="s">
        <v>748</v>
      </c>
      <c r="AY532" s="62">
        <v>4.2110000000000003</v>
      </c>
      <c r="AZ532" s="62" t="str">
        <f>IF(Z532&gt;0,AY532/Z532,"")</f>
        <v/>
      </c>
      <c r="BA532" s="62">
        <f>IF(AY532&gt;0,Z532/AY532,"")</f>
        <v>0</v>
      </c>
      <c r="BB532" s="62">
        <v>3.2109999999999999</v>
      </c>
      <c r="BC532" s="62">
        <v>0</v>
      </c>
      <c r="BE532" s="62" t="s">
        <v>781</v>
      </c>
      <c r="BF532" s="62">
        <v>1</v>
      </c>
      <c r="BG532" s="62">
        <v>1</v>
      </c>
      <c r="BH532" s="120">
        <v>2.0110000000000001</v>
      </c>
    </row>
    <row r="533" spans="1:60" ht="14.25" customHeight="1" x14ac:dyDescent="0.25">
      <c r="A533" s="58">
        <v>366</v>
      </c>
      <c r="B533" s="59" t="s">
        <v>78</v>
      </c>
      <c r="C533" s="59" t="s">
        <v>26</v>
      </c>
      <c r="D533" s="59" t="s">
        <v>47</v>
      </c>
      <c r="E533" s="59"/>
      <c r="F533" s="59" t="s">
        <v>30</v>
      </c>
      <c r="G533" s="58">
        <v>4</v>
      </c>
      <c r="H533" s="58">
        <v>8</v>
      </c>
      <c r="I533" s="59" t="s">
        <v>147</v>
      </c>
      <c r="J533" s="58">
        <v>84463153</v>
      </c>
      <c r="K533" s="58">
        <v>5.5</v>
      </c>
      <c r="L533" s="58">
        <v>0.55000000000000004</v>
      </c>
      <c r="M533" s="58">
        <v>5</v>
      </c>
      <c r="N533" s="60">
        <v>0</v>
      </c>
      <c r="O533" s="60">
        <v>0</v>
      </c>
      <c r="P533" s="58">
        <v>9</v>
      </c>
      <c r="Q533" s="58">
        <v>4</v>
      </c>
      <c r="R533" s="58">
        <v>2</v>
      </c>
      <c r="S533" s="58">
        <v>4</v>
      </c>
      <c r="T533" s="58">
        <v>1</v>
      </c>
      <c r="U533" s="58">
        <v>4</v>
      </c>
      <c r="V533" s="58">
        <v>1.5</v>
      </c>
      <c r="W533" s="59">
        <v>0</v>
      </c>
      <c r="X533" s="58">
        <v>0.5</v>
      </c>
      <c r="Y533" s="58">
        <v>6</v>
      </c>
      <c r="Z533" s="59">
        <f>SUM(M533:Y533)</f>
        <v>37</v>
      </c>
      <c r="AA533" s="59">
        <f>SUM(U533:X533)</f>
        <v>6</v>
      </c>
      <c r="AB533" t="s">
        <v>781</v>
      </c>
      <c r="AC533" s="59">
        <v>0</v>
      </c>
      <c r="AD533" s="58">
        <v>6</v>
      </c>
      <c r="AE533" s="58">
        <v>5</v>
      </c>
      <c r="AF533" s="58">
        <v>0</v>
      </c>
      <c r="AG533" s="58">
        <v>15</v>
      </c>
      <c r="AH533" s="59" t="s">
        <v>381</v>
      </c>
      <c r="AI533" s="58">
        <v>16</v>
      </c>
      <c r="AJ533" s="60"/>
      <c r="AK533" s="59" t="s">
        <v>489</v>
      </c>
      <c r="AL533" s="59">
        <f>IF(OR(NOT(ISBLANK(V533)),NOT(ISBLANK(W533)),NOT(ISBLANK(X533)),NOT(ISBLANK(Y533)),AD533=2,AD533=3),1,0)</f>
        <v>1</v>
      </c>
      <c r="AM533" s="59" t="s">
        <v>27</v>
      </c>
      <c r="AN533" s="59" t="s">
        <v>680</v>
      </c>
      <c r="AO533" s="58">
        <v>26</v>
      </c>
      <c r="AP533" s="59" t="s">
        <v>677</v>
      </c>
      <c r="AQ533" s="59" t="s">
        <v>709</v>
      </c>
      <c r="AR533" s="59" t="s">
        <v>27</v>
      </c>
      <c r="AS533" s="59" t="s">
        <v>27</v>
      </c>
      <c r="AT533" s="59" t="s">
        <v>692</v>
      </c>
      <c r="AU533" s="59" t="s">
        <v>695</v>
      </c>
      <c r="AV533" s="59" t="s">
        <v>27</v>
      </c>
      <c r="AW533" s="64"/>
      <c r="AX533" s="62" t="s">
        <v>746</v>
      </c>
      <c r="AY533" s="62">
        <v>8.0009999999999994</v>
      </c>
      <c r="AZ533" s="62">
        <f>IF(Z533&gt;0,AY533/Z533,"")</f>
        <v>0.21624324324324323</v>
      </c>
      <c r="BA533" s="62">
        <f>IF(AY533&gt;0,Z533/AY533,"")</f>
        <v>4.6244219472565931</v>
      </c>
      <c r="BB533" s="62">
        <v>7.5310000000000006</v>
      </c>
      <c r="BC533" s="62">
        <v>0</v>
      </c>
      <c r="BD533">
        <v>0.24893267651888343</v>
      </c>
      <c r="BE533" s="62"/>
      <c r="BF533" s="64"/>
      <c r="BG533" s="64"/>
      <c r="BH533" s="120">
        <v>5.94</v>
      </c>
    </row>
    <row r="534" spans="1:60" ht="14.25" customHeight="1" x14ac:dyDescent="0.25">
      <c r="A534" s="58">
        <v>382</v>
      </c>
      <c r="B534" s="59" t="s">
        <v>78</v>
      </c>
      <c r="C534" s="59" t="s">
        <v>26</v>
      </c>
      <c r="D534" s="59" t="s">
        <v>47</v>
      </c>
      <c r="E534" s="59"/>
      <c r="F534" s="59" t="s">
        <v>30</v>
      </c>
      <c r="G534" s="58">
        <v>4</v>
      </c>
      <c r="H534" s="58">
        <v>8</v>
      </c>
      <c r="I534" s="59" t="s">
        <v>149</v>
      </c>
      <c r="J534" s="58">
        <v>8877127178</v>
      </c>
      <c r="K534" s="58">
        <v>0</v>
      </c>
      <c r="L534" s="58">
        <v>0</v>
      </c>
      <c r="M534" s="60">
        <v>0</v>
      </c>
      <c r="N534" s="60">
        <v>0</v>
      </c>
      <c r="O534" s="60">
        <v>0</v>
      </c>
      <c r="P534" s="60">
        <v>0</v>
      </c>
      <c r="Q534" s="60">
        <v>0</v>
      </c>
      <c r="R534" s="60">
        <v>0</v>
      </c>
      <c r="S534" s="60">
        <v>0</v>
      </c>
      <c r="T534" s="60">
        <v>0</v>
      </c>
      <c r="U534" s="60">
        <v>0</v>
      </c>
      <c r="V534" s="60">
        <v>0</v>
      </c>
      <c r="W534" s="59">
        <v>0</v>
      </c>
      <c r="X534" s="60">
        <v>0</v>
      </c>
      <c r="Y534" s="60">
        <v>0</v>
      </c>
      <c r="Z534" s="59">
        <f>SUM(M534:Y534)</f>
        <v>0</v>
      </c>
      <c r="AA534" s="59">
        <f>SUM(U534:X534)</f>
        <v>0</v>
      </c>
      <c r="AC534" s="59">
        <v>0</v>
      </c>
      <c r="AD534" s="58">
        <v>0</v>
      </c>
      <c r="AE534" s="58">
        <v>0</v>
      </c>
      <c r="AF534" s="58">
        <v>0</v>
      </c>
      <c r="AG534" s="58">
        <v>0</v>
      </c>
      <c r="AH534" s="59" t="s">
        <v>381</v>
      </c>
      <c r="AI534" s="58">
        <v>16</v>
      </c>
      <c r="AJ534" s="60"/>
      <c r="AK534" s="59" t="s">
        <v>490</v>
      </c>
      <c r="AL534" s="59">
        <f>IF(OR(NOT(ISBLANK(V534)),NOT(ISBLANK(W534)),NOT(ISBLANK(X534)),NOT(ISBLANK(Y534)),AD534=2,AD534=3),1,0)</f>
        <v>1</v>
      </c>
      <c r="AM534" s="59" t="s">
        <v>27</v>
      </c>
      <c r="AN534" s="59" t="s">
        <v>680</v>
      </c>
      <c r="AO534" s="58">
        <v>24</v>
      </c>
      <c r="AP534" s="59" t="s">
        <v>677</v>
      </c>
      <c r="AQ534" s="59" t="s">
        <v>711</v>
      </c>
      <c r="AR534" s="59" t="s">
        <v>27</v>
      </c>
      <c r="AS534" s="59" t="s">
        <v>686</v>
      </c>
      <c r="AT534" s="59" t="s">
        <v>27</v>
      </c>
      <c r="AU534" s="59" t="s">
        <v>27</v>
      </c>
      <c r="AV534" s="59" t="s">
        <v>27</v>
      </c>
      <c r="AW534" s="64"/>
      <c r="AX534" s="62" t="s">
        <v>747</v>
      </c>
      <c r="AY534" s="62">
        <v>8.0030000000000001</v>
      </c>
      <c r="AZ534" s="62" t="str">
        <f>IF(Z534&gt;0,AY534/Z534,"")</f>
        <v/>
      </c>
      <c r="BA534" s="62">
        <f>IF(AY534&gt;0,Z534/AY534,"")</f>
        <v>0</v>
      </c>
      <c r="BB534" s="62"/>
      <c r="BC534" s="62">
        <v>16</v>
      </c>
      <c r="BE534" s="62"/>
      <c r="BF534" s="64"/>
      <c r="BG534" s="64"/>
      <c r="BH534" s="120"/>
    </row>
    <row r="535" spans="1:60" ht="14.25" customHeight="1" x14ac:dyDescent="0.25">
      <c r="A535" s="58">
        <v>398</v>
      </c>
      <c r="B535" s="59" t="s">
        <v>78</v>
      </c>
      <c r="C535" s="59" t="s">
        <v>26</v>
      </c>
      <c r="D535" s="59" t="s">
        <v>47</v>
      </c>
      <c r="E535" s="59"/>
      <c r="F535" s="59" t="s">
        <v>30</v>
      </c>
      <c r="G535" s="58">
        <v>4</v>
      </c>
      <c r="H535" s="58">
        <v>8</v>
      </c>
      <c r="I535" s="59" t="s">
        <v>81</v>
      </c>
      <c r="J535" s="58">
        <v>9591241137</v>
      </c>
      <c r="K535" s="58">
        <v>5.4285714285714297</v>
      </c>
      <c r="L535" s="58">
        <v>0.54285714285714304</v>
      </c>
      <c r="M535" s="60">
        <v>0</v>
      </c>
      <c r="N535" s="60">
        <v>0</v>
      </c>
      <c r="O535" s="60">
        <v>0</v>
      </c>
      <c r="P535" s="60">
        <v>0</v>
      </c>
      <c r="Q535" s="60">
        <v>0</v>
      </c>
      <c r="R535" s="60">
        <v>0</v>
      </c>
      <c r="S535" s="60">
        <v>0</v>
      </c>
      <c r="T535" s="60">
        <v>0</v>
      </c>
      <c r="U535" s="60">
        <v>0</v>
      </c>
      <c r="V535" s="60">
        <v>0</v>
      </c>
      <c r="W535" s="59">
        <v>0</v>
      </c>
      <c r="X535" s="60">
        <v>0</v>
      </c>
      <c r="Y535" s="60">
        <v>0</v>
      </c>
      <c r="Z535" s="59">
        <f>SUM(M535:Y535)</f>
        <v>0</v>
      </c>
      <c r="AA535" s="59">
        <f>SUM(U535:X535)</f>
        <v>0</v>
      </c>
      <c r="AB535" t="s">
        <v>782</v>
      </c>
      <c r="AC535" s="61">
        <v>3</v>
      </c>
      <c r="AD535" s="58">
        <v>0</v>
      </c>
      <c r="AE535" s="58">
        <v>0</v>
      </c>
      <c r="AF535" s="58">
        <v>0</v>
      </c>
      <c r="AG535" s="58">
        <v>0</v>
      </c>
      <c r="AH535" s="59" t="s">
        <v>381</v>
      </c>
      <c r="AI535" s="58">
        <v>16</v>
      </c>
      <c r="AJ535" s="60"/>
      <c r="AK535" s="59" t="s">
        <v>91</v>
      </c>
      <c r="AL535" s="59">
        <f>IF(OR(NOT(ISBLANK(V535)),NOT(ISBLANK(W535)),NOT(ISBLANK(X535)),NOT(ISBLANK(Y535)),AD535=2,AD535=3),1,0)</f>
        <v>1</v>
      </c>
      <c r="AM535" s="59" t="s">
        <v>27</v>
      </c>
      <c r="AN535" s="59" t="s">
        <v>673</v>
      </c>
      <c r="AO535" s="58">
        <v>26</v>
      </c>
      <c r="AP535" s="59" t="s">
        <v>674</v>
      </c>
      <c r="AQ535" s="59" t="s">
        <v>675</v>
      </c>
      <c r="AR535" s="59" t="s">
        <v>27</v>
      </c>
      <c r="AS535" s="59" t="s">
        <v>676</v>
      </c>
      <c r="AT535" s="59" t="s">
        <v>27</v>
      </c>
      <c r="AU535" s="59" t="s">
        <v>27</v>
      </c>
      <c r="AV535" s="59" t="s">
        <v>710</v>
      </c>
      <c r="AW535" s="64"/>
      <c r="AX535" s="62" t="s">
        <v>748</v>
      </c>
      <c r="AY535" s="62">
        <v>3.7629999999999999</v>
      </c>
      <c r="AZ535" s="62" t="str">
        <f>IF(Z535&gt;0,AY535/Z535,"")</f>
        <v/>
      </c>
      <c r="BA535" s="62">
        <f>IF(AY535&gt;0,Z535/AY535,"")</f>
        <v>0</v>
      </c>
      <c r="BB535" s="62">
        <v>2.8980000000000001</v>
      </c>
      <c r="BC535" s="62">
        <v>24</v>
      </c>
      <c r="BE535" s="62"/>
      <c r="BF535" s="64"/>
      <c r="BG535" s="64"/>
      <c r="BH535" s="120">
        <v>2.8980000000000001</v>
      </c>
    </row>
    <row r="536" spans="1:60" ht="14.25" customHeight="1" x14ac:dyDescent="0.25">
      <c r="A536" s="58">
        <v>415</v>
      </c>
      <c r="B536" s="59" t="s">
        <v>78</v>
      </c>
      <c r="C536" s="59" t="s">
        <v>28</v>
      </c>
      <c r="D536" s="59" t="s">
        <v>47</v>
      </c>
      <c r="E536" s="59"/>
      <c r="F536" s="59" t="s">
        <v>30</v>
      </c>
      <c r="G536" s="58">
        <v>4</v>
      </c>
      <c r="H536" s="58">
        <v>8</v>
      </c>
      <c r="I536" s="59" t="s">
        <v>85</v>
      </c>
      <c r="J536" s="58">
        <v>1347638136</v>
      </c>
      <c r="K536" s="58">
        <v>0</v>
      </c>
      <c r="L536" s="58">
        <v>0</v>
      </c>
      <c r="M536" s="58">
        <v>3</v>
      </c>
      <c r="N536" s="60">
        <v>0</v>
      </c>
      <c r="O536" s="58">
        <v>1</v>
      </c>
      <c r="P536" s="58">
        <v>9</v>
      </c>
      <c r="Q536" s="58">
        <v>6</v>
      </c>
      <c r="R536" s="60">
        <v>0</v>
      </c>
      <c r="S536" s="58">
        <v>6</v>
      </c>
      <c r="T536" s="58">
        <v>1</v>
      </c>
      <c r="U536" s="58">
        <v>1</v>
      </c>
      <c r="V536" s="58">
        <v>3</v>
      </c>
      <c r="W536" s="59">
        <v>0</v>
      </c>
      <c r="X536" s="58">
        <v>1</v>
      </c>
      <c r="Y536" s="58">
        <v>5</v>
      </c>
      <c r="Z536" s="59">
        <f>SUM(M536:Y536)</f>
        <v>36</v>
      </c>
      <c r="AA536" s="59">
        <f>SUM(U536:X536)</f>
        <v>5</v>
      </c>
      <c r="AC536" s="59">
        <v>0</v>
      </c>
      <c r="AD536" s="58">
        <v>9</v>
      </c>
      <c r="AE536" s="58">
        <v>8</v>
      </c>
      <c r="AF536" s="58">
        <v>3</v>
      </c>
      <c r="AG536" s="58">
        <v>26</v>
      </c>
      <c r="AH536" s="59" t="s">
        <v>462</v>
      </c>
      <c r="AI536" s="58">
        <v>15</v>
      </c>
      <c r="AJ536" s="58">
        <v>1</v>
      </c>
      <c r="AK536" s="59" t="s">
        <v>491</v>
      </c>
      <c r="AL536" s="59">
        <f>IF(OR(NOT(ISBLANK(V536)),NOT(ISBLANK(W536)),NOT(ISBLANK(X536)),NOT(ISBLANK(Y536)),AD536=2,AD536=3),1,0)</f>
        <v>1</v>
      </c>
      <c r="AM536" s="59" t="s">
        <v>27</v>
      </c>
      <c r="AN536" s="59" t="s">
        <v>673</v>
      </c>
      <c r="AO536" s="58">
        <v>20</v>
      </c>
      <c r="AP536" s="59" t="s">
        <v>677</v>
      </c>
      <c r="AQ536" s="59" t="s">
        <v>678</v>
      </c>
      <c r="AR536" s="59" t="s">
        <v>27</v>
      </c>
      <c r="AS536" s="59" t="s">
        <v>27</v>
      </c>
      <c r="AT536" s="59" t="s">
        <v>27</v>
      </c>
      <c r="AU536" s="59" t="s">
        <v>27</v>
      </c>
      <c r="AV536" s="59" t="s">
        <v>27</v>
      </c>
      <c r="AW536" s="64"/>
      <c r="AX536" s="62" t="s">
        <v>747</v>
      </c>
      <c r="AY536" s="62">
        <v>8.016</v>
      </c>
      <c r="AZ536" s="62">
        <f>IF(Z536&gt;0,AY536/Z536,"")</f>
        <v>0.22266666666666668</v>
      </c>
      <c r="BA536" s="62">
        <f>IF(AY536&gt;0,Z536/AY536,"")</f>
        <v>4.4910179640718564</v>
      </c>
      <c r="BB536" s="62"/>
      <c r="BC536" s="62">
        <v>24</v>
      </c>
      <c r="BD536">
        <v>0.42793062200956938</v>
      </c>
      <c r="BE536" s="62"/>
      <c r="BF536" s="64"/>
      <c r="BG536" s="64"/>
      <c r="BH536" s="120"/>
    </row>
    <row r="537" spans="1:60" ht="14.25" customHeight="1" x14ac:dyDescent="0.25">
      <c r="A537" s="58">
        <v>431</v>
      </c>
      <c r="B537" s="59" t="s">
        <v>78</v>
      </c>
      <c r="C537" s="59" t="s">
        <v>26</v>
      </c>
      <c r="D537" s="59" t="s">
        <v>47</v>
      </c>
      <c r="E537" s="59"/>
      <c r="F537" s="59" t="s">
        <v>30</v>
      </c>
      <c r="G537" s="58">
        <v>4</v>
      </c>
      <c r="H537" s="58">
        <v>8</v>
      </c>
      <c r="I537" s="59" t="s">
        <v>88</v>
      </c>
      <c r="J537" s="58">
        <v>217831744</v>
      </c>
      <c r="K537" s="58">
        <v>3.9285714285714302</v>
      </c>
      <c r="L537" s="58">
        <v>0.39285714285714302</v>
      </c>
      <c r="M537" s="60">
        <v>0</v>
      </c>
      <c r="N537" s="60">
        <v>0</v>
      </c>
      <c r="O537" s="60">
        <v>0</v>
      </c>
      <c r="P537" s="60">
        <v>0</v>
      </c>
      <c r="Q537" s="60">
        <v>0</v>
      </c>
      <c r="R537" s="60">
        <v>0</v>
      </c>
      <c r="S537" s="60">
        <v>0</v>
      </c>
      <c r="T537" s="60">
        <v>0</v>
      </c>
      <c r="U537" s="60">
        <v>0</v>
      </c>
      <c r="V537" s="60">
        <v>0</v>
      </c>
      <c r="W537" s="59">
        <v>0</v>
      </c>
      <c r="X537" s="60">
        <v>0</v>
      </c>
      <c r="Y537" s="60">
        <v>0</v>
      </c>
      <c r="Z537" s="59">
        <f>SUM(M537:Y537)</f>
        <v>0</v>
      </c>
      <c r="AA537" s="59">
        <f>SUM(U537:X537)</f>
        <v>0</v>
      </c>
      <c r="AB537" t="s">
        <v>740</v>
      </c>
      <c r="AC537" s="59">
        <v>0</v>
      </c>
      <c r="AD537" s="58">
        <v>0</v>
      </c>
      <c r="AE537" s="58">
        <v>0</v>
      </c>
      <c r="AF537" s="58">
        <v>0</v>
      </c>
      <c r="AG537" s="58">
        <v>0</v>
      </c>
      <c r="AH537" s="59" t="s">
        <v>381</v>
      </c>
      <c r="AI537" s="58">
        <v>16</v>
      </c>
      <c r="AJ537" s="60"/>
      <c r="AK537" s="59" t="s">
        <v>492</v>
      </c>
      <c r="AL537" s="59">
        <f>IF(OR(NOT(ISBLANK(V537)),NOT(ISBLANK(W537)),NOT(ISBLANK(X537)),NOT(ISBLANK(Y537)),AD537=2,AD537=3),1,0)</f>
        <v>1</v>
      </c>
      <c r="AM537" s="59" t="s">
        <v>27</v>
      </c>
      <c r="AN537" s="59" t="s">
        <v>673</v>
      </c>
      <c r="AO537" s="58">
        <v>24</v>
      </c>
      <c r="AP537" s="59" t="s">
        <v>677</v>
      </c>
      <c r="AQ537" s="59" t="s">
        <v>679</v>
      </c>
      <c r="AR537" s="59" t="s">
        <v>27</v>
      </c>
      <c r="AS537" s="59" t="s">
        <v>27</v>
      </c>
      <c r="AT537" s="59" t="s">
        <v>27</v>
      </c>
      <c r="AU537" s="59" t="s">
        <v>27</v>
      </c>
      <c r="AV537" s="59" t="s">
        <v>27</v>
      </c>
      <c r="AW537" s="64"/>
      <c r="AX537" s="62" t="s">
        <v>747</v>
      </c>
      <c r="AY537" s="62">
        <v>5.4960000000000004</v>
      </c>
      <c r="AZ537" s="62" t="str">
        <f>IF(Z537&gt;0,AY537/Z537,"")</f>
        <v/>
      </c>
      <c r="BA537" s="62">
        <f>IF(AY537&gt;0,Z537/AY537,"")</f>
        <v>0</v>
      </c>
      <c r="BB537" s="62">
        <v>4.5449999999999999</v>
      </c>
      <c r="BC537" s="62">
        <v>0</v>
      </c>
      <c r="BE537" s="62" t="s">
        <v>784</v>
      </c>
      <c r="BF537" s="62">
        <v>1</v>
      </c>
      <c r="BG537" s="62">
        <v>1</v>
      </c>
      <c r="BH537" s="120">
        <v>1.3069999999999999</v>
      </c>
    </row>
    <row r="538" spans="1:60" ht="14.25" customHeight="1" x14ac:dyDescent="0.25">
      <c r="A538" s="58">
        <v>447</v>
      </c>
      <c r="B538" s="59" t="s">
        <v>78</v>
      </c>
      <c r="C538" s="59" t="s">
        <v>26</v>
      </c>
      <c r="D538" s="59" t="s">
        <v>47</v>
      </c>
      <c r="E538" s="59"/>
      <c r="F538" s="59" t="s">
        <v>30</v>
      </c>
      <c r="G538" s="58">
        <v>4</v>
      </c>
      <c r="H538" s="58">
        <v>8</v>
      </c>
      <c r="I538" s="59" t="s">
        <v>150</v>
      </c>
      <c r="J538" s="58">
        <v>82135906</v>
      </c>
      <c r="K538" s="58">
        <v>5.5</v>
      </c>
      <c r="L538" s="58">
        <v>0.55000000000000004</v>
      </c>
      <c r="M538" s="60">
        <v>0</v>
      </c>
      <c r="N538" s="60">
        <v>0</v>
      </c>
      <c r="O538" s="60">
        <v>0</v>
      </c>
      <c r="P538" s="60">
        <v>0</v>
      </c>
      <c r="Q538" s="60">
        <v>0</v>
      </c>
      <c r="R538" s="60">
        <v>0</v>
      </c>
      <c r="S538" s="60">
        <v>0</v>
      </c>
      <c r="T538" s="60">
        <v>0</v>
      </c>
      <c r="U538" s="60">
        <v>0</v>
      </c>
      <c r="V538" s="60">
        <v>0</v>
      </c>
      <c r="W538" s="59">
        <v>0</v>
      </c>
      <c r="X538" s="60">
        <v>0</v>
      </c>
      <c r="Y538" s="60">
        <v>0</v>
      </c>
      <c r="Z538" s="59">
        <f>SUM(M538:Y538)</f>
        <v>0</v>
      </c>
      <c r="AA538" s="59">
        <f>SUM(U538:X538)</f>
        <v>0</v>
      </c>
      <c r="AB538" t="s">
        <v>781</v>
      </c>
      <c r="AC538" s="59">
        <v>0</v>
      </c>
      <c r="AD538" s="58">
        <v>0</v>
      </c>
      <c r="AE538" s="58">
        <v>0</v>
      </c>
      <c r="AF538" s="58">
        <v>0</v>
      </c>
      <c r="AG538" s="58">
        <v>0</v>
      </c>
      <c r="AH538" s="59" t="s">
        <v>381</v>
      </c>
      <c r="AI538" s="58">
        <v>16</v>
      </c>
      <c r="AJ538" s="60"/>
      <c r="AK538" s="59" t="s">
        <v>493</v>
      </c>
      <c r="AL538" s="59">
        <f>IF(OR(NOT(ISBLANK(V538)),NOT(ISBLANK(W538)),NOT(ISBLANK(X538)),NOT(ISBLANK(Y538)),AD538=2,AD538=3),1,0)</f>
        <v>1</v>
      </c>
      <c r="AM538" s="59" t="s">
        <v>27</v>
      </c>
      <c r="AN538" s="59" t="s">
        <v>680</v>
      </c>
      <c r="AO538" s="58">
        <v>34</v>
      </c>
      <c r="AP538" s="59" t="s">
        <v>677</v>
      </c>
      <c r="AQ538" s="59" t="s">
        <v>712</v>
      </c>
      <c r="AR538" s="59" t="s">
        <v>27</v>
      </c>
      <c r="AS538" s="59" t="s">
        <v>713</v>
      </c>
      <c r="AT538" s="59" t="s">
        <v>27</v>
      </c>
      <c r="AU538" s="59" t="s">
        <v>27</v>
      </c>
      <c r="AV538" s="59" t="s">
        <v>27</v>
      </c>
      <c r="AW538" s="64"/>
      <c r="AX538" s="62" t="s">
        <v>748</v>
      </c>
      <c r="AY538" s="62">
        <v>8.0120000000000005</v>
      </c>
      <c r="AZ538" s="62" t="str">
        <f>IF(Z538&gt;0,AY538/Z538,"")</f>
        <v/>
      </c>
      <c r="BA538" s="62">
        <f>IF(AY538&gt;0,Z538/AY538,"")</f>
        <v>0</v>
      </c>
      <c r="BB538" s="62">
        <v>2.6520000000000001</v>
      </c>
      <c r="BC538" s="62">
        <v>0</v>
      </c>
      <c r="BE538" s="62"/>
      <c r="BF538" s="64"/>
      <c r="BG538" s="64"/>
      <c r="BH538" s="120">
        <v>2.29</v>
      </c>
    </row>
    <row r="539" spans="1:60" ht="14.25" customHeight="1" x14ac:dyDescent="0.25">
      <c r="A539" s="58">
        <v>463</v>
      </c>
      <c r="B539" s="59" t="s">
        <v>78</v>
      </c>
      <c r="C539" s="59" t="s">
        <v>28</v>
      </c>
      <c r="D539" s="59" t="s">
        <v>47</v>
      </c>
      <c r="E539" s="59"/>
      <c r="F539" s="59" t="s">
        <v>30</v>
      </c>
      <c r="G539" s="58">
        <v>4</v>
      </c>
      <c r="H539" s="58">
        <v>8</v>
      </c>
      <c r="I539" s="59" t="s">
        <v>152</v>
      </c>
      <c r="J539" s="58">
        <v>792288984</v>
      </c>
      <c r="K539" s="58">
        <v>2.9230769230769198</v>
      </c>
      <c r="L539" s="58">
        <v>0.29230769230769199</v>
      </c>
      <c r="M539" s="58">
        <v>1</v>
      </c>
      <c r="N539" s="60">
        <v>0</v>
      </c>
      <c r="O539" s="60">
        <v>0</v>
      </c>
      <c r="P539" s="58">
        <v>4</v>
      </c>
      <c r="Q539" s="58">
        <v>2</v>
      </c>
      <c r="R539" s="58">
        <v>3</v>
      </c>
      <c r="S539" s="58">
        <v>2</v>
      </c>
      <c r="T539" s="58">
        <v>1</v>
      </c>
      <c r="U539" s="58">
        <v>1</v>
      </c>
      <c r="V539" s="58">
        <v>0.5</v>
      </c>
      <c r="W539" s="59">
        <v>0</v>
      </c>
      <c r="X539" s="58">
        <v>0.5</v>
      </c>
      <c r="Y539" s="58">
        <v>2</v>
      </c>
      <c r="Z539" s="59">
        <f>SUM(M539:Y539)</f>
        <v>17</v>
      </c>
      <c r="AA539" s="59">
        <f>SUM(U539:X539)</f>
        <v>2</v>
      </c>
      <c r="AB539" t="s">
        <v>782</v>
      </c>
      <c r="AC539" s="59">
        <v>0</v>
      </c>
      <c r="AD539" s="58">
        <v>11</v>
      </c>
      <c r="AE539" s="58">
        <v>5</v>
      </c>
      <c r="AF539" s="58">
        <v>2</v>
      </c>
      <c r="AG539" s="58">
        <v>22</v>
      </c>
      <c r="AH539" s="59" t="s">
        <v>381</v>
      </c>
      <c r="AI539" s="58">
        <v>16</v>
      </c>
      <c r="AJ539" s="58">
        <v>1</v>
      </c>
      <c r="AK539" s="59" t="s">
        <v>494</v>
      </c>
      <c r="AL539" s="59">
        <f>IF(OR(NOT(ISBLANK(V539)),NOT(ISBLANK(W539)),NOT(ISBLANK(X539)),NOT(ISBLANK(Y539)),AD539=2,AD539=3),1,0)</f>
        <v>1</v>
      </c>
      <c r="AM539" s="59" t="s">
        <v>27</v>
      </c>
      <c r="AN539" s="59" t="s">
        <v>673</v>
      </c>
      <c r="AO539" s="58">
        <v>23</v>
      </c>
      <c r="AP539" s="59" t="s">
        <v>677</v>
      </c>
      <c r="AQ539" s="59" t="s">
        <v>714</v>
      </c>
      <c r="AR539" s="59" t="s">
        <v>695</v>
      </c>
      <c r="AS539" s="59" t="s">
        <v>27</v>
      </c>
      <c r="AT539" s="59" t="s">
        <v>27</v>
      </c>
      <c r="AU539" s="59" t="s">
        <v>27</v>
      </c>
      <c r="AV539" s="59" t="s">
        <v>27</v>
      </c>
      <c r="AW539" s="64"/>
      <c r="AX539" s="62" t="s">
        <v>747</v>
      </c>
      <c r="AY539" s="62">
        <v>8.0250000000000004</v>
      </c>
      <c r="AZ539" s="62">
        <f>IF(Z539&gt;0,AY539/Z539,"")</f>
        <v>0.47205882352941181</v>
      </c>
      <c r="BA539" s="62">
        <f>IF(AY539&gt;0,Z539/AY539,"")</f>
        <v>2.1183800623052957</v>
      </c>
      <c r="BB539" s="62">
        <v>6.0840000000000005</v>
      </c>
      <c r="BC539" s="62">
        <v>16</v>
      </c>
      <c r="BD539">
        <v>0.13685015290519878</v>
      </c>
      <c r="BE539" s="62" t="s">
        <v>782</v>
      </c>
      <c r="BF539" s="62">
        <v>1</v>
      </c>
      <c r="BG539" s="64"/>
      <c r="BH539">
        <v>1.2529999999999999</v>
      </c>
    </row>
    <row r="540" spans="1:60" ht="14.25" customHeight="1" x14ac:dyDescent="0.25">
      <c r="A540" s="58">
        <v>484</v>
      </c>
      <c r="B540" s="59" t="s">
        <v>78</v>
      </c>
      <c r="C540" s="59" t="s">
        <v>28</v>
      </c>
      <c r="D540" s="59" t="s">
        <v>47</v>
      </c>
      <c r="E540" s="59"/>
      <c r="F540" s="59" t="s">
        <v>30</v>
      </c>
      <c r="G540" s="58">
        <v>4</v>
      </c>
      <c r="H540" s="58">
        <v>8</v>
      </c>
      <c r="I540" s="59" t="s">
        <v>158</v>
      </c>
      <c r="J540" s="58">
        <v>927618937</v>
      </c>
      <c r="K540" s="58">
        <v>3.5384615384615401</v>
      </c>
      <c r="L540" s="58">
        <v>0.35384615384615398</v>
      </c>
      <c r="M540" s="58">
        <v>3</v>
      </c>
      <c r="N540" s="60">
        <v>0</v>
      </c>
      <c r="O540" s="60">
        <v>0</v>
      </c>
      <c r="P540" s="58">
        <v>7</v>
      </c>
      <c r="Q540" s="58">
        <v>4</v>
      </c>
      <c r="R540" s="58">
        <v>2</v>
      </c>
      <c r="S540" s="58">
        <v>4</v>
      </c>
      <c r="T540" s="58">
        <v>1</v>
      </c>
      <c r="U540" s="58">
        <v>2</v>
      </c>
      <c r="V540" s="58">
        <v>2.5</v>
      </c>
      <c r="W540" s="59">
        <v>0</v>
      </c>
      <c r="X540" s="58">
        <v>0.5</v>
      </c>
      <c r="Y540" s="58">
        <v>5</v>
      </c>
      <c r="Z540" s="59">
        <f>SUM(M540:Y540)</f>
        <v>31</v>
      </c>
      <c r="AA540" s="59">
        <f>SUM(U540:X540)</f>
        <v>5</v>
      </c>
      <c r="AB540" t="s">
        <v>781</v>
      </c>
      <c r="AC540" s="59">
        <v>0</v>
      </c>
      <c r="AD540" s="58">
        <v>2</v>
      </c>
      <c r="AE540" s="58">
        <v>5</v>
      </c>
      <c r="AF540" s="58">
        <v>0</v>
      </c>
      <c r="AG540" s="58">
        <v>8</v>
      </c>
      <c r="AH540" s="59" t="s">
        <v>381</v>
      </c>
      <c r="AI540" s="58">
        <v>16</v>
      </c>
      <c r="AJ540" s="60"/>
      <c r="AK540" s="59" t="s">
        <v>495</v>
      </c>
      <c r="AL540" s="59">
        <f>IF(OR(NOT(ISBLANK(V540)),NOT(ISBLANK(W540)),NOT(ISBLANK(X540)),NOT(ISBLANK(Y540)),AD540=2,AD540=3),1,0)</f>
        <v>1</v>
      </c>
      <c r="AM540" s="59" t="s">
        <v>27</v>
      </c>
      <c r="AN540" s="59" t="s">
        <v>673</v>
      </c>
      <c r="AO540" s="58">
        <v>25</v>
      </c>
      <c r="AP540" s="59" t="s">
        <v>677</v>
      </c>
      <c r="AQ540" s="59" t="s">
        <v>721</v>
      </c>
      <c r="AR540" s="59" t="s">
        <v>27</v>
      </c>
      <c r="AS540" s="59" t="s">
        <v>686</v>
      </c>
      <c r="AT540" s="59" t="s">
        <v>27</v>
      </c>
      <c r="AU540" s="59" t="s">
        <v>27</v>
      </c>
      <c r="AV540" s="59" t="s">
        <v>27</v>
      </c>
      <c r="AW540" s="64"/>
      <c r="AX540" s="62" t="s">
        <v>747</v>
      </c>
      <c r="AY540" s="62">
        <v>8.0009999999999994</v>
      </c>
      <c r="AZ540" s="62">
        <f>IF(Z540&gt;0,AY540/Z540,"")</f>
        <v>0.25809677419354837</v>
      </c>
      <c r="BA540" s="62">
        <f>IF(AY540&gt;0,Z540/AY540,"")</f>
        <v>3.8745156855393077</v>
      </c>
      <c r="BB540" s="62">
        <v>7.7880000000000003</v>
      </c>
      <c r="BC540" s="62">
        <v>8</v>
      </c>
      <c r="BD540">
        <v>0.85066666666666668</v>
      </c>
      <c r="BE540" s="62"/>
      <c r="BF540" s="64"/>
      <c r="BG540" s="64"/>
      <c r="BH540">
        <v>7.4139999999999997</v>
      </c>
    </row>
    <row r="541" spans="1:60" ht="14.25" customHeight="1" x14ac:dyDescent="0.25">
      <c r="A541" s="58">
        <v>505</v>
      </c>
      <c r="B541" s="59" t="s">
        <v>78</v>
      </c>
      <c r="C541" s="59" t="s">
        <v>28</v>
      </c>
      <c r="D541" s="59" t="s">
        <v>47</v>
      </c>
      <c r="E541" s="59"/>
      <c r="F541" s="59" t="s">
        <v>30</v>
      </c>
      <c r="G541" s="58">
        <v>4</v>
      </c>
      <c r="H541" s="58">
        <v>8</v>
      </c>
      <c r="I541" s="59" t="s">
        <v>165</v>
      </c>
      <c r="J541" s="58">
        <v>1412134207</v>
      </c>
      <c r="K541" s="58">
        <v>2.7692307692307701</v>
      </c>
      <c r="L541" s="58">
        <v>0.27692307692307699</v>
      </c>
      <c r="M541" s="60">
        <v>0</v>
      </c>
      <c r="N541" s="60">
        <v>0</v>
      </c>
      <c r="O541" s="60">
        <v>0</v>
      </c>
      <c r="P541" s="60">
        <v>0</v>
      </c>
      <c r="Q541" s="60">
        <v>0</v>
      </c>
      <c r="R541" s="60">
        <v>0</v>
      </c>
      <c r="S541" s="60">
        <v>0</v>
      </c>
      <c r="T541" s="60">
        <v>0</v>
      </c>
      <c r="U541" s="60">
        <v>0</v>
      </c>
      <c r="V541" s="60">
        <v>0</v>
      </c>
      <c r="W541" s="59">
        <v>0</v>
      </c>
      <c r="X541" s="60">
        <v>0</v>
      </c>
      <c r="Y541" s="60">
        <v>0</v>
      </c>
      <c r="Z541" s="59">
        <f>SUM(M541:Y541)</f>
        <v>0</v>
      </c>
      <c r="AA541" s="59">
        <f>SUM(U541:X541)</f>
        <v>0</v>
      </c>
      <c r="AB541" t="s">
        <v>89</v>
      </c>
      <c r="AC541" s="59">
        <v>0</v>
      </c>
      <c r="AD541" s="58">
        <v>0</v>
      </c>
      <c r="AE541" s="58">
        <v>0</v>
      </c>
      <c r="AF541" s="58">
        <v>0</v>
      </c>
      <c r="AG541" s="58">
        <v>0</v>
      </c>
      <c r="AH541" s="59" t="s">
        <v>381</v>
      </c>
      <c r="AI541" s="58">
        <v>16</v>
      </c>
      <c r="AJ541" s="60"/>
      <c r="AK541" s="59" t="s">
        <v>496</v>
      </c>
      <c r="AL541" s="59">
        <f>IF(OR(NOT(ISBLANK(V541)),NOT(ISBLANK(W541)),NOT(ISBLANK(X541)),NOT(ISBLANK(Y541)),AD541=2,AD541=3),1,0)</f>
        <v>1</v>
      </c>
      <c r="AM541" s="59" t="s">
        <v>27</v>
      </c>
      <c r="AN541" s="59" t="s">
        <v>680</v>
      </c>
      <c r="AO541" s="58">
        <v>25</v>
      </c>
      <c r="AP541" s="59" t="s">
        <v>677</v>
      </c>
      <c r="AQ541" s="59" t="s">
        <v>705</v>
      </c>
      <c r="AR541" s="59" t="s">
        <v>27</v>
      </c>
      <c r="AS541" s="59" t="s">
        <v>27</v>
      </c>
      <c r="AT541" s="59" t="s">
        <v>27</v>
      </c>
      <c r="AU541" s="59" t="s">
        <v>27</v>
      </c>
      <c r="AV541" s="59" t="s">
        <v>27</v>
      </c>
      <c r="AW541" s="64"/>
      <c r="AX541" s="62" t="s">
        <v>747</v>
      </c>
      <c r="AY541" s="62">
        <v>8.0009999999999994</v>
      </c>
      <c r="AZ541" s="62" t="str">
        <f>IF(Z541&gt;0,AY541/Z541,"")</f>
        <v/>
      </c>
      <c r="BA541" s="62">
        <f>IF(AY541&gt;0,Z541/AY541,"")</f>
        <v>0</v>
      </c>
      <c r="BB541" s="62">
        <v>3.3919999999999999</v>
      </c>
      <c r="BC541" s="62">
        <v>8</v>
      </c>
      <c r="BE541" s="62"/>
      <c r="BF541" s="64"/>
      <c r="BG541" s="64"/>
      <c r="BH541">
        <v>2.673</v>
      </c>
    </row>
    <row r="542" spans="1:60" ht="14.25" customHeight="1" x14ac:dyDescent="0.25">
      <c r="A542" s="58">
        <v>525</v>
      </c>
      <c r="B542" s="59" t="s">
        <v>78</v>
      </c>
      <c r="C542" s="59" t="s">
        <v>28</v>
      </c>
      <c r="D542" s="59" t="s">
        <v>47</v>
      </c>
      <c r="E542" s="59"/>
      <c r="F542" s="59" t="s">
        <v>30</v>
      </c>
      <c r="G542" s="58">
        <v>4</v>
      </c>
      <c r="H542" s="58">
        <v>8</v>
      </c>
      <c r="I542" s="59" t="s">
        <v>169</v>
      </c>
      <c r="J542" s="58">
        <v>178114327</v>
      </c>
      <c r="K542" s="58">
        <v>2.7692307692307701</v>
      </c>
      <c r="L542" s="58">
        <v>0.27692307692307699</v>
      </c>
      <c r="M542" s="60">
        <v>0</v>
      </c>
      <c r="N542" s="60">
        <v>0</v>
      </c>
      <c r="O542" s="60">
        <v>0</v>
      </c>
      <c r="P542" s="60">
        <v>0</v>
      </c>
      <c r="Q542" s="60">
        <v>0</v>
      </c>
      <c r="R542" s="60">
        <v>0</v>
      </c>
      <c r="S542" s="60">
        <v>0</v>
      </c>
      <c r="T542" s="60">
        <v>0</v>
      </c>
      <c r="U542" s="60">
        <v>0</v>
      </c>
      <c r="V542" s="60">
        <v>0</v>
      </c>
      <c r="W542" s="59">
        <v>0</v>
      </c>
      <c r="X542" s="60">
        <v>0</v>
      </c>
      <c r="Y542" s="60">
        <v>0</v>
      </c>
      <c r="Z542" s="59">
        <f>SUM(M542:Y542)</f>
        <v>0</v>
      </c>
      <c r="AA542" s="59">
        <f>SUM(U542:X542)</f>
        <v>0</v>
      </c>
      <c r="AB542" t="s">
        <v>89</v>
      </c>
      <c r="AC542" s="59">
        <v>0</v>
      </c>
      <c r="AD542" s="58">
        <v>0</v>
      </c>
      <c r="AE542" s="58">
        <v>0</v>
      </c>
      <c r="AF542" s="58">
        <v>0</v>
      </c>
      <c r="AG542" s="58">
        <v>0</v>
      </c>
      <c r="AH542" s="59" t="s">
        <v>381</v>
      </c>
      <c r="AI542" s="58">
        <v>16</v>
      </c>
      <c r="AJ542" s="60"/>
      <c r="AK542" s="59" t="s">
        <v>497</v>
      </c>
      <c r="AL542" s="59">
        <f>IF(OR(NOT(ISBLANK(V542)),NOT(ISBLANK(W542)),NOT(ISBLANK(X542)),NOT(ISBLANK(Y542)),AD542=2,AD542=3),1,0)</f>
        <v>1</v>
      </c>
      <c r="AM542" s="59" t="s">
        <v>27</v>
      </c>
      <c r="AN542" s="59" t="s">
        <v>680</v>
      </c>
      <c r="AO542" s="58">
        <v>31</v>
      </c>
      <c r="AP542" s="59" t="s">
        <v>677</v>
      </c>
      <c r="AQ542" s="59" t="s">
        <v>694</v>
      </c>
      <c r="AR542" s="59" t="s">
        <v>27</v>
      </c>
      <c r="AS542" s="59" t="s">
        <v>27</v>
      </c>
      <c r="AT542" s="59" t="s">
        <v>692</v>
      </c>
      <c r="AU542" s="59" t="s">
        <v>27</v>
      </c>
      <c r="AV542" s="59" t="s">
        <v>27</v>
      </c>
      <c r="AW542" s="64"/>
      <c r="AX542" s="62" t="s">
        <v>746</v>
      </c>
      <c r="AY542" s="62">
        <v>5.63</v>
      </c>
      <c r="AZ542" s="62" t="str">
        <f>IF(Z542&gt;0,AY542/Z542,"")</f>
        <v/>
      </c>
      <c r="BA542" s="62">
        <f>IF(AY542&gt;0,Z542/AY542,"")</f>
        <v>0</v>
      </c>
      <c r="BB542" s="62">
        <v>4.99</v>
      </c>
      <c r="BC542" s="62">
        <v>0</v>
      </c>
      <c r="BE542" s="62" t="s">
        <v>781</v>
      </c>
      <c r="BF542" s="62">
        <v>1</v>
      </c>
      <c r="BG542" s="62">
        <v>1</v>
      </c>
      <c r="BH542">
        <v>3.3260000000000001</v>
      </c>
    </row>
    <row r="543" spans="1:60" ht="14.25" customHeight="1" x14ac:dyDescent="0.25">
      <c r="A543" s="58">
        <v>541</v>
      </c>
      <c r="B543" s="59" t="s">
        <v>78</v>
      </c>
      <c r="C543" s="59" t="s">
        <v>28</v>
      </c>
      <c r="D543" s="59" t="s">
        <v>47</v>
      </c>
      <c r="E543" s="59"/>
      <c r="F543" s="59" t="s">
        <v>30</v>
      </c>
      <c r="G543" s="58">
        <v>4</v>
      </c>
      <c r="H543" s="58">
        <v>8</v>
      </c>
      <c r="I543" s="59" t="s">
        <v>171</v>
      </c>
      <c r="J543" s="58">
        <v>8518124088</v>
      </c>
      <c r="K543" s="58">
        <v>2.7692307692307701</v>
      </c>
      <c r="L543" s="58">
        <v>0.27692307692307699</v>
      </c>
      <c r="M543" s="60">
        <v>0</v>
      </c>
      <c r="N543" s="60">
        <v>0</v>
      </c>
      <c r="O543" s="60">
        <v>0</v>
      </c>
      <c r="P543" s="60">
        <v>0</v>
      </c>
      <c r="Q543" s="60">
        <v>0</v>
      </c>
      <c r="R543" s="60">
        <v>0</v>
      </c>
      <c r="S543" s="60">
        <v>0</v>
      </c>
      <c r="T543" s="60">
        <v>0</v>
      </c>
      <c r="U543" s="60">
        <v>0</v>
      </c>
      <c r="V543" s="60">
        <v>0</v>
      </c>
      <c r="W543" s="59">
        <v>0</v>
      </c>
      <c r="X543" s="60">
        <v>0</v>
      </c>
      <c r="Y543" s="60">
        <v>0</v>
      </c>
      <c r="Z543" s="59">
        <f>SUM(M543:Y543)</f>
        <v>0</v>
      </c>
      <c r="AA543" s="59">
        <f>SUM(U543:X543)</f>
        <v>0</v>
      </c>
      <c r="AB543" t="s">
        <v>89</v>
      </c>
      <c r="AC543" s="59">
        <v>0</v>
      </c>
      <c r="AD543" s="58">
        <v>0</v>
      </c>
      <c r="AE543" s="58">
        <v>0</v>
      </c>
      <c r="AF543" s="58">
        <v>0</v>
      </c>
      <c r="AG543" s="58">
        <v>0</v>
      </c>
      <c r="AH543" s="59" t="s">
        <v>381</v>
      </c>
      <c r="AI543" s="58">
        <v>16</v>
      </c>
      <c r="AJ543" s="60"/>
      <c r="AK543" s="59" t="s">
        <v>498</v>
      </c>
      <c r="AL543" s="59">
        <f>IF(OR(NOT(ISBLANK(V543)),NOT(ISBLANK(W543)),NOT(ISBLANK(X543)),NOT(ISBLANK(Y543)),AD543=2,AD543=3),1,0)</f>
        <v>1</v>
      </c>
      <c r="AM543" s="59" t="s">
        <v>27</v>
      </c>
      <c r="AN543" s="59" t="s">
        <v>680</v>
      </c>
      <c r="AO543" s="58">
        <v>25</v>
      </c>
      <c r="AP543" s="59" t="s">
        <v>677</v>
      </c>
      <c r="AQ543" s="59" t="s">
        <v>725</v>
      </c>
      <c r="AR543" s="59" t="s">
        <v>27</v>
      </c>
      <c r="AS543" s="59" t="s">
        <v>726</v>
      </c>
      <c r="AT543" s="59" t="s">
        <v>27</v>
      </c>
      <c r="AU543" s="59" t="s">
        <v>27</v>
      </c>
      <c r="AV543" s="59" t="s">
        <v>27</v>
      </c>
      <c r="AW543" s="64"/>
      <c r="AX543" s="62" t="s">
        <v>748</v>
      </c>
      <c r="AY543" s="62">
        <v>7.181</v>
      </c>
      <c r="AZ543" s="62" t="str">
        <f>IF(Z543&gt;0,AY543/Z543,"")</f>
        <v/>
      </c>
      <c r="BA543" s="62">
        <f>IF(AY543&gt;0,Z543/AY543,"")</f>
        <v>0</v>
      </c>
      <c r="BB543" s="62">
        <v>4.2850000000000001</v>
      </c>
      <c r="BC543" s="62" t="s">
        <v>774</v>
      </c>
      <c r="BE543" s="62"/>
      <c r="BF543" s="64"/>
      <c r="BG543" s="64"/>
      <c r="BH543">
        <v>3.282</v>
      </c>
    </row>
    <row r="544" spans="1:60" ht="14.25" customHeight="1" x14ac:dyDescent="0.25">
      <c r="A544" s="58">
        <v>557</v>
      </c>
      <c r="B544" s="59" t="s">
        <v>78</v>
      </c>
      <c r="C544" s="59" t="s">
        <v>26</v>
      </c>
      <c r="D544" s="59" t="s">
        <v>47</v>
      </c>
      <c r="E544" s="59"/>
      <c r="F544" s="59" t="s">
        <v>30</v>
      </c>
      <c r="G544" s="58">
        <v>4</v>
      </c>
      <c r="H544" s="58">
        <v>8</v>
      </c>
      <c r="I544" s="59" t="s">
        <v>172</v>
      </c>
      <c r="J544" s="58">
        <v>8517821164</v>
      </c>
      <c r="K544" s="58">
        <v>5.4285714285714297</v>
      </c>
      <c r="L544" s="58">
        <v>0.54285714285714304</v>
      </c>
      <c r="M544" s="60">
        <v>0</v>
      </c>
      <c r="N544" s="60">
        <v>0</v>
      </c>
      <c r="O544" s="60">
        <v>0</v>
      </c>
      <c r="P544" s="60">
        <v>0</v>
      </c>
      <c r="Q544" s="60">
        <v>0</v>
      </c>
      <c r="R544" s="60">
        <v>0</v>
      </c>
      <c r="S544" s="60">
        <v>0</v>
      </c>
      <c r="T544" s="60">
        <v>0</v>
      </c>
      <c r="U544" s="60">
        <v>0</v>
      </c>
      <c r="V544" s="60">
        <v>0</v>
      </c>
      <c r="W544" s="59">
        <v>0</v>
      </c>
      <c r="X544" s="60">
        <v>0</v>
      </c>
      <c r="Y544" s="60">
        <v>0</v>
      </c>
      <c r="Z544" s="59">
        <f>SUM(M544:Y544)</f>
        <v>0</v>
      </c>
      <c r="AA544" s="59">
        <f>SUM(U544:X544)</f>
        <v>0</v>
      </c>
      <c r="AB544" t="s">
        <v>782</v>
      </c>
      <c r="AC544" s="59">
        <v>0</v>
      </c>
      <c r="AD544" s="58">
        <v>0</v>
      </c>
      <c r="AE544" s="58">
        <v>0</v>
      </c>
      <c r="AF544" s="58">
        <v>0</v>
      </c>
      <c r="AG544" s="58">
        <v>0</v>
      </c>
      <c r="AH544" s="59" t="s">
        <v>381</v>
      </c>
      <c r="AI544" s="58">
        <v>16</v>
      </c>
      <c r="AJ544" s="60"/>
      <c r="AK544" s="59" t="s">
        <v>405</v>
      </c>
      <c r="AL544" s="59">
        <f>IF(OR(NOT(ISBLANK(V544)),NOT(ISBLANK(W544)),NOT(ISBLANK(X544)),NOT(ISBLANK(Y544)),AD544=2,AD544=3),1,0)</f>
        <v>1</v>
      </c>
      <c r="AM544" s="59" t="s">
        <v>27</v>
      </c>
      <c r="AN544" s="59" t="s">
        <v>680</v>
      </c>
      <c r="AO544" s="58">
        <v>29</v>
      </c>
      <c r="AP544" s="59" t="s">
        <v>674</v>
      </c>
      <c r="AQ544" s="59" t="s">
        <v>691</v>
      </c>
      <c r="AR544" s="59" t="s">
        <v>695</v>
      </c>
      <c r="AS544" s="59" t="s">
        <v>727</v>
      </c>
      <c r="AT544" s="59" t="s">
        <v>27</v>
      </c>
      <c r="AU544" s="59" t="s">
        <v>27</v>
      </c>
      <c r="AV544" s="59" t="s">
        <v>27</v>
      </c>
      <c r="AW544" s="64"/>
      <c r="AX544" s="62" t="s">
        <v>748</v>
      </c>
      <c r="AY544" s="62">
        <v>6.9219999999999997</v>
      </c>
      <c r="AZ544" s="62" t="str">
        <f>IF(Z544&gt;0,AY544/Z544,"")</f>
        <v/>
      </c>
      <c r="BA544" s="62">
        <f>IF(AY544&gt;0,Z544/AY544,"")</f>
        <v>0</v>
      </c>
      <c r="BB544" s="62">
        <v>6</v>
      </c>
      <c r="BC544" s="62">
        <v>0</v>
      </c>
      <c r="BE544" s="62" t="s">
        <v>781</v>
      </c>
      <c r="BF544" s="62">
        <v>1</v>
      </c>
      <c r="BG544" s="62">
        <v>1</v>
      </c>
      <c r="BH544">
        <v>1.5629999999999999</v>
      </c>
    </row>
    <row r="545" spans="1:60" ht="14.25" customHeight="1" x14ac:dyDescent="0.25">
      <c r="A545" s="58">
        <v>573</v>
      </c>
      <c r="B545" s="59" t="s">
        <v>78</v>
      </c>
      <c r="C545" s="59" t="s">
        <v>28</v>
      </c>
      <c r="D545" s="59" t="s">
        <v>47</v>
      </c>
      <c r="E545" s="59"/>
      <c r="F545" s="59" t="s">
        <v>30</v>
      </c>
      <c r="G545" s="58">
        <v>4</v>
      </c>
      <c r="H545" s="58">
        <v>8</v>
      </c>
      <c r="I545" s="59" t="s">
        <v>173</v>
      </c>
      <c r="J545" s="58">
        <v>79215167188</v>
      </c>
      <c r="K545" s="58">
        <v>2.6923076923076898</v>
      </c>
      <c r="L545" s="58">
        <v>0.269230769230769</v>
      </c>
      <c r="M545" s="60">
        <v>0</v>
      </c>
      <c r="N545" s="60">
        <v>0</v>
      </c>
      <c r="O545" s="60">
        <v>0</v>
      </c>
      <c r="P545" s="60">
        <v>0</v>
      </c>
      <c r="Q545" s="60">
        <v>0</v>
      </c>
      <c r="R545" s="60">
        <v>0</v>
      </c>
      <c r="S545" s="60">
        <v>0</v>
      </c>
      <c r="T545" s="60">
        <v>0</v>
      </c>
      <c r="U545" s="60">
        <v>0</v>
      </c>
      <c r="V545" s="60">
        <v>0</v>
      </c>
      <c r="W545" s="59">
        <v>0</v>
      </c>
      <c r="X545" s="60">
        <v>0</v>
      </c>
      <c r="Y545" s="60">
        <v>0</v>
      </c>
      <c r="Z545" s="59">
        <f>SUM(M545:Y545)</f>
        <v>0</v>
      </c>
      <c r="AA545" s="59">
        <f>SUM(U545:X545)</f>
        <v>0</v>
      </c>
      <c r="AB545" t="s">
        <v>740</v>
      </c>
      <c r="AC545" s="59">
        <v>0</v>
      </c>
      <c r="AD545" s="58">
        <v>0</v>
      </c>
      <c r="AE545" s="58">
        <v>0</v>
      </c>
      <c r="AF545" s="58">
        <v>0</v>
      </c>
      <c r="AG545" s="58">
        <v>0</v>
      </c>
      <c r="AH545" s="59" t="s">
        <v>381</v>
      </c>
      <c r="AI545" s="58">
        <v>16</v>
      </c>
      <c r="AJ545" s="60"/>
      <c r="AK545" s="59" t="s">
        <v>499</v>
      </c>
      <c r="AL545" s="59">
        <f>IF(OR(NOT(ISBLANK(V545)),NOT(ISBLANK(W545)),NOT(ISBLANK(X545)),NOT(ISBLANK(Y545)),AD545=2,AD545=3),1,0)</f>
        <v>1</v>
      </c>
      <c r="AM545" s="59" t="s">
        <v>27</v>
      </c>
      <c r="AN545" s="59" t="s">
        <v>673</v>
      </c>
      <c r="AO545" s="58">
        <v>18</v>
      </c>
      <c r="AP545" s="59" t="s">
        <v>677</v>
      </c>
      <c r="AQ545" s="59" t="s">
        <v>728</v>
      </c>
      <c r="AR545" s="59" t="s">
        <v>27</v>
      </c>
      <c r="AS545" s="59" t="s">
        <v>686</v>
      </c>
      <c r="AT545" s="59" t="s">
        <v>27</v>
      </c>
      <c r="AU545" s="59" t="s">
        <v>27</v>
      </c>
      <c r="AV545" s="59" t="s">
        <v>27</v>
      </c>
      <c r="AW545" s="64"/>
      <c r="AX545" s="62" t="s">
        <v>747</v>
      </c>
      <c r="AY545" s="62">
        <v>7.3360000000000003</v>
      </c>
      <c r="AZ545" s="62" t="str">
        <f>IF(Z545&gt;0,AY545/Z545,"")</f>
        <v/>
      </c>
      <c r="BA545" s="62">
        <f>IF(AY545&gt;0,Z545/AY545,"")</f>
        <v>0</v>
      </c>
      <c r="BB545" s="62">
        <v>6.8719999999999999</v>
      </c>
      <c r="BC545" s="62">
        <v>0</v>
      </c>
      <c r="BE545" s="62" t="s">
        <v>784</v>
      </c>
      <c r="BF545" s="62">
        <v>1</v>
      </c>
      <c r="BG545" s="62">
        <v>1</v>
      </c>
      <c r="BH545">
        <v>5.8330000000000002</v>
      </c>
    </row>
    <row r="546" spans="1:60" ht="14.25" customHeight="1" x14ac:dyDescent="0.25">
      <c r="A546" s="58">
        <v>15</v>
      </c>
      <c r="B546" s="59" t="s">
        <v>78</v>
      </c>
      <c r="C546" s="59" t="s">
        <v>28</v>
      </c>
      <c r="D546" s="59" t="s">
        <v>48</v>
      </c>
      <c r="E546" s="59"/>
      <c r="F546" s="59" t="s">
        <v>500</v>
      </c>
      <c r="G546" s="58">
        <v>53</v>
      </c>
      <c r="H546" s="58">
        <v>7</v>
      </c>
      <c r="I546" s="59" t="s">
        <v>92</v>
      </c>
      <c r="J546" s="58">
        <v>9165180138</v>
      </c>
      <c r="K546" s="58">
        <v>1.3653846153846201</v>
      </c>
      <c r="L546" s="58">
        <v>0.27307692307692299</v>
      </c>
      <c r="M546" s="58">
        <v>2</v>
      </c>
      <c r="N546" s="60">
        <v>0</v>
      </c>
      <c r="O546" s="58">
        <v>7</v>
      </c>
      <c r="P546" s="58">
        <v>5</v>
      </c>
      <c r="Q546" s="58">
        <v>2</v>
      </c>
      <c r="R546" s="60">
        <v>0</v>
      </c>
      <c r="S546" s="58">
        <v>2</v>
      </c>
      <c r="T546" s="60">
        <v>0</v>
      </c>
      <c r="U546" s="60">
        <v>0</v>
      </c>
      <c r="V546" s="58">
        <v>1.5</v>
      </c>
      <c r="W546" s="59">
        <v>0</v>
      </c>
      <c r="X546" s="58">
        <v>0.5</v>
      </c>
      <c r="Y546" s="58">
        <v>2</v>
      </c>
      <c r="Z546" s="59">
        <f>SUM(M546:Y546)</f>
        <v>22</v>
      </c>
      <c r="AA546" s="59">
        <f>SUM(U546:X546)</f>
        <v>2</v>
      </c>
      <c r="AB546" t="s">
        <v>782</v>
      </c>
      <c r="AC546" s="61">
        <v>3</v>
      </c>
      <c r="AD546" s="58">
        <v>10</v>
      </c>
      <c r="AE546" s="58">
        <v>5</v>
      </c>
      <c r="AF546" s="58">
        <v>1</v>
      </c>
      <c r="AG546" s="58">
        <v>25</v>
      </c>
      <c r="AH546" s="59" t="s">
        <v>596</v>
      </c>
      <c r="AI546" s="58">
        <v>18</v>
      </c>
      <c r="AJ546" s="60"/>
      <c r="AK546" s="59" t="s">
        <v>597</v>
      </c>
      <c r="AL546" s="59">
        <f>IF(OR(NOT(ISBLANK(V546)),NOT(ISBLANK(W546)),NOT(ISBLANK(X546)),NOT(ISBLANK(Y546)),AD546=2,AD546=3),1,0)</f>
        <v>1</v>
      </c>
      <c r="AM546" s="59" t="s">
        <v>27</v>
      </c>
      <c r="AN546" s="59" t="s">
        <v>680</v>
      </c>
      <c r="AO546" s="58">
        <v>24</v>
      </c>
      <c r="AP546" s="59" t="s">
        <v>677</v>
      </c>
      <c r="AQ546" s="59" t="s">
        <v>679</v>
      </c>
      <c r="AR546" s="59" t="s">
        <v>27</v>
      </c>
      <c r="AS546" s="59" t="s">
        <v>681</v>
      </c>
      <c r="AT546" s="59" t="s">
        <v>27</v>
      </c>
      <c r="AU546" s="59" t="s">
        <v>27</v>
      </c>
      <c r="AV546" s="59" t="s">
        <v>27</v>
      </c>
      <c r="AW546" s="64"/>
      <c r="AX546" s="62" t="s">
        <v>747</v>
      </c>
      <c r="AY546" s="62">
        <v>7.0129999999999999</v>
      </c>
      <c r="AZ546" s="62">
        <f>IF(Z546&gt;0,AY546/Z546,"")</f>
        <v>0.31877272727272726</v>
      </c>
      <c r="BA546" s="62">
        <f>IF(AY546&gt;0,Z546/AY546,"")</f>
        <v>3.1370312277199486</v>
      </c>
      <c r="BB546" s="62">
        <v>1.87</v>
      </c>
      <c r="BC546" s="62">
        <v>3</v>
      </c>
      <c r="BD546">
        <v>0.42732558139534882</v>
      </c>
      <c r="BE546" s="62"/>
      <c r="BF546" s="64"/>
      <c r="BG546" s="64"/>
      <c r="BH546" s="120">
        <v>1.278</v>
      </c>
    </row>
    <row r="547" spans="1:60" ht="14.25" customHeight="1" x14ac:dyDescent="0.25">
      <c r="A547" s="58">
        <v>36</v>
      </c>
      <c r="B547" s="59" t="s">
        <v>78</v>
      </c>
      <c r="C547" s="59" t="s">
        <v>28</v>
      </c>
      <c r="D547" s="59" t="s">
        <v>48</v>
      </c>
      <c r="E547" s="59"/>
      <c r="F547" s="59" t="s">
        <v>500</v>
      </c>
      <c r="G547" s="58">
        <v>53</v>
      </c>
      <c r="H547" s="58">
        <v>7</v>
      </c>
      <c r="I547" s="59" t="s">
        <v>98</v>
      </c>
      <c r="J547" s="58">
        <v>871611960</v>
      </c>
      <c r="K547" s="58">
        <v>1.3653846153846201</v>
      </c>
      <c r="L547" s="58">
        <v>0.27307692307692299</v>
      </c>
      <c r="M547" s="58">
        <v>1</v>
      </c>
      <c r="N547" s="60">
        <v>0</v>
      </c>
      <c r="O547" s="60">
        <v>0</v>
      </c>
      <c r="P547" s="58">
        <v>2</v>
      </c>
      <c r="Q547" s="58">
        <v>1</v>
      </c>
      <c r="R547" s="60">
        <v>0</v>
      </c>
      <c r="S547" s="58">
        <v>1</v>
      </c>
      <c r="T547" s="60">
        <v>0</v>
      </c>
      <c r="U547" s="60">
        <v>0</v>
      </c>
      <c r="V547" s="60">
        <v>0</v>
      </c>
      <c r="W547" s="59">
        <v>0</v>
      </c>
      <c r="X547" s="60">
        <v>0</v>
      </c>
      <c r="Y547" s="60">
        <v>0</v>
      </c>
      <c r="Z547" s="59">
        <f>SUM(M547:Y547)</f>
        <v>5</v>
      </c>
      <c r="AA547" s="59">
        <f>SUM(U547:X547)</f>
        <v>0</v>
      </c>
      <c r="AB547" t="s">
        <v>782</v>
      </c>
      <c r="AC547" s="61">
        <v>3</v>
      </c>
      <c r="AD547" s="58">
        <v>0</v>
      </c>
      <c r="AE547" s="58">
        <v>0</v>
      </c>
      <c r="AF547" s="58">
        <v>0</v>
      </c>
      <c r="AG547" s="58">
        <v>1</v>
      </c>
      <c r="AH547" s="59" t="s">
        <v>503</v>
      </c>
      <c r="AI547" s="58">
        <v>25</v>
      </c>
      <c r="AJ547" s="60"/>
      <c r="AK547" s="59" t="s">
        <v>598</v>
      </c>
      <c r="AL547" s="59">
        <f>IF(OR(NOT(ISBLANK(V547)),NOT(ISBLANK(W547)),NOT(ISBLANK(X547)),NOT(ISBLANK(Y547)),AD547=2,AD547=3),1,0)</f>
        <v>1</v>
      </c>
      <c r="AM547" s="59" t="s">
        <v>27</v>
      </c>
      <c r="AN547" s="59" t="s">
        <v>673</v>
      </c>
      <c r="AO547" s="58">
        <v>28</v>
      </c>
      <c r="AP547" s="59" t="s">
        <v>677</v>
      </c>
      <c r="AQ547" s="59" t="s">
        <v>685</v>
      </c>
      <c r="AR547" s="59" t="s">
        <v>27</v>
      </c>
      <c r="AS547" s="59" t="s">
        <v>686</v>
      </c>
      <c r="AT547" s="59" t="s">
        <v>27</v>
      </c>
      <c r="AU547" s="59" t="s">
        <v>27</v>
      </c>
      <c r="AV547" s="59" t="s">
        <v>27</v>
      </c>
      <c r="AW547" s="64"/>
      <c r="AX547" s="62" t="s">
        <v>747</v>
      </c>
      <c r="AY547" s="62">
        <v>2.4980000000000002</v>
      </c>
      <c r="AZ547" s="62">
        <f>IF(Z547&gt;0,AY547/Z547,"")</f>
        <v>0.49960000000000004</v>
      </c>
      <c r="BA547" s="62">
        <f>IF(AY547&gt;0,Z547/AY547,"")</f>
        <v>2.0016012810248198</v>
      </c>
      <c r="BB547" s="62">
        <v>2.016</v>
      </c>
      <c r="BC547" s="62"/>
      <c r="BD547">
        <v>0.21111111111111111</v>
      </c>
      <c r="BE547" s="62"/>
      <c r="BF547" s="64"/>
      <c r="BG547" s="64"/>
      <c r="BH547" s="120">
        <v>0.72199999999999998</v>
      </c>
    </row>
    <row r="548" spans="1:60" ht="14.25" customHeight="1" x14ac:dyDescent="0.25">
      <c r="A548" s="58">
        <v>52</v>
      </c>
      <c r="B548" s="59" t="s">
        <v>78</v>
      </c>
      <c r="C548" s="59" t="s">
        <v>28</v>
      </c>
      <c r="D548" s="59" t="s">
        <v>48</v>
      </c>
      <c r="E548" s="59"/>
      <c r="F548" s="59" t="s">
        <v>500</v>
      </c>
      <c r="G548" s="58">
        <v>53</v>
      </c>
      <c r="H548" s="58">
        <v>7</v>
      </c>
      <c r="I548" s="59" t="s">
        <v>101</v>
      </c>
      <c r="J548" s="58">
        <v>17888851</v>
      </c>
      <c r="K548" s="58">
        <v>2</v>
      </c>
      <c r="L548" s="58">
        <v>0.4</v>
      </c>
      <c r="M548" s="58">
        <v>2</v>
      </c>
      <c r="N548" s="60">
        <v>0</v>
      </c>
      <c r="O548" s="60">
        <v>0</v>
      </c>
      <c r="P548" s="58">
        <v>3</v>
      </c>
      <c r="Q548" s="58">
        <v>1</v>
      </c>
      <c r="R548" s="60">
        <v>0</v>
      </c>
      <c r="S548" s="58">
        <v>1</v>
      </c>
      <c r="T548" s="60">
        <v>0</v>
      </c>
      <c r="U548" s="60">
        <v>0</v>
      </c>
      <c r="V548" s="58">
        <v>0.5</v>
      </c>
      <c r="W548" s="59">
        <v>0</v>
      </c>
      <c r="X548" s="58">
        <v>0.5</v>
      </c>
      <c r="Y548" s="58">
        <v>1</v>
      </c>
      <c r="Z548" s="59">
        <f>SUM(M548:Y548)</f>
        <v>9</v>
      </c>
      <c r="AA548" s="59">
        <f>SUM(U548:X548)</f>
        <v>1</v>
      </c>
      <c r="AB548" t="s">
        <v>783</v>
      </c>
      <c r="AC548" s="61">
        <v>3</v>
      </c>
      <c r="AD548" s="58">
        <v>5</v>
      </c>
      <c r="AE548" s="58">
        <v>0</v>
      </c>
      <c r="AF548" s="58">
        <v>1</v>
      </c>
      <c r="AG548" s="58">
        <v>7</v>
      </c>
      <c r="AH548" s="59" t="s">
        <v>503</v>
      </c>
      <c r="AI548" s="58">
        <v>25</v>
      </c>
      <c r="AJ548" s="60"/>
      <c r="AK548" s="59" t="s">
        <v>599</v>
      </c>
      <c r="AL548" s="59">
        <f>IF(OR(NOT(ISBLANK(V548)),NOT(ISBLANK(W548)),NOT(ISBLANK(X548)),NOT(ISBLANK(Y548)),AD548=2,AD548=3),1,0)</f>
        <v>1</v>
      </c>
      <c r="AM548" s="59" t="s">
        <v>27</v>
      </c>
      <c r="AN548" s="59" t="s">
        <v>680</v>
      </c>
      <c r="AO548" s="58">
        <v>30</v>
      </c>
      <c r="AP548" s="59" t="s">
        <v>674</v>
      </c>
      <c r="AQ548" s="59" t="s">
        <v>687</v>
      </c>
      <c r="AR548" s="59" t="s">
        <v>27</v>
      </c>
      <c r="AS548" s="59" t="s">
        <v>688</v>
      </c>
      <c r="AT548" s="59" t="s">
        <v>27</v>
      </c>
      <c r="AU548" s="59" t="s">
        <v>27</v>
      </c>
      <c r="AV548" s="59" t="s">
        <v>27</v>
      </c>
      <c r="AW548" s="64"/>
      <c r="AX548" s="62" t="s">
        <v>748</v>
      </c>
      <c r="AY548" s="62">
        <v>7.0010000000000003</v>
      </c>
      <c r="AZ548" s="62">
        <f>IF(Z548&gt;0,AY548/Z548,"")</f>
        <v>0.77788888888888896</v>
      </c>
      <c r="BA548" s="62">
        <f>IF(AY548&gt;0,Z548/AY548,"")</f>
        <v>1.285530638480217</v>
      </c>
      <c r="BB548" s="62">
        <v>6.0920000000000005</v>
      </c>
      <c r="BC548" s="62">
        <v>159</v>
      </c>
      <c r="BD548">
        <v>0.75862068965517238</v>
      </c>
      <c r="BE548" s="62" t="s">
        <v>783</v>
      </c>
      <c r="BF548" s="62">
        <v>1</v>
      </c>
      <c r="BG548" s="64"/>
      <c r="BH548" s="120">
        <v>6.0919999999999996</v>
      </c>
    </row>
    <row r="549" spans="1:60" ht="14.25" customHeight="1" x14ac:dyDescent="0.25">
      <c r="A549" s="58">
        <v>68</v>
      </c>
      <c r="B549" s="59" t="s">
        <v>78</v>
      </c>
      <c r="C549" s="59" t="s">
        <v>28</v>
      </c>
      <c r="D549" s="59" t="s">
        <v>48</v>
      </c>
      <c r="E549" s="59"/>
      <c r="F549" s="59" t="s">
        <v>500</v>
      </c>
      <c r="G549" s="58">
        <v>53</v>
      </c>
      <c r="H549" s="58">
        <v>7</v>
      </c>
      <c r="I549" s="59" t="s">
        <v>104</v>
      </c>
      <c r="J549" s="58">
        <v>134766397</v>
      </c>
      <c r="K549" s="58">
        <v>2</v>
      </c>
      <c r="L549" s="58">
        <v>0.4</v>
      </c>
      <c r="M549" s="60">
        <v>0</v>
      </c>
      <c r="N549" s="60">
        <v>0</v>
      </c>
      <c r="O549" s="60">
        <v>0</v>
      </c>
      <c r="P549" s="60">
        <v>0</v>
      </c>
      <c r="Q549" s="60">
        <v>0</v>
      </c>
      <c r="R549" s="60">
        <v>0</v>
      </c>
      <c r="S549" s="60">
        <v>0</v>
      </c>
      <c r="T549" s="60">
        <v>0</v>
      </c>
      <c r="U549" s="60">
        <v>0</v>
      </c>
      <c r="V549" s="60">
        <v>0</v>
      </c>
      <c r="W549" s="59">
        <v>0</v>
      </c>
      <c r="X549" s="60">
        <v>0</v>
      </c>
      <c r="Y549" s="60">
        <v>0</v>
      </c>
      <c r="Z549" s="59">
        <f>SUM(M549:Y549)</f>
        <v>0</v>
      </c>
      <c r="AA549" s="59">
        <f>SUM(U549:X549)</f>
        <v>0</v>
      </c>
      <c r="AB549" t="s">
        <v>783</v>
      </c>
      <c r="AC549" s="61">
        <v>3</v>
      </c>
      <c r="AD549" s="58">
        <v>0</v>
      </c>
      <c r="AE549" s="58">
        <v>0</v>
      </c>
      <c r="AF549" s="58">
        <v>0</v>
      </c>
      <c r="AG549" s="58">
        <v>0</v>
      </c>
      <c r="AH549" s="59" t="s">
        <v>503</v>
      </c>
      <c r="AI549" s="58">
        <v>25</v>
      </c>
      <c r="AJ549" s="60"/>
      <c r="AK549" s="59" t="s">
        <v>600</v>
      </c>
      <c r="AL549" s="59">
        <f>IF(OR(NOT(ISBLANK(V549)),NOT(ISBLANK(W549)),NOT(ISBLANK(X549)),NOT(ISBLANK(Y549)),AD549=2,AD549=3),1,0)</f>
        <v>1</v>
      </c>
      <c r="AM549" s="59" t="s">
        <v>27</v>
      </c>
      <c r="AN549" s="59" t="s">
        <v>673</v>
      </c>
      <c r="AO549" s="58">
        <v>20</v>
      </c>
      <c r="AP549" s="59" t="s">
        <v>674</v>
      </c>
      <c r="AQ549" s="59" t="s">
        <v>689</v>
      </c>
      <c r="AR549" s="59" t="s">
        <v>27</v>
      </c>
      <c r="AS549" s="59" t="s">
        <v>27</v>
      </c>
      <c r="AT549" s="59" t="s">
        <v>27</v>
      </c>
      <c r="AU549" s="59" t="s">
        <v>27</v>
      </c>
      <c r="AV549" s="59" t="s">
        <v>27</v>
      </c>
      <c r="AW549" s="64"/>
      <c r="AX549" s="62" t="s">
        <v>747</v>
      </c>
      <c r="AY549" s="62">
        <v>2.036</v>
      </c>
      <c r="AZ549" s="62" t="str">
        <f>IF(Z549&gt;0,AY549/Z549,"")</f>
        <v/>
      </c>
      <c r="BA549" s="62">
        <f>IF(AY549&gt;0,Z549/AY549,"")</f>
        <v>0</v>
      </c>
      <c r="BB549" s="62">
        <v>1.2949999999999999</v>
      </c>
      <c r="BC549" s="62">
        <v>67</v>
      </c>
      <c r="BE549" s="62"/>
      <c r="BF549" s="64"/>
      <c r="BG549" s="64"/>
      <c r="BH549" s="120">
        <v>1.2950000000000002</v>
      </c>
    </row>
    <row r="550" spans="1:60" ht="14.25" customHeight="1" x14ac:dyDescent="0.25">
      <c r="A550" s="58">
        <v>91</v>
      </c>
      <c r="B550" s="59" t="s">
        <v>78</v>
      </c>
      <c r="C550" s="59" t="s">
        <v>26</v>
      </c>
      <c r="D550" s="59" t="s">
        <v>48</v>
      </c>
      <c r="E550" s="59"/>
      <c r="F550" s="59" t="s">
        <v>500</v>
      </c>
      <c r="G550" s="58">
        <v>53</v>
      </c>
      <c r="H550" s="58">
        <v>7</v>
      </c>
      <c r="I550" s="59" t="s">
        <v>106</v>
      </c>
      <c r="J550" s="58">
        <v>90153375</v>
      </c>
      <c r="K550" s="58">
        <v>2.8</v>
      </c>
      <c r="L550" s="58">
        <v>0.56000000000000005</v>
      </c>
      <c r="M550" s="60">
        <v>0</v>
      </c>
      <c r="N550" s="60">
        <v>0</v>
      </c>
      <c r="O550" s="60">
        <v>0</v>
      </c>
      <c r="P550" s="60">
        <v>0</v>
      </c>
      <c r="Q550" s="60">
        <v>0</v>
      </c>
      <c r="R550" s="60">
        <v>0</v>
      </c>
      <c r="S550" s="60">
        <v>0</v>
      </c>
      <c r="T550" s="60">
        <v>0</v>
      </c>
      <c r="U550" s="60">
        <v>0</v>
      </c>
      <c r="V550" s="60">
        <v>0</v>
      </c>
      <c r="W550" s="59">
        <v>0</v>
      </c>
      <c r="X550" s="60">
        <v>0</v>
      </c>
      <c r="Y550" s="60">
        <v>0</v>
      </c>
      <c r="Z550" s="59">
        <f>SUM(M550:Y550)</f>
        <v>0</v>
      </c>
      <c r="AA550" s="59">
        <f>SUM(U550:X550)</f>
        <v>0</v>
      </c>
      <c r="AB550" t="s">
        <v>783</v>
      </c>
      <c r="AC550" s="61">
        <v>3</v>
      </c>
      <c r="AD550" s="58">
        <v>0</v>
      </c>
      <c r="AE550" s="58">
        <v>0</v>
      </c>
      <c r="AF550" s="58">
        <v>0</v>
      </c>
      <c r="AG550" s="58">
        <v>0</v>
      </c>
      <c r="AH550" s="59" t="s">
        <v>503</v>
      </c>
      <c r="AI550" s="58">
        <v>25</v>
      </c>
      <c r="AJ550" s="60"/>
      <c r="AK550" s="59" t="s">
        <v>601</v>
      </c>
      <c r="AL550" s="59">
        <f>IF(OR(NOT(ISBLANK(V550)),NOT(ISBLANK(W550)),NOT(ISBLANK(X550)),NOT(ISBLANK(Y550)),AD550=2,AD550=3),1,0)</f>
        <v>1</v>
      </c>
      <c r="AM550" s="59" t="s">
        <v>27</v>
      </c>
      <c r="AN550" s="59" t="s">
        <v>673</v>
      </c>
      <c r="AO550" s="58">
        <v>18</v>
      </c>
      <c r="AP550" s="59" t="s">
        <v>677</v>
      </c>
      <c r="AQ550" s="59" t="s">
        <v>690</v>
      </c>
      <c r="AR550" s="59" t="s">
        <v>27</v>
      </c>
      <c r="AS550" s="59" t="s">
        <v>27</v>
      </c>
      <c r="AT550" s="59" t="s">
        <v>27</v>
      </c>
      <c r="AU550" s="59" t="s">
        <v>27</v>
      </c>
      <c r="AV550" s="59" t="s">
        <v>27</v>
      </c>
      <c r="AW550" s="64"/>
      <c r="AX550" s="62" t="s">
        <v>747</v>
      </c>
      <c r="AY550" s="62">
        <v>5.9830000000000005</v>
      </c>
      <c r="AZ550" s="62" t="str">
        <f>IF(Z550&gt;0,AY550/Z550,"")</f>
        <v/>
      </c>
      <c r="BA550" s="62">
        <f>IF(AY550&gt;0,Z550/AY550,"")</f>
        <v>0</v>
      </c>
      <c r="BB550" s="62">
        <v>5.3769999999999998</v>
      </c>
      <c r="BC550" s="62">
        <v>159</v>
      </c>
      <c r="BE550" s="62"/>
      <c r="BF550" s="64"/>
      <c r="BG550" s="64"/>
      <c r="BH550" s="120">
        <v>5.3769999999999998</v>
      </c>
    </row>
    <row r="551" spans="1:60" ht="14.25" customHeight="1" x14ac:dyDescent="0.25">
      <c r="A551" s="58">
        <v>120</v>
      </c>
      <c r="B551" s="59" t="s">
        <v>78</v>
      </c>
      <c r="C551" s="59" t="s">
        <v>28</v>
      </c>
      <c r="D551" s="59" t="s">
        <v>48</v>
      </c>
      <c r="E551" s="59"/>
      <c r="F551" s="59" t="s">
        <v>500</v>
      </c>
      <c r="G551" s="58">
        <v>53</v>
      </c>
      <c r="H551" s="58">
        <v>7</v>
      </c>
      <c r="I551" s="59" t="s">
        <v>114</v>
      </c>
      <c r="J551" s="58">
        <v>17888853</v>
      </c>
      <c r="K551" s="58">
        <v>2</v>
      </c>
      <c r="L551" s="58">
        <v>0.4</v>
      </c>
      <c r="M551" s="60">
        <v>0</v>
      </c>
      <c r="N551" s="60">
        <v>0</v>
      </c>
      <c r="O551" s="60">
        <v>0</v>
      </c>
      <c r="P551" s="60">
        <v>0</v>
      </c>
      <c r="Q551" s="60">
        <v>0</v>
      </c>
      <c r="R551" s="60">
        <v>0</v>
      </c>
      <c r="S551" s="60">
        <v>0</v>
      </c>
      <c r="T551" s="60">
        <v>0</v>
      </c>
      <c r="U551" s="60">
        <v>0</v>
      </c>
      <c r="V551" s="60">
        <v>0</v>
      </c>
      <c r="W551" s="59">
        <v>0</v>
      </c>
      <c r="X551" s="60">
        <v>0</v>
      </c>
      <c r="Y551" s="60">
        <v>0</v>
      </c>
      <c r="Z551" s="59">
        <f>SUM(M551:Y551)</f>
        <v>0</v>
      </c>
      <c r="AA551" s="59">
        <f>SUM(U551:X551)</f>
        <v>0</v>
      </c>
      <c r="AB551" t="s">
        <v>783</v>
      </c>
      <c r="AC551" s="61">
        <v>3</v>
      </c>
      <c r="AD551" s="58">
        <v>0</v>
      </c>
      <c r="AE551" s="58">
        <v>0</v>
      </c>
      <c r="AF551" s="58">
        <v>0</v>
      </c>
      <c r="AG551" s="58">
        <v>0</v>
      </c>
      <c r="AH551" s="59" t="s">
        <v>503</v>
      </c>
      <c r="AI551" s="58">
        <v>25</v>
      </c>
      <c r="AJ551" s="60"/>
      <c r="AK551" s="59" t="s">
        <v>100</v>
      </c>
      <c r="AL551" s="59">
        <f>IF(OR(NOT(ISBLANK(V551)),NOT(ISBLANK(W551)),NOT(ISBLANK(X551)),NOT(ISBLANK(Y551)),AD551=2,AD551=3),1,0)</f>
        <v>1</v>
      </c>
      <c r="AM551" s="59" t="s">
        <v>27</v>
      </c>
      <c r="AN551" s="59" t="s">
        <v>680</v>
      </c>
      <c r="AO551" s="58">
        <v>30</v>
      </c>
      <c r="AP551" s="59" t="s">
        <v>674</v>
      </c>
      <c r="AQ551" s="59" t="s">
        <v>687</v>
      </c>
      <c r="AR551" s="59" t="s">
        <v>27</v>
      </c>
      <c r="AS551" s="59" t="s">
        <v>688</v>
      </c>
      <c r="AT551" s="59" t="s">
        <v>27</v>
      </c>
      <c r="AU551" s="59" t="s">
        <v>27</v>
      </c>
      <c r="AV551" s="59" t="s">
        <v>27</v>
      </c>
      <c r="AW551" s="64"/>
      <c r="AX551" s="62" t="s">
        <v>748</v>
      </c>
      <c r="AY551" s="62">
        <v>2.4860000000000002</v>
      </c>
      <c r="AZ551" s="62" t="str">
        <f>IF(Z551&gt;0,AY551/Z551,"")</f>
        <v/>
      </c>
      <c r="BA551" s="62">
        <f>IF(AY551&gt;0,Z551/AY551,"")</f>
        <v>0</v>
      </c>
      <c r="BB551" s="62">
        <v>2.161</v>
      </c>
      <c r="BC551" s="62">
        <v>159</v>
      </c>
      <c r="BE551" s="62" t="s">
        <v>783</v>
      </c>
      <c r="BF551" s="62">
        <v>1</v>
      </c>
      <c r="BG551" s="64"/>
      <c r="BH551" s="120">
        <v>2.161</v>
      </c>
    </row>
    <row r="552" spans="1:60" ht="14.25" customHeight="1" x14ac:dyDescent="0.25">
      <c r="A552" s="58">
        <v>147</v>
      </c>
      <c r="B552" s="59" t="s">
        <v>78</v>
      </c>
      <c r="C552" s="59" t="s">
        <v>26</v>
      </c>
      <c r="D552" s="59" t="s">
        <v>48</v>
      </c>
      <c r="E552" s="59"/>
      <c r="F552" s="59" t="s">
        <v>500</v>
      </c>
      <c r="G552" s="58">
        <v>53</v>
      </c>
      <c r="H552" s="58">
        <v>7</v>
      </c>
      <c r="I552" s="59" t="s">
        <v>118</v>
      </c>
      <c r="J552" s="58">
        <v>10238105208</v>
      </c>
      <c r="K552" s="58">
        <v>0</v>
      </c>
      <c r="L552" s="58">
        <v>0</v>
      </c>
      <c r="M552" s="58">
        <v>2</v>
      </c>
      <c r="N552" s="60">
        <v>0</v>
      </c>
      <c r="O552" s="60">
        <v>0</v>
      </c>
      <c r="P552" s="58">
        <v>4</v>
      </c>
      <c r="Q552" s="58">
        <v>2</v>
      </c>
      <c r="R552" s="60">
        <v>0</v>
      </c>
      <c r="S552" s="58">
        <v>2</v>
      </c>
      <c r="T552" s="60">
        <v>0</v>
      </c>
      <c r="U552" s="60">
        <v>0</v>
      </c>
      <c r="V552" s="58">
        <v>1</v>
      </c>
      <c r="W552" s="59">
        <v>0</v>
      </c>
      <c r="X552" s="58">
        <v>1</v>
      </c>
      <c r="Y552" s="58">
        <v>2</v>
      </c>
      <c r="Z552" s="59">
        <f>SUM(M552:Y552)</f>
        <v>14</v>
      </c>
      <c r="AA552" s="59">
        <f>SUM(U552:X552)</f>
        <v>2</v>
      </c>
      <c r="AC552" s="61">
        <v>2</v>
      </c>
      <c r="AD552" s="58">
        <v>2</v>
      </c>
      <c r="AE552" s="58">
        <v>1</v>
      </c>
      <c r="AF552" s="58">
        <v>3</v>
      </c>
      <c r="AG552" s="58">
        <v>7</v>
      </c>
      <c r="AH552" s="59" t="s">
        <v>503</v>
      </c>
      <c r="AI552" s="58">
        <v>25</v>
      </c>
      <c r="AJ552" s="60"/>
      <c r="AK552" s="59" t="s">
        <v>602</v>
      </c>
      <c r="AL552" s="59">
        <f>IF(OR(NOT(ISBLANK(V552)),NOT(ISBLANK(W552)),NOT(ISBLANK(X552)),NOT(ISBLANK(Y552)),AD552=2,AD552=3),1,0)</f>
        <v>1</v>
      </c>
      <c r="AM552" s="59" t="s">
        <v>27</v>
      </c>
      <c r="AN552" s="59" t="s">
        <v>673</v>
      </c>
      <c r="AO552" s="58">
        <v>29</v>
      </c>
      <c r="AP552" s="59" t="s">
        <v>677</v>
      </c>
      <c r="AQ552" s="59" t="s">
        <v>691</v>
      </c>
      <c r="AR552" s="59" t="s">
        <v>27</v>
      </c>
      <c r="AS552" s="59" t="s">
        <v>27</v>
      </c>
      <c r="AT552" s="59" t="s">
        <v>692</v>
      </c>
      <c r="AU552" s="59" t="s">
        <v>27</v>
      </c>
      <c r="AV552" s="59" t="s">
        <v>27</v>
      </c>
      <c r="AW552" s="64"/>
      <c r="AX552" s="62" t="s">
        <v>746</v>
      </c>
      <c r="AY552" s="62">
        <v>2.6850000000000001</v>
      </c>
      <c r="AZ552" s="62">
        <f>IF(Z552&gt;0,AY552/Z552,"")</f>
        <v>0.19178571428571428</v>
      </c>
      <c r="BA552" s="62">
        <f>IF(AY552&gt;0,Z552/AY552,"")</f>
        <v>5.2141527001862196</v>
      </c>
      <c r="BB552" s="62"/>
      <c r="BC552" s="62">
        <v>106</v>
      </c>
      <c r="BD552">
        <v>0.95838150289017343</v>
      </c>
      <c r="BE552" s="62"/>
      <c r="BF552" s="64"/>
      <c r="BG552" s="64"/>
      <c r="BH552" s="120"/>
    </row>
    <row r="553" spans="1:60" ht="14.25" customHeight="1" x14ac:dyDescent="0.25">
      <c r="A553" s="58">
        <v>149</v>
      </c>
      <c r="B553" s="59" t="s">
        <v>78</v>
      </c>
      <c r="C553" s="59" t="s">
        <v>26</v>
      </c>
      <c r="D553" s="59" t="s">
        <v>48</v>
      </c>
      <c r="E553" s="59"/>
      <c r="F553" s="59" t="s">
        <v>500</v>
      </c>
      <c r="G553" s="58">
        <v>53</v>
      </c>
      <c r="H553" s="58">
        <v>7</v>
      </c>
      <c r="I553" s="59" t="s">
        <v>111</v>
      </c>
      <c r="J553" s="58">
        <v>134763219</v>
      </c>
      <c r="K553" s="58">
        <v>0</v>
      </c>
      <c r="L553" s="58">
        <v>0</v>
      </c>
      <c r="M553" s="58">
        <v>11</v>
      </c>
      <c r="N553" s="60">
        <v>0</v>
      </c>
      <c r="O553" s="58">
        <v>8</v>
      </c>
      <c r="P553" s="58">
        <v>13</v>
      </c>
      <c r="Q553" s="58">
        <v>2</v>
      </c>
      <c r="R553" s="60">
        <v>0</v>
      </c>
      <c r="S553" s="58">
        <v>2</v>
      </c>
      <c r="T553" s="60">
        <v>0</v>
      </c>
      <c r="U553" s="60">
        <v>0</v>
      </c>
      <c r="V553" s="58">
        <v>4</v>
      </c>
      <c r="W553" s="59">
        <v>0</v>
      </c>
      <c r="X553" s="58">
        <v>4</v>
      </c>
      <c r="Y553" s="58">
        <v>8</v>
      </c>
      <c r="Z553" s="59">
        <f>SUM(M553:Y553)</f>
        <v>52</v>
      </c>
      <c r="AA553" s="59">
        <f>SUM(U553:X553)</f>
        <v>8</v>
      </c>
      <c r="AC553" s="61">
        <v>2</v>
      </c>
      <c r="AD553" s="58">
        <v>8</v>
      </c>
      <c r="AE553" s="58">
        <v>5</v>
      </c>
      <c r="AF553" s="58">
        <v>3</v>
      </c>
      <c r="AG553" s="58">
        <v>25</v>
      </c>
      <c r="AH553" s="59" t="s">
        <v>603</v>
      </c>
      <c r="AI553" s="58">
        <v>17</v>
      </c>
      <c r="AJ553" s="60"/>
      <c r="AK553" s="59" t="s">
        <v>604</v>
      </c>
      <c r="AL553" s="59">
        <f>IF(OR(NOT(ISBLANK(V553)),NOT(ISBLANK(W553)),NOT(ISBLANK(X553)),NOT(ISBLANK(Y553)),AD553=2,AD553=3),1,0)</f>
        <v>1</v>
      </c>
      <c r="AM553" s="59" t="s">
        <v>27</v>
      </c>
      <c r="AN553" s="59" t="s">
        <v>673</v>
      </c>
      <c r="AO553" s="58">
        <v>23</v>
      </c>
      <c r="AP553" s="59" t="s">
        <v>677</v>
      </c>
      <c r="AQ553" s="59" t="s">
        <v>691</v>
      </c>
      <c r="AR553" s="59" t="s">
        <v>27</v>
      </c>
      <c r="AS553" s="59" t="s">
        <v>27</v>
      </c>
      <c r="AT553" s="59" t="s">
        <v>27</v>
      </c>
      <c r="AU553" s="59" t="s">
        <v>27</v>
      </c>
      <c r="AV553" s="59" t="s">
        <v>27</v>
      </c>
      <c r="AW553" s="64"/>
      <c r="AX553" s="62" t="s">
        <v>747</v>
      </c>
      <c r="AY553" s="62">
        <v>7.2290000000000001</v>
      </c>
      <c r="AZ553" s="62">
        <f>IF(Z553&gt;0,AY553/Z553,"")</f>
        <v>0.13901923076923078</v>
      </c>
      <c r="BA553" s="62">
        <f>IF(AY553&gt;0,Z553/AY553,"")</f>
        <v>7.193249412090192</v>
      </c>
      <c r="BB553" s="62"/>
      <c r="BC553" s="62">
        <v>200</v>
      </c>
      <c r="BD553">
        <v>0.87287559483344668</v>
      </c>
      <c r="BE553" s="62"/>
      <c r="BF553" s="64"/>
      <c r="BG553" s="64"/>
      <c r="BH553" s="120"/>
    </row>
    <row r="554" spans="1:60" ht="14.25" customHeight="1" x14ac:dyDescent="0.25">
      <c r="A554" s="58">
        <v>165</v>
      </c>
      <c r="B554" s="59" t="s">
        <v>78</v>
      </c>
      <c r="C554" s="59" t="s">
        <v>26</v>
      </c>
      <c r="D554" s="59" t="s">
        <v>48</v>
      </c>
      <c r="E554" s="59"/>
      <c r="F554" s="59" t="s">
        <v>500</v>
      </c>
      <c r="G554" s="58">
        <v>53</v>
      </c>
      <c r="H554" s="58">
        <v>7</v>
      </c>
      <c r="I554" s="59" t="s">
        <v>121</v>
      </c>
      <c r="J554" s="58">
        <v>8870124178</v>
      </c>
      <c r="K554" s="58">
        <v>2.8</v>
      </c>
      <c r="L554" s="58">
        <v>0.56000000000000005</v>
      </c>
      <c r="M554" s="58">
        <v>1</v>
      </c>
      <c r="N554" s="60">
        <v>0</v>
      </c>
      <c r="O554" s="60">
        <v>0</v>
      </c>
      <c r="P554" s="58">
        <v>1</v>
      </c>
      <c r="Q554" s="60">
        <v>0</v>
      </c>
      <c r="R554" s="60">
        <v>0</v>
      </c>
      <c r="S554" s="60">
        <v>0</v>
      </c>
      <c r="T554" s="60">
        <v>0</v>
      </c>
      <c r="U554" s="60">
        <v>0</v>
      </c>
      <c r="V554" s="60">
        <v>0</v>
      </c>
      <c r="W554" s="59">
        <v>0</v>
      </c>
      <c r="X554" s="60">
        <v>0</v>
      </c>
      <c r="Y554" s="60">
        <v>0</v>
      </c>
      <c r="Z554" s="59">
        <f>SUM(M554:Y554)</f>
        <v>2</v>
      </c>
      <c r="AA554" s="59">
        <f>SUM(U554:X554)</f>
        <v>0</v>
      </c>
      <c r="AB554" t="s">
        <v>783</v>
      </c>
      <c r="AC554" s="61">
        <v>3</v>
      </c>
      <c r="AD554" s="58">
        <v>0</v>
      </c>
      <c r="AE554" s="58">
        <v>0</v>
      </c>
      <c r="AF554" s="58">
        <v>0</v>
      </c>
      <c r="AG554" s="58">
        <v>1</v>
      </c>
      <c r="AH554" s="59" t="s">
        <v>503</v>
      </c>
      <c r="AI554" s="58">
        <v>25</v>
      </c>
      <c r="AJ554" s="60"/>
      <c r="AK554" s="59" t="s">
        <v>605</v>
      </c>
      <c r="AL554" s="59">
        <f>IF(OR(NOT(ISBLANK(V554)),NOT(ISBLANK(W554)),NOT(ISBLANK(X554)),NOT(ISBLANK(Y554)),AD554=2,AD554=3),1,0)</f>
        <v>1</v>
      </c>
      <c r="AM554" s="59" t="s">
        <v>27</v>
      </c>
      <c r="AN554" s="59" t="s">
        <v>673</v>
      </c>
      <c r="AO554" s="58">
        <v>21</v>
      </c>
      <c r="AP554" s="59" t="s">
        <v>677</v>
      </c>
      <c r="AQ554" s="59" t="s">
        <v>693</v>
      </c>
      <c r="AR554" s="59" t="s">
        <v>27</v>
      </c>
      <c r="AS554" s="59" t="s">
        <v>27</v>
      </c>
      <c r="AT554" s="59" t="s">
        <v>27</v>
      </c>
      <c r="AU554" s="59" t="s">
        <v>27</v>
      </c>
      <c r="AV554" s="59" t="s">
        <v>27</v>
      </c>
      <c r="AW554" s="64"/>
      <c r="AX554" s="62" t="s">
        <v>747</v>
      </c>
      <c r="AY554" s="62">
        <v>7.0070000000000006</v>
      </c>
      <c r="AZ554" s="62">
        <f>IF(Z554&gt;0,AY554/Z554,"")</f>
        <v>3.5035000000000003</v>
      </c>
      <c r="BA554" s="62">
        <f>IF(AY554&gt;0,Z554/AY554,"")</f>
        <v>0.28542885685742825</v>
      </c>
      <c r="BB554" s="62">
        <v>5.8109999999999999</v>
      </c>
      <c r="BC554" s="62">
        <v>53</v>
      </c>
      <c r="BD554">
        <v>0</v>
      </c>
      <c r="BE554" s="62" t="s">
        <v>783</v>
      </c>
      <c r="BF554" s="62">
        <v>1</v>
      </c>
      <c r="BG554" s="64"/>
      <c r="BH554" s="120">
        <v>5.8109999999999999</v>
      </c>
    </row>
    <row r="555" spans="1:60" ht="14.25" customHeight="1" x14ac:dyDescent="0.25">
      <c r="A555" s="58">
        <v>182</v>
      </c>
      <c r="B555" s="59" t="s">
        <v>78</v>
      </c>
      <c r="C555" s="59" t="s">
        <v>28</v>
      </c>
      <c r="D555" s="59" t="s">
        <v>48</v>
      </c>
      <c r="E555" s="59"/>
      <c r="F555" s="59" t="s">
        <v>500</v>
      </c>
      <c r="G555" s="58">
        <v>53</v>
      </c>
      <c r="H555" s="58">
        <v>7</v>
      </c>
      <c r="I555" s="59" t="s">
        <v>122</v>
      </c>
      <c r="J555" s="58">
        <v>10184154</v>
      </c>
      <c r="K555" s="58">
        <v>1.3846153846153799</v>
      </c>
      <c r="L555" s="58">
        <v>0.27692307692307699</v>
      </c>
      <c r="M555" s="60">
        <v>0</v>
      </c>
      <c r="N555" s="60">
        <v>0</v>
      </c>
      <c r="O555" s="60">
        <v>0</v>
      </c>
      <c r="P555" s="60">
        <v>0</v>
      </c>
      <c r="Q555" s="60">
        <v>0</v>
      </c>
      <c r="R555" s="60">
        <v>0</v>
      </c>
      <c r="S555" s="60">
        <v>0</v>
      </c>
      <c r="T555" s="60">
        <v>0</v>
      </c>
      <c r="U555" s="60">
        <v>0</v>
      </c>
      <c r="V555" s="60">
        <v>0</v>
      </c>
      <c r="W555" s="59">
        <v>0</v>
      </c>
      <c r="X555" s="60">
        <v>0</v>
      </c>
      <c r="Y555" s="60">
        <v>0</v>
      </c>
      <c r="Z555" s="59">
        <f>SUM(M555:Y555)</f>
        <v>0</v>
      </c>
      <c r="AA555" s="59">
        <f>SUM(U555:X555)</f>
        <v>0</v>
      </c>
      <c r="AB555" t="s">
        <v>783</v>
      </c>
      <c r="AC555" s="61">
        <v>3</v>
      </c>
      <c r="AD555" s="58">
        <v>0</v>
      </c>
      <c r="AE555" s="58">
        <v>0</v>
      </c>
      <c r="AF555" s="58">
        <v>0</v>
      </c>
      <c r="AG555" s="58">
        <v>0</v>
      </c>
      <c r="AH555" s="59" t="s">
        <v>503</v>
      </c>
      <c r="AI555" s="58">
        <v>25</v>
      </c>
      <c r="AJ555" s="60"/>
      <c r="AK555" s="59" t="s">
        <v>606</v>
      </c>
      <c r="AL555" s="59">
        <f>IF(OR(NOT(ISBLANK(V555)),NOT(ISBLANK(W555)),NOT(ISBLANK(X555)),NOT(ISBLANK(Y555)),AD555=2,AD555=3),1,0)</f>
        <v>1</v>
      </c>
      <c r="AM555" s="59" t="s">
        <v>27</v>
      </c>
      <c r="AN555" s="59" t="s">
        <v>680</v>
      </c>
      <c r="AO555" s="58">
        <v>25</v>
      </c>
      <c r="AP555" s="59" t="s">
        <v>677</v>
      </c>
      <c r="AQ555" s="59" t="s">
        <v>694</v>
      </c>
      <c r="AR555" s="59" t="s">
        <v>27</v>
      </c>
      <c r="AS555" s="59" t="s">
        <v>27</v>
      </c>
      <c r="AT555" s="59" t="s">
        <v>692</v>
      </c>
      <c r="AU555" s="59" t="s">
        <v>27</v>
      </c>
      <c r="AV555" s="59" t="s">
        <v>27</v>
      </c>
      <c r="AW555" s="64"/>
      <c r="AX555" s="62" t="s">
        <v>746</v>
      </c>
      <c r="AY555" s="62">
        <v>7.0110000000000001</v>
      </c>
      <c r="AZ555" s="62" t="str">
        <f>IF(Z555&gt;0,AY555/Z555,"")</f>
        <v/>
      </c>
      <c r="BA555" s="62">
        <f>IF(AY555&gt;0,Z555/AY555,"")</f>
        <v>0</v>
      </c>
      <c r="BB555" s="62">
        <v>5.5920000000000005</v>
      </c>
      <c r="BC555" s="62">
        <v>159</v>
      </c>
      <c r="BE555" s="62"/>
      <c r="BF555" s="64"/>
      <c r="BG555" s="64"/>
      <c r="BH555" s="120">
        <v>1.728</v>
      </c>
    </row>
    <row r="556" spans="1:60" ht="14.25" customHeight="1" x14ac:dyDescent="0.25">
      <c r="A556" s="58">
        <v>197</v>
      </c>
      <c r="B556" s="59" t="s">
        <v>78</v>
      </c>
      <c r="C556" s="59" t="s">
        <v>26</v>
      </c>
      <c r="D556" s="59" t="s">
        <v>48</v>
      </c>
      <c r="E556" s="59"/>
      <c r="F556" s="59" t="s">
        <v>500</v>
      </c>
      <c r="G556" s="58">
        <v>53</v>
      </c>
      <c r="H556" s="58">
        <v>7</v>
      </c>
      <c r="I556" s="59" t="s">
        <v>124</v>
      </c>
      <c r="J556" s="58">
        <v>1391113645</v>
      </c>
      <c r="K556" s="58">
        <v>2.8</v>
      </c>
      <c r="L556" s="58">
        <v>0.56000000000000005</v>
      </c>
      <c r="M556" s="60">
        <v>0</v>
      </c>
      <c r="N556" s="60">
        <v>0</v>
      </c>
      <c r="O556" s="60">
        <v>0</v>
      </c>
      <c r="P556" s="60">
        <v>0</v>
      </c>
      <c r="Q556" s="60">
        <v>0</v>
      </c>
      <c r="R556" s="60">
        <v>0</v>
      </c>
      <c r="S556" s="60">
        <v>0</v>
      </c>
      <c r="T556" s="60">
        <v>0</v>
      </c>
      <c r="U556" s="60">
        <v>0</v>
      </c>
      <c r="V556" s="60">
        <v>0</v>
      </c>
      <c r="W556" s="59">
        <v>0</v>
      </c>
      <c r="X556" s="60">
        <v>0</v>
      </c>
      <c r="Y556" s="60">
        <v>0</v>
      </c>
      <c r="Z556" s="59">
        <f>SUM(M556:Y556)</f>
        <v>0</v>
      </c>
      <c r="AA556" s="59">
        <f>SUM(U556:X556)</f>
        <v>0</v>
      </c>
      <c r="AB556" t="s">
        <v>783</v>
      </c>
      <c r="AC556" s="61">
        <v>3</v>
      </c>
      <c r="AD556" s="58">
        <v>0</v>
      </c>
      <c r="AE556" s="58">
        <v>0</v>
      </c>
      <c r="AF556" s="58">
        <v>0</v>
      </c>
      <c r="AG556" s="58">
        <v>0</v>
      </c>
      <c r="AH556" s="59" t="s">
        <v>503</v>
      </c>
      <c r="AI556" s="58">
        <v>25</v>
      </c>
      <c r="AJ556" s="60"/>
      <c r="AK556" s="59" t="s">
        <v>607</v>
      </c>
      <c r="AL556" s="59">
        <f>IF(OR(NOT(ISBLANK(V556)),NOT(ISBLANK(W556)),NOT(ISBLANK(X556)),NOT(ISBLANK(Y556)),AD556=2,AD556=3),1,0)</f>
        <v>1</v>
      </c>
      <c r="AM556" s="59" t="s">
        <v>27</v>
      </c>
      <c r="AN556" s="59" t="s">
        <v>680</v>
      </c>
      <c r="AO556" s="58">
        <v>24</v>
      </c>
      <c r="AP556" s="59" t="s">
        <v>677</v>
      </c>
      <c r="AQ556" s="59" t="s">
        <v>691</v>
      </c>
      <c r="AR556" s="59" t="s">
        <v>695</v>
      </c>
      <c r="AS556" s="59" t="s">
        <v>27</v>
      </c>
      <c r="AT556" s="59" t="s">
        <v>692</v>
      </c>
      <c r="AU556" s="59" t="s">
        <v>695</v>
      </c>
      <c r="AV556" s="59" t="s">
        <v>27</v>
      </c>
      <c r="AW556" s="64"/>
      <c r="AX556" s="62" t="s">
        <v>746</v>
      </c>
      <c r="AY556" s="62">
        <v>6.8900000000000006</v>
      </c>
      <c r="AZ556" s="62" t="str">
        <f>IF(Z556&gt;0,AY556/Z556,"")</f>
        <v/>
      </c>
      <c r="BA556" s="62">
        <f>IF(AY556&gt;0,Z556/AY556,"")</f>
        <v>0</v>
      </c>
      <c r="BB556" s="62">
        <v>5.9219999999999997</v>
      </c>
      <c r="BC556" s="62">
        <v>53</v>
      </c>
      <c r="BE556" s="62" t="s">
        <v>783</v>
      </c>
      <c r="BF556" s="62">
        <v>1</v>
      </c>
      <c r="BG556" s="64"/>
      <c r="BH556" s="120">
        <v>5.9219999999999997</v>
      </c>
    </row>
    <row r="557" spans="1:60" ht="14.25" customHeight="1" x14ac:dyDescent="0.25">
      <c r="A557" s="58">
        <v>213</v>
      </c>
      <c r="B557" s="59" t="s">
        <v>78</v>
      </c>
      <c r="C557" s="59" t="s">
        <v>26</v>
      </c>
      <c r="D557" s="59" t="s">
        <v>48</v>
      </c>
      <c r="E557" s="59"/>
      <c r="F557" s="59" t="s">
        <v>500</v>
      </c>
      <c r="G557" s="58">
        <v>53</v>
      </c>
      <c r="H557" s="58">
        <v>7</v>
      </c>
      <c r="I557" s="59" t="s">
        <v>126</v>
      </c>
      <c r="J557" s="58">
        <v>8916155192</v>
      </c>
      <c r="K557" s="58">
        <v>2.8</v>
      </c>
      <c r="L557" s="58">
        <v>0.56000000000000005</v>
      </c>
      <c r="M557" s="60">
        <v>0</v>
      </c>
      <c r="N557" s="60">
        <v>0</v>
      </c>
      <c r="O557" s="60">
        <v>0</v>
      </c>
      <c r="P557" s="60">
        <v>0</v>
      </c>
      <c r="Q557" s="60">
        <v>0</v>
      </c>
      <c r="R557" s="60">
        <v>0</v>
      </c>
      <c r="S557" s="60">
        <v>0</v>
      </c>
      <c r="T557" s="60">
        <v>0</v>
      </c>
      <c r="U557" s="60">
        <v>0</v>
      </c>
      <c r="V557" s="60">
        <v>0</v>
      </c>
      <c r="W557" s="59">
        <v>0</v>
      </c>
      <c r="X557" s="60">
        <v>0</v>
      </c>
      <c r="Y557" s="60">
        <v>0</v>
      </c>
      <c r="Z557" s="59">
        <f>SUM(M557:Y557)</f>
        <v>0</v>
      </c>
      <c r="AA557" s="59">
        <f>SUM(U557:X557)</f>
        <v>0</v>
      </c>
      <c r="AB557" t="s">
        <v>783</v>
      </c>
      <c r="AC557" s="61">
        <v>3</v>
      </c>
      <c r="AD557" s="58">
        <v>0</v>
      </c>
      <c r="AE557" s="58">
        <v>0</v>
      </c>
      <c r="AF557" s="58">
        <v>0</v>
      </c>
      <c r="AG557" s="58">
        <v>0</v>
      </c>
      <c r="AH557" s="59" t="s">
        <v>503</v>
      </c>
      <c r="AI557" s="58">
        <v>25</v>
      </c>
      <c r="AJ557" s="60"/>
      <c r="AK557" s="59" t="s">
        <v>91</v>
      </c>
      <c r="AL557" s="59">
        <f>IF(OR(NOT(ISBLANK(V557)),NOT(ISBLANK(W557)),NOT(ISBLANK(X557)),NOT(ISBLANK(Y557)),AD557=2,AD557=3),1,0)</f>
        <v>1</v>
      </c>
      <c r="AM557" s="59" t="s">
        <v>27</v>
      </c>
      <c r="AN557" s="59" t="s">
        <v>680</v>
      </c>
      <c r="AO557" s="58">
        <v>30</v>
      </c>
      <c r="AP557" s="59" t="s">
        <v>677</v>
      </c>
      <c r="AQ557" s="59" t="s">
        <v>697</v>
      </c>
      <c r="AR557" s="59" t="s">
        <v>27</v>
      </c>
      <c r="AS557" s="59" t="s">
        <v>27</v>
      </c>
      <c r="AT557" s="59" t="s">
        <v>27</v>
      </c>
      <c r="AU557" s="59" t="s">
        <v>27</v>
      </c>
      <c r="AV557" s="59" t="s">
        <v>27</v>
      </c>
      <c r="AW557" s="64"/>
      <c r="AX557" s="62" t="s">
        <v>747</v>
      </c>
      <c r="AY557" s="62">
        <v>4.8049999999999997</v>
      </c>
      <c r="AZ557" s="62" t="str">
        <f>IF(Z557&gt;0,AY557/Z557,"")</f>
        <v/>
      </c>
      <c r="BA557" s="62">
        <f>IF(AY557&gt;0,Z557/AY557,"")</f>
        <v>0</v>
      </c>
      <c r="BB557" s="62">
        <v>4.04</v>
      </c>
      <c r="BC557" s="62">
        <v>159</v>
      </c>
      <c r="BE557" s="62" t="s">
        <v>783</v>
      </c>
      <c r="BF557" s="62">
        <v>1</v>
      </c>
      <c r="BG557" s="64"/>
      <c r="BH557" s="120">
        <v>4.04</v>
      </c>
    </row>
    <row r="558" spans="1:60" ht="14.25" customHeight="1" x14ac:dyDescent="0.25">
      <c r="A558" s="58">
        <v>229</v>
      </c>
      <c r="B558" s="59" t="s">
        <v>78</v>
      </c>
      <c r="C558" s="59" t="s">
        <v>26</v>
      </c>
      <c r="D558" s="59" t="s">
        <v>48</v>
      </c>
      <c r="E558" s="59"/>
      <c r="F558" s="59" t="s">
        <v>500</v>
      </c>
      <c r="G558" s="58">
        <v>53</v>
      </c>
      <c r="H558" s="58">
        <v>7</v>
      </c>
      <c r="I558" s="59" t="s">
        <v>128</v>
      </c>
      <c r="J558" s="58">
        <v>9591208203</v>
      </c>
      <c r="K558" s="58">
        <v>2.8</v>
      </c>
      <c r="L558" s="58">
        <v>0.56000000000000005</v>
      </c>
      <c r="M558" s="58">
        <v>3</v>
      </c>
      <c r="N558" s="60">
        <v>0</v>
      </c>
      <c r="O558" s="60">
        <v>0</v>
      </c>
      <c r="P558" s="58">
        <v>8</v>
      </c>
      <c r="Q558" s="58">
        <v>5</v>
      </c>
      <c r="R558" s="60">
        <v>0</v>
      </c>
      <c r="S558" s="58">
        <v>5</v>
      </c>
      <c r="T558" s="60">
        <v>0</v>
      </c>
      <c r="U558" s="58">
        <v>3</v>
      </c>
      <c r="V558" s="58">
        <v>2.5</v>
      </c>
      <c r="W558" s="59">
        <v>0</v>
      </c>
      <c r="X558" s="58">
        <v>1.5</v>
      </c>
      <c r="Y558" s="58">
        <v>7</v>
      </c>
      <c r="Z558" s="59">
        <f>SUM(M558:Y558)</f>
        <v>35</v>
      </c>
      <c r="AA558" s="59">
        <f>SUM(U558:X558)</f>
        <v>7</v>
      </c>
      <c r="AB558" t="s">
        <v>783</v>
      </c>
      <c r="AC558" s="61">
        <v>3</v>
      </c>
      <c r="AD558" s="58">
        <v>5</v>
      </c>
      <c r="AE558" s="58">
        <v>6</v>
      </c>
      <c r="AF558" s="58">
        <v>0</v>
      </c>
      <c r="AG558" s="58">
        <v>12</v>
      </c>
      <c r="AH558" s="59" t="s">
        <v>503</v>
      </c>
      <c r="AI558" s="58">
        <v>25</v>
      </c>
      <c r="AJ558" s="60"/>
      <c r="AK558" s="59" t="s">
        <v>608</v>
      </c>
      <c r="AL558" s="59">
        <f>IF(OR(NOT(ISBLANK(V558)),NOT(ISBLANK(W558)),NOT(ISBLANK(X558)),NOT(ISBLANK(Y558)),AD558=2,AD558=3),1,0)</f>
        <v>1</v>
      </c>
      <c r="AM558" s="59" t="s">
        <v>27</v>
      </c>
      <c r="AN558" s="59" t="s">
        <v>680</v>
      </c>
      <c r="AO558" s="58">
        <v>33</v>
      </c>
      <c r="AP558" s="59" t="s">
        <v>677</v>
      </c>
      <c r="AQ558" s="59" t="s">
        <v>698</v>
      </c>
      <c r="AR558" s="59" t="s">
        <v>27</v>
      </c>
      <c r="AS558" s="59" t="s">
        <v>699</v>
      </c>
      <c r="AT558" s="59" t="s">
        <v>27</v>
      </c>
      <c r="AU558" s="59" t="s">
        <v>27</v>
      </c>
      <c r="AV558" s="59" t="s">
        <v>27</v>
      </c>
      <c r="AW558" s="64"/>
      <c r="AX558" s="62" t="s">
        <v>748</v>
      </c>
      <c r="AY558" s="62">
        <v>7.0030000000000001</v>
      </c>
      <c r="AZ558" s="62">
        <f>IF(Z558&gt;0,AY558/Z558,"")</f>
        <v>0.20008571428571428</v>
      </c>
      <c r="BA558" s="62">
        <f>IF(AY558&gt;0,Z558/AY558,"")</f>
        <v>4.9978580608310725</v>
      </c>
      <c r="BB558" s="62">
        <v>5.7560000000000002</v>
      </c>
      <c r="BC558" s="62">
        <v>106</v>
      </c>
      <c r="BD558">
        <v>0.39368770764119604</v>
      </c>
      <c r="BE558" s="62" t="s">
        <v>783</v>
      </c>
      <c r="BF558" s="62">
        <v>1</v>
      </c>
      <c r="BG558" s="64"/>
      <c r="BH558" s="120">
        <v>5.7560000000000002</v>
      </c>
    </row>
    <row r="559" spans="1:60" ht="14.25" customHeight="1" x14ac:dyDescent="0.25">
      <c r="A559" s="58">
        <v>246</v>
      </c>
      <c r="B559" s="59" t="s">
        <v>78</v>
      </c>
      <c r="C559" s="59" t="s">
        <v>26</v>
      </c>
      <c r="D559" s="59" t="s">
        <v>48</v>
      </c>
      <c r="E559" s="59"/>
      <c r="F559" s="59" t="s">
        <v>500</v>
      </c>
      <c r="G559" s="58">
        <v>53</v>
      </c>
      <c r="H559" s="58">
        <v>7</v>
      </c>
      <c r="I559" s="59" t="s">
        <v>130</v>
      </c>
      <c r="J559" s="58">
        <v>3712062108</v>
      </c>
      <c r="K559" s="58">
        <v>0</v>
      </c>
      <c r="L559" s="58">
        <v>0</v>
      </c>
      <c r="M559" s="58">
        <v>5</v>
      </c>
      <c r="N559" s="60">
        <v>0</v>
      </c>
      <c r="O559" s="60">
        <v>0</v>
      </c>
      <c r="P559" s="58">
        <v>16</v>
      </c>
      <c r="Q559" s="58">
        <v>10</v>
      </c>
      <c r="R559" s="60">
        <v>0</v>
      </c>
      <c r="S559" s="58">
        <v>10</v>
      </c>
      <c r="T559" s="60">
        <v>0</v>
      </c>
      <c r="U559" s="58">
        <v>1</v>
      </c>
      <c r="V559" s="58">
        <v>1</v>
      </c>
      <c r="W559" s="59">
        <v>0</v>
      </c>
      <c r="X559" s="58">
        <v>1</v>
      </c>
      <c r="Y559" s="58">
        <v>3</v>
      </c>
      <c r="Z559" s="59">
        <f>SUM(M559:Y559)</f>
        <v>47</v>
      </c>
      <c r="AA559" s="59">
        <f>SUM(U559:X559)</f>
        <v>3</v>
      </c>
      <c r="AC559" s="61">
        <v>2</v>
      </c>
      <c r="AD559" s="58">
        <v>5</v>
      </c>
      <c r="AE559" s="58">
        <v>10</v>
      </c>
      <c r="AF559" s="58">
        <v>2</v>
      </c>
      <c r="AG559" s="58">
        <v>18</v>
      </c>
      <c r="AH559" s="59" t="s">
        <v>503</v>
      </c>
      <c r="AI559" s="58">
        <v>25</v>
      </c>
      <c r="AJ559" s="60"/>
      <c r="AK559" s="59" t="s">
        <v>609</v>
      </c>
      <c r="AL559" s="59">
        <f>IF(OR(NOT(ISBLANK(V559)),NOT(ISBLANK(W559)),NOT(ISBLANK(X559)),NOT(ISBLANK(Y559)),AD559=2,AD559=3),1,0)</f>
        <v>1</v>
      </c>
      <c r="AM559" s="59" t="s">
        <v>27</v>
      </c>
      <c r="AN559" s="59" t="s">
        <v>680</v>
      </c>
      <c r="AO559" s="58">
        <v>28</v>
      </c>
      <c r="AP559" s="59" t="s">
        <v>677</v>
      </c>
      <c r="AQ559" s="59" t="s">
        <v>700</v>
      </c>
      <c r="AR559" s="59" t="s">
        <v>695</v>
      </c>
      <c r="AS559" s="59" t="s">
        <v>701</v>
      </c>
      <c r="AT559" s="59" t="s">
        <v>27</v>
      </c>
      <c r="AU559" s="59" t="s">
        <v>27</v>
      </c>
      <c r="AV559" s="59" t="s">
        <v>27</v>
      </c>
      <c r="AW559" s="64"/>
      <c r="AX559" s="62" t="s">
        <v>748</v>
      </c>
      <c r="AY559" s="62">
        <v>7.0019999999999998</v>
      </c>
      <c r="AZ559" s="62">
        <f>IF(Z559&gt;0,AY559/Z559,"")</f>
        <v>0.1489787234042553</v>
      </c>
      <c r="BA559" s="62">
        <f>IF(AY559&gt;0,Z559/AY559,"")</f>
        <v>6.7123678948871754</v>
      </c>
      <c r="BB559" s="62"/>
      <c r="BC559" s="62">
        <v>0</v>
      </c>
      <c r="BD559">
        <v>0.80288195085904301</v>
      </c>
      <c r="BE559" s="62"/>
      <c r="BF559" s="64"/>
      <c r="BG559" s="64"/>
      <c r="BH559" s="120"/>
    </row>
    <row r="560" spans="1:60" ht="14.25" customHeight="1" x14ac:dyDescent="0.25">
      <c r="A560" s="58">
        <v>262</v>
      </c>
      <c r="B560" s="59" t="s">
        <v>78</v>
      </c>
      <c r="C560" s="59" t="s">
        <v>26</v>
      </c>
      <c r="D560" s="59" t="s">
        <v>48</v>
      </c>
      <c r="E560" s="59"/>
      <c r="F560" s="59" t="s">
        <v>500</v>
      </c>
      <c r="G560" s="58">
        <v>53</v>
      </c>
      <c r="H560" s="58">
        <v>7</v>
      </c>
      <c r="I560" s="59" t="s">
        <v>130</v>
      </c>
      <c r="J560" s="58">
        <v>3712062108</v>
      </c>
      <c r="K560" s="58">
        <v>2.75</v>
      </c>
      <c r="L560" s="58">
        <v>0.55000000000000004</v>
      </c>
      <c r="M560" s="60">
        <v>0</v>
      </c>
      <c r="N560" s="60">
        <v>0</v>
      </c>
      <c r="O560" s="60">
        <v>0</v>
      </c>
      <c r="P560" s="60">
        <v>0</v>
      </c>
      <c r="Q560" s="60">
        <v>0</v>
      </c>
      <c r="R560" s="60">
        <v>0</v>
      </c>
      <c r="S560" s="60">
        <v>0</v>
      </c>
      <c r="T560" s="60">
        <v>0</v>
      </c>
      <c r="U560" s="60">
        <v>0</v>
      </c>
      <c r="V560" s="60">
        <v>0</v>
      </c>
      <c r="W560" s="59">
        <v>0</v>
      </c>
      <c r="X560" s="60">
        <v>0</v>
      </c>
      <c r="Y560" s="60">
        <v>0</v>
      </c>
      <c r="Z560" s="59">
        <f>SUM(M560:Y560)</f>
        <v>0</v>
      </c>
      <c r="AA560" s="59">
        <f>SUM(U560:X560)</f>
        <v>0</v>
      </c>
      <c r="AB560" t="s">
        <v>782</v>
      </c>
      <c r="AC560" s="61">
        <v>3</v>
      </c>
      <c r="AD560" s="58">
        <v>0</v>
      </c>
      <c r="AE560" s="58">
        <v>0</v>
      </c>
      <c r="AF560" s="58">
        <v>0</v>
      </c>
      <c r="AG560" s="58">
        <v>0</v>
      </c>
      <c r="AH560" s="59" t="s">
        <v>503</v>
      </c>
      <c r="AI560" s="58">
        <v>25</v>
      </c>
      <c r="AJ560" s="60"/>
      <c r="AK560" s="59" t="s">
        <v>610</v>
      </c>
      <c r="AL560" s="59">
        <f>IF(OR(NOT(ISBLANK(V560)),NOT(ISBLANK(W560)),NOT(ISBLANK(X560)),NOT(ISBLANK(Y560)),AD560=2,AD560=3),1,0)</f>
        <v>1</v>
      </c>
      <c r="AM560" s="59" t="s">
        <v>27</v>
      </c>
      <c r="AN560" s="59" t="s">
        <v>680</v>
      </c>
      <c r="AO560" s="58">
        <v>28</v>
      </c>
      <c r="AP560" s="59" t="s">
        <v>677</v>
      </c>
      <c r="AQ560" s="59" t="s">
        <v>700</v>
      </c>
      <c r="AR560" s="59" t="s">
        <v>695</v>
      </c>
      <c r="AS560" s="59" t="s">
        <v>701</v>
      </c>
      <c r="AT560" s="59" t="s">
        <v>27</v>
      </c>
      <c r="AU560" s="59" t="s">
        <v>27</v>
      </c>
      <c r="AV560" s="59" t="s">
        <v>27</v>
      </c>
      <c r="AW560" s="64"/>
      <c r="AX560" s="62" t="s">
        <v>748</v>
      </c>
      <c r="AY560" s="62">
        <v>3.1080000000000001</v>
      </c>
      <c r="AZ560" s="62" t="str">
        <f>IF(Z560&gt;0,AY560/Z560,"")</f>
        <v/>
      </c>
      <c r="BA560" s="62">
        <f>IF(AY560&gt;0,Z560/AY560,"")</f>
        <v>0</v>
      </c>
      <c r="BB560" s="62">
        <v>2.6590000000000003</v>
      </c>
      <c r="BC560" s="62" t="s">
        <v>774</v>
      </c>
      <c r="BE560" s="62"/>
      <c r="BF560" s="64"/>
      <c r="BG560" s="64"/>
      <c r="BH560" s="120">
        <v>1.0640000000000001</v>
      </c>
    </row>
    <row r="561" spans="1:60" ht="14.25" customHeight="1" x14ac:dyDescent="0.25">
      <c r="A561" s="58">
        <v>280</v>
      </c>
      <c r="B561" s="59" t="s">
        <v>78</v>
      </c>
      <c r="C561" s="59" t="s">
        <v>26</v>
      </c>
      <c r="D561" s="59" t="s">
        <v>48</v>
      </c>
      <c r="E561" s="59"/>
      <c r="F561" s="59" t="s">
        <v>500</v>
      </c>
      <c r="G561" s="58">
        <v>53</v>
      </c>
      <c r="H561" s="58">
        <v>7</v>
      </c>
      <c r="I561" s="59" t="s">
        <v>134</v>
      </c>
      <c r="J561" s="58">
        <v>828360120</v>
      </c>
      <c r="K561" s="58">
        <v>2.8</v>
      </c>
      <c r="L561" s="58">
        <v>0.56000000000000005</v>
      </c>
      <c r="M561" s="60">
        <v>0</v>
      </c>
      <c r="N561" s="60">
        <v>0</v>
      </c>
      <c r="O561" s="60">
        <v>0</v>
      </c>
      <c r="P561" s="60">
        <v>0</v>
      </c>
      <c r="Q561" s="60">
        <v>0</v>
      </c>
      <c r="R561" s="60">
        <v>0</v>
      </c>
      <c r="S561" s="60">
        <v>0</v>
      </c>
      <c r="T561" s="60">
        <v>0</v>
      </c>
      <c r="U561" s="60">
        <v>0</v>
      </c>
      <c r="V561" s="60">
        <v>0</v>
      </c>
      <c r="W561" s="59">
        <v>0</v>
      </c>
      <c r="X561" s="60">
        <v>0</v>
      </c>
      <c r="Y561" s="60">
        <v>0</v>
      </c>
      <c r="Z561" s="59">
        <f>SUM(M561:Y561)</f>
        <v>0</v>
      </c>
      <c r="AA561" s="59">
        <f>SUM(U561:X561)</f>
        <v>0</v>
      </c>
      <c r="AB561" t="s">
        <v>783</v>
      </c>
      <c r="AC561" s="61">
        <v>3</v>
      </c>
      <c r="AD561" s="58">
        <v>0</v>
      </c>
      <c r="AE561" s="58">
        <v>0</v>
      </c>
      <c r="AF561" s="58">
        <v>0</v>
      </c>
      <c r="AG561" s="58">
        <v>0</v>
      </c>
      <c r="AH561" s="59" t="s">
        <v>503</v>
      </c>
      <c r="AI561" s="58">
        <v>25</v>
      </c>
      <c r="AJ561" s="60"/>
      <c r="AK561" s="59" t="s">
        <v>100</v>
      </c>
      <c r="AL561" s="59">
        <f>IF(OR(NOT(ISBLANK(V561)),NOT(ISBLANK(W561)),NOT(ISBLANK(X561)),NOT(ISBLANK(Y561)),AD561=2,AD561=3),1,0)</f>
        <v>1</v>
      </c>
      <c r="AM561" s="59" t="s">
        <v>27</v>
      </c>
      <c r="AN561" s="59" t="s">
        <v>673</v>
      </c>
      <c r="AO561" s="58">
        <v>26</v>
      </c>
      <c r="AP561" s="59" t="s">
        <v>674</v>
      </c>
      <c r="AQ561" s="59" t="s">
        <v>678</v>
      </c>
      <c r="AR561" s="59" t="s">
        <v>27</v>
      </c>
      <c r="AS561" s="59" t="s">
        <v>702</v>
      </c>
      <c r="AT561" s="59" t="s">
        <v>27</v>
      </c>
      <c r="AU561" s="59" t="s">
        <v>27</v>
      </c>
      <c r="AV561" s="59" t="s">
        <v>27</v>
      </c>
      <c r="AW561" s="64"/>
      <c r="AX561" s="62" t="s">
        <v>748</v>
      </c>
      <c r="AY561" s="62">
        <v>5.8170000000000002</v>
      </c>
      <c r="AZ561" s="62" t="str">
        <f>IF(Z561&gt;0,AY561/Z561,"")</f>
        <v/>
      </c>
      <c r="BA561" s="62">
        <f>IF(AY561&gt;0,Z561/AY561,"")</f>
        <v>0</v>
      </c>
      <c r="BB561" s="62">
        <v>5.0720000000000001</v>
      </c>
      <c r="BC561" s="62">
        <v>53</v>
      </c>
      <c r="BE561" s="62" t="s">
        <v>783</v>
      </c>
      <c r="BF561" s="62">
        <v>1</v>
      </c>
      <c r="BG561" s="64"/>
      <c r="BH561" s="120">
        <v>5.0720000000000001</v>
      </c>
    </row>
    <row r="562" spans="1:60" ht="14.25" customHeight="1" x14ac:dyDescent="0.25">
      <c r="A562" s="58">
        <v>296</v>
      </c>
      <c r="B562" s="59" t="s">
        <v>78</v>
      </c>
      <c r="C562" s="59" t="s">
        <v>28</v>
      </c>
      <c r="D562" s="59" t="s">
        <v>48</v>
      </c>
      <c r="E562" s="59"/>
      <c r="F562" s="59" t="s">
        <v>500</v>
      </c>
      <c r="G562" s="58">
        <v>53</v>
      </c>
      <c r="H562" s="58">
        <v>7</v>
      </c>
      <c r="I562" s="59" t="s">
        <v>135</v>
      </c>
      <c r="J562" s="58">
        <v>7717685176</v>
      </c>
      <c r="K562" s="58">
        <v>2</v>
      </c>
      <c r="L562" s="58">
        <v>0.4</v>
      </c>
      <c r="M562" s="58">
        <v>1</v>
      </c>
      <c r="N562" s="60">
        <v>0</v>
      </c>
      <c r="O562" s="60">
        <v>0</v>
      </c>
      <c r="P562" s="58">
        <v>5</v>
      </c>
      <c r="Q562" s="58">
        <v>3</v>
      </c>
      <c r="R562" s="60">
        <v>0</v>
      </c>
      <c r="S562" s="58">
        <v>3</v>
      </c>
      <c r="T562" s="60">
        <v>0</v>
      </c>
      <c r="U562" s="60">
        <v>0</v>
      </c>
      <c r="V562" s="58">
        <v>0.5</v>
      </c>
      <c r="W562" s="59">
        <v>0</v>
      </c>
      <c r="X562" s="58">
        <v>0.5</v>
      </c>
      <c r="Y562" s="58">
        <v>1</v>
      </c>
      <c r="Z562" s="59">
        <f>SUM(M562:Y562)</f>
        <v>14</v>
      </c>
      <c r="AA562" s="59">
        <f>SUM(U562:X562)</f>
        <v>1</v>
      </c>
      <c r="AB562" t="s">
        <v>783</v>
      </c>
      <c r="AC562" s="61">
        <v>3</v>
      </c>
      <c r="AD562" s="58">
        <v>6</v>
      </c>
      <c r="AE562" s="58">
        <v>2</v>
      </c>
      <c r="AF562" s="58">
        <v>2</v>
      </c>
      <c r="AG562" s="58">
        <v>14</v>
      </c>
      <c r="AH562" s="59" t="s">
        <v>611</v>
      </c>
      <c r="AI562" s="58">
        <v>22</v>
      </c>
      <c r="AJ562" s="60"/>
      <c r="AK562" s="59" t="s">
        <v>612</v>
      </c>
      <c r="AL562" s="59">
        <f>IF(OR(NOT(ISBLANK(V562)),NOT(ISBLANK(W562)),NOT(ISBLANK(X562)),NOT(ISBLANK(Y562)),AD562=2,AD562=3),1,0)</f>
        <v>1</v>
      </c>
      <c r="AM562" s="59" t="s">
        <v>27</v>
      </c>
      <c r="AN562" s="59" t="s">
        <v>680</v>
      </c>
      <c r="AO562" s="58">
        <v>24</v>
      </c>
      <c r="AP562" s="59" t="s">
        <v>677</v>
      </c>
      <c r="AQ562" s="59" t="s">
        <v>691</v>
      </c>
      <c r="AR562" s="59" t="s">
        <v>27</v>
      </c>
      <c r="AS562" s="59" t="s">
        <v>27</v>
      </c>
      <c r="AT562" s="59" t="s">
        <v>27</v>
      </c>
      <c r="AU562" s="59" t="s">
        <v>27</v>
      </c>
      <c r="AV562" s="59" t="s">
        <v>27</v>
      </c>
      <c r="AW562" s="64"/>
      <c r="AX562" s="62" t="s">
        <v>747</v>
      </c>
      <c r="AY562" s="62">
        <v>3.2069999999999999</v>
      </c>
      <c r="AZ562" s="62">
        <f>IF(Z562&gt;0,AY562/Z562,"")</f>
        <v>0.22907142857142856</v>
      </c>
      <c r="BA562" s="62">
        <f>IF(AY562&gt;0,Z562/AY562,"")</f>
        <v>4.365450576863112</v>
      </c>
      <c r="BB562" s="62">
        <v>2.8000000000000003</v>
      </c>
      <c r="BC562" s="62"/>
      <c r="BD562">
        <v>0.13030303030303031</v>
      </c>
      <c r="BE562" s="62" t="s">
        <v>785</v>
      </c>
      <c r="BF562" s="62">
        <v>1</v>
      </c>
      <c r="BG562" s="62">
        <v>1</v>
      </c>
      <c r="BH562" s="120">
        <v>2.8</v>
      </c>
    </row>
    <row r="563" spans="1:60" ht="14.25" customHeight="1" x14ac:dyDescent="0.25">
      <c r="A563" s="58">
        <v>317</v>
      </c>
      <c r="B563" s="59" t="s">
        <v>78</v>
      </c>
      <c r="C563" s="59" t="s">
        <v>28</v>
      </c>
      <c r="D563" s="59" t="s">
        <v>48</v>
      </c>
      <c r="E563" s="59"/>
      <c r="F563" s="59" t="s">
        <v>500</v>
      </c>
      <c r="G563" s="58">
        <v>53</v>
      </c>
      <c r="H563" s="58">
        <v>7</v>
      </c>
      <c r="I563" s="59" t="s">
        <v>140</v>
      </c>
      <c r="J563" s="58">
        <v>79247246103</v>
      </c>
      <c r="K563" s="58">
        <v>1.3846153846153799</v>
      </c>
      <c r="L563" s="58">
        <v>0.27692307692307699</v>
      </c>
      <c r="M563" s="60">
        <v>0</v>
      </c>
      <c r="N563" s="60">
        <v>0</v>
      </c>
      <c r="O563" s="60">
        <v>0</v>
      </c>
      <c r="P563" s="60">
        <v>0</v>
      </c>
      <c r="Q563" s="60">
        <v>0</v>
      </c>
      <c r="R563" s="60">
        <v>0</v>
      </c>
      <c r="S563" s="60">
        <v>0</v>
      </c>
      <c r="T563" s="60">
        <v>0</v>
      </c>
      <c r="U563" s="60">
        <v>0</v>
      </c>
      <c r="V563" s="60">
        <v>0</v>
      </c>
      <c r="W563" s="59">
        <v>0</v>
      </c>
      <c r="X563" s="60">
        <v>0</v>
      </c>
      <c r="Y563" s="60">
        <v>0</v>
      </c>
      <c r="Z563" s="59">
        <f>SUM(M563:Y563)</f>
        <v>0</v>
      </c>
      <c r="AA563" s="59">
        <f>SUM(U563:X563)</f>
        <v>0</v>
      </c>
      <c r="AB563" t="s">
        <v>783</v>
      </c>
      <c r="AC563" s="61">
        <v>3</v>
      </c>
      <c r="AD563" s="58">
        <v>0</v>
      </c>
      <c r="AE563" s="58">
        <v>0</v>
      </c>
      <c r="AF563" s="58">
        <v>0</v>
      </c>
      <c r="AG563" s="58">
        <v>0</v>
      </c>
      <c r="AH563" s="59" t="s">
        <v>503</v>
      </c>
      <c r="AI563" s="58">
        <v>25</v>
      </c>
      <c r="AJ563" s="60"/>
      <c r="AK563" s="59" t="s">
        <v>91</v>
      </c>
      <c r="AL563" s="59">
        <f>IF(OR(NOT(ISBLANK(V563)),NOT(ISBLANK(W563)),NOT(ISBLANK(X563)),NOT(ISBLANK(Y563)),AD563=2,AD563=3),1,0)</f>
        <v>1</v>
      </c>
      <c r="AM563" s="59" t="s">
        <v>27</v>
      </c>
      <c r="AN563" s="59" t="s">
        <v>673</v>
      </c>
      <c r="AO563" s="58">
        <v>18</v>
      </c>
      <c r="AP563" s="59" t="s">
        <v>674</v>
      </c>
      <c r="AQ563" s="59" t="s">
        <v>705</v>
      </c>
      <c r="AR563" s="59" t="s">
        <v>27</v>
      </c>
      <c r="AS563" s="59" t="s">
        <v>686</v>
      </c>
      <c r="AT563" s="59" t="s">
        <v>27</v>
      </c>
      <c r="AU563" s="59" t="s">
        <v>27</v>
      </c>
      <c r="AV563" s="59" t="s">
        <v>696</v>
      </c>
      <c r="AW563" s="64"/>
      <c r="AX563" s="62" t="s">
        <v>747</v>
      </c>
      <c r="AY563" s="62">
        <v>5.8159999999999998</v>
      </c>
      <c r="AZ563" s="62" t="str">
        <f>IF(Z563&gt;0,AY563/Z563,"")</f>
        <v/>
      </c>
      <c r="BA563" s="62">
        <f>IF(AY563&gt;0,Z563/AY563,"")</f>
        <v>0</v>
      </c>
      <c r="BB563" s="62">
        <v>5.1230000000000002</v>
      </c>
      <c r="BC563" s="62">
        <v>159</v>
      </c>
      <c r="BE563" s="62"/>
      <c r="BF563" s="64"/>
      <c r="BG563" s="64"/>
      <c r="BH563" s="120">
        <v>5.1230000000000002</v>
      </c>
    </row>
    <row r="564" spans="1:60" ht="14.25" customHeight="1" x14ac:dyDescent="0.25">
      <c r="A564" s="58">
        <v>333</v>
      </c>
      <c r="B564" s="59" t="s">
        <v>78</v>
      </c>
      <c r="C564" s="59" t="s">
        <v>26</v>
      </c>
      <c r="D564" s="59" t="s">
        <v>48</v>
      </c>
      <c r="E564" s="59"/>
      <c r="F564" s="59" t="s">
        <v>500</v>
      </c>
      <c r="G564" s="58">
        <v>53</v>
      </c>
      <c r="H564" s="58">
        <v>7</v>
      </c>
      <c r="I564" s="59" t="s">
        <v>142</v>
      </c>
      <c r="J564" s="58">
        <v>8282194225</v>
      </c>
      <c r="K564" s="58">
        <v>2.8</v>
      </c>
      <c r="L564" s="58">
        <v>0.56000000000000005</v>
      </c>
      <c r="M564" s="58">
        <v>1</v>
      </c>
      <c r="N564" s="60">
        <v>0</v>
      </c>
      <c r="O564" s="60">
        <v>0</v>
      </c>
      <c r="P564" s="58">
        <v>4</v>
      </c>
      <c r="Q564" s="58">
        <v>2</v>
      </c>
      <c r="R564" s="60">
        <v>0</v>
      </c>
      <c r="S564" s="58">
        <v>2</v>
      </c>
      <c r="T564" s="60">
        <v>0</v>
      </c>
      <c r="U564" s="58">
        <v>1</v>
      </c>
      <c r="V564" s="58">
        <v>3</v>
      </c>
      <c r="W564" s="59">
        <v>0</v>
      </c>
      <c r="X564" s="60">
        <v>0</v>
      </c>
      <c r="Y564" s="58">
        <v>4</v>
      </c>
      <c r="Z564" s="59">
        <f>SUM(M564:Y564)</f>
        <v>17</v>
      </c>
      <c r="AA564" s="59">
        <f>SUM(U564:X564)</f>
        <v>4</v>
      </c>
      <c r="AB564" t="s">
        <v>783</v>
      </c>
      <c r="AC564" s="61">
        <v>3</v>
      </c>
      <c r="AD564" s="58">
        <v>6</v>
      </c>
      <c r="AE564" s="58">
        <v>1</v>
      </c>
      <c r="AF564" s="58">
        <v>0</v>
      </c>
      <c r="AG564" s="58">
        <v>8</v>
      </c>
      <c r="AH564" s="59" t="s">
        <v>503</v>
      </c>
      <c r="AI564" s="58">
        <v>25</v>
      </c>
      <c r="AJ564" s="60"/>
      <c r="AK564" s="59" t="s">
        <v>613</v>
      </c>
      <c r="AL564" s="59">
        <f>IF(OR(NOT(ISBLANK(V564)),NOT(ISBLANK(W564)),NOT(ISBLANK(X564)),NOT(ISBLANK(Y564)),AD564=2,AD564=3),1,0)</f>
        <v>1</v>
      </c>
      <c r="AM564" s="59" t="s">
        <v>27</v>
      </c>
      <c r="AN564" s="59" t="s">
        <v>680</v>
      </c>
      <c r="AO564" s="58">
        <v>27</v>
      </c>
      <c r="AP564" s="59" t="s">
        <v>677</v>
      </c>
      <c r="AQ564" s="59" t="s">
        <v>691</v>
      </c>
      <c r="AR564" s="59" t="s">
        <v>695</v>
      </c>
      <c r="AS564" s="59" t="s">
        <v>27</v>
      </c>
      <c r="AT564" s="59" t="s">
        <v>692</v>
      </c>
      <c r="AU564" s="59" t="s">
        <v>27</v>
      </c>
      <c r="AV564" s="59" t="s">
        <v>27</v>
      </c>
      <c r="AW564" s="64"/>
      <c r="AX564" s="62" t="s">
        <v>746</v>
      </c>
      <c r="AY564" s="62">
        <v>7.0060000000000002</v>
      </c>
      <c r="AZ564" s="62">
        <f>IF(Z564&gt;0,AY564/Z564,"")</f>
        <v>0.41211764705882353</v>
      </c>
      <c r="BA564" s="62">
        <f>IF(AY564&gt;0,Z564/AY564,"")</f>
        <v>2.4264915786468739</v>
      </c>
      <c r="BB564" s="62">
        <v>6.7279999999999998</v>
      </c>
      <c r="BC564" s="62">
        <v>106</v>
      </c>
      <c r="BD564">
        <v>0.5670103092783505</v>
      </c>
      <c r="BE564" s="62" t="s">
        <v>783</v>
      </c>
      <c r="BF564" s="62">
        <v>1</v>
      </c>
      <c r="BG564" s="64"/>
      <c r="BH564" s="120">
        <v>6.7279999999999998</v>
      </c>
    </row>
    <row r="565" spans="1:60" ht="14.25" customHeight="1" x14ac:dyDescent="0.25">
      <c r="A565" s="58">
        <v>354</v>
      </c>
      <c r="B565" s="59" t="s">
        <v>78</v>
      </c>
      <c r="C565" s="59" t="s">
        <v>28</v>
      </c>
      <c r="D565" s="59" t="s">
        <v>48</v>
      </c>
      <c r="E565" s="59"/>
      <c r="F565" s="59" t="s">
        <v>500</v>
      </c>
      <c r="G565" s="58">
        <v>53</v>
      </c>
      <c r="H565" s="58">
        <v>7</v>
      </c>
      <c r="I565" s="59" t="s">
        <v>146</v>
      </c>
      <c r="J565" s="58">
        <v>94222252116</v>
      </c>
      <c r="K565" s="58">
        <v>1.32692307692308</v>
      </c>
      <c r="L565" s="58">
        <v>0.265384615384615</v>
      </c>
      <c r="M565" s="58">
        <v>1</v>
      </c>
      <c r="N565" s="60">
        <v>0</v>
      </c>
      <c r="O565" s="60">
        <v>0</v>
      </c>
      <c r="P565" s="58">
        <v>1</v>
      </c>
      <c r="Q565" s="60">
        <v>0</v>
      </c>
      <c r="R565" s="60">
        <v>0</v>
      </c>
      <c r="S565" s="60">
        <v>0</v>
      </c>
      <c r="T565" s="60">
        <v>0</v>
      </c>
      <c r="U565" s="60">
        <v>0</v>
      </c>
      <c r="V565" s="60">
        <v>0</v>
      </c>
      <c r="W565" s="59">
        <v>0</v>
      </c>
      <c r="X565" s="60">
        <v>0</v>
      </c>
      <c r="Y565" s="60">
        <v>0</v>
      </c>
      <c r="Z565" s="59">
        <f>SUM(M565:Y565)</f>
        <v>2</v>
      </c>
      <c r="AA565" s="59">
        <f>SUM(U565:X565)</f>
        <v>0</v>
      </c>
      <c r="AB565" t="s">
        <v>782</v>
      </c>
      <c r="AC565" s="61">
        <v>3</v>
      </c>
      <c r="AD565" s="58">
        <v>0</v>
      </c>
      <c r="AE565" s="58">
        <v>0</v>
      </c>
      <c r="AF565" s="58">
        <v>0</v>
      </c>
      <c r="AG565" s="58">
        <v>1</v>
      </c>
      <c r="AH565" s="59" t="s">
        <v>503</v>
      </c>
      <c r="AI565" s="58">
        <v>25</v>
      </c>
      <c r="AJ565" s="60"/>
      <c r="AK565" s="59" t="s">
        <v>614</v>
      </c>
      <c r="AL565" s="59">
        <f>IF(OR(NOT(ISBLANK(V565)),NOT(ISBLANK(W565)),NOT(ISBLANK(X565)),NOT(ISBLANK(Y565)),AD565=2,AD565=3),1,0)</f>
        <v>1</v>
      </c>
      <c r="AM565" s="59" t="s">
        <v>27</v>
      </c>
      <c r="AN565" s="59" t="s">
        <v>680</v>
      </c>
      <c r="AO565" s="58">
        <v>36</v>
      </c>
      <c r="AP565" s="59" t="s">
        <v>677</v>
      </c>
      <c r="AQ565" s="59" t="s">
        <v>707</v>
      </c>
      <c r="AR565" s="59" t="s">
        <v>27</v>
      </c>
      <c r="AS565" s="59" t="s">
        <v>708</v>
      </c>
      <c r="AT565" s="59" t="s">
        <v>27</v>
      </c>
      <c r="AU565" s="59" t="s">
        <v>27</v>
      </c>
      <c r="AV565" s="59" t="s">
        <v>27</v>
      </c>
      <c r="AW565" s="64"/>
      <c r="AX565" s="62" t="s">
        <v>748</v>
      </c>
      <c r="AY565" s="62">
        <v>7.0010000000000003</v>
      </c>
      <c r="AZ565" s="62">
        <f>IF(Z565&gt;0,AY565/Z565,"")</f>
        <v>3.5005000000000002</v>
      </c>
      <c r="BA565" s="62">
        <f>IF(AY565&gt;0,Z565/AY565,"")</f>
        <v>0.28567347521782599</v>
      </c>
      <c r="BB565" s="62">
        <v>3.7370000000000001</v>
      </c>
      <c r="BC565" s="62">
        <v>0</v>
      </c>
      <c r="BD565">
        <v>0</v>
      </c>
      <c r="BE565" s="62"/>
      <c r="BF565" s="64"/>
      <c r="BG565" s="64"/>
      <c r="BH565" s="120">
        <v>2.137</v>
      </c>
    </row>
    <row r="566" spans="1:60" ht="14.25" customHeight="1" x14ac:dyDescent="0.25">
      <c r="A566" s="58">
        <v>370</v>
      </c>
      <c r="B566" s="59" t="s">
        <v>78</v>
      </c>
      <c r="C566" s="59" t="s">
        <v>26</v>
      </c>
      <c r="D566" s="59" t="s">
        <v>48</v>
      </c>
      <c r="E566" s="59"/>
      <c r="F566" s="59" t="s">
        <v>500</v>
      </c>
      <c r="G566" s="58">
        <v>53</v>
      </c>
      <c r="H566" s="58">
        <v>7</v>
      </c>
      <c r="I566" s="59" t="s">
        <v>147</v>
      </c>
      <c r="J566" s="58">
        <v>84463153</v>
      </c>
      <c r="K566" s="58">
        <v>2.9</v>
      </c>
      <c r="L566" s="58">
        <v>0.57999999999999996</v>
      </c>
      <c r="M566" s="58">
        <v>5</v>
      </c>
      <c r="N566" s="60">
        <v>0</v>
      </c>
      <c r="O566" s="60">
        <v>0</v>
      </c>
      <c r="P566" s="58">
        <v>16</v>
      </c>
      <c r="Q566" s="58">
        <v>11</v>
      </c>
      <c r="R566" s="60">
        <v>0</v>
      </c>
      <c r="S566" s="58">
        <v>11</v>
      </c>
      <c r="T566" s="60">
        <v>0</v>
      </c>
      <c r="U566" s="58">
        <v>3</v>
      </c>
      <c r="V566" s="58">
        <v>4</v>
      </c>
      <c r="W566" s="59">
        <v>0</v>
      </c>
      <c r="X566" s="58">
        <v>2</v>
      </c>
      <c r="Y566" s="58">
        <v>9</v>
      </c>
      <c r="Z566" s="59">
        <f>SUM(M566:Y566)</f>
        <v>61</v>
      </c>
      <c r="AA566" s="59">
        <f>SUM(U566:X566)</f>
        <v>9</v>
      </c>
      <c r="AB566" t="s">
        <v>781</v>
      </c>
      <c r="AC566" s="61">
        <v>3</v>
      </c>
      <c r="AD566" s="58">
        <v>8</v>
      </c>
      <c r="AE566" s="58">
        <v>8</v>
      </c>
      <c r="AF566" s="58">
        <v>0</v>
      </c>
      <c r="AG566" s="58">
        <v>17</v>
      </c>
      <c r="AH566" s="59" t="s">
        <v>503</v>
      </c>
      <c r="AI566" s="58">
        <v>25</v>
      </c>
      <c r="AJ566" s="60"/>
      <c r="AK566" s="59" t="s">
        <v>615</v>
      </c>
      <c r="AL566" s="59">
        <f>IF(OR(NOT(ISBLANK(V566)),NOT(ISBLANK(W566)),NOT(ISBLANK(X566)),NOT(ISBLANK(Y566)),AD566=2,AD566=3),1,0)</f>
        <v>1</v>
      </c>
      <c r="AM566" s="59" t="s">
        <v>27</v>
      </c>
      <c r="AN566" s="59" t="s">
        <v>680</v>
      </c>
      <c r="AO566" s="58">
        <v>26</v>
      </c>
      <c r="AP566" s="59" t="s">
        <v>677</v>
      </c>
      <c r="AQ566" s="59" t="s">
        <v>709</v>
      </c>
      <c r="AR566" s="59" t="s">
        <v>27</v>
      </c>
      <c r="AS566" s="59" t="s">
        <v>27</v>
      </c>
      <c r="AT566" s="59" t="s">
        <v>692</v>
      </c>
      <c r="AU566" s="59" t="s">
        <v>695</v>
      </c>
      <c r="AV566" s="59" t="s">
        <v>27</v>
      </c>
      <c r="AW566" s="64"/>
      <c r="AX566" s="62" t="s">
        <v>746</v>
      </c>
      <c r="AY566" s="62">
        <v>7.0030000000000001</v>
      </c>
      <c r="AZ566" s="62">
        <f>IF(Z566&gt;0,AY566/Z566,"")</f>
        <v>0.11480327868852459</v>
      </c>
      <c r="BA566" s="62">
        <f>IF(AY566&gt;0,Z566/AY566,"")</f>
        <v>8.7105526203055827</v>
      </c>
      <c r="BB566" s="62">
        <v>6.859</v>
      </c>
      <c r="BC566" s="62">
        <v>0</v>
      </c>
      <c r="BD566">
        <v>0.83253484320557491</v>
      </c>
      <c r="BE566" s="62"/>
      <c r="BF566" s="64"/>
      <c r="BG566" s="64"/>
      <c r="BH566" s="120">
        <v>6.859</v>
      </c>
    </row>
    <row r="567" spans="1:60" ht="14.25" customHeight="1" x14ac:dyDescent="0.25">
      <c r="A567" s="58">
        <v>386</v>
      </c>
      <c r="B567" s="59" t="s">
        <v>78</v>
      </c>
      <c r="C567" s="59" t="s">
        <v>26</v>
      </c>
      <c r="D567" s="59" t="s">
        <v>48</v>
      </c>
      <c r="E567" s="59"/>
      <c r="F567" s="59" t="s">
        <v>500</v>
      </c>
      <c r="G567" s="58">
        <v>53</v>
      </c>
      <c r="H567" s="58">
        <v>7</v>
      </c>
      <c r="I567" s="59" t="s">
        <v>149</v>
      </c>
      <c r="J567" s="58">
        <v>8877127178</v>
      </c>
      <c r="K567" s="58">
        <v>0</v>
      </c>
      <c r="L567" s="58">
        <v>0</v>
      </c>
      <c r="M567" s="60">
        <v>0</v>
      </c>
      <c r="N567" s="60">
        <v>0</v>
      </c>
      <c r="O567" s="60">
        <v>0</v>
      </c>
      <c r="P567" s="60">
        <v>0</v>
      </c>
      <c r="Q567" s="60">
        <v>0</v>
      </c>
      <c r="R567" s="60">
        <v>0</v>
      </c>
      <c r="S567" s="60">
        <v>0</v>
      </c>
      <c r="T567" s="60">
        <v>0</v>
      </c>
      <c r="U567" s="60">
        <v>0</v>
      </c>
      <c r="V567" s="60">
        <v>0</v>
      </c>
      <c r="W567" s="59">
        <v>0</v>
      </c>
      <c r="X567" s="60">
        <v>0</v>
      </c>
      <c r="Y567" s="60">
        <v>0</v>
      </c>
      <c r="Z567" s="59">
        <f>SUM(M567:Y567)</f>
        <v>0</v>
      </c>
      <c r="AA567" s="59">
        <f>SUM(U567:X567)</f>
        <v>0</v>
      </c>
      <c r="AC567" s="61">
        <v>2</v>
      </c>
      <c r="AD567" s="58">
        <v>0</v>
      </c>
      <c r="AE567" s="58">
        <v>0</v>
      </c>
      <c r="AF567" s="58">
        <v>0</v>
      </c>
      <c r="AG567" s="58">
        <v>0</v>
      </c>
      <c r="AH567" s="59" t="s">
        <v>503</v>
      </c>
      <c r="AI567" s="58">
        <v>25</v>
      </c>
      <c r="AJ567" s="60"/>
      <c r="AK567" s="59" t="s">
        <v>616</v>
      </c>
      <c r="AL567" s="59">
        <f>IF(OR(NOT(ISBLANK(V567)),NOT(ISBLANK(W567)),NOT(ISBLANK(X567)),NOT(ISBLANK(Y567)),AD567=2,AD567=3),1,0)</f>
        <v>1</v>
      </c>
      <c r="AM567" s="59" t="s">
        <v>27</v>
      </c>
      <c r="AN567" s="59" t="s">
        <v>680</v>
      </c>
      <c r="AO567" s="58">
        <v>24</v>
      </c>
      <c r="AP567" s="59" t="s">
        <v>677</v>
      </c>
      <c r="AQ567" s="59" t="s">
        <v>711</v>
      </c>
      <c r="AR567" s="59" t="s">
        <v>27</v>
      </c>
      <c r="AS567" s="59" t="s">
        <v>686</v>
      </c>
      <c r="AT567" s="59" t="s">
        <v>27</v>
      </c>
      <c r="AU567" s="59" t="s">
        <v>27</v>
      </c>
      <c r="AV567" s="59" t="s">
        <v>27</v>
      </c>
      <c r="AW567" s="64"/>
      <c r="AX567" s="62" t="s">
        <v>747</v>
      </c>
      <c r="AY567" s="62">
        <v>7.0030000000000001</v>
      </c>
      <c r="AZ567" s="62" t="str">
        <f>IF(Z567&gt;0,AY567/Z567,"")</f>
        <v/>
      </c>
      <c r="BA567" s="62">
        <f>IF(AY567&gt;0,Z567/AY567,"")</f>
        <v>0</v>
      </c>
      <c r="BB567" s="62"/>
      <c r="BC567" s="62">
        <v>53</v>
      </c>
      <c r="BE567" s="62"/>
      <c r="BF567" s="64"/>
      <c r="BG567" s="64"/>
      <c r="BH567" s="120"/>
    </row>
    <row r="568" spans="1:60" ht="14.25" customHeight="1" x14ac:dyDescent="0.25">
      <c r="A568" s="58">
        <v>402</v>
      </c>
      <c r="B568" s="59" t="s">
        <v>78</v>
      </c>
      <c r="C568" s="59" t="s">
        <v>26</v>
      </c>
      <c r="D568" s="59" t="s">
        <v>48</v>
      </c>
      <c r="E568" s="59"/>
      <c r="F568" s="59" t="s">
        <v>500</v>
      </c>
      <c r="G568" s="58">
        <v>53</v>
      </c>
      <c r="H568" s="58">
        <v>7</v>
      </c>
      <c r="I568" s="59" t="s">
        <v>81</v>
      </c>
      <c r="J568" s="58">
        <v>9591241137</v>
      </c>
      <c r="K568" s="58">
        <v>2.8</v>
      </c>
      <c r="L568" s="58">
        <v>0.56000000000000005</v>
      </c>
      <c r="M568" s="60">
        <v>0</v>
      </c>
      <c r="N568" s="60">
        <v>0</v>
      </c>
      <c r="O568" s="60">
        <v>0</v>
      </c>
      <c r="P568" s="60">
        <v>0</v>
      </c>
      <c r="Q568" s="60">
        <v>0</v>
      </c>
      <c r="R568" s="60">
        <v>0</v>
      </c>
      <c r="S568" s="60">
        <v>0</v>
      </c>
      <c r="T568" s="60">
        <v>0</v>
      </c>
      <c r="U568" s="60">
        <v>0</v>
      </c>
      <c r="V568" s="60">
        <v>0</v>
      </c>
      <c r="W568" s="59">
        <v>0</v>
      </c>
      <c r="X568" s="60">
        <v>0</v>
      </c>
      <c r="Y568" s="60">
        <v>0</v>
      </c>
      <c r="Z568" s="59">
        <f>SUM(M568:Y568)</f>
        <v>0</v>
      </c>
      <c r="AA568" s="59">
        <f>SUM(U568:X568)</f>
        <v>0</v>
      </c>
      <c r="AB568" t="s">
        <v>783</v>
      </c>
      <c r="AC568" s="61">
        <v>3</v>
      </c>
      <c r="AD568" s="58">
        <v>0</v>
      </c>
      <c r="AE568" s="58">
        <v>0</v>
      </c>
      <c r="AF568" s="58">
        <v>0</v>
      </c>
      <c r="AG568" s="58">
        <v>0</v>
      </c>
      <c r="AH568" s="59" t="s">
        <v>503</v>
      </c>
      <c r="AI568" s="58">
        <v>25</v>
      </c>
      <c r="AJ568" s="60"/>
      <c r="AK568" s="59" t="s">
        <v>145</v>
      </c>
      <c r="AL568" s="59">
        <f>IF(OR(NOT(ISBLANK(V568)),NOT(ISBLANK(W568)),NOT(ISBLANK(X568)),NOT(ISBLANK(Y568)),AD568=2,AD568=3),1,0)</f>
        <v>1</v>
      </c>
      <c r="AM568" s="59" t="s">
        <v>27</v>
      </c>
      <c r="AN568" s="59" t="s">
        <v>673</v>
      </c>
      <c r="AO568" s="58">
        <v>26</v>
      </c>
      <c r="AP568" s="59" t="s">
        <v>674</v>
      </c>
      <c r="AQ568" s="59" t="s">
        <v>675</v>
      </c>
      <c r="AR568" s="59" t="s">
        <v>27</v>
      </c>
      <c r="AS568" s="59" t="s">
        <v>676</v>
      </c>
      <c r="AT568" s="59" t="s">
        <v>27</v>
      </c>
      <c r="AU568" s="59" t="s">
        <v>27</v>
      </c>
      <c r="AV568" s="59" t="s">
        <v>27</v>
      </c>
      <c r="AW568" s="64"/>
      <c r="AX568" s="62" t="s">
        <v>748</v>
      </c>
      <c r="AY568" s="62">
        <v>4.1589999999999998</v>
      </c>
      <c r="AZ568" s="62" t="str">
        <f>IF(Z568&gt;0,AY568/Z568,"")</f>
        <v/>
      </c>
      <c r="BA568" s="62">
        <f>IF(AY568&gt;0,Z568/AY568,"")</f>
        <v>0</v>
      </c>
      <c r="BB568" s="62">
        <v>2.7109999999999999</v>
      </c>
      <c r="BC568" s="62">
        <v>53</v>
      </c>
      <c r="BE568" s="62"/>
      <c r="BF568" s="64"/>
      <c r="BG568" s="64"/>
      <c r="BH568" s="120">
        <v>2.7109999999999999</v>
      </c>
    </row>
    <row r="569" spans="1:60" ht="14.25" customHeight="1" x14ac:dyDescent="0.25">
      <c r="A569" s="58">
        <v>403</v>
      </c>
      <c r="B569" s="59" t="s">
        <v>78</v>
      </c>
      <c r="C569" s="59" t="s">
        <v>26</v>
      </c>
      <c r="D569" s="59" t="s">
        <v>48</v>
      </c>
      <c r="E569" s="59"/>
      <c r="F569" s="59" t="s">
        <v>500</v>
      </c>
      <c r="G569" s="58">
        <v>53</v>
      </c>
      <c r="H569" s="58">
        <v>7</v>
      </c>
      <c r="I569" s="59" t="s">
        <v>81</v>
      </c>
      <c r="J569" s="58">
        <v>9591241137</v>
      </c>
      <c r="K569" s="58">
        <v>2.8</v>
      </c>
      <c r="L569" s="58">
        <v>0.56000000000000005</v>
      </c>
      <c r="M569" s="60">
        <v>0</v>
      </c>
      <c r="N569" s="60">
        <v>0</v>
      </c>
      <c r="O569" s="60">
        <v>0</v>
      </c>
      <c r="P569" s="60">
        <v>0</v>
      </c>
      <c r="Q569" s="60">
        <v>0</v>
      </c>
      <c r="R569" s="60">
        <v>0</v>
      </c>
      <c r="S569" s="60">
        <v>0</v>
      </c>
      <c r="T569" s="60">
        <v>0</v>
      </c>
      <c r="U569" s="60">
        <v>0</v>
      </c>
      <c r="V569" s="60">
        <v>0</v>
      </c>
      <c r="W569" s="59">
        <v>0</v>
      </c>
      <c r="X569" s="60">
        <v>0</v>
      </c>
      <c r="Y569" s="60">
        <v>0</v>
      </c>
      <c r="Z569" s="59">
        <f>SUM(M569:Y569)</f>
        <v>0</v>
      </c>
      <c r="AA569" s="59">
        <f>SUM(U569:X569)</f>
        <v>0</v>
      </c>
      <c r="AB569" t="s">
        <v>783</v>
      </c>
      <c r="AC569" s="59">
        <v>0</v>
      </c>
      <c r="AD569" s="58">
        <v>0</v>
      </c>
      <c r="AE569" s="58">
        <v>0</v>
      </c>
      <c r="AF569" s="58">
        <v>0</v>
      </c>
      <c r="AG569" s="58">
        <v>0</v>
      </c>
      <c r="AH569" s="59" t="s">
        <v>503</v>
      </c>
      <c r="AI569" s="58">
        <v>25</v>
      </c>
      <c r="AJ569" s="60"/>
      <c r="AK569" s="59" t="s">
        <v>145</v>
      </c>
      <c r="AL569" s="59">
        <f>IF(OR(NOT(ISBLANK(V569)),NOT(ISBLANK(W569)),NOT(ISBLANK(X569)),NOT(ISBLANK(Y569)),AD569=2,AD569=3),1,0)</f>
        <v>1</v>
      </c>
      <c r="AM569" s="59" t="s">
        <v>27</v>
      </c>
      <c r="AN569" s="59" t="s">
        <v>673</v>
      </c>
      <c r="AO569" s="58">
        <v>26</v>
      </c>
      <c r="AP569" s="59" t="s">
        <v>674</v>
      </c>
      <c r="AQ569" s="59" t="s">
        <v>675</v>
      </c>
      <c r="AR569" s="59" t="s">
        <v>27</v>
      </c>
      <c r="AS569" s="59" t="s">
        <v>676</v>
      </c>
      <c r="AT569" s="59" t="s">
        <v>27</v>
      </c>
      <c r="AU569" s="59" t="s">
        <v>27</v>
      </c>
      <c r="AV569" s="59" t="s">
        <v>27</v>
      </c>
      <c r="AW569" s="64"/>
      <c r="AX569" s="62" t="s">
        <v>748</v>
      </c>
      <c r="AY569" s="62">
        <v>18.939</v>
      </c>
      <c r="AZ569" s="62" t="str">
        <f>IF(Z569&gt;0,AY569/Z569,"")</f>
        <v/>
      </c>
      <c r="BA569" s="62">
        <f>IF(AY569&gt;0,Z569/AY569,"")</f>
        <v>0</v>
      </c>
      <c r="BB569" s="62">
        <v>2.7109999999999999</v>
      </c>
      <c r="BC569" s="62">
        <v>53</v>
      </c>
      <c r="BE569" s="62"/>
      <c r="BF569" s="64"/>
      <c r="BG569" s="64"/>
      <c r="BH569" s="120">
        <v>2.7109999999999999</v>
      </c>
    </row>
    <row r="570" spans="1:60" ht="14.25" customHeight="1" x14ac:dyDescent="0.25">
      <c r="A570" s="58">
        <v>419</v>
      </c>
      <c r="B570" s="59" t="s">
        <v>78</v>
      </c>
      <c r="C570" s="59" t="s">
        <v>28</v>
      </c>
      <c r="D570" s="59" t="s">
        <v>48</v>
      </c>
      <c r="E570" s="59"/>
      <c r="F570" s="59" t="s">
        <v>500</v>
      </c>
      <c r="G570" s="58">
        <v>53</v>
      </c>
      <c r="H570" s="58">
        <v>7</v>
      </c>
      <c r="I570" s="59" t="s">
        <v>85</v>
      </c>
      <c r="J570" s="58">
        <v>1347638136</v>
      </c>
      <c r="K570" s="58">
        <v>0</v>
      </c>
      <c r="L570" s="58">
        <v>0</v>
      </c>
      <c r="M570" s="58">
        <v>1</v>
      </c>
      <c r="N570" s="60">
        <v>0</v>
      </c>
      <c r="O570" s="60">
        <v>0</v>
      </c>
      <c r="P570" s="58">
        <v>4</v>
      </c>
      <c r="Q570" s="58">
        <v>3</v>
      </c>
      <c r="R570" s="60">
        <v>0</v>
      </c>
      <c r="S570" s="58">
        <v>3</v>
      </c>
      <c r="T570" s="60">
        <v>0</v>
      </c>
      <c r="U570" s="58">
        <v>1</v>
      </c>
      <c r="V570" s="58">
        <v>2</v>
      </c>
      <c r="W570" s="59">
        <v>0</v>
      </c>
      <c r="X570" s="60">
        <v>0</v>
      </c>
      <c r="Y570" s="58">
        <v>3</v>
      </c>
      <c r="Z570" s="59">
        <f>SUM(M570:Y570)</f>
        <v>17</v>
      </c>
      <c r="AA570" s="59">
        <f>SUM(U570:X570)</f>
        <v>3</v>
      </c>
      <c r="AC570" s="59">
        <v>0</v>
      </c>
      <c r="AD570" s="58">
        <v>11</v>
      </c>
      <c r="AE570" s="58">
        <v>4</v>
      </c>
      <c r="AF570" s="58">
        <v>1</v>
      </c>
      <c r="AG570" s="58">
        <v>18</v>
      </c>
      <c r="AH570" s="59" t="s">
        <v>617</v>
      </c>
      <c r="AI570" s="58">
        <v>24</v>
      </c>
      <c r="AJ570" s="60"/>
      <c r="AK570" s="59" t="s">
        <v>618</v>
      </c>
      <c r="AL570" s="59">
        <f>IF(OR(NOT(ISBLANK(V570)),NOT(ISBLANK(W570)),NOT(ISBLANK(X570)),NOT(ISBLANK(Y570)),AD570=2,AD570=3),1,0)</f>
        <v>1</v>
      </c>
      <c r="AM570" s="59" t="s">
        <v>27</v>
      </c>
      <c r="AN570" s="59" t="s">
        <v>673</v>
      </c>
      <c r="AO570" s="58">
        <v>20</v>
      </c>
      <c r="AP570" s="59" t="s">
        <v>677</v>
      </c>
      <c r="AQ570" s="59" t="s">
        <v>678</v>
      </c>
      <c r="AR570" s="59" t="s">
        <v>27</v>
      </c>
      <c r="AS570" s="59" t="s">
        <v>27</v>
      </c>
      <c r="AT570" s="59" t="s">
        <v>27</v>
      </c>
      <c r="AU570" s="59" t="s">
        <v>27</v>
      </c>
      <c r="AV570" s="59" t="s">
        <v>27</v>
      </c>
      <c r="AW570" s="64"/>
      <c r="AX570" s="62" t="s">
        <v>747</v>
      </c>
      <c r="AY570" s="62">
        <v>8.327</v>
      </c>
      <c r="AZ570" s="62">
        <f>IF(Z570&gt;0,AY570/Z570,"")</f>
        <v>0.48982352941176471</v>
      </c>
      <c r="BA570" s="62">
        <f>IF(AY570&gt;0,Z570/AY570,"")</f>
        <v>2.0415515792001924</v>
      </c>
      <c r="BB570" s="62"/>
      <c r="BC570" s="62">
        <v>53</v>
      </c>
      <c r="BD570">
        <v>0.56313993174061439</v>
      </c>
      <c r="BE570" s="62"/>
      <c r="BF570" s="64"/>
      <c r="BG570" s="64"/>
      <c r="BH570" s="120"/>
    </row>
    <row r="571" spans="1:60" ht="14.25" customHeight="1" x14ac:dyDescent="0.25">
      <c r="A571" s="58">
        <v>435</v>
      </c>
      <c r="B571" s="59" t="s">
        <v>78</v>
      </c>
      <c r="C571" s="59" t="s">
        <v>26</v>
      </c>
      <c r="D571" s="59" t="s">
        <v>48</v>
      </c>
      <c r="E571" s="59"/>
      <c r="F571" s="59" t="s">
        <v>500</v>
      </c>
      <c r="G571" s="58">
        <v>53</v>
      </c>
      <c r="H571" s="58">
        <v>7</v>
      </c>
      <c r="I571" s="59" t="s">
        <v>88</v>
      </c>
      <c r="J571" s="58">
        <v>217831744</v>
      </c>
      <c r="K571" s="58">
        <v>2.9</v>
      </c>
      <c r="L571" s="58">
        <v>0.57999999999999996</v>
      </c>
      <c r="M571" s="60">
        <v>0</v>
      </c>
      <c r="N571" s="60">
        <v>0</v>
      </c>
      <c r="O571" s="60">
        <v>0</v>
      </c>
      <c r="P571" s="60">
        <v>0</v>
      </c>
      <c r="Q571" s="60">
        <v>0</v>
      </c>
      <c r="R571" s="60">
        <v>0</v>
      </c>
      <c r="S571" s="60">
        <v>0</v>
      </c>
      <c r="T571" s="60">
        <v>0</v>
      </c>
      <c r="U571" s="60">
        <v>0</v>
      </c>
      <c r="V571" s="60">
        <v>0</v>
      </c>
      <c r="W571" s="59">
        <v>0</v>
      </c>
      <c r="X571" s="60">
        <v>0</v>
      </c>
      <c r="Y571" s="60">
        <v>0</v>
      </c>
      <c r="Z571" s="59">
        <f>SUM(M571:Y571)</f>
        <v>0</v>
      </c>
      <c r="AA571" s="59">
        <f>SUM(U571:X571)</f>
        <v>0</v>
      </c>
      <c r="AB571" t="s">
        <v>781</v>
      </c>
      <c r="AC571" s="61">
        <v>3</v>
      </c>
      <c r="AD571" s="58">
        <v>0</v>
      </c>
      <c r="AE571" s="58">
        <v>0</v>
      </c>
      <c r="AF571" s="58">
        <v>0</v>
      </c>
      <c r="AG571" s="58">
        <v>0</v>
      </c>
      <c r="AH571" s="59" t="s">
        <v>503</v>
      </c>
      <c r="AI571" s="58">
        <v>25</v>
      </c>
      <c r="AJ571" s="60"/>
      <c r="AK571" s="59" t="s">
        <v>619</v>
      </c>
      <c r="AL571" s="59">
        <f>IF(OR(NOT(ISBLANK(V571)),NOT(ISBLANK(W571)),NOT(ISBLANK(X571)),NOT(ISBLANK(Y571)),AD571=2,AD571=3),1,0)</f>
        <v>1</v>
      </c>
      <c r="AM571" s="59" t="s">
        <v>27</v>
      </c>
      <c r="AN571" s="59" t="s">
        <v>673</v>
      </c>
      <c r="AO571" s="58">
        <v>24</v>
      </c>
      <c r="AP571" s="59" t="s">
        <v>677</v>
      </c>
      <c r="AQ571" s="59" t="s">
        <v>679</v>
      </c>
      <c r="AR571" s="59" t="s">
        <v>27</v>
      </c>
      <c r="AS571" s="59" t="s">
        <v>27</v>
      </c>
      <c r="AT571" s="59" t="s">
        <v>27</v>
      </c>
      <c r="AU571" s="59" t="s">
        <v>27</v>
      </c>
      <c r="AV571" s="59" t="s">
        <v>27</v>
      </c>
      <c r="AW571" s="64"/>
      <c r="AX571" s="62" t="s">
        <v>747</v>
      </c>
      <c r="AY571" s="62">
        <v>2.573</v>
      </c>
      <c r="AZ571" s="62" t="str">
        <f>IF(Z571&gt;0,AY571/Z571,"")</f>
        <v/>
      </c>
      <c r="BA571" s="62">
        <f>IF(AY571&gt;0,Z571/AY571,"")</f>
        <v>0</v>
      </c>
      <c r="BB571" s="62">
        <v>1.8980000000000001</v>
      </c>
      <c r="BC571" s="62" t="s">
        <v>774</v>
      </c>
      <c r="BE571" s="62"/>
      <c r="BF571" s="64"/>
      <c r="BG571" s="64"/>
      <c r="BH571" s="120">
        <v>1.585</v>
      </c>
    </row>
    <row r="572" spans="1:60" ht="14.25" customHeight="1" x14ac:dyDescent="0.25">
      <c r="A572" s="58">
        <v>451</v>
      </c>
      <c r="B572" s="59" t="s">
        <v>78</v>
      </c>
      <c r="C572" s="59" t="s">
        <v>26</v>
      </c>
      <c r="D572" s="59" t="s">
        <v>48</v>
      </c>
      <c r="E572" s="59"/>
      <c r="F572" s="59" t="s">
        <v>500</v>
      </c>
      <c r="G572" s="58">
        <v>53</v>
      </c>
      <c r="H572" s="58">
        <v>7</v>
      </c>
      <c r="I572" s="59" t="s">
        <v>150</v>
      </c>
      <c r="J572" s="58">
        <v>82135906</v>
      </c>
      <c r="K572" s="58">
        <v>2.8</v>
      </c>
      <c r="L572" s="58">
        <v>0.56000000000000005</v>
      </c>
      <c r="M572" s="58">
        <v>1</v>
      </c>
      <c r="N572" s="60">
        <v>0</v>
      </c>
      <c r="O572" s="60">
        <v>0</v>
      </c>
      <c r="P572" s="58">
        <v>3</v>
      </c>
      <c r="Q572" s="58">
        <v>2</v>
      </c>
      <c r="R572" s="60">
        <v>0</v>
      </c>
      <c r="S572" s="58">
        <v>2</v>
      </c>
      <c r="T572" s="60">
        <v>0</v>
      </c>
      <c r="U572" s="58">
        <v>1</v>
      </c>
      <c r="V572" s="58">
        <v>0.5</v>
      </c>
      <c r="W572" s="59">
        <v>0</v>
      </c>
      <c r="X572" s="58">
        <v>0.5</v>
      </c>
      <c r="Y572" s="58">
        <v>2</v>
      </c>
      <c r="Z572" s="59">
        <f>SUM(M572:Y572)</f>
        <v>12</v>
      </c>
      <c r="AA572" s="59">
        <f>SUM(U572:X572)</f>
        <v>2</v>
      </c>
      <c r="AB572" t="s">
        <v>783</v>
      </c>
      <c r="AC572" s="59">
        <v>0</v>
      </c>
      <c r="AD572" s="58">
        <v>1</v>
      </c>
      <c r="AE572" s="58">
        <v>3</v>
      </c>
      <c r="AF572" s="58">
        <v>1</v>
      </c>
      <c r="AG572" s="58">
        <v>6</v>
      </c>
      <c r="AH572" s="59" t="s">
        <v>503</v>
      </c>
      <c r="AI572" s="58">
        <v>25</v>
      </c>
      <c r="AJ572" s="60"/>
      <c r="AK572" s="59" t="s">
        <v>620</v>
      </c>
      <c r="AL572" s="59">
        <f>IF(OR(NOT(ISBLANK(V572)),NOT(ISBLANK(W572)),NOT(ISBLANK(X572)),NOT(ISBLANK(Y572)),AD572=2,AD572=3),1,0)</f>
        <v>1</v>
      </c>
      <c r="AM572" s="59" t="s">
        <v>27</v>
      </c>
      <c r="AN572" s="59" t="s">
        <v>680</v>
      </c>
      <c r="AO572" s="58">
        <v>34</v>
      </c>
      <c r="AP572" s="59" t="s">
        <v>677</v>
      </c>
      <c r="AQ572" s="59" t="s">
        <v>712</v>
      </c>
      <c r="AR572" s="59" t="s">
        <v>27</v>
      </c>
      <c r="AS572" s="59" t="s">
        <v>713</v>
      </c>
      <c r="AT572" s="59" t="s">
        <v>27</v>
      </c>
      <c r="AU572" s="59" t="s">
        <v>27</v>
      </c>
      <c r="AV572" s="59" t="s">
        <v>27</v>
      </c>
      <c r="AW572" s="64"/>
      <c r="AX572" s="62" t="s">
        <v>748</v>
      </c>
      <c r="AY572" s="62">
        <v>16.434000000000001</v>
      </c>
      <c r="AZ572" s="62">
        <f>IF(Z572&gt;0,AY572/Z572,"")</f>
        <v>1.3695000000000002</v>
      </c>
      <c r="BA572" s="62">
        <f>IF(AY572&gt;0,Z572/AY572,"")</f>
        <v>0.73019350127783855</v>
      </c>
      <c r="BB572" s="62">
        <v>5.4770000000000003</v>
      </c>
      <c r="BC572" s="62">
        <v>53</v>
      </c>
      <c r="BD572">
        <v>0.12741312741312741</v>
      </c>
      <c r="BE572" s="62" t="s">
        <v>783</v>
      </c>
      <c r="BF572" s="62">
        <v>1</v>
      </c>
      <c r="BG572" s="64"/>
      <c r="BH572" s="120">
        <v>1.915</v>
      </c>
    </row>
    <row r="573" spans="1:60" ht="14.25" customHeight="1" x14ac:dyDescent="0.25">
      <c r="A573" s="58">
        <v>467</v>
      </c>
      <c r="B573" s="59" t="s">
        <v>78</v>
      </c>
      <c r="C573" s="59" t="s">
        <v>28</v>
      </c>
      <c r="D573" s="59" t="s">
        <v>48</v>
      </c>
      <c r="E573" s="59"/>
      <c r="F573" s="59" t="s">
        <v>500</v>
      </c>
      <c r="G573" s="58">
        <v>53</v>
      </c>
      <c r="H573" s="58">
        <v>7</v>
      </c>
      <c r="I573" s="59" t="s">
        <v>152</v>
      </c>
      <c r="J573" s="58">
        <v>792288984</v>
      </c>
      <c r="K573" s="58">
        <v>1.7692307692307701</v>
      </c>
      <c r="L573" s="58">
        <v>0.35384615384615398</v>
      </c>
      <c r="M573" s="58">
        <v>3</v>
      </c>
      <c r="N573" s="60">
        <v>0</v>
      </c>
      <c r="O573" s="60">
        <v>0</v>
      </c>
      <c r="P573" s="58">
        <v>7</v>
      </c>
      <c r="Q573" s="58">
        <v>3</v>
      </c>
      <c r="R573" s="60">
        <v>0</v>
      </c>
      <c r="S573" s="58">
        <v>3</v>
      </c>
      <c r="T573" s="60">
        <v>0</v>
      </c>
      <c r="U573" s="60">
        <v>0</v>
      </c>
      <c r="V573" s="58">
        <v>1</v>
      </c>
      <c r="W573" s="59">
        <v>0</v>
      </c>
      <c r="X573" s="60">
        <v>0</v>
      </c>
      <c r="Y573" s="58">
        <v>1</v>
      </c>
      <c r="Z573" s="59">
        <f>SUM(M573:Y573)</f>
        <v>18</v>
      </c>
      <c r="AA573" s="59">
        <f>SUM(U573:X573)</f>
        <v>1</v>
      </c>
      <c r="AB573" t="s">
        <v>781</v>
      </c>
      <c r="AC573" s="61">
        <v>3</v>
      </c>
      <c r="AD573" s="58">
        <v>4</v>
      </c>
      <c r="AE573" s="58">
        <v>3</v>
      </c>
      <c r="AF573" s="58">
        <v>3</v>
      </c>
      <c r="AG573" s="58">
        <v>12</v>
      </c>
      <c r="AH573" s="59" t="s">
        <v>503</v>
      </c>
      <c r="AI573" s="58">
        <v>25</v>
      </c>
      <c r="AJ573" s="60"/>
      <c r="AK573" s="59" t="s">
        <v>621</v>
      </c>
      <c r="AL573" s="59">
        <f>IF(OR(NOT(ISBLANK(V573)),NOT(ISBLANK(W573)),NOT(ISBLANK(X573)),NOT(ISBLANK(Y573)),AD573=2,AD573=3),1,0)</f>
        <v>1</v>
      </c>
      <c r="AM573" s="59" t="s">
        <v>27</v>
      </c>
      <c r="AN573" s="59" t="s">
        <v>673</v>
      </c>
      <c r="AO573" s="58">
        <v>23</v>
      </c>
      <c r="AP573" s="59" t="s">
        <v>677</v>
      </c>
      <c r="AQ573" s="59" t="s">
        <v>714</v>
      </c>
      <c r="AR573" s="59" t="s">
        <v>695</v>
      </c>
      <c r="AS573" s="59" t="s">
        <v>27</v>
      </c>
      <c r="AT573" s="59" t="s">
        <v>27</v>
      </c>
      <c r="AU573" s="59" t="s">
        <v>27</v>
      </c>
      <c r="AV573" s="59" t="s">
        <v>27</v>
      </c>
      <c r="AW573" s="64"/>
      <c r="AX573" s="62" t="s">
        <v>747</v>
      </c>
      <c r="AY573" s="62">
        <v>7.0060000000000002</v>
      </c>
      <c r="AZ573" s="62">
        <f>IF(Z573&gt;0,AY573/Z573,"")</f>
        <v>0.38922222222222225</v>
      </c>
      <c r="BA573" s="62">
        <f>IF(AY573&gt;0,Z573/AY573,"")</f>
        <v>2.5692263773908079</v>
      </c>
      <c r="BB573" s="62">
        <v>2.4849999999999999</v>
      </c>
      <c r="BC573" s="62">
        <v>53</v>
      </c>
      <c r="BD573">
        <v>0.40151515151515149</v>
      </c>
      <c r="BE573" s="62"/>
      <c r="BF573" s="64"/>
      <c r="BG573" s="64"/>
      <c r="BH573">
        <v>1.6919999999999999</v>
      </c>
    </row>
    <row r="574" spans="1:60" ht="14.25" customHeight="1" x14ac:dyDescent="0.25">
      <c r="A574" s="58">
        <v>488</v>
      </c>
      <c r="B574" s="59" t="s">
        <v>78</v>
      </c>
      <c r="C574" s="59" t="s">
        <v>28</v>
      </c>
      <c r="D574" s="59" t="s">
        <v>48</v>
      </c>
      <c r="E574" s="59"/>
      <c r="F574" s="59" t="s">
        <v>500</v>
      </c>
      <c r="G574" s="58">
        <v>53</v>
      </c>
      <c r="H574" s="58">
        <v>7</v>
      </c>
      <c r="I574" s="59" t="s">
        <v>158</v>
      </c>
      <c r="J574" s="58">
        <v>927618937</v>
      </c>
      <c r="K574" s="58">
        <v>1.3846153846153799</v>
      </c>
      <c r="L574" s="58">
        <v>0.27692307692307699</v>
      </c>
      <c r="M574" s="58">
        <v>1</v>
      </c>
      <c r="N574" s="60">
        <v>0</v>
      </c>
      <c r="O574" s="60">
        <v>0</v>
      </c>
      <c r="P574" s="58">
        <v>4</v>
      </c>
      <c r="Q574" s="58">
        <v>3</v>
      </c>
      <c r="R574" s="60">
        <v>0</v>
      </c>
      <c r="S574" s="58">
        <v>3</v>
      </c>
      <c r="T574" s="60">
        <v>0</v>
      </c>
      <c r="U574" s="58">
        <v>1</v>
      </c>
      <c r="V574" s="58">
        <v>0.5</v>
      </c>
      <c r="W574" s="59">
        <v>0</v>
      </c>
      <c r="X574" s="58">
        <v>0.5</v>
      </c>
      <c r="Y574" s="58">
        <v>2</v>
      </c>
      <c r="Z574" s="59">
        <f>SUM(M574:Y574)</f>
        <v>15</v>
      </c>
      <c r="AA574" s="59">
        <f>SUM(U574:X574)</f>
        <v>2</v>
      </c>
      <c r="AB574" t="s">
        <v>783</v>
      </c>
      <c r="AC574" s="61">
        <v>3</v>
      </c>
      <c r="AD574" s="58">
        <v>9</v>
      </c>
      <c r="AE574" s="58">
        <v>5</v>
      </c>
      <c r="AF574" s="58">
        <v>1</v>
      </c>
      <c r="AG574" s="58">
        <v>17</v>
      </c>
      <c r="AH574" s="59" t="s">
        <v>503</v>
      </c>
      <c r="AI574" s="58">
        <v>25</v>
      </c>
      <c r="AJ574" s="60"/>
      <c r="AK574" s="59" t="s">
        <v>622</v>
      </c>
      <c r="AL574" s="59">
        <f>IF(OR(NOT(ISBLANK(V574)),NOT(ISBLANK(W574)),NOT(ISBLANK(X574)),NOT(ISBLANK(Y574)),AD574=2,AD574=3),1,0)</f>
        <v>1</v>
      </c>
      <c r="AM574" s="59" t="s">
        <v>27</v>
      </c>
      <c r="AN574" s="59" t="s">
        <v>673</v>
      </c>
      <c r="AO574" s="58">
        <v>25</v>
      </c>
      <c r="AP574" s="59" t="s">
        <v>677</v>
      </c>
      <c r="AQ574" s="59" t="s">
        <v>721</v>
      </c>
      <c r="AR574" s="59" t="s">
        <v>27</v>
      </c>
      <c r="AS574" s="59" t="s">
        <v>686</v>
      </c>
      <c r="AT574" s="59" t="s">
        <v>27</v>
      </c>
      <c r="AU574" s="59" t="s">
        <v>27</v>
      </c>
      <c r="AV574" s="59" t="s">
        <v>27</v>
      </c>
      <c r="AW574" s="64"/>
      <c r="AX574" s="62" t="s">
        <v>747</v>
      </c>
      <c r="AY574" s="62">
        <v>7.0129999999999999</v>
      </c>
      <c r="AZ574" s="62">
        <f>IF(Z574&gt;0,AY574/Z574,"")</f>
        <v>0.4675333333333333</v>
      </c>
      <c r="BA574" s="62">
        <f>IF(AY574&gt;0,Z574/AY574,"")</f>
        <v>2.1388849279908739</v>
      </c>
      <c r="BB574" s="62">
        <v>6.7080000000000002</v>
      </c>
      <c r="BC574" s="62">
        <v>53</v>
      </c>
      <c r="BD574">
        <v>0.47873633049817738</v>
      </c>
      <c r="BE574" s="62" t="s">
        <v>783</v>
      </c>
      <c r="BF574" s="62">
        <v>1</v>
      </c>
      <c r="BG574" s="64"/>
      <c r="BH574">
        <v>6.7079999999999993</v>
      </c>
    </row>
    <row r="575" spans="1:60" ht="14.25" customHeight="1" x14ac:dyDescent="0.25">
      <c r="A575" s="58">
        <v>509</v>
      </c>
      <c r="B575" s="59" t="s">
        <v>78</v>
      </c>
      <c r="C575" s="59" t="s">
        <v>28</v>
      </c>
      <c r="D575" s="59" t="s">
        <v>48</v>
      </c>
      <c r="E575" s="59"/>
      <c r="F575" s="59" t="s">
        <v>500</v>
      </c>
      <c r="G575" s="58">
        <v>53</v>
      </c>
      <c r="H575" s="58">
        <v>7</v>
      </c>
      <c r="I575" s="59" t="s">
        <v>165</v>
      </c>
      <c r="J575" s="58">
        <v>1412134207</v>
      </c>
      <c r="K575" s="58">
        <v>1.32692307692308</v>
      </c>
      <c r="L575" s="58">
        <v>0.265384615384615</v>
      </c>
      <c r="M575" s="58">
        <v>1</v>
      </c>
      <c r="N575" s="60">
        <v>0</v>
      </c>
      <c r="O575" s="60">
        <v>0</v>
      </c>
      <c r="P575" s="58">
        <v>1</v>
      </c>
      <c r="Q575" s="60">
        <v>0</v>
      </c>
      <c r="R575" s="60">
        <v>0</v>
      </c>
      <c r="S575" s="60">
        <v>0</v>
      </c>
      <c r="T575" s="60">
        <v>0</v>
      </c>
      <c r="U575" s="60">
        <v>0</v>
      </c>
      <c r="V575" s="60">
        <v>0</v>
      </c>
      <c r="W575" s="59">
        <v>0</v>
      </c>
      <c r="X575" s="60">
        <v>0</v>
      </c>
      <c r="Y575" s="60">
        <v>0</v>
      </c>
      <c r="Z575" s="59">
        <f>SUM(M575:Y575)</f>
        <v>2</v>
      </c>
      <c r="AA575" s="59">
        <f>SUM(U575:X575)</f>
        <v>0</v>
      </c>
      <c r="AB575" t="s">
        <v>782</v>
      </c>
      <c r="AC575" s="61">
        <v>3</v>
      </c>
      <c r="AD575" s="58">
        <v>0</v>
      </c>
      <c r="AE575" s="58">
        <v>0</v>
      </c>
      <c r="AF575" s="58">
        <v>0</v>
      </c>
      <c r="AG575" s="58">
        <v>2</v>
      </c>
      <c r="AH575" s="59" t="s">
        <v>503</v>
      </c>
      <c r="AI575" s="58">
        <v>25</v>
      </c>
      <c r="AJ575" s="60"/>
      <c r="AK575" s="59" t="s">
        <v>623</v>
      </c>
      <c r="AL575" s="59">
        <f>IF(OR(NOT(ISBLANK(V575)),NOT(ISBLANK(W575)),NOT(ISBLANK(X575)),NOT(ISBLANK(Y575)),AD575=2,AD575=3),1,0)</f>
        <v>1</v>
      </c>
      <c r="AM575" s="59" t="s">
        <v>27</v>
      </c>
      <c r="AN575" s="59" t="s">
        <v>680</v>
      </c>
      <c r="AO575" s="58">
        <v>25</v>
      </c>
      <c r="AP575" s="59" t="s">
        <v>677</v>
      </c>
      <c r="AQ575" s="59" t="s">
        <v>705</v>
      </c>
      <c r="AR575" s="59" t="s">
        <v>27</v>
      </c>
      <c r="AS575" s="59" t="s">
        <v>27</v>
      </c>
      <c r="AT575" s="59" t="s">
        <v>27</v>
      </c>
      <c r="AU575" s="59" t="s">
        <v>27</v>
      </c>
      <c r="AV575" s="59" t="s">
        <v>27</v>
      </c>
      <c r="AW575" s="64"/>
      <c r="AX575" s="62" t="s">
        <v>747</v>
      </c>
      <c r="AY575" s="62">
        <v>4.3479999999999999</v>
      </c>
      <c r="AZ575" s="62">
        <f>IF(Z575&gt;0,AY575/Z575,"")</f>
        <v>2.1739999999999999</v>
      </c>
      <c r="BA575" s="62">
        <f>IF(AY575&gt;0,Z575/AY575,"")</f>
        <v>0.45998160073597055</v>
      </c>
      <c r="BB575" s="62">
        <v>3.9319999999999999</v>
      </c>
      <c r="BC575" s="62">
        <v>120</v>
      </c>
      <c r="BD575">
        <v>0</v>
      </c>
      <c r="BE575" s="62"/>
      <c r="BF575" s="64"/>
      <c r="BG575" s="64"/>
      <c r="BH575">
        <v>1.1789999999999998</v>
      </c>
    </row>
    <row r="576" spans="1:60" ht="14.25" customHeight="1" x14ac:dyDescent="0.25">
      <c r="A576" s="58">
        <v>529</v>
      </c>
      <c r="B576" s="59" t="s">
        <v>78</v>
      </c>
      <c r="C576" s="59" t="s">
        <v>28</v>
      </c>
      <c r="D576" s="59" t="s">
        <v>48</v>
      </c>
      <c r="E576" s="59"/>
      <c r="F576" s="59" t="s">
        <v>500</v>
      </c>
      <c r="G576" s="58">
        <v>53</v>
      </c>
      <c r="H576" s="58">
        <v>7</v>
      </c>
      <c r="I576" s="59" t="s">
        <v>169</v>
      </c>
      <c r="J576" s="58">
        <v>178114327</v>
      </c>
      <c r="K576" s="58">
        <v>1.32692307692308</v>
      </c>
      <c r="L576" s="58">
        <v>0.265384615384615</v>
      </c>
      <c r="M576" s="60">
        <v>0</v>
      </c>
      <c r="N576" s="60">
        <v>0</v>
      </c>
      <c r="O576" s="60">
        <v>0</v>
      </c>
      <c r="P576" s="60">
        <v>0</v>
      </c>
      <c r="Q576" s="60">
        <v>0</v>
      </c>
      <c r="R576" s="60">
        <v>0</v>
      </c>
      <c r="S576" s="60">
        <v>0</v>
      </c>
      <c r="T576" s="60">
        <v>0</v>
      </c>
      <c r="U576" s="60">
        <v>0</v>
      </c>
      <c r="V576" s="60">
        <v>0</v>
      </c>
      <c r="W576" s="59">
        <v>0</v>
      </c>
      <c r="X576" s="60">
        <v>0</v>
      </c>
      <c r="Y576" s="60">
        <v>0</v>
      </c>
      <c r="Z576" s="59">
        <f>SUM(M576:Y576)</f>
        <v>0</v>
      </c>
      <c r="AA576" s="59">
        <f>SUM(U576:X576)</f>
        <v>0</v>
      </c>
      <c r="AB576" t="s">
        <v>782</v>
      </c>
      <c r="AC576" s="61">
        <v>3</v>
      </c>
      <c r="AD576" s="58">
        <v>0</v>
      </c>
      <c r="AE576" s="58">
        <v>0</v>
      </c>
      <c r="AF576" s="58">
        <v>0</v>
      </c>
      <c r="AG576" s="58">
        <v>0</v>
      </c>
      <c r="AH576" s="59" t="s">
        <v>503</v>
      </c>
      <c r="AI576" s="58">
        <v>25</v>
      </c>
      <c r="AJ576" s="60"/>
      <c r="AK576" s="59" t="s">
        <v>624</v>
      </c>
      <c r="AL576" s="59">
        <f>IF(OR(NOT(ISBLANK(V576)),NOT(ISBLANK(W576)),NOT(ISBLANK(X576)),NOT(ISBLANK(Y576)),AD576=2,AD576=3),1,0)</f>
        <v>1</v>
      </c>
      <c r="AM576" s="59" t="s">
        <v>27</v>
      </c>
      <c r="AN576" s="59" t="s">
        <v>680</v>
      </c>
      <c r="AO576" s="58">
        <v>31</v>
      </c>
      <c r="AP576" s="59" t="s">
        <v>677</v>
      </c>
      <c r="AQ576" s="59" t="s">
        <v>694</v>
      </c>
      <c r="AR576" s="59" t="s">
        <v>27</v>
      </c>
      <c r="AS576" s="59" t="s">
        <v>27</v>
      </c>
      <c r="AT576" s="59" t="s">
        <v>692</v>
      </c>
      <c r="AU576" s="59" t="s">
        <v>27</v>
      </c>
      <c r="AV576" s="59" t="s">
        <v>27</v>
      </c>
      <c r="AW576" s="64"/>
      <c r="AX576" s="62" t="s">
        <v>746</v>
      </c>
      <c r="AY576" s="62">
        <v>3.9450000000000003</v>
      </c>
      <c r="AZ576" s="62" t="str">
        <f>IF(Z576&gt;0,AY576/Z576,"")</f>
        <v/>
      </c>
      <c r="BA576" s="62">
        <f>IF(AY576&gt;0,Z576/AY576,"")</f>
        <v>0</v>
      </c>
      <c r="BB576" s="62">
        <v>3.5449999999999999</v>
      </c>
      <c r="BC576" s="62">
        <v>0</v>
      </c>
      <c r="BE576" s="62"/>
      <c r="BF576" s="64"/>
      <c r="BG576" s="64"/>
      <c r="BH576">
        <v>2.2969999999999997</v>
      </c>
    </row>
    <row r="577" spans="1:60" ht="14.25" customHeight="1" x14ac:dyDescent="0.25">
      <c r="A577" s="58">
        <v>545</v>
      </c>
      <c r="B577" s="59" t="s">
        <v>78</v>
      </c>
      <c r="C577" s="59" t="s">
        <v>28</v>
      </c>
      <c r="D577" s="59" t="s">
        <v>48</v>
      </c>
      <c r="E577" s="59"/>
      <c r="F577" s="59" t="s">
        <v>500</v>
      </c>
      <c r="G577" s="58">
        <v>53</v>
      </c>
      <c r="H577" s="58">
        <v>7</v>
      </c>
      <c r="I577" s="59" t="s">
        <v>171</v>
      </c>
      <c r="J577" s="58">
        <v>8518124088</v>
      </c>
      <c r="K577" s="58">
        <v>1.3846153846153799</v>
      </c>
      <c r="L577" s="58">
        <v>0.27692307692307699</v>
      </c>
      <c r="M577" s="60">
        <v>0</v>
      </c>
      <c r="N577" s="60">
        <v>0</v>
      </c>
      <c r="O577" s="60">
        <v>0</v>
      </c>
      <c r="P577" s="60">
        <v>0</v>
      </c>
      <c r="Q577" s="60">
        <v>0</v>
      </c>
      <c r="R577" s="60">
        <v>0</v>
      </c>
      <c r="S577" s="60">
        <v>0</v>
      </c>
      <c r="T577" s="60">
        <v>0</v>
      </c>
      <c r="U577" s="60">
        <v>0</v>
      </c>
      <c r="V577" s="60">
        <v>0</v>
      </c>
      <c r="W577" s="59">
        <v>0</v>
      </c>
      <c r="X577" s="60">
        <v>0</v>
      </c>
      <c r="Y577" s="60">
        <v>0</v>
      </c>
      <c r="Z577" s="59">
        <f>SUM(M577:Y577)</f>
        <v>0</v>
      </c>
      <c r="AA577" s="59">
        <f>SUM(U577:X577)</f>
        <v>0</v>
      </c>
      <c r="AB577" t="s">
        <v>783</v>
      </c>
      <c r="AC577" s="61">
        <v>3</v>
      </c>
      <c r="AD577" s="58">
        <v>0</v>
      </c>
      <c r="AE577" s="58">
        <v>0</v>
      </c>
      <c r="AF577" s="58">
        <v>0</v>
      </c>
      <c r="AG577" s="58">
        <v>0</v>
      </c>
      <c r="AH577" s="59" t="s">
        <v>503</v>
      </c>
      <c r="AI577" s="58">
        <v>25</v>
      </c>
      <c r="AJ577" s="60"/>
      <c r="AK577" s="59" t="s">
        <v>625</v>
      </c>
      <c r="AL577" s="59">
        <f>IF(OR(NOT(ISBLANK(V577)),NOT(ISBLANK(W577)),NOT(ISBLANK(X577)),NOT(ISBLANK(Y577)),AD577=2,AD577=3),1,0)</f>
        <v>1</v>
      </c>
      <c r="AM577" s="59" t="s">
        <v>27</v>
      </c>
      <c r="AN577" s="59" t="s">
        <v>680</v>
      </c>
      <c r="AO577" s="58">
        <v>25</v>
      </c>
      <c r="AP577" s="59" t="s">
        <v>677</v>
      </c>
      <c r="AQ577" s="59" t="s">
        <v>725</v>
      </c>
      <c r="AR577" s="59" t="s">
        <v>27</v>
      </c>
      <c r="AS577" s="59" t="s">
        <v>726</v>
      </c>
      <c r="AT577" s="59" t="s">
        <v>27</v>
      </c>
      <c r="AU577" s="59" t="s">
        <v>27</v>
      </c>
      <c r="AV577" s="59" t="s">
        <v>27</v>
      </c>
      <c r="AW577" s="64"/>
      <c r="AX577" s="62" t="s">
        <v>748</v>
      </c>
      <c r="AY577" s="62">
        <v>7.0040000000000004</v>
      </c>
      <c r="AZ577" s="62" t="str">
        <f>IF(Z577&gt;0,AY577/Z577,"")</f>
        <v/>
      </c>
      <c r="BA577" s="62">
        <f>IF(AY577&gt;0,Z577/AY577,"")</f>
        <v>0</v>
      </c>
      <c r="BB577" s="62">
        <v>6.6109999999999998</v>
      </c>
      <c r="BC577" s="62" t="s">
        <v>774</v>
      </c>
      <c r="BE577" s="62"/>
      <c r="BF577" s="64"/>
      <c r="BG577" s="64"/>
      <c r="BH577">
        <v>5.4660000000000002</v>
      </c>
    </row>
    <row r="578" spans="1:60" ht="14.25" customHeight="1" x14ac:dyDescent="0.25">
      <c r="A578" s="58">
        <v>561</v>
      </c>
      <c r="B578" s="59" t="s">
        <v>78</v>
      </c>
      <c r="C578" s="59" t="s">
        <v>27</v>
      </c>
      <c r="D578" s="59" t="s">
        <v>48</v>
      </c>
      <c r="E578" s="59"/>
      <c r="F578" s="59" t="s">
        <v>500</v>
      </c>
      <c r="G578" s="58">
        <v>53</v>
      </c>
      <c r="H578" s="58">
        <v>7</v>
      </c>
      <c r="I578" s="59" t="s">
        <v>172</v>
      </c>
      <c r="J578" s="58">
        <v>8517821164</v>
      </c>
      <c r="K578" s="58">
        <v>1.32692307692308</v>
      </c>
      <c r="L578" s="58">
        <v>0.265384615384615</v>
      </c>
      <c r="M578" s="60">
        <v>0</v>
      </c>
      <c r="N578" s="60">
        <v>0</v>
      </c>
      <c r="O578" s="60">
        <v>0</v>
      </c>
      <c r="P578" s="60">
        <v>0</v>
      </c>
      <c r="Q578" s="60">
        <v>0</v>
      </c>
      <c r="R578" s="60">
        <v>0</v>
      </c>
      <c r="S578" s="60">
        <v>0</v>
      </c>
      <c r="T578" s="60">
        <v>0</v>
      </c>
      <c r="U578" s="60">
        <v>0</v>
      </c>
      <c r="V578" s="60">
        <v>0</v>
      </c>
      <c r="W578" s="59">
        <v>0</v>
      </c>
      <c r="X578" s="60">
        <v>0</v>
      </c>
      <c r="Y578" s="60">
        <v>0</v>
      </c>
      <c r="Z578" s="59">
        <f>SUM(M578:Y578)</f>
        <v>0</v>
      </c>
      <c r="AA578" s="59">
        <f>SUM(U578:X578)</f>
        <v>0</v>
      </c>
      <c r="AB578" t="s">
        <v>782</v>
      </c>
      <c r="AC578" s="61">
        <v>3</v>
      </c>
      <c r="AD578" s="58">
        <v>0</v>
      </c>
      <c r="AE578" s="58">
        <v>0</v>
      </c>
      <c r="AF578" s="58">
        <v>0</v>
      </c>
      <c r="AG578" s="58">
        <v>0</v>
      </c>
      <c r="AH578" s="59" t="s">
        <v>503</v>
      </c>
      <c r="AI578" s="58">
        <v>25</v>
      </c>
      <c r="AJ578" s="60"/>
      <c r="AK578" s="59" t="s">
        <v>626</v>
      </c>
      <c r="AL578" s="59">
        <f>IF(OR(NOT(ISBLANK(V578)),NOT(ISBLANK(W578)),NOT(ISBLANK(X578)),NOT(ISBLANK(Y578)),AD578=2,AD578=3),1,0)</f>
        <v>1</v>
      </c>
      <c r="AM578" s="59" t="s">
        <v>27</v>
      </c>
      <c r="AN578" s="59" t="s">
        <v>680</v>
      </c>
      <c r="AO578" s="58">
        <v>29</v>
      </c>
      <c r="AP578" s="59" t="s">
        <v>674</v>
      </c>
      <c r="AQ578" s="59" t="s">
        <v>691</v>
      </c>
      <c r="AR578" s="59" t="s">
        <v>695</v>
      </c>
      <c r="AS578" s="59" t="s">
        <v>727</v>
      </c>
      <c r="AT578" s="59" t="s">
        <v>27</v>
      </c>
      <c r="AU578" s="59" t="s">
        <v>27</v>
      </c>
      <c r="AV578" s="59" t="s">
        <v>710</v>
      </c>
      <c r="AW578" s="64"/>
      <c r="AX578" s="62" t="s">
        <v>748</v>
      </c>
      <c r="AY578" s="62">
        <v>7.0150000000000006</v>
      </c>
      <c r="AZ578" s="62" t="str">
        <f>IF(Z578&gt;0,AY578/Z578,"")</f>
        <v/>
      </c>
      <c r="BA578" s="62">
        <f>IF(AY578&gt;0,Z578/AY578,"")</f>
        <v>0</v>
      </c>
      <c r="BB578" s="62">
        <v>3.1870000000000003</v>
      </c>
      <c r="BC578" s="62">
        <v>0</v>
      </c>
      <c r="BE578" s="62"/>
      <c r="BF578" s="64"/>
      <c r="BG578" s="64"/>
      <c r="BH578">
        <v>2.1560000000000001</v>
      </c>
    </row>
    <row r="579" spans="1:60" ht="14.25" customHeight="1" x14ac:dyDescent="0.25">
      <c r="A579" s="58">
        <v>577</v>
      </c>
      <c r="B579" s="59" t="s">
        <v>78</v>
      </c>
      <c r="C579" s="59" t="s">
        <v>27</v>
      </c>
      <c r="D579" s="59" t="s">
        <v>48</v>
      </c>
      <c r="E579" s="59"/>
      <c r="F579" s="59" t="s">
        <v>500</v>
      </c>
      <c r="G579" s="58">
        <v>53</v>
      </c>
      <c r="H579" s="58">
        <v>7</v>
      </c>
      <c r="I579" s="59" t="s">
        <v>173</v>
      </c>
      <c r="J579" s="58">
        <v>79215167188</v>
      </c>
      <c r="K579" s="58">
        <v>0</v>
      </c>
      <c r="L579" s="58">
        <v>0</v>
      </c>
      <c r="M579" s="60">
        <v>0</v>
      </c>
      <c r="N579" s="60">
        <v>0</v>
      </c>
      <c r="O579" s="60">
        <v>0</v>
      </c>
      <c r="P579" s="60">
        <v>0</v>
      </c>
      <c r="Q579" s="60">
        <v>0</v>
      </c>
      <c r="R579" s="60">
        <v>0</v>
      </c>
      <c r="S579" s="60">
        <v>0</v>
      </c>
      <c r="T579" s="60">
        <v>0</v>
      </c>
      <c r="U579" s="60">
        <v>0</v>
      </c>
      <c r="V579" s="60">
        <v>0</v>
      </c>
      <c r="W579" s="59">
        <v>0</v>
      </c>
      <c r="X579" s="60">
        <v>0</v>
      </c>
      <c r="Y579" s="60">
        <v>0</v>
      </c>
      <c r="Z579" s="59">
        <f>SUM(M579:Y579)</f>
        <v>0</v>
      </c>
      <c r="AA579" s="59">
        <f>SUM(U579:X579)</f>
        <v>0</v>
      </c>
      <c r="AC579" s="61">
        <v>2</v>
      </c>
      <c r="AD579" s="58">
        <v>0</v>
      </c>
      <c r="AE579" s="58">
        <v>0</v>
      </c>
      <c r="AF579" s="58">
        <v>0</v>
      </c>
      <c r="AG579" s="58">
        <v>1</v>
      </c>
      <c r="AH579" s="59" t="s">
        <v>503</v>
      </c>
      <c r="AI579" s="58">
        <v>25</v>
      </c>
      <c r="AJ579" s="60"/>
      <c r="AK579" s="59" t="s">
        <v>27</v>
      </c>
      <c r="AL579" s="59">
        <f>IF(OR(NOT(ISBLANK(V579)),NOT(ISBLANK(W579)),NOT(ISBLANK(X579)),NOT(ISBLANK(Y579)),AD579=2,AD579=3),1,0)</f>
        <v>1</v>
      </c>
      <c r="AM579" s="59" t="s">
        <v>27</v>
      </c>
      <c r="AN579" s="59" t="s">
        <v>673</v>
      </c>
      <c r="AO579" s="58">
        <v>18</v>
      </c>
      <c r="AP579" s="59" t="s">
        <v>677</v>
      </c>
      <c r="AQ579" s="59" t="s">
        <v>728</v>
      </c>
      <c r="AR579" s="59" t="s">
        <v>27</v>
      </c>
      <c r="AS579" s="59" t="s">
        <v>686</v>
      </c>
      <c r="AT579" s="59" t="s">
        <v>27</v>
      </c>
      <c r="AU579" s="59" t="s">
        <v>27</v>
      </c>
      <c r="AV579" s="59" t="s">
        <v>27</v>
      </c>
      <c r="AW579" s="64"/>
      <c r="AX579" s="62" t="s">
        <v>747</v>
      </c>
      <c r="AY579" s="62">
        <v>7.0010000000000003</v>
      </c>
      <c r="AZ579" s="62" t="str">
        <f>IF(Z579&gt;0,AY579/Z579,"")</f>
        <v/>
      </c>
      <c r="BA579" s="62">
        <f>IF(AY579&gt;0,Z579/AY579,"")</f>
        <v>0</v>
      </c>
      <c r="BB579" s="62"/>
      <c r="BC579" s="62">
        <v>0</v>
      </c>
      <c r="BE579" s="62"/>
      <c r="BF579" s="64"/>
      <c r="BG579" s="64"/>
    </row>
  </sheetData>
  <autoFilter ref="A1:CK579">
    <sortState ref="A2:CK579">
      <sortCondition ref="D1:D579"/>
    </sortState>
  </autoFilter>
  <pageMargins left="0.7" right="0.7" top="0.75" bottom="0.75" header="0.3" footer="0.3"/>
  <ignoredErrors>
    <ignoredError sqref="AA1 Z1 Z580:Z1048576 AA580:AA104857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ED55"/>
  <sheetViews>
    <sheetView topLeftCell="A19" zoomScaleNormal="100" workbookViewId="0">
      <pane xSplit="6" topLeftCell="DU1" activePane="topRight" state="frozen"/>
      <selection activeCell="A7" sqref="A7"/>
      <selection pane="topRight" activeCell="DX21" sqref="DX21:ED37"/>
    </sheetView>
  </sheetViews>
  <sheetFormatPr baseColWidth="10" defaultRowHeight="15" x14ac:dyDescent="0.25"/>
  <cols>
    <col min="5" max="10" width="11.42578125" customWidth="1"/>
    <col min="11" max="11" width="12" bestFit="1" customWidth="1"/>
    <col min="12" max="12" width="12" customWidth="1"/>
    <col min="18" max="18" width="12" bestFit="1" customWidth="1"/>
    <col min="19" max="33" width="12" customWidth="1"/>
  </cols>
  <sheetData>
    <row r="1" spans="1:134" x14ac:dyDescent="0.25">
      <c r="A1" s="68" t="s">
        <v>749</v>
      </c>
      <c r="B1" s="69" t="s">
        <v>49</v>
      </c>
      <c r="C1" s="69"/>
      <c r="D1" s="69" t="s">
        <v>65</v>
      </c>
      <c r="E1" s="69"/>
      <c r="F1" s="69"/>
      <c r="G1" s="70" t="s">
        <v>72</v>
      </c>
      <c r="H1" s="71" t="s">
        <v>750</v>
      </c>
      <c r="I1" s="71"/>
      <c r="J1" s="71"/>
      <c r="K1" s="71"/>
      <c r="L1" s="72"/>
      <c r="M1" s="70" t="s">
        <v>73</v>
      </c>
      <c r="N1" s="71"/>
      <c r="O1" s="71"/>
      <c r="P1" s="71"/>
      <c r="Q1" s="71"/>
      <c r="R1" s="72"/>
      <c r="S1" s="70" t="s">
        <v>751</v>
      </c>
      <c r="T1" s="71"/>
      <c r="U1" s="71"/>
      <c r="V1" s="71"/>
      <c r="W1" s="71"/>
      <c r="X1" s="71"/>
      <c r="Y1" s="72"/>
      <c r="Z1" s="70" t="s">
        <v>752</v>
      </c>
      <c r="AA1" s="71"/>
      <c r="AB1" s="71"/>
      <c r="AC1" s="71"/>
      <c r="AD1" s="71"/>
      <c r="AE1" s="71"/>
      <c r="AF1" s="72"/>
      <c r="AG1" s="70" t="s">
        <v>753</v>
      </c>
      <c r="AH1" s="69"/>
      <c r="AI1" s="71"/>
      <c r="AJ1" s="71"/>
      <c r="AK1" s="71"/>
      <c r="AL1" s="71"/>
      <c r="AM1" s="72"/>
      <c r="AN1" s="70" t="s">
        <v>754</v>
      </c>
      <c r="AO1" s="71"/>
      <c r="AP1" s="71"/>
      <c r="AQ1" s="71"/>
      <c r="AR1" s="71"/>
      <c r="AS1" s="71"/>
      <c r="AT1" s="72"/>
      <c r="AU1" s="70" t="s">
        <v>755</v>
      </c>
      <c r="AV1" s="71"/>
      <c r="AW1" s="71"/>
      <c r="AX1" s="71"/>
      <c r="AY1" s="71"/>
      <c r="AZ1" s="72"/>
      <c r="BA1" s="70" t="s">
        <v>756</v>
      </c>
      <c r="BB1" s="71"/>
      <c r="BC1" s="71"/>
      <c r="BD1" s="71"/>
      <c r="BE1" s="71"/>
      <c r="BF1" s="72"/>
      <c r="BG1" s="70" t="s">
        <v>757</v>
      </c>
      <c r="BH1" s="69"/>
      <c r="BI1" s="71"/>
      <c r="BJ1" s="71"/>
      <c r="BK1" s="71"/>
      <c r="BL1" s="71"/>
      <c r="BM1" s="73"/>
      <c r="BN1" s="70" t="s">
        <v>786</v>
      </c>
      <c r="BO1" s="71"/>
      <c r="BP1" s="71"/>
      <c r="BQ1" s="71"/>
      <c r="BR1" s="71"/>
      <c r="BS1" s="72"/>
      <c r="BT1" s="70"/>
      <c r="BU1" s="71"/>
      <c r="BV1" s="71"/>
      <c r="BW1" s="71"/>
      <c r="BX1" s="71"/>
      <c r="BY1" s="72"/>
      <c r="BZ1" s="70" t="s">
        <v>787</v>
      </c>
      <c r="CA1" s="71" t="s">
        <v>788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2"/>
      <c r="CN1" s="70" t="s">
        <v>787</v>
      </c>
      <c r="CO1" s="71"/>
      <c r="CP1" s="71"/>
      <c r="CQ1" s="71"/>
      <c r="CR1" s="71"/>
      <c r="CS1" s="72"/>
      <c r="CT1" s="74"/>
      <c r="CU1" s="73"/>
      <c r="CV1" s="70" t="s">
        <v>789</v>
      </c>
      <c r="CW1" s="71"/>
      <c r="CX1" s="71"/>
      <c r="CY1" s="71"/>
      <c r="CZ1" s="71"/>
      <c r="DA1" s="72"/>
      <c r="DB1" s="75"/>
      <c r="DC1" s="70" t="s">
        <v>820</v>
      </c>
      <c r="DD1" s="71"/>
      <c r="DE1" s="71"/>
      <c r="DF1" s="71"/>
      <c r="DG1" s="71"/>
      <c r="DH1" s="71"/>
      <c r="DI1" s="72"/>
      <c r="DJ1" t="s">
        <v>825</v>
      </c>
    </row>
    <row r="2" spans="1:134" x14ac:dyDescent="0.25">
      <c r="A2" s="76">
        <v>42629</v>
      </c>
      <c r="B2" s="77"/>
      <c r="C2" s="77"/>
      <c r="D2" s="77"/>
      <c r="E2" s="77"/>
      <c r="F2" s="77"/>
      <c r="G2" s="78" t="s">
        <v>56</v>
      </c>
      <c r="H2" s="64"/>
      <c r="I2" s="64"/>
      <c r="J2" s="64"/>
      <c r="K2" s="64"/>
      <c r="L2" s="79"/>
      <c r="M2" s="78" t="s">
        <v>57</v>
      </c>
      <c r="N2" s="64"/>
      <c r="O2" s="64"/>
      <c r="P2" s="64"/>
      <c r="Q2" s="64"/>
      <c r="R2" s="79"/>
      <c r="S2" s="78" t="s">
        <v>57</v>
      </c>
      <c r="T2" s="64"/>
      <c r="U2" s="64"/>
      <c r="V2" s="64"/>
      <c r="W2" s="64"/>
      <c r="X2" s="64"/>
      <c r="Y2" s="79"/>
      <c r="Z2" s="78" t="s">
        <v>57</v>
      </c>
      <c r="AA2" s="64"/>
      <c r="AB2" s="64"/>
      <c r="AC2" s="64"/>
      <c r="AD2" s="64"/>
      <c r="AE2" s="64"/>
      <c r="AF2" s="79"/>
      <c r="AG2" s="78" t="s">
        <v>58</v>
      </c>
      <c r="AH2" s="80"/>
      <c r="AI2" s="64"/>
      <c r="AJ2" s="64"/>
      <c r="AK2" s="64"/>
      <c r="AL2" s="64"/>
      <c r="AM2" s="79"/>
      <c r="AN2" s="78" t="s">
        <v>74</v>
      </c>
      <c r="AO2" s="64"/>
      <c r="AP2" s="64"/>
      <c r="AQ2" s="64"/>
      <c r="AR2" s="64"/>
      <c r="AS2" s="64"/>
      <c r="AT2" s="79"/>
      <c r="AU2" s="78" t="s">
        <v>758</v>
      </c>
      <c r="AV2" s="64"/>
      <c r="AW2" s="64"/>
      <c r="AX2" s="64"/>
      <c r="AY2" s="64"/>
      <c r="AZ2" s="79"/>
      <c r="BA2" s="78" t="s">
        <v>759</v>
      </c>
      <c r="BB2" s="64"/>
      <c r="BC2" s="64"/>
      <c r="BD2" s="64"/>
      <c r="BE2" s="64"/>
      <c r="BF2" s="79"/>
      <c r="BG2" s="78" t="s">
        <v>760</v>
      </c>
      <c r="BH2" s="80"/>
      <c r="BI2" s="64"/>
      <c r="BJ2" s="64"/>
      <c r="BK2" s="64"/>
      <c r="BL2" s="64"/>
      <c r="BM2" s="81"/>
      <c r="BN2" s="78" t="s">
        <v>790</v>
      </c>
      <c r="BO2" s="64"/>
      <c r="BP2" s="64" t="s">
        <v>791</v>
      </c>
      <c r="BQ2" s="64"/>
      <c r="BR2" s="64"/>
      <c r="BS2" s="79"/>
      <c r="BT2" s="78" t="s">
        <v>790</v>
      </c>
      <c r="BU2" s="64"/>
      <c r="BV2" s="64" t="s">
        <v>792</v>
      </c>
      <c r="BW2" s="64"/>
      <c r="BX2" s="64"/>
      <c r="BY2" s="79"/>
      <c r="BZ2" s="78" t="s">
        <v>793</v>
      </c>
      <c r="CA2" s="64" t="s">
        <v>794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79"/>
      <c r="CN2" s="78" t="s">
        <v>795</v>
      </c>
      <c r="CO2" s="64"/>
      <c r="CP2" s="64"/>
      <c r="CQ2" s="64"/>
      <c r="CR2" s="64"/>
      <c r="CS2" s="79"/>
      <c r="CT2" s="82" t="s">
        <v>796</v>
      </c>
      <c r="CU2" s="83" t="s">
        <v>796</v>
      </c>
      <c r="CV2" s="78" t="s">
        <v>797</v>
      </c>
      <c r="CW2" s="64"/>
      <c r="CX2" s="64"/>
      <c r="CY2" s="64"/>
      <c r="CZ2" s="64"/>
      <c r="DA2" s="79"/>
      <c r="DB2" s="84"/>
      <c r="DC2" s="78"/>
      <c r="DD2" s="64"/>
      <c r="DE2" s="64"/>
      <c r="DF2" s="64"/>
      <c r="DG2" s="64"/>
      <c r="DH2" s="64"/>
      <c r="DI2" s="79"/>
      <c r="DX2" t="s">
        <v>833</v>
      </c>
    </row>
    <row r="3" spans="1:134" ht="15.75" thickBot="1" x14ac:dyDescent="0.3">
      <c r="A3" s="85" t="s">
        <v>63</v>
      </c>
      <c r="B3" s="86" t="s">
        <v>62</v>
      </c>
      <c r="C3" s="86" t="s">
        <v>55</v>
      </c>
      <c r="D3" s="86" t="s">
        <v>54</v>
      </c>
      <c r="E3" s="86" t="s">
        <v>64</v>
      </c>
      <c r="F3" s="87" t="s">
        <v>50</v>
      </c>
      <c r="G3" s="88" t="s">
        <v>762</v>
      </c>
      <c r="H3" s="89" t="s">
        <v>763</v>
      </c>
      <c r="I3" s="89" t="s">
        <v>52</v>
      </c>
      <c r="J3" s="89" t="s">
        <v>60</v>
      </c>
      <c r="K3" s="89" t="s">
        <v>53</v>
      </c>
      <c r="L3" s="90" t="s">
        <v>59</v>
      </c>
      <c r="M3" s="88" t="s">
        <v>764</v>
      </c>
      <c r="N3" s="89" t="s">
        <v>763</v>
      </c>
      <c r="O3" s="89" t="s">
        <v>52</v>
      </c>
      <c r="P3" s="89" t="s">
        <v>60</v>
      </c>
      <c r="Q3" s="89" t="s">
        <v>53</v>
      </c>
      <c r="R3" s="90" t="s">
        <v>59</v>
      </c>
      <c r="S3" s="88" t="s">
        <v>50</v>
      </c>
      <c r="T3" s="89" t="s">
        <v>764</v>
      </c>
      <c r="U3" s="89" t="s">
        <v>763</v>
      </c>
      <c r="V3" s="89" t="s">
        <v>52</v>
      </c>
      <c r="W3" s="89" t="s">
        <v>60</v>
      </c>
      <c r="X3" s="89" t="s">
        <v>53</v>
      </c>
      <c r="Y3" s="90" t="s">
        <v>59</v>
      </c>
      <c r="Z3" s="88" t="s">
        <v>50</v>
      </c>
      <c r="AA3" s="89" t="s">
        <v>764</v>
      </c>
      <c r="AB3" s="89" t="s">
        <v>763</v>
      </c>
      <c r="AC3" s="89" t="s">
        <v>52</v>
      </c>
      <c r="AD3" s="89" t="s">
        <v>60</v>
      </c>
      <c r="AE3" s="89" t="s">
        <v>53</v>
      </c>
      <c r="AF3" s="90" t="s">
        <v>59</v>
      </c>
      <c r="AG3" s="91" t="s">
        <v>50</v>
      </c>
      <c r="AH3" s="88" t="s">
        <v>51</v>
      </c>
      <c r="AI3" s="89" t="s">
        <v>763</v>
      </c>
      <c r="AJ3" s="89" t="s">
        <v>52</v>
      </c>
      <c r="AK3" s="89" t="s">
        <v>60</v>
      </c>
      <c r="AL3" s="89" t="s">
        <v>53</v>
      </c>
      <c r="AM3" s="90" t="s">
        <v>59</v>
      </c>
      <c r="AN3" s="88" t="s">
        <v>50</v>
      </c>
      <c r="AO3" s="89" t="s">
        <v>75</v>
      </c>
      <c r="AP3" s="89" t="s">
        <v>76</v>
      </c>
      <c r="AQ3" s="89" t="s">
        <v>52</v>
      </c>
      <c r="AR3" s="89" t="s">
        <v>60</v>
      </c>
      <c r="AS3" s="89" t="s">
        <v>53</v>
      </c>
      <c r="AT3" s="90" t="s">
        <v>59</v>
      </c>
      <c r="AU3" s="88" t="s">
        <v>51</v>
      </c>
      <c r="AV3" s="89" t="s">
        <v>763</v>
      </c>
      <c r="AW3" s="89" t="s">
        <v>52</v>
      </c>
      <c r="AX3" s="89" t="s">
        <v>60</v>
      </c>
      <c r="AY3" s="89" t="s">
        <v>53</v>
      </c>
      <c r="AZ3" s="90" t="s">
        <v>59</v>
      </c>
      <c r="BA3" s="88" t="s">
        <v>798</v>
      </c>
      <c r="BB3" s="89" t="s">
        <v>75</v>
      </c>
      <c r="BC3" s="89" t="s">
        <v>52</v>
      </c>
      <c r="BD3" s="89" t="s">
        <v>60</v>
      </c>
      <c r="BE3" s="89" t="s">
        <v>53</v>
      </c>
      <c r="BF3" s="90" t="s">
        <v>59</v>
      </c>
      <c r="BG3" s="91" t="s">
        <v>50</v>
      </c>
      <c r="BH3" s="88" t="s">
        <v>798</v>
      </c>
      <c r="BI3" s="89" t="s">
        <v>75</v>
      </c>
      <c r="BJ3" s="89" t="s">
        <v>52</v>
      </c>
      <c r="BK3" s="89" t="s">
        <v>60</v>
      </c>
      <c r="BL3" s="89" t="s">
        <v>53</v>
      </c>
      <c r="BM3" s="92" t="s">
        <v>59</v>
      </c>
      <c r="BN3" s="88" t="s">
        <v>799</v>
      </c>
      <c r="BO3" s="89" t="s">
        <v>800</v>
      </c>
      <c r="BP3" s="89" t="s">
        <v>52</v>
      </c>
      <c r="BQ3" s="89" t="s">
        <v>60</v>
      </c>
      <c r="BR3" s="89" t="s">
        <v>53</v>
      </c>
      <c r="BS3" s="90" t="s">
        <v>59</v>
      </c>
      <c r="BT3" s="88" t="s">
        <v>801</v>
      </c>
      <c r="BU3" s="89" t="s">
        <v>802</v>
      </c>
      <c r="BV3" s="89" t="s">
        <v>52</v>
      </c>
      <c r="BW3" s="89" t="s">
        <v>60</v>
      </c>
      <c r="BX3" s="89" t="s">
        <v>53</v>
      </c>
      <c r="BY3" s="90" t="s">
        <v>59</v>
      </c>
      <c r="BZ3" s="93" t="s">
        <v>803</v>
      </c>
      <c r="CA3" s="94" t="s">
        <v>804</v>
      </c>
      <c r="CB3" s="94" t="s">
        <v>805</v>
      </c>
      <c r="CC3" s="89" t="s">
        <v>52</v>
      </c>
      <c r="CD3" s="89" t="s">
        <v>60</v>
      </c>
      <c r="CE3" s="89" t="s">
        <v>53</v>
      </c>
      <c r="CF3" s="90" t="s">
        <v>59</v>
      </c>
      <c r="CG3" s="94" t="s">
        <v>806</v>
      </c>
      <c r="CH3" s="94" t="s">
        <v>807</v>
      </c>
      <c r="CI3" s="94" t="s">
        <v>808</v>
      </c>
      <c r="CJ3" s="89" t="s">
        <v>52</v>
      </c>
      <c r="CK3" s="89" t="s">
        <v>60</v>
      </c>
      <c r="CL3" s="89" t="s">
        <v>53</v>
      </c>
      <c r="CM3" s="90" t="s">
        <v>59</v>
      </c>
      <c r="CN3" s="93" t="s">
        <v>809</v>
      </c>
      <c r="CO3" s="94" t="s">
        <v>810</v>
      </c>
      <c r="CP3" s="89" t="s">
        <v>52</v>
      </c>
      <c r="CQ3" s="89" t="s">
        <v>60</v>
      </c>
      <c r="CR3" s="89" t="s">
        <v>53</v>
      </c>
      <c r="CS3" s="90" t="s">
        <v>59</v>
      </c>
      <c r="CT3" s="95" t="s">
        <v>811</v>
      </c>
      <c r="CU3" s="92" t="s">
        <v>812</v>
      </c>
      <c r="CV3" s="88" t="s">
        <v>798</v>
      </c>
      <c r="CW3" s="89" t="s">
        <v>75</v>
      </c>
      <c r="CX3" s="89" t="s">
        <v>52</v>
      </c>
      <c r="CY3" s="89" t="s">
        <v>60</v>
      </c>
      <c r="CZ3" s="89" t="s">
        <v>53</v>
      </c>
      <c r="DA3" s="90" t="s">
        <v>59</v>
      </c>
      <c r="DB3" s="96" t="s">
        <v>771</v>
      </c>
      <c r="DC3" s="111" t="s">
        <v>50</v>
      </c>
      <c r="DD3" s="112" t="s">
        <v>75</v>
      </c>
      <c r="DE3" s="112" t="s">
        <v>821</v>
      </c>
      <c r="DF3" s="112" t="s">
        <v>822</v>
      </c>
      <c r="DG3" s="64" t="s">
        <v>60</v>
      </c>
      <c r="DH3" s="64" t="s">
        <v>53</v>
      </c>
      <c r="DI3" s="79" t="s">
        <v>59</v>
      </c>
      <c r="DJ3" s="119" t="s">
        <v>50</v>
      </c>
      <c r="DK3" s="93" t="s">
        <v>826</v>
      </c>
      <c r="DL3" s="94" t="s">
        <v>827</v>
      </c>
      <c r="DM3" s="89" t="s">
        <v>52</v>
      </c>
      <c r="DN3" s="89" t="s">
        <v>60</v>
      </c>
      <c r="DO3" s="89" t="s">
        <v>53</v>
      </c>
      <c r="DP3" s="90" t="s">
        <v>59</v>
      </c>
      <c r="DQ3" s="119" t="s">
        <v>50</v>
      </c>
      <c r="DR3" s="93" t="s">
        <v>826</v>
      </c>
      <c r="DS3" s="94" t="s">
        <v>827</v>
      </c>
      <c r="DT3" s="89" t="s">
        <v>52</v>
      </c>
      <c r="DU3" s="89" t="s">
        <v>60</v>
      </c>
      <c r="DV3" s="89" t="s">
        <v>53</v>
      </c>
      <c r="DW3" s="90" t="s">
        <v>59</v>
      </c>
      <c r="DX3" s="119" t="s">
        <v>50</v>
      </c>
      <c r="DY3" s="88" t="s">
        <v>798</v>
      </c>
      <c r="DZ3" s="89" t="s">
        <v>75</v>
      </c>
      <c r="EA3" s="89" t="s">
        <v>52</v>
      </c>
      <c r="EB3" s="89" t="s">
        <v>60</v>
      </c>
      <c r="EC3" s="89" t="s">
        <v>53</v>
      </c>
      <c r="ED3" s="92" t="s">
        <v>59</v>
      </c>
    </row>
    <row r="4" spans="1:134" ht="18" x14ac:dyDescent="0.35">
      <c r="A4" s="97">
        <v>1</v>
      </c>
      <c r="B4" s="97">
        <v>1</v>
      </c>
      <c r="C4" s="97">
        <v>2</v>
      </c>
      <c r="D4" s="97">
        <v>30</v>
      </c>
      <c r="E4" s="97">
        <f t="shared" ref="E4:E19" si="0">D4/(C4*C4)</f>
        <v>7.5</v>
      </c>
      <c r="F4" s="98">
        <v>47</v>
      </c>
      <c r="G4" s="99">
        <v>0.74468085106382975</v>
      </c>
      <c r="H4" s="97">
        <v>1.2241782533314725</v>
      </c>
      <c r="I4" s="100" t="s">
        <v>61</v>
      </c>
      <c r="J4" s="100" t="s">
        <v>61</v>
      </c>
      <c r="K4" s="100" t="s">
        <v>61</v>
      </c>
      <c r="L4" s="101" t="s">
        <v>61</v>
      </c>
      <c r="M4" s="99">
        <v>0.46289247674607314</v>
      </c>
      <c r="N4" s="97">
        <v>0.29643488611805008</v>
      </c>
      <c r="O4" s="100" t="s">
        <v>61</v>
      </c>
      <c r="P4" s="100" t="s">
        <v>61</v>
      </c>
      <c r="Q4" s="100" t="s">
        <v>61</v>
      </c>
      <c r="R4" s="101" t="s">
        <v>61</v>
      </c>
      <c r="S4" s="99">
        <v>24</v>
      </c>
      <c r="T4" s="97">
        <v>0.36054677792433704</v>
      </c>
      <c r="U4" s="97">
        <v>0.31274348699986704</v>
      </c>
      <c r="V4" s="100" t="s">
        <v>61</v>
      </c>
      <c r="W4" s="100" t="s">
        <v>61</v>
      </c>
      <c r="X4" s="100" t="s">
        <v>61</v>
      </c>
      <c r="Y4" s="101" t="s">
        <v>61</v>
      </c>
      <c r="Z4" s="99">
        <v>23</v>
      </c>
      <c r="AA4" s="97">
        <v>0.56968798856005853</v>
      </c>
      <c r="AB4" s="97">
        <v>0.24110346692975804</v>
      </c>
      <c r="AC4" s="100" t="s">
        <v>61</v>
      </c>
      <c r="AD4" s="100" t="s">
        <v>61</v>
      </c>
      <c r="AE4" s="100" t="s">
        <v>61</v>
      </c>
      <c r="AF4" s="101" t="s">
        <v>61</v>
      </c>
      <c r="AG4" s="77">
        <v>36</v>
      </c>
      <c r="AH4" s="99">
        <v>27.055555555555557</v>
      </c>
      <c r="AI4" s="97">
        <v>29.827067711291505</v>
      </c>
      <c r="AJ4" s="100" t="s">
        <v>61</v>
      </c>
      <c r="AK4" s="100" t="s">
        <v>61</v>
      </c>
      <c r="AL4" s="100" t="s">
        <v>61</v>
      </c>
      <c r="AM4" s="101" t="s">
        <v>61</v>
      </c>
      <c r="AN4" s="99">
        <v>28</v>
      </c>
      <c r="AO4" s="97">
        <f t="shared" ref="AO4:AO19" si="1">AN4/F4</f>
        <v>0.5957446808510638</v>
      </c>
      <c r="AP4" s="97">
        <v>1</v>
      </c>
      <c r="AQ4" s="100" t="s">
        <v>61</v>
      </c>
      <c r="AR4" s="100" t="s">
        <v>61</v>
      </c>
      <c r="AS4" s="100"/>
      <c r="AT4" s="101"/>
      <c r="AU4" s="99">
        <v>4.0851063829787231</v>
      </c>
      <c r="AV4" s="97">
        <v>4.5484339743335198</v>
      </c>
      <c r="AW4" s="100" t="s">
        <v>61</v>
      </c>
      <c r="AX4" s="100" t="s">
        <v>61</v>
      </c>
      <c r="AY4" s="100" t="s">
        <v>61</v>
      </c>
      <c r="AZ4" s="101" t="s">
        <v>61</v>
      </c>
      <c r="BA4" s="99">
        <v>0</v>
      </c>
      <c r="BB4" s="97"/>
      <c r="BC4" s="100" t="s">
        <v>61</v>
      </c>
      <c r="BD4" s="100" t="s">
        <v>61</v>
      </c>
      <c r="BE4" s="100" t="s">
        <v>61</v>
      </c>
      <c r="BF4" s="101" t="s">
        <v>61</v>
      </c>
      <c r="BG4" s="99">
        <v>48</v>
      </c>
      <c r="BH4" s="97">
        <v>0.35416666666666669</v>
      </c>
      <c r="BI4" s="97"/>
      <c r="BJ4" s="100" t="s">
        <v>61</v>
      </c>
      <c r="BK4" s="100" t="s">
        <v>61</v>
      </c>
      <c r="BL4" s="100" t="s">
        <v>61</v>
      </c>
      <c r="BM4" s="101" t="s">
        <v>61</v>
      </c>
      <c r="BN4" s="99">
        <v>0.99624444177733351</v>
      </c>
      <c r="BO4" s="97">
        <v>1.3271159490565223</v>
      </c>
      <c r="BP4" s="100" t="s">
        <v>61</v>
      </c>
      <c r="BQ4" s="100" t="s">
        <v>61</v>
      </c>
      <c r="BR4" s="100" t="s">
        <v>61</v>
      </c>
      <c r="BS4" s="101" t="s">
        <v>61</v>
      </c>
      <c r="BT4" s="99">
        <v>1.6990716811645279</v>
      </c>
      <c r="BU4" s="97">
        <v>2.2490917487368032</v>
      </c>
      <c r="BV4" s="100" t="s">
        <v>61</v>
      </c>
      <c r="BW4" s="100" t="s">
        <v>61</v>
      </c>
      <c r="BX4" s="100" t="s">
        <v>61</v>
      </c>
      <c r="BY4" s="101" t="s">
        <v>61</v>
      </c>
      <c r="BZ4" s="99">
        <v>17</v>
      </c>
      <c r="CA4" s="97">
        <v>2.5714285714285716</v>
      </c>
      <c r="CB4" s="97">
        <v>1.2724180205607036</v>
      </c>
      <c r="CC4" s="64">
        <f t="shared" ref="CC4:CC7" si="2">(CA4-CH4)/SQRT(CB4*CB4/BZ4+CI4*CI4/CG4)</f>
        <v>-1.2667160522707817</v>
      </c>
      <c r="CD4" s="64">
        <f t="shared" ref="CD4:CD7" si="3">ABS(CC4)</f>
        <v>1.2667160522707817</v>
      </c>
      <c r="CE4" s="106">
        <f t="shared" ref="CE4:CE7" si="4">_xlfn.T.DIST(CC4,BZ4+CG4-2,TRUE)</f>
        <v>0.10693298583146346</v>
      </c>
      <c r="CF4" s="107">
        <f t="shared" ref="CF4:CF7" si="5">_xlfn.T.DIST.2T(CD4,CG4+$BZ4-2)</f>
        <v>0.21386597166292692</v>
      </c>
      <c r="CG4" s="97">
        <v>19</v>
      </c>
      <c r="CH4" s="97">
        <v>3.25</v>
      </c>
      <c r="CI4" s="97">
        <v>1.9086270308410553</v>
      </c>
      <c r="CJ4" s="100"/>
      <c r="CK4" s="100"/>
      <c r="CL4" s="100" t="s">
        <v>61</v>
      </c>
      <c r="CM4" s="101" t="s">
        <v>61</v>
      </c>
      <c r="CN4" s="99">
        <v>0.399196493769576</v>
      </c>
      <c r="CO4" s="97">
        <v>0.3179362271687427</v>
      </c>
      <c r="CP4" s="100" t="s">
        <v>61</v>
      </c>
      <c r="CQ4" s="100" t="s">
        <v>61</v>
      </c>
      <c r="CR4" s="100" t="s">
        <v>61</v>
      </c>
      <c r="CS4" s="101" t="s">
        <v>61</v>
      </c>
      <c r="CT4" s="102"/>
      <c r="CU4" s="98"/>
      <c r="CV4" s="99">
        <v>0.53191489361702127</v>
      </c>
      <c r="CW4" s="97"/>
      <c r="CX4" s="100" t="s">
        <v>61</v>
      </c>
      <c r="CY4" s="100" t="s">
        <v>61</v>
      </c>
      <c r="CZ4" s="100" t="s">
        <v>61</v>
      </c>
      <c r="DA4" s="101" t="s">
        <v>61</v>
      </c>
      <c r="DB4" s="102"/>
      <c r="DC4" s="78">
        <v>37</v>
      </c>
      <c r="DD4" s="64">
        <v>0.45945945945945948</v>
      </c>
      <c r="DE4" s="113">
        <v>0.5</v>
      </c>
      <c r="DF4" s="64">
        <f t="shared" ref="DF4:DF7" si="6">(DE4-DD4)/SQRT(DE4*(1-DE4)/$DC4)</f>
        <v>0.49319696191607154</v>
      </c>
      <c r="DG4" s="64">
        <f t="shared" ref="DG4:DG19" si="7">ABS(DF4)</f>
        <v>0.49319696191607154</v>
      </c>
      <c r="DH4" s="106">
        <f t="shared" ref="DH4:DI19" si="8">_xlfn.NORM.S.DIST(DF4,TRUE)</f>
        <v>0.68906328783462945</v>
      </c>
      <c r="DI4" s="107">
        <f t="shared" si="8"/>
        <v>0.68906328783462945</v>
      </c>
      <c r="DJ4">
        <v>47</v>
      </c>
      <c r="DK4">
        <v>0.24398421926823591</v>
      </c>
      <c r="DL4">
        <v>0.42228757546175039</v>
      </c>
      <c r="DM4" s="100" t="s">
        <v>61</v>
      </c>
      <c r="DN4" s="100" t="s">
        <v>61</v>
      </c>
      <c r="DO4" s="100" t="s">
        <v>61</v>
      </c>
      <c r="DP4" s="101" t="s">
        <v>61</v>
      </c>
      <c r="DQ4">
        <v>36</v>
      </c>
      <c r="DR4">
        <v>0.75226862676467521</v>
      </c>
      <c r="DS4">
        <v>0.26355677824920992</v>
      </c>
      <c r="DT4" s="100" t="s">
        <v>61</v>
      </c>
      <c r="DU4" s="100" t="s">
        <v>61</v>
      </c>
      <c r="DV4" s="100" t="s">
        <v>61</v>
      </c>
      <c r="DW4" s="101" t="s">
        <v>61</v>
      </c>
      <c r="DX4">
        <v>37</v>
      </c>
      <c r="DY4" s="97">
        <v>0.77083333333333337</v>
      </c>
      <c r="DZ4" s="97"/>
      <c r="EA4" s="100" t="s">
        <v>61</v>
      </c>
      <c r="EB4" s="100" t="s">
        <v>61</v>
      </c>
      <c r="EC4" s="100" t="s">
        <v>61</v>
      </c>
      <c r="ED4" s="101" t="s">
        <v>61</v>
      </c>
    </row>
    <row r="5" spans="1:134" ht="18" customHeight="1" x14ac:dyDescent="0.35">
      <c r="A5" s="64">
        <v>2</v>
      </c>
      <c r="B5" s="64">
        <v>5</v>
      </c>
      <c r="C5" s="64">
        <v>3</v>
      </c>
      <c r="D5" s="64">
        <v>75</v>
      </c>
      <c r="E5" s="64">
        <f t="shared" si="0"/>
        <v>8.3333333333333339</v>
      </c>
      <c r="F5" s="81">
        <v>36</v>
      </c>
      <c r="G5" s="78">
        <v>1.6111111111111112</v>
      </c>
      <c r="H5" s="64">
        <v>2.8812475252201608</v>
      </c>
      <c r="I5" s="103" t="s">
        <v>61</v>
      </c>
      <c r="J5" s="103" t="s">
        <v>61</v>
      </c>
      <c r="K5" s="103" t="s">
        <v>61</v>
      </c>
      <c r="L5" s="104" t="s">
        <v>61</v>
      </c>
      <c r="M5" s="78">
        <v>0.40134803921568618</v>
      </c>
      <c r="N5" s="64">
        <v>0.35816636120808182</v>
      </c>
      <c r="O5" s="103" t="s">
        <v>61</v>
      </c>
      <c r="P5" s="103" t="s">
        <v>61</v>
      </c>
      <c r="Q5" s="103" t="s">
        <v>61</v>
      </c>
      <c r="R5" s="104" t="s">
        <v>61</v>
      </c>
      <c r="S5" s="78">
        <v>21</v>
      </c>
      <c r="T5" s="64">
        <v>0.34593837535014005</v>
      </c>
      <c r="U5" s="64">
        <v>0.33752203560061494</v>
      </c>
      <c r="V5" s="103" t="s">
        <v>61</v>
      </c>
      <c r="W5" s="103" t="s">
        <v>61</v>
      </c>
      <c r="X5" s="103" t="s">
        <v>61</v>
      </c>
      <c r="Y5" s="104" t="s">
        <v>61</v>
      </c>
      <c r="Z5" s="78">
        <v>15</v>
      </c>
      <c r="AA5" s="64">
        <v>0.478921568627451</v>
      </c>
      <c r="AB5" s="64">
        <v>0.38328913511791551</v>
      </c>
      <c r="AC5" s="103" t="s">
        <v>61</v>
      </c>
      <c r="AD5" s="103" t="s">
        <v>61</v>
      </c>
      <c r="AE5" s="103" t="s">
        <v>61</v>
      </c>
      <c r="AF5" s="104" t="s">
        <v>61</v>
      </c>
      <c r="AG5" s="83">
        <v>33</v>
      </c>
      <c r="AH5" s="78">
        <v>42.727272727272727</v>
      </c>
      <c r="AI5" s="64">
        <v>48.954872540479009</v>
      </c>
      <c r="AJ5" s="103" t="s">
        <v>61</v>
      </c>
      <c r="AK5" s="103" t="s">
        <v>61</v>
      </c>
      <c r="AL5" s="103" t="s">
        <v>61</v>
      </c>
      <c r="AM5" s="104" t="s">
        <v>61</v>
      </c>
      <c r="AN5" s="78">
        <v>25</v>
      </c>
      <c r="AO5" s="64">
        <f t="shared" si="1"/>
        <v>0.69444444444444442</v>
      </c>
      <c r="AP5" s="64">
        <v>1</v>
      </c>
      <c r="AQ5" s="103" t="s">
        <v>61</v>
      </c>
      <c r="AR5" s="103" t="s">
        <v>61</v>
      </c>
      <c r="AS5" s="103"/>
      <c r="AT5" s="104"/>
      <c r="AU5" s="78">
        <v>5.2777777777777777</v>
      </c>
      <c r="AV5" s="64">
        <v>5.9359009960511164</v>
      </c>
      <c r="AW5" s="103" t="s">
        <v>61</v>
      </c>
      <c r="AX5" s="103" t="s">
        <v>61</v>
      </c>
      <c r="AY5" s="103" t="s">
        <v>61</v>
      </c>
      <c r="AZ5" s="104" t="s">
        <v>61</v>
      </c>
      <c r="BA5" s="78">
        <v>2.7777777777777776E-2</v>
      </c>
      <c r="BB5" s="64"/>
      <c r="BC5" s="103" t="s">
        <v>61</v>
      </c>
      <c r="BD5" s="103" t="s">
        <v>61</v>
      </c>
      <c r="BE5" s="103" t="s">
        <v>61</v>
      </c>
      <c r="BF5" s="104" t="s">
        <v>61</v>
      </c>
      <c r="BG5" s="78">
        <v>36</v>
      </c>
      <c r="BH5" s="64">
        <v>0.25</v>
      </c>
      <c r="BI5" s="64"/>
      <c r="BJ5" s="103" t="s">
        <v>61</v>
      </c>
      <c r="BK5" s="103" t="s">
        <v>61</v>
      </c>
      <c r="BL5" s="103" t="s">
        <v>61</v>
      </c>
      <c r="BM5" s="104" t="s">
        <v>61</v>
      </c>
      <c r="BN5" s="78">
        <v>0.60788146346084393</v>
      </c>
      <c r="BO5" s="64">
        <v>1.132788150339707</v>
      </c>
      <c r="BP5" s="103" t="s">
        <v>61</v>
      </c>
      <c r="BQ5" s="103" t="s">
        <v>61</v>
      </c>
      <c r="BR5" s="103" t="s">
        <v>61</v>
      </c>
      <c r="BS5" s="104" t="s">
        <v>61</v>
      </c>
      <c r="BT5" s="78">
        <v>2.239934388435127</v>
      </c>
      <c r="BU5" s="64">
        <v>2.1453552120691888</v>
      </c>
      <c r="BV5" s="103" t="s">
        <v>61</v>
      </c>
      <c r="BW5" s="103" t="s">
        <v>61</v>
      </c>
      <c r="BX5" s="103" t="s">
        <v>61</v>
      </c>
      <c r="BY5" s="104" t="s">
        <v>61</v>
      </c>
      <c r="BZ5" s="78">
        <v>12</v>
      </c>
      <c r="CA5" s="64">
        <v>2.75</v>
      </c>
      <c r="CB5" s="64">
        <v>1.4880476182856899</v>
      </c>
      <c r="CC5" s="64">
        <f t="shared" si="2"/>
        <v>9.4757393226397452E-2</v>
      </c>
      <c r="CD5" s="64">
        <f t="shared" si="3"/>
        <v>9.4757393226397452E-2</v>
      </c>
      <c r="CE5" s="106">
        <f t="shared" si="4"/>
        <v>0.53731734594058744</v>
      </c>
      <c r="CF5" s="107">
        <f t="shared" si="5"/>
        <v>0.92536530811882511</v>
      </c>
      <c r="CG5" s="64">
        <v>12</v>
      </c>
      <c r="CH5" s="64">
        <v>2.6666666666666665</v>
      </c>
      <c r="CI5" s="64">
        <v>2.6583202716502514</v>
      </c>
      <c r="CJ5" s="103"/>
      <c r="CK5" s="103"/>
      <c r="CL5" s="103" t="s">
        <v>61</v>
      </c>
      <c r="CM5" s="104" t="s">
        <v>61</v>
      </c>
      <c r="CN5" s="78">
        <v>0.48981351437052711</v>
      </c>
      <c r="CO5" s="64">
        <v>0.28854935143814109</v>
      </c>
      <c r="CP5" s="103" t="s">
        <v>61</v>
      </c>
      <c r="CQ5" s="103" t="s">
        <v>61</v>
      </c>
      <c r="CR5" s="103" t="s">
        <v>61</v>
      </c>
      <c r="CS5" s="104" t="s">
        <v>61</v>
      </c>
      <c r="CT5" s="82"/>
      <c r="CU5" s="81"/>
      <c r="CV5" s="78">
        <v>0.44444444444444442</v>
      </c>
      <c r="CW5" s="64"/>
      <c r="CX5" s="103" t="s">
        <v>61</v>
      </c>
      <c r="CY5" s="103" t="s">
        <v>61</v>
      </c>
      <c r="CZ5" s="103" t="s">
        <v>61</v>
      </c>
      <c r="DA5" s="104" t="s">
        <v>61</v>
      </c>
      <c r="DB5" s="82"/>
      <c r="DC5" s="78">
        <v>33</v>
      </c>
      <c r="DD5" s="64">
        <v>0.27272727272727271</v>
      </c>
      <c r="DE5" s="113">
        <f>1/3</f>
        <v>0.33333333333333331</v>
      </c>
      <c r="DF5" s="64">
        <f t="shared" si="6"/>
        <v>0.7385489458759964</v>
      </c>
      <c r="DG5" s="64">
        <f t="shared" si="7"/>
        <v>0.7385489458759964</v>
      </c>
      <c r="DH5" s="106">
        <f t="shared" si="8"/>
        <v>0.76990953227643988</v>
      </c>
      <c r="DI5" s="107">
        <f t="shared" si="8"/>
        <v>0.76990953227643988</v>
      </c>
      <c r="DJ5">
        <v>36</v>
      </c>
      <c r="DK5">
        <v>0.47194490746917228</v>
      </c>
      <c r="DL5">
        <v>0.50082471005274687</v>
      </c>
      <c r="DM5" s="103" t="s">
        <v>61</v>
      </c>
      <c r="DN5" s="103" t="s">
        <v>61</v>
      </c>
      <c r="DO5" s="103" t="s">
        <v>61</v>
      </c>
      <c r="DP5" s="104" t="s">
        <v>61</v>
      </c>
      <c r="DQ5">
        <v>33</v>
      </c>
      <c r="DR5">
        <v>0.69944147915670296</v>
      </c>
      <c r="DS5">
        <v>0.23136228283001287</v>
      </c>
      <c r="DT5" s="103" t="s">
        <v>61</v>
      </c>
      <c r="DU5" s="103" t="s">
        <v>61</v>
      </c>
      <c r="DV5" s="103" t="s">
        <v>61</v>
      </c>
      <c r="DW5" s="104" t="s">
        <v>61</v>
      </c>
      <c r="DX5">
        <v>33</v>
      </c>
      <c r="DY5" s="64">
        <v>0.91666666666666663</v>
      </c>
      <c r="DZ5" s="64"/>
      <c r="EA5" s="103" t="s">
        <v>61</v>
      </c>
      <c r="EB5" s="103" t="s">
        <v>61</v>
      </c>
      <c r="EC5" s="103" t="s">
        <v>61</v>
      </c>
      <c r="ED5" s="104" t="s">
        <v>61</v>
      </c>
    </row>
    <row r="6" spans="1:134" ht="18" customHeight="1" x14ac:dyDescent="0.35">
      <c r="A6" s="64">
        <v>3</v>
      </c>
      <c r="B6" s="64">
        <v>9</v>
      </c>
      <c r="C6" s="64">
        <v>4</v>
      </c>
      <c r="D6" s="64">
        <v>150</v>
      </c>
      <c r="E6" s="64">
        <f t="shared" si="0"/>
        <v>9.375</v>
      </c>
      <c r="F6" s="81">
        <v>34</v>
      </c>
      <c r="G6" s="78">
        <v>1.411764705882353</v>
      </c>
      <c r="H6" s="64">
        <v>3.7426100684919321</v>
      </c>
      <c r="I6" s="103" t="s">
        <v>61</v>
      </c>
      <c r="J6" s="103" t="s">
        <v>61</v>
      </c>
      <c r="K6" s="103" t="s">
        <v>61</v>
      </c>
      <c r="L6" s="104" t="s">
        <v>61</v>
      </c>
      <c r="M6" s="78">
        <v>0.37588235294117645</v>
      </c>
      <c r="N6" s="64">
        <v>0.14516230049106499</v>
      </c>
      <c r="O6" s="103" t="s">
        <v>61</v>
      </c>
      <c r="P6" s="103" t="s">
        <v>61</v>
      </c>
      <c r="Q6" s="103" t="s">
        <v>61</v>
      </c>
      <c r="R6" s="104" t="s">
        <v>61</v>
      </c>
      <c r="S6" s="78">
        <v>14</v>
      </c>
      <c r="T6" s="64">
        <v>0.291904761904762</v>
      </c>
      <c r="U6" s="64">
        <v>0.1939103426875961</v>
      </c>
      <c r="V6" s="103" t="s">
        <v>61</v>
      </c>
      <c r="W6" s="103" t="s">
        <v>61</v>
      </c>
      <c r="X6" s="103" t="s">
        <v>61</v>
      </c>
      <c r="Y6" s="104" t="s">
        <v>61</v>
      </c>
      <c r="Z6" s="78">
        <v>20</v>
      </c>
      <c r="AA6" s="64">
        <v>0.43466666666666676</v>
      </c>
      <c r="AB6" s="64">
        <v>4.5143047491746052E-2</v>
      </c>
      <c r="AC6" s="103" t="s">
        <v>61</v>
      </c>
      <c r="AD6" s="103" t="s">
        <v>61</v>
      </c>
      <c r="AE6" s="103" t="s">
        <v>61</v>
      </c>
      <c r="AF6" s="104" t="s">
        <v>61</v>
      </c>
      <c r="AG6" s="83">
        <v>30</v>
      </c>
      <c r="AH6" s="78">
        <v>30.1</v>
      </c>
      <c r="AI6" s="64">
        <v>35.168902799745275</v>
      </c>
      <c r="AJ6" s="103" t="s">
        <v>61</v>
      </c>
      <c r="AK6" s="103" t="s">
        <v>61</v>
      </c>
      <c r="AL6" s="103" t="s">
        <v>61</v>
      </c>
      <c r="AM6" s="104" t="s">
        <v>61</v>
      </c>
      <c r="AN6" s="78">
        <v>23</v>
      </c>
      <c r="AO6" s="64">
        <f t="shared" si="1"/>
        <v>0.67647058823529416</v>
      </c>
      <c r="AP6" s="64">
        <v>1</v>
      </c>
      <c r="AQ6" s="103" t="s">
        <v>61</v>
      </c>
      <c r="AR6" s="103" t="s">
        <v>61</v>
      </c>
      <c r="AS6" s="103"/>
      <c r="AT6" s="104"/>
      <c r="AU6" s="78">
        <v>4.3529411764705879</v>
      </c>
      <c r="AV6" s="64">
        <v>5.6454988932786705</v>
      </c>
      <c r="AW6" s="103" t="s">
        <v>61</v>
      </c>
      <c r="AX6" s="103" t="s">
        <v>61</v>
      </c>
      <c r="AY6" s="103" t="s">
        <v>61</v>
      </c>
      <c r="AZ6" s="104" t="s">
        <v>61</v>
      </c>
      <c r="BA6" s="78">
        <v>0.14705882352941177</v>
      </c>
      <c r="BB6" s="64"/>
      <c r="BC6" s="103" t="s">
        <v>61</v>
      </c>
      <c r="BD6" s="103" t="s">
        <v>61</v>
      </c>
      <c r="BE6" s="103" t="s">
        <v>61</v>
      </c>
      <c r="BF6" s="104" t="s">
        <v>61</v>
      </c>
      <c r="BG6" s="78">
        <v>34</v>
      </c>
      <c r="BH6" s="64">
        <v>5.8823529411764705E-2</v>
      </c>
      <c r="BI6" s="64"/>
      <c r="BJ6" s="103" t="s">
        <v>61</v>
      </c>
      <c r="BK6" s="103" t="s">
        <v>61</v>
      </c>
      <c r="BL6" s="103" t="s">
        <v>61</v>
      </c>
      <c r="BM6" s="104" t="s">
        <v>61</v>
      </c>
      <c r="BN6" s="78">
        <v>0.55467681538567337</v>
      </c>
      <c r="BO6" s="64">
        <v>0.87488545577384613</v>
      </c>
      <c r="BP6" s="103" t="s">
        <v>61</v>
      </c>
      <c r="BQ6" s="103" t="s">
        <v>61</v>
      </c>
      <c r="BR6" s="103" t="s">
        <v>61</v>
      </c>
      <c r="BS6" s="104" t="s">
        <v>61</v>
      </c>
      <c r="BT6" s="78">
        <v>2.4944882586132744</v>
      </c>
      <c r="BU6" s="64">
        <v>2.2802986283173472</v>
      </c>
      <c r="BV6" s="103" t="s">
        <v>61</v>
      </c>
      <c r="BW6" s="103" t="s">
        <v>61</v>
      </c>
      <c r="BX6" s="103" t="s">
        <v>61</v>
      </c>
      <c r="BY6" s="104" t="s">
        <v>61</v>
      </c>
      <c r="BZ6" s="78">
        <v>6</v>
      </c>
      <c r="CA6" s="64">
        <v>3</v>
      </c>
      <c r="CB6" s="64">
        <v>2.6457513110645907</v>
      </c>
      <c r="CC6" s="64">
        <f t="shared" si="2"/>
        <v>-0.79447348527932704</v>
      </c>
      <c r="CD6" s="64">
        <f t="shared" si="3"/>
        <v>0.79447348527932704</v>
      </c>
      <c r="CE6" s="106">
        <f t="shared" si="4"/>
        <v>0.21790343363089576</v>
      </c>
      <c r="CF6" s="107">
        <f t="shared" si="5"/>
        <v>0.43580686726179152</v>
      </c>
      <c r="CG6" s="64">
        <v>17</v>
      </c>
      <c r="CH6" s="64">
        <v>4.25</v>
      </c>
      <c r="CI6" s="64">
        <v>4.7169905660283016</v>
      </c>
      <c r="CJ6" s="103"/>
      <c r="CK6" s="103"/>
      <c r="CL6" s="103" t="s">
        <v>61</v>
      </c>
      <c r="CM6" s="104" t="s">
        <v>61</v>
      </c>
      <c r="CN6" s="78">
        <v>0.36272890954147502</v>
      </c>
      <c r="CO6" s="64">
        <v>0.29053771405911799</v>
      </c>
      <c r="CP6" s="103" t="s">
        <v>61</v>
      </c>
      <c r="CQ6" s="103" t="s">
        <v>61</v>
      </c>
      <c r="CR6" s="103" t="s">
        <v>61</v>
      </c>
      <c r="CS6" s="104" t="s">
        <v>61</v>
      </c>
      <c r="CT6" s="82"/>
      <c r="CU6" s="81"/>
      <c r="CV6" s="78">
        <v>0.23529411764705882</v>
      </c>
      <c r="CW6" s="64"/>
      <c r="CX6" s="103" t="s">
        <v>61</v>
      </c>
      <c r="CY6" s="103" t="s">
        <v>61</v>
      </c>
      <c r="CZ6" s="103" t="s">
        <v>61</v>
      </c>
      <c r="DA6" s="104" t="s">
        <v>61</v>
      </c>
      <c r="DB6" s="82"/>
      <c r="DC6" s="78">
        <v>30</v>
      </c>
      <c r="DD6" s="64">
        <v>6.6666666666666666E-2</v>
      </c>
      <c r="DE6" s="113">
        <v>0.25</v>
      </c>
      <c r="DF6" s="64">
        <f t="shared" si="6"/>
        <v>2.3190036174568118</v>
      </c>
      <c r="DG6" s="64">
        <f t="shared" si="7"/>
        <v>2.3190036174568118</v>
      </c>
      <c r="DH6" s="106">
        <f t="shared" si="8"/>
        <v>0.98980257990831211</v>
      </c>
      <c r="DI6" s="107">
        <f t="shared" si="8"/>
        <v>0.98980257990831211</v>
      </c>
      <c r="DJ6">
        <v>34</v>
      </c>
      <c r="DK6">
        <v>0.68284708835272845</v>
      </c>
      <c r="DL6">
        <v>0.75826663354026935</v>
      </c>
      <c r="DM6" s="103" t="s">
        <v>61</v>
      </c>
      <c r="DN6" s="103" t="s">
        <v>61</v>
      </c>
      <c r="DO6" s="103" t="s">
        <v>61</v>
      </c>
      <c r="DP6" s="104" t="s">
        <v>61</v>
      </c>
      <c r="DQ6">
        <v>30</v>
      </c>
      <c r="DR6">
        <v>0.67271639263355454</v>
      </c>
      <c r="DS6">
        <v>0.26201099089559904</v>
      </c>
      <c r="DT6" s="103" t="s">
        <v>61</v>
      </c>
      <c r="DU6" s="103" t="s">
        <v>61</v>
      </c>
      <c r="DV6" s="103" t="s">
        <v>61</v>
      </c>
      <c r="DW6" s="104" t="s">
        <v>61</v>
      </c>
      <c r="DX6">
        <v>30</v>
      </c>
      <c r="DY6" s="64">
        <v>0.88235294117647056</v>
      </c>
      <c r="DZ6" s="64"/>
      <c r="EA6" s="103" t="s">
        <v>61</v>
      </c>
      <c r="EB6" s="103" t="s">
        <v>61</v>
      </c>
      <c r="EC6" s="103" t="s">
        <v>61</v>
      </c>
      <c r="ED6" s="104" t="s">
        <v>61</v>
      </c>
    </row>
    <row r="7" spans="1:134" ht="18" customHeight="1" x14ac:dyDescent="0.35">
      <c r="A7" s="64">
        <v>4</v>
      </c>
      <c r="B7" s="64">
        <v>13</v>
      </c>
      <c r="C7" s="64">
        <v>5</v>
      </c>
      <c r="D7" s="64">
        <v>200</v>
      </c>
      <c r="E7" s="64">
        <f t="shared" si="0"/>
        <v>8</v>
      </c>
      <c r="F7" s="81">
        <v>33</v>
      </c>
      <c r="G7" s="78">
        <v>0.78787878787878785</v>
      </c>
      <c r="H7" s="64">
        <v>3.8467321826257264</v>
      </c>
      <c r="I7" s="103" t="s">
        <v>61</v>
      </c>
      <c r="J7" s="103" t="s">
        <v>61</v>
      </c>
      <c r="K7" s="103" t="s">
        <v>61</v>
      </c>
      <c r="L7" s="104" t="s">
        <v>61</v>
      </c>
      <c r="M7" s="78">
        <v>0.43011363636363631</v>
      </c>
      <c r="N7" s="64">
        <v>0.12501303199112365</v>
      </c>
      <c r="O7" s="103" t="s">
        <v>61</v>
      </c>
      <c r="P7" s="103" t="s">
        <v>61</v>
      </c>
      <c r="Q7" s="103" t="s">
        <v>61</v>
      </c>
      <c r="R7" s="104" t="s">
        <v>61</v>
      </c>
      <c r="S7" s="78">
        <v>16</v>
      </c>
      <c r="T7" s="64">
        <v>0.39546875000000004</v>
      </c>
      <c r="U7" s="64">
        <v>0.16197728428702587</v>
      </c>
      <c r="V7" s="103" t="s">
        <v>61</v>
      </c>
      <c r="W7" s="103" t="s">
        <v>61</v>
      </c>
      <c r="X7" s="103" t="s">
        <v>61</v>
      </c>
      <c r="Y7" s="104" t="s">
        <v>61</v>
      </c>
      <c r="Z7" s="78">
        <v>17</v>
      </c>
      <c r="AA7" s="64">
        <v>0.46272058823529416</v>
      </c>
      <c r="AB7" s="64">
        <v>6.5800710147249433E-2</v>
      </c>
      <c r="AC7" s="103" t="s">
        <v>61</v>
      </c>
      <c r="AD7" s="103" t="s">
        <v>61</v>
      </c>
      <c r="AE7" s="103" t="s">
        <v>61</v>
      </c>
      <c r="AF7" s="104" t="s">
        <v>61</v>
      </c>
      <c r="AG7" s="83">
        <v>31</v>
      </c>
      <c r="AH7" s="78">
        <v>42.225806451612904</v>
      </c>
      <c r="AI7" s="64">
        <v>57.174417167948668</v>
      </c>
      <c r="AJ7" s="103" t="s">
        <v>61</v>
      </c>
      <c r="AK7" s="103" t="s">
        <v>61</v>
      </c>
      <c r="AL7" s="103" t="s">
        <v>61</v>
      </c>
      <c r="AM7" s="104" t="s">
        <v>61</v>
      </c>
      <c r="AN7" s="78">
        <v>26</v>
      </c>
      <c r="AO7" s="64">
        <f t="shared" si="1"/>
        <v>0.78787878787878785</v>
      </c>
      <c r="AP7" s="64">
        <v>1</v>
      </c>
      <c r="AQ7" s="103" t="s">
        <v>61</v>
      </c>
      <c r="AR7" s="103" t="s">
        <v>61</v>
      </c>
      <c r="AS7" s="103"/>
      <c r="AT7" s="104"/>
      <c r="AU7" s="78">
        <v>6</v>
      </c>
      <c r="AV7" s="64">
        <v>9.0863909226931234</v>
      </c>
      <c r="AW7" s="103" t="s">
        <v>61</v>
      </c>
      <c r="AX7" s="103" t="s">
        <v>61</v>
      </c>
      <c r="AY7" s="103" t="s">
        <v>61</v>
      </c>
      <c r="AZ7" s="104" t="s">
        <v>61</v>
      </c>
      <c r="BA7" s="78">
        <v>0.24242424242424243</v>
      </c>
      <c r="BB7" s="64"/>
      <c r="BC7" s="103" t="s">
        <v>61</v>
      </c>
      <c r="BD7" s="103" t="s">
        <v>61</v>
      </c>
      <c r="BE7" s="103" t="s">
        <v>61</v>
      </c>
      <c r="BF7" s="104" t="s">
        <v>61</v>
      </c>
      <c r="BG7" s="78">
        <v>33</v>
      </c>
      <c r="BH7" s="64">
        <v>9.0909090909090912E-2</v>
      </c>
      <c r="BI7" s="64"/>
      <c r="BJ7" s="103" t="s">
        <v>61</v>
      </c>
      <c r="BK7" s="103" t="s">
        <v>61</v>
      </c>
      <c r="BL7" s="103" t="s">
        <v>61</v>
      </c>
      <c r="BM7" s="104" t="s">
        <v>61</v>
      </c>
      <c r="BN7" s="78">
        <v>0.56860246867492803</v>
      </c>
      <c r="BO7" s="64">
        <v>1.1266216363863619</v>
      </c>
      <c r="BP7" s="103" t="s">
        <v>61</v>
      </c>
      <c r="BQ7" s="103" t="s">
        <v>61</v>
      </c>
      <c r="BR7" s="103" t="s">
        <v>61</v>
      </c>
      <c r="BS7" s="104" t="s">
        <v>61</v>
      </c>
      <c r="BT7" s="78">
        <v>2.6365475997673564</v>
      </c>
      <c r="BU7" s="64">
        <v>2.2323711356695886</v>
      </c>
      <c r="BV7" s="103" t="s">
        <v>61</v>
      </c>
      <c r="BW7" s="103" t="s">
        <v>61</v>
      </c>
      <c r="BX7" s="103" t="s">
        <v>61</v>
      </c>
      <c r="BY7" s="104" t="s">
        <v>61</v>
      </c>
      <c r="BZ7" s="105">
        <v>13</v>
      </c>
      <c r="CA7">
        <v>2.5714285714285716</v>
      </c>
      <c r="CB7">
        <v>1.9023794624226837</v>
      </c>
      <c r="CC7" s="64">
        <f t="shared" si="2"/>
        <v>7.4419079376041308E-2</v>
      </c>
      <c r="CD7" s="64">
        <f t="shared" si="3"/>
        <v>7.4419079376041308E-2</v>
      </c>
      <c r="CE7" s="106">
        <f t="shared" si="4"/>
        <v>0.52925112998736834</v>
      </c>
      <c r="CF7" s="107">
        <f t="shared" si="5"/>
        <v>0.94149774002526332</v>
      </c>
      <c r="CG7" s="64">
        <v>7</v>
      </c>
      <c r="CH7" s="64">
        <v>2.5</v>
      </c>
      <c r="CI7" s="64">
        <v>2.1213203435596424</v>
      </c>
      <c r="CJ7" s="103"/>
      <c r="CK7" s="103"/>
      <c r="CL7" s="103" t="s">
        <v>61</v>
      </c>
      <c r="CM7" s="104" t="s">
        <v>61</v>
      </c>
      <c r="CN7" s="78">
        <v>0.5073055862789162</v>
      </c>
      <c r="CO7" s="64">
        <v>0.26744813302558113</v>
      </c>
      <c r="CP7" s="103" t="s">
        <v>61</v>
      </c>
      <c r="CQ7" s="103" t="s">
        <v>61</v>
      </c>
      <c r="CR7" s="103" t="s">
        <v>61</v>
      </c>
      <c r="CS7" s="104" t="s">
        <v>61</v>
      </c>
      <c r="CT7" s="82"/>
      <c r="CU7" s="81"/>
      <c r="CV7" s="78">
        <v>0.18181818181818182</v>
      </c>
      <c r="CW7" s="64"/>
      <c r="CX7" s="103" t="s">
        <v>61</v>
      </c>
      <c r="CY7" s="103" t="s">
        <v>61</v>
      </c>
      <c r="CZ7" s="103" t="s">
        <v>61</v>
      </c>
      <c r="DA7" s="104" t="s">
        <v>61</v>
      </c>
      <c r="DB7" s="82"/>
      <c r="DC7" s="78">
        <v>31</v>
      </c>
      <c r="DD7" s="64">
        <v>9.6774193548387094E-2</v>
      </c>
      <c r="DE7" s="113">
        <v>0.2</v>
      </c>
      <c r="DF7" s="64">
        <f t="shared" si="6"/>
        <v>1.4368424162141993</v>
      </c>
      <c r="DG7" s="64">
        <f t="shared" si="7"/>
        <v>1.4368424162141993</v>
      </c>
      <c r="DH7" s="106">
        <f t="shared" si="8"/>
        <v>0.92461861248667732</v>
      </c>
      <c r="DI7" s="107">
        <f t="shared" si="8"/>
        <v>0.92461861248667732</v>
      </c>
      <c r="DJ7">
        <v>33</v>
      </c>
      <c r="DK7">
        <v>0.69293802634690804</v>
      </c>
      <c r="DL7">
        <v>0.7326643050205417</v>
      </c>
      <c r="DM7" s="103" t="s">
        <v>61</v>
      </c>
      <c r="DN7" s="103" t="s">
        <v>61</v>
      </c>
      <c r="DO7" s="103" t="s">
        <v>61</v>
      </c>
      <c r="DP7" s="104" t="s">
        <v>61</v>
      </c>
      <c r="DQ7">
        <v>31</v>
      </c>
      <c r="DR7">
        <v>0.57019661698263591</v>
      </c>
      <c r="DS7">
        <v>0.34099120118905168</v>
      </c>
      <c r="DT7" s="103" t="s">
        <v>61</v>
      </c>
      <c r="DU7" s="103" t="s">
        <v>61</v>
      </c>
      <c r="DV7" s="103" t="s">
        <v>61</v>
      </c>
      <c r="DW7" s="104" t="s">
        <v>61</v>
      </c>
      <c r="DX7">
        <v>31</v>
      </c>
      <c r="DY7" s="64">
        <v>0.93939393939393945</v>
      </c>
      <c r="DZ7" s="64"/>
      <c r="EA7" s="103" t="s">
        <v>61</v>
      </c>
      <c r="EB7" s="103" t="s">
        <v>61</v>
      </c>
      <c r="EC7" s="103" t="s">
        <v>61</v>
      </c>
      <c r="ED7" s="104" t="s">
        <v>61</v>
      </c>
    </row>
    <row r="8" spans="1:134" ht="15" customHeight="1" x14ac:dyDescent="0.25">
      <c r="A8" s="64">
        <v>5</v>
      </c>
      <c r="B8" s="64">
        <v>2</v>
      </c>
      <c r="C8" s="64">
        <v>2</v>
      </c>
      <c r="D8" s="64">
        <v>13</v>
      </c>
      <c r="E8" s="64">
        <f t="shared" si="0"/>
        <v>3.25</v>
      </c>
      <c r="F8" s="81">
        <v>42</v>
      </c>
      <c r="G8" s="78">
        <v>0.38095238095238093</v>
      </c>
      <c r="H8" s="64">
        <v>0.85404006738648386</v>
      </c>
      <c r="I8" s="64">
        <f>(G4-G8)/SQRT(H4*H4/$F4+H8*H8/$F8)</f>
        <v>1.6389542547362115</v>
      </c>
      <c r="J8" s="64">
        <f t="shared" ref="J8:J19" si="9">ABS(I8)</f>
        <v>1.6389542547362115</v>
      </c>
      <c r="K8" s="106">
        <f>_xlfn.T.DIST(I8,$F4+$F8-2,TRUE)</f>
        <v>0.94758284835040751</v>
      </c>
      <c r="L8" s="107">
        <f>_xlfn.T.DIST.2T(J8,$F4+$F8-2)</f>
        <v>0.10483430329918494</v>
      </c>
      <c r="M8" s="78">
        <v>0.39796498687793058</v>
      </c>
      <c r="N8" s="64">
        <v>0.30152502078081933</v>
      </c>
      <c r="O8" s="64">
        <f>(M4-M8)/SQRT(N4*N4/$F4+N8*N8/$F8)</f>
        <v>1.0222139443374811</v>
      </c>
      <c r="P8" s="64">
        <f t="shared" ref="P8:P19" si="10">ABS(O8)</f>
        <v>1.0222139443374811</v>
      </c>
      <c r="Q8" s="106">
        <f>_xlfn.T.DIST(O8,$F4+$F8-2,TRUE)</f>
        <v>0.84524314852647431</v>
      </c>
      <c r="R8" s="107">
        <f>_xlfn.T.DIST.2T(P8,$F4+$F8-2)</f>
        <v>0.30951370294705144</v>
      </c>
      <c r="S8" s="78">
        <v>27</v>
      </c>
      <c r="T8" s="64">
        <v>0.37727352861836999</v>
      </c>
      <c r="U8" s="64">
        <v>0.30249723272311674</v>
      </c>
      <c r="V8" s="64">
        <f>(T4-T8)/SQRT(U4*U4/$S4+U8*U8/$S8)</f>
        <v>-0.19360375712866681</v>
      </c>
      <c r="W8" s="64">
        <f t="shared" ref="W8:W19" si="11">ABS(V8)</f>
        <v>0.19360375712866681</v>
      </c>
      <c r="X8" s="106">
        <f>_xlfn.T.DIST(V8,$S4+$S8-2,TRUE)</f>
        <v>0.42364324614585058</v>
      </c>
      <c r="Y8" s="107">
        <f>_xlfn.T.DIST.2T(W8,$S4+$S8-2)</f>
        <v>0.84728649229170117</v>
      </c>
      <c r="Z8" s="78">
        <v>15</v>
      </c>
      <c r="AA8" s="64">
        <v>0.43520961174513967</v>
      </c>
      <c r="AB8" s="64">
        <v>0.30660872905558112</v>
      </c>
      <c r="AC8" s="64">
        <f>(AA4-AA8)/SQRT(AB4*AB4/$Z4+AB8*AB8/$Z8)</f>
        <v>1.4339769762151151</v>
      </c>
      <c r="AD8" s="64">
        <f t="shared" ref="AD8:AD19" si="12">ABS(AC8)</f>
        <v>1.4339769762151151</v>
      </c>
      <c r="AE8" s="106">
        <f>_xlfn.T.DIST(AC8,$Z4+$Z8-2,TRUE)</f>
        <v>0.91989581106001261</v>
      </c>
      <c r="AF8" s="107">
        <f>_xlfn.T.DIST.2T(AD8,$Z4+$Z8-2)</f>
        <v>0.16020837787997474</v>
      </c>
      <c r="AG8" s="83">
        <v>30</v>
      </c>
      <c r="AH8" s="78">
        <v>29</v>
      </c>
      <c r="AI8" s="64">
        <v>24.836013895287152</v>
      </c>
      <c r="AJ8" s="64">
        <f>(AH4-AH8)/SQRT(AI4*AI4/$AG4+AI8*AI8/$AG8)</f>
        <v>-0.28898370938816265</v>
      </c>
      <c r="AK8" s="64">
        <f t="shared" ref="AK8:AK19" si="13">ABS(AJ8)</f>
        <v>0.28898370938816265</v>
      </c>
      <c r="AL8" s="106">
        <f>_xlfn.T.DIST(AJ8,$AG4+$AG8-2,TRUE)</f>
        <v>0.38676392772770374</v>
      </c>
      <c r="AM8" s="107">
        <f>_xlfn.T.DIST.2T(AK8,$AG4+$AG8-2)</f>
        <v>0.77352785545540748</v>
      </c>
      <c r="AN8" s="78">
        <v>31</v>
      </c>
      <c r="AO8" s="64">
        <f t="shared" si="1"/>
        <v>0.73809523809523814</v>
      </c>
      <c r="AP8" s="64">
        <v>1</v>
      </c>
      <c r="AQ8" s="64"/>
      <c r="AR8" s="64"/>
      <c r="AS8" s="106"/>
      <c r="AT8" s="107"/>
      <c r="AU8" s="78">
        <v>4.0952380952380949</v>
      </c>
      <c r="AV8" s="64">
        <v>4.2587615502547207</v>
      </c>
      <c r="AW8" s="64">
        <f>(AU4-AU8)/SQRT(AV4*AV4/$F4+AV8*AV8/$F8)</f>
        <v>-1.084980899038273E-2</v>
      </c>
      <c r="AX8" s="64">
        <f t="shared" ref="AX8:AX19" si="14">ABS(AW8)</f>
        <v>1.084980899038273E-2</v>
      </c>
      <c r="AY8" s="106">
        <f>_xlfn.T.DIST(AW8,$F4+$F8-2,TRUE)</f>
        <v>0.49568405805140658</v>
      </c>
      <c r="AZ8" s="107">
        <f>_xlfn.T.DIST.2T(AX8,$F4+$F8-2)</f>
        <v>0.99136811610281317</v>
      </c>
      <c r="BA8" s="78">
        <v>0</v>
      </c>
      <c r="BB8" s="64">
        <f>(BA4*F4+BA8*F8)/(F8+F4)</f>
        <v>0</v>
      </c>
      <c r="BC8" s="64" t="e">
        <f>(BA4-BA8)/SQRT(BB8*(1-BB8)*((1/$F4)+(1/$F8)))</f>
        <v>#DIV/0!</v>
      </c>
      <c r="BD8" s="64" t="e">
        <f t="shared" ref="BD8:BD19" si="15">ABS(BC8)</f>
        <v>#DIV/0!</v>
      </c>
      <c r="BE8" s="106" t="e">
        <f t="shared" ref="BE8:BF19" si="16">_xlfn.NORM.S.DIST(BC8,TRUE)</f>
        <v>#DIV/0!</v>
      </c>
      <c r="BF8" s="107" t="e">
        <f t="shared" si="16"/>
        <v>#DIV/0!</v>
      </c>
      <c r="BG8" s="78">
        <v>42</v>
      </c>
      <c r="BH8" s="64">
        <v>0.26190476190476192</v>
      </c>
      <c r="BI8" s="64">
        <f>(BH4*BG4+BH8*BG8)/(BG8+BG4)</f>
        <v>0.31111111111111112</v>
      </c>
      <c r="BJ8" s="64">
        <f>(BH4-BH8)/SQRT(BI8*(1-BI8)*((1/$BG4)+(1/$BG8)))</f>
        <v>0.94322233187458993</v>
      </c>
      <c r="BK8" s="64">
        <f t="shared" ref="BK8:BK19" si="17">ABS(BJ8)</f>
        <v>0.94322233187458993</v>
      </c>
      <c r="BL8" s="106">
        <f t="shared" ref="BL8:BM19" si="18">_xlfn.NORM.S.DIST(BJ8,TRUE)</f>
        <v>0.82721640349069991</v>
      </c>
      <c r="BM8" s="107">
        <f t="shared" si="18"/>
        <v>0.82721640349069991</v>
      </c>
      <c r="BN8" s="78">
        <v>0.53630996065335212</v>
      </c>
      <c r="BO8" s="64">
        <v>0.39423723712102787</v>
      </c>
      <c r="BP8" s="64">
        <f>(BN4-BN8)/SQRT(BO4*BO4/$F4+BO8*BO8/$F8)</f>
        <v>2.266658958988863</v>
      </c>
      <c r="BQ8" s="64">
        <f t="shared" ref="BQ8:BQ19" si="19">ABS(BP8)</f>
        <v>2.266658958988863</v>
      </c>
      <c r="BR8" s="106">
        <f>_xlfn.T.DIST(BP8,$F4+$F8-2,TRUE)</f>
        <v>0.98705455652493501</v>
      </c>
      <c r="BS8" s="107">
        <f>_xlfn.T.DIST.2T(BQ8,$F4+$F8-2)</f>
        <v>2.5890886950130056E-2</v>
      </c>
      <c r="BT8" s="78">
        <v>2.1474474768365717</v>
      </c>
      <c r="BU8" s="64">
        <v>1.7956909801277814</v>
      </c>
      <c r="BV8" s="64">
        <f>(BT4-BT8)/SQRT(BU4*BU4/$F4+BU8*BU8/$F8)</f>
        <v>-1.0441477656798834</v>
      </c>
      <c r="BW8" s="64">
        <f t="shared" ref="BW8:BW19" si="20">ABS(BV8)</f>
        <v>1.0441477656798834</v>
      </c>
      <c r="BX8" s="106">
        <f>_xlfn.T.DIST(BV8,$F4+$F8-2,TRUE)</f>
        <v>0.14965482120055468</v>
      </c>
      <c r="BY8" s="107">
        <f>_xlfn.T.DIST.2T(BW8,$F4+$F8-2)</f>
        <v>0.29930964240110935</v>
      </c>
      <c r="BZ8" s="78">
        <v>19</v>
      </c>
      <c r="CA8" s="64">
        <v>1.9090909090909092</v>
      </c>
      <c r="CB8" s="64">
        <v>0.94387980744853883</v>
      </c>
      <c r="CC8" s="64">
        <f>(CA8-CH8)/SQRT(CB8*CB8/BZ8+CI8*CI8/CG8)</f>
        <v>-0.72318974794842639</v>
      </c>
      <c r="CD8" s="64">
        <f t="shared" ref="CD8" si="21">ABS(CC8)</f>
        <v>0.72318974794842639</v>
      </c>
      <c r="CE8" s="106">
        <f>_xlfn.T.DIST(CC8,BZ8+CG8-2,TRUE)</f>
        <v>0.23778082994721456</v>
      </c>
      <c r="CF8" s="107">
        <f>_xlfn.T.DIST.2T(CD8,CG8+$BZ8-2)</f>
        <v>0.47556165989442911</v>
      </c>
      <c r="CG8" s="64">
        <v>11</v>
      </c>
      <c r="CH8" s="64">
        <v>2.25</v>
      </c>
      <c r="CI8" s="64">
        <v>1.3887301496588271</v>
      </c>
      <c r="CJ8" s="64"/>
      <c r="CK8" s="64"/>
      <c r="CL8" s="106">
        <f>_xlfn.T.DIST(CJ8,$CG4+$CG8-2,TRUE)</f>
        <v>0.5</v>
      </c>
      <c r="CM8" s="107">
        <f>_xlfn.T.DIST.2T(CK8,$CG4+$CG8-2)</f>
        <v>1</v>
      </c>
      <c r="CN8" s="78">
        <v>0.43863000197021129</v>
      </c>
      <c r="CO8" s="64">
        <v>0.3170896657393461</v>
      </c>
      <c r="CP8" s="64">
        <f>(CN4-CN8)/SQRT(CO4*CO4/$F4+CO8*CO8/$F8)</f>
        <v>-0.58494453927161949</v>
      </c>
      <c r="CQ8" s="64">
        <f t="shared" ref="CQ8:CQ19" si="22">ABS(CP8)</f>
        <v>0.58494453927161949</v>
      </c>
      <c r="CR8" s="106">
        <f>_xlfn.T.DIST(CP8,$F4+$F8-2,TRUE)</f>
        <v>0.28004952021049812</v>
      </c>
      <c r="CS8" s="107">
        <f>_xlfn.T.DIST.2T(CQ8,$F4+$F8-2)</f>
        <v>0.56009904042099623</v>
      </c>
      <c r="CT8" s="82"/>
      <c r="CU8" s="81"/>
      <c r="CV8" s="78">
        <v>0.61904761904761907</v>
      </c>
      <c r="CW8" s="64">
        <f>(CV4*F4+CV8*F8)/(F8+F4)</f>
        <v>0.5730337078651685</v>
      </c>
      <c r="CX8" s="64">
        <f>(CV4-CV8)/SQRT(CW8*(1-CW8)*((1/$F4)+(1/$F8)))</f>
        <v>-0.82960811147379232</v>
      </c>
      <c r="CY8" s="64">
        <f t="shared" ref="CY8:CY19" si="23">ABS(CX8)</f>
        <v>0.82960811147379232</v>
      </c>
      <c r="CZ8" s="106">
        <f t="shared" ref="CZ8:DA19" si="24">_xlfn.NORM.S.DIST(CX8,TRUE)</f>
        <v>0.20338019456845893</v>
      </c>
      <c r="DA8" s="107">
        <f t="shared" si="24"/>
        <v>0.79661980543154109</v>
      </c>
      <c r="DB8" s="82"/>
      <c r="DC8" s="78">
        <v>30</v>
      </c>
      <c r="DD8" s="64">
        <v>0.36666666666666664</v>
      </c>
      <c r="DE8" s="113">
        <v>0.5</v>
      </c>
      <c r="DF8" s="64">
        <f>(DE8-DD8)/SQRT(DE8*(1-DE8)/$DC8)</f>
        <v>1.4605934866804433</v>
      </c>
      <c r="DG8" s="64">
        <f t="shared" si="7"/>
        <v>1.4605934866804433</v>
      </c>
      <c r="DH8" s="106">
        <f t="shared" si="8"/>
        <v>0.92793648259199246</v>
      </c>
      <c r="DI8" s="107">
        <f t="shared" si="8"/>
        <v>0.92793648259199246</v>
      </c>
      <c r="DJ8">
        <v>42</v>
      </c>
      <c r="DK8">
        <v>0.24903133802871108</v>
      </c>
      <c r="DL8">
        <v>0.23384183532046288</v>
      </c>
      <c r="DM8" s="64">
        <f>(DK4-DK8)/SQRT(DL4*DL4/$DJ4+DL8*DL8/$DJ8)</f>
        <v>-7.0700561746093585E-2</v>
      </c>
      <c r="DN8" s="64">
        <f t="shared" ref="DN8:DN19" si="25">ABS(DM8)</f>
        <v>7.0700561746093585E-2</v>
      </c>
      <c r="DO8" s="106">
        <f>_xlfn.T.DIST(DM8,$DJ4+$DJ8-2,TRUE)</f>
        <v>0.47189917000771364</v>
      </c>
      <c r="DP8" s="107">
        <f>_xlfn.T.DIST.2T(DN8,$DJ4+$DJ8-2)</f>
        <v>0.94379834001542728</v>
      </c>
      <c r="DQ8">
        <v>30</v>
      </c>
      <c r="DR8">
        <v>0.7461053165872773</v>
      </c>
      <c r="DS8">
        <v>0.27497185956116632</v>
      </c>
      <c r="DT8" s="64">
        <f>(DR4-DR8)/SQRT(DS4*DS4/$DQ4+DS8*DS8/$DQ8)</f>
        <v>9.2393770283866278E-2</v>
      </c>
      <c r="DU8" s="64">
        <f t="shared" ref="DU8:DU19" si="26">ABS(DT8)</f>
        <v>9.2393770283866278E-2</v>
      </c>
      <c r="DV8" s="106">
        <f>_xlfn.T.DIST(DT8,$DQ4+$DQ8-2,TRUE)</f>
        <v>0.53666310091847458</v>
      </c>
      <c r="DW8" s="107">
        <f>_xlfn.T.DIST.2T(DU8,$DQ4+$DQ8-2)</f>
        <v>0.92667379816305084</v>
      </c>
      <c r="DX8">
        <v>30</v>
      </c>
      <c r="DY8" s="64">
        <v>0.7142857142857143</v>
      </c>
      <c r="DZ8" s="64">
        <f>(DY4*DX4+DY8*DX8)/(DX8+DX4)</f>
        <v>0.74551350390902638</v>
      </c>
      <c r="EA8" s="64">
        <f>(DY4-DY8)/SQRT(DZ8*(1-DZ8)*((1/$DX4)+(1/$DX8)))</f>
        <v>0.52841882775091065</v>
      </c>
      <c r="EB8" s="64">
        <f t="shared" ref="EB8:EB19" si="27">ABS(EA8)</f>
        <v>0.52841882775091065</v>
      </c>
      <c r="EC8" s="106">
        <f t="shared" ref="EC8:EC19" si="28">_xlfn.NORM.S.DIST(EA8,TRUE)</f>
        <v>0.70139566371179229</v>
      </c>
      <c r="ED8" s="107">
        <f t="shared" ref="ED8:ED19" si="29">_xlfn.NORM.S.DIST(EB8,TRUE)</f>
        <v>0.70139566371179229</v>
      </c>
    </row>
    <row r="9" spans="1:134" x14ac:dyDescent="0.25">
      <c r="A9" s="64">
        <v>6</v>
      </c>
      <c r="B9" s="64">
        <v>6</v>
      </c>
      <c r="C9" s="64">
        <v>3</v>
      </c>
      <c r="D9" s="64">
        <v>35</v>
      </c>
      <c r="E9" s="64">
        <f t="shared" si="0"/>
        <v>3.8888888888888888</v>
      </c>
      <c r="F9" s="81">
        <v>34</v>
      </c>
      <c r="G9" s="78">
        <v>1.0294117647058822</v>
      </c>
      <c r="H9" s="64">
        <v>2.0668420372950913</v>
      </c>
      <c r="I9" s="64">
        <f>(G5-G9)/SQRT(H5*H5/$F5+H9*H9/$F9)</f>
        <v>0.97459928205647528</v>
      </c>
      <c r="J9" s="64">
        <f t="shared" si="9"/>
        <v>0.97459928205647528</v>
      </c>
      <c r="K9" s="106">
        <f>_xlfn.T.DIST(I9,$F5+$F9-2,TRUE)</f>
        <v>0.83339329422380692</v>
      </c>
      <c r="L9" s="107">
        <f>_xlfn.T.DIST.2T(J9,$F5+$F9-2)</f>
        <v>0.33321341155238626</v>
      </c>
      <c r="M9" s="78">
        <v>0.37408088235294112</v>
      </c>
      <c r="N9" s="64">
        <v>0.41352101772117594</v>
      </c>
      <c r="O9" s="64">
        <f>(M5-M9)/SQRT(N5*N5/$F5+N9*N9/$F9)</f>
        <v>0.2941521044798292</v>
      </c>
      <c r="P9" s="64">
        <f t="shared" si="10"/>
        <v>0.2941521044798292</v>
      </c>
      <c r="Q9" s="106">
        <f>_xlfn.T.DIST(O9,$F5+$F9-2,TRUE)</f>
        <v>0.61523114201403573</v>
      </c>
      <c r="R9" s="107">
        <f>_xlfn.T.DIST.2T(P9,$F5+$F9-2)</f>
        <v>0.76953771597192855</v>
      </c>
      <c r="S9" s="78">
        <v>18</v>
      </c>
      <c r="T9" s="64">
        <v>0.44022817460317465</v>
      </c>
      <c r="U9" s="64">
        <v>0.46305220273508729</v>
      </c>
      <c r="V9" s="64">
        <f>(T5-T9)/SQRT(U5*U5/$S5+U9*U9/$S9)</f>
        <v>-0.71610897017215314</v>
      </c>
      <c r="W9" s="64">
        <f t="shared" si="11"/>
        <v>0.71610897017215314</v>
      </c>
      <c r="X9" s="106">
        <f>_xlfn.T.DIST(V9,$S5+$S9-2,TRUE)</f>
        <v>0.23920983295641118</v>
      </c>
      <c r="Y9" s="107">
        <f>_xlfn.T.DIST.2T(W9,$S5+$S9-2)</f>
        <v>0.47841966591282237</v>
      </c>
      <c r="Z9" s="78">
        <v>16</v>
      </c>
      <c r="AA9" s="64">
        <v>0.29966517857142855</v>
      </c>
      <c r="AB9" s="64">
        <v>0.34933570568703276</v>
      </c>
      <c r="AC9" s="64">
        <f>(AA5-AA9)/SQRT(AB5*AB5/$Z5+AB9*AB9/$Z9)</f>
        <v>1.3581100510154318</v>
      </c>
      <c r="AD9" s="64">
        <f t="shared" si="12"/>
        <v>1.3581100510154318</v>
      </c>
      <c r="AE9" s="106">
        <f>_xlfn.T.DIST(AC9,$Z5+$Z9-2,TRUE)</f>
        <v>0.90754911016193751</v>
      </c>
      <c r="AF9" s="107">
        <f>_xlfn.T.DIST.2T(AD9,$Z5+$Z9-2)</f>
        <v>0.18490177967612495</v>
      </c>
      <c r="AG9" s="83">
        <v>30</v>
      </c>
      <c r="AH9" s="78">
        <v>27.266666666666666</v>
      </c>
      <c r="AI9" s="64">
        <v>35.801110879830041</v>
      </c>
      <c r="AJ9" s="64">
        <f>(AH5-AH9)/SQRT(AI5*AI5/$AG5+AI9*AI9/$AG9)</f>
        <v>1.4395349696276134</v>
      </c>
      <c r="AK9" s="64">
        <f t="shared" si="13"/>
        <v>1.4395349696276134</v>
      </c>
      <c r="AL9" s="106">
        <f>_xlfn.T.DIST(AJ9,$AG5+$AG9-2,TRUE)</f>
        <v>0.92244436410073094</v>
      </c>
      <c r="AM9" s="107">
        <f>_xlfn.T.DIST.2T(AK9,$AG5+$AG9-2)</f>
        <v>0.15511127179853806</v>
      </c>
      <c r="AN9" s="78">
        <v>23</v>
      </c>
      <c r="AO9" s="64">
        <f t="shared" si="1"/>
        <v>0.67647058823529416</v>
      </c>
      <c r="AP9" s="64">
        <v>1</v>
      </c>
      <c r="AQ9" s="64"/>
      <c r="AR9" s="64"/>
      <c r="AS9" s="106"/>
      <c r="AT9" s="107"/>
      <c r="AU9" s="78">
        <v>4.2941176470588234</v>
      </c>
      <c r="AV9" s="64">
        <v>5.2195983345099011</v>
      </c>
      <c r="AW9" s="64">
        <f>(AU5-AU9)/SQRT(AV5*AV5/$F5+AV9*AV9/$F9)</f>
        <v>0.73727449957325564</v>
      </c>
      <c r="AX9" s="64">
        <f t="shared" si="14"/>
        <v>0.73727449957325564</v>
      </c>
      <c r="AY9" s="106">
        <f>_xlfn.T.DIST(AW9,$F5+$F9-2,TRUE)</f>
        <v>0.76825406773505467</v>
      </c>
      <c r="AZ9" s="107">
        <f>_xlfn.T.DIST.2T(AX9,$F5+$F9-2)</f>
        <v>0.46349186452989066</v>
      </c>
      <c r="BA9" s="78">
        <v>5.8823529411764705E-2</v>
      </c>
      <c r="BB9" s="64">
        <f>(BA5*F5+BA9*F9)/(F9+F5)</f>
        <v>4.2857142857142858E-2</v>
      </c>
      <c r="BC9" s="64">
        <f>(BA5-BA9)/SQRT(BB9*(1-BB9)*((1/$F5)+(1/$F9)))</f>
        <v>-0.64097911479548697</v>
      </c>
      <c r="BD9" s="64">
        <f t="shared" si="15"/>
        <v>0.64097911479548697</v>
      </c>
      <c r="BE9" s="106">
        <f t="shared" si="16"/>
        <v>0.26076812617098766</v>
      </c>
      <c r="BF9" s="107">
        <f t="shared" si="16"/>
        <v>0.73923187382901234</v>
      </c>
      <c r="BG9" s="78">
        <v>34</v>
      </c>
      <c r="BH9" s="64">
        <v>0.29411764705882354</v>
      </c>
      <c r="BI9" s="64">
        <f>(BH5*BG5+BH9*BG9)/(BG9+BG5)</f>
        <v>0.27142857142857141</v>
      </c>
      <c r="BJ9" s="64">
        <f>(BH5-BH9)/SQRT(BI9*(1-BI9)*((1/$BG5)+(1/$BG9)))</f>
        <v>-0.41484912880731828</v>
      </c>
      <c r="BK9" s="64">
        <f t="shared" si="17"/>
        <v>0.41484912880731828</v>
      </c>
      <c r="BL9" s="106">
        <f t="shared" si="18"/>
        <v>0.33912617606280993</v>
      </c>
      <c r="BM9" s="107">
        <f t="shared" si="18"/>
        <v>0.66087382393719007</v>
      </c>
      <c r="BN9" s="78">
        <v>0.54768115170655352</v>
      </c>
      <c r="BO9" s="64">
        <v>0.75223356226679305</v>
      </c>
      <c r="BP9" s="64">
        <f>(BN5-BN9)/SQRT(BO5*BO5/$F5+BO9*BO9/$F9)</f>
        <v>0.26326905174800119</v>
      </c>
      <c r="BQ9" s="64">
        <f t="shared" si="19"/>
        <v>0.26326905174800119</v>
      </c>
      <c r="BR9" s="106">
        <f>_xlfn.T.DIST(BP9,$F5+$F9-2,TRUE)</f>
        <v>0.60343034327664347</v>
      </c>
      <c r="BS9" s="107">
        <f>_xlfn.T.DIST.2T(BQ9,$F5+$F9-2)</f>
        <v>0.79313931344671296</v>
      </c>
      <c r="BT9" s="78">
        <v>2.7461060802121753</v>
      </c>
      <c r="BU9" s="64">
        <v>3.1293777195498556</v>
      </c>
      <c r="BV9" s="64">
        <f>(BT5-BT9)/SQRT(BU5*BU5/$F5+BU9*BU9/$F9)</f>
        <v>-0.78490086384443303</v>
      </c>
      <c r="BW9" s="64">
        <f t="shared" si="20"/>
        <v>0.78490086384443303</v>
      </c>
      <c r="BX9" s="106">
        <f>_xlfn.T.DIST(BV9,$F5+$F9-2,TRUE)</f>
        <v>0.21761887727277779</v>
      </c>
      <c r="BY9" s="107">
        <f>_xlfn.T.DIST.2T(BW9,$F5+$F9-2)</f>
        <v>0.43523775454555558</v>
      </c>
      <c r="BZ9" s="78">
        <v>7</v>
      </c>
      <c r="CA9" s="64">
        <v>4</v>
      </c>
      <c r="CB9" s="64">
        <v>0</v>
      </c>
      <c r="CC9" s="64">
        <f t="shared" ref="CC9:CC19" si="30">(CA9-CH9)/SQRT(CB9*CB9/BZ9+CI9*CI9/CG9)</f>
        <v>7.9455763735581835</v>
      </c>
      <c r="CD9" s="64">
        <f t="shared" ref="CD9:CD19" si="31">ABS(CC9)</f>
        <v>7.9455763735581835</v>
      </c>
      <c r="CE9" s="106">
        <f t="shared" ref="CE9:CE19" si="32">_xlfn.T.DIST(CC9,BZ9+CG9-2,TRUE)</f>
        <v>0.99999986497159499</v>
      </c>
      <c r="CF9" s="107">
        <f t="shared" ref="CF9:CF19" si="33">_xlfn.T.DIST.2T(CD9,CG9+$BZ9-2)</f>
        <v>2.7005681009821293E-7</v>
      </c>
      <c r="CG9" s="64">
        <v>13</v>
      </c>
      <c r="CH9" s="64">
        <v>1.8333333333333333</v>
      </c>
      <c r="CI9" s="64">
        <v>0.9831920802501749</v>
      </c>
      <c r="CJ9" s="64"/>
      <c r="CK9" s="64"/>
      <c r="CL9" s="106">
        <f>_xlfn.T.DIST(CJ9,$CG5+$CG9-2,TRUE)</f>
        <v>0.5</v>
      </c>
      <c r="CM9" s="107">
        <f>_xlfn.T.DIST.2T(CK9,$CG5+$CG9-2)</f>
        <v>1</v>
      </c>
      <c r="CN9" s="78">
        <v>0.54844964217634362</v>
      </c>
      <c r="CO9" s="64">
        <v>0.29240824262350174</v>
      </c>
      <c r="CP9" s="64">
        <f>(CN5-CN9)/SQRT(CO5*CO5/$F5+CO9*CO9/$F9)</f>
        <v>-0.84391858846730261</v>
      </c>
      <c r="CQ9" s="64">
        <f t="shared" si="22"/>
        <v>0.84391858846730261</v>
      </c>
      <c r="CR9" s="106">
        <f>_xlfn.T.DIST(CP9,$F5+$F9-2,TRUE)</f>
        <v>0.2008370075420024</v>
      </c>
      <c r="CS9" s="107">
        <f>_xlfn.T.DIST.2T(CQ9,$F5+$F9-2)</f>
        <v>0.4016740150840048</v>
      </c>
      <c r="CT9" s="82"/>
      <c r="CU9" s="81"/>
      <c r="CV9" s="78">
        <v>0.38235294117647056</v>
      </c>
      <c r="CW9" s="64">
        <f>(CV5*F5+CV9*F9)/(F9+F5)</f>
        <v>0.41428571428571431</v>
      </c>
      <c r="CX9" s="64">
        <f>(CV5-CV9)/SQRT(CW9*(1-CW9)*((1/$F5)+(1/$F9)))</f>
        <v>0.52708538717230735</v>
      </c>
      <c r="CY9" s="64">
        <f t="shared" si="23"/>
        <v>0.52708538717230735</v>
      </c>
      <c r="CZ9" s="106">
        <f t="shared" si="24"/>
        <v>0.70093285304102337</v>
      </c>
      <c r="DA9" s="107">
        <f t="shared" si="24"/>
        <v>0.70093285304102337</v>
      </c>
      <c r="DB9" s="82"/>
      <c r="DC9" s="78">
        <v>30</v>
      </c>
      <c r="DD9" s="64">
        <v>0.33333333333333331</v>
      </c>
      <c r="DE9" s="113">
        <f>1/3</f>
        <v>0.33333333333333331</v>
      </c>
      <c r="DF9" s="64">
        <f t="shared" ref="DF9:DF19" si="34">(DE9-DD9)/SQRT(DE9*(1-DE9)/$DC9)</f>
        <v>0</v>
      </c>
      <c r="DG9" s="64">
        <f t="shared" si="7"/>
        <v>0</v>
      </c>
      <c r="DH9" s="106">
        <f t="shared" si="8"/>
        <v>0.5</v>
      </c>
      <c r="DI9" s="107">
        <f t="shared" si="8"/>
        <v>0.5</v>
      </c>
      <c r="DJ9">
        <v>34</v>
      </c>
      <c r="DK9">
        <v>0.59473197315509885</v>
      </c>
      <c r="DL9">
        <v>0.76742950615086702</v>
      </c>
      <c r="DM9" s="64">
        <f>(DK5-DK9)/SQRT(DL5*DL5/$DJ5+DL9*DL9/$DJ9)</f>
        <v>-0.78785168078230794</v>
      </c>
      <c r="DN9" s="64">
        <f t="shared" si="25"/>
        <v>0.78785168078230794</v>
      </c>
      <c r="DO9" s="106">
        <f>_xlfn.T.DIST(DM9,$DJ5+$DJ9-2,TRUE)</f>
        <v>0.21676062375876265</v>
      </c>
      <c r="DP9" s="107">
        <f>_xlfn.T.DIST.2T(DN9,$DJ5+$DJ9-2)</f>
        <v>0.4335212475175253</v>
      </c>
      <c r="DQ9">
        <v>30</v>
      </c>
      <c r="DR9">
        <v>0.71930721121563368</v>
      </c>
      <c r="DS9">
        <v>0.1988977223893354</v>
      </c>
      <c r="DT9" s="64">
        <f>(DR5-DR9)/SQRT(DS5*DS5/$DQ5+DS9*DS9/$DQ9)</f>
        <v>-0.36633238945358271</v>
      </c>
      <c r="DU9" s="64">
        <f t="shared" si="26"/>
        <v>0.36633238945358271</v>
      </c>
      <c r="DV9" s="106">
        <f>_xlfn.T.DIST(DT9,$DQ5+$DQ9-2,TRUE)</f>
        <v>0.35769230703117572</v>
      </c>
      <c r="DW9" s="107">
        <f>_xlfn.T.DIST.2T(DU9,$DQ5+$DQ9-2)</f>
        <v>0.71538461406235143</v>
      </c>
      <c r="DX9">
        <v>30</v>
      </c>
      <c r="DY9" s="64">
        <v>0.88235294117647056</v>
      </c>
      <c r="DZ9" s="64">
        <f>(DY5*DX5+DY9*DX9)/(DX9+DX5)</f>
        <v>0.90032679738562094</v>
      </c>
      <c r="EA9" s="64">
        <f>(DY5-DY9)/SQRT(DZ9*(1-DZ9)*((1/$DX5)+(1/$DX9)))</f>
        <v>0.45407323173344927</v>
      </c>
      <c r="EB9" s="64">
        <f t="shared" si="27"/>
        <v>0.45407323173344927</v>
      </c>
      <c r="EC9" s="106">
        <f t="shared" si="28"/>
        <v>0.67511194048740375</v>
      </c>
      <c r="ED9" s="107">
        <f t="shared" si="29"/>
        <v>0.67511194048740375</v>
      </c>
    </row>
    <row r="10" spans="1:134" x14ac:dyDescent="0.25">
      <c r="A10" s="64">
        <v>7</v>
      </c>
      <c r="B10" s="64">
        <v>10</v>
      </c>
      <c r="C10" s="64">
        <v>4</v>
      </c>
      <c r="D10" s="64">
        <v>54</v>
      </c>
      <c r="E10" s="64">
        <f t="shared" si="0"/>
        <v>3.375</v>
      </c>
      <c r="F10" s="81">
        <v>33</v>
      </c>
      <c r="G10" s="78">
        <v>1.0909090909090908</v>
      </c>
      <c r="H10" s="64">
        <v>3.5299047115647859</v>
      </c>
      <c r="I10" s="64">
        <f>(G6-G10)/SQRT(H6*H6/$F6+H10*H10/$F10)</f>
        <v>0.36109201370465188</v>
      </c>
      <c r="J10" s="64">
        <f t="shared" si="9"/>
        <v>0.36109201370465188</v>
      </c>
      <c r="K10" s="106">
        <f>_xlfn.T.DIST(I10,$F6+$F10-2,TRUE)</f>
        <v>0.64039916938275321</v>
      </c>
      <c r="L10" s="107">
        <f>_xlfn.T.DIST.2T(J10,$F6+$F10-2)</f>
        <v>0.71920166123449358</v>
      </c>
      <c r="M10" s="78">
        <v>0.37333333333333329</v>
      </c>
      <c r="N10" s="64">
        <v>0.12832251036613435</v>
      </c>
      <c r="O10" s="64">
        <f>(M6-M10)/SQRT(N6*N6/$F6+N10*N10/$F10)</f>
        <v>7.6208817791643554E-2</v>
      </c>
      <c r="P10" s="64">
        <f t="shared" si="10"/>
        <v>7.6208817791643554E-2</v>
      </c>
      <c r="Q10" s="106">
        <f>_xlfn.T.DIST(O10,$F6+$F10-2,TRUE)</f>
        <v>0.53025647455898783</v>
      </c>
      <c r="R10" s="107">
        <f>_xlfn.T.DIST.2T(P10,$F6+$F10-2)</f>
        <v>0.93948705088202433</v>
      </c>
      <c r="S10" s="78">
        <v>16</v>
      </c>
      <c r="T10" s="64">
        <v>0.33708333333333329</v>
      </c>
      <c r="U10" s="64">
        <v>0.17166666666666658</v>
      </c>
      <c r="V10" s="64">
        <f>(T6-T10)/SQRT(U6*U6/$S6+U10*U10/$S10)</f>
        <v>-0.67142338753668629</v>
      </c>
      <c r="W10" s="64">
        <f t="shared" si="11"/>
        <v>0.67142338753668629</v>
      </c>
      <c r="X10" s="106">
        <f>_xlfn.T.DIST(V10,$S6+$S10-2,TRUE)</f>
        <v>0.25372641710468652</v>
      </c>
      <c r="Y10" s="107">
        <f>_xlfn.T.DIST.2T(W10,$S6+$S10-2)</f>
        <v>0.50745283420937304</v>
      </c>
      <c r="Z10" s="78">
        <v>17</v>
      </c>
      <c r="AA10" s="64">
        <v>0.40745098039215683</v>
      </c>
      <c r="AB10" s="64">
        <v>5.2487159961120071E-2</v>
      </c>
      <c r="AC10" s="64">
        <f>(AA6-AA10)/SQRT(AB6*AB6/$Z6+AB10*AB10/$Z10)</f>
        <v>1.6751753439634787</v>
      </c>
      <c r="AD10" s="64">
        <f t="shared" si="12"/>
        <v>1.6751753439634787</v>
      </c>
      <c r="AE10" s="106">
        <f>_xlfn.T.DIST(AC10,$Z6+$Z10-2,TRUE)</f>
        <v>0.94859336269767525</v>
      </c>
      <c r="AF10" s="107">
        <f>_xlfn.T.DIST.2T(AD10,$Z6+$Z10-2)</f>
        <v>0.10281327460464941</v>
      </c>
      <c r="AG10" s="83">
        <v>30</v>
      </c>
      <c r="AH10" s="78">
        <v>34.233333333333334</v>
      </c>
      <c r="AI10" s="64">
        <v>59.428707409532443</v>
      </c>
      <c r="AJ10" s="64">
        <f>(AH6-AH10)/SQRT(AI6*AI6/$AG6+AI10*AI10/$AG10)</f>
        <v>-0.32784197982848845</v>
      </c>
      <c r="AK10" s="64">
        <f t="shared" si="13"/>
        <v>0.32784197982848845</v>
      </c>
      <c r="AL10" s="106">
        <f>_xlfn.T.DIST(AJ10,$AG6+$AG10-2,TRUE)</f>
        <v>0.37210583547581005</v>
      </c>
      <c r="AM10" s="107">
        <f>_xlfn.T.DIST.2T(AK10,$AG6+$AG10-2)</f>
        <v>0.74421167095162011</v>
      </c>
      <c r="AN10" s="78">
        <v>23</v>
      </c>
      <c r="AO10" s="64">
        <f t="shared" si="1"/>
        <v>0.69696969696969702</v>
      </c>
      <c r="AP10" s="64">
        <v>1</v>
      </c>
      <c r="AQ10" s="64"/>
      <c r="AR10" s="64"/>
      <c r="AS10" s="106"/>
      <c r="AT10" s="107"/>
      <c r="AU10" s="78">
        <v>4.3030303030303028</v>
      </c>
      <c r="AV10" s="64">
        <v>7.1084669957947355</v>
      </c>
      <c r="AW10" s="64">
        <f>(AU6-AU10)/SQRT(AV6*AV6/$F6+AV10*AV10/$F10)</f>
        <v>3.1766384213454693E-2</v>
      </c>
      <c r="AX10" s="64">
        <f t="shared" si="14"/>
        <v>3.1766384213454693E-2</v>
      </c>
      <c r="AY10" s="106">
        <f>_xlfn.T.DIST(AW10,$F6+$F10-2,TRUE)</f>
        <v>0.51262215162996683</v>
      </c>
      <c r="AZ10" s="107">
        <f>_xlfn.T.DIST.2T(AX10,$F6+$F10-2)</f>
        <v>0.97475569674006635</v>
      </c>
      <c r="BA10" s="78">
        <v>0.21212121212121213</v>
      </c>
      <c r="BB10" s="64">
        <f>(BA6*F6+BA10*F10)/(F10+F6)</f>
        <v>0.17910447761194029</v>
      </c>
      <c r="BC10" s="64">
        <f>(BA6-BA10)/SQRT(BB10*(1-BB10)*((1/$F6)+(1/$F10)))</f>
        <v>-0.69437146486293799</v>
      </c>
      <c r="BD10" s="64">
        <f t="shared" si="15"/>
        <v>0.69437146486293799</v>
      </c>
      <c r="BE10" s="106">
        <f t="shared" si="16"/>
        <v>0.2437246420192114</v>
      </c>
      <c r="BF10" s="107">
        <f t="shared" si="16"/>
        <v>0.7562753579807886</v>
      </c>
      <c r="BG10" s="78">
        <v>33</v>
      </c>
      <c r="BH10" s="64">
        <v>3.0303030303030304E-2</v>
      </c>
      <c r="BI10" s="64">
        <f>(BH6*BG6+BH10*BG10)/(BG10+BG6)</f>
        <v>4.4776119402985072E-2</v>
      </c>
      <c r="BJ10" s="64">
        <f>(BH6-BH10)/SQRT(BI10*(1-BI10)*((1/$BG6)+(1/$BG10)))</f>
        <v>0.56433935421358017</v>
      </c>
      <c r="BK10" s="64">
        <f t="shared" si="17"/>
        <v>0.56433935421358017</v>
      </c>
      <c r="BL10" s="106">
        <f t="shared" si="18"/>
        <v>0.71373839832116892</v>
      </c>
      <c r="BM10" s="107">
        <f t="shared" si="18"/>
        <v>0.71373839832116892</v>
      </c>
      <c r="BN10" s="78">
        <v>0.30601652513069078</v>
      </c>
      <c r="BO10" s="64">
        <v>0.1799767430176859</v>
      </c>
      <c r="BP10" s="64">
        <f>(BN6-BN10)/SQRT(BO6*BO6/$F6+BO10*BO10/$F10)</f>
        <v>1.6222862133486262</v>
      </c>
      <c r="BQ10" s="64">
        <f t="shared" si="19"/>
        <v>1.6222862133486262</v>
      </c>
      <c r="BR10" s="106">
        <f>_xlfn.T.DIST(BP10,$F6+$F10-2,TRUE)</f>
        <v>0.94520851021679886</v>
      </c>
      <c r="BS10" s="107">
        <f>_xlfn.T.DIST.2T(BQ10,$F6+$F10-2)</f>
        <v>0.10958297956640238</v>
      </c>
      <c r="BT10" s="78">
        <v>2.1609147627962102</v>
      </c>
      <c r="BU10" s="64">
        <v>2.5502733441039735</v>
      </c>
      <c r="BV10" s="64">
        <f>(BT6-BT10)/SQRT(BU6*BU6/$F6+BU10*BU10/$F10)</f>
        <v>0.56382450128565542</v>
      </c>
      <c r="BW10" s="64">
        <f t="shared" si="20"/>
        <v>0.56382450128565542</v>
      </c>
      <c r="BX10" s="106">
        <f>_xlfn.T.DIST(BV10,$F6+$F10-2,TRUE)</f>
        <v>0.7125931051778438</v>
      </c>
      <c r="BY10" s="107">
        <f>_xlfn.T.DIST.2T(BW10,$F6+$F10-2)</f>
        <v>0.57481378964431251</v>
      </c>
      <c r="BZ10" s="78">
        <v>10</v>
      </c>
      <c r="CA10" s="64">
        <v>2</v>
      </c>
      <c r="CB10" s="64">
        <v>1.7320508075688772</v>
      </c>
      <c r="CC10" s="64">
        <f t="shared" si="30"/>
        <v>-1.5882782304200602</v>
      </c>
      <c r="CD10" s="64">
        <f t="shared" si="31"/>
        <v>1.5882782304200602</v>
      </c>
      <c r="CE10" s="106">
        <f t="shared" si="32"/>
        <v>6.3953799934219083E-2</v>
      </c>
      <c r="CF10" s="107">
        <f t="shared" si="33"/>
        <v>0.12790759986843817</v>
      </c>
      <c r="CG10" s="64">
        <v>12</v>
      </c>
      <c r="CH10" s="64">
        <v>4.4000000000000004</v>
      </c>
      <c r="CI10" s="64">
        <v>4.8785243670601872</v>
      </c>
      <c r="CJ10" s="64"/>
      <c r="CK10" s="64"/>
      <c r="CL10" s="106">
        <f>_xlfn.T.DIST(CJ10,$CG6+$CG10-2,TRUE)</f>
        <v>0.5</v>
      </c>
      <c r="CM10" s="107">
        <f>_xlfn.T.DIST.2T(CK10,$CG6+$CG10-2)</f>
        <v>1</v>
      </c>
      <c r="CN10" s="78">
        <v>0.61664054112565836</v>
      </c>
      <c r="CO10" s="64">
        <v>0.22613797621827053</v>
      </c>
      <c r="CP10" s="64">
        <f>(CN6-CN10)/SQRT(CO6*CO6/$F6+CO10*CO10/$F10)</f>
        <v>-3.9985544790422871</v>
      </c>
      <c r="CQ10" s="64">
        <f t="shared" si="22"/>
        <v>3.9985544790422871</v>
      </c>
      <c r="CR10" s="106">
        <f>_xlfn.T.DIST(CP10,$F6+$F10-2,TRUE)</f>
        <v>8.2745177213510191E-5</v>
      </c>
      <c r="CS10" s="107">
        <f>_xlfn.T.DIST.2T(CQ10,$F6+$F10-2)</f>
        <v>1.6549035442702038E-4</v>
      </c>
      <c r="CT10" s="82"/>
      <c r="CU10" s="81"/>
      <c r="CV10" s="78">
        <v>0.24242424242424243</v>
      </c>
      <c r="CW10" s="64">
        <f>(CV6*F6+CV10*F10)/(F10+F6)</f>
        <v>0.23880597014925373</v>
      </c>
      <c r="CX10" s="64">
        <f>(CV6-CV10)/SQRT(CW10*(1-CW10)*((1/$F6)+(1/$F10)))</f>
        <v>-6.8436199003395703E-2</v>
      </c>
      <c r="CY10" s="64">
        <f t="shared" si="23"/>
        <v>6.8436199003395703E-2</v>
      </c>
      <c r="CZ10" s="106">
        <f t="shared" si="24"/>
        <v>0.47271920336359852</v>
      </c>
      <c r="DA10" s="107">
        <f t="shared" si="24"/>
        <v>0.52728079663640148</v>
      </c>
      <c r="DB10" s="82"/>
      <c r="DC10" s="78">
        <v>30</v>
      </c>
      <c r="DD10" s="64">
        <v>3.3333333333333333E-2</v>
      </c>
      <c r="DE10" s="113">
        <v>0.25</v>
      </c>
      <c r="DF10" s="64">
        <f t="shared" si="34"/>
        <v>2.7406406388125952</v>
      </c>
      <c r="DG10" s="64">
        <f t="shared" si="7"/>
        <v>2.7406406388125952</v>
      </c>
      <c r="DH10" s="106">
        <f t="shared" si="8"/>
        <v>0.99693402334795933</v>
      </c>
      <c r="DI10" s="107">
        <f t="shared" si="8"/>
        <v>0.99693402334795933</v>
      </c>
      <c r="DJ10">
        <v>33</v>
      </c>
      <c r="DK10">
        <v>0.63141891570951891</v>
      </c>
      <c r="DL10">
        <v>0.88593367812340795</v>
      </c>
      <c r="DM10" s="64">
        <f>(DK6-DK10)/SQRT(DL6*DL6/$DJ6+DL10*DL10/$DJ10)</f>
        <v>0.25493555844098847</v>
      </c>
      <c r="DN10" s="64">
        <f t="shared" si="25"/>
        <v>0.25493555844098847</v>
      </c>
      <c r="DO10" s="106">
        <f>_xlfn.T.DIST(DM10,$DJ6+$DJ10-2,TRUE)</f>
        <v>0.60021111785671932</v>
      </c>
      <c r="DP10" s="107">
        <f>_xlfn.T.DIST.2T(DN10,$DJ6+$DJ10-2)</f>
        <v>0.79957776428656135</v>
      </c>
      <c r="DQ10">
        <v>30</v>
      </c>
      <c r="DR10">
        <v>0.58158087565696148</v>
      </c>
      <c r="DS10">
        <v>0.28791945205460434</v>
      </c>
      <c r="DT10" s="64">
        <f>(DR6-DR10)/SQRT(DS6*DS6/$DQ6+DS10*DS10/$DQ10)</f>
        <v>1.2822540710943022</v>
      </c>
      <c r="DU10" s="64">
        <f t="shared" si="26"/>
        <v>1.2822540710943022</v>
      </c>
      <c r="DV10" s="106">
        <f>_xlfn.T.DIST(DT10,$DQ6+$DQ10-2,TRUE)</f>
        <v>0.89757249819300666</v>
      </c>
      <c r="DW10" s="107">
        <f>_xlfn.T.DIST.2T(DU10,$DQ6+$DQ10-2)</f>
        <v>0.20485500361398676</v>
      </c>
      <c r="DX10">
        <v>30</v>
      </c>
      <c r="DY10" s="64">
        <v>0.90909090909090906</v>
      </c>
      <c r="DZ10" s="64">
        <f>(DY6*DX6+DY10*DX10)/(DX10+DX6)</f>
        <v>0.89572192513368987</v>
      </c>
      <c r="EA10" s="64">
        <f>(DY6-DY10)/SQRT(DZ10*(1-DZ10)*((1/$DX6)+(1/$DX10)))</f>
        <v>-0.33883707378584854</v>
      </c>
      <c r="EB10" s="64">
        <f t="shared" si="27"/>
        <v>0.33883707378584854</v>
      </c>
      <c r="EC10" s="106">
        <f t="shared" si="28"/>
        <v>0.36736623538149049</v>
      </c>
      <c r="ED10" s="107">
        <f t="shared" si="29"/>
        <v>0.63263376461850951</v>
      </c>
    </row>
    <row r="11" spans="1:134" x14ac:dyDescent="0.25">
      <c r="A11" s="64">
        <v>8</v>
      </c>
      <c r="B11" s="64">
        <v>14</v>
      </c>
      <c r="C11" s="64">
        <v>5</v>
      </c>
      <c r="D11" s="64">
        <v>53</v>
      </c>
      <c r="E11" s="64">
        <f t="shared" si="0"/>
        <v>2.12</v>
      </c>
      <c r="F11" s="81">
        <v>33</v>
      </c>
      <c r="G11" s="78">
        <v>1</v>
      </c>
      <c r="H11" s="64">
        <v>3.5178118198675721</v>
      </c>
      <c r="I11" s="64">
        <f>(G7-G11)/SQRT(H7*H7/$F7+H11*H11/$F11)</f>
        <v>-0.23376392044655675</v>
      </c>
      <c r="J11" s="64">
        <f t="shared" si="9"/>
        <v>0.23376392044655675</v>
      </c>
      <c r="K11" s="106">
        <f>_xlfn.T.DIST(I11,$F7+$F11-2,TRUE)</f>
        <v>0.40795719865975616</v>
      </c>
      <c r="L11" s="107">
        <f>_xlfn.T.DIST.2T(J11,$F7+$F11-2)</f>
        <v>0.81591439731951232</v>
      </c>
      <c r="M11" s="78">
        <v>0.3823232323232324</v>
      </c>
      <c r="N11" s="64">
        <v>0.12670362631968748</v>
      </c>
      <c r="O11" s="64">
        <f>(M7-M11)/SQRT(N7*N7/$F7+N11*N11/$F11)</f>
        <v>1.5423783394286272</v>
      </c>
      <c r="P11" s="64">
        <f t="shared" si="10"/>
        <v>1.5423783394286272</v>
      </c>
      <c r="Q11" s="106">
        <f>_xlfn.T.DIST(O11,$F7+$F11-2,TRUE)</f>
        <v>0.93604394510143651</v>
      </c>
      <c r="R11" s="107">
        <f>_xlfn.T.DIST.2T(P11,$F7+$F11-2)</f>
        <v>0.12791210979712689</v>
      </c>
      <c r="S11" s="78">
        <v>12</v>
      </c>
      <c r="T11" s="64">
        <v>0.39250000000000007</v>
      </c>
      <c r="U11" s="64">
        <v>0.12712933841906324</v>
      </c>
      <c r="V11" s="64">
        <f>(T7-T11)/SQRT(U7*U7/$S7+U11*U11/$S11)</f>
        <v>5.4323055902355248E-2</v>
      </c>
      <c r="W11" s="64">
        <f t="shared" si="11"/>
        <v>5.4323055902355248E-2</v>
      </c>
      <c r="X11" s="106">
        <f>_xlfn.T.DIST(V11,$S7+$S11-2,TRUE)</f>
        <v>0.52145347335864201</v>
      </c>
      <c r="Y11" s="107">
        <f>_xlfn.T.DIST.2T(W11,$S7+$S11-2)</f>
        <v>0.95709305328271588</v>
      </c>
      <c r="Z11" s="78">
        <v>21</v>
      </c>
      <c r="AA11" s="64">
        <v>0.37650793650793657</v>
      </c>
      <c r="AB11" s="64">
        <v>0.12922622794703106</v>
      </c>
      <c r="AC11" s="64">
        <f>(AA7-AA11)/SQRT(AB7*AB7/$Z7+AB11*AB11/$Z11)</f>
        <v>2.6607061578093987</v>
      </c>
      <c r="AD11" s="64">
        <f t="shared" si="12"/>
        <v>2.6607061578093987</v>
      </c>
      <c r="AE11" s="106">
        <f>_xlfn.T.DIST(AC11,$Z7+$Z11-2,TRUE)</f>
        <v>0.99421340917913226</v>
      </c>
      <c r="AF11" s="107">
        <f>_xlfn.T.DIST.2T(AD11,$Z7+$Z11-2)</f>
        <v>1.1573181641735581E-2</v>
      </c>
      <c r="AG11" s="83">
        <v>30</v>
      </c>
      <c r="AH11" s="78">
        <v>22.733333333333334</v>
      </c>
      <c r="AI11" s="64">
        <v>44.870644219173833</v>
      </c>
      <c r="AJ11" s="64">
        <f>(AH7-AH11)/SQRT(AI7*AI7/$AG7+AI11*AI11/$AG11)</f>
        <v>1.483867784673756</v>
      </c>
      <c r="AK11" s="64">
        <f t="shared" si="13"/>
        <v>1.483867784673756</v>
      </c>
      <c r="AL11" s="106">
        <f>_xlfn.T.DIST(AJ11,$AG7+$AG11-2,TRUE)</f>
        <v>0.92841654043166122</v>
      </c>
      <c r="AM11" s="107">
        <f>_xlfn.T.DIST.2T(AK11,$AG7+$AG11-2)</f>
        <v>0.14316691913667762</v>
      </c>
      <c r="AN11" s="78">
        <v>24</v>
      </c>
      <c r="AO11" s="64">
        <f t="shared" si="1"/>
        <v>0.72727272727272729</v>
      </c>
      <c r="AP11" s="64">
        <v>1</v>
      </c>
      <c r="AQ11" s="64"/>
      <c r="AR11" s="64"/>
      <c r="AS11" s="106"/>
      <c r="AT11" s="107"/>
      <c r="AU11" s="78">
        <v>3.2121212121212119</v>
      </c>
      <c r="AV11" s="64">
        <v>6.7766030195702394</v>
      </c>
      <c r="AW11" s="64">
        <f>(AU7-AU11)/SQRT(AV7*AV7/$F7+AV11*AV11/$F11)</f>
        <v>1.4128787687180879</v>
      </c>
      <c r="AX11" s="64">
        <f t="shared" si="14"/>
        <v>1.4128787687180879</v>
      </c>
      <c r="AY11" s="106">
        <f>_xlfn.T.DIST(AW11,$F7+$F11-2,TRUE)</f>
        <v>0.91873185755782172</v>
      </c>
      <c r="AZ11" s="107">
        <f>_xlfn.T.DIST.2T(AX11,$F7+$F11-2)</f>
        <v>0.16253628488435659</v>
      </c>
      <c r="BA11" s="78">
        <v>0.30303030303030304</v>
      </c>
      <c r="BB11" s="64">
        <f>(BA7*F7+BA11*F11)/(F11+F7)</f>
        <v>0.27272727272727271</v>
      </c>
      <c r="BC11" s="64">
        <f>(BA7-BA11)/SQRT(BB11*(1-BB11)*((1/$F7)+(1/$F11)))</f>
        <v>-0.55277079839256671</v>
      </c>
      <c r="BD11" s="64">
        <f t="shared" si="15"/>
        <v>0.55277079839256671</v>
      </c>
      <c r="BE11" s="106">
        <f t="shared" si="16"/>
        <v>0.29021018339796023</v>
      </c>
      <c r="BF11" s="107">
        <f t="shared" si="16"/>
        <v>0.70978981660203977</v>
      </c>
      <c r="BG11" s="78">
        <v>33</v>
      </c>
      <c r="BH11" s="64">
        <v>0.15151515151515152</v>
      </c>
      <c r="BI11" s="64">
        <f>(BH7*BG7+BH11*BG11)/(BG11+BG7)</f>
        <v>0.12121212121212122</v>
      </c>
      <c r="BJ11" s="64">
        <f>(BH7-BH11)/SQRT(BI11*(1-BI11)*((1/$BG7)+(1/$BG11)))</f>
        <v>-0.75429802945611579</v>
      </c>
      <c r="BK11" s="64">
        <f t="shared" si="17"/>
        <v>0.75429802945611579</v>
      </c>
      <c r="BL11" s="106">
        <f t="shared" si="18"/>
        <v>0.22533514265709007</v>
      </c>
      <c r="BM11" s="107">
        <f t="shared" si="18"/>
        <v>0.77466485734290991</v>
      </c>
      <c r="BN11" s="78">
        <v>0.76609181845031593</v>
      </c>
      <c r="BO11" s="64">
        <v>0.88050662878663399</v>
      </c>
      <c r="BP11" s="64">
        <f>(BN7-BN11)/SQRT(BO7*BO7/$F7+BO11*BO11/$F11)</f>
        <v>-0.79341397410830317</v>
      </c>
      <c r="BQ11" s="64">
        <f t="shared" si="19"/>
        <v>0.79341397410830317</v>
      </c>
      <c r="BR11" s="106">
        <f>_xlfn.T.DIST(BP11,$F7+$F11-2,TRUE)</f>
        <v>0.21523422587109287</v>
      </c>
      <c r="BS11" s="107">
        <f>_xlfn.T.DIST.2T(BQ11,$F7+$F11-2)</f>
        <v>0.43046845174218573</v>
      </c>
      <c r="BT11" s="78">
        <v>1.4259220031139466</v>
      </c>
      <c r="BU11" s="64">
        <v>2.0022162733392146</v>
      </c>
      <c r="BV11" s="64">
        <f>(BT7-BT11)/SQRT(BU7*BU7/$F7+BU11*BU11/$F11)</f>
        <v>2.3191572634815585</v>
      </c>
      <c r="BW11" s="64">
        <f t="shared" si="20"/>
        <v>2.3191572634815585</v>
      </c>
      <c r="BX11" s="106">
        <f>_xlfn.T.DIST(BV11,$F7+$F11-2,TRUE)</f>
        <v>0.98820472418411975</v>
      </c>
      <c r="BY11" s="107">
        <f>_xlfn.T.DIST.2T(BW11,$F7+$F11-2)</f>
        <v>2.3590551631760482E-2</v>
      </c>
      <c r="BZ11" s="78">
        <v>10</v>
      </c>
      <c r="CA11" s="64">
        <v>1</v>
      </c>
      <c r="CB11" s="64">
        <v>0</v>
      </c>
      <c r="CC11" s="64">
        <f t="shared" si="30"/>
        <v>-2.4688535993934706</v>
      </c>
      <c r="CD11" s="64">
        <f t="shared" si="31"/>
        <v>2.4688535993934706</v>
      </c>
      <c r="CE11" s="106">
        <f t="shared" si="32"/>
        <v>1.2601317901502315E-2</v>
      </c>
      <c r="CF11" s="107">
        <f t="shared" si="33"/>
        <v>2.5202635803004629E-2</v>
      </c>
      <c r="CG11" s="64">
        <v>8</v>
      </c>
      <c r="CH11" s="64">
        <v>2.3333333333333335</v>
      </c>
      <c r="CI11" s="64">
        <v>1.5275252316519468</v>
      </c>
      <c r="CJ11" s="64"/>
      <c r="CK11" s="64"/>
      <c r="CL11" s="106">
        <f>_xlfn.T.DIST(CJ11,$CG7+$CG11-2,TRUE)</f>
        <v>0.5</v>
      </c>
      <c r="CM11" s="107">
        <f>_xlfn.T.DIST.2T(CK11,$CG7+$CG11-2)</f>
        <v>1</v>
      </c>
      <c r="CN11" s="78">
        <v>0.49085642834548066</v>
      </c>
      <c r="CO11" s="64">
        <v>0.32956603733999512</v>
      </c>
      <c r="CP11" s="64">
        <f>(CN7-CN11)/SQRT(CO7*CO7/$F7+CO11*CO11/$F11)</f>
        <v>0.22263468046132392</v>
      </c>
      <c r="CQ11" s="64">
        <f t="shared" si="22"/>
        <v>0.22263468046132392</v>
      </c>
      <c r="CR11" s="106">
        <f>_xlfn.T.DIST(CP11,$F7+$F11-2,TRUE)</f>
        <v>0.58773558102133527</v>
      </c>
      <c r="CS11" s="107">
        <f>_xlfn.T.DIST.2T(CQ11,$F7+$F11-2)</f>
        <v>0.82452883795732945</v>
      </c>
      <c r="CT11" s="82"/>
      <c r="CU11" s="81"/>
      <c r="CV11" s="78">
        <v>9.0909090909090912E-2</v>
      </c>
      <c r="CW11" s="64">
        <f>(CV7*F7+CV11*F11)/(F11+F7)</f>
        <v>0.13636363636363635</v>
      </c>
      <c r="CX11" s="64">
        <f>(CV7-CV11)/SQRT(CW11*(1-CW11)*((1/$F7)+(1/$F11)))</f>
        <v>1.0760551736979407</v>
      </c>
      <c r="CY11" s="64">
        <f t="shared" si="23"/>
        <v>1.0760551736979407</v>
      </c>
      <c r="CZ11" s="106">
        <f t="shared" si="24"/>
        <v>0.859048709135807</v>
      </c>
      <c r="DA11" s="107">
        <f t="shared" si="24"/>
        <v>0.859048709135807</v>
      </c>
      <c r="DB11" s="82"/>
      <c r="DC11" s="78">
        <v>30</v>
      </c>
      <c r="DD11" s="64">
        <v>0.16666666666666666</v>
      </c>
      <c r="DE11" s="113">
        <v>0.2</v>
      </c>
      <c r="DF11" s="64">
        <f t="shared" si="34"/>
        <v>0.45643546458763862</v>
      </c>
      <c r="DG11" s="64">
        <f t="shared" si="7"/>
        <v>0.45643546458763862</v>
      </c>
      <c r="DH11" s="106">
        <f t="shared" si="8"/>
        <v>0.675961565930427</v>
      </c>
      <c r="DI11" s="107">
        <f t="shared" si="8"/>
        <v>0.675961565930427</v>
      </c>
      <c r="DJ11">
        <v>33</v>
      </c>
      <c r="DK11">
        <v>0.44934257090819357</v>
      </c>
      <c r="DL11">
        <v>0.58333028250343144</v>
      </c>
      <c r="DM11" s="64">
        <f>(DK7-DK11)/SQRT(DL7*DL7/$DJ7+DL11*DL11/$DJ11)</f>
        <v>1.4941999786461502</v>
      </c>
      <c r="DN11" s="64">
        <f t="shared" si="25"/>
        <v>1.4941999786461502</v>
      </c>
      <c r="DO11" s="106">
        <f>_xlfn.T.DIST(DM11,$DJ7+$DJ11-2,TRUE)</f>
        <v>0.92998115547214388</v>
      </c>
      <c r="DP11" s="107">
        <f>_xlfn.T.DIST.2T(DN11,$DJ7+$DJ11-2)</f>
        <v>0.14003768905571226</v>
      </c>
      <c r="DQ11">
        <v>30</v>
      </c>
      <c r="DR11">
        <v>0.5699093001049137</v>
      </c>
      <c r="DS11">
        <v>0.30693041004623689</v>
      </c>
      <c r="DT11" s="64">
        <f>(DR7-DR11)/SQRT(DS7*DS7/$DQ7+DS11*DS11/$DQ11)</f>
        <v>3.4611428192017043E-3</v>
      </c>
      <c r="DU11" s="64">
        <f t="shared" si="26"/>
        <v>3.4611428192017043E-3</v>
      </c>
      <c r="DV11" s="106">
        <f>_xlfn.T.DIST(DT11,$DQ7+$DQ11-2,TRUE)</f>
        <v>0.50137495524313924</v>
      </c>
      <c r="DW11" s="107">
        <f>_xlfn.T.DIST.2T(DU11,$DQ7+$DQ11-2)</f>
        <v>0.99725008951372152</v>
      </c>
      <c r="DX11">
        <v>30</v>
      </c>
      <c r="DY11" s="64">
        <v>0.90909090909090906</v>
      </c>
      <c r="DZ11" s="64">
        <f>(DY7*DX7+DY11*DX11)/(DX11+DX7)</f>
        <v>0.92449080973671149</v>
      </c>
      <c r="EA11" s="64">
        <f>(DY7-DY11)/SQRT(DZ11*(1-DZ11)*((1/$DX7)+(1/$DX11)))</f>
        <v>0.44782817253654955</v>
      </c>
      <c r="EB11" s="64">
        <f t="shared" si="27"/>
        <v>0.44782817253654955</v>
      </c>
      <c r="EC11" s="106">
        <f t="shared" si="28"/>
        <v>0.67286139522215616</v>
      </c>
      <c r="ED11" s="107">
        <f t="shared" si="29"/>
        <v>0.67286139522215616</v>
      </c>
    </row>
    <row r="12" spans="1:134" ht="15" customHeight="1" x14ac:dyDescent="0.25">
      <c r="A12" s="64">
        <v>9</v>
      </c>
      <c r="B12" s="64">
        <v>3</v>
      </c>
      <c r="C12" s="64">
        <v>2</v>
      </c>
      <c r="D12" s="64">
        <v>7</v>
      </c>
      <c r="E12" s="64">
        <f t="shared" si="0"/>
        <v>1.75</v>
      </c>
      <c r="F12" s="81">
        <v>42</v>
      </c>
      <c r="G12" s="78">
        <v>0.2857142857142857</v>
      </c>
      <c r="H12" s="64">
        <v>0.83478387112968222</v>
      </c>
      <c r="I12" s="64">
        <f>(G4-G12)/SQRT(H4*H4/$F4+H12*H12/$F12)</f>
        <v>2.0845461366705131</v>
      </c>
      <c r="J12" s="64">
        <f t="shared" si="9"/>
        <v>2.0845461366705131</v>
      </c>
      <c r="K12" s="106">
        <f>_xlfn.T.DIST(I12,$F4+$F12-2,TRUE)</f>
        <v>0.97997893893359234</v>
      </c>
      <c r="L12" s="107">
        <f>_xlfn.T.DIST.2T(J12,$F4+$F12-2)</f>
        <v>4.0042122132815432E-2</v>
      </c>
      <c r="M12" s="78">
        <v>0.28951433953441175</v>
      </c>
      <c r="N12" s="64">
        <v>0.25501956416832122</v>
      </c>
      <c r="O12" s="64">
        <f>(M4-M12)/SQRT(N4*N4/$F4+N12*N12/$F12)</f>
        <v>2.965525810621394</v>
      </c>
      <c r="P12" s="64">
        <f t="shared" si="10"/>
        <v>2.965525810621394</v>
      </c>
      <c r="Q12" s="106">
        <f>_xlfn.T.DIST(O12,$F4+$F12-2,TRUE)</f>
        <v>0.99805031127697308</v>
      </c>
      <c r="R12" s="107">
        <f>_xlfn.T.DIST.2T(P12,$F4+$F12-2)</f>
        <v>3.8993774460537407E-3</v>
      </c>
      <c r="S12" s="78">
        <v>16</v>
      </c>
      <c r="T12" s="64">
        <v>0.27804596547571253</v>
      </c>
      <c r="U12" s="64">
        <v>0.29045284395558529</v>
      </c>
      <c r="V12" s="64">
        <f>(T4-T12)/SQRT(U4*U4/$S4+U12*U12/$S12)</f>
        <v>0.85329289169211531</v>
      </c>
      <c r="W12" s="64">
        <f t="shared" si="11"/>
        <v>0.85329289169211531</v>
      </c>
      <c r="X12" s="106">
        <f>_xlfn.T.DIST(V12,$S4+$S12-2,TRUE)</f>
        <v>0.8005781286005611</v>
      </c>
      <c r="Y12" s="107">
        <f>_xlfn.T.DIST.2T(W12,$S4+$S12-2)</f>
        <v>0.3988437427988778</v>
      </c>
      <c r="Z12" s="78">
        <v>26</v>
      </c>
      <c r="AA12" s="64">
        <v>0.2965718004936112</v>
      </c>
      <c r="AB12" s="64">
        <v>0.23643958253495098</v>
      </c>
      <c r="AC12" s="64">
        <f>(AA4-AA12)/SQRT(AB4*AB4/$Z4+AB12*AB12/$Z12)</f>
        <v>3.9933488106284023</v>
      </c>
      <c r="AD12" s="64">
        <f t="shared" si="12"/>
        <v>3.9933488106284023</v>
      </c>
      <c r="AE12" s="106">
        <f>_xlfn.T.DIST(AC12,$Z4+$Z12-2,TRUE)</f>
        <v>0.99988624141507254</v>
      </c>
      <c r="AF12" s="107">
        <f>_xlfn.T.DIST.2T(AD12,$Z4+$Z12-2)</f>
        <v>2.2751716985498069E-4</v>
      </c>
      <c r="AG12" s="83">
        <v>28</v>
      </c>
      <c r="AH12" s="78">
        <v>13.642857142857142</v>
      </c>
      <c r="AI12" s="64">
        <v>14.448412153472567</v>
      </c>
      <c r="AJ12" s="64">
        <f>(AH4-AH12)/SQRT(AI4*AI4/$AG4+AI12*AI12/$AG12)</f>
        <v>2.3648454048724545</v>
      </c>
      <c r="AK12" s="64">
        <f t="shared" si="13"/>
        <v>2.3648454048724545</v>
      </c>
      <c r="AL12" s="106">
        <f>_xlfn.T.DIST(AJ12,$AG4+$AG12-2,TRUE)</f>
        <v>0.9894091674922787</v>
      </c>
      <c r="AM12" s="107">
        <f>_xlfn.T.DIST.2T(AK12,$AG4+$AG12-2)</f>
        <v>2.1181665015442615E-2</v>
      </c>
      <c r="AN12" s="78">
        <v>25</v>
      </c>
      <c r="AO12" s="64">
        <f t="shared" si="1"/>
        <v>0.59523809523809523</v>
      </c>
      <c r="AP12" s="64">
        <v>1</v>
      </c>
      <c r="AQ12" s="64"/>
      <c r="AR12" s="64"/>
      <c r="AS12" s="106"/>
      <c r="AT12" s="107"/>
      <c r="AU12" s="78">
        <v>2.0952380952380953</v>
      </c>
      <c r="AV12" s="64">
        <v>2.42758058628413</v>
      </c>
      <c r="AW12" s="64">
        <f>(AU4-AU12)/SQRT(AV4*AV4/$F4+AV12*AV12/$F12)</f>
        <v>2.6117252173265064</v>
      </c>
      <c r="AX12" s="64">
        <f t="shared" si="14"/>
        <v>2.6117252173265064</v>
      </c>
      <c r="AY12" s="106">
        <f>_xlfn.T.DIST(AW12,$F4+$F12-2,TRUE)</f>
        <v>0.99469506436124699</v>
      </c>
      <c r="AZ12" s="107">
        <f>_xlfn.T.DIST.2T(AX12,$F4+$F12-2)</f>
        <v>1.060987127750607E-2</v>
      </c>
      <c r="BA12" s="78">
        <v>0</v>
      </c>
      <c r="BB12" s="64">
        <f>(BA4*F4+BA12*F12)/(F12+F4)</f>
        <v>0</v>
      </c>
      <c r="BC12" s="64" t="e">
        <f>(BA4-BA12)/SQRT(BB12*(1-BB12)*((1/$F4)+(1/$F12)))</f>
        <v>#DIV/0!</v>
      </c>
      <c r="BD12" s="64" t="e">
        <f t="shared" si="15"/>
        <v>#DIV/0!</v>
      </c>
      <c r="BE12" s="106" t="e">
        <f t="shared" si="16"/>
        <v>#DIV/0!</v>
      </c>
      <c r="BF12" s="107" t="e">
        <f t="shared" si="16"/>
        <v>#DIV/0!</v>
      </c>
      <c r="BG12" s="78">
        <v>42</v>
      </c>
      <c r="BH12" s="64">
        <v>0.40476190476190477</v>
      </c>
      <c r="BI12" s="64">
        <f>(BH4*BG4+BH12*BG12)/(BG12+BG4)</f>
        <v>0.37777777777777777</v>
      </c>
      <c r="BJ12" s="64">
        <f>(BH4-BH12)/SQRT(BI12*(1-BI12)*((1/$BG4)+(1/$BG12)))</f>
        <v>-0.493904167354976</v>
      </c>
      <c r="BK12" s="64">
        <f t="shared" si="17"/>
        <v>0.493904167354976</v>
      </c>
      <c r="BL12" s="106">
        <f t="shared" si="18"/>
        <v>0.31068693065601449</v>
      </c>
      <c r="BM12" s="107">
        <f t="shared" si="18"/>
        <v>0.68931306934398551</v>
      </c>
      <c r="BN12" s="78">
        <v>0.48443189085227922</v>
      </c>
      <c r="BO12" s="64">
        <v>0.41313844133084154</v>
      </c>
      <c r="BP12" s="64">
        <f>(BN4-BN12)/SQRT(BO4*BO4/$F4+BO12*BO12/$F12)</f>
        <v>2.5112694059171479</v>
      </c>
      <c r="BQ12" s="64">
        <f t="shared" si="19"/>
        <v>2.5112694059171479</v>
      </c>
      <c r="BR12" s="106">
        <f>_xlfn.T.DIST(BP12,$F4+$F12-2,TRUE)</f>
        <v>0.99306138314901038</v>
      </c>
      <c r="BS12" s="107">
        <f>_xlfn.T.DIST.2T(BQ12,$F4+$F12-2)</f>
        <v>1.38772337019792E-2</v>
      </c>
      <c r="BT12" s="78">
        <v>2.2697996609493631</v>
      </c>
      <c r="BU12" s="64">
        <v>2.2346714573464395</v>
      </c>
      <c r="BV12" s="64">
        <f>(BT4-BT12)/SQRT(BU4*BU4/$F4+BU12*BU12/$F12)</f>
        <v>-1.199143886963139</v>
      </c>
      <c r="BW12" s="64">
        <f t="shared" si="20"/>
        <v>1.199143886963139</v>
      </c>
      <c r="BX12" s="106">
        <f>_xlfn.T.DIST(BV12,$F4+$F12-2,TRUE)</f>
        <v>0.1168639221148771</v>
      </c>
      <c r="BY12" s="107">
        <f>_xlfn.T.DIST.2T(BW12,$F4+$F12-2)</f>
        <v>0.23372784422975421</v>
      </c>
      <c r="BZ12" s="78">
        <v>14</v>
      </c>
      <c r="CA12" s="64">
        <v>1.25</v>
      </c>
      <c r="CB12" s="64">
        <v>0.5</v>
      </c>
      <c r="CC12" s="64">
        <f t="shared" si="30"/>
        <v>-2.918079826429997</v>
      </c>
      <c r="CD12" s="64">
        <f t="shared" si="31"/>
        <v>2.918079826429997</v>
      </c>
      <c r="CE12" s="106">
        <f t="shared" si="32"/>
        <v>3.5868556767121506E-3</v>
      </c>
      <c r="CF12" s="107">
        <f t="shared" si="33"/>
        <v>7.1737113534243013E-3</v>
      </c>
      <c r="CG12" s="64">
        <v>14</v>
      </c>
      <c r="CH12" s="64">
        <v>2.8</v>
      </c>
      <c r="CI12" s="64">
        <v>1.9235384061671343</v>
      </c>
      <c r="CJ12" s="64"/>
      <c r="CK12" s="64"/>
      <c r="CL12" s="106">
        <f>_xlfn.T.DIST(CJ12,$CG4+$CG12-2,TRUE)</f>
        <v>0.5</v>
      </c>
      <c r="CM12" s="107">
        <f>_xlfn.T.DIST.2T(CK12,$CG4+$CG12-2)</f>
        <v>1</v>
      </c>
      <c r="CN12" s="78">
        <v>0.35363510836096296</v>
      </c>
      <c r="CO12" s="64">
        <v>0.31637645761037209</v>
      </c>
      <c r="CP12" s="64">
        <f>(CN4-CN12)/SQRT(CO4*CO4/$F4+CO12*CO12/$F12)</f>
        <v>0.67664485256045803</v>
      </c>
      <c r="CQ12" s="64">
        <f t="shared" si="22"/>
        <v>0.67664485256045803</v>
      </c>
      <c r="CR12" s="106">
        <f>_xlfn.T.DIST(CP12,$F4+$F12-2,TRUE)</f>
        <v>0.74978680318967084</v>
      </c>
      <c r="CS12" s="107">
        <f>_xlfn.T.DIST.2T(CQ12,$F4+$F12-2)</f>
        <v>0.50042639362065833</v>
      </c>
      <c r="CT12" s="82"/>
      <c r="CU12" s="81"/>
      <c r="CV12" s="78">
        <v>0.45238095238095238</v>
      </c>
      <c r="CW12" s="64">
        <f>(CV4*F4+CV12*F12)/(F12+F4)</f>
        <v>0.4943820224719101</v>
      </c>
      <c r="CX12" s="64">
        <f>(CV4-CV12)/SQRT(CW12*(1-CW12)*((1/$F4)+(1/$F12)))</f>
        <v>0.74918398735887604</v>
      </c>
      <c r="CY12" s="64">
        <f t="shared" si="23"/>
        <v>0.74918398735887604</v>
      </c>
      <c r="CZ12" s="106">
        <f t="shared" si="24"/>
        <v>0.77312684048857716</v>
      </c>
      <c r="DA12" s="107">
        <f t="shared" si="24"/>
        <v>0.77312684048857716</v>
      </c>
      <c r="DB12" s="82"/>
      <c r="DC12" s="78">
        <v>28</v>
      </c>
      <c r="DD12" s="64">
        <v>0.6071428571428571</v>
      </c>
      <c r="DE12" s="113">
        <v>0.5</v>
      </c>
      <c r="DF12" s="64">
        <f t="shared" si="34"/>
        <v>-1.1338934190276813</v>
      </c>
      <c r="DG12" s="64">
        <f t="shared" si="7"/>
        <v>1.1338934190276813</v>
      </c>
      <c r="DH12" s="106">
        <f t="shared" si="8"/>
        <v>0.12841962897892839</v>
      </c>
      <c r="DI12" s="107">
        <f t="shared" si="8"/>
        <v>0.87158037102107166</v>
      </c>
      <c r="DJ12">
        <v>42</v>
      </c>
      <c r="DK12">
        <v>0.30493585765315417</v>
      </c>
      <c r="DL12">
        <v>0.32996173629357639</v>
      </c>
      <c r="DM12" s="64">
        <f>(DK4-DK12)/SQRT(DL4*DL4/$DJ4+DL12*DL12/$DJ12)</f>
        <v>-0.76270371567727491</v>
      </c>
      <c r="DN12" s="64">
        <f t="shared" si="25"/>
        <v>0.76270371567727491</v>
      </c>
      <c r="DO12" s="106">
        <f>_xlfn.T.DIST(DM12,$DJ4+$DJ12-2,TRUE)</f>
        <v>0.22385158328061089</v>
      </c>
      <c r="DP12" s="107">
        <f>_xlfn.T.DIST.2T(DN12,$DJ4+$DJ12-2)</f>
        <v>0.44770316656122178</v>
      </c>
      <c r="DQ12">
        <v>28</v>
      </c>
      <c r="DR12">
        <v>0.80436848104308234</v>
      </c>
      <c r="DS12">
        <v>0.19379478050418669</v>
      </c>
      <c r="DT12" s="64">
        <f>(DR4-DR12)/SQRT(DS4*DS4/$DQ4+DS12*DS12/$DQ12)</f>
        <v>-0.91098064618444796</v>
      </c>
      <c r="DU12" s="64">
        <f t="shared" si="26"/>
        <v>0.91098064618444796</v>
      </c>
      <c r="DV12" s="106">
        <f>_xlfn.T.DIST(DT12,$DQ4+$DQ12-2,TRUE)</f>
        <v>0.18291694859701929</v>
      </c>
      <c r="DW12" s="107">
        <f>_xlfn.T.DIST.2T(DU12,$DQ4+$DQ12-2)</f>
        <v>0.36583389719403858</v>
      </c>
      <c r="DX12">
        <v>28</v>
      </c>
      <c r="DY12" s="64">
        <v>0.66666666666666663</v>
      </c>
      <c r="DZ12" s="64">
        <f>(DY4*DX4+DY12*DX12)/(DX12+DX4)</f>
        <v>0.72596153846153844</v>
      </c>
      <c r="EA12" s="64">
        <f>(DY4-DY12)/SQRT(DZ12*(1-DZ12)*((1/$DX4)+(1/$DX12)))</f>
        <v>0.93237238009659218</v>
      </c>
      <c r="EB12" s="64">
        <f t="shared" si="27"/>
        <v>0.93237238009659218</v>
      </c>
      <c r="EC12" s="106">
        <f t="shared" si="28"/>
        <v>0.82442794321593027</v>
      </c>
      <c r="ED12" s="107">
        <f t="shared" si="29"/>
        <v>0.82442794321593027</v>
      </c>
    </row>
    <row r="13" spans="1:134" x14ac:dyDescent="0.25">
      <c r="A13" s="64">
        <v>10</v>
      </c>
      <c r="B13" s="64">
        <v>7</v>
      </c>
      <c r="C13" s="64">
        <v>3</v>
      </c>
      <c r="D13" s="64">
        <v>20</v>
      </c>
      <c r="E13" s="64">
        <f t="shared" si="0"/>
        <v>2.2222222222222223</v>
      </c>
      <c r="F13" s="81">
        <v>35</v>
      </c>
      <c r="G13" s="78">
        <v>0.77142857142857146</v>
      </c>
      <c r="H13" s="64">
        <v>1.5162980128805639</v>
      </c>
      <c r="I13" s="64">
        <f>(G5-G13)/SQRT(H5*H5/$F5+H13*H13/$F13)</f>
        <v>1.5426119159130705</v>
      </c>
      <c r="J13" s="64">
        <f t="shared" si="9"/>
        <v>1.5426119159130705</v>
      </c>
      <c r="K13" s="106">
        <f>_xlfn.T.DIST(I13,$F5+$F13-2,TRUE)</f>
        <v>0.93625045774353199</v>
      </c>
      <c r="L13" s="107">
        <f>_xlfn.T.DIST.2T(J13,$F5+$F13-2)</f>
        <v>0.12749908451293596</v>
      </c>
      <c r="M13" s="78">
        <v>0.29340659340659342</v>
      </c>
      <c r="N13" s="64">
        <v>0.34602903756611697</v>
      </c>
      <c r="O13" s="64">
        <f>(M5-M13)/SQRT(N5*N5/$F5+N13*N13/$F13)</f>
        <v>1.2915822425419168</v>
      </c>
      <c r="P13" s="64">
        <f t="shared" si="10"/>
        <v>1.2915822425419168</v>
      </c>
      <c r="Q13" s="106">
        <f>_xlfn.T.DIST(O13,$F5+$F13-2,TRUE)</f>
        <v>0.89959415818691368</v>
      </c>
      <c r="R13" s="107">
        <f>_xlfn.T.DIST.2T(P13,$F5+$F13-2)</f>
        <v>0.20081168362617269</v>
      </c>
      <c r="S13" s="78">
        <v>17</v>
      </c>
      <c r="T13" s="64">
        <v>8.5150143973673362E-2</v>
      </c>
      <c r="U13" s="64">
        <v>0.10722172905530004</v>
      </c>
      <c r="V13" s="64">
        <f>(T5-T13)/SQRT(U5*U5/$S5+U13*U13/$S13)</f>
        <v>3.3387555676362193</v>
      </c>
      <c r="W13" s="64">
        <f t="shared" si="11"/>
        <v>3.3387555676362193</v>
      </c>
      <c r="X13" s="106">
        <f>_xlfn.T.DIST(V13,$S5+$S13-2,TRUE)</f>
        <v>0.99901665661498973</v>
      </c>
      <c r="Y13" s="107">
        <f>_xlfn.T.DIST.2T(W13,$S5+$S13-2)</f>
        <v>1.9666867700205773E-3</v>
      </c>
      <c r="Z13" s="78">
        <v>18</v>
      </c>
      <c r="AA13" s="64">
        <v>0.49009324009324007</v>
      </c>
      <c r="AB13" s="64">
        <v>0.37989464820363722</v>
      </c>
      <c r="AC13" s="64">
        <f>(AA5-AA13)/SQRT(AB5*AB5/$Z5+AB13*AB13/$Z13)</f>
        <v>-8.3707448351959285E-2</v>
      </c>
      <c r="AD13" s="64">
        <f t="shared" si="12"/>
        <v>8.3707448351959285E-2</v>
      </c>
      <c r="AE13" s="106">
        <f>_xlfn.T.DIST(AC13,$Z5+$Z13-2,TRUE)</f>
        <v>0.46691362791817681</v>
      </c>
      <c r="AF13" s="107">
        <f>_xlfn.T.DIST.2T(AD13,$Z5+$Z13-2)</f>
        <v>0.93382725583635362</v>
      </c>
      <c r="AG13" s="83">
        <v>24</v>
      </c>
      <c r="AH13" s="78">
        <v>17.5</v>
      </c>
      <c r="AI13" s="64">
        <v>26</v>
      </c>
      <c r="AJ13" s="64">
        <f>(AH5-AH13)/SQRT(AI5*AI5/$AG5+AI13*AI13/$AG13)</f>
        <v>2.5128175495056277</v>
      </c>
      <c r="AK13" s="64">
        <f t="shared" si="13"/>
        <v>2.5128175495056277</v>
      </c>
      <c r="AL13" s="106">
        <f>_xlfn.T.DIST(AJ13,$AG5+$AG13-2,TRUE)</f>
        <v>0.99253094939645603</v>
      </c>
      <c r="AM13" s="107">
        <f>_xlfn.T.DIST.2T(AK13,$AG5+$AG13-2)</f>
        <v>1.4938101207087938E-2</v>
      </c>
      <c r="AN13" s="78">
        <v>20</v>
      </c>
      <c r="AO13" s="64">
        <f t="shared" si="1"/>
        <v>0.5714285714285714</v>
      </c>
      <c r="AP13" s="64">
        <v>1</v>
      </c>
      <c r="AQ13" s="64"/>
      <c r="AR13" s="64"/>
      <c r="AS13" s="106"/>
      <c r="AT13" s="107"/>
      <c r="AU13" s="78">
        <v>3.0571428571428569</v>
      </c>
      <c r="AV13" s="64">
        <v>3.4036559681583318</v>
      </c>
      <c r="AW13" s="64">
        <f>(AU5-AU13)/SQRT(AV5*AV5/$F5+AV13*AV13/$F13)</f>
        <v>1.940367197245348</v>
      </c>
      <c r="AX13" s="64">
        <f t="shared" si="14"/>
        <v>1.940367197245348</v>
      </c>
      <c r="AY13" s="106">
        <f>_xlfn.T.DIST(AW13,$F5+$F13-2,TRUE)</f>
        <v>0.9717888187876681</v>
      </c>
      <c r="AZ13" s="107">
        <f>_xlfn.T.DIST.2T(AX13,$F5+$F13-2)</f>
        <v>5.6422362424663725E-2</v>
      </c>
      <c r="BA13" s="78">
        <v>5.7142857142857141E-2</v>
      </c>
      <c r="BB13" s="64">
        <f>(BA5*F5+BA13*F13)/(F13+F5)</f>
        <v>4.2253521126760563E-2</v>
      </c>
      <c r="BC13" s="64">
        <f>(BA5-BA13)/SQRT(BB13*(1-BB13)*((1/$F5)+(1/$F13)))</f>
        <v>-0.61493688298811189</v>
      </c>
      <c r="BD13" s="64">
        <f t="shared" si="15"/>
        <v>0.61493688298811189</v>
      </c>
      <c r="BE13" s="106">
        <f t="shared" si="16"/>
        <v>0.26929820197376314</v>
      </c>
      <c r="BF13" s="107">
        <f t="shared" si="16"/>
        <v>0.73070179802623692</v>
      </c>
      <c r="BG13" s="78">
        <v>35</v>
      </c>
      <c r="BH13" s="64">
        <v>0.17142857142857143</v>
      </c>
      <c r="BI13" s="64">
        <f>(BH5*BG5+BH13*BG13)/(BG13+BG5)</f>
        <v>0.21126760563380281</v>
      </c>
      <c r="BJ13" s="64">
        <f>(BH5-BH13)/SQRT(BI13*(1-BI13)*((1/$BG5)+(1/$BG13)))</f>
        <v>0.81084800659304734</v>
      </c>
      <c r="BK13" s="64">
        <f t="shared" si="17"/>
        <v>0.81084800659304734</v>
      </c>
      <c r="BL13" s="106">
        <f t="shared" si="18"/>
        <v>0.79127351914386224</v>
      </c>
      <c r="BM13" s="107">
        <f t="shared" si="18"/>
        <v>0.79127351914386224</v>
      </c>
      <c r="BN13" s="78">
        <v>0.34341843567143704</v>
      </c>
      <c r="BO13" s="64">
        <v>0.27738369260553547</v>
      </c>
      <c r="BP13" s="64">
        <f>(BN5-BN13)/SQRT(BO5*BO5/$F5+BO13*BO13/$F13)</f>
        <v>1.3594774898729285</v>
      </c>
      <c r="BQ13" s="64">
        <f t="shared" si="19"/>
        <v>1.3594774898729285</v>
      </c>
      <c r="BR13" s="106">
        <f>_xlfn.T.DIST(BP13,$F5+$F13-2,TRUE)</f>
        <v>0.91078914078347195</v>
      </c>
      <c r="BS13" s="107">
        <f>_xlfn.T.DIST.2T(BQ13,$F5+$F13-2)</f>
        <v>0.17842171843305601</v>
      </c>
      <c r="BT13" s="78">
        <v>2.4625828871546909</v>
      </c>
      <c r="BU13" s="64">
        <v>2.8020124691905086</v>
      </c>
      <c r="BV13" s="64">
        <f>(BT5-BT13)/SQRT(BU5*BU5/$F5+BU13*BU13/$F13)</f>
        <v>-0.37518301118193187</v>
      </c>
      <c r="BW13" s="64">
        <f t="shared" si="20"/>
        <v>0.37518301118193187</v>
      </c>
      <c r="BX13" s="106">
        <f>_xlfn.T.DIST(BV13,$F5+$F13-2,TRUE)</f>
        <v>0.3543375929839897</v>
      </c>
      <c r="BY13" s="107">
        <f>_xlfn.T.DIST.2T(BW13,$F5+$F13-2)</f>
        <v>0.7086751859679794</v>
      </c>
      <c r="BZ13" s="78">
        <v>9</v>
      </c>
      <c r="CA13" s="64">
        <v>1</v>
      </c>
      <c r="CB13" s="64">
        <v>0</v>
      </c>
      <c r="CC13" s="64">
        <f t="shared" si="30"/>
        <v>-4.7434164902525691</v>
      </c>
      <c r="CD13" s="64">
        <f t="shared" si="31"/>
        <v>4.7434164902525691</v>
      </c>
      <c r="CE13" s="106">
        <f t="shared" si="32"/>
        <v>1.1018492336355889E-4</v>
      </c>
      <c r="CF13" s="107">
        <f t="shared" si="33"/>
        <v>2.2036984672711777E-4</v>
      </c>
      <c r="CG13" s="64">
        <v>9</v>
      </c>
      <c r="CH13" s="64">
        <v>2</v>
      </c>
      <c r="CI13" s="64">
        <v>0.63245553203367588</v>
      </c>
      <c r="CJ13" s="64"/>
      <c r="CK13" s="64"/>
      <c r="CL13" s="106">
        <f>_xlfn.T.DIST(CJ13,$CG5+$CG13-2,TRUE)</f>
        <v>0.5</v>
      </c>
      <c r="CM13" s="107">
        <f>_xlfn.T.DIST.2T(CK13,$CG5+$CG13-2)</f>
        <v>1</v>
      </c>
      <c r="CN13" s="78">
        <v>0.48387774928661653</v>
      </c>
      <c r="CO13" s="64">
        <v>0.28646858859042762</v>
      </c>
      <c r="CP13" s="64">
        <f>(CN5-CN13)/SQRT(CO5*CO5/$F5+CO13*CO13/$F13)</f>
        <v>8.6976253401897352E-2</v>
      </c>
      <c r="CQ13" s="64">
        <f t="shared" si="22"/>
        <v>8.6976253401897352E-2</v>
      </c>
      <c r="CR13" s="106">
        <f>_xlfn.T.DIST(CP13,$F5+$F13-2,TRUE)</f>
        <v>0.53452884802873624</v>
      </c>
      <c r="CS13" s="107">
        <f>_xlfn.T.DIST.2T(CQ13,$F5+$F13-2)</f>
        <v>0.93094230394252753</v>
      </c>
      <c r="CT13" s="82"/>
      <c r="CU13" s="81"/>
      <c r="CV13" s="78">
        <v>0.25714285714285712</v>
      </c>
      <c r="CW13" s="64">
        <f>(CV5*F5+CV13*F13)/(F13+F5)</f>
        <v>0.352112676056338</v>
      </c>
      <c r="CX13" s="64">
        <f>(CV5-CV13)/SQRT(CW13*(1-CW13)*((1/$F5)+(1/$F13)))</f>
        <v>1.6519883663200741</v>
      </c>
      <c r="CY13" s="64">
        <f t="shared" si="23"/>
        <v>1.6519883663200741</v>
      </c>
      <c r="CZ13" s="106">
        <f t="shared" si="24"/>
        <v>0.95073153876930161</v>
      </c>
      <c r="DA13" s="107">
        <f t="shared" si="24"/>
        <v>0.95073153876930161</v>
      </c>
      <c r="DB13" s="82"/>
      <c r="DC13" s="78">
        <v>24</v>
      </c>
      <c r="DD13" s="64">
        <v>0.25</v>
      </c>
      <c r="DE13" s="113">
        <f>1/3</f>
        <v>0.33333333333333331</v>
      </c>
      <c r="DF13" s="64">
        <f t="shared" si="34"/>
        <v>0.86602540378443837</v>
      </c>
      <c r="DG13" s="64">
        <f t="shared" si="7"/>
        <v>0.86602540378443837</v>
      </c>
      <c r="DH13" s="106">
        <f t="shared" si="8"/>
        <v>0.80676188461438358</v>
      </c>
      <c r="DI13" s="107">
        <f t="shared" si="8"/>
        <v>0.80676188461438358</v>
      </c>
      <c r="DJ13">
        <v>35</v>
      </c>
      <c r="DK13">
        <v>0.58819422388790565</v>
      </c>
      <c r="DL13">
        <v>0.82183051886663561</v>
      </c>
      <c r="DM13" s="64">
        <f>(DK5-DK13)/SQRT(DL5*DL5/$DJ5+DL13*DL13/$DJ13)</f>
        <v>-0.71730596209593955</v>
      </c>
      <c r="DN13" s="64">
        <f t="shared" si="25"/>
        <v>0.71730596209593955</v>
      </c>
      <c r="DO13" s="106">
        <f>_xlfn.T.DIST(DM13,$DJ5+$DJ13-2,TRUE)</f>
        <v>0.2378033435017457</v>
      </c>
      <c r="DP13" s="107">
        <f>_xlfn.T.DIST.2T(DN13,$DJ5+$DJ13-2)</f>
        <v>0.4756066870034914</v>
      </c>
      <c r="DQ13">
        <v>24</v>
      </c>
      <c r="DR13">
        <v>0.69102060045414382</v>
      </c>
      <c r="DS13">
        <v>0.24595361597463591</v>
      </c>
      <c r="DT13" s="64">
        <f>(DR5-DR13)/SQRT(DS5*DS5/$DQ5+DS13*DS13/$DQ13)</f>
        <v>0.13083369073062362</v>
      </c>
      <c r="DU13" s="64">
        <f t="shared" si="26"/>
        <v>0.13083369073062362</v>
      </c>
      <c r="DV13" s="106">
        <f>_xlfn.T.DIST(DT13,$DQ5+$DQ13-2,TRUE)</f>
        <v>0.5518078719653805</v>
      </c>
      <c r="DW13" s="107">
        <f>_xlfn.T.DIST.2T(DU13,$DQ5+$DQ13-2)</f>
        <v>0.89638425606923899</v>
      </c>
      <c r="DX13">
        <v>24</v>
      </c>
      <c r="DY13" s="64">
        <v>0.68571428571428572</v>
      </c>
      <c r="DZ13" s="64">
        <f>(DY5*DX5+DY13*DX13)/(DX13+DX5)</f>
        <v>0.81942355889724305</v>
      </c>
      <c r="EA13" s="64">
        <f>(DY5-DY13)/SQRT(DZ13*(1-DZ13)*((1/$DX5)+(1/$DX13)))</f>
        <v>2.238014206845881</v>
      </c>
      <c r="EB13" s="64">
        <f t="shared" si="27"/>
        <v>2.238014206845881</v>
      </c>
      <c r="EC13" s="106">
        <f t="shared" si="28"/>
        <v>0.9873899356571183</v>
      </c>
      <c r="ED13" s="107">
        <f t="shared" si="29"/>
        <v>0.9873899356571183</v>
      </c>
    </row>
    <row r="14" spans="1:134" x14ac:dyDescent="0.25">
      <c r="A14" s="64">
        <v>11</v>
      </c>
      <c r="B14" s="64">
        <v>11</v>
      </c>
      <c r="C14" s="64">
        <v>4</v>
      </c>
      <c r="D14" s="64">
        <v>22</v>
      </c>
      <c r="E14" s="64">
        <f t="shared" si="0"/>
        <v>1.375</v>
      </c>
      <c r="F14" s="81">
        <v>33</v>
      </c>
      <c r="G14" s="78">
        <v>0.48484848484848486</v>
      </c>
      <c r="H14" s="64">
        <v>1.7161223026275714</v>
      </c>
      <c r="I14" s="64">
        <f>(G6-G14)/SQRT(H6*H6/$F6+H14*H14/$F14)</f>
        <v>1.3092622947971129</v>
      </c>
      <c r="J14" s="64">
        <f t="shared" si="9"/>
        <v>1.3092622947971129</v>
      </c>
      <c r="K14" s="106">
        <f>_xlfn.T.DIST(I14,$F6+$F14-2,TRUE)</f>
        <v>0.90247252058152516</v>
      </c>
      <c r="L14" s="107">
        <f>_xlfn.T.DIST.2T(J14,$F6+$F14-2)</f>
        <v>0.19505495883694962</v>
      </c>
      <c r="M14" s="78">
        <v>0.31878787878787868</v>
      </c>
      <c r="N14" s="64">
        <v>0.12429193396389344</v>
      </c>
      <c r="O14" s="64">
        <f>(M6-M14)/SQRT(N6*N6/$F6+N14*N14/$F14)</f>
        <v>1.7310073757347053</v>
      </c>
      <c r="P14" s="64">
        <f t="shared" si="10"/>
        <v>1.7310073757347053</v>
      </c>
      <c r="Q14" s="106">
        <f>_xlfn.T.DIST(O14,$F6+$F14-2,TRUE)</f>
        <v>0.95590244453952256</v>
      </c>
      <c r="R14" s="107">
        <f>_xlfn.T.DIST.2T(P14,$F6+$F14-2)</f>
        <v>8.8195110920954958E-2</v>
      </c>
      <c r="S14" s="78">
        <v>11</v>
      </c>
      <c r="T14" s="64">
        <v>0.26484848484848472</v>
      </c>
      <c r="U14" s="64">
        <v>0.1776911405054889</v>
      </c>
      <c r="V14" s="64">
        <f>(T6-T14)/SQRT(U6*U6/$S6+U14*U14/$S14)</f>
        <v>0.36297771510546817</v>
      </c>
      <c r="W14" s="64">
        <f t="shared" si="11"/>
        <v>0.36297771510546817</v>
      </c>
      <c r="X14" s="106">
        <f>_xlfn.T.DIST(V14,$S6+$S14-2,TRUE)</f>
        <v>0.64003194400171792</v>
      </c>
      <c r="Y14" s="107">
        <f>_xlfn.T.DIST.2T(W14,$S6+$S14-2)</f>
        <v>0.71993611199656415</v>
      </c>
      <c r="Z14" s="78">
        <v>22</v>
      </c>
      <c r="AA14" s="64">
        <v>0.34575757575757565</v>
      </c>
      <c r="AB14" s="64">
        <v>7.8862158347588418E-2</v>
      </c>
      <c r="AC14" s="64">
        <f>(AA6-AA14)/SQRT(AB6*AB6/$Z6+AB14*AB14/$Z14)</f>
        <v>4.5336564491890963</v>
      </c>
      <c r="AD14" s="64">
        <f t="shared" si="12"/>
        <v>4.5336564491890963</v>
      </c>
      <c r="AE14" s="106">
        <f>_xlfn.T.DIST(AC14,$Z6+$Z14-2,TRUE)</f>
        <v>0.9999741863696715</v>
      </c>
      <c r="AF14" s="107">
        <f>_xlfn.T.DIST.2T(AD14,$Z6+$Z14-2)</f>
        <v>5.162726065708916E-5</v>
      </c>
      <c r="AG14" s="83">
        <v>30</v>
      </c>
      <c r="AH14" s="78">
        <v>13</v>
      </c>
      <c r="AI14" s="64">
        <v>24.435700282084451</v>
      </c>
      <c r="AJ14" s="64">
        <f>(AH6-AH14)/SQRT(AI6*AI6/$AG6+AI14*AI14/$AG14)</f>
        <v>2.1870684708968029</v>
      </c>
      <c r="AK14" s="64">
        <f t="shared" si="13"/>
        <v>2.1870684708968029</v>
      </c>
      <c r="AL14" s="106">
        <f>_xlfn.T.DIST(AJ14,$AG6+$AG14-2,TRUE)</f>
        <v>0.98360830933822052</v>
      </c>
      <c r="AM14" s="107">
        <f>_xlfn.T.DIST.2T(AK14,$AG6+$AG14-2)</f>
        <v>3.2783381323558972E-2</v>
      </c>
      <c r="AN14" s="78">
        <v>21</v>
      </c>
      <c r="AO14" s="64">
        <f t="shared" si="1"/>
        <v>0.63636363636363635</v>
      </c>
      <c r="AP14" s="64">
        <v>1</v>
      </c>
      <c r="AQ14" s="64"/>
      <c r="AR14" s="64"/>
      <c r="AS14" s="106"/>
      <c r="AT14" s="107"/>
      <c r="AU14" s="78">
        <v>2.1818181818181817</v>
      </c>
      <c r="AV14" s="64">
        <v>4.2459874105923925</v>
      </c>
      <c r="AW14" s="64">
        <f>(AU6-AU14)/SQRT(AV6*AV6/$F6+AV14*AV14/$F14)</f>
        <v>1.782415180372829</v>
      </c>
      <c r="AX14" s="64">
        <f t="shared" si="14"/>
        <v>1.782415180372829</v>
      </c>
      <c r="AY14" s="106">
        <f>_xlfn.T.DIST(AW14,$F6+$F14-2,TRUE)</f>
        <v>0.9603241596476787</v>
      </c>
      <c r="AZ14" s="107">
        <f>_xlfn.T.DIST.2T(AX14,$F6+$F14-2)</f>
        <v>7.9351680704642671E-2</v>
      </c>
      <c r="BA14" s="78">
        <v>0.33333333333333331</v>
      </c>
      <c r="BB14" s="64">
        <f>(BA6*F6+BA14*F14)/(F14+F6)</f>
        <v>0.23880597014925373</v>
      </c>
      <c r="BC14" s="64">
        <f>(BA6-BA14)/SQRT(BB14*(1-BB14)*((1/$F6)+(1/$F14)))</f>
        <v>-1.7878956989637098</v>
      </c>
      <c r="BD14" s="64">
        <f t="shared" si="15"/>
        <v>1.7878956989637098</v>
      </c>
      <c r="BE14" s="106">
        <f t="shared" si="16"/>
        <v>3.6896418477828478E-2</v>
      </c>
      <c r="BF14" s="107">
        <f t="shared" si="16"/>
        <v>0.96310358152217157</v>
      </c>
      <c r="BG14" s="78">
        <v>33</v>
      </c>
      <c r="BH14" s="64">
        <v>9.0909090909090912E-2</v>
      </c>
      <c r="BI14" s="64">
        <f>(BH6*BG6+BH14*BG14)/(BG14+BG6)</f>
        <v>7.4626865671641784E-2</v>
      </c>
      <c r="BJ14" s="64">
        <f>(BH6-BH14)/SQRT(BI14*(1-BI14)*((1/$BG6)+(1/$BG14)))</f>
        <v>-0.49964624366791172</v>
      </c>
      <c r="BK14" s="64">
        <f t="shared" si="17"/>
        <v>0.49964624366791172</v>
      </c>
      <c r="BL14" s="106">
        <f t="shared" si="18"/>
        <v>0.30866209507736542</v>
      </c>
      <c r="BM14" s="107">
        <f t="shared" si="18"/>
        <v>0.69133790492263458</v>
      </c>
      <c r="BN14" s="78">
        <v>0.39109880018735749</v>
      </c>
      <c r="BO14" s="64">
        <v>0.34260228699840978</v>
      </c>
      <c r="BP14" s="64">
        <f>(BN6-BN14)/SQRT(BO6*BO6/$F6+BO14*BO14/$F14)</f>
        <v>1.0131176245814506</v>
      </c>
      <c r="BQ14" s="64">
        <f t="shared" si="19"/>
        <v>1.0131176245814506</v>
      </c>
      <c r="BR14" s="106">
        <f>_xlfn.T.DIST(BP14,$F6+$F14-2,TRUE)</f>
        <v>0.84261977513384378</v>
      </c>
      <c r="BS14" s="107">
        <f>_xlfn.T.DIST.2T(BQ14,$F6+$F14-2)</f>
        <v>0.31476044973231232</v>
      </c>
      <c r="BT14" s="78">
        <v>1.8372288226180649</v>
      </c>
      <c r="BU14" s="64">
        <v>2.8080025455487521</v>
      </c>
      <c r="BV14" s="64">
        <f>(BT6-BT14)/SQRT(BU6*BU6/$F6+BU14*BU14/$F14)</f>
        <v>1.0499434031903443</v>
      </c>
      <c r="BW14" s="64">
        <f t="shared" si="20"/>
        <v>1.0499434031903443</v>
      </c>
      <c r="BX14" s="106">
        <f>_xlfn.T.DIST(BV14,$F6+$F14-2,TRUE)</f>
        <v>0.85118388581812954</v>
      </c>
      <c r="BY14" s="107">
        <f>_xlfn.T.DIST.2T(BW14,$F6+$F14-2)</f>
        <v>0.29763222836374087</v>
      </c>
      <c r="BZ14" s="78">
        <v>12</v>
      </c>
      <c r="CA14" s="64">
        <v>1</v>
      </c>
      <c r="CB14" s="64">
        <v>0</v>
      </c>
      <c r="CC14" s="64">
        <f t="shared" si="30"/>
        <v>-6</v>
      </c>
      <c r="CD14" s="64">
        <f t="shared" si="31"/>
        <v>6</v>
      </c>
      <c r="CE14" s="106">
        <f t="shared" si="32"/>
        <v>5.6349855530039309E-6</v>
      </c>
      <c r="CF14" s="107">
        <f t="shared" si="33"/>
        <v>1.1269971106007862E-5</v>
      </c>
      <c r="CG14" s="64">
        <v>8</v>
      </c>
      <c r="CH14" s="64">
        <v>2.5</v>
      </c>
      <c r="CI14" s="64">
        <v>0.70710678118654757</v>
      </c>
      <c r="CJ14" s="64"/>
      <c r="CK14" s="64"/>
      <c r="CL14" s="106">
        <f>_xlfn.T.DIST(CJ14,$CG6+$CG14-2,TRUE)</f>
        <v>0.5</v>
      </c>
      <c r="CM14" s="107">
        <f>_xlfn.T.DIST.2T(CK14,$CG6+$CG14-2)</f>
        <v>1</v>
      </c>
      <c r="CN14" s="78">
        <v>0.44640250384889113</v>
      </c>
      <c r="CO14" s="64">
        <v>0.33625470143357039</v>
      </c>
      <c r="CP14" s="64">
        <f>(CN6-CN14)/SQRT(CO6*CO6/$F6+CO14*CO14/$F14)</f>
        <v>-1.0885084128113951</v>
      </c>
      <c r="CQ14" s="64">
        <f t="shared" si="22"/>
        <v>1.0885084128113951</v>
      </c>
      <c r="CR14" s="106">
        <f>_xlfn.T.DIST(CP14,$F6+$F14-2,TRUE)</f>
        <v>0.14019511759513098</v>
      </c>
      <c r="CS14" s="107">
        <f>_xlfn.T.DIST.2T(CQ14,$F6+$F14-2)</f>
        <v>0.28039023519026196</v>
      </c>
      <c r="CT14" s="82"/>
      <c r="CU14" s="81"/>
      <c r="CV14" s="78">
        <v>0.12121212121212122</v>
      </c>
      <c r="CW14" s="64">
        <f>(CV6*F6+CV14*F14)/(F14+F6)</f>
        <v>0.17910447761194029</v>
      </c>
      <c r="CX14" s="64">
        <f>(CV6-CV14)/SQRT(CW14*(1-CW14)*((1/$F6)+(1/$F14)))</f>
        <v>1.2175280479788502</v>
      </c>
      <c r="CY14" s="64">
        <f t="shared" si="23"/>
        <v>1.2175280479788502</v>
      </c>
      <c r="CZ14" s="106">
        <f t="shared" si="24"/>
        <v>0.88829831421739247</v>
      </c>
      <c r="DA14" s="107">
        <f t="shared" si="24"/>
        <v>0.88829831421739247</v>
      </c>
      <c r="DB14" s="82"/>
      <c r="DC14" s="78">
        <v>30</v>
      </c>
      <c r="DD14" s="64">
        <v>0.1</v>
      </c>
      <c r="DE14" s="113">
        <v>0.25</v>
      </c>
      <c r="DF14" s="64">
        <f t="shared" si="34"/>
        <v>1.8973665961010275</v>
      </c>
      <c r="DG14" s="64">
        <f t="shared" si="7"/>
        <v>1.8973665961010275</v>
      </c>
      <c r="DH14" s="106">
        <f t="shared" si="8"/>
        <v>0.97111021443820134</v>
      </c>
      <c r="DI14" s="107">
        <f t="shared" si="8"/>
        <v>0.97111021443820134</v>
      </c>
      <c r="DJ14">
        <v>33</v>
      </c>
      <c r="DK14">
        <v>0.56616046789788466</v>
      </c>
      <c r="DL14">
        <v>1.0465799182790472</v>
      </c>
      <c r="DM14" s="64">
        <f>(DK6-DK14)/SQRT(DL6*DL6/$DJ6+DL14*DL14/$DJ14)</f>
        <v>0.52130366099166192</v>
      </c>
      <c r="DN14" s="64">
        <f t="shared" si="25"/>
        <v>0.52130366099166192</v>
      </c>
      <c r="DO14" s="106">
        <f>_xlfn.T.DIST(DM14,$DJ6+$DJ14-2,TRUE)</f>
        <v>0.69803654063162568</v>
      </c>
      <c r="DP14" s="107">
        <f>_xlfn.T.DIST.2T(DN14,$DJ6+$DJ14-2)</f>
        <v>0.60392691873674864</v>
      </c>
      <c r="DQ14">
        <v>30</v>
      </c>
      <c r="DR14">
        <v>0.55749150792049973</v>
      </c>
      <c r="DS14">
        <v>0.2606488227783334</v>
      </c>
      <c r="DT14" s="64">
        <f>(DR6-DR14)/SQRT(DS6*DS6/$DQ6+DS14*DS14/$DQ14)</f>
        <v>1.707659675731767</v>
      </c>
      <c r="DU14" s="64">
        <f t="shared" si="26"/>
        <v>1.707659675731767</v>
      </c>
      <c r="DV14" s="106">
        <f>_xlfn.T.DIST(DT14,$DQ6+$DQ14-2,TRUE)</f>
        <v>0.95347620734440042</v>
      </c>
      <c r="DW14" s="107">
        <f>_xlfn.T.DIST.2T(DU14,$DQ6+$DQ14-2)</f>
        <v>9.3047585311199263E-2</v>
      </c>
      <c r="DX14">
        <v>30</v>
      </c>
      <c r="DY14" s="64">
        <v>0.90909090909090906</v>
      </c>
      <c r="DZ14" s="64">
        <f>(DY6*DX6+DY14*DX14)/(DX14+DX6)</f>
        <v>0.89572192513368987</v>
      </c>
      <c r="EA14" s="64">
        <f>(DY6-DY14)/SQRT(DZ14*(1-DZ14)*((1/$DX6)+(1/$DX14)))</f>
        <v>-0.33883707378584854</v>
      </c>
      <c r="EB14" s="64">
        <f t="shared" si="27"/>
        <v>0.33883707378584854</v>
      </c>
      <c r="EC14" s="106">
        <f t="shared" si="28"/>
        <v>0.36736623538149049</v>
      </c>
      <c r="ED14" s="107">
        <f t="shared" si="29"/>
        <v>0.63263376461850951</v>
      </c>
    </row>
    <row r="15" spans="1:134" x14ac:dyDescent="0.25">
      <c r="A15" s="64">
        <v>12</v>
      </c>
      <c r="B15" s="64">
        <v>15</v>
      </c>
      <c r="C15" s="64">
        <v>5</v>
      </c>
      <c r="D15" s="64">
        <v>31</v>
      </c>
      <c r="E15" s="64">
        <f t="shared" si="0"/>
        <v>1.24</v>
      </c>
      <c r="F15" s="81">
        <v>33</v>
      </c>
      <c r="G15" s="78">
        <v>0.78787878787878785</v>
      </c>
      <c r="H15" s="64">
        <v>3.1598810871373759</v>
      </c>
      <c r="I15" s="64">
        <f>(G7-G15)/SQRT(H7*H7/$F7+H15*H15/$F15)</f>
        <v>0</v>
      </c>
      <c r="J15" s="64">
        <f t="shared" si="9"/>
        <v>0</v>
      </c>
      <c r="K15" s="106">
        <f>_xlfn.T.DIST(I15,$F7+$F15-2,TRUE)</f>
        <v>0.5</v>
      </c>
      <c r="L15" s="107">
        <f>_xlfn.T.DIST.2T(J15,$F7+$F15-2)</f>
        <v>1</v>
      </c>
      <c r="M15" s="78">
        <v>0.47004329004328987</v>
      </c>
      <c r="N15" s="64">
        <v>0.18668596397294143</v>
      </c>
      <c r="O15" s="64">
        <f>(M7-M15)/SQRT(N7*N7/$F7+N15*N15/$F15)</f>
        <v>-1.0209235900555613</v>
      </c>
      <c r="P15" s="64">
        <f t="shared" si="10"/>
        <v>1.0209235900555613</v>
      </c>
      <c r="Q15" s="106">
        <f>_xlfn.T.DIST(O15,$F7+$F15-2,TRUE)</f>
        <v>0.15556718879315587</v>
      </c>
      <c r="R15" s="107">
        <f>_xlfn.T.DIST.2T(P15,$F7+$F15-2)</f>
        <v>0.31113437758631174</v>
      </c>
      <c r="S15" s="78">
        <v>12</v>
      </c>
      <c r="T15" s="64">
        <v>0.35055555555555551</v>
      </c>
      <c r="U15" s="64">
        <v>0.26321872938372981</v>
      </c>
      <c r="V15" s="64">
        <f>(T7-T15)/SQRT(U7*U7/$S7+U15*U15/$S15)</f>
        <v>0.52163091764713143</v>
      </c>
      <c r="W15" s="64">
        <f t="shared" si="11"/>
        <v>0.52163091764713143</v>
      </c>
      <c r="X15" s="106">
        <f>_xlfn.T.DIST(V15,$S7+$S15-2,TRUE)</f>
        <v>0.69682857250302588</v>
      </c>
      <c r="Y15" s="107">
        <f>_xlfn.T.DIST.2T(W15,$S7+$S15-2)</f>
        <v>0.60634285499394824</v>
      </c>
      <c r="Z15" s="78">
        <v>21</v>
      </c>
      <c r="AA15" s="64">
        <v>0.53832199546485249</v>
      </c>
      <c r="AB15" s="64">
        <v>6.4768140289379952E-2</v>
      </c>
      <c r="AC15" s="64">
        <f>(AA7-AA15)/SQRT(AB7*AB7/$Z7+AB15*AB15/$Z15)</f>
        <v>-3.5464008361205055</v>
      </c>
      <c r="AD15" s="64">
        <f t="shared" si="12"/>
        <v>3.5464008361205055</v>
      </c>
      <c r="AE15" s="106">
        <f>_xlfn.T.DIST(AC15,$Z7+$Z15-2,TRUE)</f>
        <v>5.5283952599130212E-4</v>
      </c>
      <c r="AF15" s="107">
        <f>_xlfn.T.DIST.2T(AD15,$Z7+$Z15-2)</f>
        <v>1.1056790519826042E-3</v>
      </c>
      <c r="AG15" s="83">
        <v>29</v>
      </c>
      <c r="AH15" s="78">
        <v>16.172413793103448</v>
      </c>
      <c r="AI15" s="64">
        <v>24.730069847855322</v>
      </c>
      <c r="AJ15" s="64">
        <f>(AH7-AH15)/SQRT(AI7*AI7/$AG7+AI15*AI15/$AG15)</f>
        <v>2.316084258239878</v>
      </c>
      <c r="AK15" s="64">
        <f t="shared" si="13"/>
        <v>2.316084258239878</v>
      </c>
      <c r="AL15" s="106">
        <f>_xlfn.T.DIST(AJ15,$AG7+$AG15-2,TRUE)</f>
        <v>0.9879455523550662</v>
      </c>
      <c r="AM15" s="107">
        <f>_xlfn.T.DIST.2T(AK15,$AG7+$AG15-2)</f>
        <v>2.410889528986751E-2</v>
      </c>
      <c r="AN15" s="78">
        <v>24</v>
      </c>
      <c r="AO15" s="64">
        <f t="shared" si="1"/>
        <v>0.72727272727272729</v>
      </c>
      <c r="AP15" s="64">
        <v>1</v>
      </c>
      <c r="AQ15" s="64"/>
      <c r="AR15" s="64"/>
      <c r="AS15" s="106"/>
      <c r="AT15" s="107"/>
      <c r="AU15" s="78">
        <v>2.7575757575757578</v>
      </c>
      <c r="AV15" s="64">
        <v>5.1842930028494667</v>
      </c>
      <c r="AW15" s="64">
        <f>(AU7-AU15)/SQRT(AV7*AV7/$F7+AV15*AV15/$F15)</f>
        <v>1.7804917598308112</v>
      </c>
      <c r="AX15" s="64">
        <f t="shared" si="14"/>
        <v>1.7804917598308112</v>
      </c>
      <c r="AY15" s="106">
        <f>_xlfn.T.DIST(AW15,$F7+$F15-2,TRUE)</f>
        <v>0.96012909206018326</v>
      </c>
      <c r="AZ15" s="107">
        <f>_xlfn.T.DIST.2T(AX15,$F7+$F15-2)</f>
        <v>7.9741815879633554E-2</v>
      </c>
      <c r="BA15" s="78">
        <v>0.30303030303030304</v>
      </c>
      <c r="BB15" s="64">
        <f>(BA7*F7+BA15*F15)/(F15+F7)</f>
        <v>0.27272727272727271</v>
      </c>
      <c r="BC15" s="64">
        <f>(BA7-BA15)/SQRT(BB15*(1-BB15)*((1/$F7)+(1/$F15)))</f>
        <v>-0.55277079839256671</v>
      </c>
      <c r="BD15" s="64">
        <f t="shared" si="15"/>
        <v>0.55277079839256671</v>
      </c>
      <c r="BE15" s="106">
        <f t="shared" si="16"/>
        <v>0.29021018339796023</v>
      </c>
      <c r="BF15" s="107">
        <f t="shared" si="16"/>
        <v>0.70978981660203977</v>
      </c>
      <c r="BG15" s="78">
        <v>33</v>
      </c>
      <c r="BH15" s="64">
        <v>0</v>
      </c>
      <c r="BI15" s="64">
        <f>(BH7*BG7+BH15*BG15)/(BG15+BG7)</f>
        <v>4.5454545454545456E-2</v>
      </c>
      <c r="BJ15" s="64">
        <f>(BH7-BH15)/SQRT(BI15*(1-BI15)*((1/$BG7)+(1/$BG15)))</f>
        <v>1.7728105208558367</v>
      </c>
      <c r="BK15" s="64">
        <f t="shared" si="17"/>
        <v>1.7728105208558367</v>
      </c>
      <c r="BL15" s="106">
        <f t="shared" si="18"/>
        <v>0.96186994525835323</v>
      </c>
      <c r="BM15" s="107">
        <f t="shared" si="18"/>
        <v>0.96186994525835323</v>
      </c>
      <c r="BN15" s="78">
        <v>0.57295412715944904</v>
      </c>
      <c r="BO15" s="64">
        <v>0.79030644449081999</v>
      </c>
      <c r="BP15" s="64">
        <f>(BN7-BN15)/SQRT(BO7*BO7/$F7+BO15*BO15/$F15)</f>
        <v>-1.8165099107244065E-2</v>
      </c>
      <c r="BQ15" s="64">
        <f t="shared" si="19"/>
        <v>1.8165099107244065E-2</v>
      </c>
      <c r="BR15" s="106">
        <f>_xlfn.T.DIST(BP15,$F7+$F15-2,TRUE)</f>
        <v>0.49278182865726272</v>
      </c>
      <c r="BS15" s="107">
        <f>_xlfn.T.DIST.2T(BQ15,$F7+$F15-2)</f>
        <v>0.98556365731452544</v>
      </c>
      <c r="BT15" s="78">
        <v>1.5120826905673255</v>
      </c>
      <c r="BU15" s="64">
        <v>2.1446174080512166</v>
      </c>
      <c r="BV15" s="64">
        <f>(BT7-BT15)/SQRT(BU7*BU7/$F7+BU15*BU15/$F15)</f>
        <v>2.086676852812936</v>
      </c>
      <c r="BW15" s="64">
        <f t="shared" si="20"/>
        <v>2.086676852812936</v>
      </c>
      <c r="BX15" s="106">
        <f>_xlfn.T.DIST(BV15,$F7+$F15-2,TRUE)</f>
        <v>0.97954687279468855</v>
      </c>
      <c r="BY15" s="107">
        <f>_xlfn.T.DIST.2T(BW15,$F7+$F15-2)</f>
        <v>4.090625441062299E-2</v>
      </c>
      <c r="BZ15" s="78">
        <v>9</v>
      </c>
      <c r="CA15" s="64">
        <v>1</v>
      </c>
      <c r="CB15" s="64">
        <v>0</v>
      </c>
      <c r="CC15" s="64">
        <f t="shared" si="30"/>
        <v>-2.2360679774997894</v>
      </c>
      <c r="CD15" s="64">
        <f t="shared" si="31"/>
        <v>2.2360679774997894</v>
      </c>
      <c r="CE15" s="106">
        <f t="shared" si="32"/>
        <v>1.9522702430378614E-2</v>
      </c>
      <c r="CF15" s="107">
        <f t="shared" si="33"/>
        <v>3.9045404860757228E-2</v>
      </c>
      <c r="CG15" s="64">
        <v>10</v>
      </c>
      <c r="CH15" s="64">
        <v>2</v>
      </c>
      <c r="CI15" s="64">
        <v>1.4142135623730951</v>
      </c>
      <c r="CJ15" s="64"/>
      <c r="CK15" s="64"/>
      <c r="CL15" s="106">
        <f>_xlfn.T.DIST(CJ15,$CG7+$CG15-2,TRUE)</f>
        <v>0.5</v>
      </c>
      <c r="CM15" s="107">
        <f>_xlfn.T.DIST.2T(CK15,$CG7+$CG15-2)</f>
        <v>1</v>
      </c>
      <c r="CN15" s="78">
        <v>0.47898716114962092</v>
      </c>
      <c r="CO15" s="64">
        <v>0.2842781204425856</v>
      </c>
      <c r="CP15" s="64">
        <f>(CN7-CN15)/SQRT(CO7*CO7/$F7+CO15*CO15/$F15)</f>
        <v>0.41678823536036891</v>
      </c>
      <c r="CQ15" s="64">
        <f t="shared" si="22"/>
        <v>0.41678823536036891</v>
      </c>
      <c r="CR15" s="106">
        <f>_xlfn.T.DIST(CP15,$F7+$F15-2,TRUE)</f>
        <v>0.66088602663997897</v>
      </c>
      <c r="CS15" s="107">
        <f>_xlfn.T.DIST.2T(CQ15,$F7+$F15-2)</f>
        <v>0.67822794672004194</v>
      </c>
      <c r="CT15" s="82"/>
      <c r="CU15" s="81"/>
      <c r="CV15" s="78">
        <v>6.0606060606060608E-2</v>
      </c>
      <c r="CW15" s="64">
        <f>(CV7*F7+CV15*F15)/(F15+F7)</f>
        <v>0.12121212121212122</v>
      </c>
      <c r="CX15" s="64">
        <f>(CV7-CV15)/SQRT(CW15*(1-CW15)*((1/$F7)+(1/$F15)))</f>
        <v>1.5085960589122316</v>
      </c>
      <c r="CY15" s="64">
        <f t="shared" si="23"/>
        <v>1.5085960589122316</v>
      </c>
      <c r="CZ15" s="106">
        <f t="shared" si="24"/>
        <v>0.93429897902767667</v>
      </c>
      <c r="DA15" s="107">
        <f t="shared" si="24"/>
        <v>0.93429897902767667</v>
      </c>
      <c r="DB15" s="82"/>
      <c r="DC15" s="78">
        <v>29</v>
      </c>
      <c r="DD15" s="64">
        <v>0</v>
      </c>
      <c r="DE15" s="113">
        <v>0.2</v>
      </c>
      <c r="DF15" s="64">
        <f t="shared" si="34"/>
        <v>2.6925824035672519</v>
      </c>
      <c r="DG15" s="64">
        <f t="shared" si="7"/>
        <v>2.6925824035672519</v>
      </c>
      <c r="DH15" s="106">
        <f t="shared" si="8"/>
        <v>0.9964549493880922</v>
      </c>
      <c r="DI15" s="107">
        <f t="shared" si="8"/>
        <v>0.9964549493880922</v>
      </c>
      <c r="DJ15">
        <v>33</v>
      </c>
      <c r="DK15">
        <v>0.55803700788127819</v>
      </c>
      <c r="DL15">
        <v>0.76505480921214508</v>
      </c>
      <c r="DM15" s="64">
        <f>(DK7-DK15)/SQRT(DL7*DL7/$DJ7+DL15*DL15/$DJ15)</f>
        <v>0.73156898658034497</v>
      </c>
      <c r="DN15" s="64">
        <f t="shared" si="25"/>
        <v>0.73156898658034497</v>
      </c>
      <c r="DO15" s="106">
        <f>_xlfn.T.DIST(DM15,$DJ7+$DJ15-2,TRUE)</f>
        <v>0.76644900554399875</v>
      </c>
      <c r="DP15" s="107">
        <f>_xlfn.T.DIST.2T(DN15,$DJ7+$DJ15-2)</f>
        <v>0.46710198891200239</v>
      </c>
      <c r="DQ15">
        <v>29</v>
      </c>
      <c r="DR15">
        <v>0.59818040905184078</v>
      </c>
      <c r="DS15">
        <v>0.29810739076279258</v>
      </c>
      <c r="DT15" s="64">
        <f>(DR7-DR15)/SQRT(DS7*DS7/$DQ7+DS15*DS15/$DQ15)</f>
        <v>-0.33897416545748132</v>
      </c>
      <c r="DU15" s="64">
        <f t="shared" si="26"/>
        <v>0.33897416545748132</v>
      </c>
      <c r="DV15" s="106">
        <f>_xlfn.T.DIST(DT15,$DQ7+$DQ15-2,TRUE)</f>
        <v>0.36792670761492985</v>
      </c>
      <c r="DW15" s="107">
        <f>_xlfn.T.DIST.2T(DU15,$DQ7+$DQ15-2)</f>
        <v>0.7358534152298597</v>
      </c>
      <c r="DX15">
        <v>29</v>
      </c>
      <c r="DY15" s="64">
        <v>0.87878787878787878</v>
      </c>
      <c r="DZ15" s="64">
        <f>(DY7*DX7+DY15*DX15)/(DX15+DX7)</f>
        <v>0.91010101010101019</v>
      </c>
      <c r="EA15" s="64">
        <f>(DY7-DY15)/SQRT(DZ15*(1-DZ15)*((1/$DX7)+(1/$DX15)))</f>
        <v>0.82015903260795187</v>
      </c>
      <c r="EB15" s="64">
        <f t="shared" si="27"/>
        <v>0.82015903260795187</v>
      </c>
      <c r="EC15" s="106">
        <f t="shared" si="28"/>
        <v>0.79393727353390231</v>
      </c>
      <c r="ED15" s="107">
        <f t="shared" si="29"/>
        <v>0.79393727353390231</v>
      </c>
    </row>
    <row r="16" spans="1:134" ht="15" customHeight="1" x14ac:dyDescent="0.25">
      <c r="A16" s="64">
        <v>13</v>
      </c>
      <c r="B16" s="64">
        <v>4</v>
      </c>
      <c r="C16" s="64">
        <v>2</v>
      </c>
      <c r="D16" s="64">
        <v>6</v>
      </c>
      <c r="E16" s="64">
        <f t="shared" si="0"/>
        <v>1.5</v>
      </c>
      <c r="F16" s="81">
        <v>41</v>
      </c>
      <c r="G16" s="78">
        <v>0.36585365853658536</v>
      </c>
      <c r="H16" s="64">
        <v>0.85895569038733333</v>
      </c>
      <c r="I16" s="64">
        <f>(G4-G16)/SQRT(H4*H4/$F4+H16*H16/$F16)</f>
        <v>1.6961929856556592</v>
      </c>
      <c r="J16" s="64">
        <f t="shared" si="9"/>
        <v>1.6961929856556592</v>
      </c>
      <c r="K16" s="106">
        <f>_xlfn.T.DIST(I16,$F4+$F16-2,TRUE)</f>
        <v>0.95326673559726227</v>
      </c>
      <c r="L16" s="107">
        <f>_xlfn.T.DIST.2T(J16,$F4+$F16-2)</f>
        <v>9.346652880547543E-2</v>
      </c>
      <c r="M16" s="78">
        <v>0.19387205031313584</v>
      </c>
      <c r="N16" s="64">
        <v>0.23015836414023197</v>
      </c>
      <c r="O16" s="64">
        <f>(M4-M16)/SQRT(N4*N4/$F4+N16*N16/$F16)</f>
        <v>4.7843921096794926</v>
      </c>
      <c r="P16" s="64">
        <f t="shared" si="10"/>
        <v>4.7843921096794926</v>
      </c>
      <c r="Q16" s="106">
        <f>_xlfn.T.DIST(O16,$F4+$F16-2,TRUE)</f>
        <v>0.99999647607771025</v>
      </c>
      <c r="R16" s="107">
        <f>_xlfn.T.DIST.2T(P16,$F4+$F16-2)</f>
        <v>7.0478445794843001E-6</v>
      </c>
      <c r="S16" s="78">
        <v>21</v>
      </c>
      <c r="T16" s="64">
        <v>0.14461547841829539</v>
      </c>
      <c r="U16" s="64">
        <v>0.21297813439188842</v>
      </c>
      <c r="V16" s="64">
        <f>(T4-T16)/SQRT(U4*U4/$S4+U16*U16/$S16)</f>
        <v>2.734548137524905</v>
      </c>
      <c r="W16" s="64">
        <f t="shared" si="11"/>
        <v>2.734548137524905</v>
      </c>
      <c r="X16" s="106">
        <f>_xlfn.T.DIST(V16,$S4+$S16-2,TRUE)</f>
        <v>0.99548194862362449</v>
      </c>
      <c r="Y16" s="107">
        <f>_xlfn.T.DIST.2T(W16,$S4+$S16-2)</f>
        <v>9.0361027527510983E-3</v>
      </c>
      <c r="Z16" s="78">
        <v>20</v>
      </c>
      <c r="AA16" s="64">
        <v>0.24559145080271838</v>
      </c>
      <c r="AB16" s="64">
        <v>0.24140737066929868</v>
      </c>
      <c r="AC16" s="64">
        <f>(AA4-AA16)/SQRT(AB4*AB4/$Z4+AB16*AB16/$Z16)</f>
        <v>4.3936234524291811</v>
      </c>
      <c r="AD16" s="64">
        <f t="shared" si="12"/>
        <v>4.3936234524291811</v>
      </c>
      <c r="AE16" s="106">
        <f>_xlfn.T.DIST(AC16,$Z4+$Z16-2,TRUE)</f>
        <v>0.9999615556936875</v>
      </c>
      <c r="AF16" s="107">
        <f>_xlfn.T.DIST.2T(AD16,$Z4+$Z16-2)</f>
        <v>7.6888612624964551E-5</v>
      </c>
      <c r="AG16" s="83">
        <v>24</v>
      </c>
      <c r="AH16" s="78">
        <v>10.041666666666666</v>
      </c>
      <c r="AI16" s="64">
        <v>11.712049412860047</v>
      </c>
      <c r="AJ16" s="64">
        <f>(AH4-AH16)/SQRT(AI4*AI4/$AG4+AI16*AI16/$AG16)</f>
        <v>3.0843671687384369</v>
      </c>
      <c r="AK16" s="64">
        <f t="shared" si="13"/>
        <v>3.0843671687384369</v>
      </c>
      <c r="AL16" s="106">
        <f>_xlfn.T.DIST(AJ16,$AG4+$AG16-2,TRUE)</f>
        <v>0.99843877610421783</v>
      </c>
      <c r="AM16" s="107">
        <f>_xlfn.T.DIST.2T(AK16,$AG4+$AG16-2)</f>
        <v>3.1224477915642629E-3</v>
      </c>
      <c r="AN16" s="78">
        <v>22</v>
      </c>
      <c r="AO16" s="64">
        <f t="shared" si="1"/>
        <v>0.53658536585365857</v>
      </c>
      <c r="AP16" s="64">
        <v>1</v>
      </c>
      <c r="AQ16" s="64"/>
      <c r="AR16" s="64"/>
      <c r="AS16" s="106"/>
      <c r="AT16" s="107"/>
      <c r="AU16" s="78">
        <v>2.1951219512195124</v>
      </c>
      <c r="AV16" s="64">
        <v>2.6288734487905838</v>
      </c>
      <c r="AW16" s="64">
        <f>(AU4-AU16)/SQRT(AV4*AV4/$F4+AV16*AV16/$F16)</f>
        <v>2.4223882573805993</v>
      </c>
      <c r="AX16" s="64">
        <f t="shared" si="14"/>
        <v>2.4223882573805993</v>
      </c>
      <c r="AY16" s="106">
        <f>_xlfn.T.DIST(AW16,$F4+$F16-2,TRUE)</f>
        <v>0.99124096412469098</v>
      </c>
      <c r="AZ16" s="107">
        <f>_xlfn.T.DIST.2T(AX16,$F4+$F16-2)</f>
        <v>1.7518071750618015E-2</v>
      </c>
      <c r="BA16" s="78">
        <v>0</v>
      </c>
      <c r="BB16" s="64">
        <f>(BA4*F4+BA16*F16)/(F16+F4)</f>
        <v>0</v>
      </c>
      <c r="BC16" s="64" t="e">
        <f>(BA4-BA16)/SQRT(BB16*(1-BB16)*((1/$F4)+(1/$F16)))</f>
        <v>#DIV/0!</v>
      </c>
      <c r="BD16" s="64" t="e">
        <f t="shared" si="15"/>
        <v>#DIV/0!</v>
      </c>
      <c r="BE16" s="106" t="e">
        <f t="shared" si="16"/>
        <v>#DIV/0!</v>
      </c>
      <c r="BF16" s="107" t="e">
        <f t="shared" si="16"/>
        <v>#DIV/0!</v>
      </c>
      <c r="BG16" s="78">
        <v>41</v>
      </c>
      <c r="BH16" s="64">
        <v>0.29268292682926828</v>
      </c>
      <c r="BI16" s="64">
        <f>(BH4*BG4+BH16*BG16)/(BG16+BG4)</f>
        <v>0.3258426966292135</v>
      </c>
      <c r="BJ16" s="64">
        <f>(BH4-BH16)/SQRT(BI16*(1-BI16)*((1/$BG4)+(1/$BG16)))</f>
        <v>0.61686936446968421</v>
      </c>
      <c r="BK16" s="64">
        <f t="shared" si="17"/>
        <v>0.61686936446968421</v>
      </c>
      <c r="BL16" s="106">
        <f t="shared" si="18"/>
        <v>0.73133955241529502</v>
      </c>
      <c r="BM16" s="107">
        <f t="shared" si="18"/>
        <v>0.73133955241529502</v>
      </c>
      <c r="BN16" s="78">
        <v>0.49239412655816822</v>
      </c>
      <c r="BO16" s="64">
        <v>0.42759650887394923</v>
      </c>
      <c r="BP16" s="64">
        <f>(BN4-BN16)/SQRT(BO4*BO4/$F4+BO16*BO16/$F16)</f>
        <v>2.46051272685864</v>
      </c>
      <c r="BQ16" s="64">
        <f t="shared" si="19"/>
        <v>2.46051272685864</v>
      </c>
      <c r="BR16" s="106">
        <f>_xlfn.T.DIST(BP16,$F4+$F16-2,TRUE)</f>
        <v>0.99206312730122392</v>
      </c>
      <c r="BS16" s="107">
        <f>_xlfn.T.DIST.2T(BQ16,$F4+$F16-2)</f>
        <v>1.587374539755226E-2</v>
      </c>
      <c r="BT16" s="78">
        <v>2.1017575989615391</v>
      </c>
      <c r="BU16" s="64">
        <v>2.4530388781495036</v>
      </c>
      <c r="BV16" s="64">
        <f>(BT4-BT16)/SQRT(BU4*BU4/$F4+BU16*BU16/$F16)</f>
        <v>-0.79838983451617074</v>
      </c>
      <c r="BW16" s="64">
        <f t="shared" si="20"/>
        <v>0.79838983451617074</v>
      </c>
      <c r="BX16" s="106">
        <f>_xlfn.T.DIST(BV16,$F4+$F16-2,TRUE)</f>
        <v>0.21342177965967268</v>
      </c>
      <c r="BY16" s="107">
        <f>_xlfn.T.DIST.2T(BW16,$F4+$F16-2)</f>
        <v>0.42684355931934537</v>
      </c>
      <c r="BZ16" s="78">
        <v>15</v>
      </c>
      <c r="CA16" s="64">
        <v>1.5714285714285714</v>
      </c>
      <c r="CB16" s="64">
        <v>0.7867957924694432</v>
      </c>
      <c r="CC16" s="64">
        <f t="shared" si="30"/>
        <v>0.85084559347640987</v>
      </c>
      <c r="CD16" s="64">
        <f t="shared" si="31"/>
        <v>0.85084559347640987</v>
      </c>
      <c r="CE16" s="106">
        <f t="shared" si="32"/>
        <v>0.79798944449195952</v>
      </c>
      <c r="CF16" s="107">
        <f t="shared" si="33"/>
        <v>0.40402111101608096</v>
      </c>
      <c r="CG16" s="64">
        <v>9</v>
      </c>
      <c r="CH16" s="64">
        <v>1.3333333333333333</v>
      </c>
      <c r="CI16" s="64">
        <v>0.57735026918962584</v>
      </c>
      <c r="CJ16" s="64"/>
      <c r="CK16" s="64"/>
      <c r="CL16" s="106">
        <f>_xlfn.T.DIST(CJ16,$CG4+$CG16-2,TRUE)</f>
        <v>0.5</v>
      </c>
      <c r="CM16" s="107">
        <f>_xlfn.T.DIST.2T(CK16,$CG4+$CG16-2)</f>
        <v>1</v>
      </c>
      <c r="CN16" s="78">
        <v>0.30258097397776806</v>
      </c>
      <c r="CO16" s="64">
        <v>0.26041309952864744</v>
      </c>
      <c r="CP16" s="64">
        <f>(CN4-CN16)/SQRT(CO4*CO4/$F4+CO16*CO16/$F16)</f>
        <v>1.5663350155546059</v>
      </c>
      <c r="CQ16" s="64">
        <f t="shared" si="22"/>
        <v>1.5663350155546059</v>
      </c>
      <c r="CR16" s="106">
        <f>_xlfn.T.DIST(CP16,$F4+$F16-2,TRUE)</f>
        <v>0.93952869920738891</v>
      </c>
      <c r="CS16" s="107">
        <f>_xlfn.T.DIST.2T(CQ16,$F4+$F16-2)</f>
        <v>0.12094260158522228</v>
      </c>
      <c r="CT16" s="82"/>
      <c r="CU16" s="81"/>
      <c r="CV16" s="78">
        <v>0.41463414634146339</v>
      </c>
      <c r="CW16" s="64">
        <f>(CV4*F4+CV16*F16)/(F16+F4)</f>
        <v>0.47727272727272729</v>
      </c>
      <c r="CX16" s="64">
        <f>(CV4-CV16)/SQRT(CW16*(1-CW16)*((1/$F4)+(1/$F16)))</f>
        <v>1.0987663658940552</v>
      </c>
      <c r="CY16" s="64">
        <f t="shared" si="23"/>
        <v>1.0987663658940552</v>
      </c>
      <c r="CZ16" s="106">
        <f t="shared" si="24"/>
        <v>0.8640650068172453</v>
      </c>
      <c r="DA16" s="107">
        <f t="shared" si="24"/>
        <v>0.8640650068172453</v>
      </c>
      <c r="DB16" s="82"/>
      <c r="DC16" s="78">
        <v>24</v>
      </c>
      <c r="DD16" s="64">
        <v>0.5</v>
      </c>
      <c r="DE16" s="113">
        <v>0.5</v>
      </c>
      <c r="DF16" s="64">
        <f t="shared" si="34"/>
        <v>0</v>
      </c>
      <c r="DG16" s="64">
        <f t="shared" si="7"/>
        <v>0</v>
      </c>
      <c r="DH16" s="106">
        <f t="shared" si="8"/>
        <v>0.5</v>
      </c>
      <c r="DI16" s="107">
        <f t="shared" si="8"/>
        <v>0.5</v>
      </c>
      <c r="DJ16">
        <v>41</v>
      </c>
      <c r="DK16">
        <v>0.32634171093223013</v>
      </c>
      <c r="DL16">
        <v>0.43387222322139268</v>
      </c>
      <c r="DM16" s="64">
        <f>(DK4-DK16)/SQRT(DL4*DL4/$DJ4+DL16*DL16/$DJ16)</f>
        <v>-0.89936880788363838</v>
      </c>
      <c r="DN16" s="64">
        <f t="shared" si="25"/>
        <v>0.89936880788363838</v>
      </c>
      <c r="DO16" s="106">
        <f>_xlfn.T.DIST(DM16,$DJ4+$DJ16-2,TRUE)</f>
        <v>0.1854838074693233</v>
      </c>
      <c r="DP16" s="107">
        <f>_xlfn.T.DIST.2T(DN16,$DJ4+$DJ16-2)</f>
        <v>0.37096761493864661</v>
      </c>
      <c r="DQ16">
        <v>24</v>
      </c>
      <c r="DR16">
        <v>0.62965990682691386</v>
      </c>
      <c r="DS16">
        <v>0.29406367057247218</v>
      </c>
      <c r="DT16" s="64">
        <f>(DR4-DR16)/SQRT(DS4*DS4/$DQ4+DS16*DS16/$DQ16)</f>
        <v>1.6483828865349759</v>
      </c>
      <c r="DU16" s="64">
        <f t="shared" si="26"/>
        <v>1.6483828865349759</v>
      </c>
      <c r="DV16" s="106">
        <f>_xlfn.T.DIST(DT16,$DQ4+$DQ16-2,TRUE)</f>
        <v>0.94765938145964224</v>
      </c>
      <c r="DW16" s="107">
        <f>_xlfn.T.DIST.2T(DU16,$DQ4+$DQ16-2)</f>
        <v>0.10468123708071551</v>
      </c>
      <c r="DX16">
        <v>24</v>
      </c>
      <c r="DY16" s="64">
        <v>0.58536585365853655</v>
      </c>
      <c r="DZ16" s="64">
        <f>(DY4*DX4+DY16*DX16)/(DX16+DX4)</f>
        <v>0.69786252165800344</v>
      </c>
      <c r="EA16" s="64">
        <f>(DY4-DY16)/SQRT(DZ16*(1-DZ16)*((1/$DX4)+(1/$DX16)))</f>
        <v>1.5410690483411813</v>
      </c>
      <c r="EB16" s="64">
        <f t="shared" si="27"/>
        <v>1.5410690483411813</v>
      </c>
      <c r="EC16" s="106">
        <f t="shared" si="28"/>
        <v>0.93835000904811694</v>
      </c>
      <c r="ED16" s="107">
        <f t="shared" si="29"/>
        <v>0.93835000904811694</v>
      </c>
    </row>
    <row r="17" spans="1:134" x14ac:dyDescent="0.25">
      <c r="A17" s="64">
        <v>14</v>
      </c>
      <c r="B17" s="64">
        <v>8</v>
      </c>
      <c r="C17" s="64">
        <v>3</v>
      </c>
      <c r="D17" s="64">
        <v>10</v>
      </c>
      <c r="E17" s="64">
        <f t="shared" si="0"/>
        <v>1.1111111111111112</v>
      </c>
      <c r="F17" s="81">
        <v>34</v>
      </c>
      <c r="G17" s="78">
        <v>0.88235294117647056</v>
      </c>
      <c r="H17" s="64">
        <v>2.0709345845477438</v>
      </c>
      <c r="I17" s="64">
        <f>(G5-G17)/SQRT(H5*H5/$F5+H17*H17/$F17)</f>
        <v>1.2201341068901161</v>
      </c>
      <c r="J17" s="64">
        <f t="shared" si="9"/>
        <v>1.2201341068901161</v>
      </c>
      <c r="K17" s="106">
        <f>_xlfn.T.DIST(I17,$F5+$F17-2,TRUE)</f>
        <v>0.88668566279692951</v>
      </c>
      <c r="L17" s="107">
        <f>_xlfn.T.DIST.2T(J17,$F5+$F17-2)</f>
        <v>0.22662867440614101</v>
      </c>
      <c r="M17" s="78">
        <v>0.29779411764705882</v>
      </c>
      <c r="N17" s="64">
        <v>0.34789766902818725</v>
      </c>
      <c r="O17" s="64">
        <f>(M5-M17)/SQRT(N5*N5/$F5+N17*N17/$F17)</f>
        <v>1.226955245775361</v>
      </c>
      <c r="P17" s="64">
        <f t="shared" si="10"/>
        <v>1.226955245775361</v>
      </c>
      <c r="Q17" s="106">
        <f>_xlfn.T.DIST(O17,$F5+$F17-2,TRUE)</f>
        <v>0.8879647083472596</v>
      </c>
      <c r="R17" s="107">
        <f>_xlfn.T.DIST.2T(P17,$F5+$F17-2)</f>
        <v>0.2240705833054808</v>
      </c>
      <c r="S17" s="78">
        <v>10</v>
      </c>
      <c r="T17" s="64">
        <v>0.43214285714285722</v>
      </c>
      <c r="U17" s="64">
        <v>0.41203204749541666</v>
      </c>
      <c r="V17" s="64">
        <f>(T5-T17)/SQRT(U5*U5/$S5+U17*U17/$S17)</f>
        <v>-0.57595405763471408</v>
      </c>
      <c r="W17" s="64">
        <f t="shared" si="11"/>
        <v>0.57595405763471408</v>
      </c>
      <c r="X17" s="106">
        <f>_xlfn.T.DIST(V17,$S5+$S17-2,TRUE)</f>
        <v>0.28454469544472738</v>
      </c>
      <c r="Y17" s="107">
        <f>_xlfn.T.DIST.2T(W17,$S5+$S17-2)</f>
        <v>0.56908939088945476</v>
      </c>
      <c r="Z17" s="78">
        <v>24</v>
      </c>
      <c r="AA17" s="64">
        <v>0.24181547619047625</v>
      </c>
      <c r="AB17" s="64">
        <v>0.31001023104497444</v>
      </c>
      <c r="AC17" s="64">
        <f>(AA5-AA17)/SQRT(AB5*AB5/$Z5+AB17*AB17/$Z17)</f>
        <v>2.0184931130338941</v>
      </c>
      <c r="AD17" s="64">
        <f t="shared" si="12"/>
        <v>2.0184931130338941</v>
      </c>
      <c r="AE17" s="106">
        <f>_xlfn.T.DIST(AC17,$Z5+$Z17-2,TRUE)</f>
        <v>0.97458379707383946</v>
      </c>
      <c r="AF17" s="107">
        <f>_xlfn.T.DIST.2T(AD17,$Z5+$Z17-2)</f>
        <v>5.0832405852321176E-2</v>
      </c>
      <c r="AG17" s="83">
        <v>26</v>
      </c>
      <c r="AH17" s="78">
        <v>11.807692307692308</v>
      </c>
      <c r="AI17" s="64">
        <v>17.262721061916583</v>
      </c>
      <c r="AJ17" s="64">
        <f>(AH5-AH17)/SQRT(AI5*AI5/$AG5+AI17*AI17/$AG17)</f>
        <v>3.3718927994392907</v>
      </c>
      <c r="AK17" s="64">
        <f t="shared" si="13"/>
        <v>3.3718927994392907</v>
      </c>
      <c r="AL17" s="106">
        <f>_xlfn.T.DIST(AJ17,$AG5+$AG17-2,TRUE)</f>
        <v>0.99932682778667714</v>
      </c>
      <c r="AM17" s="107">
        <f>_xlfn.T.DIST.2T(AK17,$AG5+$AG17-2)</f>
        <v>1.3463444266457467E-3</v>
      </c>
      <c r="AN17" s="78">
        <v>21</v>
      </c>
      <c r="AO17" s="64">
        <f t="shared" si="1"/>
        <v>0.61764705882352944</v>
      </c>
      <c r="AP17" s="64">
        <v>1</v>
      </c>
      <c r="AQ17" s="64"/>
      <c r="AR17" s="64"/>
      <c r="AS17" s="106"/>
      <c r="AT17" s="107"/>
      <c r="AU17" s="78">
        <v>2</v>
      </c>
      <c r="AV17" s="64">
        <v>2.9746402889231578</v>
      </c>
      <c r="AW17" s="64">
        <f>(AU5-AU17)/SQRT(AV5*AV5/$F5+AV17*AV17/$F17)</f>
        <v>2.9447221143194295</v>
      </c>
      <c r="AX17" s="64">
        <f t="shared" si="14"/>
        <v>2.9447221143194295</v>
      </c>
      <c r="AY17" s="106">
        <f>_xlfn.T.DIST(AW17,$F5+$F17-2,TRUE)</f>
        <v>0.99778946204764773</v>
      </c>
      <c r="AZ17" s="107">
        <f>_xlfn.T.DIST.2T(AX17,$F5+$F17-2)</f>
        <v>4.4210759047045916E-3</v>
      </c>
      <c r="BA17" s="78">
        <v>0.17647058823529413</v>
      </c>
      <c r="BB17" s="64">
        <f>(BA5*F5+BA17*F17)/(F17+F5)</f>
        <v>0.1</v>
      </c>
      <c r="BC17" s="64">
        <f>(BA5-BA17)/SQRT(BB17*(1-BB17)*((1/$F5)+(1/$F17)))</f>
        <v>-2.072575711496158</v>
      </c>
      <c r="BD17" s="64">
        <f t="shared" si="15"/>
        <v>2.072575711496158</v>
      </c>
      <c r="BE17" s="106">
        <f t="shared" si="16"/>
        <v>1.9105891696885986E-2</v>
      </c>
      <c r="BF17" s="107">
        <f t="shared" si="16"/>
        <v>0.98089410830311397</v>
      </c>
      <c r="BG17" s="78">
        <v>34</v>
      </c>
      <c r="BH17" s="64">
        <v>0.17647058823529413</v>
      </c>
      <c r="BI17" s="64">
        <f>(BH5*BG5+BH17*BG17)/(BG17+BG5)</f>
        <v>0.21428571428571427</v>
      </c>
      <c r="BJ17" s="64">
        <f>(BH5-BH17)/SQRT(BI17*(1-BI17)*((1/$BG5)+(1/$BG17)))</f>
        <v>0.74933125265346323</v>
      </c>
      <c r="BK17" s="64">
        <f t="shared" si="17"/>
        <v>0.74933125265346323</v>
      </c>
      <c r="BL17" s="106">
        <f t="shared" si="18"/>
        <v>0.77317121226766095</v>
      </c>
      <c r="BM17" s="107">
        <f t="shared" si="18"/>
        <v>0.77317121226766095</v>
      </c>
      <c r="BN17" s="78">
        <v>0.32681949181341097</v>
      </c>
      <c r="BO17" s="64">
        <v>0.22155304546323792</v>
      </c>
      <c r="BP17" s="64">
        <f>(BN5-BN17)/SQRT(BO5*BO5/$F5+BO17*BO17/$F17)</f>
        <v>1.4594293679204122</v>
      </c>
      <c r="BQ17" s="64">
        <f t="shared" si="19"/>
        <v>1.4594293679204122</v>
      </c>
      <c r="BR17" s="106">
        <f>_xlfn.T.DIST(BP17,$F5+$F17-2,TRUE)</f>
        <v>0.92547433608562479</v>
      </c>
      <c r="BS17" s="107">
        <f>_xlfn.T.DIST.2T(BQ17,$F5+$F17-2)</f>
        <v>0.1490513278287505</v>
      </c>
      <c r="BT17" s="78">
        <v>1.8888151496565246</v>
      </c>
      <c r="BU17" s="64">
        <v>2.6035106538520552</v>
      </c>
      <c r="BV17" s="64">
        <f>(BT5-BT17)/SQRT(BU5*BU5/$F5+BU17*BU17/$F17)</f>
        <v>0.61382099890073372</v>
      </c>
      <c r="BW17" s="64">
        <f t="shared" si="20"/>
        <v>0.61382099890073372</v>
      </c>
      <c r="BX17" s="106">
        <f>_xlfn.T.DIST(BV17,$F5+$F17-2,TRUE)</f>
        <v>0.72930915852030909</v>
      </c>
      <c r="BY17" s="107">
        <f>_xlfn.T.DIST.2T(BW17,$F5+$F17-2)</f>
        <v>0.54138168295938183</v>
      </c>
      <c r="BZ17" s="78">
        <v>9</v>
      </c>
      <c r="CA17" s="64">
        <v>1.5</v>
      </c>
      <c r="CB17" s="64">
        <v>0.57735026918962573</v>
      </c>
      <c r="CC17" s="64">
        <f t="shared" si="30"/>
        <v>2.598076211353316</v>
      </c>
      <c r="CD17" s="64">
        <f t="shared" si="31"/>
        <v>2.598076211353316</v>
      </c>
      <c r="CE17" s="106">
        <f t="shared" si="32"/>
        <v>0.99091364231171652</v>
      </c>
      <c r="CF17" s="107">
        <f t="shared" si="33"/>
        <v>1.8172715376567058E-2</v>
      </c>
      <c r="CG17" s="64">
        <v>11</v>
      </c>
      <c r="CH17" s="64">
        <v>1</v>
      </c>
      <c r="CI17" s="64">
        <v>0</v>
      </c>
      <c r="CJ17" s="64"/>
      <c r="CK17" s="64"/>
      <c r="CL17" s="106">
        <f>_xlfn.T.DIST(CJ17,$CG5+$CG17-2,TRUE)</f>
        <v>0.5</v>
      </c>
      <c r="CM17" s="107">
        <f>_xlfn.T.DIST.2T(CK17,$CG5+$CG17-2)</f>
        <v>1</v>
      </c>
      <c r="CN17" s="78">
        <v>0.42650662236369641</v>
      </c>
      <c r="CO17" s="64">
        <v>0.26278958164060529</v>
      </c>
      <c r="CP17" s="64">
        <f>(CN5-CN17)/SQRT(CO5*CO5/$F5+CO17*CO17/$F17)</f>
        <v>0.9605274161047731</v>
      </c>
      <c r="CQ17" s="64">
        <f t="shared" si="22"/>
        <v>0.9605274161047731</v>
      </c>
      <c r="CR17" s="106">
        <f>_xlfn.T.DIST(CP17,$F5+$F17-2,TRUE)</f>
        <v>0.82990354777032649</v>
      </c>
      <c r="CS17" s="107">
        <f>_xlfn.T.DIST.2T(CQ17,$F5+$F17-2)</f>
        <v>0.34019290445934691</v>
      </c>
      <c r="CT17" s="82"/>
      <c r="CU17" s="81"/>
      <c r="CV17" s="78">
        <v>0.14705882352941177</v>
      </c>
      <c r="CW17" s="64">
        <f>(CV5*F5+CV17*F17)/(F17+F5)</f>
        <v>0.3</v>
      </c>
      <c r="CX17" s="64">
        <f>(CV5-CV17)/SQRT(CW17*(1-CW17)*((1/$F5)+(1/$F17)))</f>
        <v>2.7136385947023141</v>
      </c>
      <c r="CY17" s="64">
        <f t="shared" si="23"/>
        <v>2.7136385947023141</v>
      </c>
      <c r="CZ17" s="106">
        <f t="shared" si="24"/>
        <v>0.99667256378959035</v>
      </c>
      <c r="DA17" s="107">
        <f t="shared" si="24"/>
        <v>0.99667256378959035</v>
      </c>
      <c r="DB17" s="82"/>
      <c r="DC17" s="78">
        <v>26</v>
      </c>
      <c r="DD17" s="64">
        <v>0.23076923076923078</v>
      </c>
      <c r="DE17" s="113">
        <f>1/3</f>
        <v>0.33333333333333331</v>
      </c>
      <c r="DF17" s="64">
        <f t="shared" si="34"/>
        <v>1.1094003924504579</v>
      </c>
      <c r="DG17" s="64">
        <f t="shared" si="7"/>
        <v>1.1094003924504579</v>
      </c>
      <c r="DH17" s="106">
        <f t="shared" si="8"/>
        <v>0.86637125342280608</v>
      </c>
      <c r="DI17" s="107">
        <f t="shared" si="8"/>
        <v>0.86637125342280608</v>
      </c>
      <c r="DJ17">
        <v>34</v>
      </c>
      <c r="DK17">
        <v>0.42304225739830875</v>
      </c>
      <c r="DL17">
        <v>0.73018736883227953</v>
      </c>
      <c r="DM17" s="64">
        <f>(DK5-DK17)/SQRT(DL5*DL5/$DJ5+DL17*DL17/$DJ17)</f>
        <v>0.32494388977681965</v>
      </c>
      <c r="DN17" s="64">
        <f t="shared" si="25"/>
        <v>0.32494388977681965</v>
      </c>
      <c r="DO17" s="106">
        <f>_xlfn.T.DIST(DM17,$DJ5+$DJ17-2,TRUE)</f>
        <v>0.62688942276343984</v>
      </c>
      <c r="DP17" s="107">
        <f>_xlfn.T.DIST.2T(DN17,$DJ5+$DJ17-2)</f>
        <v>0.74622115447312032</v>
      </c>
      <c r="DQ17">
        <v>26</v>
      </c>
      <c r="DR17">
        <v>0.64809266342665728</v>
      </c>
      <c r="DS17">
        <v>0.26123954713935621</v>
      </c>
      <c r="DT17" s="64">
        <f>(DR5-DR17)/SQRT(DS5*DS5/$DQ5+DS17*DS17/$DQ17)</f>
        <v>0.78793988768858769</v>
      </c>
      <c r="DU17" s="64">
        <f t="shared" si="26"/>
        <v>0.78793988768858769</v>
      </c>
      <c r="DV17" s="106">
        <f>_xlfn.T.DIST(DT17,$DQ5+$DQ17-2,TRUE)</f>
        <v>0.78300177350404598</v>
      </c>
      <c r="DW17" s="107">
        <f>_xlfn.T.DIST.2T(DU17,$DQ5+$DQ17-2)</f>
        <v>0.43399645299190814</v>
      </c>
      <c r="DX17">
        <v>26</v>
      </c>
      <c r="DY17" s="64">
        <v>0.76470588235294112</v>
      </c>
      <c r="DZ17" s="64">
        <f>(DY5*DX5+DY17*DX17)/(DX17+DX5)</f>
        <v>0.84970089730807574</v>
      </c>
      <c r="EA17" s="64">
        <f>(DY5-DY17)/SQRT(DZ17*(1-DZ17)*((1/$DX5)+(1/$DX17)))</f>
        <v>1.6215783305834679</v>
      </c>
      <c r="EB17" s="64">
        <f t="shared" si="27"/>
        <v>1.6215783305834679</v>
      </c>
      <c r="EC17" s="106">
        <f t="shared" si="28"/>
        <v>0.94755316722789962</v>
      </c>
      <c r="ED17" s="107">
        <f t="shared" si="29"/>
        <v>0.94755316722789962</v>
      </c>
    </row>
    <row r="18" spans="1:134" x14ac:dyDescent="0.25">
      <c r="A18" s="64">
        <v>15</v>
      </c>
      <c r="B18" s="64">
        <v>12</v>
      </c>
      <c r="C18" s="64">
        <v>4</v>
      </c>
      <c r="D18" s="64">
        <v>12</v>
      </c>
      <c r="E18" s="64">
        <f t="shared" si="0"/>
        <v>0.75</v>
      </c>
      <c r="F18" s="81">
        <v>33</v>
      </c>
      <c r="G18" s="78">
        <v>0.51515151515151514</v>
      </c>
      <c r="H18" s="64">
        <v>1.679308118713108</v>
      </c>
      <c r="I18" s="64">
        <f>(G6-G18)/SQRT(H6*H6/$F6+H18*H18/$F18)</f>
        <v>1.2712723119464233</v>
      </c>
      <c r="J18" s="64">
        <f t="shared" si="9"/>
        <v>1.2712723119464233</v>
      </c>
      <c r="K18" s="106">
        <f>_xlfn.T.DIST(I18,$F6+$F18-2,TRUE)</f>
        <v>0.89591887822902527</v>
      </c>
      <c r="L18" s="107">
        <f>_xlfn.T.DIST.2T(J18,$F6+$F18-2)</f>
        <v>0.20816224354194948</v>
      </c>
      <c r="M18" s="78">
        <v>0.31495171495171498</v>
      </c>
      <c r="N18" s="64">
        <v>0.18377199742600547</v>
      </c>
      <c r="O18" s="64">
        <f>(M6-M18)/SQRT(N6*N6/$F6+N18*N18/$F18)</f>
        <v>1.5031247481247736</v>
      </c>
      <c r="P18" s="64">
        <f t="shared" si="10"/>
        <v>1.5031247481247736</v>
      </c>
      <c r="Q18" s="106">
        <f>_xlfn.T.DIST(O18,$F6+$F18-2,TRUE)</f>
        <v>0.93117491919746287</v>
      </c>
      <c r="R18" s="107">
        <f>_xlfn.T.DIST.2T(P18,$F6+$F18-2)</f>
        <v>0.13765016160507429</v>
      </c>
      <c r="S18" s="78">
        <v>9</v>
      </c>
      <c r="T18" s="64">
        <v>0.22313797313797312</v>
      </c>
      <c r="U18" s="64">
        <v>0.23243681311285205</v>
      </c>
      <c r="V18" s="64">
        <f>(T6-T18)/SQRT(U6*U6/$S6+U18*U18/$S18)</f>
        <v>0.73773291699113419</v>
      </c>
      <c r="W18" s="64">
        <f t="shared" si="11"/>
        <v>0.73773291699113419</v>
      </c>
      <c r="X18" s="106">
        <f>_xlfn.T.DIST(V18,$S6+$S18-2,TRUE)</f>
        <v>0.765579575381235</v>
      </c>
      <c r="Y18" s="107">
        <f>_xlfn.T.DIST.2T(W18,$S6+$S18-2)</f>
        <v>0.46884084923753</v>
      </c>
      <c r="Z18" s="78">
        <v>24</v>
      </c>
      <c r="AA18" s="64">
        <v>0.34938186813186811</v>
      </c>
      <c r="AB18" s="64">
        <v>0.15381742552228062</v>
      </c>
      <c r="AC18" s="64">
        <f>(AA6-AA18)/SQRT(AB6*AB6/$Z6+AB18*AB18/$Z18)</f>
        <v>2.5859083000506033</v>
      </c>
      <c r="AD18" s="64">
        <f t="shared" si="12"/>
        <v>2.5859083000506033</v>
      </c>
      <c r="AE18" s="106">
        <f>_xlfn.T.DIST(AC18,$Z6+$Z18-2,TRUE)</f>
        <v>0.99336441460441405</v>
      </c>
      <c r="AF18" s="107">
        <f>_xlfn.T.DIST.2T(AD18,$Z6+$Z18-2)</f>
        <v>1.3271170791171967E-2</v>
      </c>
      <c r="AG18" s="83">
        <v>27</v>
      </c>
      <c r="AH18" s="78">
        <v>7.5925925925925926</v>
      </c>
      <c r="AI18" s="64">
        <v>12.055191219040671</v>
      </c>
      <c r="AJ18" s="64">
        <f>(AH6-AH18)/SQRT(AI6*AI6/$AG6+AI18*AI18/$AG18)</f>
        <v>3.2967176050606244</v>
      </c>
      <c r="AK18" s="64">
        <f t="shared" si="13"/>
        <v>3.2967176050606244</v>
      </c>
      <c r="AL18" s="106">
        <f>_xlfn.T.DIST(AJ18,$AG6+$AG18-2,TRUE)</f>
        <v>0.99914131102449499</v>
      </c>
      <c r="AM18" s="107">
        <f>_xlfn.T.DIST.2T(AK18,$AG6+$AG18-2)</f>
        <v>1.7173779510101059E-3</v>
      </c>
      <c r="AN18" s="78">
        <v>20</v>
      </c>
      <c r="AO18" s="64">
        <f t="shared" si="1"/>
        <v>0.60606060606060608</v>
      </c>
      <c r="AP18" s="64">
        <v>1</v>
      </c>
      <c r="AQ18" s="64"/>
      <c r="AR18" s="64"/>
      <c r="AS18" s="106"/>
      <c r="AT18" s="107"/>
      <c r="AU18" s="78">
        <v>1.4848484848484849</v>
      </c>
      <c r="AV18" s="64">
        <v>2.5753787600226414</v>
      </c>
      <c r="AW18" s="64">
        <f>(AU6-AU18)/SQRT(AV6*AV6/$F6+AV18*AV18/$F18)</f>
        <v>2.6881151437938269</v>
      </c>
      <c r="AX18" s="64">
        <f t="shared" si="14"/>
        <v>2.6881151437938269</v>
      </c>
      <c r="AY18" s="106">
        <f>_xlfn.T.DIST(AW18,$F6+$F18-2,TRUE)</f>
        <v>0.995441496491136</v>
      </c>
      <c r="AZ18" s="107">
        <f>_xlfn.T.DIST.2T(AX18,$F6+$F18-2)</f>
        <v>9.1170070177279752E-3</v>
      </c>
      <c r="BA18" s="78">
        <v>0.30303030303030304</v>
      </c>
      <c r="BB18" s="64">
        <f>(BA6*F6+BA18*F18)/(F18+F6)</f>
        <v>0.22388059701492538</v>
      </c>
      <c r="BC18" s="64">
        <f>(BA6-BA18)/SQRT(BB18*(1-BB18)*((1/$F6)+(1/$F18)))</f>
        <v>-1.5311992941465222</v>
      </c>
      <c r="BD18" s="64">
        <f t="shared" si="15"/>
        <v>1.5311992941465222</v>
      </c>
      <c r="BE18" s="106">
        <f t="shared" si="16"/>
        <v>6.2860072603973041E-2</v>
      </c>
      <c r="BF18" s="107">
        <f t="shared" si="16"/>
        <v>0.93713992739602692</v>
      </c>
      <c r="BG18" s="78">
        <v>33</v>
      </c>
      <c r="BH18" s="64">
        <v>0.12121212121212122</v>
      </c>
      <c r="BI18" s="64">
        <f>(BH6*BG6+BH18*BG18)/(BG18+BG6)</f>
        <v>8.9552238805970144E-2</v>
      </c>
      <c r="BJ18" s="64">
        <f>(BH6-BH18)/SQRT(BI18*(1-BI18)*((1/$BG6)+(1/$BG18)))</f>
        <v>-0.89412547796039343</v>
      </c>
      <c r="BK18" s="64">
        <f t="shared" si="17"/>
        <v>0.89412547796039343</v>
      </c>
      <c r="BL18" s="106">
        <f t="shared" si="18"/>
        <v>0.1856273794494418</v>
      </c>
      <c r="BM18" s="107">
        <f t="shared" si="18"/>
        <v>0.81437262055055815</v>
      </c>
      <c r="BN18" s="78">
        <v>0.37836616233301573</v>
      </c>
      <c r="BO18" s="64">
        <v>0.21902069456517645</v>
      </c>
      <c r="BP18" s="64">
        <f>(BN6-BN18)/SQRT(BO6*BO6/$F6+BO18*BO18/$F18)</f>
        <v>1.1388843899005314</v>
      </c>
      <c r="BQ18" s="64">
        <f t="shared" si="19"/>
        <v>1.1388843899005314</v>
      </c>
      <c r="BR18" s="106">
        <f>_xlfn.T.DIST(BP18,$F6+$F18-2,TRUE)</f>
        <v>0.87053431287201488</v>
      </c>
      <c r="BS18" s="107">
        <f>_xlfn.T.DIST.2T(BQ18,$F6+$F18-2)</f>
        <v>0.25893137425597035</v>
      </c>
      <c r="BT18" s="78">
        <v>1.6080098491276857</v>
      </c>
      <c r="BU18" s="64">
        <v>2.4877957598014189</v>
      </c>
      <c r="BV18" s="64">
        <f>(BT6-BT18)/SQRT(BU6*BU6/$F6+BU18*BU18/$F18)</f>
        <v>1.519218111272775</v>
      </c>
      <c r="BW18" s="64">
        <f t="shared" si="20"/>
        <v>1.519218111272775</v>
      </c>
      <c r="BX18" s="106">
        <f>_xlfn.T.DIST(BV18,$F6+$F18-2,TRUE)</f>
        <v>0.93322146168893794</v>
      </c>
      <c r="BY18" s="107">
        <f>_xlfn.T.DIST.2T(BW18,$F6+$F18-2)</f>
        <v>0.13355707662212421</v>
      </c>
      <c r="BZ18" s="78">
        <v>7</v>
      </c>
      <c r="CA18" s="64">
        <v>1</v>
      </c>
      <c r="CB18" s="64">
        <v>0</v>
      </c>
      <c r="CC18" s="64">
        <f t="shared" si="30"/>
        <v>-2.2360679774997894</v>
      </c>
      <c r="CD18" s="64">
        <f t="shared" si="31"/>
        <v>2.2360679774997894</v>
      </c>
      <c r="CE18" s="106">
        <f t="shared" si="32"/>
        <v>2.0484477977918043E-2</v>
      </c>
      <c r="CF18" s="107">
        <f t="shared" si="33"/>
        <v>4.0968955955836085E-2</v>
      </c>
      <c r="CG18" s="64">
        <v>10</v>
      </c>
      <c r="CH18" s="64">
        <v>2</v>
      </c>
      <c r="CI18" s="64">
        <v>1.4142135623730951</v>
      </c>
      <c r="CJ18" s="64"/>
      <c r="CK18" s="64"/>
      <c r="CL18" s="106">
        <f>_xlfn.T.DIST(CJ18,$CG6+$CG18-2,TRUE)</f>
        <v>0.5</v>
      </c>
      <c r="CM18" s="107">
        <f>_xlfn.T.DIST.2T(CK18,$CG6+$CG18-2)</f>
        <v>1</v>
      </c>
      <c r="CN18" s="78">
        <v>0.48616163086208924</v>
      </c>
      <c r="CO18" s="64">
        <v>0.31214704747579325</v>
      </c>
      <c r="CP18" s="64">
        <f>(CN6-CN18)/SQRT(CO6*CO6/$F6+CO18*CO18/$F18)</f>
        <v>-1.6742416525376635</v>
      </c>
      <c r="CQ18" s="64">
        <f t="shared" si="22"/>
        <v>1.6742416525376635</v>
      </c>
      <c r="CR18" s="106">
        <f>_xlfn.T.DIST(CP18,$F6+$F18-2,TRUE)</f>
        <v>4.9444403087130426E-2</v>
      </c>
      <c r="CS18" s="107">
        <f>_xlfn.T.DIST.2T(CQ18,$F6+$F18-2)</f>
        <v>9.8888806174260852E-2</v>
      </c>
      <c r="CT18" s="82"/>
      <c r="CU18" s="81"/>
      <c r="CV18" s="78">
        <v>6.0606060606060608E-2</v>
      </c>
      <c r="CW18" s="64">
        <f>(CV6*F6+CV18*F18)/(F18+F6)</f>
        <v>0.14925373134328357</v>
      </c>
      <c r="CX18" s="64">
        <f>(CV6-CV18)/SQRT(CW18*(1-CW18)*((1/$F6)+(1/$F18)))</f>
        <v>2.0061325125734317</v>
      </c>
      <c r="CY18" s="64">
        <f t="shared" si="23"/>
        <v>2.0061325125734317</v>
      </c>
      <c r="CZ18" s="106">
        <f t="shared" si="24"/>
        <v>0.97757894407575718</v>
      </c>
      <c r="DA18" s="107">
        <f t="shared" si="24"/>
        <v>0.97757894407575718</v>
      </c>
      <c r="DB18" s="82"/>
      <c r="DC18" s="78">
        <v>27</v>
      </c>
      <c r="DD18" s="64">
        <v>0.14814814814814814</v>
      </c>
      <c r="DE18" s="113">
        <v>0.25</v>
      </c>
      <c r="DF18" s="64">
        <f t="shared" si="34"/>
        <v>1.2222222222222223</v>
      </c>
      <c r="DG18" s="64">
        <f t="shared" si="7"/>
        <v>1.2222222222222223</v>
      </c>
      <c r="DH18" s="106">
        <f t="shared" si="8"/>
        <v>0.8891881987703032</v>
      </c>
      <c r="DI18" s="107">
        <f t="shared" si="8"/>
        <v>0.8891881987703032</v>
      </c>
      <c r="DJ18">
        <v>33</v>
      </c>
      <c r="DK18">
        <v>0.64727321458998432</v>
      </c>
      <c r="DL18">
        <v>1.1125887730560124</v>
      </c>
      <c r="DM18" s="64">
        <f>(DK6-DK18)/SQRT(DL6*DL6/$DJ6+DL18*DL18/$DJ18)</f>
        <v>0.15249152093120727</v>
      </c>
      <c r="DN18" s="64">
        <f t="shared" si="25"/>
        <v>0.15249152093120727</v>
      </c>
      <c r="DO18" s="106">
        <f>_xlfn.T.DIST(DM18,$DJ6+$DJ18-2,TRUE)</f>
        <v>0.56036417702650465</v>
      </c>
      <c r="DP18" s="107">
        <f>_xlfn.T.DIST.2T(DN18,$DJ6+$DJ18-2)</f>
        <v>0.8792716459469907</v>
      </c>
      <c r="DQ18">
        <v>27</v>
      </c>
      <c r="DR18">
        <v>0.63608524375891562</v>
      </c>
      <c r="DS18">
        <v>0.24600220511405529</v>
      </c>
      <c r="DT18" s="64">
        <f>(DR6-DR18)/SQRT(DS6*DS6/$DQ6+DS18*DS18/$DQ18)</f>
        <v>0.54427185390820332</v>
      </c>
      <c r="DU18" s="64">
        <f t="shared" si="26"/>
        <v>0.54427185390820332</v>
      </c>
      <c r="DV18" s="106">
        <f>_xlfn.T.DIST(DT18,$DQ6+$DQ18-2,TRUE)</f>
        <v>0.70577285812954516</v>
      </c>
      <c r="DW18" s="107">
        <f>_xlfn.T.DIST.2T(DU18,$DQ6+$DQ18-2)</f>
        <v>0.58845428374090969</v>
      </c>
      <c r="DX18">
        <v>27</v>
      </c>
      <c r="DY18" s="64">
        <v>0.81818181818181823</v>
      </c>
      <c r="DZ18" s="64">
        <f>(DY6*DX6+DY18*DX18)/(DX18+DX6)</f>
        <v>0.85195609344216161</v>
      </c>
      <c r="EA18" s="64">
        <f>(DY6-DY18)/SQRT(DZ18*(1-DZ18)*((1/$DX6)+(1/$DX18)))</f>
        <v>0.6811469966533128</v>
      </c>
      <c r="EB18" s="64">
        <f t="shared" si="27"/>
        <v>0.6811469966533128</v>
      </c>
      <c r="EC18" s="106">
        <f t="shared" si="28"/>
        <v>0.75211075889585444</v>
      </c>
      <c r="ED18" s="107">
        <f t="shared" si="29"/>
        <v>0.75211075889585444</v>
      </c>
    </row>
    <row r="19" spans="1:134" ht="15.75" thickBot="1" x14ac:dyDescent="0.3">
      <c r="A19" s="64">
        <v>16</v>
      </c>
      <c r="B19" s="64">
        <v>16</v>
      </c>
      <c r="C19" s="64">
        <v>5</v>
      </c>
      <c r="D19" s="64">
        <v>15</v>
      </c>
      <c r="E19" s="64">
        <f t="shared" si="0"/>
        <v>0.6</v>
      </c>
      <c r="F19" s="81">
        <v>34</v>
      </c>
      <c r="G19" s="88">
        <v>0.44117647058823528</v>
      </c>
      <c r="H19" s="89">
        <v>1.7954686477029154</v>
      </c>
      <c r="I19" s="89">
        <f>(G7-G19)/SQRT(H7*H7/$F7+H19*H19/$F19)</f>
        <v>0.47040193150057658</v>
      </c>
      <c r="J19" s="89">
        <f t="shared" si="9"/>
        <v>0.47040193150057658</v>
      </c>
      <c r="K19" s="108">
        <f>_xlfn.T.DIST(I19,$F7+$F19-2,TRUE)</f>
        <v>0.68017874162266712</v>
      </c>
      <c r="L19" s="109">
        <f>_xlfn.T.DIST.2T(J19,$F7+$F19-2)</f>
        <v>0.63964251675466577</v>
      </c>
      <c r="M19" s="88">
        <v>0.35233031674208154</v>
      </c>
      <c r="N19" s="89">
        <v>0.20549013687441761</v>
      </c>
      <c r="O19" s="89">
        <f>(M7-M19)/SQRT(N7*N7/$F7+N19*N19/$F19)</f>
        <v>1.8779639363875726</v>
      </c>
      <c r="P19" s="89">
        <f t="shared" si="10"/>
        <v>1.8779639363875726</v>
      </c>
      <c r="Q19" s="108">
        <f>_xlfn.T.DIST(O19,$F7+$F19-2,TRUE)</f>
        <v>0.96756337421394134</v>
      </c>
      <c r="R19" s="109">
        <f>_xlfn.T.DIST.2T(P19,$F7+$F19-2)</f>
        <v>6.4873251572117291E-2</v>
      </c>
      <c r="S19" s="88">
        <v>7</v>
      </c>
      <c r="T19" s="89">
        <v>0.36241758241758243</v>
      </c>
      <c r="U19" s="89">
        <v>0.2690913296679241</v>
      </c>
      <c r="V19" s="89">
        <f>(T7-T19)/SQRT(U7*U7/$S7+U19*U19/$S19)</f>
        <v>0.30191463215596964</v>
      </c>
      <c r="W19" s="89">
        <f t="shared" si="11"/>
        <v>0.30191463215596964</v>
      </c>
      <c r="X19" s="108">
        <f>_xlfn.T.DIST(V19,$S7+$S19-2,TRUE)</f>
        <v>0.61715657752554332</v>
      </c>
      <c r="Y19" s="109">
        <f>_xlfn.T.DIST.2T(W19,$S7+$S19-2)</f>
        <v>0.76568684494891337</v>
      </c>
      <c r="Z19" s="88">
        <v>27</v>
      </c>
      <c r="AA19" s="89">
        <v>0.34971509971509973</v>
      </c>
      <c r="AB19" s="89">
        <v>0.19196420782160556</v>
      </c>
      <c r="AC19" s="89">
        <f>(AA7-AA19)/SQRT(AB7*AB7/$Z7+AB19*AB19/$Z19)</f>
        <v>2.8080647085651957</v>
      </c>
      <c r="AD19" s="89">
        <f t="shared" si="12"/>
        <v>2.8080647085651957</v>
      </c>
      <c r="AE19" s="108">
        <f>_xlfn.T.DIST(AC19,$Z7+$Z19-2,TRUE)</f>
        <v>0.99623513870470615</v>
      </c>
      <c r="AF19" s="109">
        <f>_xlfn.T.DIST.2T(AD19,$Z7+$Z19-2)</f>
        <v>7.5297225905877965E-3</v>
      </c>
      <c r="AG19" s="91">
        <v>28</v>
      </c>
      <c r="AH19" s="88">
        <v>8.6428571428571423</v>
      </c>
      <c r="AI19" s="89">
        <v>13.730782626434356</v>
      </c>
      <c r="AJ19" s="89">
        <f>(AH7-AH19)/SQRT(AI7*AI7/$AG7+AI19*AI19/$AG19)</f>
        <v>3.1707123183728143</v>
      </c>
      <c r="AK19" s="89">
        <f t="shared" si="13"/>
        <v>3.1707123183728143</v>
      </c>
      <c r="AL19" s="108">
        <f>_xlfn.T.DIST(AJ19,$AG7+$AG19-2,TRUE)</f>
        <v>0.9987761096915907</v>
      </c>
      <c r="AM19" s="109">
        <f>_xlfn.T.DIST.2T(AK19,$AG7+$AG19-2)</f>
        <v>2.4477806168185967E-3</v>
      </c>
      <c r="AN19" s="88">
        <v>33</v>
      </c>
      <c r="AO19" s="89">
        <f t="shared" si="1"/>
        <v>0.97058823529411764</v>
      </c>
      <c r="AP19" s="64">
        <v>1</v>
      </c>
      <c r="AQ19" s="89"/>
      <c r="AR19" s="89"/>
      <c r="AS19" s="108"/>
      <c r="AT19" s="109"/>
      <c r="AU19" s="88">
        <v>1.3235294117647058</v>
      </c>
      <c r="AV19" s="89">
        <v>2.3832825368856052</v>
      </c>
      <c r="AW19" s="89">
        <f>(AU7-AU19)/SQRT(AV7*AV7/$F7+AV19*AV19/$F19)</f>
        <v>2.8625143880070478</v>
      </c>
      <c r="AX19" s="89">
        <f t="shared" si="14"/>
        <v>2.8625143880070478</v>
      </c>
      <c r="AY19" s="108">
        <f>_xlfn.T.DIST(AW19,$F7+$F19-2,TRUE)</f>
        <v>0.9971749551102761</v>
      </c>
      <c r="AZ19" s="109">
        <f>_xlfn.T.DIST.2T(AX19,$F7+$F19-2)</f>
        <v>5.6500897794477603E-3</v>
      </c>
      <c r="BA19" s="88">
        <v>0.91176470588235292</v>
      </c>
      <c r="BB19" s="64">
        <f>(BA7*F7+BA19*F19)/(F19+F7)</f>
        <v>0.58208955223880599</v>
      </c>
      <c r="BC19" s="64">
        <f>(BA7-BA19)/SQRT(BB19*(1-BB19)*((1/$F7)+(1/$F19)))</f>
        <v>-5.5535359903554919</v>
      </c>
      <c r="BD19" s="64">
        <f t="shared" si="15"/>
        <v>5.5535359903554919</v>
      </c>
      <c r="BE19" s="108">
        <f t="shared" si="16"/>
        <v>1.3997399656710817E-8</v>
      </c>
      <c r="BF19" s="109">
        <f t="shared" si="16"/>
        <v>0.99999998600260032</v>
      </c>
      <c r="BG19" s="88">
        <v>34</v>
      </c>
      <c r="BH19" s="64">
        <v>8.8235294117647065E-2</v>
      </c>
      <c r="BI19" s="64">
        <f>(BH7*BG7+BH19*BG19)/(BG19+BG7)</f>
        <v>8.9552238805970144E-2</v>
      </c>
      <c r="BJ19" s="64">
        <f>(BH7-BH19)/SQRT(BI19*(1-BI19)*((1/$BG7)+(1/$BG19)))</f>
        <v>3.8319663341159667E-2</v>
      </c>
      <c r="BK19" s="64">
        <f t="shared" si="17"/>
        <v>3.8319663341159667E-2</v>
      </c>
      <c r="BL19" s="108">
        <f t="shared" si="18"/>
        <v>0.51528359338994156</v>
      </c>
      <c r="BM19" s="109">
        <f t="shared" si="18"/>
        <v>0.51528359338994156</v>
      </c>
      <c r="BN19" s="88">
        <v>0.87801190812897822</v>
      </c>
      <c r="BO19" s="89">
        <v>1.116484509920155</v>
      </c>
      <c r="BP19" s="89">
        <f>(BN7-BN19)/SQRT(BO7*BO7/$F7+BO19*BO19/$F19)</f>
        <v>-1.1288572600082207</v>
      </c>
      <c r="BQ19" s="89">
        <f t="shared" si="19"/>
        <v>1.1288572600082207</v>
      </c>
      <c r="BR19" s="108">
        <f>_xlfn.T.DIST(BP19,$F7+$F19-2,TRUE)</f>
        <v>0.13155359242698508</v>
      </c>
      <c r="BS19" s="109">
        <f>_xlfn.T.DIST.2T(BQ19,$F7+$F19-2)</f>
        <v>0.26310718485397017</v>
      </c>
      <c r="BT19" s="88">
        <v>1.6045654796972399</v>
      </c>
      <c r="BU19" s="89">
        <v>2.4246055575685443</v>
      </c>
      <c r="BV19" s="89">
        <f>(BT7-BT19)/SQRT(BU7*BU7/$F7+BU19*BU19/$F19)</f>
        <v>1.813237612098878</v>
      </c>
      <c r="BW19" s="89">
        <f t="shared" si="20"/>
        <v>1.813237612098878</v>
      </c>
      <c r="BX19" s="108">
        <f>_xlfn.T.DIST(BV19,$F7+$F19-2,TRUE)</f>
        <v>0.96279383159069976</v>
      </c>
      <c r="BY19" s="109">
        <f>_xlfn.T.DIST.2T(BW19,$F7+$F19-2)</f>
        <v>7.4412336818600558E-2</v>
      </c>
      <c r="BZ19" s="78">
        <v>11</v>
      </c>
      <c r="CA19" s="64">
        <v>1.6666666666666667</v>
      </c>
      <c r="CB19" s="64">
        <v>1.1547005383792515</v>
      </c>
      <c r="CC19" s="64">
        <f t="shared" si="30"/>
        <v>1.9148542155126766</v>
      </c>
      <c r="CD19" s="64">
        <f t="shared" si="31"/>
        <v>1.9148542155126766</v>
      </c>
      <c r="CE19" s="106">
        <f t="shared" si="32"/>
        <v>0.96321784781162412</v>
      </c>
      <c r="CF19" s="107">
        <f t="shared" si="33"/>
        <v>7.356430437675171E-2</v>
      </c>
      <c r="CG19" s="89">
        <v>7</v>
      </c>
      <c r="CH19" s="89">
        <v>1</v>
      </c>
      <c r="CI19" s="89">
        <v>0</v>
      </c>
      <c r="CJ19" s="89"/>
      <c r="CK19" s="89"/>
      <c r="CL19" s="108">
        <f>_xlfn.T.DIST(CJ19,$CG7+$CG19-2,TRUE)</f>
        <v>0.5</v>
      </c>
      <c r="CM19" s="109">
        <f>_xlfn.T.DIST.2T(CK19,$CG7+$CG19-2)</f>
        <v>1</v>
      </c>
      <c r="CN19" s="88">
        <v>0.44267863896114806</v>
      </c>
      <c r="CO19" s="89">
        <v>0.32659797062188367</v>
      </c>
      <c r="CP19" s="89">
        <f>(CN7-CN19)/SQRT(CO7*CO7/$F7+CO19*CO19/$F19)</f>
        <v>0.88731997053100076</v>
      </c>
      <c r="CQ19" s="89">
        <f t="shared" si="22"/>
        <v>0.88731997053100076</v>
      </c>
      <c r="CR19" s="108">
        <f>_xlfn.T.DIST(CP19,$F7+$F19-2,TRUE)</f>
        <v>0.81091091775243795</v>
      </c>
      <c r="CS19" s="109">
        <f>_xlfn.T.DIST.2T(CQ19,$F7+$F19-2)</f>
        <v>0.37817816449512409</v>
      </c>
      <c r="CT19" s="82"/>
      <c r="CU19" s="81"/>
      <c r="CV19" s="88">
        <v>0</v>
      </c>
      <c r="CW19" s="64">
        <f>(CV7*F7+CV19*F19)/(F19+F7)</f>
        <v>8.9552238805970144E-2</v>
      </c>
      <c r="CX19" s="64">
        <f>(CV7-CV19)/SQRT(CW19*(1-CW19)*((1/$F7)+(1/$F19)))</f>
        <v>2.6057371071988604</v>
      </c>
      <c r="CY19" s="64">
        <f t="shared" si="23"/>
        <v>2.6057371071988604</v>
      </c>
      <c r="CZ19" s="108">
        <f t="shared" si="24"/>
        <v>0.99541616018533763</v>
      </c>
      <c r="DA19" s="109">
        <f t="shared" si="24"/>
        <v>0.99541616018533763</v>
      </c>
      <c r="DB19" s="82"/>
      <c r="DC19" s="88">
        <v>28</v>
      </c>
      <c r="DD19" s="89">
        <v>0.10714285714285714</v>
      </c>
      <c r="DE19" s="114">
        <v>0.2</v>
      </c>
      <c r="DF19" s="89">
        <f t="shared" si="34"/>
        <v>1.2283845372799886</v>
      </c>
      <c r="DG19" s="89">
        <f t="shared" si="7"/>
        <v>1.2283845372799886</v>
      </c>
      <c r="DH19" s="108">
        <f t="shared" si="8"/>
        <v>0.89034867516034066</v>
      </c>
      <c r="DI19" s="109">
        <f t="shared" si="8"/>
        <v>0.89034867516034066</v>
      </c>
      <c r="DJ19">
        <v>34</v>
      </c>
      <c r="DK19">
        <v>0.69938451207435259</v>
      </c>
      <c r="DL19">
        <v>1.0135621485208794</v>
      </c>
      <c r="DM19" s="89">
        <f>(DK7-DK19)/SQRT(DL7*DL7/$DJ7+DL19*DL19/$DJ19)</f>
        <v>-2.9900802875322447E-2</v>
      </c>
      <c r="DN19" s="89">
        <f t="shared" si="25"/>
        <v>2.9900802875322447E-2</v>
      </c>
      <c r="DO19" s="108">
        <f>_xlfn.T.DIST(DM19,$DJ7+$DJ19-2,TRUE)</f>
        <v>0.48811889284642573</v>
      </c>
      <c r="DP19" s="109">
        <f>_xlfn.T.DIST.2T(DN19,$DJ7+$DJ19-2)</f>
        <v>0.97623778569285147</v>
      </c>
      <c r="DQ19">
        <v>28</v>
      </c>
      <c r="DR19">
        <v>0.6151208311878108</v>
      </c>
      <c r="DS19">
        <v>0.30031704839726775</v>
      </c>
      <c r="DT19" s="89">
        <f>(DR7-DR19)/SQRT(DS7*DS7/$DQ7+DS19*DS19/$DQ19)</f>
        <v>-0.53802844602601252</v>
      </c>
      <c r="DU19" s="89">
        <f t="shared" si="26"/>
        <v>0.53802844602601252</v>
      </c>
      <c r="DV19" s="108">
        <f>_xlfn.T.DIST(DT19,$DQ7+$DQ19-2,TRUE)</f>
        <v>0.29632606327327182</v>
      </c>
      <c r="DW19" s="109">
        <f>_xlfn.T.DIST.2T(DU19,$DQ7+$DQ19-2)</f>
        <v>0.59265212654654364</v>
      </c>
      <c r="DX19">
        <v>28</v>
      </c>
      <c r="DY19" s="64">
        <v>0.82352941176470584</v>
      </c>
      <c r="DZ19" s="64">
        <f>(DY7*DX7+DY19*DX19)/(DX19+DX7)</f>
        <v>0.88440738390887952</v>
      </c>
      <c r="EA19" s="64">
        <f>(DY7-DY19)/SQRT(DZ19*(1-DZ19)*((1/$DX7)+(1/$DX19)))</f>
        <v>1.3899306307348329</v>
      </c>
      <c r="EB19" s="64">
        <f t="shared" si="27"/>
        <v>1.3899306307348329</v>
      </c>
      <c r="EC19" s="108">
        <f t="shared" si="28"/>
        <v>0.91772502842348369</v>
      </c>
      <c r="ED19" s="109">
        <f t="shared" si="29"/>
        <v>0.91772502842348369</v>
      </c>
    </row>
    <row r="21" spans="1:134" ht="15.75" thickBot="1" x14ac:dyDescent="0.3">
      <c r="A21" s="85" t="s">
        <v>63</v>
      </c>
      <c r="B21" s="86" t="s">
        <v>62</v>
      </c>
      <c r="C21" s="86" t="s">
        <v>55</v>
      </c>
      <c r="D21" s="86" t="s">
        <v>54</v>
      </c>
      <c r="E21" s="86" t="s">
        <v>64</v>
      </c>
      <c r="F21" s="87" t="s">
        <v>50</v>
      </c>
      <c r="G21" s="88" t="s">
        <v>762</v>
      </c>
      <c r="H21" s="89" t="s">
        <v>763</v>
      </c>
      <c r="I21" s="89" t="s">
        <v>52</v>
      </c>
      <c r="J21" s="89" t="s">
        <v>60</v>
      </c>
      <c r="K21" s="89" t="s">
        <v>53</v>
      </c>
      <c r="L21" s="90" t="s">
        <v>59</v>
      </c>
      <c r="M21" s="88" t="s">
        <v>764</v>
      </c>
      <c r="N21" s="89" t="s">
        <v>763</v>
      </c>
      <c r="O21" s="89" t="s">
        <v>52</v>
      </c>
      <c r="P21" s="89" t="s">
        <v>60</v>
      </c>
      <c r="Q21" s="89" t="s">
        <v>53</v>
      </c>
      <c r="R21" s="90" t="s">
        <v>59</v>
      </c>
      <c r="S21" s="88" t="s">
        <v>50</v>
      </c>
      <c r="T21" s="89" t="s">
        <v>764</v>
      </c>
      <c r="U21" s="89" t="s">
        <v>763</v>
      </c>
      <c r="V21" s="89" t="s">
        <v>52</v>
      </c>
      <c r="W21" s="89" t="s">
        <v>60</v>
      </c>
      <c r="X21" s="89" t="s">
        <v>53</v>
      </c>
      <c r="Y21" s="90" t="s">
        <v>59</v>
      </c>
      <c r="Z21" s="88" t="s">
        <v>50</v>
      </c>
      <c r="AA21" s="89" t="s">
        <v>764</v>
      </c>
      <c r="AB21" s="89" t="s">
        <v>763</v>
      </c>
      <c r="AC21" s="89" t="s">
        <v>52</v>
      </c>
      <c r="AD21" s="89" t="s">
        <v>60</v>
      </c>
      <c r="AE21" s="89" t="s">
        <v>53</v>
      </c>
      <c r="AF21" s="90" t="s">
        <v>59</v>
      </c>
      <c r="AG21" s="91" t="s">
        <v>50</v>
      </c>
      <c r="AH21" s="88" t="s">
        <v>51</v>
      </c>
      <c r="AI21" s="89" t="s">
        <v>763</v>
      </c>
      <c r="AJ21" s="89" t="s">
        <v>52</v>
      </c>
      <c r="AK21" s="89" t="s">
        <v>60</v>
      </c>
      <c r="AL21" s="89" t="s">
        <v>53</v>
      </c>
      <c r="AM21" s="90" t="s">
        <v>59</v>
      </c>
      <c r="AN21" s="88" t="s">
        <v>50</v>
      </c>
      <c r="AO21" s="89" t="s">
        <v>75</v>
      </c>
      <c r="AP21" s="89" t="s">
        <v>76</v>
      </c>
      <c r="AQ21" s="89" t="s">
        <v>52</v>
      </c>
      <c r="AR21" s="89" t="s">
        <v>60</v>
      </c>
      <c r="AS21" s="89" t="s">
        <v>53</v>
      </c>
      <c r="AT21" s="90" t="s">
        <v>59</v>
      </c>
      <c r="AU21" s="88" t="s">
        <v>51</v>
      </c>
      <c r="AV21" s="89" t="s">
        <v>763</v>
      </c>
      <c r="AW21" s="89" t="s">
        <v>52</v>
      </c>
      <c r="AX21" s="89" t="s">
        <v>60</v>
      </c>
      <c r="AY21" s="89" t="s">
        <v>53</v>
      </c>
      <c r="AZ21" s="90" t="s">
        <v>59</v>
      </c>
      <c r="BA21" s="88" t="s">
        <v>798</v>
      </c>
      <c r="BB21" s="89" t="s">
        <v>75</v>
      </c>
      <c r="BC21" s="89" t="s">
        <v>52</v>
      </c>
      <c r="BD21" s="89" t="s">
        <v>60</v>
      </c>
      <c r="BE21" s="89" t="s">
        <v>53</v>
      </c>
      <c r="BF21" s="90" t="s">
        <v>59</v>
      </c>
      <c r="BG21" s="91" t="s">
        <v>50</v>
      </c>
      <c r="BH21" s="88" t="s">
        <v>798</v>
      </c>
      <c r="BI21" s="89" t="s">
        <v>75</v>
      </c>
      <c r="BJ21" s="89" t="s">
        <v>52</v>
      </c>
      <c r="BK21" s="89" t="s">
        <v>60</v>
      </c>
      <c r="BL21" s="89" t="s">
        <v>53</v>
      </c>
      <c r="BM21" s="92" t="s">
        <v>59</v>
      </c>
      <c r="BN21" s="88" t="s">
        <v>799</v>
      </c>
      <c r="BO21" s="89" t="s">
        <v>800</v>
      </c>
      <c r="BP21" s="89" t="s">
        <v>52</v>
      </c>
      <c r="BQ21" s="89" t="s">
        <v>60</v>
      </c>
      <c r="BR21" s="89" t="s">
        <v>53</v>
      </c>
      <c r="BS21" s="90" t="s">
        <v>59</v>
      </c>
      <c r="BT21" s="88" t="s">
        <v>801</v>
      </c>
      <c r="BU21" s="89" t="s">
        <v>802</v>
      </c>
      <c r="BV21" s="89" t="s">
        <v>52</v>
      </c>
      <c r="BW21" s="89" t="s">
        <v>60</v>
      </c>
      <c r="BX21" s="89" t="s">
        <v>53</v>
      </c>
      <c r="BY21" s="90" t="s">
        <v>59</v>
      </c>
      <c r="BZ21" s="93" t="s">
        <v>803</v>
      </c>
      <c r="CA21" s="94" t="s">
        <v>804</v>
      </c>
      <c r="CB21" s="94" t="s">
        <v>805</v>
      </c>
      <c r="CC21" s="94" t="s">
        <v>806</v>
      </c>
      <c r="CD21" s="94" t="s">
        <v>807</v>
      </c>
      <c r="CE21" s="94" t="s">
        <v>808</v>
      </c>
      <c r="CF21" s="89" t="s">
        <v>52</v>
      </c>
      <c r="CG21" s="89" t="s">
        <v>60</v>
      </c>
      <c r="CH21" s="89" t="s">
        <v>53</v>
      </c>
      <c r="CI21" s="94"/>
      <c r="CJ21" s="89"/>
      <c r="CK21" s="89"/>
      <c r="CL21" s="89"/>
      <c r="CM21" s="90"/>
      <c r="CN21" s="93" t="s">
        <v>809</v>
      </c>
      <c r="CO21" s="94" t="s">
        <v>810</v>
      </c>
      <c r="CP21" s="89" t="s">
        <v>52</v>
      </c>
      <c r="CQ21" s="89" t="s">
        <v>60</v>
      </c>
      <c r="CR21" s="89" t="s">
        <v>53</v>
      </c>
      <c r="CS21" s="90" t="s">
        <v>59</v>
      </c>
      <c r="CT21" s="95" t="s">
        <v>811</v>
      </c>
      <c r="CU21" s="92" t="s">
        <v>812</v>
      </c>
      <c r="CV21" s="88" t="s">
        <v>798</v>
      </c>
      <c r="CW21" s="89" t="s">
        <v>75</v>
      </c>
      <c r="CX21" s="89" t="s">
        <v>52</v>
      </c>
      <c r="CY21" s="89" t="s">
        <v>60</v>
      </c>
      <c r="CZ21" s="89" t="s">
        <v>53</v>
      </c>
      <c r="DA21" s="90" t="s">
        <v>59</v>
      </c>
      <c r="DB21" s="96" t="s">
        <v>771</v>
      </c>
      <c r="DC21" s="111" t="s">
        <v>50</v>
      </c>
      <c r="DD21" s="112" t="s">
        <v>75</v>
      </c>
      <c r="DE21" s="112" t="s">
        <v>821</v>
      </c>
      <c r="DF21" s="112" t="s">
        <v>822</v>
      </c>
      <c r="DG21" s="64" t="s">
        <v>60</v>
      </c>
      <c r="DH21" s="64" t="s">
        <v>53</v>
      </c>
      <c r="DI21" s="79" t="s">
        <v>59</v>
      </c>
      <c r="DJ21" s="119" t="s">
        <v>50</v>
      </c>
      <c r="DK21" s="93" t="s">
        <v>826</v>
      </c>
      <c r="DL21" s="94" t="s">
        <v>827</v>
      </c>
      <c r="DM21" s="89" t="s">
        <v>52</v>
      </c>
      <c r="DN21" s="89" t="s">
        <v>60</v>
      </c>
      <c r="DO21" s="89" t="s">
        <v>53</v>
      </c>
      <c r="DP21" s="90" t="s">
        <v>59</v>
      </c>
      <c r="DQ21" s="119" t="s">
        <v>50</v>
      </c>
      <c r="DR21" s="93" t="s">
        <v>826</v>
      </c>
      <c r="DS21" s="94" t="s">
        <v>827</v>
      </c>
      <c r="DT21" s="89" t="s">
        <v>52</v>
      </c>
      <c r="DU21" s="89" t="s">
        <v>60</v>
      </c>
      <c r="DV21" s="89" t="s">
        <v>53</v>
      </c>
      <c r="DW21" s="90" t="s">
        <v>59</v>
      </c>
      <c r="DX21" s="119" t="s">
        <v>50</v>
      </c>
      <c r="DY21" s="88" t="s">
        <v>798</v>
      </c>
      <c r="DZ21" s="89" t="s">
        <v>75</v>
      </c>
      <c r="EA21" s="89" t="s">
        <v>52</v>
      </c>
      <c r="EB21" s="89" t="s">
        <v>60</v>
      </c>
      <c r="EC21" s="89" t="s">
        <v>53</v>
      </c>
      <c r="ED21" s="92" t="s">
        <v>59</v>
      </c>
    </row>
    <row r="22" spans="1:134" x14ac:dyDescent="0.25">
      <c r="A22" s="97">
        <v>1</v>
      </c>
      <c r="B22" s="97">
        <v>1</v>
      </c>
      <c r="C22" s="97">
        <v>2</v>
      </c>
      <c r="D22" s="97">
        <v>30</v>
      </c>
      <c r="E22" s="97">
        <v>7.5</v>
      </c>
      <c r="F22" s="98">
        <v>47</v>
      </c>
      <c r="G22" s="99">
        <v>0.74468085106382975</v>
      </c>
      <c r="H22" s="97">
        <v>1.2241782533314725</v>
      </c>
      <c r="I22" s="100" t="s">
        <v>823</v>
      </c>
      <c r="J22" s="100" t="s">
        <v>823</v>
      </c>
      <c r="K22" s="100" t="s">
        <v>823</v>
      </c>
      <c r="L22" s="101" t="s">
        <v>823</v>
      </c>
      <c r="M22" s="99">
        <v>0.46289247674607314</v>
      </c>
      <c r="N22" s="97">
        <v>0.29643488611805008</v>
      </c>
      <c r="O22" s="100" t="s">
        <v>823</v>
      </c>
      <c r="P22" s="100" t="s">
        <v>823</v>
      </c>
      <c r="Q22" s="100" t="s">
        <v>823</v>
      </c>
      <c r="R22" s="101" t="s">
        <v>823</v>
      </c>
      <c r="S22" s="99">
        <v>24</v>
      </c>
      <c r="T22" s="97">
        <v>0.36054677792433704</v>
      </c>
      <c r="U22" s="97">
        <v>0.31274348699986704</v>
      </c>
      <c r="V22" s="100" t="s">
        <v>823</v>
      </c>
      <c r="W22" s="100" t="s">
        <v>823</v>
      </c>
      <c r="X22" s="100" t="s">
        <v>823</v>
      </c>
      <c r="Y22" s="101" t="s">
        <v>823</v>
      </c>
      <c r="Z22" s="99">
        <v>23</v>
      </c>
      <c r="AA22" s="97">
        <v>0.56968798856005853</v>
      </c>
      <c r="AB22" s="97">
        <v>0.24110346692975804</v>
      </c>
      <c r="AC22" s="100" t="s">
        <v>823</v>
      </c>
      <c r="AD22" s="100" t="s">
        <v>823</v>
      </c>
      <c r="AE22" s="100" t="s">
        <v>823</v>
      </c>
      <c r="AF22" s="101" t="s">
        <v>823</v>
      </c>
      <c r="AG22" s="77">
        <v>36</v>
      </c>
      <c r="AH22" s="99">
        <v>27.055555555555557</v>
      </c>
      <c r="AI22" s="97">
        <v>29.827067711291505</v>
      </c>
      <c r="AJ22" s="100" t="s">
        <v>823</v>
      </c>
      <c r="AK22" s="100" t="s">
        <v>823</v>
      </c>
      <c r="AL22" s="100" t="s">
        <v>823</v>
      </c>
      <c r="AM22" s="101" t="s">
        <v>823</v>
      </c>
      <c r="AN22" s="99">
        <v>28</v>
      </c>
      <c r="AO22" s="97">
        <v>0.5957446808510638</v>
      </c>
      <c r="AP22" s="97">
        <v>1</v>
      </c>
      <c r="AQ22" s="100" t="s">
        <v>823</v>
      </c>
      <c r="AR22" s="100" t="s">
        <v>823</v>
      </c>
      <c r="AS22" s="100"/>
      <c r="AT22" s="101"/>
      <c r="AU22" s="99">
        <v>4.0851063829787231</v>
      </c>
      <c r="AV22" s="97">
        <v>4.5484339743335198</v>
      </c>
      <c r="AW22" s="100" t="s">
        <v>823</v>
      </c>
      <c r="AX22" s="100" t="s">
        <v>823</v>
      </c>
      <c r="AY22" s="100" t="s">
        <v>823</v>
      </c>
      <c r="AZ22" s="101" t="s">
        <v>823</v>
      </c>
      <c r="BA22" s="99">
        <v>0</v>
      </c>
      <c r="BB22" s="97"/>
      <c r="BC22" s="100" t="s">
        <v>823</v>
      </c>
      <c r="BD22" s="100" t="s">
        <v>823</v>
      </c>
      <c r="BE22" s="100" t="s">
        <v>823</v>
      </c>
      <c r="BF22" s="101" t="s">
        <v>823</v>
      </c>
      <c r="BG22" s="99">
        <v>48</v>
      </c>
      <c r="BH22" s="97">
        <v>0.35416666666666669</v>
      </c>
      <c r="BI22" s="97"/>
      <c r="BJ22" s="100" t="s">
        <v>823</v>
      </c>
      <c r="BK22" s="100" t="s">
        <v>823</v>
      </c>
      <c r="BL22" s="100" t="s">
        <v>823</v>
      </c>
      <c r="BM22" s="101" t="s">
        <v>823</v>
      </c>
      <c r="BN22" s="99">
        <v>0.99624444177733351</v>
      </c>
      <c r="BO22" s="97">
        <v>1.3271159490565223</v>
      </c>
      <c r="BP22" s="100" t="s">
        <v>823</v>
      </c>
      <c r="BQ22" s="100" t="s">
        <v>823</v>
      </c>
      <c r="BR22" s="100" t="s">
        <v>823</v>
      </c>
      <c r="BS22" s="101" t="s">
        <v>823</v>
      </c>
      <c r="BT22" s="99">
        <v>1.6990716811645279</v>
      </c>
      <c r="BU22" s="97">
        <v>2.2490917487368032</v>
      </c>
      <c r="BV22" s="100" t="s">
        <v>823</v>
      </c>
      <c r="BW22" s="100" t="s">
        <v>823</v>
      </c>
      <c r="BX22" s="100" t="s">
        <v>823</v>
      </c>
      <c r="BY22" s="101" t="s">
        <v>823</v>
      </c>
      <c r="BZ22" s="99">
        <v>17</v>
      </c>
      <c r="CA22" s="97">
        <v>2.5714285714285716</v>
      </c>
      <c r="CB22" s="97">
        <v>1.2724180205607036</v>
      </c>
      <c r="CC22" s="97">
        <v>19</v>
      </c>
      <c r="CD22" s="97">
        <v>3.25</v>
      </c>
      <c r="CE22" s="97">
        <v>1.9086270308410553</v>
      </c>
      <c r="CF22" s="64">
        <v>-1.2667160522707817</v>
      </c>
      <c r="CG22" s="64">
        <v>1.2667160522707817</v>
      </c>
      <c r="CH22" s="106">
        <v>0.10693298583146346</v>
      </c>
      <c r="CI22" s="97"/>
      <c r="CJ22" s="100"/>
      <c r="CK22" s="100"/>
      <c r="CL22" s="100"/>
      <c r="CM22" s="101"/>
      <c r="CN22" s="99">
        <v>0.399196493769576</v>
      </c>
      <c r="CO22" s="97">
        <v>0.3179362271687427</v>
      </c>
      <c r="CP22" s="100" t="s">
        <v>823</v>
      </c>
      <c r="CQ22" s="100" t="s">
        <v>823</v>
      </c>
      <c r="CR22" s="100" t="s">
        <v>823</v>
      </c>
      <c r="CS22" s="101" t="s">
        <v>823</v>
      </c>
      <c r="CT22" s="102"/>
      <c r="CU22" s="98"/>
      <c r="CV22" s="99">
        <v>0.53191489361702127</v>
      </c>
      <c r="CW22" s="97"/>
      <c r="CX22" s="100" t="s">
        <v>823</v>
      </c>
      <c r="CY22" s="100" t="s">
        <v>823</v>
      </c>
      <c r="CZ22" s="100" t="s">
        <v>823</v>
      </c>
      <c r="DA22" s="101" t="s">
        <v>823</v>
      </c>
      <c r="DB22" s="102"/>
      <c r="DC22" s="78">
        <v>37</v>
      </c>
      <c r="DD22" s="64">
        <v>0.45945945945945948</v>
      </c>
      <c r="DE22" s="113">
        <v>0.5</v>
      </c>
      <c r="DF22" s="64">
        <v>0.49319696191607154</v>
      </c>
      <c r="DG22" s="64">
        <v>0.49319696191607154</v>
      </c>
      <c r="DH22" s="106">
        <v>0.68906328783462945</v>
      </c>
      <c r="DI22" s="107">
        <v>0.68906328783462945</v>
      </c>
      <c r="DJ22">
        <v>47</v>
      </c>
      <c r="DK22">
        <v>0.24398421926823591</v>
      </c>
      <c r="DL22">
        <v>0.42228757546175039</v>
      </c>
      <c r="DM22" s="100" t="s">
        <v>823</v>
      </c>
      <c r="DN22" s="100" t="s">
        <v>823</v>
      </c>
      <c r="DO22" s="100" t="s">
        <v>823</v>
      </c>
      <c r="DP22" s="101" t="s">
        <v>823</v>
      </c>
      <c r="DQ22">
        <v>36</v>
      </c>
      <c r="DR22">
        <v>0.75226862676467521</v>
      </c>
      <c r="DS22">
        <v>0.26355677824920992</v>
      </c>
      <c r="DT22" s="100" t="s">
        <v>823</v>
      </c>
      <c r="DU22" s="100" t="s">
        <v>823</v>
      </c>
      <c r="DV22" s="100" t="s">
        <v>823</v>
      </c>
      <c r="DW22" s="101" t="s">
        <v>823</v>
      </c>
      <c r="DX22">
        <v>37</v>
      </c>
      <c r="DY22" s="97">
        <v>0.77083333333333337</v>
      </c>
      <c r="DZ22" s="97"/>
      <c r="EA22" s="100" t="s">
        <v>823</v>
      </c>
      <c r="EB22" s="100" t="s">
        <v>823</v>
      </c>
      <c r="EC22" s="100" t="s">
        <v>823</v>
      </c>
      <c r="ED22" s="101" t="s">
        <v>823</v>
      </c>
    </row>
    <row r="23" spans="1:134" x14ac:dyDescent="0.25">
      <c r="A23" s="64">
        <v>5</v>
      </c>
      <c r="B23" s="64">
        <v>2</v>
      </c>
      <c r="C23" s="64">
        <v>2</v>
      </c>
      <c r="D23" s="64">
        <v>19</v>
      </c>
      <c r="E23" s="64">
        <v>3.25</v>
      </c>
      <c r="F23" s="81">
        <v>42</v>
      </c>
      <c r="G23" s="78">
        <v>0.38095238095238093</v>
      </c>
      <c r="H23" s="64">
        <v>0.85404006738648386</v>
      </c>
      <c r="I23" s="64">
        <v>1.6389542547362115</v>
      </c>
      <c r="J23" s="64">
        <v>1.6389542547362115</v>
      </c>
      <c r="K23" s="106">
        <v>0.94758284835040751</v>
      </c>
      <c r="L23" s="107">
        <v>0.10483430329918494</v>
      </c>
      <c r="M23" s="78">
        <v>0.39796498687793058</v>
      </c>
      <c r="N23" s="64">
        <v>0.30152502078081933</v>
      </c>
      <c r="O23" s="64">
        <v>1.0222139443374811</v>
      </c>
      <c r="P23" s="64">
        <v>1.0222139443374811</v>
      </c>
      <c r="Q23" s="106">
        <v>0.84524314852647431</v>
      </c>
      <c r="R23" s="107">
        <v>0.30951370294705144</v>
      </c>
      <c r="S23" s="78">
        <v>27</v>
      </c>
      <c r="T23" s="64">
        <v>0.37727352861836999</v>
      </c>
      <c r="U23" s="64">
        <v>0.30249723272311674</v>
      </c>
      <c r="V23" s="64">
        <v>-0.19360375712866681</v>
      </c>
      <c r="W23" s="64">
        <v>0.19360375712866681</v>
      </c>
      <c r="X23" s="106">
        <v>0.42364324614585058</v>
      </c>
      <c r="Y23" s="107">
        <v>0.84728649229170117</v>
      </c>
      <c r="Z23" s="78">
        <v>15</v>
      </c>
      <c r="AA23" s="64">
        <v>0.43520961174513967</v>
      </c>
      <c r="AB23" s="64">
        <v>0.30660872905558112</v>
      </c>
      <c r="AC23" s="64">
        <v>1.4339769762151151</v>
      </c>
      <c r="AD23" s="64">
        <v>1.4339769762151151</v>
      </c>
      <c r="AE23" s="106">
        <v>0.91989581106001261</v>
      </c>
      <c r="AF23" s="107">
        <v>0.16020837787997474</v>
      </c>
      <c r="AG23" s="83">
        <v>30</v>
      </c>
      <c r="AH23" s="78">
        <v>29</v>
      </c>
      <c r="AI23" s="64">
        <v>24.836013895287152</v>
      </c>
      <c r="AJ23" s="64">
        <v>-0.28898370938816265</v>
      </c>
      <c r="AK23" s="64">
        <v>0.28898370938816265</v>
      </c>
      <c r="AL23" s="106">
        <v>0.38676392772770374</v>
      </c>
      <c r="AM23" s="107">
        <v>0.77352785545540748</v>
      </c>
      <c r="AN23" s="78">
        <v>31</v>
      </c>
      <c r="AO23" s="64">
        <v>0.73809523809523814</v>
      </c>
      <c r="AP23" s="64">
        <v>1</v>
      </c>
      <c r="AQ23" s="64"/>
      <c r="AR23" s="64"/>
      <c r="AS23" s="106"/>
      <c r="AT23" s="107"/>
      <c r="AU23" s="78">
        <v>4.0952380952380949</v>
      </c>
      <c r="AV23" s="64">
        <v>4.2587615502547207</v>
      </c>
      <c r="AW23" s="64">
        <v>-1.084980899038273E-2</v>
      </c>
      <c r="AX23" s="64">
        <v>1.084980899038273E-2</v>
      </c>
      <c r="AY23" s="106">
        <v>0.49568405805140658</v>
      </c>
      <c r="AZ23" s="107">
        <v>0.99136811610281317</v>
      </c>
      <c r="BA23" s="78">
        <v>0</v>
      </c>
      <c r="BB23" s="64">
        <v>0</v>
      </c>
      <c r="BC23" s="64" t="e">
        <v>#DIV/0!</v>
      </c>
      <c r="BD23" s="64" t="e">
        <v>#DIV/0!</v>
      </c>
      <c r="BE23" s="106" t="e">
        <v>#DIV/0!</v>
      </c>
      <c r="BF23" s="107" t="e">
        <v>#DIV/0!</v>
      </c>
      <c r="BG23" s="78">
        <v>42</v>
      </c>
      <c r="BH23" s="64">
        <v>0.26190476190476192</v>
      </c>
      <c r="BI23" s="64">
        <v>0.31111111111111112</v>
      </c>
      <c r="BJ23" s="64">
        <v>0.94322233187458993</v>
      </c>
      <c r="BK23" s="64">
        <v>0.94322233187458993</v>
      </c>
      <c r="BL23" s="106">
        <v>0.82721640349069991</v>
      </c>
      <c r="BM23" s="107">
        <v>0.82721640349069991</v>
      </c>
      <c r="BN23" s="78">
        <v>0.53630996065335212</v>
      </c>
      <c r="BO23" s="64">
        <v>0.39423723712102787</v>
      </c>
      <c r="BP23" s="64">
        <v>2.266658958988863</v>
      </c>
      <c r="BQ23" s="64">
        <v>2.266658958988863</v>
      </c>
      <c r="BR23" s="106">
        <v>0.98705455652493501</v>
      </c>
      <c r="BS23" s="107">
        <v>2.5890886950130056E-2</v>
      </c>
      <c r="BT23" s="78">
        <v>2.1474474768365717</v>
      </c>
      <c r="BU23" s="64">
        <v>1.7956909801277814</v>
      </c>
      <c r="BV23" s="64">
        <v>-1.0441477656798834</v>
      </c>
      <c r="BW23" s="64">
        <v>1.0441477656798834</v>
      </c>
      <c r="BX23" s="106">
        <v>0.14965482120055468</v>
      </c>
      <c r="BY23" s="107">
        <v>0.29930964240110935</v>
      </c>
      <c r="BZ23" s="78">
        <v>19</v>
      </c>
      <c r="CA23" s="64">
        <v>1.9090909090909092</v>
      </c>
      <c r="CB23" s="64">
        <v>0.94387980744853883</v>
      </c>
      <c r="CC23" s="64">
        <v>11</v>
      </c>
      <c r="CD23" s="64">
        <v>2.25</v>
      </c>
      <c r="CE23" s="64">
        <v>1.3887301496588271</v>
      </c>
      <c r="CF23" s="64">
        <v>-0.72318974794842639</v>
      </c>
      <c r="CG23" s="64">
        <v>0.72318974794842639</v>
      </c>
      <c r="CH23" s="106">
        <v>0.23778082994721456</v>
      </c>
      <c r="CI23" s="64"/>
      <c r="CJ23" s="64"/>
      <c r="CK23" s="64"/>
      <c r="CL23" s="106"/>
      <c r="CM23" s="107"/>
      <c r="CN23" s="78">
        <v>0.43863000197021129</v>
      </c>
      <c r="CO23" s="64">
        <v>0.3170896657393461</v>
      </c>
      <c r="CP23" s="64">
        <v>-0.58494453927161949</v>
      </c>
      <c r="CQ23" s="64">
        <v>0.58494453927161949</v>
      </c>
      <c r="CR23" s="106">
        <v>0.28004952021049812</v>
      </c>
      <c r="CS23" s="107">
        <v>0.56009904042099623</v>
      </c>
      <c r="CT23" s="82"/>
      <c r="CU23" s="81"/>
      <c r="CV23" s="78">
        <v>0.61904761904761907</v>
      </c>
      <c r="CW23" s="64">
        <v>0.5730337078651685</v>
      </c>
      <c r="CX23" s="64">
        <v>-0.82960811147379232</v>
      </c>
      <c r="CY23" s="64">
        <v>0.82960811147379232</v>
      </c>
      <c r="CZ23" s="106">
        <v>0.20338019456845893</v>
      </c>
      <c r="DA23" s="107">
        <v>0.79661980543154109</v>
      </c>
      <c r="DB23" s="82"/>
      <c r="DC23" s="78">
        <v>30</v>
      </c>
      <c r="DD23" s="64">
        <v>0.36666666666666664</v>
      </c>
      <c r="DE23" s="113">
        <v>0.5</v>
      </c>
      <c r="DF23" s="64">
        <v>1.4605934866804433</v>
      </c>
      <c r="DG23" s="64">
        <v>1.4605934866804433</v>
      </c>
      <c r="DH23" s="106">
        <v>0.92793648259199246</v>
      </c>
      <c r="DI23" s="107">
        <v>0.92793648259199246</v>
      </c>
      <c r="DJ23">
        <v>42</v>
      </c>
      <c r="DK23">
        <v>0.24903133802871108</v>
      </c>
      <c r="DL23">
        <v>0.23384183532046288</v>
      </c>
      <c r="DM23" s="64">
        <v>-7.0700561746093585E-2</v>
      </c>
      <c r="DN23" s="64">
        <v>7.0700561746093585E-2</v>
      </c>
      <c r="DO23" s="106">
        <v>0.47189917000771364</v>
      </c>
      <c r="DP23" s="107">
        <v>0.94379834001542728</v>
      </c>
      <c r="DQ23">
        <v>30</v>
      </c>
      <c r="DR23">
        <v>0.7461053165872773</v>
      </c>
      <c r="DS23">
        <v>0.27497185956116632</v>
      </c>
      <c r="DT23" s="64">
        <v>9.2393770283866278E-2</v>
      </c>
      <c r="DU23" s="64">
        <v>9.2393770283866278E-2</v>
      </c>
      <c r="DV23" s="106">
        <v>0.53666310091847458</v>
      </c>
      <c r="DW23" s="107">
        <v>0.92667379816305084</v>
      </c>
      <c r="DX23">
        <v>30</v>
      </c>
      <c r="DY23" s="64">
        <v>0.7142857142857143</v>
      </c>
      <c r="DZ23" s="64">
        <v>0.74551350390902638</v>
      </c>
      <c r="EA23" s="64">
        <v>0.52841882775091065</v>
      </c>
      <c r="EB23" s="64">
        <v>0.52841882775091065</v>
      </c>
      <c r="EC23" s="106">
        <v>0.70139566371179229</v>
      </c>
      <c r="ED23" s="107">
        <v>0.70139566371179229</v>
      </c>
    </row>
    <row r="24" spans="1:134" x14ac:dyDescent="0.25">
      <c r="A24" s="64">
        <v>9</v>
      </c>
      <c r="B24" s="64">
        <v>3</v>
      </c>
      <c r="C24" s="64">
        <v>2</v>
      </c>
      <c r="D24" s="64">
        <v>9</v>
      </c>
      <c r="E24" s="64">
        <v>1.75</v>
      </c>
      <c r="F24" s="81">
        <v>42</v>
      </c>
      <c r="G24" s="78">
        <v>0.2857142857142857</v>
      </c>
      <c r="H24" s="64">
        <v>0.83478387112968222</v>
      </c>
      <c r="I24" s="64">
        <v>2.0845461366705131</v>
      </c>
      <c r="J24" s="64">
        <v>2.0845461366705131</v>
      </c>
      <c r="K24" s="106">
        <v>0.97997893893359234</v>
      </c>
      <c r="L24" s="107">
        <v>4.0042122132815432E-2</v>
      </c>
      <c r="M24" s="78">
        <v>0.28951433953441175</v>
      </c>
      <c r="N24" s="64">
        <v>0.25501956416832122</v>
      </c>
      <c r="O24" s="64">
        <v>2.965525810621394</v>
      </c>
      <c r="P24" s="64">
        <v>2.965525810621394</v>
      </c>
      <c r="Q24" s="106">
        <v>0.99805031127697308</v>
      </c>
      <c r="R24" s="107">
        <v>3.8993774460537407E-3</v>
      </c>
      <c r="S24" s="78">
        <v>16</v>
      </c>
      <c r="T24" s="64">
        <v>0.27804596547571253</v>
      </c>
      <c r="U24" s="64">
        <v>0.29045284395558529</v>
      </c>
      <c r="V24" s="64">
        <v>0.85329289169211531</v>
      </c>
      <c r="W24" s="64">
        <v>0.85329289169211531</v>
      </c>
      <c r="X24" s="106">
        <v>0.8005781286005611</v>
      </c>
      <c r="Y24" s="107">
        <v>0.3988437427988778</v>
      </c>
      <c r="Z24" s="78">
        <v>26</v>
      </c>
      <c r="AA24" s="64">
        <v>0.2965718004936112</v>
      </c>
      <c r="AB24" s="64">
        <v>0.23643958253495098</v>
      </c>
      <c r="AC24" s="64">
        <v>3.9933488106284023</v>
      </c>
      <c r="AD24" s="64">
        <v>3.9933488106284023</v>
      </c>
      <c r="AE24" s="106">
        <v>0.99988624141507254</v>
      </c>
      <c r="AF24" s="107">
        <v>2.2751716985498069E-4</v>
      </c>
      <c r="AG24" s="83">
        <v>28</v>
      </c>
      <c r="AH24" s="78">
        <v>13.642857142857142</v>
      </c>
      <c r="AI24" s="64">
        <v>14.448412153472567</v>
      </c>
      <c r="AJ24" s="64">
        <v>2.3648454048724545</v>
      </c>
      <c r="AK24" s="64">
        <v>2.3648454048724545</v>
      </c>
      <c r="AL24" s="106">
        <v>0.9894091674922787</v>
      </c>
      <c r="AM24" s="107">
        <v>2.1181665015442615E-2</v>
      </c>
      <c r="AN24" s="78">
        <v>25</v>
      </c>
      <c r="AO24" s="64">
        <v>0.59523809523809523</v>
      </c>
      <c r="AP24" s="64">
        <v>1</v>
      </c>
      <c r="AQ24" s="64"/>
      <c r="AR24" s="64"/>
      <c r="AS24" s="106"/>
      <c r="AT24" s="107"/>
      <c r="AU24" s="78">
        <v>2.0952380952380953</v>
      </c>
      <c r="AV24" s="64">
        <v>2.42758058628413</v>
      </c>
      <c r="AW24" s="64">
        <v>2.6117252173265064</v>
      </c>
      <c r="AX24" s="64">
        <v>2.6117252173265064</v>
      </c>
      <c r="AY24" s="106">
        <v>0.99469506436124699</v>
      </c>
      <c r="AZ24" s="107">
        <v>1.060987127750607E-2</v>
      </c>
      <c r="BA24" s="78">
        <v>0</v>
      </c>
      <c r="BB24" s="64">
        <v>0</v>
      </c>
      <c r="BC24" s="64" t="e">
        <v>#DIV/0!</v>
      </c>
      <c r="BD24" s="64" t="e">
        <v>#DIV/0!</v>
      </c>
      <c r="BE24" s="106" t="e">
        <v>#DIV/0!</v>
      </c>
      <c r="BF24" s="107" t="e">
        <v>#DIV/0!</v>
      </c>
      <c r="BG24" s="78">
        <v>42</v>
      </c>
      <c r="BH24" s="64">
        <v>0.40476190476190477</v>
      </c>
      <c r="BI24" s="64">
        <v>0.37777777777777777</v>
      </c>
      <c r="BJ24" s="64">
        <v>-0.493904167354976</v>
      </c>
      <c r="BK24" s="64">
        <v>0.493904167354976</v>
      </c>
      <c r="BL24" s="106">
        <v>0.31068693065601449</v>
      </c>
      <c r="BM24" s="107">
        <v>0.68931306934398551</v>
      </c>
      <c r="BN24" s="78">
        <v>0.48443189085227922</v>
      </c>
      <c r="BO24" s="64">
        <v>0.41313844133084154</v>
      </c>
      <c r="BP24" s="64">
        <v>2.5112694059171479</v>
      </c>
      <c r="BQ24" s="64">
        <v>2.5112694059171479</v>
      </c>
      <c r="BR24" s="106">
        <v>0.99306138314901038</v>
      </c>
      <c r="BS24" s="107">
        <v>1.38772337019792E-2</v>
      </c>
      <c r="BT24" s="78">
        <v>2.2697996609493631</v>
      </c>
      <c r="BU24" s="64">
        <v>2.2346714573464395</v>
      </c>
      <c r="BV24" s="64">
        <v>-1.199143886963139</v>
      </c>
      <c r="BW24" s="64">
        <v>1.199143886963139</v>
      </c>
      <c r="BX24" s="106">
        <v>0.1168639221148771</v>
      </c>
      <c r="BY24" s="107">
        <v>0.23372784422975421</v>
      </c>
      <c r="BZ24" s="78">
        <v>14</v>
      </c>
      <c r="CA24" s="64">
        <v>1.25</v>
      </c>
      <c r="CB24" s="64">
        <v>0.5</v>
      </c>
      <c r="CC24" s="64">
        <v>14</v>
      </c>
      <c r="CD24" s="64">
        <v>2.8</v>
      </c>
      <c r="CE24" s="64">
        <v>1.9235384061671343</v>
      </c>
      <c r="CF24" s="64">
        <v>-2.918079826429997</v>
      </c>
      <c r="CG24" s="64">
        <v>2.918079826429997</v>
      </c>
      <c r="CH24" s="106">
        <v>3.5868556767121506E-3</v>
      </c>
      <c r="CI24" s="64"/>
      <c r="CJ24" s="64"/>
      <c r="CK24" s="64"/>
      <c r="CL24" s="106"/>
      <c r="CM24" s="107"/>
      <c r="CN24" s="78">
        <v>0.35363510836096296</v>
      </c>
      <c r="CO24" s="64">
        <v>0.31637645761037209</v>
      </c>
      <c r="CP24" s="64">
        <v>0.67664485256045803</v>
      </c>
      <c r="CQ24" s="64">
        <v>0.67664485256045803</v>
      </c>
      <c r="CR24" s="106">
        <v>0.74978680318967084</v>
      </c>
      <c r="CS24" s="107">
        <v>0.50042639362065833</v>
      </c>
      <c r="CT24" s="82"/>
      <c r="CU24" s="81"/>
      <c r="CV24" s="78">
        <v>0.45238095238095238</v>
      </c>
      <c r="CW24" s="64">
        <v>0.4943820224719101</v>
      </c>
      <c r="CX24" s="64">
        <v>0.74918398735887604</v>
      </c>
      <c r="CY24" s="64">
        <v>0.74918398735887604</v>
      </c>
      <c r="CZ24" s="106">
        <v>0.77312684048857716</v>
      </c>
      <c r="DA24" s="107">
        <v>0.77312684048857716</v>
      </c>
      <c r="DB24" s="82"/>
      <c r="DC24" s="78">
        <v>28</v>
      </c>
      <c r="DD24" s="64">
        <v>0.6071428571428571</v>
      </c>
      <c r="DE24" s="113">
        <v>0.5</v>
      </c>
      <c r="DF24" s="64">
        <v>-1.1338934190276813</v>
      </c>
      <c r="DG24" s="64">
        <v>1.1338934190276813</v>
      </c>
      <c r="DH24" s="106">
        <v>0.12841962897892839</v>
      </c>
      <c r="DI24" s="107">
        <v>0.87158037102107166</v>
      </c>
      <c r="DJ24">
        <v>42</v>
      </c>
      <c r="DK24">
        <v>0.30493585765315417</v>
      </c>
      <c r="DL24">
        <v>0.32996173629357639</v>
      </c>
      <c r="DM24" s="64">
        <v>-0.76270371567727491</v>
      </c>
      <c r="DN24" s="64">
        <v>0.76270371567727491</v>
      </c>
      <c r="DO24" s="106">
        <v>0.22385158328061089</v>
      </c>
      <c r="DP24" s="107">
        <v>0.44770316656122178</v>
      </c>
      <c r="DQ24">
        <v>28</v>
      </c>
      <c r="DR24">
        <v>0.80436848104308234</v>
      </c>
      <c r="DS24">
        <v>0.19379478050418669</v>
      </c>
      <c r="DT24" s="64">
        <v>-0.91098064618444796</v>
      </c>
      <c r="DU24" s="64">
        <v>0.91098064618444796</v>
      </c>
      <c r="DV24" s="106">
        <v>0.18291694859701929</v>
      </c>
      <c r="DW24" s="107">
        <v>0.36583389719403858</v>
      </c>
      <c r="DX24">
        <v>28</v>
      </c>
      <c r="DY24" s="64">
        <v>0.66666666666666663</v>
      </c>
      <c r="DZ24" s="64">
        <v>0.72596153846153844</v>
      </c>
      <c r="EA24" s="64">
        <v>0.93237238009659218</v>
      </c>
      <c r="EB24" s="64">
        <v>0.93237238009659218</v>
      </c>
      <c r="EC24" s="106">
        <v>0.82442794321593027</v>
      </c>
      <c r="ED24" s="107">
        <v>0.82442794321593027</v>
      </c>
    </row>
    <row r="25" spans="1:134" x14ac:dyDescent="0.25">
      <c r="A25" s="64">
        <v>13</v>
      </c>
      <c r="B25" s="64">
        <v>4</v>
      </c>
      <c r="C25" s="64">
        <v>2</v>
      </c>
      <c r="D25" s="64">
        <v>8</v>
      </c>
      <c r="E25" s="64">
        <v>1.5</v>
      </c>
      <c r="F25" s="81">
        <v>41</v>
      </c>
      <c r="G25" s="78">
        <v>0.36585365853658536</v>
      </c>
      <c r="H25" s="64">
        <v>0.85895569038733333</v>
      </c>
      <c r="I25" s="64">
        <v>1.6961929856556592</v>
      </c>
      <c r="J25" s="64">
        <v>1.6961929856556592</v>
      </c>
      <c r="K25" s="106">
        <v>0.95326673559726227</v>
      </c>
      <c r="L25" s="107">
        <v>9.346652880547543E-2</v>
      </c>
      <c r="M25" s="78">
        <v>0.19387205031313584</v>
      </c>
      <c r="N25" s="64">
        <v>0.23015836414023197</v>
      </c>
      <c r="O25" s="64">
        <v>4.7843921096794926</v>
      </c>
      <c r="P25" s="64">
        <v>4.7843921096794926</v>
      </c>
      <c r="Q25" s="106">
        <v>0.99999647607771025</v>
      </c>
      <c r="R25" s="107">
        <v>7.0478445794843001E-6</v>
      </c>
      <c r="S25" s="78">
        <v>21</v>
      </c>
      <c r="T25" s="64">
        <v>0.14461547841829539</v>
      </c>
      <c r="U25" s="64">
        <v>0.21297813439188842</v>
      </c>
      <c r="V25" s="64">
        <v>2.734548137524905</v>
      </c>
      <c r="W25" s="64">
        <v>2.734548137524905</v>
      </c>
      <c r="X25" s="106">
        <v>0.99548194862362449</v>
      </c>
      <c r="Y25" s="107">
        <v>9.0361027527510983E-3</v>
      </c>
      <c r="Z25" s="78">
        <v>20</v>
      </c>
      <c r="AA25" s="64">
        <v>0.24559145080271838</v>
      </c>
      <c r="AB25" s="64">
        <v>0.24140737066929868</v>
      </c>
      <c r="AC25" s="64">
        <v>4.3936234524291811</v>
      </c>
      <c r="AD25" s="64">
        <v>4.3936234524291811</v>
      </c>
      <c r="AE25" s="106">
        <v>0.9999615556936875</v>
      </c>
      <c r="AF25" s="107">
        <v>7.6888612624964551E-5</v>
      </c>
      <c r="AG25" s="83">
        <v>24</v>
      </c>
      <c r="AH25" s="78">
        <v>10.041666666666666</v>
      </c>
      <c r="AI25" s="64">
        <v>11.712049412860047</v>
      </c>
      <c r="AJ25" s="64">
        <v>3.0843671687384369</v>
      </c>
      <c r="AK25" s="64">
        <v>3.0843671687384369</v>
      </c>
      <c r="AL25" s="106">
        <v>0.99843877610421783</v>
      </c>
      <c r="AM25" s="107">
        <v>3.1224477915642629E-3</v>
      </c>
      <c r="AN25" s="78">
        <v>22</v>
      </c>
      <c r="AO25" s="64">
        <v>0.53658536585365857</v>
      </c>
      <c r="AP25" s="64">
        <v>1</v>
      </c>
      <c r="AQ25" s="64"/>
      <c r="AR25" s="64"/>
      <c r="AS25" s="106"/>
      <c r="AT25" s="107"/>
      <c r="AU25" s="78">
        <v>2.1951219512195124</v>
      </c>
      <c r="AV25" s="64">
        <v>2.6288734487905838</v>
      </c>
      <c r="AW25" s="64">
        <v>2.4223882573805993</v>
      </c>
      <c r="AX25" s="64">
        <v>2.4223882573805993</v>
      </c>
      <c r="AY25" s="106">
        <v>0.99124096412469098</v>
      </c>
      <c r="AZ25" s="107">
        <v>1.7518071750618015E-2</v>
      </c>
      <c r="BA25" s="78">
        <v>0</v>
      </c>
      <c r="BB25" s="64">
        <v>0</v>
      </c>
      <c r="BC25" s="64" t="e">
        <v>#DIV/0!</v>
      </c>
      <c r="BD25" s="64" t="e">
        <v>#DIV/0!</v>
      </c>
      <c r="BE25" s="106" t="e">
        <v>#DIV/0!</v>
      </c>
      <c r="BF25" s="107" t="e">
        <v>#DIV/0!</v>
      </c>
      <c r="BG25" s="78">
        <v>41</v>
      </c>
      <c r="BH25" s="64">
        <v>0.29268292682926828</v>
      </c>
      <c r="BI25" s="64">
        <v>0.3258426966292135</v>
      </c>
      <c r="BJ25" s="64">
        <v>0.61686936446968421</v>
      </c>
      <c r="BK25" s="64">
        <v>0.61686936446968421</v>
      </c>
      <c r="BL25" s="106">
        <v>0.73133955241529502</v>
      </c>
      <c r="BM25" s="107">
        <v>0.73133955241529502</v>
      </c>
      <c r="BN25" s="78">
        <v>0.49239412655816822</v>
      </c>
      <c r="BO25" s="64">
        <v>0.42759650887394923</v>
      </c>
      <c r="BP25" s="64">
        <v>2.46051272685864</v>
      </c>
      <c r="BQ25" s="64">
        <v>2.46051272685864</v>
      </c>
      <c r="BR25" s="106">
        <v>0.99206312730122392</v>
      </c>
      <c r="BS25" s="107">
        <v>1.587374539755226E-2</v>
      </c>
      <c r="BT25" s="78">
        <v>2.1017575989615391</v>
      </c>
      <c r="BU25" s="64">
        <v>2.4530388781495036</v>
      </c>
      <c r="BV25" s="64">
        <v>-0.79838983451617074</v>
      </c>
      <c r="BW25" s="64">
        <v>0.79838983451617074</v>
      </c>
      <c r="BX25" s="106">
        <v>0.21342177965967268</v>
      </c>
      <c r="BY25" s="107">
        <v>0.42684355931934537</v>
      </c>
      <c r="BZ25" s="117">
        <v>15</v>
      </c>
      <c r="CA25" s="80">
        <v>1.5714285714285714</v>
      </c>
      <c r="CB25" s="80">
        <v>0.7867957924694432</v>
      </c>
      <c r="CC25" s="64">
        <v>9</v>
      </c>
      <c r="CD25" s="64">
        <v>1.3333333333333333</v>
      </c>
      <c r="CE25" s="64">
        <v>0.57735026918962584</v>
      </c>
      <c r="CF25" s="64">
        <v>0.85084559347640987</v>
      </c>
      <c r="CG25" s="64">
        <v>0.85084559347640987</v>
      </c>
      <c r="CH25" s="106">
        <v>0.79798944449195952</v>
      </c>
      <c r="CI25" s="64"/>
      <c r="CJ25" s="64"/>
      <c r="CK25" s="64"/>
      <c r="CL25" s="106"/>
      <c r="CM25" s="107"/>
      <c r="CN25" s="78">
        <v>0.30258097397776806</v>
      </c>
      <c r="CO25" s="64">
        <v>0.26041309952864744</v>
      </c>
      <c r="CP25" s="64">
        <v>1.5663350155546059</v>
      </c>
      <c r="CQ25" s="64">
        <v>1.5663350155546059</v>
      </c>
      <c r="CR25" s="106">
        <v>0.93952869920738891</v>
      </c>
      <c r="CS25" s="107">
        <v>0.12094260158522228</v>
      </c>
      <c r="CT25" s="82"/>
      <c r="CU25" s="81"/>
      <c r="CV25" s="78">
        <v>0.41463414634146339</v>
      </c>
      <c r="CW25" s="64">
        <v>0.47727272727272729</v>
      </c>
      <c r="CX25" s="64">
        <v>1.0987663658940552</v>
      </c>
      <c r="CY25" s="64">
        <v>1.0987663658940552</v>
      </c>
      <c r="CZ25" s="106">
        <v>0.8640650068172453</v>
      </c>
      <c r="DA25" s="107">
        <v>0.8640650068172453</v>
      </c>
      <c r="DB25" s="82"/>
      <c r="DC25" s="78">
        <v>24</v>
      </c>
      <c r="DD25" s="64">
        <v>0.5</v>
      </c>
      <c r="DE25" s="113">
        <v>0.5</v>
      </c>
      <c r="DF25" s="64">
        <v>0</v>
      </c>
      <c r="DG25" s="64">
        <v>0</v>
      </c>
      <c r="DH25" s="106">
        <v>0.5</v>
      </c>
      <c r="DI25" s="107">
        <v>0.5</v>
      </c>
      <c r="DJ25">
        <v>41</v>
      </c>
      <c r="DK25">
        <v>0.32634171093223013</v>
      </c>
      <c r="DL25">
        <v>0.43387222322139268</v>
      </c>
      <c r="DM25" s="64">
        <v>-0.89936880788363838</v>
      </c>
      <c r="DN25" s="64">
        <v>0.89936880788363838</v>
      </c>
      <c r="DO25" s="106">
        <v>0.1854838074693233</v>
      </c>
      <c r="DP25" s="107">
        <v>0.37096761493864661</v>
      </c>
      <c r="DQ25">
        <v>24</v>
      </c>
      <c r="DR25">
        <v>0.62965990682691386</v>
      </c>
      <c r="DS25">
        <v>0.29406367057247218</v>
      </c>
      <c r="DT25" s="64">
        <v>1.6483828865349759</v>
      </c>
      <c r="DU25" s="64">
        <v>1.6483828865349759</v>
      </c>
      <c r="DV25" s="106">
        <v>0.94765938145964224</v>
      </c>
      <c r="DW25" s="107">
        <v>0.10468123708071551</v>
      </c>
      <c r="DX25">
        <v>24</v>
      </c>
      <c r="DY25" s="64">
        <v>0.58536585365853655</v>
      </c>
      <c r="DZ25" s="64">
        <v>0.69786252165800344</v>
      </c>
      <c r="EA25" s="64">
        <v>1.5410690483411813</v>
      </c>
      <c r="EB25" s="64">
        <v>1.5410690483411813</v>
      </c>
      <c r="EC25" s="106">
        <v>0.93835000904811694</v>
      </c>
      <c r="ED25" s="107">
        <v>0.93835000904811694</v>
      </c>
    </row>
    <row r="26" spans="1:134" x14ac:dyDescent="0.25">
      <c r="A26" s="64">
        <v>2</v>
      </c>
      <c r="B26" s="64">
        <v>5</v>
      </c>
      <c r="C26" s="64">
        <v>3</v>
      </c>
      <c r="D26" s="64">
        <v>75</v>
      </c>
      <c r="E26" s="64">
        <v>8.3333333333333339</v>
      </c>
      <c r="F26" s="81">
        <v>36</v>
      </c>
      <c r="G26" s="78">
        <v>1.6111111111111112</v>
      </c>
      <c r="H26" s="64">
        <v>2.8812475252201608</v>
      </c>
      <c r="I26" s="103" t="s">
        <v>823</v>
      </c>
      <c r="J26" s="103" t="s">
        <v>823</v>
      </c>
      <c r="K26" s="103" t="s">
        <v>823</v>
      </c>
      <c r="L26" s="104" t="s">
        <v>823</v>
      </c>
      <c r="M26" s="78">
        <v>0.40134803921568618</v>
      </c>
      <c r="N26" s="64">
        <v>0.35816636120808182</v>
      </c>
      <c r="O26" s="103" t="s">
        <v>823</v>
      </c>
      <c r="P26" s="103" t="s">
        <v>823</v>
      </c>
      <c r="Q26" s="103" t="s">
        <v>823</v>
      </c>
      <c r="R26" s="104" t="s">
        <v>823</v>
      </c>
      <c r="S26" s="78">
        <v>21</v>
      </c>
      <c r="T26" s="64">
        <v>0.34593837535014005</v>
      </c>
      <c r="U26" s="64">
        <v>0.33752203560061494</v>
      </c>
      <c r="V26" s="103" t="s">
        <v>823</v>
      </c>
      <c r="W26" s="103" t="s">
        <v>823</v>
      </c>
      <c r="X26" s="103" t="s">
        <v>823</v>
      </c>
      <c r="Y26" s="104" t="s">
        <v>823</v>
      </c>
      <c r="Z26" s="78">
        <v>15</v>
      </c>
      <c r="AA26" s="64">
        <v>0.478921568627451</v>
      </c>
      <c r="AB26" s="64">
        <v>0.38328913511791551</v>
      </c>
      <c r="AC26" s="103" t="s">
        <v>823</v>
      </c>
      <c r="AD26" s="103" t="s">
        <v>823</v>
      </c>
      <c r="AE26" s="103" t="s">
        <v>823</v>
      </c>
      <c r="AF26" s="104" t="s">
        <v>823</v>
      </c>
      <c r="AG26" s="83">
        <v>33</v>
      </c>
      <c r="AH26" s="78">
        <v>42.727272727272727</v>
      </c>
      <c r="AI26" s="64">
        <v>48.954872540479009</v>
      </c>
      <c r="AJ26" s="103" t="s">
        <v>823</v>
      </c>
      <c r="AK26" s="103" t="s">
        <v>823</v>
      </c>
      <c r="AL26" s="103" t="s">
        <v>823</v>
      </c>
      <c r="AM26" s="104" t="s">
        <v>823</v>
      </c>
      <c r="AN26" s="78">
        <v>25</v>
      </c>
      <c r="AO26" s="64">
        <v>0.69444444444444442</v>
      </c>
      <c r="AP26" s="64">
        <v>1</v>
      </c>
      <c r="AQ26" s="103" t="s">
        <v>823</v>
      </c>
      <c r="AR26" s="103" t="s">
        <v>823</v>
      </c>
      <c r="AS26" s="103"/>
      <c r="AT26" s="104"/>
      <c r="AU26" s="78">
        <v>5.2777777777777777</v>
      </c>
      <c r="AV26" s="64">
        <v>5.9359009960511164</v>
      </c>
      <c r="AW26" s="103" t="s">
        <v>823</v>
      </c>
      <c r="AX26" s="103" t="s">
        <v>823</v>
      </c>
      <c r="AY26" s="103" t="s">
        <v>823</v>
      </c>
      <c r="AZ26" s="104" t="s">
        <v>823</v>
      </c>
      <c r="BA26" s="78">
        <v>2.7777777777777776E-2</v>
      </c>
      <c r="BB26" s="64"/>
      <c r="BC26" s="103" t="s">
        <v>823</v>
      </c>
      <c r="BD26" s="103" t="s">
        <v>823</v>
      </c>
      <c r="BE26" s="103" t="s">
        <v>823</v>
      </c>
      <c r="BF26" s="104" t="s">
        <v>823</v>
      </c>
      <c r="BG26" s="78">
        <v>36</v>
      </c>
      <c r="BH26" s="64">
        <v>0.25</v>
      </c>
      <c r="BI26" s="64"/>
      <c r="BJ26" s="103" t="s">
        <v>823</v>
      </c>
      <c r="BK26" s="103" t="s">
        <v>823</v>
      </c>
      <c r="BL26" s="103" t="s">
        <v>823</v>
      </c>
      <c r="BM26" s="104" t="s">
        <v>823</v>
      </c>
      <c r="BN26" s="78">
        <v>0.60788146346084393</v>
      </c>
      <c r="BO26" s="64">
        <v>1.132788150339707</v>
      </c>
      <c r="BP26" s="103" t="s">
        <v>823</v>
      </c>
      <c r="BQ26" s="103" t="s">
        <v>823</v>
      </c>
      <c r="BR26" s="103" t="s">
        <v>823</v>
      </c>
      <c r="BS26" s="104" t="s">
        <v>823</v>
      </c>
      <c r="BT26" s="78">
        <v>2.239934388435127</v>
      </c>
      <c r="BU26" s="64">
        <v>2.1453552120691888</v>
      </c>
      <c r="BV26" s="103" t="s">
        <v>823</v>
      </c>
      <c r="BW26" s="103" t="s">
        <v>823</v>
      </c>
      <c r="BX26" s="103" t="s">
        <v>823</v>
      </c>
      <c r="BY26" s="104" t="s">
        <v>823</v>
      </c>
      <c r="BZ26" s="78">
        <v>12</v>
      </c>
      <c r="CA26" s="64">
        <v>2.75</v>
      </c>
      <c r="CB26" s="64">
        <v>1.4880476182856899</v>
      </c>
      <c r="CC26" s="64">
        <v>12</v>
      </c>
      <c r="CD26" s="64">
        <v>2.6666666666666665</v>
      </c>
      <c r="CE26" s="64">
        <v>2.6583202716502514</v>
      </c>
      <c r="CF26" s="64">
        <v>9.4757393226397452E-2</v>
      </c>
      <c r="CG26" s="64">
        <v>9.4757393226397452E-2</v>
      </c>
      <c r="CH26" s="106">
        <v>0.53731734594058744</v>
      </c>
      <c r="CI26" s="64"/>
      <c r="CJ26" s="103"/>
      <c r="CK26" s="103"/>
      <c r="CL26" s="103"/>
      <c r="CM26" s="104"/>
      <c r="CN26" s="78">
        <v>0.48981351437052711</v>
      </c>
      <c r="CO26" s="64">
        <v>0.28854935143814109</v>
      </c>
      <c r="CP26" s="103" t="s">
        <v>823</v>
      </c>
      <c r="CQ26" s="103" t="s">
        <v>823</v>
      </c>
      <c r="CR26" s="103" t="s">
        <v>823</v>
      </c>
      <c r="CS26" s="104" t="s">
        <v>823</v>
      </c>
      <c r="CT26" s="82"/>
      <c r="CU26" s="81"/>
      <c r="CV26" s="78">
        <v>0.44444444444444442</v>
      </c>
      <c r="CW26" s="64"/>
      <c r="CX26" s="103" t="s">
        <v>823</v>
      </c>
      <c r="CY26" s="103" t="s">
        <v>823</v>
      </c>
      <c r="CZ26" s="103" t="s">
        <v>823</v>
      </c>
      <c r="DA26" s="104" t="s">
        <v>823</v>
      </c>
      <c r="DB26" s="82"/>
      <c r="DC26" s="78">
        <v>33</v>
      </c>
      <c r="DD26" s="64">
        <v>0.27272727272727271</v>
      </c>
      <c r="DE26" s="113">
        <v>0.33333333333333331</v>
      </c>
      <c r="DF26" s="64">
        <v>0.7385489458759964</v>
      </c>
      <c r="DG26" s="64">
        <v>0.7385489458759964</v>
      </c>
      <c r="DH26" s="106">
        <v>0.76990953227643988</v>
      </c>
      <c r="DI26" s="107">
        <v>0.76990953227643988</v>
      </c>
      <c r="DJ26">
        <v>36</v>
      </c>
      <c r="DK26">
        <v>0.47194490746917228</v>
      </c>
      <c r="DL26">
        <v>0.50082471005274687</v>
      </c>
      <c r="DM26" s="103" t="s">
        <v>823</v>
      </c>
      <c r="DN26" s="103" t="s">
        <v>823</v>
      </c>
      <c r="DO26" s="103" t="s">
        <v>823</v>
      </c>
      <c r="DP26" s="104" t="s">
        <v>823</v>
      </c>
      <c r="DQ26">
        <v>33</v>
      </c>
      <c r="DR26">
        <v>0.69944147915670296</v>
      </c>
      <c r="DS26">
        <v>0.23136228283001287</v>
      </c>
      <c r="DT26" s="103" t="s">
        <v>823</v>
      </c>
      <c r="DU26" s="103" t="s">
        <v>823</v>
      </c>
      <c r="DV26" s="103" t="s">
        <v>823</v>
      </c>
      <c r="DW26" s="104" t="s">
        <v>823</v>
      </c>
      <c r="DX26">
        <v>33</v>
      </c>
      <c r="DY26" s="64">
        <v>0.91666666666666663</v>
      </c>
      <c r="DZ26" s="64"/>
      <c r="EA26" s="103" t="s">
        <v>823</v>
      </c>
      <c r="EB26" s="103" t="s">
        <v>823</v>
      </c>
      <c r="EC26" s="103" t="s">
        <v>823</v>
      </c>
      <c r="ED26" s="104" t="s">
        <v>823</v>
      </c>
    </row>
    <row r="27" spans="1:134" x14ac:dyDescent="0.25">
      <c r="A27" s="64">
        <v>6</v>
      </c>
      <c r="B27" s="64">
        <v>6</v>
      </c>
      <c r="C27" s="64">
        <v>3</v>
      </c>
      <c r="D27" s="64">
        <v>56</v>
      </c>
      <c r="E27" s="64">
        <v>3.8888888888888888</v>
      </c>
      <c r="F27" s="81">
        <v>34</v>
      </c>
      <c r="G27" s="78">
        <v>1.0294117647058822</v>
      </c>
      <c r="H27" s="64">
        <v>2.0668420372950913</v>
      </c>
      <c r="I27" s="64">
        <v>0.97459928205647528</v>
      </c>
      <c r="J27" s="64">
        <v>0.97459928205647528</v>
      </c>
      <c r="K27" s="106">
        <v>0.83339329422380692</v>
      </c>
      <c r="L27" s="107">
        <v>0.33321341155238626</v>
      </c>
      <c r="M27" s="78">
        <v>0.37408088235294112</v>
      </c>
      <c r="N27" s="64">
        <v>0.41352101772117594</v>
      </c>
      <c r="O27" s="64">
        <v>0.2941521044798292</v>
      </c>
      <c r="P27" s="64">
        <v>0.2941521044798292</v>
      </c>
      <c r="Q27" s="106">
        <v>0.61523114201403573</v>
      </c>
      <c r="R27" s="107">
        <v>0.76953771597192855</v>
      </c>
      <c r="S27" s="78">
        <v>18</v>
      </c>
      <c r="T27" s="64">
        <v>0.44022817460317465</v>
      </c>
      <c r="U27" s="64">
        <v>0.46305220273508729</v>
      </c>
      <c r="V27" s="64">
        <v>-0.71610897017215314</v>
      </c>
      <c r="W27" s="64">
        <v>0.71610897017215314</v>
      </c>
      <c r="X27" s="106">
        <v>0.23920983295641118</v>
      </c>
      <c r="Y27" s="107">
        <v>0.47841966591282237</v>
      </c>
      <c r="Z27" s="78">
        <v>16</v>
      </c>
      <c r="AA27" s="64">
        <v>0.29966517857142855</v>
      </c>
      <c r="AB27" s="64">
        <v>0.34933570568703276</v>
      </c>
      <c r="AC27" s="64">
        <v>1.3581100510154318</v>
      </c>
      <c r="AD27" s="64">
        <v>1.3581100510154318</v>
      </c>
      <c r="AE27" s="106">
        <v>0.90754911016193751</v>
      </c>
      <c r="AF27" s="107">
        <v>0.18490177967612495</v>
      </c>
      <c r="AG27" s="83">
        <v>30</v>
      </c>
      <c r="AH27" s="78">
        <v>27.266666666666666</v>
      </c>
      <c r="AI27" s="64">
        <v>35.801110879830041</v>
      </c>
      <c r="AJ27" s="64">
        <v>1.4395349696276134</v>
      </c>
      <c r="AK27" s="64">
        <v>1.4395349696276134</v>
      </c>
      <c r="AL27" s="106">
        <v>0.92244436410073094</v>
      </c>
      <c r="AM27" s="107">
        <v>0.15511127179853806</v>
      </c>
      <c r="AN27" s="78">
        <v>23</v>
      </c>
      <c r="AO27" s="64">
        <v>0.67647058823529416</v>
      </c>
      <c r="AP27" s="64">
        <v>1</v>
      </c>
      <c r="AQ27" s="64"/>
      <c r="AR27" s="64"/>
      <c r="AS27" s="106"/>
      <c r="AT27" s="107"/>
      <c r="AU27" s="78">
        <v>4.2941176470588234</v>
      </c>
      <c r="AV27" s="64">
        <v>5.2195983345099011</v>
      </c>
      <c r="AW27" s="64">
        <v>0.73727449957325564</v>
      </c>
      <c r="AX27" s="64">
        <v>0.73727449957325564</v>
      </c>
      <c r="AY27" s="106">
        <v>0.76825406773505467</v>
      </c>
      <c r="AZ27" s="107">
        <v>0.46349186452989066</v>
      </c>
      <c r="BA27" s="78">
        <v>5.8823529411764705E-2</v>
      </c>
      <c r="BB27" s="64">
        <v>4.2857142857142858E-2</v>
      </c>
      <c r="BC27" s="64">
        <v>-0.64097911479548697</v>
      </c>
      <c r="BD27" s="64">
        <v>0.64097911479548697</v>
      </c>
      <c r="BE27" s="106">
        <v>0.26076812617098766</v>
      </c>
      <c r="BF27" s="107">
        <v>0.73923187382901234</v>
      </c>
      <c r="BG27" s="78">
        <v>34</v>
      </c>
      <c r="BH27" s="64">
        <v>0.29411764705882354</v>
      </c>
      <c r="BI27" s="64">
        <v>0.27142857142857141</v>
      </c>
      <c r="BJ27" s="64">
        <v>-0.41484912880731828</v>
      </c>
      <c r="BK27" s="64">
        <v>0.41484912880731828</v>
      </c>
      <c r="BL27" s="106">
        <v>0.33912617606280993</v>
      </c>
      <c r="BM27" s="107">
        <v>0.66087382393719007</v>
      </c>
      <c r="BN27" s="78">
        <v>0.54768115170655352</v>
      </c>
      <c r="BO27" s="64">
        <v>0.75223356226679305</v>
      </c>
      <c r="BP27" s="64">
        <v>0.26326905174800119</v>
      </c>
      <c r="BQ27" s="64">
        <v>0.26326905174800119</v>
      </c>
      <c r="BR27" s="106">
        <v>0.60343034327664347</v>
      </c>
      <c r="BS27" s="107">
        <v>0.79313931344671296</v>
      </c>
      <c r="BT27" s="78">
        <v>2.7461060802121753</v>
      </c>
      <c r="BU27" s="64">
        <v>3.1293777195498556</v>
      </c>
      <c r="BV27" s="64">
        <v>-0.78490086384443303</v>
      </c>
      <c r="BW27" s="64">
        <v>0.78490086384443303</v>
      </c>
      <c r="BX27" s="106">
        <v>0.21761887727277779</v>
      </c>
      <c r="BY27" s="107">
        <v>0.43523775454555558</v>
      </c>
      <c r="BZ27" s="78">
        <v>7</v>
      </c>
      <c r="CA27" s="64">
        <v>4</v>
      </c>
      <c r="CB27" s="64">
        <v>0</v>
      </c>
      <c r="CC27" s="64">
        <v>13</v>
      </c>
      <c r="CD27" s="64">
        <v>1.8333333333333333</v>
      </c>
      <c r="CE27" s="64">
        <v>0.9831920802501749</v>
      </c>
      <c r="CF27" s="64">
        <v>7.9455763735581835</v>
      </c>
      <c r="CG27" s="64">
        <v>7.9455763735581835</v>
      </c>
      <c r="CH27" s="106">
        <v>0.99999986497159499</v>
      </c>
      <c r="CI27" s="64"/>
      <c r="CJ27" s="64"/>
      <c r="CK27" s="64"/>
      <c r="CL27" s="106"/>
      <c r="CM27" s="107"/>
      <c r="CN27" s="78">
        <v>0.54844964217634362</v>
      </c>
      <c r="CO27" s="64">
        <v>0.29240824262350174</v>
      </c>
      <c r="CP27" s="64">
        <v>-0.84391858846730261</v>
      </c>
      <c r="CQ27" s="64">
        <v>0.84391858846730261</v>
      </c>
      <c r="CR27" s="106">
        <v>0.2008370075420024</v>
      </c>
      <c r="CS27" s="107">
        <v>0.4016740150840048</v>
      </c>
      <c r="CT27" s="82"/>
      <c r="CU27" s="81"/>
      <c r="CV27" s="78">
        <v>0.38235294117647056</v>
      </c>
      <c r="CW27" s="64">
        <v>0.41428571428571431</v>
      </c>
      <c r="CX27" s="64">
        <v>0.52708538717230735</v>
      </c>
      <c r="CY27" s="64">
        <v>0.52708538717230735</v>
      </c>
      <c r="CZ27" s="106">
        <v>0.70093285304102337</v>
      </c>
      <c r="DA27" s="107">
        <v>0.70093285304102337</v>
      </c>
      <c r="DB27" s="82"/>
      <c r="DC27" s="78">
        <v>30</v>
      </c>
      <c r="DD27" s="64">
        <v>0.33333333333333331</v>
      </c>
      <c r="DE27" s="113">
        <v>0.33333333333333331</v>
      </c>
      <c r="DF27" s="64">
        <v>0</v>
      </c>
      <c r="DG27" s="64">
        <v>0</v>
      </c>
      <c r="DH27" s="106">
        <v>0.5</v>
      </c>
      <c r="DI27" s="107">
        <v>0.5</v>
      </c>
      <c r="DJ27">
        <v>34</v>
      </c>
      <c r="DK27">
        <v>0.59473197315509885</v>
      </c>
      <c r="DL27">
        <v>0.76742950615086702</v>
      </c>
      <c r="DM27" s="64">
        <v>-0.78785168078230794</v>
      </c>
      <c r="DN27" s="64">
        <v>0.78785168078230794</v>
      </c>
      <c r="DO27" s="106">
        <v>0.21676062375876265</v>
      </c>
      <c r="DP27" s="107">
        <v>0.4335212475175253</v>
      </c>
      <c r="DQ27">
        <v>30</v>
      </c>
      <c r="DR27">
        <v>0.71930721121563368</v>
      </c>
      <c r="DS27">
        <v>0.1988977223893354</v>
      </c>
      <c r="DT27" s="64">
        <v>-0.36633238945358271</v>
      </c>
      <c r="DU27" s="64">
        <v>0.36633238945358271</v>
      </c>
      <c r="DV27" s="106">
        <v>0.35769230703117572</v>
      </c>
      <c r="DW27" s="107">
        <v>0.71538461406235143</v>
      </c>
      <c r="DX27">
        <v>30</v>
      </c>
      <c r="DY27" s="64">
        <v>0.88235294117647056</v>
      </c>
      <c r="DZ27" s="64">
        <v>0.90032679738562094</v>
      </c>
      <c r="EA27" s="64">
        <v>0.45407323173344927</v>
      </c>
      <c r="EB27" s="64">
        <v>0.45407323173344927</v>
      </c>
      <c r="EC27" s="106">
        <v>0.67511194048740375</v>
      </c>
      <c r="ED27" s="107">
        <v>0.67511194048740375</v>
      </c>
    </row>
    <row r="28" spans="1:134" x14ac:dyDescent="0.25">
      <c r="A28" s="64">
        <v>10</v>
      </c>
      <c r="B28" s="64">
        <v>7</v>
      </c>
      <c r="C28" s="64">
        <v>3</v>
      </c>
      <c r="D28" s="64">
        <v>13</v>
      </c>
      <c r="E28" s="64">
        <v>2.2222222222222223</v>
      </c>
      <c r="F28" s="81">
        <v>35</v>
      </c>
      <c r="G28" s="78">
        <v>0.77142857142857146</v>
      </c>
      <c r="H28" s="64">
        <v>1.5162980128805639</v>
      </c>
      <c r="I28" s="64">
        <v>1.5426119159130705</v>
      </c>
      <c r="J28" s="64">
        <v>1.5426119159130705</v>
      </c>
      <c r="K28" s="106">
        <v>0.93625045774353199</v>
      </c>
      <c r="L28" s="107">
        <v>0.12749908451293596</v>
      </c>
      <c r="M28" s="78">
        <v>0.29340659340659342</v>
      </c>
      <c r="N28" s="64">
        <v>0.34602903756611697</v>
      </c>
      <c r="O28" s="64">
        <v>1.2915822425419168</v>
      </c>
      <c r="P28" s="64">
        <v>1.2915822425419168</v>
      </c>
      <c r="Q28" s="106">
        <v>0.89959415818691368</v>
      </c>
      <c r="R28" s="107">
        <v>0.20081168362617269</v>
      </c>
      <c r="S28" s="78">
        <v>17</v>
      </c>
      <c r="T28" s="64">
        <v>8.5150143973673362E-2</v>
      </c>
      <c r="U28" s="64">
        <v>0.10722172905530004</v>
      </c>
      <c r="V28" s="64">
        <v>3.3387555676362193</v>
      </c>
      <c r="W28" s="64">
        <v>3.3387555676362193</v>
      </c>
      <c r="X28" s="106">
        <v>0.99901665661498973</v>
      </c>
      <c r="Y28" s="107">
        <v>1.9666867700205773E-3</v>
      </c>
      <c r="Z28" s="78">
        <v>18</v>
      </c>
      <c r="AA28" s="64">
        <v>0.49009324009324007</v>
      </c>
      <c r="AB28" s="64">
        <v>0.37989464820363722</v>
      </c>
      <c r="AC28" s="64">
        <v>-8.3707448351959285E-2</v>
      </c>
      <c r="AD28" s="64">
        <v>8.3707448351959285E-2</v>
      </c>
      <c r="AE28" s="106">
        <v>0.46691362791817681</v>
      </c>
      <c r="AF28" s="107">
        <v>0.93382725583635362</v>
      </c>
      <c r="AG28" s="83">
        <v>24</v>
      </c>
      <c r="AH28" s="78">
        <v>17.5</v>
      </c>
      <c r="AI28" s="64">
        <v>26</v>
      </c>
      <c r="AJ28" s="64">
        <v>2.5128175495056277</v>
      </c>
      <c r="AK28" s="64">
        <v>2.5128175495056277</v>
      </c>
      <c r="AL28" s="106">
        <v>0.99253094939645603</v>
      </c>
      <c r="AM28" s="107">
        <v>1.4938101207087938E-2</v>
      </c>
      <c r="AN28" s="78">
        <v>20</v>
      </c>
      <c r="AO28" s="64">
        <v>0.5714285714285714</v>
      </c>
      <c r="AP28" s="64">
        <v>1</v>
      </c>
      <c r="AQ28" s="64"/>
      <c r="AR28" s="64"/>
      <c r="AS28" s="106"/>
      <c r="AT28" s="107"/>
      <c r="AU28" s="78">
        <v>3.0571428571428569</v>
      </c>
      <c r="AV28" s="64">
        <v>3.4036559681583318</v>
      </c>
      <c r="AW28" s="64">
        <v>1.940367197245348</v>
      </c>
      <c r="AX28" s="64">
        <v>1.940367197245348</v>
      </c>
      <c r="AY28" s="106">
        <v>0.9717888187876681</v>
      </c>
      <c r="AZ28" s="107">
        <v>5.6422362424663725E-2</v>
      </c>
      <c r="BA28" s="78">
        <v>5.7142857142857141E-2</v>
      </c>
      <c r="BB28" s="64">
        <v>4.2253521126760563E-2</v>
      </c>
      <c r="BC28" s="64">
        <v>-0.61493688298811189</v>
      </c>
      <c r="BD28" s="64">
        <v>0.61493688298811189</v>
      </c>
      <c r="BE28" s="106">
        <v>0.26929820197376314</v>
      </c>
      <c r="BF28" s="107">
        <v>0.73070179802623692</v>
      </c>
      <c r="BG28" s="78">
        <v>35</v>
      </c>
      <c r="BH28" s="64">
        <v>0.17142857142857143</v>
      </c>
      <c r="BI28" s="64">
        <v>0.21126760563380281</v>
      </c>
      <c r="BJ28" s="64">
        <v>0.81084800659304734</v>
      </c>
      <c r="BK28" s="64">
        <v>0.81084800659304734</v>
      </c>
      <c r="BL28" s="106">
        <v>0.79127351914386224</v>
      </c>
      <c r="BM28" s="107">
        <v>0.79127351914386224</v>
      </c>
      <c r="BN28" s="78">
        <v>0.34341843567143704</v>
      </c>
      <c r="BO28" s="64">
        <v>0.27738369260553547</v>
      </c>
      <c r="BP28" s="64">
        <v>1.3594774898729285</v>
      </c>
      <c r="BQ28" s="64">
        <v>1.3594774898729285</v>
      </c>
      <c r="BR28" s="106">
        <v>0.91078914078347195</v>
      </c>
      <c r="BS28" s="107">
        <v>0.17842171843305601</v>
      </c>
      <c r="BT28" s="78">
        <v>2.4625828871546909</v>
      </c>
      <c r="BU28" s="64">
        <v>2.8020124691905086</v>
      </c>
      <c r="BV28" s="64">
        <v>-0.37518301118193187</v>
      </c>
      <c r="BW28" s="64">
        <v>0.37518301118193187</v>
      </c>
      <c r="BX28" s="106">
        <v>0.3543375929839897</v>
      </c>
      <c r="BY28" s="107">
        <v>0.7086751859679794</v>
      </c>
      <c r="BZ28" s="78">
        <v>9</v>
      </c>
      <c r="CA28" s="64">
        <v>1</v>
      </c>
      <c r="CB28" s="64">
        <v>0</v>
      </c>
      <c r="CC28" s="64">
        <v>9</v>
      </c>
      <c r="CD28" s="64">
        <v>2</v>
      </c>
      <c r="CE28" s="64">
        <v>0.63245553203367588</v>
      </c>
      <c r="CF28" s="64">
        <v>-4.7434164902525691</v>
      </c>
      <c r="CG28" s="64">
        <v>4.7434164902525691</v>
      </c>
      <c r="CH28" s="106">
        <v>1.1018492336355889E-4</v>
      </c>
      <c r="CI28" s="64"/>
      <c r="CJ28" s="64"/>
      <c r="CK28" s="64"/>
      <c r="CL28" s="106"/>
      <c r="CM28" s="107"/>
      <c r="CN28" s="78">
        <v>0.48387774928661653</v>
      </c>
      <c r="CO28" s="64">
        <v>0.28646858859042762</v>
      </c>
      <c r="CP28" s="64">
        <v>8.6976253401897352E-2</v>
      </c>
      <c r="CQ28" s="64">
        <v>8.6976253401897352E-2</v>
      </c>
      <c r="CR28" s="106">
        <v>0.53452884802873624</v>
      </c>
      <c r="CS28" s="107">
        <v>0.93094230394252753</v>
      </c>
      <c r="CT28" s="82"/>
      <c r="CU28" s="81"/>
      <c r="CV28" s="78">
        <v>0.25714285714285712</v>
      </c>
      <c r="CW28" s="64">
        <v>0.352112676056338</v>
      </c>
      <c r="CX28" s="64">
        <v>1.6519883663200741</v>
      </c>
      <c r="CY28" s="64">
        <v>1.6519883663200741</v>
      </c>
      <c r="CZ28" s="106">
        <v>0.95073153876930161</v>
      </c>
      <c r="DA28" s="107">
        <v>0.95073153876930161</v>
      </c>
      <c r="DB28" s="82"/>
      <c r="DC28" s="78">
        <v>24</v>
      </c>
      <c r="DD28" s="64">
        <v>0.25</v>
      </c>
      <c r="DE28" s="113">
        <v>0.33333333333333331</v>
      </c>
      <c r="DF28" s="64">
        <v>0.86602540378443837</v>
      </c>
      <c r="DG28" s="64">
        <v>0.86602540378443837</v>
      </c>
      <c r="DH28" s="106">
        <v>0.80676188461438358</v>
      </c>
      <c r="DI28" s="107">
        <v>0.80676188461438358</v>
      </c>
      <c r="DJ28">
        <v>35</v>
      </c>
      <c r="DK28">
        <v>0.58819422388790565</v>
      </c>
      <c r="DL28">
        <v>0.82183051886663561</v>
      </c>
      <c r="DM28" s="64">
        <v>-0.71730596209593955</v>
      </c>
      <c r="DN28" s="64">
        <v>0.71730596209593955</v>
      </c>
      <c r="DO28" s="106">
        <v>0.2378033435017457</v>
      </c>
      <c r="DP28" s="107">
        <v>0.4756066870034914</v>
      </c>
      <c r="DQ28">
        <v>24</v>
      </c>
      <c r="DR28">
        <v>0.69102060045414382</v>
      </c>
      <c r="DS28">
        <v>0.24595361597463591</v>
      </c>
      <c r="DT28" s="64">
        <v>0.13083369073062362</v>
      </c>
      <c r="DU28" s="64">
        <v>0.13083369073062362</v>
      </c>
      <c r="DV28" s="106">
        <v>0.5518078719653805</v>
      </c>
      <c r="DW28" s="107">
        <v>0.89638425606923899</v>
      </c>
      <c r="DX28">
        <v>24</v>
      </c>
      <c r="DY28" s="64">
        <v>0.68571428571428572</v>
      </c>
      <c r="DZ28" s="64">
        <v>0.81942355889724305</v>
      </c>
      <c r="EA28" s="64">
        <v>2.238014206845881</v>
      </c>
      <c r="EB28" s="64">
        <v>2.238014206845881</v>
      </c>
      <c r="EC28" s="106">
        <v>0.9873899356571183</v>
      </c>
      <c r="ED28" s="107">
        <v>0.9873899356571183</v>
      </c>
    </row>
    <row r="29" spans="1:134" x14ac:dyDescent="0.25">
      <c r="A29" s="64">
        <v>14</v>
      </c>
      <c r="B29" s="64">
        <v>8</v>
      </c>
      <c r="C29" s="64">
        <v>3</v>
      </c>
      <c r="D29" s="64">
        <v>9</v>
      </c>
      <c r="E29" s="64">
        <v>1.1111111111111112</v>
      </c>
      <c r="F29" s="81">
        <v>34</v>
      </c>
      <c r="G29" s="78">
        <v>0.88235294117647056</v>
      </c>
      <c r="H29" s="64">
        <v>2.0709345845477438</v>
      </c>
      <c r="I29" s="64">
        <v>1.2201341068901161</v>
      </c>
      <c r="J29" s="64">
        <v>1.2201341068901161</v>
      </c>
      <c r="K29" s="106">
        <v>0.88668566279692951</v>
      </c>
      <c r="L29" s="107">
        <v>0.22662867440614101</v>
      </c>
      <c r="M29" s="78">
        <v>0.29779411764705882</v>
      </c>
      <c r="N29" s="64">
        <v>0.34789766902818725</v>
      </c>
      <c r="O29" s="64">
        <v>1.226955245775361</v>
      </c>
      <c r="P29" s="64">
        <v>1.226955245775361</v>
      </c>
      <c r="Q29" s="106">
        <v>0.8879647083472596</v>
      </c>
      <c r="R29" s="107">
        <v>0.2240705833054808</v>
      </c>
      <c r="S29" s="78">
        <v>10</v>
      </c>
      <c r="T29" s="64">
        <v>0.43214285714285722</v>
      </c>
      <c r="U29" s="64">
        <v>0.41203204749541666</v>
      </c>
      <c r="V29" s="64">
        <v>-0.57595405763471408</v>
      </c>
      <c r="W29" s="64">
        <v>0.57595405763471408</v>
      </c>
      <c r="X29" s="106">
        <v>0.28454469544472738</v>
      </c>
      <c r="Y29" s="107">
        <v>0.56908939088945476</v>
      </c>
      <c r="Z29" s="78">
        <v>24</v>
      </c>
      <c r="AA29" s="64">
        <v>0.24181547619047625</v>
      </c>
      <c r="AB29" s="64">
        <v>0.31001023104497444</v>
      </c>
      <c r="AC29" s="64">
        <v>2.0184931130338941</v>
      </c>
      <c r="AD29" s="64">
        <v>2.0184931130338941</v>
      </c>
      <c r="AE29" s="106">
        <v>0.97458379707383946</v>
      </c>
      <c r="AF29" s="107">
        <v>5.0832405852321176E-2</v>
      </c>
      <c r="AG29" s="83">
        <v>26</v>
      </c>
      <c r="AH29" s="78">
        <v>11.807692307692308</v>
      </c>
      <c r="AI29" s="64">
        <v>17.262721061916583</v>
      </c>
      <c r="AJ29" s="64">
        <v>3.3718927994392907</v>
      </c>
      <c r="AK29" s="64">
        <v>3.3718927994392907</v>
      </c>
      <c r="AL29" s="106">
        <v>0.99932682778667714</v>
      </c>
      <c r="AM29" s="107">
        <v>1.3463444266457467E-3</v>
      </c>
      <c r="AN29" s="78">
        <v>21</v>
      </c>
      <c r="AO29" s="64">
        <v>0.61764705882352944</v>
      </c>
      <c r="AP29" s="64">
        <v>1</v>
      </c>
      <c r="AQ29" s="64"/>
      <c r="AR29" s="64"/>
      <c r="AS29" s="106"/>
      <c r="AT29" s="107"/>
      <c r="AU29" s="78">
        <v>2</v>
      </c>
      <c r="AV29" s="64">
        <v>2.9746402889231578</v>
      </c>
      <c r="AW29" s="64">
        <v>2.9447221143194295</v>
      </c>
      <c r="AX29" s="64">
        <v>2.9447221143194295</v>
      </c>
      <c r="AY29" s="106">
        <v>0.99778946204764773</v>
      </c>
      <c r="AZ29" s="107">
        <v>4.4210759047045916E-3</v>
      </c>
      <c r="BA29" s="78">
        <v>0.17647058823529413</v>
      </c>
      <c r="BB29" s="64">
        <v>0.1</v>
      </c>
      <c r="BC29" s="64">
        <v>-2.072575711496158</v>
      </c>
      <c r="BD29" s="64">
        <v>2.072575711496158</v>
      </c>
      <c r="BE29" s="106">
        <v>1.9105891696885986E-2</v>
      </c>
      <c r="BF29" s="107">
        <v>0.98089410830311397</v>
      </c>
      <c r="BG29" s="78">
        <v>34</v>
      </c>
      <c r="BH29" s="64">
        <v>0.17647058823529413</v>
      </c>
      <c r="BI29" s="64">
        <v>0.21428571428571427</v>
      </c>
      <c r="BJ29" s="64">
        <v>0.74933125265346323</v>
      </c>
      <c r="BK29" s="64">
        <v>0.74933125265346323</v>
      </c>
      <c r="BL29" s="106">
        <v>0.77317121226766095</v>
      </c>
      <c r="BM29" s="107">
        <v>0.77317121226766095</v>
      </c>
      <c r="BN29" s="78">
        <v>0.32681949181341097</v>
      </c>
      <c r="BO29" s="64">
        <v>0.22155304546323792</v>
      </c>
      <c r="BP29" s="64">
        <v>1.4594293679204122</v>
      </c>
      <c r="BQ29" s="64">
        <v>1.4594293679204122</v>
      </c>
      <c r="BR29" s="106">
        <v>0.92547433608562479</v>
      </c>
      <c r="BS29" s="107">
        <v>0.1490513278287505</v>
      </c>
      <c r="BT29" s="78">
        <v>1.8888151496565246</v>
      </c>
      <c r="BU29" s="64">
        <v>2.6035106538520552</v>
      </c>
      <c r="BV29" s="64">
        <v>0.61382099890073372</v>
      </c>
      <c r="BW29" s="64">
        <v>0.61382099890073372</v>
      </c>
      <c r="BX29" s="106">
        <v>0.72930915852030909</v>
      </c>
      <c r="BY29" s="107">
        <v>0.54138168295938183</v>
      </c>
      <c r="BZ29" s="78">
        <v>9</v>
      </c>
      <c r="CA29" s="64">
        <v>1.5</v>
      </c>
      <c r="CB29" s="64">
        <v>0.57735026918962573</v>
      </c>
      <c r="CC29" s="64">
        <v>11</v>
      </c>
      <c r="CD29" s="64">
        <v>1</v>
      </c>
      <c r="CE29" s="64">
        <v>0</v>
      </c>
      <c r="CF29" s="64">
        <v>2.598076211353316</v>
      </c>
      <c r="CG29" s="64">
        <v>2.598076211353316</v>
      </c>
      <c r="CH29" s="106">
        <v>0.99091364231171652</v>
      </c>
      <c r="CI29" s="64"/>
      <c r="CJ29" s="64"/>
      <c r="CK29" s="64"/>
      <c r="CL29" s="106"/>
      <c r="CM29" s="107"/>
      <c r="CN29" s="78">
        <v>0.42650662236369641</v>
      </c>
      <c r="CO29" s="64">
        <v>0.26278958164060529</v>
      </c>
      <c r="CP29" s="64">
        <v>0.9605274161047731</v>
      </c>
      <c r="CQ29" s="64">
        <v>0.9605274161047731</v>
      </c>
      <c r="CR29" s="106">
        <v>0.82990354777032649</v>
      </c>
      <c r="CS29" s="107">
        <v>0.34019290445934691</v>
      </c>
      <c r="CT29" s="82"/>
      <c r="CU29" s="81"/>
      <c r="CV29" s="78">
        <v>0.14705882352941177</v>
      </c>
      <c r="CW29" s="64">
        <v>0.3</v>
      </c>
      <c r="CX29" s="64">
        <v>2.7136385947023141</v>
      </c>
      <c r="CY29" s="64">
        <v>2.7136385947023141</v>
      </c>
      <c r="CZ29" s="106">
        <v>0.99667256378959035</v>
      </c>
      <c r="DA29" s="107">
        <v>0.99667256378959035</v>
      </c>
      <c r="DB29" s="82"/>
      <c r="DC29" s="78">
        <v>26</v>
      </c>
      <c r="DD29" s="64">
        <v>0.23076923076923078</v>
      </c>
      <c r="DE29" s="113">
        <v>0.33333333333333331</v>
      </c>
      <c r="DF29" s="64">
        <v>1.1094003924504579</v>
      </c>
      <c r="DG29" s="64">
        <v>1.1094003924504579</v>
      </c>
      <c r="DH29" s="106">
        <v>0.86637125342280608</v>
      </c>
      <c r="DI29" s="107">
        <v>0.86637125342280608</v>
      </c>
      <c r="DJ29">
        <v>34</v>
      </c>
      <c r="DK29">
        <v>0.42304225739830875</v>
      </c>
      <c r="DL29">
        <v>0.73018736883227953</v>
      </c>
      <c r="DM29" s="64">
        <v>0.32494388977681965</v>
      </c>
      <c r="DN29" s="64">
        <v>0.32494388977681965</v>
      </c>
      <c r="DO29" s="106">
        <v>0.62688942276343984</v>
      </c>
      <c r="DP29" s="107">
        <v>0.74622115447312032</v>
      </c>
      <c r="DQ29">
        <v>26</v>
      </c>
      <c r="DR29">
        <v>0.64809266342665728</v>
      </c>
      <c r="DS29">
        <v>0.26123954713935621</v>
      </c>
      <c r="DT29" s="64">
        <v>0.78793988768858769</v>
      </c>
      <c r="DU29" s="64">
        <v>0.78793988768858769</v>
      </c>
      <c r="DV29" s="106">
        <v>0.78300177350404598</v>
      </c>
      <c r="DW29" s="107">
        <v>0.43399645299190814</v>
      </c>
      <c r="DX29">
        <v>26</v>
      </c>
      <c r="DY29" s="64">
        <v>0.76470588235294112</v>
      </c>
      <c r="DZ29" s="64">
        <v>0.84970089730807574</v>
      </c>
      <c r="EA29" s="64">
        <v>1.6215783305834679</v>
      </c>
      <c r="EB29" s="64">
        <v>1.6215783305834679</v>
      </c>
      <c r="EC29" s="106">
        <v>0.94755316722789962</v>
      </c>
      <c r="ED29" s="107">
        <v>0.94755316722789962</v>
      </c>
    </row>
    <row r="30" spans="1:134" x14ac:dyDescent="0.25">
      <c r="A30" s="64">
        <v>3</v>
      </c>
      <c r="B30" s="64">
        <v>9</v>
      </c>
      <c r="C30" s="64">
        <v>4</v>
      </c>
      <c r="D30" s="64">
        <v>150</v>
      </c>
      <c r="E30" s="64">
        <v>9.375</v>
      </c>
      <c r="F30" s="81">
        <v>34</v>
      </c>
      <c r="G30" s="78">
        <v>1.411764705882353</v>
      </c>
      <c r="H30" s="64">
        <v>3.7426100684919321</v>
      </c>
      <c r="I30" s="103" t="s">
        <v>823</v>
      </c>
      <c r="J30" s="103" t="s">
        <v>823</v>
      </c>
      <c r="K30" s="103" t="s">
        <v>823</v>
      </c>
      <c r="L30" s="104" t="s">
        <v>823</v>
      </c>
      <c r="M30" s="78">
        <v>0.37588235294117645</v>
      </c>
      <c r="N30" s="64">
        <v>0.14516230049106499</v>
      </c>
      <c r="O30" s="103" t="s">
        <v>823</v>
      </c>
      <c r="P30" s="103" t="s">
        <v>823</v>
      </c>
      <c r="Q30" s="103" t="s">
        <v>823</v>
      </c>
      <c r="R30" s="104" t="s">
        <v>823</v>
      </c>
      <c r="S30" s="78">
        <v>14</v>
      </c>
      <c r="T30" s="64">
        <v>0.291904761904762</v>
      </c>
      <c r="U30" s="64">
        <v>0.1939103426875961</v>
      </c>
      <c r="V30" s="103" t="s">
        <v>823</v>
      </c>
      <c r="W30" s="103" t="s">
        <v>823</v>
      </c>
      <c r="X30" s="103" t="s">
        <v>823</v>
      </c>
      <c r="Y30" s="104" t="s">
        <v>823</v>
      </c>
      <c r="Z30" s="78">
        <v>20</v>
      </c>
      <c r="AA30" s="64">
        <v>0.43466666666666676</v>
      </c>
      <c r="AB30" s="64">
        <v>4.5143047491746052E-2</v>
      </c>
      <c r="AC30" s="103" t="s">
        <v>823</v>
      </c>
      <c r="AD30" s="103" t="s">
        <v>823</v>
      </c>
      <c r="AE30" s="103" t="s">
        <v>823</v>
      </c>
      <c r="AF30" s="104" t="s">
        <v>823</v>
      </c>
      <c r="AG30" s="83">
        <v>30</v>
      </c>
      <c r="AH30" s="78">
        <v>30.1</v>
      </c>
      <c r="AI30" s="64">
        <v>35.168902799745275</v>
      </c>
      <c r="AJ30" s="103" t="s">
        <v>823</v>
      </c>
      <c r="AK30" s="103" t="s">
        <v>823</v>
      </c>
      <c r="AL30" s="103" t="s">
        <v>823</v>
      </c>
      <c r="AM30" s="104" t="s">
        <v>823</v>
      </c>
      <c r="AN30" s="78">
        <v>23</v>
      </c>
      <c r="AO30" s="64">
        <v>0.67647058823529416</v>
      </c>
      <c r="AP30" s="64">
        <v>1</v>
      </c>
      <c r="AQ30" s="103" t="s">
        <v>823</v>
      </c>
      <c r="AR30" s="103" t="s">
        <v>823</v>
      </c>
      <c r="AS30" s="103"/>
      <c r="AT30" s="104"/>
      <c r="AU30" s="78">
        <v>4.3529411764705879</v>
      </c>
      <c r="AV30" s="64">
        <v>5.6454988932786705</v>
      </c>
      <c r="AW30" s="103" t="s">
        <v>823</v>
      </c>
      <c r="AX30" s="103" t="s">
        <v>823</v>
      </c>
      <c r="AY30" s="103" t="s">
        <v>823</v>
      </c>
      <c r="AZ30" s="104" t="s">
        <v>823</v>
      </c>
      <c r="BA30" s="78">
        <v>0.14705882352941177</v>
      </c>
      <c r="BB30" s="64"/>
      <c r="BC30" s="103" t="s">
        <v>823</v>
      </c>
      <c r="BD30" s="103" t="s">
        <v>823</v>
      </c>
      <c r="BE30" s="103" t="s">
        <v>823</v>
      </c>
      <c r="BF30" s="104" t="s">
        <v>823</v>
      </c>
      <c r="BG30" s="78">
        <v>34</v>
      </c>
      <c r="BH30" s="64">
        <v>5.8823529411764705E-2</v>
      </c>
      <c r="BI30" s="64"/>
      <c r="BJ30" s="103" t="s">
        <v>823</v>
      </c>
      <c r="BK30" s="103" t="s">
        <v>823</v>
      </c>
      <c r="BL30" s="103" t="s">
        <v>823</v>
      </c>
      <c r="BM30" s="104" t="s">
        <v>823</v>
      </c>
      <c r="BN30" s="78">
        <v>0.55467681538567337</v>
      </c>
      <c r="BO30" s="64">
        <v>0.87488545577384613</v>
      </c>
      <c r="BP30" s="103" t="s">
        <v>823</v>
      </c>
      <c r="BQ30" s="103" t="s">
        <v>823</v>
      </c>
      <c r="BR30" s="103" t="s">
        <v>823</v>
      </c>
      <c r="BS30" s="104" t="s">
        <v>823</v>
      </c>
      <c r="BT30" s="78">
        <v>2.4944882586132744</v>
      </c>
      <c r="BU30" s="64">
        <v>2.2802986283173472</v>
      </c>
      <c r="BV30" s="103" t="s">
        <v>823</v>
      </c>
      <c r="BW30" s="103" t="s">
        <v>823</v>
      </c>
      <c r="BX30" s="103" t="s">
        <v>823</v>
      </c>
      <c r="BY30" s="104" t="s">
        <v>823</v>
      </c>
      <c r="BZ30" s="78">
        <v>6</v>
      </c>
      <c r="CA30" s="64">
        <v>3</v>
      </c>
      <c r="CB30" s="64">
        <v>2.6457513110645907</v>
      </c>
      <c r="CC30" s="64">
        <v>17</v>
      </c>
      <c r="CD30" s="64">
        <v>4.25</v>
      </c>
      <c r="CE30" s="64">
        <v>4.7169905660283016</v>
      </c>
      <c r="CF30" s="64">
        <v>-0.79447348527932704</v>
      </c>
      <c r="CG30" s="64">
        <v>0.79447348527932704</v>
      </c>
      <c r="CH30" s="106">
        <v>0.21790343363089576</v>
      </c>
      <c r="CI30" s="64"/>
      <c r="CJ30" s="103"/>
      <c r="CK30" s="103"/>
      <c r="CL30" s="103"/>
      <c r="CM30" s="104"/>
      <c r="CN30" s="78">
        <v>0.36272890954147502</v>
      </c>
      <c r="CO30" s="64">
        <v>0.29053771405911799</v>
      </c>
      <c r="CP30" s="103" t="s">
        <v>823</v>
      </c>
      <c r="CQ30" s="103" t="s">
        <v>823</v>
      </c>
      <c r="CR30" s="103" t="s">
        <v>823</v>
      </c>
      <c r="CS30" s="104" t="s">
        <v>823</v>
      </c>
      <c r="CT30" s="82"/>
      <c r="CU30" s="81"/>
      <c r="CV30" s="78">
        <v>0.23529411764705882</v>
      </c>
      <c r="CW30" s="64"/>
      <c r="CX30" s="103" t="s">
        <v>823</v>
      </c>
      <c r="CY30" s="103" t="s">
        <v>823</v>
      </c>
      <c r="CZ30" s="103" t="s">
        <v>823</v>
      </c>
      <c r="DA30" s="104" t="s">
        <v>823</v>
      </c>
      <c r="DB30" s="82"/>
      <c r="DC30" s="78">
        <v>30</v>
      </c>
      <c r="DD30" s="64">
        <v>6.6666666666666666E-2</v>
      </c>
      <c r="DE30" s="113">
        <v>0.25</v>
      </c>
      <c r="DF30" s="64">
        <v>2.3190036174568118</v>
      </c>
      <c r="DG30" s="64">
        <v>2.3190036174568118</v>
      </c>
      <c r="DH30" s="106">
        <v>0.98980257990831211</v>
      </c>
      <c r="DI30" s="107">
        <v>0.98980257990831211</v>
      </c>
      <c r="DJ30">
        <v>34</v>
      </c>
      <c r="DK30">
        <v>0.68284708835272845</v>
      </c>
      <c r="DL30">
        <v>0.75826663354026935</v>
      </c>
      <c r="DM30" s="103" t="s">
        <v>823</v>
      </c>
      <c r="DN30" s="103" t="s">
        <v>823</v>
      </c>
      <c r="DO30" s="103" t="s">
        <v>823</v>
      </c>
      <c r="DP30" s="104" t="s">
        <v>823</v>
      </c>
      <c r="DQ30">
        <v>30</v>
      </c>
      <c r="DR30">
        <v>0.67271639263355454</v>
      </c>
      <c r="DS30">
        <v>0.26201099089559904</v>
      </c>
      <c r="DT30" s="103" t="s">
        <v>823</v>
      </c>
      <c r="DU30" s="103" t="s">
        <v>823</v>
      </c>
      <c r="DV30" s="103" t="s">
        <v>823</v>
      </c>
      <c r="DW30" s="104" t="s">
        <v>823</v>
      </c>
      <c r="DX30">
        <v>30</v>
      </c>
      <c r="DY30" s="64">
        <v>0.88235294117647056</v>
      </c>
      <c r="DZ30" s="64"/>
      <c r="EA30" s="103" t="s">
        <v>823</v>
      </c>
      <c r="EB30" s="103" t="s">
        <v>823</v>
      </c>
      <c r="EC30" s="103" t="s">
        <v>823</v>
      </c>
      <c r="ED30" s="104" t="s">
        <v>823</v>
      </c>
    </row>
    <row r="31" spans="1:134" x14ac:dyDescent="0.25">
      <c r="A31" s="64">
        <v>7</v>
      </c>
      <c r="B31" s="64">
        <v>10</v>
      </c>
      <c r="C31" s="64">
        <v>4</v>
      </c>
      <c r="D31" s="64">
        <v>104</v>
      </c>
      <c r="E31" s="64">
        <v>3.375</v>
      </c>
      <c r="F31" s="81">
        <v>33</v>
      </c>
      <c r="G31" s="78">
        <v>1.0909090909090908</v>
      </c>
      <c r="H31" s="64">
        <v>3.5299047115647859</v>
      </c>
      <c r="I31" s="64">
        <v>0.36109201370465188</v>
      </c>
      <c r="J31" s="64">
        <v>0.36109201370465188</v>
      </c>
      <c r="K31" s="106">
        <v>0.64039916938275321</v>
      </c>
      <c r="L31" s="107">
        <v>0.71920166123449358</v>
      </c>
      <c r="M31" s="78">
        <v>0.37333333333333329</v>
      </c>
      <c r="N31" s="64">
        <v>0.12832251036613435</v>
      </c>
      <c r="O31" s="64">
        <v>7.6208817791643554E-2</v>
      </c>
      <c r="P31" s="64">
        <v>7.6208817791643554E-2</v>
      </c>
      <c r="Q31" s="106">
        <v>0.53025647455898783</v>
      </c>
      <c r="R31" s="107">
        <v>0.93948705088202433</v>
      </c>
      <c r="S31" s="78">
        <v>16</v>
      </c>
      <c r="T31" s="64">
        <v>0.33708333333333329</v>
      </c>
      <c r="U31" s="64">
        <v>0.17166666666666658</v>
      </c>
      <c r="V31" s="64">
        <v>-0.67142338753668629</v>
      </c>
      <c r="W31" s="64">
        <v>0.67142338753668629</v>
      </c>
      <c r="X31" s="106">
        <v>0.25372641710468652</v>
      </c>
      <c r="Y31" s="107">
        <v>0.50745283420937304</v>
      </c>
      <c r="Z31" s="78">
        <v>17</v>
      </c>
      <c r="AA31" s="64">
        <v>0.40745098039215683</v>
      </c>
      <c r="AB31" s="64">
        <v>5.2487159961120071E-2</v>
      </c>
      <c r="AC31" s="64">
        <v>1.6751753439634787</v>
      </c>
      <c r="AD31" s="64">
        <v>1.6751753439634787</v>
      </c>
      <c r="AE31" s="106">
        <v>0.94859336269767525</v>
      </c>
      <c r="AF31" s="107">
        <v>0.10281327460464941</v>
      </c>
      <c r="AG31" s="83">
        <v>30</v>
      </c>
      <c r="AH31" s="78">
        <v>34.233333333333334</v>
      </c>
      <c r="AI31" s="64">
        <v>59.428707409532443</v>
      </c>
      <c r="AJ31" s="64">
        <v>-0.32784197982848845</v>
      </c>
      <c r="AK31" s="64">
        <v>0.32784197982848845</v>
      </c>
      <c r="AL31" s="106">
        <v>0.37210583547581005</v>
      </c>
      <c r="AM31" s="107">
        <v>0.74421167095162011</v>
      </c>
      <c r="AN31" s="78">
        <v>23</v>
      </c>
      <c r="AO31" s="64">
        <v>0.69696969696969702</v>
      </c>
      <c r="AP31" s="64">
        <v>1</v>
      </c>
      <c r="AQ31" s="64"/>
      <c r="AR31" s="64"/>
      <c r="AS31" s="106"/>
      <c r="AT31" s="107"/>
      <c r="AU31" s="78">
        <v>4.3030303030303028</v>
      </c>
      <c r="AV31" s="64">
        <v>7.1084669957947355</v>
      </c>
      <c r="AW31" s="64">
        <v>3.1766384213454693E-2</v>
      </c>
      <c r="AX31" s="64">
        <v>3.1766384213454693E-2</v>
      </c>
      <c r="AY31" s="106">
        <v>0.51262215162996683</v>
      </c>
      <c r="AZ31" s="107">
        <v>0.97475569674006635</v>
      </c>
      <c r="BA31" s="78">
        <v>0.21212121212121213</v>
      </c>
      <c r="BB31" s="64">
        <v>0.17910447761194029</v>
      </c>
      <c r="BC31" s="64">
        <v>-0.69437146486293799</v>
      </c>
      <c r="BD31" s="64">
        <v>0.69437146486293799</v>
      </c>
      <c r="BE31" s="106">
        <v>0.2437246420192114</v>
      </c>
      <c r="BF31" s="107">
        <v>0.7562753579807886</v>
      </c>
      <c r="BG31" s="78">
        <v>33</v>
      </c>
      <c r="BH31" s="64">
        <v>3.0303030303030304E-2</v>
      </c>
      <c r="BI31" s="64">
        <v>4.4776119402985072E-2</v>
      </c>
      <c r="BJ31" s="64">
        <v>0.56433935421358017</v>
      </c>
      <c r="BK31" s="64">
        <v>0.56433935421358017</v>
      </c>
      <c r="BL31" s="106">
        <v>0.71373839832116892</v>
      </c>
      <c r="BM31" s="107">
        <v>0.71373839832116892</v>
      </c>
      <c r="BN31" s="78">
        <v>0.30601652513069078</v>
      </c>
      <c r="BO31" s="64">
        <v>0.1799767430176859</v>
      </c>
      <c r="BP31" s="64">
        <v>1.6222862133486262</v>
      </c>
      <c r="BQ31" s="64">
        <v>1.6222862133486262</v>
      </c>
      <c r="BR31" s="106">
        <v>0.94520851021679886</v>
      </c>
      <c r="BS31" s="107">
        <v>0.10958297956640238</v>
      </c>
      <c r="BT31" s="78">
        <v>2.1609147627962102</v>
      </c>
      <c r="BU31" s="64">
        <v>2.5502733441039735</v>
      </c>
      <c r="BV31" s="64">
        <v>0.56382450128565542</v>
      </c>
      <c r="BW31" s="64">
        <v>0.56382450128565542</v>
      </c>
      <c r="BX31" s="106">
        <v>0.7125931051778438</v>
      </c>
      <c r="BY31" s="107">
        <v>0.57481378964431251</v>
      </c>
      <c r="BZ31" s="78">
        <v>10</v>
      </c>
      <c r="CA31" s="64">
        <v>2</v>
      </c>
      <c r="CB31" s="64">
        <v>1.7320508075688772</v>
      </c>
      <c r="CC31" s="64">
        <v>12</v>
      </c>
      <c r="CD31" s="64">
        <v>4.4000000000000004</v>
      </c>
      <c r="CE31" s="64">
        <v>4.8785243670601872</v>
      </c>
      <c r="CF31" s="64">
        <v>-1.5882782304200602</v>
      </c>
      <c r="CG31" s="64">
        <v>1.5882782304200602</v>
      </c>
      <c r="CH31" s="106">
        <v>6.3953799934219083E-2</v>
      </c>
      <c r="CI31" s="64"/>
      <c r="CJ31" s="64"/>
      <c r="CK31" s="64"/>
      <c r="CL31" s="106"/>
      <c r="CM31" s="107"/>
      <c r="CN31" s="78">
        <v>0.61664054112565836</v>
      </c>
      <c r="CO31" s="64">
        <v>0.22613797621827053</v>
      </c>
      <c r="CP31" s="64">
        <v>-3.9985544790422871</v>
      </c>
      <c r="CQ31" s="64">
        <v>3.9985544790422871</v>
      </c>
      <c r="CR31" s="106">
        <v>8.2745177213510191E-5</v>
      </c>
      <c r="CS31" s="107">
        <v>1.6549035442702038E-4</v>
      </c>
      <c r="CT31" s="82"/>
      <c r="CU31" s="81"/>
      <c r="CV31" s="78">
        <v>0.24242424242424243</v>
      </c>
      <c r="CW31" s="64">
        <v>0.23880597014925373</v>
      </c>
      <c r="CX31" s="64">
        <v>-6.8436199003395703E-2</v>
      </c>
      <c r="CY31" s="64">
        <v>6.8436199003395703E-2</v>
      </c>
      <c r="CZ31" s="106">
        <v>0.47271920336359852</v>
      </c>
      <c r="DA31" s="107">
        <v>0.52728079663640148</v>
      </c>
      <c r="DB31" s="82"/>
      <c r="DC31" s="78">
        <v>30</v>
      </c>
      <c r="DD31" s="64">
        <v>3.3333333333333333E-2</v>
      </c>
      <c r="DE31" s="113">
        <v>0.25</v>
      </c>
      <c r="DF31" s="64">
        <v>2.7406406388125952</v>
      </c>
      <c r="DG31" s="64">
        <v>2.7406406388125952</v>
      </c>
      <c r="DH31" s="106">
        <v>0.99693402334795933</v>
      </c>
      <c r="DI31" s="107">
        <v>0.99693402334795933</v>
      </c>
      <c r="DJ31">
        <v>33</v>
      </c>
      <c r="DK31">
        <v>0.63141891570951891</v>
      </c>
      <c r="DL31">
        <v>0.88593367812340795</v>
      </c>
      <c r="DM31" s="64">
        <v>0.25493555844098847</v>
      </c>
      <c r="DN31" s="64">
        <v>0.25493555844098847</v>
      </c>
      <c r="DO31" s="106">
        <v>0.60021111785671932</v>
      </c>
      <c r="DP31" s="107">
        <v>0.79957776428656135</v>
      </c>
      <c r="DQ31">
        <v>30</v>
      </c>
      <c r="DR31">
        <v>0.58158087565696148</v>
      </c>
      <c r="DS31">
        <v>0.28791945205460434</v>
      </c>
      <c r="DT31" s="64">
        <v>1.2822540710943022</v>
      </c>
      <c r="DU31" s="64">
        <v>1.2822540710943022</v>
      </c>
      <c r="DV31" s="106">
        <v>0.89757249819300666</v>
      </c>
      <c r="DW31" s="107">
        <v>0.20485500361398676</v>
      </c>
      <c r="DX31">
        <v>30</v>
      </c>
      <c r="DY31" s="64">
        <v>0.90909090909090906</v>
      </c>
      <c r="DZ31" s="64">
        <v>0.89572192513368987</v>
      </c>
      <c r="EA31" s="64">
        <v>-0.33883707378584854</v>
      </c>
      <c r="EB31" s="64">
        <v>0.33883707378584854</v>
      </c>
      <c r="EC31" s="106">
        <v>0.36736623538149049</v>
      </c>
      <c r="ED31" s="107">
        <v>0.63263376461850951</v>
      </c>
    </row>
    <row r="32" spans="1:134" x14ac:dyDescent="0.25">
      <c r="A32" s="64">
        <v>11</v>
      </c>
      <c r="B32" s="64">
        <v>11</v>
      </c>
      <c r="C32" s="64">
        <v>4</v>
      </c>
      <c r="D32" s="64">
        <v>24</v>
      </c>
      <c r="E32" s="64">
        <v>1.375</v>
      </c>
      <c r="F32" s="81">
        <v>33</v>
      </c>
      <c r="G32" s="78">
        <v>0.48484848484848486</v>
      </c>
      <c r="H32" s="64">
        <v>1.7161223026275714</v>
      </c>
      <c r="I32" s="64">
        <v>1.3092622947971129</v>
      </c>
      <c r="J32" s="64">
        <v>1.3092622947971129</v>
      </c>
      <c r="K32" s="106">
        <v>0.90247252058152516</v>
      </c>
      <c r="L32" s="107">
        <v>0.19505495883694962</v>
      </c>
      <c r="M32" s="78">
        <v>0.31878787878787868</v>
      </c>
      <c r="N32" s="64">
        <v>0.12429193396389344</v>
      </c>
      <c r="O32" s="64">
        <v>1.7310073757347053</v>
      </c>
      <c r="P32" s="64">
        <v>1.7310073757347053</v>
      </c>
      <c r="Q32" s="106">
        <v>0.95590244453952256</v>
      </c>
      <c r="R32" s="107">
        <v>8.8195110920954958E-2</v>
      </c>
      <c r="S32" s="78">
        <v>11</v>
      </c>
      <c r="T32" s="64">
        <v>0.26484848484848472</v>
      </c>
      <c r="U32" s="64">
        <v>0.1776911405054889</v>
      </c>
      <c r="V32" s="64">
        <v>0.36297771510546817</v>
      </c>
      <c r="W32" s="64">
        <v>0.36297771510546817</v>
      </c>
      <c r="X32" s="106">
        <v>0.64003194400171792</v>
      </c>
      <c r="Y32" s="107">
        <v>0.71993611199656415</v>
      </c>
      <c r="Z32" s="78">
        <v>22</v>
      </c>
      <c r="AA32" s="64">
        <v>0.34575757575757565</v>
      </c>
      <c r="AB32" s="64">
        <v>7.8862158347588418E-2</v>
      </c>
      <c r="AC32" s="64">
        <v>4.5336564491890963</v>
      </c>
      <c r="AD32" s="64">
        <v>4.5336564491890963</v>
      </c>
      <c r="AE32" s="106">
        <v>0.9999741863696715</v>
      </c>
      <c r="AF32" s="107">
        <v>5.162726065708916E-5</v>
      </c>
      <c r="AG32" s="83">
        <v>30</v>
      </c>
      <c r="AH32" s="78">
        <v>13</v>
      </c>
      <c r="AI32" s="64">
        <v>24.435700282084451</v>
      </c>
      <c r="AJ32" s="64">
        <v>2.1870684708968029</v>
      </c>
      <c r="AK32" s="64">
        <v>2.1870684708968029</v>
      </c>
      <c r="AL32" s="106">
        <v>0.98360830933822052</v>
      </c>
      <c r="AM32" s="107">
        <v>3.2783381323558972E-2</v>
      </c>
      <c r="AN32" s="78">
        <v>21</v>
      </c>
      <c r="AO32" s="64">
        <v>0.63636363636363635</v>
      </c>
      <c r="AP32" s="64">
        <v>1</v>
      </c>
      <c r="AQ32" s="64"/>
      <c r="AR32" s="64"/>
      <c r="AS32" s="106"/>
      <c r="AT32" s="107"/>
      <c r="AU32" s="78">
        <v>2.1818181818181817</v>
      </c>
      <c r="AV32" s="64">
        <v>4.2459874105923925</v>
      </c>
      <c r="AW32" s="64">
        <v>1.782415180372829</v>
      </c>
      <c r="AX32" s="64">
        <v>1.782415180372829</v>
      </c>
      <c r="AY32" s="106">
        <v>0.9603241596476787</v>
      </c>
      <c r="AZ32" s="107">
        <v>7.9351680704642671E-2</v>
      </c>
      <c r="BA32" s="78">
        <v>0.33333333333333331</v>
      </c>
      <c r="BB32" s="64">
        <v>0.23880597014925373</v>
      </c>
      <c r="BC32" s="64">
        <v>-1.7878956989637098</v>
      </c>
      <c r="BD32" s="64">
        <v>1.7878956989637098</v>
      </c>
      <c r="BE32" s="106">
        <v>3.6896418477828478E-2</v>
      </c>
      <c r="BF32" s="107">
        <v>0.96310358152217157</v>
      </c>
      <c r="BG32" s="78">
        <v>33</v>
      </c>
      <c r="BH32" s="64">
        <v>9.0909090909090912E-2</v>
      </c>
      <c r="BI32" s="64">
        <v>7.4626865671641784E-2</v>
      </c>
      <c r="BJ32" s="64">
        <v>-0.49964624366791172</v>
      </c>
      <c r="BK32" s="64">
        <v>0.49964624366791172</v>
      </c>
      <c r="BL32" s="106">
        <v>0.30866209507736542</v>
      </c>
      <c r="BM32" s="107">
        <v>0.69133790492263458</v>
      </c>
      <c r="BN32" s="78">
        <v>0.39109880018735749</v>
      </c>
      <c r="BO32" s="64">
        <v>0.34260228699840978</v>
      </c>
      <c r="BP32" s="64">
        <v>1.0131176245814506</v>
      </c>
      <c r="BQ32" s="64">
        <v>1.0131176245814506</v>
      </c>
      <c r="BR32" s="106">
        <v>0.84261977513384378</v>
      </c>
      <c r="BS32" s="107">
        <v>0.31476044973231232</v>
      </c>
      <c r="BT32" s="78">
        <v>1.8372288226180649</v>
      </c>
      <c r="BU32" s="64">
        <v>2.8080025455487521</v>
      </c>
      <c r="BV32" s="64">
        <v>1.0499434031903443</v>
      </c>
      <c r="BW32" s="64">
        <v>1.0499434031903443</v>
      </c>
      <c r="BX32" s="106">
        <v>0.85118388581812954</v>
      </c>
      <c r="BY32" s="107">
        <v>0.29763222836374087</v>
      </c>
      <c r="BZ32" s="78">
        <v>12</v>
      </c>
      <c r="CA32" s="64">
        <v>1</v>
      </c>
      <c r="CB32" s="64">
        <v>0</v>
      </c>
      <c r="CC32" s="64">
        <v>8</v>
      </c>
      <c r="CD32" s="64">
        <v>2.5</v>
      </c>
      <c r="CE32" s="64">
        <v>0.70710678118654757</v>
      </c>
      <c r="CF32" s="64">
        <v>-6</v>
      </c>
      <c r="CG32" s="64">
        <v>6</v>
      </c>
      <c r="CH32" s="106">
        <v>5.6349855530039309E-6</v>
      </c>
      <c r="CI32" s="64"/>
      <c r="CJ32" s="64"/>
      <c r="CK32" s="64"/>
      <c r="CL32" s="106"/>
      <c r="CM32" s="107"/>
      <c r="CN32" s="78">
        <v>0.44640250384889113</v>
      </c>
      <c r="CO32" s="64">
        <v>0.33625470143357039</v>
      </c>
      <c r="CP32" s="64">
        <v>-1.0885084128113951</v>
      </c>
      <c r="CQ32" s="64">
        <v>1.0885084128113951</v>
      </c>
      <c r="CR32" s="106">
        <v>0.14019511759513098</v>
      </c>
      <c r="CS32" s="107">
        <v>0.28039023519026196</v>
      </c>
      <c r="CT32" s="82"/>
      <c r="CU32" s="81"/>
      <c r="CV32" s="78">
        <v>0.12121212121212122</v>
      </c>
      <c r="CW32" s="64">
        <v>0.17910447761194029</v>
      </c>
      <c r="CX32" s="64">
        <v>1.2175280479788502</v>
      </c>
      <c r="CY32" s="64">
        <v>1.2175280479788502</v>
      </c>
      <c r="CZ32" s="106">
        <v>0.88829831421739247</v>
      </c>
      <c r="DA32" s="107">
        <v>0.88829831421739247</v>
      </c>
      <c r="DB32" s="82"/>
      <c r="DC32" s="78">
        <v>30</v>
      </c>
      <c r="DD32" s="64">
        <v>0.1</v>
      </c>
      <c r="DE32" s="113">
        <v>0.25</v>
      </c>
      <c r="DF32" s="64">
        <v>1.8973665961010275</v>
      </c>
      <c r="DG32" s="64">
        <v>1.8973665961010275</v>
      </c>
      <c r="DH32" s="106">
        <v>0.97111021443820134</v>
      </c>
      <c r="DI32" s="107">
        <v>0.97111021443820134</v>
      </c>
      <c r="DJ32">
        <v>33</v>
      </c>
      <c r="DK32">
        <v>0.56616046789788466</v>
      </c>
      <c r="DL32">
        <v>1.0465799182790472</v>
      </c>
      <c r="DM32" s="64">
        <v>0.52130366099166192</v>
      </c>
      <c r="DN32" s="64">
        <v>0.52130366099166192</v>
      </c>
      <c r="DO32" s="106">
        <v>0.69803654063162568</v>
      </c>
      <c r="DP32" s="107">
        <v>0.60392691873674864</v>
      </c>
      <c r="DQ32">
        <v>30</v>
      </c>
      <c r="DR32">
        <v>0.55749150792049973</v>
      </c>
      <c r="DS32">
        <v>0.2606488227783334</v>
      </c>
      <c r="DT32" s="64">
        <v>1.707659675731767</v>
      </c>
      <c r="DU32" s="64">
        <v>1.707659675731767</v>
      </c>
      <c r="DV32" s="106">
        <v>0.95347620734440042</v>
      </c>
      <c r="DW32" s="107">
        <v>9.3047585311199263E-2</v>
      </c>
      <c r="DX32">
        <v>30</v>
      </c>
      <c r="DY32" s="64">
        <v>0.90909090909090906</v>
      </c>
      <c r="DZ32" s="64">
        <v>0.89572192513368987</v>
      </c>
      <c r="EA32" s="64">
        <v>-0.33883707378584854</v>
      </c>
      <c r="EB32" s="64">
        <v>0.33883707378584854</v>
      </c>
      <c r="EC32" s="106">
        <v>0.36736623538149049</v>
      </c>
      <c r="ED32" s="107">
        <v>0.63263376461850951</v>
      </c>
    </row>
    <row r="33" spans="1:134" x14ac:dyDescent="0.25">
      <c r="A33" s="64">
        <v>15</v>
      </c>
      <c r="B33" s="64">
        <v>12</v>
      </c>
      <c r="C33" s="64">
        <v>4</v>
      </c>
      <c r="D33" s="64">
        <v>8</v>
      </c>
      <c r="E33" s="64">
        <v>0.75</v>
      </c>
      <c r="F33" s="81">
        <v>33</v>
      </c>
      <c r="G33" s="78">
        <v>0.51515151515151514</v>
      </c>
      <c r="H33" s="64">
        <v>1.679308118713108</v>
      </c>
      <c r="I33" s="64">
        <v>1.2712723119464233</v>
      </c>
      <c r="J33" s="64">
        <v>1.2712723119464233</v>
      </c>
      <c r="K33" s="106">
        <v>0.89591887822902527</v>
      </c>
      <c r="L33" s="107">
        <v>0.20816224354194948</v>
      </c>
      <c r="M33" s="78">
        <v>0.31495171495171498</v>
      </c>
      <c r="N33" s="64">
        <v>0.18377199742600547</v>
      </c>
      <c r="O33" s="64">
        <v>1.5031247481247736</v>
      </c>
      <c r="P33" s="64">
        <v>1.5031247481247736</v>
      </c>
      <c r="Q33" s="106">
        <v>0.93117491919746287</v>
      </c>
      <c r="R33" s="107">
        <v>0.13765016160507429</v>
      </c>
      <c r="S33" s="78">
        <v>9</v>
      </c>
      <c r="T33" s="64">
        <v>0.22313797313797312</v>
      </c>
      <c r="U33" s="64">
        <v>0.23243681311285205</v>
      </c>
      <c r="V33" s="64">
        <v>0.73773291699113419</v>
      </c>
      <c r="W33" s="64">
        <v>0.73773291699113419</v>
      </c>
      <c r="X33" s="106">
        <v>0.765579575381235</v>
      </c>
      <c r="Y33" s="107">
        <v>0.46884084923753</v>
      </c>
      <c r="Z33" s="78">
        <v>24</v>
      </c>
      <c r="AA33" s="64">
        <v>0.34938186813186811</v>
      </c>
      <c r="AB33" s="64">
        <v>0.15381742552228062</v>
      </c>
      <c r="AC33" s="64">
        <v>2.5859083000506033</v>
      </c>
      <c r="AD33" s="64">
        <v>2.5859083000506033</v>
      </c>
      <c r="AE33" s="106">
        <v>0.99336441460441405</v>
      </c>
      <c r="AF33" s="107">
        <v>1.3271170791171967E-2</v>
      </c>
      <c r="AG33" s="83">
        <v>27</v>
      </c>
      <c r="AH33" s="78">
        <v>7.5925925925925926</v>
      </c>
      <c r="AI33" s="64">
        <v>12.055191219040671</v>
      </c>
      <c r="AJ33" s="64">
        <v>3.2967176050606244</v>
      </c>
      <c r="AK33" s="64">
        <v>3.2967176050606244</v>
      </c>
      <c r="AL33" s="106">
        <v>0.99914131102449499</v>
      </c>
      <c r="AM33" s="107">
        <v>1.7173779510101059E-3</v>
      </c>
      <c r="AN33" s="78">
        <v>20</v>
      </c>
      <c r="AO33" s="64">
        <v>0.60606060606060608</v>
      </c>
      <c r="AP33" s="64">
        <v>1</v>
      </c>
      <c r="AQ33" s="64"/>
      <c r="AR33" s="64"/>
      <c r="AS33" s="106"/>
      <c r="AT33" s="107"/>
      <c r="AU33" s="78">
        <v>1.4848484848484849</v>
      </c>
      <c r="AV33" s="64">
        <v>2.5753787600226414</v>
      </c>
      <c r="AW33" s="64">
        <v>2.6881151437938269</v>
      </c>
      <c r="AX33" s="64">
        <v>2.6881151437938269</v>
      </c>
      <c r="AY33" s="106">
        <v>0.995441496491136</v>
      </c>
      <c r="AZ33" s="107">
        <v>9.1170070177279752E-3</v>
      </c>
      <c r="BA33" s="78">
        <v>0.30303030303030304</v>
      </c>
      <c r="BB33" s="64">
        <v>0.22388059701492538</v>
      </c>
      <c r="BC33" s="64">
        <v>-1.5311992941465222</v>
      </c>
      <c r="BD33" s="64">
        <v>1.5311992941465222</v>
      </c>
      <c r="BE33" s="106">
        <v>6.2860072603973041E-2</v>
      </c>
      <c r="BF33" s="107">
        <v>0.93713992739602692</v>
      </c>
      <c r="BG33" s="78">
        <v>33</v>
      </c>
      <c r="BH33" s="64">
        <v>0.12121212121212122</v>
      </c>
      <c r="BI33" s="64">
        <v>8.9552238805970144E-2</v>
      </c>
      <c r="BJ33" s="64">
        <v>-0.89412547796039343</v>
      </c>
      <c r="BK33" s="64">
        <v>0.89412547796039343</v>
      </c>
      <c r="BL33" s="106">
        <v>0.1856273794494418</v>
      </c>
      <c r="BM33" s="107">
        <v>0.81437262055055815</v>
      </c>
      <c r="BN33" s="78">
        <v>0.37836616233301573</v>
      </c>
      <c r="BO33" s="64">
        <v>0.21902069456517645</v>
      </c>
      <c r="BP33" s="64">
        <v>1.1388843899005314</v>
      </c>
      <c r="BQ33" s="64">
        <v>1.1388843899005314</v>
      </c>
      <c r="BR33" s="106">
        <v>0.87053431287201488</v>
      </c>
      <c r="BS33" s="107">
        <v>0.25893137425597035</v>
      </c>
      <c r="BT33" s="78">
        <v>1.6080098491276857</v>
      </c>
      <c r="BU33" s="64">
        <v>2.4877957598014189</v>
      </c>
      <c r="BV33" s="64">
        <v>1.519218111272775</v>
      </c>
      <c r="BW33" s="64">
        <v>1.519218111272775</v>
      </c>
      <c r="BX33" s="106">
        <v>0.93322146168893794</v>
      </c>
      <c r="BY33" s="107">
        <v>0.13355707662212421</v>
      </c>
      <c r="BZ33" s="78">
        <v>7</v>
      </c>
      <c r="CA33" s="64">
        <v>1</v>
      </c>
      <c r="CB33" s="64">
        <v>0</v>
      </c>
      <c r="CC33" s="64">
        <v>10</v>
      </c>
      <c r="CD33" s="64">
        <v>2</v>
      </c>
      <c r="CE33" s="64">
        <v>1.4142135623730951</v>
      </c>
      <c r="CF33" s="64">
        <v>-2.2360679774997894</v>
      </c>
      <c r="CG33" s="64">
        <v>2.2360679774997894</v>
      </c>
      <c r="CH33" s="106">
        <v>2.0484477977918043E-2</v>
      </c>
      <c r="CI33" s="64"/>
      <c r="CJ33" s="64"/>
      <c r="CK33" s="64"/>
      <c r="CL33" s="106"/>
      <c r="CM33" s="107"/>
      <c r="CN33" s="78">
        <v>0.48616163086208924</v>
      </c>
      <c r="CO33" s="64">
        <v>0.31214704747579325</v>
      </c>
      <c r="CP33" s="64">
        <v>-1.6742416525376635</v>
      </c>
      <c r="CQ33" s="64">
        <v>1.6742416525376635</v>
      </c>
      <c r="CR33" s="106">
        <v>4.9444403087130426E-2</v>
      </c>
      <c r="CS33" s="107">
        <v>9.8888806174260852E-2</v>
      </c>
      <c r="CT33" s="82"/>
      <c r="CU33" s="81"/>
      <c r="CV33" s="78">
        <v>6.0606060606060608E-2</v>
      </c>
      <c r="CW33" s="64">
        <v>0.14925373134328357</v>
      </c>
      <c r="CX33" s="64">
        <v>2.0061325125734317</v>
      </c>
      <c r="CY33" s="64">
        <v>2.0061325125734317</v>
      </c>
      <c r="CZ33" s="106">
        <v>0.97757894407575718</v>
      </c>
      <c r="DA33" s="107">
        <v>0.97757894407575718</v>
      </c>
      <c r="DB33" s="82"/>
      <c r="DC33" s="78">
        <v>27</v>
      </c>
      <c r="DD33" s="64">
        <v>0.14814814814814814</v>
      </c>
      <c r="DE33" s="113">
        <v>0.25</v>
      </c>
      <c r="DF33" s="64">
        <v>1.2222222222222223</v>
      </c>
      <c r="DG33" s="64">
        <v>1.2222222222222223</v>
      </c>
      <c r="DH33" s="106">
        <v>0.8891881987703032</v>
      </c>
      <c r="DI33" s="107">
        <v>0.8891881987703032</v>
      </c>
      <c r="DJ33">
        <v>33</v>
      </c>
      <c r="DK33">
        <v>0.64727321458998432</v>
      </c>
      <c r="DL33">
        <v>1.1125887730560124</v>
      </c>
      <c r="DM33" s="64">
        <v>0.15249152093120727</v>
      </c>
      <c r="DN33" s="64">
        <v>0.15249152093120727</v>
      </c>
      <c r="DO33" s="106">
        <v>0.56036417702650465</v>
      </c>
      <c r="DP33" s="107">
        <v>0.8792716459469907</v>
      </c>
      <c r="DQ33">
        <v>27</v>
      </c>
      <c r="DR33">
        <v>0.63608524375891562</v>
      </c>
      <c r="DS33">
        <v>0.24600220511405529</v>
      </c>
      <c r="DT33" s="64">
        <v>0.54427185390820332</v>
      </c>
      <c r="DU33" s="64">
        <v>0.54427185390820332</v>
      </c>
      <c r="DV33" s="106">
        <v>0.70577285812954516</v>
      </c>
      <c r="DW33" s="107">
        <v>0.58845428374090969</v>
      </c>
      <c r="DX33">
        <v>27</v>
      </c>
      <c r="DY33" s="64">
        <v>0.81818181818181823</v>
      </c>
      <c r="DZ33" s="64">
        <v>0.85195609344216161</v>
      </c>
      <c r="EA33" s="64">
        <v>0.6811469966533128</v>
      </c>
      <c r="EB33" s="64">
        <v>0.6811469966533128</v>
      </c>
      <c r="EC33" s="106">
        <v>0.75211075889585444</v>
      </c>
      <c r="ED33" s="107">
        <v>0.75211075889585444</v>
      </c>
    </row>
    <row r="34" spans="1:134" x14ac:dyDescent="0.25">
      <c r="A34" s="64">
        <v>4</v>
      </c>
      <c r="B34" s="64">
        <v>13</v>
      </c>
      <c r="C34" s="64">
        <v>5</v>
      </c>
      <c r="D34" s="64">
        <v>200</v>
      </c>
      <c r="E34" s="64">
        <v>8</v>
      </c>
      <c r="F34" s="81">
        <v>33</v>
      </c>
      <c r="G34" s="78">
        <v>0.78787878787878785</v>
      </c>
      <c r="H34" s="64">
        <v>3.8467321826257264</v>
      </c>
      <c r="I34" s="103" t="s">
        <v>823</v>
      </c>
      <c r="J34" s="103" t="s">
        <v>823</v>
      </c>
      <c r="K34" s="103" t="s">
        <v>823</v>
      </c>
      <c r="L34" s="104" t="s">
        <v>823</v>
      </c>
      <c r="M34" s="78">
        <v>0.43011363636363631</v>
      </c>
      <c r="N34" s="64">
        <v>0.12501303199112365</v>
      </c>
      <c r="O34" s="103" t="s">
        <v>823</v>
      </c>
      <c r="P34" s="103" t="s">
        <v>823</v>
      </c>
      <c r="Q34" s="103" t="s">
        <v>823</v>
      </c>
      <c r="R34" s="104" t="s">
        <v>823</v>
      </c>
      <c r="S34" s="78">
        <v>16</v>
      </c>
      <c r="T34" s="64">
        <v>0.39546875000000004</v>
      </c>
      <c r="U34" s="64">
        <v>0.16197728428702587</v>
      </c>
      <c r="V34" s="103" t="s">
        <v>823</v>
      </c>
      <c r="W34" s="103" t="s">
        <v>823</v>
      </c>
      <c r="X34" s="103" t="s">
        <v>823</v>
      </c>
      <c r="Y34" s="104" t="s">
        <v>823</v>
      </c>
      <c r="Z34" s="78">
        <v>17</v>
      </c>
      <c r="AA34" s="64">
        <v>0.46272058823529416</v>
      </c>
      <c r="AB34" s="64">
        <v>6.5800710147249433E-2</v>
      </c>
      <c r="AC34" s="103" t="s">
        <v>823</v>
      </c>
      <c r="AD34" s="103" t="s">
        <v>823</v>
      </c>
      <c r="AE34" s="103" t="s">
        <v>823</v>
      </c>
      <c r="AF34" s="104" t="s">
        <v>823</v>
      </c>
      <c r="AG34" s="83">
        <v>31</v>
      </c>
      <c r="AH34" s="78">
        <v>42.225806451612904</v>
      </c>
      <c r="AI34" s="64">
        <v>57.174417167948668</v>
      </c>
      <c r="AJ34" s="103" t="s">
        <v>823</v>
      </c>
      <c r="AK34" s="103" t="s">
        <v>823</v>
      </c>
      <c r="AL34" s="103" t="s">
        <v>823</v>
      </c>
      <c r="AM34" s="104" t="s">
        <v>823</v>
      </c>
      <c r="AN34" s="78">
        <v>26</v>
      </c>
      <c r="AO34" s="64">
        <v>0.78787878787878785</v>
      </c>
      <c r="AP34" s="64">
        <v>1</v>
      </c>
      <c r="AQ34" s="103" t="s">
        <v>823</v>
      </c>
      <c r="AR34" s="103" t="s">
        <v>823</v>
      </c>
      <c r="AS34" s="103"/>
      <c r="AT34" s="104"/>
      <c r="AU34" s="78">
        <v>6</v>
      </c>
      <c r="AV34" s="64">
        <v>9.0863909226931234</v>
      </c>
      <c r="AW34" s="103" t="s">
        <v>823</v>
      </c>
      <c r="AX34" s="103" t="s">
        <v>823</v>
      </c>
      <c r="AY34" s="103" t="s">
        <v>823</v>
      </c>
      <c r="AZ34" s="104" t="s">
        <v>823</v>
      </c>
      <c r="BA34" s="78">
        <v>0.24242424242424243</v>
      </c>
      <c r="BB34" s="64"/>
      <c r="BC34" s="103" t="s">
        <v>823</v>
      </c>
      <c r="BD34" s="103" t="s">
        <v>823</v>
      </c>
      <c r="BE34" s="103" t="s">
        <v>823</v>
      </c>
      <c r="BF34" s="104" t="s">
        <v>823</v>
      </c>
      <c r="BG34" s="78">
        <v>33</v>
      </c>
      <c r="BH34" s="64">
        <v>9.0909090909090912E-2</v>
      </c>
      <c r="BI34" s="64"/>
      <c r="BJ34" s="103" t="s">
        <v>823</v>
      </c>
      <c r="BK34" s="103" t="s">
        <v>823</v>
      </c>
      <c r="BL34" s="103" t="s">
        <v>823</v>
      </c>
      <c r="BM34" s="104" t="s">
        <v>823</v>
      </c>
      <c r="BN34" s="78">
        <v>0.56860246867492803</v>
      </c>
      <c r="BO34" s="64">
        <v>1.1266216363863619</v>
      </c>
      <c r="BP34" s="103" t="s">
        <v>823</v>
      </c>
      <c r="BQ34" s="103" t="s">
        <v>823</v>
      </c>
      <c r="BR34" s="103" t="s">
        <v>823</v>
      </c>
      <c r="BS34" s="104" t="s">
        <v>823</v>
      </c>
      <c r="BT34" s="78">
        <v>2.6365475997673564</v>
      </c>
      <c r="BU34" s="64">
        <v>2.2323711356695886</v>
      </c>
      <c r="BV34" s="103" t="s">
        <v>823</v>
      </c>
      <c r="BW34" s="103" t="s">
        <v>823</v>
      </c>
      <c r="BX34" s="103" t="s">
        <v>823</v>
      </c>
      <c r="BY34" s="104" t="s">
        <v>823</v>
      </c>
      <c r="BZ34" s="111">
        <v>13</v>
      </c>
      <c r="CA34" s="64">
        <v>2.5714285714285716</v>
      </c>
      <c r="CB34" s="64">
        <v>1.9023794624226837</v>
      </c>
      <c r="CC34" s="64">
        <v>7</v>
      </c>
      <c r="CD34" s="64">
        <v>2.5</v>
      </c>
      <c r="CE34" s="64">
        <v>2.1213203435596424</v>
      </c>
      <c r="CF34" s="64">
        <v>7.4419079376041308E-2</v>
      </c>
      <c r="CG34" s="64">
        <v>7.4419079376041308E-2</v>
      </c>
      <c r="CH34" s="106">
        <v>0.52925112998736834</v>
      </c>
      <c r="CI34" s="64"/>
      <c r="CJ34" s="103"/>
      <c r="CK34" s="103"/>
      <c r="CL34" s="103"/>
      <c r="CM34" s="104"/>
      <c r="CN34" s="78">
        <v>0.5073055862789162</v>
      </c>
      <c r="CO34" s="64">
        <v>0.26744813302558113</v>
      </c>
      <c r="CP34" s="103" t="s">
        <v>823</v>
      </c>
      <c r="CQ34" s="103" t="s">
        <v>823</v>
      </c>
      <c r="CR34" s="103" t="s">
        <v>823</v>
      </c>
      <c r="CS34" s="104" t="s">
        <v>823</v>
      </c>
      <c r="CT34" s="82"/>
      <c r="CU34" s="81"/>
      <c r="CV34" s="78">
        <v>0.18181818181818182</v>
      </c>
      <c r="CW34" s="64"/>
      <c r="CX34" s="103" t="s">
        <v>823</v>
      </c>
      <c r="CY34" s="103" t="s">
        <v>823</v>
      </c>
      <c r="CZ34" s="103" t="s">
        <v>823</v>
      </c>
      <c r="DA34" s="104" t="s">
        <v>823</v>
      </c>
      <c r="DB34" s="82"/>
      <c r="DC34" s="78">
        <v>31</v>
      </c>
      <c r="DD34" s="64">
        <v>9.6774193548387094E-2</v>
      </c>
      <c r="DE34" s="113">
        <v>0.2</v>
      </c>
      <c r="DF34" s="64">
        <v>1.4368424162141993</v>
      </c>
      <c r="DG34" s="64">
        <v>1.4368424162141993</v>
      </c>
      <c r="DH34" s="106">
        <v>0.92461861248667732</v>
      </c>
      <c r="DI34" s="107">
        <v>0.92461861248667732</v>
      </c>
      <c r="DJ34">
        <v>33</v>
      </c>
      <c r="DK34">
        <v>0.69293802634690804</v>
      </c>
      <c r="DL34">
        <v>0.7326643050205417</v>
      </c>
      <c r="DM34" s="103" t="s">
        <v>823</v>
      </c>
      <c r="DN34" s="103" t="s">
        <v>823</v>
      </c>
      <c r="DO34" s="103" t="s">
        <v>823</v>
      </c>
      <c r="DP34" s="104" t="s">
        <v>823</v>
      </c>
      <c r="DQ34">
        <v>31</v>
      </c>
      <c r="DR34">
        <v>0.57019661698263591</v>
      </c>
      <c r="DS34">
        <v>0.34099120118905168</v>
      </c>
      <c r="DT34" s="103" t="s">
        <v>823</v>
      </c>
      <c r="DU34" s="103" t="s">
        <v>823</v>
      </c>
      <c r="DV34" s="103" t="s">
        <v>823</v>
      </c>
      <c r="DW34" s="104" t="s">
        <v>823</v>
      </c>
      <c r="DX34">
        <v>31</v>
      </c>
      <c r="DY34" s="64">
        <v>0.93939393939393945</v>
      </c>
      <c r="DZ34" s="64"/>
      <c r="EA34" s="103" t="s">
        <v>823</v>
      </c>
      <c r="EB34" s="103" t="s">
        <v>823</v>
      </c>
      <c r="EC34" s="103" t="s">
        <v>823</v>
      </c>
      <c r="ED34" s="104" t="s">
        <v>823</v>
      </c>
    </row>
    <row r="35" spans="1:134" x14ac:dyDescent="0.25">
      <c r="A35" s="64">
        <v>8</v>
      </c>
      <c r="B35" s="64">
        <v>14</v>
      </c>
      <c r="C35" s="64">
        <v>5</v>
      </c>
      <c r="D35" s="64">
        <v>120</v>
      </c>
      <c r="E35" s="64">
        <v>2.12</v>
      </c>
      <c r="F35" s="81">
        <v>33</v>
      </c>
      <c r="G35" s="78">
        <v>1</v>
      </c>
      <c r="H35" s="64">
        <v>3.5178118198675721</v>
      </c>
      <c r="I35" s="64">
        <v>-0.23376392044655675</v>
      </c>
      <c r="J35" s="64">
        <v>0.23376392044655675</v>
      </c>
      <c r="K35" s="106">
        <v>0.40795719865975616</v>
      </c>
      <c r="L35" s="107">
        <v>0.81591439731951232</v>
      </c>
      <c r="M35" s="78">
        <v>0.3823232323232324</v>
      </c>
      <c r="N35" s="64">
        <v>0.12670362631968748</v>
      </c>
      <c r="O35" s="64">
        <v>1.5423783394286272</v>
      </c>
      <c r="P35" s="64">
        <v>1.5423783394286272</v>
      </c>
      <c r="Q35" s="106">
        <v>0.93604394510143651</v>
      </c>
      <c r="R35" s="107">
        <v>0.12791210979712689</v>
      </c>
      <c r="S35" s="78">
        <v>12</v>
      </c>
      <c r="T35" s="64">
        <v>0.39250000000000007</v>
      </c>
      <c r="U35" s="64">
        <v>0.12712933841906324</v>
      </c>
      <c r="V35" s="64">
        <v>5.4323055902355248E-2</v>
      </c>
      <c r="W35" s="64">
        <v>5.4323055902355248E-2</v>
      </c>
      <c r="X35" s="106">
        <v>0.52145347335864201</v>
      </c>
      <c r="Y35" s="107">
        <v>0.95709305328271588</v>
      </c>
      <c r="Z35" s="78">
        <v>21</v>
      </c>
      <c r="AA35" s="64">
        <v>0.37650793650793657</v>
      </c>
      <c r="AB35" s="64">
        <v>0.12922622794703106</v>
      </c>
      <c r="AC35" s="64">
        <v>2.6607061578093987</v>
      </c>
      <c r="AD35" s="64">
        <v>2.6607061578093987</v>
      </c>
      <c r="AE35" s="106">
        <v>0.99421340917913226</v>
      </c>
      <c r="AF35" s="107">
        <v>1.1573181641735581E-2</v>
      </c>
      <c r="AG35" s="83">
        <v>30</v>
      </c>
      <c r="AH35" s="78">
        <v>22.733333333333334</v>
      </c>
      <c r="AI35" s="64">
        <v>44.870644219173833</v>
      </c>
      <c r="AJ35" s="64">
        <v>1.483867784673756</v>
      </c>
      <c r="AK35" s="64">
        <v>1.483867784673756</v>
      </c>
      <c r="AL35" s="106">
        <v>0.92841654043166122</v>
      </c>
      <c r="AM35" s="107">
        <v>0.14316691913667762</v>
      </c>
      <c r="AN35" s="78">
        <v>24</v>
      </c>
      <c r="AO35" s="64">
        <v>0.72727272727272729</v>
      </c>
      <c r="AP35" s="64">
        <v>1</v>
      </c>
      <c r="AQ35" s="64"/>
      <c r="AR35" s="64"/>
      <c r="AS35" s="106"/>
      <c r="AT35" s="107"/>
      <c r="AU35" s="78">
        <v>3.2121212121212119</v>
      </c>
      <c r="AV35" s="64">
        <v>6.7766030195702394</v>
      </c>
      <c r="AW35" s="64">
        <v>1.4128787687180879</v>
      </c>
      <c r="AX35" s="64">
        <v>1.4128787687180879</v>
      </c>
      <c r="AY35" s="106">
        <v>0.91873185755782172</v>
      </c>
      <c r="AZ35" s="107">
        <v>0.16253628488435659</v>
      </c>
      <c r="BA35" s="78">
        <v>0.30303030303030304</v>
      </c>
      <c r="BB35" s="64">
        <v>0.27272727272727271</v>
      </c>
      <c r="BC35" s="64">
        <v>-0.55277079839256671</v>
      </c>
      <c r="BD35" s="64">
        <v>0.55277079839256671</v>
      </c>
      <c r="BE35" s="106">
        <v>0.29021018339796023</v>
      </c>
      <c r="BF35" s="107">
        <v>0.70978981660203977</v>
      </c>
      <c r="BG35" s="78">
        <v>33</v>
      </c>
      <c r="BH35" s="64">
        <v>0.15151515151515152</v>
      </c>
      <c r="BI35" s="64">
        <v>0.12121212121212122</v>
      </c>
      <c r="BJ35" s="64">
        <v>-0.75429802945611579</v>
      </c>
      <c r="BK35" s="64">
        <v>0.75429802945611579</v>
      </c>
      <c r="BL35" s="106">
        <v>0.22533514265709007</v>
      </c>
      <c r="BM35" s="107">
        <v>0.77466485734290991</v>
      </c>
      <c r="BN35" s="78">
        <v>0.76609181845031593</v>
      </c>
      <c r="BO35" s="64">
        <v>0.88050662878663399</v>
      </c>
      <c r="BP35" s="64">
        <v>-0.79341397410830317</v>
      </c>
      <c r="BQ35" s="64">
        <v>0.79341397410830317</v>
      </c>
      <c r="BR35" s="106">
        <v>0.21523422587109287</v>
      </c>
      <c r="BS35" s="107">
        <v>0.43046845174218573</v>
      </c>
      <c r="BT35" s="78">
        <v>1.4259220031139466</v>
      </c>
      <c r="BU35" s="64">
        <v>2.0022162733392146</v>
      </c>
      <c r="BV35" s="64">
        <v>2.3191572634815585</v>
      </c>
      <c r="BW35" s="64">
        <v>2.3191572634815585</v>
      </c>
      <c r="BX35" s="106">
        <v>0.98820472418411975</v>
      </c>
      <c r="BY35" s="107">
        <v>2.3590551631760482E-2</v>
      </c>
      <c r="BZ35" s="78">
        <v>10</v>
      </c>
      <c r="CA35" s="64">
        <v>1</v>
      </c>
      <c r="CB35" s="64">
        <v>0</v>
      </c>
      <c r="CC35" s="64">
        <v>8</v>
      </c>
      <c r="CD35" s="64">
        <v>2.3333333333333335</v>
      </c>
      <c r="CE35" s="64">
        <v>1.5275252316519468</v>
      </c>
      <c r="CF35" s="64">
        <v>-2.4688535993934706</v>
      </c>
      <c r="CG35" s="64">
        <v>2.4688535993934706</v>
      </c>
      <c r="CH35" s="106">
        <v>1.2601317901502315E-2</v>
      </c>
      <c r="CI35" s="64"/>
      <c r="CJ35" s="64"/>
      <c r="CK35" s="64"/>
      <c r="CL35" s="106"/>
      <c r="CM35" s="107"/>
      <c r="CN35" s="78">
        <v>0.49085642834548066</v>
      </c>
      <c r="CO35" s="64">
        <v>0.32956603733999512</v>
      </c>
      <c r="CP35" s="64">
        <v>0.22263468046132392</v>
      </c>
      <c r="CQ35" s="64">
        <v>0.22263468046132392</v>
      </c>
      <c r="CR35" s="106">
        <v>0.58773558102133527</v>
      </c>
      <c r="CS35" s="107">
        <v>0.82452883795732945</v>
      </c>
      <c r="CT35" s="82"/>
      <c r="CU35" s="81"/>
      <c r="CV35" s="78">
        <v>9.0909090909090912E-2</v>
      </c>
      <c r="CW35" s="64">
        <v>0.13636363636363635</v>
      </c>
      <c r="CX35" s="64">
        <v>1.0760551736979407</v>
      </c>
      <c r="CY35" s="64">
        <v>1.0760551736979407</v>
      </c>
      <c r="CZ35" s="106">
        <v>0.859048709135807</v>
      </c>
      <c r="DA35" s="107">
        <v>0.859048709135807</v>
      </c>
      <c r="DB35" s="82"/>
      <c r="DC35" s="78">
        <v>30</v>
      </c>
      <c r="DD35" s="64">
        <v>0.16666666666666666</v>
      </c>
      <c r="DE35" s="113">
        <v>0.2</v>
      </c>
      <c r="DF35" s="64">
        <v>0.45643546458763862</v>
      </c>
      <c r="DG35" s="64">
        <v>0.45643546458763862</v>
      </c>
      <c r="DH35" s="106">
        <v>0.675961565930427</v>
      </c>
      <c r="DI35" s="107">
        <v>0.675961565930427</v>
      </c>
      <c r="DJ35">
        <v>33</v>
      </c>
      <c r="DK35">
        <v>0.44934257090819357</v>
      </c>
      <c r="DL35">
        <v>0.58333028250343144</v>
      </c>
      <c r="DM35" s="64">
        <v>1.4941999786461502</v>
      </c>
      <c r="DN35" s="64">
        <v>1.4941999786461502</v>
      </c>
      <c r="DO35" s="106">
        <v>0.92998115547214388</v>
      </c>
      <c r="DP35" s="107">
        <v>0.14003768905571226</v>
      </c>
      <c r="DQ35">
        <v>30</v>
      </c>
      <c r="DR35">
        <v>0.5699093001049137</v>
      </c>
      <c r="DS35">
        <v>0.30693041004623689</v>
      </c>
      <c r="DT35" s="64">
        <v>3.4611428192017043E-3</v>
      </c>
      <c r="DU35" s="64">
        <v>3.4611428192017043E-3</v>
      </c>
      <c r="DV35" s="106">
        <v>0.50137495524313924</v>
      </c>
      <c r="DW35" s="107">
        <v>0.99725008951372152</v>
      </c>
      <c r="DX35">
        <v>30</v>
      </c>
      <c r="DY35" s="64">
        <v>0.90909090909090906</v>
      </c>
      <c r="DZ35" s="64">
        <v>0.92449080973671149</v>
      </c>
      <c r="EA35" s="64">
        <v>0.44782817253654955</v>
      </c>
      <c r="EB35" s="64">
        <v>0.44782817253654955</v>
      </c>
      <c r="EC35" s="106">
        <v>0.67286139522215616</v>
      </c>
      <c r="ED35" s="107">
        <v>0.67286139522215616</v>
      </c>
    </row>
    <row r="36" spans="1:134" x14ac:dyDescent="0.25">
      <c r="A36" s="64">
        <v>12</v>
      </c>
      <c r="B36" s="64">
        <v>15</v>
      </c>
      <c r="C36" s="64">
        <v>5</v>
      </c>
      <c r="D36" s="64">
        <v>26</v>
      </c>
      <c r="E36" s="64">
        <v>1.24</v>
      </c>
      <c r="F36" s="81">
        <v>33</v>
      </c>
      <c r="G36" s="78">
        <v>0.78787878787878785</v>
      </c>
      <c r="H36" s="64">
        <v>3.1598810871373759</v>
      </c>
      <c r="I36" s="64">
        <v>0</v>
      </c>
      <c r="J36" s="64">
        <v>0</v>
      </c>
      <c r="K36" s="106">
        <v>0.5</v>
      </c>
      <c r="L36" s="107">
        <v>1</v>
      </c>
      <c r="M36" s="78">
        <v>0.47004329004328987</v>
      </c>
      <c r="N36" s="64">
        <v>0.18668596397294143</v>
      </c>
      <c r="O36" s="64">
        <v>-1.0209235900555613</v>
      </c>
      <c r="P36" s="64">
        <v>1.0209235900555613</v>
      </c>
      <c r="Q36" s="106">
        <v>0.15556718879315587</v>
      </c>
      <c r="R36" s="107">
        <v>0.31113437758631174</v>
      </c>
      <c r="S36" s="78">
        <v>12</v>
      </c>
      <c r="T36" s="64">
        <v>0.35055555555555551</v>
      </c>
      <c r="U36" s="64">
        <v>0.26321872938372981</v>
      </c>
      <c r="V36" s="64">
        <v>0.52163091764713143</v>
      </c>
      <c r="W36" s="64">
        <v>0.52163091764713143</v>
      </c>
      <c r="X36" s="106">
        <v>0.69682857250302588</v>
      </c>
      <c r="Y36" s="107">
        <v>0.60634285499394824</v>
      </c>
      <c r="Z36" s="78">
        <v>21</v>
      </c>
      <c r="AA36" s="64">
        <v>0.53832199546485249</v>
      </c>
      <c r="AB36" s="64">
        <v>6.4768140289379952E-2</v>
      </c>
      <c r="AC36" s="64">
        <v>-3.5464008361205055</v>
      </c>
      <c r="AD36" s="64">
        <v>3.5464008361205055</v>
      </c>
      <c r="AE36" s="106">
        <v>5.5283952599130212E-4</v>
      </c>
      <c r="AF36" s="107">
        <v>1.1056790519826042E-3</v>
      </c>
      <c r="AG36" s="83">
        <v>29</v>
      </c>
      <c r="AH36" s="78">
        <v>16.172413793103448</v>
      </c>
      <c r="AI36" s="64">
        <v>24.730069847855322</v>
      </c>
      <c r="AJ36" s="64">
        <v>2.316084258239878</v>
      </c>
      <c r="AK36" s="64">
        <v>2.316084258239878</v>
      </c>
      <c r="AL36" s="106">
        <v>0.9879455523550662</v>
      </c>
      <c r="AM36" s="107">
        <v>2.410889528986751E-2</v>
      </c>
      <c r="AN36" s="78">
        <v>24</v>
      </c>
      <c r="AO36" s="64">
        <v>0.72727272727272729</v>
      </c>
      <c r="AP36" s="64">
        <v>1</v>
      </c>
      <c r="AQ36" s="64"/>
      <c r="AR36" s="64"/>
      <c r="AS36" s="106"/>
      <c r="AT36" s="107"/>
      <c r="AU36" s="78">
        <v>2.7575757575757578</v>
      </c>
      <c r="AV36" s="64">
        <v>5.1842930028494667</v>
      </c>
      <c r="AW36" s="64">
        <v>1.7804917598308112</v>
      </c>
      <c r="AX36" s="64">
        <v>1.7804917598308112</v>
      </c>
      <c r="AY36" s="106">
        <v>0.96012909206018326</v>
      </c>
      <c r="AZ36" s="107">
        <v>7.9741815879633554E-2</v>
      </c>
      <c r="BA36" s="78">
        <v>0.30303030303030304</v>
      </c>
      <c r="BB36" s="64">
        <v>0.27272727272727271</v>
      </c>
      <c r="BC36" s="64">
        <v>-0.55277079839256671</v>
      </c>
      <c r="BD36" s="64">
        <v>0.55277079839256671</v>
      </c>
      <c r="BE36" s="106">
        <v>0.29021018339796023</v>
      </c>
      <c r="BF36" s="107">
        <v>0.70978981660203977</v>
      </c>
      <c r="BG36" s="78">
        <v>33</v>
      </c>
      <c r="BH36" s="64">
        <v>0</v>
      </c>
      <c r="BI36" s="64">
        <v>4.5454545454545456E-2</v>
      </c>
      <c r="BJ36" s="64">
        <v>1.7728105208558367</v>
      </c>
      <c r="BK36" s="64">
        <v>1.7728105208558367</v>
      </c>
      <c r="BL36" s="106">
        <v>0.96186994525835323</v>
      </c>
      <c r="BM36" s="107">
        <v>0.96186994525835323</v>
      </c>
      <c r="BN36" s="78">
        <v>0.57295412715944904</v>
      </c>
      <c r="BO36" s="64">
        <v>0.79030644449081999</v>
      </c>
      <c r="BP36" s="64">
        <v>-1.8165099107244065E-2</v>
      </c>
      <c r="BQ36" s="64">
        <v>1.8165099107244065E-2</v>
      </c>
      <c r="BR36" s="106">
        <v>0.49278182865726272</v>
      </c>
      <c r="BS36" s="107">
        <v>0.98556365731452544</v>
      </c>
      <c r="BT36" s="78">
        <v>1.5120826905673255</v>
      </c>
      <c r="BU36" s="64">
        <v>2.1446174080512166</v>
      </c>
      <c r="BV36" s="64">
        <v>2.086676852812936</v>
      </c>
      <c r="BW36" s="64">
        <v>2.086676852812936</v>
      </c>
      <c r="BX36" s="106">
        <v>0.97954687279468855</v>
      </c>
      <c r="BY36" s="107">
        <v>4.090625441062299E-2</v>
      </c>
      <c r="BZ36" s="78">
        <v>9</v>
      </c>
      <c r="CA36" s="64">
        <v>1</v>
      </c>
      <c r="CB36" s="64">
        <v>0</v>
      </c>
      <c r="CC36" s="64">
        <v>10</v>
      </c>
      <c r="CD36" s="64">
        <v>2</v>
      </c>
      <c r="CE36" s="64">
        <v>1.4142135623730951</v>
      </c>
      <c r="CF36" s="64">
        <v>-2.2360679774997894</v>
      </c>
      <c r="CG36" s="64">
        <v>2.2360679774997894</v>
      </c>
      <c r="CH36" s="106">
        <v>1.9522702430378614E-2</v>
      </c>
      <c r="CI36" s="64"/>
      <c r="CJ36" s="64"/>
      <c r="CK36" s="64"/>
      <c r="CL36" s="106"/>
      <c r="CM36" s="107"/>
      <c r="CN36" s="78">
        <v>0.47898716114962092</v>
      </c>
      <c r="CO36" s="64">
        <v>0.2842781204425856</v>
      </c>
      <c r="CP36" s="64">
        <v>0.41678823536036891</v>
      </c>
      <c r="CQ36" s="64">
        <v>0.41678823536036891</v>
      </c>
      <c r="CR36" s="106">
        <v>0.66088602663997897</v>
      </c>
      <c r="CS36" s="107">
        <v>0.67822794672004194</v>
      </c>
      <c r="CT36" s="82"/>
      <c r="CU36" s="81"/>
      <c r="CV36" s="78">
        <v>6.0606060606060608E-2</v>
      </c>
      <c r="CW36" s="64">
        <v>0.12121212121212122</v>
      </c>
      <c r="CX36" s="64">
        <v>1.5085960589122316</v>
      </c>
      <c r="CY36" s="64">
        <v>1.5085960589122316</v>
      </c>
      <c r="CZ36" s="106">
        <v>0.93429897902767667</v>
      </c>
      <c r="DA36" s="107">
        <v>0.93429897902767667</v>
      </c>
      <c r="DB36" s="82"/>
      <c r="DC36" s="78">
        <v>29</v>
      </c>
      <c r="DD36" s="64">
        <v>0</v>
      </c>
      <c r="DE36" s="113">
        <v>0.2</v>
      </c>
      <c r="DF36" s="64">
        <v>2.6925824035672519</v>
      </c>
      <c r="DG36" s="64">
        <v>2.6925824035672519</v>
      </c>
      <c r="DH36" s="106">
        <v>0.9964549493880922</v>
      </c>
      <c r="DI36" s="107">
        <v>0.9964549493880922</v>
      </c>
      <c r="DJ36">
        <v>33</v>
      </c>
      <c r="DK36">
        <v>0.55803700788127819</v>
      </c>
      <c r="DL36">
        <v>0.76505480921214508</v>
      </c>
      <c r="DM36" s="64">
        <v>0.73156898658034497</v>
      </c>
      <c r="DN36" s="64">
        <v>0.73156898658034497</v>
      </c>
      <c r="DO36" s="106">
        <v>0.76644900554399875</v>
      </c>
      <c r="DP36" s="107">
        <v>0.46710198891200239</v>
      </c>
      <c r="DQ36">
        <v>29</v>
      </c>
      <c r="DR36">
        <v>0.59818040905184078</v>
      </c>
      <c r="DS36">
        <v>0.29810739076279258</v>
      </c>
      <c r="DT36" s="64">
        <v>-0.33897416545748132</v>
      </c>
      <c r="DU36" s="64">
        <v>0.33897416545748132</v>
      </c>
      <c r="DV36" s="106">
        <v>0.36792670761492985</v>
      </c>
      <c r="DW36" s="107">
        <v>0.7358534152298597</v>
      </c>
      <c r="DX36">
        <v>29</v>
      </c>
      <c r="DY36" s="64">
        <v>0.87878787878787878</v>
      </c>
      <c r="DZ36" s="64">
        <v>0.91010101010101019</v>
      </c>
      <c r="EA36" s="64">
        <v>0.82015903260795187</v>
      </c>
      <c r="EB36" s="64">
        <v>0.82015903260795187</v>
      </c>
      <c r="EC36" s="106">
        <v>0.79393727353390231</v>
      </c>
      <c r="ED36" s="107">
        <v>0.79393727353390231</v>
      </c>
    </row>
    <row r="37" spans="1:134" ht="15.75" thickBot="1" x14ac:dyDescent="0.3">
      <c r="A37" s="64">
        <v>16</v>
      </c>
      <c r="B37" s="64">
        <v>16</v>
      </c>
      <c r="C37" s="64">
        <v>5</v>
      </c>
      <c r="D37" s="64">
        <v>7</v>
      </c>
      <c r="E37" s="64">
        <v>0.6</v>
      </c>
      <c r="F37" s="81">
        <v>34</v>
      </c>
      <c r="G37" s="88">
        <v>0.44117647058823528</v>
      </c>
      <c r="H37" s="89">
        <v>1.7954686477029154</v>
      </c>
      <c r="I37" s="89">
        <v>0.47040193150057658</v>
      </c>
      <c r="J37" s="89">
        <v>0.47040193150057658</v>
      </c>
      <c r="K37" s="108">
        <v>0.68017874162266712</v>
      </c>
      <c r="L37" s="109">
        <v>0.63964251675466577</v>
      </c>
      <c r="M37" s="88">
        <v>0.35233031674208154</v>
      </c>
      <c r="N37" s="89">
        <v>0.20549013687441761</v>
      </c>
      <c r="O37" s="89">
        <v>1.8779639363875726</v>
      </c>
      <c r="P37" s="89">
        <v>1.8779639363875726</v>
      </c>
      <c r="Q37" s="108">
        <v>0.96756337421394134</v>
      </c>
      <c r="R37" s="109">
        <v>6.4873251572117291E-2</v>
      </c>
      <c r="S37" s="88">
        <v>7</v>
      </c>
      <c r="T37" s="89">
        <v>0.36241758241758243</v>
      </c>
      <c r="U37" s="89">
        <v>0.2690913296679241</v>
      </c>
      <c r="V37" s="89">
        <v>0.30191463215596964</v>
      </c>
      <c r="W37" s="89">
        <v>0.30191463215596964</v>
      </c>
      <c r="X37" s="108">
        <v>0.61715657752554332</v>
      </c>
      <c r="Y37" s="109">
        <v>0.76568684494891337</v>
      </c>
      <c r="Z37" s="88">
        <v>27</v>
      </c>
      <c r="AA37" s="89">
        <v>0.34971509971509973</v>
      </c>
      <c r="AB37" s="89">
        <v>0.19196420782160556</v>
      </c>
      <c r="AC37" s="89">
        <v>2.8080647085651957</v>
      </c>
      <c r="AD37" s="89">
        <v>2.8080647085651957</v>
      </c>
      <c r="AE37" s="108">
        <v>0.99623513870470615</v>
      </c>
      <c r="AF37" s="109">
        <v>7.5297225905877965E-3</v>
      </c>
      <c r="AG37" s="91">
        <v>28</v>
      </c>
      <c r="AH37" s="88">
        <v>8.6428571428571423</v>
      </c>
      <c r="AI37" s="89">
        <v>13.730782626434356</v>
      </c>
      <c r="AJ37" s="89">
        <v>3.1707123183728143</v>
      </c>
      <c r="AK37" s="89">
        <v>3.1707123183728143</v>
      </c>
      <c r="AL37" s="108">
        <v>0.9987761096915907</v>
      </c>
      <c r="AM37" s="109">
        <v>2.4477806168185967E-3</v>
      </c>
      <c r="AN37" s="88">
        <v>33</v>
      </c>
      <c r="AO37" s="89">
        <v>0.97058823529411764</v>
      </c>
      <c r="AP37" s="64">
        <v>1</v>
      </c>
      <c r="AQ37" s="89"/>
      <c r="AR37" s="89"/>
      <c r="AS37" s="108"/>
      <c r="AT37" s="109"/>
      <c r="AU37" s="88">
        <v>1.3235294117647058</v>
      </c>
      <c r="AV37" s="89">
        <v>2.3832825368856052</v>
      </c>
      <c r="AW37" s="89">
        <v>2.8625143880070478</v>
      </c>
      <c r="AX37" s="89">
        <v>2.8625143880070478</v>
      </c>
      <c r="AY37" s="108">
        <v>0.9971749551102761</v>
      </c>
      <c r="AZ37" s="109">
        <v>5.6500897794477603E-3</v>
      </c>
      <c r="BA37" s="88">
        <v>0.91176470588235292</v>
      </c>
      <c r="BB37" s="64">
        <v>0.58208955223880599</v>
      </c>
      <c r="BC37" s="64">
        <v>-5.5535359903554919</v>
      </c>
      <c r="BD37" s="64">
        <v>5.5535359903554919</v>
      </c>
      <c r="BE37" s="108">
        <v>1.3997399656710817E-8</v>
      </c>
      <c r="BF37" s="109">
        <v>0.99999998600260032</v>
      </c>
      <c r="BG37" s="88">
        <v>34</v>
      </c>
      <c r="BH37" s="64">
        <v>8.8235294117647065E-2</v>
      </c>
      <c r="BI37" s="64">
        <v>8.9552238805970144E-2</v>
      </c>
      <c r="BJ37" s="64">
        <v>3.8319663341159667E-2</v>
      </c>
      <c r="BK37" s="64">
        <v>3.8319663341159667E-2</v>
      </c>
      <c r="BL37" s="108">
        <v>0.51528359338994156</v>
      </c>
      <c r="BM37" s="109">
        <v>0.51528359338994156</v>
      </c>
      <c r="BN37" s="88">
        <v>0.87801190812897822</v>
      </c>
      <c r="BO37" s="89">
        <v>1.116484509920155</v>
      </c>
      <c r="BP37" s="89">
        <v>-1.1288572600082207</v>
      </c>
      <c r="BQ37" s="89">
        <v>1.1288572600082207</v>
      </c>
      <c r="BR37" s="108">
        <v>0.13155359242698508</v>
      </c>
      <c r="BS37" s="109">
        <v>0.26310718485397017</v>
      </c>
      <c r="BT37" s="88">
        <v>1.6045654796972399</v>
      </c>
      <c r="BU37" s="89">
        <v>2.4246055575685443</v>
      </c>
      <c r="BV37" s="89">
        <v>1.813237612098878</v>
      </c>
      <c r="BW37" s="89">
        <v>1.813237612098878</v>
      </c>
      <c r="BX37" s="108">
        <v>0.96279383159069976</v>
      </c>
      <c r="BY37" s="109">
        <v>7.4412336818600558E-2</v>
      </c>
      <c r="BZ37" s="78">
        <v>11</v>
      </c>
      <c r="CA37" s="64">
        <v>1.6666666666666667</v>
      </c>
      <c r="CB37" s="64">
        <v>1.1547005383792515</v>
      </c>
      <c r="CC37" s="89">
        <v>7</v>
      </c>
      <c r="CD37" s="89">
        <v>1</v>
      </c>
      <c r="CE37" s="89">
        <v>0</v>
      </c>
      <c r="CF37" s="64">
        <v>1.9148542155126766</v>
      </c>
      <c r="CG37" s="64">
        <v>1.9148542155126766</v>
      </c>
      <c r="CH37" s="106">
        <v>0.96321784781162412</v>
      </c>
      <c r="CI37" s="89"/>
      <c r="CJ37" s="89"/>
      <c r="CK37" s="89"/>
      <c r="CL37" s="108"/>
      <c r="CM37" s="109"/>
      <c r="CN37" s="88">
        <v>0.44267863896114806</v>
      </c>
      <c r="CO37" s="89">
        <v>0.32659797062188367</v>
      </c>
      <c r="CP37" s="89">
        <v>0.88731997053100076</v>
      </c>
      <c r="CQ37" s="89">
        <v>0.88731997053100076</v>
      </c>
      <c r="CR37" s="108">
        <v>0.81091091775243795</v>
      </c>
      <c r="CS37" s="109">
        <v>0.37817816449512409</v>
      </c>
      <c r="CT37" s="82"/>
      <c r="CU37" s="81"/>
      <c r="CV37" s="88">
        <v>0</v>
      </c>
      <c r="CW37" s="64">
        <v>8.9552238805970144E-2</v>
      </c>
      <c r="CX37" s="64">
        <v>2.6057371071988604</v>
      </c>
      <c r="CY37" s="64">
        <v>2.6057371071988604</v>
      </c>
      <c r="CZ37" s="108">
        <v>0.99541616018533763</v>
      </c>
      <c r="DA37" s="109">
        <v>0.99541616018533763</v>
      </c>
      <c r="DB37" s="82"/>
      <c r="DC37" s="88">
        <v>28</v>
      </c>
      <c r="DD37" s="89">
        <v>0.10714285714285714</v>
      </c>
      <c r="DE37" s="114">
        <v>0.2</v>
      </c>
      <c r="DF37" s="89">
        <v>1.2283845372799886</v>
      </c>
      <c r="DG37" s="89">
        <v>1.2283845372799886</v>
      </c>
      <c r="DH37" s="108">
        <v>0.89034867516034066</v>
      </c>
      <c r="DI37" s="109">
        <v>0.89034867516034066</v>
      </c>
      <c r="DJ37">
        <v>34</v>
      </c>
      <c r="DK37">
        <v>0.69938451207435259</v>
      </c>
      <c r="DL37">
        <v>1.0135621485208794</v>
      </c>
      <c r="DM37" s="89">
        <v>-2.9900802875322447E-2</v>
      </c>
      <c r="DN37" s="89">
        <v>2.9900802875322447E-2</v>
      </c>
      <c r="DO37" s="108">
        <v>0.48811889284642573</v>
      </c>
      <c r="DP37" s="109">
        <v>0.97623778569285147</v>
      </c>
      <c r="DQ37">
        <v>28</v>
      </c>
      <c r="DR37">
        <v>0.6151208311878108</v>
      </c>
      <c r="DS37">
        <v>0.30031704839726775</v>
      </c>
      <c r="DT37" s="89">
        <v>-0.53802844602601252</v>
      </c>
      <c r="DU37" s="89">
        <v>0.53802844602601252</v>
      </c>
      <c r="DV37" s="108">
        <v>0.29632606327327182</v>
      </c>
      <c r="DW37" s="109">
        <v>0.59265212654654364</v>
      </c>
      <c r="DX37">
        <v>28</v>
      </c>
      <c r="DY37" s="64">
        <v>0.82352941176470584</v>
      </c>
      <c r="DZ37" s="64">
        <v>0.88440738390887952</v>
      </c>
      <c r="EA37" s="64">
        <v>1.3899306307348329</v>
      </c>
      <c r="EB37" s="64">
        <v>1.3899306307348329</v>
      </c>
      <c r="EC37" s="108">
        <v>0.91772502842348369</v>
      </c>
      <c r="ED37" s="109">
        <v>0.91772502842348369</v>
      </c>
    </row>
    <row r="38" spans="1:134" x14ac:dyDescent="0.25">
      <c r="BF38" s="64"/>
    </row>
    <row r="39" spans="1:134" ht="15.75" thickBot="1" x14ac:dyDescent="0.3">
      <c r="DJ39" s="119"/>
      <c r="DK39" s="93"/>
      <c r="DL39" s="94"/>
      <c r="DM39" s="89"/>
      <c r="DN39" s="89"/>
      <c r="DO39" s="89"/>
      <c r="DP39" s="90"/>
    </row>
    <row r="40" spans="1:134" x14ac:dyDescent="0.25">
      <c r="DM40" s="100"/>
      <c r="DN40" s="100"/>
      <c r="DO40" s="100"/>
      <c r="DP40" s="101"/>
    </row>
    <row r="41" spans="1:134" x14ac:dyDescent="0.25">
      <c r="DM41" s="103"/>
      <c r="DN41" s="103"/>
      <c r="DO41" s="103"/>
      <c r="DP41" s="104"/>
    </row>
    <row r="42" spans="1:134" x14ac:dyDescent="0.25">
      <c r="DM42" s="103"/>
      <c r="DN42" s="103"/>
      <c r="DO42" s="103"/>
      <c r="DP42" s="104"/>
    </row>
    <row r="43" spans="1:134" x14ac:dyDescent="0.25">
      <c r="DM43" s="103"/>
      <c r="DN43" s="103"/>
      <c r="DO43" s="103"/>
      <c r="DP43" s="104"/>
    </row>
    <row r="44" spans="1:134" x14ac:dyDescent="0.25">
      <c r="DM44" s="64"/>
      <c r="DN44" s="64"/>
      <c r="DO44" s="106"/>
      <c r="DP44" s="107"/>
    </row>
    <row r="45" spans="1:134" x14ac:dyDescent="0.25">
      <c r="DM45" s="64"/>
      <c r="DN45" s="64"/>
      <c r="DO45" s="106"/>
      <c r="DP45" s="107"/>
    </row>
    <row r="46" spans="1:134" x14ac:dyDescent="0.25">
      <c r="DM46" s="64"/>
      <c r="DN46" s="64"/>
      <c r="DO46" s="106"/>
      <c r="DP46" s="107"/>
    </row>
    <row r="47" spans="1:134" x14ac:dyDescent="0.25">
      <c r="DM47" s="64"/>
      <c r="DN47" s="64"/>
      <c r="DO47" s="106"/>
      <c r="DP47" s="107"/>
    </row>
    <row r="48" spans="1:134" x14ac:dyDescent="0.25">
      <c r="DM48" s="64"/>
      <c r="DN48" s="64"/>
      <c r="DO48" s="106"/>
      <c r="DP48" s="107"/>
    </row>
    <row r="49" spans="117:120" x14ac:dyDescent="0.25">
      <c r="DM49" s="64"/>
      <c r="DN49" s="64"/>
      <c r="DO49" s="106"/>
      <c r="DP49" s="107"/>
    </row>
    <row r="50" spans="117:120" x14ac:dyDescent="0.25">
      <c r="DM50" s="64"/>
      <c r="DN50" s="64"/>
      <c r="DO50" s="106"/>
      <c r="DP50" s="107"/>
    </row>
    <row r="51" spans="117:120" x14ac:dyDescent="0.25">
      <c r="DM51" s="64"/>
      <c r="DN51" s="64"/>
      <c r="DO51" s="106"/>
      <c r="DP51" s="107"/>
    </row>
    <row r="52" spans="117:120" x14ac:dyDescent="0.25">
      <c r="DM52" s="64"/>
      <c r="DN52" s="64"/>
      <c r="DO52" s="106"/>
      <c r="DP52" s="107"/>
    </row>
    <row r="53" spans="117:120" x14ac:dyDescent="0.25">
      <c r="DM53" s="64"/>
      <c r="DN53" s="64"/>
      <c r="DO53" s="106"/>
      <c r="DP53" s="107"/>
    </row>
    <row r="54" spans="117:120" x14ac:dyDescent="0.25">
      <c r="DM54" s="64"/>
      <c r="DN54" s="64"/>
      <c r="DO54" s="106"/>
      <c r="DP54" s="107"/>
    </row>
    <row r="55" spans="117:120" ht="15.75" thickBot="1" x14ac:dyDescent="0.3">
      <c r="DM55" s="89"/>
      <c r="DN55" s="89"/>
      <c r="DO55" s="108"/>
      <c r="DP55" s="109"/>
    </row>
  </sheetData>
  <autoFilter ref="A21:ED21">
    <sortState ref="A22:ED37">
      <sortCondition ref="B21"/>
    </sortState>
  </autoFilter>
  <conditionalFormatting sqref="K18:K19 K8:K11 K13:K15">
    <cfRule type="cellIs" dxfId="2156" priority="884" operator="greaterThan">
      <formula>0.95</formula>
    </cfRule>
    <cfRule type="cellIs" dxfId="2155" priority="885" operator="between">
      <formula>0.05</formula>
      <formula>0.95</formula>
    </cfRule>
  </conditionalFormatting>
  <conditionalFormatting sqref="K18:K19 K8:K11 K13:K15">
    <cfRule type="cellIs" dxfId="2154" priority="883" operator="lessThan">
      <formula>0.05</formula>
    </cfRule>
  </conditionalFormatting>
  <conditionalFormatting sqref="L18:L19 L8:L11 L13:L15">
    <cfRule type="cellIs" dxfId="2153" priority="881" operator="greaterThan">
      <formula>0.975</formula>
    </cfRule>
    <cfRule type="cellIs" dxfId="2152" priority="882" operator="between">
      <formula>0.025</formula>
      <formula>0.975</formula>
    </cfRule>
  </conditionalFormatting>
  <conditionalFormatting sqref="L18:L19 L8:L11 L13:L15">
    <cfRule type="cellIs" dxfId="2151" priority="880" operator="lessThan">
      <formula>0.025</formula>
    </cfRule>
  </conditionalFormatting>
  <conditionalFormatting sqref="K12">
    <cfRule type="cellIs" dxfId="2150" priority="878" operator="greaterThan">
      <formula>0.95</formula>
    </cfRule>
    <cfRule type="cellIs" dxfId="2149" priority="879" operator="between">
      <formula>0.05</formula>
      <formula>0.95</formula>
    </cfRule>
  </conditionalFormatting>
  <conditionalFormatting sqref="K12">
    <cfRule type="cellIs" dxfId="2148" priority="877" operator="lessThan">
      <formula>0.05</formula>
    </cfRule>
  </conditionalFormatting>
  <conditionalFormatting sqref="L12">
    <cfRule type="cellIs" dxfId="2147" priority="875" operator="greaterThan">
      <formula>0.975</formula>
    </cfRule>
    <cfRule type="cellIs" dxfId="2146" priority="876" operator="between">
      <formula>0.025</formula>
      <formula>0.975</formula>
    </cfRule>
  </conditionalFormatting>
  <conditionalFormatting sqref="L12">
    <cfRule type="cellIs" dxfId="2145" priority="874" operator="lessThan">
      <formula>0.025</formula>
    </cfRule>
  </conditionalFormatting>
  <conditionalFormatting sqref="K16:K17">
    <cfRule type="cellIs" dxfId="2144" priority="872" operator="greaterThan">
      <formula>0.95</formula>
    </cfRule>
    <cfRule type="cellIs" dxfId="2143" priority="873" operator="between">
      <formula>0.05</formula>
      <formula>0.95</formula>
    </cfRule>
  </conditionalFormatting>
  <conditionalFormatting sqref="K16:K17">
    <cfRule type="cellIs" dxfId="2142" priority="871" operator="lessThan">
      <formula>0.05</formula>
    </cfRule>
  </conditionalFormatting>
  <conditionalFormatting sqref="L16:L17">
    <cfRule type="cellIs" dxfId="2141" priority="869" operator="greaterThan">
      <formula>0.975</formula>
    </cfRule>
    <cfRule type="cellIs" dxfId="2140" priority="870" operator="between">
      <formula>0.025</formula>
      <formula>0.975</formula>
    </cfRule>
  </conditionalFormatting>
  <conditionalFormatting sqref="L16:L17">
    <cfRule type="cellIs" dxfId="2139" priority="868" operator="lessThan">
      <formula>0.025</formula>
    </cfRule>
  </conditionalFormatting>
  <conditionalFormatting sqref="X16:X17">
    <cfRule type="cellIs" dxfId="2138" priority="836" operator="greaterThan">
      <formula>0.95</formula>
    </cfRule>
    <cfRule type="cellIs" dxfId="2137" priority="837" operator="between">
      <formula>0.05</formula>
      <formula>0.95</formula>
    </cfRule>
  </conditionalFormatting>
  <conditionalFormatting sqref="X16:X17">
    <cfRule type="cellIs" dxfId="2136" priority="835" operator="lessThan">
      <formula>0.05</formula>
    </cfRule>
  </conditionalFormatting>
  <conditionalFormatting sqref="Y16:Y17">
    <cfRule type="cellIs" dxfId="2135" priority="833" operator="greaterThan">
      <formula>0.975</formula>
    </cfRule>
    <cfRule type="cellIs" dxfId="2134" priority="834" operator="between">
      <formula>0.025</formula>
      <formula>0.975</formula>
    </cfRule>
  </conditionalFormatting>
  <conditionalFormatting sqref="Y16:Y17">
    <cfRule type="cellIs" dxfId="2133" priority="832" operator="lessThan">
      <formula>0.025</formula>
    </cfRule>
  </conditionalFormatting>
  <conditionalFormatting sqref="AL18:AL19 AL8:AL11 AL13:AL15">
    <cfRule type="cellIs" dxfId="2132" priority="812" operator="greaterThan">
      <formula>0.95</formula>
    </cfRule>
    <cfRule type="cellIs" dxfId="2131" priority="813" operator="between">
      <formula>0.05</formula>
      <formula>0.95</formula>
    </cfRule>
  </conditionalFormatting>
  <conditionalFormatting sqref="AL18:AL19 AL8:AL11 AL13:AL15">
    <cfRule type="cellIs" dxfId="2130" priority="811" operator="lessThan">
      <formula>0.05</formula>
    </cfRule>
  </conditionalFormatting>
  <conditionalFormatting sqref="AM18:AM19 AM8:AM11 AM13:AM15">
    <cfRule type="cellIs" dxfId="2129" priority="809" operator="greaterThan">
      <formula>0.975</formula>
    </cfRule>
    <cfRule type="cellIs" dxfId="2128" priority="810" operator="between">
      <formula>0.025</formula>
      <formula>0.975</formula>
    </cfRule>
  </conditionalFormatting>
  <conditionalFormatting sqref="AM18:AM19 AM8:AM11 AM13:AM15">
    <cfRule type="cellIs" dxfId="2127" priority="808" operator="lessThan">
      <formula>0.025</formula>
    </cfRule>
  </conditionalFormatting>
  <conditionalFormatting sqref="AL12">
    <cfRule type="cellIs" dxfId="2126" priority="806" operator="greaterThan">
      <formula>0.95</formula>
    </cfRule>
    <cfRule type="cellIs" dxfId="2125" priority="807" operator="between">
      <formula>0.05</formula>
      <formula>0.95</formula>
    </cfRule>
  </conditionalFormatting>
  <conditionalFormatting sqref="AL12">
    <cfRule type="cellIs" dxfId="2124" priority="805" operator="lessThan">
      <formula>0.05</formula>
    </cfRule>
  </conditionalFormatting>
  <conditionalFormatting sqref="AM12">
    <cfRule type="cellIs" dxfId="2123" priority="803" operator="greaterThan">
      <formula>0.975</formula>
    </cfRule>
    <cfRule type="cellIs" dxfId="2122" priority="804" operator="between">
      <formula>0.025</formula>
      <formula>0.975</formula>
    </cfRule>
  </conditionalFormatting>
  <conditionalFormatting sqref="AM12">
    <cfRule type="cellIs" dxfId="2121" priority="802" operator="lessThan">
      <formula>0.025</formula>
    </cfRule>
  </conditionalFormatting>
  <conditionalFormatting sqref="AL16:AL17">
    <cfRule type="cellIs" dxfId="2120" priority="800" operator="greaterThan">
      <formula>0.95</formula>
    </cfRule>
    <cfRule type="cellIs" dxfId="2119" priority="801" operator="between">
      <formula>0.05</formula>
      <formula>0.95</formula>
    </cfRule>
  </conditionalFormatting>
  <conditionalFormatting sqref="AL16:AL17">
    <cfRule type="cellIs" dxfId="2118" priority="799" operator="lessThan">
      <formula>0.05</formula>
    </cfRule>
  </conditionalFormatting>
  <conditionalFormatting sqref="AM16:AM17">
    <cfRule type="cellIs" dxfId="2117" priority="797" operator="greaterThan">
      <formula>0.975</formula>
    </cfRule>
    <cfRule type="cellIs" dxfId="2116" priority="798" operator="between">
      <formula>0.025</formula>
      <formula>0.975</formula>
    </cfRule>
  </conditionalFormatting>
  <conditionalFormatting sqref="AM16:AM17">
    <cfRule type="cellIs" dxfId="2115" priority="796" operator="lessThan">
      <formula>0.025</formula>
    </cfRule>
  </conditionalFormatting>
  <conditionalFormatting sqref="Q18:Q19 Q8:Q11 Q13:Q15">
    <cfRule type="cellIs" dxfId="2114" priority="866" operator="greaterThan">
      <formula>0.95</formula>
    </cfRule>
    <cfRule type="cellIs" dxfId="2113" priority="867" operator="between">
      <formula>0.05</formula>
      <formula>0.95</formula>
    </cfRule>
  </conditionalFormatting>
  <conditionalFormatting sqref="Q18:Q19 Q8:Q11 Q13:Q15">
    <cfRule type="cellIs" dxfId="2112" priority="865" operator="lessThan">
      <formula>0.05</formula>
    </cfRule>
  </conditionalFormatting>
  <conditionalFormatting sqref="R18:R19 R8:R11 R13:R15">
    <cfRule type="cellIs" dxfId="2111" priority="863" operator="greaterThan">
      <formula>0.975</formula>
    </cfRule>
    <cfRule type="cellIs" dxfId="2110" priority="864" operator="between">
      <formula>0.025</formula>
      <formula>0.975</formula>
    </cfRule>
  </conditionalFormatting>
  <conditionalFormatting sqref="R18:R19 R8:R11 R13:R15">
    <cfRule type="cellIs" dxfId="2109" priority="862" operator="lessThan">
      <formula>0.025</formula>
    </cfRule>
  </conditionalFormatting>
  <conditionalFormatting sqref="Q12">
    <cfRule type="cellIs" dxfId="2108" priority="860" operator="greaterThan">
      <formula>0.95</formula>
    </cfRule>
    <cfRule type="cellIs" dxfId="2107" priority="861" operator="between">
      <formula>0.05</formula>
      <formula>0.95</formula>
    </cfRule>
  </conditionalFormatting>
  <conditionalFormatting sqref="Q12">
    <cfRule type="cellIs" dxfId="2106" priority="859" operator="lessThan">
      <formula>0.05</formula>
    </cfRule>
  </conditionalFormatting>
  <conditionalFormatting sqref="R12">
    <cfRule type="cellIs" dxfId="2105" priority="857" operator="greaterThan">
      <formula>0.975</formula>
    </cfRule>
    <cfRule type="cellIs" dxfId="2104" priority="858" operator="between">
      <formula>0.025</formula>
      <formula>0.975</formula>
    </cfRule>
  </conditionalFormatting>
  <conditionalFormatting sqref="R12">
    <cfRule type="cellIs" dxfId="2103" priority="856" operator="lessThan">
      <formula>0.025</formula>
    </cfRule>
  </conditionalFormatting>
  <conditionalFormatting sqref="Q16:Q17">
    <cfRule type="cellIs" dxfId="2102" priority="854" operator="greaterThan">
      <formula>0.95</formula>
    </cfRule>
    <cfRule type="cellIs" dxfId="2101" priority="855" operator="between">
      <formula>0.05</formula>
      <formula>0.95</formula>
    </cfRule>
  </conditionalFormatting>
  <conditionalFormatting sqref="Q16:Q17">
    <cfRule type="cellIs" dxfId="2100" priority="853" operator="lessThan">
      <formula>0.05</formula>
    </cfRule>
  </conditionalFormatting>
  <conditionalFormatting sqref="R16:R17">
    <cfRule type="cellIs" dxfId="2099" priority="851" operator="greaterThan">
      <formula>0.975</formula>
    </cfRule>
    <cfRule type="cellIs" dxfId="2098" priority="852" operator="between">
      <formula>0.025</formula>
      <formula>0.975</formula>
    </cfRule>
  </conditionalFormatting>
  <conditionalFormatting sqref="R16:R17">
    <cfRule type="cellIs" dxfId="2097" priority="850" operator="lessThan">
      <formula>0.025</formula>
    </cfRule>
  </conditionalFormatting>
  <conditionalFormatting sqref="X18:X19 X8:X11 X13:X15">
    <cfRule type="cellIs" dxfId="2096" priority="848" operator="greaterThan">
      <formula>0.95</formula>
    </cfRule>
    <cfRule type="cellIs" dxfId="2095" priority="849" operator="between">
      <formula>0.05</formula>
      <formula>0.95</formula>
    </cfRule>
  </conditionalFormatting>
  <conditionalFormatting sqref="X18:X19 X8:X11 X13:X15">
    <cfRule type="cellIs" dxfId="2094" priority="847" operator="lessThan">
      <formula>0.05</formula>
    </cfRule>
  </conditionalFormatting>
  <conditionalFormatting sqref="Y18:Y19 Y8:Y11 Y13:Y15">
    <cfRule type="cellIs" dxfId="2093" priority="845" operator="greaterThan">
      <formula>0.975</formula>
    </cfRule>
    <cfRule type="cellIs" dxfId="2092" priority="846" operator="between">
      <formula>0.025</formula>
      <formula>0.975</formula>
    </cfRule>
  </conditionalFormatting>
  <conditionalFormatting sqref="Y18:Y19 Y8:Y11 Y13:Y15">
    <cfRule type="cellIs" dxfId="2091" priority="844" operator="lessThan">
      <formula>0.025</formula>
    </cfRule>
  </conditionalFormatting>
  <conditionalFormatting sqref="X12">
    <cfRule type="cellIs" dxfId="2090" priority="842" operator="greaterThan">
      <formula>0.95</formula>
    </cfRule>
    <cfRule type="cellIs" dxfId="2089" priority="843" operator="between">
      <formula>0.05</formula>
      <formula>0.95</formula>
    </cfRule>
  </conditionalFormatting>
  <conditionalFormatting sqref="X12">
    <cfRule type="cellIs" dxfId="2088" priority="841" operator="lessThan">
      <formula>0.05</formula>
    </cfRule>
  </conditionalFormatting>
  <conditionalFormatting sqref="Y12">
    <cfRule type="cellIs" dxfId="2087" priority="839" operator="greaterThan">
      <formula>0.975</formula>
    </cfRule>
    <cfRule type="cellIs" dxfId="2086" priority="840" operator="between">
      <formula>0.025</formula>
      <formula>0.975</formula>
    </cfRule>
  </conditionalFormatting>
  <conditionalFormatting sqref="Y12">
    <cfRule type="cellIs" dxfId="2085" priority="838" operator="lessThan">
      <formula>0.025</formula>
    </cfRule>
  </conditionalFormatting>
  <conditionalFormatting sqref="AE18:AE19 AE8:AE11 AE13:AE15">
    <cfRule type="cellIs" dxfId="2084" priority="830" operator="greaterThan">
      <formula>0.95</formula>
    </cfRule>
    <cfRule type="cellIs" dxfId="2083" priority="831" operator="between">
      <formula>0.05</formula>
      <formula>0.95</formula>
    </cfRule>
  </conditionalFormatting>
  <conditionalFormatting sqref="AE18:AE19 AE8:AE11 AE13:AE15">
    <cfRule type="cellIs" dxfId="2082" priority="829" operator="lessThan">
      <formula>0.05</formula>
    </cfRule>
  </conditionalFormatting>
  <conditionalFormatting sqref="AF18:AF19 AF8:AF11 AF13:AF15">
    <cfRule type="cellIs" dxfId="2081" priority="827" operator="greaterThan">
      <formula>0.975</formula>
    </cfRule>
    <cfRule type="cellIs" dxfId="2080" priority="828" operator="between">
      <formula>0.025</formula>
      <formula>0.975</formula>
    </cfRule>
  </conditionalFormatting>
  <conditionalFormatting sqref="AF18:AF19 AF8:AF11 AF13:AF15">
    <cfRule type="cellIs" dxfId="2079" priority="826" operator="lessThan">
      <formula>0.025</formula>
    </cfRule>
  </conditionalFormatting>
  <conditionalFormatting sqref="AE12">
    <cfRule type="cellIs" dxfId="2078" priority="824" operator="greaterThan">
      <formula>0.95</formula>
    </cfRule>
    <cfRule type="cellIs" dxfId="2077" priority="825" operator="between">
      <formula>0.05</formula>
      <formula>0.95</formula>
    </cfRule>
  </conditionalFormatting>
  <conditionalFormatting sqref="AE12">
    <cfRule type="cellIs" dxfId="2076" priority="823" operator="lessThan">
      <formula>0.05</formula>
    </cfRule>
  </conditionalFormatting>
  <conditionalFormatting sqref="AF12">
    <cfRule type="cellIs" dxfId="2075" priority="821" operator="greaterThan">
      <formula>0.975</formula>
    </cfRule>
    <cfRule type="cellIs" dxfId="2074" priority="822" operator="between">
      <formula>0.025</formula>
      <formula>0.975</formula>
    </cfRule>
  </conditionalFormatting>
  <conditionalFormatting sqref="AF12">
    <cfRule type="cellIs" dxfId="2073" priority="820" operator="lessThan">
      <formula>0.025</formula>
    </cfRule>
  </conditionalFormatting>
  <conditionalFormatting sqref="AE16:AE17">
    <cfRule type="cellIs" dxfId="2072" priority="818" operator="greaterThan">
      <formula>0.95</formula>
    </cfRule>
    <cfRule type="cellIs" dxfId="2071" priority="819" operator="between">
      <formula>0.05</formula>
      <formula>0.95</formula>
    </cfRule>
  </conditionalFormatting>
  <conditionalFormatting sqref="AE16:AE17">
    <cfRule type="cellIs" dxfId="2070" priority="817" operator="lessThan">
      <formula>0.05</formula>
    </cfRule>
  </conditionalFormatting>
  <conditionalFormatting sqref="AF16:AF17">
    <cfRule type="cellIs" dxfId="2069" priority="815" operator="greaterThan">
      <formula>0.975</formula>
    </cfRule>
    <cfRule type="cellIs" dxfId="2068" priority="816" operator="between">
      <formula>0.025</formula>
      <formula>0.975</formula>
    </cfRule>
  </conditionalFormatting>
  <conditionalFormatting sqref="AF16:AF17">
    <cfRule type="cellIs" dxfId="2067" priority="814" operator="lessThan">
      <formula>0.025</formula>
    </cfRule>
  </conditionalFormatting>
  <conditionalFormatting sqref="AS18:AS19 AS8:AS11 AS13:AS15">
    <cfRule type="cellIs" dxfId="2066" priority="794" operator="greaterThan">
      <formula>0.95</formula>
    </cfRule>
    <cfRule type="cellIs" dxfId="2065" priority="795" operator="between">
      <formula>0.05</formula>
      <formula>0.95</formula>
    </cfRule>
  </conditionalFormatting>
  <conditionalFormatting sqref="AS18:AS19 AS8:AS11 AS13:AS15">
    <cfRule type="cellIs" dxfId="2064" priority="793" operator="lessThan">
      <formula>0.05</formula>
    </cfRule>
  </conditionalFormatting>
  <conditionalFormatting sqref="AT18:AT19 AT8:AT11 AT13:AT15">
    <cfRule type="cellIs" dxfId="2063" priority="791" operator="greaterThan">
      <formula>0.975</formula>
    </cfRule>
    <cfRule type="cellIs" dxfId="2062" priority="792" operator="between">
      <formula>0.025</formula>
      <formula>0.975</formula>
    </cfRule>
  </conditionalFormatting>
  <conditionalFormatting sqref="AT18:AT19 AT8:AT11 AT13:AT15">
    <cfRule type="cellIs" dxfId="2061" priority="790" operator="lessThan">
      <formula>0.025</formula>
    </cfRule>
  </conditionalFormatting>
  <conditionalFormatting sqref="AS12">
    <cfRule type="cellIs" dxfId="2060" priority="788" operator="greaterThan">
      <formula>0.95</formula>
    </cfRule>
    <cfRule type="cellIs" dxfId="2059" priority="789" operator="between">
      <formula>0.05</formula>
      <formula>0.95</formula>
    </cfRule>
  </conditionalFormatting>
  <conditionalFormatting sqref="AS12">
    <cfRule type="cellIs" dxfId="2058" priority="787" operator="lessThan">
      <formula>0.05</formula>
    </cfRule>
  </conditionalFormatting>
  <conditionalFormatting sqref="AT12">
    <cfRule type="cellIs" dxfId="2057" priority="785" operator="greaterThan">
      <formula>0.975</formula>
    </cfRule>
    <cfRule type="cellIs" dxfId="2056" priority="786" operator="between">
      <formula>0.025</formula>
      <formula>0.975</formula>
    </cfRule>
  </conditionalFormatting>
  <conditionalFormatting sqref="AT12">
    <cfRule type="cellIs" dxfId="2055" priority="784" operator="lessThan">
      <formula>0.025</formula>
    </cfRule>
  </conditionalFormatting>
  <conditionalFormatting sqref="AS16:AS17">
    <cfRule type="cellIs" dxfId="2054" priority="782" operator="greaterThan">
      <formula>0.95</formula>
    </cfRule>
    <cfRule type="cellIs" dxfId="2053" priority="783" operator="between">
      <formula>0.05</formula>
      <formula>0.95</formula>
    </cfRule>
  </conditionalFormatting>
  <conditionalFormatting sqref="AS16:AS17">
    <cfRule type="cellIs" dxfId="2052" priority="781" operator="lessThan">
      <formula>0.05</formula>
    </cfRule>
  </conditionalFormatting>
  <conditionalFormatting sqref="AT16:AT17">
    <cfRule type="cellIs" dxfId="2051" priority="779" operator="greaterThan">
      <formula>0.975</formula>
    </cfRule>
    <cfRule type="cellIs" dxfId="2050" priority="780" operator="between">
      <formula>0.025</formula>
      <formula>0.975</formula>
    </cfRule>
  </conditionalFormatting>
  <conditionalFormatting sqref="AT16:AT17">
    <cfRule type="cellIs" dxfId="2049" priority="778" operator="lessThan">
      <formula>0.025</formula>
    </cfRule>
  </conditionalFormatting>
  <conditionalFormatting sqref="AY18:AY19 AY8:AY11 AY13:AY15">
    <cfRule type="cellIs" dxfId="2048" priority="776" operator="greaterThan">
      <formula>0.95</formula>
    </cfRule>
    <cfRule type="cellIs" dxfId="2047" priority="777" operator="between">
      <formula>0.05</formula>
      <formula>0.95</formula>
    </cfRule>
  </conditionalFormatting>
  <conditionalFormatting sqref="AY18:AY19 AY8:AY11 AY13:AY15">
    <cfRule type="cellIs" dxfId="2046" priority="775" operator="lessThan">
      <formula>0.05</formula>
    </cfRule>
  </conditionalFormatting>
  <conditionalFormatting sqref="AZ18:AZ19 AZ8:AZ11 AZ13:AZ15">
    <cfRule type="cellIs" dxfId="2045" priority="773" operator="greaterThan">
      <formula>0.975</formula>
    </cfRule>
    <cfRule type="cellIs" dxfId="2044" priority="774" operator="between">
      <formula>0.025</formula>
      <formula>0.975</formula>
    </cfRule>
  </conditionalFormatting>
  <conditionalFormatting sqref="AZ18:AZ19 AZ8:AZ11 AZ13:AZ15">
    <cfRule type="cellIs" dxfId="2043" priority="772" operator="lessThan">
      <formula>0.025</formula>
    </cfRule>
  </conditionalFormatting>
  <conditionalFormatting sqref="AY12">
    <cfRule type="cellIs" dxfId="2042" priority="770" operator="greaterThan">
      <formula>0.95</formula>
    </cfRule>
    <cfRule type="cellIs" dxfId="2041" priority="771" operator="between">
      <formula>0.05</formula>
      <formula>0.95</formula>
    </cfRule>
  </conditionalFormatting>
  <conditionalFormatting sqref="AY12">
    <cfRule type="cellIs" dxfId="2040" priority="769" operator="lessThan">
      <formula>0.05</formula>
    </cfRule>
  </conditionalFormatting>
  <conditionalFormatting sqref="AZ12">
    <cfRule type="cellIs" dxfId="2039" priority="767" operator="greaterThan">
      <formula>0.975</formula>
    </cfRule>
    <cfRule type="cellIs" dxfId="2038" priority="768" operator="between">
      <formula>0.025</formula>
      <formula>0.975</formula>
    </cfRule>
  </conditionalFormatting>
  <conditionalFormatting sqref="AZ12">
    <cfRule type="cellIs" dxfId="2037" priority="766" operator="lessThan">
      <formula>0.025</formula>
    </cfRule>
  </conditionalFormatting>
  <conditionalFormatting sqref="AY16:AY17">
    <cfRule type="cellIs" dxfId="2036" priority="764" operator="greaterThan">
      <formula>0.95</formula>
    </cfRule>
    <cfRule type="cellIs" dxfId="2035" priority="765" operator="between">
      <formula>0.05</formula>
      <formula>0.95</formula>
    </cfRule>
  </conditionalFormatting>
  <conditionalFormatting sqref="AY16:AY17">
    <cfRule type="cellIs" dxfId="2034" priority="763" operator="lessThan">
      <formula>0.05</formula>
    </cfRule>
  </conditionalFormatting>
  <conditionalFormatting sqref="AZ16:AZ17">
    <cfRule type="cellIs" dxfId="2033" priority="761" operator="greaterThan">
      <formula>0.975</formula>
    </cfRule>
    <cfRule type="cellIs" dxfId="2032" priority="762" operator="between">
      <formula>0.025</formula>
      <formula>0.975</formula>
    </cfRule>
  </conditionalFormatting>
  <conditionalFormatting sqref="AZ16:AZ17">
    <cfRule type="cellIs" dxfId="2031" priority="760" operator="lessThan">
      <formula>0.025</formula>
    </cfRule>
  </conditionalFormatting>
  <conditionalFormatting sqref="BE18:BE19 BE8:BE11 BE13:BE15">
    <cfRule type="cellIs" dxfId="2030" priority="758" operator="greaterThan">
      <formula>0.95</formula>
    </cfRule>
    <cfRule type="cellIs" dxfId="2029" priority="759" operator="between">
      <formula>0.05</formula>
      <formula>0.95</formula>
    </cfRule>
  </conditionalFormatting>
  <conditionalFormatting sqref="BE18:BE19 BE8:BE11 BE13:BE15">
    <cfRule type="cellIs" dxfId="2028" priority="757" operator="lessThan">
      <formula>0.05</formula>
    </cfRule>
  </conditionalFormatting>
  <conditionalFormatting sqref="BF18:BF19 BF8:BF11 BF13:BF15">
    <cfRule type="cellIs" dxfId="2027" priority="755" operator="greaterThan">
      <formula>0.975</formula>
    </cfRule>
    <cfRule type="cellIs" dxfId="2026" priority="756" operator="between">
      <formula>0.025</formula>
      <formula>0.975</formula>
    </cfRule>
  </conditionalFormatting>
  <conditionalFormatting sqref="BF18:BF19 BF8:BF11 BF13:BF15">
    <cfRule type="cellIs" dxfId="2025" priority="754" operator="lessThan">
      <formula>0.025</formula>
    </cfRule>
  </conditionalFormatting>
  <conditionalFormatting sqref="BE12">
    <cfRule type="cellIs" dxfId="2024" priority="752" operator="greaterThan">
      <formula>0.95</formula>
    </cfRule>
    <cfRule type="cellIs" dxfId="2023" priority="753" operator="between">
      <formula>0.05</formula>
      <formula>0.95</formula>
    </cfRule>
  </conditionalFormatting>
  <conditionalFormatting sqref="BE12">
    <cfRule type="cellIs" dxfId="2022" priority="751" operator="lessThan">
      <formula>0.05</formula>
    </cfRule>
  </conditionalFormatting>
  <conditionalFormatting sqref="BF12">
    <cfRule type="cellIs" dxfId="2021" priority="749" operator="greaterThan">
      <formula>0.975</formula>
    </cfRule>
    <cfRule type="cellIs" dxfId="2020" priority="750" operator="between">
      <formula>0.025</formula>
      <formula>0.975</formula>
    </cfRule>
  </conditionalFormatting>
  <conditionalFormatting sqref="BF12">
    <cfRule type="cellIs" dxfId="2019" priority="748" operator="lessThan">
      <formula>0.025</formula>
    </cfRule>
  </conditionalFormatting>
  <conditionalFormatting sqref="BE16:BE17">
    <cfRule type="cellIs" dxfId="2018" priority="746" operator="greaterThan">
      <formula>0.95</formula>
    </cfRule>
    <cfRule type="cellIs" dxfId="2017" priority="747" operator="between">
      <formula>0.05</formula>
      <formula>0.95</formula>
    </cfRule>
  </conditionalFormatting>
  <conditionalFormatting sqref="BE16:BE17">
    <cfRule type="cellIs" dxfId="2016" priority="745" operator="lessThan">
      <formula>0.05</formula>
    </cfRule>
  </conditionalFormatting>
  <conditionalFormatting sqref="BF16:BF17">
    <cfRule type="cellIs" dxfId="2015" priority="743" operator="greaterThan">
      <formula>0.975</formula>
    </cfRule>
    <cfRule type="cellIs" dxfId="2014" priority="744" operator="between">
      <formula>0.025</formula>
      <formula>0.975</formula>
    </cfRule>
  </conditionalFormatting>
  <conditionalFormatting sqref="BF16:BF17">
    <cfRule type="cellIs" dxfId="2013" priority="742" operator="lessThan">
      <formula>0.025</formula>
    </cfRule>
  </conditionalFormatting>
  <conditionalFormatting sqref="BL18:BL19 BL8:BL11 BL13:BL15">
    <cfRule type="cellIs" dxfId="2012" priority="740" operator="greaterThan">
      <formula>0.95</formula>
    </cfRule>
    <cfRule type="cellIs" dxfId="2011" priority="741" operator="between">
      <formula>0.05</formula>
      <formula>0.95</formula>
    </cfRule>
  </conditionalFormatting>
  <conditionalFormatting sqref="BL18:BL19 BL8:BL11 BL13:BL15">
    <cfRule type="cellIs" dxfId="2010" priority="739" operator="lessThan">
      <formula>0.05</formula>
    </cfRule>
  </conditionalFormatting>
  <conditionalFormatting sqref="BM18:BM19 BM8:BM11 BM13:BM15">
    <cfRule type="cellIs" dxfId="2009" priority="737" operator="greaterThan">
      <formula>0.975</formula>
    </cfRule>
    <cfRule type="cellIs" dxfId="2008" priority="738" operator="between">
      <formula>0.025</formula>
      <formula>0.975</formula>
    </cfRule>
  </conditionalFormatting>
  <conditionalFormatting sqref="BM18:BM19 BM8:BM11 BM13:BM15">
    <cfRule type="cellIs" dxfId="2007" priority="736" operator="lessThan">
      <formula>0.025</formula>
    </cfRule>
  </conditionalFormatting>
  <conditionalFormatting sqref="BL12">
    <cfRule type="cellIs" dxfId="2006" priority="734" operator="greaterThan">
      <formula>0.95</formula>
    </cfRule>
    <cfRule type="cellIs" dxfId="2005" priority="735" operator="between">
      <formula>0.05</formula>
      <formula>0.95</formula>
    </cfRule>
  </conditionalFormatting>
  <conditionalFormatting sqref="BL12">
    <cfRule type="cellIs" dxfId="2004" priority="733" operator="lessThan">
      <formula>0.05</formula>
    </cfRule>
  </conditionalFormatting>
  <conditionalFormatting sqref="BM12">
    <cfRule type="cellIs" dxfId="2003" priority="731" operator="greaterThan">
      <formula>0.975</formula>
    </cfRule>
    <cfRule type="cellIs" dxfId="2002" priority="732" operator="between">
      <formula>0.025</formula>
      <formula>0.975</formula>
    </cfRule>
  </conditionalFormatting>
  <conditionalFormatting sqref="BM12">
    <cfRule type="cellIs" dxfId="2001" priority="730" operator="lessThan">
      <formula>0.025</formula>
    </cfRule>
  </conditionalFormatting>
  <conditionalFormatting sqref="BL16:BL17">
    <cfRule type="cellIs" dxfId="2000" priority="728" operator="greaterThan">
      <formula>0.95</formula>
    </cfRule>
    <cfRule type="cellIs" dxfId="1999" priority="729" operator="between">
      <formula>0.05</formula>
      <formula>0.95</formula>
    </cfRule>
  </conditionalFormatting>
  <conditionalFormatting sqref="BL16:BL17">
    <cfRule type="cellIs" dxfId="1998" priority="727" operator="lessThan">
      <formula>0.05</formula>
    </cfRule>
  </conditionalFormatting>
  <conditionalFormatting sqref="BM16:BM17">
    <cfRule type="cellIs" dxfId="1997" priority="725" operator="greaterThan">
      <formula>0.975</formula>
    </cfRule>
    <cfRule type="cellIs" dxfId="1996" priority="726" operator="between">
      <formula>0.025</formula>
      <formula>0.975</formula>
    </cfRule>
  </conditionalFormatting>
  <conditionalFormatting sqref="BM16:BM17">
    <cfRule type="cellIs" dxfId="1995" priority="724" operator="lessThan">
      <formula>0.025</formula>
    </cfRule>
  </conditionalFormatting>
  <conditionalFormatting sqref="CE4:CE19">
    <cfRule type="cellIs" dxfId="1994" priority="686" operator="greaterThan">
      <formula>0.95</formula>
    </cfRule>
    <cfRule type="cellIs" dxfId="1993" priority="687" operator="between">
      <formula>0.05</formula>
      <formula>0.95</formula>
    </cfRule>
  </conditionalFormatting>
  <conditionalFormatting sqref="CE4:CE19">
    <cfRule type="cellIs" dxfId="1992" priority="685" operator="lessThan">
      <formula>0.05</formula>
    </cfRule>
  </conditionalFormatting>
  <conditionalFormatting sqref="CF4:CF19">
    <cfRule type="cellIs" dxfId="1991" priority="683" operator="greaterThan">
      <formula>0.975</formula>
    </cfRule>
    <cfRule type="cellIs" dxfId="1990" priority="684" operator="between">
      <formula>0.025</formula>
      <formula>0.975</formula>
    </cfRule>
  </conditionalFormatting>
  <conditionalFormatting sqref="CF4:CF19">
    <cfRule type="cellIs" dxfId="1989" priority="682" operator="lessThan">
      <formula>0.025</formula>
    </cfRule>
  </conditionalFormatting>
  <conditionalFormatting sqref="CL18:CL19 CL8:CL11 CL13:CL15">
    <cfRule type="cellIs" dxfId="1988" priority="668" operator="greaterThan">
      <formula>0.95</formula>
    </cfRule>
    <cfRule type="cellIs" dxfId="1987" priority="669" operator="between">
      <formula>0.05</formula>
      <formula>0.95</formula>
    </cfRule>
  </conditionalFormatting>
  <conditionalFormatting sqref="CL18:CL19 CL8:CL11 CL13:CL15">
    <cfRule type="cellIs" dxfId="1986" priority="667" operator="lessThan">
      <formula>0.05</formula>
    </cfRule>
  </conditionalFormatting>
  <conditionalFormatting sqref="CM18:CM19 CM8:CM11 CM13:CM15">
    <cfRule type="cellIs" dxfId="1985" priority="665" operator="greaterThan">
      <formula>0.975</formula>
    </cfRule>
    <cfRule type="cellIs" dxfId="1984" priority="666" operator="between">
      <formula>0.025</formula>
      <formula>0.975</formula>
    </cfRule>
  </conditionalFormatting>
  <conditionalFormatting sqref="CM18:CM19 CM8:CM11 CM13:CM15">
    <cfRule type="cellIs" dxfId="1983" priority="664" operator="lessThan">
      <formula>0.025</formula>
    </cfRule>
  </conditionalFormatting>
  <conditionalFormatting sqref="CL12">
    <cfRule type="cellIs" dxfId="1982" priority="662" operator="greaterThan">
      <formula>0.95</formula>
    </cfRule>
    <cfRule type="cellIs" dxfId="1981" priority="663" operator="between">
      <formula>0.05</formula>
      <formula>0.95</formula>
    </cfRule>
  </conditionalFormatting>
  <conditionalFormatting sqref="CL12">
    <cfRule type="cellIs" dxfId="1980" priority="661" operator="lessThan">
      <formula>0.05</formula>
    </cfRule>
  </conditionalFormatting>
  <conditionalFormatting sqref="CM12">
    <cfRule type="cellIs" dxfId="1979" priority="659" operator="greaterThan">
      <formula>0.975</formula>
    </cfRule>
    <cfRule type="cellIs" dxfId="1978" priority="660" operator="between">
      <formula>0.025</formula>
      <formula>0.975</formula>
    </cfRule>
  </conditionalFormatting>
  <conditionalFormatting sqref="CM12">
    <cfRule type="cellIs" dxfId="1977" priority="658" operator="lessThan">
      <formula>0.025</formula>
    </cfRule>
  </conditionalFormatting>
  <conditionalFormatting sqref="CL16:CL17">
    <cfRule type="cellIs" dxfId="1976" priority="656" operator="greaterThan">
      <formula>0.95</formula>
    </cfRule>
    <cfRule type="cellIs" dxfId="1975" priority="657" operator="between">
      <formula>0.05</formula>
      <formula>0.95</formula>
    </cfRule>
  </conditionalFormatting>
  <conditionalFormatting sqref="CL16:CL17">
    <cfRule type="cellIs" dxfId="1974" priority="655" operator="lessThan">
      <formula>0.05</formula>
    </cfRule>
  </conditionalFormatting>
  <conditionalFormatting sqref="CM16:CM17">
    <cfRule type="cellIs" dxfId="1973" priority="653" operator="greaterThan">
      <formula>0.975</formula>
    </cfRule>
    <cfRule type="cellIs" dxfId="1972" priority="654" operator="between">
      <formula>0.025</formula>
      <formula>0.975</formula>
    </cfRule>
  </conditionalFormatting>
  <conditionalFormatting sqref="CM16:CM17">
    <cfRule type="cellIs" dxfId="1971" priority="652" operator="lessThan">
      <formula>0.025</formula>
    </cfRule>
  </conditionalFormatting>
  <conditionalFormatting sqref="DA16:DA17">
    <cfRule type="cellIs" dxfId="1970" priority="616" operator="lessThan">
      <formula>0.025</formula>
    </cfRule>
  </conditionalFormatting>
  <conditionalFormatting sqref="CZ18:CZ19 CZ8:CZ11 CZ13:CZ15">
    <cfRule type="cellIs" dxfId="1969" priority="632" operator="greaterThan">
      <formula>0.95</formula>
    </cfRule>
    <cfRule type="cellIs" dxfId="1968" priority="633" operator="between">
      <formula>0.05</formula>
      <formula>0.95</formula>
    </cfRule>
  </conditionalFormatting>
  <conditionalFormatting sqref="CZ18:CZ19 CZ8:CZ11 CZ13:CZ15">
    <cfRule type="cellIs" dxfId="1967" priority="631" operator="lessThan">
      <formula>0.05</formula>
    </cfRule>
  </conditionalFormatting>
  <conditionalFormatting sqref="DA18:DA19 DA8:DA11 DA13:DA15">
    <cfRule type="cellIs" dxfId="1966" priority="629" operator="greaterThan">
      <formula>0.975</formula>
    </cfRule>
    <cfRule type="cellIs" dxfId="1965" priority="630" operator="between">
      <formula>0.025</formula>
      <formula>0.975</formula>
    </cfRule>
  </conditionalFormatting>
  <conditionalFormatting sqref="DA18:DA19 DA8:DA11 DA13:DA15">
    <cfRule type="cellIs" dxfId="1964" priority="628" operator="lessThan">
      <formula>0.025</formula>
    </cfRule>
  </conditionalFormatting>
  <conditionalFormatting sqref="CZ12">
    <cfRule type="cellIs" dxfId="1963" priority="626" operator="greaterThan">
      <formula>0.95</formula>
    </cfRule>
    <cfRule type="cellIs" dxfId="1962" priority="627" operator="between">
      <formula>0.05</formula>
      <formula>0.95</formula>
    </cfRule>
  </conditionalFormatting>
  <conditionalFormatting sqref="CZ12">
    <cfRule type="cellIs" dxfId="1961" priority="625" operator="lessThan">
      <formula>0.05</formula>
    </cfRule>
  </conditionalFormatting>
  <conditionalFormatting sqref="DA12">
    <cfRule type="cellIs" dxfId="1960" priority="623" operator="greaterThan">
      <formula>0.975</formula>
    </cfRule>
    <cfRule type="cellIs" dxfId="1959" priority="624" operator="between">
      <formula>0.025</formula>
      <formula>0.975</formula>
    </cfRule>
  </conditionalFormatting>
  <conditionalFormatting sqref="DA12">
    <cfRule type="cellIs" dxfId="1958" priority="622" operator="lessThan">
      <formula>0.025</formula>
    </cfRule>
  </conditionalFormatting>
  <conditionalFormatting sqref="CZ16:CZ17">
    <cfRule type="cellIs" dxfId="1957" priority="620" operator="greaterThan">
      <formula>0.95</formula>
    </cfRule>
    <cfRule type="cellIs" dxfId="1956" priority="621" operator="between">
      <formula>0.05</formula>
      <formula>0.95</formula>
    </cfRule>
  </conditionalFormatting>
  <conditionalFormatting sqref="CZ16:CZ17">
    <cfRule type="cellIs" dxfId="1955" priority="619" operator="lessThan">
      <formula>0.05</formula>
    </cfRule>
  </conditionalFormatting>
  <conditionalFormatting sqref="DA16:DA17">
    <cfRule type="cellIs" dxfId="1954" priority="617" operator="greaterThan">
      <formula>0.975</formula>
    </cfRule>
    <cfRule type="cellIs" dxfId="1953" priority="618" operator="between">
      <formula>0.025</formula>
      <formula>0.975</formula>
    </cfRule>
  </conditionalFormatting>
  <conditionalFormatting sqref="DH4:DH19">
    <cfRule type="cellIs" dxfId="1952" priority="614" operator="greaterThan">
      <formula>0.95</formula>
    </cfRule>
    <cfRule type="cellIs" dxfId="1951" priority="615" operator="between">
      <formula>0.05</formula>
      <formula>0.95</formula>
    </cfRule>
  </conditionalFormatting>
  <conditionalFormatting sqref="DH4:DH19">
    <cfRule type="cellIs" dxfId="1950" priority="613" operator="lessThan">
      <formula>0.05</formula>
    </cfRule>
  </conditionalFormatting>
  <conditionalFormatting sqref="DI4:DI19">
    <cfRule type="cellIs" dxfId="1949" priority="611" operator="greaterThan">
      <formula>0.975</formula>
    </cfRule>
    <cfRule type="cellIs" dxfId="1948" priority="612" operator="between">
      <formula>0.025</formula>
      <formula>0.975</formula>
    </cfRule>
  </conditionalFormatting>
  <conditionalFormatting sqref="DI4:DI19">
    <cfRule type="cellIs" dxfId="1947" priority="610" operator="lessThan">
      <formula>0.025</formula>
    </cfRule>
  </conditionalFormatting>
  <conditionalFormatting sqref="BR18:BR19 BR8:BR11 BR13:BR15">
    <cfRule type="cellIs" dxfId="1946" priority="608" operator="greaterThan">
      <formula>0.95</formula>
    </cfRule>
    <cfRule type="cellIs" dxfId="1945" priority="609" operator="between">
      <formula>0.05</formula>
      <formula>0.95</formula>
    </cfRule>
  </conditionalFormatting>
  <conditionalFormatting sqref="BR18:BR19 BR8:BR11 BR13:BR15">
    <cfRule type="cellIs" dxfId="1944" priority="607" operator="lessThan">
      <formula>0.05</formula>
    </cfRule>
  </conditionalFormatting>
  <conditionalFormatting sqref="BS18:BS19 BS8:BS11 BS13:BS15">
    <cfRule type="cellIs" dxfId="1943" priority="605" operator="greaterThan">
      <formula>0.975</formula>
    </cfRule>
    <cfRule type="cellIs" dxfId="1942" priority="606" operator="between">
      <formula>0.025</formula>
      <formula>0.975</formula>
    </cfRule>
  </conditionalFormatting>
  <conditionalFormatting sqref="BS18:BS19 BS8:BS11 BS13:BS15">
    <cfRule type="cellIs" dxfId="1941" priority="604" operator="lessThan">
      <formula>0.025</formula>
    </cfRule>
  </conditionalFormatting>
  <conditionalFormatting sqref="BR12">
    <cfRule type="cellIs" dxfId="1940" priority="602" operator="greaterThan">
      <formula>0.95</formula>
    </cfRule>
    <cfRule type="cellIs" dxfId="1939" priority="603" operator="between">
      <formula>0.05</formula>
      <formula>0.95</formula>
    </cfRule>
  </conditionalFormatting>
  <conditionalFormatting sqref="BR12">
    <cfRule type="cellIs" dxfId="1938" priority="601" operator="lessThan">
      <formula>0.05</formula>
    </cfRule>
  </conditionalFormatting>
  <conditionalFormatting sqref="BS12">
    <cfRule type="cellIs" dxfId="1937" priority="599" operator="greaterThan">
      <formula>0.975</formula>
    </cfRule>
    <cfRule type="cellIs" dxfId="1936" priority="600" operator="between">
      <formula>0.025</formula>
      <formula>0.975</formula>
    </cfRule>
  </conditionalFormatting>
  <conditionalFormatting sqref="BS12">
    <cfRule type="cellIs" dxfId="1935" priority="598" operator="lessThan">
      <formula>0.025</formula>
    </cfRule>
  </conditionalFormatting>
  <conditionalFormatting sqref="BR16:BR17">
    <cfRule type="cellIs" dxfId="1934" priority="596" operator="greaterThan">
      <formula>0.95</formula>
    </cfRule>
    <cfRule type="cellIs" dxfId="1933" priority="597" operator="between">
      <formula>0.05</formula>
      <formula>0.95</formula>
    </cfRule>
  </conditionalFormatting>
  <conditionalFormatting sqref="BR16:BR17">
    <cfRule type="cellIs" dxfId="1932" priority="595" operator="lessThan">
      <formula>0.05</formula>
    </cfRule>
  </conditionalFormatting>
  <conditionalFormatting sqref="BS16:BS17">
    <cfRule type="cellIs" dxfId="1931" priority="593" operator="greaterThan">
      <formula>0.975</formula>
    </cfRule>
    <cfRule type="cellIs" dxfId="1930" priority="594" operator="between">
      <formula>0.025</formula>
      <formula>0.975</formula>
    </cfRule>
  </conditionalFormatting>
  <conditionalFormatting sqref="BS16:BS17">
    <cfRule type="cellIs" dxfId="1929" priority="592" operator="lessThan">
      <formula>0.025</formula>
    </cfRule>
  </conditionalFormatting>
  <conditionalFormatting sqref="BX18:BX19 BX8:BX11 BX13:BX15">
    <cfRule type="cellIs" dxfId="1928" priority="590" operator="greaterThan">
      <formula>0.95</formula>
    </cfRule>
    <cfRule type="cellIs" dxfId="1927" priority="591" operator="between">
      <formula>0.05</formula>
      <formula>0.95</formula>
    </cfRule>
  </conditionalFormatting>
  <conditionalFormatting sqref="BX18:BX19 BX8:BX11 BX13:BX15">
    <cfRule type="cellIs" dxfId="1926" priority="589" operator="lessThan">
      <formula>0.05</formula>
    </cfRule>
  </conditionalFormatting>
  <conditionalFormatting sqref="BY18:BY19 BY8:BY11 BY13:BY15">
    <cfRule type="cellIs" dxfId="1925" priority="587" operator="greaterThan">
      <formula>0.975</formula>
    </cfRule>
    <cfRule type="cellIs" dxfId="1924" priority="588" operator="between">
      <formula>0.025</formula>
      <formula>0.975</formula>
    </cfRule>
  </conditionalFormatting>
  <conditionalFormatting sqref="BY18:BY19 BY8:BY11 BY13:BY15">
    <cfRule type="cellIs" dxfId="1923" priority="586" operator="lessThan">
      <formula>0.025</formula>
    </cfRule>
  </conditionalFormatting>
  <conditionalFormatting sqref="BX12">
    <cfRule type="cellIs" dxfId="1922" priority="584" operator="greaterThan">
      <formula>0.95</formula>
    </cfRule>
    <cfRule type="cellIs" dxfId="1921" priority="585" operator="between">
      <formula>0.05</formula>
      <formula>0.95</formula>
    </cfRule>
  </conditionalFormatting>
  <conditionalFormatting sqref="BX12">
    <cfRule type="cellIs" dxfId="1920" priority="583" operator="lessThan">
      <formula>0.05</formula>
    </cfRule>
  </conditionalFormatting>
  <conditionalFormatting sqref="BY12">
    <cfRule type="cellIs" dxfId="1919" priority="581" operator="greaterThan">
      <formula>0.975</formula>
    </cfRule>
    <cfRule type="cellIs" dxfId="1918" priority="582" operator="between">
      <formula>0.025</formula>
      <formula>0.975</formula>
    </cfRule>
  </conditionalFormatting>
  <conditionalFormatting sqref="BY12">
    <cfRule type="cellIs" dxfId="1917" priority="580" operator="lessThan">
      <formula>0.025</formula>
    </cfRule>
  </conditionalFormatting>
  <conditionalFormatting sqref="BX16:BX17">
    <cfRule type="cellIs" dxfId="1916" priority="578" operator="greaterThan">
      <formula>0.95</formula>
    </cfRule>
    <cfRule type="cellIs" dxfId="1915" priority="579" operator="between">
      <formula>0.05</formula>
      <formula>0.95</formula>
    </cfRule>
  </conditionalFormatting>
  <conditionalFormatting sqref="BX16:BX17">
    <cfRule type="cellIs" dxfId="1914" priority="577" operator="lessThan">
      <formula>0.05</formula>
    </cfRule>
  </conditionalFormatting>
  <conditionalFormatting sqref="BY16:BY17">
    <cfRule type="cellIs" dxfId="1913" priority="575" operator="greaterThan">
      <formula>0.975</formula>
    </cfRule>
    <cfRule type="cellIs" dxfId="1912" priority="576" operator="between">
      <formula>0.025</formula>
      <formula>0.975</formula>
    </cfRule>
  </conditionalFormatting>
  <conditionalFormatting sqref="BY16:BY17">
    <cfRule type="cellIs" dxfId="1911" priority="574" operator="lessThan">
      <formula>0.025</formula>
    </cfRule>
  </conditionalFormatting>
  <conditionalFormatting sqref="CR18:CR19 CR8:CR11 CR13:CR15">
    <cfRule type="cellIs" dxfId="1910" priority="572" operator="greaterThan">
      <formula>0.95</formula>
    </cfRule>
    <cfRule type="cellIs" dxfId="1909" priority="573" operator="between">
      <formula>0.05</formula>
      <formula>0.95</formula>
    </cfRule>
  </conditionalFormatting>
  <conditionalFormatting sqref="CR18:CR19 CR8:CR11 CR13:CR15">
    <cfRule type="cellIs" dxfId="1908" priority="571" operator="lessThan">
      <formula>0.05</formula>
    </cfRule>
  </conditionalFormatting>
  <conditionalFormatting sqref="CS18:CS19 CS8:CS11 CS13:CS15">
    <cfRule type="cellIs" dxfId="1907" priority="569" operator="greaterThan">
      <formula>0.975</formula>
    </cfRule>
    <cfRule type="cellIs" dxfId="1906" priority="570" operator="between">
      <formula>0.025</formula>
      <formula>0.975</formula>
    </cfRule>
  </conditionalFormatting>
  <conditionalFormatting sqref="CS18:CS19 CS8:CS11 CS13:CS15">
    <cfRule type="cellIs" dxfId="1905" priority="568" operator="lessThan">
      <formula>0.025</formula>
    </cfRule>
  </conditionalFormatting>
  <conditionalFormatting sqref="CR12">
    <cfRule type="cellIs" dxfId="1904" priority="566" operator="greaterThan">
      <formula>0.95</formula>
    </cfRule>
    <cfRule type="cellIs" dxfId="1903" priority="567" operator="between">
      <formula>0.05</formula>
      <formula>0.95</formula>
    </cfRule>
  </conditionalFormatting>
  <conditionalFormatting sqref="CR12">
    <cfRule type="cellIs" dxfId="1902" priority="565" operator="lessThan">
      <formula>0.05</formula>
    </cfRule>
  </conditionalFormatting>
  <conditionalFormatting sqref="CS12">
    <cfRule type="cellIs" dxfId="1901" priority="563" operator="greaterThan">
      <formula>0.975</formula>
    </cfRule>
    <cfRule type="cellIs" dxfId="1900" priority="564" operator="between">
      <formula>0.025</formula>
      <formula>0.975</formula>
    </cfRule>
  </conditionalFormatting>
  <conditionalFormatting sqref="CS12">
    <cfRule type="cellIs" dxfId="1899" priority="562" operator="lessThan">
      <formula>0.025</formula>
    </cfRule>
  </conditionalFormatting>
  <conditionalFormatting sqref="CR16:CR17">
    <cfRule type="cellIs" dxfId="1898" priority="560" operator="greaterThan">
      <formula>0.95</formula>
    </cfRule>
    <cfRule type="cellIs" dxfId="1897" priority="561" operator="between">
      <formula>0.05</formula>
      <formula>0.95</formula>
    </cfRule>
  </conditionalFormatting>
  <conditionalFormatting sqref="CR16:CR17">
    <cfRule type="cellIs" dxfId="1896" priority="559" operator="lessThan">
      <formula>0.05</formula>
    </cfRule>
  </conditionalFormatting>
  <conditionalFormatting sqref="CS16:CS17">
    <cfRule type="cellIs" dxfId="1895" priority="557" operator="greaterThan">
      <formula>0.975</formula>
    </cfRule>
    <cfRule type="cellIs" dxfId="1894" priority="558" operator="between">
      <formula>0.025</formula>
      <formula>0.975</formula>
    </cfRule>
  </conditionalFormatting>
  <conditionalFormatting sqref="CS16:CS17">
    <cfRule type="cellIs" dxfId="1893" priority="556" operator="lessThan">
      <formula>0.025</formula>
    </cfRule>
  </conditionalFormatting>
  <conditionalFormatting sqref="K36:K37 K26:K29 K31:K33">
    <cfRule type="cellIs" dxfId="1892" priority="554" operator="greaterThan">
      <formula>0.95</formula>
    </cfRule>
    <cfRule type="cellIs" dxfId="1891" priority="555" operator="between">
      <formula>0.05</formula>
      <formula>0.95</formula>
    </cfRule>
  </conditionalFormatting>
  <conditionalFormatting sqref="K36:K37 K26:K29 K31:K33">
    <cfRule type="cellIs" dxfId="1890" priority="553" operator="lessThan">
      <formula>0.05</formula>
    </cfRule>
  </conditionalFormatting>
  <conditionalFormatting sqref="L36:L37 L26:L29 L31:L33">
    <cfRule type="cellIs" dxfId="1889" priority="551" operator="greaterThan">
      <formula>0.975</formula>
    </cfRule>
    <cfRule type="cellIs" dxfId="1888" priority="552" operator="between">
      <formula>0.025</formula>
      <formula>0.975</formula>
    </cfRule>
  </conditionalFormatting>
  <conditionalFormatting sqref="L36:L37 L26:L29 L31:L33">
    <cfRule type="cellIs" dxfId="1887" priority="550" operator="lessThan">
      <formula>0.025</formula>
    </cfRule>
  </conditionalFormatting>
  <conditionalFormatting sqref="K30">
    <cfRule type="cellIs" dxfId="1886" priority="548" operator="greaterThan">
      <formula>0.95</formula>
    </cfRule>
    <cfRule type="cellIs" dxfId="1885" priority="549" operator="between">
      <formula>0.05</formula>
      <formula>0.95</formula>
    </cfRule>
  </conditionalFormatting>
  <conditionalFormatting sqref="K30">
    <cfRule type="cellIs" dxfId="1884" priority="547" operator="lessThan">
      <formula>0.05</formula>
    </cfRule>
  </conditionalFormatting>
  <conditionalFormatting sqref="L30">
    <cfRule type="cellIs" dxfId="1883" priority="545" operator="greaterThan">
      <formula>0.975</formula>
    </cfRule>
    <cfRule type="cellIs" dxfId="1882" priority="546" operator="between">
      <formula>0.025</formula>
      <formula>0.975</formula>
    </cfRule>
  </conditionalFormatting>
  <conditionalFormatting sqref="L30">
    <cfRule type="cellIs" dxfId="1881" priority="544" operator="lessThan">
      <formula>0.025</formula>
    </cfRule>
  </conditionalFormatting>
  <conditionalFormatting sqref="K34:K35">
    <cfRule type="cellIs" dxfId="1880" priority="542" operator="greaterThan">
      <formula>0.95</formula>
    </cfRule>
    <cfRule type="cellIs" dxfId="1879" priority="543" operator="between">
      <formula>0.05</formula>
      <formula>0.95</formula>
    </cfRule>
  </conditionalFormatting>
  <conditionalFormatting sqref="K34:K35">
    <cfRule type="cellIs" dxfId="1878" priority="541" operator="lessThan">
      <formula>0.05</formula>
    </cfRule>
  </conditionalFormatting>
  <conditionalFormatting sqref="L34:L35">
    <cfRule type="cellIs" dxfId="1877" priority="539" operator="greaterThan">
      <formula>0.975</formula>
    </cfRule>
    <cfRule type="cellIs" dxfId="1876" priority="540" operator="between">
      <formula>0.025</formula>
      <formula>0.975</formula>
    </cfRule>
  </conditionalFormatting>
  <conditionalFormatting sqref="L34:L35">
    <cfRule type="cellIs" dxfId="1875" priority="538" operator="lessThan">
      <formula>0.025</formula>
    </cfRule>
  </conditionalFormatting>
  <conditionalFormatting sqref="X34:X35">
    <cfRule type="cellIs" dxfId="1874" priority="506" operator="greaterThan">
      <formula>0.95</formula>
    </cfRule>
    <cfRule type="cellIs" dxfId="1873" priority="507" operator="between">
      <formula>0.05</formula>
      <formula>0.95</formula>
    </cfRule>
  </conditionalFormatting>
  <conditionalFormatting sqref="X34:X35">
    <cfRule type="cellIs" dxfId="1872" priority="505" operator="lessThan">
      <formula>0.05</formula>
    </cfRule>
  </conditionalFormatting>
  <conditionalFormatting sqref="Y34:Y35">
    <cfRule type="cellIs" dxfId="1871" priority="503" operator="greaterThan">
      <formula>0.975</formula>
    </cfRule>
    <cfRule type="cellIs" dxfId="1870" priority="504" operator="between">
      <formula>0.025</formula>
      <formula>0.975</formula>
    </cfRule>
  </conditionalFormatting>
  <conditionalFormatting sqref="Y34:Y35">
    <cfRule type="cellIs" dxfId="1869" priority="502" operator="lessThan">
      <formula>0.025</formula>
    </cfRule>
  </conditionalFormatting>
  <conditionalFormatting sqref="AL36:AL37 AL26:AL29 AL31:AL33">
    <cfRule type="cellIs" dxfId="1868" priority="482" operator="greaterThan">
      <formula>0.95</formula>
    </cfRule>
    <cfRule type="cellIs" dxfId="1867" priority="483" operator="between">
      <formula>0.05</formula>
      <formula>0.95</formula>
    </cfRule>
  </conditionalFormatting>
  <conditionalFormatting sqref="AL36:AL37 AL26:AL29 AL31:AL33">
    <cfRule type="cellIs" dxfId="1866" priority="481" operator="lessThan">
      <formula>0.05</formula>
    </cfRule>
  </conditionalFormatting>
  <conditionalFormatting sqref="AM36:AM37 AM26:AM29 AM31:AM33">
    <cfRule type="cellIs" dxfId="1865" priority="479" operator="greaterThan">
      <formula>0.975</formula>
    </cfRule>
    <cfRule type="cellIs" dxfId="1864" priority="480" operator="between">
      <formula>0.025</formula>
      <formula>0.975</formula>
    </cfRule>
  </conditionalFormatting>
  <conditionalFormatting sqref="AM36:AM37 AM26:AM29 AM31:AM33">
    <cfRule type="cellIs" dxfId="1863" priority="478" operator="lessThan">
      <formula>0.025</formula>
    </cfRule>
  </conditionalFormatting>
  <conditionalFormatting sqref="AL30">
    <cfRule type="cellIs" dxfId="1862" priority="476" operator="greaterThan">
      <formula>0.95</formula>
    </cfRule>
    <cfRule type="cellIs" dxfId="1861" priority="477" operator="between">
      <formula>0.05</formula>
      <formula>0.95</formula>
    </cfRule>
  </conditionalFormatting>
  <conditionalFormatting sqref="AL30">
    <cfRule type="cellIs" dxfId="1860" priority="475" operator="lessThan">
      <formula>0.05</formula>
    </cfRule>
  </conditionalFormatting>
  <conditionalFormatting sqref="AM30">
    <cfRule type="cellIs" dxfId="1859" priority="473" operator="greaterThan">
      <formula>0.975</formula>
    </cfRule>
    <cfRule type="cellIs" dxfId="1858" priority="474" operator="between">
      <formula>0.025</formula>
      <formula>0.975</formula>
    </cfRule>
  </conditionalFormatting>
  <conditionalFormatting sqref="AM30">
    <cfRule type="cellIs" dxfId="1857" priority="472" operator="lessThan">
      <formula>0.025</formula>
    </cfRule>
  </conditionalFormatting>
  <conditionalFormatting sqref="AL34:AL35">
    <cfRule type="cellIs" dxfId="1856" priority="470" operator="greaterThan">
      <formula>0.95</formula>
    </cfRule>
    <cfRule type="cellIs" dxfId="1855" priority="471" operator="between">
      <formula>0.05</formula>
      <formula>0.95</formula>
    </cfRule>
  </conditionalFormatting>
  <conditionalFormatting sqref="AL34:AL35">
    <cfRule type="cellIs" dxfId="1854" priority="469" operator="lessThan">
      <formula>0.05</formula>
    </cfRule>
  </conditionalFormatting>
  <conditionalFormatting sqref="AM34:AM35">
    <cfRule type="cellIs" dxfId="1853" priority="467" operator="greaterThan">
      <formula>0.975</formula>
    </cfRule>
    <cfRule type="cellIs" dxfId="1852" priority="468" operator="between">
      <formula>0.025</formula>
      <formula>0.975</formula>
    </cfRule>
  </conditionalFormatting>
  <conditionalFormatting sqref="AM34:AM35">
    <cfRule type="cellIs" dxfId="1851" priority="466" operator="lessThan">
      <formula>0.025</formula>
    </cfRule>
  </conditionalFormatting>
  <conditionalFormatting sqref="Q36:Q37 Q26:Q29 Q31:Q33">
    <cfRule type="cellIs" dxfId="1850" priority="536" operator="greaterThan">
      <formula>0.95</formula>
    </cfRule>
    <cfRule type="cellIs" dxfId="1849" priority="537" operator="between">
      <formula>0.05</formula>
      <formula>0.95</formula>
    </cfRule>
  </conditionalFormatting>
  <conditionalFormatting sqref="Q36:Q37 Q26:Q29 Q31:Q33">
    <cfRule type="cellIs" dxfId="1848" priority="535" operator="lessThan">
      <formula>0.05</formula>
    </cfRule>
  </conditionalFormatting>
  <conditionalFormatting sqref="R36:R37 R26:R29 R31:R33">
    <cfRule type="cellIs" dxfId="1847" priority="533" operator="greaterThan">
      <formula>0.975</formula>
    </cfRule>
    <cfRule type="cellIs" dxfId="1846" priority="534" operator="between">
      <formula>0.025</formula>
      <formula>0.975</formula>
    </cfRule>
  </conditionalFormatting>
  <conditionalFormatting sqref="R36:R37 R26:R29 R31:R33">
    <cfRule type="cellIs" dxfId="1845" priority="532" operator="lessThan">
      <formula>0.025</formula>
    </cfRule>
  </conditionalFormatting>
  <conditionalFormatting sqref="Q30">
    <cfRule type="cellIs" dxfId="1844" priority="530" operator="greaterThan">
      <formula>0.95</formula>
    </cfRule>
    <cfRule type="cellIs" dxfId="1843" priority="531" operator="between">
      <formula>0.05</formula>
      <formula>0.95</formula>
    </cfRule>
  </conditionalFormatting>
  <conditionalFormatting sqref="Q30">
    <cfRule type="cellIs" dxfId="1842" priority="529" operator="lessThan">
      <formula>0.05</formula>
    </cfRule>
  </conditionalFormatting>
  <conditionalFormatting sqref="R30">
    <cfRule type="cellIs" dxfId="1841" priority="527" operator="greaterThan">
      <formula>0.975</formula>
    </cfRule>
    <cfRule type="cellIs" dxfId="1840" priority="528" operator="between">
      <formula>0.025</formula>
      <formula>0.975</formula>
    </cfRule>
  </conditionalFormatting>
  <conditionalFormatting sqref="R30">
    <cfRule type="cellIs" dxfId="1839" priority="526" operator="lessThan">
      <formula>0.025</formula>
    </cfRule>
  </conditionalFormatting>
  <conditionalFormatting sqref="Q34:Q35">
    <cfRule type="cellIs" dxfId="1838" priority="524" operator="greaterThan">
      <formula>0.95</formula>
    </cfRule>
    <cfRule type="cellIs" dxfId="1837" priority="525" operator="between">
      <formula>0.05</formula>
      <formula>0.95</formula>
    </cfRule>
  </conditionalFormatting>
  <conditionalFormatting sqref="Q34:Q35">
    <cfRule type="cellIs" dxfId="1836" priority="523" operator="lessThan">
      <formula>0.05</formula>
    </cfRule>
  </conditionalFormatting>
  <conditionalFormatting sqref="R34:R35">
    <cfRule type="cellIs" dxfId="1835" priority="521" operator="greaterThan">
      <formula>0.975</formula>
    </cfRule>
    <cfRule type="cellIs" dxfId="1834" priority="522" operator="between">
      <formula>0.025</formula>
      <formula>0.975</formula>
    </cfRule>
  </conditionalFormatting>
  <conditionalFormatting sqref="R34:R35">
    <cfRule type="cellIs" dxfId="1833" priority="520" operator="lessThan">
      <formula>0.025</formula>
    </cfRule>
  </conditionalFormatting>
  <conditionalFormatting sqref="X36:X37 X26:X29 X31:X33">
    <cfRule type="cellIs" dxfId="1832" priority="518" operator="greaterThan">
      <formula>0.95</formula>
    </cfRule>
    <cfRule type="cellIs" dxfId="1831" priority="519" operator="between">
      <formula>0.05</formula>
      <formula>0.95</formula>
    </cfRule>
  </conditionalFormatting>
  <conditionalFormatting sqref="X36:X37 X26:X29 X31:X33">
    <cfRule type="cellIs" dxfId="1830" priority="517" operator="lessThan">
      <formula>0.05</formula>
    </cfRule>
  </conditionalFormatting>
  <conditionalFormatting sqref="Y36:Y37 Y26:Y29 Y31:Y33">
    <cfRule type="cellIs" dxfId="1829" priority="515" operator="greaterThan">
      <formula>0.975</formula>
    </cfRule>
    <cfRule type="cellIs" dxfId="1828" priority="516" operator="between">
      <formula>0.025</formula>
      <formula>0.975</formula>
    </cfRule>
  </conditionalFormatting>
  <conditionalFormatting sqref="Y36:Y37 Y26:Y29 Y31:Y33">
    <cfRule type="cellIs" dxfId="1827" priority="514" operator="lessThan">
      <formula>0.025</formula>
    </cfRule>
  </conditionalFormatting>
  <conditionalFormatting sqref="X30">
    <cfRule type="cellIs" dxfId="1826" priority="512" operator="greaterThan">
      <formula>0.95</formula>
    </cfRule>
    <cfRule type="cellIs" dxfId="1825" priority="513" operator="between">
      <formula>0.05</formula>
      <formula>0.95</formula>
    </cfRule>
  </conditionalFormatting>
  <conditionalFormatting sqref="X30">
    <cfRule type="cellIs" dxfId="1824" priority="511" operator="lessThan">
      <formula>0.05</formula>
    </cfRule>
  </conditionalFormatting>
  <conditionalFormatting sqref="Y30">
    <cfRule type="cellIs" dxfId="1823" priority="509" operator="greaterThan">
      <formula>0.975</formula>
    </cfRule>
    <cfRule type="cellIs" dxfId="1822" priority="510" operator="between">
      <formula>0.025</formula>
      <formula>0.975</formula>
    </cfRule>
  </conditionalFormatting>
  <conditionalFormatting sqref="Y30">
    <cfRule type="cellIs" dxfId="1821" priority="508" operator="lessThan">
      <formula>0.025</formula>
    </cfRule>
  </conditionalFormatting>
  <conditionalFormatting sqref="AE36:AE37 AE26:AE29 AE31:AE33">
    <cfRule type="cellIs" dxfId="1820" priority="500" operator="greaterThan">
      <formula>0.95</formula>
    </cfRule>
    <cfRule type="cellIs" dxfId="1819" priority="501" operator="between">
      <formula>0.05</formula>
      <formula>0.95</formula>
    </cfRule>
  </conditionalFormatting>
  <conditionalFormatting sqref="AE36:AE37 AE26:AE29 AE31:AE33">
    <cfRule type="cellIs" dxfId="1818" priority="499" operator="lessThan">
      <formula>0.05</formula>
    </cfRule>
  </conditionalFormatting>
  <conditionalFormatting sqref="AF36:AF37 AF26:AF29 AF31:AF33">
    <cfRule type="cellIs" dxfId="1817" priority="497" operator="greaterThan">
      <formula>0.975</formula>
    </cfRule>
    <cfRule type="cellIs" dxfId="1816" priority="498" operator="between">
      <formula>0.025</formula>
      <formula>0.975</formula>
    </cfRule>
  </conditionalFormatting>
  <conditionalFormatting sqref="AF36:AF37 AF26:AF29 AF31:AF33">
    <cfRule type="cellIs" dxfId="1815" priority="496" operator="lessThan">
      <formula>0.025</formula>
    </cfRule>
  </conditionalFormatting>
  <conditionalFormatting sqref="AE30">
    <cfRule type="cellIs" dxfId="1814" priority="494" operator="greaterThan">
      <formula>0.95</formula>
    </cfRule>
    <cfRule type="cellIs" dxfId="1813" priority="495" operator="between">
      <formula>0.05</formula>
      <formula>0.95</formula>
    </cfRule>
  </conditionalFormatting>
  <conditionalFormatting sqref="AE30">
    <cfRule type="cellIs" dxfId="1812" priority="493" operator="lessThan">
      <formula>0.05</formula>
    </cfRule>
  </conditionalFormatting>
  <conditionalFormatting sqref="AF30">
    <cfRule type="cellIs" dxfId="1811" priority="491" operator="greaterThan">
      <formula>0.975</formula>
    </cfRule>
    <cfRule type="cellIs" dxfId="1810" priority="492" operator="between">
      <formula>0.025</formula>
      <formula>0.975</formula>
    </cfRule>
  </conditionalFormatting>
  <conditionalFormatting sqref="AF30">
    <cfRule type="cellIs" dxfId="1809" priority="490" operator="lessThan">
      <formula>0.025</formula>
    </cfRule>
  </conditionalFormatting>
  <conditionalFormatting sqref="AE34:AE35">
    <cfRule type="cellIs" dxfId="1808" priority="488" operator="greaterThan">
      <formula>0.95</formula>
    </cfRule>
    <cfRule type="cellIs" dxfId="1807" priority="489" operator="between">
      <formula>0.05</formula>
      <formula>0.95</formula>
    </cfRule>
  </conditionalFormatting>
  <conditionalFormatting sqref="AE34:AE35">
    <cfRule type="cellIs" dxfId="1806" priority="487" operator="lessThan">
      <formula>0.05</formula>
    </cfRule>
  </conditionalFormatting>
  <conditionalFormatting sqref="AF34:AF35">
    <cfRule type="cellIs" dxfId="1805" priority="485" operator="greaterThan">
      <formula>0.975</formula>
    </cfRule>
    <cfRule type="cellIs" dxfId="1804" priority="486" operator="between">
      <formula>0.025</formula>
      <formula>0.975</formula>
    </cfRule>
  </conditionalFormatting>
  <conditionalFormatting sqref="AF34:AF35">
    <cfRule type="cellIs" dxfId="1803" priority="484" operator="lessThan">
      <formula>0.025</formula>
    </cfRule>
  </conditionalFormatting>
  <conditionalFormatting sqref="AS36:AS37 AS26:AS29 AS31:AS33">
    <cfRule type="cellIs" dxfId="1802" priority="464" operator="greaterThan">
      <formula>0.95</formula>
    </cfRule>
    <cfRule type="cellIs" dxfId="1801" priority="465" operator="between">
      <formula>0.05</formula>
      <formula>0.95</formula>
    </cfRule>
  </conditionalFormatting>
  <conditionalFormatting sqref="AS36:AS37 AS26:AS29 AS31:AS33">
    <cfRule type="cellIs" dxfId="1800" priority="463" operator="lessThan">
      <formula>0.05</formula>
    </cfRule>
  </conditionalFormatting>
  <conditionalFormatting sqref="AT36:AT37 AT26:AT29 AT31:AT33">
    <cfRule type="cellIs" dxfId="1799" priority="461" operator="greaterThan">
      <formula>0.975</formula>
    </cfRule>
    <cfRule type="cellIs" dxfId="1798" priority="462" operator="between">
      <formula>0.025</formula>
      <formula>0.975</formula>
    </cfRule>
  </conditionalFormatting>
  <conditionalFormatting sqref="AT36:AT37 AT26:AT29 AT31:AT33">
    <cfRule type="cellIs" dxfId="1797" priority="460" operator="lessThan">
      <formula>0.025</formula>
    </cfRule>
  </conditionalFormatting>
  <conditionalFormatting sqref="AS30">
    <cfRule type="cellIs" dxfId="1796" priority="458" operator="greaterThan">
      <formula>0.95</formula>
    </cfRule>
    <cfRule type="cellIs" dxfId="1795" priority="459" operator="between">
      <formula>0.05</formula>
      <formula>0.95</formula>
    </cfRule>
  </conditionalFormatting>
  <conditionalFormatting sqref="AS30">
    <cfRule type="cellIs" dxfId="1794" priority="457" operator="lessThan">
      <formula>0.05</formula>
    </cfRule>
  </conditionalFormatting>
  <conditionalFormatting sqref="AT30">
    <cfRule type="cellIs" dxfId="1793" priority="455" operator="greaterThan">
      <formula>0.975</formula>
    </cfRule>
    <cfRule type="cellIs" dxfId="1792" priority="456" operator="between">
      <formula>0.025</formula>
      <formula>0.975</formula>
    </cfRule>
  </conditionalFormatting>
  <conditionalFormatting sqref="AT30">
    <cfRule type="cellIs" dxfId="1791" priority="454" operator="lessThan">
      <formula>0.025</formula>
    </cfRule>
  </conditionalFormatting>
  <conditionalFormatting sqref="AS34:AS35">
    <cfRule type="cellIs" dxfId="1790" priority="452" operator="greaterThan">
      <formula>0.95</formula>
    </cfRule>
    <cfRule type="cellIs" dxfId="1789" priority="453" operator="between">
      <formula>0.05</formula>
      <formula>0.95</formula>
    </cfRule>
  </conditionalFormatting>
  <conditionalFormatting sqref="AS34:AS35">
    <cfRule type="cellIs" dxfId="1788" priority="451" operator="lessThan">
      <formula>0.05</formula>
    </cfRule>
  </conditionalFormatting>
  <conditionalFormatting sqref="AT34:AT35">
    <cfRule type="cellIs" dxfId="1787" priority="449" operator="greaterThan">
      <formula>0.975</formula>
    </cfRule>
    <cfRule type="cellIs" dxfId="1786" priority="450" operator="between">
      <formula>0.025</formula>
      <formula>0.975</formula>
    </cfRule>
  </conditionalFormatting>
  <conditionalFormatting sqref="AT34:AT35">
    <cfRule type="cellIs" dxfId="1785" priority="448" operator="lessThan">
      <formula>0.025</formula>
    </cfRule>
  </conditionalFormatting>
  <conditionalFormatting sqref="AY36:AY37 AY26:AY29 AY31:AY33">
    <cfRule type="cellIs" dxfId="1784" priority="446" operator="greaterThan">
      <formula>0.95</formula>
    </cfRule>
    <cfRule type="cellIs" dxfId="1783" priority="447" operator="between">
      <formula>0.05</formula>
      <formula>0.95</formula>
    </cfRule>
  </conditionalFormatting>
  <conditionalFormatting sqref="AY36:AY37 AY26:AY29 AY31:AY33">
    <cfRule type="cellIs" dxfId="1782" priority="445" operator="lessThan">
      <formula>0.05</formula>
    </cfRule>
  </conditionalFormatting>
  <conditionalFormatting sqref="AZ36:AZ37 AZ26:AZ29 AZ31:AZ33">
    <cfRule type="cellIs" dxfId="1781" priority="443" operator="greaterThan">
      <formula>0.975</formula>
    </cfRule>
    <cfRule type="cellIs" dxfId="1780" priority="444" operator="between">
      <formula>0.025</formula>
      <formula>0.975</formula>
    </cfRule>
  </conditionalFormatting>
  <conditionalFormatting sqref="AZ36:AZ37 AZ26:AZ29 AZ31:AZ33">
    <cfRule type="cellIs" dxfId="1779" priority="442" operator="lessThan">
      <formula>0.025</formula>
    </cfRule>
  </conditionalFormatting>
  <conditionalFormatting sqref="AY30">
    <cfRule type="cellIs" dxfId="1778" priority="440" operator="greaterThan">
      <formula>0.95</formula>
    </cfRule>
    <cfRule type="cellIs" dxfId="1777" priority="441" operator="between">
      <formula>0.05</formula>
      <formula>0.95</formula>
    </cfRule>
  </conditionalFormatting>
  <conditionalFormatting sqref="AY30">
    <cfRule type="cellIs" dxfId="1776" priority="439" operator="lessThan">
      <formula>0.05</formula>
    </cfRule>
  </conditionalFormatting>
  <conditionalFormatting sqref="AZ30">
    <cfRule type="cellIs" dxfId="1775" priority="437" operator="greaterThan">
      <formula>0.975</formula>
    </cfRule>
    <cfRule type="cellIs" dxfId="1774" priority="438" operator="between">
      <formula>0.025</formula>
      <formula>0.975</formula>
    </cfRule>
  </conditionalFormatting>
  <conditionalFormatting sqref="AZ30">
    <cfRule type="cellIs" dxfId="1773" priority="436" operator="lessThan">
      <formula>0.025</formula>
    </cfRule>
  </conditionalFormatting>
  <conditionalFormatting sqref="AY34:AY35">
    <cfRule type="cellIs" dxfId="1772" priority="434" operator="greaterThan">
      <formula>0.95</formula>
    </cfRule>
    <cfRule type="cellIs" dxfId="1771" priority="435" operator="between">
      <formula>0.05</formula>
      <formula>0.95</formula>
    </cfRule>
  </conditionalFormatting>
  <conditionalFormatting sqref="AY34:AY35">
    <cfRule type="cellIs" dxfId="1770" priority="433" operator="lessThan">
      <formula>0.05</formula>
    </cfRule>
  </conditionalFormatting>
  <conditionalFormatting sqref="AZ34:AZ35">
    <cfRule type="cellIs" dxfId="1769" priority="431" operator="greaterThan">
      <formula>0.975</formula>
    </cfRule>
    <cfRule type="cellIs" dxfId="1768" priority="432" operator="between">
      <formula>0.025</formula>
      <formula>0.975</formula>
    </cfRule>
  </conditionalFormatting>
  <conditionalFormatting sqref="AZ34:AZ35">
    <cfRule type="cellIs" dxfId="1767" priority="430" operator="lessThan">
      <formula>0.025</formula>
    </cfRule>
  </conditionalFormatting>
  <conditionalFormatting sqref="BE36:BE37 BE26:BE29 BE31:BE33">
    <cfRule type="cellIs" dxfId="1766" priority="428" operator="greaterThan">
      <formula>0.95</formula>
    </cfRule>
    <cfRule type="cellIs" dxfId="1765" priority="429" operator="between">
      <formula>0.05</formula>
      <formula>0.95</formula>
    </cfRule>
  </conditionalFormatting>
  <conditionalFormatting sqref="BE36:BE37 BE26:BE29 BE31:BE33">
    <cfRule type="cellIs" dxfId="1764" priority="427" operator="lessThan">
      <formula>0.05</formula>
    </cfRule>
  </conditionalFormatting>
  <conditionalFormatting sqref="BF36:BF37 BF26:BF29 BF31:BF33">
    <cfRule type="cellIs" dxfId="1763" priority="425" operator="greaterThan">
      <formula>0.975</formula>
    </cfRule>
    <cfRule type="cellIs" dxfId="1762" priority="426" operator="between">
      <formula>0.025</formula>
      <formula>0.975</formula>
    </cfRule>
  </conditionalFormatting>
  <conditionalFormatting sqref="BF36:BF37 BF26:BF29 BF31:BF33">
    <cfRule type="cellIs" dxfId="1761" priority="424" operator="lessThan">
      <formula>0.025</formula>
    </cfRule>
  </conditionalFormatting>
  <conditionalFormatting sqref="BE30">
    <cfRule type="cellIs" dxfId="1760" priority="422" operator="greaterThan">
      <formula>0.95</formula>
    </cfRule>
    <cfRule type="cellIs" dxfId="1759" priority="423" operator="between">
      <formula>0.05</formula>
      <formula>0.95</formula>
    </cfRule>
  </conditionalFormatting>
  <conditionalFormatting sqref="BE30">
    <cfRule type="cellIs" dxfId="1758" priority="421" operator="lessThan">
      <formula>0.05</formula>
    </cfRule>
  </conditionalFormatting>
  <conditionalFormatting sqref="BF30">
    <cfRule type="cellIs" dxfId="1757" priority="419" operator="greaterThan">
      <formula>0.975</formula>
    </cfRule>
    <cfRule type="cellIs" dxfId="1756" priority="420" operator="between">
      <formula>0.025</formula>
      <formula>0.975</formula>
    </cfRule>
  </conditionalFormatting>
  <conditionalFormatting sqref="BF30">
    <cfRule type="cellIs" dxfId="1755" priority="418" operator="lessThan">
      <formula>0.025</formula>
    </cfRule>
  </conditionalFormatting>
  <conditionalFormatting sqref="BE34:BE35">
    <cfRule type="cellIs" dxfId="1754" priority="416" operator="greaterThan">
      <formula>0.95</formula>
    </cfRule>
    <cfRule type="cellIs" dxfId="1753" priority="417" operator="between">
      <formula>0.05</formula>
      <formula>0.95</formula>
    </cfRule>
  </conditionalFormatting>
  <conditionalFormatting sqref="BE34:BE35">
    <cfRule type="cellIs" dxfId="1752" priority="415" operator="lessThan">
      <formula>0.05</formula>
    </cfRule>
  </conditionalFormatting>
  <conditionalFormatting sqref="BF34:BF35">
    <cfRule type="cellIs" dxfId="1751" priority="413" operator="greaterThan">
      <formula>0.975</formula>
    </cfRule>
    <cfRule type="cellIs" dxfId="1750" priority="414" operator="between">
      <formula>0.025</formula>
      <formula>0.975</formula>
    </cfRule>
  </conditionalFormatting>
  <conditionalFormatting sqref="BF34:BF35">
    <cfRule type="cellIs" dxfId="1749" priority="412" operator="lessThan">
      <formula>0.025</formula>
    </cfRule>
  </conditionalFormatting>
  <conditionalFormatting sqref="CL36:CL37 CL26:CL29 CL31:CL33">
    <cfRule type="cellIs" dxfId="1748" priority="386" operator="greaterThan">
      <formula>0.95</formula>
    </cfRule>
    <cfRule type="cellIs" dxfId="1747" priority="387" operator="between">
      <formula>0.05</formula>
      <formula>0.95</formula>
    </cfRule>
  </conditionalFormatting>
  <conditionalFormatting sqref="CL36:CL37 CL26:CL29 CL31:CL33">
    <cfRule type="cellIs" dxfId="1746" priority="385" operator="lessThan">
      <formula>0.05</formula>
    </cfRule>
  </conditionalFormatting>
  <conditionalFormatting sqref="CM36:CM37 CM26:CM29 CM31:CM33">
    <cfRule type="cellIs" dxfId="1745" priority="383" operator="greaterThan">
      <formula>0.975</formula>
    </cfRule>
    <cfRule type="cellIs" dxfId="1744" priority="384" operator="between">
      <formula>0.025</formula>
      <formula>0.975</formula>
    </cfRule>
  </conditionalFormatting>
  <conditionalFormatting sqref="CM36:CM37 CM26:CM29 CM31:CM33">
    <cfRule type="cellIs" dxfId="1743" priority="382" operator="lessThan">
      <formula>0.025</formula>
    </cfRule>
  </conditionalFormatting>
  <conditionalFormatting sqref="CL30">
    <cfRule type="cellIs" dxfId="1742" priority="380" operator="greaterThan">
      <formula>0.95</formula>
    </cfRule>
    <cfRule type="cellIs" dxfId="1741" priority="381" operator="between">
      <formula>0.05</formula>
      <formula>0.95</formula>
    </cfRule>
  </conditionalFormatting>
  <conditionalFormatting sqref="CL30">
    <cfRule type="cellIs" dxfId="1740" priority="379" operator="lessThan">
      <formula>0.05</formula>
    </cfRule>
  </conditionalFormatting>
  <conditionalFormatting sqref="CM30">
    <cfRule type="cellIs" dxfId="1739" priority="377" operator="greaterThan">
      <formula>0.975</formula>
    </cfRule>
    <cfRule type="cellIs" dxfId="1738" priority="378" operator="between">
      <formula>0.025</formula>
      <formula>0.975</formula>
    </cfRule>
  </conditionalFormatting>
  <conditionalFormatting sqref="CM30">
    <cfRule type="cellIs" dxfId="1737" priority="376" operator="lessThan">
      <formula>0.025</formula>
    </cfRule>
  </conditionalFormatting>
  <conditionalFormatting sqref="CL34:CL35">
    <cfRule type="cellIs" dxfId="1736" priority="374" operator="greaterThan">
      <formula>0.95</formula>
    </cfRule>
    <cfRule type="cellIs" dxfId="1735" priority="375" operator="between">
      <formula>0.05</formula>
      <formula>0.95</formula>
    </cfRule>
  </conditionalFormatting>
  <conditionalFormatting sqref="CL34:CL35">
    <cfRule type="cellIs" dxfId="1734" priority="373" operator="lessThan">
      <formula>0.05</formula>
    </cfRule>
  </conditionalFormatting>
  <conditionalFormatting sqref="CM34:CM35">
    <cfRule type="cellIs" dxfId="1733" priority="371" operator="greaterThan">
      <formula>0.975</formula>
    </cfRule>
    <cfRule type="cellIs" dxfId="1732" priority="372" operator="between">
      <formula>0.025</formula>
      <formula>0.975</formula>
    </cfRule>
  </conditionalFormatting>
  <conditionalFormatting sqref="CM34:CM35">
    <cfRule type="cellIs" dxfId="1731" priority="370" operator="lessThan">
      <formula>0.025</formula>
    </cfRule>
  </conditionalFormatting>
  <conditionalFormatting sqref="DA34:DA35">
    <cfRule type="cellIs" dxfId="1730" priority="352" operator="lessThan">
      <formula>0.025</formula>
    </cfRule>
  </conditionalFormatting>
  <conditionalFormatting sqref="CZ36:CZ37 CZ26:CZ29 CZ31:CZ33">
    <cfRule type="cellIs" dxfId="1729" priority="368" operator="greaterThan">
      <formula>0.95</formula>
    </cfRule>
    <cfRule type="cellIs" dxfId="1728" priority="369" operator="between">
      <formula>0.05</formula>
      <formula>0.95</formula>
    </cfRule>
  </conditionalFormatting>
  <conditionalFormatting sqref="CZ36:CZ37 CZ26:CZ29 CZ31:CZ33">
    <cfRule type="cellIs" dxfId="1727" priority="367" operator="lessThan">
      <formula>0.05</formula>
    </cfRule>
  </conditionalFormatting>
  <conditionalFormatting sqref="DA36:DA37 DA26:DA29 DA31:DA33">
    <cfRule type="cellIs" dxfId="1726" priority="365" operator="greaterThan">
      <formula>0.975</formula>
    </cfRule>
    <cfRule type="cellIs" dxfId="1725" priority="366" operator="between">
      <formula>0.025</formula>
      <formula>0.975</formula>
    </cfRule>
  </conditionalFormatting>
  <conditionalFormatting sqref="DA36:DA37 DA26:DA29 DA31:DA33">
    <cfRule type="cellIs" dxfId="1724" priority="364" operator="lessThan">
      <formula>0.025</formula>
    </cfRule>
  </conditionalFormatting>
  <conditionalFormatting sqref="CZ30">
    <cfRule type="cellIs" dxfId="1723" priority="362" operator="greaterThan">
      <formula>0.95</formula>
    </cfRule>
    <cfRule type="cellIs" dxfId="1722" priority="363" operator="between">
      <formula>0.05</formula>
      <formula>0.95</formula>
    </cfRule>
  </conditionalFormatting>
  <conditionalFormatting sqref="CZ30">
    <cfRule type="cellIs" dxfId="1721" priority="361" operator="lessThan">
      <formula>0.05</formula>
    </cfRule>
  </conditionalFormatting>
  <conditionalFormatting sqref="DA30">
    <cfRule type="cellIs" dxfId="1720" priority="359" operator="greaterThan">
      <formula>0.975</formula>
    </cfRule>
    <cfRule type="cellIs" dxfId="1719" priority="360" operator="between">
      <formula>0.025</formula>
      <formula>0.975</formula>
    </cfRule>
  </conditionalFormatting>
  <conditionalFormatting sqref="DA30">
    <cfRule type="cellIs" dxfId="1718" priority="358" operator="lessThan">
      <formula>0.025</formula>
    </cfRule>
  </conditionalFormatting>
  <conditionalFormatting sqref="CZ34:CZ35">
    <cfRule type="cellIs" dxfId="1717" priority="356" operator="greaterThan">
      <formula>0.95</formula>
    </cfRule>
    <cfRule type="cellIs" dxfId="1716" priority="357" operator="between">
      <formula>0.05</formula>
      <formula>0.95</formula>
    </cfRule>
  </conditionalFormatting>
  <conditionalFormatting sqref="CZ34:CZ35">
    <cfRule type="cellIs" dxfId="1715" priority="355" operator="lessThan">
      <formula>0.05</formula>
    </cfRule>
  </conditionalFormatting>
  <conditionalFormatting sqref="DA34:DA35">
    <cfRule type="cellIs" dxfId="1714" priority="353" operator="greaterThan">
      <formula>0.975</formula>
    </cfRule>
    <cfRule type="cellIs" dxfId="1713" priority="354" operator="between">
      <formula>0.025</formula>
      <formula>0.975</formula>
    </cfRule>
  </conditionalFormatting>
  <conditionalFormatting sqref="BR36:BR37 BR26:BR29 BR31:BR33">
    <cfRule type="cellIs" dxfId="1712" priority="344" operator="greaterThan">
      <formula>0.95</formula>
    </cfRule>
    <cfRule type="cellIs" dxfId="1711" priority="345" operator="between">
      <formula>0.05</formula>
      <formula>0.95</formula>
    </cfRule>
  </conditionalFormatting>
  <conditionalFormatting sqref="BR36:BR37 BR26:BR29 BR31:BR33">
    <cfRule type="cellIs" dxfId="1710" priority="343" operator="lessThan">
      <formula>0.05</formula>
    </cfRule>
  </conditionalFormatting>
  <conditionalFormatting sqref="BS36:BS37 BS26:BS29 BS31:BS33">
    <cfRule type="cellIs" dxfId="1709" priority="341" operator="greaterThan">
      <formula>0.975</formula>
    </cfRule>
    <cfRule type="cellIs" dxfId="1708" priority="342" operator="between">
      <formula>0.025</formula>
      <formula>0.975</formula>
    </cfRule>
  </conditionalFormatting>
  <conditionalFormatting sqref="BS36:BS37 BS26:BS29 BS31:BS33">
    <cfRule type="cellIs" dxfId="1707" priority="340" operator="lessThan">
      <formula>0.025</formula>
    </cfRule>
  </conditionalFormatting>
  <conditionalFormatting sqref="BR30">
    <cfRule type="cellIs" dxfId="1706" priority="338" operator="greaterThan">
      <formula>0.95</formula>
    </cfRule>
    <cfRule type="cellIs" dxfId="1705" priority="339" operator="between">
      <formula>0.05</formula>
      <formula>0.95</formula>
    </cfRule>
  </conditionalFormatting>
  <conditionalFormatting sqref="BR30">
    <cfRule type="cellIs" dxfId="1704" priority="337" operator="lessThan">
      <formula>0.05</formula>
    </cfRule>
  </conditionalFormatting>
  <conditionalFormatting sqref="BS30">
    <cfRule type="cellIs" dxfId="1703" priority="335" operator="greaterThan">
      <formula>0.975</formula>
    </cfRule>
    <cfRule type="cellIs" dxfId="1702" priority="336" operator="between">
      <formula>0.025</formula>
      <formula>0.975</formula>
    </cfRule>
  </conditionalFormatting>
  <conditionalFormatting sqref="BS30">
    <cfRule type="cellIs" dxfId="1701" priority="334" operator="lessThan">
      <formula>0.025</formula>
    </cfRule>
  </conditionalFormatting>
  <conditionalFormatting sqref="BR34:BR35">
    <cfRule type="cellIs" dxfId="1700" priority="332" operator="greaterThan">
      <formula>0.95</formula>
    </cfRule>
    <cfRule type="cellIs" dxfId="1699" priority="333" operator="between">
      <formula>0.05</formula>
      <formula>0.95</formula>
    </cfRule>
  </conditionalFormatting>
  <conditionalFormatting sqref="BR34:BR35">
    <cfRule type="cellIs" dxfId="1698" priority="331" operator="lessThan">
      <formula>0.05</formula>
    </cfRule>
  </conditionalFormatting>
  <conditionalFormatting sqref="BS34:BS35">
    <cfRule type="cellIs" dxfId="1697" priority="329" operator="greaterThan">
      <formula>0.975</formula>
    </cfRule>
    <cfRule type="cellIs" dxfId="1696" priority="330" operator="between">
      <formula>0.025</formula>
      <formula>0.975</formula>
    </cfRule>
  </conditionalFormatting>
  <conditionalFormatting sqref="BS34:BS35">
    <cfRule type="cellIs" dxfId="1695" priority="328" operator="lessThan">
      <formula>0.025</formula>
    </cfRule>
  </conditionalFormatting>
  <conditionalFormatting sqref="BX36:BX37 BX26:BX29 BX31:BX33">
    <cfRule type="cellIs" dxfId="1694" priority="326" operator="greaterThan">
      <formula>0.95</formula>
    </cfRule>
    <cfRule type="cellIs" dxfId="1693" priority="327" operator="between">
      <formula>0.05</formula>
      <formula>0.95</formula>
    </cfRule>
  </conditionalFormatting>
  <conditionalFormatting sqref="BX36:BX37 BX26:BX29 BX31:BX33">
    <cfRule type="cellIs" dxfId="1692" priority="325" operator="lessThan">
      <formula>0.05</formula>
    </cfRule>
  </conditionalFormatting>
  <conditionalFormatting sqref="BY36:BY37 BY26:BY29 BY31:BY33">
    <cfRule type="cellIs" dxfId="1691" priority="323" operator="greaterThan">
      <formula>0.975</formula>
    </cfRule>
    <cfRule type="cellIs" dxfId="1690" priority="324" operator="between">
      <formula>0.025</formula>
      <formula>0.975</formula>
    </cfRule>
  </conditionalFormatting>
  <conditionalFormatting sqref="BY36:BY37 BY26:BY29 BY31:BY33">
    <cfRule type="cellIs" dxfId="1689" priority="322" operator="lessThan">
      <formula>0.025</formula>
    </cfRule>
  </conditionalFormatting>
  <conditionalFormatting sqref="BX30">
    <cfRule type="cellIs" dxfId="1688" priority="320" operator="greaterThan">
      <formula>0.95</formula>
    </cfRule>
    <cfRule type="cellIs" dxfId="1687" priority="321" operator="between">
      <formula>0.05</formula>
      <formula>0.95</formula>
    </cfRule>
  </conditionalFormatting>
  <conditionalFormatting sqref="BX30">
    <cfRule type="cellIs" dxfId="1686" priority="319" operator="lessThan">
      <formula>0.05</formula>
    </cfRule>
  </conditionalFormatting>
  <conditionalFormatting sqref="BY30">
    <cfRule type="cellIs" dxfId="1685" priority="317" operator="greaterThan">
      <formula>0.975</formula>
    </cfRule>
    <cfRule type="cellIs" dxfId="1684" priority="318" operator="between">
      <formula>0.025</formula>
      <formula>0.975</formula>
    </cfRule>
  </conditionalFormatting>
  <conditionalFormatting sqref="BY30">
    <cfRule type="cellIs" dxfId="1683" priority="316" operator="lessThan">
      <formula>0.025</formula>
    </cfRule>
  </conditionalFormatting>
  <conditionalFormatting sqref="BX34:BX35">
    <cfRule type="cellIs" dxfId="1682" priority="314" operator="greaterThan">
      <formula>0.95</formula>
    </cfRule>
    <cfRule type="cellIs" dxfId="1681" priority="315" operator="between">
      <formula>0.05</formula>
      <formula>0.95</formula>
    </cfRule>
  </conditionalFormatting>
  <conditionalFormatting sqref="BX34:BX35">
    <cfRule type="cellIs" dxfId="1680" priority="313" operator="lessThan">
      <formula>0.05</formula>
    </cfRule>
  </conditionalFormatting>
  <conditionalFormatting sqref="BY34:BY35">
    <cfRule type="cellIs" dxfId="1679" priority="311" operator="greaterThan">
      <formula>0.975</formula>
    </cfRule>
    <cfRule type="cellIs" dxfId="1678" priority="312" operator="between">
      <formula>0.025</formula>
      <formula>0.975</formula>
    </cfRule>
  </conditionalFormatting>
  <conditionalFormatting sqref="BY34:BY35">
    <cfRule type="cellIs" dxfId="1677" priority="310" operator="lessThan">
      <formula>0.025</formula>
    </cfRule>
  </conditionalFormatting>
  <conditionalFormatting sqref="BL36:BL37 BL26:BL29 BL31:BL33">
    <cfRule type="cellIs" dxfId="1676" priority="290" operator="greaterThan">
      <formula>0.95</formula>
    </cfRule>
    <cfRule type="cellIs" dxfId="1675" priority="291" operator="between">
      <formula>0.05</formula>
      <formula>0.95</formula>
    </cfRule>
  </conditionalFormatting>
  <conditionalFormatting sqref="BL36:BL37 BL26:BL29 BL31:BL33">
    <cfRule type="cellIs" dxfId="1674" priority="289" operator="lessThan">
      <formula>0.05</formula>
    </cfRule>
  </conditionalFormatting>
  <conditionalFormatting sqref="BM36:BM37 BM26:BM29 BM31:BM33">
    <cfRule type="cellIs" dxfId="1673" priority="287" operator="greaterThan">
      <formula>0.975</formula>
    </cfRule>
    <cfRule type="cellIs" dxfId="1672" priority="288" operator="between">
      <formula>0.025</formula>
      <formula>0.975</formula>
    </cfRule>
  </conditionalFormatting>
  <conditionalFormatting sqref="BM36:BM37 BM26:BM29 BM31:BM33">
    <cfRule type="cellIs" dxfId="1671" priority="286" operator="lessThan">
      <formula>0.025</formula>
    </cfRule>
  </conditionalFormatting>
  <conditionalFormatting sqref="BL30">
    <cfRule type="cellIs" dxfId="1670" priority="284" operator="greaterThan">
      <formula>0.95</formula>
    </cfRule>
    <cfRule type="cellIs" dxfId="1669" priority="285" operator="between">
      <formula>0.05</formula>
      <formula>0.95</formula>
    </cfRule>
  </conditionalFormatting>
  <conditionalFormatting sqref="BL30">
    <cfRule type="cellIs" dxfId="1668" priority="283" operator="lessThan">
      <formula>0.05</formula>
    </cfRule>
  </conditionalFormatting>
  <conditionalFormatting sqref="BM30">
    <cfRule type="cellIs" dxfId="1667" priority="281" operator="greaterThan">
      <formula>0.975</formula>
    </cfRule>
    <cfRule type="cellIs" dxfId="1666" priority="282" operator="between">
      <formula>0.025</formula>
      <formula>0.975</formula>
    </cfRule>
  </conditionalFormatting>
  <conditionalFormatting sqref="BM30">
    <cfRule type="cellIs" dxfId="1665" priority="280" operator="lessThan">
      <formula>0.025</formula>
    </cfRule>
  </conditionalFormatting>
  <conditionalFormatting sqref="BL34:BL35">
    <cfRule type="cellIs" dxfId="1664" priority="278" operator="greaterThan">
      <formula>0.95</formula>
    </cfRule>
    <cfRule type="cellIs" dxfId="1663" priority="279" operator="between">
      <formula>0.05</formula>
      <formula>0.95</formula>
    </cfRule>
  </conditionalFormatting>
  <conditionalFormatting sqref="BL34:BL35">
    <cfRule type="cellIs" dxfId="1662" priority="277" operator="lessThan">
      <formula>0.05</formula>
    </cfRule>
  </conditionalFormatting>
  <conditionalFormatting sqref="BM34:BM35">
    <cfRule type="cellIs" dxfId="1661" priority="275" operator="greaterThan">
      <formula>0.975</formula>
    </cfRule>
    <cfRule type="cellIs" dxfId="1660" priority="276" operator="between">
      <formula>0.025</formula>
      <formula>0.975</formula>
    </cfRule>
  </conditionalFormatting>
  <conditionalFormatting sqref="BM34:BM35">
    <cfRule type="cellIs" dxfId="1659" priority="274" operator="lessThan">
      <formula>0.025</formula>
    </cfRule>
  </conditionalFormatting>
  <conditionalFormatting sqref="DO18:DO19 DO8:DO11 DO13:DO15">
    <cfRule type="cellIs" dxfId="1658" priority="266" operator="greaterThan">
      <formula>0.95</formula>
    </cfRule>
    <cfRule type="cellIs" dxfId="1657" priority="267" operator="between">
      <formula>0.05</formula>
      <formula>0.95</formula>
    </cfRule>
  </conditionalFormatting>
  <conditionalFormatting sqref="DO18:DO19 DO8:DO11 DO13:DO15">
    <cfRule type="cellIs" dxfId="1656" priority="265" operator="lessThan">
      <formula>0.05</formula>
    </cfRule>
  </conditionalFormatting>
  <conditionalFormatting sqref="DP18:DP19 DP8:DP11 DP13:DP15">
    <cfRule type="cellIs" dxfId="1655" priority="263" operator="greaterThan">
      <formula>0.975</formula>
    </cfRule>
    <cfRule type="cellIs" dxfId="1654" priority="264" operator="between">
      <formula>0.025</formula>
      <formula>0.975</formula>
    </cfRule>
  </conditionalFormatting>
  <conditionalFormatting sqref="DP18:DP19 DP8:DP11 DP13:DP15">
    <cfRule type="cellIs" dxfId="1653" priority="262" operator="lessThan">
      <formula>0.025</formula>
    </cfRule>
  </conditionalFormatting>
  <conditionalFormatting sqref="DO12">
    <cfRule type="cellIs" dxfId="1652" priority="260" operator="greaterThan">
      <formula>0.95</formula>
    </cfRule>
    <cfRule type="cellIs" dxfId="1651" priority="261" operator="between">
      <formula>0.05</formula>
      <formula>0.95</formula>
    </cfRule>
  </conditionalFormatting>
  <conditionalFormatting sqref="DO12">
    <cfRule type="cellIs" dxfId="1650" priority="259" operator="lessThan">
      <formula>0.05</formula>
    </cfRule>
  </conditionalFormatting>
  <conditionalFormatting sqref="DP12">
    <cfRule type="cellIs" dxfId="1649" priority="257" operator="greaterThan">
      <formula>0.975</formula>
    </cfRule>
    <cfRule type="cellIs" dxfId="1648" priority="258" operator="between">
      <formula>0.025</formula>
      <formula>0.975</formula>
    </cfRule>
  </conditionalFormatting>
  <conditionalFormatting sqref="DP12">
    <cfRule type="cellIs" dxfId="1647" priority="256" operator="lessThan">
      <formula>0.025</formula>
    </cfRule>
  </conditionalFormatting>
  <conditionalFormatting sqref="DO16:DO17">
    <cfRule type="cellIs" dxfId="1646" priority="254" operator="greaterThan">
      <formula>0.95</formula>
    </cfRule>
    <cfRule type="cellIs" dxfId="1645" priority="255" operator="between">
      <formula>0.05</formula>
      <formula>0.95</formula>
    </cfRule>
  </conditionalFormatting>
  <conditionalFormatting sqref="DO16:DO17">
    <cfRule type="cellIs" dxfId="1644" priority="253" operator="lessThan">
      <formula>0.05</formula>
    </cfRule>
  </conditionalFormatting>
  <conditionalFormatting sqref="DP16:DP17">
    <cfRule type="cellIs" dxfId="1643" priority="251" operator="greaterThan">
      <formula>0.975</formula>
    </cfRule>
    <cfRule type="cellIs" dxfId="1642" priority="252" operator="between">
      <formula>0.025</formula>
      <formula>0.975</formula>
    </cfRule>
  </conditionalFormatting>
  <conditionalFormatting sqref="DP16:DP17">
    <cfRule type="cellIs" dxfId="1641" priority="250" operator="lessThan">
      <formula>0.025</formula>
    </cfRule>
  </conditionalFormatting>
  <conditionalFormatting sqref="DO54:DO55 DO44:DO47 DO49:DO51">
    <cfRule type="cellIs" dxfId="1640" priority="212" operator="greaterThan">
      <formula>0.95</formula>
    </cfRule>
    <cfRule type="cellIs" dxfId="1639" priority="213" operator="between">
      <formula>0.05</formula>
      <formula>0.95</formula>
    </cfRule>
  </conditionalFormatting>
  <conditionalFormatting sqref="DO54:DO55 DO44:DO47 DO49:DO51">
    <cfRule type="cellIs" dxfId="1638" priority="211" operator="lessThan">
      <formula>0.05</formula>
    </cfRule>
  </conditionalFormatting>
  <conditionalFormatting sqref="DP54:DP55 DP44:DP47 DP49:DP51">
    <cfRule type="cellIs" dxfId="1637" priority="209" operator="greaterThan">
      <formula>0.975</formula>
    </cfRule>
    <cfRule type="cellIs" dxfId="1636" priority="210" operator="between">
      <formula>0.025</formula>
      <formula>0.975</formula>
    </cfRule>
  </conditionalFormatting>
  <conditionalFormatting sqref="DP54:DP55 DP44:DP47 DP49:DP51">
    <cfRule type="cellIs" dxfId="1635" priority="208" operator="lessThan">
      <formula>0.025</formula>
    </cfRule>
  </conditionalFormatting>
  <conditionalFormatting sqref="DO48">
    <cfRule type="cellIs" dxfId="1634" priority="206" operator="greaterThan">
      <formula>0.95</formula>
    </cfRule>
    <cfRule type="cellIs" dxfId="1633" priority="207" operator="between">
      <formula>0.05</formula>
      <formula>0.95</formula>
    </cfRule>
  </conditionalFormatting>
  <conditionalFormatting sqref="DO48">
    <cfRule type="cellIs" dxfId="1632" priority="205" operator="lessThan">
      <formula>0.05</formula>
    </cfRule>
  </conditionalFormatting>
  <conditionalFormatting sqref="DP48">
    <cfRule type="cellIs" dxfId="1631" priority="203" operator="greaterThan">
      <formula>0.975</formula>
    </cfRule>
    <cfRule type="cellIs" dxfId="1630" priority="204" operator="between">
      <formula>0.025</formula>
      <formula>0.975</formula>
    </cfRule>
  </conditionalFormatting>
  <conditionalFormatting sqref="DP48">
    <cfRule type="cellIs" dxfId="1629" priority="202" operator="lessThan">
      <formula>0.025</formula>
    </cfRule>
  </conditionalFormatting>
  <conditionalFormatting sqref="DO52:DO53">
    <cfRule type="cellIs" dxfId="1628" priority="200" operator="greaterThan">
      <formula>0.95</formula>
    </cfRule>
    <cfRule type="cellIs" dxfId="1627" priority="201" operator="between">
      <formula>0.05</formula>
      <formula>0.95</formula>
    </cfRule>
  </conditionalFormatting>
  <conditionalFormatting sqref="DO52:DO53">
    <cfRule type="cellIs" dxfId="1626" priority="199" operator="lessThan">
      <formula>0.05</formula>
    </cfRule>
  </conditionalFormatting>
  <conditionalFormatting sqref="DP52:DP53">
    <cfRule type="cellIs" dxfId="1625" priority="197" operator="greaterThan">
      <formula>0.975</formula>
    </cfRule>
    <cfRule type="cellIs" dxfId="1624" priority="198" operator="between">
      <formula>0.025</formula>
      <formula>0.975</formula>
    </cfRule>
  </conditionalFormatting>
  <conditionalFormatting sqref="DP52:DP53">
    <cfRule type="cellIs" dxfId="1623" priority="196" operator="lessThan">
      <formula>0.025</formula>
    </cfRule>
  </conditionalFormatting>
  <conditionalFormatting sqref="DO36:DO37 DO26:DO29 DO31:DO33">
    <cfRule type="cellIs" dxfId="1622" priority="194" operator="greaterThan">
      <formula>0.95</formula>
    </cfRule>
    <cfRule type="cellIs" dxfId="1621" priority="195" operator="between">
      <formula>0.05</formula>
      <formula>0.95</formula>
    </cfRule>
  </conditionalFormatting>
  <conditionalFormatting sqref="DO36:DO37 DO26:DO29 DO31:DO33">
    <cfRule type="cellIs" dxfId="1620" priority="193" operator="lessThan">
      <formula>0.05</formula>
    </cfRule>
  </conditionalFormatting>
  <conditionalFormatting sqref="DP36:DP37 DP26:DP29 DP31:DP33">
    <cfRule type="cellIs" dxfId="1619" priority="191" operator="greaterThan">
      <formula>0.975</formula>
    </cfRule>
    <cfRule type="cellIs" dxfId="1618" priority="192" operator="between">
      <formula>0.025</formula>
      <formula>0.975</formula>
    </cfRule>
  </conditionalFormatting>
  <conditionalFormatting sqref="DP36:DP37 DP26:DP29 DP31:DP33">
    <cfRule type="cellIs" dxfId="1617" priority="190" operator="lessThan">
      <formula>0.025</formula>
    </cfRule>
  </conditionalFormatting>
  <conditionalFormatting sqref="DO30">
    <cfRule type="cellIs" dxfId="1616" priority="188" operator="greaterThan">
      <formula>0.95</formula>
    </cfRule>
    <cfRule type="cellIs" dxfId="1615" priority="189" operator="between">
      <formula>0.05</formula>
      <formula>0.95</formula>
    </cfRule>
  </conditionalFormatting>
  <conditionalFormatting sqref="DO30">
    <cfRule type="cellIs" dxfId="1614" priority="187" operator="lessThan">
      <formula>0.05</formula>
    </cfRule>
  </conditionalFormatting>
  <conditionalFormatting sqref="DP30">
    <cfRule type="cellIs" dxfId="1613" priority="185" operator="greaterThan">
      <formula>0.975</formula>
    </cfRule>
    <cfRule type="cellIs" dxfId="1612" priority="186" operator="between">
      <formula>0.025</formula>
      <formula>0.975</formula>
    </cfRule>
  </conditionalFormatting>
  <conditionalFormatting sqref="DP30">
    <cfRule type="cellIs" dxfId="1611" priority="184" operator="lessThan">
      <formula>0.025</formula>
    </cfRule>
  </conditionalFormatting>
  <conditionalFormatting sqref="DO34:DO35">
    <cfRule type="cellIs" dxfId="1610" priority="182" operator="greaterThan">
      <formula>0.95</formula>
    </cfRule>
    <cfRule type="cellIs" dxfId="1609" priority="183" operator="between">
      <formula>0.05</formula>
      <formula>0.95</formula>
    </cfRule>
  </conditionalFormatting>
  <conditionalFormatting sqref="DO34:DO35">
    <cfRule type="cellIs" dxfId="1608" priority="181" operator="lessThan">
      <formula>0.05</formula>
    </cfRule>
  </conditionalFormatting>
  <conditionalFormatting sqref="DP34:DP35">
    <cfRule type="cellIs" dxfId="1607" priority="179" operator="greaterThan">
      <formula>0.975</formula>
    </cfRule>
    <cfRule type="cellIs" dxfId="1606" priority="180" operator="between">
      <formula>0.025</formula>
      <formula>0.975</formula>
    </cfRule>
  </conditionalFormatting>
  <conditionalFormatting sqref="DP34:DP35">
    <cfRule type="cellIs" dxfId="1605" priority="178" operator="lessThan">
      <formula>0.025</formula>
    </cfRule>
  </conditionalFormatting>
  <conditionalFormatting sqref="DV18:DV19 DV8:DV11 DV13:DV15">
    <cfRule type="cellIs" dxfId="1604" priority="176" operator="greaterThan">
      <formula>0.95</formula>
    </cfRule>
    <cfRule type="cellIs" dxfId="1603" priority="177" operator="between">
      <formula>0.05</formula>
      <formula>0.95</formula>
    </cfRule>
  </conditionalFormatting>
  <conditionalFormatting sqref="DV18:DV19 DV8:DV11 DV13:DV15">
    <cfRule type="cellIs" dxfId="1602" priority="175" operator="lessThan">
      <formula>0.05</formula>
    </cfRule>
  </conditionalFormatting>
  <conditionalFormatting sqref="DW18:DW19 DW8:DW11 DW13:DW15">
    <cfRule type="cellIs" dxfId="1601" priority="173" operator="greaterThan">
      <formula>0.975</formula>
    </cfRule>
    <cfRule type="cellIs" dxfId="1600" priority="174" operator="between">
      <formula>0.025</formula>
      <formula>0.975</formula>
    </cfRule>
  </conditionalFormatting>
  <conditionalFormatting sqref="DW18:DW19 DW8:DW11 DW13:DW15">
    <cfRule type="cellIs" dxfId="1599" priority="172" operator="lessThan">
      <formula>0.025</formula>
    </cfRule>
  </conditionalFormatting>
  <conditionalFormatting sqref="DV12">
    <cfRule type="cellIs" dxfId="1598" priority="170" operator="greaterThan">
      <formula>0.95</formula>
    </cfRule>
    <cfRule type="cellIs" dxfId="1597" priority="171" operator="between">
      <formula>0.05</formula>
      <formula>0.95</formula>
    </cfRule>
  </conditionalFormatting>
  <conditionalFormatting sqref="DV12">
    <cfRule type="cellIs" dxfId="1596" priority="169" operator="lessThan">
      <formula>0.05</formula>
    </cfRule>
  </conditionalFormatting>
  <conditionalFormatting sqref="DW12">
    <cfRule type="cellIs" dxfId="1595" priority="167" operator="greaterThan">
      <formula>0.975</formula>
    </cfRule>
    <cfRule type="cellIs" dxfId="1594" priority="168" operator="between">
      <formula>0.025</formula>
      <formula>0.975</formula>
    </cfRule>
  </conditionalFormatting>
  <conditionalFormatting sqref="DW12">
    <cfRule type="cellIs" dxfId="1593" priority="166" operator="lessThan">
      <formula>0.025</formula>
    </cfRule>
  </conditionalFormatting>
  <conditionalFormatting sqref="DV16:DV17">
    <cfRule type="cellIs" dxfId="1592" priority="164" operator="greaterThan">
      <formula>0.95</formula>
    </cfRule>
    <cfRule type="cellIs" dxfId="1591" priority="165" operator="between">
      <formula>0.05</formula>
      <formula>0.95</formula>
    </cfRule>
  </conditionalFormatting>
  <conditionalFormatting sqref="DV16:DV17">
    <cfRule type="cellIs" dxfId="1590" priority="163" operator="lessThan">
      <formula>0.05</formula>
    </cfRule>
  </conditionalFormatting>
  <conditionalFormatting sqref="DW16:DW17">
    <cfRule type="cellIs" dxfId="1589" priority="161" operator="greaterThan">
      <formula>0.975</formula>
    </cfRule>
    <cfRule type="cellIs" dxfId="1588" priority="162" operator="between">
      <formula>0.025</formula>
      <formula>0.975</formula>
    </cfRule>
  </conditionalFormatting>
  <conditionalFormatting sqref="DW16:DW17">
    <cfRule type="cellIs" dxfId="1587" priority="160" operator="lessThan">
      <formula>0.025</formula>
    </cfRule>
  </conditionalFormatting>
  <conditionalFormatting sqref="DV36:DV37 DV26:DV29 DV31:DV33">
    <cfRule type="cellIs" dxfId="1586" priority="104" operator="greaterThan">
      <formula>0.95</formula>
    </cfRule>
    <cfRule type="cellIs" dxfId="1585" priority="105" operator="between">
      <formula>0.05</formula>
      <formula>0.95</formula>
    </cfRule>
  </conditionalFormatting>
  <conditionalFormatting sqref="DV36:DV37 DV26:DV29 DV31:DV33">
    <cfRule type="cellIs" dxfId="1584" priority="103" operator="lessThan">
      <formula>0.05</formula>
    </cfRule>
  </conditionalFormatting>
  <conditionalFormatting sqref="DW36:DW37 DW26:DW29 DW31:DW33">
    <cfRule type="cellIs" dxfId="1583" priority="101" operator="greaterThan">
      <formula>0.975</formula>
    </cfRule>
    <cfRule type="cellIs" dxfId="1582" priority="102" operator="between">
      <formula>0.025</formula>
      <formula>0.975</formula>
    </cfRule>
  </conditionalFormatting>
  <conditionalFormatting sqref="DW36:DW37 DW26:DW29 DW31:DW33">
    <cfRule type="cellIs" dxfId="1581" priority="100" operator="lessThan">
      <formula>0.025</formula>
    </cfRule>
  </conditionalFormatting>
  <conditionalFormatting sqref="DV30">
    <cfRule type="cellIs" dxfId="1580" priority="98" operator="greaterThan">
      <formula>0.95</formula>
    </cfRule>
    <cfRule type="cellIs" dxfId="1579" priority="99" operator="between">
      <formula>0.05</formula>
      <formula>0.95</formula>
    </cfRule>
  </conditionalFormatting>
  <conditionalFormatting sqref="DV30">
    <cfRule type="cellIs" dxfId="1578" priority="97" operator="lessThan">
      <formula>0.05</formula>
    </cfRule>
  </conditionalFormatting>
  <conditionalFormatting sqref="DW30">
    <cfRule type="cellIs" dxfId="1577" priority="95" operator="greaterThan">
      <formula>0.975</formula>
    </cfRule>
    <cfRule type="cellIs" dxfId="1576" priority="96" operator="between">
      <formula>0.025</formula>
      <formula>0.975</formula>
    </cfRule>
  </conditionalFormatting>
  <conditionalFormatting sqref="DW30">
    <cfRule type="cellIs" dxfId="1575" priority="94" operator="lessThan">
      <formula>0.025</formula>
    </cfRule>
  </conditionalFormatting>
  <conditionalFormatting sqref="DV34:DV35">
    <cfRule type="cellIs" dxfId="1574" priority="92" operator="greaterThan">
      <formula>0.95</formula>
    </cfRule>
    <cfRule type="cellIs" dxfId="1573" priority="93" operator="between">
      <formula>0.05</formula>
      <formula>0.95</formula>
    </cfRule>
  </conditionalFormatting>
  <conditionalFormatting sqref="DV34:DV35">
    <cfRule type="cellIs" dxfId="1572" priority="91" operator="lessThan">
      <formula>0.05</formula>
    </cfRule>
  </conditionalFormatting>
  <conditionalFormatting sqref="DW34:DW35">
    <cfRule type="cellIs" dxfId="1571" priority="89" operator="greaterThan">
      <formula>0.975</formula>
    </cfRule>
    <cfRule type="cellIs" dxfId="1570" priority="90" operator="between">
      <formula>0.025</formula>
      <formula>0.975</formula>
    </cfRule>
  </conditionalFormatting>
  <conditionalFormatting sqref="DW34:DW35">
    <cfRule type="cellIs" dxfId="1569" priority="88" operator="lessThan">
      <formula>0.025</formula>
    </cfRule>
  </conditionalFormatting>
  <conditionalFormatting sqref="CH22:CH37">
    <cfRule type="cellIs" dxfId="1568" priority="80" operator="greaterThan">
      <formula>0.95</formula>
    </cfRule>
    <cfRule type="cellIs" dxfId="1567" priority="81" operator="between">
      <formula>0.05</formula>
      <formula>0.95</formula>
    </cfRule>
  </conditionalFormatting>
  <conditionalFormatting sqref="CH22:CH37">
    <cfRule type="cellIs" dxfId="1566" priority="79" operator="lessThan">
      <formula>0.05</formula>
    </cfRule>
  </conditionalFormatting>
  <conditionalFormatting sqref="CR36:CR37 CR26:CR29 CR31:CR33">
    <cfRule type="cellIs" dxfId="1565" priority="77" operator="greaterThan">
      <formula>0.95</formula>
    </cfRule>
    <cfRule type="cellIs" dxfId="1564" priority="78" operator="between">
      <formula>0.05</formula>
      <formula>0.95</formula>
    </cfRule>
  </conditionalFormatting>
  <conditionalFormatting sqref="CR36:CR37 CR26:CR29 CR31:CR33">
    <cfRule type="cellIs" dxfId="1563" priority="76" operator="lessThan">
      <formula>0.05</formula>
    </cfRule>
  </conditionalFormatting>
  <conditionalFormatting sqref="CS36:CS37 CS26:CS29 CS31:CS33">
    <cfRule type="cellIs" dxfId="1562" priority="74" operator="greaterThan">
      <formula>0.975</formula>
    </cfRule>
    <cfRule type="cellIs" dxfId="1561" priority="75" operator="between">
      <formula>0.025</formula>
      <formula>0.975</formula>
    </cfRule>
  </conditionalFormatting>
  <conditionalFormatting sqref="CS36:CS37 CS26:CS29 CS31:CS33">
    <cfRule type="cellIs" dxfId="1560" priority="73" operator="lessThan">
      <formula>0.025</formula>
    </cfRule>
  </conditionalFormatting>
  <conditionalFormatting sqref="CR30">
    <cfRule type="cellIs" dxfId="1559" priority="71" operator="greaterThan">
      <formula>0.95</formula>
    </cfRule>
    <cfRule type="cellIs" dxfId="1558" priority="72" operator="between">
      <formula>0.05</formula>
      <formula>0.95</formula>
    </cfRule>
  </conditionalFormatting>
  <conditionalFormatting sqref="CR30">
    <cfRule type="cellIs" dxfId="1557" priority="70" operator="lessThan">
      <formula>0.05</formula>
    </cfRule>
  </conditionalFormatting>
  <conditionalFormatting sqref="CS30">
    <cfRule type="cellIs" dxfId="1556" priority="68" operator="greaterThan">
      <formula>0.975</formula>
    </cfRule>
    <cfRule type="cellIs" dxfId="1555" priority="69" operator="between">
      <formula>0.025</formula>
      <formula>0.975</formula>
    </cfRule>
  </conditionalFormatting>
  <conditionalFormatting sqref="CS30">
    <cfRule type="cellIs" dxfId="1554" priority="67" operator="lessThan">
      <formula>0.025</formula>
    </cfRule>
  </conditionalFormatting>
  <conditionalFormatting sqref="CR34:CR35">
    <cfRule type="cellIs" dxfId="1553" priority="65" operator="greaterThan">
      <formula>0.95</formula>
    </cfRule>
    <cfRule type="cellIs" dxfId="1552" priority="66" operator="between">
      <formula>0.05</formula>
      <formula>0.95</formula>
    </cfRule>
  </conditionalFormatting>
  <conditionalFormatting sqref="CR34:CR35">
    <cfRule type="cellIs" dxfId="1551" priority="64" operator="lessThan">
      <formula>0.05</formula>
    </cfRule>
  </conditionalFormatting>
  <conditionalFormatting sqref="CS34:CS35">
    <cfRule type="cellIs" dxfId="1550" priority="62" operator="greaterThan">
      <formula>0.975</formula>
    </cfRule>
    <cfRule type="cellIs" dxfId="1549" priority="63" operator="between">
      <formula>0.025</formula>
      <formula>0.975</formula>
    </cfRule>
  </conditionalFormatting>
  <conditionalFormatting sqref="CS34:CS35">
    <cfRule type="cellIs" dxfId="1548" priority="61" operator="lessThan">
      <formula>0.025</formula>
    </cfRule>
  </conditionalFormatting>
  <conditionalFormatting sqref="DH22:DH37">
    <cfRule type="cellIs" dxfId="1547" priority="59" operator="greaterThan">
      <formula>0.95</formula>
    </cfRule>
    <cfRule type="cellIs" dxfId="1546" priority="60" operator="between">
      <formula>0.05</formula>
      <formula>0.95</formula>
    </cfRule>
  </conditionalFormatting>
  <conditionalFormatting sqref="DH22:DH37">
    <cfRule type="cellIs" dxfId="1545" priority="58" operator="lessThan">
      <formula>0.05</formula>
    </cfRule>
  </conditionalFormatting>
  <conditionalFormatting sqref="DI22:DI37">
    <cfRule type="cellIs" dxfId="1544" priority="56" operator="greaterThan">
      <formula>0.975</formula>
    </cfRule>
    <cfRule type="cellIs" dxfId="1543" priority="57" operator="between">
      <formula>0.025</formula>
      <formula>0.975</formula>
    </cfRule>
  </conditionalFormatting>
  <conditionalFormatting sqref="DI22:DI37">
    <cfRule type="cellIs" dxfId="1542" priority="55" operator="lessThan">
      <formula>0.025</formula>
    </cfRule>
  </conditionalFormatting>
  <conditionalFormatting sqref="EC18:EC19 EC8:EC11 EC13:EC15">
    <cfRule type="cellIs" dxfId="1541" priority="53" operator="greaterThan">
      <formula>0.95</formula>
    </cfRule>
    <cfRule type="cellIs" dxfId="1540" priority="54" operator="between">
      <formula>0.05</formula>
      <formula>0.95</formula>
    </cfRule>
  </conditionalFormatting>
  <conditionalFormatting sqref="EC18:EC19 EC8:EC11 EC13:EC15">
    <cfRule type="cellIs" dxfId="1539" priority="52" operator="lessThan">
      <formula>0.05</formula>
    </cfRule>
  </conditionalFormatting>
  <conditionalFormatting sqref="ED18:ED19 ED8:ED11 ED13:ED15">
    <cfRule type="cellIs" dxfId="1538" priority="50" operator="greaterThan">
      <formula>0.975</formula>
    </cfRule>
    <cfRule type="cellIs" dxfId="1537" priority="51" operator="between">
      <formula>0.025</formula>
      <formula>0.975</formula>
    </cfRule>
  </conditionalFormatting>
  <conditionalFormatting sqref="ED18:ED19 ED8:ED11 ED13:ED15">
    <cfRule type="cellIs" dxfId="1536" priority="49" operator="lessThan">
      <formula>0.025</formula>
    </cfRule>
  </conditionalFormatting>
  <conditionalFormatting sqref="EC12">
    <cfRule type="cellIs" dxfId="1535" priority="47" operator="greaterThan">
      <formula>0.95</formula>
    </cfRule>
    <cfRule type="cellIs" dxfId="1534" priority="48" operator="between">
      <formula>0.05</formula>
      <formula>0.95</formula>
    </cfRule>
  </conditionalFormatting>
  <conditionalFormatting sqref="EC12">
    <cfRule type="cellIs" dxfId="1533" priority="46" operator="lessThan">
      <formula>0.05</formula>
    </cfRule>
  </conditionalFormatting>
  <conditionalFormatting sqref="ED12">
    <cfRule type="cellIs" dxfId="1532" priority="44" operator="greaterThan">
      <formula>0.975</formula>
    </cfRule>
    <cfRule type="cellIs" dxfId="1531" priority="45" operator="between">
      <formula>0.025</formula>
      <formula>0.975</formula>
    </cfRule>
  </conditionalFormatting>
  <conditionalFormatting sqref="ED12">
    <cfRule type="cellIs" dxfId="1530" priority="43" operator="lessThan">
      <formula>0.025</formula>
    </cfRule>
  </conditionalFormatting>
  <conditionalFormatting sqref="EC16:EC17">
    <cfRule type="cellIs" dxfId="1529" priority="41" operator="greaterThan">
      <formula>0.95</formula>
    </cfRule>
    <cfRule type="cellIs" dxfId="1528" priority="42" operator="between">
      <formula>0.05</formula>
      <formula>0.95</formula>
    </cfRule>
  </conditionalFormatting>
  <conditionalFormatting sqref="EC16:EC17">
    <cfRule type="cellIs" dxfId="1527" priority="40" operator="lessThan">
      <formula>0.05</formula>
    </cfRule>
  </conditionalFormatting>
  <conditionalFormatting sqref="ED16:ED17">
    <cfRule type="cellIs" dxfId="1526" priority="38" operator="greaterThan">
      <formula>0.975</formula>
    </cfRule>
    <cfRule type="cellIs" dxfId="1525" priority="39" operator="between">
      <formula>0.025</formula>
      <formula>0.975</formula>
    </cfRule>
  </conditionalFormatting>
  <conditionalFormatting sqref="ED16:ED17">
    <cfRule type="cellIs" dxfId="1524" priority="37" operator="lessThan">
      <formula>0.025</formula>
    </cfRule>
  </conditionalFormatting>
  <conditionalFormatting sqref="EC36:EC37 EC26:EC29 EC31:EC33">
    <cfRule type="cellIs" dxfId="1523" priority="17" operator="greaterThan">
      <formula>0.95</formula>
    </cfRule>
    <cfRule type="cellIs" dxfId="1522" priority="18" operator="between">
      <formula>0.05</formula>
      <formula>0.95</formula>
    </cfRule>
  </conditionalFormatting>
  <conditionalFormatting sqref="EC36:EC37 EC26:EC29 EC31:EC33">
    <cfRule type="cellIs" dxfId="1521" priority="16" operator="lessThan">
      <formula>0.05</formula>
    </cfRule>
  </conditionalFormatting>
  <conditionalFormatting sqref="ED36:ED37 ED26:ED29 ED31:ED33">
    <cfRule type="cellIs" dxfId="1520" priority="14" operator="greaterThan">
      <formula>0.975</formula>
    </cfRule>
    <cfRule type="cellIs" dxfId="1519" priority="15" operator="between">
      <formula>0.025</formula>
      <formula>0.975</formula>
    </cfRule>
  </conditionalFormatting>
  <conditionalFormatting sqref="ED36:ED37 ED26:ED29 ED31:ED33">
    <cfRule type="cellIs" dxfId="1518" priority="13" operator="lessThan">
      <formula>0.025</formula>
    </cfRule>
  </conditionalFormatting>
  <conditionalFormatting sqref="EC30">
    <cfRule type="cellIs" dxfId="1517" priority="11" operator="greaterThan">
      <formula>0.95</formula>
    </cfRule>
    <cfRule type="cellIs" dxfId="1516" priority="12" operator="between">
      <formula>0.05</formula>
      <formula>0.95</formula>
    </cfRule>
  </conditionalFormatting>
  <conditionalFormatting sqref="EC30">
    <cfRule type="cellIs" dxfId="1515" priority="10" operator="lessThan">
      <formula>0.05</formula>
    </cfRule>
  </conditionalFormatting>
  <conditionalFormatting sqref="ED30">
    <cfRule type="cellIs" dxfId="1514" priority="8" operator="greaterThan">
      <formula>0.975</formula>
    </cfRule>
    <cfRule type="cellIs" dxfId="1513" priority="9" operator="between">
      <formula>0.025</formula>
      <formula>0.975</formula>
    </cfRule>
  </conditionalFormatting>
  <conditionalFormatting sqref="ED30">
    <cfRule type="cellIs" dxfId="1512" priority="7" operator="lessThan">
      <formula>0.025</formula>
    </cfRule>
  </conditionalFormatting>
  <conditionalFormatting sqref="EC34:EC35">
    <cfRule type="cellIs" dxfId="1511" priority="5" operator="greaterThan">
      <formula>0.95</formula>
    </cfRule>
    <cfRule type="cellIs" dxfId="1510" priority="6" operator="between">
      <formula>0.05</formula>
      <formula>0.95</formula>
    </cfRule>
  </conditionalFormatting>
  <conditionalFormatting sqref="EC34:EC35">
    <cfRule type="cellIs" dxfId="1509" priority="4" operator="lessThan">
      <formula>0.05</formula>
    </cfRule>
  </conditionalFormatting>
  <conditionalFormatting sqref="ED34:ED35">
    <cfRule type="cellIs" dxfId="1508" priority="2" operator="greaterThan">
      <formula>0.975</formula>
    </cfRule>
    <cfRule type="cellIs" dxfId="1507" priority="3" operator="between">
      <formula>0.025</formula>
      <formula>0.975</formula>
    </cfRule>
  </conditionalFormatting>
  <conditionalFormatting sqref="ED34:ED35">
    <cfRule type="cellIs" dxfId="1506" priority="1" operator="lessThan">
      <formula>0.025</formula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DI51"/>
  <sheetViews>
    <sheetView topLeftCell="CH13" zoomScale="55" zoomScaleNormal="55" workbookViewId="0">
      <selection activeCell="F35" sqref="F35:DI51"/>
    </sheetView>
  </sheetViews>
  <sheetFormatPr baseColWidth="10" defaultRowHeight="15" x14ac:dyDescent="0.25"/>
  <cols>
    <col min="5" max="10" width="11.42578125" customWidth="1"/>
    <col min="11" max="11" width="12" bestFit="1" customWidth="1"/>
    <col min="12" max="12" width="12" customWidth="1"/>
    <col min="18" max="18" width="12" bestFit="1" customWidth="1"/>
    <col min="19" max="33" width="12" customWidth="1"/>
  </cols>
  <sheetData>
    <row r="1" spans="1:113" x14ac:dyDescent="0.25">
      <c r="A1" s="70" t="str">
        <f>'statistische Auswertung_Compl'!A1</f>
        <v>Stand Datenabfrage:</v>
      </c>
      <c r="B1" s="71" t="str">
        <f>'statistische Auswertung_Compl'!B1</f>
        <v>Statistische Auswertung</v>
      </c>
      <c r="C1" s="71">
        <f>'statistische Auswertung_Compl'!C1</f>
        <v>0</v>
      </c>
      <c r="D1" s="71" t="str">
        <f>'statistische Auswertung_Compl'!D1</f>
        <v>Einfluss complexity</v>
      </c>
      <c r="E1" s="71">
        <f>'statistische Auswertung_Compl'!E1</f>
        <v>0</v>
      </c>
      <c r="F1" s="71">
        <f>'statistische Auswertung_Compl'!F1</f>
        <v>0</v>
      </c>
      <c r="G1" s="71" t="str">
        <f>'statistische Auswertung_Compl'!G1</f>
        <v>Hypotheses:</v>
      </c>
      <c r="H1" s="71" t="str">
        <f>'statistische Auswertung_Compl'!H1</f>
        <v>I, II, III</v>
      </c>
      <c r="I1" s="71">
        <f>'statistische Auswertung_Compl'!I1</f>
        <v>0</v>
      </c>
      <c r="J1" s="71">
        <f>'statistische Auswertung_Compl'!J1</f>
        <v>0</v>
      </c>
      <c r="K1" s="71">
        <f>'statistische Auswertung_Compl'!K1</f>
        <v>0</v>
      </c>
      <c r="L1" s="71">
        <f>'statistische Auswertung_Compl'!L1</f>
        <v>0</v>
      </c>
      <c r="M1" s="71" t="str">
        <f>'statistische Auswertung_Compl'!M1</f>
        <v>I, II</v>
      </c>
      <c r="N1" s="71">
        <f>'statistische Auswertung_Compl'!N1</f>
        <v>0</v>
      </c>
      <c r="O1" s="71">
        <f>'statistische Auswertung_Compl'!O1</f>
        <v>0</v>
      </c>
      <c r="P1" s="71">
        <f>'statistische Auswertung_Compl'!P1</f>
        <v>0</v>
      </c>
      <c r="Q1" s="71">
        <f>'statistische Auswertung_Compl'!Q1</f>
        <v>0</v>
      </c>
      <c r="R1" s="71">
        <f>'statistische Auswertung_Compl'!R1</f>
        <v>0</v>
      </c>
      <c r="S1" s="71" t="str">
        <f>'statistische Auswertung_Compl'!S1</f>
        <v>IV strategic Problem Solving</v>
      </c>
      <c r="T1" s="71">
        <f>'statistische Auswertung_Compl'!T1</f>
        <v>0</v>
      </c>
      <c r="U1" s="71">
        <f>'statistische Auswertung_Compl'!U1</f>
        <v>0</v>
      </c>
      <c r="V1" s="71">
        <f>'statistische Auswertung_Compl'!V1</f>
        <v>0</v>
      </c>
      <c r="W1" s="71">
        <f>'statistische Auswertung_Compl'!W1</f>
        <v>0</v>
      </c>
      <c r="X1" s="71">
        <f>'statistische Auswertung_Compl'!X1</f>
        <v>0</v>
      </c>
      <c r="Y1" s="71">
        <f>'statistische Auswertung_Compl'!Y1</f>
        <v>0</v>
      </c>
      <c r="Z1" s="71" t="str">
        <f>'statistische Auswertung_Compl'!Z1</f>
        <v>V non-strategic problem solving</v>
      </c>
      <c r="AA1" s="71">
        <f>'statistische Auswertung_Compl'!AA1</f>
        <v>0</v>
      </c>
      <c r="AB1" s="71">
        <f>'statistische Auswertung_Compl'!AB1</f>
        <v>0</v>
      </c>
      <c r="AC1" s="71">
        <f>'statistische Auswertung_Compl'!AC1</f>
        <v>0</v>
      </c>
      <c r="AD1" s="71">
        <f>'statistische Auswertung_Compl'!AD1</f>
        <v>0</v>
      </c>
      <c r="AE1" s="71">
        <f>'statistische Auswertung_Compl'!AE1</f>
        <v>0</v>
      </c>
      <c r="AF1" s="71">
        <f>'statistische Auswertung_Compl'!AF1</f>
        <v>0</v>
      </c>
      <c r="AG1" s="71" t="str">
        <f>'statistische Auswertung_Compl'!AG1</f>
        <v>I, II, VI</v>
      </c>
      <c r="AH1" s="71">
        <f>'statistische Auswertung_Compl'!AH1</f>
        <v>0</v>
      </c>
      <c r="AI1" s="71">
        <f>'statistische Auswertung_Compl'!AI1</f>
        <v>0</v>
      </c>
      <c r="AJ1" s="71">
        <f>'statistische Auswertung_Compl'!AJ1</f>
        <v>0</v>
      </c>
      <c r="AK1" s="71">
        <f>'statistische Auswertung_Compl'!AK1</f>
        <v>0</v>
      </c>
      <c r="AL1" s="71">
        <f>'statistische Auswertung_Compl'!AL1</f>
        <v>0</v>
      </c>
      <c r="AM1" s="71">
        <f>'statistische Auswertung_Compl'!AM1</f>
        <v>0</v>
      </c>
      <c r="AN1" s="71" t="str">
        <f>'statistische Auswertung_Compl'!AN1</f>
        <v>VII</v>
      </c>
      <c r="AO1" s="71">
        <f>'statistische Auswertung_Compl'!AO1</f>
        <v>0</v>
      </c>
      <c r="AP1" s="71">
        <f>'statistische Auswertung_Compl'!AP1</f>
        <v>0</v>
      </c>
      <c r="AQ1" s="71">
        <f>'statistische Auswertung_Compl'!AQ1</f>
        <v>0</v>
      </c>
      <c r="AR1" s="71">
        <f>'statistische Auswertung_Compl'!AR1</f>
        <v>0</v>
      </c>
      <c r="AS1" s="71">
        <f>'statistische Auswertung_Compl'!AS1</f>
        <v>0</v>
      </c>
      <c r="AT1" s="71">
        <f>'statistische Auswertung_Compl'!AT1</f>
        <v>0</v>
      </c>
      <c r="AU1" s="71" t="str">
        <f>'statistische Auswertung_Compl'!AU1</f>
        <v>VIII completness of heuristics</v>
      </c>
      <c r="AV1" s="71">
        <f>'statistische Auswertung_Compl'!AV1</f>
        <v>0</v>
      </c>
      <c r="AW1" s="71">
        <f>'statistische Auswertung_Compl'!AW1</f>
        <v>0</v>
      </c>
      <c r="AX1" s="71">
        <f>'statistische Auswertung_Compl'!AX1</f>
        <v>0</v>
      </c>
      <c r="AY1" s="71">
        <f>'statistische Auswertung_Compl'!AY1</f>
        <v>0</v>
      </c>
      <c r="AZ1" s="71">
        <f>'statistische Auswertung_Compl'!AZ1</f>
        <v>0</v>
      </c>
      <c r="BA1" s="71" t="str">
        <f>'statistische Auswertung_Compl'!BA1</f>
        <v>IX Random</v>
      </c>
      <c r="BB1" s="71">
        <f>'statistische Auswertung_Compl'!BB1</f>
        <v>0</v>
      </c>
      <c r="BC1" s="71">
        <f>'statistische Auswertung_Compl'!BC1</f>
        <v>0</v>
      </c>
      <c r="BD1" s="71">
        <f>'statistische Auswertung_Compl'!BD1</f>
        <v>0</v>
      </c>
      <c r="BE1" s="71">
        <f>'statistische Auswertung_Compl'!BE1</f>
        <v>0</v>
      </c>
      <c r="BF1" s="71">
        <f>'statistische Auswertung_Compl'!BF1</f>
        <v>0</v>
      </c>
      <c r="BG1" s="71" t="str">
        <f>'statistische Auswertung_Compl'!BG1</f>
        <v>X Equilibrium Choices</v>
      </c>
      <c r="BH1" s="71">
        <f>'statistische Auswertung_Compl'!BH1</f>
        <v>0</v>
      </c>
      <c r="BI1" s="71">
        <f>'statistische Auswertung_Compl'!BI1</f>
        <v>0</v>
      </c>
      <c r="BJ1" s="71">
        <f>'statistische Auswertung_Compl'!BJ1</f>
        <v>0</v>
      </c>
      <c r="BK1" s="71">
        <f>'statistische Auswertung_Compl'!BK1</f>
        <v>0</v>
      </c>
      <c r="BL1" s="71">
        <f>'statistische Auswertung_Compl'!BL1</f>
        <v>0</v>
      </c>
      <c r="BM1" s="71">
        <f>'statistische Auswertung_Compl'!BM1</f>
        <v>0</v>
      </c>
      <c r="BN1" s="71" t="str">
        <f>'statistische Auswertung_Compl'!BN1</f>
        <v>Other aspects:</v>
      </c>
      <c r="BO1" s="71">
        <f>'statistische Auswertung_Compl'!BO1</f>
        <v>0</v>
      </c>
      <c r="BP1" s="71">
        <f>'statistische Auswertung_Compl'!BP1</f>
        <v>0</v>
      </c>
      <c r="BQ1" s="71">
        <f>'statistische Auswertung_Compl'!BQ1</f>
        <v>0</v>
      </c>
      <c r="BR1" s="71">
        <f>'statistische Auswertung_Compl'!BR1</f>
        <v>0</v>
      </c>
      <c r="BS1" s="71">
        <f>'statistische Auswertung_Compl'!BS1</f>
        <v>0</v>
      </c>
      <c r="BT1" s="71">
        <f>'statistische Auswertung_Compl'!BT1</f>
        <v>0</v>
      </c>
      <c r="BU1" s="71">
        <f>'statistische Auswertung_Compl'!BU1</f>
        <v>0</v>
      </c>
      <c r="BV1" s="71">
        <f>'statistische Auswertung_Compl'!BV1</f>
        <v>0</v>
      </c>
      <c r="BW1" s="71">
        <f>'statistische Auswertung_Compl'!BW1</f>
        <v>0</v>
      </c>
      <c r="BX1" s="71">
        <f>'statistische Auswertung_Compl'!BX1</f>
        <v>0</v>
      </c>
      <c r="BY1" s="71">
        <f>'statistische Auswertung_Compl'!BY1</f>
        <v>0</v>
      </c>
      <c r="BZ1" s="71" t="str">
        <f>'statistische Auswertung_Compl'!BZ1</f>
        <v>w/o # yet</v>
      </c>
      <c r="CA1" s="71" t="str">
        <f>'statistische Auswertung_Compl'!CA1</f>
        <v>in extra-modul</v>
      </c>
      <c r="CB1" s="71">
        <f>'statistische Auswertung_Compl'!CB1</f>
        <v>0</v>
      </c>
      <c r="CC1" s="71">
        <f>'statistische Auswertung_Compl'!CC1</f>
        <v>0</v>
      </c>
      <c r="CD1" s="71">
        <f>'statistische Auswertung_Compl'!CD1</f>
        <v>0</v>
      </c>
      <c r="CE1" s="71">
        <f>'statistische Auswertung_Compl'!CE1</f>
        <v>0</v>
      </c>
      <c r="CF1" s="71">
        <f>'statistische Auswertung_Compl'!CF1</f>
        <v>0</v>
      </c>
      <c r="CG1" s="71">
        <f>'statistische Auswertung_Compl'!CG1</f>
        <v>0</v>
      </c>
      <c r="CH1" s="71">
        <f>'statistische Auswertung_Compl'!CH1</f>
        <v>0</v>
      </c>
      <c r="CI1" s="71">
        <f>'statistische Auswertung_Compl'!CI1</f>
        <v>0</v>
      </c>
      <c r="CJ1" s="71">
        <f>'statistische Auswertung_Compl'!CJ1</f>
        <v>0</v>
      </c>
      <c r="CK1" s="71">
        <f>'statistische Auswertung_Compl'!CK1</f>
        <v>0</v>
      </c>
      <c r="CL1" s="71">
        <f>'statistische Auswertung_Compl'!CL1</f>
        <v>0</v>
      </c>
      <c r="CM1" s="71">
        <f>'statistische Auswertung_Compl'!CM1</f>
        <v>0</v>
      </c>
      <c r="CN1" s="71" t="str">
        <f>'statistische Auswertung_Compl'!CN1</f>
        <v>w/o # yet</v>
      </c>
      <c r="CO1" s="71">
        <f>'statistische Auswertung_Compl'!CO1</f>
        <v>0</v>
      </c>
      <c r="CP1" s="71">
        <f>'statistische Auswertung_Compl'!CP1</f>
        <v>0</v>
      </c>
      <c r="CQ1" s="71">
        <f>'statistische Auswertung_Compl'!CQ1</f>
        <v>0</v>
      </c>
      <c r="CR1" s="71">
        <f>'statistische Auswertung_Compl'!CR1</f>
        <v>0</v>
      </c>
      <c r="CS1" s="71">
        <f>'statistische Auswertung_Compl'!CS1</f>
        <v>0</v>
      </c>
      <c r="CT1" s="71">
        <f>'statistische Auswertung_Compl'!CT1</f>
        <v>0</v>
      </c>
      <c r="CU1" s="71">
        <f>'statistische Auswertung_Compl'!CU1</f>
        <v>0</v>
      </c>
      <c r="CV1" s="71" t="str">
        <f>'statistische Auswertung_Compl'!CV1</f>
        <v>V1 spezifisch</v>
      </c>
      <c r="CW1" s="71">
        <f>'statistische Auswertung_Compl'!CW1</f>
        <v>0</v>
      </c>
      <c r="CX1" s="71">
        <f>'statistische Auswertung_Compl'!CX1</f>
        <v>0</v>
      </c>
      <c r="CY1" s="71">
        <f>'statistische Auswertung_Compl'!CY1</f>
        <v>0</v>
      </c>
      <c r="CZ1" s="71">
        <f>'statistische Auswertung_Compl'!CZ1</f>
        <v>0</v>
      </c>
      <c r="DA1" s="71">
        <f>'statistische Auswertung_Compl'!DA1</f>
        <v>0</v>
      </c>
      <c r="DB1" s="71">
        <f>'statistische Auswertung_Compl'!DB1</f>
        <v>0</v>
      </c>
      <c r="DC1" s="70" t="str">
        <f>'statistische Auswertung_Compl'!DC1</f>
        <v>Eq vs Rand</v>
      </c>
      <c r="DD1" s="71">
        <f>'statistische Auswertung_Compl'!DD1</f>
        <v>0</v>
      </c>
      <c r="DE1" s="71">
        <f>'statistische Auswertung_Compl'!DE1</f>
        <v>0</v>
      </c>
      <c r="DF1" s="71">
        <f>'statistische Auswertung_Compl'!DF1</f>
        <v>0</v>
      </c>
      <c r="DG1" s="71">
        <f>'statistische Auswertung_Compl'!DG1</f>
        <v>0</v>
      </c>
      <c r="DH1" s="71">
        <f>'statistische Auswertung_Compl'!DH1</f>
        <v>0</v>
      </c>
      <c r="DI1" s="72">
        <f>'statistische Auswertung_Compl'!DI1</f>
        <v>0</v>
      </c>
    </row>
    <row r="2" spans="1:113" x14ac:dyDescent="0.25">
      <c r="A2" s="78">
        <f>'statistische Auswertung_Compl'!A2</f>
        <v>42629</v>
      </c>
      <c r="B2" s="64">
        <f>'statistische Auswertung_Compl'!B2</f>
        <v>0</v>
      </c>
      <c r="C2" s="64">
        <f>'statistische Auswertung_Compl'!C2</f>
        <v>0</v>
      </c>
      <c r="D2" s="64">
        <f>'statistische Auswertung_Compl'!D2</f>
        <v>0</v>
      </c>
      <c r="E2" s="64">
        <f>'statistische Auswertung_Compl'!E2</f>
        <v>0</v>
      </c>
      <c r="F2" s="64">
        <f>'statistische Auswertung_Compl'!F2</f>
        <v>0</v>
      </c>
      <c r="G2" s="64" t="str">
        <f>'statistische Auswertung_Compl'!G2</f>
        <v>Goal 2 Reduction of Alternatives</v>
      </c>
      <c r="H2" s="64">
        <f>'statistische Auswertung_Compl'!H2</f>
        <v>0</v>
      </c>
      <c r="I2" s="64">
        <f>'statistische Auswertung_Compl'!I2</f>
        <v>0</v>
      </c>
      <c r="J2" s="64">
        <f>'statistische Auswertung_Compl'!J2</f>
        <v>0</v>
      </c>
      <c r="K2" s="64">
        <f>'statistische Auswertung_Compl'!K2</f>
        <v>0</v>
      </c>
      <c r="L2" s="64">
        <f>'statistische Auswertung_Compl'!L2</f>
        <v>0</v>
      </c>
      <c r="M2" s="64" t="str">
        <f>'statistische Auswertung_Compl'!M2</f>
        <v>Goal 3 Payoff</v>
      </c>
      <c r="N2" s="64">
        <f>'statistische Auswertung_Compl'!N2</f>
        <v>0</v>
      </c>
      <c r="O2" s="64">
        <f>'statistische Auswertung_Compl'!O2</f>
        <v>0</v>
      </c>
      <c r="P2" s="64">
        <f>'statistische Auswertung_Compl'!P2</f>
        <v>0</v>
      </c>
      <c r="Q2" s="64">
        <f>'statistische Auswertung_Compl'!Q2</f>
        <v>0</v>
      </c>
      <c r="R2" s="64">
        <f>'statistische Auswertung_Compl'!R2</f>
        <v>0</v>
      </c>
      <c r="S2" s="64" t="str">
        <f>'statistische Auswertung_Compl'!S2</f>
        <v>Goal 3 Payoff</v>
      </c>
      <c r="T2" s="64">
        <f>'statistische Auswertung_Compl'!T2</f>
        <v>0</v>
      </c>
      <c r="U2" s="64">
        <f>'statistische Auswertung_Compl'!U2</f>
        <v>0</v>
      </c>
      <c r="V2" s="64">
        <f>'statistische Auswertung_Compl'!V2</f>
        <v>0</v>
      </c>
      <c r="W2" s="64">
        <f>'statistische Auswertung_Compl'!W2</f>
        <v>0</v>
      </c>
      <c r="X2" s="64">
        <f>'statistische Auswertung_Compl'!X2</f>
        <v>0</v>
      </c>
      <c r="Y2" s="64">
        <f>'statistische Auswertung_Compl'!Y2</f>
        <v>0</v>
      </c>
      <c r="Z2" s="64" t="str">
        <f>'statistische Auswertung_Compl'!Z2</f>
        <v>Goal 3 Payoff</v>
      </c>
      <c r="AA2" s="64">
        <f>'statistische Auswertung_Compl'!AA2</f>
        <v>0</v>
      </c>
      <c r="AB2" s="64">
        <f>'statistische Auswertung_Compl'!AB2</f>
        <v>0</v>
      </c>
      <c r="AC2" s="64">
        <f>'statistische Auswertung_Compl'!AC2</f>
        <v>0</v>
      </c>
      <c r="AD2" s="64">
        <f>'statistische Auswertung_Compl'!AD2</f>
        <v>0</v>
      </c>
      <c r="AE2" s="64">
        <f>'statistische Auswertung_Compl'!AE2</f>
        <v>0</v>
      </c>
      <c r="AF2" s="64">
        <f>'statistische Auswertung_Compl'!AF2</f>
        <v>0</v>
      </c>
      <c r="AG2" s="64" t="str">
        <f>'statistische Auswertung_Compl'!AG2</f>
        <v>Goal 4 Minimize EIPs</v>
      </c>
      <c r="AH2" s="64">
        <f>'statistische Auswertung_Compl'!AH2</f>
        <v>0</v>
      </c>
      <c r="AI2" s="64">
        <f>'statistische Auswertung_Compl'!AI2</f>
        <v>0</v>
      </c>
      <c r="AJ2" s="64">
        <f>'statistische Auswertung_Compl'!AJ2</f>
        <v>0</v>
      </c>
      <c r="AK2" s="64">
        <f>'statistische Auswertung_Compl'!AK2</f>
        <v>0</v>
      </c>
      <c r="AL2" s="64">
        <f>'statistische Auswertung_Compl'!AL2</f>
        <v>0</v>
      </c>
      <c r="AM2" s="64">
        <f>'statistische Auswertung_Compl'!AM2</f>
        <v>0</v>
      </c>
      <c r="AN2" s="64" t="str">
        <f>'statistische Auswertung_Compl'!AN2</f>
        <v xml:space="preserve">Number of player with Random Choice or EIP ADD or COMPARE </v>
      </c>
      <c r="AO2" s="64">
        <f>'statistische Auswertung_Compl'!AO2</f>
        <v>0</v>
      </c>
      <c r="AP2" s="64">
        <f>'statistische Auswertung_Compl'!AP2</f>
        <v>0</v>
      </c>
      <c r="AQ2" s="64">
        <f>'statistische Auswertung_Compl'!AQ2</f>
        <v>0</v>
      </c>
      <c r="AR2" s="64">
        <f>'statistische Auswertung_Compl'!AR2</f>
        <v>0</v>
      </c>
      <c r="AS2" s="64">
        <f>'statistische Auswertung_Compl'!AS2</f>
        <v>0</v>
      </c>
      <c r="AT2" s="64">
        <f>'statistische Auswertung_Compl'!AT2</f>
        <v>0</v>
      </c>
      <c r="AU2" s="64" t="str">
        <f>'statistische Auswertung_Compl'!AU2</f>
        <v>Number of EIP patterns ADD I, II and COMPARE I, II</v>
      </c>
      <c r="AV2" s="64">
        <f>'statistische Auswertung_Compl'!AV2</f>
        <v>0</v>
      </c>
      <c r="AW2" s="64">
        <f>'statistische Auswertung_Compl'!AW2</f>
        <v>0</v>
      </c>
      <c r="AX2" s="64">
        <f>'statistische Auswertung_Compl'!AX2</f>
        <v>0</v>
      </c>
      <c r="AY2" s="64">
        <f>'statistische Auswertung_Compl'!AY2</f>
        <v>0</v>
      </c>
      <c r="AZ2" s="64">
        <f>'statistische Auswertung_Compl'!AZ2</f>
        <v>0</v>
      </c>
      <c r="BA2" s="64" t="str">
        <f>'statistische Auswertung_Compl'!BA2</f>
        <v>Number of random choices (entry of 2 or 3 in AC, table 160721_Häufigkeiten_EIPs)</v>
      </c>
      <c r="BB2" s="64">
        <f>'statistische Auswertung_Compl'!BB2</f>
        <v>0</v>
      </c>
      <c r="BC2" s="64">
        <f>'statistische Auswertung_Compl'!BC2</f>
        <v>0</v>
      </c>
      <c r="BD2" s="64">
        <f>'statistische Auswertung_Compl'!BD2</f>
        <v>0</v>
      </c>
      <c r="BE2" s="64">
        <f>'statistische Auswertung_Compl'!BE2</f>
        <v>0</v>
      </c>
      <c r="BF2" s="64">
        <f>'statistische Auswertung_Compl'!BF2</f>
        <v>0</v>
      </c>
      <c r="BG2" s="64" t="str">
        <f>'statistische Auswertung_Compl'!BG2</f>
        <v>Number of Equilibrium Choices</v>
      </c>
      <c r="BH2" s="64">
        <f>'statistische Auswertung_Compl'!BH2</f>
        <v>0</v>
      </c>
      <c r="BI2" s="64">
        <f>'statistische Auswertung_Compl'!BI2</f>
        <v>0</v>
      </c>
      <c r="BJ2" s="64">
        <f>'statistische Auswertung_Compl'!BJ2</f>
        <v>0</v>
      </c>
      <c r="BK2" s="64">
        <f>'statistische Auswertung_Compl'!BK2</f>
        <v>0</v>
      </c>
      <c r="BL2" s="64">
        <f>'statistische Auswertung_Compl'!BL2</f>
        <v>0</v>
      </c>
      <c r="BM2" s="64">
        <f>'statistische Auswertung_Compl'!BM2</f>
        <v>0</v>
      </c>
      <c r="BN2" s="64" t="str">
        <f>'statistische Auswertung_Compl'!BN2</f>
        <v>Speeding up Hypothesis</v>
      </c>
      <c r="BO2" s="64">
        <f>'statistische Auswertung_Compl'!BO2</f>
        <v>0</v>
      </c>
      <c r="BP2" s="64" t="str">
        <f>'statistische Auswertung_Compl'!BP2</f>
        <v>here: time per EIP</v>
      </c>
      <c r="BQ2" s="64">
        <f>'statistische Auswertung_Compl'!BQ2</f>
        <v>0</v>
      </c>
      <c r="BR2" s="64">
        <f>'statistische Auswertung_Compl'!BR2</f>
        <v>0</v>
      </c>
      <c r="BS2" s="64">
        <f>'statistische Auswertung_Compl'!BS2</f>
        <v>0</v>
      </c>
      <c r="BT2" s="64" t="str">
        <f>'statistische Auswertung_Compl'!BT2</f>
        <v>Speeding up Hypothesis</v>
      </c>
      <c r="BU2" s="64">
        <f>'statistische Auswertung_Compl'!BU2</f>
        <v>0</v>
      </c>
      <c r="BV2" s="64" t="str">
        <f>'statistische Auswertung_Compl'!BV2</f>
        <v>here:  EIP per time</v>
      </c>
      <c r="BW2" s="64">
        <f>'statistische Auswertung_Compl'!BW2</f>
        <v>0</v>
      </c>
      <c r="BX2" s="64">
        <f>'statistische Auswertung_Compl'!BX2</f>
        <v>0</v>
      </c>
      <c r="BY2" s="64">
        <f>'statistische Auswertung_Compl'!BY2</f>
        <v>0</v>
      </c>
      <c r="BZ2" s="64" t="str">
        <f>'statistische Auswertung_Compl'!BZ2</f>
        <v>Hypothesis soph. EIPs and choice:</v>
      </c>
      <c r="CA2" s="64" t="str">
        <f>'statistische Auswertung_Compl'!CA2</f>
        <v>µ sophEIP/soph Ent &gt; µ sophEIP/no soph Entsch</v>
      </c>
      <c r="CB2" s="64">
        <f>'statistische Auswertung_Compl'!CB2</f>
        <v>0</v>
      </c>
      <c r="CC2" s="64">
        <f>'statistische Auswertung_Compl'!CC2</f>
        <v>0</v>
      </c>
      <c r="CD2" s="64">
        <f>'statistische Auswertung_Compl'!CD2</f>
        <v>0</v>
      </c>
      <c r="CE2" s="64">
        <f>'statistische Auswertung_Compl'!CE2</f>
        <v>0</v>
      </c>
      <c r="CF2" s="64">
        <f>'statistische Auswertung_Compl'!CF2</f>
        <v>0</v>
      </c>
      <c r="CG2" s="64">
        <f>'statistische Auswertung_Compl'!CG2</f>
        <v>0</v>
      </c>
      <c r="CH2" s="64">
        <f>'statistische Auswertung_Compl'!CH2</f>
        <v>0</v>
      </c>
      <c r="CI2" s="64">
        <f>'statistische Auswertung_Compl'!CI2</f>
        <v>0</v>
      </c>
      <c r="CJ2" s="64">
        <f>'statistische Auswertung_Compl'!CJ2</f>
        <v>0</v>
      </c>
      <c r="CK2" s="64">
        <f>'statistische Auswertung_Compl'!CK2</f>
        <v>0</v>
      </c>
      <c r="CL2" s="64">
        <f>'statistische Auswertung_Compl'!CL2</f>
        <v>0</v>
      </c>
      <c r="CM2" s="64">
        <f>'statistische Auswertung_Compl'!CM2</f>
        <v>0</v>
      </c>
      <c r="CN2" s="64" t="str">
        <f>'statistische Auswertung_Compl'!CN2</f>
        <v>Hypothesis Relation of look up own payoff grow under time pressure</v>
      </c>
      <c r="CO2" s="64">
        <f>'statistische Auswertung_Compl'!CO2</f>
        <v>0</v>
      </c>
      <c r="CP2" s="64">
        <f>'statistische Auswertung_Compl'!CP2</f>
        <v>0</v>
      </c>
      <c r="CQ2" s="64">
        <f>'statistische Auswertung_Compl'!CQ2</f>
        <v>0</v>
      </c>
      <c r="CR2" s="64">
        <f>'statistische Auswertung_Compl'!CR2</f>
        <v>0</v>
      </c>
      <c r="CS2" s="64">
        <f>'statistische Auswertung_Compl'!CS2</f>
        <v>0</v>
      </c>
      <c r="CT2" s="64" t="str">
        <f>'statistische Auswertung_Compl'!CT2</f>
        <v>zurückgestellt / folgt aus Produktionssystem</v>
      </c>
      <c r="CU2" s="64" t="str">
        <f>'statistische Auswertung_Compl'!CU2</f>
        <v>zurückgestellt / folgt aus Produktionssystem</v>
      </c>
      <c r="CV2" s="64" t="str">
        <f>'statistische Auswertung_Compl'!CV2</f>
        <v>early decision and revision</v>
      </c>
      <c r="CW2" s="64">
        <f>'statistische Auswertung_Compl'!CW2</f>
        <v>0</v>
      </c>
      <c r="CX2" s="64">
        <f>'statistische Auswertung_Compl'!CX2</f>
        <v>0</v>
      </c>
      <c r="CY2" s="64">
        <f>'statistische Auswertung_Compl'!CY2</f>
        <v>0</v>
      </c>
      <c r="CZ2" s="64">
        <f>'statistische Auswertung_Compl'!CZ2</f>
        <v>0</v>
      </c>
      <c r="DA2" s="64">
        <f>'statistische Auswertung_Compl'!DA2</f>
        <v>0</v>
      </c>
      <c r="DB2" s="64">
        <f>'statistische Auswertung_Compl'!DB2</f>
        <v>0</v>
      </c>
      <c r="DC2" s="78">
        <f>'statistische Auswertung_Compl'!DC2</f>
        <v>0</v>
      </c>
      <c r="DD2" s="64">
        <f>'statistische Auswertung_Compl'!DD2</f>
        <v>0</v>
      </c>
      <c r="DE2" s="64">
        <f>'statistische Auswertung_Compl'!DE2</f>
        <v>0</v>
      </c>
      <c r="DF2" s="64">
        <f>'statistische Auswertung_Compl'!DF2</f>
        <v>0</v>
      </c>
      <c r="DG2" s="64">
        <f>'statistische Auswertung_Compl'!DG2</f>
        <v>0</v>
      </c>
      <c r="DH2" s="64">
        <f>'statistische Auswertung_Compl'!DH2</f>
        <v>0</v>
      </c>
      <c r="DI2" s="79">
        <f>'statistische Auswertung_Compl'!DI2</f>
        <v>0</v>
      </c>
    </row>
    <row r="3" spans="1:113" x14ac:dyDescent="0.25">
      <c r="A3" s="78" t="str">
        <f>'statistische Auswertung_Compl'!A3</f>
        <v>Ordnung Zeit</v>
      </c>
      <c r="B3" s="64" t="str">
        <f>'statistische Auswertung_Compl'!B3</f>
        <v>Ordnung Compl</v>
      </c>
      <c r="C3" s="64" t="str">
        <f>'statistische Auswertung_Compl'!C3</f>
        <v>complexity</v>
      </c>
      <c r="D3" s="64" t="str">
        <f>'statistische Auswertung_Compl'!D3</f>
        <v>time limit</v>
      </c>
      <c r="E3" s="64" t="str">
        <f>'statistische Auswertung_Compl'!E3</f>
        <v>time per cell</v>
      </c>
      <c r="F3" s="64" t="str">
        <f>'statistische Auswertung_Compl'!F3</f>
        <v>n</v>
      </c>
      <c r="G3" s="64" t="str">
        <f>'statistische Auswertung_Compl'!G3</f>
        <v>MW ELIMINATION</v>
      </c>
      <c r="H3" s="64" t="str">
        <f>'statistische Auswertung_Compl'!H3</f>
        <v>StD</v>
      </c>
      <c r="I3" s="64" t="str">
        <f>'statistische Auswertung_Compl'!I3</f>
        <v>Teststatistik</v>
      </c>
      <c r="J3" s="64" t="str">
        <f>'statistische Auswertung_Compl'!J3</f>
        <v>Betrag Teststatistik</v>
      </c>
      <c r="K3" s="64" t="str">
        <f>'statistische Auswertung_Compl'!K3</f>
        <v>p</v>
      </c>
      <c r="L3" s="64" t="str">
        <f>'statistische Auswertung_Compl'!L3</f>
        <v>p_2s</v>
      </c>
      <c r="M3" s="64" t="str">
        <f>'statistische Auswertung_Compl'!M3</f>
        <v>MW relativer Payoff</v>
      </c>
      <c r="N3" s="64" t="str">
        <f>'statistische Auswertung_Compl'!N3</f>
        <v>StD</v>
      </c>
      <c r="O3" s="64" t="str">
        <f>'statistische Auswertung_Compl'!O3</f>
        <v>Teststatistik</v>
      </c>
      <c r="P3" s="64" t="str">
        <f>'statistische Auswertung_Compl'!P3</f>
        <v>Betrag Teststatistik</v>
      </c>
      <c r="Q3" s="64" t="str">
        <f>'statistische Auswertung_Compl'!Q3</f>
        <v>p</v>
      </c>
      <c r="R3" s="64" t="str">
        <f>'statistische Auswertung_Compl'!R3</f>
        <v>p_2s</v>
      </c>
      <c r="S3" s="64" t="str">
        <f>'statistische Auswertung_Compl'!S3</f>
        <v>n</v>
      </c>
      <c r="T3" s="64" t="str">
        <f>'statistische Auswertung_Compl'!T3</f>
        <v>MW relativer Payoff</v>
      </c>
      <c r="U3" s="64" t="str">
        <f>'statistische Auswertung_Compl'!U3</f>
        <v>StD</v>
      </c>
      <c r="V3" s="64" t="str">
        <f>'statistische Auswertung_Compl'!V3</f>
        <v>Teststatistik</v>
      </c>
      <c r="W3" s="64" t="str">
        <f>'statistische Auswertung_Compl'!W3</f>
        <v>Betrag Teststatistik</v>
      </c>
      <c r="X3" s="64" t="str">
        <f>'statistische Auswertung_Compl'!X3</f>
        <v>p</v>
      </c>
      <c r="Y3" s="64" t="str">
        <f>'statistische Auswertung_Compl'!Y3</f>
        <v>p_2s</v>
      </c>
      <c r="Z3" s="64" t="str">
        <f>'statistische Auswertung_Compl'!Z3</f>
        <v>n</v>
      </c>
      <c r="AA3" s="64" t="str">
        <f>'statistische Auswertung_Compl'!AA3</f>
        <v>MW relativer Payoff</v>
      </c>
      <c r="AB3" s="64" t="str">
        <f>'statistische Auswertung_Compl'!AB3</f>
        <v>StD</v>
      </c>
      <c r="AC3" s="64" t="str">
        <f>'statistische Auswertung_Compl'!AC3</f>
        <v>Teststatistik</v>
      </c>
      <c r="AD3" s="64" t="str">
        <f>'statistische Auswertung_Compl'!AD3</f>
        <v>Betrag Teststatistik</v>
      </c>
      <c r="AE3" s="64" t="str">
        <f>'statistische Auswertung_Compl'!AE3</f>
        <v>p</v>
      </c>
      <c r="AF3" s="64" t="str">
        <f>'statistische Auswertung_Compl'!AF3</f>
        <v>p_2s</v>
      </c>
      <c r="AG3" s="64" t="str">
        <f>'statistische Auswertung_Compl'!AG3</f>
        <v>n</v>
      </c>
      <c r="AH3" s="64" t="str">
        <f>'statistische Auswertung_Compl'!AH3</f>
        <v>MW</v>
      </c>
      <c r="AI3" s="64" t="str">
        <f>'statistische Auswertung_Compl'!AI3</f>
        <v>StD</v>
      </c>
      <c r="AJ3" s="64" t="str">
        <f>'statistische Auswertung_Compl'!AJ3</f>
        <v>Teststatistik</v>
      </c>
      <c r="AK3" s="64" t="str">
        <f>'statistische Auswertung_Compl'!AK3</f>
        <v>Betrag Teststatistik</v>
      </c>
      <c r="AL3" s="64" t="str">
        <f>'statistische Auswertung_Compl'!AL3</f>
        <v>p</v>
      </c>
      <c r="AM3" s="64" t="str">
        <f>'statistische Auswertung_Compl'!AM3</f>
        <v>p_2s</v>
      </c>
      <c r="AN3" s="64" t="str">
        <f>'statistische Auswertung_Compl'!AN3</f>
        <v>n</v>
      </c>
      <c r="AO3" s="64" t="str">
        <f>'statistische Auswertung_Compl'!AO3</f>
        <v>p^</v>
      </c>
      <c r="AP3" s="64" t="str">
        <f>'statistische Auswertung_Compl'!AP3</f>
        <v>p0</v>
      </c>
      <c r="AQ3" s="64" t="str">
        <f>'statistische Auswertung_Compl'!AQ3</f>
        <v>Teststatistik</v>
      </c>
      <c r="AR3" s="64" t="str">
        <f>'statistische Auswertung_Compl'!AR3</f>
        <v>Betrag Teststatistik</v>
      </c>
      <c r="AS3" s="64" t="str">
        <f>'statistische Auswertung_Compl'!AS3</f>
        <v>p</v>
      </c>
      <c r="AT3" s="64" t="str">
        <f>'statistische Auswertung_Compl'!AT3</f>
        <v>p_2s</v>
      </c>
      <c r="AU3" s="64" t="str">
        <f>'statistische Auswertung_Compl'!AU3</f>
        <v>MW</v>
      </c>
      <c r="AV3" s="64" t="str">
        <f>'statistische Auswertung_Compl'!AV3</f>
        <v>StD</v>
      </c>
      <c r="AW3" s="64" t="str">
        <f>'statistische Auswertung_Compl'!AW3</f>
        <v>Teststatistik</v>
      </c>
      <c r="AX3" s="64" t="str">
        <f>'statistische Auswertung_Compl'!AX3</f>
        <v>Betrag Teststatistik</v>
      </c>
      <c r="AY3" s="64" t="str">
        <f>'statistische Auswertung_Compl'!AY3</f>
        <v>p</v>
      </c>
      <c r="AZ3" s="64" t="str">
        <f>'statistische Auswertung_Compl'!AZ3</f>
        <v>p_2s</v>
      </c>
      <c r="BA3" s="64" t="str">
        <f>'statistische Auswertung_Compl'!BA3</f>
        <v>p_i</v>
      </c>
      <c r="BB3" s="64" t="str">
        <f>'statistische Auswertung_Compl'!BB3</f>
        <v>p^</v>
      </c>
      <c r="BC3" s="64" t="str">
        <f>'statistische Auswertung_Compl'!BC3</f>
        <v>Teststatistik</v>
      </c>
      <c r="BD3" s="64" t="str">
        <f>'statistische Auswertung_Compl'!BD3</f>
        <v>Betrag Teststatistik</v>
      </c>
      <c r="BE3" s="64" t="str">
        <f>'statistische Auswertung_Compl'!BE3</f>
        <v>p</v>
      </c>
      <c r="BF3" s="64" t="str">
        <f>'statistische Auswertung_Compl'!BF3</f>
        <v>p_2s</v>
      </c>
      <c r="BG3" s="64" t="str">
        <f>'statistische Auswertung_Compl'!BG3</f>
        <v>n</v>
      </c>
      <c r="BH3" s="64" t="str">
        <f>'statistische Auswertung_Compl'!BH3</f>
        <v>p_i</v>
      </c>
      <c r="BI3" s="64" t="str">
        <f>'statistische Auswertung_Compl'!BI3</f>
        <v>p^</v>
      </c>
      <c r="BJ3" s="64" t="str">
        <f>'statistische Auswertung_Compl'!BJ3</f>
        <v>Teststatistik</v>
      </c>
      <c r="BK3" s="64" t="str">
        <f>'statistische Auswertung_Compl'!BK3</f>
        <v>Betrag Teststatistik</v>
      </c>
      <c r="BL3" s="64" t="str">
        <f>'statistische Auswertung_Compl'!BL3</f>
        <v>p</v>
      </c>
      <c r="BM3" s="64" t="str">
        <f>'statistische Auswertung_Compl'!BM3</f>
        <v>p_2s</v>
      </c>
      <c r="BN3" s="64" t="str">
        <f>'statistische Auswertung_Compl'!BN3</f>
        <v>MW time / EIP</v>
      </c>
      <c r="BO3" s="64" t="str">
        <f>'statistische Auswertung_Compl'!BO3</f>
        <v>StD time/ EIP</v>
      </c>
      <c r="BP3" s="64" t="str">
        <f>'statistische Auswertung_Compl'!BP3</f>
        <v>Teststatistik</v>
      </c>
      <c r="BQ3" s="64" t="str">
        <f>'statistische Auswertung_Compl'!BQ3</f>
        <v>Betrag Teststatistik</v>
      </c>
      <c r="BR3" s="64" t="str">
        <f>'statistische Auswertung_Compl'!BR3</f>
        <v>p</v>
      </c>
      <c r="BS3" s="64" t="str">
        <f>'statistische Auswertung_Compl'!BS3</f>
        <v>p_2s</v>
      </c>
      <c r="BT3" s="64" t="str">
        <f>'statistische Auswertung_Compl'!BT3</f>
        <v>MW  EIP/time</v>
      </c>
      <c r="BU3" s="64" t="str">
        <f>'statistische Auswertung_Compl'!BU3</f>
        <v>StD EIP/time</v>
      </c>
      <c r="BV3" s="64" t="str">
        <f>'statistische Auswertung_Compl'!BV3</f>
        <v>Teststatistik</v>
      </c>
      <c r="BW3" s="64" t="str">
        <f>'statistische Auswertung_Compl'!BW3</f>
        <v>Betrag Teststatistik</v>
      </c>
      <c r="BX3" s="64" t="str">
        <f>'statistische Auswertung_Compl'!BX3</f>
        <v>p</v>
      </c>
      <c r="BY3" s="64" t="str">
        <f>'statistische Auswertung_Compl'!BY3</f>
        <v>p_2s</v>
      </c>
      <c r="BZ3" s="64" t="str">
        <f>'statistische Auswertung_Compl'!BZ3</f>
        <v>n_1</v>
      </c>
      <c r="CA3" s="64" t="str">
        <f>'statistische Auswertung_Compl'!CA3</f>
        <v>MW soph. EIPs/soph. Dec</v>
      </c>
      <c r="CB3" s="64" t="str">
        <f>'statistische Auswertung_Compl'!CB3</f>
        <v>StD sophEIP/Soph decision</v>
      </c>
      <c r="CC3" s="64" t="str">
        <f>'statistische Auswertung_Compl'!CC3</f>
        <v>Teststatistik</v>
      </c>
      <c r="CD3" s="64" t="str">
        <f>'statistische Auswertung_Compl'!CD3</f>
        <v>Betrag Teststatistik</v>
      </c>
      <c r="CE3" s="64" t="str">
        <f>'statistische Auswertung_Compl'!CE3</f>
        <v>p</v>
      </c>
      <c r="CF3" s="64" t="str">
        <f>'statistische Auswertung_Compl'!CF3</f>
        <v>p_2s</v>
      </c>
      <c r="CG3" s="64" t="str">
        <f>'statistische Auswertung_Compl'!CG3</f>
        <v>n_2</v>
      </c>
      <c r="CH3" s="64" t="str">
        <f>'statistische Auswertung_Compl'!CH3</f>
        <v>MW soph. EIPs/no soph. Dec</v>
      </c>
      <c r="CI3" s="64" t="str">
        <f>'statistische Auswertung_Compl'!CI3</f>
        <v>StD sophEIP/no Soph decision</v>
      </c>
      <c r="CJ3" s="64" t="str">
        <f>'statistische Auswertung_Compl'!CJ3</f>
        <v>Teststatistik</v>
      </c>
      <c r="CK3" s="64" t="str">
        <f>'statistische Auswertung_Compl'!CK3</f>
        <v>Betrag Teststatistik</v>
      </c>
      <c r="CL3" s="64" t="str">
        <f>'statistische Auswertung_Compl'!CL3</f>
        <v>p</v>
      </c>
      <c r="CM3" s="64" t="str">
        <f>'statistische Auswertung_Compl'!CM3</f>
        <v>p_2s</v>
      </c>
      <c r="CN3" s="64" t="str">
        <f>'statistische Auswertung_Compl'!CN3</f>
        <v>MW proportion</v>
      </c>
      <c r="CO3" s="64" t="str">
        <f>'statistische Auswertung_Compl'!CO3</f>
        <v>StD proportion</v>
      </c>
      <c r="CP3" s="64" t="str">
        <f>'statistische Auswertung_Compl'!CP3</f>
        <v>Teststatistik</v>
      </c>
      <c r="CQ3" s="64" t="str">
        <f>'statistische Auswertung_Compl'!CQ3</f>
        <v>Betrag Teststatistik</v>
      </c>
      <c r="CR3" s="64" t="str">
        <f>'statistische Auswertung_Compl'!CR3</f>
        <v>p</v>
      </c>
      <c r="CS3" s="64" t="str">
        <f>'statistische Auswertung_Compl'!CS3</f>
        <v>p_2s</v>
      </c>
      <c r="CT3" s="64" t="str">
        <f>'statistische Auswertung_Compl'!CT3</f>
        <v>correlation mousemove distance/soph EIPs</v>
      </c>
      <c r="CU3" s="64" t="str">
        <f>'statistische Auswertung_Compl'!CU3</f>
        <v>correlation mousemovement time/soph EIPs?</v>
      </c>
      <c r="CV3" s="64" t="str">
        <f>'statistische Auswertung_Compl'!CV3</f>
        <v>p_i</v>
      </c>
      <c r="CW3" s="64" t="str">
        <f>'statistische Auswertung_Compl'!CW3</f>
        <v>p^</v>
      </c>
      <c r="CX3" s="64" t="str">
        <f>'statistische Auswertung_Compl'!CX3</f>
        <v>Teststatistik</v>
      </c>
      <c r="CY3" s="64" t="str">
        <f>'statistische Auswertung_Compl'!CY3</f>
        <v>Betrag Teststatistik</v>
      </c>
      <c r="CZ3" s="64" t="str">
        <f>'statistische Auswertung_Compl'!CZ3</f>
        <v>p</v>
      </c>
      <c r="DA3" s="64" t="str">
        <f>'statistische Auswertung_Compl'!DA3</f>
        <v>p_2s</v>
      </c>
      <c r="DB3" s="64" t="str">
        <f>'statistische Auswertung_Compl'!DB3</f>
        <v>Erwartungswert</v>
      </c>
      <c r="DC3" s="111" t="str">
        <f>'statistische Auswertung_Compl'!DC3</f>
        <v>n</v>
      </c>
      <c r="DD3" s="112" t="str">
        <f>'statistische Auswertung_Compl'!DD3</f>
        <v>p^</v>
      </c>
      <c r="DE3" s="112" t="str">
        <f>'statistische Auswertung_Compl'!DE3</f>
        <v>p_0</v>
      </c>
      <c r="DF3" s="112" t="str">
        <f>'statistische Auswertung_Compl'!DF3</f>
        <v>T</v>
      </c>
      <c r="DG3" s="64" t="str">
        <f>'statistische Auswertung_Compl'!DG3</f>
        <v>Betrag Teststatistik</v>
      </c>
      <c r="DH3" s="64" t="str">
        <f>'statistische Auswertung_Compl'!DH3</f>
        <v>p</v>
      </c>
      <c r="DI3" s="79" t="str">
        <f>'statistische Auswertung_Compl'!DI3</f>
        <v>p_2s</v>
      </c>
    </row>
    <row r="4" spans="1:113" x14ac:dyDescent="0.25">
      <c r="A4" s="78">
        <f>'statistische Auswertung_Compl'!A4</f>
        <v>1</v>
      </c>
      <c r="B4" s="78">
        <f>'statistische Auswertung_Compl'!B4</f>
        <v>1</v>
      </c>
      <c r="C4" s="78">
        <f>'statistische Auswertung_Compl'!C4</f>
        <v>2</v>
      </c>
      <c r="D4" s="78">
        <f>'statistische Auswertung_Compl'!D4</f>
        <v>30</v>
      </c>
      <c r="E4" s="78">
        <f>'statistische Auswertung_Compl'!E4</f>
        <v>7.5</v>
      </c>
      <c r="F4" s="78">
        <f>'statistische Auswertung_Compl'!F4</f>
        <v>47</v>
      </c>
      <c r="G4" s="78">
        <f>'statistische Auswertung_Compl'!G4</f>
        <v>0.74468085106382975</v>
      </c>
      <c r="H4" s="78">
        <f>'statistische Auswertung_Compl'!H4</f>
        <v>1.2241782533314725</v>
      </c>
      <c r="I4" s="78" t="str">
        <f>'statistische Auswertung_Compl'!I4</f>
        <v>H0</v>
      </c>
      <c r="J4" s="78" t="str">
        <f>'statistische Auswertung_Compl'!J4</f>
        <v>H0</v>
      </c>
      <c r="K4" s="103" t="str">
        <f>'statistische Auswertung_Compl'!K4</f>
        <v>H0</v>
      </c>
      <c r="L4" s="104" t="str">
        <f>'statistische Auswertung_Compl'!L4</f>
        <v>H0</v>
      </c>
      <c r="M4" s="78">
        <f>'statistische Auswertung_Compl'!M4</f>
        <v>0.46289247674607314</v>
      </c>
      <c r="N4" s="78">
        <f>'statistische Auswertung_Compl'!N4</f>
        <v>0.29643488611805008</v>
      </c>
      <c r="O4" s="78" t="str">
        <f>'statistische Auswertung_Compl'!O4</f>
        <v>H0</v>
      </c>
      <c r="P4" s="78" t="str">
        <f>'statistische Auswertung_Compl'!P4</f>
        <v>H0</v>
      </c>
      <c r="Q4" s="103" t="str">
        <f>'statistische Auswertung_Compl'!Q4</f>
        <v>H0</v>
      </c>
      <c r="R4" s="104" t="str">
        <f>'statistische Auswertung_Compl'!R4</f>
        <v>H0</v>
      </c>
      <c r="S4" s="78">
        <f>'statistische Auswertung_Compl'!S4</f>
        <v>24</v>
      </c>
      <c r="T4" s="78">
        <f>'statistische Auswertung_Compl'!T4</f>
        <v>0.36054677792433704</v>
      </c>
      <c r="U4" s="78">
        <f>'statistische Auswertung_Compl'!U4</f>
        <v>0.31274348699986704</v>
      </c>
      <c r="V4" s="78" t="str">
        <f>'statistische Auswertung_Compl'!V4</f>
        <v>H0</v>
      </c>
      <c r="W4" s="78" t="str">
        <f>'statistische Auswertung_Compl'!W4</f>
        <v>H0</v>
      </c>
      <c r="X4" s="103" t="str">
        <f>'statistische Auswertung_Compl'!X4</f>
        <v>H0</v>
      </c>
      <c r="Y4" s="104" t="str">
        <f>'statistische Auswertung_Compl'!Y4</f>
        <v>H0</v>
      </c>
      <c r="Z4" s="78">
        <f>'statistische Auswertung_Compl'!Z4</f>
        <v>23</v>
      </c>
      <c r="AA4" s="78">
        <f>'statistische Auswertung_Compl'!AA4</f>
        <v>0.56968798856005853</v>
      </c>
      <c r="AB4" s="78">
        <f>'statistische Auswertung_Compl'!AB4</f>
        <v>0.24110346692975804</v>
      </c>
      <c r="AC4" s="78" t="str">
        <f>'statistische Auswertung_Compl'!AC4</f>
        <v>H0</v>
      </c>
      <c r="AD4" s="78" t="str">
        <f>'statistische Auswertung_Compl'!AD4</f>
        <v>H0</v>
      </c>
      <c r="AE4" s="103" t="str">
        <f>'statistische Auswertung_Compl'!AE4</f>
        <v>H0</v>
      </c>
      <c r="AF4" s="104" t="str">
        <f>'statistische Auswertung_Compl'!AF4</f>
        <v>H0</v>
      </c>
      <c r="AG4" s="78">
        <f>'statistische Auswertung_Compl'!AG4</f>
        <v>36</v>
      </c>
      <c r="AH4" s="78">
        <f>'statistische Auswertung_Compl'!AH4</f>
        <v>27.055555555555557</v>
      </c>
      <c r="AI4" s="78">
        <f>'statistische Auswertung_Compl'!AI4</f>
        <v>29.827067711291505</v>
      </c>
      <c r="AJ4" s="78" t="str">
        <f>'statistische Auswertung_Compl'!AJ4</f>
        <v>H0</v>
      </c>
      <c r="AK4" s="78" t="str">
        <f>'statistische Auswertung_Compl'!AK4</f>
        <v>H0</v>
      </c>
      <c r="AL4" s="103" t="str">
        <f>'statistische Auswertung_Compl'!AL4</f>
        <v>H0</v>
      </c>
      <c r="AM4" s="104" t="str">
        <f>'statistische Auswertung_Compl'!AM4</f>
        <v>H0</v>
      </c>
      <c r="AN4" s="78">
        <f>'statistische Auswertung_Compl'!AN4</f>
        <v>28</v>
      </c>
      <c r="AO4" s="78">
        <f>'statistische Auswertung_Compl'!AO4</f>
        <v>0.5957446808510638</v>
      </c>
      <c r="AP4" s="78">
        <f>'statistische Auswertung_Compl'!AP4</f>
        <v>1</v>
      </c>
      <c r="AQ4" s="78" t="str">
        <f>'statistische Auswertung_Compl'!AQ4</f>
        <v>H0</v>
      </c>
      <c r="AR4" s="78" t="str">
        <f>'statistische Auswertung_Compl'!AR4</f>
        <v>H0</v>
      </c>
      <c r="AS4" s="103">
        <f>'statistische Auswertung_Compl'!AS4</f>
        <v>0</v>
      </c>
      <c r="AT4" s="104">
        <f>'statistische Auswertung_Compl'!AT4</f>
        <v>0</v>
      </c>
      <c r="AU4" s="78">
        <f>'statistische Auswertung_Compl'!AU4</f>
        <v>4.0851063829787231</v>
      </c>
      <c r="AV4" s="78">
        <f>'statistische Auswertung_Compl'!AV4</f>
        <v>4.5484339743335198</v>
      </c>
      <c r="AW4" s="78" t="str">
        <f>'statistische Auswertung_Compl'!AW4</f>
        <v>H0</v>
      </c>
      <c r="AX4" s="78" t="str">
        <f>'statistische Auswertung_Compl'!AX4</f>
        <v>H0</v>
      </c>
      <c r="AY4" s="103" t="str">
        <f>'statistische Auswertung_Compl'!AY4</f>
        <v>H0</v>
      </c>
      <c r="AZ4" s="104" t="str">
        <f>'statistische Auswertung_Compl'!AZ4</f>
        <v>H0</v>
      </c>
      <c r="BA4" s="78">
        <f>'statistische Auswertung_Compl'!BA4</f>
        <v>0</v>
      </c>
      <c r="BB4" s="78">
        <f>'statistische Auswertung_Compl'!BB4</f>
        <v>0</v>
      </c>
      <c r="BC4" s="78" t="str">
        <f>'statistische Auswertung_Compl'!BC4</f>
        <v>H0</v>
      </c>
      <c r="BD4" s="78" t="str">
        <f>'statistische Auswertung_Compl'!BD4</f>
        <v>H0</v>
      </c>
      <c r="BE4" s="103" t="str">
        <f>'statistische Auswertung_Compl'!BE4</f>
        <v>H0</v>
      </c>
      <c r="BF4" s="104" t="str">
        <f>'statistische Auswertung_Compl'!BF4</f>
        <v>H0</v>
      </c>
      <c r="BG4" s="78">
        <f>'statistische Auswertung_Compl'!BG4</f>
        <v>48</v>
      </c>
      <c r="BH4" s="78">
        <f>'statistische Auswertung_Compl'!BH4</f>
        <v>0.35416666666666669</v>
      </c>
      <c r="BI4" s="78">
        <f>'statistische Auswertung_Compl'!BI4</f>
        <v>0</v>
      </c>
      <c r="BJ4" s="78" t="str">
        <f>'statistische Auswertung_Compl'!BJ4</f>
        <v>H0</v>
      </c>
      <c r="BK4" s="78" t="str">
        <f>'statistische Auswertung_Compl'!BK4</f>
        <v>H0</v>
      </c>
      <c r="BL4" s="103" t="str">
        <f>'statistische Auswertung_Compl'!BL4</f>
        <v>H0</v>
      </c>
      <c r="BM4" s="104" t="str">
        <f>'statistische Auswertung_Compl'!BM4</f>
        <v>H0</v>
      </c>
      <c r="BN4" s="78">
        <f>'statistische Auswertung_Compl'!BN4</f>
        <v>0.99624444177733351</v>
      </c>
      <c r="BO4" s="78">
        <f>'statistische Auswertung_Compl'!BO4</f>
        <v>1.3271159490565223</v>
      </c>
      <c r="BP4" s="78" t="str">
        <f>'statistische Auswertung_Compl'!BP4</f>
        <v>H0</v>
      </c>
      <c r="BQ4" s="78" t="str">
        <f>'statistische Auswertung_Compl'!BQ4</f>
        <v>H0</v>
      </c>
      <c r="BR4" s="103" t="str">
        <f>'statistische Auswertung_Compl'!BR4</f>
        <v>H0</v>
      </c>
      <c r="BS4" s="104" t="str">
        <f>'statistische Auswertung_Compl'!BS4</f>
        <v>H0</v>
      </c>
      <c r="BT4" s="78">
        <f>'statistische Auswertung_Compl'!BT4</f>
        <v>1.6990716811645279</v>
      </c>
      <c r="BU4" s="78">
        <f>'statistische Auswertung_Compl'!BU4</f>
        <v>2.2490917487368032</v>
      </c>
      <c r="BV4" s="78" t="str">
        <f>'statistische Auswertung_Compl'!BV4</f>
        <v>H0</v>
      </c>
      <c r="BW4" s="78" t="str">
        <f>'statistische Auswertung_Compl'!BW4</f>
        <v>H0</v>
      </c>
      <c r="BX4" s="103" t="str">
        <f>'statistische Auswertung_Compl'!BX4</f>
        <v>H0</v>
      </c>
      <c r="BY4" s="104" t="str">
        <f>'statistische Auswertung_Compl'!BY4</f>
        <v>H0</v>
      </c>
      <c r="BZ4" s="78">
        <f>'statistische Auswertung_Compl'!BZ4</f>
        <v>17</v>
      </c>
      <c r="CA4" s="78">
        <f>'statistische Auswertung_Compl'!CA4</f>
        <v>2.5714285714285716</v>
      </c>
      <c r="CB4" s="78">
        <f>'statistische Auswertung_Compl'!CB4</f>
        <v>1.2724180205607036</v>
      </c>
      <c r="CC4" s="78">
        <f>'statistische Auswertung_Compl'!CC4</f>
        <v>-1.2667160522707817</v>
      </c>
      <c r="CD4" s="78">
        <f>'statistische Auswertung_Compl'!CD4</f>
        <v>1.2667160522707817</v>
      </c>
      <c r="CE4" s="103">
        <f>'statistische Auswertung_Compl'!CE4</f>
        <v>0.10693298583146346</v>
      </c>
      <c r="CF4" s="104">
        <f>'statistische Auswertung_Compl'!CF4</f>
        <v>0.21386597166292692</v>
      </c>
      <c r="CG4" s="78">
        <f>'statistische Auswertung_Compl'!CG4</f>
        <v>19</v>
      </c>
      <c r="CH4" s="78">
        <f>'statistische Auswertung_Compl'!CH4</f>
        <v>3.25</v>
      </c>
      <c r="CI4" s="78">
        <f>'statistische Auswertung_Compl'!CI4</f>
        <v>1.9086270308410553</v>
      </c>
      <c r="CJ4" s="78">
        <f>'statistische Auswertung_Compl'!CJ4</f>
        <v>0</v>
      </c>
      <c r="CK4" s="78">
        <f>'statistische Auswertung_Compl'!CK4</f>
        <v>0</v>
      </c>
      <c r="CL4" s="103" t="str">
        <f>'statistische Auswertung_Compl'!CL4</f>
        <v>H0</v>
      </c>
      <c r="CM4" s="104" t="str">
        <f>'statistische Auswertung_Compl'!CM4</f>
        <v>H0</v>
      </c>
      <c r="CN4" s="78">
        <f>'statistische Auswertung_Compl'!CN4</f>
        <v>0.399196493769576</v>
      </c>
      <c r="CO4" s="78">
        <f>'statistische Auswertung_Compl'!CO4</f>
        <v>0.3179362271687427</v>
      </c>
      <c r="CP4" s="78" t="str">
        <f>'statistische Auswertung_Compl'!CP4</f>
        <v>H0</v>
      </c>
      <c r="CQ4" s="78" t="str">
        <f>'statistische Auswertung_Compl'!CQ4</f>
        <v>H0</v>
      </c>
      <c r="CR4" s="103" t="str">
        <f>'statistische Auswertung_Compl'!CR4</f>
        <v>H0</v>
      </c>
      <c r="CS4" s="104" t="str">
        <f>'statistische Auswertung_Compl'!CS4</f>
        <v>H0</v>
      </c>
      <c r="CT4" s="78">
        <f>'statistische Auswertung_Compl'!CT4</f>
        <v>0</v>
      </c>
      <c r="CU4" s="78">
        <f>'statistische Auswertung_Compl'!CU4</f>
        <v>0</v>
      </c>
      <c r="CV4" s="78">
        <f>'statistische Auswertung_Compl'!CV4</f>
        <v>0.53191489361702127</v>
      </c>
      <c r="CW4" s="78">
        <f>'statistische Auswertung_Compl'!CW4</f>
        <v>0</v>
      </c>
      <c r="CX4" s="78" t="str">
        <f>'statistische Auswertung_Compl'!CX4</f>
        <v>H0</v>
      </c>
      <c r="CY4" s="78" t="str">
        <f>'statistische Auswertung_Compl'!CY4</f>
        <v>H0</v>
      </c>
      <c r="CZ4" s="103" t="str">
        <f>'statistische Auswertung_Compl'!CZ4</f>
        <v>H0</v>
      </c>
      <c r="DA4" s="104" t="str">
        <f>'statistische Auswertung_Compl'!DA4</f>
        <v>H0</v>
      </c>
      <c r="DB4" s="78">
        <f>'statistische Auswertung_Compl'!DB4</f>
        <v>0</v>
      </c>
      <c r="DC4" s="78">
        <f>'statistische Auswertung_Compl'!DC4</f>
        <v>37</v>
      </c>
      <c r="DD4" s="64">
        <f>'statistische Auswertung_Compl'!DD4</f>
        <v>0.45945945945945948</v>
      </c>
      <c r="DE4" s="113">
        <f>'statistische Auswertung_Compl'!DE4</f>
        <v>0.5</v>
      </c>
      <c r="DF4" s="64">
        <f>'statistische Auswertung_Compl'!DF4</f>
        <v>0.49319696191607154</v>
      </c>
      <c r="DG4" s="64">
        <f>'statistische Auswertung_Compl'!DG4</f>
        <v>0.49319696191607154</v>
      </c>
      <c r="DH4" s="106">
        <f>'statistische Auswertung_Compl'!DH4</f>
        <v>0.68906328783462945</v>
      </c>
      <c r="DI4" s="107">
        <f>'statistische Auswertung_Compl'!DI4</f>
        <v>0.68906328783462945</v>
      </c>
    </row>
    <row r="5" spans="1:113" x14ac:dyDescent="0.25">
      <c r="A5" s="78">
        <f>'statistische Auswertung_Compl'!A8</f>
        <v>5</v>
      </c>
      <c r="B5" s="78">
        <f>'statistische Auswertung_Compl'!B8</f>
        <v>2</v>
      </c>
      <c r="C5" s="78">
        <f>'statistische Auswertung_Compl'!C8</f>
        <v>2</v>
      </c>
      <c r="D5" s="78">
        <f>'statistische Auswertung_Compl'!D8</f>
        <v>13</v>
      </c>
      <c r="E5" s="78">
        <f>'statistische Auswertung_Compl'!E8</f>
        <v>3.25</v>
      </c>
      <c r="F5" s="78">
        <f>'statistische Auswertung_Compl'!F8</f>
        <v>42</v>
      </c>
      <c r="G5" s="78">
        <f>'statistische Auswertung_Compl'!G8</f>
        <v>0.38095238095238093</v>
      </c>
      <c r="H5" s="78">
        <f>'statistische Auswertung_Compl'!H8</f>
        <v>0.85404006738648386</v>
      </c>
      <c r="I5" s="78">
        <f>'statistische Auswertung_Compl'!I8</f>
        <v>1.6389542547362115</v>
      </c>
      <c r="J5" s="78">
        <f>'statistische Auswertung_Compl'!J8</f>
        <v>1.6389542547362115</v>
      </c>
      <c r="K5" s="103">
        <f>'statistische Auswertung_Compl'!K8</f>
        <v>0.94758284835040751</v>
      </c>
      <c r="L5" s="104">
        <f>'statistische Auswertung_Compl'!L8</f>
        <v>0.10483430329918494</v>
      </c>
      <c r="M5" s="78">
        <f>'statistische Auswertung_Compl'!M8</f>
        <v>0.39796498687793058</v>
      </c>
      <c r="N5" s="78">
        <f>'statistische Auswertung_Compl'!N8</f>
        <v>0.30152502078081933</v>
      </c>
      <c r="O5" s="78">
        <f>'statistische Auswertung_Compl'!O8</f>
        <v>1.0222139443374811</v>
      </c>
      <c r="P5" s="78">
        <f>'statistische Auswertung_Compl'!P8</f>
        <v>1.0222139443374811</v>
      </c>
      <c r="Q5" s="103">
        <f>'statistische Auswertung_Compl'!Q8</f>
        <v>0.84524314852647431</v>
      </c>
      <c r="R5" s="104">
        <f>'statistische Auswertung_Compl'!R8</f>
        <v>0.30951370294705144</v>
      </c>
      <c r="S5" s="78">
        <f>'statistische Auswertung_Compl'!S8</f>
        <v>27</v>
      </c>
      <c r="T5" s="78">
        <f>'statistische Auswertung_Compl'!T8</f>
        <v>0.37727352861836999</v>
      </c>
      <c r="U5" s="78">
        <f>'statistische Auswertung_Compl'!U8</f>
        <v>0.30249723272311674</v>
      </c>
      <c r="V5" s="78">
        <f>'statistische Auswertung_Compl'!V8</f>
        <v>-0.19360375712866681</v>
      </c>
      <c r="W5" s="78">
        <f>'statistische Auswertung_Compl'!W8</f>
        <v>0.19360375712866681</v>
      </c>
      <c r="X5" s="103">
        <f>'statistische Auswertung_Compl'!X8</f>
        <v>0.42364324614585058</v>
      </c>
      <c r="Y5" s="104">
        <f>'statistische Auswertung_Compl'!Y8</f>
        <v>0.84728649229170117</v>
      </c>
      <c r="Z5" s="78">
        <f>'statistische Auswertung_Compl'!Z8</f>
        <v>15</v>
      </c>
      <c r="AA5" s="78">
        <f>'statistische Auswertung_Compl'!AA8</f>
        <v>0.43520961174513967</v>
      </c>
      <c r="AB5" s="78">
        <f>'statistische Auswertung_Compl'!AB8</f>
        <v>0.30660872905558112</v>
      </c>
      <c r="AC5" s="78">
        <f>'statistische Auswertung_Compl'!AC8</f>
        <v>1.4339769762151151</v>
      </c>
      <c r="AD5" s="78">
        <f>'statistische Auswertung_Compl'!AD8</f>
        <v>1.4339769762151151</v>
      </c>
      <c r="AE5" s="103">
        <f>'statistische Auswertung_Compl'!AE8</f>
        <v>0.91989581106001261</v>
      </c>
      <c r="AF5" s="104">
        <f>'statistische Auswertung_Compl'!AF8</f>
        <v>0.16020837787997474</v>
      </c>
      <c r="AG5" s="78">
        <f>'statistische Auswertung_Compl'!AG8</f>
        <v>30</v>
      </c>
      <c r="AH5" s="78">
        <f>'statistische Auswertung_Compl'!AH8</f>
        <v>29</v>
      </c>
      <c r="AI5" s="78">
        <f>'statistische Auswertung_Compl'!AI8</f>
        <v>24.836013895287152</v>
      </c>
      <c r="AJ5" s="78">
        <f>'statistische Auswertung_Compl'!AJ8</f>
        <v>-0.28898370938816265</v>
      </c>
      <c r="AK5" s="78">
        <f>'statistische Auswertung_Compl'!AK8</f>
        <v>0.28898370938816265</v>
      </c>
      <c r="AL5" s="103">
        <f>'statistische Auswertung_Compl'!AL8</f>
        <v>0.38676392772770374</v>
      </c>
      <c r="AM5" s="104">
        <f>'statistische Auswertung_Compl'!AM8</f>
        <v>0.77352785545540748</v>
      </c>
      <c r="AN5" s="78">
        <f>'statistische Auswertung_Compl'!AN8</f>
        <v>31</v>
      </c>
      <c r="AO5" s="78">
        <f>'statistische Auswertung_Compl'!AO8</f>
        <v>0.73809523809523814</v>
      </c>
      <c r="AP5" s="78">
        <f>'statistische Auswertung_Compl'!AP8</f>
        <v>1</v>
      </c>
      <c r="AQ5" s="78">
        <f>'statistische Auswertung_Compl'!AQ8</f>
        <v>0</v>
      </c>
      <c r="AR5" s="78">
        <f>'statistische Auswertung_Compl'!AR8</f>
        <v>0</v>
      </c>
      <c r="AS5" s="103">
        <f>'statistische Auswertung_Compl'!AS8</f>
        <v>0</v>
      </c>
      <c r="AT5" s="104">
        <f>'statistische Auswertung_Compl'!AT8</f>
        <v>0</v>
      </c>
      <c r="AU5" s="78">
        <f>'statistische Auswertung_Compl'!AU8</f>
        <v>4.0952380952380949</v>
      </c>
      <c r="AV5" s="78">
        <f>'statistische Auswertung_Compl'!AV8</f>
        <v>4.2587615502547207</v>
      </c>
      <c r="AW5" s="78">
        <f>'statistische Auswertung_Compl'!AW8</f>
        <v>-1.084980899038273E-2</v>
      </c>
      <c r="AX5" s="78">
        <f>'statistische Auswertung_Compl'!AX8</f>
        <v>1.084980899038273E-2</v>
      </c>
      <c r="AY5" s="103">
        <f>'statistische Auswertung_Compl'!AY8</f>
        <v>0.49568405805140658</v>
      </c>
      <c r="AZ5" s="104">
        <f>'statistische Auswertung_Compl'!AZ8</f>
        <v>0.99136811610281317</v>
      </c>
      <c r="BA5" s="78">
        <f>'statistische Auswertung_Compl'!BA8</f>
        <v>0</v>
      </c>
      <c r="BB5" s="78">
        <f>'statistische Auswertung_Compl'!BB8</f>
        <v>0</v>
      </c>
      <c r="BC5" s="78" t="e">
        <f>'statistische Auswertung_Compl'!BC8</f>
        <v>#DIV/0!</v>
      </c>
      <c r="BD5" s="78" t="e">
        <f>'statistische Auswertung_Compl'!BD8</f>
        <v>#DIV/0!</v>
      </c>
      <c r="BE5" s="103" t="e">
        <f>'statistische Auswertung_Compl'!BE8</f>
        <v>#DIV/0!</v>
      </c>
      <c r="BF5" s="104" t="e">
        <f>'statistische Auswertung_Compl'!BF8</f>
        <v>#DIV/0!</v>
      </c>
      <c r="BG5" s="78">
        <f>'statistische Auswertung_Compl'!BG8</f>
        <v>42</v>
      </c>
      <c r="BH5" s="78">
        <f>'statistische Auswertung_Compl'!BH8</f>
        <v>0.26190476190476192</v>
      </c>
      <c r="BI5" s="78">
        <f>'statistische Auswertung_Compl'!BI8</f>
        <v>0.31111111111111112</v>
      </c>
      <c r="BJ5" s="78">
        <f>'statistische Auswertung_Compl'!BJ8</f>
        <v>0.94322233187458993</v>
      </c>
      <c r="BK5" s="78">
        <f>'statistische Auswertung_Compl'!BK8</f>
        <v>0.94322233187458993</v>
      </c>
      <c r="BL5" s="103">
        <f>'statistische Auswertung_Compl'!BL8</f>
        <v>0.82721640349069991</v>
      </c>
      <c r="BM5" s="104">
        <f>'statistische Auswertung_Compl'!BM8</f>
        <v>0.82721640349069991</v>
      </c>
      <c r="BN5" s="78">
        <f>'statistische Auswertung_Compl'!BN8</f>
        <v>0.53630996065335212</v>
      </c>
      <c r="BO5" s="78">
        <f>'statistische Auswertung_Compl'!BO8</f>
        <v>0.39423723712102787</v>
      </c>
      <c r="BP5" s="78">
        <f>'statistische Auswertung_Compl'!BP8</f>
        <v>2.266658958988863</v>
      </c>
      <c r="BQ5" s="78">
        <f>'statistische Auswertung_Compl'!BQ8</f>
        <v>2.266658958988863</v>
      </c>
      <c r="BR5" s="103">
        <f>'statistische Auswertung_Compl'!BR8</f>
        <v>0.98705455652493501</v>
      </c>
      <c r="BS5" s="104">
        <f>'statistische Auswertung_Compl'!BS8</f>
        <v>2.5890886950130056E-2</v>
      </c>
      <c r="BT5" s="78">
        <f>'statistische Auswertung_Compl'!BT8</f>
        <v>2.1474474768365717</v>
      </c>
      <c r="BU5" s="78">
        <f>'statistische Auswertung_Compl'!BU8</f>
        <v>1.7956909801277814</v>
      </c>
      <c r="BV5" s="78">
        <f>'statistische Auswertung_Compl'!BV8</f>
        <v>-1.0441477656798834</v>
      </c>
      <c r="BW5" s="78">
        <f>'statistische Auswertung_Compl'!BW8</f>
        <v>1.0441477656798834</v>
      </c>
      <c r="BX5" s="103">
        <f>'statistische Auswertung_Compl'!BX8</f>
        <v>0.14965482120055468</v>
      </c>
      <c r="BY5" s="104">
        <f>'statistische Auswertung_Compl'!BY8</f>
        <v>0.29930964240110935</v>
      </c>
      <c r="BZ5" s="78">
        <f>'statistische Auswertung_Compl'!BZ8</f>
        <v>19</v>
      </c>
      <c r="CA5" s="78">
        <f>'statistische Auswertung_Compl'!CA8</f>
        <v>1.9090909090909092</v>
      </c>
      <c r="CB5" s="78">
        <f>'statistische Auswertung_Compl'!CB8</f>
        <v>0.94387980744853883</v>
      </c>
      <c r="CC5" s="78">
        <f>'statistische Auswertung_Compl'!CC8</f>
        <v>-0.72318974794842639</v>
      </c>
      <c r="CD5" s="78">
        <f>'statistische Auswertung_Compl'!CD8</f>
        <v>0.72318974794842639</v>
      </c>
      <c r="CE5" s="103">
        <f>'statistische Auswertung_Compl'!CE8</f>
        <v>0.23778082994721456</v>
      </c>
      <c r="CF5" s="104">
        <f>'statistische Auswertung_Compl'!CF8</f>
        <v>0.47556165989442911</v>
      </c>
      <c r="CG5" s="78">
        <f>'statistische Auswertung_Compl'!CG8</f>
        <v>11</v>
      </c>
      <c r="CH5" s="78">
        <f>'statistische Auswertung_Compl'!CH8</f>
        <v>2.25</v>
      </c>
      <c r="CI5" s="78">
        <f>'statistische Auswertung_Compl'!CI8</f>
        <v>1.3887301496588271</v>
      </c>
      <c r="CJ5" s="78">
        <f>'statistische Auswertung_Compl'!CJ8</f>
        <v>0</v>
      </c>
      <c r="CK5" s="78">
        <f>'statistische Auswertung_Compl'!CK8</f>
        <v>0</v>
      </c>
      <c r="CL5" s="103">
        <f>'statistische Auswertung_Compl'!CL8</f>
        <v>0.5</v>
      </c>
      <c r="CM5" s="104">
        <f>'statistische Auswertung_Compl'!CM8</f>
        <v>1</v>
      </c>
      <c r="CN5" s="78">
        <f>'statistische Auswertung_Compl'!CN8</f>
        <v>0.43863000197021129</v>
      </c>
      <c r="CO5" s="78">
        <f>'statistische Auswertung_Compl'!CO8</f>
        <v>0.3170896657393461</v>
      </c>
      <c r="CP5" s="78">
        <f>'statistische Auswertung_Compl'!CP8</f>
        <v>-0.58494453927161949</v>
      </c>
      <c r="CQ5" s="78">
        <f>'statistische Auswertung_Compl'!CQ8</f>
        <v>0.58494453927161949</v>
      </c>
      <c r="CR5" s="103">
        <f>'statistische Auswertung_Compl'!CR8</f>
        <v>0.28004952021049812</v>
      </c>
      <c r="CS5" s="104">
        <f>'statistische Auswertung_Compl'!CS8</f>
        <v>0.56009904042099623</v>
      </c>
      <c r="CT5" s="78">
        <f>'statistische Auswertung_Compl'!CT8</f>
        <v>0</v>
      </c>
      <c r="CU5" s="78">
        <f>'statistische Auswertung_Compl'!CU8</f>
        <v>0</v>
      </c>
      <c r="CV5" s="78">
        <f>'statistische Auswertung_Compl'!CV8</f>
        <v>0.61904761904761907</v>
      </c>
      <c r="CW5" s="78">
        <f>'statistische Auswertung_Compl'!CW8</f>
        <v>0.5730337078651685</v>
      </c>
      <c r="CX5" s="78">
        <f>'statistische Auswertung_Compl'!CX8</f>
        <v>-0.82960811147379232</v>
      </c>
      <c r="CY5" s="78">
        <f>'statistische Auswertung_Compl'!CY8</f>
        <v>0.82960811147379232</v>
      </c>
      <c r="CZ5" s="103">
        <f>'statistische Auswertung_Compl'!CZ8</f>
        <v>0.20338019456845893</v>
      </c>
      <c r="DA5" s="104">
        <f>'statistische Auswertung_Compl'!DA8</f>
        <v>0.79661980543154109</v>
      </c>
      <c r="DB5" s="78">
        <f>'statistische Auswertung_Compl'!DB8</f>
        <v>0</v>
      </c>
      <c r="DC5" s="78">
        <f>'statistische Auswertung_Compl'!DC8</f>
        <v>30</v>
      </c>
      <c r="DD5" s="64">
        <f>'statistische Auswertung_Compl'!DD8</f>
        <v>0.36666666666666664</v>
      </c>
      <c r="DE5" s="113">
        <f>'statistische Auswertung_Compl'!DE8</f>
        <v>0.5</v>
      </c>
      <c r="DF5" s="64">
        <f>'statistische Auswertung_Compl'!DF8</f>
        <v>1.4605934866804433</v>
      </c>
      <c r="DG5" s="64">
        <f>'statistische Auswertung_Compl'!DG8</f>
        <v>1.4605934866804433</v>
      </c>
      <c r="DH5" s="106">
        <f>'statistische Auswertung_Compl'!DH8</f>
        <v>0.92793648259199246</v>
      </c>
      <c r="DI5" s="107">
        <f>'statistische Auswertung_Compl'!DI8</f>
        <v>0.92793648259199246</v>
      </c>
    </row>
    <row r="6" spans="1:113" x14ac:dyDescent="0.25">
      <c r="A6" s="78">
        <f>'statistische Auswertung_Compl'!A12</f>
        <v>9</v>
      </c>
      <c r="B6" s="78">
        <f>'statistische Auswertung_Compl'!B12</f>
        <v>3</v>
      </c>
      <c r="C6" s="78">
        <f>'statistische Auswertung_Compl'!C12</f>
        <v>2</v>
      </c>
      <c r="D6" s="78">
        <f>'statistische Auswertung_Compl'!D12</f>
        <v>7</v>
      </c>
      <c r="E6" s="78">
        <f>'statistische Auswertung_Compl'!E12</f>
        <v>1.75</v>
      </c>
      <c r="F6" s="78">
        <f>'statistische Auswertung_Compl'!F12</f>
        <v>42</v>
      </c>
      <c r="G6" s="78">
        <f>'statistische Auswertung_Compl'!G12</f>
        <v>0.2857142857142857</v>
      </c>
      <c r="H6" s="78">
        <f>'statistische Auswertung_Compl'!H12</f>
        <v>0.83478387112968222</v>
      </c>
      <c r="I6" s="78">
        <f>'statistische Auswertung_Compl'!I12</f>
        <v>2.0845461366705131</v>
      </c>
      <c r="J6" s="78">
        <f>'statistische Auswertung_Compl'!J12</f>
        <v>2.0845461366705131</v>
      </c>
      <c r="K6" s="103">
        <f>'statistische Auswertung_Compl'!K12</f>
        <v>0.97997893893359234</v>
      </c>
      <c r="L6" s="104">
        <f>'statistische Auswertung_Compl'!L12</f>
        <v>4.0042122132815432E-2</v>
      </c>
      <c r="M6" s="78">
        <f>'statistische Auswertung_Compl'!M12</f>
        <v>0.28951433953441175</v>
      </c>
      <c r="N6" s="78">
        <f>'statistische Auswertung_Compl'!N12</f>
        <v>0.25501956416832122</v>
      </c>
      <c r="O6" s="78">
        <f>'statistische Auswertung_Compl'!O12</f>
        <v>2.965525810621394</v>
      </c>
      <c r="P6" s="78">
        <f>'statistische Auswertung_Compl'!P12</f>
        <v>2.965525810621394</v>
      </c>
      <c r="Q6" s="103">
        <f>'statistische Auswertung_Compl'!Q12</f>
        <v>0.99805031127697308</v>
      </c>
      <c r="R6" s="104">
        <f>'statistische Auswertung_Compl'!R12</f>
        <v>3.8993774460537407E-3</v>
      </c>
      <c r="S6" s="78">
        <f>'statistische Auswertung_Compl'!S12</f>
        <v>16</v>
      </c>
      <c r="T6" s="78">
        <f>'statistische Auswertung_Compl'!T12</f>
        <v>0.27804596547571253</v>
      </c>
      <c r="U6" s="78">
        <f>'statistische Auswertung_Compl'!U12</f>
        <v>0.29045284395558529</v>
      </c>
      <c r="V6" s="78">
        <f>'statistische Auswertung_Compl'!V12</f>
        <v>0.85329289169211531</v>
      </c>
      <c r="W6" s="78">
        <f>'statistische Auswertung_Compl'!W12</f>
        <v>0.85329289169211531</v>
      </c>
      <c r="X6" s="103">
        <f>'statistische Auswertung_Compl'!X12</f>
        <v>0.8005781286005611</v>
      </c>
      <c r="Y6" s="104">
        <f>'statistische Auswertung_Compl'!Y12</f>
        <v>0.3988437427988778</v>
      </c>
      <c r="Z6" s="78">
        <f>'statistische Auswertung_Compl'!Z12</f>
        <v>26</v>
      </c>
      <c r="AA6" s="78">
        <f>'statistische Auswertung_Compl'!AA12</f>
        <v>0.2965718004936112</v>
      </c>
      <c r="AB6" s="78">
        <f>'statistische Auswertung_Compl'!AB12</f>
        <v>0.23643958253495098</v>
      </c>
      <c r="AC6" s="78">
        <f>'statistische Auswertung_Compl'!AC12</f>
        <v>3.9933488106284023</v>
      </c>
      <c r="AD6" s="78">
        <f>'statistische Auswertung_Compl'!AD12</f>
        <v>3.9933488106284023</v>
      </c>
      <c r="AE6" s="103">
        <f>'statistische Auswertung_Compl'!AE12</f>
        <v>0.99988624141507254</v>
      </c>
      <c r="AF6" s="104">
        <f>'statistische Auswertung_Compl'!AF12</f>
        <v>2.2751716985498069E-4</v>
      </c>
      <c r="AG6" s="78">
        <f>'statistische Auswertung_Compl'!AG12</f>
        <v>28</v>
      </c>
      <c r="AH6" s="78">
        <f>'statistische Auswertung_Compl'!AH12</f>
        <v>13.642857142857142</v>
      </c>
      <c r="AI6" s="78">
        <f>'statistische Auswertung_Compl'!AI12</f>
        <v>14.448412153472567</v>
      </c>
      <c r="AJ6" s="78">
        <f>'statistische Auswertung_Compl'!AJ12</f>
        <v>2.3648454048724545</v>
      </c>
      <c r="AK6" s="78">
        <f>'statistische Auswertung_Compl'!AK12</f>
        <v>2.3648454048724545</v>
      </c>
      <c r="AL6" s="103">
        <f>'statistische Auswertung_Compl'!AL12</f>
        <v>0.9894091674922787</v>
      </c>
      <c r="AM6" s="104">
        <f>'statistische Auswertung_Compl'!AM12</f>
        <v>2.1181665015442615E-2</v>
      </c>
      <c r="AN6" s="78">
        <f>'statistische Auswertung_Compl'!AN12</f>
        <v>25</v>
      </c>
      <c r="AO6" s="78">
        <f>'statistische Auswertung_Compl'!AO12</f>
        <v>0.59523809523809523</v>
      </c>
      <c r="AP6" s="78">
        <f>'statistische Auswertung_Compl'!AP12</f>
        <v>1</v>
      </c>
      <c r="AQ6" s="78">
        <f>'statistische Auswertung_Compl'!AQ12</f>
        <v>0</v>
      </c>
      <c r="AR6" s="78">
        <f>'statistische Auswertung_Compl'!AR12</f>
        <v>0</v>
      </c>
      <c r="AS6" s="103">
        <f>'statistische Auswertung_Compl'!AS12</f>
        <v>0</v>
      </c>
      <c r="AT6" s="104">
        <f>'statistische Auswertung_Compl'!AT12</f>
        <v>0</v>
      </c>
      <c r="AU6" s="78">
        <f>'statistische Auswertung_Compl'!AU12</f>
        <v>2.0952380952380953</v>
      </c>
      <c r="AV6" s="78">
        <f>'statistische Auswertung_Compl'!AV12</f>
        <v>2.42758058628413</v>
      </c>
      <c r="AW6" s="78">
        <f>'statistische Auswertung_Compl'!AW12</f>
        <v>2.6117252173265064</v>
      </c>
      <c r="AX6" s="78">
        <f>'statistische Auswertung_Compl'!AX12</f>
        <v>2.6117252173265064</v>
      </c>
      <c r="AY6" s="103">
        <f>'statistische Auswertung_Compl'!AY12</f>
        <v>0.99469506436124699</v>
      </c>
      <c r="AZ6" s="104">
        <f>'statistische Auswertung_Compl'!AZ12</f>
        <v>1.060987127750607E-2</v>
      </c>
      <c r="BA6" s="78">
        <f>'statistische Auswertung_Compl'!BA12</f>
        <v>0</v>
      </c>
      <c r="BB6" s="78">
        <f>'statistische Auswertung_Compl'!BB12</f>
        <v>0</v>
      </c>
      <c r="BC6" s="78" t="e">
        <f>'statistische Auswertung_Compl'!BC12</f>
        <v>#DIV/0!</v>
      </c>
      <c r="BD6" s="78" t="e">
        <f>'statistische Auswertung_Compl'!BD12</f>
        <v>#DIV/0!</v>
      </c>
      <c r="BE6" s="103" t="e">
        <f>'statistische Auswertung_Compl'!BE12</f>
        <v>#DIV/0!</v>
      </c>
      <c r="BF6" s="104" t="e">
        <f>'statistische Auswertung_Compl'!BF12</f>
        <v>#DIV/0!</v>
      </c>
      <c r="BG6" s="78">
        <f>'statistische Auswertung_Compl'!BG12</f>
        <v>42</v>
      </c>
      <c r="BH6" s="78">
        <f>'statistische Auswertung_Compl'!BH12</f>
        <v>0.40476190476190477</v>
      </c>
      <c r="BI6" s="78">
        <f>'statistische Auswertung_Compl'!BI12</f>
        <v>0.37777777777777777</v>
      </c>
      <c r="BJ6" s="78">
        <f>'statistische Auswertung_Compl'!BJ12</f>
        <v>-0.493904167354976</v>
      </c>
      <c r="BK6" s="78">
        <f>'statistische Auswertung_Compl'!BK12</f>
        <v>0.493904167354976</v>
      </c>
      <c r="BL6" s="103">
        <f>'statistische Auswertung_Compl'!BL12</f>
        <v>0.31068693065601449</v>
      </c>
      <c r="BM6" s="104">
        <f>'statistische Auswertung_Compl'!BM12</f>
        <v>0.68931306934398551</v>
      </c>
      <c r="BN6" s="78">
        <f>'statistische Auswertung_Compl'!BN12</f>
        <v>0.48443189085227922</v>
      </c>
      <c r="BO6" s="78">
        <f>'statistische Auswertung_Compl'!BO12</f>
        <v>0.41313844133084154</v>
      </c>
      <c r="BP6" s="78">
        <f>'statistische Auswertung_Compl'!BP12</f>
        <v>2.5112694059171479</v>
      </c>
      <c r="BQ6" s="78">
        <f>'statistische Auswertung_Compl'!BQ12</f>
        <v>2.5112694059171479</v>
      </c>
      <c r="BR6" s="103">
        <f>'statistische Auswertung_Compl'!BR12</f>
        <v>0.99306138314901038</v>
      </c>
      <c r="BS6" s="104">
        <f>'statistische Auswertung_Compl'!BS12</f>
        <v>1.38772337019792E-2</v>
      </c>
      <c r="BT6" s="78">
        <f>'statistische Auswertung_Compl'!BT12</f>
        <v>2.2697996609493631</v>
      </c>
      <c r="BU6" s="78">
        <f>'statistische Auswertung_Compl'!BU12</f>
        <v>2.2346714573464395</v>
      </c>
      <c r="BV6" s="78">
        <f>'statistische Auswertung_Compl'!BV12</f>
        <v>-1.199143886963139</v>
      </c>
      <c r="BW6" s="78">
        <f>'statistische Auswertung_Compl'!BW12</f>
        <v>1.199143886963139</v>
      </c>
      <c r="BX6" s="103">
        <f>'statistische Auswertung_Compl'!BX12</f>
        <v>0.1168639221148771</v>
      </c>
      <c r="BY6" s="104">
        <f>'statistische Auswertung_Compl'!BY12</f>
        <v>0.23372784422975421</v>
      </c>
      <c r="BZ6" s="78">
        <f>'statistische Auswertung_Compl'!BZ12</f>
        <v>14</v>
      </c>
      <c r="CA6" s="78">
        <f>'statistische Auswertung_Compl'!CA12</f>
        <v>1.25</v>
      </c>
      <c r="CB6" s="78">
        <f>'statistische Auswertung_Compl'!CB12</f>
        <v>0.5</v>
      </c>
      <c r="CC6" s="78">
        <f>'statistische Auswertung_Compl'!CC12</f>
        <v>-2.918079826429997</v>
      </c>
      <c r="CD6" s="78">
        <f>'statistische Auswertung_Compl'!CD12</f>
        <v>2.918079826429997</v>
      </c>
      <c r="CE6" s="103">
        <f>'statistische Auswertung_Compl'!CE12</f>
        <v>3.5868556767121506E-3</v>
      </c>
      <c r="CF6" s="104">
        <f>'statistische Auswertung_Compl'!CF12</f>
        <v>7.1737113534243013E-3</v>
      </c>
      <c r="CG6" s="78">
        <f>'statistische Auswertung_Compl'!CG12</f>
        <v>14</v>
      </c>
      <c r="CH6" s="78">
        <f>'statistische Auswertung_Compl'!CH12</f>
        <v>2.8</v>
      </c>
      <c r="CI6" s="78">
        <f>'statistische Auswertung_Compl'!CI12</f>
        <v>1.9235384061671343</v>
      </c>
      <c r="CJ6" s="78">
        <f>'statistische Auswertung_Compl'!CJ12</f>
        <v>0</v>
      </c>
      <c r="CK6" s="78">
        <f>'statistische Auswertung_Compl'!CK12</f>
        <v>0</v>
      </c>
      <c r="CL6" s="103">
        <f>'statistische Auswertung_Compl'!CL12</f>
        <v>0.5</v>
      </c>
      <c r="CM6" s="104">
        <f>'statistische Auswertung_Compl'!CM12</f>
        <v>1</v>
      </c>
      <c r="CN6" s="78">
        <f>'statistische Auswertung_Compl'!CN12</f>
        <v>0.35363510836096296</v>
      </c>
      <c r="CO6" s="78">
        <f>'statistische Auswertung_Compl'!CO12</f>
        <v>0.31637645761037209</v>
      </c>
      <c r="CP6" s="78">
        <f>'statistische Auswertung_Compl'!CP12</f>
        <v>0.67664485256045803</v>
      </c>
      <c r="CQ6" s="78">
        <f>'statistische Auswertung_Compl'!CQ12</f>
        <v>0.67664485256045803</v>
      </c>
      <c r="CR6" s="103">
        <f>'statistische Auswertung_Compl'!CR12</f>
        <v>0.74978680318967084</v>
      </c>
      <c r="CS6" s="104">
        <f>'statistische Auswertung_Compl'!CS12</f>
        <v>0.50042639362065833</v>
      </c>
      <c r="CT6" s="78">
        <f>'statistische Auswertung_Compl'!CT12</f>
        <v>0</v>
      </c>
      <c r="CU6" s="78">
        <f>'statistische Auswertung_Compl'!CU12</f>
        <v>0</v>
      </c>
      <c r="CV6" s="78">
        <f>'statistische Auswertung_Compl'!CV12</f>
        <v>0.45238095238095238</v>
      </c>
      <c r="CW6" s="78">
        <f>'statistische Auswertung_Compl'!CW12</f>
        <v>0.4943820224719101</v>
      </c>
      <c r="CX6" s="78">
        <f>'statistische Auswertung_Compl'!CX12</f>
        <v>0.74918398735887604</v>
      </c>
      <c r="CY6" s="78">
        <f>'statistische Auswertung_Compl'!CY12</f>
        <v>0.74918398735887604</v>
      </c>
      <c r="CZ6" s="103">
        <f>'statistische Auswertung_Compl'!CZ12</f>
        <v>0.77312684048857716</v>
      </c>
      <c r="DA6" s="104">
        <f>'statistische Auswertung_Compl'!DA12</f>
        <v>0.77312684048857716</v>
      </c>
      <c r="DB6" s="78">
        <f>'statistische Auswertung_Compl'!DB12</f>
        <v>0</v>
      </c>
      <c r="DC6" s="78">
        <f>'statistische Auswertung_Compl'!DC12</f>
        <v>28</v>
      </c>
      <c r="DD6" s="64">
        <f>'statistische Auswertung_Compl'!DD12</f>
        <v>0.6071428571428571</v>
      </c>
      <c r="DE6" s="113">
        <f>'statistische Auswertung_Compl'!DE12</f>
        <v>0.5</v>
      </c>
      <c r="DF6" s="64">
        <f>'statistische Auswertung_Compl'!DF12</f>
        <v>-1.1338934190276813</v>
      </c>
      <c r="DG6" s="64">
        <f>'statistische Auswertung_Compl'!DG12</f>
        <v>1.1338934190276813</v>
      </c>
      <c r="DH6" s="106">
        <f>'statistische Auswertung_Compl'!DH12</f>
        <v>0.12841962897892839</v>
      </c>
      <c r="DI6" s="107">
        <f>'statistische Auswertung_Compl'!DI12</f>
        <v>0.87158037102107166</v>
      </c>
    </row>
    <row r="7" spans="1:113" x14ac:dyDescent="0.25">
      <c r="A7" s="78">
        <f>'statistische Auswertung_Compl'!A16</f>
        <v>13</v>
      </c>
      <c r="B7" s="78">
        <f>'statistische Auswertung_Compl'!B16</f>
        <v>4</v>
      </c>
      <c r="C7" s="78">
        <f>'statistische Auswertung_Compl'!C16</f>
        <v>2</v>
      </c>
      <c r="D7" s="78">
        <f>'statistische Auswertung_Compl'!D16</f>
        <v>6</v>
      </c>
      <c r="E7" s="78">
        <f>'statistische Auswertung_Compl'!E16</f>
        <v>1.5</v>
      </c>
      <c r="F7" s="78">
        <f>'statistische Auswertung_Compl'!F16</f>
        <v>41</v>
      </c>
      <c r="G7" s="78">
        <f>'statistische Auswertung_Compl'!G16</f>
        <v>0.36585365853658536</v>
      </c>
      <c r="H7" s="78">
        <f>'statistische Auswertung_Compl'!H16</f>
        <v>0.85895569038733333</v>
      </c>
      <c r="I7" s="78">
        <f>'statistische Auswertung_Compl'!I16</f>
        <v>1.6961929856556592</v>
      </c>
      <c r="J7" s="78">
        <f>'statistische Auswertung_Compl'!J16</f>
        <v>1.6961929856556592</v>
      </c>
      <c r="K7" s="103">
        <f>'statistische Auswertung_Compl'!K16</f>
        <v>0.95326673559726227</v>
      </c>
      <c r="L7" s="104">
        <f>'statistische Auswertung_Compl'!L16</f>
        <v>9.346652880547543E-2</v>
      </c>
      <c r="M7" s="78">
        <f>'statistische Auswertung_Compl'!M16</f>
        <v>0.19387205031313584</v>
      </c>
      <c r="N7" s="78">
        <f>'statistische Auswertung_Compl'!N16</f>
        <v>0.23015836414023197</v>
      </c>
      <c r="O7" s="78">
        <f>'statistische Auswertung_Compl'!O16</f>
        <v>4.7843921096794926</v>
      </c>
      <c r="P7" s="78">
        <f>'statistische Auswertung_Compl'!P16</f>
        <v>4.7843921096794926</v>
      </c>
      <c r="Q7" s="103">
        <f>'statistische Auswertung_Compl'!Q16</f>
        <v>0.99999647607771025</v>
      </c>
      <c r="R7" s="104">
        <f>'statistische Auswertung_Compl'!R16</f>
        <v>7.0478445794843001E-6</v>
      </c>
      <c r="S7" s="78">
        <f>'statistische Auswertung_Compl'!S16</f>
        <v>21</v>
      </c>
      <c r="T7" s="78">
        <f>'statistische Auswertung_Compl'!T16</f>
        <v>0.14461547841829539</v>
      </c>
      <c r="U7" s="78">
        <f>'statistische Auswertung_Compl'!U16</f>
        <v>0.21297813439188842</v>
      </c>
      <c r="V7" s="78">
        <f>'statistische Auswertung_Compl'!V16</f>
        <v>2.734548137524905</v>
      </c>
      <c r="W7" s="78">
        <f>'statistische Auswertung_Compl'!W16</f>
        <v>2.734548137524905</v>
      </c>
      <c r="X7" s="103">
        <f>'statistische Auswertung_Compl'!X16</f>
        <v>0.99548194862362449</v>
      </c>
      <c r="Y7" s="104">
        <f>'statistische Auswertung_Compl'!Y16</f>
        <v>9.0361027527510983E-3</v>
      </c>
      <c r="Z7" s="78">
        <f>'statistische Auswertung_Compl'!Z16</f>
        <v>20</v>
      </c>
      <c r="AA7" s="78">
        <f>'statistische Auswertung_Compl'!AA16</f>
        <v>0.24559145080271838</v>
      </c>
      <c r="AB7" s="78">
        <f>'statistische Auswertung_Compl'!AB16</f>
        <v>0.24140737066929868</v>
      </c>
      <c r="AC7" s="78">
        <f>'statistische Auswertung_Compl'!AC16</f>
        <v>4.3936234524291811</v>
      </c>
      <c r="AD7" s="78">
        <f>'statistische Auswertung_Compl'!AD16</f>
        <v>4.3936234524291811</v>
      </c>
      <c r="AE7" s="103">
        <f>'statistische Auswertung_Compl'!AE16</f>
        <v>0.9999615556936875</v>
      </c>
      <c r="AF7" s="104">
        <f>'statistische Auswertung_Compl'!AF16</f>
        <v>7.6888612624964551E-5</v>
      </c>
      <c r="AG7" s="78">
        <f>'statistische Auswertung_Compl'!AG16</f>
        <v>24</v>
      </c>
      <c r="AH7" s="78">
        <f>'statistische Auswertung_Compl'!AH16</f>
        <v>10.041666666666666</v>
      </c>
      <c r="AI7" s="78">
        <f>'statistische Auswertung_Compl'!AI16</f>
        <v>11.712049412860047</v>
      </c>
      <c r="AJ7" s="78">
        <f>'statistische Auswertung_Compl'!AJ16</f>
        <v>3.0843671687384369</v>
      </c>
      <c r="AK7" s="78">
        <f>'statistische Auswertung_Compl'!AK16</f>
        <v>3.0843671687384369</v>
      </c>
      <c r="AL7" s="103">
        <f>'statistische Auswertung_Compl'!AL16</f>
        <v>0.99843877610421783</v>
      </c>
      <c r="AM7" s="104">
        <f>'statistische Auswertung_Compl'!AM16</f>
        <v>3.1224477915642629E-3</v>
      </c>
      <c r="AN7" s="78">
        <f>'statistische Auswertung_Compl'!AN16</f>
        <v>22</v>
      </c>
      <c r="AO7" s="78">
        <f>'statistische Auswertung_Compl'!AO16</f>
        <v>0.53658536585365857</v>
      </c>
      <c r="AP7" s="78">
        <f>'statistische Auswertung_Compl'!AP16</f>
        <v>1</v>
      </c>
      <c r="AQ7" s="78">
        <f>'statistische Auswertung_Compl'!AQ16</f>
        <v>0</v>
      </c>
      <c r="AR7" s="78">
        <f>'statistische Auswertung_Compl'!AR16</f>
        <v>0</v>
      </c>
      <c r="AS7" s="103">
        <f>'statistische Auswertung_Compl'!AS16</f>
        <v>0</v>
      </c>
      <c r="AT7" s="104">
        <f>'statistische Auswertung_Compl'!AT16</f>
        <v>0</v>
      </c>
      <c r="AU7" s="78">
        <f>'statistische Auswertung_Compl'!AU16</f>
        <v>2.1951219512195124</v>
      </c>
      <c r="AV7" s="78">
        <f>'statistische Auswertung_Compl'!AV16</f>
        <v>2.6288734487905838</v>
      </c>
      <c r="AW7" s="78">
        <f>'statistische Auswertung_Compl'!AW16</f>
        <v>2.4223882573805993</v>
      </c>
      <c r="AX7" s="78">
        <f>'statistische Auswertung_Compl'!AX16</f>
        <v>2.4223882573805993</v>
      </c>
      <c r="AY7" s="103">
        <f>'statistische Auswertung_Compl'!AY16</f>
        <v>0.99124096412469098</v>
      </c>
      <c r="AZ7" s="104">
        <f>'statistische Auswertung_Compl'!AZ16</f>
        <v>1.7518071750618015E-2</v>
      </c>
      <c r="BA7" s="78">
        <f>'statistische Auswertung_Compl'!BA16</f>
        <v>0</v>
      </c>
      <c r="BB7" s="78">
        <f>'statistische Auswertung_Compl'!BB16</f>
        <v>0</v>
      </c>
      <c r="BC7" s="78" t="e">
        <f>'statistische Auswertung_Compl'!BC16</f>
        <v>#DIV/0!</v>
      </c>
      <c r="BD7" s="78" t="e">
        <f>'statistische Auswertung_Compl'!BD16</f>
        <v>#DIV/0!</v>
      </c>
      <c r="BE7" s="103" t="e">
        <f>'statistische Auswertung_Compl'!BE16</f>
        <v>#DIV/0!</v>
      </c>
      <c r="BF7" s="104" t="e">
        <f>'statistische Auswertung_Compl'!BF16</f>
        <v>#DIV/0!</v>
      </c>
      <c r="BG7" s="78">
        <f>'statistische Auswertung_Compl'!BG16</f>
        <v>41</v>
      </c>
      <c r="BH7" s="78">
        <f>'statistische Auswertung_Compl'!BH16</f>
        <v>0.29268292682926828</v>
      </c>
      <c r="BI7" s="78">
        <f>'statistische Auswertung_Compl'!BI16</f>
        <v>0.3258426966292135</v>
      </c>
      <c r="BJ7" s="78">
        <f>'statistische Auswertung_Compl'!BJ16</f>
        <v>0.61686936446968421</v>
      </c>
      <c r="BK7" s="78">
        <f>'statistische Auswertung_Compl'!BK16</f>
        <v>0.61686936446968421</v>
      </c>
      <c r="BL7" s="103">
        <f>'statistische Auswertung_Compl'!BL16</f>
        <v>0.73133955241529502</v>
      </c>
      <c r="BM7" s="104">
        <f>'statistische Auswertung_Compl'!BM16</f>
        <v>0.73133955241529502</v>
      </c>
      <c r="BN7" s="78">
        <f>'statistische Auswertung_Compl'!BN16</f>
        <v>0.49239412655816822</v>
      </c>
      <c r="BO7" s="78">
        <f>'statistische Auswertung_Compl'!BO16</f>
        <v>0.42759650887394923</v>
      </c>
      <c r="BP7" s="78">
        <f>'statistische Auswertung_Compl'!BP16</f>
        <v>2.46051272685864</v>
      </c>
      <c r="BQ7" s="78">
        <f>'statistische Auswertung_Compl'!BQ16</f>
        <v>2.46051272685864</v>
      </c>
      <c r="BR7" s="103">
        <f>'statistische Auswertung_Compl'!BR16</f>
        <v>0.99206312730122392</v>
      </c>
      <c r="BS7" s="104">
        <f>'statistische Auswertung_Compl'!BS16</f>
        <v>1.587374539755226E-2</v>
      </c>
      <c r="BT7" s="78">
        <f>'statistische Auswertung_Compl'!BT16</f>
        <v>2.1017575989615391</v>
      </c>
      <c r="BU7" s="78">
        <f>'statistische Auswertung_Compl'!BU16</f>
        <v>2.4530388781495036</v>
      </c>
      <c r="BV7" s="78">
        <f>'statistische Auswertung_Compl'!BV16</f>
        <v>-0.79838983451617074</v>
      </c>
      <c r="BW7" s="78">
        <f>'statistische Auswertung_Compl'!BW16</f>
        <v>0.79838983451617074</v>
      </c>
      <c r="BX7" s="103">
        <f>'statistische Auswertung_Compl'!BX16</f>
        <v>0.21342177965967268</v>
      </c>
      <c r="BY7" s="104">
        <f>'statistische Auswertung_Compl'!BY16</f>
        <v>0.42684355931934537</v>
      </c>
      <c r="BZ7" s="78">
        <f>'statistische Auswertung_Compl'!BZ16</f>
        <v>15</v>
      </c>
      <c r="CA7" s="78">
        <f>'statistische Auswertung_Compl'!CA16</f>
        <v>1.5714285714285714</v>
      </c>
      <c r="CB7" s="78">
        <f>'statistische Auswertung_Compl'!CB16</f>
        <v>0.7867957924694432</v>
      </c>
      <c r="CC7" s="78">
        <f>'statistische Auswertung_Compl'!CC16</f>
        <v>0.85084559347640987</v>
      </c>
      <c r="CD7" s="78">
        <f>'statistische Auswertung_Compl'!CD16</f>
        <v>0.85084559347640987</v>
      </c>
      <c r="CE7" s="103">
        <f>'statistische Auswertung_Compl'!CE16</f>
        <v>0.79798944449195952</v>
      </c>
      <c r="CF7" s="104">
        <f>'statistische Auswertung_Compl'!CF16</f>
        <v>0.40402111101608096</v>
      </c>
      <c r="CG7" s="78">
        <f>'statistische Auswertung_Compl'!CG16</f>
        <v>9</v>
      </c>
      <c r="CH7" s="78">
        <f>'statistische Auswertung_Compl'!CH16</f>
        <v>1.3333333333333333</v>
      </c>
      <c r="CI7" s="78">
        <f>'statistische Auswertung_Compl'!CI16</f>
        <v>0.57735026918962584</v>
      </c>
      <c r="CJ7" s="78">
        <f>'statistische Auswertung_Compl'!CJ16</f>
        <v>0</v>
      </c>
      <c r="CK7" s="78">
        <f>'statistische Auswertung_Compl'!CK16</f>
        <v>0</v>
      </c>
      <c r="CL7" s="103">
        <f>'statistische Auswertung_Compl'!CL16</f>
        <v>0.5</v>
      </c>
      <c r="CM7" s="104">
        <f>'statistische Auswertung_Compl'!CM16</f>
        <v>1</v>
      </c>
      <c r="CN7" s="78">
        <f>'statistische Auswertung_Compl'!CN16</f>
        <v>0.30258097397776806</v>
      </c>
      <c r="CO7" s="78">
        <f>'statistische Auswertung_Compl'!CO16</f>
        <v>0.26041309952864744</v>
      </c>
      <c r="CP7" s="78">
        <f>'statistische Auswertung_Compl'!CP16</f>
        <v>1.5663350155546059</v>
      </c>
      <c r="CQ7" s="78">
        <f>'statistische Auswertung_Compl'!CQ16</f>
        <v>1.5663350155546059</v>
      </c>
      <c r="CR7" s="103">
        <f>'statistische Auswertung_Compl'!CR16</f>
        <v>0.93952869920738891</v>
      </c>
      <c r="CS7" s="104">
        <f>'statistische Auswertung_Compl'!CS16</f>
        <v>0.12094260158522228</v>
      </c>
      <c r="CT7" s="78">
        <f>'statistische Auswertung_Compl'!CT16</f>
        <v>0</v>
      </c>
      <c r="CU7" s="78">
        <f>'statistische Auswertung_Compl'!CU16</f>
        <v>0</v>
      </c>
      <c r="CV7" s="78">
        <f>'statistische Auswertung_Compl'!CV16</f>
        <v>0.41463414634146339</v>
      </c>
      <c r="CW7" s="78">
        <f>'statistische Auswertung_Compl'!CW16</f>
        <v>0.47727272727272729</v>
      </c>
      <c r="CX7" s="78">
        <f>'statistische Auswertung_Compl'!CX16</f>
        <v>1.0987663658940552</v>
      </c>
      <c r="CY7" s="78">
        <f>'statistische Auswertung_Compl'!CY16</f>
        <v>1.0987663658940552</v>
      </c>
      <c r="CZ7" s="103">
        <f>'statistische Auswertung_Compl'!CZ16</f>
        <v>0.8640650068172453</v>
      </c>
      <c r="DA7" s="104">
        <f>'statistische Auswertung_Compl'!DA16</f>
        <v>0.8640650068172453</v>
      </c>
      <c r="DB7" s="78">
        <f>'statistische Auswertung_Compl'!DB16</f>
        <v>0</v>
      </c>
      <c r="DC7" s="78">
        <f>'statistische Auswertung_Compl'!DC16</f>
        <v>24</v>
      </c>
      <c r="DD7" s="64">
        <f>'statistische Auswertung_Compl'!DD16</f>
        <v>0.5</v>
      </c>
      <c r="DE7" s="113">
        <f>'statistische Auswertung_Compl'!DE16</f>
        <v>0.5</v>
      </c>
      <c r="DF7" s="64">
        <f>'statistische Auswertung_Compl'!DF16</f>
        <v>0</v>
      </c>
      <c r="DG7" s="64">
        <f>'statistische Auswertung_Compl'!DG16</f>
        <v>0</v>
      </c>
      <c r="DH7" s="106">
        <f>'statistische Auswertung_Compl'!DH16</f>
        <v>0.5</v>
      </c>
      <c r="DI7" s="107">
        <f>'statistische Auswertung_Compl'!DI16</f>
        <v>0.5</v>
      </c>
    </row>
    <row r="8" spans="1:113" ht="15" customHeight="1" x14ac:dyDescent="0.25">
      <c r="A8" s="78">
        <f>'statistische Auswertung_Compl'!A5</f>
        <v>2</v>
      </c>
      <c r="B8" s="78">
        <f>'statistische Auswertung_Compl'!B5</f>
        <v>5</v>
      </c>
      <c r="C8" s="78">
        <f>'statistische Auswertung_Compl'!C5</f>
        <v>3</v>
      </c>
      <c r="D8" s="78">
        <f>'statistische Auswertung_Compl'!D5</f>
        <v>75</v>
      </c>
      <c r="E8" s="78">
        <f>'statistische Auswertung_Compl'!E5</f>
        <v>8.3333333333333339</v>
      </c>
      <c r="F8" s="78">
        <f>'statistische Auswertung_Compl'!F5</f>
        <v>36</v>
      </c>
      <c r="G8" s="78">
        <f>'statistische Auswertung_Compl'!G5</f>
        <v>1.6111111111111112</v>
      </c>
      <c r="H8" s="78">
        <f>'statistische Auswertung_Compl'!H5</f>
        <v>2.8812475252201608</v>
      </c>
      <c r="I8" s="78" t="str">
        <f>'statistische Auswertung_Compl'!I5</f>
        <v>H0</v>
      </c>
      <c r="J8" s="78" t="str">
        <f>'statistische Auswertung_Compl'!J5</f>
        <v>H0</v>
      </c>
      <c r="K8" s="103" t="str">
        <f>'statistische Auswertung_Compl'!K5</f>
        <v>H0</v>
      </c>
      <c r="L8" s="104" t="str">
        <f>'statistische Auswertung_Compl'!L5</f>
        <v>H0</v>
      </c>
      <c r="M8" s="78">
        <f>'statistische Auswertung_Compl'!M5</f>
        <v>0.40134803921568618</v>
      </c>
      <c r="N8" s="78">
        <f>'statistische Auswertung_Compl'!N5</f>
        <v>0.35816636120808182</v>
      </c>
      <c r="O8" s="78" t="str">
        <f>'statistische Auswertung_Compl'!O5</f>
        <v>H0</v>
      </c>
      <c r="P8" s="78" t="str">
        <f>'statistische Auswertung_Compl'!P5</f>
        <v>H0</v>
      </c>
      <c r="Q8" s="103" t="str">
        <f>'statistische Auswertung_Compl'!Q5</f>
        <v>H0</v>
      </c>
      <c r="R8" s="104" t="str">
        <f>'statistische Auswertung_Compl'!R5</f>
        <v>H0</v>
      </c>
      <c r="S8" s="78">
        <f>'statistische Auswertung_Compl'!S5</f>
        <v>21</v>
      </c>
      <c r="T8" s="78">
        <f>'statistische Auswertung_Compl'!T5</f>
        <v>0.34593837535014005</v>
      </c>
      <c r="U8" s="78">
        <f>'statistische Auswertung_Compl'!U5</f>
        <v>0.33752203560061494</v>
      </c>
      <c r="V8" s="78" t="str">
        <f>'statistische Auswertung_Compl'!V5</f>
        <v>H0</v>
      </c>
      <c r="W8" s="78" t="str">
        <f>'statistische Auswertung_Compl'!W5</f>
        <v>H0</v>
      </c>
      <c r="X8" s="103" t="str">
        <f>'statistische Auswertung_Compl'!X5</f>
        <v>H0</v>
      </c>
      <c r="Y8" s="104" t="str">
        <f>'statistische Auswertung_Compl'!Y5</f>
        <v>H0</v>
      </c>
      <c r="Z8" s="78">
        <f>'statistische Auswertung_Compl'!Z5</f>
        <v>15</v>
      </c>
      <c r="AA8" s="78">
        <f>'statistische Auswertung_Compl'!AA5</f>
        <v>0.478921568627451</v>
      </c>
      <c r="AB8" s="78">
        <f>'statistische Auswertung_Compl'!AB5</f>
        <v>0.38328913511791551</v>
      </c>
      <c r="AC8" s="78" t="str">
        <f>'statistische Auswertung_Compl'!AC5</f>
        <v>H0</v>
      </c>
      <c r="AD8" s="78" t="str">
        <f>'statistische Auswertung_Compl'!AD5</f>
        <v>H0</v>
      </c>
      <c r="AE8" s="103" t="str">
        <f>'statistische Auswertung_Compl'!AE5</f>
        <v>H0</v>
      </c>
      <c r="AF8" s="104" t="str">
        <f>'statistische Auswertung_Compl'!AF5</f>
        <v>H0</v>
      </c>
      <c r="AG8" s="78">
        <f>'statistische Auswertung_Compl'!AG5</f>
        <v>33</v>
      </c>
      <c r="AH8" s="78">
        <f>'statistische Auswertung_Compl'!AH5</f>
        <v>42.727272727272727</v>
      </c>
      <c r="AI8" s="78">
        <f>'statistische Auswertung_Compl'!AI5</f>
        <v>48.954872540479009</v>
      </c>
      <c r="AJ8" s="78" t="str">
        <f>'statistische Auswertung_Compl'!AJ5</f>
        <v>H0</v>
      </c>
      <c r="AK8" s="78" t="str">
        <f>'statistische Auswertung_Compl'!AK5</f>
        <v>H0</v>
      </c>
      <c r="AL8" s="103" t="str">
        <f>'statistische Auswertung_Compl'!AL5</f>
        <v>H0</v>
      </c>
      <c r="AM8" s="104" t="str">
        <f>'statistische Auswertung_Compl'!AM5</f>
        <v>H0</v>
      </c>
      <c r="AN8" s="78">
        <f>'statistische Auswertung_Compl'!AN5</f>
        <v>25</v>
      </c>
      <c r="AO8" s="78">
        <f>'statistische Auswertung_Compl'!AO5</f>
        <v>0.69444444444444442</v>
      </c>
      <c r="AP8" s="78">
        <f>'statistische Auswertung_Compl'!AP5</f>
        <v>1</v>
      </c>
      <c r="AQ8" s="78" t="str">
        <f>'statistische Auswertung_Compl'!AQ5</f>
        <v>H0</v>
      </c>
      <c r="AR8" s="78" t="str">
        <f>'statistische Auswertung_Compl'!AR5</f>
        <v>H0</v>
      </c>
      <c r="AS8" s="103">
        <f>'statistische Auswertung_Compl'!AS5</f>
        <v>0</v>
      </c>
      <c r="AT8" s="104">
        <f>'statistische Auswertung_Compl'!AT5</f>
        <v>0</v>
      </c>
      <c r="AU8" s="78">
        <f>'statistische Auswertung_Compl'!AU5</f>
        <v>5.2777777777777777</v>
      </c>
      <c r="AV8" s="78">
        <f>'statistische Auswertung_Compl'!AV5</f>
        <v>5.9359009960511164</v>
      </c>
      <c r="AW8" s="78" t="str">
        <f>'statistische Auswertung_Compl'!AW5</f>
        <v>H0</v>
      </c>
      <c r="AX8" s="78" t="str">
        <f>'statistische Auswertung_Compl'!AX5</f>
        <v>H0</v>
      </c>
      <c r="AY8" s="103" t="str">
        <f>'statistische Auswertung_Compl'!AY5</f>
        <v>H0</v>
      </c>
      <c r="AZ8" s="104" t="str">
        <f>'statistische Auswertung_Compl'!AZ5</f>
        <v>H0</v>
      </c>
      <c r="BA8" s="78">
        <f>'statistische Auswertung_Compl'!BA5</f>
        <v>2.7777777777777776E-2</v>
      </c>
      <c r="BB8" s="78">
        <f>'statistische Auswertung_Compl'!BB5</f>
        <v>0</v>
      </c>
      <c r="BC8" s="78" t="str">
        <f>'statistische Auswertung_Compl'!BC5</f>
        <v>H0</v>
      </c>
      <c r="BD8" s="78" t="str">
        <f>'statistische Auswertung_Compl'!BD5</f>
        <v>H0</v>
      </c>
      <c r="BE8" s="103" t="str">
        <f>'statistische Auswertung_Compl'!BE5</f>
        <v>H0</v>
      </c>
      <c r="BF8" s="104" t="str">
        <f>'statistische Auswertung_Compl'!BF5</f>
        <v>H0</v>
      </c>
      <c r="BG8" s="78">
        <f>'statistische Auswertung_Compl'!BG5</f>
        <v>36</v>
      </c>
      <c r="BH8" s="78">
        <f>'statistische Auswertung_Compl'!BH5</f>
        <v>0.25</v>
      </c>
      <c r="BI8" s="78">
        <f>'statistische Auswertung_Compl'!BI5</f>
        <v>0</v>
      </c>
      <c r="BJ8" s="78" t="str">
        <f>'statistische Auswertung_Compl'!BJ5</f>
        <v>H0</v>
      </c>
      <c r="BK8" s="78" t="str">
        <f>'statistische Auswertung_Compl'!BK5</f>
        <v>H0</v>
      </c>
      <c r="BL8" s="103" t="str">
        <f>'statistische Auswertung_Compl'!BL5</f>
        <v>H0</v>
      </c>
      <c r="BM8" s="104" t="str">
        <f>'statistische Auswertung_Compl'!BM5</f>
        <v>H0</v>
      </c>
      <c r="BN8" s="78">
        <f>'statistische Auswertung_Compl'!BN5</f>
        <v>0.60788146346084393</v>
      </c>
      <c r="BO8" s="78">
        <f>'statistische Auswertung_Compl'!BO5</f>
        <v>1.132788150339707</v>
      </c>
      <c r="BP8" s="78" t="str">
        <f>'statistische Auswertung_Compl'!BP5</f>
        <v>H0</v>
      </c>
      <c r="BQ8" s="78" t="str">
        <f>'statistische Auswertung_Compl'!BQ5</f>
        <v>H0</v>
      </c>
      <c r="BR8" s="103" t="str">
        <f>'statistische Auswertung_Compl'!BR5</f>
        <v>H0</v>
      </c>
      <c r="BS8" s="104" t="str">
        <f>'statistische Auswertung_Compl'!BS5</f>
        <v>H0</v>
      </c>
      <c r="BT8" s="78">
        <f>'statistische Auswertung_Compl'!BT5</f>
        <v>2.239934388435127</v>
      </c>
      <c r="BU8" s="78">
        <f>'statistische Auswertung_Compl'!BU5</f>
        <v>2.1453552120691888</v>
      </c>
      <c r="BV8" s="78" t="str">
        <f>'statistische Auswertung_Compl'!BV5</f>
        <v>H0</v>
      </c>
      <c r="BW8" s="78" t="str">
        <f>'statistische Auswertung_Compl'!BW5</f>
        <v>H0</v>
      </c>
      <c r="BX8" s="103" t="str">
        <f>'statistische Auswertung_Compl'!BX5</f>
        <v>H0</v>
      </c>
      <c r="BY8" s="104" t="str">
        <f>'statistische Auswertung_Compl'!BY5</f>
        <v>H0</v>
      </c>
      <c r="BZ8" s="78">
        <f>'statistische Auswertung_Compl'!BZ5</f>
        <v>12</v>
      </c>
      <c r="CA8" s="78">
        <f>'statistische Auswertung_Compl'!CA5</f>
        <v>2.75</v>
      </c>
      <c r="CB8" s="78">
        <f>'statistische Auswertung_Compl'!CB5</f>
        <v>1.4880476182856899</v>
      </c>
      <c r="CC8" s="78">
        <f>'statistische Auswertung_Compl'!CC5</f>
        <v>9.4757393226397452E-2</v>
      </c>
      <c r="CD8" s="78">
        <f>'statistische Auswertung_Compl'!CD5</f>
        <v>9.4757393226397452E-2</v>
      </c>
      <c r="CE8" s="103">
        <f>'statistische Auswertung_Compl'!CE5</f>
        <v>0.53731734594058744</v>
      </c>
      <c r="CF8" s="104">
        <f>'statistische Auswertung_Compl'!CF5</f>
        <v>0.92536530811882511</v>
      </c>
      <c r="CG8" s="78">
        <f>'statistische Auswertung_Compl'!CG5</f>
        <v>12</v>
      </c>
      <c r="CH8" s="78">
        <f>'statistische Auswertung_Compl'!CH5</f>
        <v>2.6666666666666665</v>
      </c>
      <c r="CI8" s="78">
        <f>'statistische Auswertung_Compl'!CI5</f>
        <v>2.6583202716502514</v>
      </c>
      <c r="CJ8" s="78">
        <f>'statistische Auswertung_Compl'!CJ5</f>
        <v>0</v>
      </c>
      <c r="CK8" s="78">
        <f>'statistische Auswertung_Compl'!CK5</f>
        <v>0</v>
      </c>
      <c r="CL8" s="103" t="str">
        <f>'statistische Auswertung_Compl'!CL5</f>
        <v>H0</v>
      </c>
      <c r="CM8" s="104" t="str">
        <f>'statistische Auswertung_Compl'!CM5</f>
        <v>H0</v>
      </c>
      <c r="CN8" s="78">
        <f>'statistische Auswertung_Compl'!CN5</f>
        <v>0.48981351437052711</v>
      </c>
      <c r="CO8" s="78">
        <f>'statistische Auswertung_Compl'!CO5</f>
        <v>0.28854935143814109</v>
      </c>
      <c r="CP8" s="78" t="str">
        <f>'statistische Auswertung_Compl'!CP5</f>
        <v>H0</v>
      </c>
      <c r="CQ8" s="78" t="str">
        <f>'statistische Auswertung_Compl'!CQ5</f>
        <v>H0</v>
      </c>
      <c r="CR8" s="103" t="str">
        <f>'statistische Auswertung_Compl'!CR5</f>
        <v>H0</v>
      </c>
      <c r="CS8" s="104" t="str">
        <f>'statistische Auswertung_Compl'!CS5</f>
        <v>H0</v>
      </c>
      <c r="CT8" s="78">
        <f>'statistische Auswertung_Compl'!CT5</f>
        <v>0</v>
      </c>
      <c r="CU8" s="78">
        <f>'statistische Auswertung_Compl'!CU5</f>
        <v>0</v>
      </c>
      <c r="CV8" s="78">
        <f>'statistische Auswertung_Compl'!CV5</f>
        <v>0.44444444444444442</v>
      </c>
      <c r="CW8" s="78">
        <f>'statistische Auswertung_Compl'!CW5</f>
        <v>0</v>
      </c>
      <c r="CX8" s="78" t="str">
        <f>'statistische Auswertung_Compl'!CX5</f>
        <v>H0</v>
      </c>
      <c r="CY8" s="78" t="str">
        <f>'statistische Auswertung_Compl'!CY5</f>
        <v>H0</v>
      </c>
      <c r="CZ8" s="103" t="str">
        <f>'statistische Auswertung_Compl'!CZ5</f>
        <v>H0</v>
      </c>
      <c r="DA8" s="104" t="str">
        <f>'statistische Auswertung_Compl'!DA5</f>
        <v>H0</v>
      </c>
      <c r="DB8" s="78">
        <f>'statistische Auswertung_Compl'!DB5</f>
        <v>0</v>
      </c>
      <c r="DC8" s="78">
        <f>'statistische Auswertung_Compl'!DC5</f>
        <v>33</v>
      </c>
      <c r="DD8" s="64">
        <f>'statistische Auswertung_Compl'!DD5</f>
        <v>0.27272727272727271</v>
      </c>
      <c r="DE8" s="113">
        <f>'statistische Auswertung_Compl'!DE5</f>
        <v>0.33333333333333331</v>
      </c>
      <c r="DF8" s="64">
        <f>'statistische Auswertung_Compl'!DF5</f>
        <v>0.7385489458759964</v>
      </c>
      <c r="DG8" s="64">
        <f>'statistische Auswertung_Compl'!DG5</f>
        <v>0.7385489458759964</v>
      </c>
      <c r="DH8" s="106">
        <f>'statistische Auswertung_Compl'!DH5</f>
        <v>0.76990953227643988</v>
      </c>
      <c r="DI8" s="107">
        <f>'statistische Auswertung_Compl'!DI5</f>
        <v>0.76990953227643988</v>
      </c>
    </row>
    <row r="9" spans="1:113" x14ac:dyDescent="0.25">
      <c r="A9" s="78">
        <f>'statistische Auswertung_Compl'!A9</f>
        <v>6</v>
      </c>
      <c r="B9" s="78">
        <f>'statistische Auswertung_Compl'!B9</f>
        <v>6</v>
      </c>
      <c r="C9" s="78">
        <f>'statistische Auswertung_Compl'!C9</f>
        <v>3</v>
      </c>
      <c r="D9" s="78">
        <f>'statistische Auswertung_Compl'!D9</f>
        <v>35</v>
      </c>
      <c r="E9" s="78">
        <f>'statistische Auswertung_Compl'!E9</f>
        <v>3.8888888888888888</v>
      </c>
      <c r="F9" s="78">
        <f>'statistische Auswertung_Compl'!F9</f>
        <v>34</v>
      </c>
      <c r="G9" s="78">
        <f>'statistische Auswertung_Compl'!G9</f>
        <v>1.0294117647058822</v>
      </c>
      <c r="H9" s="78">
        <f>'statistische Auswertung_Compl'!H9</f>
        <v>2.0668420372950913</v>
      </c>
      <c r="I9" s="78">
        <f>'statistische Auswertung_Compl'!I9</f>
        <v>0.97459928205647528</v>
      </c>
      <c r="J9" s="78">
        <f>'statistische Auswertung_Compl'!J9</f>
        <v>0.97459928205647528</v>
      </c>
      <c r="K9" s="106">
        <f>'statistische Auswertung_Compl'!K9</f>
        <v>0.83339329422380692</v>
      </c>
      <c r="L9" s="107">
        <f>'statistische Auswertung_Compl'!L9</f>
        <v>0.33321341155238626</v>
      </c>
      <c r="M9" s="78">
        <f>'statistische Auswertung_Compl'!M9</f>
        <v>0.37408088235294112</v>
      </c>
      <c r="N9" s="78">
        <f>'statistische Auswertung_Compl'!N9</f>
        <v>0.41352101772117594</v>
      </c>
      <c r="O9" s="78">
        <f>'statistische Auswertung_Compl'!O9</f>
        <v>0.2941521044798292</v>
      </c>
      <c r="P9" s="78">
        <f>'statistische Auswertung_Compl'!P9</f>
        <v>0.2941521044798292</v>
      </c>
      <c r="Q9" s="106">
        <f>'statistische Auswertung_Compl'!Q9</f>
        <v>0.61523114201403573</v>
      </c>
      <c r="R9" s="107">
        <f>'statistische Auswertung_Compl'!R9</f>
        <v>0.76953771597192855</v>
      </c>
      <c r="S9" s="78">
        <f>'statistische Auswertung_Compl'!S9</f>
        <v>18</v>
      </c>
      <c r="T9" s="78">
        <f>'statistische Auswertung_Compl'!T9</f>
        <v>0.44022817460317465</v>
      </c>
      <c r="U9" s="78">
        <f>'statistische Auswertung_Compl'!U9</f>
        <v>0.46305220273508729</v>
      </c>
      <c r="V9" s="78">
        <f>'statistische Auswertung_Compl'!V9</f>
        <v>-0.71610897017215314</v>
      </c>
      <c r="W9" s="78">
        <f>'statistische Auswertung_Compl'!W9</f>
        <v>0.71610897017215314</v>
      </c>
      <c r="X9" s="106">
        <f>'statistische Auswertung_Compl'!X9</f>
        <v>0.23920983295641118</v>
      </c>
      <c r="Y9" s="107">
        <f>'statistische Auswertung_Compl'!Y9</f>
        <v>0.47841966591282237</v>
      </c>
      <c r="Z9" s="78">
        <f>'statistische Auswertung_Compl'!Z9</f>
        <v>16</v>
      </c>
      <c r="AA9" s="78">
        <f>'statistische Auswertung_Compl'!AA9</f>
        <v>0.29966517857142855</v>
      </c>
      <c r="AB9" s="78">
        <f>'statistische Auswertung_Compl'!AB9</f>
        <v>0.34933570568703276</v>
      </c>
      <c r="AC9" s="78">
        <f>'statistische Auswertung_Compl'!AC9</f>
        <v>1.3581100510154318</v>
      </c>
      <c r="AD9" s="78">
        <f>'statistische Auswertung_Compl'!AD9</f>
        <v>1.3581100510154318</v>
      </c>
      <c r="AE9" s="106">
        <f>'statistische Auswertung_Compl'!AE9</f>
        <v>0.90754911016193751</v>
      </c>
      <c r="AF9" s="107">
        <f>'statistische Auswertung_Compl'!AF9</f>
        <v>0.18490177967612495</v>
      </c>
      <c r="AG9" s="78">
        <f>'statistische Auswertung_Compl'!AG9</f>
        <v>30</v>
      </c>
      <c r="AH9" s="78">
        <f>'statistische Auswertung_Compl'!AH9</f>
        <v>27.266666666666666</v>
      </c>
      <c r="AI9" s="78">
        <f>'statistische Auswertung_Compl'!AI9</f>
        <v>35.801110879830041</v>
      </c>
      <c r="AJ9" s="78">
        <f>'statistische Auswertung_Compl'!AJ9</f>
        <v>1.4395349696276134</v>
      </c>
      <c r="AK9" s="78">
        <f>'statistische Auswertung_Compl'!AK9</f>
        <v>1.4395349696276134</v>
      </c>
      <c r="AL9" s="106">
        <f>'statistische Auswertung_Compl'!AL9</f>
        <v>0.92244436410073094</v>
      </c>
      <c r="AM9" s="107">
        <f>'statistische Auswertung_Compl'!AM9</f>
        <v>0.15511127179853806</v>
      </c>
      <c r="AN9" s="78">
        <f>'statistische Auswertung_Compl'!AN9</f>
        <v>23</v>
      </c>
      <c r="AO9" s="78">
        <f>'statistische Auswertung_Compl'!AO9</f>
        <v>0.67647058823529416</v>
      </c>
      <c r="AP9" s="78">
        <f>'statistische Auswertung_Compl'!AP9</f>
        <v>1</v>
      </c>
      <c r="AQ9" s="78">
        <f>'statistische Auswertung_Compl'!AQ9</f>
        <v>0</v>
      </c>
      <c r="AR9" s="78">
        <f>'statistische Auswertung_Compl'!AR9</f>
        <v>0</v>
      </c>
      <c r="AS9" s="106">
        <f>'statistische Auswertung_Compl'!AS9</f>
        <v>0</v>
      </c>
      <c r="AT9" s="107">
        <f>'statistische Auswertung_Compl'!AT9</f>
        <v>0</v>
      </c>
      <c r="AU9" s="78">
        <f>'statistische Auswertung_Compl'!AU9</f>
        <v>4.2941176470588234</v>
      </c>
      <c r="AV9" s="78">
        <f>'statistische Auswertung_Compl'!AV9</f>
        <v>5.2195983345099011</v>
      </c>
      <c r="AW9" s="78">
        <f>'statistische Auswertung_Compl'!AW9</f>
        <v>0.73727449957325564</v>
      </c>
      <c r="AX9" s="78">
        <f>'statistische Auswertung_Compl'!AX9</f>
        <v>0.73727449957325564</v>
      </c>
      <c r="AY9" s="106">
        <f>'statistische Auswertung_Compl'!AY9</f>
        <v>0.76825406773505467</v>
      </c>
      <c r="AZ9" s="107">
        <f>'statistische Auswertung_Compl'!AZ9</f>
        <v>0.46349186452989066</v>
      </c>
      <c r="BA9" s="78">
        <f>'statistische Auswertung_Compl'!BA9</f>
        <v>5.8823529411764705E-2</v>
      </c>
      <c r="BB9" s="78">
        <f>'statistische Auswertung_Compl'!BB9</f>
        <v>4.2857142857142858E-2</v>
      </c>
      <c r="BC9" s="78">
        <f>'statistische Auswertung_Compl'!BC9</f>
        <v>-0.64097911479548697</v>
      </c>
      <c r="BD9" s="78">
        <f>'statistische Auswertung_Compl'!BD9</f>
        <v>0.64097911479548697</v>
      </c>
      <c r="BE9" s="106">
        <f>'statistische Auswertung_Compl'!BE9</f>
        <v>0.26076812617098766</v>
      </c>
      <c r="BF9" s="107">
        <f>'statistische Auswertung_Compl'!BF9</f>
        <v>0.73923187382901234</v>
      </c>
      <c r="BG9" s="78">
        <f>'statistische Auswertung_Compl'!BG9</f>
        <v>34</v>
      </c>
      <c r="BH9" s="78">
        <f>'statistische Auswertung_Compl'!BH9</f>
        <v>0.29411764705882354</v>
      </c>
      <c r="BI9" s="78">
        <f>'statistische Auswertung_Compl'!BI9</f>
        <v>0.27142857142857141</v>
      </c>
      <c r="BJ9" s="78">
        <f>'statistische Auswertung_Compl'!BJ9</f>
        <v>-0.41484912880731828</v>
      </c>
      <c r="BK9" s="78">
        <f>'statistische Auswertung_Compl'!BK9</f>
        <v>0.41484912880731828</v>
      </c>
      <c r="BL9" s="106">
        <f>'statistische Auswertung_Compl'!BL9</f>
        <v>0.33912617606280993</v>
      </c>
      <c r="BM9" s="107">
        <f>'statistische Auswertung_Compl'!BM9</f>
        <v>0.66087382393719007</v>
      </c>
      <c r="BN9" s="78">
        <f>'statistische Auswertung_Compl'!BN9</f>
        <v>0.54768115170655352</v>
      </c>
      <c r="BO9" s="78">
        <f>'statistische Auswertung_Compl'!BO9</f>
        <v>0.75223356226679305</v>
      </c>
      <c r="BP9" s="78">
        <f>'statistische Auswertung_Compl'!BP9</f>
        <v>0.26326905174800119</v>
      </c>
      <c r="BQ9" s="78">
        <f>'statistische Auswertung_Compl'!BQ9</f>
        <v>0.26326905174800119</v>
      </c>
      <c r="BR9" s="106">
        <f>'statistische Auswertung_Compl'!BR9</f>
        <v>0.60343034327664347</v>
      </c>
      <c r="BS9" s="107">
        <f>'statistische Auswertung_Compl'!BS9</f>
        <v>0.79313931344671296</v>
      </c>
      <c r="BT9" s="78">
        <f>'statistische Auswertung_Compl'!BT9</f>
        <v>2.7461060802121753</v>
      </c>
      <c r="BU9" s="78">
        <f>'statistische Auswertung_Compl'!BU9</f>
        <v>3.1293777195498556</v>
      </c>
      <c r="BV9" s="78">
        <f>'statistische Auswertung_Compl'!BV9</f>
        <v>-0.78490086384443303</v>
      </c>
      <c r="BW9" s="78">
        <f>'statistische Auswertung_Compl'!BW9</f>
        <v>0.78490086384443303</v>
      </c>
      <c r="BX9" s="106">
        <f>'statistische Auswertung_Compl'!BX9</f>
        <v>0.21761887727277779</v>
      </c>
      <c r="BY9" s="107">
        <f>'statistische Auswertung_Compl'!BY9</f>
        <v>0.43523775454555558</v>
      </c>
      <c r="BZ9" s="78">
        <f>'statistische Auswertung_Compl'!BZ9</f>
        <v>7</v>
      </c>
      <c r="CA9" s="78">
        <f>'statistische Auswertung_Compl'!CA9</f>
        <v>4</v>
      </c>
      <c r="CB9" s="78">
        <f>'statistische Auswertung_Compl'!CB9</f>
        <v>0</v>
      </c>
      <c r="CC9" s="78">
        <f>'statistische Auswertung_Compl'!CC9</f>
        <v>7.9455763735581835</v>
      </c>
      <c r="CD9" s="78">
        <f>'statistische Auswertung_Compl'!CD9</f>
        <v>7.9455763735581835</v>
      </c>
      <c r="CE9" s="106">
        <f>'statistische Auswertung_Compl'!CE9</f>
        <v>0.99999986497159499</v>
      </c>
      <c r="CF9" s="107">
        <f>'statistische Auswertung_Compl'!CF9</f>
        <v>2.7005681009821293E-7</v>
      </c>
      <c r="CG9" s="78">
        <f>'statistische Auswertung_Compl'!CG9</f>
        <v>13</v>
      </c>
      <c r="CH9" s="78">
        <f>'statistische Auswertung_Compl'!CH9</f>
        <v>1.8333333333333333</v>
      </c>
      <c r="CI9" s="78">
        <f>'statistische Auswertung_Compl'!CI9</f>
        <v>0.9831920802501749</v>
      </c>
      <c r="CJ9" s="78">
        <f>'statistische Auswertung_Compl'!CJ9</f>
        <v>0</v>
      </c>
      <c r="CK9" s="78">
        <f>'statistische Auswertung_Compl'!CK9</f>
        <v>0</v>
      </c>
      <c r="CL9" s="106">
        <f>'statistische Auswertung_Compl'!CL9</f>
        <v>0.5</v>
      </c>
      <c r="CM9" s="107">
        <f>'statistische Auswertung_Compl'!CM9</f>
        <v>1</v>
      </c>
      <c r="CN9" s="78">
        <f>'statistische Auswertung_Compl'!CN9</f>
        <v>0.54844964217634362</v>
      </c>
      <c r="CO9" s="78">
        <f>'statistische Auswertung_Compl'!CO9</f>
        <v>0.29240824262350174</v>
      </c>
      <c r="CP9" s="78">
        <f>'statistische Auswertung_Compl'!CP9</f>
        <v>-0.84391858846730261</v>
      </c>
      <c r="CQ9" s="78">
        <f>'statistische Auswertung_Compl'!CQ9</f>
        <v>0.84391858846730261</v>
      </c>
      <c r="CR9" s="106">
        <f>'statistische Auswertung_Compl'!CR9</f>
        <v>0.2008370075420024</v>
      </c>
      <c r="CS9" s="107">
        <f>'statistische Auswertung_Compl'!CS9</f>
        <v>0.4016740150840048</v>
      </c>
      <c r="CT9" s="78">
        <f>'statistische Auswertung_Compl'!CT9</f>
        <v>0</v>
      </c>
      <c r="CU9" s="78">
        <f>'statistische Auswertung_Compl'!CU9</f>
        <v>0</v>
      </c>
      <c r="CV9" s="78">
        <f>'statistische Auswertung_Compl'!CV9</f>
        <v>0.38235294117647056</v>
      </c>
      <c r="CW9" s="78">
        <f>'statistische Auswertung_Compl'!CW9</f>
        <v>0.41428571428571431</v>
      </c>
      <c r="CX9" s="78">
        <f>'statistische Auswertung_Compl'!CX9</f>
        <v>0.52708538717230735</v>
      </c>
      <c r="CY9" s="78">
        <f>'statistische Auswertung_Compl'!CY9</f>
        <v>0.52708538717230735</v>
      </c>
      <c r="CZ9" s="106">
        <f>'statistische Auswertung_Compl'!CZ9</f>
        <v>0.70093285304102337</v>
      </c>
      <c r="DA9" s="107">
        <f>'statistische Auswertung_Compl'!DA9</f>
        <v>0.70093285304102337</v>
      </c>
      <c r="DB9" s="78">
        <f>'statistische Auswertung_Compl'!DB9</f>
        <v>0</v>
      </c>
      <c r="DC9" s="78">
        <f>'statistische Auswertung_Compl'!DC9</f>
        <v>30</v>
      </c>
      <c r="DD9" s="64">
        <f>'statistische Auswertung_Compl'!DD9</f>
        <v>0.33333333333333331</v>
      </c>
      <c r="DE9" s="113">
        <f>'statistische Auswertung_Compl'!DE9</f>
        <v>0.33333333333333331</v>
      </c>
      <c r="DF9" s="64">
        <f>'statistische Auswertung_Compl'!DF9</f>
        <v>0</v>
      </c>
      <c r="DG9" s="64">
        <f>'statistische Auswertung_Compl'!DG9</f>
        <v>0</v>
      </c>
      <c r="DH9" s="106">
        <f>'statistische Auswertung_Compl'!DH9</f>
        <v>0.5</v>
      </c>
      <c r="DI9" s="107">
        <f>'statistische Auswertung_Compl'!DI9</f>
        <v>0.5</v>
      </c>
    </row>
    <row r="10" spans="1:113" x14ac:dyDescent="0.25">
      <c r="A10" s="78">
        <f>'statistische Auswertung_Compl'!A13</f>
        <v>10</v>
      </c>
      <c r="B10" s="78">
        <f>'statistische Auswertung_Compl'!B13</f>
        <v>7</v>
      </c>
      <c r="C10" s="78">
        <f>'statistische Auswertung_Compl'!C13</f>
        <v>3</v>
      </c>
      <c r="D10" s="78">
        <f>'statistische Auswertung_Compl'!D13</f>
        <v>20</v>
      </c>
      <c r="E10" s="78">
        <f>'statistische Auswertung_Compl'!E13</f>
        <v>2.2222222222222223</v>
      </c>
      <c r="F10" s="78">
        <f>'statistische Auswertung_Compl'!F13</f>
        <v>35</v>
      </c>
      <c r="G10" s="78">
        <f>'statistische Auswertung_Compl'!G13</f>
        <v>0.77142857142857146</v>
      </c>
      <c r="H10" s="78">
        <f>'statistische Auswertung_Compl'!H13</f>
        <v>1.5162980128805639</v>
      </c>
      <c r="I10" s="78">
        <f>'statistische Auswertung_Compl'!I13</f>
        <v>1.5426119159130705</v>
      </c>
      <c r="J10" s="78">
        <f>'statistische Auswertung_Compl'!J13</f>
        <v>1.5426119159130705</v>
      </c>
      <c r="K10" s="106">
        <f>'statistische Auswertung_Compl'!K13</f>
        <v>0.93625045774353199</v>
      </c>
      <c r="L10" s="107">
        <f>'statistische Auswertung_Compl'!L13</f>
        <v>0.12749908451293596</v>
      </c>
      <c r="M10" s="78">
        <f>'statistische Auswertung_Compl'!M13</f>
        <v>0.29340659340659342</v>
      </c>
      <c r="N10" s="78">
        <f>'statistische Auswertung_Compl'!N13</f>
        <v>0.34602903756611697</v>
      </c>
      <c r="O10" s="78">
        <f>'statistische Auswertung_Compl'!O13</f>
        <v>1.2915822425419168</v>
      </c>
      <c r="P10" s="78">
        <f>'statistische Auswertung_Compl'!P13</f>
        <v>1.2915822425419168</v>
      </c>
      <c r="Q10" s="106">
        <f>'statistische Auswertung_Compl'!Q13</f>
        <v>0.89959415818691368</v>
      </c>
      <c r="R10" s="107">
        <f>'statistische Auswertung_Compl'!R13</f>
        <v>0.20081168362617269</v>
      </c>
      <c r="S10" s="78">
        <f>'statistische Auswertung_Compl'!S13</f>
        <v>17</v>
      </c>
      <c r="T10" s="78">
        <f>'statistische Auswertung_Compl'!T13</f>
        <v>8.5150143973673362E-2</v>
      </c>
      <c r="U10" s="78">
        <f>'statistische Auswertung_Compl'!U13</f>
        <v>0.10722172905530004</v>
      </c>
      <c r="V10" s="78">
        <f>'statistische Auswertung_Compl'!V13</f>
        <v>3.3387555676362193</v>
      </c>
      <c r="W10" s="78">
        <f>'statistische Auswertung_Compl'!W13</f>
        <v>3.3387555676362193</v>
      </c>
      <c r="X10" s="106">
        <f>'statistische Auswertung_Compl'!X13</f>
        <v>0.99901665661498973</v>
      </c>
      <c r="Y10" s="107">
        <f>'statistische Auswertung_Compl'!Y13</f>
        <v>1.9666867700205773E-3</v>
      </c>
      <c r="Z10" s="78">
        <f>'statistische Auswertung_Compl'!Z13</f>
        <v>18</v>
      </c>
      <c r="AA10" s="78">
        <f>'statistische Auswertung_Compl'!AA13</f>
        <v>0.49009324009324007</v>
      </c>
      <c r="AB10" s="78">
        <f>'statistische Auswertung_Compl'!AB13</f>
        <v>0.37989464820363722</v>
      </c>
      <c r="AC10" s="78">
        <f>'statistische Auswertung_Compl'!AC13</f>
        <v>-8.3707448351959285E-2</v>
      </c>
      <c r="AD10" s="78">
        <f>'statistische Auswertung_Compl'!AD13</f>
        <v>8.3707448351959285E-2</v>
      </c>
      <c r="AE10" s="106">
        <f>'statistische Auswertung_Compl'!AE13</f>
        <v>0.46691362791817681</v>
      </c>
      <c r="AF10" s="107">
        <f>'statistische Auswertung_Compl'!AF13</f>
        <v>0.93382725583635362</v>
      </c>
      <c r="AG10" s="78">
        <f>'statistische Auswertung_Compl'!AG13</f>
        <v>24</v>
      </c>
      <c r="AH10" s="78">
        <f>'statistische Auswertung_Compl'!AH13</f>
        <v>17.5</v>
      </c>
      <c r="AI10" s="78">
        <f>'statistische Auswertung_Compl'!AI13</f>
        <v>26</v>
      </c>
      <c r="AJ10" s="78">
        <f>'statistische Auswertung_Compl'!AJ13</f>
        <v>2.5128175495056277</v>
      </c>
      <c r="AK10" s="78">
        <f>'statistische Auswertung_Compl'!AK13</f>
        <v>2.5128175495056277</v>
      </c>
      <c r="AL10" s="106">
        <f>'statistische Auswertung_Compl'!AL13</f>
        <v>0.99253094939645603</v>
      </c>
      <c r="AM10" s="107">
        <f>'statistische Auswertung_Compl'!AM13</f>
        <v>1.4938101207087938E-2</v>
      </c>
      <c r="AN10" s="78">
        <f>'statistische Auswertung_Compl'!AN13</f>
        <v>20</v>
      </c>
      <c r="AO10" s="78">
        <f>'statistische Auswertung_Compl'!AO13</f>
        <v>0.5714285714285714</v>
      </c>
      <c r="AP10" s="78">
        <f>'statistische Auswertung_Compl'!AP13</f>
        <v>1</v>
      </c>
      <c r="AQ10" s="78">
        <f>'statistische Auswertung_Compl'!AQ13</f>
        <v>0</v>
      </c>
      <c r="AR10" s="78">
        <f>'statistische Auswertung_Compl'!AR13</f>
        <v>0</v>
      </c>
      <c r="AS10" s="106">
        <f>'statistische Auswertung_Compl'!AS13</f>
        <v>0</v>
      </c>
      <c r="AT10" s="107">
        <f>'statistische Auswertung_Compl'!AT13</f>
        <v>0</v>
      </c>
      <c r="AU10" s="78">
        <f>'statistische Auswertung_Compl'!AU13</f>
        <v>3.0571428571428569</v>
      </c>
      <c r="AV10" s="78">
        <f>'statistische Auswertung_Compl'!AV13</f>
        <v>3.4036559681583318</v>
      </c>
      <c r="AW10" s="78">
        <f>'statistische Auswertung_Compl'!AW13</f>
        <v>1.940367197245348</v>
      </c>
      <c r="AX10" s="78">
        <f>'statistische Auswertung_Compl'!AX13</f>
        <v>1.940367197245348</v>
      </c>
      <c r="AY10" s="106">
        <f>'statistische Auswertung_Compl'!AY13</f>
        <v>0.9717888187876681</v>
      </c>
      <c r="AZ10" s="107">
        <f>'statistische Auswertung_Compl'!AZ13</f>
        <v>5.6422362424663725E-2</v>
      </c>
      <c r="BA10" s="78">
        <f>'statistische Auswertung_Compl'!BA13</f>
        <v>5.7142857142857141E-2</v>
      </c>
      <c r="BB10" s="78">
        <f>'statistische Auswertung_Compl'!BB13</f>
        <v>4.2253521126760563E-2</v>
      </c>
      <c r="BC10" s="78">
        <f>'statistische Auswertung_Compl'!BC13</f>
        <v>-0.61493688298811189</v>
      </c>
      <c r="BD10" s="78">
        <f>'statistische Auswertung_Compl'!BD13</f>
        <v>0.61493688298811189</v>
      </c>
      <c r="BE10" s="106">
        <f>'statistische Auswertung_Compl'!BE13</f>
        <v>0.26929820197376314</v>
      </c>
      <c r="BF10" s="107">
        <f>'statistische Auswertung_Compl'!BF13</f>
        <v>0.73070179802623692</v>
      </c>
      <c r="BG10" s="78">
        <f>'statistische Auswertung_Compl'!BG13</f>
        <v>35</v>
      </c>
      <c r="BH10" s="78">
        <f>'statistische Auswertung_Compl'!BH13</f>
        <v>0.17142857142857143</v>
      </c>
      <c r="BI10" s="78">
        <f>'statistische Auswertung_Compl'!BI13</f>
        <v>0.21126760563380281</v>
      </c>
      <c r="BJ10" s="78">
        <f>'statistische Auswertung_Compl'!BJ13</f>
        <v>0.81084800659304734</v>
      </c>
      <c r="BK10" s="78">
        <f>'statistische Auswertung_Compl'!BK13</f>
        <v>0.81084800659304734</v>
      </c>
      <c r="BL10" s="106">
        <f>'statistische Auswertung_Compl'!BL13</f>
        <v>0.79127351914386224</v>
      </c>
      <c r="BM10" s="107">
        <f>'statistische Auswertung_Compl'!BM13</f>
        <v>0.79127351914386224</v>
      </c>
      <c r="BN10" s="78">
        <f>'statistische Auswertung_Compl'!BN13</f>
        <v>0.34341843567143704</v>
      </c>
      <c r="BO10" s="78">
        <f>'statistische Auswertung_Compl'!BO13</f>
        <v>0.27738369260553547</v>
      </c>
      <c r="BP10" s="78">
        <f>'statistische Auswertung_Compl'!BP13</f>
        <v>1.3594774898729285</v>
      </c>
      <c r="BQ10" s="78">
        <f>'statistische Auswertung_Compl'!BQ13</f>
        <v>1.3594774898729285</v>
      </c>
      <c r="BR10" s="106">
        <f>'statistische Auswertung_Compl'!BR13</f>
        <v>0.91078914078347195</v>
      </c>
      <c r="BS10" s="107">
        <f>'statistische Auswertung_Compl'!BS13</f>
        <v>0.17842171843305601</v>
      </c>
      <c r="BT10" s="78">
        <f>'statistische Auswertung_Compl'!BT13</f>
        <v>2.4625828871546909</v>
      </c>
      <c r="BU10" s="78">
        <f>'statistische Auswertung_Compl'!BU13</f>
        <v>2.8020124691905086</v>
      </c>
      <c r="BV10" s="78">
        <f>'statistische Auswertung_Compl'!BV13</f>
        <v>-0.37518301118193187</v>
      </c>
      <c r="BW10" s="78">
        <f>'statistische Auswertung_Compl'!BW13</f>
        <v>0.37518301118193187</v>
      </c>
      <c r="BX10" s="106">
        <f>'statistische Auswertung_Compl'!BX13</f>
        <v>0.3543375929839897</v>
      </c>
      <c r="BY10" s="107">
        <f>'statistische Auswertung_Compl'!BY13</f>
        <v>0.7086751859679794</v>
      </c>
      <c r="BZ10" s="78">
        <f>'statistische Auswertung_Compl'!BZ13</f>
        <v>9</v>
      </c>
      <c r="CA10" s="78">
        <f>'statistische Auswertung_Compl'!CA13</f>
        <v>1</v>
      </c>
      <c r="CB10" s="78">
        <f>'statistische Auswertung_Compl'!CB13</f>
        <v>0</v>
      </c>
      <c r="CC10" s="78">
        <f>'statistische Auswertung_Compl'!CC13</f>
        <v>-4.7434164902525691</v>
      </c>
      <c r="CD10" s="78">
        <f>'statistische Auswertung_Compl'!CD13</f>
        <v>4.7434164902525691</v>
      </c>
      <c r="CE10" s="106">
        <f>'statistische Auswertung_Compl'!CE13</f>
        <v>1.1018492336355889E-4</v>
      </c>
      <c r="CF10" s="107">
        <f>'statistische Auswertung_Compl'!CF13</f>
        <v>2.2036984672711777E-4</v>
      </c>
      <c r="CG10" s="78">
        <f>'statistische Auswertung_Compl'!CG13</f>
        <v>9</v>
      </c>
      <c r="CH10" s="78">
        <f>'statistische Auswertung_Compl'!CH13</f>
        <v>2</v>
      </c>
      <c r="CI10" s="78">
        <f>'statistische Auswertung_Compl'!CI13</f>
        <v>0.63245553203367588</v>
      </c>
      <c r="CJ10" s="78">
        <f>'statistische Auswertung_Compl'!CJ13</f>
        <v>0</v>
      </c>
      <c r="CK10" s="78">
        <f>'statistische Auswertung_Compl'!CK13</f>
        <v>0</v>
      </c>
      <c r="CL10" s="106">
        <f>'statistische Auswertung_Compl'!CL13</f>
        <v>0.5</v>
      </c>
      <c r="CM10" s="107">
        <f>'statistische Auswertung_Compl'!CM13</f>
        <v>1</v>
      </c>
      <c r="CN10" s="78">
        <f>'statistische Auswertung_Compl'!CN13</f>
        <v>0.48387774928661653</v>
      </c>
      <c r="CO10" s="78">
        <f>'statistische Auswertung_Compl'!CO13</f>
        <v>0.28646858859042762</v>
      </c>
      <c r="CP10" s="78">
        <f>'statistische Auswertung_Compl'!CP13</f>
        <v>8.6976253401897352E-2</v>
      </c>
      <c r="CQ10" s="78">
        <f>'statistische Auswertung_Compl'!CQ13</f>
        <v>8.6976253401897352E-2</v>
      </c>
      <c r="CR10" s="106">
        <f>'statistische Auswertung_Compl'!CR13</f>
        <v>0.53452884802873624</v>
      </c>
      <c r="CS10" s="107">
        <f>'statistische Auswertung_Compl'!CS13</f>
        <v>0.93094230394252753</v>
      </c>
      <c r="CT10" s="78">
        <f>'statistische Auswertung_Compl'!CT13</f>
        <v>0</v>
      </c>
      <c r="CU10" s="78">
        <f>'statistische Auswertung_Compl'!CU13</f>
        <v>0</v>
      </c>
      <c r="CV10" s="78">
        <f>'statistische Auswertung_Compl'!CV13</f>
        <v>0.25714285714285712</v>
      </c>
      <c r="CW10" s="78">
        <f>'statistische Auswertung_Compl'!CW13</f>
        <v>0.352112676056338</v>
      </c>
      <c r="CX10" s="78">
        <f>'statistische Auswertung_Compl'!CX13</f>
        <v>1.6519883663200741</v>
      </c>
      <c r="CY10" s="78">
        <f>'statistische Auswertung_Compl'!CY13</f>
        <v>1.6519883663200741</v>
      </c>
      <c r="CZ10" s="106">
        <f>'statistische Auswertung_Compl'!CZ13</f>
        <v>0.95073153876930161</v>
      </c>
      <c r="DA10" s="107">
        <f>'statistische Auswertung_Compl'!DA13</f>
        <v>0.95073153876930161</v>
      </c>
      <c r="DB10" s="78">
        <f>'statistische Auswertung_Compl'!DB13</f>
        <v>0</v>
      </c>
      <c r="DC10" s="78">
        <f>'statistische Auswertung_Compl'!DC13</f>
        <v>24</v>
      </c>
      <c r="DD10" s="64">
        <f>'statistische Auswertung_Compl'!DD13</f>
        <v>0.25</v>
      </c>
      <c r="DE10" s="113">
        <f>'statistische Auswertung_Compl'!DE13</f>
        <v>0.33333333333333331</v>
      </c>
      <c r="DF10" s="64">
        <f>'statistische Auswertung_Compl'!DF13</f>
        <v>0.86602540378443837</v>
      </c>
      <c r="DG10" s="64">
        <f>'statistische Auswertung_Compl'!DG13</f>
        <v>0.86602540378443837</v>
      </c>
      <c r="DH10" s="106">
        <f>'statistische Auswertung_Compl'!DH13</f>
        <v>0.80676188461438358</v>
      </c>
      <c r="DI10" s="107">
        <f>'statistische Auswertung_Compl'!DI13</f>
        <v>0.80676188461438358</v>
      </c>
    </row>
    <row r="11" spans="1:113" x14ac:dyDescent="0.25">
      <c r="A11" s="78">
        <f>'statistische Auswertung_Compl'!A17</f>
        <v>14</v>
      </c>
      <c r="B11" s="78">
        <f>'statistische Auswertung_Compl'!B17</f>
        <v>8</v>
      </c>
      <c r="C11" s="78">
        <f>'statistische Auswertung_Compl'!C17</f>
        <v>3</v>
      </c>
      <c r="D11" s="78">
        <f>'statistische Auswertung_Compl'!D17</f>
        <v>10</v>
      </c>
      <c r="E11" s="78">
        <f>'statistische Auswertung_Compl'!E17</f>
        <v>1.1111111111111112</v>
      </c>
      <c r="F11" s="78">
        <f>'statistische Auswertung_Compl'!F17</f>
        <v>34</v>
      </c>
      <c r="G11" s="78">
        <f>'statistische Auswertung_Compl'!G17</f>
        <v>0.88235294117647056</v>
      </c>
      <c r="H11" s="78">
        <f>'statistische Auswertung_Compl'!H17</f>
        <v>2.0709345845477438</v>
      </c>
      <c r="I11" s="78">
        <f>'statistische Auswertung_Compl'!I17</f>
        <v>1.2201341068901161</v>
      </c>
      <c r="J11" s="78">
        <f>'statistische Auswertung_Compl'!J17</f>
        <v>1.2201341068901161</v>
      </c>
      <c r="K11" s="106">
        <f>'statistische Auswertung_Compl'!K17</f>
        <v>0.88668566279692951</v>
      </c>
      <c r="L11" s="107">
        <f>'statistische Auswertung_Compl'!L17</f>
        <v>0.22662867440614101</v>
      </c>
      <c r="M11" s="78">
        <f>'statistische Auswertung_Compl'!M17</f>
        <v>0.29779411764705882</v>
      </c>
      <c r="N11" s="78">
        <f>'statistische Auswertung_Compl'!N17</f>
        <v>0.34789766902818725</v>
      </c>
      <c r="O11" s="78">
        <f>'statistische Auswertung_Compl'!O17</f>
        <v>1.226955245775361</v>
      </c>
      <c r="P11" s="78">
        <f>'statistische Auswertung_Compl'!P17</f>
        <v>1.226955245775361</v>
      </c>
      <c r="Q11" s="106">
        <f>'statistische Auswertung_Compl'!Q17</f>
        <v>0.8879647083472596</v>
      </c>
      <c r="R11" s="107">
        <f>'statistische Auswertung_Compl'!R17</f>
        <v>0.2240705833054808</v>
      </c>
      <c r="S11" s="78">
        <f>'statistische Auswertung_Compl'!S17</f>
        <v>10</v>
      </c>
      <c r="T11" s="78">
        <f>'statistische Auswertung_Compl'!T17</f>
        <v>0.43214285714285722</v>
      </c>
      <c r="U11" s="78">
        <f>'statistische Auswertung_Compl'!U17</f>
        <v>0.41203204749541666</v>
      </c>
      <c r="V11" s="78">
        <f>'statistische Auswertung_Compl'!V17</f>
        <v>-0.57595405763471408</v>
      </c>
      <c r="W11" s="78">
        <f>'statistische Auswertung_Compl'!W17</f>
        <v>0.57595405763471408</v>
      </c>
      <c r="X11" s="106">
        <f>'statistische Auswertung_Compl'!X17</f>
        <v>0.28454469544472738</v>
      </c>
      <c r="Y11" s="107">
        <f>'statistische Auswertung_Compl'!Y17</f>
        <v>0.56908939088945476</v>
      </c>
      <c r="Z11" s="78">
        <f>'statistische Auswertung_Compl'!Z17</f>
        <v>24</v>
      </c>
      <c r="AA11" s="78">
        <f>'statistische Auswertung_Compl'!AA17</f>
        <v>0.24181547619047625</v>
      </c>
      <c r="AB11" s="78">
        <f>'statistische Auswertung_Compl'!AB17</f>
        <v>0.31001023104497444</v>
      </c>
      <c r="AC11" s="78">
        <f>'statistische Auswertung_Compl'!AC17</f>
        <v>2.0184931130338941</v>
      </c>
      <c r="AD11" s="78">
        <f>'statistische Auswertung_Compl'!AD17</f>
        <v>2.0184931130338941</v>
      </c>
      <c r="AE11" s="106">
        <f>'statistische Auswertung_Compl'!AE17</f>
        <v>0.97458379707383946</v>
      </c>
      <c r="AF11" s="107">
        <f>'statistische Auswertung_Compl'!AF17</f>
        <v>5.0832405852321176E-2</v>
      </c>
      <c r="AG11" s="78">
        <f>'statistische Auswertung_Compl'!AG17</f>
        <v>26</v>
      </c>
      <c r="AH11" s="78">
        <f>'statistische Auswertung_Compl'!AH17</f>
        <v>11.807692307692308</v>
      </c>
      <c r="AI11" s="78">
        <f>'statistische Auswertung_Compl'!AI17</f>
        <v>17.262721061916583</v>
      </c>
      <c r="AJ11" s="78">
        <f>'statistische Auswertung_Compl'!AJ17</f>
        <v>3.3718927994392907</v>
      </c>
      <c r="AK11" s="78">
        <f>'statistische Auswertung_Compl'!AK17</f>
        <v>3.3718927994392907</v>
      </c>
      <c r="AL11" s="106">
        <f>'statistische Auswertung_Compl'!AL17</f>
        <v>0.99932682778667714</v>
      </c>
      <c r="AM11" s="107">
        <f>'statistische Auswertung_Compl'!AM17</f>
        <v>1.3463444266457467E-3</v>
      </c>
      <c r="AN11" s="78">
        <f>'statistische Auswertung_Compl'!AN17</f>
        <v>21</v>
      </c>
      <c r="AO11" s="78">
        <f>'statistische Auswertung_Compl'!AO17</f>
        <v>0.61764705882352944</v>
      </c>
      <c r="AP11" s="78">
        <f>'statistische Auswertung_Compl'!AP17</f>
        <v>1</v>
      </c>
      <c r="AQ11" s="78">
        <f>'statistische Auswertung_Compl'!AQ17</f>
        <v>0</v>
      </c>
      <c r="AR11" s="78">
        <f>'statistische Auswertung_Compl'!AR17</f>
        <v>0</v>
      </c>
      <c r="AS11" s="106">
        <f>'statistische Auswertung_Compl'!AS17</f>
        <v>0</v>
      </c>
      <c r="AT11" s="107">
        <f>'statistische Auswertung_Compl'!AT17</f>
        <v>0</v>
      </c>
      <c r="AU11" s="78">
        <f>'statistische Auswertung_Compl'!AU17</f>
        <v>2</v>
      </c>
      <c r="AV11" s="78">
        <f>'statistische Auswertung_Compl'!AV17</f>
        <v>2.9746402889231578</v>
      </c>
      <c r="AW11" s="78">
        <f>'statistische Auswertung_Compl'!AW17</f>
        <v>2.9447221143194295</v>
      </c>
      <c r="AX11" s="78">
        <f>'statistische Auswertung_Compl'!AX17</f>
        <v>2.9447221143194295</v>
      </c>
      <c r="AY11" s="106">
        <f>'statistische Auswertung_Compl'!AY17</f>
        <v>0.99778946204764773</v>
      </c>
      <c r="AZ11" s="107">
        <f>'statistische Auswertung_Compl'!AZ17</f>
        <v>4.4210759047045916E-3</v>
      </c>
      <c r="BA11" s="78">
        <f>'statistische Auswertung_Compl'!BA17</f>
        <v>0.17647058823529413</v>
      </c>
      <c r="BB11" s="78">
        <f>'statistische Auswertung_Compl'!BB17</f>
        <v>0.1</v>
      </c>
      <c r="BC11" s="78">
        <f>'statistische Auswertung_Compl'!BC17</f>
        <v>-2.072575711496158</v>
      </c>
      <c r="BD11" s="78">
        <f>'statistische Auswertung_Compl'!BD17</f>
        <v>2.072575711496158</v>
      </c>
      <c r="BE11" s="106">
        <f>'statistische Auswertung_Compl'!BE17</f>
        <v>1.9105891696885986E-2</v>
      </c>
      <c r="BF11" s="107">
        <f>'statistische Auswertung_Compl'!BF17</f>
        <v>0.98089410830311397</v>
      </c>
      <c r="BG11" s="78">
        <f>'statistische Auswertung_Compl'!BG17</f>
        <v>34</v>
      </c>
      <c r="BH11" s="78">
        <f>'statistische Auswertung_Compl'!BH17</f>
        <v>0.17647058823529413</v>
      </c>
      <c r="BI11" s="78">
        <f>'statistische Auswertung_Compl'!BI17</f>
        <v>0.21428571428571427</v>
      </c>
      <c r="BJ11" s="78">
        <f>'statistische Auswertung_Compl'!BJ17</f>
        <v>0.74933125265346323</v>
      </c>
      <c r="BK11" s="78">
        <f>'statistische Auswertung_Compl'!BK17</f>
        <v>0.74933125265346323</v>
      </c>
      <c r="BL11" s="106">
        <f>'statistische Auswertung_Compl'!BL17</f>
        <v>0.77317121226766095</v>
      </c>
      <c r="BM11" s="107">
        <f>'statistische Auswertung_Compl'!BM17</f>
        <v>0.77317121226766095</v>
      </c>
      <c r="BN11" s="78">
        <f>'statistische Auswertung_Compl'!BN17</f>
        <v>0.32681949181341097</v>
      </c>
      <c r="BO11" s="78">
        <f>'statistische Auswertung_Compl'!BO17</f>
        <v>0.22155304546323792</v>
      </c>
      <c r="BP11" s="78">
        <f>'statistische Auswertung_Compl'!BP17</f>
        <v>1.4594293679204122</v>
      </c>
      <c r="BQ11" s="78">
        <f>'statistische Auswertung_Compl'!BQ17</f>
        <v>1.4594293679204122</v>
      </c>
      <c r="BR11" s="106">
        <f>'statistische Auswertung_Compl'!BR17</f>
        <v>0.92547433608562479</v>
      </c>
      <c r="BS11" s="107">
        <f>'statistische Auswertung_Compl'!BS17</f>
        <v>0.1490513278287505</v>
      </c>
      <c r="BT11" s="78">
        <f>'statistische Auswertung_Compl'!BT17</f>
        <v>1.8888151496565246</v>
      </c>
      <c r="BU11" s="78">
        <f>'statistische Auswertung_Compl'!BU17</f>
        <v>2.6035106538520552</v>
      </c>
      <c r="BV11" s="78">
        <f>'statistische Auswertung_Compl'!BV17</f>
        <v>0.61382099890073372</v>
      </c>
      <c r="BW11" s="78">
        <f>'statistische Auswertung_Compl'!BW17</f>
        <v>0.61382099890073372</v>
      </c>
      <c r="BX11" s="106">
        <f>'statistische Auswertung_Compl'!BX17</f>
        <v>0.72930915852030909</v>
      </c>
      <c r="BY11" s="107">
        <f>'statistische Auswertung_Compl'!BY17</f>
        <v>0.54138168295938183</v>
      </c>
      <c r="BZ11" s="78">
        <f>'statistische Auswertung_Compl'!BZ17</f>
        <v>9</v>
      </c>
      <c r="CA11" s="78">
        <f>'statistische Auswertung_Compl'!CA17</f>
        <v>1.5</v>
      </c>
      <c r="CB11" s="78">
        <f>'statistische Auswertung_Compl'!CB17</f>
        <v>0.57735026918962573</v>
      </c>
      <c r="CC11" s="78">
        <f>'statistische Auswertung_Compl'!CC17</f>
        <v>2.598076211353316</v>
      </c>
      <c r="CD11" s="78">
        <f>'statistische Auswertung_Compl'!CD17</f>
        <v>2.598076211353316</v>
      </c>
      <c r="CE11" s="106">
        <f>'statistische Auswertung_Compl'!CE17</f>
        <v>0.99091364231171652</v>
      </c>
      <c r="CF11" s="107">
        <f>'statistische Auswertung_Compl'!CF17</f>
        <v>1.8172715376567058E-2</v>
      </c>
      <c r="CG11" s="78">
        <f>'statistische Auswertung_Compl'!CG17</f>
        <v>11</v>
      </c>
      <c r="CH11" s="78">
        <f>'statistische Auswertung_Compl'!CH17</f>
        <v>1</v>
      </c>
      <c r="CI11" s="78">
        <f>'statistische Auswertung_Compl'!CI17</f>
        <v>0</v>
      </c>
      <c r="CJ11" s="78">
        <f>'statistische Auswertung_Compl'!CJ17</f>
        <v>0</v>
      </c>
      <c r="CK11" s="78">
        <f>'statistische Auswertung_Compl'!CK17</f>
        <v>0</v>
      </c>
      <c r="CL11" s="106">
        <f>'statistische Auswertung_Compl'!CL17</f>
        <v>0.5</v>
      </c>
      <c r="CM11" s="107">
        <f>'statistische Auswertung_Compl'!CM17</f>
        <v>1</v>
      </c>
      <c r="CN11" s="78">
        <f>'statistische Auswertung_Compl'!CN17</f>
        <v>0.42650662236369641</v>
      </c>
      <c r="CO11" s="78">
        <f>'statistische Auswertung_Compl'!CO17</f>
        <v>0.26278958164060529</v>
      </c>
      <c r="CP11" s="78">
        <f>'statistische Auswertung_Compl'!CP17</f>
        <v>0.9605274161047731</v>
      </c>
      <c r="CQ11" s="78">
        <f>'statistische Auswertung_Compl'!CQ17</f>
        <v>0.9605274161047731</v>
      </c>
      <c r="CR11" s="106">
        <f>'statistische Auswertung_Compl'!CR17</f>
        <v>0.82990354777032649</v>
      </c>
      <c r="CS11" s="107">
        <f>'statistische Auswertung_Compl'!CS17</f>
        <v>0.34019290445934691</v>
      </c>
      <c r="CT11" s="78">
        <f>'statistische Auswertung_Compl'!CT17</f>
        <v>0</v>
      </c>
      <c r="CU11" s="78">
        <f>'statistische Auswertung_Compl'!CU17</f>
        <v>0</v>
      </c>
      <c r="CV11" s="78">
        <f>'statistische Auswertung_Compl'!CV17</f>
        <v>0.14705882352941177</v>
      </c>
      <c r="CW11" s="78">
        <f>'statistische Auswertung_Compl'!CW17</f>
        <v>0.3</v>
      </c>
      <c r="CX11" s="78">
        <f>'statistische Auswertung_Compl'!CX17</f>
        <v>2.7136385947023141</v>
      </c>
      <c r="CY11" s="78">
        <f>'statistische Auswertung_Compl'!CY17</f>
        <v>2.7136385947023141</v>
      </c>
      <c r="CZ11" s="106">
        <f>'statistische Auswertung_Compl'!CZ17</f>
        <v>0.99667256378959035</v>
      </c>
      <c r="DA11" s="107">
        <f>'statistische Auswertung_Compl'!DA17</f>
        <v>0.99667256378959035</v>
      </c>
      <c r="DB11" s="78">
        <f>'statistische Auswertung_Compl'!DB17</f>
        <v>0</v>
      </c>
      <c r="DC11" s="78">
        <f>'statistische Auswertung_Compl'!DC17</f>
        <v>26</v>
      </c>
      <c r="DD11" s="64">
        <f>'statistische Auswertung_Compl'!DD17</f>
        <v>0.23076923076923078</v>
      </c>
      <c r="DE11" s="113">
        <f>'statistische Auswertung_Compl'!DE17</f>
        <v>0.33333333333333331</v>
      </c>
      <c r="DF11" s="64">
        <f>'statistische Auswertung_Compl'!DF17</f>
        <v>1.1094003924504579</v>
      </c>
      <c r="DG11" s="64">
        <f>'statistische Auswertung_Compl'!DG17</f>
        <v>1.1094003924504579</v>
      </c>
      <c r="DH11" s="106">
        <f>'statistische Auswertung_Compl'!DH17</f>
        <v>0.86637125342280608</v>
      </c>
      <c r="DI11" s="107">
        <f>'statistische Auswertung_Compl'!DI17</f>
        <v>0.86637125342280608</v>
      </c>
    </row>
    <row r="12" spans="1:113" ht="15" customHeight="1" x14ac:dyDescent="0.25">
      <c r="A12" s="78">
        <f>'statistische Auswertung_Compl'!A6</f>
        <v>3</v>
      </c>
      <c r="B12" s="78">
        <f>'statistische Auswertung_Compl'!B6</f>
        <v>9</v>
      </c>
      <c r="C12" s="78">
        <f>'statistische Auswertung_Compl'!C6</f>
        <v>4</v>
      </c>
      <c r="D12" s="78">
        <f>'statistische Auswertung_Compl'!D6</f>
        <v>150</v>
      </c>
      <c r="E12" s="78">
        <f>'statistische Auswertung_Compl'!E6</f>
        <v>9.375</v>
      </c>
      <c r="F12" s="78">
        <f>'statistische Auswertung_Compl'!F6</f>
        <v>34</v>
      </c>
      <c r="G12" s="78">
        <f>'statistische Auswertung_Compl'!G6</f>
        <v>1.411764705882353</v>
      </c>
      <c r="H12" s="78">
        <f>'statistische Auswertung_Compl'!H6</f>
        <v>3.7426100684919321</v>
      </c>
      <c r="I12" s="78" t="str">
        <f>'statistische Auswertung_Compl'!I6</f>
        <v>H0</v>
      </c>
      <c r="J12" s="78" t="str">
        <f>'statistische Auswertung_Compl'!J6</f>
        <v>H0</v>
      </c>
      <c r="K12" s="103" t="str">
        <f>'statistische Auswertung_Compl'!K6</f>
        <v>H0</v>
      </c>
      <c r="L12" s="104" t="str">
        <f>'statistische Auswertung_Compl'!L6</f>
        <v>H0</v>
      </c>
      <c r="M12" s="78">
        <f>'statistische Auswertung_Compl'!M6</f>
        <v>0.37588235294117645</v>
      </c>
      <c r="N12" s="78">
        <f>'statistische Auswertung_Compl'!N6</f>
        <v>0.14516230049106499</v>
      </c>
      <c r="O12" s="78" t="str">
        <f>'statistische Auswertung_Compl'!O6</f>
        <v>H0</v>
      </c>
      <c r="P12" s="78" t="str">
        <f>'statistische Auswertung_Compl'!P6</f>
        <v>H0</v>
      </c>
      <c r="Q12" s="103" t="str">
        <f>'statistische Auswertung_Compl'!Q6</f>
        <v>H0</v>
      </c>
      <c r="R12" s="104" t="str">
        <f>'statistische Auswertung_Compl'!R6</f>
        <v>H0</v>
      </c>
      <c r="S12" s="78">
        <f>'statistische Auswertung_Compl'!S6</f>
        <v>14</v>
      </c>
      <c r="T12" s="78">
        <f>'statistische Auswertung_Compl'!T6</f>
        <v>0.291904761904762</v>
      </c>
      <c r="U12" s="78">
        <f>'statistische Auswertung_Compl'!U6</f>
        <v>0.1939103426875961</v>
      </c>
      <c r="V12" s="78" t="str">
        <f>'statistische Auswertung_Compl'!V6</f>
        <v>H0</v>
      </c>
      <c r="W12" s="78" t="str">
        <f>'statistische Auswertung_Compl'!W6</f>
        <v>H0</v>
      </c>
      <c r="X12" s="103" t="str">
        <f>'statistische Auswertung_Compl'!X6</f>
        <v>H0</v>
      </c>
      <c r="Y12" s="104" t="str">
        <f>'statistische Auswertung_Compl'!Y6</f>
        <v>H0</v>
      </c>
      <c r="Z12" s="78">
        <f>'statistische Auswertung_Compl'!Z6</f>
        <v>20</v>
      </c>
      <c r="AA12" s="78">
        <f>'statistische Auswertung_Compl'!AA6</f>
        <v>0.43466666666666676</v>
      </c>
      <c r="AB12" s="78">
        <f>'statistische Auswertung_Compl'!AB6</f>
        <v>4.5143047491746052E-2</v>
      </c>
      <c r="AC12" s="78" t="str">
        <f>'statistische Auswertung_Compl'!AC6</f>
        <v>H0</v>
      </c>
      <c r="AD12" s="78" t="str">
        <f>'statistische Auswertung_Compl'!AD6</f>
        <v>H0</v>
      </c>
      <c r="AE12" s="103" t="str">
        <f>'statistische Auswertung_Compl'!AE6</f>
        <v>H0</v>
      </c>
      <c r="AF12" s="104" t="str">
        <f>'statistische Auswertung_Compl'!AF6</f>
        <v>H0</v>
      </c>
      <c r="AG12" s="78">
        <f>'statistische Auswertung_Compl'!AG6</f>
        <v>30</v>
      </c>
      <c r="AH12" s="78">
        <f>'statistische Auswertung_Compl'!AH6</f>
        <v>30.1</v>
      </c>
      <c r="AI12" s="78">
        <f>'statistische Auswertung_Compl'!AI6</f>
        <v>35.168902799745275</v>
      </c>
      <c r="AJ12" s="78" t="str">
        <f>'statistische Auswertung_Compl'!AJ6</f>
        <v>H0</v>
      </c>
      <c r="AK12" s="78" t="str">
        <f>'statistische Auswertung_Compl'!AK6</f>
        <v>H0</v>
      </c>
      <c r="AL12" s="103" t="str">
        <f>'statistische Auswertung_Compl'!AL6</f>
        <v>H0</v>
      </c>
      <c r="AM12" s="104" t="str">
        <f>'statistische Auswertung_Compl'!AM6</f>
        <v>H0</v>
      </c>
      <c r="AN12" s="78">
        <f>'statistische Auswertung_Compl'!AN6</f>
        <v>23</v>
      </c>
      <c r="AO12" s="78">
        <f>'statistische Auswertung_Compl'!AO6</f>
        <v>0.67647058823529416</v>
      </c>
      <c r="AP12" s="78">
        <f>'statistische Auswertung_Compl'!AP6</f>
        <v>1</v>
      </c>
      <c r="AQ12" s="78" t="str">
        <f>'statistische Auswertung_Compl'!AQ6</f>
        <v>H0</v>
      </c>
      <c r="AR12" s="78" t="str">
        <f>'statistische Auswertung_Compl'!AR6</f>
        <v>H0</v>
      </c>
      <c r="AS12" s="103">
        <f>'statistische Auswertung_Compl'!AS6</f>
        <v>0</v>
      </c>
      <c r="AT12" s="104">
        <f>'statistische Auswertung_Compl'!AT6</f>
        <v>0</v>
      </c>
      <c r="AU12" s="78">
        <f>'statistische Auswertung_Compl'!AU6</f>
        <v>4.3529411764705879</v>
      </c>
      <c r="AV12" s="78">
        <f>'statistische Auswertung_Compl'!AV6</f>
        <v>5.6454988932786705</v>
      </c>
      <c r="AW12" s="78" t="str">
        <f>'statistische Auswertung_Compl'!AW6</f>
        <v>H0</v>
      </c>
      <c r="AX12" s="78" t="str">
        <f>'statistische Auswertung_Compl'!AX6</f>
        <v>H0</v>
      </c>
      <c r="AY12" s="103" t="str">
        <f>'statistische Auswertung_Compl'!AY6</f>
        <v>H0</v>
      </c>
      <c r="AZ12" s="104" t="str">
        <f>'statistische Auswertung_Compl'!AZ6</f>
        <v>H0</v>
      </c>
      <c r="BA12" s="78">
        <f>'statistische Auswertung_Compl'!BA6</f>
        <v>0.14705882352941177</v>
      </c>
      <c r="BB12" s="78">
        <f>'statistische Auswertung_Compl'!BB6</f>
        <v>0</v>
      </c>
      <c r="BC12" s="78" t="str">
        <f>'statistische Auswertung_Compl'!BC6</f>
        <v>H0</v>
      </c>
      <c r="BD12" s="78" t="str">
        <f>'statistische Auswertung_Compl'!BD6</f>
        <v>H0</v>
      </c>
      <c r="BE12" s="103" t="str">
        <f>'statistische Auswertung_Compl'!BE6</f>
        <v>H0</v>
      </c>
      <c r="BF12" s="104" t="str">
        <f>'statistische Auswertung_Compl'!BF6</f>
        <v>H0</v>
      </c>
      <c r="BG12" s="78">
        <f>'statistische Auswertung_Compl'!BG6</f>
        <v>34</v>
      </c>
      <c r="BH12" s="78">
        <f>'statistische Auswertung_Compl'!BH6</f>
        <v>5.8823529411764705E-2</v>
      </c>
      <c r="BI12" s="78">
        <f>'statistische Auswertung_Compl'!BI6</f>
        <v>0</v>
      </c>
      <c r="BJ12" s="78" t="str">
        <f>'statistische Auswertung_Compl'!BJ6</f>
        <v>H0</v>
      </c>
      <c r="BK12" s="78" t="str">
        <f>'statistische Auswertung_Compl'!BK6</f>
        <v>H0</v>
      </c>
      <c r="BL12" s="103" t="str">
        <f>'statistische Auswertung_Compl'!BL6</f>
        <v>H0</v>
      </c>
      <c r="BM12" s="104" t="str">
        <f>'statistische Auswertung_Compl'!BM6</f>
        <v>H0</v>
      </c>
      <c r="BN12" s="78">
        <f>'statistische Auswertung_Compl'!BN6</f>
        <v>0.55467681538567337</v>
      </c>
      <c r="BO12" s="78">
        <f>'statistische Auswertung_Compl'!BO6</f>
        <v>0.87488545577384613</v>
      </c>
      <c r="BP12" s="78" t="str">
        <f>'statistische Auswertung_Compl'!BP6</f>
        <v>H0</v>
      </c>
      <c r="BQ12" s="78" t="str">
        <f>'statistische Auswertung_Compl'!BQ6</f>
        <v>H0</v>
      </c>
      <c r="BR12" s="103" t="str">
        <f>'statistische Auswertung_Compl'!BR6</f>
        <v>H0</v>
      </c>
      <c r="BS12" s="104" t="str">
        <f>'statistische Auswertung_Compl'!BS6</f>
        <v>H0</v>
      </c>
      <c r="BT12" s="78">
        <f>'statistische Auswertung_Compl'!BT6</f>
        <v>2.4944882586132744</v>
      </c>
      <c r="BU12" s="78">
        <f>'statistische Auswertung_Compl'!BU6</f>
        <v>2.2802986283173472</v>
      </c>
      <c r="BV12" s="78" t="str">
        <f>'statistische Auswertung_Compl'!BV6</f>
        <v>H0</v>
      </c>
      <c r="BW12" s="78" t="str">
        <f>'statistische Auswertung_Compl'!BW6</f>
        <v>H0</v>
      </c>
      <c r="BX12" s="103" t="str">
        <f>'statistische Auswertung_Compl'!BX6</f>
        <v>H0</v>
      </c>
      <c r="BY12" s="104" t="str">
        <f>'statistische Auswertung_Compl'!BY6</f>
        <v>H0</v>
      </c>
      <c r="BZ12" s="78">
        <f>'statistische Auswertung_Compl'!BZ6</f>
        <v>6</v>
      </c>
      <c r="CA12" s="78">
        <f>'statistische Auswertung_Compl'!CA6</f>
        <v>3</v>
      </c>
      <c r="CB12" s="78">
        <f>'statistische Auswertung_Compl'!CB6</f>
        <v>2.6457513110645907</v>
      </c>
      <c r="CC12" s="78">
        <f>'statistische Auswertung_Compl'!CC6</f>
        <v>-0.79447348527932704</v>
      </c>
      <c r="CD12" s="78">
        <f>'statistische Auswertung_Compl'!CD6</f>
        <v>0.79447348527932704</v>
      </c>
      <c r="CE12" s="103">
        <f>'statistische Auswertung_Compl'!CE6</f>
        <v>0.21790343363089576</v>
      </c>
      <c r="CF12" s="104">
        <f>'statistische Auswertung_Compl'!CF6</f>
        <v>0.43580686726179152</v>
      </c>
      <c r="CG12" s="78">
        <f>'statistische Auswertung_Compl'!CG6</f>
        <v>17</v>
      </c>
      <c r="CH12" s="78">
        <f>'statistische Auswertung_Compl'!CH6</f>
        <v>4.25</v>
      </c>
      <c r="CI12" s="78">
        <f>'statistische Auswertung_Compl'!CI6</f>
        <v>4.7169905660283016</v>
      </c>
      <c r="CJ12" s="78">
        <f>'statistische Auswertung_Compl'!CJ6</f>
        <v>0</v>
      </c>
      <c r="CK12" s="78">
        <f>'statistische Auswertung_Compl'!CK6</f>
        <v>0</v>
      </c>
      <c r="CL12" s="103" t="str">
        <f>'statistische Auswertung_Compl'!CL6</f>
        <v>H0</v>
      </c>
      <c r="CM12" s="104" t="str">
        <f>'statistische Auswertung_Compl'!CM6</f>
        <v>H0</v>
      </c>
      <c r="CN12" s="78">
        <f>'statistische Auswertung_Compl'!CN6</f>
        <v>0.36272890954147502</v>
      </c>
      <c r="CO12" s="78">
        <f>'statistische Auswertung_Compl'!CO6</f>
        <v>0.29053771405911799</v>
      </c>
      <c r="CP12" s="78" t="str">
        <f>'statistische Auswertung_Compl'!CP6</f>
        <v>H0</v>
      </c>
      <c r="CQ12" s="78" t="str">
        <f>'statistische Auswertung_Compl'!CQ6</f>
        <v>H0</v>
      </c>
      <c r="CR12" s="103" t="str">
        <f>'statistische Auswertung_Compl'!CR6</f>
        <v>H0</v>
      </c>
      <c r="CS12" s="104" t="str">
        <f>'statistische Auswertung_Compl'!CS6</f>
        <v>H0</v>
      </c>
      <c r="CT12" s="78">
        <f>'statistische Auswertung_Compl'!CT6</f>
        <v>0</v>
      </c>
      <c r="CU12" s="78">
        <f>'statistische Auswertung_Compl'!CU6</f>
        <v>0</v>
      </c>
      <c r="CV12" s="78">
        <f>'statistische Auswertung_Compl'!CV6</f>
        <v>0.23529411764705882</v>
      </c>
      <c r="CW12" s="78">
        <f>'statistische Auswertung_Compl'!CW6</f>
        <v>0</v>
      </c>
      <c r="CX12" s="78" t="str">
        <f>'statistische Auswertung_Compl'!CX6</f>
        <v>H0</v>
      </c>
      <c r="CY12" s="78" t="str">
        <f>'statistische Auswertung_Compl'!CY6</f>
        <v>H0</v>
      </c>
      <c r="CZ12" s="103" t="str">
        <f>'statistische Auswertung_Compl'!CZ6</f>
        <v>H0</v>
      </c>
      <c r="DA12" s="104" t="str">
        <f>'statistische Auswertung_Compl'!DA6</f>
        <v>H0</v>
      </c>
      <c r="DB12" s="78">
        <f>'statistische Auswertung_Compl'!DB6</f>
        <v>0</v>
      </c>
      <c r="DC12" s="78">
        <f>'statistische Auswertung_Compl'!DC6</f>
        <v>30</v>
      </c>
      <c r="DD12" s="64">
        <f>'statistische Auswertung_Compl'!DD6</f>
        <v>6.6666666666666666E-2</v>
      </c>
      <c r="DE12" s="113">
        <f>'statistische Auswertung_Compl'!DE6</f>
        <v>0.25</v>
      </c>
      <c r="DF12" s="64">
        <f>'statistische Auswertung_Compl'!DF6</f>
        <v>2.3190036174568118</v>
      </c>
      <c r="DG12" s="64">
        <f>'statistische Auswertung_Compl'!DG6</f>
        <v>2.3190036174568118</v>
      </c>
      <c r="DH12" s="106">
        <f>'statistische Auswertung_Compl'!DH6</f>
        <v>0.98980257990831211</v>
      </c>
      <c r="DI12" s="107">
        <f>'statistische Auswertung_Compl'!DI6</f>
        <v>0.98980257990831211</v>
      </c>
    </row>
    <row r="13" spans="1:113" x14ac:dyDescent="0.25">
      <c r="A13" s="78">
        <f>'statistische Auswertung_Compl'!A10</f>
        <v>7</v>
      </c>
      <c r="B13" s="78">
        <f>'statistische Auswertung_Compl'!B10</f>
        <v>10</v>
      </c>
      <c r="C13" s="78">
        <f>'statistische Auswertung_Compl'!C10</f>
        <v>4</v>
      </c>
      <c r="D13" s="78">
        <f>'statistische Auswertung_Compl'!D10</f>
        <v>54</v>
      </c>
      <c r="E13" s="78">
        <f>'statistische Auswertung_Compl'!E10</f>
        <v>3.375</v>
      </c>
      <c r="F13" s="78">
        <f>'statistische Auswertung_Compl'!F10</f>
        <v>33</v>
      </c>
      <c r="G13" s="78">
        <f>'statistische Auswertung_Compl'!G10</f>
        <v>1.0909090909090908</v>
      </c>
      <c r="H13" s="78">
        <f>'statistische Auswertung_Compl'!H10</f>
        <v>3.5299047115647859</v>
      </c>
      <c r="I13" s="78">
        <f>'statistische Auswertung_Compl'!I10</f>
        <v>0.36109201370465188</v>
      </c>
      <c r="J13" s="78">
        <f>'statistische Auswertung_Compl'!J10</f>
        <v>0.36109201370465188</v>
      </c>
      <c r="K13" s="106">
        <f>'statistische Auswertung_Compl'!K10</f>
        <v>0.64039916938275321</v>
      </c>
      <c r="L13" s="107">
        <f>'statistische Auswertung_Compl'!L10</f>
        <v>0.71920166123449358</v>
      </c>
      <c r="M13" s="78">
        <f>'statistische Auswertung_Compl'!M10</f>
        <v>0.37333333333333329</v>
      </c>
      <c r="N13" s="78">
        <f>'statistische Auswertung_Compl'!N10</f>
        <v>0.12832251036613435</v>
      </c>
      <c r="O13" s="78">
        <f>'statistische Auswertung_Compl'!O10</f>
        <v>7.6208817791643554E-2</v>
      </c>
      <c r="P13" s="78">
        <f>'statistische Auswertung_Compl'!P10</f>
        <v>7.6208817791643554E-2</v>
      </c>
      <c r="Q13" s="106">
        <f>'statistische Auswertung_Compl'!Q10</f>
        <v>0.53025647455898783</v>
      </c>
      <c r="R13" s="107">
        <f>'statistische Auswertung_Compl'!R10</f>
        <v>0.93948705088202433</v>
      </c>
      <c r="S13" s="78">
        <f>'statistische Auswertung_Compl'!S10</f>
        <v>16</v>
      </c>
      <c r="T13" s="78">
        <f>'statistische Auswertung_Compl'!T10</f>
        <v>0.33708333333333329</v>
      </c>
      <c r="U13" s="78">
        <f>'statistische Auswertung_Compl'!U10</f>
        <v>0.17166666666666658</v>
      </c>
      <c r="V13" s="78">
        <f>'statistische Auswertung_Compl'!V10</f>
        <v>-0.67142338753668629</v>
      </c>
      <c r="W13" s="78">
        <f>'statistische Auswertung_Compl'!W10</f>
        <v>0.67142338753668629</v>
      </c>
      <c r="X13" s="106">
        <f>'statistische Auswertung_Compl'!X10</f>
        <v>0.25372641710468652</v>
      </c>
      <c r="Y13" s="107">
        <f>'statistische Auswertung_Compl'!Y10</f>
        <v>0.50745283420937304</v>
      </c>
      <c r="Z13" s="78">
        <f>'statistische Auswertung_Compl'!Z10</f>
        <v>17</v>
      </c>
      <c r="AA13" s="78">
        <f>'statistische Auswertung_Compl'!AA10</f>
        <v>0.40745098039215683</v>
      </c>
      <c r="AB13" s="78">
        <f>'statistische Auswertung_Compl'!AB10</f>
        <v>5.2487159961120071E-2</v>
      </c>
      <c r="AC13" s="78">
        <f>'statistische Auswertung_Compl'!AC10</f>
        <v>1.6751753439634787</v>
      </c>
      <c r="AD13" s="78">
        <f>'statistische Auswertung_Compl'!AD10</f>
        <v>1.6751753439634787</v>
      </c>
      <c r="AE13" s="106">
        <f>'statistische Auswertung_Compl'!AE10</f>
        <v>0.94859336269767525</v>
      </c>
      <c r="AF13" s="107">
        <f>'statistische Auswertung_Compl'!AF10</f>
        <v>0.10281327460464941</v>
      </c>
      <c r="AG13" s="78">
        <f>'statistische Auswertung_Compl'!AG10</f>
        <v>30</v>
      </c>
      <c r="AH13" s="78">
        <f>'statistische Auswertung_Compl'!AH10</f>
        <v>34.233333333333334</v>
      </c>
      <c r="AI13" s="78">
        <f>'statistische Auswertung_Compl'!AI10</f>
        <v>59.428707409532443</v>
      </c>
      <c r="AJ13" s="78">
        <f>'statistische Auswertung_Compl'!AJ10</f>
        <v>-0.32784197982848845</v>
      </c>
      <c r="AK13" s="78">
        <f>'statistische Auswertung_Compl'!AK10</f>
        <v>0.32784197982848845</v>
      </c>
      <c r="AL13" s="106">
        <f>'statistische Auswertung_Compl'!AL10</f>
        <v>0.37210583547581005</v>
      </c>
      <c r="AM13" s="107">
        <f>'statistische Auswertung_Compl'!AM10</f>
        <v>0.74421167095162011</v>
      </c>
      <c r="AN13" s="78">
        <f>'statistische Auswertung_Compl'!AN10</f>
        <v>23</v>
      </c>
      <c r="AO13" s="78">
        <f>'statistische Auswertung_Compl'!AO10</f>
        <v>0.69696969696969702</v>
      </c>
      <c r="AP13" s="78">
        <f>'statistische Auswertung_Compl'!AP10</f>
        <v>1</v>
      </c>
      <c r="AQ13" s="78">
        <f>'statistische Auswertung_Compl'!AQ10</f>
        <v>0</v>
      </c>
      <c r="AR13" s="78">
        <f>'statistische Auswertung_Compl'!AR10</f>
        <v>0</v>
      </c>
      <c r="AS13" s="106">
        <f>'statistische Auswertung_Compl'!AS10</f>
        <v>0</v>
      </c>
      <c r="AT13" s="107">
        <f>'statistische Auswertung_Compl'!AT10</f>
        <v>0</v>
      </c>
      <c r="AU13" s="78">
        <f>'statistische Auswertung_Compl'!AU10</f>
        <v>4.3030303030303028</v>
      </c>
      <c r="AV13" s="78">
        <f>'statistische Auswertung_Compl'!AV10</f>
        <v>7.1084669957947355</v>
      </c>
      <c r="AW13" s="78">
        <f>'statistische Auswertung_Compl'!AW10</f>
        <v>3.1766384213454693E-2</v>
      </c>
      <c r="AX13" s="78">
        <f>'statistische Auswertung_Compl'!AX10</f>
        <v>3.1766384213454693E-2</v>
      </c>
      <c r="AY13" s="106">
        <f>'statistische Auswertung_Compl'!AY10</f>
        <v>0.51262215162996683</v>
      </c>
      <c r="AZ13" s="107">
        <f>'statistische Auswertung_Compl'!AZ10</f>
        <v>0.97475569674006635</v>
      </c>
      <c r="BA13" s="78">
        <f>'statistische Auswertung_Compl'!BA10</f>
        <v>0.21212121212121213</v>
      </c>
      <c r="BB13" s="78">
        <f>'statistische Auswertung_Compl'!BB10</f>
        <v>0.17910447761194029</v>
      </c>
      <c r="BC13" s="78">
        <f>'statistische Auswertung_Compl'!BC10</f>
        <v>-0.69437146486293799</v>
      </c>
      <c r="BD13" s="78">
        <f>'statistische Auswertung_Compl'!BD10</f>
        <v>0.69437146486293799</v>
      </c>
      <c r="BE13" s="106">
        <f>'statistische Auswertung_Compl'!BE10</f>
        <v>0.2437246420192114</v>
      </c>
      <c r="BF13" s="107">
        <f>'statistische Auswertung_Compl'!BF10</f>
        <v>0.7562753579807886</v>
      </c>
      <c r="BG13" s="78">
        <f>'statistische Auswertung_Compl'!BG10</f>
        <v>33</v>
      </c>
      <c r="BH13" s="78">
        <f>'statistische Auswertung_Compl'!BH10</f>
        <v>3.0303030303030304E-2</v>
      </c>
      <c r="BI13" s="78">
        <f>'statistische Auswertung_Compl'!BI10</f>
        <v>4.4776119402985072E-2</v>
      </c>
      <c r="BJ13" s="78">
        <f>'statistische Auswertung_Compl'!BJ10</f>
        <v>0.56433935421358017</v>
      </c>
      <c r="BK13" s="78">
        <f>'statistische Auswertung_Compl'!BK10</f>
        <v>0.56433935421358017</v>
      </c>
      <c r="BL13" s="106">
        <f>'statistische Auswertung_Compl'!BL10</f>
        <v>0.71373839832116892</v>
      </c>
      <c r="BM13" s="107">
        <f>'statistische Auswertung_Compl'!BM10</f>
        <v>0.71373839832116892</v>
      </c>
      <c r="BN13" s="78">
        <f>'statistische Auswertung_Compl'!BN10</f>
        <v>0.30601652513069078</v>
      </c>
      <c r="BO13" s="78">
        <f>'statistische Auswertung_Compl'!BO10</f>
        <v>0.1799767430176859</v>
      </c>
      <c r="BP13" s="78">
        <f>'statistische Auswertung_Compl'!BP10</f>
        <v>1.6222862133486262</v>
      </c>
      <c r="BQ13" s="78">
        <f>'statistische Auswertung_Compl'!BQ10</f>
        <v>1.6222862133486262</v>
      </c>
      <c r="BR13" s="106">
        <f>'statistische Auswertung_Compl'!BR10</f>
        <v>0.94520851021679886</v>
      </c>
      <c r="BS13" s="107">
        <f>'statistische Auswertung_Compl'!BS10</f>
        <v>0.10958297956640238</v>
      </c>
      <c r="BT13" s="78">
        <f>'statistische Auswertung_Compl'!BT10</f>
        <v>2.1609147627962102</v>
      </c>
      <c r="BU13" s="78">
        <f>'statistische Auswertung_Compl'!BU10</f>
        <v>2.5502733441039735</v>
      </c>
      <c r="BV13" s="78">
        <f>'statistische Auswertung_Compl'!BV10</f>
        <v>0.56382450128565542</v>
      </c>
      <c r="BW13" s="78">
        <f>'statistische Auswertung_Compl'!BW10</f>
        <v>0.56382450128565542</v>
      </c>
      <c r="BX13" s="106">
        <f>'statistische Auswertung_Compl'!BX10</f>
        <v>0.7125931051778438</v>
      </c>
      <c r="BY13" s="107">
        <f>'statistische Auswertung_Compl'!BY10</f>
        <v>0.57481378964431251</v>
      </c>
      <c r="BZ13" s="78">
        <f>'statistische Auswertung_Compl'!BZ10</f>
        <v>10</v>
      </c>
      <c r="CA13" s="78">
        <f>'statistische Auswertung_Compl'!CA10</f>
        <v>2</v>
      </c>
      <c r="CB13" s="78">
        <f>'statistische Auswertung_Compl'!CB10</f>
        <v>1.7320508075688772</v>
      </c>
      <c r="CC13" s="78">
        <f>'statistische Auswertung_Compl'!CC10</f>
        <v>-1.5882782304200602</v>
      </c>
      <c r="CD13" s="78">
        <f>'statistische Auswertung_Compl'!CD10</f>
        <v>1.5882782304200602</v>
      </c>
      <c r="CE13" s="106">
        <f>'statistische Auswertung_Compl'!CE10</f>
        <v>6.3953799934219083E-2</v>
      </c>
      <c r="CF13" s="107">
        <f>'statistische Auswertung_Compl'!CF10</f>
        <v>0.12790759986843817</v>
      </c>
      <c r="CG13" s="78">
        <f>'statistische Auswertung_Compl'!CG10</f>
        <v>12</v>
      </c>
      <c r="CH13" s="78">
        <f>'statistische Auswertung_Compl'!CH10</f>
        <v>4.4000000000000004</v>
      </c>
      <c r="CI13" s="78">
        <f>'statistische Auswertung_Compl'!CI10</f>
        <v>4.8785243670601872</v>
      </c>
      <c r="CJ13" s="78">
        <f>'statistische Auswertung_Compl'!CJ10</f>
        <v>0</v>
      </c>
      <c r="CK13" s="78">
        <f>'statistische Auswertung_Compl'!CK10</f>
        <v>0</v>
      </c>
      <c r="CL13" s="106">
        <f>'statistische Auswertung_Compl'!CL10</f>
        <v>0.5</v>
      </c>
      <c r="CM13" s="107">
        <f>'statistische Auswertung_Compl'!CM10</f>
        <v>1</v>
      </c>
      <c r="CN13" s="78">
        <f>'statistische Auswertung_Compl'!CN10</f>
        <v>0.61664054112565836</v>
      </c>
      <c r="CO13" s="78">
        <f>'statistische Auswertung_Compl'!CO10</f>
        <v>0.22613797621827053</v>
      </c>
      <c r="CP13" s="78">
        <f>'statistische Auswertung_Compl'!CP10</f>
        <v>-3.9985544790422871</v>
      </c>
      <c r="CQ13" s="78">
        <f>'statistische Auswertung_Compl'!CQ10</f>
        <v>3.9985544790422871</v>
      </c>
      <c r="CR13" s="106">
        <f>'statistische Auswertung_Compl'!CR10</f>
        <v>8.2745177213510191E-5</v>
      </c>
      <c r="CS13" s="107">
        <f>'statistische Auswertung_Compl'!CS10</f>
        <v>1.6549035442702038E-4</v>
      </c>
      <c r="CT13" s="78">
        <f>'statistische Auswertung_Compl'!CT10</f>
        <v>0</v>
      </c>
      <c r="CU13" s="78">
        <f>'statistische Auswertung_Compl'!CU10</f>
        <v>0</v>
      </c>
      <c r="CV13" s="78">
        <f>'statistische Auswertung_Compl'!CV10</f>
        <v>0.24242424242424243</v>
      </c>
      <c r="CW13" s="78">
        <f>'statistische Auswertung_Compl'!CW10</f>
        <v>0.23880597014925373</v>
      </c>
      <c r="CX13" s="78">
        <f>'statistische Auswertung_Compl'!CX10</f>
        <v>-6.8436199003395703E-2</v>
      </c>
      <c r="CY13" s="78">
        <f>'statistische Auswertung_Compl'!CY10</f>
        <v>6.8436199003395703E-2</v>
      </c>
      <c r="CZ13" s="106">
        <f>'statistische Auswertung_Compl'!CZ10</f>
        <v>0.47271920336359852</v>
      </c>
      <c r="DA13" s="107">
        <f>'statistische Auswertung_Compl'!DA10</f>
        <v>0.52728079663640148</v>
      </c>
      <c r="DB13" s="78">
        <f>'statistische Auswertung_Compl'!DB10</f>
        <v>0</v>
      </c>
      <c r="DC13" s="78">
        <f>'statistische Auswertung_Compl'!DC10</f>
        <v>30</v>
      </c>
      <c r="DD13" s="64">
        <f>'statistische Auswertung_Compl'!DD10</f>
        <v>3.3333333333333333E-2</v>
      </c>
      <c r="DE13" s="113">
        <f>'statistische Auswertung_Compl'!DE10</f>
        <v>0.25</v>
      </c>
      <c r="DF13" s="64">
        <f>'statistische Auswertung_Compl'!DF10</f>
        <v>2.7406406388125952</v>
      </c>
      <c r="DG13" s="64">
        <f>'statistische Auswertung_Compl'!DG10</f>
        <v>2.7406406388125952</v>
      </c>
      <c r="DH13" s="106">
        <f>'statistische Auswertung_Compl'!DH10</f>
        <v>0.99693402334795933</v>
      </c>
      <c r="DI13" s="107">
        <f>'statistische Auswertung_Compl'!DI10</f>
        <v>0.99693402334795933</v>
      </c>
    </row>
    <row r="14" spans="1:113" x14ac:dyDescent="0.25">
      <c r="A14" s="78">
        <f>'statistische Auswertung_Compl'!A14</f>
        <v>11</v>
      </c>
      <c r="B14" s="78">
        <f>'statistische Auswertung_Compl'!B14</f>
        <v>11</v>
      </c>
      <c r="C14" s="78">
        <f>'statistische Auswertung_Compl'!C14</f>
        <v>4</v>
      </c>
      <c r="D14" s="78">
        <f>'statistische Auswertung_Compl'!D14</f>
        <v>22</v>
      </c>
      <c r="E14" s="78">
        <f>'statistische Auswertung_Compl'!E14</f>
        <v>1.375</v>
      </c>
      <c r="F14" s="78">
        <f>'statistische Auswertung_Compl'!F14</f>
        <v>33</v>
      </c>
      <c r="G14" s="78">
        <f>'statistische Auswertung_Compl'!G14</f>
        <v>0.48484848484848486</v>
      </c>
      <c r="H14" s="78">
        <f>'statistische Auswertung_Compl'!H14</f>
        <v>1.7161223026275714</v>
      </c>
      <c r="I14" s="78">
        <f>'statistische Auswertung_Compl'!I14</f>
        <v>1.3092622947971129</v>
      </c>
      <c r="J14" s="78">
        <f>'statistische Auswertung_Compl'!J14</f>
        <v>1.3092622947971129</v>
      </c>
      <c r="K14" s="106">
        <f>'statistische Auswertung_Compl'!K14</f>
        <v>0.90247252058152516</v>
      </c>
      <c r="L14" s="107">
        <f>'statistische Auswertung_Compl'!L14</f>
        <v>0.19505495883694962</v>
      </c>
      <c r="M14" s="78">
        <f>'statistische Auswertung_Compl'!M14</f>
        <v>0.31878787878787868</v>
      </c>
      <c r="N14" s="78">
        <f>'statistische Auswertung_Compl'!N14</f>
        <v>0.12429193396389344</v>
      </c>
      <c r="O14" s="78">
        <f>'statistische Auswertung_Compl'!O14</f>
        <v>1.7310073757347053</v>
      </c>
      <c r="P14" s="78">
        <f>'statistische Auswertung_Compl'!P14</f>
        <v>1.7310073757347053</v>
      </c>
      <c r="Q14" s="106">
        <f>'statistische Auswertung_Compl'!Q14</f>
        <v>0.95590244453952256</v>
      </c>
      <c r="R14" s="107">
        <f>'statistische Auswertung_Compl'!R14</f>
        <v>8.8195110920954958E-2</v>
      </c>
      <c r="S14" s="78">
        <f>'statistische Auswertung_Compl'!S14</f>
        <v>11</v>
      </c>
      <c r="T14" s="78">
        <f>'statistische Auswertung_Compl'!T14</f>
        <v>0.26484848484848472</v>
      </c>
      <c r="U14" s="78">
        <f>'statistische Auswertung_Compl'!U14</f>
        <v>0.1776911405054889</v>
      </c>
      <c r="V14" s="78">
        <f>'statistische Auswertung_Compl'!V14</f>
        <v>0.36297771510546817</v>
      </c>
      <c r="W14" s="78">
        <f>'statistische Auswertung_Compl'!W14</f>
        <v>0.36297771510546817</v>
      </c>
      <c r="X14" s="106">
        <f>'statistische Auswertung_Compl'!X14</f>
        <v>0.64003194400171792</v>
      </c>
      <c r="Y14" s="107">
        <f>'statistische Auswertung_Compl'!Y14</f>
        <v>0.71993611199656415</v>
      </c>
      <c r="Z14" s="78">
        <f>'statistische Auswertung_Compl'!Z14</f>
        <v>22</v>
      </c>
      <c r="AA14" s="78">
        <f>'statistische Auswertung_Compl'!AA14</f>
        <v>0.34575757575757565</v>
      </c>
      <c r="AB14" s="78">
        <f>'statistische Auswertung_Compl'!AB14</f>
        <v>7.8862158347588418E-2</v>
      </c>
      <c r="AC14" s="78">
        <f>'statistische Auswertung_Compl'!AC14</f>
        <v>4.5336564491890963</v>
      </c>
      <c r="AD14" s="78">
        <f>'statistische Auswertung_Compl'!AD14</f>
        <v>4.5336564491890963</v>
      </c>
      <c r="AE14" s="106">
        <f>'statistische Auswertung_Compl'!AE14</f>
        <v>0.9999741863696715</v>
      </c>
      <c r="AF14" s="107">
        <f>'statistische Auswertung_Compl'!AF14</f>
        <v>5.162726065708916E-5</v>
      </c>
      <c r="AG14" s="78">
        <f>'statistische Auswertung_Compl'!AG14</f>
        <v>30</v>
      </c>
      <c r="AH14" s="78">
        <f>'statistische Auswertung_Compl'!AH14</f>
        <v>13</v>
      </c>
      <c r="AI14" s="78">
        <f>'statistische Auswertung_Compl'!AI14</f>
        <v>24.435700282084451</v>
      </c>
      <c r="AJ14" s="78">
        <f>'statistische Auswertung_Compl'!AJ14</f>
        <v>2.1870684708968029</v>
      </c>
      <c r="AK14" s="78">
        <f>'statistische Auswertung_Compl'!AK14</f>
        <v>2.1870684708968029</v>
      </c>
      <c r="AL14" s="106">
        <f>'statistische Auswertung_Compl'!AL14</f>
        <v>0.98360830933822052</v>
      </c>
      <c r="AM14" s="107">
        <f>'statistische Auswertung_Compl'!AM14</f>
        <v>3.2783381323558972E-2</v>
      </c>
      <c r="AN14" s="78">
        <f>'statistische Auswertung_Compl'!AN14</f>
        <v>21</v>
      </c>
      <c r="AO14" s="78">
        <f>'statistische Auswertung_Compl'!AO14</f>
        <v>0.63636363636363635</v>
      </c>
      <c r="AP14" s="78">
        <f>'statistische Auswertung_Compl'!AP14</f>
        <v>1</v>
      </c>
      <c r="AQ14" s="78">
        <f>'statistische Auswertung_Compl'!AQ14</f>
        <v>0</v>
      </c>
      <c r="AR14" s="78">
        <f>'statistische Auswertung_Compl'!AR14</f>
        <v>0</v>
      </c>
      <c r="AS14" s="106">
        <f>'statistische Auswertung_Compl'!AS14</f>
        <v>0</v>
      </c>
      <c r="AT14" s="107">
        <f>'statistische Auswertung_Compl'!AT14</f>
        <v>0</v>
      </c>
      <c r="AU14" s="78">
        <f>'statistische Auswertung_Compl'!AU14</f>
        <v>2.1818181818181817</v>
      </c>
      <c r="AV14" s="78">
        <f>'statistische Auswertung_Compl'!AV14</f>
        <v>4.2459874105923925</v>
      </c>
      <c r="AW14" s="78">
        <f>'statistische Auswertung_Compl'!AW14</f>
        <v>1.782415180372829</v>
      </c>
      <c r="AX14" s="78">
        <f>'statistische Auswertung_Compl'!AX14</f>
        <v>1.782415180372829</v>
      </c>
      <c r="AY14" s="106">
        <f>'statistische Auswertung_Compl'!AY14</f>
        <v>0.9603241596476787</v>
      </c>
      <c r="AZ14" s="107">
        <f>'statistische Auswertung_Compl'!AZ14</f>
        <v>7.9351680704642671E-2</v>
      </c>
      <c r="BA14" s="78">
        <f>'statistische Auswertung_Compl'!BA14</f>
        <v>0.33333333333333331</v>
      </c>
      <c r="BB14" s="78">
        <f>'statistische Auswertung_Compl'!BB14</f>
        <v>0.23880597014925373</v>
      </c>
      <c r="BC14" s="78">
        <f>'statistische Auswertung_Compl'!BC14</f>
        <v>-1.7878956989637098</v>
      </c>
      <c r="BD14" s="78">
        <f>'statistische Auswertung_Compl'!BD14</f>
        <v>1.7878956989637098</v>
      </c>
      <c r="BE14" s="106">
        <f>'statistische Auswertung_Compl'!BE14</f>
        <v>3.6896418477828478E-2</v>
      </c>
      <c r="BF14" s="107">
        <f>'statistische Auswertung_Compl'!BF14</f>
        <v>0.96310358152217157</v>
      </c>
      <c r="BG14" s="78">
        <f>'statistische Auswertung_Compl'!BG14</f>
        <v>33</v>
      </c>
      <c r="BH14" s="78">
        <f>'statistische Auswertung_Compl'!BH14</f>
        <v>9.0909090909090912E-2</v>
      </c>
      <c r="BI14" s="78">
        <f>'statistische Auswertung_Compl'!BI14</f>
        <v>7.4626865671641784E-2</v>
      </c>
      <c r="BJ14" s="78">
        <f>'statistische Auswertung_Compl'!BJ14</f>
        <v>-0.49964624366791172</v>
      </c>
      <c r="BK14" s="78">
        <f>'statistische Auswertung_Compl'!BK14</f>
        <v>0.49964624366791172</v>
      </c>
      <c r="BL14" s="106">
        <f>'statistische Auswertung_Compl'!BL14</f>
        <v>0.30866209507736542</v>
      </c>
      <c r="BM14" s="107">
        <f>'statistische Auswertung_Compl'!BM14</f>
        <v>0.69133790492263458</v>
      </c>
      <c r="BN14" s="78">
        <f>'statistische Auswertung_Compl'!BN14</f>
        <v>0.39109880018735749</v>
      </c>
      <c r="BO14" s="78">
        <f>'statistische Auswertung_Compl'!BO14</f>
        <v>0.34260228699840978</v>
      </c>
      <c r="BP14" s="78">
        <f>'statistische Auswertung_Compl'!BP14</f>
        <v>1.0131176245814506</v>
      </c>
      <c r="BQ14" s="78">
        <f>'statistische Auswertung_Compl'!BQ14</f>
        <v>1.0131176245814506</v>
      </c>
      <c r="BR14" s="106">
        <f>'statistische Auswertung_Compl'!BR14</f>
        <v>0.84261977513384378</v>
      </c>
      <c r="BS14" s="107">
        <f>'statistische Auswertung_Compl'!BS14</f>
        <v>0.31476044973231232</v>
      </c>
      <c r="BT14" s="78">
        <f>'statistische Auswertung_Compl'!BT14</f>
        <v>1.8372288226180649</v>
      </c>
      <c r="BU14" s="78">
        <f>'statistische Auswertung_Compl'!BU14</f>
        <v>2.8080025455487521</v>
      </c>
      <c r="BV14" s="78">
        <f>'statistische Auswertung_Compl'!BV14</f>
        <v>1.0499434031903443</v>
      </c>
      <c r="BW14" s="78">
        <f>'statistische Auswertung_Compl'!BW14</f>
        <v>1.0499434031903443</v>
      </c>
      <c r="BX14" s="106">
        <f>'statistische Auswertung_Compl'!BX14</f>
        <v>0.85118388581812954</v>
      </c>
      <c r="BY14" s="107">
        <f>'statistische Auswertung_Compl'!BY14</f>
        <v>0.29763222836374087</v>
      </c>
      <c r="BZ14" s="78">
        <f>'statistische Auswertung_Compl'!BZ14</f>
        <v>12</v>
      </c>
      <c r="CA14" s="78">
        <f>'statistische Auswertung_Compl'!CA14</f>
        <v>1</v>
      </c>
      <c r="CB14" s="78">
        <f>'statistische Auswertung_Compl'!CB14</f>
        <v>0</v>
      </c>
      <c r="CC14" s="78">
        <f>'statistische Auswertung_Compl'!CC14</f>
        <v>-6</v>
      </c>
      <c r="CD14" s="78">
        <f>'statistische Auswertung_Compl'!CD14</f>
        <v>6</v>
      </c>
      <c r="CE14" s="106">
        <f>'statistische Auswertung_Compl'!CE14</f>
        <v>5.6349855530039309E-6</v>
      </c>
      <c r="CF14" s="107">
        <f>'statistische Auswertung_Compl'!CF14</f>
        <v>1.1269971106007862E-5</v>
      </c>
      <c r="CG14" s="78">
        <f>'statistische Auswertung_Compl'!CG14</f>
        <v>8</v>
      </c>
      <c r="CH14" s="78">
        <f>'statistische Auswertung_Compl'!CH14</f>
        <v>2.5</v>
      </c>
      <c r="CI14" s="78">
        <f>'statistische Auswertung_Compl'!CI14</f>
        <v>0.70710678118654757</v>
      </c>
      <c r="CJ14" s="78">
        <f>'statistische Auswertung_Compl'!CJ14</f>
        <v>0</v>
      </c>
      <c r="CK14" s="78">
        <f>'statistische Auswertung_Compl'!CK14</f>
        <v>0</v>
      </c>
      <c r="CL14" s="106">
        <f>'statistische Auswertung_Compl'!CL14</f>
        <v>0.5</v>
      </c>
      <c r="CM14" s="107">
        <f>'statistische Auswertung_Compl'!CM14</f>
        <v>1</v>
      </c>
      <c r="CN14" s="78">
        <f>'statistische Auswertung_Compl'!CN14</f>
        <v>0.44640250384889113</v>
      </c>
      <c r="CO14" s="78">
        <f>'statistische Auswertung_Compl'!CO14</f>
        <v>0.33625470143357039</v>
      </c>
      <c r="CP14" s="78">
        <f>'statistische Auswertung_Compl'!CP14</f>
        <v>-1.0885084128113951</v>
      </c>
      <c r="CQ14" s="78">
        <f>'statistische Auswertung_Compl'!CQ14</f>
        <v>1.0885084128113951</v>
      </c>
      <c r="CR14" s="106">
        <f>'statistische Auswertung_Compl'!CR14</f>
        <v>0.14019511759513098</v>
      </c>
      <c r="CS14" s="107">
        <f>'statistische Auswertung_Compl'!CS14</f>
        <v>0.28039023519026196</v>
      </c>
      <c r="CT14" s="78">
        <f>'statistische Auswertung_Compl'!CT14</f>
        <v>0</v>
      </c>
      <c r="CU14" s="78">
        <f>'statistische Auswertung_Compl'!CU14</f>
        <v>0</v>
      </c>
      <c r="CV14" s="78">
        <f>'statistische Auswertung_Compl'!CV14</f>
        <v>0.12121212121212122</v>
      </c>
      <c r="CW14" s="78">
        <f>'statistische Auswertung_Compl'!CW14</f>
        <v>0.17910447761194029</v>
      </c>
      <c r="CX14" s="78">
        <f>'statistische Auswertung_Compl'!CX14</f>
        <v>1.2175280479788502</v>
      </c>
      <c r="CY14" s="78">
        <f>'statistische Auswertung_Compl'!CY14</f>
        <v>1.2175280479788502</v>
      </c>
      <c r="CZ14" s="106">
        <f>'statistische Auswertung_Compl'!CZ14</f>
        <v>0.88829831421739247</v>
      </c>
      <c r="DA14" s="107">
        <f>'statistische Auswertung_Compl'!DA14</f>
        <v>0.88829831421739247</v>
      </c>
      <c r="DB14" s="78">
        <f>'statistische Auswertung_Compl'!DB14</f>
        <v>0</v>
      </c>
      <c r="DC14" s="78">
        <f>'statistische Auswertung_Compl'!DC14</f>
        <v>30</v>
      </c>
      <c r="DD14" s="64">
        <f>'statistische Auswertung_Compl'!DD14</f>
        <v>0.1</v>
      </c>
      <c r="DE14" s="113">
        <f>'statistische Auswertung_Compl'!DE14</f>
        <v>0.25</v>
      </c>
      <c r="DF14" s="64">
        <f>'statistische Auswertung_Compl'!DF14</f>
        <v>1.8973665961010275</v>
      </c>
      <c r="DG14" s="64">
        <f>'statistische Auswertung_Compl'!DG14</f>
        <v>1.8973665961010275</v>
      </c>
      <c r="DH14" s="106">
        <f>'statistische Auswertung_Compl'!DH14</f>
        <v>0.97111021443820134</v>
      </c>
      <c r="DI14" s="107">
        <f>'statistische Auswertung_Compl'!DI14</f>
        <v>0.97111021443820134</v>
      </c>
    </row>
    <row r="15" spans="1:113" x14ac:dyDescent="0.25">
      <c r="A15" s="78">
        <f>'statistische Auswertung_Compl'!A18</f>
        <v>15</v>
      </c>
      <c r="B15" s="78">
        <f>'statistische Auswertung_Compl'!B18</f>
        <v>12</v>
      </c>
      <c r="C15" s="78">
        <f>'statistische Auswertung_Compl'!C18</f>
        <v>4</v>
      </c>
      <c r="D15" s="78">
        <f>'statistische Auswertung_Compl'!D18</f>
        <v>12</v>
      </c>
      <c r="E15" s="78">
        <f>'statistische Auswertung_Compl'!E18</f>
        <v>0.75</v>
      </c>
      <c r="F15" s="78">
        <f>'statistische Auswertung_Compl'!F18</f>
        <v>33</v>
      </c>
      <c r="G15" s="78">
        <f>'statistische Auswertung_Compl'!G18</f>
        <v>0.51515151515151514</v>
      </c>
      <c r="H15" s="78">
        <f>'statistische Auswertung_Compl'!H18</f>
        <v>1.679308118713108</v>
      </c>
      <c r="I15" s="78">
        <f>'statistische Auswertung_Compl'!I18</f>
        <v>1.2712723119464233</v>
      </c>
      <c r="J15" s="78">
        <f>'statistische Auswertung_Compl'!J18</f>
        <v>1.2712723119464233</v>
      </c>
      <c r="K15" s="106">
        <f>'statistische Auswertung_Compl'!K18</f>
        <v>0.89591887822902527</v>
      </c>
      <c r="L15" s="107">
        <f>'statistische Auswertung_Compl'!L18</f>
        <v>0.20816224354194948</v>
      </c>
      <c r="M15" s="78">
        <f>'statistische Auswertung_Compl'!M18</f>
        <v>0.31495171495171498</v>
      </c>
      <c r="N15" s="78">
        <f>'statistische Auswertung_Compl'!N18</f>
        <v>0.18377199742600547</v>
      </c>
      <c r="O15" s="78">
        <f>'statistische Auswertung_Compl'!O18</f>
        <v>1.5031247481247736</v>
      </c>
      <c r="P15" s="78">
        <f>'statistische Auswertung_Compl'!P18</f>
        <v>1.5031247481247736</v>
      </c>
      <c r="Q15" s="106">
        <f>'statistische Auswertung_Compl'!Q18</f>
        <v>0.93117491919746287</v>
      </c>
      <c r="R15" s="107">
        <f>'statistische Auswertung_Compl'!R18</f>
        <v>0.13765016160507429</v>
      </c>
      <c r="S15" s="78">
        <f>'statistische Auswertung_Compl'!S18</f>
        <v>9</v>
      </c>
      <c r="T15" s="78">
        <f>'statistische Auswertung_Compl'!T18</f>
        <v>0.22313797313797312</v>
      </c>
      <c r="U15" s="78">
        <f>'statistische Auswertung_Compl'!U18</f>
        <v>0.23243681311285205</v>
      </c>
      <c r="V15" s="78">
        <f>'statistische Auswertung_Compl'!V18</f>
        <v>0.73773291699113419</v>
      </c>
      <c r="W15" s="78">
        <f>'statistische Auswertung_Compl'!W18</f>
        <v>0.73773291699113419</v>
      </c>
      <c r="X15" s="106">
        <f>'statistische Auswertung_Compl'!X18</f>
        <v>0.765579575381235</v>
      </c>
      <c r="Y15" s="107">
        <f>'statistische Auswertung_Compl'!Y18</f>
        <v>0.46884084923753</v>
      </c>
      <c r="Z15" s="78">
        <f>'statistische Auswertung_Compl'!Z18</f>
        <v>24</v>
      </c>
      <c r="AA15" s="78">
        <f>'statistische Auswertung_Compl'!AA18</f>
        <v>0.34938186813186811</v>
      </c>
      <c r="AB15" s="78">
        <f>'statistische Auswertung_Compl'!AB18</f>
        <v>0.15381742552228062</v>
      </c>
      <c r="AC15" s="78">
        <f>'statistische Auswertung_Compl'!AC18</f>
        <v>2.5859083000506033</v>
      </c>
      <c r="AD15" s="78">
        <f>'statistische Auswertung_Compl'!AD18</f>
        <v>2.5859083000506033</v>
      </c>
      <c r="AE15" s="106">
        <f>'statistische Auswertung_Compl'!AE18</f>
        <v>0.99336441460441405</v>
      </c>
      <c r="AF15" s="107">
        <f>'statistische Auswertung_Compl'!AF18</f>
        <v>1.3271170791171967E-2</v>
      </c>
      <c r="AG15" s="78">
        <f>'statistische Auswertung_Compl'!AG18</f>
        <v>27</v>
      </c>
      <c r="AH15" s="78">
        <f>'statistische Auswertung_Compl'!AH18</f>
        <v>7.5925925925925926</v>
      </c>
      <c r="AI15" s="78">
        <f>'statistische Auswertung_Compl'!AI18</f>
        <v>12.055191219040671</v>
      </c>
      <c r="AJ15" s="78">
        <f>'statistische Auswertung_Compl'!AJ18</f>
        <v>3.2967176050606244</v>
      </c>
      <c r="AK15" s="78">
        <f>'statistische Auswertung_Compl'!AK18</f>
        <v>3.2967176050606244</v>
      </c>
      <c r="AL15" s="106">
        <f>'statistische Auswertung_Compl'!AL18</f>
        <v>0.99914131102449499</v>
      </c>
      <c r="AM15" s="107">
        <f>'statistische Auswertung_Compl'!AM18</f>
        <v>1.7173779510101059E-3</v>
      </c>
      <c r="AN15" s="78">
        <f>'statistische Auswertung_Compl'!AN18</f>
        <v>20</v>
      </c>
      <c r="AO15" s="78">
        <f>'statistische Auswertung_Compl'!AO18</f>
        <v>0.60606060606060608</v>
      </c>
      <c r="AP15" s="78">
        <f>'statistische Auswertung_Compl'!AP18</f>
        <v>1</v>
      </c>
      <c r="AQ15" s="78">
        <f>'statistische Auswertung_Compl'!AQ18</f>
        <v>0</v>
      </c>
      <c r="AR15" s="78">
        <f>'statistische Auswertung_Compl'!AR18</f>
        <v>0</v>
      </c>
      <c r="AS15" s="106">
        <f>'statistische Auswertung_Compl'!AS18</f>
        <v>0</v>
      </c>
      <c r="AT15" s="107">
        <f>'statistische Auswertung_Compl'!AT18</f>
        <v>0</v>
      </c>
      <c r="AU15" s="78">
        <f>'statistische Auswertung_Compl'!AU18</f>
        <v>1.4848484848484849</v>
      </c>
      <c r="AV15" s="78">
        <f>'statistische Auswertung_Compl'!AV18</f>
        <v>2.5753787600226414</v>
      </c>
      <c r="AW15" s="78">
        <f>'statistische Auswertung_Compl'!AW18</f>
        <v>2.6881151437938269</v>
      </c>
      <c r="AX15" s="78">
        <f>'statistische Auswertung_Compl'!AX18</f>
        <v>2.6881151437938269</v>
      </c>
      <c r="AY15" s="106">
        <f>'statistische Auswertung_Compl'!AY18</f>
        <v>0.995441496491136</v>
      </c>
      <c r="AZ15" s="107">
        <f>'statistische Auswertung_Compl'!AZ18</f>
        <v>9.1170070177279752E-3</v>
      </c>
      <c r="BA15" s="78">
        <f>'statistische Auswertung_Compl'!BA18</f>
        <v>0.30303030303030304</v>
      </c>
      <c r="BB15" s="78">
        <f>'statistische Auswertung_Compl'!BB18</f>
        <v>0.22388059701492538</v>
      </c>
      <c r="BC15" s="78">
        <f>'statistische Auswertung_Compl'!BC18</f>
        <v>-1.5311992941465222</v>
      </c>
      <c r="BD15" s="78">
        <f>'statistische Auswertung_Compl'!BD18</f>
        <v>1.5311992941465222</v>
      </c>
      <c r="BE15" s="106">
        <f>'statistische Auswertung_Compl'!BE18</f>
        <v>6.2860072603973041E-2</v>
      </c>
      <c r="BF15" s="107">
        <f>'statistische Auswertung_Compl'!BF18</f>
        <v>0.93713992739602692</v>
      </c>
      <c r="BG15" s="78">
        <f>'statistische Auswertung_Compl'!BG18</f>
        <v>33</v>
      </c>
      <c r="BH15" s="78">
        <f>'statistische Auswertung_Compl'!BH18</f>
        <v>0.12121212121212122</v>
      </c>
      <c r="BI15" s="78">
        <f>'statistische Auswertung_Compl'!BI18</f>
        <v>8.9552238805970144E-2</v>
      </c>
      <c r="BJ15" s="78">
        <f>'statistische Auswertung_Compl'!BJ18</f>
        <v>-0.89412547796039343</v>
      </c>
      <c r="BK15" s="78">
        <f>'statistische Auswertung_Compl'!BK18</f>
        <v>0.89412547796039343</v>
      </c>
      <c r="BL15" s="106">
        <f>'statistische Auswertung_Compl'!BL18</f>
        <v>0.1856273794494418</v>
      </c>
      <c r="BM15" s="107">
        <f>'statistische Auswertung_Compl'!BM18</f>
        <v>0.81437262055055815</v>
      </c>
      <c r="BN15" s="78">
        <f>'statistische Auswertung_Compl'!BN18</f>
        <v>0.37836616233301573</v>
      </c>
      <c r="BO15" s="78">
        <f>'statistische Auswertung_Compl'!BO18</f>
        <v>0.21902069456517645</v>
      </c>
      <c r="BP15" s="78">
        <f>'statistische Auswertung_Compl'!BP18</f>
        <v>1.1388843899005314</v>
      </c>
      <c r="BQ15" s="78">
        <f>'statistische Auswertung_Compl'!BQ18</f>
        <v>1.1388843899005314</v>
      </c>
      <c r="BR15" s="106">
        <f>'statistische Auswertung_Compl'!BR18</f>
        <v>0.87053431287201488</v>
      </c>
      <c r="BS15" s="107">
        <f>'statistische Auswertung_Compl'!BS18</f>
        <v>0.25893137425597035</v>
      </c>
      <c r="BT15" s="78">
        <f>'statistische Auswertung_Compl'!BT18</f>
        <v>1.6080098491276857</v>
      </c>
      <c r="BU15" s="78">
        <f>'statistische Auswertung_Compl'!BU18</f>
        <v>2.4877957598014189</v>
      </c>
      <c r="BV15" s="78">
        <f>'statistische Auswertung_Compl'!BV18</f>
        <v>1.519218111272775</v>
      </c>
      <c r="BW15" s="78">
        <f>'statistische Auswertung_Compl'!BW18</f>
        <v>1.519218111272775</v>
      </c>
      <c r="BX15" s="106">
        <f>'statistische Auswertung_Compl'!BX18</f>
        <v>0.93322146168893794</v>
      </c>
      <c r="BY15" s="107">
        <f>'statistische Auswertung_Compl'!BY18</f>
        <v>0.13355707662212421</v>
      </c>
      <c r="BZ15" s="78">
        <f>'statistische Auswertung_Compl'!BZ18</f>
        <v>7</v>
      </c>
      <c r="CA15" s="78">
        <f>'statistische Auswertung_Compl'!CA18</f>
        <v>1</v>
      </c>
      <c r="CB15" s="78">
        <f>'statistische Auswertung_Compl'!CB18</f>
        <v>0</v>
      </c>
      <c r="CC15" s="78">
        <f>'statistische Auswertung_Compl'!CC18</f>
        <v>-2.2360679774997894</v>
      </c>
      <c r="CD15" s="78">
        <f>'statistische Auswertung_Compl'!CD18</f>
        <v>2.2360679774997894</v>
      </c>
      <c r="CE15" s="106">
        <f>'statistische Auswertung_Compl'!CE18</f>
        <v>2.0484477977918043E-2</v>
      </c>
      <c r="CF15" s="107">
        <f>'statistische Auswertung_Compl'!CF18</f>
        <v>4.0968955955836085E-2</v>
      </c>
      <c r="CG15" s="78">
        <f>'statistische Auswertung_Compl'!CG18</f>
        <v>10</v>
      </c>
      <c r="CH15" s="78">
        <f>'statistische Auswertung_Compl'!CH18</f>
        <v>2</v>
      </c>
      <c r="CI15" s="78">
        <f>'statistische Auswertung_Compl'!CI18</f>
        <v>1.4142135623730951</v>
      </c>
      <c r="CJ15" s="78">
        <f>'statistische Auswertung_Compl'!CJ18</f>
        <v>0</v>
      </c>
      <c r="CK15" s="78">
        <f>'statistische Auswertung_Compl'!CK18</f>
        <v>0</v>
      </c>
      <c r="CL15" s="106">
        <f>'statistische Auswertung_Compl'!CL18</f>
        <v>0.5</v>
      </c>
      <c r="CM15" s="107">
        <f>'statistische Auswertung_Compl'!CM18</f>
        <v>1</v>
      </c>
      <c r="CN15" s="78">
        <f>'statistische Auswertung_Compl'!CN18</f>
        <v>0.48616163086208924</v>
      </c>
      <c r="CO15" s="78">
        <f>'statistische Auswertung_Compl'!CO18</f>
        <v>0.31214704747579325</v>
      </c>
      <c r="CP15" s="78">
        <f>'statistische Auswertung_Compl'!CP18</f>
        <v>-1.6742416525376635</v>
      </c>
      <c r="CQ15" s="78">
        <f>'statistische Auswertung_Compl'!CQ18</f>
        <v>1.6742416525376635</v>
      </c>
      <c r="CR15" s="106">
        <f>'statistische Auswertung_Compl'!CR18</f>
        <v>4.9444403087130426E-2</v>
      </c>
      <c r="CS15" s="107">
        <f>'statistische Auswertung_Compl'!CS18</f>
        <v>9.8888806174260852E-2</v>
      </c>
      <c r="CT15" s="78">
        <f>'statistische Auswertung_Compl'!CT18</f>
        <v>0</v>
      </c>
      <c r="CU15" s="78">
        <f>'statistische Auswertung_Compl'!CU18</f>
        <v>0</v>
      </c>
      <c r="CV15" s="78">
        <f>'statistische Auswertung_Compl'!CV18</f>
        <v>6.0606060606060608E-2</v>
      </c>
      <c r="CW15" s="78">
        <f>'statistische Auswertung_Compl'!CW18</f>
        <v>0.14925373134328357</v>
      </c>
      <c r="CX15" s="78">
        <f>'statistische Auswertung_Compl'!CX18</f>
        <v>2.0061325125734317</v>
      </c>
      <c r="CY15" s="78">
        <f>'statistische Auswertung_Compl'!CY18</f>
        <v>2.0061325125734317</v>
      </c>
      <c r="CZ15" s="106">
        <f>'statistische Auswertung_Compl'!CZ18</f>
        <v>0.97757894407575718</v>
      </c>
      <c r="DA15" s="107">
        <f>'statistische Auswertung_Compl'!DA18</f>
        <v>0.97757894407575718</v>
      </c>
      <c r="DB15" s="78">
        <f>'statistische Auswertung_Compl'!DB18</f>
        <v>0</v>
      </c>
      <c r="DC15" s="78">
        <f>'statistische Auswertung_Compl'!DC18</f>
        <v>27</v>
      </c>
      <c r="DD15" s="64">
        <f>'statistische Auswertung_Compl'!DD18</f>
        <v>0.14814814814814814</v>
      </c>
      <c r="DE15" s="113">
        <f>'statistische Auswertung_Compl'!DE18</f>
        <v>0.25</v>
      </c>
      <c r="DF15" s="64">
        <f>'statistische Auswertung_Compl'!DF18</f>
        <v>1.2222222222222223</v>
      </c>
      <c r="DG15" s="64">
        <f>'statistische Auswertung_Compl'!DG18</f>
        <v>1.2222222222222223</v>
      </c>
      <c r="DH15" s="106">
        <f>'statistische Auswertung_Compl'!DH18</f>
        <v>0.8891881987703032</v>
      </c>
      <c r="DI15" s="107">
        <f>'statistische Auswertung_Compl'!DI18</f>
        <v>0.8891881987703032</v>
      </c>
    </row>
    <row r="16" spans="1:113" ht="15" customHeight="1" x14ac:dyDescent="0.25">
      <c r="A16" s="78">
        <f>'statistische Auswertung_Compl'!A7</f>
        <v>4</v>
      </c>
      <c r="B16" s="78">
        <f>'statistische Auswertung_Compl'!B7</f>
        <v>13</v>
      </c>
      <c r="C16" s="78">
        <f>'statistische Auswertung_Compl'!C7</f>
        <v>5</v>
      </c>
      <c r="D16" s="78">
        <f>'statistische Auswertung_Compl'!D7</f>
        <v>200</v>
      </c>
      <c r="E16" s="78">
        <f>'statistische Auswertung_Compl'!E7</f>
        <v>8</v>
      </c>
      <c r="F16" s="78">
        <f>'statistische Auswertung_Compl'!F7</f>
        <v>33</v>
      </c>
      <c r="G16" s="78">
        <f>'statistische Auswertung_Compl'!G7</f>
        <v>0.78787878787878785</v>
      </c>
      <c r="H16" s="78">
        <f>'statistische Auswertung_Compl'!H7</f>
        <v>3.8467321826257264</v>
      </c>
      <c r="I16" s="78" t="str">
        <f>'statistische Auswertung_Compl'!I7</f>
        <v>H0</v>
      </c>
      <c r="J16" s="78" t="str">
        <f>'statistische Auswertung_Compl'!J7</f>
        <v>H0</v>
      </c>
      <c r="K16" s="103" t="str">
        <f>'statistische Auswertung_Compl'!K7</f>
        <v>H0</v>
      </c>
      <c r="L16" s="104" t="str">
        <f>'statistische Auswertung_Compl'!L7</f>
        <v>H0</v>
      </c>
      <c r="M16" s="78">
        <f>'statistische Auswertung_Compl'!M7</f>
        <v>0.43011363636363631</v>
      </c>
      <c r="N16" s="78">
        <f>'statistische Auswertung_Compl'!N7</f>
        <v>0.12501303199112365</v>
      </c>
      <c r="O16" s="78" t="str">
        <f>'statistische Auswertung_Compl'!O7</f>
        <v>H0</v>
      </c>
      <c r="P16" s="78" t="str">
        <f>'statistische Auswertung_Compl'!P7</f>
        <v>H0</v>
      </c>
      <c r="Q16" s="103" t="str">
        <f>'statistische Auswertung_Compl'!Q7</f>
        <v>H0</v>
      </c>
      <c r="R16" s="104" t="str">
        <f>'statistische Auswertung_Compl'!R7</f>
        <v>H0</v>
      </c>
      <c r="S16" s="78">
        <f>'statistische Auswertung_Compl'!S7</f>
        <v>16</v>
      </c>
      <c r="T16" s="78">
        <f>'statistische Auswertung_Compl'!T7</f>
        <v>0.39546875000000004</v>
      </c>
      <c r="U16" s="78">
        <f>'statistische Auswertung_Compl'!U7</f>
        <v>0.16197728428702587</v>
      </c>
      <c r="V16" s="78" t="str">
        <f>'statistische Auswertung_Compl'!V7</f>
        <v>H0</v>
      </c>
      <c r="W16" s="78" t="str">
        <f>'statistische Auswertung_Compl'!W7</f>
        <v>H0</v>
      </c>
      <c r="X16" s="103" t="str">
        <f>'statistische Auswertung_Compl'!X7</f>
        <v>H0</v>
      </c>
      <c r="Y16" s="104" t="str">
        <f>'statistische Auswertung_Compl'!Y7</f>
        <v>H0</v>
      </c>
      <c r="Z16" s="78">
        <f>'statistische Auswertung_Compl'!Z7</f>
        <v>17</v>
      </c>
      <c r="AA16" s="78">
        <f>'statistische Auswertung_Compl'!AA7</f>
        <v>0.46272058823529416</v>
      </c>
      <c r="AB16" s="78">
        <f>'statistische Auswertung_Compl'!AB7</f>
        <v>6.5800710147249433E-2</v>
      </c>
      <c r="AC16" s="78" t="str">
        <f>'statistische Auswertung_Compl'!AC7</f>
        <v>H0</v>
      </c>
      <c r="AD16" s="78" t="str">
        <f>'statistische Auswertung_Compl'!AD7</f>
        <v>H0</v>
      </c>
      <c r="AE16" s="103" t="str">
        <f>'statistische Auswertung_Compl'!AE7</f>
        <v>H0</v>
      </c>
      <c r="AF16" s="104" t="str">
        <f>'statistische Auswertung_Compl'!AF7</f>
        <v>H0</v>
      </c>
      <c r="AG16" s="78">
        <f>'statistische Auswertung_Compl'!AG7</f>
        <v>31</v>
      </c>
      <c r="AH16" s="78">
        <f>'statistische Auswertung_Compl'!AH7</f>
        <v>42.225806451612904</v>
      </c>
      <c r="AI16" s="78">
        <f>'statistische Auswertung_Compl'!AI7</f>
        <v>57.174417167948668</v>
      </c>
      <c r="AJ16" s="78" t="str">
        <f>'statistische Auswertung_Compl'!AJ7</f>
        <v>H0</v>
      </c>
      <c r="AK16" s="78" t="str">
        <f>'statistische Auswertung_Compl'!AK7</f>
        <v>H0</v>
      </c>
      <c r="AL16" s="103" t="str">
        <f>'statistische Auswertung_Compl'!AL7</f>
        <v>H0</v>
      </c>
      <c r="AM16" s="104" t="str">
        <f>'statistische Auswertung_Compl'!AM7</f>
        <v>H0</v>
      </c>
      <c r="AN16" s="78">
        <f>'statistische Auswertung_Compl'!AN7</f>
        <v>26</v>
      </c>
      <c r="AO16" s="78">
        <f>'statistische Auswertung_Compl'!AO7</f>
        <v>0.78787878787878785</v>
      </c>
      <c r="AP16" s="78">
        <f>'statistische Auswertung_Compl'!AP7</f>
        <v>1</v>
      </c>
      <c r="AQ16" s="78" t="str">
        <f>'statistische Auswertung_Compl'!AQ7</f>
        <v>H0</v>
      </c>
      <c r="AR16" s="78" t="str">
        <f>'statistische Auswertung_Compl'!AR7</f>
        <v>H0</v>
      </c>
      <c r="AS16" s="103">
        <f>'statistische Auswertung_Compl'!AS7</f>
        <v>0</v>
      </c>
      <c r="AT16" s="104">
        <f>'statistische Auswertung_Compl'!AT7</f>
        <v>0</v>
      </c>
      <c r="AU16" s="78">
        <f>'statistische Auswertung_Compl'!AU7</f>
        <v>6</v>
      </c>
      <c r="AV16" s="78">
        <f>'statistische Auswertung_Compl'!AV7</f>
        <v>9.0863909226931234</v>
      </c>
      <c r="AW16" s="78" t="str">
        <f>'statistische Auswertung_Compl'!AW7</f>
        <v>H0</v>
      </c>
      <c r="AX16" s="78" t="str">
        <f>'statistische Auswertung_Compl'!AX7</f>
        <v>H0</v>
      </c>
      <c r="AY16" s="103" t="str">
        <f>'statistische Auswertung_Compl'!AY7</f>
        <v>H0</v>
      </c>
      <c r="AZ16" s="104" t="str">
        <f>'statistische Auswertung_Compl'!AZ7</f>
        <v>H0</v>
      </c>
      <c r="BA16" s="78">
        <f>'statistische Auswertung_Compl'!BA7</f>
        <v>0.24242424242424243</v>
      </c>
      <c r="BB16" s="78">
        <f>'statistische Auswertung_Compl'!BB7</f>
        <v>0</v>
      </c>
      <c r="BC16" s="78" t="str">
        <f>'statistische Auswertung_Compl'!BC7</f>
        <v>H0</v>
      </c>
      <c r="BD16" s="78" t="str">
        <f>'statistische Auswertung_Compl'!BD7</f>
        <v>H0</v>
      </c>
      <c r="BE16" s="103" t="str">
        <f>'statistische Auswertung_Compl'!BE7</f>
        <v>H0</v>
      </c>
      <c r="BF16" s="104" t="str">
        <f>'statistische Auswertung_Compl'!BF7</f>
        <v>H0</v>
      </c>
      <c r="BG16" s="78">
        <f>'statistische Auswertung_Compl'!BG7</f>
        <v>33</v>
      </c>
      <c r="BH16" s="78">
        <f>'statistische Auswertung_Compl'!BH7</f>
        <v>9.0909090909090912E-2</v>
      </c>
      <c r="BI16" s="78">
        <f>'statistische Auswertung_Compl'!BI7</f>
        <v>0</v>
      </c>
      <c r="BJ16" s="78" t="str">
        <f>'statistische Auswertung_Compl'!BJ7</f>
        <v>H0</v>
      </c>
      <c r="BK16" s="78" t="str">
        <f>'statistische Auswertung_Compl'!BK7</f>
        <v>H0</v>
      </c>
      <c r="BL16" s="103" t="str">
        <f>'statistische Auswertung_Compl'!BL7</f>
        <v>H0</v>
      </c>
      <c r="BM16" s="104" t="str">
        <f>'statistische Auswertung_Compl'!BM7</f>
        <v>H0</v>
      </c>
      <c r="BN16" s="78">
        <f>'statistische Auswertung_Compl'!BN7</f>
        <v>0.56860246867492803</v>
      </c>
      <c r="BO16" s="78">
        <f>'statistische Auswertung_Compl'!BO7</f>
        <v>1.1266216363863619</v>
      </c>
      <c r="BP16" s="78" t="str">
        <f>'statistische Auswertung_Compl'!BP7</f>
        <v>H0</v>
      </c>
      <c r="BQ16" s="78" t="str">
        <f>'statistische Auswertung_Compl'!BQ7</f>
        <v>H0</v>
      </c>
      <c r="BR16" s="103" t="str">
        <f>'statistische Auswertung_Compl'!BR7</f>
        <v>H0</v>
      </c>
      <c r="BS16" s="104" t="str">
        <f>'statistische Auswertung_Compl'!BS7</f>
        <v>H0</v>
      </c>
      <c r="BT16" s="78">
        <f>'statistische Auswertung_Compl'!BT7</f>
        <v>2.6365475997673564</v>
      </c>
      <c r="BU16" s="78">
        <f>'statistische Auswertung_Compl'!BU7</f>
        <v>2.2323711356695886</v>
      </c>
      <c r="BV16" s="78" t="str">
        <f>'statistische Auswertung_Compl'!BV7</f>
        <v>H0</v>
      </c>
      <c r="BW16" s="78" t="str">
        <f>'statistische Auswertung_Compl'!BW7</f>
        <v>H0</v>
      </c>
      <c r="BX16" s="103" t="str">
        <f>'statistische Auswertung_Compl'!BX7</f>
        <v>H0</v>
      </c>
      <c r="BY16" s="104" t="str">
        <f>'statistische Auswertung_Compl'!BY7</f>
        <v>H0</v>
      </c>
      <c r="BZ16" s="78">
        <f>'statistische Auswertung_Compl'!BZ7</f>
        <v>13</v>
      </c>
      <c r="CA16" s="78">
        <f>'statistische Auswertung_Compl'!CA7</f>
        <v>2.5714285714285716</v>
      </c>
      <c r="CB16" s="78">
        <f>'statistische Auswertung_Compl'!CB7</f>
        <v>1.9023794624226837</v>
      </c>
      <c r="CC16" s="78">
        <f>'statistische Auswertung_Compl'!CC7</f>
        <v>7.4419079376041308E-2</v>
      </c>
      <c r="CD16" s="78">
        <f>'statistische Auswertung_Compl'!CD7</f>
        <v>7.4419079376041308E-2</v>
      </c>
      <c r="CE16" s="103">
        <f>'statistische Auswertung_Compl'!CE7</f>
        <v>0.52925112998736834</v>
      </c>
      <c r="CF16" s="104">
        <f>'statistische Auswertung_Compl'!CF7</f>
        <v>0.94149774002526332</v>
      </c>
      <c r="CG16" s="78">
        <f>'statistische Auswertung_Compl'!CG7</f>
        <v>7</v>
      </c>
      <c r="CH16" s="78">
        <f>'statistische Auswertung_Compl'!CH7</f>
        <v>2.5</v>
      </c>
      <c r="CI16" s="78">
        <f>'statistische Auswertung_Compl'!CI7</f>
        <v>2.1213203435596424</v>
      </c>
      <c r="CJ16" s="78">
        <f>'statistische Auswertung_Compl'!CJ7</f>
        <v>0</v>
      </c>
      <c r="CK16" s="78">
        <f>'statistische Auswertung_Compl'!CK7</f>
        <v>0</v>
      </c>
      <c r="CL16" s="103" t="str">
        <f>'statistische Auswertung_Compl'!CL7</f>
        <v>H0</v>
      </c>
      <c r="CM16" s="104" t="str">
        <f>'statistische Auswertung_Compl'!CM7</f>
        <v>H0</v>
      </c>
      <c r="CN16" s="78">
        <f>'statistische Auswertung_Compl'!CN7</f>
        <v>0.5073055862789162</v>
      </c>
      <c r="CO16" s="78">
        <f>'statistische Auswertung_Compl'!CO7</f>
        <v>0.26744813302558113</v>
      </c>
      <c r="CP16" s="78" t="str">
        <f>'statistische Auswertung_Compl'!CP7</f>
        <v>H0</v>
      </c>
      <c r="CQ16" s="78" t="str">
        <f>'statistische Auswertung_Compl'!CQ7</f>
        <v>H0</v>
      </c>
      <c r="CR16" s="103" t="str">
        <f>'statistische Auswertung_Compl'!CR7</f>
        <v>H0</v>
      </c>
      <c r="CS16" s="104" t="str">
        <f>'statistische Auswertung_Compl'!CS7</f>
        <v>H0</v>
      </c>
      <c r="CT16" s="78">
        <f>'statistische Auswertung_Compl'!CT7</f>
        <v>0</v>
      </c>
      <c r="CU16" s="78">
        <f>'statistische Auswertung_Compl'!CU7</f>
        <v>0</v>
      </c>
      <c r="CV16" s="78">
        <f>'statistische Auswertung_Compl'!CV7</f>
        <v>0.18181818181818182</v>
      </c>
      <c r="CW16" s="78">
        <f>'statistische Auswertung_Compl'!CW7</f>
        <v>0</v>
      </c>
      <c r="CX16" s="78" t="str">
        <f>'statistische Auswertung_Compl'!CX7</f>
        <v>H0</v>
      </c>
      <c r="CY16" s="78" t="str">
        <f>'statistische Auswertung_Compl'!CY7</f>
        <v>H0</v>
      </c>
      <c r="CZ16" s="103" t="str">
        <f>'statistische Auswertung_Compl'!CZ7</f>
        <v>H0</v>
      </c>
      <c r="DA16" s="104" t="str">
        <f>'statistische Auswertung_Compl'!DA7</f>
        <v>H0</v>
      </c>
      <c r="DB16" s="78">
        <f>'statistische Auswertung_Compl'!DB7</f>
        <v>0</v>
      </c>
      <c r="DC16" s="78">
        <f>'statistische Auswertung_Compl'!DC7</f>
        <v>31</v>
      </c>
      <c r="DD16" s="64">
        <f>'statistische Auswertung_Compl'!DD7</f>
        <v>9.6774193548387094E-2</v>
      </c>
      <c r="DE16" s="113">
        <f>'statistische Auswertung_Compl'!DE7</f>
        <v>0.2</v>
      </c>
      <c r="DF16" s="64">
        <f>'statistische Auswertung_Compl'!DF7</f>
        <v>1.4368424162141993</v>
      </c>
      <c r="DG16" s="64">
        <f>'statistische Auswertung_Compl'!DG7</f>
        <v>1.4368424162141993</v>
      </c>
      <c r="DH16" s="106">
        <f>'statistische Auswertung_Compl'!DH7</f>
        <v>0.92461861248667732</v>
      </c>
      <c r="DI16" s="107">
        <f>'statistische Auswertung_Compl'!DI7</f>
        <v>0.92461861248667732</v>
      </c>
    </row>
    <row r="17" spans="1:113" x14ac:dyDescent="0.25">
      <c r="A17" s="78">
        <f>'statistische Auswertung_Compl'!A11</f>
        <v>8</v>
      </c>
      <c r="B17" s="78">
        <f>'statistische Auswertung_Compl'!B11</f>
        <v>14</v>
      </c>
      <c r="C17" s="78">
        <f>'statistische Auswertung_Compl'!C11</f>
        <v>5</v>
      </c>
      <c r="D17" s="78">
        <f>'statistische Auswertung_Compl'!D11</f>
        <v>53</v>
      </c>
      <c r="E17" s="78">
        <f>'statistische Auswertung_Compl'!E11</f>
        <v>2.12</v>
      </c>
      <c r="F17" s="78">
        <f>'statistische Auswertung_Compl'!F11</f>
        <v>33</v>
      </c>
      <c r="G17" s="78">
        <f>'statistische Auswertung_Compl'!G11</f>
        <v>1</v>
      </c>
      <c r="H17" s="78">
        <f>'statistische Auswertung_Compl'!H11</f>
        <v>3.5178118198675721</v>
      </c>
      <c r="I17" s="78">
        <f>'statistische Auswertung_Compl'!I11</f>
        <v>-0.23376392044655675</v>
      </c>
      <c r="J17" s="78">
        <f>'statistische Auswertung_Compl'!J11</f>
        <v>0.23376392044655675</v>
      </c>
      <c r="K17" s="106">
        <f>'statistische Auswertung_Compl'!K11</f>
        <v>0.40795719865975616</v>
      </c>
      <c r="L17" s="107">
        <f>'statistische Auswertung_Compl'!L11</f>
        <v>0.81591439731951232</v>
      </c>
      <c r="M17" s="78">
        <f>'statistische Auswertung_Compl'!M11</f>
        <v>0.3823232323232324</v>
      </c>
      <c r="N17" s="78">
        <f>'statistische Auswertung_Compl'!N11</f>
        <v>0.12670362631968748</v>
      </c>
      <c r="O17" s="78">
        <f>'statistische Auswertung_Compl'!O11</f>
        <v>1.5423783394286272</v>
      </c>
      <c r="P17" s="78">
        <f>'statistische Auswertung_Compl'!P11</f>
        <v>1.5423783394286272</v>
      </c>
      <c r="Q17" s="106">
        <f>'statistische Auswertung_Compl'!Q11</f>
        <v>0.93604394510143651</v>
      </c>
      <c r="R17" s="107">
        <f>'statistische Auswertung_Compl'!R11</f>
        <v>0.12791210979712689</v>
      </c>
      <c r="S17" s="78">
        <f>'statistische Auswertung_Compl'!S11</f>
        <v>12</v>
      </c>
      <c r="T17" s="78">
        <f>'statistische Auswertung_Compl'!T11</f>
        <v>0.39250000000000007</v>
      </c>
      <c r="U17" s="78">
        <f>'statistische Auswertung_Compl'!U11</f>
        <v>0.12712933841906324</v>
      </c>
      <c r="V17" s="78">
        <f>'statistische Auswertung_Compl'!V11</f>
        <v>5.4323055902355248E-2</v>
      </c>
      <c r="W17" s="78">
        <f>'statistische Auswertung_Compl'!W11</f>
        <v>5.4323055902355248E-2</v>
      </c>
      <c r="X17" s="106">
        <f>'statistische Auswertung_Compl'!X11</f>
        <v>0.52145347335864201</v>
      </c>
      <c r="Y17" s="107">
        <f>'statistische Auswertung_Compl'!Y11</f>
        <v>0.95709305328271588</v>
      </c>
      <c r="Z17" s="78">
        <f>'statistische Auswertung_Compl'!Z11</f>
        <v>21</v>
      </c>
      <c r="AA17" s="78">
        <f>'statistische Auswertung_Compl'!AA11</f>
        <v>0.37650793650793657</v>
      </c>
      <c r="AB17" s="78">
        <f>'statistische Auswertung_Compl'!AB11</f>
        <v>0.12922622794703106</v>
      </c>
      <c r="AC17" s="78">
        <f>'statistische Auswertung_Compl'!AC11</f>
        <v>2.6607061578093987</v>
      </c>
      <c r="AD17" s="78">
        <f>'statistische Auswertung_Compl'!AD11</f>
        <v>2.6607061578093987</v>
      </c>
      <c r="AE17" s="106">
        <f>'statistische Auswertung_Compl'!AE11</f>
        <v>0.99421340917913226</v>
      </c>
      <c r="AF17" s="107">
        <f>'statistische Auswertung_Compl'!AF11</f>
        <v>1.1573181641735581E-2</v>
      </c>
      <c r="AG17" s="78">
        <f>'statistische Auswertung_Compl'!AG11</f>
        <v>30</v>
      </c>
      <c r="AH17" s="78">
        <f>'statistische Auswertung_Compl'!AH11</f>
        <v>22.733333333333334</v>
      </c>
      <c r="AI17" s="78">
        <f>'statistische Auswertung_Compl'!AI11</f>
        <v>44.870644219173833</v>
      </c>
      <c r="AJ17" s="78">
        <f>'statistische Auswertung_Compl'!AJ11</f>
        <v>1.483867784673756</v>
      </c>
      <c r="AK17" s="78">
        <f>'statistische Auswertung_Compl'!AK11</f>
        <v>1.483867784673756</v>
      </c>
      <c r="AL17" s="106">
        <f>'statistische Auswertung_Compl'!AL11</f>
        <v>0.92841654043166122</v>
      </c>
      <c r="AM17" s="107">
        <f>'statistische Auswertung_Compl'!AM11</f>
        <v>0.14316691913667762</v>
      </c>
      <c r="AN17" s="78">
        <f>'statistische Auswertung_Compl'!AN11</f>
        <v>24</v>
      </c>
      <c r="AO17" s="78">
        <f>'statistische Auswertung_Compl'!AO11</f>
        <v>0.72727272727272729</v>
      </c>
      <c r="AP17" s="78">
        <f>'statistische Auswertung_Compl'!AP11</f>
        <v>1</v>
      </c>
      <c r="AQ17" s="78">
        <f>'statistische Auswertung_Compl'!AQ11</f>
        <v>0</v>
      </c>
      <c r="AR17" s="78">
        <f>'statistische Auswertung_Compl'!AR11</f>
        <v>0</v>
      </c>
      <c r="AS17" s="106">
        <f>'statistische Auswertung_Compl'!AS11</f>
        <v>0</v>
      </c>
      <c r="AT17" s="107">
        <f>'statistische Auswertung_Compl'!AT11</f>
        <v>0</v>
      </c>
      <c r="AU17" s="78">
        <f>'statistische Auswertung_Compl'!AU11</f>
        <v>3.2121212121212119</v>
      </c>
      <c r="AV17" s="78">
        <f>'statistische Auswertung_Compl'!AV11</f>
        <v>6.7766030195702394</v>
      </c>
      <c r="AW17" s="78">
        <f>'statistische Auswertung_Compl'!AW11</f>
        <v>1.4128787687180879</v>
      </c>
      <c r="AX17" s="78">
        <f>'statistische Auswertung_Compl'!AX11</f>
        <v>1.4128787687180879</v>
      </c>
      <c r="AY17" s="106">
        <f>'statistische Auswertung_Compl'!AY11</f>
        <v>0.91873185755782172</v>
      </c>
      <c r="AZ17" s="107">
        <f>'statistische Auswertung_Compl'!AZ11</f>
        <v>0.16253628488435659</v>
      </c>
      <c r="BA17" s="78">
        <f>'statistische Auswertung_Compl'!BA11</f>
        <v>0.30303030303030304</v>
      </c>
      <c r="BB17" s="78">
        <f>'statistische Auswertung_Compl'!BB11</f>
        <v>0.27272727272727271</v>
      </c>
      <c r="BC17" s="78">
        <f>'statistische Auswertung_Compl'!BC11</f>
        <v>-0.55277079839256671</v>
      </c>
      <c r="BD17" s="78">
        <f>'statistische Auswertung_Compl'!BD11</f>
        <v>0.55277079839256671</v>
      </c>
      <c r="BE17" s="106">
        <f>'statistische Auswertung_Compl'!BE11</f>
        <v>0.29021018339796023</v>
      </c>
      <c r="BF17" s="107">
        <f>'statistische Auswertung_Compl'!BF11</f>
        <v>0.70978981660203977</v>
      </c>
      <c r="BG17" s="78">
        <f>'statistische Auswertung_Compl'!BG11</f>
        <v>33</v>
      </c>
      <c r="BH17" s="78">
        <f>'statistische Auswertung_Compl'!BH11</f>
        <v>0.15151515151515152</v>
      </c>
      <c r="BI17" s="78">
        <f>'statistische Auswertung_Compl'!BI11</f>
        <v>0.12121212121212122</v>
      </c>
      <c r="BJ17" s="78">
        <f>'statistische Auswertung_Compl'!BJ11</f>
        <v>-0.75429802945611579</v>
      </c>
      <c r="BK17" s="78">
        <f>'statistische Auswertung_Compl'!BK11</f>
        <v>0.75429802945611579</v>
      </c>
      <c r="BL17" s="106">
        <f>'statistische Auswertung_Compl'!BL11</f>
        <v>0.22533514265709007</v>
      </c>
      <c r="BM17" s="107">
        <f>'statistische Auswertung_Compl'!BM11</f>
        <v>0.77466485734290991</v>
      </c>
      <c r="BN17" s="78">
        <f>'statistische Auswertung_Compl'!BN11</f>
        <v>0.76609181845031593</v>
      </c>
      <c r="BO17" s="78">
        <f>'statistische Auswertung_Compl'!BO11</f>
        <v>0.88050662878663399</v>
      </c>
      <c r="BP17" s="78">
        <f>'statistische Auswertung_Compl'!BP11</f>
        <v>-0.79341397410830317</v>
      </c>
      <c r="BQ17" s="78">
        <f>'statistische Auswertung_Compl'!BQ11</f>
        <v>0.79341397410830317</v>
      </c>
      <c r="BR17" s="106">
        <f>'statistische Auswertung_Compl'!BR11</f>
        <v>0.21523422587109287</v>
      </c>
      <c r="BS17" s="107">
        <f>'statistische Auswertung_Compl'!BS11</f>
        <v>0.43046845174218573</v>
      </c>
      <c r="BT17" s="78">
        <f>'statistische Auswertung_Compl'!BT11</f>
        <v>1.4259220031139466</v>
      </c>
      <c r="BU17" s="78">
        <f>'statistische Auswertung_Compl'!BU11</f>
        <v>2.0022162733392146</v>
      </c>
      <c r="BV17" s="78">
        <f>'statistische Auswertung_Compl'!BV11</f>
        <v>2.3191572634815585</v>
      </c>
      <c r="BW17" s="78">
        <f>'statistische Auswertung_Compl'!BW11</f>
        <v>2.3191572634815585</v>
      </c>
      <c r="BX17" s="106">
        <f>'statistische Auswertung_Compl'!BX11</f>
        <v>0.98820472418411975</v>
      </c>
      <c r="BY17" s="107">
        <f>'statistische Auswertung_Compl'!BY11</f>
        <v>2.3590551631760482E-2</v>
      </c>
      <c r="BZ17" s="78">
        <f>'statistische Auswertung_Compl'!BZ11</f>
        <v>10</v>
      </c>
      <c r="CA17" s="78">
        <f>'statistische Auswertung_Compl'!CA11</f>
        <v>1</v>
      </c>
      <c r="CB17" s="78">
        <f>'statistische Auswertung_Compl'!CB11</f>
        <v>0</v>
      </c>
      <c r="CC17" s="78">
        <f>'statistische Auswertung_Compl'!CC11</f>
        <v>-2.4688535993934706</v>
      </c>
      <c r="CD17" s="78">
        <f>'statistische Auswertung_Compl'!CD11</f>
        <v>2.4688535993934706</v>
      </c>
      <c r="CE17" s="106">
        <f>'statistische Auswertung_Compl'!CE11</f>
        <v>1.2601317901502315E-2</v>
      </c>
      <c r="CF17" s="107">
        <f>'statistische Auswertung_Compl'!CF11</f>
        <v>2.5202635803004629E-2</v>
      </c>
      <c r="CG17" s="78">
        <f>'statistische Auswertung_Compl'!CG11</f>
        <v>8</v>
      </c>
      <c r="CH17" s="78">
        <f>'statistische Auswertung_Compl'!CH11</f>
        <v>2.3333333333333335</v>
      </c>
      <c r="CI17" s="78">
        <f>'statistische Auswertung_Compl'!CI11</f>
        <v>1.5275252316519468</v>
      </c>
      <c r="CJ17" s="78">
        <f>'statistische Auswertung_Compl'!CJ11</f>
        <v>0</v>
      </c>
      <c r="CK17" s="78">
        <f>'statistische Auswertung_Compl'!CK11</f>
        <v>0</v>
      </c>
      <c r="CL17" s="106">
        <f>'statistische Auswertung_Compl'!CL11</f>
        <v>0.5</v>
      </c>
      <c r="CM17" s="107">
        <f>'statistische Auswertung_Compl'!CM11</f>
        <v>1</v>
      </c>
      <c r="CN17" s="78">
        <f>'statistische Auswertung_Compl'!CN11</f>
        <v>0.49085642834548066</v>
      </c>
      <c r="CO17" s="78">
        <f>'statistische Auswertung_Compl'!CO11</f>
        <v>0.32956603733999512</v>
      </c>
      <c r="CP17" s="78">
        <f>'statistische Auswertung_Compl'!CP11</f>
        <v>0.22263468046132392</v>
      </c>
      <c r="CQ17" s="78">
        <f>'statistische Auswertung_Compl'!CQ11</f>
        <v>0.22263468046132392</v>
      </c>
      <c r="CR17" s="106">
        <f>'statistische Auswertung_Compl'!CR11</f>
        <v>0.58773558102133527</v>
      </c>
      <c r="CS17" s="107">
        <f>'statistische Auswertung_Compl'!CS11</f>
        <v>0.82452883795732945</v>
      </c>
      <c r="CT17" s="78">
        <f>'statistische Auswertung_Compl'!CT11</f>
        <v>0</v>
      </c>
      <c r="CU17" s="78">
        <f>'statistische Auswertung_Compl'!CU11</f>
        <v>0</v>
      </c>
      <c r="CV17" s="78">
        <f>'statistische Auswertung_Compl'!CV11</f>
        <v>9.0909090909090912E-2</v>
      </c>
      <c r="CW17" s="78">
        <f>'statistische Auswertung_Compl'!CW11</f>
        <v>0.13636363636363635</v>
      </c>
      <c r="CX17" s="78">
        <f>'statistische Auswertung_Compl'!CX11</f>
        <v>1.0760551736979407</v>
      </c>
      <c r="CY17" s="78">
        <f>'statistische Auswertung_Compl'!CY11</f>
        <v>1.0760551736979407</v>
      </c>
      <c r="CZ17" s="106">
        <f>'statistische Auswertung_Compl'!CZ11</f>
        <v>0.859048709135807</v>
      </c>
      <c r="DA17" s="107">
        <f>'statistische Auswertung_Compl'!DA11</f>
        <v>0.859048709135807</v>
      </c>
      <c r="DB17" s="78">
        <f>'statistische Auswertung_Compl'!DB11</f>
        <v>0</v>
      </c>
      <c r="DC17" s="78">
        <f>'statistische Auswertung_Compl'!DC11</f>
        <v>30</v>
      </c>
      <c r="DD17" s="64">
        <f>'statistische Auswertung_Compl'!DD11</f>
        <v>0.16666666666666666</v>
      </c>
      <c r="DE17" s="113">
        <f>'statistische Auswertung_Compl'!DE11</f>
        <v>0.2</v>
      </c>
      <c r="DF17" s="64">
        <f>'statistische Auswertung_Compl'!DF11</f>
        <v>0.45643546458763862</v>
      </c>
      <c r="DG17" s="64">
        <f>'statistische Auswertung_Compl'!DG11</f>
        <v>0.45643546458763862</v>
      </c>
      <c r="DH17" s="106">
        <f>'statistische Auswertung_Compl'!DH11</f>
        <v>0.675961565930427</v>
      </c>
      <c r="DI17" s="107">
        <f>'statistische Auswertung_Compl'!DI11</f>
        <v>0.675961565930427</v>
      </c>
    </row>
    <row r="18" spans="1:113" x14ac:dyDescent="0.25">
      <c r="A18" s="78">
        <f>'statistische Auswertung_Compl'!A15</f>
        <v>12</v>
      </c>
      <c r="B18" s="78">
        <f>'statistische Auswertung_Compl'!B15</f>
        <v>15</v>
      </c>
      <c r="C18" s="78">
        <f>'statistische Auswertung_Compl'!C15</f>
        <v>5</v>
      </c>
      <c r="D18" s="78">
        <f>'statistische Auswertung_Compl'!D15</f>
        <v>31</v>
      </c>
      <c r="E18" s="78">
        <f>'statistische Auswertung_Compl'!E15</f>
        <v>1.24</v>
      </c>
      <c r="F18" s="78">
        <f>'statistische Auswertung_Compl'!F15</f>
        <v>33</v>
      </c>
      <c r="G18" s="78">
        <f>'statistische Auswertung_Compl'!G15</f>
        <v>0.78787878787878785</v>
      </c>
      <c r="H18" s="78">
        <f>'statistische Auswertung_Compl'!H15</f>
        <v>3.1598810871373759</v>
      </c>
      <c r="I18" s="78">
        <f>'statistische Auswertung_Compl'!I15</f>
        <v>0</v>
      </c>
      <c r="J18" s="78">
        <f>'statistische Auswertung_Compl'!J15</f>
        <v>0</v>
      </c>
      <c r="K18" s="106">
        <f>'statistische Auswertung_Compl'!K15</f>
        <v>0.5</v>
      </c>
      <c r="L18" s="107">
        <f>'statistische Auswertung_Compl'!L15</f>
        <v>1</v>
      </c>
      <c r="M18" s="78">
        <f>'statistische Auswertung_Compl'!M15</f>
        <v>0.47004329004328987</v>
      </c>
      <c r="N18" s="78">
        <f>'statistische Auswertung_Compl'!N15</f>
        <v>0.18668596397294143</v>
      </c>
      <c r="O18" s="78">
        <f>'statistische Auswertung_Compl'!O15</f>
        <v>-1.0209235900555613</v>
      </c>
      <c r="P18" s="78">
        <f>'statistische Auswertung_Compl'!P15</f>
        <v>1.0209235900555613</v>
      </c>
      <c r="Q18" s="106">
        <f>'statistische Auswertung_Compl'!Q15</f>
        <v>0.15556718879315587</v>
      </c>
      <c r="R18" s="107">
        <f>'statistische Auswertung_Compl'!R15</f>
        <v>0.31113437758631174</v>
      </c>
      <c r="S18" s="78">
        <f>'statistische Auswertung_Compl'!S15</f>
        <v>12</v>
      </c>
      <c r="T18" s="78">
        <f>'statistische Auswertung_Compl'!T15</f>
        <v>0.35055555555555551</v>
      </c>
      <c r="U18" s="78">
        <f>'statistische Auswertung_Compl'!U15</f>
        <v>0.26321872938372981</v>
      </c>
      <c r="V18" s="78">
        <f>'statistische Auswertung_Compl'!V15</f>
        <v>0.52163091764713143</v>
      </c>
      <c r="W18" s="78">
        <f>'statistische Auswertung_Compl'!W15</f>
        <v>0.52163091764713143</v>
      </c>
      <c r="X18" s="106">
        <f>'statistische Auswertung_Compl'!X15</f>
        <v>0.69682857250302588</v>
      </c>
      <c r="Y18" s="107">
        <f>'statistische Auswertung_Compl'!Y15</f>
        <v>0.60634285499394824</v>
      </c>
      <c r="Z18" s="78">
        <f>'statistische Auswertung_Compl'!Z15</f>
        <v>21</v>
      </c>
      <c r="AA18" s="78">
        <f>'statistische Auswertung_Compl'!AA15</f>
        <v>0.53832199546485249</v>
      </c>
      <c r="AB18" s="78">
        <f>'statistische Auswertung_Compl'!AB15</f>
        <v>6.4768140289379952E-2</v>
      </c>
      <c r="AC18" s="78">
        <f>'statistische Auswertung_Compl'!AC15</f>
        <v>-3.5464008361205055</v>
      </c>
      <c r="AD18" s="78">
        <f>'statistische Auswertung_Compl'!AD15</f>
        <v>3.5464008361205055</v>
      </c>
      <c r="AE18" s="106">
        <f>'statistische Auswertung_Compl'!AE15</f>
        <v>5.5283952599130212E-4</v>
      </c>
      <c r="AF18" s="107">
        <f>'statistische Auswertung_Compl'!AF15</f>
        <v>1.1056790519826042E-3</v>
      </c>
      <c r="AG18" s="78">
        <f>'statistische Auswertung_Compl'!AG15</f>
        <v>29</v>
      </c>
      <c r="AH18" s="78">
        <f>'statistische Auswertung_Compl'!AH15</f>
        <v>16.172413793103448</v>
      </c>
      <c r="AI18" s="78">
        <f>'statistische Auswertung_Compl'!AI15</f>
        <v>24.730069847855322</v>
      </c>
      <c r="AJ18" s="78">
        <f>'statistische Auswertung_Compl'!AJ15</f>
        <v>2.316084258239878</v>
      </c>
      <c r="AK18" s="78">
        <f>'statistische Auswertung_Compl'!AK15</f>
        <v>2.316084258239878</v>
      </c>
      <c r="AL18" s="106">
        <f>'statistische Auswertung_Compl'!AL15</f>
        <v>0.9879455523550662</v>
      </c>
      <c r="AM18" s="107">
        <f>'statistische Auswertung_Compl'!AM15</f>
        <v>2.410889528986751E-2</v>
      </c>
      <c r="AN18" s="78">
        <f>'statistische Auswertung_Compl'!AN15</f>
        <v>24</v>
      </c>
      <c r="AO18" s="78">
        <f>'statistische Auswertung_Compl'!AO15</f>
        <v>0.72727272727272729</v>
      </c>
      <c r="AP18" s="78">
        <f>'statistische Auswertung_Compl'!AP15</f>
        <v>1</v>
      </c>
      <c r="AQ18" s="78">
        <f>'statistische Auswertung_Compl'!AQ15</f>
        <v>0</v>
      </c>
      <c r="AR18" s="78">
        <f>'statistische Auswertung_Compl'!AR15</f>
        <v>0</v>
      </c>
      <c r="AS18" s="106">
        <f>'statistische Auswertung_Compl'!AS15</f>
        <v>0</v>
      </c>
      <c r="AT18" s="107">
        <f>'statistische Auswertung_Compl'!AT15</f>
        <v>0</v>
      </c>
      <c r="AU18" s="78">
        <f>'statistische Auswertung_Compl'!AU15</f>
        <v>2.7575757575757578</v>
      </c>
      <c r="AV18" s="78">
        <f>'statistische Auswertung_Compl'!AV15</f>
        <v>5.1842930028494667</v>
      </c>
      <c r="AW18" s="78">
        <f>'statistische Auswertung_Compl'!AW15</f>
        <v>1.7804917598308112</v>
      </c>
      <c r="AX18" s="78">
        <f>'statistische Auswertung_Compl'!AX15</f>
        <v>1.7804917598308112</v>
      </c>
      <c r="AY18" s="106">
        <f>'statistische Auswertung_Compl'!AY15</f>
        <v>0.96012909206018326</v>
      </c>
      <c r="AZ18" s="107">
        <f>'statistische Auswertung_Compl'!AZ15</f>
        <v>7.9741815879633554E-2</v>
      </c>
      <c r="BA18" s="78">
        <f>'statistische Auswertung_Compl'!BA15</f>
        <v>0.30303030303030304</v>
      </c>
      <c r="BB18" s="78">
        <f>'statistische Auswertung_Compl'!BB15</f>
        <v>0.27272727272727271</v>
      </c>
      <c r="BC18" s="78">
        <f>'statistische Auswertung_Compl'!BC15</f>
        <v>-0.55277079839256671</v>
      </c>
      <c r="BD18" s="78">
        <f>'statistische Auswertung_Compl'!BD15</f>
        <v>0.55277079839256671</v>
      </c>
      <c r="BE18" s="106">
        <f>'statistische Auswertung_Compl'!BE15</f>
        <v>0.29021018339796023</v>
      </c>
      <c r="BF18" s="107">
        <f>'statistische Auswertung_Compl'!BF15</f>
        <v>0.70978981660203977</v>
      </c>
      <c r="BG18" s="78">
        <f>'statistische Auswertung_Compl'!BG15</f>
        <v>33</v>
      </c>
      <c r="BH18" s="78">
        <f>'statistische Auswertung_Compl'!BH15</f>
        <v>0</v>
      </c>
      <c r="BI18" s="78">
        <f>'statistische Auswertung_Compl'!BI15</f>
        <v>4.5454545454545456E-2</v>
      </c>
      <c r="BJ18" s="78">
        <f>'statistische Auswertung_Compl'!BJ15</f>
        <v>1.7728105208558367</v>
      </c>
      <c r="BK18" s="78">
        <f>'statistische Auswertung_Compl'!BK15</f>
        <v>1.7728105208558367</v>
      </c>
      <c r="BL18" s="106">
        <f>'statistische Auswertung_Compl'!BL15</f>
        <v>0.96186994525835323</v>
      </c>
      <c r="BM18" s="107">
        <f>'statistische Auswertung_Compl'!BM15</f>
        <v>0.96186994525835323</v>
      </c>
      <c r="BN18" s="78">
        <f>'statistische Auswertung_Compl'!BN15</f>
        <v>0.57295412715944904</v>
      </c>
      <c r="BO18" s="78">
        <f>'statistische Auswertung_Compl'!BO15</f>
        <v>0.79030644449081999</v>
      </c>
      <c r="BP18" s="78">
        <f>'statistische Auswertung_Compl'!BP15</f>
        <v>-1.8165099107244065E-2</v>
      </c>
      <c r="BQ18" s="78">
        <f>'statistische Auswertung_Compl'!BQ15</f>
        <v>1.8165099107244065E-2</v>
      </c>
      <c r="BR18" s="106">
        <f>'statistische Auswertung_Compl'!BR15</f>
        <v>0.49278182865726272</v>
      </c>
      <c r="BS18" s="107">
        <f>'statistische Auswertung_Compl'!BS15</f>
        <v>0.98556365731452544</v>
      </c>
      <c r="BT18" s="78">
        <f>'statistische Auswertung_Compl'!BT15</f>
        <v>1.5120826905673255</v>
      </c>
      <c r="BU18" s="78">
        <f>'statistische Auswertung_Compl'!BU15</f>
        <v>2.1446174080512166</v>
      </c>
      <c r="BV18" s="78">
        <f>'statistische Auswertung_Compl'!BV15</f>
        <v>2.086676852812936</v>
      </c>
      <c r="BW18" s="78">
        <f>'statistische Auswertung_Compl'!BW15</f>
        <v>2.086676852812936</v>
      </c>
      <c r="BX18" s="106">
        <f>'statistische Auswertung_Compl'!BX15</f>
        <v>0.97954687279468855</v>
      </c>
      <c r="BY18" s="107">
        <f>'statistische Auswertung_Compl'!BY15</f>
        <v>4.090625441062299E-2</v>
      </c>
      <c r="BZ18" s="78">
        <f>'statistische Auswertung_Compl'!BZ15</f>
        <v>9</v>
      </c>
      <c r="CA18" s="78">
        <f>'statistische Auswertung_Compl'!CA15</f>
        <v>1</v>
      </c>
      <c r="CB18" s="78">
        <f>'statistische Auswertung_Compl'!CB15</f>
        <v>0</v>
      </c>
      <c r="CC18" s="78">
        <f>'statistische Auswertung_Compl'!CC15</f>
        <v>-2.2360679774997894</v>
      </c>
      <c r="CD18" s="78">
        <f>'statistische Auswertung_Compl'!CD15</f>
        <v>2.2360679774997894</v>
      </c>
      <c r="CE18" s="106">
        <f>'statistische Auswertung_Compl'!CE15</f>
        <v>1.9522702430378614E-2</v>
      </c>
      <c r="CF18" s="107">
        <f>'statistische Auswertung_Compl'!CF15</f>
        <v>3.9045404860757228E-2</v>
      </c>
      <c r="CG18" s="78">
        <f>'statistische Auswertung_Compl'!CG15</f>
        <v>10</v>
      </c>
      <c r="CH18" s="78">
        <f>'statistische Auswertung_Compl'!CH15</f>
        <v>2</v>
      </c>
      <c r="CI18" s="78">
        <f>'statistische Auswertung_Compl'!CI15</f>
        <v>1.4142135623730951</v>
      </c>
      <c r="CJ18" s="78">
        <f>'statistische Auswertung_Compl'!CJ15</f>
        <v>0</v>
      </c>
      <c r="CK18" s="78">
        <f>'statistische Auswertung_Compl'!CK15</f>
        <v>0</v>
      </c>
      <c r="CL18" s="106">
        <f>'statistische Auswertung_Compl'!CL15</f>
        <v>0.5</v>
      </c>
      <c r="CM18" s="107">
        <f>'statistische Auswertung_Compl'!CM15</f>
        <v>1</v>
      </c>
      <c r="CN18" s="78">
        <f>'statistische Auswertung_Compl'!CN15</f>
        <v>0.47898716114962092</v>
      </c>
      <c r="CO18" s="78">
        <f>'statistische Auswertung_Compl'!CO15</f>
        <v>0.2842781204425856</v>
      </c>
      <c r="CP18" s="78">
        <f>'statistische Auswertung_Compl'!CP15</f>
        <v>0.41678823536036891</v>
      </c>
      <c r="CQ18" s="78">
        <f>'statistische Auswertung_Compl'!CQ15</f>
        <v>0.41678823536036891</v>
      </c>
      <c r="CR18" s="106">
        <f>'statistische Auswertung_Compl'!CR15</f>
        <v>0.66088602663997897</v>
      </c>
      <c r="CS18" s="107">
        <f>'statistische Auswertung_Compl'!CS15</f>
        <v>0.67822794672004194</v>
      </c>
      <c r="CT18" s="78">
        <f>'statistische Auswertung_Compl'!CT15</f>
        <v>0</v>
      </c>
      <c r="CU18" s="78">
        <f>'statistische Auswertung_Compl'!CU15</f>
        <v>0</v>
      </c>
      <c r="CV18" s="78">
        <f>'statistische Auswertung_Compl'!CV15</f>
        <v>6.0606060606060608E-2</v>
      </c>
      <c r="CW18" s="78">
        <f>'statistische Auswertung_Compl'!CW15</f>
        <v>0.12121212121212122</v>
      </c>
      <c r="CX18" s="78">
        <f>'statistische Auswertung_Compl'!CX15</f>
        <v>1.5085960589122316</v>
      </c>
      <c r="CY18" s="78">
        <f>'statistische Auswertung_Compl'!CY15</f>
        <v>1.5085960589122316</v>
      </c>
      <c r="CZ18" s="106">
        <f>'statistische Auswertung_Compl'!CZ15</f>
        <v>0.93429897902767667</v>
      </c>
      <c r="DA18" s="107">
        <f>'statistische Auswertung_Compl'!DA15</f>
        <v>0.93429897902767667</v>
      </c>
      <c r="DB18" s="78">
        <f>'statistische Auswertung_Compl'!DB15</f>
        <v>0</v>
      </c>
      <c r="DC18" s="78">
        <f>'statistische Auswertung_Compl'!DC15</f>
        <v>29</v>
      </c>
      <c r="DD18" s="64">
        <f>'statistische Auswertung_Compl'!DD15</f>
        <v>0</v>
      </c>
      <c r="DE18" s="113">
        <f>'statistische Auswertung_Compl'!DE15</f>
        <v>0.2</v>
      </c>
      <c r="DF18" s="64">
        <f>'statistische Auswertung_Compl'!DF15</f>
        <v>2.6925824035672519</v>
      </c>
      <c r="DG18" s="64">
        <f>'statistische Auswertung_Compl'!DG15</f>
        <v>2.6925824035672519</v>
      </c>
      <c r="DH18" s="106">
        <f>'statistische Auswertung_Compl'!DH15</f>
        <v>0.9964549493880922</v>
      </c>
      <c r="DI18" s="107">
        <f>'statistische Auswertung_Compl'!DI15</f>
        <v>0.9964549493880922</v>
      </c>
    </row>
    <row r="19" spans="1:113" ht="15.75" thickBot="1" x14ac:dyDescent="0.3">
      <c r="A19" s="78">
        <f>'statistische Auswertung_Compl'!A19</f>
        <v>16</v>
      </c>
      <c r="B19" s="78">
        <f>'statistische Auswertung_Compl'!B19</f>
        <v>16</v>
      </c>
      <c r="C19" s="78">
        <f>'statistische Auswertung_Compl'!C19</f>
        <v>5</v>
      </c>
      <c r="D19" s="78">
        <f>'statistische Auswertung_Compl'!D19</f>
        <v>15</v>
      </c>
      <c r="E19" s="78">
        <f>'statistische Auswertung_Compl'!E19</f>
        <v>0.6</v>
      </c>
      <c r="F19" s="78">
        <f>'statistische Auswertung_Compl'!F19</f>
        <v>34</v>
      </c>
      <c r="G19" s="78">
        <f>'statistische Auswertung_Compl'!G19</f>
        <v>0.44117647058823528</v>
      </c>
      <c r="H19" s="78">
        <f>'statistische Auswertung_Compl'!H19</f>
        <v>1.7954686477029154</v>
      </c>
      <c r="I19" s="78">
        <f>'statistische Auswertung_Compl'!I19</f>
        <v>0.47040193150057658</v>
      </c>
      <c r="J19" s="78">
        <f>'statistische Auswertung_Compl'!J19</f>
        <v>0.47040193150057658</v>
      </c>
      <c r="K19" s="108">
        <f>'statistische Auswertung_Compl'!K19</f>
        <v>0.68017874162266712</v>
      </c>
      <c r="L19" s="109">
        <f>'statistische Auswertung_Compl'!L19</f>
        <v>0.63964251675466577</v>
      </c>
      <c r="M19" s="78">
        <f>'statistische Auswertung_Compl'!M19</f>
        <v>0.35233031674208154</v>
      </c>
      <c r="N19" s="78">
        <f>'statistische Auswertung_Compl'!N19</f>
        <v>0.20549013687441761</v>
      </c>
      <c r="O19" s="78">
        <f>'statistische Auswertung_Compl'!O19</f>
        <v>1.8779639363875726</v>
      </c>
      <c r="P19" s="78">
        <f>'statistische Auswertung_Compl'!P19</f>
        <v>1.8779639363875726</v>
      </c>
      <c r="Q19" s="108">
        <f>'statistische Auswertung_Compl'!Q19</f>
        <v>0.96756337421394134</v>
      </c>
      <c r="R19" s="109">
        <f>'statistische Auswertung_Compl'!R19</f>
        <v>6.4873251572117291E-2</v>
      </c>
      <c r="S19" s="78">
        <f>'statistische Auswertung_Compl'!S19</f>
        <v>7</v>
      </c>
      <c r="T19" s="78">
        <f>'statistische Auswertung_Compl'!T19</f>
        <v>0.36241758241758243</v>
      </c>
      <c r="U19" s="78">
        <f>'statistische Auswertung_Compl'!U19</f>
        <v>0.2690913296679241</v>
      </c>
      <c r="V19" s="78">
        <f>'statistische Auswertung_Compl'!V19</f>
        <v>0.30191463215596964</v>
      </c>
      <c r="W19" s="78">
        <f>'statistische Auswertung_Compl'!W19</f>
        <v>0.30191463215596964</v>
      </c>
      <c r="X19" s="108">
        <f>'statistische Auswertung_Compl'!X19</f>
        <v>0.61715657752554332</v>
      </c>
      <c r="Y19" s="109">
        <f>'statistische Auswertung_Compl'!Y19</f>
        <v>0.76568684494891337</v>
      </c>
      <c r="Z19" s="78">
        <f>'statistische Auswertung_Compl'!Z19</f>
        <v>27</v>
      </c>
      <c r="AA19" s="78">
        <f>'statistische Auswertung_Compl'!AA19</f>
        <v>0.34971509971509973</v>
      </c>
      <c r="AB19" s="78">
        <f>'statistische Auswertung_Compl'!AB19</f>
        <v>0.19196420782160556</v>
      </c>
      <c r="AC19" s="78">
        <f>'statistische Auswertung_Compl'!AC19</f>
        <v>2.8080647085651957</v>
      </c>
      <c r="AD19" s="78">
        <f>'statistische Auswertung_Compl'!AD19</f>
        <v>2.8080647085651957</v>
      </c>
      <c r="AE19" s="108">
        <f>'statistische Auswertung_Compl'!AE19</f>
        <v>0.99623513870470615</v>
      </c>
      <c r="AF19" s="109">
        <f>'statistische Auswertung_Compl'!AF19</f>
        <v>7.5297225905877965E-3</v>
      </c>
      <c r="AG19" s="78">
        <f>'statistische Auswertung_Compl'!AG19</f>
        <v>28</v>
      </c>
      <c r="AH19" s="78">
        <f>'statistische Auswertung_Compl'!AH19</f>
        <v>8.6428571428571423</v>
      </c>
      <c r="AI19" s="78">
        <f>'statistische Auswertung_Compl'!AI19</f>
        <v>13.730782626434356</v>
      </c>
      <c r="AJ19" s="78">
        <f>'statistische Auswertung_Compl'!AJ19</f>
        <v>3.1707123183728143</v>
      </c>
      <c r="AK19" s="78">
        <f>'statistische Auswertung_Compl'!AK19</f>
        <v>3.1707123183728143</v>
      </c>
      <c r="AL19" s="108">
        <f>'statistische Auswertung_Compl'!AL19</f>
        <v>0.9987761096915907</v>
      </c>
      <c r="AM19" s="109">
        <f>'statistische Auswertung_Compl'!AM19</f>
        <v>2.4477806168185967E-3</v>
      </c>
      <c r="AN19" s="78">
        <f>'statistische Auswertung_Compl'!AN19</f>
        <v>33</v>
      </c>
      <c r="AO19" s="78">
        <f>'statistische Auswertung_Compl'!AO19</f>
        <v>0.97058823529411764</v>
      </c>
      <c r="AP19" s="78">
        <f>'statistische Auswertung_Compl'!AP19</f>
        <v>1</v>
      </c>
      <c r="AQ19" s="78">
        <f>'statistische Auswertung_Compl'!AQ19</f>
        <v>0</v>
      </c>
      <c r="AR19" s="78">
        <f>'statistische Auswertung_Compl'!AR19</f>
        <v>0</v>
      </c>
      <c r="AS19" s="108">
        <f>'statistische Auswertung_Compl'!AS19</f>
        <v>0</v>
      </c>
      <c r="AT19" s="109">
        <f>'statistische Auswertung_Compl'!AT19</f>
        <v>0</v>
      </c>
      <c r="AU19" s="78">
        <f>'statistische Auswertung_Compl'!AU19</f>
        <v>1.3235294117647058</v>
      </c>
      <c r="AV19" s="78">
        <f>'statistische Auswertung_Compl'!AV19</f>
        <v>2.3832825368856052</v>
      </c>
      <c r="AW19" s="78">
        <f>'statistische Auswertung_Compl'!AW19</f>
        <v>2.8625143880070478</v>
      </c>
      <c r="AX19" s="78">
        <f>'statistische Auswertung_Compl'!AX19</f>
        <v>2.8625143880070478</v>
      </c>
      <c r="AY19" s="108">
        <f>'statistische Auswertung_Compl'!AY19</f>
        <v>0.9971749551102761</v>
      </c>
      <c r="AZ19" s="109">
        <f>'statistische Auswertung_Compl'!AZ19</f>
        <v>5.6500897794477603E-3</v>
      </c>
      <c r="BA19" s="78">
        <f>'statistische Auswertung_Compl'!BA19</f>
        <v>0.91176470588235292</v>
      </c>
      <c r="BB19" s="78">
        <f>'statistische Auswertung_Compl'!BB19</f>
        <v>0.58208955223880599</v>
      </c>
      <c r="BC19" s="78">
        <f>'statistische Auswertung_Compl'!BC19</f>
        <v>-5.5535359903554919</v>
      </c>
      <c r="BD19" s="78">
        <f>'statistische Auswertung_Compl'!BD19</f>
        <v>5.5535359903554919</v>
      </c>
      <c r="BE19" s="108">
        <f>'statistische Auswertung_Compl'!BE19</f>
        <v>1.3997399656710817E-8</v>
      </c>
      <c r="BF19" s="109">
        <f>'statistische Auswertung_Compl'!BF19</f>
        <v>0.99999998600260032</v>
      </c>
      <c r="BG19" s="78">
        <f>'statistische Auswertung_Compl'!BG19</f>
        <v>34</v>
      </c>
      <c r="BH19" s="78">
        <f>'statistische Auswertung_Compl'!BH19</f>
        <v>8.8235294117647065E-2</v>
      </c>
      <c r="BI19" s="78">
        <f>'statistische Auswertung_Compl'!BI19</f>
        <v>8.9552238805970144E-2</v>
      </c>
      <c r="BJ19" s="78">
        <f>'statistische Auswertung_Compl'!BJ19</f>
        <v>3.8319663341159667E-2</v>
      </c>
      <c r="BK19" s="78">
        <f>'statistische Auswertung_Compl'!BK19</f>
        <v>3.8319663341159667E-2</v>
      </c>
      <c r="BL19" s="108">
        <f>'statistische Auswertung_Compl'!BL19</f>
        <v>0.51528359338994156</v>
      </c>
      <c r="BM19" s="109">
        <f>'statistische Auswertung_Compl'!BM19</f>
        <v>0.51528359338994156</v>
      </c>
      <c r="BN19" s="78">
        <f>'statistische Auswertung_Compl'!BN19</f>
        <v>0.87801190812897822</v>
      </c>
      <c r="BO19" s="78">
        <f>'statistische Auswertung_Compl'!BO19</f>
        <v>1.116484509920155</v>
      </c>
      <c r="BP19" s="78">
        <f>'statistische Auswertung_Compl'!BP19</f>
        <v>-1.1288572600082207</v>
      </c>
      <c r="BQ19" s="78">
        <f>'statistische Auswertung_Compl'!BQ19</f>
        <v>1.1288572600082207</v>
      </c>
      <c r="BR19" s="108">
        <f>'statistische Auswertung_Compl'!BR19</f>
        <v>0.13155359242698508</v>
      </c>
      <c r="BS19" s="109">
        <f>'statistische Auswertung_Compl'!BS19</f>
        <v>0.26310718485397017</v>
      </c>
      <c r="BT19" s="78">
        <f>'statistische Auswertung_Compl'!BT19</f>
        <v>1.6045654796972399</v>
      </c>
      <c r="BU19" s="78">
        <f>'statistische Auswertung_Compl'!BU19</f>
        <v>2.4246055575685443</v>
      </c>
      <c r="BV19" s="78">
        <f>'statistische Auswertung_Compl'!BV19</f>
        <v>1.813237612098878</v>
      </c>
      <c r="BW19" s="78">
        <f>'statistische Auswertung_Compl'!BW19</f>
        <v>1.813237612098878</v>
      </c>
      <c r="BX19" s="108">
        <f>'statistische Auswertung_Compl'!BX19</f>
        <v>0.96279383159069976</v>
      </c>
      <c r="BY19" s="109">
        <f>'statistische Auswertung_Compl'!BY19</f>
        <v>7.4412336818600558E-2</v>
      </c>
      <c r="BZ19" s="78">
        <f>'statistische Auswertung_Compl'!BZ19</f>
        <v>11</v>
      </c>
      <c r="CA19" s="78">
        <f>'statistische Auswertung_Compl'!CA19</f>
        <v>1.6666666666666667</v>
      </c>
      <c r="CB19" s="78">
        <f>'statistische Auswertung_Compl'!CB19</f>
        <v>1.1547005383792515</v>
      </c>
      <c r="CC19" s="78">
        <f>'statistische Auswertung_Compl'!CC19</f>
        <v>1.9148542155126766</v>
      </c>
      <c r="CD19" s="78">
        <f>'statistische Auswertung_Compl'!CD19</f>
        <v>1.9148542155126766</v>
      </c>
      <c r="CE19" s="108">
        <f>'statistische Auswertung_Compl'!CE19</f>
        <v>0.96321784781162412</v>
      </c>
      <c r="CF19" s="109">
        <f>'statistische Auswertung_Compl'!CF19</f>
        <v>7.356430437675171E-2</v>
      </c>
      <c r="CG19" s="78">
        <f>'statistische Auswertung_Compl'!CG19</f>
        <v>7</v>
      </c>
      <c r="CH19" s="78">
        <f>'statistische Auswertung_Compl'!CH19</f>
        <v>1</v>
      </c>
      <c r="CI19" s="78">
        <f>'statistische Auswertung_Compl'!CI19</f>
        <v>0</v>
      </c>
      <c r="CJ19" s="78">
        <f>'statistische Auswertung_Compl'!CJ19</f>
        <v>0</v>
      </c>
      <c r="CK19" s="78">
        <f>'statistische Auswertung_Compl'!CK19</f>
        <v>0</v>
      </c>
      <c r="CL19" s="108">
        <f>'statistische Auswertung_Compl'!CL19</f>
        <v>0.5</v>
      </c>
      <c r="CM19" s="109">
        <f>'statistische Auswertung_Compl'!CM19</f>
        <v>1</v>
      </c>
      <c r="CN19" s="78">
        <f>'statistische Auswertung_Compl'!CN19</f>
        <v>0.44267863896114806</v>
      </c>
      <c r="CO19" s="78">
        <f>'statistische Auswertung_Compl'!CO19</f>
        <v>0.32659797062188367</v>
      </c>
      <c r="CP19" s="78">
        <f>'statistische Auswertung_Compl'!CP19</f>
        <v>0.88731997053100076</v>
      </c>
      <c r="CQ19" s="78">
        <f>'statistische Auswertung_Compl'!CQ19</f>
        <v>0.88731997053100076</v>
      </c>
      <c r="CR19" s="108">
        <f>'statistische Auswertung_Compl'!CR19</f>
        <v>0.81091091775243795</v>
      </c>
      <c r="CS19" s="109">
        <f>'statistische Auswertung_Compl'!CS19</f>
        <v>0.37817816449512409</v>
      </c>
      <c r="CT19" s="78">
        <f>'statistische Auswertung_Compl'!CT19</f>
        <v>0</v>
      </c>
      <c r="CU19" s="78">
        <f>'statistische Auswertung_Compl'!CU19</f>
        <v>0</v>
      </c>
      <c r="CV19" s="78">
        <f>'statistische Auswertung_Compl'!CV19</f>
        <v>0</v>
      </c>
      <c r="CW19" s="78">
        <f>'statistische Auswertung_Compl'!CW19</f>
        <v>8.9552238805970144E-2</v>
      </c>
      <c r="CX19" s="78">
        <f>'statistische Auswertung_Compl'!CX19</f>
        <v>2.6057371071988604</v>
      </c>
      <c r="CY19" s="78">
        <f>'statistische Auswertung_Compl'!CY19</f>
        <v>2.6057371071988604</v>
      </c>
      <c r="CZ19" s="108">
        <f>'statistische Auswertung_Compl'!CZ19</f>
        <v>0.99541616018533763</v>
      </c>
      <c r="DA19" s="109">
        <f>'statistische Auswertung_Compl'!DA19</f>
        <v>0.99541616018533763</v>
      </c>
      <c r="DB19" s="78">
        <f>'statistische Auswertung_Compl'!DB19</f>
        <v>0</v>
      </c>
      <c r="DC19" s="88">
        <f>'statistische Auswertung_Compl'!DC19</f>
        <v>28</v>
      </c>
      <c r="DD19" s="89">
        <f>'statistische Auswertung_Compl'!DD19</f>
        <v>0.10714285714285714</v>
      </c>
      <c r="DE19" s="114">
        <f>'statistische Auswertung_Compl'!DE19</f>
        <v>0.2</v>
      </c>
      <c r="DF19" s="89">
        <f>'statistische Auswertung_Compl'!DF19</f>
        <v>1.2283845372799886</v>
      </c>
      <c r="DG19" s="89">
        <f>'statistische Auswertung_Compl'!DG19</f>
        <v>1.2283845372799886</v>
      </c>
      <c r="DH19" s="108">
        <f>'statistische Auswertung_Compl'!DH19</f>
        <v>0.89034867516034066</v>
      </c>
      <c r="DI19" s="109">
        <f>'statistische Auswertung_Compl'!DI19</f>
        <v>0.89034867516034066</v>
      </c>
    </row>
    <row r="21" spans="1:113" x14ac:dyDescent="0.25">
      <c r="A21" t="s">
        <v>813</v>
      </c>
      <c r="B21" t="s">
        <v>814</v>
      </c>
      <c r="AJ21" s="110"/>
      <c r="BN21" s="64">
        <v>0.99624444177733351</v>
      </c>
      <c r="BO21" s="64">
        <v>1.3271159490565223</v>
      </c>
      <c r="BP21" s="64" t="s">
        <v>823</v>
      </c>
      <c r="BQ21" s="64" t="s">
        <v>823</v>
      </c>
      <c r="BR21" s="64" t="s">
        <v>823</v>
      </c>
      <c r="BS21" s="81" t="s">
        <v>823</v>
      </c>
    </row>
    <row r="22" spans="1:113" x14ac:dyDescent="0.25">
      <c r="A22" t="s">
        <v>815</v>
      </c>
      <c r="B22" t="s">
        <v>651</v>
      </c>
      <c r="I22" s="64" t="e">
        <v>#DIV/0!</v>
      </c>
      <c r="J22" s="64" t="e">
        <v>#DIV/0!</v>
      </c>
      <c r="K22" s="106" t="e">
        <v>#DIV/0!</v>
      </c>
      <c r="L22" s="107" t="e">
        <v>#DIV/0!</v>
      </c>
      <c r="BG22" s="97"/>
      <c r="BK22" s="64">
        <v>0.46486614546316041</v>
      </c>
      <c r="BL22" s="64" t="e">
        <v>#DIV/0!</v>
      </c>
      <c r="BN22" s="64">
        <v>0.60788146346084393</v>
      </c>
      <c r="BO22" s="64">
        <v>1.132788150339707</v>
      </c>
      <c r="BP22" s="64">
        <v>1.436237349206875</v>
      </c>
      <c r="BQ22" s="64">
        <v>1.436237349206875</v>
      </c>
      <c r="BR22" s="64">
        <v>0.92021577214805517</v>
      </c>
      <c r="BS22" s="81">
        <v>0.15956845570388964</v>
      </c>
    </row>
    <row r="23" spans="1:113" x14ac:dyDescent="0.25">
      <c r="A23" t="s">
        <v>816</v>
      </c>
      <c r="B23" t="s">
        <v>651</v>
      </c>
      <c r="I23" s="64" t="e">
        <v>#DIV/0!</v>
      </c>
      <c r="J23" s="64" t="e">
        <v>#DIV/0!</v>
      </c>
      <c r="K23" s="106" t="e">
        <v>#DIV/0!</v>
      </c>
      <c r="L23" s="107" t="e">
        <v>#DIV/0!</v>
      </c>
      <c r="BG23" s="64"/>
      <c r="BK23" s="64">
        <v>1.4479638009049774E-2</v>
      </c>
      <c r="BL23" s="64" t="e">
        <v>#DIV/0!</v>
      </c>
      <c r="BN23" s="64">
        <v>0.55467681538567337</v>
      </c>
      <c r="BO23" s="64">
        <v>0.87488545577384613</v>
      </c>
      <c r="BP23" s="64">
        <v>1.802908508916482</v>
      </c>
      <c r="BQ23" s="64">
        <v>1.802908508916482</v>
      </c>
      <c r="BR23" s="64">
        <v>0.96062203866422891</v>
      </c>
      <c r="BS23" s="81">
        <v>7.8755922671542147E-2</v>
      </c>
    </row>
    <row r="24" spans="1:113" x14ac:dyDescent="0.25">
      <c r="A24" t="s">
        <v>817</v>
      </c>
      <c r="I24" s="64" t="e">
        <v>#DIV/0!</v>
      </c>
      <c r="J24" s="64" t="e">
        <v>#DIV/0!</v>
      </c>
      <c r="K24" s="106" t="e">
        <v>#DIV/0!</v>
      </c>
      <c r="L24" s="107" t="e">
        <v>#DIV/0!</v>
      </c>
      <c r="BG24" s="64"/>
      <c r="BK24" s="64" t="e">
        <v>#DIV/0!</v>
      </c>
      <c r="BL24" s="64" t="e">
        <v>#DIV/0!</v>
      </c>
      <c r="BN24" s="64">
        <v>0.56860246867492803</v>
      </c>
      <c r="BO24" s="64">
        <v>1.1266216363863619</v>
      </c>
      <c r="BP24" s="64">
        <v>1.5518736174806396</v>
      </c>
      <c r="BQ24" s="64">
        <v>1.5518736174806396</v>
      </c>
      <c r="BR24" s="64">
        <v>0.93550891793499757</v>
      </c>
      <c r="BS24" s="81">
        <v>0.12898216413000474</v>
      </c>
    </row>
    <row r="25" spans="1:113" x14ac:dyDescent="0.25">
      <c r="I25" s="64" t="e">
        <v>#DIV/0!</v>
      </c>
      <c r="J25" s="64" t="e">
        <v>#DIV/0!</v>
      </c>
      <c r="K25" s="106" t="e">
        <v>#DIV/0!</v>
      </c>
      <c r="L25" s="107" t="e">
        <v>#DIV/0!</v>
      </c>
      <c r="BG25" s="64"/>
      <c r="BK25" s="64" t="e">
        <v>#DIV/0!</v>
      </c>
      <c r="BL25" s="64" t="e">
        <v>#DIV/0!</v>
      </c>
      <c r="BN25" s="64">
        <v>0.53630996065335212</v>
      </c>
      <c r="BO25" s="64">
        <v>0.39423723712102787</v>
      </c>
      <c r="BP25" s="64" t="s">
        <v>823</v>
      </c>
      <c r="BQ25" s="64" t="s">
        <v>823</v>
      </c>
      <c r="BR25" s="64" t="s">
        <v>823</v>
      </c>
      <c r="BS25" s="81" t="s">
        <v>823</v>
      </c>
    </row>
    <row r="26" spans="1:113" x14ac:dyDescent="0.25">
      <c r="I26" s="64" t="e">
        <v>#DIV/0!</v>
      </c>
      <c r="J26" s="64" t="e">
        <v>#DIV/0!</v>
      </c>
      <c r="K26" s="106" t="e">
        <v>#DIV/0!</v>
      </c>
      <c r="L26" s="107" t="e">
        <v>#DIV/0!</v>
      </c>
      <c r="BG26" s="64"/>
      <c r="BK26" s="64">
        <v>0.46486614546316041</v>
      </c>
      <c r="BL26" s="64" t="e">
        <v>#DIV/0!</v>
      </c>
      <c r="BN26" s="64">
        <v>0.54768115170655352</v>
      </c>
      <c r="BO26" s="64">
        <v>0.75223356226679305</v>
      </c>
      <c r="BP26" s="64">
        <v>-7.9725032509702365E-2</v>
      </c>
      <c r="BQ26" s="64">
        <v>7.9725032509702365E-2</v>
      </c>
      <c r="BR26" s="64">
        <v>0.46850178807182496</v>
      </c>
      <c r="BS26" s="81">
        <v>0.93700357614364993</v>
      </c>
    </row>
    <row r="27" spans="1:113" x14ac:dyDescent="0.25">
      <c r="I27" s="64" t="e">
        <v>#DIV/0!</v>
      </c>
      <c r="J27" s="64" t="e">
        <v>#DIV/0!</v>
      </c>
      <c r="K27" s="106" t="e">
        <v>#DIV/0!</v>
      </c>
      <c r="L27" s="107" t="e">
        <v>#DIV/0!</v>
      </c>
      <c r="BG27" s="64"/>
      <c r="BK27" s="64">
        <v>1.4479638009049774E-2</v>
      </c>
      <c r="BL27" s="64" t="e">
        <v>#DIV/0!</v>
      </c>
      <c r="BN27" s="64">
        <v>0.30601652513069078</v>
      </c>
      <c r="BO27" s="64">
        <v>0.1799767430176859</v>
      </c>
      <c r="BP27" s="64">
        <v>3.3655857148701145</v>
      </c>
      <c r="BQ27" s="64">
        <v>3.3655857148701145</v>
      </c>
      <c r="BR27" s="64">
        <v>0.99894721060498481</v>
      </c>
      <c r="BS27" s="81">
        <v>2.1055787900304311E-3</v>
      </c>
    </row>
    <row r="28" spans="1:113" x14ac:dyDescent="0.25">
      <c r="I28" s="64" t="e">
        <v>#DIV/0!</v>
      </c>
      <c r="J28" s="64" t="e">
        <v>#DIV/0!</v>
      </c>
      <c r="K28" s="106" t="e">
        <v>#DIV/0!</v>
      </c>
      <c r="L28" s="107" t="e">
        <v>#DIV/0!</v>
      </c>
      <c r="BG28" s="64"/>
      <c r="BK28" s="64" t="e">
        <v>#DIV/0!</v>
      </c>
      <c r="BL28" s="64" t="e">
        <v>#DIV/0!</v>
      </c>
      <c r="BN28" s="64">
        <v>0.76609181845031593</v>
      </c>
      <c r="BO28" s="64">
        <v>0.88050662878663399</v>
      </c>
      <c r="BP28" s="64">
        <v>-1.393404649835247</v>
      </c>
      <c r="BQ28" s="64">
        <v>1.393404649835247</v>
      </c>
      <c r="BR28" s="64">
        <v>8.6270172943135048E-2</v>
      </c>
      <c r="BS28" s="81">
        <v>0.1725403458862701</v>
      </c>
    </row>
    <row r="29" spans="1:113" x14ac:dyDescent="0.25">
      <c r="I29" s="64" t="e">
        <v>#DIV/0!</v>
      </c>
      <c r="J29" s="64" t="e">
        <v>#DIV/0!</v>
      </c>
      <c r="K29" s="106" t="e">
        <v>#DIV/0!</v>
      </c>
      <c r="L29" s="107" t="e">
        <v>#DIV/0!</v>
      </c>
      <c r="BG29" s="64"/>
      <c r="BK29" s="64" t="e">
        <v>#DIV/0!</v>
      </c>
      <c r="BL29" s="64" t="e">
        <v>#DIV/0!</v>
      </c>
      <c r="BN29" s="64">
        <v>0.48443189085227922</v>
      </c>
      <c r="BO29" s="64">
        <v>0.41313844133084154</v>
      </c>
      <c r="BP29" s="64" t="s">
        <v>823</v>
      </c>
      <c r="BQ29" s="64" t="s">
        <v>823</v>
      </c>
      <c r="BR29" s="64" t="s">
        <v>823</v>
      </c>
      <c r="BS29" s="81" t="s">
        <v>823</v>
      </c>
    </row>
    <row r="30" spans="1:113" x14ac:dyDescent="0.25">
      <c r="I30" s="64" t="e">
        <v>#DIV/0!</v>
      </c>
      <c r="J30" s="64" t="e">
        <v>#DIV/0!</v>
      </c>
      <c r="K30" s="106" t="e">
        <v>#DIV/0!</v>
      </c>
      <c r="L30" s="107" t="e">
        <v>#DIV/0!</v>
      </c>
      <c r="BG30" s="64"/>
      <c r="BK30" s="64">
        <v>0.46486614546316041</v>
      </c>
      <c r="BL30" s="64" t="e">
        <v>#DIV/0!</v>
      </c>
      <c r="BN30" s="64">
        <v>0.34341843567143704</v>
      </c>
      <c r="BO30" s="64">
        <v>0.27738369260553547</v>
      </c>
      <c r="BP30" s="64">
        <v>1.7819529750353327</v>
      </c>
      <c r="BQ30" s="64">
        <v>1.7819529750353327</v>
      </c>
      <c r="BR30" s="64">
        <v>0.95900605646596615</v>
      </c>
      <c r="BS30" s="81">
        <v>8.1987887068067714E-2</v>
      </c>
    </row>
    <row r="31" spans="1:113" x14ac:dyDescent="0.25">
      <c r="I31" s="64" t="e">
        <v>#DIV/0!</v>
      </c>
      <c r="J31" s="64" t="e">
        <v>#DIV/0!</v>
      </c>
      <c r="K31" s="106" t="e">
        <v>#DIV/0!</v>
      </c>
      <c r="L31" s="107" t="e">
        <v>#DIV/0!</v>
      </c>
      <c r="BG31" s="64"/>
      <c r="BK31" s="64">
        <v>1.4479638009049774E-2</v>
      </c>
      <c r="BL31" s="64" t="e">
        <v>#DIV/0!</v>
      </c>
      <c r="BN31" s="64">
        <v>0.39109880018735749</v>
      </c>
      <c r="BO31" s="64">
        <v>0.34260228699840978</v>
      </c>
      <c r="BP31" s="64">
        <v>1.0691455715127847</v>
      </c>
      <c r="BQ31" s="64">
        <v>1.0691455715127847</v>
      </c>
      <c r="BR31" s="64">
        <v>0.85470875004643732</v>
      </c>
      <c r="BS31" s="81">
        <v>0.29058249990712531</v>
      </c>
    </row>
    <row r="32" spans="1:113" x14ac:dyDescent="0.25">
      <c r="I32" s="64" t="e">
        <v>#DIV/0!</v>
      </c>
      <c r="J32" s="64" t="e">
        <v>#DIV/0!</v>
      </c>
      <c r="K32" s="106" t="e">
        <v>#DIV/0!</v>
      </c>
      <c r="L32" s="107" t="e">
        <v>#DIV/0!</v>
      </c>
      <c r="BG32" s="64"/>
      <c r="BK32" s="64" t="e">
        <v>#DIV/0!</v>
      </c>
      <c r="BL32" s="64" t="e">
        <v>#DIV/0!</v>
      </c>
      <c r="BN32" s="64">
        <v>0.57295412715944904</v>
      </c>
      <c r="BO32" s="64">
        <v>0.79030644449081999</v>
      </c>
      <c r="BP32" s="64">
        <v>-0.58381656230614498</v>
      </c>
      <c r="BQ32" s="64">
        <v>0.58381656230614498</v>
      </c>
      <c r="BR32" s="64">
        <v>0.28112944502838666</v>
      </c>
      <c r="BS32" s="81">
        <v>0.56225889005677332</v>
      </c>
    </row>
    <row r="33" spans="1:113" ht="15.75" thickBot="1" x14ac:dyDescent="0.3">
      <c r="I33" s="89" t="e">
        <v>#DIV/0!</v>
      </c>
      <c r="J33" s="89" t="e">
        <v>#DIV/0!</v>
      </c>
      <c r="K33" s="108" t="e">
        <v>#DIV/0!</v>
      </c>
      <c r="L33" s="109" t="e">
        <v>#DIV/0!</v>
      </c>
      <c r="BG33" s="64"/>
      <c r="BK33" s="64" t="e">
        <v>#DIV/0!</v>
      </c>
      <c r="BL33" s="64" t="e">
        <v>#DIV/0!</v>
      </c>
      <c r="BN33" s="64">
        <v>0.49239412655816822</v>
      </c>
      <c r="BO33" s="64">
        <v>0.42759650887394923</v>
      </c>
      <c r="BP33" s="64" t="s">
        <v>823</v>
      </c>
      <c r="BQ33" s="64" t="s">
        <v>823</v>
      </c>
      <c r="BR33" s="64" t="s">
        <v>823</v>
      </c>
      <c r="BS33" s="81" t="s">
        <v>823</v>
      </c>
    </row>
    <row r="34" spans="1:113" x14ac:dyDescent="0.25">
      <c r="BG34" s="64"/>
      <c r="BN34" s="64">
        <v>0.32681949181341097</v>
      </c>
      <c r="BO34" s="64">
        <v>0.22155304546323792</v>
      </c>
      <c r="BP34" s="64">
        <v>2.1550172953050222</v>
      </c>
      <c r="BQ34" s="64">
        <v>2.1550172953050222</v>
      </c>
      <c r="BR34" s="64">
        <v>0.98152984756547568</v>
      </c>
      <c r="BS34" s="81">
        <v>3.6940304869048673E-2</v>
      </c>
    </row>
    <row r="35" spans="1:113" x14ac:dyDescent="0.25">
      <c r="A35" s="78" t="s">
        <v>63</v>
      </c>
      <c r="B35" s="64" t="s">
        <v>62</v>
      </c>
      <c r="C35" s="64" t="s">
        <v>55</v>
      </c>
      <c r="D35" s="64" t="s">
        <v>54</v>
      </c>
      <c r="E35" s="64" t="s">
        <v>64</v>
      </c>
      <c r="F35" s="64" t="s">
        <v>50</v>
      </c>
      <c r="G35" s="64" t="s">
        <v>762</v>
      </c>
      <c r="H35" s="64" t="s">
        <v>763</v>
      </c>
      <c r="I35" s="64" t="s">
        <v>52</v>
      </c>
      <c r="J35" s="64" t="s">
        <v>60</v>
      </c>
      <c r="K35" s="64" t="s">
        <v>53</v>
      </c>
      <c r="L35" s="64" t="s">
        <v>59</v>
      </c>
      <c r="M35" s="64" t="s">
        <v>764</v>
      </c>
      <c r="N35" s="64" t="s">
        <v>763</v>
      </c>
      <c r="O35" s="64" t="s">
        <v>52</v>
      </c>
      <c r="P35" s="64" t="s">
        <v>60</v>
      </c>
      <c r="Q35" s="64" t="s">
        <v>53</v>
      </c>
      <c r="R35" s="64" t="s">
        <v>59</v>
      </c>
      <c r="S35" s="64" t="s">
        <v>50</v>
      </c>
      <c r="T35" s="64" t="s">
        <v>764</v>
      </c>
      <c r="U35" s="64" t="s">
        <v>763</v>
      </c>
      <c r="V35" s="64" t="s">
        <v>52</v>
      </c>
      <c r="W35" s="64" t="s">
        <v>60</v>
      </c>
      <c r="X35" s="64" t="s">
        <v>53</v>
      </c>
      <c r="Y35" s="64" t="s">
        <v>59</v>
      </c>
      <c r="Z35" s="64" t="s">
        <v>50</v>
      </c>
      <c r="AA35" s="64" t="s">
        <v>764</v>
      </c>
      <c r="AB35" s="64" t="s">
        <v>763</v>
      </c>
      <c r="AC35" s="64" t="s">
        <v>52</v>
      </c>
      <c r="AD35" s="64" t="s">
        <v>60</v>
      </c>
      <c r="AE35" s="64" t="s">
        <v>53</v>
      </c>
      <c r="AF35" s="64" t="s">
        <v>59</v>
      </c>
      <c r="AG35" s="64" t="s">
        <v>50</v>
      </c>
      <c r="AH35" s="64" t="s">
        <v>51</v>
      </c>
      <c r="AI35" s="64" t="s">
        <v>763</v>
      </c>
      <c r="AJ35" s="64" t="s">
        <v>52</v>
      </c>
      <c r="AK35" s="64" t="s">
        <v>60</v>
      </c>
      <c r="AL35" s="64" t="s">
        <v>53</v>
      </c>
      <c r="AM35" s="64" t="s">
        <v>59</v>
      </c>
      <c r="AN35" s="64" t="s">
        <v>50</v>
      </c>
      <c r="AO35" s="64" t="s">
        <v>75</v>
      </c>
      <c r="AP35" s="64" t="s">
        <v>76</v>
      </c>
      <c r="AQ35" s="64" t="s">
        <v>52</v>
      </c>
      <c r="AR35" s="64" t="s">
        <v>60</v>
      </c>
      <c r="AS35" s="64" t="s">
        <v>53</v>
      </c>
      <c r="AT35" s="64" t="s">
        <v>59</v>
      </c>
      <c r="AU35" s="64" t="s">
        <v>51</v>
      </c>
      <c r="AV35" s="64" t="s">
        <v>763</v>
      </c>
      <c r="AW35" s="64" t="s">
        <v>52</v>
      </c>
      <c r="AX35" s="64" t="s">
        <v>60</v>
      </c>
      <c r="AY35" s="64" t="s">
        <v>53</v>
      </c>
      <c r="AZ35" s="64" t="s">
        <v>59</v>
      </c>
      <c r="BA35" s="64" t="s">
        <v>798</v>
      </c>
      <c r="BB35" s="64" t="s">
        <v>75</v>
      </c>
      <c r="BC35" s="64" t="s">
        <v>52</v>
      </c>
      <c r="BD35" s="64" t="s">
        <v>60</v>
      </c>
      <c r="BE35" s="64" t="s">
        <v>53</v>
      </c>
      <c r="BF35" s="64" t="s">
        <v>59</v>
      </c>
      <c r="BG35" s="64" t="s">
        <v>50</v>
      </c>
      <c r="BH35" s="64" t="s">
        <v>798</v>
      </c>
      <c r="BI35" s="64" t="s">
        <v>75</v>
      </c>
      <c r="BJ35" s="64" t="s">
        <v>52</v>
      </c>
      <c r="BK35" s="64" t="s">
        <v>60</v>
      </c>
      <c r="BL35" s="64" t="s">
        <v>53</v>
      </c>
      <c r="BM35" s="64" t="s">
        <v>59</v>
      </c>
      <c r="BN35" s="64" t="s">
        <v>799</v>
      </c>
      <c r="BO35" s="64" t="s">
        <v>800</v>
      </c>
      <c r="BP35" s="64" t="s">
        <v>52</v>
      </c>
      <c r="BQ35" s="64" t="s">
        <v>60</v>
      </c>
      <c r="BR35" s="64" t="s">
        <v>53</v>
      </c>
      <c r="BS35" s="64" t="s">
        <v>59</v>
      </c>
      <c r="BT35" s="64" t="s">
        <v>801</v>
      </c>
      <c r="BU35" s="64" t="s">
        <v>802</v>
      </c>
      <c r="BV35" s="64" t="s">
        <v>52</v>
      </c>
      <c r="BW35" s="64" t="s">
        <v>60</v>
      </c>
      <c r="BX35" s="64" t="s">
        <v>53</v>
      </c>
      <c r="BY35" s="64" t="s">
        <v>59</v>
      </c>
      <c r="BZ35" s="64" t="s">
        <v>803</v>
      </c>
      <c r="CA35" s="64" t="s">
        <v>804</v>
      </c>
      <c r="CB35" s="64" t="s">
        <v>805</v>
      </c>
      <c r="CC35" s="64" t="s">
        <v>52</v>
      </c>
      <c r="CD35" s="64" t="s">
        <v>60</v>
      </c>
      <c r="CE35" s="64" t="s">
        <v>53</v>
      </c>
      <c r="CF35" s="64" t="s">
        <v>59</v>
      </c>
      <c r="CG35" s="64" t="s">
        <v>806</v>
      </c>
      <c r="CH35" s="64" t="s">
        <v>807</v>
      </c>
      <c r="CI35" s="64" t="s">
        <v>808</v>
      </c>
      <c r="CJ35" s="64" t="s">
        <v>52</v>
      </c>
      <c r="CK35" s="64" t="s">
        <v>60</v>
      </c>
      <c r="CL35" s="64" t="s">
        <v>53</v>
      </c>
      <c r="CM35" s="64" t="s">
        <v>59</v>
      </c>
      <c r="CN35" s="64" t="s">
        <v>809</v>
      </c>
      <c r="CO35" s="64" t="s">
        <v>810</v>
      </c>
      <c r="CP35" s="64" t="s">
        <v>52</v>
      </c>
      <c r="CQ35" s="64" t="s">
        <v>60</v>
      </c>
      <c r="CR35" s="64" t="s">
        <v>53</v>
      </c>
      <c r="CS35" s="64" t="s">
        <v>59</v>
      </c>
      <c r="CT35" s="64" t="s">
        <v>811</v>
      </c>
      <c r="CU35" s="64" t="s">
        <v>812</v>
      </c>
      <c r="CV35" s="64" t="s">
        <v>798</v>
      </c>
      <c r="CW35" s="64" t="s">
        <v>75</v>
      </c>
      <c r="CX35" s="64" t="s">
        <v>52</v>
      </c>
      <c r="CY35" s="64" t="s">
        <v>60</v>
      </c>
      <c r="CZ35" s="64" t="s">
        <v>53</v>
      </c>
      <c r="DA35" s="64" t="s">
        <v>59</v>
      </c>
      <c r="DB35" s="64" t="s">
        <v>771</v>
      </c>
      <c r="DC35" s="111" t="s">
        <v>50</v>
      </c>
      <c r="DD35" s="112" t="s">
        <v>75</v>
      </c>
      <c r="DE35" s="112" t="s">
        <v>821</v>
      </c>
      <c r="DF35" s="112" t="s">
        <v>822</v>
      </c>
      <c r="DG35" s="64" t="s">
        <v>60</v>
      </c>
      <c r="DH35" s="64" t="s">
        <v>53</v>
      </c>
      <c r="DI35" s="79" t="s">
        <v>59</v>
      </c>
    </row>
    <row r="36" spans="1:113" x14ac:dyDescent="0.25">
      <c r="A36" s="78">
        <v>1</v>
      </c>
      <c r="B36" s="78">
        <v>1</v>
      </c>
      <c r="C36" s="78">
        <v>2</v>
      </c>
      <c r="D36" s="78">
        <v>30</v>
      </c>
      <c r="E36" s="78">
        <v>7.5</v>
      </c>
      <c r="F36" s="78">
        <v>47</v>
      </c>
      <c r="G36" s="78">
        <v>0.74468085106382975</v>
      </c>
      <c r="H36" s="78">
        <v>1.2241782533314725</v>
      </c>
      <c r="I36" s="78" t="s">
        <v>823</v>
      </c>
      <c r="J36" s="78" t="s">
        <v>823</v>
      </c>
      <c r="K36" s="103" t="s">
        <v>823</v>
      </c>
      <c r="L36" s="104" t="s">
        <v>823</v>
      </c>
      <c r="M36" s="78">
        <v>0.46289247674607314</v>
      </c>
      <c r="N36" s="78">
        <v>0.29643488611805008</v>
      </c>
      <c r="O36" s="78" t="s">
        <v>823</v>
      </c>
      <c r="P36" s="78" t="s">
        <v>823</v>
      </c>
      <c r="Q36" s="103" t="s">
        <v>823</v>
      </c>
      <c r="R36" s="104" t="s">
        <v>823</v>
      </c>
      <c r="S36" s="78">
        <v>24</v>
      </c>
      <c r="T36" s="78">
        <v>0.36054677792433704</v>
      </c>
      <c r="U36" s="78">
        <v>0.31274348699986704</v>
      </c>
      <c r="V36" s="78" t="s">
        <v>823</v>
      </c>
      <c r="W36" s="78" t="s">
        <v>823</v>
      </c>
      <c r="X36" s="103" t="s">
        <v>823</v>
      </c>
      <c r="Y36" s="104" t="s">
        <v>823</v>
      </c>
      <c r="Z36" s="78">
        <v>23</v>
      </c>
      <c r="AA36" s="78">
        <v>0.56968798856005853</v>
      </c>
      <c r="AB36" s="78">
        <v>0.24110346692975804</v>
      </c>
      <c r="AC36" s="78" t="s">
        <v>823</v>
      </c>
      <c r="AD36" s="78" t="s">
        <v>823</v>
      </c>
      <c r="AE36" s="103" t="s">
        <v>823</v>
      </c>
      <c r="AF36" s="104" t="s">
        <v>823</v>
      </c>
      <c r="AG36" s="78">
        <v>36</v>
      </c>
      <c r="AH36" s="78">
        <v>27.055555555555557</v>
      </c>
      <c r="AI36" s="78">
        <v>29.827067711291505</v>
      </c>
      <c r="AJ36" s="78" t="s">
        <v>823</v>
      </c>
      <c r="AK36" s="78" t="s">
        <v>823</v>
      </c>
      <c r="AL36" s="103" t="s">
        <v>823</v>
      </c>
      <c r="AM36" s="104" t="s">
        <v>823</v>
      </c>
      <c r="AN36" s="78">
        <v>28</v>
      </c>
      <c r="AO36" s="78">
        <v>0.5957446808510638</v>
      </c>
      <c r="AP36" s="78">
        <v>1</v>
      </c>
      <c r="AQ36" s="78" t="s">
        <v>823</v>
      </c>
      <c r="AR36" s="78" t="s">
        <v>823</v>
      </c>
      <c r="AS36" s="103">
        <v>0</v>
      </c>
      <c r="AT36" s="104">
        <v>0</v>
      </c>
      <c r="AU36" s="78">
        <v>4.0851063829787231</v>
      </c>
      <c r="AV36" s="78">
        <v>4.5484339743335198</v>
      </c>
      <c r="AW36" s="78" t="s">
        <v>823</v>
      </c>
      <c r="AX36" s="78" t="s">
        <v>823</v>
      </c>
      <c r="AY36" s="103" t="s">
        <v>823</v>
      </c>
      <c r="AZ36" s="104" t="s">
        <v>823</v>
      </c>
      <c r="BA36" s="78">
        <v>0</v>
      </c>
      <c r="BB36" s="78">
        <v>0</v>
      </c>
      <c r="BC36" s="78" t="s">
        <v>823</v>
      </c>
      <c r="BD36" s="78" t="s">
        <v>823</v>
      </c>
      <c r="BE36" s="103" t="s">
        <v>823</v>
      </c>
      <c r="BF36" s="104" t="s">
        <v>823</v>
      </c>
      <c r="BG36" s="78">
        <v>48</v>
      </c>
      <c r="BH36" s="78">
        <v>0.10416666666666667</v>
      </c>
      <c r="BI36" s="78">
        <v>0</v>
      </c>
      <c r="BJ36" s="78" t="s">
        <v>823</v>
      </c>
      <c r="BK36" s="78" t="s">
        <v>823</v>
      </c>
      <c r="BL36" s="103" t="s">
        <v>823</v>
      </c>
      <c r="BM36" s="104" t="s">
        <v>823</v>
      </c>
      <c r="BN36" s="78">
        <v>0.99624444177733351</v>
      </c>
      <c r="BO36" s="78">
        <v>1.3271159490565223</v>
      </c>
      <c r="BP36" s="78" t="s">
        <v>823</v>
      </c>
      <c r="BQ36" s="78" t="s">
        <v>823</v>
      </c>
      <c r="BR36" s="103" t="s">
        <v>823</v>
      </c>
      <c r="BS36" s="104" t="s">
        <v>823</v>
      </c>
      <c r="BT36" s="78">
        <v>1.6990716811645279</v>
      </c>
      <c r="BU36" s="78">
        <v>2.2490917487368032</v>
      </c>
      <c r="BV36" s="78" t="s">
        <v>823</v>
      </c>
      <c r="BW36" s="78" t="s">
        <v>823</v>
      </c>
      <c r="BX36" s="103" t="s">
        <v>823</v>
      </c>
      <c r="BY36" s="104" t="s">
        <v>823</v>
      </c>
      <c r="BZ36" s="78">
        <v>17</v>
      </c>
      <c r="CA36" s="78">
        <v>2.5294117647058822</v>
      </c>
      <c r="CB36" s="78">
        <v>3.0437979371753543</v>
      </c>
      <c r="CC36" s="78">
        <v>-0.82108644348797932</v>
      </c>
      <c r="CD36" s="78">
        <v>0.82108644348797932</v>
      </c>
      <c r="CE36" s="103">
        <v>0.20865863751286945</v>
      </c>
      <c r="CF36" s="104">
        <v>0.4173172750257389</v>
      </c>
      <c r="CG36" s="78">
        <v>19</v>
      </c>
      <c r="CH36" s="78">
        <v>3.6842105263157894</v>
      </c>
      <c r="CI36" s="78">
        <v>5.2180523354445763</v>
      </c>
      <c r="CJ36" s="78">
        <v>0</v>
      </c>
      <c r="CK36" s="78">
        <v>0</v>
      </c>
      <c r="CL36" s="103" t="s">
        <v>823</v>
      </c>
      <c r="CM36" s="104" t="s">
        <v>823</v>
      </c>
      <c r="CN36" s="78">
        <v>1722.2978723404256</v>
      </c>
      <c r="CO36" s="78">
        <v>2631.9232587174697</v>
      </c>
      <c r="CP36" s="78" t="s">
        <v>823</v>
      </c>
      <c r="CQ36" s="78" t="s">
        <v>823</v>
      </c>
      <c r="CR36" s="103" t="s">
        <v>823</v>
      </c>
      <c r="CS36" s="104" t="s">
        <v>823</v>
      </c>
      <c r="CT36" s="78">
        <v>0</v>
      </c>
      <c r="CU36" s="78">
        <v>0</v>
      </c>
      <c r="CV36" s="78">
        <v>0.53191489361702127</v>
      </c>
      <c r="CW36" s="78">
        <v>0</v>
      </c>
      <c r="CX36" s="78" t="s">
        <v>823</v>
      </c>
      <c r="CY36" s="78" t="s">
        <v>823</v>
      </c>
      <c r="CZ36" s="103" t="s">
        <v>823</v>
      </c>
      <c r="DA36" s="104" t="s">
        <v>823</v>
      </c>
      <c r="DB36" s="78">
        <v>0</v>
      </c>
      <c r="DC36" s="78">
        <v>37</v>
      </c>
      <c r="DD36" s="64">
        <v>0.13513513513513514</v>
      </c>
      <c r="DE36" s="113">
        <v>0.5</v>
      </c>
      <c r="DF36" s="64">
        <v>4.4387726572446464</v>
      </c>
      <c r="DG36" s="64">
        <v>4.4387726572446464</v>
      </c>
      <c r="DH36" s="106">
        <v>0.99999547633404651</v>
      </c>
      <c r="DI36" s="107">
        <v>0.99999547633404651</v>
      </c>
    </row>
    <row r="37" spans="1:113" x14ac:dyDescent="0.25">
      <c r="A37" s="78">
        <v>5</v>
      </c>
      <c r="B37" s="78">
        <v>2</v>
      </c>
      <c r="C37" s="78">
        <v>2</v>
      </c>
      <c r="D37" s="78">
        <v>13</v>
      </c>
      <c r="E37" s="78">
        <v>3.25</v>
      </c>
      <c r="F37" s="78">
        <v>42</v>
      </c>
      <c r="G37" s="78">
        <v>0.38095238095238093</v>
      </c>
      <c r="H37" s="78">
        <v>0.85404006738648386</v>
      </c>
      <c r="I37" s="78">
        <v>1.6389542547362115</v>
      </c>
      <c r="J37" s="78">
        <v>1.6389542547362115</v>
      </c>
      <c r="K37" s="103">
        <v>0.94758284835040751</v>
      </c>
      <c r="L37" s="104">
        <v>0.10483430329918494</v>
      </c>
      <c r="M37" s="78">
        <v>0.39796498687793058</v>
      </c>
      <c r="N37" s="78">
        <v>0.30152502078081933</v>
      </c>
      <c r="O37" s="78">
        <v>1.0222139443374811</v>
      </c>
      <c r="P37" s="78">
        <v>1.0222139443374811</v>
      </c>
      <c r="Q37" s="103">
        <v>0.84524314852647431</v>
      </c>
      <c r="R37" s="104">
        <v>0.30951370294705144</v>
      </c>
      <c r="S37" s="78">
        <v>27</v>
      </c>
      <c r="T37" s="78">
        <v>0.37727352861836999</v>
      </c>
      <c r="U37" s="78">
        <v>0.30249723272311674</v>
      </c>
      <c r="V37" s="78">
        <v>-0.19360375712866681</v>
      </c>
      <c r="W37" s="78">
        <v>0.19360375712866681</v>
      </c>
      <c r="X37" s="103">
        <v>0.42364324614585058</v>
      </c>
      <c r="Y37" s="104">
        <v>0.84728649229170117</v>
      </c>
      <c r="Z37" s="78">
        <v>15</v>
      </c>
      <c r="AA37" s="78">
        <v>0.43520961174513967</v>
      </c>
      <c r="AB37" s="78">
        <v>0.30660872905558112</v>
      </c>
      <c r="AC37" s="78">
        <v>1.4339769762151151</v>
      </c>
      <c r="AD37" s="78">
        <v>1.4339769762151151</v>
      </c>
      <c r="AE37" s="103">
        <v>0.91989581106001261</v>
      </c>
      <c r="AF37" s="104">
        <v>0.16020837787997474</v>
      </c>
      <c r="AG37" s="78">
        <v>30</v>
      </c>
      <c r="AH37" s="78">
        <v>29</v>
      </c>
      <c r="AI37" s="78">
        <v>24.836013895287152</v>
      </c>
      <c r="AJ37" s="78">
        <v>-0.28898370938816265</v>
      </c>
      <c r="AK37" s="78">
        <v>0.28898370938816265</v>
      </c>
      <c r="AL37" s="103">
        <v>0.38676392772770374</v>
      </c>
      <c r="AM37" s="104">
        <v>0.77352785545540748</v>
      </c>
      <c r="AN37" s="78">
        <v>31</v>
      </c>
      <c r="AO37" s="78">
        <v>0.73809523809523814</v>
      </c>
      <c r="AP37" s="78">
        <v>1</v>
      </c>
      <c r="AQ37" s="78">
        <v>0</v>
      </c>
      <c r="AR37" s="78">
        <v>0</v>
      </c>
      <c r="AS37" s="103">
        <v>0</v>
      </c>
      <c r="AT37" s="104">
        <v>0</v>
      </c>
      <c r="AU37" s="78">
        <v>4.0952380952380949</v>
      </c>
      <c r="AV37" s="78">
        <v>4.2587615502547207</v>
      </c>
      <c r="AW37" s="78">
        <v>-1.084980899038273E-2</v>
      </c>
      <c r="AX37" s="78">
        <v>1.084980899038273E-2</v>
      </c>
      <c r="AY37" s="103">
        <v>0.49568405805140658</v>
      </c>
      <c r="AZ37" s="104">
        <v>0.99136811610281317</v>
      </c>
      <c r="BA37" s="78">
        <v>0</v>
      </c>
      <c r="BB37" s="78">
        <v>0</v>
      </c>
      <c r="BC37" s="78" t="e">
        <v>#DIV/0!</v>
      </c>
      <c r="BD37" s="78" t="e">
        <v>#DIV/0!</v>
      </c>
      <c r="BE37" s="103" t="e">
        <v>#DIV/0!</v>
      </c>
      <c r="BF37" s="104" t="e">
        <v>#DIV/0!</v>
      </c>
      <c r="BG37" s="78">
        <v>42</v>
      </c>
      <c r="BH37" s="78">
        <v>0.21428571428571427</v>
      </c>
      <c r="BI37" s="78">
        <v>0.15555555555555556</v>
      </c>
      <c r="BJ37" s="78">
        <v>-1.4379975671823444</v>
      </c>
      <c r="BK37" s="78">
        <v>1.4379975671823444</v>
      </c>
      <c r="BL37" s="103">
        <v>7.5217372210630129E-2</v>
      </c>
      <c r="BM37" s="104">
        <v>0.92478262778936982</v>
      </c>
      <c r="BN37" s="78">
        <v>0.53630996065335212</v>
      </c>
      <c r="BO37" s="78">
        <v>0.39423723712102787</v>
      </c>
      <c r="BP37" s="78">
        <v>2.266658958988863</v>
      </c>
      <c r="BQ37" s="78">
        <v>2.266658958988863</v>
      </c>
      <c r="BR37" s="103">
        <v>0.98705455652493501</v>
      </c>
      <c r="BS37" s="104">
        <v>2.5890886950130056E-2</v>
      </c>
      <c r="BT37" s="78">
        <v>2.1474474768365717</v>
      </c>
      <c r="BU37" s="78">
        <v>1.7956909801277814</v>
      </c>
      <c r="BV37" s="78">
        <v>-1.0441477656798834</v>
      </c>
      <c r="BW37" s="78">
        <v>1.0441477656798834</v>
      </c>
      <c r="BX37" s="103">
        <v>0.14965482120055468</v>
      </c>
      <c r="BY37" s="104">
        <v>0.29930964240110935</v>
      </c>
      <c r="BZ37" s="78">
        <v>19</v>
      </c>
      <c r="CA37" s="78">
        <v>2.5789473684210527</v>
      </c>
      <c r="CB37" s="78">
        <v>2.5014615610719404</v>
      </c>
      <c r="CC37" s="78">
        <v>-1.3294128616181224</v>
      </c>
      <c r="CD37" s="78">
        <v>1.3294128616181224</v>
      </c>
      <c r="CE37" s="103">
        <v>9.7221161787812649E-2</v>
      </c>
      <c r="CF37" s="104">
        <v>0.1944423235756253</v>
      </c>
      <c r="CG37" s="78">
        <v>11</v>
      </c>
      <c r="CH37" s="78">
        <v>4.4545454545454541</v>
      </c>
      <c r="CI37" s="78">
        <v>4.2746610710940898</v>
      </c>
      <c r="CJ37" s="78">
        <v>0</v>
      </c>
      <c r="CK37" s="78">
        <v>0</v>
      </c>
      <c r="CL37" s="103">
        <v>0.5</v>
      </c>
      <c r="CM37" s="104">
        <v>1</v>
      </c>
      <c r="CN37" s="78">
        <v>1549.2619047619048</v>
      </c>
      <c r="CO37" s="78">
        <v>1851.8117174945032</v>
      </c>
      <c r="CP37" s="78">
        <v>0.36156724357839032</v>
      </c>
      <c r="CQ37" s="78">
        <v>0.36156724357839032</v>
      </c>
      <c r="CR37" s="103">
        <v>0.64072395814823446</v>
      </c>
      <c r="CS37" s="104">
        <v>0.71855208370353119</v>
      </c>
      <c r="CT37" s="78">
        <v>0</v>
      </c>
      <c r="CU37" s="78">
        <v>0</v>
      </c>
      <c r="CV37" s="78">
        <v>0.61904761904761907</v>
      </c>
      <c r="CW37" s="78">
        <v>0.5730337078651685</v>
      </c>
      <c r="CX37" s="78">
        <v>-0.82960811147379232</v>
      </c>
      <c r="CY37" s="78">
        <v>0.82960811147379232</v>
      </c>
      <c r="CZ37" s="103">
        <v>0.20338019456845893</v>
      </c>
      <c r="DA37" s="104">
        <v>0.79661980543154109</v>
      </c>
      <c r="DB37" s="78">
        <v>0</v>
      </c>
      <c r="DC37" s="78">
        <v>30</v>
      </c>
      <c r="DD37" s="64">
        <v>0.3</v>
      </c>
      <c r="DE37" s="113">
        <v>0.5</v>
      </c>
      <c r="DF37" s="64">
        <v>2.1908902300206647</v>
      </c>
      <c r="DG37" s="64">
        <v>2.1908902300206647</v>
      </c>
      <c r="DH37" s="106">
        <v>0.98577013154184467</v>
      </c>
      <c r="DI37" s="107">
        <v>0.98577013154184467</v>
      </c>
    </row>
    <row r="38" spans="1:113" x14ac:dyDescent="0.25">
      <c r="A38" s="78">
        <v>9</v>
      </c>
      <c r="B38" s="78">
        <v>3</v>
      </c>
      <c r="C38" s="78">
        <v>2</v>
      </c>
      <c r="D38" s="78">
        <v>7</v>
      </c>
      <c r="E38" s="78">
        <v>1.75</v>
      </c>
      <c r="F38" s="78">
        <v>42</v>
      </c>
      <c r="G38" s="78">
        <v>0.2857142857142857</v>
      </c>
      <c r="H38" s="78">
        <v>0.83478387112968222</v>
      </c>
      <c r="I38" s="78">
        <v>2.0845461366705131</v>
      </c>
      <c r="J38" s="78">
        <v>2.0845461366705131</v>
      </c>
      <c r="K38" s="103">
        <v>0.97997893893359234</v>
      </c>
      <c r="L38" s="104">
        <v>4.0042122132815432E-2</v>
      </c>
      <c r="M38" s="78">
        <v>0.28951433953441175</v>
      </c>
      <c r="N38" s="78">
        <v>0.25501956416832122</v>
      </c>
      <c r="O38" s="78">
        <v>2.965525810621394</v>
      </c>
      <c r="P38" s="78">
        <v>2.965525810621394</v>
      </c>
      <c r="Q38" s="103">
        <v>0.99805031127697308</v>
      </c>
      <c r="R38" s="104">
        <v>3.8993774460537407E-3</v>
      </c>
      <c r="S38" s="78">
        <v>16</v>
      </c>
      <c r="T38" s="78">
        <v>0.27804596547571253</v>
      </c>
      <c r="U38" s="78">
        <v>0.29045284395558529</v>
      </c>
      <c r="V38" s="78">
        <v>0.85329289169211531</v>
      </c>
      <c r="W38" s="78">
        <v>0.85329289169211531</v>
      </c>
      <c r="X38" s="103">
        <v>0.8005781286005611</v>
      </c>
      <c r="Y38" s="104">
        <v>0.3988437427988778</v>
      </c>
      <c r="Z38" s="78">
        <v>26</v>
      </c>
      <c r="AA38" s="78">
        <v>0.2965718004936112</v>
      </c>
      <c r="AB38" s="78">
        <v>0.23643958253495098</v>
      </c>
      <c r="AC38" s="78">
        <v>3.9933488106284023</v>
      </c>
      <c r="AD38" s="78">
        <v>3.9933488106284023</v>
      </c>
      <c r="AE38" s="103">
        <v>0.99988624141507254</v>
      </c>
      <c r="AF38" s="104">
        <v>2.2751716985498069E-4</v>
      </c>
      <c r="AG38" s="78">
        <v>28</v>
      </c>
      <c r="AH38" s="78">
        <v>13.642857142857142</v>
      </c>
      <c r="AI38" s="78">
        <v>14.448412153472567</v>
      </c>
      <c r="AJ38" s="78">
        <v>2.3648454048724545</v>
      </c>
      <c r="AK38" s="78">
        <v>2.3648454048724545</v>
      </c>
      <c r="AL38" s="103">
        <v>0.9894091674922787</v>
      </c>
      <c r="AM38" s="104">
        <v>2.1181665015442615E-2</v>
      </c>
      <c r="AN38" s="78">
        <v>25</v>
      </c>
      <c r="AO38" s="78">
        <v>0.59523809523809523</v>
      </c>
      <c r="AP38" s="78">
        <v>1</v>
      </c>
      <c r="AQ38" s="78">
        <v>0</v>
      </c>
      <c r="AR38" s="78">
        <v>0</v>
      </c>
      <c r="AS38" s="103">
        <v>0</v>
      </c>
      <c r="AT38" s="104">
        <v>0</v>
      </c>
      <c r="AU38" s="78">
        <v>2.0952380952380953</v>
      </c>
      <c r="AV38" s="78">
        <v>2.42758058628413</v>
      </c>
      <c r="AW38" s="78">
        <v>2.6117252173265064</v>
      </c>
      <c r="AX38" s="78">
        <v>2.6117252173265064</v>
      </c>
      <c r="AY38" s="103">
        <v>0.99469506436124699</v>
      </c>
      <c r="AZ38" s="104">
        <v>1.060987127750607E-2</v>
      </c>
      <c r="BA38" s="78">
        <v>0</v>
      </c>
      <c r="BB38" s="78">
        <v>0</v>
      </c>
      <c r="BC38" s="78" t="e">
        <v>#DIV/0!</v>
      </c>
      <c r="BD38" s="78" t="e">
        <v>#DIV/0!</v>
      </c>
      <c r="BE38" s="103" t="e">
        <v>#DIV/0!</v>
      </c>
      <c r="BF38" s="104" t="e">
        <v>#DIV/0!</v>
      </c>
      <c r="BG38" s="78">
        <v>42</v>
      </c>
      <c r="BH38" s="78">
        <v>0.21428571428571427</v>
      </c>
      <c r="BI38" s="78">
        <v>0.15555555555555556</v>
      </c>
      <c r="BJ38" s="78">
        <v>-1.4379975671823444</v>
      </c>
      <c r="BK38" s="78">
        <v>1.4379975671823444</v>
      </c>
      <c r="BL38" s="103">
        <v>7.5217372210630129E-2</v>
      </c>
      <c r="BM38" s="104">
        <v>0.92478262778936982</v>
      </c>
      <c r="BN38" s="78">
        <v>0.48443189085227922</v>
      </c>
      <c r="BO38" s="78">
        <v>0.41313844133084154</v>
      </c>
      <c r="BP38" s="78">
        <v>2.5112694059171479</v>
      </c>
      <c r="BQ38" s="78">
        <v>2.5112694059171479</v>
      </c>
      <c r="BR38" s="103">
        <v>0.99306138314901038</v>
      </c>
      <c r="BS38" s="104">
        <v>1.38772337019792E-2</v>
      </c>
      <c r="BT38" s="78">
        <v>2.2697996609493631</v>
      </c>
      <c r="BU38" s="78">
        <v>2.2346714573464395</v>
      </c>
      <c r="BV38" s="78">
        <v>-1.199143886963139</v>
      </c>
      <c r="BW38" s="78">
        <v>1.199143886963139</v>
      </c>
      <c r="BX38" s="103">
        <v>0.1168639221148771</v>
      </c>
      <c r="BY38" s="104">
        <v>0.23372784422975421</v>
      </c>
      <c r="BZ38" s="78">
        <v>14</v>
      </c>
      <c r="CA38" s="78">
        <v>1</v>
      </c>
      <c r="CB38" s="78">
        <v>1.7541160386140584</v>
      </c>
      <c r="CC38" s="78">
        <v>-1.3768926368215257</v>
      </c>
      <c r="CD38" s="78">
        <v>1.3768926368215257</v>
      </c>
      <c r="CE38" s="103">
        <v>9.014322274233541E-2</v>
      </c>
      <c r="CF38" s="104">
        <v>0.18028644548467082</v>
      </c>
      <c r="CG38" s="78">
        <v>14</v>
      </c>
      <c r="CH38" s="78">
        <v>2</v>
      </c>
      <c r="CI38" s="78">
        <v>2.0754980866510833</v>
      </c>
      <c r="CJ38" s="78">
        <v>0</v>
      </c>
      <c r="CK38" s="78">
        <v>0</v>
      </c>
      <c r="CL38" s="103">
        <v>0.5</v>
      </c>
      <c r="CM38" s="104">
        <v>1</v>
      </c>
      <c r="CN38" s="78">
        <v>593.59523809523807</v>
      </c>
      <c r="CO38" s="78">
        <v>1033.6819121889127</v>
      </c>
      <c r="CP38" s="78">
        <v>2.7150492532407067</v>
      </c>
      <c r="CQ38" s="78">
        <v>2.7150492532407067</v>
      </c>
      <c r="CR38" s="103">
        <v>0.99600456178448127</v>
      </c>
      <c r="CS38" s="104">
        <v>7.9908764310375226E-3</v>
      </c>
      <c r="CT38" s="78">
        <v>0</v>
      </c>
      <c r="CU38" s="78">
        <v>0</v>
      </c>
      <c r="CV38" s="78">
        <v>0.45238095238095238</v>
      </c>
      <c r="CW38" s="78">
        <v>0.4943820224719101</v>
      </c>
      <c r="CX38" s="78">
        <v>0.74918398735887604</v>
      </c>
      <c r="CY38" s="78">
        <v>0.74918398735887604</v>
      </c>
      <c r="CZ38" s="103">
        <v>0.77312684048857716</v>
      </c>
      <c r="DA38" s="104">
        <v>0.77312684048857716</v>
      </c>
      <c r="DB38" s="78">
        <v>0</v>
      </c>
      <c r="DC38" s="78">
        <v>28</v>
      </c>
      <c r="DD38" s="64">
        <v>0.32142857142857145</v>
      </c>
      <c r="DE38" s="113">
        <v>0.5</v>
      </c>
      <c r="DF38" s="64">
        <v>1.8898223650461361</v>
      </c>
      <c r="DG38" s="64">
        <v>1.8898223650461361</v>
      </c>
      <c r="DH38" s="106">
        <v>0.97060913932232062</v>
      </c>
      <c r="DI38" s="107">
        <v>0.97060913932232062</v>
      </c>
    </row>
    <row r="39" spans="1:113" x14ac:dyDescent="0.25">
      <c r="A39" s="78">
        <v>13</v>
      </c>
      <c r="B39" s="78">
        <v>4</v>
      </c>
      <c r="C39" s="78">
        <v>2</v>
      </c>
      <c r="D39" s="78">
        <v>6</v>
      </c>
      <c r="E39" s="78">
        <v>1.5</v>
      </c>
      <c r="F39" s="78">
        <v>41</v>
      </c>
      <c r="G39" s="78">
        <v>0.36585365853658536</v>
      </c>
      <c r="H39" s="78">
        <v>0.85895569038733333</v>
      </c>
      <c r="I39" s="78">
        <v>1.6961929856556592</v>
      </c>
      <c r="J39" s="78">
        <v>1.6961929856556592</v>
      </c>
      <c r="K39" s="103">
        <v>0.95326673559726227</v>
      </c>
      <c r="L39" s="104">
        <v>9.346652880547543E-2</v>
      </c>
      <c r="M39" s="78">
        <v>0.19387205031313584</v>
      </c>
      <c r="N39" s="78">
        <v>0.23015836414023197</v>
      </c>
      <c r="O39" s="78">
        <v>4.7843921096794926</v>
      </c>
      <c r="P39" s="78">
        <v>4.7843921096794926</v>
      </c>
      <c r="Q39" s="103">
        <v>0.99999647607771025</v>
      </c>
      <c r="R39" s="104">
        <v>7.0478445794843001E-6</v>
      </c>
      <c r="S39" s="78">
        <v>21</v>
      </c>
      <c r="T39" s="78">
        <v>0.14461547841829539</v>
      </c>
      <c r="U39" s="78">
        <v>0.21297813439188842</v>
      </c>
      <c r="V39" s="78">
        <v>2.734548137524905</v>
      </c>
      <c r="W39" s="78">
        <v>2.734548137524905</v>
      </c>
      <c r="X39" s="103">
        <v>0.99548194862362449</v>
      </c>
      <c r="Y39" s="104">
        <v>9.0361027527510983E-3</v>
      </c>
      <c r="Z39" s="78">
        <v>20</v>
      </c>
      <c r="AA39" s="78">
        <v>0.24559145080271838</v>
      </c>
      <c r="AB39" s="78">
        <v>0.24140737066929868</v>
      </c>
      <c r="AC39" s="78">
        <v>4.3936234524291811</v>
      </c>
      <c r="AD39" s="78">
        <v>4.3936234524291811</v>
      </c>
      <c r="AE39" s="103">
        <v>0.9999615556936875</v>
      </c>
      <c r="AF39" s="104">
        <v>7.6888612624964551E-5</v>
      </c>
      <c r="AG39" s="78">
        <v>24</v>
      </c>
      <c r="AH39" s="78">
        <v>10.041666666666666</v>
      </c>
      <c r="AI39" s="78">
        <v>11.712049412860047</v>
      </c>
      <c r="AJ39" s="78">
        <v>3.0843671687384369</v>
      </c>
      <c r="AK39" s="78">
        <v>3.0843671687384369</v>
      </c>
      <c r="AL39" s="103">
        <v>0.99843877610421783</v>
      </c>
      <c r="AM39" s="104">
        <v>3.1224477915642629E-3</v>
      </c>
      <c r="AN39" s="78">
        <v>22</v>
      </c>
      <c r="AO39" s="78">
        <v>0.53658536585365857</v>
      </c>
      <c r="AP39" s="78">
        <v>1</v>
      </c>
      <c r="AQ39" s="78">
        <v>0</v>
      </c>
      <c r="AR39" s="78">
        <v>0</v>
      </c>
      <c r="AS39" s="103">
        <v>0</v>
      </c>
      <c r="AT39" s="104">
        <v>0</v>
      </c>
      <c r="AU39" s="78">
        <v>2.1951219512195124</v>
      </c>
      <c r="AV39" s="78">
        <v>2.6288734487905838</v>
      </c>
      <c r="AW39" s="78">
        <v>2.4223882573805993</v>
      </c>
      <c r="AX39" s="78">
        <v>2.4223882573805993</v>
      </c>
      <c r="AY39" s="103">
        <v>0.99124096412469098</v>
      </c>
      <c r="AZ39" s="104">
        <v>1.7518071750618015E-2</v>
      </c>
      <c r="BA39" s="78">
        <v>0</v>
      </c>
      <c r="BB39" s="78">
        <v>0</v>
      </c>
      <c r="BC39" s="78" t="e">
        <v>#DIV/0!</v>
      </c>
      <c r="BD39" s="78" t="e">
        <v>#DIV/0!</v>
      </c>
      <c r="BE39" s="103" t="e">
        <v>#DIV/0!</v>
      </c>
      <c r="BF39" s="104" t="e">
        <v>#DIV/0!</v>
      </c>
      <c r="BG39" s="78">
        <v>41</v>
      </c>
      <c r="BH39" s="78">
        <v>0.1951219512195122</v>
      </c>
      <c r="BI39" s="78">
        <v>0.14606741573033707</v>
      </c>
      <c r="BJ39" s="78">
        <v>-1.2110358927019174</v>
      </c>
      <c r="BK39" s="78">
        <v>1.2110358927019174</v>
      </c>
      <c r="BL39" s="103">
        <v>0.11294082445085817</v>
      </c>
      <c r="BM39" s="104">
        <v>0.88705917554914182</v>
      </c>
      <c r="BN39" s="78">
        <v>0.49239412655816822</v>
      </c>
      <c r="BO39" s="78">
        <v>0.42759650887394923</v>
      </c>
      <c r="BP39" s="78">
        <v>2.46051272685864</v>
      </c>
      <c r="BQ39" s="78">
        <v>2.46051272685864</v>
      </c>
      <c r="BR39" s="103">
        <v>0.99206312730122392</v>
      </c>
      <c r="BS39" s="104">
        <v>1.587374539755226E-2</v>
      </c>
      <c r="BT39" s="78">
        <v>2.1017575989615391</v>
      </c>
      <c r="BU39" s="78">
        <v>2.4530388781495036</v>
      </c>
      <c r="BV39" s="78">
        <v>-0.79838983451617074</v>
      </c>
      <c r="BW39" s="78">
        <v>0.79838983451617074</v>
      </c>
      <c r="BX39" s="103">
        <v>0.21342177965967268</v>
      </c>
      <c r="BY39" s="104">
        <v>0.42684355931934537</v>
      </c>
      <c r="BZ39" s="78">
        <v>15</v>
      </c>
      <c r="CA39" s="78">
        <v>1.5333333333333334</v>
      </c>
      <c r="CB39" s="78">
        <v>1.9223002094465098</v>
      </c>
      <c r="CC39" s="78">
        <v>1.14606999943931</v>
      </c>
      <c r="CD39" s="78">
        <v>1.14606999943931</v>
      </c>
      <c r="CE39" s="103">
        <v>0.86796014347367467</v>
      </c>
      <c r="CF39" s="104">
        <v>0.2640797130526506</v>
      </c>
      <c r="CG39" s="78">
        <v>9</v>
      </c>
      <c r="CH39" s="78">
        <v>0.77777777777777779</v>
      </c>
      <c r="CI39" s="78">
        <v>1.3017082793177757</v>
      </c>
      <c r="CJ39" s="78">
        <v>0</v>
      </c>
      <c r="CK39" s="78">
        <v>0</v>
      </c>
      <c r="CL39" s="103">
        <v>0.5</v>
      </c>
      <c r="CM39" s="104">
        <v>1</v>
      </c>
      <c r="CN39" s="78">
        <v>360.46341463414632</v>
      </c>
      <c r="CO39" s="78">
        <v>550.84717016432853</v>
      </c>
      <c r="CP39" s="78">
        <v>3.4614734492648842</v>
      </c>
      <c r="CQ39" s="78">
        <v>3.4614734492648842</v>
      </c>
      <c r="CR39" s="103">
        <v>0.99958053039790074</v>
      </c>
      <c r="CS39" s="104">
        <v>8.3893920419856412E-4</v>
      </c>
      <c r="CT39" s="78">
        <v>0</v>
      </c>
      <c r="CU39" s="78">
        <v>0</v>
      </c>
      <c r="CV39" s="78">
        <v>0.41463414634146339</v>
      </c>
      <c r="CW39" s="78">
        <v>0.47727272727272729</v>
      </c>
      <c r="CX39" s="78">
        <v>1.0987663658940552</v>
      </c>
      <c r="CY39" s="78">
        <v>1.0987663658940552</v>
      </c>
      <c r="CZ39" s="103">
        <v>0.8640650068172453</v>
      </c>
      <c r="DA39" s="104">
        <v>0.8640650068172453</v>
      </c>
      <c r="DB39" s="78">
        <v>0</v>
      </c>
      <c r="DC39" s="78">
        <v>24</v>
      </c>
      <c r="DD39" s="64">
        <v>0.33333333333333331</v>
      </c>
      <c r="DE39" s="113">
        <v>0.5</v>
      </c>
      <c r="DF39" s="64">
        <v>1.6329931618554523</v>
      </c>
      <c r="DG39" s="64">
        <v>1.6329931618554523</v>
      </c>
      <c r="DH39" s="106">
        <v>0.94876478257012531</v>
      </c>
      <c r="DI39" s="107">
        <v>0.94876478257012531</v>
      </c>
    </row>
    <row r="40" spans="1:113" ht="15" customHeight="1" x14ac:dyDescent="0.25">
      <c r="A40" s="78">
        <v>2</v>
      </c>
      <c r="B40" s="78">
        <v>5</v>
      </c>
      <c r="C40" s="78">
        <v>3</v>
      </c>
      <c r="D40" s="78">
        <v>75</v>
      </c>
      <c r="E40" s="78">
        <v>8.3333333333333339</v>
      </c>
      <c r="F40" s="78">
        <v>36</v>
      </c>
      <c r="G40" s="78">
        <v>1.6111111111111112</v>
      </c>
      <c r="H40" s="78">
        <v>2.8812475252201608</v>
      </c>
      <c r="I40" s="78" t="s">
        <v>823</v>
      </c>
      <c r="J40" s="78" t="s">
        <v>823</v>
      </c>
      <c r="K40" s="103" t="s">
        <v>823</v>
      </c>
      <c r="L40" s="104" t="s">
        <v>823</v>
      </c>
      <c r="M40" s="78">
        <v>0.40134803921568618</v>
      </c>
      <c r="N40" s="78">
        <v>0.35816636120808182</v>
      </c>
      <c r="O40" s="78" t="s">
        <v>823</v>
      </c>
      <c r="P40" s="78" t="s">
        <v>823</v>
      </c>
      <c r="Q40" s="103" t="s">
        <v>823</v>
      </c>
      <c r="R40" s="104" t="s">
        <v>823</v>
      </c>
      <c r="S40" s="78">
        <v>21</v>
      </c>
      <c r="T40" s="78">
        <v>0.34593837535014005</v>
      </c>
      <c r="U40" s="78">
        <v>0.33752203560061494</v>
      </c>
      <c r="V40" s="78" t="s">
        <v>823</v>
      </c>
      <c r="W40" s="78" t="s">
        <v>823</v>
      </c>
      <c r="X40" s="103" t="s">
        <v>823</v>
      </c>
      <c r="Y40" s="104" t="s">
        <v>823</v>
      </c>
      <c r="Z40" s="78">
        <v>15</v>
      </c>
      <c r="AA40" s="78">
        <v>0.478921568627451</v>
      </c>
      <c r="AB40" s="78">
        <v>0.38328913511791551</v>
      </c>
      <c r="AC40" s="78" t="s">
        <v>823</v>
      </c>
      <c r="AD40" s="78" t="s">
        <v>823</v>
      </c>
      <c r="AE40" s="103" t="s">
        <v>823</v>
      </c>
      <c r="AF40" s="104" t="s">
        <v>823</v>
      </c>
      <c r="AG40" s="78">
        <v>33</v>
      </c>
      <c r="AH40" s="78">
        <v>42.727272727272727</v>
      </c>
      <c r="AI40" s="78">
        <v>48.954872540479009</v>
      </c>
      <c r="AJ40" s="78" t="s">
        <v>823</v>
      </c>
      <c r="AK40" s="78" t="s">
        <v>823</v>
      </c>
      <c r="AL40" s="103" t="s">
        <v>823</v>
      </c>
      <c r="AM40" s="104" t="s">
        <v>823</v>
      </c>
      <c r="AN40" s="78">
        <v>25</v>
      </c>
      <c r="AO40" s="78">
        <v>0.69444444444444442</v>
      </c>
      <c r="AP40" s="78">
        <v>1</v>
      </c>
      <c r="AQ40" s="78" t="s">
        <v>823</v>
      </c>
      <c r="AR40" s="78" t="s">
        <v>823</v>
      </c>
      <c r="AS40" s="103">
        <v>0</v>
      </c>
      <c r="AT40" s="104">
        <v>0</v>
      </c>
      <c r="AU40" s="78">
        <v>5.2777777777777777</v>
      </c>
      <c r="AV40" s="78">
        <v>5.9359009960511164</v>
      </c>
      <c r="AW40" s="78" t="s">
        <v>823</v>
      </c>
      <c r="AX40" s="78" t="s">
        <v>823</v>
      </c>
      <c r="AY40" s="103" t="s">
        <v>823</v>
      </c>
      <c r="AZ40" s="104" t="s">
        <v>823</v>
      </c>
      <c r="BA40" s="78">
        <v>2.7777777777777776E-2</v>
      </c>
      <c r="BB40" s="78">
        <v>0</v>
      </c>
      <c r="BC40" s="78" t="s">
        <v>823</v>
      </c>
      <c r="BD40" s="78" t="s">
        <v>823</v>
      </c>
      <c r="BE40" s="103" t="s">
        <v>823</v>
      </c>
      <c r="BF40" s="104" t="s">
        <v>823</v>
      </c>
      <c r="BG40" s="78">
        <v>36</v>
      </c>
      <c r="BH40" s="78">
        <v>0.16666666666666666</v>
      </c>
      <c r="BI40" s="78">
        <v>0</v>
      </c>
      <c r="BJ40" s="78" t="s">
        <v>823</v>
      </c>
      <c r="BK40" s="78" t="s">
        <v>823</v>
      </c>
      <c r="BL40" s="103" t="s">
        <v>823</v>
      </c>
      <c r="BM40" s="104" t="s">
        <v>823</v>
      </c>
      <c r="BN40" s="78">
        <v>0.60788146346084393</v>
      </c>
      <c r="BO40" s="78">
        <v>1.132788150339707</v>
      </c>
      <c r="BP40" s="78" t="s">
        <v>823</v>
      </c>
      <c r="BQ40" s="78" t="s">
        <v>823</v>
      </c>
      <c r="BR40" s="103" t="s">
        <v>823</v>
      </c>
      <c r="BS40" s="104" t="s">
        <v>823</v>
      </c>
      <c r="BT40" s="78">
        <v>2.239934388435127</v>
      </c>
      <c r="BU40" s="78">
        <v>2.1453552120691888</v>
      </c>
      <c r="BV40" s="78" t="s">
        <v>823</v>
      </c>
      <c r="BW40" s="78" t="s">
        <v>823</v>
      </c>
      <c r="BX40" s="103" t="s">
        <v>823</v>
      </c>
      <c r="BY40" s="104" t="s">
        <v>823</v>
      </c>
      <c r="BZ40" s="78">
        <v>12</v>
      </c>
      <c r="CA40" s="78">
        <v>5.166666666666667</v>
      </c>
      <c r="CB40" s="78">
        <v>4.9696045815506995</v>
      </c>
      <c r="CC40" s="78">
        <v>0.3371258366437227</v>
      </c>
      <c r="CD40" s="78">
        <v>0.3371258366437227</v>
      </c>
      <c r="CE40" s="103">
        <v>0.63039142416234983</v>
      </c>
      <c r="CF40" s="104">
        <v>0.73921715167530044</v>
      </c>
      <c r="CG40" s="78">
        <v>12</v>
      </c>
      <c r="CH40" s="78">
        <v>4.25</v>
      </c>
      <c r="CI40" s="78">
        <v>8.0014203284621459</v>
      </c>
      <c r="CJ40" s="78">
        <v>0</v>
      </c>
      <c r="CK40" s="78">
        <v>0</v>
      </c>
      <c r="CL40" s="103" t="s">
        <v>823</v>
      </c>
      <c r="CM40" s="104" t="s">
        <v>823</v>
      </c>
      <c r="CN40" s="78">
        <v>2286.6944444444443</v>
      </c>
      <c r="CO40" s="78">
        <v>3229.7689507760188</v>
      </c>
      <c r="CP40" s="78" t="s">
        <v>823</v>
      </c>
      <c r="CQ40" s="78" t="s">
        <v>823</v>
      </c>
      <c r="CR40" s="103" t="s">
        <v>823</v>
      </c>
      <c r="CS40" s="104" t="s">
        <v>823</v>
      </c>
      <c r="CT40" s="78">
        <v>0</v>
      </c>
      <c r="CU40" s="78">
        <v>0</v>
      </c>
      <c r="CV40" s="78">
        <v>0.44444444444444442</v>
      </c>
      <c r="CW40" s="78">
        <v>0</v>
      </c>
      <c r="CX40" s="78" t="s">
        <v>823</v>
      </c>
      <c r="CY40" s="78" t="s">
        <v>823</v>
      </c>
      <c r="CZ40" s="103" t="s">
        <v>823</v>
      </c>
      <c r="DA40" s="104" t="s">
        <v>823</v>
      </c>
      <c r="DB40" s="78">
        <v>0</v>
      </c>
      <c r="DC40" s="78">
        <v>33</v>
      </c>
      <c r="DD40" s="64">
        <v>0.18181818181818182</v>
      </c>
      <c r="DE40" s="113">
        <v>0.33333333333333331</v>
      </c>
      <c r="DF40" s="64">
        <v>1.8463723646899906</v>
      </c>
      <c r="DG40" s="64">
        <v>1.8463723646899906</v>
      </c>
      <c r="DH40" s="106">
        <v>0.96758092150396668</v>
      </c>
      <c r="DI40" s="107">
        <v>0.96758092150396668</v>
      </c>
    </row>
    <row r="41" spans="1:113" x14ac:dyDescent="0.25">
      <c r="A41" s="78">
        <v>6</v>
      </c>
      <c r="B41" s="78">
        <v>6</v>
      </c>
      <c r="C41" s="78">
        <v>3</v>
      </c>
      <c r="D41" s="78">
        <v>35</v>
      </c>
      <c r="E41" s="78">
        <v>3.8888888888888888</v>
      </c>
      <c r="F41" s="78">
        <v>34</v>
      </c>
      <c r="G41" s="78">
        <v>1.0294117647058822</v>
      </c>
      <c r="H41" s="78">
        <v>2.0668420372950913</v>
      </c>
      <c r="I41" s="78">
        <v>0.97459928205647528</v>
      </c>
      <c r="J41" s="78">
        <v>0.97459928205647528</v>
      </c>
      <c r="K41" s="106">
        <v>0.83339329422380692</v>
      </c>
      <c r="L41" s="107">
        <v>0.33321341155238626</v>
      </c>
      <c r="M41" s="78">
        <v>0.37408088235294112</v>
      </c>
      <c r="N41" s="78">
        <v>0.41352101772117594</v>
      </c>
      <c r="O41" s="78">
        <v>0.2941521044798292</v>
      </c>
      <c r="P41" s="78">
        <v>0.2941521044798292</v>
      </c>
      <c r="Q41" s="106">
        <v>0.61523114201403573</v>
      </c>
      <c r="R41" s="107">
        <v>0.76953771597192855</v>
      </c>
      <c r="S41" s="78">
        <v>18</v>
      </c>
      <c r="T41" s="78">
        <v>0.44022817460317465</v>
      </c>
      <c r="U41" s="78">
        <v>0.46305220273508729</v>
      </c>
      <c r="V41" s="78">
        <v>-0.71610897017215314</v>
      </c>
      <c r="W41" s="78">
        <v>0.71610897017215314</v>
      </c>
      <c r="X41" s="106">
        <v>0.23920983295641118</v>
      </c>
      <c r="Y41" s="107">
        <v>0.47841966591282237</v>
      </c>
      <c r="Z41" s="78">
        <v>16</v>
      </c>
      <c r="AA41" s="78">
        <v>0.29966517857142855</v>
      </c>
      <c r="AB41" s="78">
        <v>0.34933570568703276</v>
      </c>
      <c r="AC41" s="78">
        <v>1.3581100510154318</v>
      </c>
      <c r="AD41" s="78">
        <v>1.3581100510154318</v>
      </c>
      <c r="AE41" s="106">
        <v>0.90754911016193751</v>
      </c>
      <c r="AF41" s="107">
        <v>0.18490177967612495</v>
      </c>
      <c r="AG41" s="78">
        <v>30</v>
      </c>
      <c r="AH41" s="78">
        <v>27.266666666666666</v>
      </c>
      <c r="AI41" s="78">
        <v>35.801110879830041</v>
      </c>
      <c r="AJ41" s="78">
        <v>1.4395349696276134</v>
      </c>
      <c r="AK41" s="78">
        <v>1.4395349696276134</v>
      </c>
      <c r="AL41" s="106">
        <v>0.92244436410073094</v>
      </c>
      <c r="AM41" s="107">
        <v>0.15511127179853806</v>
      </c>
      <c r="AN41" s="78">
        <v>23</v>
      </c>
      <c r="AO41" s="78">
        <v>0.67647058823529416</v>
      </c>
      <c r="AP41" s="78">
        <v>1</v>
      </c>
      <c r="AQ41" s="78">
        <v>0</v>
      </c>
      <c r="AR41" s="78">
        <v>0</v>
      </c>
      <c r="AS41" s="106">
        <v>0</v>
      </c>
      <c r="AT41" s="107">
        <v>0</v>
      </c>
      <c r="AU41" s="78">
        <v>4.2941176470588234</v>
      </c>
      <c r="AV41" s="78">
        <v>5.2195983345099011</v>
      </c>
      <c r="AW41" s="78">
        <v>0.73727449957325564</v>
      </c>
      <c r="AX41" s="78">
        <v>0.73727449957325564</v>
      </c>
      <c r="AY41" s="106">
        <v>0.76825406773505467</v>
      </c>
      <c r="AZ41" s="107">
        <v>0.46349186452989066</v>
      </c>
      <c r="BA41" s="78">
        <v>5.8823529411764705E-2</v>
      </c>
      <c r="BB41" s="78">
        <v>4.2857142857142858E-2</v>
      </c>
      <c r="BC41" s="78">
        <v>-0.64097911479548697</v>
      </c>
      <c r="BD41" s="78">
        <v>0.64097911479548697</v>
      </c>
      <c r="BE41" s="106">
        <v>0.26076812617098766</v>
      </c>
      <c r="BF41" s="107">
        <v>0.73923187382901234</v>
      </c>
      <c r="BG41" s="78">
        <v>34</v>
      </c>
      <c r="BH41" s="78">
        <v>8.8235294117647065E-2</v>
      </c>
      <c r="BI41" s="78">
        <v>0.12857142857142856</v>
      </c>
      <c r="BJ41" s="78">
        <v>0.97981339393724309</v>
      </c>
      <c r="BK41" s="78">
        <v>0.97981339393724309</v>
      </c>
      <c r="BL41" s="106">
        <v>0.83641088031379796</v>
      </c>
      <c r="BM41" s="107">
        <v>0.83641088031379796</v>
      </c>
      <c r="BN41" s="78">
        <v>0.54768115170655352</v>
      </c>
      <c r="BO41" s="78">
        <v>0.75223356226679305</v>
      </c>
      <c r="BP41" s="78">
        <v>0.26326905174800119</v>
      </c>
      <c r="BQ41" s="78">
        <v>0.26326905174800119</v>
      </c>
      <c r="BR41" s="106">
        <v>0.60343034327664347</v>
      </c>
      <c r="BS41" s="107">
        <v>0.79313931344671296</v>
      </c>
      <c r="BT41" s="78">
        <v>2.7461060802121753</v>
      </c>
      <c r="BU41" s="78">
        <v>3.1293777195498556</v>
      </c>
      <c r="BV41" s="78">
        <v>-0.78490086384443303</v>
      </c>
      <c r="BW41" s="78">
        <v>0.78490086384443303</v>
      </c>
      <c r="BX41" s="106">
        <v>0.21761887727277779</v>
      </c>
      <c r="BY41" s="107">
        <v>0.43523775454555558</v>
      </c>
      <c r="BZ41" s="78">
        <v>7</v>
      </c>
      <c r="CA41" s="78">
        <v>1.2857142857142858</v>
      </c>
      <c r="CB41" s="78">
        <v>3.4016802570830449</v>
      </c>
      <c r="CC41" s="78">
        <v>-0.93385692082210903</v>
      </c>
      <c r="CD41" s="78">
        <v>0.93385692082210903</v>
      </c>
      <c r="CE41" s="106">
        <v>0.18136845330947904</v>
      </c>
      <c r="CF41" s="107">
        <v>0.36273690661895808</v>
      </c>
      <c r="CG41" s="78">
        <v>13</v>
      </c>
      <c r="CH41" s="78">
        <v>2.8461538461538463</v>
      </c>
      <c r="CI41" s="78">
        <v>3.8480764425479266</v>
      </c>
      <c r="CJ41" s="78">
        <v>0</v>
      </c>
      <c r="CK41" s="78">
        <v>0</v>
      </c>
      <c r="CL41" s="106">
        <v>0.5</v>
      </c>
      <c r="CM41" s="107">
        <v>1</v>
      </c>
      <c r="CN41" s="78">
        <v>1674.5882352941176</v>
      </c>
      <c r="CO41" s="78">
        <v>2432.9302337472891</v>
      </c>
      <c r="CP41" s="78">
        <v>0.89874431137418886</v>
      </c>
      <c r="CQ41" s="78">
        <v>0.89874431137418886</v>
      </c>
      <c r="CR41" s="106">
        <v>0.81401982954571417</v>
      </c>
      <c r="CS41" s="107">
        <v>0.37196034090857155</v>
      </c>
      <c r="CT41" s="78">
        <v>0</v>
      </c>
      <c r="CU41" s="78">
        <v>0</v>
      </c>
      <c r="CV41" s="78">
        <v>0.38235294117647056</v>
      </c>
      <c r="CW41" s="78">
        <v>0.41428571428571431</v>
      </c>
      <c r="CX41" s="78">
        <v>0.52708538717230735</v>
      </c>
      <c r="CY41" s="78">
        <v>0.52708538717230735</v>
      </c>
      <c r="CZ41" s="106">
        <v>0.70093285304102337</v>
      </c>
      <c r="DA41" s="107">
        <v>0.70093285304102337</v>
      </c>
      <c r="DB41" s="78">
        <v>0</v>
      </c>
      <c r="DC41" s="78">
        <v>30</v>
      </c>
      <c r="DD41" s="64">
        <v>0.1</v>
      </c>
      <c r="DE41" s="113">
        <v>0.33333333333333331</v>
      </c>
      <c r="DF41" s="64">
        <v>2.7110883423451915</v>
      </c>
      <c r="DG41" s="64">
        <v>2.7110883423451915</v>
      </c>
      <c r="DH41" s="106">
        <v>0.99664686219609722</v>
      </c>
      <c r="DI41" s="107">
        <v>0.99664686219609722</v>
      </c>
    </row>
    <row r="42" spans="1:113" x14ac:dyDescent="0.25">
      <c r="A42" s="78">
        <v>10</v>
      </c>
      <c r="B42" s="78">
        <v>7</v>
      </c>
      <c r="C42" s="78">
        <v>3</v>
      </c>
      <c r="D42" s="78">
        <v>20</v>
      </c>
      <c r="E42" s="78">
        <v>2.2222222222222223</v>
      </c>
      <c r="F42" s="78">
        <v>35</v>
      </c>
      <c r="G42" s="78">
        <v>0.77142857142857146</v>
      </c>
      <c r="H42" s="78">
        <v>1.5162980128805639</v>
      </c>
      <c r="I42" s="78">
        <v>1.5426119159130705</v>
      </c>
      <c r="J42" s="78">
        <v>1.5426119159130705</v>
      </c>
      <c r="K42" s="106">
        <v>0.93625045774353199</v>
      </c>
      <c r="L42" s="107">
        <v>0.12749908451293596</v>
      </c>
      <c r="M42" s="78">
        <v>0.29340659340659342</v>
      </c>
      <c r="N42" s="78">
        <v>0.34602903756611697</v>
      </c>
      <c r="O42" s="78">
        <v>1.2915822425419168</v>
      </c>
      <c r="P42" s="78">
        <v>1.2915822425419168</v>
      </c>
      <c r="Q42" s="106">
        <v>0.89959415818691368</v>
      </c>
      <c r="R42" s="107">
        <v>0.20081168362617269</v>
      </c>
      <c r="S42" s="78">
        <v>17</v>
      </c>
      <c r="T42" s="78">
        <v>8.5150143973673362E-2</v>
      </c>
      <c r="U42" s="78">
        <v>0.10722172905530004</v>
      </c>
      <c r="V42" s="78">
        <v>3.3387555676362193</v>
      </c>
      <c r="W42" s="78">
        <v>3.3387555676362193</v>
      </c>
      <c r="X42" s="106">
        <v>0.99901665661498973</v>
      </c>
      <c r="Y42" s="107">
        <v>1.9666867700205773E-3</v>
      </c>
      <c r="Z42" s="78">
        <v>18</v>
      </c>
      <c r="AA42" s="78">
        <v>0.49009324009324007</v>
      </c>
      <c r="AB42" s="78">
        <v>0.37989464820363722</v>
      </c>
      <c r="AC42" s="78">
        <v>-8.3707448351959285E-2</v>
      </c>
      <c r="AD42" s="78">
        <v>8.3707448351959285E-2</v>
      </c>
      <c r="AE42" s="106">
        <v>0.46691362791817681</v>
      </c>
      <c r="AF42" s="107">
        <v>0.93382725583635362</v>
      </c>
      <c r="AG42" s="78">
        <v>24</v>
      </c>
      <c r="AH42" s="78">
        <v>17.5</v>
      </c>
      <c r="AI42" s="78">
        <v>26</v>
      </c>
      <c r="AJ42" s="78">
        <v>2.5128175495056277</v>
      </c>
      <c r="AK42" s="78">
        <v>2.5128175495056277</v>
      </c>
      <c r="AL42" s="106">
        <v>0.99253094939645603</v>
      </c>
      <c r="AM42" s="107">
        <v>1.4938101207087938E-2</v>
      </c>
      <c r="AN42" s="78">
        <v>20</v>
      </c>
      <c r="AO42" s="78">
        <v>0.5714285714285714</v>
      </c>
      <c r="AP42" s="78">
        <v>1</v>
      </c>
      <c r="AQ42" s="78">
        <v>0</v>
      </c>
      <c r="AR42" s="78">
        <v>0</v>
      </c>
      <c r="AS42" s="106">
        <v>0</v>
      </c>
      <c r="AT42" s="107">
        <v>0</v>
      </c>
      <c r="AU42" s="78">
        <v>3.0571428571428569</v>
      </c>
      <c r="AV42" s="78">
        <v>3.4036559681583318</v>
      </c>
      <c r="AW42" s="78">
        <v>1.940367197245348</v>
      </c>
      <c r="AX42" s="78">
        <v>1.940367197245348</v>
      </c>
      <c r="AY42" s="106">
        <v>0.9717888187876681</v>
      </c>
      <c r="AZ42" s="107">
        <v>5.6422362424663725E-2</v>
      </c>
      <c r="BA42" s="78">
        <v>5.7142857142857141E-2</v>
      </c>
      <c r="BB42" s="78">
        <v>4.2253521126760563E-2</v>
      </c>
      <c r="BC42" s="78">
        <v>-0.61493688298811189</v>
      </c>
      <c r="BD42" s="78">
        <v>0.61493688298811189</v>
      </c>
      <c r="BE42" s="106">
        <v>0.26929820197376314</v>
      </c>
      <c r="BF42" s="107">
        <v>0.73070179802623692</v>
      </c>
      <c r="BG42" s="78">
        <v>35</v>
      </c>
      <c r="BH42" s="78">
        <v>0.11428571428571428</v>
      </c>
      <c r="BI42" s="78">
        <v>0.14084507042253522</v>
      </c>
      <c r="BJ42" s="78">
        <v>0.63434120060279975</v>
      </c>
      <c r="BK42" s="78">
        <v>0.63434120060279975</v>
      </c>
      <c r="BL42" s="106">
        <v>0.7370709130550559</v>
      </c>
      <c r="BM42" s="107">
        <v>0.7370709130550559</v>
      </c>
      <c r="BN42" s="78">
        <v>0.34341843567143704</v>
      </c>
      <c r="BO42" s="78">
        <v>0.27738369260553547</v>
      </c>
      <c r="BP42" s="78">
        <v>1.3594774898729285</v>
      </c>
      <c r="BQ42" s="78">
        <v>1.3594774898729285</v>
      </c>
      <c r="BR42" s="106">
        <v>0.91078914078347195</v>
      </c>
      <c r="BS42" s="107">
        <v>0.17842171843305601</v>
      </c>
      <c r="BT42" s="78">
        <v>2.4625828871546909</v>
      </c>
      <c r="BU42" s="78">
        <v>2.8020124691905086</v>
      </c>
      <c r="BV42" s="78">
        <v>-0.37518301118193187</v>
      </c>
      <c r="BW42" s="78">
        <v>0.37518301118193187</v>
      </c>
      <c r="BX42" s="106">
        <v>0.3543375929839897</v>
      </c>
      <c r="BY42" s="107">
        <v>0.7086751859679794</v>
      </c>
      <c r="BZ42" s="78">
        <v>9</v>
      </c>
      <c r="CA42" s="78">
        <v>0.77777777777777779</v>
      </c>
      <c r="CB42" s="78">
        <v>1.3944333775567925</v>
      </c>
      <c r="CC42" s="78">
        <v>-2.8311933133043761</v>
      </c>
      <c r="CD42" s="78">
        <v>2.8311933133043761</v>
      </c>
      <c r="CE42" s="106">
        <v>6.0201524966646564E-3</v>
      </c>
      <c r="CF42" s="107">
        <v>1.2040304993329313E-2</v>
      </c>
      <c r="CG42" s="78">
        <v>9</v>
      </c>
      <c r="CH42" s="78">
        <v>4.333333333333333</v>
      </c>
      <c r="CI42" s="78">
        <v>3.5</v>
      </c>
      <c r="CJ42" s="78">
        <v>0</v>
      </c>
      <c r="CK42" s="78">
        <v>0</v>
      </c>
      <c r="CL42" s="106">
        <v>0.5</v>
      </c>
      <c r="CM42" s="107">
        <v>1</v>
      </c>
      <c r="CN42" s="78">
        <v>1148.3142857142857</v>
      </c>
      <c r="CO42" s="78">
        <v>1883.0193490528882</v>
      </c>
      <c r="CP42" s="78">
        <v>1.8203744566210689</v>
      </c>
      <c r="CQ42" s="78">
        <v>1.8203744566210689</v>
      </c>
      <c r="CR42" s="106">
        <v>0.96348061676534746</v>
      </c>
      <c r="CS42" s="107">
        <v>7.3038766469305016E-2</v>
      </c>
      <c r="CT42" s="78">
        <v>0</v>
      </c>
      <c r="CU42" s="78">
        <v>0</v>
      </c>
      <c r="CV42" s="78">
        <v>0.25714285714285712</v>
      </c>
      <c r="CW42" s="78">
        <v>0.352112676056338</v>
      </c>
      <c r="CX42" s="78">
        <v>1.6519883663200741</v>
      </c>
      <c r="CY42" s="78">
        <v>1.6519883663200741</v>
      </c>
      <c r="CZ42" s="106">
        <v>0.95073153876930161</v>
      </c>
      <c r="DA42" s="107">
        <v>0.95073153876930161</v>
      </c>
      <c r="DB42" s="78">
        <v>0</v>
      </c>
      <c r="DC42" s="78">
        <v>24</v>
      </c>
      <c r="DD42" s="64">
        <v>0.16666666666666666</v>
      </c>
      <c r="DE42" s="113">
        <v>0.33333333333333331</v>
      </c>
      <c r="DF42" s="64">
        <v>1.7320508075688772</v>
      </c>
      <c r="DG42" s="64">
        <v>1.7320508075688772</v>
      </c>
      <c r="DH42" s="106">
        <v>0.9583677416682248</v>
      </c>
      <c r="DI42" s="107">
        <v>0.9583677416682248</v>
      </c>
    </row>
    <row r="43" spans="1:113" x14ac:dyDescent="0.25">
      <c r="A43" s="78">
        <v>14</v>
      </c>
      <c r="B43" s="78">
        <v>8</v>
      </c>
      <c r="C43" s="78">
        <v>3</v>
      </c>
      <c r="D43" s="78">
        <v>10</v>
      </c>
      <c r="E43" s="78">
        <v>1.1111111111111112</v>
      </c>
      <c r="F43" s="78">
        <v>34</v>
      </c>
      <c r="G43" s="78">
        <v>0.88235294117647056</v>
      </c>
      <c r="H43" s="78">
        <v>2.0709345845477438</v>
      </c>
      <c r="I43" s="78">
        <v>1.2201341068901161</v>
      </c>
      <c r="J43" s="78">
        <v>1.2201341068901161</v>
      </c>
      <c r="K43" s="106">
        <v>0.88668566279692951</v>
      </c>
      <c r="L43" s="107">
        <v>0.22662867440614101</v>
      </c>
      <c r="M43" s="78">
        <v>0.29779411764705882</v>
      </c>
      <c r="N43" s="78">
        <v>0.34789766902818725</v>
      </c>
      <c r="O43" s="78">
        <v>1.226955245775361</v>
      </c>
      <c r="P43" s="78">
        <v>1.226955245775361</v>
      </c>
      <c r="Q43" s="106">
        <v>0.8879647083472596</v>
      </c>
      <c r="R43" s="107">
        <v>0.2240705833054808</v>
      </c>
      <c r="S43" s="78">
        <v>10</v>
      </c>
      <c r="T43" s="78">
        <v>0.43214285714285722</v>
      </c>
      <c r="U43" s="78">
        <v>0.41203204749541666</v>
      </c>
      <c r="V43" s="78">
        <v>-0.57595405763471408</v>
      </c>
      <c r="W43" s="78">
        <v>0.57595405763471408</v>
      </c>
      <c r="X43" s="106">
        <v>0.28454469544472738</v>
      </c>
      <c r="Y43" s="107">
        <v>0.56908939088945476</v>
      </c>
      <c r="Z43" s="78">
        <v>24</v>
      </c>
      <c r="AA43" s="78">
        <v>0.24181547619047625</v>
      </c>
      <c r="AB43" s="78">
        <v>0.31001023104497444</v>
      </c>
      <c r="AC43" s="78">
        <v>2.0184931130338941</v>
      </c>
      <c r="AD43" s="78">
        <v>2.0184931130338941</v>
      </c>
      <c r="AE43" s="106">
        <v>0.97458379707383946</v>
      </c>
      <c r="AF43" s="107">
        <v>5.0832405852321176E-2</v>
      </c>
      <c r="AG43" s="78">
        <v>26</v>
      </c>
      <c r="AH43" s="78">
        <v>11.807692307692308</v>
      </c>
      <c r="AI43" s="78">
        <v>17.262721061916583</v>
      </c>
      <c r="AJ43" s="78">
        <v>3.3718927994392907</v>
      </c>
      <c r="AK43" s="78">
        <v>3.3718927994392907</v>
      </c>
      <c r="AL43" s="106">
        <v>0.99932682778667714</v>
      </c>
      <c r="AM43" s="107">
        <v>1.3463444266457467E-3</v>
      </c>
      <c r="AN43" s="78">
        <v>21</v>
      </c>
      <c r="AO43" s="78">
        <v>0.61764705882352944</v>
      </c>
      <c r="AP43" s="78">
        <v>1</v>
      </c>
      <c r="AQ43" s="78">
        <v>0</v>
      </c>
      <c r="AR43" s="78">
        <v>0</v>
      </c>
      <c r="AS43" s="106">
        <v>0</v>
      </c>
      <c r="AT43" s="107">
        <v>0</v>
      </c>
      <c r="AU43" s="78">
        <v>2</v>
      </c>
      <c r="AV43" s="78">
        <v>2.9746402889231578</v>
      </c>
      <c r="AW43" s="78">
        <v>2.9447221143194295</v>
      </c>
      <c r="AX43" s="78">
        <v>2.9447221143194295</v>
      </c>
      <c r="AY43" s="106">
        <v>0.99778946204764773</v>
      </c>
      <c r="AZ43" s="107">
        <v>4.4210759047045916E-3</v>
      </c>
      <c r="BA43" s="78">
        <v>0.17647058823529413</v>
      </c>
      <c r="BB43" s="78">
        <v>0.1</v>
      </c>
      <c r="BC43" s="78">
        <v>-2.072575711496158</v>
      </c>
      <c r="BD43" s="78">
        <v>2.072575711496158</v>
      </c>
      <c r="BE43" s="106">
        <v>1.9105891696885986E-2</v>
      </c>
      <c r="BF43" s="107">
        <v>0.98089410830311397</v>
      </c>
      <c r="BG43" s="78">
        <v>34</v>
      </c>
      <c r="BH43" s="78">
        <v>8.8235294117647065E-2</v>
      </c>
      <c r="BI43" s="78">
        <v>0.12857142857142856</v>
      </c>
      <c r="BJ43" s="78">
        <v>0.97981339393724309</v>
      </c>
      <c r="BK43" s="78">
        <v>0.97981339393724309</v>
      </c>
      <c r="BL43" s="106">
        <v>0.83641088031379796</v>
      </c>
      <c r="BM43" s="107">
        <v>0.83641088031379796</v>
      </c>
      <c r="BN43" s="78">
        <v>0.32681949181341097</v>
      </c>
      <c r="BO43" s="78">
        <v>0.22155304546323792</v>
      </c>
      <c r="BP43" s="78">
        <v>1.4594293679204122</v>
      </c>
      <c r="BQ43" s="78">
        <v>1.4594293679204122</v>
      </c>
      <c r="BR43" s="106">
        <v>0.92547433608562479</v>
      </c>
      <c r="BS43" s="107">
        <v>0.1490513278287505</v>
      </c>
      <c r="BT43" s="78">
        <v>1.8888151496565246</v>
      </c>
      <c r="BU43" s="78">
        <v>2.6035106538520552</v>
      </c>
      <c r="BV43" s="78">
        <v>0.61382099890073372</v>
      </c>
      <c r="BW43" s="78">
        <v>0.61382099890073372</v>
      </c>
      <c r="BX43" s="106">
        <v>0.72930915852030909</v>
      </c>
      <c r="BY43" s="107">
        <v>0.54138168295938183</v>
      </c>
      <c r="BZ43" s="78">
        <v>9</v>
      </c>
      <c r="CA43" s="78">
        <v>2.2222222222222223</v>
      </c>
      <c r="CB43" s="78">
        <v>2.8625940062196116</v>
      </c>
      <c r="CC43" s="78">
        <v>1.4894569818119194</v>
      </c>
      <c r="CD43" s="78">
        <v>1.4894569818119194</v>
      </c>
      <c r="CE43" s="106">
        <v>0.92315982163511856</v>
      </c>
      <c r="CF43" s="107">
        <v>0.15368035672976291</v>
      </c>
      <c r="CG43" s="78">
        <v>11</v>
      </c>
      <c r="CH43" s="78">
        <v>0.63636363636363635</v>
      </c>
      <c r="CI43" s="78">
        <v>1.5666989036012806</v>
      </c>
      <c r="CJ43" s="78">
        <v>0</v>
      </c>
      <c r="CK43" s="78">
        <v>0</v>
      </c>
      <c r="CL43" s="106">
        <v>0.5</v>
      </c>
      <c r="CM43" s="107">
        <v>1</v>
      </c>
      <c r="CN43" s="78">
        <v>533.05882352941171</v>
      </c>
      <c r="CO43" s="78">
        <v>1108.4073187748832</v>
      </c>
      <c r="CP43" s="78">
        <v>3.0718505732685482</v>
      </c>
      <c r="CQ43" s="78">
        <v>3.0718505732685482</v>
      </c>
      <c r="CR43" s="106">
        <v>0.99847088730811495</v>
      </c>
      <c r="CS43" s="107">
        <v>3.0582253837701831E-3</v>
      </c>
      <c r="CT43" s="78">
        <v>0</v>
      </c>
      <c r="CU43" s="78">
        <v>0</v>
      </c>
      <c r="CV43" s="78">
        <v>0.14705882352941177</v>
      </c>
      <c r="CW43" s="78">
        <v>0.3</v>
      </c>
      <c r="CX43" s="78">
        <v>2.7136385947023141</v>
      </c>
      <c r="CY43" s="78">
        <v>2.7136385947023141</v>
      </c>
      <c r="CZ43" s="106">
        <v>0.99667256378959035</v>
      </c>
      <c r="DA43" s="107">
        <v>0.99667256378959035</v>
      </c>
      <c r="DB43" s="78">
        <v>0</v>
      </c>
      <c r="DC43" s="78">
        <v>26</v>
      </c>
      <c r="DD43" s="64">
        <v>0.11538461538461539</v>
      </c>
      <c r="DE43" s="113">
        <v>0.33333333333333331</v>
      </c>
      <c r="DF43" s="64">
        <v>2.3574758339572233</v>
      </c>
      <c r="DG43" s="64">
        <v>2.3574758339572233</v>
      </c>
      <c r="DH43" s="106">
        <v>0.99080017356940364</v>
      </c>
      <c r="DI43" s="107">
        <v>0.99080017356940364</v>
      </c>
    </row>
    <row r="44" spans="1:113" ht="15" customHeight="1" x14ac:dyDescent="0.25">
      <c r="A44" s="78">
        <v>3</v>
      </c>
      <c r="B44" s="78">
        <v>9</v>
      </c>
      <c r="C44" s="78">
        <v>4</v>
      </c>
      <c r="D44" s="78">
        <v>150</v>
      </c>
      <c r="E44" s="78">
        <v>9.375</v>
      </c>
      <c r="F44" s="78">
        <v>34</v>
      </c>
      <c r="G44" s="78">
        <v>1.411764705882353</v>
      </c>
      <c r="H44" s="78">
        <v>3.7426100684919321</v>
      </c>
      <c r="I44" s="78" t="s">
        <v>823</v>
      </c>
      <c r="J44" s="78" t="s">
        <v>823</v>
      </c>
      <c r="K44" s="103" t="s">
        <v>823</v>
      </c>
      <c r="L44" s="104" t="s">
        <v>823</v>
      </c>
      <c r="M44" s="78">
        <v>0.37588235294117645</v>
      </c>
      <c r="N44" s="78">
        <v>0.14516230049106499</v>
      </c>
      <c r="O44" s="78" t="s">
        <v>823</v>
      </c>
      <c r="P44" s="78" t="s">
        <v>823</v>
      </c>
      <c r="Q44" s="103" t="s">
        <v>823</v>
      </c>
      <c r="R44" s="104" t="s">
        <v>823</v>
      </c>
      <c r="S44" s="78">
        <v>14</v>
      </c>
      <c r="T44" s="78">
        <v>0.291904761904762</v>
      </c>
      <c r="U44" s="78">
        <v>0.1939103426875961</v>
      </c>
      <c r="V44" s="78" t="s">
        <v>823</v>
      </c>
      <c r="W44" s="78" t="s">
        <v>823</v>
      </c>
      <c r="X44" s="103" t="s">
        <v>823</v>
      </c>
      <c r="Y44" s="104" t="s">
        <v>823</v>
      </c>
      <c r="Z44" s="78">
        <v>20</v>
      </c>
      <c r="AA44" s="78">
        <v>0.43466666666666676</v>
      </c>
      <c r="AB44" s="78">
        <v>4.5143047491746052E-2</v>
      </c>
      <c r="AC44" s="78" t="s">
        <v>823</v>
      </c>
      <c r="AD44" s="78" t="s">
        <v>823</v>
      </c>
      <c r="AE44" s="103" t="s">
        <v>823</v>
      </c>
      <c r="AF44" s="104" t="s">
        <v>823</v>
      </c>
      <c r="AG44" s="78">
        <v>30</v>
      </c>
      <c r="AH44" s="78">
        <v>30.1</v>
      </c>
      <c r="AI44" s="78">
        <v>35.168902799745275</v>
      </c>
      <c r="AJ44" s="78" t="s">
        <v>823</v>
      </c>
      <c r="AK44" s="78" t="s">
        <v>823</v>
      </c>
      <c r="AL44" s="103" t="s">
        <v>823</v>
      </c>
      <c r="AM44" s="104" t="s">
        <v>823</v>
      </c>
      <c r="AN44" s="78">
        <v>23</v>
      </c>
      <c r="AO44" s="78">
        <v>0.67647058823529416</v>
      </c>
      <c r="AP44" s="78">
        <v>1</v>
      </c>
      <c r="AQ44" s="78" t="s">
        <v>823</v>
      </c>
      <c r="AR44" s="78" t="s">
        <v>823</v>
      </c>
      <c r="AS44" s="103">
        <v>0</v>
      </c>
      <c r="AT44" s="104">
        <v>0</v>
      </c>
      <c r="AU44" s="78">
        <v>4.3529411764705879</v>
      </c>
      <c r="AV44" s="78">
        <v>5.6454988932786705</v>
      </c>
      <c r="AW44" s="78" t="s">
        <v>823</v>
      </c>
      <c r="AX44" s="78" t="s">
        <v>823</v>
      </c>
      <c r="AY44" s="103" t="s">
        <v>823</v>
      </c>
      <c r="AZ44" s="104" t="s">
        <v>823</v>
      </c>
      <c r="BA44" s="78">
        <v>0.14705882352941177</v>
      </c>
      <c r="BB44" s="78">
        <v>0</v>
      </c>
      <c r="BC44" s="78" t="s">
        <v>823</v>
      </c>
      <c r="BD44" s="78" t="s">
        <v>823</v>
      </c>
      <c r="BE44" s="103" t="s">
        <v>823</v>
      </c>
      <c r="BF44" s="104" t="s">
        <v>823</v>
      </c>
      <c r="BG44" s="78">
        <v>34</v>
      </c>
      <c r="BH44" s="78">
        <v>5.8823529411764705E-2</v>
      </c>
      <c r="BI44" s="78">
        <v>0</v>
      </c>
      <c r="BJ44" s="78" t="s">
        <v>823</v>
      </c>
      <c r="BK44" s="78" t="s">
        <v>823</v>
      </c>
      <c r="BL44" s="103" t="s">
        <v>823</v>
      </c>
      <c r="BM44" s="104" t="s">
        <v>823</v>
      </c>
      <c r="BN44" s="78">
        <v>0.55467681538567337</v>
      </c>
      <c r="BO44" s="78">
        <v>0.87488545577384613</v>
      </c>
      <c r="BP44" s="78" t="s">
        <v>823</v>
      </c>
      <c r="BQ44" s="78" t="s">
        <v>823</v>
      </c>
      <c r="BR44" s="103" t="s">
        <v>823</v>
      </c>
      <c r="BS44" s="104" t="s">
        <v>823</v>
      </c>
      <c r="BT44" s="78">
        <v>2.4944882586132744</v>
      </c>
      <c r="BU44" s="78">
        <v>2.2802986283173472</v>
      </c>
      <c r="BV44" s="78" t="s">
        <v>823</v>
      </c>
      <c r="BW44" s="78" t="s">
        <v>823</v>
      </c>
      <c r="BX44" s="103" t="s">
        <v>823</v>
      </c>
      <c r="BY44" s="104" t="s">
        <v>823</v>
      </c>
      <c r="BZ44" s="78">
        <v>6</v>
      </c>
      <c r="CA44" s="78">
        <v>5.666666666666667</v>
      </c>
      <c r="CB44" s="78">
        <v>4.6332134277050816</v>
      </c>
      <c r="CC44" s="78">
        <v>1.5918145891368167</v>
      </c>
      <c r="CD44" s="78">
        <v>1.5918145891368167</v>
      </c>
      <c r="CE44" s="103">
        <v>0.93681584685356289</v>
      </c>
      <c r="CF44" s="104">
        <v>0.12636830629287424</v>
      </c>
      <c r="CG44" s="78">
        <v>17</v>
      </c>
      <c r="CH44" s="78">
        <v>2.1764705882352939</v>
      </c>
      <c r="CI44" s="78">
        <v>4.5721342680094033</v>
      </c>
      <c r="CJ44" s="78">
        <v>0</v>
      </c>
      <c r="CK44" s="78">
        <v>0</v>
      </c>
      <c r="CL44" s="103" t="s">
        <v>823</v>
      </c>
      <c r="CM44" s="104" t="s">
        <v>823</v>
      </c>
      <c r="CN44" s="78">
        <v>1556.1764705882354</v>
      </c>
      <c r="CO44" s="78">
        <v>2443.5556491184484</v>
      </c>
      <c r="CP44" s="78" t="s">
        <v>823</v>
      </c>
      <c r="CQ44" s="78" t="s">
        <v>823</v>
      </c>
      <c r="CR44" s="103" t="s">
        <v>823</v>
      </c>
      <c r="CS44" s="104" t="s">
        <v>823</v>
      </c>
      <c r="CT44" s="78">
        <v>0</v>
      </c>
      <c r="CU44" s="78">
        <v>0</v>
      </c>
      <c r="CV44" s="78">
        <v>0.23529411764705882</v>
      </c>
      <c r="CW44" s="78">
        <v>0</v>
      </c>
      <c r="CX44" s="78" t="s">
        <v>823</v>
      </c>
      <c r="CY44" s="78" t="s">
        <v>823</v>
      </c>
      <c r="CZ44" s="103" t="s">
        <v>823</v>
      </c>
      <c r="DA44" s="104" t="s">
        <v>823</v>
      </c>
      <c r="DB44" s="78">
        <v>0</v>
      </c>
      <c r="DC44" s="78">
        <v>30</v>
      </c>
      <c r="DD44" s="64">
        <v>6.6666666666666666E-2</v>
      </c>
      <c r="DE44" s="113">
        <v>0.25</v>
      </c>
      <c r="DF44" s="64">
        <v>2.3190036174568118</v>
      </c>
      <c r="DG44" s="64">
        <v>2.3190036174568118</v>
      </c>
      <c r="DH44" s="106">
        <v>0.98980257990831211</v>
      </c>
      <c r="DI44" s="107">
        <v>0.98980257990831211</v>
      </c>
    </row>
    <row r="45" spans="1:113" x14ac:dyDescent="0.25">
      <c r="A45" s="78">
        <v>7</v>
      </c>
      <c r="B45" s="78">
        <v>10</v>
      </c>
      <c r="C45" s="78">
        <v>4</v>
      </c>
      <c r="D45" s="78">
        <v>54</v>
      </c>
      <c r="E45" s="78">
        <v>3.375</v>
      </c>
      <c r="F45" s="78">
        <v>33</v>
      </c>
      <c r="G45" s="78">
        <v>1.0909090909090908</v>
      </c>
      <c r="H45" s="78">
        <v>3.5299047115647859</v>
      </c>
      <c r="I45" s="78">
        <v>0.36109201370465188</v>
      </c>
      <c r="J45" s="78">
        <v>0.36109201370465188</v>
      </c>
      <c r="K45" s="106">
        <v>0.64039916938275321</v>
      </c>
      <c r="L45" s="107">
        <v>0.71920166123449358</v>
      </c>
      <c r="M45" s="78">
        <v>0.37333333333333329</v>
      </c>
      <c r="N45" s="78">
        <v>0.12832251036613435</v>
      </c>
      <c r="O45" s="78">
        <v>7.6208817791643554E-2</v>
      </c>
      <c r="P45" s="78">
        <v>7.6208817791643554E-2</v>
      </c>
      <c r="Q45" s="106">
        <v>0.53025647455898783</v>
      </c>
      <c r="R45" s="107">
        <v>0.93948705088202433</v>
      </c>
      <c r="S45" s="78">
        <v>16</v>
      </c>
      <c r="T45" s="78">
        <v>0.33708333333333329</v>
      </c>
      <c r="U45" s="78">
        <v>0.17166666666666658</v>
      </c>
      <c r="V45" s="78">
        <v>-0.67142338753668629</v>
      </c>
      <c r="W45" s="78">
        <v>0.67142338753668629</v>
      </c>
      <c r="X45" s="106">
        <v>0.25372641710468652</v>
      </c>
      <c r="Y45" s="107">
        <v>0.50745283420937304</v>
      </c>
      <c r="Z45" s="78">
        <v>17</v>
      </c>
      <c r="AA45" s="78">
        <v>0.40745098039215683</v>
      </c>
      <c r="AB45" s="78">
        <v>5.2487159961120071E-2</v>
      </c>
      <c r="AC45" s="78">
        <v>1.6751753439634787</v>
      </c>
      <c r="AD45" s="78">
        <v>1.6751753439634787</v>
      </c>
      <c r="AE45" s="106">
        <v>0.94859336269767525</v>
      </c>
      <c r="AF45" s="107">
        <v>0.10281327460464941</v>
      </c>
      <c r="AG45" s="78">
        <v>30</v>
      </c>
      <c r="AH45" s="78">
        <v>34.233333333333334</v>
      </c>
      <c r="AI45" s="78">
        <v>59.428707409532443</v>
      </c>
      <c r="AJ45" s="78">
        <v>-0.32784197982848845</v>
      </c>
      <c r="AK45" s="78">
        <v>0.32784197982848845</v>
      </c>
      <c r="AL45" s="106">
        <v>0.37210583547581005</v>
      </c>
      <c r="AM45" s="107">
        <v>0.74421167095162011</v>
      </c>
      <c r="AN45" s="78">
        <v>23</v>
      </c>
      <c r="AO45" s="78">
        <v>0.69696969696969702</v>
      </c>
      <c r="AP45" s="78">
        <v>1</v>
      </c>
      <c r="AQ45" s="78">
        <v>0</v>
      </c>
      <c r="AR45" s="78">
        <v>0</v>
      </c>
      <c r="AS45" s="106">
        <v>0</v>
      </c>
      <c r="AT45" s="107">
        <v>0</v>
      </c>
      <c r="AU45" s="78">
        <v>4.3030303030303028</v>
      </c>
      <c r="AV45" s="78">
        <v>7.1084669957947355</v>
      </c>
      <c r="AW45" s="78">
        <v>3.1766384213454693E-2</v>
      </c>
      <c r="AX45" s="78">
        <v>3.1766384213454693E-2</v>
      </c>
      <c r="AY45" s="106">
        <v>0.51262215162996683</v>
      </c>
      <c r="AZ45" s="107">
        <v>0.97475569674006635</v>
      </c>
      <c r="BA45" s="78">
        <v>0.21212121212121213</v>
      </c>
      <c r="BB45" s="78">
        <v>0.17910447761194029</v>
      </c>
      <c r="BC45" s="78">
        <v>-0.69437146486293799</v>
      </c>
      <c r="BD45" s="78">
        <v>0.69437146486293799</v>
      </c>
      <c r="BE45" s="106">
        <v>0.2437246420192114</v>
      </c>
      <c r="BF45" s="107">
        <v>0.7562753579807886</v>
      </c>
      <c r="BG45" s="78">
        <v>33</v>
      </c>
      <c r="BH45" s="78">
        <v>0.12121212121212122</v>
      </c>
      <c r="BI45" s="78">
        <v>8.9552238805970144E-2</v>
      </c>
      <c r="BJ45" s="78">
        <v>-0.89412547796039343</v>
      </c>
      <c r="BK45" s="78">
        <v>0.89412547796039343</v>
      </c>
      <c r="BL45" s="106">
        <v>0.1856273794494418</v>
      </c>
      <c r="BM45" s="107">
        <v>0.81437262055055815</v>
      </c>
      <c r="BN45" s="78">
        <v>0.30601652513069078</v>
      </c>
      <c r="BO45" s="78">
        <v>0.1799767430176859</v>
      </c>
      <c r="BP45" s="78">
        <v>1.6222862133486262</v>
      </c>
      <c r="BQ45" s="78">
        <v>1.6222862133486262</v>
      </c>
      <c r="BR45" s="106">
        <v>0.94520851021679886</v>
      </c>
      <c r="BS45" s="107">
        <v>0.10958297956640238</v>
      </c>
      <c r="BT45" s="78">
        <v>2.1609147627962102</v>
      </c>
      <c r="BU45" s="78">
        <v>2.5502733441039735</v>
      </c>
      <c r="BV45" s="78">
        <v>0.56382450128565542</v>
      </c>
      <c r="BW45" s="78">
        <v>0.56382450128565542</v>
      </c>
      <c r="BX45" s="106">
        <v>0.7125931051778438</v>
      </c>
      <c r="BY45" s="107">
        <v>0.57481378964431251</v>
      </c>
      <c r="BZ45" s="78">
        <v>10</v>
      </c>
      <c r="CA45" s="78">
        <v>1.9</v>
      </c>
      <c r="CB45" s="78">
        <v>3.6347092196090616</v>
      </c>
      <c r="CC45" s="78">
        <v>-1.0835751871318922</v>
      </c>
      <c r="CD45" s="78">
        <v>1.0835751871318922</v>
      </c>
      <c r="CE45" s="106">
        <v>0.14572198183775403</v>
      </c>
      <c r="CF45" s="107">
        <v>0.29144396367550807</v>
      </c>
      <c r="CG45" s="78">
        <v>12</v>
      </c>
      <c r="CH45" s="78">
        <v>5</v>
      </c>
      <c r="CI45" s="78">
        <v>9.0754413867115229</v>
      </c>
      <c r="CJ45" s="78">
        <v>0</v>
      </c>
      <c r="CK45" s="78">
        <v>0</v>
      </c>
      <c r="CL45" s="106">
        <v>0.5</v>
      </c>
      <c r="CM45" s="107">
        <v>1</v>
      </c>
      <c r="CN45" s="78">
        <v>3471.060606060606</v>
      </c>
      <c r="CO45" s="78">
        <v>8231.4276819827628</v>
      </c>
      <c r="CP45" s="78">
        <v>-1.2826346497056209</v>
      </c>
      <c r="CQ45" s="78">
        <v>1.2826346497056209</v>
      </c>
      <c r="CR45" s="106">
        <v>0.10208762891596698</v>
      </c>
      <c r="CS45" s="107">
        <v>0.20417525783193397</v>
      </c>
      <c r="CT45" s="78">
        <v>0</v>
      </c>
      <c r="CU45" s="78">
        <v>0</v>
      </c>
      <c r="CV45" s="78">
        <v>0.24242424242424243</v>
      </c>
      <c r="CW45" s="78">
        <v>0.23880597014925373</v>
      </c>
      <c r="CX45" s="78">
        <v>-6.8436199003395703E-2</v>
      </c>
      <c r="CY45" s="78">
        <v>6.8436199003395703E-2</v>
      </c>
      <c r="CZ45" s="106">
        <v>0.47271920336359852</v>
      </c>
      <c r="DA45" s="107">
        <v>0.52728079663640148</v>
      </c>
      <c r="DB45" s="78">
        <v>0</v>
      </c>
      <c r="DC45" s="78">
        <v>30</v>
      </c>
      <c r="DD45" s="64">
        <v>0.13333333333333333</v>
      </c>
      <c r="DE45" s="113">
        <v>0.25</v>
      </c>
      <c r="DF45" s="64">
        <v>1.4757295747452437</v>
      </c>
      <c r="DG45" s="64">
        <v>1.4757295747452437</v>
      </c>
      <c r="DH45" s="106">
        <v>0.92999174840141552</v>
      </c>
      <c r="DI45" s="107">
        <v>0.92999174840141552</v>
      </c>
    </row>
    <row r="46" spans="1:113" x14ac:dyDescent="0.25">
      <c r="A46" s="78">
        <v>11</v>
      </c>
      <c r="B46" s="78">
        <v>11</v>
      </c>
      <c r="C46" s="78">
        <v>4</v>
      </c>
      <c r="D46" s="78">
        <v>22</v>
      </c>
      <c r="E46" s="78">
        <v>1.375</v>
      </c>
      <c r="F46" s="78">
        <v>33</v>
      </c>
      <c r="G46" s="78">
        <v>0.48484848484848486</v>
      </c>
      <c r="H46" s="78">
        <v>1.7161223026275714</v>
      </c>
      <c r="I46" s="78">
        <v>1.3092622947971129</v>
      </c>
      <c r="J46" s="78">
        <v>1.3092622947971129</v>
      </c>
      <c r="K46" s="106">
        <v>0.90247252058152516</v>
      </c>
      <c r="L46" s="107">
        <v>0.19505495883694962</v>
      </c>
      <c r="M46" s="78">
        <v>0.31878787878787868</v>
      </c>
      <c r="N46" s="78">
        <v>0.12429193396389344</v>
      </c>
      <c r="O46" s="78">
        <v>1.7310073757347053</v>
      </c>
      <c r="P46" s="78">
        <v>1.7310073757347053</v>
      </c>
      <c r="Q46" s="106">
        <v>0.95590244453952256</v>
      </c>
      <c r="R46" s="107">
        <v>8.8195110920954958E-2</v>
      </c>
      <c r="S46" s="78">
        <v>11</v>
      </c>
      <c r="T46" s="78">
        <v>0.26484848484848472</v>
      </c>
      <c r="U46" s="78">
        <v>0.1776911405054889</v>
      </c>
      <c r="V46" s="78">
        <v>0.36297771510546817</v>
      </c>
      <c r="W46" s="78">
        <v>0.36297771510546817</v>
      </c>
      <c r="X46" s="106">
        <v>0.64003194400171792</v>
      </c>
      <c r="Y46" s="107">
        <v>0.71993611199656415</v>
      </c>
      <c r="Z46" s="78">
        <v>22</v>
      </c>
      <c r="AA46" s="78">
        <v>0.34575757575757565</v>
      </c>
      <c r="AB46" s="78">
        <v>7.8862158347588418E-2</v>
      </c>
      <c r="AC46" s="78">
        <v>4.5336564491890963</v>
      </c>
      <c r="AD46" s="78">
        <v>4.5336564491890963</v>
      </c>
      <c r="AE46" s="106">
        <v>0.9999741863696715</v>
      </c>
      <c r="AF46" s="107">
        <v>5.162726065708916E-5</v>
      </c>
      <c r="AG46" s="78">
        <v>30</v>
      </c>
      <c r="AH46" s="78">
        <v>13</v>
      </c>
      <c r="AI46" s="78">
        <v>24.435700282084451</v>
      </c>
      <c r="AJ46" s="78">
        <v>2.1870684708968029</v>
      </c>
      <c r="AK46" s="78">
        <v>2.1870684708968029</v>
      </c>
      <c r="AL46" s="106">
        <v>0.98360830933822052</v>
      </c>
      <c r="AM46" s="107">
        <v>3.2783381323558972E-2</v>
      </c>
      <c r="AN46" s="78">
        <v>21</v>
      </c>
      <c r="AO46" s="78">
        <v>0.63636363636363635</v>
      </c>
      <c r="AP46" s="78">
        <v>1</v>
      </c>
      <c r="AQ46" s="78">
        <v>0</v>
      </c>
      <c r="AR46" s="78">
        <v>0</v>
      </c>
      <c r="AS46" s="106">
        <v>0</v>
      </c>
      <c r="AT46" s="107">
        <v>0</v>
      </c>
      <c r="AU46" s="78">
        <v>2.1818181818181817</v>
      </c>
      <c r="AV46" s="78">
        <v>4.2459874105923925</v>
      </c>
      <c r="AW46" s="78">
        <v>1.782415180372829</v>
      </c>
      <c r="AX46" s="78">
        <v>1.782415180372829</v>
      </c>
      <c r="AY46" s="106">
        <v>0.9603241596476787</v>
      </c>
      <c r="AZ46" s="107">
        <v>7.9351680704642671E-2</v>
      </c>
      <c r="BA46" s="78">
        <v>0.33333333333333331</v>
      </c>
      <c r="BB46" s="78">
        <v>0.23880597014925373</v>
      </c>
      <c r="BC46" s="78">
        <v>-1.7878956989637098</v>
      </c>
      <c r="BD46" s="78">
        <v>1.7878956989637098</v>
      </c>
      <c r="BE46" s="106">
        <v>3.6896418477828478E-2</v>
      </c>
      <c r="BF46" s="107">
        <v>0.96310358152217157</v>
      </c>
      <c r="BG46" s="78">
        <v>33</v>
      </c>
      <c r="BH46" s="78">
        <v>0.12121212121212122</v>
      </c>
      <c r="BI46" s="78">
        <v>8.9552238805970144E-2</v>
      </c>
      <c r="BJ46" s="78">
        <v>-0.89412547796039343</v>
      </c>
      <c r="BK46" s="78">
        <v>0.89412547796039343</v>
      </c>
      <c r="BL46" s="106">
        <v>0.1856273794494418</v>
      </c>
      <c r="BM46" s="107">
        <v>0.81437262055055815</v>
      </c>
      <c r="BN46" s="78">
        <v>0.39109880018735749</v>
      </c>
      <c r="BO46" s="78">
        <v>0.34260228699840978</v>
      </c>
      <c r="BP46" s="78">
        <v>1.0131176245814506</v>
      </c>
      <c r="BQ46" s="78">
        <v>1.0131176245814506</v>
      </c>
      <c r="BR46" s="106">
        <v>0.84261977513384378</v>
      </c>
      <c r="BS46" s="107">
        <v>0.31476044973231232</v>
      </c>
      <c r="BT46" s="78">
        <v>1.8372288226180649</v>
      </c>
      <c r="BU46" s="78">
        <v>2.8080025455487521</v>
      </c>
      <c r="BV46" s="78">
        <v>1.0499434031903443</v>
      </c>
      <c r="BW46" s="78">
        <v>1.0499434031903443</v>
      </c>
      <c r="BX46" s="106">
        <v>0.85118388581812954</v>
      </c>
      <c r="BY46" s="107">
        <v>0.29763222836374087</v>
      </c>
      <c r="BZ46" s="78">
        <v>12</v>
      </c>
      <c r="CA46" s="78">
        <v>0.5</v>
      </c>
      <c r="CB46" s="78">
        <v>1.4459976109624424</v>
      </c>
      <c r="CC46" s="78">
        <v>-0.73373097574987745</v>
      </c>
      <c r="CD46" s="78">
        <v>0.73373097574987745</v>
      </c>
      <c r="CE46" s="106">
        <v>0.23628114277425083</v>
      </c>
      <c r="CF46" s="107">
        <v>0.47256228554850166</v>
      </c>
      <c r="CG46" s="78">
        <v>8</v>
      </c>
      <c r="CH46" s="78">
        <v>1.125</v>
      </c>
      <c r="CI46" s="78">
        <v>2.1001700611413079</v>
      </c>
      <c r="CJ46" s="78">
        <v>0</v>
      </c>
      <c r="CK46" s="78">
        <v>0</v>
      </c>
      <c r="CL46" s="106">
        <v>0.5</v>
      </c>
      <c r="CM46" s="107">
        <v>1</v>
      </c>
      <c r="CN46" s="78">
        <v>1224.5757575757575</v>
      </c>
      <c r="CO46" s="78">
        <v>4156.4443565857991</v>
      </c>
      <c r="CP46" s="78">
        <v>0.39658443468860999</v>
      </c>
      <c r="CQ46" s="78">
        <v>0.39658443468860999</v>
      </c>
      <c r="CR46" s="106">
        <v>0.65351351306038585</v>
      </c>
      <c r="CS46" s="107">
        <v>0.69297297387922829</v>
      </c>
      <c r="CT46" s="78">
        <v>0</v>
      </c>
      <c r="CU46" s="78">
        <v>0</v>
      </c>
      <c r="CV46" s="78">
        <v>0.12121212121212122</v>
      </c>
      <c r="CW46" s="78">
        <v>0.17910447761194029</v>
      </c>
      <c r="CX46" s="78">
        <v>1.2175280479788502</v>
      </c>
      <c r="CY46" s="78">
        <v>1.2175280479788502</v>
      </c>
      <c r="CZ46" s="106">
        <v>0.88829831421739247</v>
      </c>
      <c r="DA46" s="107">
        <v>0.88829831421739247</v>
      </c>
      <c r="DB46" s="78">
        <v>0</v>
      </c>
      <c r="DC46" s="78">
        <v>30</v>
      </c>
      <c r="DD46" s="64">
        <v>0.13333333333333333</v>
      </c>
      <c r="DE46" s="113">
        <v>0.25</v>
      </c>
      <c r="DF46" s="64">
        <v>1.4757295747452437</v>
      </c>
      <c r="DG46" s="64">
        <v>1.4757295747452437</v>
      </c>
      <c r="DH46" s="106">
        <v>0.92999174840141552</v>
      </c>
      <c r="DI46" s="107">
        <v>0.92999174840141552</v>
      </c>
    </row>
    <row r="47" spans="1:113" x14ac:dyDescent="0.25">
      <c r="A47" s="78">
        <v>15</v>
      </c>
      <c r="B47" s="78">
        <v>12</v>
      </c>
      <c r="C47" s="78">
        <v>4</v>
      </c>
      <c r="D47" s="78">
        <v>12</v>
      </c>
      <c r="E47" s="78">
        <v>0.75</v>
      </c>
      <c r="F47" s="78">
        <v>33</v>
      </c>
      <c r="G47" s="78">
        <v>0.51515151515151514</v>
      </c>
      <c r="H47" s="78">
        <v>1.679308118713108</v>
      </c>
      <c r="I47" s="78">
        <v>1.2712723119464233</v>
      </c>
      <c r="J47" s="78">
        <v>1.2712723119464233</v>
      </c>
      <c r="K47" s="106">
        <v>0.89591887822902527</v>
      </c>
      <c r="L47" s="107">
        <v>0.20816224354194948</v>
      </c>
      <c r="M47" s="78">
        <v>0.31495171495171498</v>
      </c>
      <c r="N47" s="78">
        <v>0.18377199742600547</v>
      </c>
      <c r="O47" s="78">
        <v>1.5031247481247736</v>
      </c>
      <c r="P47" s="78">
        <v>1.5031247481247736</v>
      </c>
      <c r="Q47" s="106">
        <v>0.93117491919746287</v>
      </c>
      <c r="R47" s="107">
        <v>0.13765016160507429</v>
      </c>
      <c r="S47" s="78">
        <v>9</v>
      </c>
      <c r="T47" s="78">
        <v>0.22313797313797312</v>
      </c>
      <c r="U47" s="78">
        <v>0.23243681311285205</v>
      </c>
      <c r="V47" s="78">
        <v>0.73773291699113419</v>
      </c>
      <c r="W47" s="78">
        <v>0.73773291699113419</v>
      </c>
      <c r="X47" s="106">
        <v>0.765579575381235</v>
      </c>
      <c r="Y47" s="107">
        <v>0.46884084923753</v>
      </c>
      <c r="Z47" s="78">
        <v>24</v>
      </c>
      <c r="AA47" s="78">
        <v>0.34938186813186811</v>
      </c>
      <c r="AB47" s="78">
        <v>0.15381742552228062</v>
      </c>
      <c r="AC47" s="78">
        <v>2.5859083000506033</v>
      </c>
      <c r="AD47" s="78">
        <v>2.5859083000506033</v>
      </c>
      <c r="AE47" s="106">
        <v>0.99336441460441405</v>
      </c>
      <c r="AF47" s="107">
        <v>1.3271170791171967E-2</v>
      </c>
      <c r="AG47" s="78">
        <v>27</v>
      </c>
      <c r="AH47" s="78">
        <v>7.5925925925925926</v>
      </c>
      <c r="AI47" s="78">
        <v>12.055191219040671</v>
      </c>
      <c r="AJ47" s="78">
        <v>3.2967176050606244</v>
      </c>
      <c r="AK47" s="78">
        <v>3.2967176050606244</v>
      </c>
      <c r="AL47" s="106">
        <v>0.99914131102449499</v>
      </c>
      <c r="AM47" s="107">
        <v>1.7173779510101059E-3</v>
      </c>
      <c r="AN47" s="78">
        <v>20</v>
      </c>
      <c r="AO47" s="78">
        <v>0.60606060606060608</v>
      </c>
      <c r="AP47" s="78">
        <v>1</v>
      </c>
      <c r="AQ47" s="78">
        <v>0</v>
      </c>
      <c r="AR47" s="78">
        <v>0</v>
      </c>
      <c r="AS47" s="106">
        <v>0</v>
      </c>
      <c r="AT47" s="107">
        <v>0</v>
      </c>
      <c r="AU47" s="78">
        <v>1.4848484848484849</v>
      </c>
      <c r="AV47" s="78">
        <v>2.5753787600226414</v>
      </c>
      <c r="AW47" s="78">
        <v>2.6881151437938269</v>
      </c>
      <c r="AX47" s="78">
        <v>2.6881151437938269</v>
      </c>
      <c r="AY47" s="106">
        <v>0.995441496491136</v>
      </c>
      <c r="AZ47" s="107">
        <v>9.1170070177279752E-3</v>
      </c>
      <c r="BA47" s="78">
        <v>0.30303030303030304</v>
      </c>
      <c r="BB47" s="78">
        <v>0.22388059701492538</v>
      </c>
      <c r="BC47" s="78">
        <v>-1.5311992941465222</v>
      </c>
      <c r="BD47" s="78">
        <v>1.5311992941465222</v>
      </c>
      <c r="BE47" s="106">
        <v>6.2860072603973041E-2</v>
      </c>
      <c r="BF47" s="107">
        <v>0.93713992739602692</v>
      </c>
      <c r="BG47" s="78">
        <v>33</v>
      </c>
      <c r="BH47" s="78">
        <v>9.0909090909090912E-2</v>
      </c>
      <c r="BI47" s="78">
        <v>7.4626865671641784E-2</v>
      </c>
      <c r="BJ47" s="78">
        <v>-0.49964624366791172</v>
      </c>
      <c r="BK47" s="78">
        <v>0.49964624366791172</v>
      </c>
      <c r="BL47" s="106">
        <v>0.30866209507736542</v>
      </c>
      <c r="BM47" s="107">
        <v>0.69133790492263458</v>
      </c>
      <c r="BN47" s="78">
        <v>0.37836616233301573</v>
      </c>
      <c r="BO47" s="78">
        <v>0.21902069456517645</v>
      </c>
      <c r="BP47" s="78">
        <v>1.1388843899005314</v>
      </c>
      <c r="BQ47" s="78">
        <v>1.1388843899005314</v>
      </c>
      <c r="BR47" s="106">
        <v>0.87053431287201488</v>
      </c>
      <c r="BS47" s="107">
        <v>0.25893137425597035</v>
      </c>
      <c r="BT47" s="78">
        <v>1.6080098491276857</v>
      </c>
      <c r="BU47" s="78">
        <v>2.4877957598014189</v>
      </c>
      <c r="BV47" s="78">
        <v>1.519218111272775</v>
      </c>
      <c r="BW47" s="78">
        <v>1.519218111272775</v>
      </c>
      <c r="BX47" s="106">
        <v>0.93322146168893794</v>
      </c>
      <c r="BY47" s="107">
        <v>0.13355707662212421</v>
      </c>
      <c r="BZ47" s="78">
        <v>7</v>
      </c>
      <c r="CA47" s="78">
        <v>0.2857142857142857</v>
      </c>
      <c r="CB47" s="78">
        <v>0.75592894601845451</v>
      </c>
      <c r="CC47" s="78">
        <v>-0.96376655398775524</v>
      </c>
      <c r="CD47" s="78">
        <v>0.96376655398775524</v>
      </c>
      <c r="CE47" s="106">
        <v>0.17522210065103677</v>
      </c>
      <c r="CF47" s="107">
        <v>0.35044420130207354</v>
      </c>
      <c r="CG47" s="78">
        <v>10</v>
      </c>
      <c r="CH47" s="78">
        <v>1.1000000000000001</v>
      </c>
      <c r="CI47" s="78">
        <v>2.5144029554194813</v>
      </c>
      <c r="CJ47" s="78">
        <v>0</v>
      </c>
      <c r="CK47" s="78">
        <v>0</v>
      </c>
      <c r="CL47" s="106">
        <v>0.5</v>
      </c>
      <c r="CM47" s="107">
        <v>1</v>
      </c>
      <c r="CN47" s="78">
        <v>708.18181818181813</v>
      </c>
      <c r="CO47" s="78">
        <v>2487.3595243569216</v>
      </c>
      <c r="CP47" s="78">
        <v>1.4072779991170792</v>
      </c>
      <c r="CQ47" s="78">
        <v>1.4072779991170792</v>
      </c>
      <c r="CR47" s="106">
        <v>0.91794549745959764</v>
      </c>
      <c r="CS47" s="107">
        <v>0.16410900508080473</v>
      </c>
      <c r="CT47" s="78">
        <v>0</v>
      </c>
      <c r="CU47" s="78">
        <v>0</v>
      </c>
      <c r="CV47" s="78">
        <v>6.0606060606060608E-2</v>
      </c>
      <c r="CW47" s="78">
        <v>0.14925373134328357</v>
      </c>
      <c r="CX47" s="78">
        <v>2.0061325125734317</v>
      </c>
      <c r="CY47" s="78">
        <v>2.0061325125734317</v>
      </c>
      <c r="CZ47" s="106">
        <v>0.97757894407575718</v>
      </c>
      <c r="DA47" s="107">
        <v>0.97757894407575718</v>
      </c>
      <c r="DB47" s="78">
        <v>0</v>
      </c>
      <c r="DC47" s="78">
        <v>27</v>
      </c>
      <c r="DD47" s="64">
        <v>0.1111111111111111</v>
      </c>
      <c r="DE47" s="113">
        <v>0.25</v>
      </c>
      <c r="DF47" s="64">
        <v>1.6666666666666667</v>
      </c>
      <c r="DG47" s="64">
        <v>1.6666666666666667</v>
      </c>
      <c r="DH47" s="106">
        <v>0.9522096477271853</v>
      </c>
      <c r="DI47" s="107">
        <v>0.9522096477271853</v>
      </c>
    </row>
    <row r="48" spans="1:113" ht="15" customHeight="1" x14ac:dyDescent="0.25">
      <c r="A48" s="78">
        <v>4</v>
      </c>
      <c r="B48" s="78">
        <v>13</v>
      </c>
      <c r="C48" s="78">
        <v>5</v>
      </c>
      <c r="D48" s="78">
        <v>200</v>
      </c>
      <c r="E48" s="78">
        <v>8</v>
      </c>
      <c r="F48" s="78">
        <v>33</v>
      </c>
      <c r="G48" s="78">
        <v>0.78787878787878785</v>
      </c>
      <c r="H48" s="78">
        <v>3.8467321826257264</v>
      </c>
      <c r="I48" s="78" t="s">
        <v>823</v>
      </c>
      <c r="J48" s="78" t="s">
        <v>823</v>
      </c>
      <c r="K48" s="103" t="s">
        <v>823</v>
      </c>
      <c r="L48" s="104" t="s">
        <v>823</v>
      </c>
      <c r="M48" s="78">
        <v>0.43011363636363631</v>
      </c>
      <c r="N48" s="78">
        <v>0.12501303199112365</v>
      </c>
      <c r="O48" s="78" t="s">
        <v>823</v>
      </c>
      <c r="P48" s="78" t="s">
        <v>823</v>
      </c>
      <c r="Q48" s="103" t="s">
        <v>823</v>
      </c>
      <c r="R48" s="104" t="s">
        <v>823</v>
      </c>
      <c r="S48" s="78">
        <v>16</v>
      </c>
      <c r="T48" s="78">
        <v>0.39546875000000004</v>
      </c>
      <c r="U48" s="78">
        <v>0.16197728428702587</v>
      </c>
      <c r="V48" s="78" t="s">
        <v>823</v>
      </c>
      <c r="W48" s="78" t="s">
        <v>823</v>
      </c>
      <c r="X48" s="103" t="s">
        <v>823</v>
      </c>
      <c r="Y48" s="104" t="s">
        <v>823</v>
      </c>
      <c r="Z48" s="78">
        <v>17</v>
      </c>
      <c r="AA48" s="78">
        <v>0.46272058823529416</v>
      </c>
      <c r="AB48" s="78">
        <v>6.5800710147249433E-2</v>
      </c>
      <c r="AC48" s="78" t="s">
        <v>823</v>
      </c>
      <c r="AD48" s="78" t="s">
        <v>823</v>
      </c>
      <c r="AE48" s="103" t="s">
        <v>823</v>
      </c>
      <c r="AF48" s="104" t="s">
        <v>823</v>
      </c>
      <c r="AG48" s="78">
        <v>31</v>
      </c>
      <c r="AH48" s="78">
        <v>42.225806451612904</v>
      </c>
      <c r="AI48" s="78">
        <v>57.174417167948668</v>
      </c>
      <c r="AJ48" s="78" t="s">
        <v>823</v>
      </c>
      <c r="AK48" s="78" t="s">
        <v>823</v>
      </c>
      <c r="AL48" s="103" t="s">
        <v>823</v>
      </c>
      <c r="AM48" s="104" t="s">
        <v>823</v>
      </c>
      <c r="AN48" s="78">
        <v>26</v>
      </c>
      <c r="AO48" s="78">
        <v>0.78787878787878785</v>
      </c>
      <c r="AP48" s="78">
        <v>1</v>
      </c>
      <c r="AQ48" s="78" t="s">
        <v>823</v>
      </c>
      <c r="AR48" s="78" t="s">
        <v>823</v>
      </c>
      <c r="AS48" s="103">
        <v>0</v>
      </c>
      <c r="AT48" s="104">
        <v>0</v>
      </c>
      <c r="AU48" s="78">
        <v>6</v>
      </c>
      <c r="AV48" s="78">
        <v>9.0863909226931234</v>
      </c>
      <c r="AW48" s="78" t="s">
        <v>823</v>
      </c>
      <c r="AX48" s="78" t="s">
        <v>823</v>
      </c>
      <c r="AY48" s="103" t="s">
        <v>823</v>
      </c>
      <c r="AZ48" s="104" t="s">
        <v>823</v>
      </c>
      <c r="BA48" s="78">
        <v>0.24242424242424243</v>
      </c>
      <c r="BB48" s="78">
        <v>0</v>
      </c>
      <c r="BC48" s="78" t="s">
        <v>823</v>
      </c>
      <c r="BD48" s="78" t="s">
        <v>823</v>
      </c>
      <c r="BE48" s="103" t="s">
        <v>823</v>
      </c>
      <c r="BF48" s="104" t="s">
        <v>823</v>
      </c>
      <c r="BG48" s="78">
        <v>33</v>
      </c>
      <c r="BH48" s="78">
        <v>0.21212121212121213</v>
      </c>
      <c r="BI48" s="78">
        <v>0</v>
      </c>
      <c r="BJ48" s="78" t="s">
        <v>823</v>
      </c>
      <c r="BK48" s="78" t="s">
        <v>823</v>
      </c>
      <c r="BL48" s="103" t="s">
        <v>823</v>
      </c>
      <c r="BM48" s="104" t="s">
        <v>823</v>
      </c>
      <c r="BN48" s="78">
        <v>0.56860246867492803</v>
      </c>
      <c r="BO48" s="78">
        <v>1.1266216363863619</v>
      </c>
      <c r="BP48" s="78" t="s">
        <v>823</v>
      </c>
      <c r="BQ48" s="78" t="s">
        <v>823</v>
      </c>
      <c r="BR48" s="103" t="s">
        <v>823</v>
      </c>
      <c r="BS48" s="104" t="s">
        <v>823</v>
      </c>
      <c r="BT48" s="78">
        <v>2.6365475997673564</v>
      </c>
      <c r="BU48" s="78">
        <v>2.2323711356695886</v>
      </c>
      <c r="BV48" s="78" t="s">
        <v>823</v>
      </c>
      <c r="BW48" s="78" t="s">
        <v>823</v>
      </c>
      <c r="BX48" s="103" t="s">
        <v>823</v>
      </c>
      <c r="BY48" s="104" t="s">
        <v>823</v>
      </c>
      <c r="BZ48" s="78">
        <v>13</v>
      </c>
      <c r="CA48" s="78">
        <v>4.6923076923076925</v>
      </c>
      <c r="CB48" s="78">
        <v>5.907405174646132</v>
      </c>
      <c r="CC48" s="78">
        <v>0.28463022091319046</v>
      </c>
      <c r="CD48" s="78">
        <v>0.28463022091319046</v>
      </c>
      <c r="CE48" s="103">
        <v>0.61041190483314489</v>
      </c>
      <c r="CF48" s="104">
        <v>0.77917619033371011</v>
      </c>
      <c r="CG48" s="78">
        <v>7</v>
      </c>
      <c r="CH48" s="78">
        <v>3.8571428571428572</v>
      </c>
      <c r="CI48" s="78">
        <v>6.4402011207873375</v>
      </c>
      <c r="CJ48" s="78">
        <v>0</v>
      </c>
      <c r="CK48" s="78">
        <v>0</v>
      </c>
      <c r="CL48" s="103" t="s">
        <v>823</v>
      </c>
      <c r="CM48" s="104" t="s">
        <v>823</v>
      </c>
      <c r="CN48" s="78">
        <v>2364.242424242424</v>
      </c>
      <c r="CO48" s="78">
        <v>3652.1638964994354</v>
      </c>
      <c r="CP48" s="78" t="s">
        <v>823</v>
      </c>
      <c r="CQ48" s="78" t="s">
        <v>823</v>
      </c>
      <c r="CR48" s="103" t="s">
        <v>823</v>
      </c>
      <c r="CS48" s="104" t="s">
        <v>823</v>
      </c>
      <c r="CT48" s="78">
        <v>0</v>
      </c>
      <c r="CU48" s="78">
        <v>0</v>
      </c>
      <c r="CV48" s="78">
        <v>0.18181818181818182</v>
      </c>
      <c r="CW48" s="78">
        <v>0</v>
      </c>
      <c r="CX48" s="78" t="s">
        <v>823</v>
      </c>
      <c r="CY48" s="78" t="s">
        <v>823</v>
      </c>
      <c r="CZ48" s="103" t="s">
        <v>823</v>
      </c>
      <c r="DA48" s="104" t="s">
        <v>823</v>
      </c>
      <c r="DB48" s="78">
        <v>0</v>
      </c>
      <c r="DC48" s="78">
        <v>31</v>
      </c>
      <c r="DD48" s="64">
        <v>0.22580645161290322</v>
      </c>
      <c r="DE48" s="113">
        <v>0.2</v>
      </c>
      <c r="DF48" s="64">
        <v>-0.35921060405354954</v>
      </c>
      <c r="DG48" s="64">
        <v>0.35921060405354954</v>
      </c>
      <c r="DH48" s="106">
        <v>0.35971877221169574</v>
      </c>
      <c r="DI48" s="107">
        <v>0.64028122778830432</v>
      </c>
    </row>
    <row r="49" spans="1:113" x14ac:dyDescent="0.25">
      <c r="A49" s="78">
        <v>8</v>
      </c>
      <c r="B49" s="78">
        <v>14</v>
      </c>
      <c r="C49" s="78">
        <v>5</v>
      </c>
      <c r="D49" s="78">
        <v>53</v>
      </c>
      <c r="E49" s="78">
        <v>2.12</v>
      </c>
      <c r="F49" s="78">
        <v>33</v>
      </c>
      <c r="G49" s="78">
        <v>1</v>
      </c>
      <c r="H49" s="78">
        <v>3.5178118198675721</v>
      </c>
      <c r="I49" s="78">
        <v>-0.23376392044655675</v>
      </c>
      <c r="J49" s="78">
        <v>0.23376392044655675</v>
      </c>
      <c r="K49" s="106">
        <v>0.40795719865975616</v>
      </c>
      <c r="L49" s="107">
        <v>0.81591439731951232</v>
      </c>
      <c r="M49" s="78">
        <v>0.3823232323232324</v>
      </c>
      <c r="N49" s="78">
        <v>0.12670362631968748</v>
      </c>
      <c r="O49" s="78">
        <v>1.5423783394286272</v>
      </c>
      <c r="P49" s="78">
        <v>1.5423783394286272</v>
      </c>
      <c r="Q49" s="106">
        <v>0.93604394510143651</v>
      </c>
      <c r="R49" s="107">
        <v>0.12791210979712689</v>
      </c>
      <c r="S49" s="78">
        <v>12</v>
      </c>
      <c r="T49" s="78">
        <v>0.39250000000000007</v>
      </c>
      <c r="U49" s="78">
        <v>0.12712933841906324</v>
      </c>
      <c r="V49" s="78">
        <v>5.4323055902355248E-2</v>
      </c>
      <c r="W49" s="78">
        <v>5.4323055902355248E-2</v>
      </c>
      <c r="X49" s="106">
        <v>0.52145347335864201</v>
      </c>
      <c r="Y49" s="107">
        <v>0.95709305328271588</v>
      </c>
      <c r="Z49" s="78">
        <v>21</v>
      </c>
      <c r="AA49" s="78">
        <v>0.37650793650793657</v>
      </c>
      <c r="AB49" s="78">
        <v>0.12922622794703106</v>
      </c>
      <c r="AC49" s="78">
        <v>2.6607061578093987</v>
      </c>
      <c r="AD49" s="78">
        <v>2.6607061578093987</v>
      </c>
      <c r="AE49" s="106">
        <v>0.99421340917913226</v>
      </c>
      <c r="AF49" s="107">
        <v>1.1573181641735581E-2</v>
      </c>
      <c r="AG49" s="78">
        <v>30</v>
      </c>
      <c r="AH49" s="78">
        <v>22.733333333333334</v>
      </c>
      <c r="AI49" s="78">
        <v>44.870644219173833</v>
      </c>
      <c r="AJ49" s="78">
        <v>1.483867784673756</v>
      </c>
      <c r="AK49" s="78">
        <v>1.483867784673756</v>
      </c>
      <c r="AL49" s="106">
        <v>0.92841654043166122</v>
      </c>
      <c r="AM49" s="107">
        <v>0.14316691913667762</v>
      </c>
      <c r="AN49" s="78">
        <v>24</v>
      </c>
      <c r="AO49" s="78">
        <v>0.72727272727272729</v>
      </c>
      <c r="AP49" s="78">
        <v>1</v>
      </c>
      <c r="AQ49" s="78">
        <v>0</v>
      </c>
      <c r="AR49" s="78">
        <v>0</v>
      </c>
      <c r="AS49" s="106">
        <v>0</v>
      </c>
      <c r="AT49" s="107">
        <v>0</v>
      </c>
      <c r="AU49" s="78">
        <v>3.2121212121212119</v>
      </c>
      <c r="AV49" s="78">
        <v>6.7766030195702394</v>
      </c>
      <c r="AW49" s="78">
        <v>1.4128787687180879</v>
      </c>
      <c r="AX49" s="78">
        <v>1.4128787687180879</v>
      </c>
      <c r="AY49" s="106">
        <v>0.91873185755782172</v>
      </c>
      <c r="AZ49" s="107">
        <v>0.16253628488435659</v>
      </c>
      <c r="BA49" s="78">
        <v>0.30303030303030304</v>
      </c>
      <c r="BB49" s="78">
        <v>0.27272727272727271</v>
      </c>
      <c r="BC49" s="78">
        <v>-0.55277079839256671</v>
      </c>
      <c r="BD49" s="78">
        <v>0.55277079839256671</v>
      </c>
      <c r="BE49" s="106">
        <v>0.29021018339796023</v>
      </c>
      <c r="BF49" s="107">
        <v>0.70978981660203977</v>
      </c>
      <c r="BG49" s="78">
        <v>33</v>
      </c>
      <c r="BH49" s="78">
        <v>0.15151515151515152</v>
      </c>
      <c r="BI49" s="78">
        <v>0.18181818181818182</v>
      </c>
      <c r="BJ49" s="78">
        <v>0.6382847385042254</v>
      </c>
      <c r="BK49" s="78">
        <v>0.6382847385042254</v>
      </c>
      <c r="BL49" s="106">
        <v>0.7383558276441301</v>
      </c>
      <c r="BM49" s="107">
        <v>0.7383558276441301</v>
      </c>
      <c r="BN49" s="78">
        <v>0.76609181845031593</v>
      </c>
      <c r="BO49" s="78">
        <v>0.88050662878663399</v>
      </c>
      <c r="BP49" s="78">
        <v>-0.79341397410830317</v>
      </c>
      <c r="BQ49" s="78">
        <v>0.79341397410830317</v>
      </c>
      <c r="BR49" s="106">
        <v>0.21523422587109287</v>
      </c>
      <c r="BS49" s="107">
        <v>0.43046845174218573</v>
      </c>
      <c r="BT49" s="78">
        <v>1.4259220031139466</v>
      </c>
      <c r="BU49" s="78">
        <v>2.0022162733392146</v>
      </c>
      <c r="BV49" s="78">
        <v>2.3191572634815585</v>
      </c>
      <c r="BW49" s="78">
        <v>2.3191572634815585</v>
      </c>
      <c r="BX49" s="106">
        <v>0.98820472418411975</v>
      </c>
      <c r="BY49" s="107">
        <v>2.3590551631760482E-2</v>
      </c>
      <c r="BZ49" s="78">
        <v>10</v>
      </c>
      <c r="CA49" s="78">
        <v>0.9</v>
      </c>
      <c r="CB49" s="78">
        <v>1.2866839377079189</v>
      </c>
      <c r="CC49" s="78">
        <v>-0.76846683841679253</v>
      </c>
      <c r="CD49" s="78">
        <v>0.76846683841679253</v>
      </c>
      <c r="CE49" s="106">
        <v>0.22670197937240638</v>
      </c>
      <c r="CF49" s="107">
        <v>0.45340395874481276</v>
      </c>
      <c r="CG49" s="78">
        <v>8</v>
      </c>
      <c r="CH49" s="78">
        <v>1.875</v>
      </c>
      <c r="CI49" s="78">
        <v>3.399054490379851</v>
      </c>
      <c r="CJ49" s="78">
        <v>0</v>
      </c>
      <c r="CK49" s="78">
        <v>0</v>
      </c>
      <c r="CL49" s="106">
        <v>0.5</v>
      </c>
      <c r="CM49" s="107">
        <v>1</v>
      </c>
      <c r="CN49" s="78">
        <v>1729</v>
      </c>
      <c r="CO49" s="78">
        <v>5260.4912021122136</v>
      </c>
      <c r="CP49" s="78">
        <v>0.56983080108149442</v>
      </c>
      <c r="CQ49" s="78">
        <v>0.56983080108149442</v>
      </c>
      <c r="CR49" s="106">
        <v>0.71460632067406693</v>
      </c>
      <c r="CS49" s="107">
        <v>0.57078735865186614</v>
      </c>
      <c r="CT49" s="78">
        <v>0</v>
      </c>
      <c r="CU49" s="78">
        <v>0</v>
      </c>
      <c r="CV49" s="78">
        <v>9.0909090909090912E-2</v>
      </c>
      <c r="CW49" s="78">
        <v>0.13636363636363635</v>
      </c>
      <c r="CX49" s="78">
        <v>1.0760551736979407</v>
      </c>
      <c r="CY49" s="78">
        <v>1.0760551736979407</v>
      </c>
      <c r="CZ49" s="106">
        <v>0.859048709135807</v>
      </c>
      <c r="DA49" s="107">
        <v>0.859048709135807</v>
      </c>
      <c r="DB49" s="78">
        <v>0</v>
      </c>
      <c r="DC49" s="78">
        <v>30</v>
      </c>
      <c r="DD49" s="64">
        <v>0.16666666666666666</v>
      </c>
      <c r="DE49" s="113">
        <v>0.2</v>
      </c>
      <c r="DF49" s="64">
        <v>0.45643546458763862</v>
      </c>
      <c r="DG49" s="64">
        <v>0.45643546458763862</v>
      </c>
      <c r="DH49" s="106">
        <v>0.675961565930427</v>
      </c>
      <c r="DI49" s="107">
        <v>0.675961565930427</v>
      </c>
    </row>
    <row r="50" spans="1:113" x14ac:dyDescent="0.25">
      <c r="A50" s="78">
        <v>12</v>
      </c>
      <c r="B50" s="78">
        <v>15</v>
      </c>
      <c r="C50" s="78">
        <v>5</v>
      </c>
      <c r="D50" s="78">
        <v>31</v>
      </c>
      <c r="E50" s="78">
        <v>1.24</v>
      </c>
      <c r="F50" s="78">
        <v>33</v>
      </c>
      <c r="G50" s="78">
        <v>0.78787878787878785</v>
      </c>
      <c r="H50" s="78">
        <v>3.1598810871373759</v>
      </c>
      <c r="I50" s="78">
        <v>0</v>
      </c>
      <c r="J50" s="78">
        <v>0</v>
      </c>
      <c r="K50" s="106">
        <v>0.5</v>
      </c>
      <c r="L50" s="107">
        <v>1</v>
      </c>
      <c r="M50" s="78">
        <v>0.47004329004328987</v>
      </c>
      <c r="N50" s="78">
        <v>0.18668596397294143</v>
      </c>
      <c r="O50" s="78">
        <v>-1.0209235900555613</v>
      </c>
      <c r="P50" s="78">
        <v>1.0209235900555613</v>
      </c>
      <c r="Q50" s="106">
        <v>0.15556718879315587</v>
      </c>
      <c r="R50" s="107">
        <v>0.31113437758631174</v>
      </c>
      <c r="S50" s="78">
        <v>12</v>
      </c>
      <c r="T50" s="78">
        <v>0.35055555555555551</v>
      </c>
      <c r="U50" s="78">
        <v>0.26321872938372981</v>
      </c>
      <c r="V50" s="78">
        <v>0.52163091764713143</v>
      </c>
      <c r="W50" s="78">
        <v>0.52163091764713143</v>
      </c>
      <c r="X50" s="106">
        <v>0.69682857250302588</v>
      </c>
      <c r="Y50" s="107">
        <v>0.60634285499394824</v>
      </c>
      <c r="Z50" s="78">
        <v>21</v>
      </c>
      <c r="AA50" s="78">
        <v>0.53832199546485249</v>
      </c>
      <c r="AB50" s="78">
        <v>6.4768140289379952E-2</v>
      </c>
      <c r="AC50" s="78">
        <v>-3.5464008361205055</v>
      </c>
      <c r="AD50" s="78">
        <v>3.5464008361205055</v>
      </c>
      <c r="AE50" s="106">
        <v>5.5283952599130212E-4</v>
      </c>
      <c r="AF50" s="107">
        <v>1.1056790519826042E-3</v>
      </c>
      <c r="AG50" s="78">
        <v>29</v>
      </c>
      <c r="AH50" s="78">
        <v>16.172413793103448</v>
      </c>
      <c r="AI50" s="78">
        <v>24.730069847855322</v>
      </c>
      <c r="AJ50" s="78">
        <v>2.316084258239878</v>
      </c>
      <c r="AK50" s="78">
        <v>2.316084258239878</v>
      </c>
      <c r="AL50" s="106">
        <v>0.9879455523550662</v>
      </c>
      <c r="AM50" s="107">
        <v>2.410889528986751E-2</v>
      </c>
      <c r="AN50" s="78">
        <v>24</v>
      </c>
      <c r="AO50" s="78">
        <v>0.72727272727272729</v>
      </c>
      <c r="AP50" s="78">
        <v>1</v>
      </c>
      <c r="AQ50" s="78">
        <v>0</v>
      </c>
      <c r="AR50" s="78">
        <v>0</v>
      </c>
      <c r="AS50" s="106">
        <v>0</v>
      </c>
      <c r="AT50" s="107">
        <v>0</v>
      </c>
      <c r="AU50" s="78">
        <v>2.7575757575757578</v>
      </c>
      <c r="AV50" s="78">
        <v>5.1842930028494667</v>
      </c>
      <c r="AW50" s="78">
        <v>1.7804917598308112</v>
      </c>
      <c r="AX50" s="78">
        <v>1.7804917598308112</v>
      </c>
      <c r="AY50" s="106">
        <v>0.96012909206018326</v>
      </c>
      <c r="AZ50" s="107">
        <v>7.9741815879633554E-2</v>
      </c>
      <c r="BA50" s="78">
        <v>0.30303030303030304</v>
      </c>
      <c r="BB50" s="78">
        <v>0.27272727272727271</v>
      </c>
      <c r="BC50" s="78">
        <v>-0.55277079839256671</v>
      </c>
      <c r="BD50" s="78">
        <v>0.55277079839256671</v>
      </c>
      <c r="BE50" s="106">
        <v>0.29021018339796023</v>
      </c>
      <c r="BF50" s="107">
        <v>0.70978981660203977</v>
      </c>
      <c r="BG50" s="78">
        <v>33</v>
      </c>
      <c r="BH50" s="78">
        <v>0.12121212121212122</v>
      </c>
      <c r="BI50" s="78">
        <v>0.16666666666666666</v>
      </c>
      <c r="BJ50" s="78">
        <v>0.99086738861372459</v>
      </c>
      <c r="BK50" s="78">
        <v>0.99086738861372459</v>
      </c>
      <c r="BL50" s="106">
        <v>0.83912483088055423</v>
      </c>
      <c r="BM50" s="107">
        <v>0.83912483088055423</v>
      </c>
      <c r="BN50" s="78">
        <v>0.57295412715944904</v>
      </c>
      <c r="BO50" s="78">
        <v>0.79030644449081999</v>
      </c>
      <c r="BP50" s="78">
        <v>-1.8165099107244065E-2</v>
      </c>
      <c r="BQ50" s="78">
        <v>1.8165099107244065E-2</v>
      </c>
      <c r="BR50" s="106">
        <v>0.49278182865726272</v>
      </c>
      <c r="BS50" s="107">
        <v>0.98556365731452544</v>
      </c>
      <c r="BT50" s="78">
        <v>1.5120826905673255</v>
      </c>
      <c r="BU50" s="78">
        <v>2.1446174080512166</v>
      </c>
      <c r="BV50" s="78">
        <v>2.086676852812936</v>
      </c>
      <c r="BW50" s="78">
        <v>2.086676852812936</v>
      </c>
      <c r="BX50" s="106">
        <v>0.97954687279468855</v>
      </c>
      <c r="BY50" s="107">
        <v>4.090625441062299E-2</v>
      </c>
      <c r="BZ50" s="78">
        <v>9</v>
      </c>
      <c r="CA50" s="78">
        <v>0.88888888888888884</v>
      </c>
      <c r="CB50" s="78">
        <v>1.1666666666666667</v>
      </c>
      <c r="CC50" s="78">
        <v>-0.54207755594197027</v>
      </c>
      <c r="CD50" s="78">
        <v>0.54207755594197027</v>
      </c>
      <c r="CE50" s="106">
        <v>0.29739997803974094</v>
      </c>
      <c r="CF50" s="107">
        <v>0.59479995607948188</v>
      </c>
      <c r="CG50" s="78">
        <v>10</v>
      </c>
      <c r="CH50" s="78">
        <v>1.4</v>
      </c>
      <c r="CI50" s="78">
        <v>2.7162065049951152</v>
      </c>
      <c r="CJ50" s="78">
        <v>0</v>
      </c>
      <c r="CK50" s="78">
        <v>0</v>
      </c>
      <c r="CL50" s="106">
        <v>0.5</v>
      </c>
      <c r="CM50" s="107">
        <v>1</v>
      </c>
      <c r="CN50" s="78">
        <v>1150.6666666666667</v>
      </c>
      <c r="CO50" s="78">
        <v>1946.7036026747028</v>
      </c>
      <c r="CP50" s="78">
        <v>1.6845002992086042</v>
      </c>
      <c r="CQ50" s="78">
        <v>1.6845002992086042</v>
      </c>
      <c r="CR50" s="106">
        <v>0.95152187171443181</v>
      </c>
      <c r="CS50" s="107">
        <v>9.6956256571136351E-2</v>
      </c>
      <c r="CT50" s="78">
        <v>0</v>
      </c>
      <c r="CU50" s="78">
        <v>0</v>
      </c>
      <c r="CV50" s="78">
        <v>6.0606060606060608E-2</v>
      </c>
      <c r="CW50" s="78">
        <v>0.12121212121212122</v>
      </c>
      <c r="CX50" s="78">
        <v>1.5085960589122316</v>
      </c>
      <c r="CY50" s="78">
        <v>1.5085960589122316</v>
      </c>
      <c r="CZ50" s="106">
        <v>0.93429897902767667</v>
      </c>
      <c r="DA50" s="107">
        <v>0.93429897902767667</v>
      </c>
      <c r="DB50" s="78">
        <v>0</v>
      </c>
      <c r="DC50" s="78">
        <v>29</v>
      </c>
      <c r="DD50" s="64">
        <v>0.13793103448275862</v>
      </c>
      <c r="DE50" s="113">
        <v>0.2</v>
      </c>
      <c r="DF50" s="64">
        <v>0.83562902179673348</v>
      </c>
      <c r="DG50" s="64">
        <v>0.83562902179673348</v>
      </c>
      <c r="DH50" s="106">
        <v>0.79831818165007706</v>
      </c>
      <c r="DI50" s="107">
        <v>0.79831818165007706</v>
      </c>
    </row>
    <row r="51" spans="1:113" ht="15.75" thickBot="1" x14ac:dyDescent="0.3">
      <c r="A51" s="78">
        <v>16</v>
      </c>
      <c r="B51" s="78">
        <v>16</v>
      </c>
      <c r="C51" s="78">
        <v>5</v>
      </c>
      <c r="D51" s="78">
        <v>15</v>
      </c>
      <c r="E51" s="78">
        <v>0.6</v>
      </c>
      <c r="F51" s="78">
        <v>34</v>
      </c>
      <c r="G51" s="78">
        <v>0.44117647058823528</v>
      </c>
      <c r="H51" s="78">
        <v>1.7954686477029154</v>
      </c>
      <c r="I51" s="78">
        <v>0.47040193150057658</v>
      </c>
      <c r="J51" s="78">
        <v>0.47040193150057658</v>
      </c>
      <c r="K51" s="108">
        <v>0.68017874162266712</v>
      </c>
      <c r="L51" s="109">
        <v>0.63964251675466577</v>
      </c>
      <c r="M51" s="78">
        <v>0.35233031674208154</v>
      </c>
      <c r="N51" s="78">
        <v>0.20549013687441761</v>
      </c>
      <c r="O51" s="78">
        <v>1.8779639363875726</v>
      </c>
      <c r="P51" s="78">
        <v>1.8779639363875726</v>
      </c>
      <c r="Q51" s="108">
        <v>0.96756337421394134</v>
      </c>
      <c r="R51" s="109">
        <v>6.4873251572117291E-2</v>
      </c>
      <c r="S51" s="78">
        <v>7</v>
      </c>
      <c r="T51" s="78">
        <v>0.36241758241758243</v>
      </c>
      <c r="U51" s="78">
        <v>0.2690913296679241</v>
      </c>
      <c r="V51" s="78">
        <v>0.30191463215596964</v>
      </c>
      <c r="W51" s="78">
        <v>0.30191463215596964</v>
      </c>
      <c r="X51" s="108">
        <v>0.61715657752554332</v>
      </c>
      <c r="Y51" s="109">
        <v>0.76568684494891337</v>
      </c>
      <c r="Z51" s="78">
        <v>27</v>
      </c>
      <c r="AA51" s="78">
        <v>0.34971509971509973</v>
      </c>
      <c r="AB51" s="78">
        <v>0.19196420782160556</v>
      </c>
      <c r="AC51" s="78">
        <v>2.8080647085651957</v>
      </c>
      <c r="AD51" s="78">
        <v>2.8080647085651957</v>
      </c>
      <c r="AE51" s="108">
        <v>0.99623513870470615</v>
      </c>
      <c r="AF51" s="109">
        <v>7.5297225905877965E-3</v>
      </c>
      <c r="AG51" s="78">
        <v>28</v>
      </c>
      <c r="AH51" s="78">
        <v>8.6428571428571423</v>
      </c>
      <c r="AI51" s="78">
        <v>13.730782626434356</v>
      </c>
      <c r="AJ51" s="78">
        <v>3.1707123183728143</v>
      </c>
      <c r="AK51" s="78">
        <v>3.1707123183728143</v>
      </c>
      <c r="AL51" s="108">
        <v>0.9987761096915907</v>
      </c>
      <c r="AM51" s="109">
        <v>2.4477806168185967E-3</v>
      </c>
      <c r="AN51" s="78">
        <v>33</v>
      </c>
      <c r="AO51" s="78">
        <v>0.97058823529411764</v>
      </c>
      <c r="AP51" s="78">
        <v>1</v>
      </c>
      <c r="AQ51" s="78">
        <v>0</v>
      </c>
      <c r="AR51" s="78">
        <v>0</v>
      </c>
      <c r="AS51" s="108">
        <v>0</v>
      </c>
      <c r="AT51" s="109">
        <v>0</v>
      </c>
      <c r="AU51" s="78">
        <v>1.3235294117647058</v>
      </c>
      <c r="AV51" s="78">
        <v>2.3832825368856052</v>
      </c>
      <c r="AW51" s="78">
        <v>2.8625143880070478</v>
      </c>
      <c r="AX51" s="78">
        <v>2.8625143880070478</v>
      </c>
      <c r="AY51" s="108">
        <v>0.9971749551102761</v>
      </c>
      <c r="AZ51" s="109">
        <v>5.6500897794477603E-3</v>
      </c>
      <c r="BA51" s="78">
        <v>0.91176470588235292</v>
      </c>
      <c r="BB51" s="78">
        <v>0.58208955223880599</v>
      </c>
      <c r="BC51" s="78">
        <v>-5.5535359903554919</v>
      </c>
      <c r="BD51" s="78">
        <v>5.5535359903554919</v>
      </c>
      <c r="BE51" s="108">
        <v>1.3997399656710817E-8</v>
      </c>
      <c r="BF51" s="109">
        <v>0.99999998600260032</v>
      </c>
      <c r="BG51" s="78">
        <v>34</v>
      </c>
      <c r="BH51" s="78">
        <v>0.11764705882352941</v>
      </c>
      <c r="BI51" s="78">
        <v>0.16417910447761194</v>
      </c>
      <c r="BJ51" s="78">
        <v>1.0436538560743851</v>
      </c>
      <c r="BK51" s="78">
        <v>1.0436538560743851</v>
      </c>
      <c r="BL51" s="108">
        <v>0.85167721696237275</v>
      </c>
      <c r="BM51" s="109">
        <v>0.85167721696237275</v>
      </c>
      <c r="BN51" s="78">
        <v>0.87801190812897822</v>
      </c>
      <c r="BO51" s="78">
        <v>1.116484509920155</v>
      </c>
      <c r="BP51" s="78">
        <v>-1.1288572600082207</v>
      </c>
      <c r="BQ51" s="78">
        <v>1.1288572600082207</v>
      </c>
      <c r="BR51" s="108">
        <v>0.13155359242698508</v>
      </c>
      <c r="BS51" s="109">
        <v>0.26310718485397017</v>
      </c>
      <c r="BT51" s="78">
        <v>1.6045654796972399</v>
      </c>
      <c r="BU51" s="78">
        <v>2.4246055575685443</v>
      </c>
      <c r="BV51" s="78">
        <v>1.813237612098878</v>
      </c>
      <c r="BW51" s="78">
        <v>1.813237612098878</v>
      </c>
      <c r="BX51" s="108">
        <v>0.96279383159069976</v>
      </c>
      <c r="BY51" s="109">
        <v>7.4412336818600558E-2</v>
      </c>
      <c r="BZ51" s="78">
        <v>11</v>
      </c>
      <c r="CA51" s="78">
        <v>1.3636363636363635</v>
      </c>
      <c r="CB51" s="78">
        <v>2.2482316283126735</v>
      </c>
      <c r="CC51" s="78">
        <v>1.4653245929053549</v>
      </c>
      <c r="CD51" s="78">
        <v>1.4653245929053549</v>
      </c>
      <c r="CE51" s="108">
        <v>0.91889646726052265</v>
      </c>
      <c r="CF51" s="109">
        <v>0.1622070654789548</v>
      </c>
      <c r="CG51" s="78">
        <v>7</v>
      </c>
      <c r="CH51" s="78">
        <v>0.2857142857142857</v>
      </c>
      <c r="CI51" s="78">
        <v>0.75592894601845451</v>
      </c>
      <c r="CJ51" s="78">
        <v>0</v>
      </c>
      <c r="CK51" s="78">
        <v>0</v>
      </c>
      <c r="CL51" s="108">
        <v>0.5</v>
      </c>
      <c r="CM51" s="109">
        <v>1</v>
      </c>
      <c r="CN51" s="78">
        <v>463.76470588235293</v>
      </c>
      <c r="CO51" s="78">
        <v>1054.8165159651896</v>
      </c>
      <c r="CP51" s="78">
        <v>2.8751732092289912</v>
      </c>
      <c r="CQ51" s="78">
        <v>2.8751732092289912</v>
      </c>
      <c r="CR51" s="108">
        <v>0.99727335649839799</v>
      </c>
      <c r="CS51" s="109">
        <v>5.4532870032040388E-3</v>
      </c>
      <c r="CT51" s="78">
        <v>0</v>
      </c>
      <c r="CU51" s="78">
        <v>0</v>
      </c>
      <c r="CV51" s="78">
        <v>0</v>
      </c>
      <c r="CW51" s="78">
        <v>8.9552238805970144E-2</v>
      </c>
      <c r="CX51" s="78">
        <v>2.6057371071988604</v>
      </c>
      <c r="CY51" s="78">
        <v>2.6057371071988604</v>
      </c>
      <c r="CZ51" s="108">
        <v>0.99541616018533763</v>
      </c>
      <c r="DA51" s="109">
        <v>0.99541616018533763</v>
      </c>
      <c r="DB51" s="78">
        <v>0</v>
      </c>
      <c r="DC51" s="88">
        <v>28</v>
      </c>
      <c r="DD51" s="89">
        <v>0.14285714285714285</v>
      </c>
      <c r="DE51" s="114">
        <v>0.2</v>
      </c>
      <c r="DF51" s="89">
        <v>0.75592894601845462</v>
      </c>
      <c r="DG51" s="89">
        <v>0.75592894601845462</v>
      </c>
      <c r="DH51" s="108">
        <v>0.7751541010155546</v>
      </c>
      <c r="DI51" s="109">
        <v>0.7751541010155546</v>
      </c>
    </row>
  </sheetData>
  <autoFilter ref="A35:DI35"/>
  <conditionalFormatting sqref="K26">
    <cfRule type="cellIs" dxfId="1505" priority="767" operator="greaterThan">
      <formula>0.95</formula>
    </cfRule>
    <cfRule type="cellIs" dxfId="1504" priority="768" operator="between">
      <formula>0.05</formula>
      <formula>0.95</formula>
    </cfRule>
  </conditionalFormatting>
  <conditionalFormatting sqref="K26">
    <cfRule type="cellIs" dxfId="1503" priority="766" operator="lessThan">
      <formula>0.05</formula>
    </cfRule>
  </conditionalFormatting>
  <conditionalFormatting sqref="L26">
    <cfRule type="cellIs" dxfId="1502" priority="764" operator="greaterThan">
      <formula>0.975</formula>
    </cfRule>
    <cfRule type="cellIs" dxfId="1501" priority="765" operator="between">
      <formula>0.025</formula>
      <formula>0.975</formula>
    </cfRule>
  </conditionalFormatting>
  <conditionalFormatting sqref="L26">
    <cfRule type="cellIs" dxfId="1500" priority="763" operator="lessThan">
      <formula>0.025</formula>
    </cfRule>
  </conditionalFormatting>
  <conditionalFormatting sqref="K30:K31">
    <cfRule type="cellIs" dxfId="1499" priority="761" operator="greaterThan">
      <formula>0.95</formula>
    </cfRule>
    <cfRule type="cellIs" dxfId="1498" priority="762" operator="between">
      <formula>0.05</formula>
      <formula>0.95</formula>
    </cfRule>
  </conditionalFormatting>
  <conditionalFormatting sqref="K30:K31">
    <cfRule type="cellIs" dxfId="1497" priority="760" operator="lessThan">
      <formula>0.05</formula>
    </cfRule>
  </conditionalFormatting>
  <conditionalFormatting sqref="L30:L31">
    <cfRule type="cellIs" dxfId="1496" priority="758" operator="greaterThan">
      <formula>0.975</formula>
    </cfRule>
    <cfRule type="cellIs" dxfId="1495" priority="759" operator="between">
      <formula>0.025</formula>
      <formula>0.975</formula>
    </cfRule>
  </conditionalFormatting>
  <conditionalFormatting sqref="L30:L31">
    <cfRule type="cellIs" dxfId="1494" priority="757" operator="lessThan">
      <formula>0.025</formula>
    </cfRule>
  </conditionalFormatting>
  <conditionalFormatting sqref="K32:K33 K22:K25 K27:K29">
    <cfRule type="cellIs" dxfId="1493" priority="773" operator="greaterThan">
      <formula>0.95</formula>
    </cfRule>
    <cfRule type="cellIs" dxfId="1492" priority="774" operator="between">
      <formula>0.05</formula>
      <formula>0.95</formula>
    </cfRule>
  </conditionalFormatting>
  <conditionalFormatting sqref="K32:K33 K22:K25 K27:K29">
    <cfRule type="cellIs" dxfId="1491" priority="772" operator="lessThan">
      <formula>0.05</formula>
    </cfRule>
  </conditionalFormatting>
  <conditionalFormatting sqref="L32:L33 L22:L25 L27:L29">
    <cfRule type="cellIs" dxfId="1490" priority="770" operator="greaterThan">
      <formula>0.975</formula>
    </cfRule>
    <cfRule type="cellIs" dxfId="1489" priority="771" operator="between">
      <formula>0.025</formula>
      <formula>0.975</formula>
    </cfRule>
  </conditionalFormatting>
  <conditionalFormatting sqref="L32:L33 L22:L25 L27:L29">
    <cfRule type="cellIs" dxfId="1488" priority="769" operator="lessThan">
      <formula>0.025</formula>
    </cfRule>
  </conditionalFormatting>
  <conditionalFormatting sqref="BR18:BR19 BR8:BR11 BR13:BR15">
    <cfRule type="cellIs" dxfId="1487" priority="593" operator="greaterThan">
      <formula>0.95</formula>
    </cfRule>
    <cfRule type="cellIs" dxfId="1486" priority="594" operator="between">
      <formula>0.05</formula>
      <formula>0.95</formula>
    </cfRule>
  </conditionalFormatting>
  <conditionalFormatting sqref="BR18:BR19 BR8:BR11 BR13:BR15">
    <cfRule type="cellIs" dxfId="1485" priority="592" operator="lessThan">
      <formula>0.05</formula>
    </cfRule>
  </conditionalFormatting>
  <conditionalFormatting sqref="BS18:BS19 BS8:BS11 BS13:BS15">
    <cfRule type="cellIs" dxfId="1484" priority="590" operator="greaterThan">
      <formula>0.975</formula>
    </cfRule>
    <cfRule type="cellIs" dxfId="1483" priority="591" operator="between">
      <formula>0.025</formula>
      <formula>0.975</formula>
    </cfRule>
  </conditionalFormatting>
  <conditionalFormatting sqref="BS18:BS19 BS8:BS11 BS13:BS15">
    <cfRule type="cellIs" dxfId="1482" priority="589" operator="lessThan">
      <formula>0.025</formula>
    </cfRule>
  </conditionalFormatting>
  <conditionalFormatting sqref="BR12">
    <cfRule type="cellIs" dxfId="1481" priority="587" operator="greaterThan">
      <formula>0.95</formula>
    </cfRule>
    <cfRule type="cellIs" dxfId="1480" priority="588" operator="between">
      <formula>0.05</formula>
      <formula>0.95</formula>
    </cfRule>
  </conditionalFormatting>
  <conditionalFormatting sqref="BR12">
    <cfRule type="cellIs" dxfId="1479" priority="586" operator="lessThan">
      <formula>0.05</formula>
    </cfRule>
  </conditionalFormatting>
  <conditionalFormatting sqref="BS12">
    <cfRule type="cellIs" dxfId="1478" priority="584" operator="greaterThan">
      <formula>0.975</formula>
    </cfRule>
    <cfRule type="cellIs" dxfId="1477" priority="585" operator="between">
      <formula>0.025</formula>
      <formula>0.975</formula>
    </cfRule>
  </conditionalFormatting>
  <conditionalFormatting sqref="BS12">
    <cfRule type="cellIs" dxfId="1476" priority="583" operator="lessThan">
      <formula>0.025</formula>
    </cfRule>
  </conditionalFormatting>
  <conditionalFormatting sqref="BR16:BR17">
    <cfRule type="cellIs" dxfId="1475" priority="581" operator="greaterThan">
      <formula>0.95</formula>
    </cfRule>
    <cfRule type="cellIs" dxfId="1474" priority="582" operator="between">
      <formula>0.05</formula>
      <formula>0.95</formula>
    </cfRule>
  </conditionalFormatting>
  <conditionalFormatting sqref="BR16:BR17">
    <cfRule type="cellIs" dxfId="1473" priority="580" operator="lessThan">
      <formula>0.05</formula>
    </cfRule>
  </conditionalFormatting>
  <conditionalFormatting sqref="BS16:BS17">
    <cfRule type="cellIs" dxfId="1472" priority="578" operator="greaterThan">
      <formula>0.975</formula>
    </cfRule>
    <cfRule type="cellIs" dxfId="1471" priority="579" operator="between">
      <formula>0.025</formula>
      <formula>0.975</formula>
    </cfRule>
  </conditionalFormatting>
  <conditionalFormatting sqref="BS16:BS17">
    <cfRule type="cellIs" dxfId="1470" priority="577" operator="lessThan">
      <formula>0.025</formula>
    </cfRule>
  </conditionalFormatting>
  <conditionalFormatting sqref="BX18:BX19 BX8:BX11 BX13:BX15">
    <cfRule type="cellIs" dxfId="1469" priority="575" operator="greaterThan">
      <formula>0.95</formula>
    </cfRule>
    <cfRule type="cellIs" dxfId="1468" priority="576" operator="between">
      <formula>0.05</formula>
      <formula>0.95</formula>
    </cfRule>
  </conditionalFormatting>
  <conditionalFormatting sqref="BX18:BX19 BX8:BX11 BX13:BX15">
    <cfRule type="cellIs" dxfId="1467" priority="574" operator="lessThan">
      <formula>0.05</formula>
    </cfRule>
  </conditionalFormatting>
  <conditionalFormatting sqref="BY18:BY19 BY8:BY11 BY13:BY15">
    <cfRule type="cellIs" dxfId="1466" priority="572" operator="greaterThan">
      <formula>0.975</formula>
    </cfRule>
    <cfRule type="cellIs" dxfId="1465" priority="573" operator="between">
      <formula>0.025</formula>
      <formula>0.975</formula>
    </cfRule>
  </conditionalFormatting>
  <conditionalFormatting sqref="BY18:BY19 BY8:BY11 BY13:BY15">
    <cfRule type="cellIs" dxfId="1464" priority="571" operator="lessThan">
      <formula>0.025</formula>
    </cfRule>
  </conditionalFormatting>
  <conditionalFormatting sqref="BX12">
    <cfRule type="cellIs" dxfId="1463" priority="569" operator="greaterThan">
      <formula>0.95</formula>
    </cfRule>
    <cfRule type="cellIs" dxfId="1462" priority="570" operator="between">
      <formula>0.05</formula>
      <formula>0.95</formula>
    </cfRule>
  </conditionalFormatting>
  <conditionalFormatting sqref="BX12">
    <cfRule type="cellIs" dxfId="1461" priority="568" operator="lessThan">
      <formula>0.05</formula>
    </cfRule>
  </conditionalFormatting>
  <conditionalFormatting sqref="BY12">
    <cfRule type="cellIs" dxfId="1460" priority="566" operator="greaterThan">
      <formula>0.975</formula>
    </cfRule>
    <cfRule type="cellIs" dxfId="1459" priority="567" operator="between">
      <formula>0.025</formula>
      <formula>0.975</formula>
    </cfRule>
  </conditionalFormatting>
  <conditionalFormatting sqref="BY12">
    <cfRule type="cellIs" dxfId="1458" priority="565" operator="lessThan">
      <formula>0.025</formula>
    </cfRule>
  </conditionalFormatting>
  <conditionalFormatting sqref="BX16:BX17">
    <cfRule type="cellIs" dxfId="1457" priority="563" operator="greaterThan">
      <formula>0.95</formula>
    </cfRule>
    <cfRule type="cellIs" dxfId="1456" priority="564" operator="between">
      <formula>0.05</formula>
      <formula>0.95</formula>
    </cfRule>
  </conditionalFormatting>
  <conditionalFormatting sqref="BX16:BX17">
    <cfRule type="cellIs" dxfId="1455" priority="562" operator="lessThan">
      <formula>0.05</formula>
    </cfRule>
  </conditionalFormatting>
  <conditionalFormatting sqref="BY16:BY17">
    <cfRule type="cellIs" dxfId="1454" priority="560" operator="greaterThan">
      <formula>0.975</formula>
    </cfRule>
    <cfRule type="cellIs" dxfId="1453" priority="561" operator="between">
      <formula>0.025</formula>
      <formula>0.975</formula>
    </cfRule>
  </conditionalFormatting>
  <conditionalFormatting sqref="BY16:BY17">
    <cfRule type="cellIs" dxfId="1452" priority="559" operator="lessThan">
      <formula>0.025</formula>
    </cfRule>
  </conditionalFormatting>
  <conditionalFormatting sqref="AS16:AS17">
    <cfRule type="cellIs" dxfId="1451" priority="653" operator="greaterThan">
      <formula>0.95</formula>
    </cfRule>
    <cfRule type="cellIs" dxfId="1450" priority="654" operator="between">
      <formula>0.05</formula>
      <formula>0.95</formula>
    </cfRule>
  </conditionalFormatting>
  <conditionalFormatting sqref="AS16:AS17">
    <cfRule type="cellIs" dxfId="1449" priority="652" operator="lessThan">
      <formula>0.05</formula>
    </cfRule>
  </conditionalFormatting>
  <conditionalFormatting sqref="AT16:AT17">
    <cfRule type="cellIs" dxfId="1448" priority="650" operator="greaterThan">
      <formula>0.975</formula>
    </cfRule>
    <cfRule type="cellIs" dxfId="1447" priority="651" operator="between">
      <formula>0.025</formula>
      <formula>0.975</formula>
    </cfRule>
  </conditionalFormatting>
  <conditionalFormatting sqref="AT16:AT17">
    <cfRule type="cellIs" dxfId="1446" priority="649" operator="lessThan">
      <formula>0.025</formula>
    </cfRule>
  </conditionalFormatting>
  <conditionalFormatting sqref="AY18:AY19 AY8:AY11 AY13:AY15">
    <cfRule type="cellIs" dxfId="1445" priority="647" operator="greaterThan">
      <formula>0.95</formula>
    </cfRule>
    <cfRule type="cellIs" dxfId="1444" priority="648" operator="between">
      <formula>0.05</formula>
      <formula>0.95</formula>
    </cfRule>
  </conditionalFormatting>
  <conditionalFormatting sqref="AY18:AY19 AY8:AY11 AY13:AY15">
    <cfRule type="cellIs" dxfId="1443" priority="646" operator="lessThan">
      <formula>0.05</formula>
    </cfRule>
  </conditionalFormatting>
  <conditionalFormatting sqref="AZ18:AZ19 AZ8:AZ11 AZ13:AZ15">
    <cfRule type="cellIs" dxfId="1442" priority="644" operator="greaterThan">
      <formula>0.975</formula>
    </cfRule>
    <cfRule type="cellIs" dxfId="1441" priority="645" operator="between">
      <formula>0.025</formula>
      <formula>0.975</formula>
    </cfRule>
  </conditionalFormatting>
  <conditionalFormatting sqref="AZ18:AZ19 AZ8:AZ11 AZ13:AZ15">
    <cfRule type="cellIs" dxfId="1440" priority="643" operator="lessThan">
      <formula>0.025</formula>
    </cfRule>
  </conditionalFormatting>
  <conditionalFormatting sqref="AY12">
    <cfRule type="cellIs" dxfId="1439" priority="641" operator="greaterThan">
      <formula>0.95</formula>
    </cfRule>
    <cfRule type="cellIs" dxfId="1438" priority="642" operator="between">
      <formula>0.05</formula>
      <formula>0.95</formula>
    </cfRule>
  </conditionalFormatting>
  <conditionalFormatting sqref="AY12">
    <cfRule type="cellIs" dxfId="1437" priority="640" operator="lessThan">
      <formula>0.05</formula>
    </cfRule>
  </conditionalFormatting>
  <conditionalFormatting sqref="AZ12">
    <cfRule type="cellIs" dxfId="1436" priority="638" operator="greaterThan">
      <formula>0.975</formula>
    </cfRule>
    <cfRule type="cellIs" dxfId="1435" priority="639" operator="between">
      <formula>0.025</formula>
      <formula>0.975</formula>
    </cfRule>
  </conditionalFormatting>
  <conditionalFormatting sqref="AZ12">
    <cfRule type="cellIs" dxfId="1434" priority="637" operator="lessThan">
      <formula>0.025</formula>
    </cfRule>
  </conditionalFormatting>
  <conditionalFormatting sqref="AY16:AY17">
    <cfRule type="cellIs" dxfId="1433" priority="635" operator="greaterThan">
      <formula>0.95</formula>
    </cfRule>
    <cfRule type="cellIs" dxfId="1432" priority="636" operator="between">
      <formula>0.05</formula>
      <formula>0.95</formula>
    </cfRule>
  </conditionalFormatting>
  <conditionalFormatting sqref="AY16:AY17">
    <cfRule type="cellIs" dxfId="1431" priority="634" operator="lessThan">
      <formula>0.05</formula>
    </cfRule>
  </conditionalFormatting>
  <conditionalFormatting sqref="AZ16:AZ17">
    <cfRule type="cellIs" dxfId="1430" priority="632" operator="greaterThan">
      <formula>0.975</formula>
    </cfRule>
    <cfRule type="cellIs" dxfId="1429" priority="633" operator="between">
      <formula>0.025</formula>
      <formula>0.975</formula>
    </cfRule>
  </conditionalFormatting>
  <conditionalFormatting sqref="AZ16:AZ17">
    <cfRule type="cellIs" dxfId="1428" priority="631" operator="lessThan">
      <formula>0.025</formula>
    </cfRule>
  </conditionalFormatting>
  <conditionalFormatting sqref="BE18:BE19 BE8:BE11 BE13:BE15">
    <cfRule type="cellIs" dxfId="1427" priority="629" operator="greaterThan">
      <formula>0.95</formula>
    </cfRule>
    <cfRule type="cellIs" dxfId="1426" priority="630" operator="between">
      <formula>0.05</formula>
      <formula>0.95</formula>
    </cfRule>
  </conditionalFormatting>
  <conditionalFormatting sqref="BE18:BE19 BE8:BE11 BE13:BE15">
    <cfRule type="cellIs" dxfId="1425" priority="628" operator="lessThan">
      <formula>0.05</formula>
    </cfRule>
  </conditionalFormatting>
  <conditionalFormatting sqref="BF18:BF19 BF8:BF11 BF13:BF15">
    <cfRule type="cellIs" dxfId="1424" priority="626" operator="greaterThan">
      <formula>0.975</formula>
    </cfRule>
    <cfRule type="cellIs" dxfId="1423" priority="627" operator="between">
      <formula>0.025</formula>
      <formula>0.975</formula>
    </cfRule>
  </conditionalFormatting>
  <conditionalFormatting sqref="BF18:BF19 BF8:BF11 BF13:BF15">
    <cfRule type="cellIs" dxfId="1422" priority="625" operator="lessThan">
      <formula>0.025</formula>
    </cfRule>
  </conditionalFormatting>
  <conditionalFormatting sqref="BE12">
    <cfRule type="cellIs" dxfId="1421" priority="623" operator="greaterThan">
      <formula>0.95</formula>
    </cfRule>
    <cfRule type="cellIs" dxfId="1420" priority="624" operator="between">
      <formula>0.05</formula>
      <formula>0.95</formula>
    </cfRule>
  </conditionalFormatting>
  <conditionalFormatting sqref="BE12">
    <cfRule type="cellIs" dxfId="1419" priority="622" operator="lessThan">
      <formula>0.05</formula>
    </cfRule>
  </conditionalFormatting>
  <conditionalFormatting sqref="BF12">
    <cfRule type="cellIs" dxfId="1418" priority="620" operator="greaterThan">
      <formula>0.975</formula>
    </cfRule>
    <cfRule type="cellIs" dxfId="1417" priority="621" operator="between">
      <formula>0.025</formula>
      <formula>0.975</formula>
    </cfRule>
  </conditionalFormatting>
  <conditionalFormatting sqref="BF12">
    <cfRule type="cellIs" dxfId="1416" priority="619" operator="lessThan">
      <formula>0.025</formula>
    </cfRule>
  </conditionalFormatting>
  <conditionalFormatting sqref="BE16:BE17">
    <cfRule type="cellIs" dxfId="1415" priority="617" operator="greaterThan">
      <formula>0.95</formula>
    </cfRule>
    <cfRule type="cellIs" dxfId="1414" priority="618" operator="between">
      <formula>0.05</formula>
      <formula>0.95</formula>
    </cfRule>
  </conditionalFormatting>
  <conditionalFormatting sqref="BE16:BE17">
    <cfRule type="cellIs" dxfId="1413" priority="616" operator="lessThan">
      <formula>0.05</formula>
    </cfRule>
  </conditionalFormatting>
  <conditionalFormatting sqref="BF16:BF17">
    <cfRule type="cellIs" dxfId="1412" priority="614" operator="greaterThan">
      <formula>0.975</formula>
    </cfRule>
    <cfRule type="cellIs" dxfId="1411" priority="615" operator="between">
      <formula>0.025</formula>
      <formula>0.975</formula>
    </cfRule>
  </conditionalFormatting>
  <conditionalFormatting sqref="BF16:BF17">
    <cfRule type="cellIs" dxfId="1410" priority="613" operator="lessThan">
      <formula>0.025</formula>
    </cfRule>
  </conditionalFormatting>
  <conditionalFormatting sqref="BL18:BL19 BL8:BL11 BL13:BL15">
    <cfRule type="cellIs" dxfId="1409" priority="611" operator="greaterThan">
      <formula>0.95</formula>
    </cfRule>
    <cfRule type="cellIs" dxfId="1408" priority="612" operator="between">
      <formula>0.05</formula>
      <formula>0.95</formula>
    </cfRule>
  </conditionalFormatting>
  <conditionalFormatting sqref="BL18:BL19 BL8:BL11 BL13:BL15">
    <cfRule type="cellIs" dxfId="1407" priority="610" operator="lessThan">
      <formula>0.05</formula>
    </cfRule>
  </conditionalFormatting>
  <conditionalFormatting sqref="BM18:BM19 BM8:BM11 BM13:BM15">
    <cfRule type="cellIs" dxfId="1406" priority="608" operator="greaterThan">
      <formula>0.975</formula>
    </cfRule>
    <cfRule type="cellIs" dxfId="1405" priority="609" operator="between">
      <formula>0.025</formula>
      <formula>0.975</formula>
    </cfRule>
  </conditionalFormatting>
  <conditionalFormatting sqref="BM18:BM19 BM8:BM11 BM13:BM15">
    <cfRule type="cellIs" dxfId="1404" priority="607" operator="lessThan">
      <formula>0.025</formula>
    </cfRule>
  </conditionalFormatting>
  <conditionalFormatting sqref="K18:K19 K8:K11 K13:K15">
    <cfRule type="cellIs" dxfId="1403" priority="755" operator="greaterThan">
      <formula>0.95</formula>
    </cfRule>
    <cfRule type="cellIs" dxfId="1402" priority="756" operator="between">
      <formula>0.05</formula>
      <formula>0.95</formula>
    </cfRule>
  </conditionalFormatting>
  <conditionalFormatting sqref="K18:K19 K8:K11 K13:K15">
    <cfRule type="cellIs" dxfId="1401" priority="754" operator="lessThan">
      <formula>0.05</formula>
    </cfRule>
  </conditionalFormatting>
  <conditionalFormatting sqref="L18:L19 L8:L11 L13:L15">
    <cfRule type="cellIs" dxfId="1400" priority="752" operator="greaterThan">
      <formula>0.975</formula>
    </cfRule>
    <cfRule type="cellIs" dxfId="1399" priority="753" operator="between">
      <formula>0.025</formula>
      <formula>0.975</formula>
    </cfRule>
  </conditionalFormatting>
  <conditionalFormatting sqref="L18:L19 L8:L11 L13:L15">
    <cfRule type="cellIs" dxfId="1398" priority="751" operator="lessThan">
      <formula>0.025</formula>
    </cfRule>
  </conditionalFormatting>
  <conditionalFormatting sqref="K12">
    <cfRule type="cellIs" dxfId="1397" priority="749" operator="greaterThan">
      <formula>0.95</formula>
    </cfRule>
    <cfRule type="cellIs" dxfId="1396" priority="750" operator="between">
      <formula>0.05</formula>
      <formula>0.95</formula>
    </cfRule>
  </conditionalFormatting>
  <conditionalFormatting sqref="K12">
    <cfRule type="cellIs" dxfId="1395" priority="748" operator="lessThan">
      <formula>0.05</formula>
    </cfRule>
  </conditionalFormatting>
  <conditionalFormatting sqref="L12">
    <cfRule type="cellIs" dxfId="1394" priority="746" operator="greaterThan">
      <formula>0.975</formula>
    </cfRule>
    <cfRule type="cellIs" dxfId="1393" priority="747" operator="between">
      <formula>0.025</formula>
      <formula>0.975</formula>
    </cfRule>
  </conditionalFormatting>
  <conditionalFormatting sqref="L12">
    <cfRule type="cellIs" dxfId="1392" priority="745" operator="lessThan">
      <formula>0.025</formula>
    </cfRule>
  </conditionalFormatting>
  <conditionalFormatting sqref="K16:K17">
    <cfRule type="cellIs" dxfId="1391" priority="743" operator="greaterThan">
      <formula>0.95</formula>
    </cfRule>
    <cfRule type="cellIs" dxfId="1390" priority="744" operator="between">
      <formula>0.05</formula>
      <formula>0.95</formula>
    </cfRule>
  </conditionalFormatting>
  <conditionalFormatting sqref="K16:K17">
    <cfRule type="cellIs" dxfId="1389" priority="742" operator="lessThan">
      <formula>0.05</formula>
    </cfRule>
  </conditionalFormatting>
  <conditionalFormatting sqref="L16:L17">
    <cfRule type="cellIs" dxfId="1388" priority="740" operator="greaterThan">
      <formula>0.975</formula>
    </cfRule>
    <cfRule type="cellIs" dxfId="1387" priority="741" operator="between">
      <formula>0.025</formula>
      <formula>0.975</formula>
    </cfRule>
  </conditionalFormatting>
  <conditionalFormatting sqref="L16:L17">
    <cfRule type="cellIs" dxfId="1386" priority="739" operator="lessThan">
      <formula>0.025</formula>
    </cfRule>
  </conditionalFormatting>
  <conditionalFormatting sqref="Q18:Q19 Q8:Q11 Q13:Q15">
    <cfRule type="cellIs" dxfId="1385" priority="737" operator="greaterThan">
      <formula>0.95</formula>
    </cfRule>
    <cfRule type="cellIs" dxfId="1384" priority="738" operator="between">
      <formula>0.05</formula>
      <formula>0.95</formula>
    </cfRule>
  </conditionalFormatting>
  <conditionalFormatting sqref="Q18:Q19 Q8:Q11 Q13:Q15">
    <cfRule type="cellIs" dxfId="1383" priority="736" operator="lessThan">
      <formula>0.05</formula>
    </cfRule>
  </conditionalFormatting>
  <conditionalFormatting sqref="R18:R19 R8:R11 R13:R15">
    <cfRule type="cellIs" dxfId="1382" priority="734" operator="greaterThan">
      <formula>0.975</formula>
    </cfRule>
    <cfRule type="cellIs" dxfId="1381" priority="735" operator="between">
      <formula>0.025</formula>
      <formula>0.975</formula>
    </cfRule>
  </conditionalFormatting>
  <conditionalFormatting sqref="R18:R19 R8:R11 R13:R15">
    <cfRule type="cellIs" dxfId="1380" priority="733" operator="lessThan">
      <formula>0.025</formula>
    </cfRule>
  </conditionalFormatting>
  <conditionalFormatting sqref="Q12">
    <cfRule type="cellIs" dxfId="1379" priority="731" operator="greaterThan">
      <formula>0.95</formula>
    </cfRule>
    <cfRule type="cellIs" dxfId="1378" priority="732" operator="between">
      <formula>0.05</formula>
      <formula>0.95</formula>
    </cfRule>
  </conditionalFormatting>
  <conditionalFormatting sqref="Q12">
    <cfRule type="cellIs" dxfId="1377" priority="730" operator="lessThan">
      <formula>0.05</formula>
    </cfRule>
  </conditionalFormatting>
  <conditionalFormatting sqref="R12">
    <cfRule type="cellIs" dxfId="1376" priority="728" operator="greaterThan">
      <formula>0.975</formula>
    </cfRule>
    <cfRule type="cellIs" dxfId="1375" priority="729" operator="between">
      <formula>0.025</formula>
      <formula>0.975</formula>
    </cfRule>
  </conditionalFormatting>
  <conditionalFormatting sqref="R12">
    <cfRule type="cellIs" dxfId="1374" priority="727" operator="lessThan">
      <formula>0.025</formula>
    </cfRule>
  </conditionalFormatting>
  <conditionalFormatting sqref="Q16:Q17">
    <cfRule type="cellIs" dxfId="1373" priority="725" operator="greaterThan">
      <formula>0.95</formula>
    </cfRule>
    <cfRule type="cellIs" dxfId="1372" priority="726" operator="between">
      <formula>0.05</formula>
      <formula>0.95</formula>
    </cfRule>
  </conditionalFormatting>
  <conditionalFormatting sqref="Q16:Q17">
    <cfRule type="cellIs" dxfId="1371" priority="724" operator="lessThan">
      <formula>0.05</formula>
    </cfRule>
  </conditionalFormatting>
  <conditionalFormatting sqref="R16:R17">
    <cfRule type="cellIs" dxfId="1370" priority="722" operator="greaterThan">
      <formula>0.975</formula>
    </cfRule>
    <cfRule type="cellIs" dxfId="1369" priority="723" operator="between">
      <formula>0.025</formula>
      <formula>0.975</formula>
    </cfRule>
  </conditionalFormatting>
  <conditionalFormatting sqref="R16:R17">
    <cfRule type="cellIs" dxfId="1368" priority="721" operator="lessThan">
      <formula>0.025</formula>
    </cfRule>
  </conditionalFormatting>
  <conditionalFormatting sqref="X18:X19 X8:X11 X13:X15">
    <cfRule type="cellIs" dxfId="1367" priority="719" operator="greaterThan">
      <formula>0.95</formula>
    </cfRule>
    <cfRule type="cellIs" dxfId="1366" priority="720" operator="between">
      <formula>0.05</formula>
      <formula>0.95</formula>
    </cfRule>
  </conditionalFormatting>
  <conditionalFormatting sqref="X18:X19 X8:X11 X13:X15">
    <cfRule type="cellIs" dxfId="1365" priority="718" operator="lessThan">
      <formula>0.05</formula>
    </cfRule>
  </conditionalFormatting>
  <conditionalFormatting sqref="Y18:Y19 Y8:Y11 Y13:Y15">
    <cfRule type="cellIs" dxfId="1364" priority="716" operator="greaterThan">
      <formula>0.975</formula>
    </cfRule>
    <cfRule type="cellIs" dxfId="1363" priority="717" operator="between">
      <formula>0.025</formula>
      <formula>0.975</formula>
    </cfRule>
  </conditionalFormatting>
  <conditionalFormatting sqref="Y18:Y19 Y8:Y11 Y13:Y15">
    <cfRule type="cellIs" dxfId="1362" priority="715" operator="lessThan">
      <formula>0.025</formula>
    </cfRule>
  </conditionalFormatting>
  <conditionalFormatting sqref="X12">
    <cfRule type="cellIs" dxfId="1361" priority="713" operator="greaterThan">
      <formula>0.95</formula>
    </cfRule>
    <cfRule type="cellIs" dxfId="1360" priority="714" operator="between">
      <formula>0.05</formula>
      <formula>0.95</formula>
    </cfRule>
  </conditionalFormatting>
  <conditionalFormatting sqref="X12">
    <cfRule type="cellIs" dxfId="1359" priority="712" operator="lessThan">
      <formula>0.05</formula>
    </cfRule>
  </conditionalFormatting>
  <conditionalFormatting sqref="Y12">
    <cfRule type="cellIs" dxfId="1358" priority="710" operator="greaterThan">
      <formula>0.975</formula>
    </cfRule>
    <cfRule type="cellIs" dxfId="1357" priority="711" operator="between">
      <formula>0.025</formula>
      <formula>0.975</formula>
    </cfRule>
  </conditionalFormatting>
  <conditionalFormatting sqref="Y12">
    <cfRule type="cellIs" dxfId="1356" priority="709" operator="lessThan">
      <formula>0.025</formula>
    </cfRule>
  </conditionalFormatting>
  <conditionalFormatting sqref="X16:X17">
    <cfRule type="cellIs" dxfId="1355" priority="707" operator="greaterThan">
      <formula>0.95</formula>
    </cfRule>
    <cfRule type="cellIs" dxfId="1354" priority="708" operator="between">
      <formula>0.05</formula>
      <formula>0.95</formula>
    </cfRule>
  </conditionalFormatting>
  <conditionalFormatting sqref="X16:X17">
    <cfRule type="cellIs" dxfId="1353" priority="706" operator="lessThan">
      <formula>0.05</formula>
    </cfRule>
  </conditionalFormatting>
  <conditionalFormatting sqref="Y16:Y17">
    <cfRule type="cellIs" dxfId="1352" priority="704" operator="greaterThan">
      <formula>0.975</formula>
    </cfRule>
    <cfRule type="cellIs" dxfId="1351" priority="705" operator="between">
      <formula>0.025</formula>
      <formula>0.975</formula>
    </cfRule>
  </conditionalFormatting>
  <conditionalFormatting sqref="Y16:Y17">
    <cfRule type="cellIs" dxfId="1350" priority="703" operator="lessThan">
      <formula>0.025</formula>
    </cfRule>
  </conditionalFormatting>
  <conditionalFormatting sqref="AE18:AE19 AE8:AE11 AE13:AE15">
    <cfRule type="cellIs" dxfId="1349" priority="701" operator="greaterThan">
      <formula>0.95</formula>
    </cfRule>
    <cfRule type="cellIs" dxfId="1348" priority="702" operator="between">
      <formula>0.05</formula>
      <formula>0.95</formula>
    </cfRule>
  </conditionalFormatting>
  <conditionalFormatting sqref="AE18:AE19 AE8:AE11 AE13:AE15">
    <cfRule type="cellIs" dxfId="1347" priority="700" operator="lessThan">
      <formula>0.05</formula>
    </cfRule>
  </conditionalFormatting>
  <conditionalFormatting sqref="AF18:AF19 AF8:AF11 AF13:AF15">
    <cfRule type="cellIs" dxfId="1346" priority="698" operator="greaterThan">
      <formula>0.975</formula>
    </cfRule>
    <cfRule type="cellIs" dxfId="1345" priority="699" operator="between">
      <formula>0.025</formula>
      <formula>0.975</formula>
    </cfRule>
  </conditionalFormatting>
  <conditionalFormatting sqref="AF18:AF19 AF8:AF11 AF13:AF15">
    <cfRule type="cellIs" dxfId="1344" priority="697" operator="lessThan">
      <formula>0.025</formula>
    </cfRule>
  </conditionalFormatting>
  <conditionalFormatting sqref="AE12">
    <cfRule type="cellIs" dxfId="1343" priority="695" operator="greaterThan">
      <formula>0.95</formula>
    </cfRule>
    <cfRule type="cellIs" dxfId="1342" priority="696" operator="between">
      <formula>0.05</formula>
      <formula>0.95</formula>
    </cfRule>
  </conditionalFormatting>
  <conditionalFormatting sqref="AE12">
    <cfRule type="cellIs" dxfId="1341" priority="694" operator="lessThan">
      <formula>0.05</formula>
    </cfRule>
  </conditionalFormatting>
  <conditionalFormatting sqref="AF12">
    <cfRule type="cellIs" dxfId="1340" priority="692" operator="greaterThan">
      <formula>0.975</formula>
    </cfRule>
    <cfRule type="cellIs" dxfId="1339" priority="693" operator="between">
      <formula>0.025</formula>
      <formula>0.975</formula>
    </cfRule>
  </conditionalFormatting>
  <conditionalFormatting sqref="AF12">
    <cfRule type="cellIs" dxfId="1338" priority="691" operator="lessThan">
      <formula>0.025</formula>
    </cfRule>
  </conditionalFormatting>
  <conditionalFormatting sqref="AE16:AE17">
    <cfRule type="cellIs" dxfId="1337" priority="689" operator="greaterThan">
      <formula>0.95</formula>
    </cfRule>
    <cfRule type="cellIs" dxfId="1336" priority="690" operator="between">
      <formula>0.05</formula>
      <formula>0.95</formula>
    </cfRule>
  </conditionalFormatting>
  <conditionalFormatting sqref="AE16:AE17">
    <cfRule type="cellIs" dxfId="1335" priority="688" operator="lessThan">
      <formula>0.05</formula>
    </cfRule>
  </conditionalFormatting>
  <conditionalFormatting sqref="AF16:AF17">
    <cfRule type="cellIs" dxfId="1334" priority="686" operator="greaterThan">
      <formula>0.975</formula>
    </cfRule>
    <cfRule type="cellIs" dxfId="1333" priority="687" operator="between">
      <formula>0.025</formula>
      <formula>0.975</formula>
    </cfRule>
  </conditionalFormatting>
  <conditionalFormatting sqref="AF16:AF17">
    <cfRule type="cellIs" dxfId="1332" priority="685" operator="lessThan">
      <formula>0.025</formula>
    </cfRule>
  </conditionalFormatting>
  <conditionalFormatting sqref="AL18:AL19 AL8:AL11 AL13:AL15">
    <cfRule type="cellIs" dxfId="1331" priority="683" operator="greaterThan">
      <formula>0.95</formula>
    </cfRule>
    <cfRule type="cellIs" dxfId="1330" priority="684" operator="between">
      <formula>0.05</formula>
      <formula>0.95</formula>
    </cfRule>
  </conditionalFormatting>
  <conditionalFormatting sqref="AL18:AL19 AL8:AL11 AL13:AL15">
    <cfRule type="cellIs" dxfId="1329" priority="682" operator="lessThan">
      <formula>0.05</formula>
    </cfRule>
  </conditionalFormatting>
  <conditionalFormatting sqref="AM18:AM19 AM8:AM11 AM13:AM15">
    <cfRule type="cellIs" dxfId="1328" priority="680" operator="greaterThan">
      <formula>0.975</formula>
    </cfRule>
    <cfRule type="cellIs" dxfId="1327" priority="681" operator="between">
      <formula>0.025</formula>
      <formula>0.975</formula>
    </cfRule>
  </conditionalFormatting>
  <conditionalFormatting sqref="AM18:AM19 AM8:AM11 AM13:AM15">
    <cfRule type="cellIs" dxfId="1326" priority="679" operator="lessThan">
      <formula>0.025</formula>
    </cfRule>
  </conditionalFormatting>
  <conditionalFormatting sqref="AL12">
    <cfRule type="cellIs" dxfId="1325" priority="677" operator="greaterThan">
      <formula>0.95</formula>
    </cfRule>
    <cfRule type="cellIs" dxfId="1324" priority="678" operator="between">
      <formula>0.05</formula>
      <formula>0.95</formula>
    </cfRule>
  </conditionalFormatting>
  <conditionalFormatting sqref="AL12">
    <cfRule type="cellIs" dxfId="1323" priority="676" operator="lessThan">
      <formula>0.05</formula>
    </cfRule>
  </conditionalFormatting>
  <conditionalFormatting sqref="AM12">
    <cfRule type="cellIs" dxfId="1322" priority="674" operator="greaterThan">
      <formula>0.975</formula>
    </cfRule>
    <cfRule type="cellIs" dxfId="1321" priority="675" operator="between">
      <formula>0.025</formula>
      <formula>0.975</formula>
    </cfRule>
  </conditionalFormatting>
  <conditionalFormatting sqref="AM12">
    <cfRule type="cellIs" dxfId="1320" priority="673" operator="lessThan">
      <formula>0.025</formula>
    </cfRule>
  </conditionalFormatting>
  <conditionalFormatting sqref="AL16:AL17">
    <cfRule type="cellIs" dxfId="1319" priority="671" operator="greaterThan">
      <formula>0.95</formula>
    </cfRule>
    <cfRule type="cellIs" dxfId="1318" priority="672" operator="between">
      <formula>0.05</formula>
      <formula>0.95</formula>
    </cfRule>
  </conditionalFormatting>
  <conditionalFormatting sqref="AL16:AL17">
    <cfRule type="cellIs" dxfId="1317" priority="670" operator="lessThan">
      <formula>0.05</formula>
    </cfRule>
  </conditionalFormatting>
  <conditionalFormatting sqref="AM16:AM17">
    <cfRule type="cellIs" dxfId="1316" priority="668" operator="greaterThan">
      <formula>0.975</formula>
    </cfRule>
    <cfRule type="cellIs" dxfId="1315" priority="669" operator="between">
      <formula>0.025</formula>
      <formula>0.975</formula>
    </cfRule>
  </conditionalFormatting>
  <conditionalFormatting sqref="AM16:AM17">
    <cfRule type="cellIs" dxfId="1314" priority="667" operator="lessThan">
      <formula>0.025</formula>
    </cfRule>
  </conditionalFormatting>
  <conditionalFormatting sqref="AS18:AS19 AS8:AS11 AS13:AS15">
    <cfRule type="cellIs" dxfId="1313" priority="665" operator="greaterThan">
      <formula>0.95</formula>
    </cfRule>
    <cfRule type="cellIs" dxfId="1312" priority="666" operator="between">
      <formula>0.05</formula>
      <formula>0.95</formula>
    </cfRule>
  </conditionalFormatting>
  <conditionalFormatting sqref="AS18:AS19 AS8:AS11 AS13:AS15">
    <cfRule type="cellIs" dxfId="1311" priority="664" operator="lessThan">
      <formula>0.05</formula>
    </cfRule>
  </conditionalFormatting>
  <conditionalFormatting sqref="AT18:AT19 AT8:AT11 AT13:AT15">
    <cfRule type="cellIs" dxfId="1310" priority="662" operator="greaterThan">
      <formula>0.975</formula>
    </cfRule>
    <cfRule type="cellIs" dxfId="1309" priority="663" operator="between">
      <formula>0.025</formula>
      <formula>0.975</formula>
    </cfRule>
  </conditionalFormatting>
  <conditionalFormatting sqref="AT18:AT19 AT8:AT11 AT13:AT15">
    <cfRule type="cellIs" dxfId="1308" priority="661" operator="lessThan">
      <formula>0.025</formula>
    </cfRule>
  </conditionalFormatting>
  <conditionalFormatting sqref="AS12">
    <cfRule type="cellIs" dxfId="1307" priority="659" operator="greaterThan">
      <formula>0.95</formula>
    </cfRule>
    <cfRule type="cellIs" dxfId="1306" priority="660" operator="between">
      <formula>0.05</formula>
      <formula>0.95</formula>
    </cfRule>
  </conditionalFormatting>
  <conditionalFormatting sqref="AS12">
    <cfRule type="cellIs" dxfId="1305" priority="658" operator="lessThan">
      <formula>0.05</formula>
    </cfRule>
  </conditionalFormatting>
  <conditionalFormatting sqref="AT12">
    <cfRule type="cellIs" dxfId="1304" priority="656" operator="greaterThan">
      <formula>0.975</formula>
    </cfRule>
    <cfRule type="cellIs" dxfId="1303" priority="657" operator="between">
      <formula>0.025</formula>
      <formula>0.975</formula>
    </cfRule>
  </conditionalFormatting>
  <conditionalFormatting sqref="AT12">
    <cfRule type="cellIs" dxfId="1302" priority="655" operator="lessThan">
      <formula>0.025</formula>
    </cfRule>
  </conditionalFormatting>
  <conditionalFormatting sqref="BL12">
    <cfRule type="cellIs" dxfId="1301" priority="605" operator="greaterThan">
      <formula>0.95</formula>
    </cfRule>
    <cfRule type="cellIs" dxfId="1300" priority="606" operator="between">
      <formula>0.05</formula>
      <formula>0.95</formula>
    </cfRule>
  </conditionalFormatting>
  <conditionalFormatting sqref="BL12">
    <cfRule type="cellIs" dxfId="1299" priority="604" operator="lessThan">
      <formula>0.05</formula>
    </cfRule>
  </conditionalFormatting>
  <conditionalFormatting sqref="BM12">
    <cfRule type="cellIs" dxfId="1298" priority="602" operator="greaterThan">
      <formula>0.975</formula>
    </cfRule>
    <cfRule type="cellIs" dxfId="1297" priority="603" operator="between">
      <formula>0.025</formula>
      <formula>0.975</formula>
    </cfRule>
  </conditionalFormatting>
  <conditionalFormatting sqref="BM12">
    <cfRule type="cellIs" dxfId="1296" priority="601" operator="lessThan">
      <formula>0.025</formula>
    </cfRule>
  </conditionalFormatting>
  <conditionalFormatting sqref="BL16:BL17">
    <cfRule type="cellIs" dxfId="1295" priority="599" operator="greaterThan">
      <formula>0.95</formula>
    </cfRule>
    <cfRule type="cellIs" dxfId="1294" priority="600" operator="between">
      <formula>0.05</formula>
      <formula>0.95</formula>
    </cfRule>
  </conditionalFormatting>
  <conditionalFormatting sqref="BL16:BL17">
    <cfRule type="cellIs" dxfId="1293" priority="598" operator="lessThan">
      <formula>0.05</formula>
    </cfRule>
  </conditionalFormatting>
  <conditionalFormatting sqref="BM16:BM17">
    <cfRule type="cellIs" dxfId="1292" priority="596" operator="greaterThan">
      <formula>0.975</formula>
    </cfRule>
    <cfRule type="cellIs" dxfId="1291" priority="597" operator="between">
      <formula>0.025</formula>
      <formula>0.975</formula>
    </cfRule>
  </conditionalFormatting>
  <conditionalFormatting sqref="BM16:BM17">
    <cfRule type="cellIs" dxfId="1290" priority="595" operator="lessThan">
      <formula>0.025</formula>
    </cfRule>
  </conditionalFormatting>
  <conditionalFormatting sqref="K4:K7">
    <cfRule type="cellIs" dxfId="1289" priority="557" operator="greaterThan">
      <formula>0.95</formula>
    </cfRule>
    <cfRule type="cellIs" dxfId="1288" priority="558" operator="between">
      <formula>0.05</formula>
      <formula>0.95</formula>
    </cfRule>
  </conditionalFormatting>
  <conditionalFormatting sqref="K4:K7">
    <cfRule type="cellIs" dxfId="1287" priority="556" operator="lessThan">
      <formula>0.05</formula>
    </cfRule>
  </conditionalFormatting>
  <conditionalFormatting sqref="L4:L7">
    <cfRule type="cellIs" dxfId="1286" priority="554" operator="greaterThan">
      <formula>0.975</formula>
    </cfRule>
    <cfRule type="cellIs" dxfId="1285" priority="555" operator="between">
      <formula>0.025</formula>
      <formula>0.975</formula>
    </cfRule>
  </conditionalFormatting>
  <conditionalFormatting sqref="L4:L7">
    <cfRule type="cellIs" dxfId="1284" priority="553" operator="lessThan">
      <formula>0.025</formula>
    </cfRule>
  </conditionalFormatting>
  <conditionalFormatting sqref="Q4:Q7">
    <cfRule type="cellIs" dxfId="1283" priority="551" operator="greaterThan">
      <formula>0.95</formula>
    </cfRule>
    <cfRule type="cellIs" dxfId="1282" priority="552" operator="between">
      <formula>0.05</formula>
      <formula>0.95</formula>
    </cfRule>
  </conditionalFormatting>
  <conditionalFormatting sqref="Q4:Q7">
    <cfRule type="cellIs" dxfId="1281" priority="550" operator="lessThan">
      <formula>0.05</formula>
    </cfRule>
  </conditionalFormatting>
  <conditionalFormatting sqref="R4:R7">
    <cfRule type="cellIs" dxfId="1280" priority="548" operator="greaterThan">
      <formula>0.975</formula>
    </cfRule>
    <cfRule type="cellIs" dxfId="1279" priority="549" operator="between">
      <formula>0.025</formula>
      <formula>0.975</formula>
    </cfRule>
  </conditionalFormatting>
  <conditionalFormatting sqref="R4:R7">
    <cfRule type="cellIs" dxfId="1278" priority="547" operator="lessThan">
      <formula>0.025</formula>
    </cfRule>
  </conditionalFormatting>
  <conditionalFormatting sqref="X4:X7">
    <cfRule type="cellIs" dxfId="1277" priority="545" operator="greaterThan">
      <formula>0.95</formula>
    </cfRule>
    <cfRule type="cellIs" dxfId="1276" priority="546" operator="between">
      <formula>0.05</formula>
      <formula>0.95</formula>
    </cfRule>
  </conditionalFormatting>
  <conditionalFormatting sqref="X4:X7">
    <cfRule type="cellIs" dxfId="1275" priority="544" operator="lessThan">
      <formula>0.05</formula>
    </cfRule>
  </conditionalFormatting>
  <conditionalFormatting sqref="Y4:Y7">
    <cfRule type="cellIs" dxfId="1274" priority="542" operator="greaterThan">
      <formula>0.975</formula>
    </cfRule>
    <cfRule type="cellIs" dxfId="1273" priority="543" operator="between">
      <formula>0.025</formula>
      <formula>0.975</formula>
    </cfRule>
  </conditionalFormatting>
  <conditionalFormatting sqref="Y4:Y7">
    <cfRule type="cellIs" dxfId="1272" priority="541" operator="lessThan">
      <formula>0.025</formula>
    </cfRule>
  </conditionalFormatting>
  <conditionalFormatting sqref="AE4:AE6">
    <cfRule type="cellIs" dxfId="1271" priority="539" operator="greaterThan">
      <formula>0.95</formula>
    </cfRule>
    <cfRule type="cellIs" dxfId="1270" priority="540" operator="between">
      <formula>0.05</formula>
      <formula>0.95</formula>
    </cfRule>
  </conditionalFormatting>
  <conditionalFormatting sqref="AE4:AE6">
    <cfRule type="cellIs" dxfId="1269" priority="538" operator="lessThan">
      <formula>0.05</formula>
    </cfRule>
  </conditionalFormatting>
  <conditionalFormatting sqref="AF4:AF6">
    <cfRule type="cellIs" dxfId="1268" priority="536" operator="greaterThan">
      <formula>0.975</formula>
    </cfRule>
    <cfRule type="cellIs" dxfId="1267" priority="537" operator="between">
      <formula>0.025</formula>
      <formula>0.975</formula>
    </cfRule>
  </conditionalFormatting>
  <conditionalFormatting sqref="AF4:AF6">
    <cfRule type="cellIs" dxfId="1266" priority="535" operator="lessThan">
      <formula>0.025</formula>
    </cfRule>
  </conditionalFormatting>
  <conditionalFormatting sqref="AE7">
    <cfRule type="cellIs" dxfId="1265" priority="533" operator="greaterThan">
      <formula>0.95</formula>
    </cfRule>
    <cfRule type="cellIs" dxfId="1264" priority="534" operator="between">
      <formula>0.05</formula>
      <formula>0.95</formula>
    </cfRule>
  </conditionalFormatting>
  <conditionalFormatting sqref="AE7">
    <cfRule type="cellIs" dxfId="1263" priority="532" operator="lessThan">
      <formula>0.05</formula>
    </cfRule>
  </conditionalFormatting>
  <conditionalFormatting sqref="AF7">
    <cfRule type="cellIs" dxfId="1262" priority="530" operator="greaterThan">
      <formula>0.975</formula>
    </cfRule>
    <cfRule type="cellIs" dxfId="1261" priority="531" operator="between">
      <formula>0.025</formula>
      <formula>0.975</formula>
    </cfRule>
  </conditionalFormatting>
  <conditionalFormatting sqref="AF7">
    <cfRule type="cellIs" dxfId="1260" priority="529" operator="lessThan">
      <formula>0.025</formula>
    </cfRule>
  </conditionalFormatting>
  <conditionalFormatting sqref="AL4:AL7">
    <cfRule type="cellIs" dxfId="1259" priority="527" operator="greaterThan">
      <formula>0.95</formula>
    </cfRule>
    <cfRule type="cellIs" dxfId="1258" priority="528" operator="between">
      <formula>0.05</formula>
      <formula>0.95</formula>
    </cfRule>
  </conditionalFormatting>
  <conditionalFormatting sqref="AL4:AL7">
    <cfRule type="cellIs" dxfId="1257" priority="526" operator="lessThan">
      <formula>0.05</formula>
    </cfRule>
  </conditionalFormatting>
  <conditionalFormatting sqref="AM4:AM7">
    <cfRule type="cellIs" dxfId="1256" priority="524" operator="greaterThan">
      <formula>0.975</formula>
    </cfRule>
    <cfRule type="cellIs" dxfId="1255" priority="525" operator="between">
      <formula>0.025</formula>
      <formula>0.975</formula>
    </cfRule>
  </conditionalFormatting>
  <conditionalFormatting sqref="AM4:AM7">
    <cfRule type="cellIs" dxfId="1254" priority="523" operator="lessThan">
      <formula>0.025</formula>
    </cfRule>
  </conditionalFormatting>
  <conditionalFormatting sqref="AS4:AS7">
    <cfRule type="cellIs" dxfId="1253" priority="521" operator="greaterThan">
      <formula>0.95</formula>
    </cfRule>
    <cfRule type="cellIs" dxfId="1252" priority="522" operator="between">
      <formula>0.05</formula>
      <formula>0.95</formula>
    </cfRule>
  </conditionalFormatting>
  <conditionalFormatting sqref="AS4:AS7">
    <cfRule type="cellIs" dxfId="1251" priority="520" operator="lessThan">
      <formula>0.05</formula>
    </cfRule>
  </conditionalFormatting>
  <conditionalFormatting sqref="AT4:AT7">
    <cfRule type="cellIs" dxfId="1250" priority="518" operator="greaterThan">
      <formula>0.975</formula>
    </cfRule>
    <cfRule type="cellIs" dxfId="1249" priority="519" operator="between">
      <formula>0.025</formula>
      <formula>0.975</formula>
    </cfRule>
  </conditionalFormatting>
  <conditionalFormatting sqref="AT4:AT7">
    <cfRule type="cellIs" dxfId="1248" priority="517" operator="lessThan">
      <formula>0.025</formula>
    </cfRule>
  </conditionalFormatting>
  <conditionalFormatting sqref="AY4:AY7">
    <cfRule type="cellIs" dxfId="1247" priority="515" operator="greaterThan">
      <formula>0.95</formula>
    </cfRule>
    <cfRule type="cellIs" dxfId="1246" priority="516" operator="between">
      <formula>0.05</formula>
      <formula>0.95</formula>
    </cfRule>
  </conditionalFormatting>
  <conditionalFormatting sqref="AY4:AY7">
    <cfRule type="cellIs" dxfId="1245" priority="514" operator="lessThan">
      <formula>0.05</formula>
    </cfRule>
  </conditionalFormatting>
  <conditionalFormatting sqref="AZ4:AZ7">
    <cfRule type="cellIs" dxfId="1244" priority="512" operator="greaterThan">
      <formula>0.975</formula>
    </cfRule>
    <cfRule type="cellIs" dxfId="1243" priority="513" operator="between">
      <formula>0.025</formula>
      <formula>0.975</formula>
    </cfRule>
  </conditionalFormatting>
  <conditionalFormatting sqref="AZ4:AZ7">
    <cfRule type="cellIs" dxfId="1242" priority="511" operator="lessThan">
      <formula>0.025</formula>
    </cfRule>
  </conditionalFormatting>
  <conditionalFormatting sqref="BE4:BE7">
    <cfRule type="cellIs" dxfId="1241" priority="509" operator="greaterThan">
      <formula>0.95</formula>
    </cfRule>
    <cfRule type="cellIs" dxfId="1240" priority="510" operator="between">
      <formula>0.05</formula>
      <formula>0.95</formula>
    </cfRule>
  </conditionalFormatting>
  <conditionalFormatting sqref="BE4:BE7">
    <cfRule type="cellIs" dxfId="1239" priority="508" operator="lessThan">
      <formula>0.05</formula>
    </cfRule>
  </conditionalFormatting>
  <conditionalFormatting sqref="BF4:BF7">
    <cfRule type="cellIs" dxfId="1238" priority="506" operator="greaterThan">
      <formula>0.975</formula>
    </cfRule>
    <cfRule type="cellIs" dxfId="1237" priority="507" operator="between">
      <formula>0.025</formula>
      <formula>0.975</formula>
    </cfRule>
  </conditionalFormatting>
  <conditionalFormatting sqref="BF4:BF7">
    <cfRule type="cellIs" dxfId="1236" priority="505" operator="lessThan">
      <formula>0.025</formula>
    </cfRule>
  </conditionalFormatting>
  <conditionalFormatting sqref="BL4:BL7">
    <cfRule type="cellIs" dxfId="1235" priority="503" operator="greaterThan">
      <formula>0.95</formula>
    </cfRule>
    <cfRule type="cellIs" dxfId="1234" priority="504" operator="between">
      <formula>0.05</formula>
      <formula>0.95</formula>
    </cfRule>
  </conditionalFormatting>
  <conditionalFormatting sqref="BL4:BL7">
    <cfRule type="cellIs" dxfId="1233" priority="502" operator="lessThan">
      <formula>0.05</formula>
    </cfRule>
  </conditionalFormatting>
  <conditionalFormatting sqref="BM4:BM7">
    <cfRule type="cellIs" dxfId="1232" priority="500" operator="greaterThan">
      <formula>0.975</formula>
    </cfRule>
    <cfRule type="cellIs" dxfId="1231" priority="501" operator="between">
      <formula>0.025</formula>
      <formula>0.975</formula>
    </cfRule>
  </conditionalFormatting>
  <conditionalFormatting sqref="BM4:BM7">
    <cfRule type="cellIs" dxfId="1230" priority="499" operator="lessThan">
      <formula>0.025</formula>
    </cfRule>
  </conditionalFormatting>
  <conditionalFormatting sqref="BR4:BR7">
    <cfRule type="cellIs" dxfId="1229" priority="497" operator="greaterThan">
      <formula>0.95</formula>
    </cfRule>
    <cfRule type="cellIs" dxfId="1228" priority="498" operator="between">
      <formula>0.05</formula>
      <formula>0.95</formula>
    </cfRule>
  </conditionalFormatting>
  <conditionalFormatting sqref="BR4:BR7">
    <cfRule type="cellIs" dxfId="1227" priority="496" operator="lessThan">
      <formula>0.05</formula>
    </cfRule>
  </conditionalFormatting>
  <conditionalFormatting sqref="BS4:BS7">
    <cfRule type="cellIs" dxfId="1226" priority="494" operator="greaterThan">
      <formula>0.975</formula>
    </cfRule>
    <cfRule type="cellIs" dxfId="1225" priority="495" operator="between">
      <formula>0.025</formula>
      <formula>0.975</formula>
    </cfRule>
  </conditionalFormatting>
  <conditionalFormatting sqref="BS4:BS7">
    <cfRule type="cellIs" dxfId="1224" priority="493" operator="lessThan">
      <formula>0.025</formula>
    </cfRule>
  </conditionalFormatting>
  <conditionalFormatting sqref="BX4:BX7">
    <cfRule type="cellIs" dxfId="1223" priority="491" operator="greaterThan">
      <formula>0.95</formula>
    </cfRule>
    <cfRule type="cellIs" dxfId="1222" priority="492" operator="between">
      <formula>0.05</formula>
      <formula>0.95</formula>
    </cfRule>
  </conditionalFormatting>
  <conditionalFormatting sqref="BX4:BX7">
    <cfRule type="cellIs" dxfId="1221" priority="490" operator="lessThan">
      <formula>0.05</formula>
    </cfRule>
  </conditionalFormatting>
  <conditionalFormatting sqref="BY4:BY7">
    <cfRule type="cellIs" dxfId="1220" priority="488" operator="greaterThan">
      <formula>0.975</formula>
    </cfRule>
    <cfRule type="cellIs" dxfId="1219" priority="489" operator="between">
      <formula>0.025</formula>
      <formula>0.975</formula>
    </cfRule>
  </conditionalFormatting>
  <conditionalFormatting sqref="BY4:BY7">
    <cfRule type="cellIs" dxfId="1218" priority="487" operator="lessThan">
      <formula>0.025</formula>
    </cfRule>
  </conditionalFormatting>
  <conditionalFormatting sqref="CE18:CE19 CE8:CE11 CE13:CE15">
    <cfRule type="cellIs" dxfId="1217" priority="485" operator="greaterThan">
      <formula>0.95</formula>
    </cfRule>
    <cfRule type="cellIs" dxfId="1216" priority="486" operator="between">
      <formula>0.05</formula>
      <formula>0.95</formula>
    </cfRule>
  </conditionalFormatting>
  <conditionalFormatting sqref="CE18:CE19 CE8:CE11 CE13:CE15">
    <cfRule type="cellIs" dxfId="1215" priority="484" operator="lessThan">
      <formula>0.05</formula>
    </cfRule>
  </conditionalFormatting>
  <conditionalFormatting sqref="CF18:CF19 CF8:CF11 CF13:CF15">
    <cfRule type="cellIs" dxfId="1214" priority="482" operator="greaterThan">
      <formula>0.975</formula>
    </cfRule>
    <cfRule type="cellIs" dxfId="1213" priority="483" operator="between">
      <formula>0.025</formula>
      <formula>0.975</formula>
    </cfRule>
  </conditionalFormatting>
  <conditionalFormatting sqref="CF18:CF19 CF8:CF11 CF13:CF15">
    <cfRule type="cellIs" dxfId="1212" priority="481" operator="lessThan">
      <formula>0.025</formula>
    </cfRule>
  </conditionalFormatting>
  <conditionalFormatting sqref="CE12">
    <cfRule type="cellIs" dxfId="1211" priority="479" operator="greaterThan">
      <formula>0.95</formula>
    </cfRule>
    <cfRule type="cellIs" dxfId="1210" priority="480" operator="between">
      <formula>0.05</formula>
      <formula>0.95</formula>
    </cfRule>
  </conditionalFormatting>
  <conditionalFormatting sqref="CE12">
    <cfRule type="cellIs" dxfId="1209" priority="478" operator="lessThan">
      <formula>0.05</formula>
    </cfRule>
  </conditionalFormatting>
  <conditionalFormatting sqref="CF12">
    <cfRule type="cellIs" dxfId="1208" priority="476" operator="greaterThan">
      <formula>0.975</formula>
    </cfRule>
    <cfRule type="cellIs" dxfId="1207" priority="477" operator="between">
      <formula>0.025</formula>
      <formula>0.975</formula>
    </cfRule>
  </conditionalFormatting>
  <conditionalFormatting sqref="CF12">
    <cfRule type="cellIs" dxfId="1206" priority="475" operator="lessThan">
      <formula>0.025</formula>
    </cfRule>
  </conditionalFormatting>
  <conditionalFormatting sqref="CE16:CE17">
    <cfRule type="cellIs" dxfId="1205" priority="473" operator="greaterThan">
      <formula>0.95</formula>
    </cfRule>
    <cfRule type="cellIs" dxfId="1204" priority="474" operator="between">
      <formula>0.05</formula>
      <formula>0.95</formula>
    </cfRule>
  </conditionalFormatting>
  <conditionalFormatting sqref="CE16:CE17">
    <cfRule type="cellIs" dxfId="1203" priority="472" operator="lessThan">
      <formula>0.05</formula>
    </cfRule>
  </conditionalFormatting>
  <conditionalFormatting sqref="CF16:CF17">
    <cfRule type="cellIs" dxfId="1202" priority="470" operator="greaterThan">
      <formula>0.975</formula>
    </cfRule>
    <cfRule type="cellIs" dxfId="1201" priority="471" operator="between">
      <formula>0.025</formula>
      <formula>0.975</formula>
    </cfRule>
  </conditionalFormatting>
  <conditionalFormatting sqref="CF16:CF17">
    <cfRule type="cellIs" dxfId="1200" priority="469" operator="lessThan">
      <formula>0.025</formula>
    </cfRule>
  </conditionalFormatting>
  <conditionalFormatting sqref="CE4:CE7">
    <cfRule type="cellIs" dxfId="1199" priority="467" operator="greaterThan">
      <formula>0.95</formula>
    </cfRule>
    <cfRule type="cellIs" dxfId="1198" priority="468" operator="between">
      <formula>0.05</formula>
      <formula>0.95</formula>
    </cfRule>
  </conditionalFormatting>
  <conditionalFormatting sqref="CE4:CE7">
    <cfRule type="cellIs" dxfId="1197" priority="466" operator="lessThan">
      <formula>0.05</formula>
    </cfRule>
  </conditionalFormatting>
  <conditionalFormatting sqref="CF4:CF7">
    <cfRule type="cellIs" dxfId="1196" priority="464" operator="greaterThan">
      <formula>0.975</formula>
    </cfRule>
    <cfRule type="cellIs" dxfId="1195" priority="465" operator="between">
      <formula>0.025</formula>
      <formula>0.975</formula>
    </cfRule>
  </conditionalFormatting>
  <conditionalFormatting sqref="CF4:CF7">
    <cfRule type="cellIs" dxfId="1194" priority="463" operator="lessThan">
      <formula>0.025</formula>
    </cfRule>
  </conditionalFormatting>
  <conditionalFormatting sqref="CL18:CL19 CL8:CL11 CL13:CL15">
    <cfRule type="cellIs" dxfId="1193" priority="461" operator="greaterThan">
      <formula>0.95</formula>
    </cfRule>
    <cfRule type="cellIs" dxfId="1192" priority="462" operator="between">
      <formula>0.05</formula>
      <formula>0.95</formula>
    </cfRule>
  </conditionalFormatting>
  <conditionalFormatting sqref="CL18:CL19 CL8:CL11 CL13:CL15">
    <cfRule type="cellIs" dxfId="1191" priority="460" operator="lessThan">
      <formula>0.05</formula>
    </cfRule>
  </conditionalFormatting>
  <conditionalFormatting sqref="CM18:CM19 CM8:CM11 CM13:CM15">
    <cfRule type="cellIs" dxfId="1190" priority="458" operator="greaterThan">
      <formula>0.975</formula>
    </cfRule>
    <cfRule type="cellIs" dxfId="1189" priority="459" operator="between">
      <formula>0.025</formula>
      <formula>0.975</formula>
    </cfRule>
  </conditionalFormatting>
  <conditionalFormatting sqref="CM18:CM19 CM8:CM11 CM13:CM15">
    <cfRule type="cellIs" dxfId="1188" priority="457" operator="lessThan">
      <formula>0.025</formula>
    </cfRule>
  </conditionalFormatting>
  <conditionalFormatting sqref="CL12">
    <cfRule type="cellIs" dxfId="1187" priority="455" operator="greaterThan">
      <formula>0.95</formula>
    </cfRule>
    <cfRule type="cellIs" dxfId="1186" priority="456" operator="between">
      <formula>0.05</formula>
      <formula>0.95</formula>
    </cfRule>
  </conditionalFormatting>
  <conditionalFormatting sqref="CL12">
    <cfRule type="cellIs" dxfId="1185" priority="454" operator="lessThan">
      <formula>0.05</formula>
    </cfRule>
  </conditionalFormatting>
  <conditionalFormatting sqref="CM12">
    <cfRule type="cellIs" dxfId="1184" priority="452" operator="greaterThan">
      <formula>0.975</formula>
    </cfRule>
    <cfRule type="cellIs" dxfId="1183" priority="453" operator="between">
      <formula>0.025</formula>
      <formula>0.975</formula>
    </cfRule>
  </conditionalFormatting>
  <conditionalFormatting sqref="CM12">
    <cfRule type="cellIs" dxfId="1182" priority="451" operator="lessThan">
      <formula>0.025</formula>
    </cfRule>
  </conditionalFormatting>
  <conditionalFormatting sqref="CL16:CL17">
    <cfRule type="cellIs" dxfId="1181" priority="449" operator="greaterThan">
      <formula>0.95</formula>
    </cfRule>
    <cfRule type="cellIs" dxfId="1180" priority="450" operator="between">
      <formula>0.05</formula>
      <formula>0.95</formula>
    </cfRule>
  </conditionalFormatting>
  <conditionalFormatting sqref="CL16:CL17">
    <cfRule type="cellIs" dxfId="1179" priority="448" operator="lessThan">
      <formula>0.05</formula>
    </cfRule>
  </conditionalFormatting>
  <conditionalFormatting sqref="CM16:CM17">
    <cfRule type="cellIs" dxfId="1178" priority="446" operator="greaterThan">
      <formula>0.975</formula>
    </cfRule>
    <cfRule type="cellIs" dxfId="1177" priority="447" operator="between">
      <formula>0.025</formula>
      <formula>0.975</formula>
    </cfRule>
  </conditionalFormatting>
  <conditionalFormatting sqref="CM16:CM17">
    <cfRule type="cellIs" dxfId="1176" priority="445" operator="lessThan">
      <formula>0.025</formula>
    </cfRule>
  </conditionalFormatting>
  <conditionalFormatting sqref="CL4:CL7">
    <cfRule type="cellIs" dxfId="1175" priority="443" operator="greaterThan">
      <formula>0.95</formula>
    </cfRule>
    <cfRule type="cellIs" dxfId="1174" priority="444" operator="between">
      <formula>0.05</formula>
      <formula>0.95</formula>
    </cfRule>
  </conditionalFormatting>
  <conditionalFormatting sqref="CL4:CL7">
    <cfRule type="cellIs" dxfId="1173" priority="442" operator="lessThan">
      <formula>0.05</formula>
    </cfRule>
  </conditionalFormatting>
  <conditionalFormatting sqref="CM4:CM7">
    <cfRule type="cellIs" dxfId="1172" priority="440" operator="greaterThan">
      <formula>0.975</formula>
    </cfRule>
    <cfRule type="cellIs" dxfId="1171" priority="441" operator="between">
      <formula>0.025</formula>
      <formula>0.975</formula>
    </cfRule>
  </conditionalFormatting>
  <conditionalFormatting sqref="CM4:CM7">
    <cfRule type="cellIs" dxfId="1170" priority="439" operator="lessThan">
      <formula>0.025</formula>
    </cfRule>
  </conditionalFormatting>
  <conditionalFormatting sqref="CR18:CR19 CR8:CR11 CR13:CR15">
    <cfRule type="cellIs" dxfId="1169" priority="437" operator="greaterThan">
      <formula>0.95</formula>
    </cfRule>
    <cfRule type="cellIs" dxfId="1168" priority="438" operator="between">
      <formula>0.05</formula>
      <formula>0.95</formula>
    </cfRule>
  </conditionalFormatting>
  <conditionalFormatting sqref="CR18:CR19 CR8:CR11 CR13:CR15">
    <cfRule type="cellIs" dxfId="1167" priority="436" operator="lessThan">
      <formula>0.05</formula>
    </cfRule>
  </conditionalFormatting>
  <conditionalFormatting sqref="CS18:CS19 CS8:CS11 CS13:CS15">
    <cfRule type="cellIs" dxfId="1166" priority="434" operator="greaterThan">
      <formula>0.975</formula>
    </cfRule>
    <cfRule type="cellIs" dxfId="1165" priority="435" operator="between">
      <formula>0.025</formula>
      <formula>0.975</formula>
    </cfRule>
  </conditionalFormatting>
  <conditionalFormatting sqref="CS18:CS19 CS8:CS11 CS13:CS15">
    <cfRule type="cellIs" dxfId="1164" priority="433" operator="lessThan">
      <formula>0.025</formula>
    </cfRule>
  </conditionalFormatting>
  <conditionalFormatting sqref="CR12">
    <cfRule type="cellIs" dxfId="1163" priority="431" operator="greaterThan">
      <formula>0.95</formula>
    </cfRule>
    <cfRule type="cellIs" dxfId="1162" priority="432" operator="between">
      <formula>0.05</formula>
      <formula>0.95</formula>
    </cfRule>
  </conditionalFormatting>
  <conditionalFormatting sqref="CR12">
    <cfRule type="cellIs" dxfId="1161" priority="430" operator="lessThan">
      <formula>0.05</formula>
    </cfRule>
  </conditionalFormatting>
  <conditionalFormatting sqref="CS12">
    <cfRule type="cellIs" dxfId="1160" priority="428" operator="greaterThan">
      <formula>0.975</formula>
    </cfRule>
    <cfRule type="cellIs" dxfId="1159" priority="429" operator="between">
      <formula>0.025</formula>
      <formula>0.975</formula>
    </cfRule>
  </conditionalFormatting>
  <conditionalFormatting sqref="CS12">
    <cfRule type="cellIs" dxfId="1158" priority="427" operator="lessThan">
      <formula>0.025</formula>
    </cfRule>
  </conditionalFormatting>
  <conditionalFormatting sqref="CR16:CR17">
    <cfRule type="cellIs" dxfId="1157" priority="425" operator="greaterThan">
      <formula>0.95</formula>
    </cfRule>
    <cfRule type="cellIs" dxfId="1156" priority="426" operator="between">
      <formula>0.05</formula>
      <formula>0.95</formula>
    </cfRule>
  </conditionalFormatting>
  <conditionalFormatting sqref="CR16:CR17">
    <cfRule type="cellIs" dxfId="1155" priority="424" operator="lessThan">
      <formula>0.05</formula>
    </cfRule>
  </conditionalFormatting>
  <conditionalFormatting sqref="CS16:CS17">
    <cfRule type="cellIs" dxfId="1154" priority="422" operator="greaterThan">
      <formula>0.975</formula>
    </cfRule>
    <cfRule type="cellIs" dxfId="1153" priority="423" operator="between">
      <formula>0.025</formula>
      <formula>0.975</formula>
    </cfRule>
  </conditionalFormatting>
  <conditionalFormatting sqref="CS16:CS17">
    <cfRule type="cellIs" dxfId="1152" priority="421" operator="lessThan">
      <formula>0.025</formula>
    </cfRule>
  </conditionalFormatting>
  <conditionalFormatting sqref="CR4:CR7">
    <cfRule type="cellIs" dxfId="1151" priority="419" operator="greaterThan">
      <formula>0.95</formula>
    </cfRule>
    <cfRule type="cellIs" dxfId="1150" priority="420" operator="between">
      <formula>0.05</formula>
      <formula>0.95</formula>
    </cfRule>
  </conditionalFormatting>
  <conditionalFormatting sqref="CR4:CR7">
    <cfRule type="cellIs" dxfId="1149" priority="418" operator="lessThan">
      <formula>0.05</formula>
    </cfRule>
  </conditionalFormatting>
  <conditionalFormatting sqref="CS4:CS7">
    <cfRule type="cellIs" dxfId="1148" priority="416" operator="greaterThan">
      <formula>0.975</formula>
    </cfRule>
    <cfRule type="cellIs" dxfId="1147" priority="417" operator="between">
      <formula>0.025</formula>
      <formula>0.975</formula>
    </cfRule>
  </conditionalFormatting>
  <conditionalFormatting sqref="CS4:CS7">
    <cfRule type="cellIs" dxfId="1146" priority="415" operator="lessThan">
      <formula>0.025</formula>
    </cfRule>
  </conditionalFormatting>
  <conditionalFormatting sqref="CZ18:CZ19 CZ8:CZ11 CZ13:CZ15">
    <cfRule type="cellIs" dxfId="1145" priority="413" operator="greaterThan">
      <formula>0.95</formula>
    </cfRule>
    <cfRule type="cellIs" dxfId="1144" priority="414" operator="between">
      <formula>0.05</formula>
      <formula>0.95</formula>
    </cfRule>
  </conditionalFormatting>
  <conditionalFormatting sqref="CZ18:CZ19 CZ8:CZ11 CZ13:CZ15">
    <cfRule type="cellIs" dxfId="1143" priority="412" operator="lessThan">
      <formula>0.05</formula>
    </cfRule>
  </conditionalFormatting>
  <conditionalFormatting sqref="DA18:DA19 DA8:DA11 DA13:DA15">
    <cfRule type="cellIs" dxfId="1142" priority="410" operator="greaterThan">
      <formula>0.975</formula>
    </cfRule>
    <cfRule type="cellIs" dxfId="1141" priority="411" operator="between">
      <formula>0.025</formula>
      <formula>0.975</formula>
    </cfRule>
  </conditionalFormatting>
  <conditionalFormatting sqref="DA18:DA19 DA8:DA11 DA13:DA15">
    <cfRule type="cellIs" dxfId="1140" priority="409" operator="lessThan">
      <formula>0.025</formula>
    </cfRule>
  </conditionalFormatting>
  <conditionalFormatting sqref="CZ12">
    <cfRule type="cellIs" dxfId="1139" priority="407" operator="greaterThan">
      <formula>0.95</formula>
    </cfRule>
    <cfRule type="cellIs" dxfId="1138" priority="408" operator="between">
      <formula>0.05</formula>
      <formula>0.95</formula>
    </cfRule>
  </conditionalFormatting>
  <conditionalFormatting sqref="CZ12">
    <cfRule type="cellIs" dxfId="1137" priority="406" operator="lessThan">
      <formula>0.05</formula>
    </cfRule>
  </conditionalFormatting>
  <conditionalFormatting sqref="DA12">
    <cfRule type="cellIs" dxfId="1136" priority="404" operator="greaterThan">
      <formula>0.975</formula>
    </cfRule>
    <cfRule type="cellIs" dxfId="1135" priority="405" operator="between">
      <formula>0.025</formula>
      <formula>0.975</formula>
    </cfRule>
  </conditionalFormatting>
  <conditionalFormatting sqref="DA12">
    <cfRule type="cellIs" dxfId="1134" priority="403" operator="lessThan">
      <formula>0.025</formula>
    </cfRule>
  </conditionalFormatting>
  <conditionalFormatting sqref="CZ16:CZ17">
    <cfRule type="cellIs" dxfId="1133" priority="401" operator="greaterThan">
      <formula>0.95</formula>
    </cfRule>
    <cfRule type="cellIs" dxfId="1132" priority="402" operator="between">
      <formula>0.05</formula>
      <formula>0.95</formula>
    </cfRule>
  </conditionalFormatting>
  <conditionalFormatting sqref="CZ16:CZ17">
    <cfRule type="cellIs" dxfId="1131" priority="400" operator="lessThan">
      <formula>0.05</formula>
    </cfRule>
  </conditionalFormatting>
  <conditionalFormatting sqref="DA16:DA17">
    <cfRule type="cellIs" dxfId="1130" priority="398" operator="greaterThan">
      <formula>0.975</formula>
    </cfRule>
    <cfRule type="cellIs" dxfId="1129" priority="399" operator="between">
      <formula>0.025</formula>
      <formula>0.975</formula>
    </cfRule>
  </conditionalFormatting>
  <conditionalFormatting sqref="DA16:DA17">
    <cfRule type="cellIs" dxfId="1128" priority="397" operator="lessThan">
      <formula>0.025</formula>
    </cfRule>
  </conditionalFormatting>
  <conditionalFormatting sqref="CZ4:CZ7">
    <cfRule type="cellIs" dxfId="1127" priority="395" operator="greaterThan">
      <formula>0.95</formula>
    </cfRule>
    <cfRule type="cellIs" dxfId="1126" priority="396" operator="between">
      <formula>0.05</formula>
      <formula>0.95</formula>
    </cfRule>
  </conditionalFormatting>
  <conditionalFormatting sqref="CZ4:CZ7">
    <cfRule type="cellIs" dxfId="1125" priority="394" operator="lessThan">
      <formula>0.05</formula>
    </cfRule>
  </conditionalFormatting>
  <conditionalFormatting sqref="DA4:DA7">
    <cfRule type="cellIs" dxfId="1124" priority="392" operator="greaterThan">
      <formula>0.975</formula>
    </cfRule>
    <cfRule type="cellIs" dxfId="1123" priority="393" operator="between">
      <formula>0.025</formula>
      <formula>0.975</formula>
    </cfRule>
  </conditionalFormatting>
  <conditionalFormatting sqref="DA4:DA7">
    <cfRule type="cellIs" dxfId="1122" priority="391" operator="lessThan">
      <formula>0.025</formula>
    </cfRule>
  </conditionalFormatting>
  <conditionalFormatting sqref="DH4:DH19">
    <cfRule type="cellIs" dxfId="1121" priority="389" operator="greaterThan">
      <formula>0.95</formula>
    </cfRule>
    <cfRule type="cellIs" dxfId="1120" priority="390" operator="between">
      <formula>0.05</formula>
      <formula>0.95</formula>
    </cfRule>
  </conditionalFormatting>
  <conditionalFormatting sqref="DH4:DH19">
    <cfRule type="cellIs" dxfId="1119" priority="388" operator="lessThan">
      <formula>0.05</formula>
    </cfRule>
  </conditionalFormatting>
  <conditionalFormatting sqref="DI4:DI19">
    <cfRule type="cellIs" dxfId="1118" priority="386" operator="greaterThan">
      <formula>0.975</formula>
    </cfRule>
    <cfRule type="cellIs" dxfId="1117" priority="387" operator="between">
      <formula>0.025</formula>
      <formula>0.975</formula>
    </cfRule>
  </conditionalFormatting>
  <conditionalFormatting sqref="DI4:DI19">
    <cfRule type="cellIs" dxfId="1116" priority="385" operator="lessThan">
      <formula>0.025</formula>
    </cfRule>
  </conditionalFormatting>
  <conditionalFormatting sqref="BR21:BR24">
    <cfRule type="cellIs" dxfId="1115" priority="383" operator="greaterThan">
      <formula>0.95</formula>
    </cfRule>
    <cfRule type="cellIs" dxfId="1114" priority="384" operator="between">
      <formula>0.05</formula>
      <formula>0.95</formula>
    </cfRule>
  </conditionalFormatting>
  <conditionalFormatting sqref="BR21:BR24">
    <cfRule type="cellIs" dxfId="1113" priority="382" operator="lessThan">
      <formula>0.05</formula>
    </cfRule>
  </conditionalFormatting>
  <conditionalFormatting sqref="BS21:BS24">
    <cfRule type="cellIs" dxfId="1112" priority="380" operator="greaterThan">
      <formula>0.975</formula>
    </cfRule>
    <cfRule type="cellIs" dxfId="1111" priority="381" operator="between">
      <formula>0.025</formula>
      <formula>0.975</formula>
    </cfRule>
  </conditionalFormatting>
  <conditionalFormatting sqref="BS21:BS24">
    <cfRule type="cellIs" dxfId="1110" priority="379" operator="lessThan">
      <formula>0.025</formula>
    </cfRule>
  </conditionalFormatting>
  <conditionalFormatting sqref="BR25:BR34 BS25">
    <cfRule type="cellIs" dxfId="1109" priority="377" operator="greaterThan">
      <formula>0.95</formula>
    </cfRule>
    <cfRule type="cellIs" dxfId="1108" priority="378" operator="between">
      <formula>0.05</formula>
      <formula>0.95</formula>
    </cfRule>
  </conditionalFormatting>
  <conditionalFormatting sqref="BR25:BR34 BS25">
    <cfRule type="cellIs" dxfId="1107" priority="376" operator="lessThan">
      <formula>0.05</formula>
    </cfRule>
  </conditionalFormatting>
  <conditionalFormatting sqref="BS26:BS34">
    <cfRule type="cellIs" dxfId="1106" priority="374" operator="greaterThan">
      <formula>0.975</formula>
    </cfRule>
    <cfRule type="cellIs" dxfId="1105" priority="375" operator="between">
      <formula>0.025</formula>
      <formula>0.975</formula>
    </cfRule>
  </conditionalFormatting>
  <conditionalFormatting sqref="BS26:BS34">
    <cfRule type="cellIs" dxfId="1104" priority="373" operator="lessThan">
      <formula>0.025</formula>
    </cfRule>
  </conditionalFormatting>
  <conditionalFormatting sqref="BR50:BR51 BR40:BR43 BR45:BR47">
    <cfRule type="cellIs" dxfId="1103" priority="209" operator="greaterThan">
      <formula>0.95</formula>
    </cfRule>
    <cfRule type="cellIs" dxfId="1102" priority="210" operator="between">
      <formula>0.05</formula>
      <formula>0.95</formula>
    </cfRule>
  </conditionalFormatting>
  <conditionalFormatting sqref="BR50:BR51 BR40:BR43 BR45:BR47">
    <cfRule type="cellIs" dxfId="1101" priority="208" operator="lessThan">
      <formula>0.05</formula>
    </cfRule>
  </conditionalFormatting>
  <conditionalFormatting sqref="BS50:BS51 BS40:BS43 BS45:BS47">
    <cfRule type="cellIs" dxfId="1100" priority="206" operator="greaterThan">
      <formula>0.975</formula>
    </cfRule>
    <cfRule type="cellIs" dxfId="1099" priority="207" operator="between">
      <formula>0.025</formula>
      <formula>0.975</formula>
    </cfRule>
  </conditionalFormatting>
  <conditionalFormatting sqref="BS50:BS51 BS40:BS43 BS45:BS47">
    <cfRule type="cellIs" dxfId="1098" priority="205" operator="lessThan">
      <formula>0.025</formula>
    </cfRule>
  </conditionalFormatting>
  <conditionalFormatting sqref="BR44">
    <cfRule type="cellIs" dxfId="1097" priority="203" operator="greaterThan">
      <formula>0.95</formula>
    </cfRule>
    <cfRule type="cellIs" dxfId="1096" priority="204" operator="between">
      <formula>0.05</formula>
      <formula>0.95</formula>
    </cfRule>
  </conditionalFormatting>
  <conditionalFormatting sqref="BR44">
    <cfRule type="cellIs" dxfId="1095" priority="202" operator="lessThan">
      <formula>0.05</formula>
    </cfRule>
  </conditionalFormatting>
  <conditionalFormatting sqref="BS44">
    <cfRule type="cellIs" dxfId="1094" priority="200" operator="greaterThan">
      <formula>0.975</formula>
    </cfRule>
    <cfRule type="cellIs" dxfId="1093" priority="201" operator="between">
      <formula>0.025</formula>
      <formula>0.975</formula>
    </cfRule>
  </conditionalFormatting>
  <conditionalFormatting sqref="BS44">
    <cfRule type="cellIs" dxfId="1092" priority="199" operator="lessThan">
      <formula>0.025</formula>
    </cfRule>
  </conditionalFormatting>
  <conditionalFormatting sqref="BR48:BR49">
    <cfRule type="cellIs" dxfId="1091" priority="197" operator="greaterThan">
      <formula>0.95</formula>
    </cfRule>
    <cfRule type="cellIs" dxfId="1090" priority="198" operator="between">
      <formula>0.05</formula>
      <formula>0.95</formula>
    </cfRule>
  </conditionalFormatting>
  <conditionalFormatting sqref="BR48:BR49">
    <cfRule type="cellIs" dxfId="1089" priority="196" operator="lessThan">
      <formula>0.05</formula>
    </cfRule>
  </conditionalFormatting>
  <conditionalFormatting sqref="BS48:BS49">
    <cfRule type="cellIs" dxfId="1088" priority="194" operator="greaterThan">
      <formula>0.975</formula>
    </cfRule>
    <cfRule type="cellIs" dxfId="1087" priority="195" operator="between">
      <formula>0.025</formula>
      <formula>0.975</formula>
    </cfRule>
  </conditionalFormatting>
  <conditionalFormatting sqref="BS48:BS49">
    <cfRule type="cellIs" dxfId="1086" priority="193" operator="lessThan">
      <formula>0.025</formula>
    </cfRule>
  </conditionalFormatting>
  <conditionalFormatting sqref="BX50:BX51 BX40:BX43 BX45:BX47">
    <cfRule type="cellIs" dxfId="1085" priority="191" operator="greaterThan">
      <formula>0.95</formula>
    </cfRule>
    <cfRule type="cellIs" dxfId="1084" priority="192" operator="between">
      <formula>0.05</formula>
      <formula>0.95</formula>
    </cfRule>
  </conditionalFormatting>
  <conditionalFormatting sqref="BX50:BX51 BX40:BX43 BX45:BX47">
    <cfRule type="cellIs" dxfId="1083" priority="190" operator="lessThan">
      <formula>0.05</formula>
    </cfRule>
  </conditionalFormatting>
  <conditionalFormatting sqref="BY50:BY51 BY40:BY43 BY45:BY47">
    <cfRule type="cellIs" dxfId="1082" priority="188" operator="greaterThan">
      <formula>0.975</formula>
    </cfRule>
    <cfRule type="cellIs" dxfId="1081" priority="189" operator="between">
      <formula>0.025</formula>
      <formula>0.975</formula>
    </cfRule>
  </conditionalFormatting>
  <conditionalFormatting sqref="BY50:BY51 BY40:BY43 BY45:BY47">
    <cfRule type="cellIs" dxfId="1080" priority="187" operator="lessThan">
      <formula>0.025</formula>
    </cfRule>
  </conditionalFormatting>
  <conditionalFormatting sqref="BX44">
    <cfRule type="cellIs" dxfId="1079" priority="185" operator="greaterThan">
      <formula>0.95</formula>
    </cfRule>
    <cfRule type="cellIs" dxfId="1078" priority="186" operator="between">
      <formula>0.05</formula>
      <formula>0.95</formula>
    </cfRule>
  </conditionalFormatting>
  <conditionalFormatting sqref="BX44">
    <cfRule type="cellIs" dxfId="1077" priority="184" operator="lessThan">
      <formula>0.05</formula>
    </cfRule>
  </conditionalFormatting>
  <conditionalFormatting sqref="BY44">
    <cfRule type="cellIs" dxfId="1076" priority="182" operator="greaterThan">
      <formula>0.975</formula>
    </cfRule>
    <cfRule type="cellIs" dxfId="1075" priority="183" operator="between">
      <formula>0.025</formula>
      <formula>0.975</formula>
    </cfRule>
  </conditionalFormatting>
  <conditionalFormatting sqref="BY44">
    <cfRule type="cellIs" dxfId="1074" priority="181" operator="lessThan">
      <formula>0.025</formula>
    </cfRule>
  </conditionalFormatting>
  <conditionalFormatting sqref="BX48:BX49">
    <cfRule type="cellIs" dxfId="1073" priority="179" operator="greaterThan">
      <formula>0.95</formula>
    </cfRule>
    <cfRule type="cellIs" dxfId="1072" priority="180" operator="between">
      <formula>0.05</formula>
      <formula>0.95</formula>
    </cfRule>
  </conditionalFormatting>
  <conditionalFormatting sqref="BX48:BX49">
    <cfRule type="cellIs" dxfId="1071" priority="178" operator="lessThan">
      <formula>0.05</formula>
    </cfRule>
  </conditionalFormatting>
  <conditionalFormatting sqref="BY48:BY49">
    <cfRule type="cellIs" dxfId="1070" priority="176" operator="greaterThan">
      <formula>0.975</formula>
    </cfRule>
    <cfRule type="cellIs" dxfId="1069" priority="177" operator="between">
      <formula>0.025</formula>
      <formula>0.975</formula>
    </cfRule>
  </conditionalFormatting>
  <conditionalFormatting sqref="BY48:BY49">
    <cfRule type="cellIs" dxfId="1068" priority="175" operator="lessThan">
      <formula>0.025</formula>
    </cfRule>
  </conditionalFormatting>
  <conditionalFormatting sqref="AS48:AS49">
    <cfRule type="cellIs" dxfId="1067" priority="269" operator="greaterThan">
      <formula>0.95</formula>
    </cfRule>
    <cfRule type="cellIs" dxfId="1066" priority="270" operator="between">
      <formula>0.05</formula>
      <formula>0.95</formula>
    </cfRule>
  </conditionalFormatting>
  <conditionalFormatting sqref="AS48:AS49">
    <cfRule type="cellIs" dxfId="1065" priority="268" operator="lessThan">
      <formula>0.05</formula>
    </cfRule>
  </conditionalFormatting>
  <conditionalFormatting sqref="AT48:AT49">
    <cfRule type="cellIs" dxfId="1064" priority="266" operator="greaterThan">
      <formula>0.975</formula>
    </cfRule>
    <cfRule type="cellIs" dxfId="1063" priority="267" operator="between">
      <formula>0.025</formula>
      <formula>0.975</formula>
    </cfRule>
  </conditionalFormatting>
  <conditionalFormatting sqref="AT48:AT49">
    <cfRule type="cellIs" dxfId="1062" priority="265" operator="lessThan">
      <formula>0.025</formula>
    </cfRule>
  </conditionalFormatting>
  <conditionalFormatting sqref="AY50:AY51 AY40:AY43 AY45:AY47">
    <cfRule type="cellIs" dxfId="1061" priority="263" operator="greaterThan">
      <formula>0.95</formula>
    </cfRule>
    <cfRule type="cellIs" dxfId="1060" priority="264" operator="between">
      <formula>0.05</formula>
      <formula>0.95</formula>
    </cfRule>
  </conditionalFormatting>
  <conditionalFormatting sqref="AY50:AY51 AY40:AY43 AY45:AY47">
    <cfRule type="cellIs" dxfId="1059" priority="262" operator="lessThan">
      <formula>0.05</formula>
    </cfRule>
  </conditionalFormatting>
  <conditionalFormatting sqref="AZ50:AZ51 AZ40:AZ43 AZ45:AZ47">
    <cfRule type="cellIs" dxfId="1058" priority="260" operator="greaterThan">
      <formula>0.975</formula>
    </cfRule>
    <cfRule type="cellIs" dxfId="1057" priority="261" operator="between">
      <formula>0.025</formula>
      <formula>0.975</formula>
    </cfRule>
  </conditionalFormatting>
  <conditionalFormatting sqref="AZ50:AZ51 AZ40:AZ43 AZ45:AZ47">
    <cfRule type="cellIs" dxfId="1056" priority="259" operator="lessThan">
      <formula>0.025</formula>
    </cfRule>
  </conditionalFormatting>
  <conditionalFormatting sqref="AY44">
    <cfRule type="cellIs" dxfId="1055" priority="257" operator="greaterThan">
      <formula>0.95</formula>
    </cfRule>
    <cfRule type="cellIs" dxfId="1054" priority="258" operator="between">
      <formula>0.05</formula>
      <formula>0.95</formula>
    </cfRule>
  </conditionalFormatting>
  <conditionalFormatting sqref="AY44">
    <cfRule type="cellIs" dxfId="1053" priority="256" operator="lessThan">
      <formula>0.05</formula>
    </cfRule>
  </conditionalFormatting>
  <conditionalFormatting sqref="AZ44">
    <cfRule type="cellIs" dxfId="1052" priority="254" operator="greaterThan">
      <formula>0.975</formula>
    </cfRule>
    <cfRule type="cellIs" dxfId="1051" priority="255" operator="between">
      <formula>0.025</formula>
      <formula>0.975</formula>
    </cfRule>
  </conditionalFormatting>
  <conditionalFormatting sqref="AZ44">
    <cfRule type="cellIs" dxfId="1050" priority="253" operator="lessThan">
      <formula>0.025</formula>
    </cfRule>
  </conditionalFormatting>
  <conditionalFormatting sqref="AY48:AY49">
    <cfRule type="cellIs" dxfId="1049" priority="251" operator="greaterThan">
      <formula>0.95</formula>
    </cfRule>
    <cfRule type="cellIs" dxfId="1048" priority="252" operator="between">
      <formula>0.05</formula>
      <formula>0.95</formula>
    </cfRule>
  </conditionalFormatting>
  <conditionalFormatting sqref="AY48:AY49">
    <cfRule type="cellIs" dxfId="1047" priority="250" operator="lessThan">
      <formula>0.05</formula>
    </cfRule>
  </conditionalFormatting>
  <conditionalFormatting sqref="AZ48:AZ49">
    <cfRule type="cellIs" dxfId="1046" priority="248" operator="greaterThan">
      <formula>0.975</formula>
    </cfRule>
    <cfRule type="cellIs" dxfId="1045" priority="249" operator="between">
      <formula>0.025</formula>
      <formula>0.975</formula>
    </cfRule>
  </conditionalFormatting>
  <conditionalFormatting sqref="AZ48:AZ49">
    <cfRule type="cellIs" dxfId="1044" priority="247" operator="lessThan">
      <formula>0.025</formula>
    </cfRule>
  </conditionalFormatting>
  <conditionalFormatting sqref="BE50:BE51 BE40:BE43 BE45:BE47">
    <cfRule type="cellIs" dxfId="1043" priority="245" operator="greaterThan">
      <formula>0.95</formula>
    </cfRule>
    <cfRule type="cellIs" dxfId="1042" priority="246" operator="between">
      <formula>0.05</formula>
      <formula>0.95</formula>
    </cfRule>
  </conditionalFormatting>
  <conditionalFormatting sqref="BE50:BE51 BE40:BE43 BE45:BE47">
    <cfRule type="cellIs" dxfId="1041" priority="244" operator="lessThan">
      <formula>0.05</formula>
    </cfRule>
  </conditionalFormatting>
  <conditionalFormatting sqref="BF50:BF51 BF40:BF43 BF45:BF47">
    <cfRule type="cellIs" dxfId="1040" priority="242" operator="greaterThan">
      <formula>0.975</formula>
    </cfRule>
    <cfRule type="cellIs" dxfId="1039" priority="243" operator="between">
      <formula>0.025</formula>
      <formula>0.975</formula>
    </cfRule>
  </conditionalFormatting>
  <conditionalFormatting sqref="BF50:BF51 BF40:BF43 BF45:BF47">
    <cfRule type="cellIs" dxfId="1038" priority="241" operator="lessThan">
      <formula>0.025</formula>
    </cfRule>
  </conditionalFormatting>
  <conditionalFormatting sqref="BE44">
    <cfRule type="cellIs" dxfId="1037" priority="239" operator="greaterThan">
      <formula>0.95</formula>
    </cfRule>
    <cfRule type="cellIs" dxfId="1036" priority="240" operator="between">
      <formula>0.05</formula>
      <formula>0.95</formula>
    </cfRule>
  </conditionalFormatting>
  <conditionalFormatting sqref="BE44">
    <cfRule type="cellIs" dxfId="1035" priority="238" operator="lessThan">
      <formula>0.05</formula>
    </cfRule>
  </conditionalFormatting>
  <conditionalFormatting sqref="BF44">
    <cfRule type="cellIs" dxfId="1034" priority="236" operator="greaterThan">
      <formula>0.975</formula>
    </cfRule>
    <cfRule type="cellIs" dxfId="1033" priority="237" operator="between">
      <formula>0.025</formula>
      <formula>0.975</formula>
    </cfRule>
  </conditionalFormatting>
  <conditionalFormatting sqref="BF44">
    <cfRule type="cellIs" dxfId="1032" priority="235" operator="lessThan">
      <formula>0.025</formula>
    </cfRule>
  </conditionalFormatting>
  <conditionalFormatting sqref="BE48:BE49">
    <cfRule type="cellIs" dxfId="1031" priority="233" operator="greaterThan">
      <formula>0.95</formula>
    </cfRule>
    <cfRule type="cellIs" dxfId="1030" priority="234" operator="between">
      <formula>0.05</formula>
      <formula>0.95</formula>
    </cfRule>
  </conditionalFormatting>
  <conditionalFormatting sqref="BE48:BE49">
    <cfRule type="cellIs" dxfId="1029" priority="232" operator="lessThan">
      <formula>0.05</formula>
    </cfRule>
  </conditionalFormatting>
  <conditionalFormatting sqref="BF48:BF49">
    <cfRule type="cellIs" dxfId="1028" priority="230" operator="greaterThan">
      <formula>0.975</formula>
    </cfRule>
    <cfRule type="cellIs" dxfId="1027" priority="231" operator="between">
      <formula>0.025</formula>
      <formula>0.975</formula>
    </cfRule>
  </conditionalFormatting>
  <conditionalFormatting sqref="BF48:BF49">
    <cfRule type="cellIs" dxfId="1026" priority="229" operator="lessThan">
      <formula>0.025</formula>
    </cfRule>
  </conditionalFormatting>
  <conditionalFormatting sqref="BL50:BL51 BL40:BL43 BL45:BL47">
    <cfRule type="cellIs" dxfId="1025" priority="227" operator="greaterThan">
      <formula>0.95</formula>
    </cfRule>
    <cfRule type="cellIs" dxfId="1024" priority="228" operator="between">
      <formula>0.05</formula>
      <formula>0.95</formula>
    </cfRule>
  </conditionalFormatting>
  <conditionalFormatting sqref="BL50:BL51 BL40:BL43 BL45:BL47">
    <cfRule type="cellIs" dxfId="1023" priority="226" operator="lessThan">
      <formula>0.05</formula>
    </cfRule>
  </conditionalFormatting>
  <conditionalFormatting sqref="BM50:BM51 BM40:BM43 BM45:BM47">
    <cfRule type="cellIs" dxfId="1022" priority="224" operator="greaterThan">
      <formula>0.975</formula>
    </cfRule>
    <cfRule type="cellIs" dxfId="1021" priority="225" operator="between">
      <formula>0.025</formula>
      <formula>0.975</formula>
    </cfRule>
  </conditionalFormatting>
  <conditionalFormatting sqref="BM50:BM51 BM40:BM43 BM45:BM47">
    <cfRule type="cellIs" dxfId="1020" priority="223" operator="lessThan">
      <formula>0.025</formula>
    </cfRule>
  </conditionalFormatting>
  <conditionalFormatting sqref="K50:K51 K40:K43 K45:K47">
    <cfRule type="cellIs" dxfId="1019" priority="371" operator="greaterThan">
      <formula>0.95</formula>
    </cfRule>
    <cfRule type="cellIs" dxfId="1018" priority="372" operator="between">
      <formula>0.05</formula>
      <formula>0.95</formula>
    </cfRule>
  </conditionalFormatting>
  <conditionalFormatting sqref="K50:K51 K40:K43 K45:K47">
    <cfRule type="cellIs" dxfId="1017" priority="370" operator="lessThan">
      <formula>0.05</formula>
    </cfRule>
  </conditionalFormatting>
  <conditionalFormatting sqref="L50:L51 L40:L43 L45:L47">
    <cfRule type="cellIs" dxfId="1016" priority="368" operator="greaterThan">
      <formula>0.975</formula>
    </cfRule>
    <cfRule type="cellIs" dxfId="1015" priority="369" operator="between">
      <formula>0.025</formula>
      <formula>0.975</formula>
    </cfRule>
  </conditionalFormatting>
  <conditionalFormatting sqref="L50:L51 L40:L43 L45:L47">
    <cfRule type="cellIs" dxfId="1014" priority="367" operator="lessThan">
      <formula>0.025</formula>
    </cfRule>
  </conditionalFormatting>
  <conditionalFormatting sqref="K44">
    <cfRule type="cellIs" dxfId="1013" priority="365" operator="greaterThan">
      <formula>0.95</formula>
    </cfRule>
    <cfRule type="cellIs" dxfId="1012" priority="366" operator="between">
      <formula>0.05</formula>
      <formula>0.95</formula>
    </cfRule>
  </conditionalFormatting>
  <conditionalFormatting sqref="K44">
    <cfRule type="cellIs" dxfId="1011" priority="364" operator="lessThan">
      <formula>0.05</formula>
    </cfRule>
  </conditionalFormatting>
  <conditionalFormatting sqref="L44">
    <cfRule type="cellIs" dxfId="1010" priority="362" operator="greaterThan">
      <formula>0.975</formula>
    </cfRule>
    <cfRule type="cellIs" dxfId="1009" priority="363" operator="between">
      <formula>0.025</formula>
      <formula>0.975</formula>
    </cfRule>
  </conditionalFormatting>
  <conditionalFormatting sqref="L44">
    <cfRule type="cellIs" dxfId="1008" priority="361" operator="lessThan">
      <formula>0.025</formula>
    </cfRule>
  </conditionalFormatting>
  <conditionalFormatting sqref="K48:K49">
    <cfRule type="cellIs" dxfId="1007" priority="359" operator="greaterThan">
      <formula>0.95</formula>
    </cfRule>
    <cfRule type="cellIs" dxfId="1006" priority="360" operator="between">
      <formula>0.05</formula>
      <formula>0.95</formula>
    </cfRule>
  </conditionalFormatting>
  <conditionalFormatting sqref="K48:K49">
    <cfRule type="cellIs" dxfId="1005" priority="358" operator="lessThan">
      <formula>0.05</formula>
    </cfRule>
  </conditionalFormatting>
  <conditionalFormatting sqref="L48:L49">
    <cfRule type="cellIs" dxfId="1004" priority="356" operator="greaterThan">
      <formula>0.975</formula>
    </cfRule>
    <cfRule type="cellIs" dxfId="1003" priority="357" operator="between">
      <formula>0.025</formula>
      <formula>0.975</formula>
    </cfRule>
  </conditionalFormatting>
  <conditionalFormatting sqref="L48:L49">
    <cfRule type="cellIs" dxfId="1002" priority="355" operator="lessThan">
      <formula>0.025</formula>
    </cfRule>
  </conditionalFormatting>
  <conditionalFormatting sqref="Q50:Q51 Q40:Q43 Q45:Q47">
    <cfRule type="cellIs" dxfId="1001" priority="353" operator="greaterThan">
      <formula>0.95</formula>
    </cfRule>
    <cfRule type="cellIs" dxfId="1000" priority="354" operator="between">
      <formula>0.05</formula>
      <formula>0.95</formula>
    </cfRule>
  </conditionalFormatting>
  <conditionalFormatting sqref="Q50:Q51 Q40:Q43 Q45:Q47">
    <cfRule type="cellIs" dxfId="999" priority="352" operator="lessThan">
      <formula>0.05</formula>
    </cfRule>
  </conditionalFormatting>
  <conditionalFormatting sqref="R50:R51 R40:R43 R45:R47">
    <cfRule type="cellIs" dxfId="998" priority="350" operator="greaterThan">
      <formula>0.975</formula>
    </cfRule>
    <cfRule type="cellIs" dxfId="997" priority="351" operator="between">
      <formula>0.025</formula>
      <formula>0.975</formula>
    </cfRule>
  </conditionalFormatting>
  <conditionalFormatting sqref="R50:R51 R40:R43 R45:R47">
    <cfRule type="cellIs" dxfId="996" priority="349" operator="lessThan">
      <formula>0.025</formula>
    </cfRule>
  </conditionalFormatting>
  <conditionalFormatting sqref="Q44">
    <cfRule type="cellIs" dxfId="995" priority="347" operator="greaterThan">
      <formula>0.95</formula>
    </cfRule>
    <cfRule type="cellIs" dxfId="994" priority="348" operator="between">
      <formula>0.05</formula>
      <formula>0.95</formula>
    </cfRule>
  </conditionalFormatting>
  <conditionalFormatting sqref="Q44">
    <cfRule type="cellIs" dxfId="993" priority="346" operator="lessThan">
      <formula>0.05</formula>
    </cfRule>
  </conditionalFormatting>
  <conditionalFormatting sqref="R44">
    <cfRule type="cellIs" dxfId="992" priority="344" operator="greaterThan">
      <formula>0.975</formula>
    </cfRule>
    <cfRule type="cellIs" dxfId="991" priority="345" operator="between">
      <formula>0.025</formula>
      <formula>0.975</formula>
    </cfRule>
  </conditionalFormatting>
  <conditionalFormatting sqref="R44">
    <cfRule type="cellIs" dxfId="990" priority="343" operator="lessThan">
      <formula>0.025</formula>
    </cfRule>
  </conditionalFormatting>
  <conditionalFormatting sqref="Q48:Q49">
    <cfRule type="cellIs" dxfId="989" priority="341" operator="greaterThan">
      <formula>0.95</formula>
    </cfRule>
    <cfRule type="cellIs" dxfId="988" priority="342" operator="between">
      <formula>0.05</formula>
      <formula>0.95</formula>
    </cfRule>
  </conditionalFormatting>
  <conditionalFormatting sqref="Q48:Q49">
    <cfRule type="cellIs" dxfId="987" priority="340" operator="lessThan">
      <formula>0.05</formula>
    </cfRule>
  </conditionalFormatting>
  <conditionalFormatting sqref="R48:R49">
    <cfRule type="cellIs" dxfId="986" priority="338" operator="greaterThan">
      <formula>0.975</formula>
    </cfRule>
    <cfRule type="cellIs" dxfId="985" priority="339" operator="between">
      <formula>0.025</formula>
      <formula>0.975</formula>
    </cfRule>
  </conditionalFormatting>
  <conditionalFormatting sqref="R48:R49">
    <cfRule type="cellIs" dxfId="984" priority="337" operator="lessThan">
      <formula>0.025</formula>
    </cfRule>
  </conditionalFormatting>
  <conditionalFormatting sqref="X50:X51 X40:X43 X45:X47">
    <cfRule type="cellIs" dxfId="983" priority="335" operator="greaterThan">
      <formula>0.95</formula>
    </cfRule>
    <cfRule type="cellIs" dxfId="982" priority="336" operator="between">
      <formula>0.05</formula>
      <formula>0.95</formula>
    </cfRule>
  </conditionalFormatting>
  <conditionalFormatting sqref="X50:X51 X40:X43 X45:X47">
    <cfRule type="cellIs" dxfId="981" priority="334" operator="lessThan">
      <formula>0.05</formula>
    </cfRule>
  </conditionalFormatting>
  <conditionalFormatting sqref="Y50:Y51 Y40:Y43 Y45:Y47">
    <cfRule type="cellIs" dxfId="980" priority="332" operator="greaterThan">
      <formula>0.975</formula>
    </cfRule>
    <cfRule type="cellIs" dxfId="979" priority="333" operator="between">
      <formula>0.025</formula>
      <formula>0.975</formula>
    </cfRule>
  </conditionalFormatting>
  <conditionalFormatting sqref="Y50:Y51 Y40:Y43 Y45:Y47">
    <cfRule type="cellIs" dxfId="978" priority="331" operator="lessThan">
      <formula>0.025</formula>
    </cfRule>
  </conditionalFormatting>
  <conditionalFormatting sqref="X44">
    <cfRule type="cellIs" dxfId="977" priority="329" operator="greaterThan">
      <formula>0.95</formula>
    </cfRule>
    <cfRule type="cellIs" dxfId="976" priority="330" operator="between">
      <formula>0.05</formula>
      <formula>0.95</formula>
    </cfRule>
  </conditionalFormatting>
  <conditionalFormatting sqref="X44">
    <cfRule type="cellIs" dxfId="975" priority="328" operator="lessThan">
      <formula>0.05</formula>
    </cfRule>
  </conditionalFormatting>
  <conditionalFormatting sqref="Y44">
    <cfRule type="cellIs" dxfId="974" priority="326" operator="greaterThan">
      <formula>0.975</formula>
    </cfRule>
    <cfRule type="cellIs" dxfId="973" priority="327" operator="between">
      <formula>0.025</formula>
      <formula>0.975</formula>
    </cfRule>
  </conditionalFormatting>
  <conditionalFormatting sqref="Y44">
    <cfRule type="cellIs" dxfId="972" priority="325" operator="lessThan">
      <formula>0.025</formula>
    </cfRule>
  </conditionalFormatting>
  <conditionalFormatting sqref="X48:X49">
    <cfRule type="cellIs" dxfId="971" priority="323" operator="greaterThan">
      <formula>0.95</formula>
    </cfRule>
    <cfRule type="cellIs" dxfId="970" priority="324" operator="between">
      <formula>0.05</formula>
      <formula>0.95</formula>
    </cfRule>
  </conditionalFormatting>
  <conditionalFormatting sqref="X48:X49">
    <cfRule type="cellIs" dxfId="969" priority="322" operator="lessThan">
      <formula>0.05</formula>
    </cfRule>
  </conditionalFormatting>
  <conditionalFormatting sqref="Y48:Y49">
    <cfRule type="cellIs" dxfId="968" priority="320" operator="greaterThan">
      <formula>0.975</formula>
    </cfRule>
    <cfRule type="cellIs" dxfId="967" priority="321" operator="between">
      <formula>0.025</formula>
      <formula>0.975</formula>
    </cfRule>
  </conditionalFormatting>
  <conditionalFormatting sqref="Y48:Y49">
    <cfRule type="cellIs" dxfId="966" priority="319" operator="lessThan">
      <formula>0.025</formula>
    </cfRule>
  </conditionalFormatting>
  <conditionalFormatting sqref="AE50:AE51 AE40:AE43 AE45:AE47">
    <cfRule type="cellIs" dxfId="965" priority="317" operator="greaterThan">
      <formula>0.95</formula>
    </cfRule>
    <cfRule type="cellIs" dxfId="964" priority="318" operator="between">
      <formula>0.05</formula>
      <formula>0.95</formula>
    </cfRule>
  </conditionalFormatting>
  <conditionalFormatting sqref="AE50:AE51 AE40:AE43 AE45:AE47">
    <cfRule type="cellIs" dxfId="963" priority="316" operator="lessThan">
      <formula>0.05</formula>
    </cfRule>
  </conditionalFormatting>
  <conditionalFormatting sqref="AF50:AF51 AF40:AF43 AF45:AF47">
    <cfRule type="cellIs" dxfId="962" priority="314" operator="greaterThan">
      <formula>0.975</formula>
    </cfRule>
    <cfRule type="cellIs" dxfId="961" priority="315" operator="between">
      <formula>0.025</formula>
      <formula>0.975</formula>
    </cfRule>
  </conditionalFormatting>
  <conditionalFormatting sqref="AF50:AF51 AF40:AF43 AF45:AF47">
    <cfRule type="cellIs" dxfId="960" priority="313" operator="lessThan">
      <formula>0.025</formula>
    </cfRule>
  </conditionalFormatting>
  <conditionalFormatting sqref="AE44">
    <cfRule type="cellIs" dxfId="959" priority="311" operator="greaterThan">
      <formula>0.95</formula>
    </cfRule>
    <cfRule type="cellIs" dxfId="958" priority="312" operator="between">
      <formula>0.05</formula>
      <formula>0.95</formula>
    </cfRule>
  </conditionalFormatting>
  <conditionalFormatting sqref="AE44">
    <cfRule type="cellIs" dxfId="957" priority="310" operator="lessThan">
      <formula>0.05</formula>
    </cfRule>
  </conditionalFormatting>
  <conditionalFormatting sqref="AF44">
    <cfRule type="cellIs" dxfId="956" priority="308" operator="greaterThan">
      <formula>0.975</formula>
    </cfRule>
    <cfRule type="cellIs" dxfId="955" priority="309" operator="between">
      <formula>0.025</formula>
      <formula>0.975</formula>
    </cfRule>
  </conditionalFormatting>
  <conditionalFormatting sqref="AF44">
    <cfRule type="cellIs" dxfId="954" priority="307" operator="lessThan">
      <formula>0.025</formula>
    </cfRule>
  </conditionalFormatting>
  <conditionalFormatting sqref="AE48:AE49">
    <cfRule type="cellIs" dxfId="953" priority="305" operator="greaterThan">
      <formula>0.95</formula>
    </cfRule>
    <cfRule type="cellIs" dxfId="952" priority="306" operator="between">
      <formula>0.05</formula>
      <formula>0.95</formula>
    </cfRule>
  </conditionalFormatting>
  <conditionalFormatting sqref="AE48:AE49">
    <cfRule type="cellIs" dxfId="951" priority="304" operator="lessThan">
      <formula>0.05</formula>
    </cfRule>
  </conditionalFormatting>
  <conditionalFormatting sqref="AF48:AF49">
    <cfRule type="cellIs" dxfId="950" priority="302" operator="greaterThan">
      <formula>0.975</formula>
    </cfRule>
    <cfRule type="cellIs" dxfId="949" priority="303" operator="between">
      <formula>0.025</formula>
      <formula>0.975</formula>
    </cfRule>
  </conditionalFormatting>
  <conditionalFormatting sqref="AF48:AF49">
    <cfRule type="cellIs" dxfId="948" priority="301" operator="lessThan">
      <formula>0.025</formula>
    </cfRule>
  </conditionalFormatting>
  <conditionalFormatting sqref="AL50:AL51 AL40:AL43 AL45:AL47">
    <cfRule type="cellIs" dxfId="947" priority="299" operator="greaterThan">
      <formula>0.95</formula>
    </cfRule>
    <cfRule type="cellIs" dxfId="946" priority="300" operator="between">
      <formula>0.05</formula>
      <formula>0.95</formula>
    </cfRule>
  </conditionalFormatting>
  <conditionalFormatting sqref="AL50:AL51 AL40:AL43 AL45:AL47">
    <cfRule type="cellIs" dxfId="945" priority="298" operator="lessThan">
      <formula>0.05</formula>
    </cfRule>
  </conditionalFormatting>
  <conditionalFormatting sqref="AM50:AM51 AM40:AM43 AM45:AM47">
    <cfRule type="cellIs" dxfId="944" priority="296" operator="greaterThan">
      <formula>0.975</formula>
    </cfRule>
    <cfRule type="cellIs" dxfId="943" priority="297" operator="between">
      <formula>0.025</formula>
      <formula>0.975</formula>
    </cfRule>
  </conditionalFormatting>
  <conditionalFormatting sqref="AM50:AM51 AM40:AM43 AM45:AM47">
    <cfRule type="cellIs" dxfId="942" priority="295" operator="lessThan">
      <formula>0.025</formula>
    </cfRule>
  </conditionalFormatting>
  <conditionalFormatting sqref="AL44">
    <cfRule type="cellIs" dxfId="941" priority="293" operator="greaterThan">
      <formula>0.95</formula>
    </cfRule>
    <cfRule type="cellIs" dxfId="940" priority="294" operator="between">
      <formula>0.05</formula>
      <formula>0.95</formula>
    </cfRule>
  </conditionalFormatting>
  <conditionalFormatting sqref="AL44">
    <cfRule type="cellIs" dxfId="939" priority="292" operator="lessThan">
      <formula>0.05</formula>
    </cfRule>
  </conditionalFormatting>
  <conditionalFormatting sqref="AM44">
    <cfRule type="cellIs" dxfId="938" priority="290" operator="greaterThan">
      <formula>0.975</formula>
    </cfRule>
    <cfRule type="cellIs" dxfId="937" priority="291" operator="between">
      <formula>0.025</formula>
      <formula>0.975</formula>
    </cfRule>
  </conditionalFormatting>
  <conditionalFormatting sqref="AM44">
    <cfRule type="cellIs" dxfId="936" priority="289" operator="lessThan">
      <formula>0.025</formula>
    </cfRule>
  </conditionalFormatting>
  <conditionalFormatting sqref="AL48:AL49">
    <cfRule type="cellIs" dxfId="935" priority="287" operator="greaterThan">
      <formula>0.95</formula>
    </cfRule>
    <cfRule type="cellIs" dxfId="934" priority="288" operator="between">
      <formula>0.05</formula>
      <formula>0.95</formula>
    </cfRule>
  </conditionalFormatting>
  <conditionalFormatting sqref="AL48:AL49">
    <cfRule type="cellIs" dxfId="933" priority="286" operator="lessThan">
      <formula>0.05</formula>
    </cfRule>
  </conditionalFormatting>
  <conditionalFormatting sqref="AM48:AM49">
    <cfRule type="cellIs" dxfId="932" priority="284" operator="greaterThan">
      <formula>0.975</formula>
    </cfRule>
    <cfRule type="cellIs" dxfId="931" priority="285" operator="between">
      <formula>0.025</formula>
      <formula>0.975</formula>
    </cfRule>
  </conditionalFormatting>
  <conditionalFormatting sqref="AM48:AM49">
    <cfRule type="cellIs" dxfId="930" priority="283" operator="lessThan">
      <formula>0.025</formula>
    </cfRule>
  </conditionalFormatting>
  <conditionalFormatting sqref="AS50:AS51 AS40:AS43 AS45:AS47">
    <cfRule type="cellIs" dxfId="929" priority="281" operator="greaterThan">
      <formula>0.95</formula>
    </cfRule>
    <cfRule type="cellIs" dxfId="928" priority="282" operator="between">
      <formula>0.05</formula>
      <formula>0.95</formula>
    </cfRule>
  </conditionalFormatting>
  <conditionalFormatting sqref="AS50:AS51 AS40:AS43 AS45:AS47">
    <cfRule type="cellIs" dxfId="927" priority="280" operator="lessThan">
      <formula>0.05</formula>
    </cfRule>
  </conditionalFormatting>
  <conditionalFormatting sqref="AT50:AT51 AT40:AT43 AT45:AT47">
    <cfRule type="cellIs" dxfId="926" priority="278" operator="greaterThan">
      <formula>0.975</formula>
    </cfRule>
    <cfRule type="cellIs" dxfId="925" priority="279" operator="between">
      <formula>0.025</formula>
      <formula>0.975</formula>
    </cfRule>
  </conditionalFormatting>
  <conditionalFormatting sqref="AT50:AT51 AT40:AT43 AT45:AT47">
    <cfRule type="cellIs" dxfId="924" priority="277" operator="lessThan">
      <formula>0.025</formula>
    </cfRule>
  </conditionalFormatting>
  <conditionalFormatting sqref="AS44">
    <cfRule type="cellIs" dxfId="923" priority="275" operator="greaterThan">
      <formula>0.95</formula>
    </cfRule>
    <cfRule type="cellIs" dxfId="922" priority="276" operator="between">
      <formula>0.05</formula>
      <formula>0.95</formula>
    </cfRule>
  </conditionalFormatting>
  <conditionalFormatting sqref="AS44">
    <cfRule type="cellIs" dxfId="921" priority="274" operator="lessThan">
      <formula>0.05</formula>
    </cfRule>
  </conditionalFormatting>
  <conditionalFormatting sqref="AT44">
    <cfRule type="cellIs" dxfId="920" priority="272" operator="greaterThan">
      <formula>0.975</formula>
    </cfRule>
    <cfRule type="cellIs" dxfId="919" priority="273" operator="between">
      <formula>0.025</formula>
      <formula>0.975</formula>
    </cfRule>
  </conditionalFormatting>
  <conditionalFormatting sqref="AT44">
    <cfRule type="cellIs" dxfId="918" priority="271" operator="lessThan">
      <formula>0.025</formula>
    </cfRule>
  </conditionalFormatting>
  <conditionalFormatting sqref="BL44">
    <cfRule type="cellIs" dxfId="917" priority="221" operator="greaterThan">
      <formula>0.95</formula>
    </cfRule>
    <cfRule type="cellIs" dxfId="916" priority="222" operator="between">
      <formula>0.05</formula>
      <formula>0.95</formula>
    </cfRule>
  </conditionalFormatting>
  <conditionalFormatting sqref="BL44">
    <cfRule type="cellIs" dxfId="915" priority="220" operator="lessThan">
      <formula>0.05</formula>
    </cfRule>
  </conditionalFormatting>
  <conditionalFormatting sqref="BM44">
    <cfRule type="cellIs" dxfId="914" priority="218" operator="greaterThan">
      <formula>0.975</formula>
    </cfRule>
    <cfRule type="cellIs" dxfId="913" priority="219" operator="between">
      <formula>0.025</formula>
      <formula>0.975</formula>
    </cfRule>
  </conditionalFormatting>
  <conditionalFormatting sqref="BM44">
    <cfRule type="cellIs" dxfId="912" priority="217" operator="lessThan">
      <formula>0.025</formula>
    </cfRule>
  </conditionalFormatting>
  <conditionalFormatting sqref="BL48:BL49">
    <cfRule type="cellIs" dxfId="911" priority="215" operator="greaterThan">
      <formula>0.95</formula>
    </cfRule>
    <cfRule type="cellIs" dxfId="910" priority="216" operator="between">
      <formula>0.05</formula>
      <formula>0.95</formula>
    </cfRule>
  </conditionalFormatting>
  <conditionalFormatting sqref="BL48:BL49">
    <cfRule type="cellIs" dxfId="909" priority="214" operator="lessThan">
      <formula>0.05</formula>
    </cfRule>
  </conditionalFormatting>
  <conditionalFormatting sqref="BM48:BM49">
    <cfRule type="cellIs" dxfId="908" priority="212" operator="greaterThan">
      <formula>0.975</formula>
    </cfRule>
    <cfRule type="cellIs" dxfId="907" priority="213" operator="between">
      <formula>0.025</formula>
      <formula>0.975</formula>
    </cfRule>
  </conditionalFormatting>
  <conditionalFormatting sqref="BM48:BM49">
    <cfRule type="cellIs" dxfId="906" priority="211" operator="lessThan">
      <formula>0.025</formula>
    </cfRule>
  </conditionalFormatting>
  <conditionalFormatting sqref="K36:K39">
    <cfRule type="cellIs" dxfId="905" priority="173" operator="greaterThan">
      <formula>0.95</formula>
    </cfRule>
    <cfRule type="cellIs" dxfId="904" priority="174" operator="between">
      <formula>0.05</formula>
      <formula>0.95</formula>
    </cfRule>
  </conditionalFormatting>
  <conditionalFormatting sqref="K36:K39">
    <cfRule type="cellIs" dxfId="903" priority="172" operator="lessThan">
      <formula>0.05</formula>
    </cfRule>
  </conditionalFormatting>
  <conditionalFormatting sqref="L36:L39">
    <cfRule type="cellIs" dxfId="902" priority="170" operator="greaterThan">
      <formula>0.975</formula>
    </cfRule>
    <cfRule type="cellIs" dxfId="901" priority="171" operator="between">
      <formula>0.025</formula>
      <formula>0.975</formula>
    </cfRule>
  </conditionalFormatting>
  <conditionalFormatting sqref="L36:L39">
    <cfRule type="cellIs" dxfId="900" priority="169" operator="lessThan">
      <formula>0.025</formula>
    </cfRule>
  </conditionalFormatting>
  <conditionalFormatting sqref="Q36:Q39">
    <cfRule type="cellIs" dxfId="899" priority="167" operator="greaterThan">
      <formula>0.95</formula>
    </cfRule>
    <cfRule type="cellIs" dxfId="898" priority="168" operator="between">
      <formula>0.05</formula>
      <formula>0.95</formula>
    </cfRule>
  </conditionalFormatting>
  <conditionalFormatting sqref="Q36:Q39">
    <cfRule type="cellIs" dxfId="897" priority="166" operator="lessThan">
      <formula>0.05</formula>
    </cfRule>
  </conditionalFormatting>
  <conditionalFormatting sqref="R36:R39">
    <cfRule type="cellIs" dxfId="896" priority="164" operator="greaterThan">
      <formula>0.975</formula>
    </cfRule>
    <cfRule type="cellIs" dxfId="895" priority="165" operator="between">
      <formula>0.025</formula>
      <formula>0.975</formula>
    </cfRule>
  </conditionalFormatting>
  <conditionalFormatting sqref="R36:R39">
    <cfRule type="cellIs" dxfId="894" priority="163" operator="lessThan">
      <formula>0.025</formula>
    </cfRule>
  </conditionalFormatting>
  <conditionalFormatting sqref="X36:X39">
    <cfRule type="cellIs" dxfId="893" priority="161" operator="greaterThan">
      <formula>0.95</formula>
    </cfRule>
    <cfRule type="cellIs" dxfId="892" priority="162" operator="between">
      <formula>0.05</formula>
      <formula>0.95</formula>
    </cfRule>
  </conditionalFormatting>
  <conditionalFormatting sqref="X36:X39">
    <cfRule type="cellIs" dxfId="891" priority="160" operator="lessThan">
      <formula>0.05</formula>
    </cfRule>
  </conditionalFormatting>
  <conditionalFormatting sqref="Y36:Y39">
    <cfRule type="cellIs" dxfId="890" priority="158" operator="greaterThan">
      <formula>0.975</formula>
    </cfRule>
    <cfRule type="cellIs" dxfId="889" priority="159" operator="between">
      <formula>0.025</formula>
      <formula>0.975</formula>
    </cfRule>
  </conditionalFormatting>
  <conditionalFormatting sqref="Y36:Y39">
    <cfRule type="cellIs" dxfId="888" priority="157" operator="lessThan">
      <formula>0.025</formula>
    </cfRule>
  </conditionalFormatting>
  <conditionalFormatting sqref="AE36:AE38">
    <cfRule type="cellIs" dxfId="887" priority="155" operator="greaterThan">
      <formula>0.95</formula>
    </cfRule>
    <cfRule type="cellIs" dxfId="886" priority="156" operator="between">
      <formula>0.05</formula>
      <formula>0.95</formula>
    </cfRule>
  </conditionalFormatting>
  <conditionalFormatting sqref="AE36:AE38">
    <cfRule type="cellIs" dxfId="885" priority="154" operator="lessThan">
      <formula>0.05</formula>
    </cfRule>
  </conditionalFormatting>
  <conditionalFormatting sqref="AF36:AF38">
    <cfRule type="cellIs" dxfId="884" priority="152" operator="greaterThan">
      <formula>0.975</formula>
    </cfRule>
    <cfRule type="cellIs" dxfId="883" priority="153" operator="between">
      <formula>0.025</formula>
      <formula>0.975</formula>
    </cfRule>
  </conditionalFormatting>
  <conditionalFormatting sqref="AF36:AF38">
    <cfRule type="cellIs" dxfId="882" priority="151" operator="lessThan">
      <formula>0.025</formula>
    </cfRule>
  </conditionalFormatting>
  <conditionalFormatting sqref="AE39">
    <cfRule type="cellIs" dxfId="881" priority="149" operator="greaterThan">
      <formula>0.95</formula>
    </cfRule>
    <cfRule type="cellIs" dxfId="880" priority="150" operator="between">
      <formula>0.05</formula>
      <formula>0.95</formula>
    </cfRule>
  </conditionalFormatting>
  <conditionalFormatting sqref="AE39">
    <cfRule type="cellIs" dxfId="879" priority="148" operator="lessThan">
      <formula>0.05</formula>
    </cfRule>
  </conditionalFormatting>
  <conditionalFormatting sqref="AF39">
    <cfRule type="cellIs" dxfId="878" priority="146" operator="greaterThan">
      <formula>0.975</formula>
    </cfRule>
    <cfRule type="cellIs" dxfId="877" priority="147" operator="between">
      <formula>0.025</formula>
      <formula>0.975</formula>
    </cfRule>
  </conditionalFormatting>
  <conditionalFormatting sqref="AF39">
    <cfRule type="cellIs" dxfId="876" priority="145" operator="lessThan">
      <formula>0.025</formula>
    </cfRule>
  </conditionalFormatting>
  <conditionalFormatting sqref="AL36:AL39">
    <cfRule type="cellIs" dxfId="875" priority="143" operator="greaterThan">
      <formula>0.95</formula>
    </cfRule>
    <cfRule type="cellIs" dxfId="874" priority="144" operator="between">
      <formula>0.05</formula>
      <formula>0.95</formula>
    </cfRule>
  </conditionalFormatting>
  <conditionalFormatting sqref="AL36:AL39">
    <cfRule type="cellIs" dxfId="873" priority="142" operator="lessThan">
      <formula>0.05</formula>
    </cfRule>
  </conditionalFormatting>
  <conditionalFormatting sqref="AM36:AM39">
    <cfRule type="cellIs" dxfId="872" priority="140" operator="greaterThan">
      <formula>0.975</formula>
    </cfRule>
    <cfRule type="cellIs" dxfId="871" priority="141" operator="between">
      <formula>0.025</formula>
      <formula>0.975</formula>
    </cfRule>
  </conditionalFormatting>
  <conditionalFormatting sqref="AM36:AM39">
    <cfRule type="cellIs" dxfId="870" priority="139" operator="lessThan">
      <formula>0.025</formula>
    </cfRule>
  </conditionalFormatting>
  <conditionalFormatting sqref="AS36:AS39">
    <cfRule type="cellIs" dxfId="869" priority="137" operator="greaterThan">
      <formula>0.95</formula>
    </cfRule>
    <cfRule type="cellIs" dxfId="868" priority="138" operator="between">
      <formula>0.05</formula>
      <formula>0.95</formula>
    </cfRule>
  </conditionalFormatting>
  <conditionalFormatting sqref="AS36:AS39">
    <cfRule type="cellIs" dxfId="867" priority="136" operator="lessThan">
      <formula>0.05</formula>
    </cfRule>
  </conditionalFormatting>
  <conditionalFormatting sqref="AT36:AT39">
    <cfRule type="cellIs" dxfId="866" priority="134" operator="greaterThan">
      <formula>0.975</formula>
    </cfRule>
    <cfRule type="cellIs" dxfId="865" priority="135" operator="between">
      <formula>0.025</formula>
      <formula>0.975</formula>
    </cfRule>
  </conditionalFormatting>
  <conditionalFormatting sqref="AT36:AT39">
    <cfRule type="cellIs" dxfId="864" priority="133" operator="lessThan">
      <formula>0.025</formula>
    </cfRule>
  </conditionalFormatting>
  <conditionalFormatting sqref="AY36:AY39">
    <cfRule type="cellIs" dxfId="863" priority="131" operator="greaterThan">
      <formula>0.95</formula>
    </cfRule>
    <cfRule type="cellIs" dxfId="862" priority="132" operator="between">
      <formula>0.05</formula>
      <formula>0.95</formula>
    </cfRule>
  </conditionalFormatting>
  <conditionalFormatting sqref="AY36:AY39">
    <cfRule type="cellIs" dxfId="861" priority="130" operator="lessThan">
      <formula>0.05</formula>
    </cfRule>
  </conditionalFormatting>
  <conditionalFormatting sqref="AZ36:AZ39">
    <cfRule type="cellIs" dxfId="860" priority="128" operator="greaterThan">
      <formula>0.975</formula>
    </cfRule>
    <cfRule type="cellIs" dxfId="859" priority="129" operator="between">
      <formula>0.025</formula>
      <formula>0.975</formula>
    </cfRule>
  </conditionalFormatting>
  <conditionalFormatting sqref="AZ36:AZ39">
    <cfRule type="cellIs" dxfId="858" priority="127" operator="lessThan">
      <formula>0.025</formula>
    </cfRule>
  </conditionalFormatting>
  <conditionalFormatting sqref="BE36:BE39">
    <cfRule type="cellIs" dxfId="857" priority="125" operator="greaterThan">
      <formula>0.95</formula>
    </cfRule>
    <cfRule type="cellIs" dxfId="856" priority="126" operator="between">
      <formula>0.05</formula>
      <formula>0.95</formula>
    </cfRule>
  </conditionalFormatting>
  <conditionalFormatting sqref="BE36:BE39">
    <cfRule type="cellIs" dxfId="855" priority="124" operator="lessThan">
      <formula>0.05</formula>
    </cfRule>
  </conditionalFormatting>
  <conditionalFormatting sqref="BF36:BF39">
    <cfRule type="cellIs" dxfId="854" priority="122" operator="greaterThan">
      <formula>0.975</formula>
    </cfRule>
    <cfRule type="cellIs" dxfId="853" priority="123" operator="between">
      <formula>0.025</formula>
      <formula>0.975</formula>
    </cfRule>
  </conditionalFormatting>
  <conditionalFormatting sqref="BF36:BF39">
    <cfRule type="cellIs" dxfId="852" priority="121" operator="lessThan">
      <formula>0.025</formula>
    </cfRule>
  </conditionalFormatting>
  <conditionalFormatting sqref="BL36:BL39">
    <cfRule type="cellIs" dxfId="851" priority="119" operator="greaterThan">
      <formula>0.95</formula>
    </cfRule>
    <cfRule type="cellIs" dxfId="850" priority="120" operator="between">
      <formula>0.05</formula>
      <formula>0.95</formula>
    </cfRule>
  </conditionalFormatting>
  <conditionalFormatting sqref="BL36:BL39">
    <cfRule type="cellIs" dxfId="849" priority="118" operator="lessThan">
      <formula>0.05</formula>
    </cfRule>
  </conditionalFormatting>
  <conditionalFormatting sqref="BM36:BM39">
    <cfRule type="cellIs" dxfId="848" priority="116" operator="greaterThan">
      <formula>0.975</formula>
    </cfRule>
    <cfRule type="cellIs" dxfId="847" priority="117" operator="between">
      <formula>0.025</formula>
      <formula>0.975</formula>
    </cfRule>
  </conditionalFormatting>
  <conditionalFormatting sqref="BM36:BM39">
    <cfRule type="cellIs" dxfId="846" priority="115" operator="lessThan">
      <formula>0.025</formula>
    </cfRule>
  </conditionalFormatting>
  <conditionalFormatting sqref="BR36:BR39">
    <cfRule type="cellIs" dxfId="845" priority="113" operator="greaterThan">
      <formula>0.95</formula>
    </cfRule>
    <cfRule type="cellIs" dxfId="844" priority="114" operator="between">
      <formula>0.05</formula>
      <formula>0.95</formula>
    </cfRule>
  </conditionalFormatting>
  <conditionalFormatting sqref="BR36:BR39">
    <cfRule type="cellIs" dxfId="843" priority="112" operator="lessThan">
      <formula>0.05</formula>
    </cfRule>
  </conditionalFormatting>
  <conditionalFormatting sqref="BS36:BS39">
    <cfRule type="cellIs" dxfId="842" priority="110" operator="greaterThan">
      <formula>0.975</formula>
    </cfRule>
    <cfRule type="cellIs" dxfId="841" priority="111" operator="between">
      <formula>0.025</formula>
      <formula>0.975</formula>
    </cfRule>
  </conditionalFormatting>
  <conditionalFormatting sqref="BS36:BS39">
    <cfRule type="cellIs" dxfId="840" priority="109" operator="lessThan">
      <formula>0.025</formula>
    </cfRule>
  </conditionalFormatting>
  <conditionalFormatting sqref="BX36:BX39">
    <cfRule type="cellIs" dxfId="839" priority="107" operator="greaterThan">
      <formula>0.95</formula>
    </cfRule>
    <cfRule type="cellIs" dxfId="838" priority="108" operator="between">
      <formula>0.05</formula>
      <formula>0.95</formula>
    </cfRule>
  </conditionalFormatting>
  <conditionalFormatting sqref="BX36:BX39">
    <cfRule type="cellIs" dxfId="837" priority="106" operator="lessThan">
      <formula>0.05</formula>
    </cfRule>
  </conditionalFormatting>
  <conditionalFormatting sqref="BY36:BY39">
    <cfRule type="cellIs" dxfId="836" priority="104" operator="greaterThan">
      <formula>0.975</formula>
    </cfRule>
    <cfRule type="cellIs" dxfId="835" priority="105" operator="between">
      <formula>0.025</formula>
      <formula>0.975</formula>
    </cfRule>
  </conditionalFormatting>
  <conditionalFormatting sqref="BY36:BY39">
    <cfRule type="cellIs" dxfId="834" priority="103" operator="lessThan">
      <formula>0.025</formula>
    </cfRule>
  </conditionalFormatting>
  <conditionalFormatting sqref="CE50:CE51 CE40:CE43 CE45:CE47">
    <cfRule type="cellIs" dxfId="833" priority="101" operator="greaterThan">
      <formula>0.95</formula>
    </cfRule>
    <cfRule type="cellIs" dxfId="832" priority="102" operator="between">
      <formula>0.05</formula>
      <formula>0.95</formula>
    </cfRule>
  </conditionalFormatting>
  <conditionalFormatting sqref="CE50:CE51 CE40:CE43 CE45:CE47">
    <cfRule type="cellIs" dxfId="831" priority="100" operator="lessThan">
      <formula>0.05</formula>
    </cfRule>
  </conditionalFormatting>
  <conditionalFormatting sqref="CF50:CF51 CF40:CF43 CF45:CF47">
    <cfRule type="cellIs" dxfId="830" priority="98" operator="greaterThan">
      <formula>0.975</formula>
    </cfRule>
    <cfRule type="cellIs" dxfId="829" priority="99" operator="between">
      <formula>0.025</formula>
      <formula>0.975</formula>
    </cfRule>
  </conditionalFormatting>
  <conditionalFormatting sqref="CF50:CF51 CF40:CF43 CF45:CF47">
    <cfRule type="cellIs" dxfId="828" priority="97" operator="lessThan">
      <formula>0.025</formula>
    </cfRule>
  </conditionalFormatting>
  <conditionalFormatting sqref="CE44">
    <cfRule type="cellIs" dxfId="827" priority="95" operator="greaterThan">
      <formula>0.95</formula>
    </cfRule>
    <cfRule type="cellIs" dxfId="826" priority="96" operator="between">
      <formula>0.05</formula>
      <formula>0.95</formula>
    </cfRule>
  </conditionalFormatting>
  <conditionalFormatting sqref="CE44">
    <cfRule type="cellIs" dxfId="825" priority="94" operator="lessThan">
      <formula>0.05</formula>
    </cfRule>
  </conditionalFormatting>
  <conditionalFormatting sqref="CF44">
    <cfRule type="cellIs" dxfId="824" priority="92" operator="greaterThan">
      <formula>0.975</formula>
    </cfRule>
    <cfRule type="cellIs" dxfId="823" priority="93" operator="between">
      <formula>0.025</formula>
      <formula>0.975</formula>
    </cfRule>
  </conditionalFormatting>
  <conditionalFormatting sqref="CF44">
    <cfRule type="cellIs" dxfId="822" priority="91" operator="lessThan">
      <formula>0.025</formula>
    </cfRule>
  </conditionalFormatting>
  <conditionalFormatting sqref="CE48:CE49">
    <cfRule type="cellIs" dxfId="821" priority="89" operator="greaterThan">
      <formula>0.95</formula>
    </cfRule>
    <cfRule type="cellIs" dxfId="820" priority="90" operator="between">
      <formula>0.05</formula>
      <formula>0.95</formula>
    </cfRule>
  </conditionalFormatting>
  <conditionalFormatting sqref="CE48:CE49">
    <cfRule type="cellIs" dxfId="819" priority="88" operator="lessThan">
      <formula>0.05</formula>
    </cfRule>
  </conditionalFormatting>
  <conditionalFormatting sqref="CF48:CF49">
    <cfRule type="cellIs" dxfId="818" priority="86" operator="greaterThan">
      <formula>0.975</formula>
    </cfRule>
    <cfRule type="cellIs" dxfId="817" priority="87" operator="between">
      <formula>0.025</formula>
      <formula>0.975</formula>
    </cfRule>
  </conditionalFormatting>
  <conditionalFormatting sqref="CF48:CF49">
    <cfRule type="cellIs" dxfId="816" priority="85" operator="lessThan">
      <formula>0.025</formula>
    </cfRule>
  </conditionalFormatting>
  <conditionalFormatting sqref="CE36:CE39">
    <cfRule type="cellIs" dxfId="815" priority="83" operator="greaterThan">
      <formula>0.95</formula>
    </cfRule>
    <cfRule type="cellIs" dxfId="814" priority="84" operator="between">
      <formula>0.05</formula>
      <formula>0.95</formula>
    </cfRule>
  </conditionalFormatting>
  <conditionalFormatting sqref="CE36:CE39">
    <cfRule type="cellIs" dxfId="813" priority="82" operator="lessThan">
      <formula>0.05</formula>
    </cfRule>
  </conditionalFormatting>
  <conditionalFormatting sqref="CF36:CF39">
    <cfRule type="cellIs" dxfId="812" priority="80" operator="greaterThan">
      <formula>0.975</formula>
    </cfRule>
    <cfRule type="cellIs" dxfId="811" priority="81" operator="between">
      <formula>0.025</formula>
      <formula>0.975</formula>
    </cfRule>
  </conditionalFormatting>
  <conditionalFormatting sqref="CF36:CF39">
    <cfRule type="cellIs" dxfId="810" priority="79" operator="lessThan">
      <formula>0.025</formula>
    </cfRule>
  </conditionalFormatting>
  <conditionalFormatting sqref="CL50:CL51 CL40:CL43 CL45:CL47">
    <cfRule type="cellIs" dxfId="809" priority="77" operator="greaterThan">
      <formula>0.95</formula>
    </cfRule>
    <cfRule type="cellIs" dxfId="808" priority="78" operator="between">
      <formula>0.05</formula>
      <formula>0.95</formula>
    </cfRule>
  </conditionalFormatting>
  <conditionalFormatting sqref="CL50:CL51 CL40:CL43 CL45:CL47">
    <cfRule type="cellIs" dxfId="807" priority="76" operator="lessThan">
      <formula>0.05</formula>
    </cfRule>
  </conditionalFormatting>
  <conditionalFormatting sqref="CM50:CM51 CM40:CM43 CM45:CM47">
    <cfRule type="cellIs" dxfId="806" priority="74" operator="greaterThan">
      <formula>0.975</formula>
    </cfRule>
    <cfRule type="cellIs" dxfId="805" priority="75" operator="between">
      <formula>0.025</formula>
      <formula>0.975</formula>
    </cfRule>
  </conditionalFormatting>
  <conditionalFormatting sqref="CM50:CM51 CM40:CM43 CM45:CM47">
    <cfRule type="cellIs" dxfId="804" priority="73" operator="lessThan">
      <formula>0.025</formula>
    </cfRule>
  </conditionalFormatting>
  <conditionalFormatting sqref="CL44">
    <cfRule type="cellIs" dxfId="803" priority="71" operator="greaterThan">
      <formula>0.95</formula>
    </cfRule>
    <cfRule type="cellIs" dxfId="802" priority="72" operator="between">
      <formula>0.05</formula>
      <formula>0.95</formula>
    </cfRule>
  </conditionalFormatting>
  <conditionalFormatting sqref="CL44">
    <cfRule type="cellIs" dxfId="801" priority="70" operator="lessThan">
      <formula>0.05</formula>
    </cfRule>
  </conditionalFormatting>
  <conditionalFormatting sqref="CM44">
    <cfRule type="cellIs" dxfId="800" priority="68" operator="greaterThan">
      <formula>0.975</formula>
    </cfRule>
    <cfRule type="cellIs" dxfId="799" priority="69" operator="between">
      <formula>0.025</formula>
      <formula>0.975</formula>
    </cfRule>
  </conditionalFormatting>
  <conditionalFormatting sqref="CM44">
    <cfRule type="cellIs" dxfId="798" priority="67" operator="lessThan">
      <formula>0.025</formula>
    </cfRule>
  </conditionalFormatting>
  <conditionalFormatting sqref="CL48:CL49">
    <cfRule type="cellIs" dxfId="797" priority="65" operator="greaterThan">
      <formula>0.95</formula>
    </cfRule>
    <cfRule type="cellIs" dxfId="796" priority="66" operator="between">
      <formula>0.05</formula>
      <formula>0.95</formula>
    </cfRule>
  </conditionalFormatting>
  <conditionalFormatting sqref="CL48:CL49">
    <cfRule type="cellIs" dxfId="795" priority="64" operator="lessThan">
      <formula>0.05</formula>
    </cfRule>
  </conditionalFormatting>
  <conditionalFormatting sqref="CM48:CM49">
    <cfRule type="cellIs" dxfId="794" priority="62" operator="greaterThan">
      <formula>0.975</formula>
    </cfRule>
    <cfRule type="cellIs" dxfId="793" priority="63" operator="between">
      <formula>0.025</formula>
      <formula>0.975</formula>
    </cfRule>
  </conditionalFormatting>
  <conditionalFormatting sqref="CM48:CM49">
    <cfRule type="cellIs" dxfId="792" priority="61" operator="lessThan">
      <formula>0.025</formula>
    </cfRule>
  </conditionalFormatting>
  <conditionalFormatting sqref="CL36:CL39">
    <cfRule type="cellIs" dxfId="791" priority="59" operator="greaterThan">
      <formula>0.95</formula>
    </cfRule>
    <cfRule type="cellIs" dxfId="790" priority="60" operator="between">
      <formula>0.05</formula>
      <formula>0.95</formula>
    </cfRule>
  </conditionalFormatting>
  <conditionalFormatting sqref="CL36:CL39">
    <cfRule type="cellIs" dxfId="789" priority="58" operator="lessThan">
      <formula>0.05</formula>
    </cfRule>
  </conditionalFormatting>
  <conditionalFormatting sqref="CM36:CM39">
    <cfRule type="cellIs" dxfId="788" priority="56" operator="greaterThan">
      <formula>0.975</formula>
    </cfRule>
    <cfRule type="cellIs" dxfId="787" priority="57" operator="between">
      <formula>0.025</formula>
      <formula>0.975</formula>
    </cfRule>
  </conditionalFormatting>
  <conditionalFormatting sqref="CM36:CM39">
    <cfRule type="cellIs" dxfId="786" priority="55" operator="lessThan">
      <formula>0.025</formula>
    </cfRule>
  </conditionalFormatting>
  <conditionalFormatting sqref="CR50:CR51 CR40:CR43 CR45:CR47">
    <cfRule type="cellIs" dxfId="785" priority="53" operator="greaterThan">
      <formula>0.95</formula>
    </cfRule>
    <cfRule type="cellIs" dxfId="784" priority="54" operator="between">
      <formula>0.05</formula>
      <formula>0.95</formula>
    </cfRule>
  </conditionalFormatting>
  <conditionalFormatting sqref="CR50:CR51 CR40:CR43 CR45:CR47">
    <cfRule type="cellIs" dxfId="783" priority="52" operator="lessThan">
      <formula>0.05</formula>
    </cfRule>
  </conditionalFormatting>
  <conditionalFormatting sqref="CS50:CS51 CS40:CS43 CS45:CS47">
    <cfRule type="cellIs" dxfId="782" priority="50" operator="greaterThan">
      <formula>0.975</formula>
    </cfRule>
    <cfRule type="cellIs" dxfId="781" priority="51" operator="between">
      <formula>0.025</formula>
      <formula>0.975</formula>
    </cfRule>
  </conditionalFormatting>
  <conditionalFormatting sqref="CS50:CS51 CS40:CS43 CS45:CS47">
    <cfRule type="cellIs" dxfId="780" priority="49" operator="lessThan">
      <formula>0.025</formula>
    </cfRule>
  </conditionalFormatting>
  <conditionalFormatting sqref="CR44">
    <cfRule type="cellIs" dxfId="779" priority="47" operator="greaterThan">
      <formula>0.95</formula>
    </cfRule>
    <cfRule type="cellIs" dxfId="778" priority="48" operator="between">
      <formula>0.05</formula>
      <formula>0.95</formula>
    </cfRule>
  </conditionalFormatting>
  <conditionalFormatting sqref="CR44">
    <cfRule type="cellIs" dxfId="777" priority="46" operator="lessThan">
      <formula>0.05</formula>
    </cfRule>
  </conditionalFormatting>
  <conditionalFormatting sqref="CS44">
    <cfRule type="cellIs" dxfId="776" priority="44" operator="greaterThan">
      <formula>0.975</formula>
    </cfRule>
    <cfRule type="cellIs" dxfId="775" priority="45" operator="between">
      <formula>0.025</formula>
      <formula>0.975</formula>
    </cfRule>
  </conditionalFormatting>
  <conditionalFormatting sqref="CS44">
    <cfRule type="cellIs" dxfId="774" priority="43" operator="lessThan">
      <formula>0.025</formula>
    </cfRule>
  </conditionalFormatting>
  <conditionalFormatting sqref="CR48:CR49">
    <cfRule type="cellIs" dxfId="773" priority="41" operator="greaterThan">
      <formula>0.95</formula>
    </cfRule>
    <cfRule type="cellIs" dxfId="772" priority="42" operator="between">
      <formula>0.05</formula>
      <formula>0.95</formula>
    </cfRule>
  </conditionalFormatting>
  <conditionalFormatting sqref="CR48:CR49">
    <cfRule type="cellIs" dxfId="771" priority="40" operator="lessThan">
      <formula>0.05</formula>
    </cfRule>
  </conditionalFormatting>
  <conditionalFormatting sqref="CS48:CS49">
    <cfRule type="cellIs" dxfId="770" priority="38" operator="greaterThan">
      <formula>0.975</formula>
    </cfRule>
    <cfRule type="cellIs" dxfId="769" priority="39" operator="between">
      <formula>0.025</formula>
      <formula>0.975</formula>
    </cfRule>
  </conditionalFormatting>
  <conditionalFormatting sqref="CS48:CS49">
    <cfRule type="cellIs" dxfId="768" priority="37" operator="lessThan">
      <formula>0.025</formula>
    </cfRule>
  </conditionalFormatting>
  <conditionalFormatting sqref="CR36:CR39">
    <cfRule type="cellIs" dxfId="767" priority="35" operator="greaterThan">
      <formula>0.95</formula>
    </cfRule>
    <cfRule type="cellIs" dxfId="766" priority="36" operator="between">
      <formula>0.05</formula>
      <formula>0.95</formula>
    </cfRule>
  </conditionalFormatting>
  <conditionalFormatting sqref="CR36:CR39">
    <cfRule type="cellIs" dxfId="765" priority="34" operator="lessThan">
      <formula>0.05</formula>
    </cfRule>
  </conditionalFormatting>
  <conditionalFormatting sqref="CS36:CS39">
    <cfRule type="cellIs" dxfId="764" priority="32" operator="greaterThan">
      <formula>0.975</formula>
    </cfRule>
    <cfRule type="cellIs" dxfId="763" priority="33" operator="between">
      <formula>0.025</formula>
      <formula>0.975</formula>
    </cfRule>
  </conditionalFormatting>
  <conditionalFormatting sqref="CS36:CS39">
    <cfRule type="cellIs" dxfId="762" priority="31" operator="lessThan">
      <formula>0.025</formula>
    </cfRule>
  </conditionalFormatting>
  <conditionalFormatting sqref="CZ50:CZ51 CZ40:CZ43 CZ45:CZ47">
    <cfRule type="cellIs" dxfId="761" priority="29" operator="greaterThan">
      <formula>0.95</formula>
    </cfRule>
    <cfRule type="cellIs" dxfId="760" priority="30" operator="between">
      <formula>0.05</formula>
      <formula>0.95</formula>
    </cfRule>
  </conditionalFormatting>
  <conditionalFormatting sqref="CZ50:CZ51 CZ40:CZ43 CZ45:CZ47">
    <cfRule type="cellIs" dxfId="759" priority="28" operator="lessThan">
      <formula>0.05</formula>
    </cfRule>
  </conditionalFormatting>
  <conditionalFormatting sqref="DA50:DA51 DA40:DA43 DA45:DA47">
    <cfRule type="cellIs" dxfId="758" priority="26" operator="greaterThan">
      <formula>0.975</formula>
    </cfRule>
    <cfRule type="cellIs" dxfId="757" priority="27" operator="between">
      <formula>0.025</formula>
      <formula>0.975</formula>
    </cfRule>
  </conditionalFormatting>
  <conditionalFormatting sqref="DA50:DA51 DA40:DA43 DA45:DA47">
    <cfRule type="cellIs" dxfId="756" priority="25" operator="lessThan">
      <formula>0.025</formula>
    </cfRule>
  </conditionalFormatting>
  <conditionalFormatting sqref="CZ44">
    <cfRule type="cellIs" dxfId="755" priority="23" operator="greaterThan">
      <formula>0.95</formula>
    </cfRule>
    <cfRule type="cellIs" dxfId="754" priority="24" operator="between">
      <formula>0.05</formula>
      <formula>0.95</formula>
    </cfRule>
  </conditionalFormatting>
  <conditionalFormatting sqref="CZ44">
    <cfRule type="cellIs" dxfId="753" priority="22" operator="lessThan">
      <formula>0.05</formula>
    </cfRule>
  </conditionalFormatting>
  <conditionalFormatting sqref="DA44">
    <cfRule type="cellIs" dxfId="752" priority="20" operator="greaterThan">
      <formula>0.975</formula>
    </cfRule>
    <cfRule type="cellIs" dxfId="751" priority="21" operator="between">
      <formula>0.025</formula>
      <formula>0.975</formula>
    </cfRule>
  </conditionalFormatting>
  <conditionalFormatting sqref="DA44">
    <cfRule type="cellIs" dxfId="750" priority="19" operator="lessThan">
      <formula>0.025</formula>
    </cfRule>
  </conditionalFormatting>
  <conditionalFormatting sqref="CZ48:CZ49">
    <cfRule type="cellIs" dxfId="749" priority="17" operator="greaterThan">
      <formula>0.95</formula>
    </cfRule>
    <cfRule type="cellIs" dxfId="748" priority="18" operator="between">
      <formula>0.05</formula>
      <formula>0.95</formula>
    </cfRule>
  </conditionalFormatting>
  <conditionalFormatting sqref="CZ48:CZ49">
    <cfRule type="cellIs" dxfId="747" priority="16" operator="lessThan">
      <formula>0.05</formula>
    </cfRule>
  </conditionalFormatting>
  <conditionalFormatting sqref="DA48:DA49">
    <cfRule type="cellIs" dxfId="746" priority="14" operator="greaterThan">
      <formula>0.975</formula>
    </cfRule>
    <cfRule type="cellIs" dxfId="745" priority="15" operator="between">
      <formula>0.025</formula>
      <formula>0.975</formula>
    </cfRule>
  </conditionalFormatting>
  <conditionalFormatting sqref="DA48:DA49">
    <cfRule type="cellIs" dxfId="744" priority="13" operator="lessThan">
      <formula>0.025</formula>
    </cfRule>
  </conditionalFormatting>
  <conditionalFormatting sqref="CZ36:CZ39">
    <cfRule type="cellIs" dxfId="743" priority="11" operator="greaterThan">
      <formula>0.95</formula>
    </cfRule>
    <cfRule type="cellIs" dxfId="742" priority="12" operator="between">
      <formula>0.05</formula>
      <formula>0.95</formula>
    </cfRule>
  </conditionalFormatting>
  <conditionalFormatting sqref="CZ36:CZ39">
    <cfRule type="cellIs" dxfId="741" priority="10" operator="lessThan">
      <formula>0.05</formula>
    </cfRule>
  </conditionalFormatting>
  <conditionalFormatting sqref="DA36:DA39">
    <cfRule type="cellIs" dxfId="740" priority="8" operator="greaterThan">
      <formula>0.975</formula>
    </cfRule>
    <cfRule type="cellIs" dxfId="739" priority="9" operator="between">
      <formula>0.025</formula>
      <formula>0.975</formula>
    </cfRule>
  </conditionalFormatting>
  <conditionalFormatting sqref="DA36:DA39">
    <cfRule type="cellIs" dxfId="738" priority="7" operator="lessThan">
      <formula>0.025</formula>
    </cfRule>
  </conditionalFormatting>
  <conditionalFormatting sqref="DH36:DH51">
    <cfRule type="cellIs" dxfId="737" priority="5" operator="greaterThan">
      <formula>0.95</formula>
    </cfRule>
    <cfRule type="cellIs" dxfId="736" priority="6" operator="between">
      <formula>0.05</formula>
      <formula>0.95</formula>
    </cfRule>
  </conditionalFormatting>
  <conditionalFormatting sqref="DH36:DH51">
    <cfRule type="cellIs" dxfId="735" priority="4" operator="lessThan">
      <formula>0.05</formula>
    </cfRule>
  </conditionalFormatting>
  <conditionalFormatting sqref="DI36:DI51">
    <cfRule type="cellIs" dxfId="734" priority="2" operator="greaterThan">
      <formula>0.975</formula>
    </cfRule>
    <cfRule type="cellIs" dxfId="733" priority="3" operator="between">
      <formula>0.025</formula>
      <formula>0.975</formula>
    </cfRule>
  </conditionalFormatting>
  <conditionalFormatting sqref="DI36:DI51">
    <cfRule type="cellIs" dxfId="732" priority="1" operator="lessThan">
      <formula>0.025</formula>
    </cfRule>
  </conditionalFormatting>
  <pageMargins left="0.7" right="0.7" top="0.78740157499999996" bottom="0.78740157499999996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ED39"/>
  <sheetViews>
    <sheetView zoomScale="55" zoomScaleNormal="55" workbookViewId="0">
      <pane xSplit="6" topLeftCell="DJ1" activePane="topRight" state="frozen"/>
      <selection pane="topRight" activeCell="DX22" sqref="DX22:ED38"/>
    </sheetView>
  </sheetViews>
  <sheetFormatPr baseColWidth="10" defaultRowHeight="15" x14ac:dyDescent="0.25"/>
  <cols>
    <col min="5" max="10" width="11.42578125" customWidth="1"/>
    <col min="11" max="11" width="12" bestFit="1" customWidth="1"/>
    <col min="12" max="12" width="12" customWidth="1"/>
    <col min="18" max="18" width="12" bestFit="1" customWidth="1"/>
    <col min="19" max="33" width="12" customWidth="1"/>
  </cols>
  <sheetData>
    <row r="1" spans="1:134" x14ac:dyDescent="0.25">
      <c r="A1" s="68" t="s">
        <v>749</v>
      </c>
      <c r="B1" s="69" t="s">
        <v>49</v>
      </c>
      <c r="C1" s="69"/>
      <c r="D1" s="69" t="s">
        <v>65</v>
      </c>
      <c r="E1" s="69"/>
      <c r="F1" s="69"/>
      <c r="G1" s="70" t="s">
        <v>72</v>
      </c>
      <c r="H1" s="71" t="s">
        <v>750</v>
      </c>
      <c r="I1" s="71"/>
      <c r="J1" s="71"/>
      <c r="K1" s="71"/>
      <c r="L1" s="72"/>
      <c r="M1" s="70" t="s">
        <v>73</v>
      </c>
      <c r="N1" s="71"/>
      <c r="O1" s="71"/>
      <c r="P1" s="71"/>
      <c r="Q1" s="71"/>
      <c r="R1" s="72"/>
      <c r="S1" s="70" t="s">
        <v>751</v>
      </c>
      <c r="T1" s="71"/>
      <c r="U1" s="71"/>
      <c r="V1" s="71"/>
      <c r="W1" s="71"/>
      <c r="X1" s="71"/>
      <c r="Y1" s="72"/>
      <c r="Z1" s="70" t="s">
        <v>752</v>
      </c>
      <c r="AA1" s="71"/>
      <c r="AB1" s="71"/>
      <c r="AC1" s="71"/>
      <c r="AD1" s="71"/>
      <c r="AE1" s="71"/>
      <c r="AF1" s="72"/>
      <c r="AG1" s="70" t="s">
        <v>753</v>
      </c>
      <c r="AH1" s="69"/>
      <c r="AI1" s="71"/>
      <c r="AJ1" s="71"/>
      <c r="AK1" s="71"/>
      <c r="AL1" s="71"/>
      <c r="AM1" s="72"/>
      <c r="AN1" s="70" t="s">
        <v>754</v>
      </c>
      <c r="AO1" s="71"/>
      <c r="AP1" s="71"/>
      <c r="AQ1" s="71"/>
      <c r="AR1" s="71"/>
      <c r="AS1" s="71"/>
      <c r="AT1" s="72"/>
      <c r="AU1" s="70" t="s">
        <v>755</v>
      </c>
      <c r="AV1" s="71"/>
      <c r="AW1" s="71"/>
      <c r="AX1" s="71"/>
      <c r="AY1" s="71"/>
      <c r="AZ1" s="72"/>
      <c r="BA1" s="70" t="s">
        <v>756</v>
      </c>
      <c r="BB1" s="71"/>
      <c r="BC1" s="71"/>
      <c r="BD1" s="71"/>
      <c r="BE1" s="71"/>
      <c r="BF1" s="72"/>
      <c r="BG1" s="70" t="s">
        <v>757</v>
      </c>
      <c r="BH1" s="69"/>
      <c r="BI1" s="71"/>
      <c r="BJ1" s="71"/>
      <c r="BK1" s="71"/>
      <c r="BL1" s="71"/>
      <c r="BM1" s="73"/>
      <c r="BN1" s="70" t="s">
        <v>786</v>
      </c>
      <c r="BO1" s="71"/>
      <c r="BP1" s="71"/>
      <c r="BQ1" s="71"/>
      <c r="BR1" s="71"/>
      <c r="BS1" s="72"/>
      <c r="BT1" s="70"/>
      <c r="BU1" s="71"/>
      <c r="BV1" s="71"/>
      <c r="BW1" s="71"/>
      <c r="BX1" s="71"/>
      <c r="BY1" s="72"/>
      <c r="BZ1" s="70" t="s">
        <v>787</v>
      </c>
      <c r="CA1" s="71" t="s">
        <v>788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2"/>
      <c r="CN1" s="70" t="s">
        <v>787</v>
      </c>
      <c r="CO1" s="71"/>
      <c r="CP1" s="71"/>
      <c r="CQ1" s="71"/>
      <c r="CR1" s="71"/>
      <c r="CS1" s="72"/>
      <c r="CT1" s="74"/>
      <c r="CU1" s="73"/>
      <c r="CV1" s="70" t="s">
        <v>789</v>
      </c>
      <c r="CW1" s="71"/>
      <c r="CX1" s="71"/>
      <c r="CY1" s="71"/>
      <c r="CZ1" s="71"/>
      <c r="DA1" s="72"/>
      <c r="DB1" s="75"/>
    </row>
    <row r="2" spans="1:134" x14ac:dyDescent="0.25">
      <c r="A2" s="76">
        <v>42621</v>
      </c>
      <c r="B2" s="77"/>
      <c r="C2" s="77"/>
      <c r="D2" s="77"/>
      <c r="E2" s="77"/>
      <c r="F2" s="77"/>
      <c r="G2" s="78" t="s">
        <v>56</v>
      </c>
      <c r="H2" s="64"/>
      <c r="I2" s="64"/>
      <c r="J2" s="64"/>
      <c r="K2" s="64"/>
      <c r="L2" s="79"/>
      <c r="M2" s="78" t="s">
        <v>57</v>
      </c>
      <c r="N2" s="64"/>
      <c r="O2" s="64"/>
      <c r="P2" s="64"/>
      <c r="Q2" s="64"/>
      <c r="R2" s="79"/>
      <c r="S2" s="78" t="s">
        <v>57</v>
      </c>
      <c r="T2" s="64"/>
      <c r="U2" s="64"/>
      <c r="V2" s="64"/>
      <c r="W2" s="64"/>
      <c r="X2" s="64"/>
      <c r="Y2" s="79"/>
      <c r="Z2" s="78" t="s">
        <v>57</v>
      </c>
      <c r="AA2" s="64"/>
      <c r="AB2" s="64"/>
      <c r="AC2" s="64"/>
      <c r="AD2" s="64"/>
      <c r="AE2" s="64"/>
      <c r="AF2" s="79"/>
      <c r="AG2" s="78" t="s">
        <v>58</v>
      </c>
      <c r="AH2" s="80"/>
      <c r="AI2" s="64"/>
      <c r="AJ2" s="64"/>
      <c r="AK2" s="64"/>
      <c r="AL2" s="64"/>
      <c r="AM2" s="79"/>
      <c r="AN2" s="78" t="s">
        <v>74</v>
      </c>
      <c r="AO2" s="64"/>
      <c r="AP2" s="64"/>
      <c r="AQ2" s="64"/>
      <c r="AR2" s="64"/>
      <c r="AS2" s="64"/>
      <c r="AT2" s="79"/>
      <c r="AU2" s="78" t="s">
        <v>758</v>
      </c>
      <c r="AV2" s="64"/>
      <c r="AW2" s="64"/>
      <c r="AX2" s="64"/>
      <c r="AY2" s="64"/>
      <c r="AZ2" s="79"/>
      <c r="BA2" s="78" t="s">
        <v>759</v>
      </c>
      <c r="BB2" s="64"/>
      <c r="BC2" s="64"/>
      <c r="BD2" s="64"/>
      <c r="BE2" s="64"/>
      <c r="BF2" s="79"/>
      <c r="BG2" s="78" t="s">
        <v>760</v>
      </c>
      <c r="BH2" s="80"/>
      <c r="BI2" s="64"/>
      <c r="BJ2" s="64"/>
      <c r="BK2" s="64"/>
      <c r="BL2" s="64"/>
      <c r="BM2" s="81"/>
      <c r="BN2" s="78" t="s">
        <v>790</v>
      </c>
      <c r="BO2" s="64"/>
      <c r="BP2" s="64" t="s">
        <v>791</v>
      </c>
      <c r="BQ2" s="64"/>
      <c r="BR2" s="64"/>
      <c r="BS2" s="79"/>
      <c r="BT2" s="78" t="s">
        <v>790</v>
      </c>
      <c r="BU2" s="64"/>
      <c r="BV2" s="64" t="s">
        <v>792</v>
      </c>
      <c r="BW2" s="64"/>
      <c r="BX2" s="64"/>
      <c r="BY2" s="79"/>
      <c r="BZ2" s="78" t="s">
        <v>793</v>
      </c>
      <c r="CA2" s="64" t="s">
        <v>794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79"/>
      <c r="CN2" s="78" t="s">
        <v>795</v>
      </c>
      <c r="CO2" s="64"/>
      <c r="CP2" s="64"/>
      <c r="CQ2" s="64"/>
      <c r="CR2" s="64"/>
      <c r="CS2" s="79"/>
      <c r="CT2" s="82" t="s">
        <v>796</v>
      </c>
      <c r="CU2" s="83" t="s">
        <v>796</v>
      </c>
      <c r="CV2" s="78" t="s">
        <v>797</v>
      </c>
      <c r="CW2" s="64"/>
      <c r="CX2" s="64"/>
      <c r="CY2" s="64"/>
      <c r="CZ2" s="64"/>
      <c r="DA2" s="79"/>
      <c r="DB2" s="84"/>
      <c r="DX2" t="s">
        <v>833</v>
      </c>
    </row>
    <row r="3" spans="1:134" ht="15.75" thickBot="1" x14ac:dyDescent="0.3">
      <c r="A3" s="85" t="s">
        <v>63</v>
      </c>
      <c r="B3" s="86" t="s">
        <v>62</v>
      </c>
      <c r="C3" s="86" t="s">
        <v>55</v>
      </c>
      <c r="D3" s="86" t="s">
        <v>54</v>
      </c>
      <c r="E3" s="86" t="s">
        <v>64</v>
      </c>
      <c r="F3" s="87" t="s">
        <v>50</v>
      </c>
      <c r="G3" s="88" t="s">
        <v>762</v>
      </c>
      <c r="H3" s="89" t="s">
        <v>763</v>
      </c>
      <c r="I3" s="89" t="s">
        <v>52</v>
      </c>
      <c r="J3" s="89" t="s">
        <v>60</v>
      </c>
      <c r="K3" s="89" t="s">
        <v>53</v>
      </c>
      <c r="L3" s="90" t="s">
        <v>59</v>
      </c>
      <c r="M3" s="88" t="s">
        <v>764</v>
      </c>
      <c r="N3" s="89" t="s">
        <v>763</v>
      </c>
      <c r="O3" s="89" t="s">
        <v>52</v>
      </c>
      <c r="P3" s="89" t="s">
        <v>60</v>
      </c>
      <c r="Q3" s="89" t="s">
        <v>53</v>
      </c>
      <c r="R3" s="90" t="s">
        <v>59</v>
      </c>
      <c r="S3" s="88" t="s">
        <v>50</v>
      </c>
      <c r="T3" s="89" t="s">
        <v>764</v>
      </c>
      <c r="U3" s="89" t="s">
        <v>763</v>
      </c>
      <c r="V3" s="89" t="s">
        <v>52</v>
      </c>
      <c r="W3" s="89" t="s">
        <v>60</v>
      </c>
      <c r="X3" s="89" t="s">
        <v>53</v>
      </c>
      <c r="Y3" s="90" t="s">
        <v>59</v>
      </c>
      <c r="Z3" s="88" t="s">
        <v>50</v>
      </c>
      <c r="AA3" s="89" t="s">
        <v>764</v>
      </c>
      <c r="AB3" s="89" t="s">
        <v>763</v>
      </c>
      <c r="AC3" s="89" t="s">
        <v>52</v>
      </c>
      <c r="AD3" s="89" t="s">
        <v>60</v>
      </c>
      <c r="AE3" s="89" t="s">
        <v>53</v>
      </c>
      <c r="AF3" s="90" t="s">
        <v>59</v>
      </c>
      <c r="AG3" s="91" t="s">
        <v>50</v>
      </c>
      <c r="AH3" s="88" t="s">
        <v>51</v>
      </c>
      <c r="AI3" s="89" t="s">
        <v>763</v>
      </c>
      <c r="AJ3" s="89" t="s">
        <v>52</v>
      </c>
      <c r="AK3" s="89" t="s">
        <v>60</v>
      </c>
      <c r="AL3" s="89" t="s">
        <v>53</v>
      </c>
      <c r="AM3" s="90" t="s">
        <v>59</v>
      </c>
      <c r="AN3" s="88" t="s">
        <v>50</v>
      </c>
      <c r="AO3" s="89" t="s">
        <v>75</v>
      </c>
      <c r="AP3" s="89" t="s">
        <v>76</v>
      </c>
      <c r="AQ3" s="89" t="s">
        <v>52</v>
      </c>
      <c r="AR3" s="89" t="s">
        <v>60</v>
      </c>
      <c r="AS3" s="89" t="s">
        <v>53</v>
      </c>
      <c r="AT3" s="90" t="s">
        <v>59</v>
      </c>
      <c r="AU3" s="88" t="s">
        <v>51</v>
      </c>
      <c r="AV3" s="89" t="s">
        <v>763</v>
      </c>
      <c r="AW3" s="89" t="s">
        <v>52</v>
      </c>
      <c r="AX3" s="89" t="s">
        <v>60</v>
      </c>
      <c r="AY3" s="89" t="s">
        <v>53</v>
      </c>
      <c r="AZ3" s="90" t="s">
        <v>59</v>
      </c>
      <c r="BA3" s="88" t="s">
        <v>798</v>
      </c>
      <c r="BB3" s="89" t="s">
        <v>75</v>
      </c>
      <c r="BC3" s="89" t="s">
        <v>52</v>
      </c>
      <c r="BD3" s="89" t="s">
        <v>60</v>
      </c>
      <c r="BE3" s="89" t="s">
        <v>53</v>
      </c>
      <c r="BF3" s="90" t="s">
        <v>59</v>
      </c>
      <c r="BG3" s="91" t="s">
        <v>50</v>
      </c>
      <c r="BH3" s="88" t="s">
        <v>798</v>
      </c>
      <c r="BI3" s="89" t="s">
        <v>75</v>
      </c>
      <c r="BJ3" s="89" t="s">
        <v>52</v>
      </c>
      <c r="BK3" s="89" t="s">
        <v>60</v>
      </c>
      <c r="BL3" s="89" t="s">
        <v>53</v>
      </c>
      <c r="BM3" s="92" t="s">
        <v>59</v>
      </c>
      <c r="BN3" s="88" t="s">
        <v>799</v>
      </c>
      <c r="BO3" s="89" t="s">
        <v>800</v>
      </c>
      <c r="BP3" s="89" t="s">
        <v>52</v>
      </c>
      <c r="BQ3" s="89" t="s">
        <v>60</v>
      </c>
      <c r="BR3" s="89" t="s">
        <v>53</v>
      </c>
      <c r="BS3" s="90" t="s">
        <v>59</v>
      </c>
      <c r="BT3" s="88" t="s">
        <v>801</v>
      </c>
      <c r="BU3" s="89" t="s">
        <v>802</v>
      </c>
      <c r="BV3" s="89" t="s">
        <v>52</v>
      </c>
      <c r="BW3" s="89" t="s">
        <v>60</v>
      </c>
      <c r="BX3" s="89" t="s">
        <v>53</v>
      </c>
      <c r="BY3" s="90" t="s">
        <v>59</v>
      </c>
      <c r="BZ3" s="93" t="s">
        <v>803</v>
      </c>
      <c r="CA3" s="94" t="s">
        <v>804</v>
      </c>
      <c r="CB3" s="94" t="s">
        <v>805</v>
      </c>
      <c r="CC3" s="89" t="s">
        <v>52</v>
      </c>
      <c r="CD3" s="89" t="s">
        <v>60</v>
      </c>
      <c r="CE3" s="89" t="s">
        <v>53</v>
      </c>
      <c r="CF3" s="90" t="s">
        <v>59</v>
      </c>
      <c r="CG3" s="94" t="s">
        <v>806</v>
      </c>
      <c r="CH3" s="94" t="s">
        <v>807</v>
      </c>
      <c r="CI3" s="94" t="s">
        <v>808</v>
      </c>
      <c r="CJ3" s="89" t="s">
        <v>52</v>
      </c>
      <c r="CK3" s="89" t="s">
        <v>60</v>
      </c>
      <c r="CL3" s="89" t="s">
        <v>53</v>
      </c>
      <c r="CM3" s="90" t="s">
        <v>59</v>
      </c>
      <c r="CN3" s="93" t="s">
        <v>809</v>
      </c>
      <c r="CO3" s="94" t="s">
        <v>810</v>
      </c>
      <c r="CP3" s="89" t="s">
        <v>52</v>
      </c>
      <c r="CQ3" s="89" t="s">
        <v>60</v>
      </c>
      <c r="CR3" s="89" t="s">
        <v>53</v>
      </c>
      <c r="CS3" s="90" t="s">
        <v>59</v>
      </c>
      <c r="CT3" s="95" t="s">
        <v>811</v>
      </c>
      <c r="CU3" s="92" t="s">
        <v>812</v>
      </c>
      <c r="CV3" s="88" t="s">
        <v>798</v>
      </c>
      <c r="CW3" s="89" t="s">
        <v>75</v>
      </c>
      <c r="CX3" s="89" t="s">
        <v>52</v>
      </c>
      <c r="CY3" s="89" t="s">
        <v>60</v>
      </c>
      <c r="CZ3" s="89" t="s">
        <v>53</v>
      </c>
      <c r="DA3" s="90" t="s">
        <v>59</v>
      </c>
      <c r="DB3" s="96" t="s">
        <v>771</v>
      </c>
      <c r="DJ3" s="119" t="s">
        <v>50</v>
      </c>
      <c r="DK3" s="93" t="s">
        <v>826</v>
      </c>
      <c r="DL3" s="94" t="s">
        <v>827</v>
      </c>
      <c r="DM3" s="89" t="s">
        <v>52</v>
      </c>
      <c r="DN3" s="89" t="s">
        <v>60</v>
      </c>
      <c r="DO3" s="89" t="s">
        <v>53</v>
      </c>
      <c r="DP3" s="90" t="s">
        <v>59</v>
      </c>
      <c r="DQ3" s="119" t="s">
        <v>50</v>
      </c>
      <c r="DR3" s="93" t="s">
        <v>826</v>
      </c>
      <c r="DS3" s="94" t="s">
        <v>827</v>
      </c>
      <c r="DT3" s="89" t="s">
        <v>52</v>
      </c>
      <c r="DU3" s="89" t="s">
        <v>60</v>
      </c>
      <c r="DV3" s="89" t="s">
        <v>53</v>
      </c>
      <c r="DW3" s="90" t="s">
        <v>59</v>
      </c>
      <c r="DX3" s="119" t="s">
        <v>50</v>
      </c>
      <c r="DY3" s="88" t="s">
        <v>798</v>
      </c>
      <c r="DZ3" s="89" t="s">
        <v>75</v>
      </c>
      <c r="EA3" s="89" t="s">
        <v>52</v>
      </c>
      <c r="EB3" s="89" t="s">
        <v>60</v>
      </c>
      <c r="EC3" s="89" t="s">
        <v>53</v>
      </c>
      <c r="ED3" s="92" t="s">
        <v>59</v>
      </c>
    </row>
    <row r="4" spans="1:134" ht="18" x14ac:dyDescent="0.35">
      <c r="A4" s="97">
        <v>1</v>
      </c>
      <c r="B4" s="97">
        <v>1</v>
      </c>
      <c r="C4" s="97">
        <v>2</v>
      </c>
      <c r="D4" s="97">
        <v>30</v>
      </c>
      <c r="E4" s="97">
        <f t="shared" ref="E4:E19" si="0">D4/(C4*C4)</f>
        <v>7.5</v>
      </c>
      <c r="F4" s="98">
        <v>47</v>
      </c>
      <c r="G4" s="99">
        <v>0.74468085106382975</v>
      </c>
      <c r="H4" s="97">
        <v>1.2241782533314725</v>
      </c>
      <c r="I4" s="100" t="s">
        <v>61</v>
      </c>
      <c r="J4" s="100" t="s">
        <v>61</v>
      </c>
      <c r="K4" s="100" t="s">
        <v>61</v>
      </c>
      <c r="L4" s="101" t="s">
        <v>61</v>
      </c>
      <c r="M4" s="99">
        <v>0.46289247674607314</v>
      </c>
      <c r="N4" s="97">
        <v>0.29643488611805008</v>
      </c>
      <c r="O4" s="100" t="s">
        <v>61</v>
      </c>
      <c r="P4" s="100" t="s">
        <v>61</v>
      </c>
      <c r="Q4" s="100" t="s">
        <v>61</v>
      </c>
      <c r="R4" s="101" t="s">
        <v>61</v>
      </c>
      <c r="S4" s="99">
        <v>24</v>
      </c>
      <c r="T4" s="97">
        <v>0.36054677792433704</v>
      </c>
      <c r="U4" s="97">
        <v>0.31274348699986704</v>
      </c>
      <c r="V4" s="100" t="s">
        <v>61</v>
      </c>
      <c r="W4" s="100" t="s">
        <v>61</v>
      </c>
      <c r="X4" s="100" t="s">
        <v>61</v>
      </c>
      <c r="Y4" s="101" t="s">
        <v>61</v>
      </c>
      <c r="Z4" s="99">
        <v>23</v>
      </c>
      <c r="AA4" s="97">
        <v>0.56968798856005853</v>
      </c>
      <c r="AB4" s="97">
        <v>0.24110346692975804</v>
      </c>
      <c r="AC4" s="100" t="s">
        <v>61</v>
      </c>
      <c r="AD4" s="100" t="s">
        <v>61</v>
      </c>
      <c r="AE4" s="100" t="s">
        <v>61</v>
      </c>
      <c r="AF4" s="101" t="s">
        <v>61</v>
      </c>
      <c r="AG4" s="77">
        <v>36</v>
      </c>
      <c r="AH4" s="99">
        <v>27.055555555555557</v>
      </c>
      <c r="AI4" s="97">
        <v>29.827067711291505</v>
      </c>
      <c r="AJ4" s="100" t="s">
        <v>61</v>
      </c>
      <c r="AK4" s="100" t="s">
        <v>61</v>
      </c>
      <c r="AL4" s="100" t="s">
        <v>61</v>
      </c>
      <c r="AM4" s="101" t="s">
        <v>61</v>
      </c>
      <c r="AN4" s="99">
        <v>28</v>
      </c>
      <c r="AO4" s="97">
        <f t="shared" ref="AO4:AO19" si="1">AN4/F4</f>
        <v>0.5957446808510638</v>
      </c>
      <c r="AP4" s="97">
        <v>1</v>
      </c>
      <c r="AQ4" s="100" t="s">
        <v>61</v>
      </c>
      <c r="AR4" s="100" t="s">
        <v>61</v>
      </c>
      <c r="AS4" s="100"/>
      <c r="AT4" s="101"/>
      <c r="AU4" s="99">
        <v>4.0851063829787231</v>
      </c>
      <c r="AV4" s="97">
        <v>4.5484339743335198</v>
      </c>
      <c r="AW4" s="100" t="s">
        <v>61</v>
      </c>
      <c r="AX4" s="100" t="s">
        <v>61</v>
      </c>
      <c r="AY4" s="100" t="s">
        <v>61</v>
      </c>
      <c r="AZ4" s="101" t="s">
        <v>61</v>
      </c>
      <c r="BA4" s="99">
        <v>0</v>
      </c>
      <c r="BB4" s="97"/>
      <c r="BC4" s="100" t="s">
        <v>61</v>
      </c>
      <c r="BD4" s="100" t="s">
        <v>61</v>
      </c>
      <c r="BE4" s="100" t="s">
        <v>61</v>
      </c>
      <c r="BF4" s="100" t="s">
        <v>61</v>
      </c>
      <c r="BG4" s="99">
        <v>48</v>
      </c>
      <c r="BH4" s="97">
        <v>0.35416666666666669</v>
      </c>
      <c r="BI4" s="97"/>
      <c r="BJ4" s="100" t="s">
        <v>61</v>
      </c>
      <c r="BK4" s="100" t="s">
        <v>61</v>
      </c>
      <c r="BL4" s="100" t="s">
        <v>61</v>
      </c>
      <c r="BM4" s="100" t="s">
        <v>61</v>
      </c>
      <c r="BN4" s="99">
        <v>0.99624444177733351</v>
      </c>
      <c r="BO4" s="97">
        <v>1.3271159490565223</v>
      </c>
      <c r="BP4" s="100" t="s">
        <v>61</v>
      </c>
      <c r="BQ4" s="100" t="s">
        <v>61</v>
      </c>
      <c r="BR4" s="100" t="s">
        <v>61</v>
      </c>
      <c r="BS4" s="101" t="s">
        <v>61</v>
      </c>
      <c r="BT4" s="99">
        <v>1.6990716811645279</v>
      </c>
      <c r="BU4" s="97">
        <v>2.2490917487368032</v>
      </c>
      <c r="BV4" s="100" t="s">
        <v>61</v>
      </c>
      <c r="BW4" s="100" t="s">
        <v>61</v>
      </c>
      <c r="BX4" s="100" t="s">
        <v>61</v>
      </c>
      <c r="BY4" s="101" t="s">
        <v>61</v>
      </c>
      <c r="BZ4" s="99">
        <v>17</v>
      </c>
      <c r="CA4" s="97">
        <v>2.5294117647058822</v>
      </c>
      <c r="CB4" s="97">
        <v>3.0437979371753543</v>
      </c>
      <c r="CC4" s="64">
        <f t="shared" ref="CC4:CC19" si="2">(CA4-CH4)/SQRT(CB4*CB4/BZ4+CI4*CI4/CG4)</f>
        <v>-0.82108644348797932</v>
      </c>
      <c r="CD4" s="64">
        <f t="shared" ref="CD4:CD19" si="3">ABS(CC4)</f>
        <v>0.82108644348797932</v>
      </c>
      <c r="CE4" s="106">
        <f t="shared" ref="CE4:CE19" si="4">_xlfn.T.DIST(CC4,BZ4+CG4-2,TRUE)</f>
        <v>0.20865863751286945</v>
      </c>
      <c r="CF4" s="107">
        <f t="shared" ref="CF4:CF19" si="5">_xlfn.T.DIST.2T(CD4,CG4+$BZ4-2)</f>
        <v>0.4173172750257389</v>
      </c>
      <c r="CG4" s="97">
        <v>19</v>
      </c>
      <c r="CH4" s="97">
        <v>3.6842105263157894</v>
      </c>
      <c r="CI4" s="97">
        <v>5.2180523354445763</v>
      </c>
      <c r="CJ4" s="100"/>
      <c r="CK4" s="100"/>
      <c r="CL4" s="100"/>
      <c r="CM4" s="101"/>
      <c r="CN4" s="99">
        <v>0.399196493769576</v>
      </c>
      <c r="CO4" s="97">
        <v>0.3179362271687427</v>
      </c>
      <c r="CP4" s="100" t="s">
        <v>61</v>
      </c>
      <c r="CQ4" s="100" t="s">
        <v>61</v>
      </c>
      <c r="CR4" s="100" t="s">
        <v>61</v>
      </c>
      <c r="CS4" s="101" t="s">
        <v>61</v>
      </c>
      <c r="CT4" s="102"/>
      <c r="CU4" s="98"/>
      <c r="CV4" s="99">
        <v>0.53191489361702127</v>
      </c>
      <c r="CW4" s="97"/>
      <c r="CX4" s="100" t="s">
        <v>61</v>
      </c>
      <c r="CY4" s="100" t="s">
        <v>61</v>
      </c>
      <c r="CZ4" s="100" t="s">
        <v>61</v>
      </c>
      <c r="DA4" s="100" t="s">
        <v>61</v>
      </c>
      <c r="DB4" s="102"/>
      <c r="DC4">
        <v>37</v>
      </c>
      <c r="DD4">
        <v>0.13513513513513514</v>
      </c>
      <c r="DJ4">
        <v>47</v>
      </c>
      <c r="DK4">
        <v>0.24398421926823591</v>
      </c>
      <c r="DL4">
        <v>0.42228757546175039</v>
      </c>
      <c r="DM4" s="100" t="s">
        <v>61</v>
      </c>
      <c r="DN4" s="100" t="s">
        <v>61</v>
      </c>
      <c r="DO4" s="100" t="s">
        <v>61</v>
      </c>
      <c r="DP4" s="101" t="s">
        <v>61</v>
      </c>
      <c r="DQ4">
        <v>36</v>
      </c>
      <c r="DR4">
        <v>0.75226862676467521</v>
      </c>
      <c r="DS4">
        <v>0.26355677824920992</v>
      </c>
      <c r="DT4" s="100" t="s">
        <v>61</v>
      </c>
      <c r="DU4" s="100" t="s">
        <v>61</v>
      </c>
      <c r="DV4" s="100" t="s">
        <v>61</v>
      </c>
      <c r="DW4" s="101" t="s">
        <v>61</v>
      </c>
      <c r="DX4">
        <v>37</v>
      </c>
      <c r="DY4" s="97">
        <v>0.77083333333333337</v>
      </c>
      <c r="DZ4" s="97"/>
      <c r="EA4" s="100" t="s">
        <v>61</v>
      </c>
      <c r="EB4" s="100" t="s">
        <v>61</v>
      </c>
      <c r="EC4" s="100" t="s">
        <v>61</v>
      </c>
      <c r="ED4" s="101" t="s">
        <v>61</v>
      </c>
    </row>
    <row r="5" spans="1:134" ht="18" customHeight="1" x14ac:dyDescent="0.35">
      <c r="A5" s="64">
        <v>5</v>
      </c>
      <c r="B5" s="64">
        <v>2</v>
      </c>
      <c r="C5" s="64">
        <v>2</v>
      </c>
      <c r="D5" s="64">
        <v>13</v>
      </c>
      <c r="E5" s="64">
        <f t="shared" si="0"/>
        <v>3.25</v>
      </c>
      <c r="F5" s="81">
        <v>42</v>
      </c>
      <c r="G5" s="78">
        <v>0.38095238095238093</v>
      </c>
      <c r="H5" s="64">
        <v>0.85404006738648386</v>
      </c>
      <c r="I5" s="100" t="s">
        <v>61</v>
      </c>
      <c r="J5" s="100" t="s">
        <v>61</v>
      </c>
      <c r="K5" s="100" t="s">
        <v>61</v>
      </c>
      <c r="L5" s="101" t="s">
        <v>61</v>
      </c>
      <c r="M5" s="78">
        <v>0.39796498687793058</v>
      </c>
      <c r="N5" s="64">
        <v>0.30152502078081933</v>
      </c>
      <c r="O5" s="100" t="s">
        <v>61</v>
      </c>
      <c r="P5" s="100" t="s">
        <v>61</v>
      </c>
      <c r="Q5" s="100" t="s">
        <v>61</v>
      </c>
      <c r="R5" s="101" t="s">
        <v>61</v>
      </c>
      <c r="S5" s="78">
        <v>27</v>
      </c>
      <c r="T5" s="64">
        <v>0.37727352861836999</v>
      </c>
      <c r="U5" s="64">
        <v>0.30249723272311674</v>
      </c>
      <c r="V5" s="100" t="s">
        <v>61</v>
      </c>
      <c r="W5" s="100" t="s">
        <v>61</v>
      </c>
      <c r="X5" s="100" t="s">
        <v>61</v>
      </c>
      <c r="Y5" s="101" t="s">
        <v>61</v>
      </c>
      <c r="Z5" s="78">
        <v>15</v>
      </c>
      <c r="AA5" s="64">
        <v>0.43520961174513967</v>
      </c>
      <c r="AB5" s="64">
        <v>0.30660872905558112</v>
      </c>
      <c r="AC5" s="100" t="s">
        <v>61</v>
      </c>
      <c r="AD5" s="100" t="s">
        <v>61</v>
      </c>
      <c r="AE5" s="100" t="s">
        <v>61</v>
      </c>
      <c r="AF5" s="101" t="s">
        <v>61</v>
      </c>
      <c r="AG5" s="83">
        <v>30</v>
      </c>
      <c r="AH5" s="78">
        <v>29</v>
      </c>
      <c r="AI5" s="64">
        <v>24.836013895287152</v>
      </c>
      <c r="AJ5" s="100" t="s">
        <v>61</v>
      </c>
      <c r="AK5" s="100" t="s">
        <v>61</v>
      </c>
      <c r="AL5" s="100" t="s">
        <v>61</v>
      </c>
      <c r="AM5" s="101" t="s">
        <v>61</v>
      </c>
      <c r="AN5" s="78">
        <v>31</v>
      </c>
      <c r="AO5" s="64">
        <f t="shared" si="1"/>
        <v>0.73809523809523814</v>
      </c>
      <c r="AP5" s="64">
        <v>1</v>
      </c>
      <c r="AQ5" s="64"/>
      <c r="AR5" s="64"/>
      <c r="AS5" s="106"/>
      <c r="AT5" s="107"/>
      <c r="AU5" s="78">
        <v>4.0952380952380949</v>
      </c>
      <c r="AV5" s="64">
        <v>4.2587615502547207</v>
      </c>
      <c r="AW5" s="100" t="s">
        <v>61</v>
      </c>
      <c r="AX5" s="100" t="s">
        <v>61</v>
      </c>
      <c r="AY5" s="100" t="s">
        <v>61</v>
      </c>
      <c r="AZ5" s="101" t="s">
        <v>61</v>
      </c>
      <c r="BA5" s="78">
        <v>0</v>
      </c>
      <c r="BB5" s="64"/>
      <c r="BC5" s="100" t="s">
        <v>61</v>
      </c>
      <c r="BD5" s="100" t="s">
        <v>61</v>
      </c>
      <c r="BE5" s="100" t="s">
        <v>61</v>
      </c>
      <c r="BF5" s="100" t="s">
        <v>61</v>
      </c>
      <c r="BG5" s="78">
        <v>42</v>
      </c>
      <c r="BH5" s="64">
        <v>0.26190476190476192</v>
      </c>
      <c r="BI5" s="64"/>
      <c r="BJ5" s="100" t="s">
        <v>61</v>
      </c>
      <c r="BK5" s="100" t="s">
        <v>61</v>
      </c>
      <c r="BL5" s="100" t="s">
        <v>61</v>
      </c>
      <c r="BM5" s="100" t="s">
        <v>61</v>
      </c>
      <c r="BN5" s="78">
        <v>0.53630996065335212</v>
      </c>
      <c r="BO5" s="64">
        <v>0.39423723712102787</v>
      </c>
      <c r="BP5" s="100" t="s">
        <v>61</v>
      </c>
      <c r="BQ5" s="100" t="s">
        <v>61</v>
      </c>
      <c r="BR5" s="100" t="s">
        <v>61</v>
      </c>
      <c r="BS5" s="101" t="s">
        <v>61</v>
      </c>
      <c r="BT5" s="78">
        <v>2.1474474768365717</v>
      </c>
      <c r="BU5" s="64">
        <v>1.7956909801277814</v>
      </c>
      <c r="BV5" s="100" t="s">
        <v>61</v>
      </c>
      <c r="BW5" s="100" t="s">
        <v>61</v>
      </c>
      <c r="BX5" s="100" t="s">
        <v>61</v>
      </c>
      <c r="BY5" s="101" t="s">
        <v>61</v>
      </c>
      <c r="BZ5" s="78">
        <v>19</v>
      </c>
      <c r="CA5" s="64">
        <v>2.5789473684210527</v>
      </c>
      <c r="CB5" s="64">
        <v>2.5014615610719404</v>
      </c>
      <c r="CC5" s="64">
        <f t="shared" si="2"/>
        <v>-1.3294128616181224</v>
      </c>
      <c r="CD5" s="64">
        <f t="shared" si="3"/>
        <v>1.3294128616181224</v>
      </c>
      <c r="CE5" s="106">
        <f t="shared" si="4"/>
        <v>9.7221161787812649E-2</v>
      </c>
      <c r="CF5" s="107">
        <f t="shared" si="5"/>
        <v>0.1944423235756253</v>
      </c>
      <c r="CG5" s="64">
        <v>11</v>
      </c>
      <c r="CH5" s="64">
        <v>4.4545454545454541</v>
      </c>
      <c r="CI5" s="64">
        <v>4.2746610710940898</v>
      </c>
      <c r="CJ5" s="64"/>
      <c r="CK5" s="64"/>
      <c r="CL5" s="106"/>
      <c r="CM5" s="107"/>
      <c r="CN5" s="78">
        <v>0.43863000197021129</v>
      </c>
      <c r="CO5" s="64">
        <v>0.3170896657393461</v>
      </c>
      <c r="CP5" s="100" t="s">
        <v>61</v>
      </c>
      <c r="CQ5" s="100" t="s">
        <v>61</v>
      </c>
      <c r="CR5" s="100" t="s">
        <v>61</v>
      </c>
      <c r="CS5" s="101" t="s">
        <v>61</v>
      </c>
      <c r="CT5" s="82"/>
      <c r="CU5" s="81"/>
      <c r="CV5" s="78">
        <v>0.61904761904761907</v>
      </c>
      <c r="CW5" s="64"/>
      <c r="CX5" s="100" t="s">
        <v>61</v>
      </c>
      <c r="CY5" s="100" t="s">
        <v>61</v>
      </c>
      <c r="CZ5" s="100" t="s">
        <v>61</v>
      </c>
      <c r="DA5" s="100" t="s">
        <v>61</v>
      </c>
      <c r="DB5" s="82"/>
      <c r="DC5">
        <v>30</v>
      </c>
      <c r="DD5">
        <v>0.3</v>
      </c>
      <c r="DJ5">
        <v>42</v>
      </c>
      <c r="DK5">
        <v>0.24903133802871108</v>
      </c>
      <c r="DL5">
        <v>0.23384183532046288</v>
      </c>
      <c r="DM5" s="103" t="s">
        <v>61</v>
      </c>
      <c r="DN5" s="103" t="s">
        <v>61</v>
      </c>
      <c r="DO5" s="103" t="s">
        <v>61</v>
      </c>
      <c r="DP5" s="104" t="s">
        <v>61</v>
      </c>
      <c r="DQ5">
        <v>33</v>
      </c>
      <c r="DR5">
        <v>0.7461053165872773</v>
      </c>
      <c r="DS5">
        <v>0.27497185956116632</v>
      </c>
      <c r="DT5" s="103" t="s">
        <v>61</v>
      </c>
      <c r="DU5" s="103" t="s">
        <v>61</v>
      </c>
      <c r="DV5" s="103" t="s">
        <v>61</v>
      </c>
      <c r="DW5" s="104" t="s">
        <v>61</v>
      </c>
      <c r="DX5">
        <v>30</v>
      </c>
      <c r="DY5" s="64">
        <v>0.7142857142857143</v>
      </c>
      <c r="DZ5" s="64"/>
      <c r="EA5" s="103" t="s">
        <v>61</v>
      </c>
      <c r="EB5" s="103" t="s">
        <v>61</v>
      </c>
      <c r="EC5" s="103" t="s">
        <v>61</v>
      </c>
      <c r="ED5" s="104" t="s">
        <v>61</v>
      </c>
    </row>
    <row r="6" spans="1:134" ht="18" customHeight="1" x14ac:dyDescent="0.35">
      <c r="A6" s="64">
        <v>9</v>
      </c>
      <c r="B6" s="64">
        <v>3</v>
      </c>
      <c r="C6" s="64">
        <v>2</v>
      </c>
      <c r="D6" s="64">
        <v>7</v>
      </c>
      <c r="E6" s="64">
        <f t="shared" si="0"/>
        <v>1.75</v>
      </c>
      <c r="F6" s="81">
        <v>42</v>
      </c>
      <c r="G6" s="78">
        <v>0.2857142857142857</v>
      </c>
      <c r="H6" s="64">
        <v>0.83478387112968222</v>
      </c>
      <c r="I6" s="100" t="s">
        <v>61</v>
      </c>
      <c r="J6" s="100" t="s">
        <v>61</v>
      </c>
      <c r="K6" s="100" t="s">
        <v>61</v>
      </c>
      <c r="L6" s="101" t="s">
        <v>61</v>
      </c>
      <c r="M6" s="78">
        <v>0.28951433953441175</v>
      </c>
      <c r="N6" s="64">
        <v>0.25501956416832122</v>
      </c>
      <c r="O6" s="100" t="s">
        <v>61</v>
      </c>
      <c r="P6" s="100" t="s">
        <v>61</v>
      </c>
      <c r="Q6" s="100" t="s">
        <v>61</v>
      </c>
      <c r="R6" s="101" t="s">
        <v>61</v>
      </c>
      <c r="S6" s="78">
        <v>16</v>
      </c>
      <c r="T6" s="64">
        <v>0.27804596547571253</v>
      </c>
      <c r="U6" s="64">
        <v>0.29045284395558529</v>
      </c>
      <c r="V6" s="100" t="s">
        <v>61</v>
      </c>
      <c r="W6" s="100" t="s">
        <v>61</v>
      </c>
      <c r="X6" s="100" t="s">
        <v>61</v>
      </c>
      <c r="Y6" s="101" t="s">
        <v>61</v>
      </c>
      <c r="Z6" s="78">
        <v>26</v>
      </c>
      <c r="AA6" s="64">
        <v>0.2965718004936112</v>
      </c>
      <c r="AB6" s="64">
        <v>0.23643958253495098</v>
      </c>
      <c r="AC6" s="100" t="s">
        <v>61</v>
      </c>
      <c r="AD6" s="100" t="s">
        <v>61</v>
      </c>
      <c r="AE6" s="100" t="s">
        <v>61</v>
      </c>
      <c r="AF6" s="101" t="s">
        <v>61</v>
      </c>
      <c r="AG6" s="83">
        <v>28</v>
      </c>
      <c r="AH6" s="78">
        <v>13.642857142857142</v>
      </c>
      <c r="AI6" s="64">
        <v>14.448412153472567</v>
      </c>
      <c r="AJ6" s="100" t="s">
        <v>61</v>
      </c>
      <c r="AK6" s="100" t="s">
        <v>61</v>
      </c>
      <c r="AL6" s="100" t="s">
        <v>61</v>
      </c>
      <c r="AM6" s="101" t="s">
        <v>61</v>
      </c>
      <c r="AN6" s="78">
        <v>25</v>
      </c>
      <c r="AO6" s="64">
        <f t="shared" si="1"/>
        <v>0.59523809523809523</v>
      </c>
      <c r="AP6" s="64">
        <v>1</v>
      </c>
      <c r="AQ6" s="64"/>
      <c r="AR6" s="64"/>
      <c r="AS6" s="106"/>
      <c r="AT6" s="107"/>
      <c r="AU6" s="78">
        <v>2.0952380952380953</v>
      </c>
      <c r="AV6" s="64">
        <v>2.42758058628413</v>
      </c>
      <c r="AW6" s="100" t="s">
        <v>61</v>
      </c>
      <c r="AX6" s="100" t="s">
        <v>61</v>
      </c>
      <c r="AY6" s="100" t="s">
        <v>61</v>
      </c>
      <c r="AZ6" s="101" t="s">
        <v>61</v>
      </c>
      <c r="BA6" s="78">
        <v>0</v>
      </c>
      <c r="BB6" s="64"/>
      <c r="BC6" s="100" t="s">
        <v>61</v>
      </c>
      <c r="BD6" s="100" t="s">
        <v>61</v>
      </c>
      <c r="BE6" s="100" t="s">
        <v>61</v>
      </c>
      <c r="BF6" s="100" t="s">
        <v>61</v>
      </c>
      <c r="BG6" s="78">
        <v>42</v>
      </c>
      <c r="BH6" s="64">
        <v>0.40476190476190477</v>
      </c>
      <c r="BI6" s="64"/>
      <c r="BJ6" s="100" t="s">
        <v>61</v>
      </c>
      <c r="BK6" s="100" t="s">
        <v>61</v>
      </c>
      <c r="BL6" s="100" t="s">
        <v>61</v>
      </c>
      <c r="BM6" s="100" t="s">
        <v>61</v>
      </c>
      <c r="BN6" s="78">
        <v>0.48443189085227922</v>
      </c>
      <c r="BO6" s="64">
        <v>0.41313844133084154</v>
      </c>
      <c r="BP6" s="100" t="s">
        <v>61</v>
      </c>
      <c r="BQ6" s="100" t="s">
        <v>61</v>
      </c>
      <c r="BR6" s="100" t="s">
        <v>61</v>
      </c>
      <c r="BS6" s="101" t="s">
        <v>61</v>
      </c>
      <c r="BT6" s="78">
        <v>2.2697996609493631</v>
      </c>
      <c r="BU6" s="64">
        <v>2.2346714573464395</v>
      </c>
      <c r="BV6" s="100" t="s">
        <v>61</v>
      </c>
      <c r="BW6" s="100" t="s">
        <v>61</v>
      </c>
      <c r="BX6" s="100" t="s">
        <v>61</v>
      </c>
      <c r="BY6" s="101" t="s">
        <v>61</v>
      </c>
      <c r="BZ6" s="78">
        <v>14</v>
      </c>
      <c r="CA6" s="64">
        <v>1</v>
      </c>
      <c r="CB6" s="64">
        <v>1.7541160386140584</v>
      </c>
      <c r="CC6" s="64">
        <f t="shared" si="2"/>
        <v>-1.3768926368215257</v>
      </c>
      <c r="CD6" s="64">
        <f t="shared" si="3"/>
        <v>1.3768926368215257</v>
      </c>
      <c r="CE6" s="106">
        <f t="shared" si="4"/>
        <v>9.014322274233541E-2</v>
      </c>
      <c r="CF6" s="107">
        <f t="shared" si="5"/>
        <v>0.18028644548467082</v>
      </c>
      <c r="CG6" s="64">
        <v>14</v>
      </c>
      <c r="CH6" s="64">
        <v>2</v>
      </c>
      <c r="CI6" s="64">
        <v>2.0754980866510833</v>
      </c>
      <c r="CJ6" s="64"/>
      <c r="CK6" s="64"/>
      <c r="CL6" s="106"/>
      <c r="CM6" s="107"/>
      <c r="CN6" s="78">
        <v>0.35363510836096296</v>
      </c>
      <c r="CO6" s="64">
        <v>0.31637645761037209</v>
      </c>
      <c r="CP6" s="100" t="s">
        <v>61</v>
      </c>
      <c r="CQ6" s="100" t="s">
        <v>61</v>
      </c>
      <c r="CR6" s="100" t="s">
        <v>61</v>
      </c>
      <c r="CS6" s="101" t="s">
        <v>61</v>
      </c>
      <c r="CT6" s="82"/>
      <c r="CU6" s="81"/>
      <c r="CV6" s="78">
        <v>0.45238095238095238</v>
      </c>
      <c r="CW6" s="64"/>
      <c r="CX6" s="100" t="s">
        <v>61</v>
      </c>
      <c r="CY6" s="100" t="s">
        <v>61</v>
      </c>
      <c r="CZ6" s="100" t="s">
        <v>61</v>
      </c>
      <c r="DA6" s="100" t="s">
        <v>61</v>
      </c>
      <c r="DB6" s="82"/>
      <c r="DC6">
        <v>28</v>
      </c>
      <c r="DD6">
        <v>0.32142857142857145</v>
      </c>
      <c r="DJ6">
        <v>42</v>
      </c>
      <c r="DK6">
        <v>0.30493585765315417</v>
      </c>
      <c r="DL6">
        <v>0.32996173629357639</v>
      </c>
      <c r="DM6" s="103" t="s">
        <v>61</v>
      </c>
      <c r="DN6" s="103" t="s">
        <v>61</v>
      </c>
      <c r="DO6" s="103" t="s">
        <v>61</v>
      </c>
      <c r="DP6" s="104" t="s">
        <v>61</v>
      </c>
      <c r="DQ6">
        <v>30</v>
      </c>
      <c r="DR6">
        <v>0.80436848104308234</v>
      </c>
      <c r="DS6">
        <v>0.19379478050418669</v>
      </c>
      <c r="DT6" s="103" t="s">
        <v>61</v>
      </c>
      <c r="DU6" s="103" t="s">
        <v>61</v>
      </c>
      <c r="DV6" s="103" t="s">
        <v>61</v>
      </c>
      <c r="DW6" s="104" t="s">
        <v>61</v>
      </c>
      <c r="DX6">
        <v>28</v>
      </c>
      <c r="DY6" s="64">
        <v>0.66666666666666663</v>
      </c>
      <c r="DZ6" s="64"/>
      <c r="EA6" s="103" t="s">
        <v>61</v>
      </c>
      <c r="EB6" s="103" t="s">
        <v>61</v>
      </c>
      <c r="EC6" s="103" t="s">
        <v>61</v>
      </c>
      <c r="ED6" s="104" t="s">
        <v>61</v>
      </c>
    </row>
    <row r="7" spans="1:134" ht="18" customHeight="1" x14ac:dyDescent="0.35">
      <c r="A7" s="64">
        <v>13</v>
      </c>
      <c r="B7" s="64">
        <v>4</v>
      </c>
      <c r="C7" s="64">
        <v>2</v>
      </c>
      <c r="D7" s="64">
        <v>6</v>
      </c>
      <c r="E7" s="64">
        <f t="shared" si="0"/>
        <v>1.5</v>
      </c>
      <c r="F7" s="81">
        <v>41</v>
      </c>
      <c r="G7" s="78">
        <v>0.36585365853658536</v>
      </c>
      <c r="H7" s="64">
        <v>0.85895569038733333</v>
      </c>
      <c r="I7" s="100" t="s">
        <v>61</v>
      </c>
      <c r="J7" s="100" t="s">
        <v>61</v>
      </c>
      <c r="K7" s="100" t="s">
        <v>61</v>
      </c>
      <c r="L7" s="101" t="s">
        <v>61</v>
      </c>
      <c r="M7" s="78">
        <v>0.19387205031313584</v>
      </c>
      <c r="N7" s="64">
        <v>0.23015836414023197</v>
      </c>
      <c r="O7" s="100" t="s">
        <v>61</v>
      </c>
      <c r="P7" s="100" t="s">
        <v>61</v>
      </c>
      <c r="Q7" s="100" t="s">
        <v>61</v>
      </c>
      <c r="R7" s="101" t="s">
        <v>61</v>
      </c>
      <c r="S7" s="78">
        <v>21</v>
      </c>
      <c r="T7" s="64">
        <v>0.14461547841829539</v>
      </c>
      <c r="U7" s="64">
        <v>0.21297813439188842</v>
      </c>
      <c r="V7" s="100" t="s">
        <v>61</v>
      </c>
      <c r="W7" s="100" t="s">
        <v>61</v>
      </c>
      <c r="X7" s="100" t="s">
        <v>61</v>
      </c>
      <c r="Y7" s="101" t="s">
        <v>61</v>
      </c>
      <c r="Z7" s="78">
        <v>20</v>
      </c>
      <c r="AA7" s="64">
        <v>0.24559145080271838</v>
      </c>
      <c r="AB7" s="64">
        <v>0.24140737066929868</v>
      </c>
      <c r="AC7" s="100" t="s">
        <v>61</v>
      </c>
      <c r="AD7" s="100" t="s">
        <v>61</v>
      </c>
      <c r="AE7" s="100" t="s">
        <v>61</v>
      </c>
      <c r="AF7" s="101" t="s">
        <v>61</v>
      </c>
      <c r="AG7" s="83">
        <v>24</v>
      </c>
      <c r="AH7" s="78">
        <v>10.041666666666666</v>
      </c>
      <c r="AI7" s="64">
        <v>11.712049412860047</v>
      </c>
      <c r="AJ7" s="100" t="s">
        <v>61</v>
      </c>
      <c r="AK7" s="100" t="s">
        <v>61</v>
      </c>
      <c r="AL7" s="100" t="s">
        <v>61</v>
      </c>
      <c r="AM7" s="101" t="s">
        <v>61</v>
      </c>
      <c r="AN7" s="78">
        <v>22</v>
      </c>
      <c r="AO7" s="64">
        <f t="shared" si="1"/>
        <v>0.53658536585365857</v>
      </c>
      <c r="AP7" s="64">
        <v>1</v>
      </c>
      <c r="AQ7" s="64"/>
      <c r="AR7" s="64"/>
      <c r="AS7" s="106"/>
      <c r="AT7" s="107"/>
      <c r="AU7" s="78">
        <v>2.1951219512195124</v>
      </c>
      <c r="AV7" s="64">
        <v>2.6288734487905838</v>
      </c>
      <c r="AW7" s="100" t="s">
        <v>61</v>
      </c>
      <c r="AX7" s="100" t="s">
        <v>61</v>
      </c>
      <c r="AY7" s="100" t="s">
        <v>61</v>
      </c>
      <c r="AZ7" s="101" t="s">
        <v>61</v>
      </c>
      <c r="BA7" s="78">
        <v>0</v>
      </c>
      <c r="BB7" s="64"/>
      <c r="BC7" s="100" t="s">
        <v>61</v>
      </c>
      <c r="BD7" s="100" t="s">
        <v>61</v>
      </c>
      <c r="BE7" s="100" t="s">
        <v>61</v>
      </c>
      <c r="BF7" s="100" t="s">
        <v>61</v>
      </c>
      <c r="BG7" s="78">
        <v>41</v>
      </c>
      <c r="BH7" s="64">
        <v>0.29268292682926828</v>
      </c>
      <c r="BI7" s="64"/>
      <c r="BJ7" s="100" t="s">
        <v>61</v>
      </c>
      <c r="BK7" s="100" t="s">
        <v>61</v>
      </c>
      <c r="BL7" s="100" t="s">
        <v>61</v>
      </c>
      <c r="BM7" s="100" t="s">
        <v>61</v>
      </c>
      <c r="BN7" s="78">
        <v>0.49239412655816822</v>
      </c>
      <c r="BO7" s="64">
        <v>0.42759650887394923</v>
      </c>
      <c r="BP7" s="100" t="s">
        <v>61</v>
      </c>
      <c r="BQ7" s="100" t="s">
        <v>61</v>
      </c>
      <c r="BR7" s="100" t="s">
        <v>61</v>
      </c>
      <c r="BS7" s="101" t="s">
        <v>61</v>
      </c>
      <c r="BT7" s="78">
        <v>2.1017575989615391</v>
      </c>
      <c r="BU7" s="64">
        <v>2.4530388781495036</v>
      </c>
      <c r="BV7" s="100" t="s">
        <v>61</v>
      </c>
      <c r="BW7" s="100" t="s">
        <v>61</v>
      </c>
      <c r="BX7" s="100" t="s">
        <v>61</v>
      </c>
      <c r="BY7" s="101" t="s">
        <v>61</v>
      </c>
      <c r="BZ7" s="117">
        <v>15</v>
      </c>
      <c r="CA7" s="80">
        <v>1.5333333333333334</v>
      </c>
      <c r="CB7" s="80">
        <v>1.9223002094465098</v>
      </c>
      <c r="CC7" s="64">
        <f t="shared" si="2"/>
        <v>1.14606999943931</v>
      </c>
      <c r="CD7" s="64">
        <f t="shared" si="3"/>
        <v>1.14606999943931</v>
      </c>
      <c r="CE7" s="106">
        <f t="shared" si="4"/>
        <v>0.86796014347367467</v>
      </c>
      <c r="CF7" s="107">
        <f t="shared" si="5"/>
        <v>0.2640797130526506</v>
      </c>
      <c r="CG7" s="64">
        <v>9</v>
      </c>
      <c r="CH7" s="64">
        <v>0.77777777777777779</v>
      </c>
      <c r="CI7" s="64">
        <v>1.3017082793177757</v>
      </c>
      <c r="CJ7" s="64"/>
      <c r="CK7" s="64"/>
      <c r="CL7" s="106"/>
      <c r="CM7" s="107"/>
      <c r="CN7" s="78">
        <v>0.30258097397776806</v>
      </c>
      <c r="CO7" s="64">
        <v>0.26041309952864744</v>
      </c>
      <c r="CP7" s="100" t="s">
        <v>61</v>
      </c>
      <c r="CQ7" s="100" t="s">
        <v>61</v>
      </c>
      <c r="CR7" s="100" t="s">
        <v>61</v>
      </c>
      <c r="CS7" s="101" t="s">
        <v>61</v>
      </c>
      <c r="CT7" s="82"/>
      <c r="CU7" s="81"/>
      <c r="CV7" s="78">
        <v>0.41463414634146339</v>
      </c>
      <c r="CW7" s="64"/>
      <c r="CX7" s="100" t="s">
        <v>61</v>
      </c>
      <c r="CY7" s="100" t="s">
        <v>61</v>
      </c>
      <c r="CZ7" s="100" t="s">
        <v>61</v>
      </c>
      <c r="DA7" s="100" t="s">
        <v>61</v>
      </c>
      <c r="DB7" s="82"/>
      <c r="DC7">
        <v>24</v>
      </c>
      <c r="DD7">
        <v>0.33333333333333331</v>
      </c>
      <c r="DJ7">
        <v>41</v>
      </c>
      <c r="DK7">
        <v>0.32634171093223013</v>
      </c>
      <c r="DL7">
        <v>0.43387222322139268</v>
      </c>
      <c r="DM7" s="103" t="s">
        <v>61</v>
      </c>
      <c r="DN7" s="103" t="s">
        <v>61</v>
      </c>
      <c r="DO7" s="103" t="s">
        <v>61</v>
      </c>
      <c r="DP7" s="104" t="s">
        <v>61</v>
      </c>
      <c r="DQ7">
        <v>31</v>
      </c>
      <c r="DR7">
        <v>0.62965990682691386</v>
      </c>
      <c r="DS7">
        <v>0.29406367057247218</v>
      </c>
      <c r="DT7" s="103" t="s">
        <v>61</v>
      </c>
      <c r="DU7" s="103" t="s">
        <v>61</v>
      </c>
      <c r="DV7" s="103" t="s">
        <v>61</v>
      </c>
      <c r="DW7" s="104" t="s">
        <v>61</v>
      </c>
      <c r="DX7">
        <v>24</v>
      </c>
      <c r="DY7" s="64">
        <v>0.58536585365853655</v>
      </c>
      <c r="DZ7" s="64"/>
      <c r="EA7" s="103" t="s">
        <v>61</v>
      </c>
      <c r="EB7" s="103" t="s">
        <v>61</v>
      </c>
      <c r="EC7" s="103" t="s">
        <v>61</v>
      </c>
      <c r="ED7" s="104" t="s">
        <v>61</v>
      </c>
    </row>
    <row r="8" spans="1:134" ht="15" customHeight="1" x14ac:dyDescent="0.35">
      <c r="A8" s="64">
        <v>2</v>
      </c>
      <c r="B8" s="64">
        <v>5</v>
      </c>
      <c r="C8" s="64">
        <v>3</v>
      </c>
      <c r="D8" s="64">
        <v>75</v>
      </c>
      <c r="E8" s="64">
        <f t="shared" si="0"/>
        <v>8.3333333333333339</v>
      </c>
      <c r="F8" s="81">
        <v>36</v>
      </c>
      <c r="G8" s="78">
        <v>1.6111111111111112</v>
      </c>
      <c r="H8" s="64">
        <v>2.8812475252201608</v>
      </c>
      <c r="I8" s="64">
        <f>(G4-G8)/SQRT(H4*H4/$F4+H8*H8/$F8)</f>
        <v>-1.6911469711182787</v>
      </c>
      <c r="J8" s="64">
        <f t="shared" ref="J8:J17" si="6">ABS(I8)</f>
        <v>1.6911469711182787</v>
      </c>
      <c r="K8" s="106">
        <f>_xlfn.T.DIST(I8,$F4+$F8-2,TRUE)</f>
        <v>4.7326609688728948E-2</v>
      </c>
      <c r="L8" s="107">
        <f>_xlfn.T.DIST.2T(J8,$F4+$F8-2)</f>
        <v>9.4653219377457895E-2</v>
      </c>
      <c r="M8" s="78">
        <v>0.40134803921568618</v>
      </c>
      <c r="N8" s="64">
        <v>0.35816636120808182</v>
      </c>
      <c r="O8" s="64">
        <f>(M4-M8)/SQRT(N4*N4/$F4+N8*N8/$F8)</f>
        <v>0.83496073718998987</v>
      </c>
      <c r="P8" s="64">
        <f t="shared" ref="P8:P17" si="7">ABS(O8)</f>
        <v>0.83496073718998987</v>
      </c>
      <c r="Q8" s="106">
        <f>_xlfn.T.DIST(O8,$F4+$F8-2,TRUE)</f>
        <v>0.796902106574647</v>
      </c>
      <c r="R8" s="107">
        <f>_xlfn.T.DIST.2T(P8,$F4+$F8-2)</f>
        <v>0.40619578685070601</v>
      </c>
      <c r="S8" s="78">
        <v>21</v>
      </c>
      <c r="T8" s="64">
        <v>0.34593837535014005</v>
      </c>
      <c r="U8" s="64">
        <v>0.33752203560061494</v>
      </c>
      <c r="V8" s="64">
        <f>(T4-T8)/SQRT(U4*U4/$S4+U8*U8/$S8)</f>
        <v>0.14987771371753852</v>
      </c>
      <c r="W8" s="64">
        <f t="shared" ref="W8:W17" si="8">ABS(V8)</f>
        <v>0.14987771371753852</v>
      </c>
      <c r="X8" s="106">
        <f>_xlfn.T.DIST(V8,$S4+$S8-2,TRUE)</f>
        <v>0.55921904908552311</v>
      </c>
      <c r="Y8" s="107">
        <f>_xlfn.T.DIST.2T(W8,$S4+$S8-2)</f>
        <v>0.88156190182895366</v>
      </c>
      <c r="Z8" s="78">
        <v>15</v>
      </c>
      <c r="AA8" s="64">
        <v>0.478921568627451</v>
      </c>
      <c r="AB8" s="64">
        <v>0.38328913511791551</v>
      </c>
      <c r="AC8" s="64">
        <f>(AA4-AA8)/SQRT(AB4*AB4/$Z4+AB8*AB8/$Z8)</f>
        <v>0.81769999687571249</v>
      </c>
      <c r="AD8" s="64">
        <f t="shared" ref="AD8:AD19" si="9">ABS(AC8)</f>
        <v>0.81769999687571249</v>
      </c>
      <c r="AE8" s="106">
        <f>_xlfn.T.DIST(AC8,$Z4+$Z8-2,TRUE)</f>
        <v>0.79054610416425675</v>
      </c>
      <c r="AF8" s="107">
        <f>_xlfn.T.DIST.2T(AD8,$Z4+$Z8-2)</f>
        <v>0.41890779167148662</v>
      </c>
      <c r="AG8" s="83">
        <v>33</v>
      </c>
      <c r="AH8" s="78">
        <v>42.727272727272727</v>
      </c>
      <c r="AI8" s="64">
        <v>48.954872540479009</v>
      </c>
      <c r="AJ8" s="64">
        <f>(AH4-AH8)/SQRT(AI4*AI4/$F4+AI8*AI8/$F8)</f>
        <v>-1.6948542429295534</v>
      </c>
      <c r="AK8" s="64">
        <f t="shared" ref="AK8:AK19" si="10">ABS(AJ8)</f>
        <v>1.6948542429295534</v>
      </c>
      <c r="AL8" s="106">
        <f>_xlfn.T.DIST(AJ8,$F4+$F8-2,TRUE)</f>
        <v>4.6972258479715409E-2</v>
      </c>
      <c r="AM8" s="107">
        <f>_xlfn.T.DIST.2T(AK8,$F4+$F8-2)</f>
        <v>9.3944516959430818E-2</v>
      </c>
      <c r="AN8" s="78">
        <v>25</v>
      </c>
      <c r="AO8" s="64">
        <f t="shared" si="1"/>
        <v>0.69444444444444442</v>
      </c>
      <c r="AP8" s="64">
        <v>1</v>
      </c>
      <c r="AQ8" s="103" t="s">
        <v>61</v>
      </c>
      <c r="AR8" s="103" t="s">
        <v>61</v>
      </c>
      <c r="AS8" s="103"/>
      <c r="AT8" s="104"/>
      <c r="AU8" s="78">
        <v>5.2777777777777777</v>
      </c>
      <c r="AV8" s="64">
        <v>5.9359009960511164</v>
      </c>
      <c r="AW8" s="64">
        <f>(AU4-AU8)/SQRT(AV4*AV4/$F4+AV8*AV8/$F8)</f>
        <v>-1.0012472438583375</v>
      </c>
      <c r="AX8" s="64">
        <f t="shared" ref="AX8:AX19" si="11">ABS(AW8)</f>
        <v>1.0012472438583375</v>
      </c>
      <c r="AY8" s="106">
        <f>_xlfn.T.DIST(AW8,$F4+$F8-2,TRUE)</f>
        <v>0.15984452484765052</v>
      </c>
      <c r="AZ8" s="107">
        <f>_xlfn.T.DIST.2T(AX8,$F4+$F8-2)</f>
        <v>0.31968904969530104</v>
      </c>
      <c r="BA8" s="78">
        <v>2.7777777777777776E-2</v>
      </c>
      <c r="BB8" s="64">
        <f>(BA4*F4+BA8*F8)/(F8+F4)</f>
        <v>1.2048192771084338E-2</v>
      </c>
      <c r="BC8" s="64">
        <f>(BA4-BA8)/SQRT(BB8*(1-BB8)*((1/$F4)+(1/$F8)))</f>
        <v>-1.1495551160208228</v>
      </c>
      <c r="BD8" s="64">
        <f>ABS(BC8)</f>
        <v>1.1495551160208228</v>
      </c>
      <c r="BE8" s="64">
        <f>_xlfn.NORM.S.DIST(BC8,TRUE)</f>
        <v>0.12516357682138821</v>
      </c>
      <c r="BF8" s="79">
        <f>_xlfn.NORM.S.DIST(BD8,TRUE)</f>
        <v>0.87483642317861177</v>
      </c>
      <c r="BG8" s="78">
        <v>36</v>
      </c>
      <c r="BH8" s="64">
        <v>0.25</v>
      </c>
      <c r="BI8" s="64">
        <f>(BH4*BG4+BH8*BG8)/(BG8+BG4)</f>
        <v>0.30952380952380953</v>
      </c>
      <c r="BJ8" s="64">
        <f>(BH4-BH8)/SQRT(BI8*(1-BI8)*((1/$BG4)+(1/$BG8)))</f>
        <v>1.0219734381199994</v>
      </c>
      <c r="BK8" s="64">
        <f>ABS(BJ8)</f>
        <v>1.0219734381199994</v>
      </c>
      <c r="BL8" s="64">
        <f>_xlfn.NORM.S.DIST(BJ8,TRUE)</f>
        <v>0.84660326388820106</v>
      </c>
      <c r="BM8" s="79">
        <f>_xlfn.NORM.S.DIST(BK8,TRUE)</f>
        <v>0.84660326388820106</v>
      </c>
      <c r="BN8" s="78">
        <v>0.60788146346084393</v>
      </c>
      <c r="BO8" s="64">
        <v>1.132788150339707</v>
      </c>
      <c r="BP8" s="64">
        <f>(BN4-BN8)/SQRT(BO4*BO4/$F4+BO8*BO8/$F8)</f>
        <v>1.436237349206875</v>
      </c>
      <c r="BQ8" s="103">
        <f t="shared" ref="BQ8:BQ18" si="12">ABS(BP8)</f>
        <v>1.436237349206875</v>
      </c>
      <c r="BR8" s="106">
        <f>_xlfn.T.DIST(BP8,$Z4+$Z8-2,TRUE)</f>
        <v>0.92021577214805517</v>
      </c>
      <c r="BS8" s="107">
        <f>_xlfn.T.DIST.2T(BQ8,$Z4+$Z8-2)</f>
        <v>0.15956845570388964</v>
      </c>
      <c r="BT8" s="78">
        <v>2.239934388435127</v>
      </c>
      <c r="BU8" s="64">
        <v>2.1453552120691888</v>
      </c>
      <c r="BV8" s="64">
        <f>(BT4-BT8)/SQRT(BU4*BU4/$F4+BU8*BU8/$F8)</f>
        <v>-1.1145901030713694</v>
      </c>
      <c r="BW8" s="103">
        <f t="shared" ref="BW8:BW18" si="13">ABS(BV8)</f>
        <v>1.1145901030713694</v>
      </c>
      <c r="BX8" s="106">
        <f>_xlfn.T.DIST(BV8,$Z4+$Z8-2,TRUE)</f>
        <v>0.13620602780743246</v>
      </c>
      <c r="BY8" s="107">
        <f>_xlfn.T.DIST.2T(BW8,$Z4+$Z8-2)</f>
        <v>0.27241205561486492</v>
      </c>
      <c r="BZ8" s="78">
        <v>12</v>
      </c>
      <c r="CA8" s="64">
        <v>5.166666666666667</v>
      </c>
      <c r="CB8" s="64">
        <v>4.9696045815506995</v>
      </c>
      <c r="CC8" s="64">
        <f t="shared" si="2"/>
        <v>0.3371258366437227</v>
      </c>
      <c r="CD8" s="64">
        <f t="shared" si="3"/>
        <v>0.3371258366437227</v>
      </c>
      <c r="CE8" s="106">
        <f t="shared" si="4"/>
        <v>0.63039142416234983</v>
      </c>
      <c r="CF8" s="107">
        <f t="shared" si="5"/>
        <v>0.73921715167530044</v>
      </c>
      <c r="CG8" s="64">
        <v>12</v>
      </c>
      <c r="CH8" s="64">
        <v>4.25</v>
      </c>
      <c r="CI8" s="64">
        <v>8.0014203284621459</v>
      </c>
      <c r="CJ8" s="103"/>
      <c r="CK8" s="103"/>
      <c r="CL8" s="103"/>
      <c r="CM8" s="104"/>
      <c r="CN8" s="78">
        <v>0.48981351437052711</v>
      </c>
      <c r="CO8" s="64">
        <v>0.28854935143814109</v>
      </c>
      <c r="CP8" s="64">
        <f>(CN4-CN8)/SQRT(CO4*CO4/$F4+CO8*CO8/$F8)</f>
        <v>-1.3563492847151284</v>
      </c>
      <c r="CQ8" s="103">
        <f t="shared" ref="CQ8:CQ18" si="14">ABS(CP8)</f>
        <v>1.3563492847151284</v>
      </c>
      <c r="CR8" s="106">
        <f>_xlfn.T.DIST(CP8,$Z4+$Z8-2,TRUE)</f>
        <v>9.1717099253249459E-2</v>
      </c>
      <c r="CS8" s="107">
        <f>_xlfn.T.DIST.2T(CQ8,$Z4+$Z8-2)</f>
        <v>0.18343419850649892</v>
      </c>
      <c r="CT8" s="82"/>
      <c r="CU8" s="81"/>
      <c r="CV8" s="78">
        <v>0.44444444444444442</v>
      </c>
      <c r="CW8" s="64">
        <f>(CV4*F4+CV8*F8)/(F8+F4)</f>
        <v>0.49397590361445781</v>
      </c>
      <c r="CX8" s="64">
        <f>(CV4-CV8)/SQRT(CW8*(1-CW8)*((1/$F4)+(1/$F8)))</f>
        <v>0.78992163478621713</v>
      </c>
      <c r="CY8" s="64">
        <f>ABS(CX8)</f>
        <v>0.78992163478621713</v>
      </c>
      <c r="CZ8" s="64">
        <f>_xlfn.NORM.S.DIST(CX8,TRUE)</f>
        <v>0.78521323218943906</v>
      </c>
      <c r="DA8" s="79">
        <f>_xlfn.NORM.S.DIST(CY8,TRUE)</f>
        <v>0.78521323218943906</v>
      </c>
      <c r="DB8" s="82"/>
      <c r="DC8">
        <v>33</v>
      </c>
      <c r="DD8">
        <v>0.18181818181818182</v>
      </c>
      <c r="DJ8">
        <v>36</v>
      </c>
      <c r="DK8">
        <v>0.47194490746917228</v>
      </c>
      <c r="DL8">
        <v>0.50082471005274687</v>
      </c>
      <c r="DM8" s="64">
        <f>(DK4-DK8)/SQRT(DL4*DL4/$DJ4+DL8*DL8/$DJ8)</f>
        <v>-2.1974669993152993</v>
      </c>
      <c r="DN8" s="64">
        <f t="shared" ref="DN8:DN19" si="15">ABS(DM8)</f>
        <v>2.1974669993152993</v>
      </c>
      <c r="DO8" s="106">
        <f>_xlfn.T.DIST(DM8,$DJ4+$DJ8-2,TRUE)</f>
        <v>1.542153065040773E-2</v>
      </c>
      <c r="DP8" s="107">
        <f>_xlfn.T.DIST.2T(DN8,$DJ4+$DJ8-2)</f>
        <v>3.0843061300815461E-2</v>
      </c>
      <c r="DQ8">
        <v>30</v>
      </c>
      <c r="DR8">
        <v>0.69944147915670296</v>
      </c>
      <c r="DS8">
        <v>0.23136228283001287</v>
      </c>
      <c r="DT8" s="64">
        <f>(DR4-DR8)/SQRT(DS4*DS4/$DQ4+DS8*DS8/$DQ8)</f>
        <v>0.86685924223469679</v>
      </c>
      <c r="DU8" s="64">
        <f t="shared" ref="DU8:DU19" si="16">ABS(DT8)</f>
        <v>0.86685924223469679</v>
      </c>
      <c r="DV8" s="106">
        <f>_xlfn.T.DIST(DT8,$DQ4+$DQ8-2,TRUE)</f>
        <v>0.80537120392631345</v>
      </c>
      <c r="DW8" s="107">
        <f>_xlfn.T.DIST.2T(DU8,$DQ4+$DQ8-2)</f>
        <v>0.38925759214737321</v>
      </c>
      <c r="DX8">
        <v>33</v>
      </c>
      <c r="DY8" s="64">
        <v>0.91666666666666663</v>
      </c>
      <c r="DZ8" s="64">
        <f>(DY4*DX4+DY8*DX8)/(DX8+DX4)</f>
        <v>0.83958333333333335</v>
      </c>
      <c r="EA8" s="64">
        <f>(DY4-DY8)/SQRT(DZ8*(1-DZ8)*((1/$DX4)+(1/$DX8)))</f>
        <v>-1.6596211711597872</v>
      </c>
      <c r="EB8" s="64">
        <f t="shared" ref="EB8:EB19" si="17">ABS(EA8)</f>
        <v>1.6596211711597872</v>
      </c>
      <c r="EC8" s="106">
        <f t="shared" ref="EC8:ED19" si="18">_xlfn.NORM.S.DIST(EA8,TRUE)</f>
        <v>4.84953432668975E-2</v>
      </c>
      <c r="ED8" s="107">
        <f t="shared" si="18"/>
        <v>0.95150465673310247</v>
      </c>
    </row>
    <row r="9" spans="1:134" x14ac:dyDescent="0.25">
      <c r="A9" s="64">
        <v>6</v>
      </c>
      <c r="B9" s="64">
        <v>6</v>
      </c>
      <c r="C9" s="64">
        <v>3</v>
      </c>
      <c r="D9" s="64">
        <v>35</v>
      </c>
      <c r="E9" s="64">
        <f t="shared" si="0"/>
        <v>3.8888888888888888</v>
      </c>
      <c r="F9" s="81">
        <v>34</v>
      </c>
      <c r="G9" s="78">
        <v>1.0294117647058822</v>
      </c>
      <c r="H9" s="64">
        <v>2.0668420372950913</v>
      </c>
      <c r="I9" s="64">
        <f>(G5-G9)/SQRT(H5*H5/$F5+H9*H9/$F9)</f>
        <v>-1.7147539246830519</v>
      </c>
      <c r="J9" s="64">
        <f t="shared" si="6"/>
        <v>1.7147539246830519</v>
      </c>
      <c r="K9" s="106">
        <f>_xlfn.T.DIST(I9,$F5+$F9-2,TRUE)</f>
        <v>4.5287825979351354E-2</v>
      </c>
      <c r="L9" s="107">
        <f>_xlfn.T.DIST.2T(J9,$F5+$F9-2)</f>
        <v>9.0575651958702708E-2</v>
      </c>
      <c r="M9" s="78">
        <v>0.37408088235294112</v>
      </c>
      <c r="N9" s="64">
        <v>0.41352101772117594</v>
      </c>
      <c r="O9" s="64">
        <f>(M5-M9)/SQRT(N5*N5/$F5+N9*N9/$F9)</f>
        <v>0.28159227980076712</v>
      </c>
      <c r="P9" s="64">
        <f t="shared" si="7"/>
        <v>0.28159227980076712</v>
      </c>
      <c r="Q9" s="106">
        <f>_xlfn.T.DIST(O9,$F5+$F9-2,TRUE)</f>
        <v>0.61047894106029887</v>
      </c>
      <c r="R9" s="107">
        <f>_xlfn.T.DIST.2T(P9,$F5+$F9-2)</f>
        <v>0.77904211787940236</v>
      </c>
      <c r="S9" s="78">
        <v>18</v>
      </c>
      <c r="T9" s="64">
        <v>0.44022817460317465</v>
      </c>
      <c r="U9" s="64">
        <v>0.46305220273508729</v>
      </c>
      <c r="V9" s="64">
        <f>(T5-T9)/SQRT(U5*U5/$S5+U9*U9/$S9)</f>
        <v>-0.50893930431348355</v>
      </c>
      <c r="W9" s="64">
        <f t="shared" si="8"/>
        <v>0.50893930431348355</v>
      </c>
      <c r="X9" s="106">
        <f>_xlfn.T.DIST(V9,$S5+$S9-2,TRUE)</f>
        <v>0.30669823447916433</v>
      </c>
      <c r="Y9" s="107">
        <f>_xlfn.T.DIST.2T(W9,$S5+$S9-2)</f>
        <v>0.61339646895832867</v>
      </c>
      <c r="Z9" s="78">
        <v>16</v>
      </c>
      <c r="AA9" s="64">
        <v>0.29966517857142855</v>
      </c>
      <c r="AB9" s="64">
        <v>0.34933570568703276</v>
      </c>
      <c r="AC9" s="64">
        <f>(AA5-AA9)/SQRT(AB5*AB5/$Z5+AB9*AB9/$Z9)</f>
        <v>1.1499014093719071</v>
      </c>
      <c r="AD9" s="64">
        <f t="shared" si="9"/>
        <v>1.1499014093719071</v>
      </c>
      <c r="AE9" s="106">
        <f>_xlfn.T.DIST(AC9,$Z5+$Z9-2,TRUE)</f>
        <v>0.87021034686699372</v>
      </c>
      <c r="AF9" s="107">
        <f>_xlfn.T.DIST.2T(AD9,$Z5+$Z9-2)</f>
        <v>0.25957930626601244</v>
      </c>
      <c r="AG9" s="83">
        <v>30</v>
      </c>
      <c r="AH9" s="78">
        <v>27.266666666666666</v>
      </c>
      <c r="AI9" s="64">
        <v>35.801110879830041</v>
      </c>
      <c r="AJ9" s="64">
        <f>(AH5-AH9)/SQRT(AI5*AI5/$F5+AI9*AI9/$F9)</f>
        <v>0.23948743956092239</v>
      </c>
      <c r="AK9" s="64">
        <f t="shared" si="10"/>
        <v>0.23948743956092239</v>
      </c>
      <c r="AL9" s="106">
        <f>_xlfn.T.DIST(AJ9,$F5+$F9-2,TRUE)</f>
        <v>0.59430513568159382</v>
      </c>
      <c r="AM9" s="107">
        <f>_xlfn.T.DIST.2T(AK9,$F5+$F9-2)</f>
        <v>0.81138972863681236</v>
      </c>
      <c r="AN9" s="78">
        <v>23</v>
      </c>
      <c r="AO9" s="64">
        <f t="shared" si="1"/>
        <v>0.67647058823529416</v>
      </c>
      <c r="AP9" s="64">
        <v>1</v>
      </c>
      <c r="AQ9" s="64"/>
      <c r="AR9" s="64"/>
      <c r="AS9" s="106"/>
      <c r="AT9" s="107"/>
      <c r="AU9" s="78">
        <v>4.2941176470588234</v>
      </c>
      <c r="AV9" s="64">
        <v>5.2195983345099011</v>
      </c>
      <c r="AW9" s="64">
        <f>(AU5-AU9)/SQRT(AV5*AV5/$F5+AV9*AV9/$F9)</f>
        <v>-0.17909558065807921</v>
      </c>
      <c r="AX9" s="64">
        <f t="shared" si="11"/>
        <v>0.17909558065807921</v>
      </c>
      <c r="AY9" s="106">
        <f>_xlfn.T.DIST(AW9,$F5+$F9-2,TRUE)</f>
        <v>0.42917605552524912</v>
      </c>
      <c r="AZ9" s="107">
        <f>_xlfn.T.DIST.2T(AX9,$F5+$F9-2)</f>
        <v>0.85835211105049825</v>
      </c>
      <c r="BA9" s="78">
        <v>5.8823529411764705E-2</v>
      </c>
      <c r="BB9" s="64">
        <f>(BA5*F5+BA9*F9)/(F9+F5)</f>
        <v>2.6315789473684209E-2</v>
      </c>
      <c r="BC9" s="64">
        <f>(BA5-BA9)/SQRT(BB9*(1-BB9)*((1/$F5)+(1/$F9)))</f>
        <v>-1.5929095675216678</v>
      </c>
      <c r="BD9" s="64">
        <f>ABS(BC9)</f>
        <v>1.5929095675216678</v>
      </c>
      <c r="BE9" s="64">
        <f>_xlfn.NORM.S.DIST(BC9,TRUE)</f>
        <v>5.5590239828131861E-2</v>
      </c>
      <c r="BF9" s="79">
        <f>_xlfn.NORM.S.DIST(BD9,TRUE)</f>
        <v>0.94440976017186817</v>
      </c>
      <c r="BG9" s="78">
        <v>34</v>
      </c>
      <c r="BH9" s="64">
        <v>0.29411764705882354</v>
      </c>
      <c r="BI9" s="64">
        <f>(BH5*BG5+BH9*BG9)/(BG9+BG5)</f>
        <v>0.27631578947368424</v>
      </c>
      <c r="BJ9" s="64">
        <f>(BH5-BH9)/SQRT(BI9*(1-BI9)*((1/$BG5)+(1/$BG9)))</f>
        <v>-0.31225509398844259</v>
      </c>
      <c r="BK9" s="64">
        <f>ABS(BJ9)</f>
        <v>0.31225509398844259</v>
      </c>
      <c r="BL9" s="64">
        <f>_xlfn.NORM.S.DIST(BJ9,TRUE)</f>
        <v>0.3774233323790363</v>
      </c>
      <c r="BM9" s="79">
        <f>_xlfn.NORM.S.DIST(BK9,TRUE)</f>
        <v>0.62257666762096364</v>
      </c>
      <c r="BN9" s="78">
        <v>0.54768115170655352</v>
      </c>
      <c r="BO9" s="64">
        <v>0.75223356226679305</v>
      </c>
      <c r="BP9" s="64">
        <f>(BN5-BN9)/SQRT(BO5*BO5/$F5+BO9*BO9/$F9)</f>
        <v>-7.9725032509702365E-2</v>
      </c>
      <c r="BQ9" s="64">
        <f t="shared" si="12"/>
        <v>7.9725032509702365E-2</v>
      </c>
      <c r="BR9" s="106">
        <f>_xlfn.T.DIST(BP9,$Z5+$Z9-2,TRUE)</f>
        <v>0.46850178807182496</v>
      </c>
      <c r="BS9" s="107">
        <f>_xlfn.T.DIST.2T(BQ9,$Z5+$Z9-2)</f>
        <v>0.93700357614364993</v>
      </c>
      <c r="BT9" s="78">
        <v>2.7461060802121753</v>
      </c>
      <c r="BU9" s="64">
        <v>3.1293777195498556</v>
      </c>
      <c r="BV9" s="64">
        <f>(BT5-BT9)/SQRT(BU5*BU5/$F5+BU9*BU9/$F9)</f>
        <v>-0.99117359416313888</v>
      </c>
      <c r="BW9" s="64">
        <f t="shared" si="13"/>
        <v>0.99117359416313888</v>
      </c>
      <c r="BX9" s="106">
        <f>_xlfn.T.DIST(BV9,$Z5+$Z9-2,TRUE)</f>
        <v>0.16489969348950001</v>
      </c>
      <c r="BY9" s="107">
        <f>_xlfn.T.DIST.2T(BW9,$Z5+$Z9-2)</f>
        <v>0.32979938697900002</v>
      </c>
      <c r="BZ9" s="78">
        <v>7</v>
      </c>
      <c r="CA9" s="64">
        <v>1.2857142857142858</v>
      </c>
      <c r="CB9" s="64">
        <v>3.4016802570830449</v>
      </c>
      <c r="CC9" s="64">
        <f t="shared" si="2"/>
        <v>-0.93385692082210903</v>
      </c>
      <c r="CD9" s="64">
        <f t="shared" si="3"/>
        <v>0.93385692082210903</v>
      </c>
      <c r="CE9" s="106">
        <f t="shared" si="4"/>
        <v>0.18136845330947904</v>
      </c>
      <c r="CF9" s="107">
        <f t="shared" si="5"/>
        <v>0.36273690661895808</v>
      </c>
      <c r="CG9" s="64">
        <v>13</v>
      </c>
      <c r="CH9" s="64">
        <v>2.8461538461538463</v>
      </c>
      <c r="CI9" s="64">
        <v>3.8480764425479266</v>
      </c>
      <c r="CJ9" s="64"/>
      <c r="CK9" s="64"/>
      <c r="CL9" s="106"/>
      <c r="CM9" s="107"/>
      <c r="CN9" s="78">
        <v>0.54844964217634362</v>
      </c>
      <c r="CO9" s="64">
        <v>0.29240824262350174</v>
      </c>
      <c r="CP9" s="64">
        <f>(CN5-CN9)/SQRT(CO5*CO5/$F5+CO9*CO9/$F9)</f>
        <v>-1.5674561920464396</v>
      </c>
      <c r="CQ9" s="64">
        <f t="shared" si="14"/>
        <v>1.5674561920464396</v>
      </c>
      <c r="CR9" s="106">
        <f>_xlfn.T.DIST(CP9,$Z5+$Z9-2,TRUE)</f>
        <v>6.3928166739085246E-2</v>
      </c>
      <c r="CS9" s="107">
        <f>_xlfn.T.DIST.2T(CQ9,$Z5+$Z9-2)</f>
        <v>0.12785633347817049</v>
      </c>
      <c r="CT9" s="82"/>
      <c r="CU9" s="81"/>
      <c r="CV9" s="78">
        <v>0.38235294117647056</v>
      </c>
      <c r="CW9" s="64">
        <f>(CV5*F5+CV9*F9)/(F9+F5)</f>
        <v>0.51315789473684215</v>
      </c>
      <c r="CX9" s="64">
        <f>(CV5-CV9)/SQRT(CW9*(1-CW9)*((1/$F5)+(1/$F9)))</f>
        <v>2.0527035204830506</v>
      </c>
      <c r="CY9" s="64">
        <f>ABS(CX9)</f>
        <v>2.0527035204830506</v>
      </c>
      <c r="CZ9" s="64">
        <f>_xlfn.NORM.S.DIST(CX9,TRUE)</f>
        <v>0.97994932979273697</v>
      </c>
      <c r="DA9" s="79">
        <f>_xlfn.NORM.S.DIST(CY9,TRUE)</f>
        <v>0.97994932979273697</v>
      </c>
      <c r="DB9" s="82"/>
      <c r="DC9">
        <v>30</v>
      </c>
      <c r="DD9">
        <v>0.1</v>
      </c>
      <c r="DJ9">
        <v>34</v>
      </c>
      <c r="DK9">
        <v>0.59473197315509885</v>
      </c>
      <c r="DL9">
        <v>0.76742950615086702</v>
      </c>
      <c r="DM9" s="64">
        <f>(DK5-DK9)/SQRT(DL5*DL5/$DJ5+DL9*DL9/$DJ9)</f>
        <v>-2.5331694044185809</v>
      </c>
      <c r="DN9" s="64">
        <f t="shared" si="15"/>
        <v>2.5331694044185809</v>
      </c>
      <c r="DO9" s="106">
        <f>_xlfn.T.DIST(DM9,$DJ5+$DJ9-2,TRUE)</f>
        <v>6.7107797475300475E-3</v>
      </c>
      <c r="DP9" s="107">
        <f>_xlfn.T.DIST.2T(DN9,$DJ5+$DJ9-2)</f>
        <v>1.3421559495060095E-2</v>
      </c>
      <c r="DQ9">
        <v>30</v>
      </c>
      <c r="DR9">
        <v>0.71930721121563368</v>
      </c>
      <c r="DS9">
        <v>0.1988977223893354</v>
      </c>
      <c r="DT9" s="64">
        <f>(DR5-DR9)/SQRT(DS5*DS5/$DQ5+DS9*DS9/$DQ9)</f>
        <v>0.44602380643802492</v>
      </c>
      <c r="DU9" s="64">
        <f t="shared" si="16"/>
        <v>0.44602380643802492</v>
      </c>
      <c r="DV9" s="106">
        <f>_xlfn.T.DIST(DT9,$DQ5+$DQ9-2,TRUE)</f>
        <v>0.67142037322555026</v>
      </c>
      <c r="DW9" s="107">
        <f>_xlfn.T.DIST.2T(DU9,$DQ5+$DQ9-2)</f>
        <v>0.65715925354889948</v>
      </c>
      <c r="DX9">
        <v>30</v>
      </c>
      <c r="DY9" s="64">
        <v>0.88235294117647056</v>
      </c>
      <c r="DZ9" s="64">
        <f>(DY5*DX5+DY9*DX9)/(DX9+DX5)</f>
        <v>0.79831932773109249</v>
      </c>
      <c r="EA9" s="64">
        <f>(DY5-DY9)/SQRT(DZ9*(1-DZ9)*((1/$DX5)+(1/$DX9)))</f>
        <v>-1.6222142113076252</v>
      </c>
      <c r="EB9" s="64">
        <f t="shared" si="17"/>
        <v>1.6222142113076252</v>
      </c>
      <c r="EC9" s="106">
        <f t="shared" si="18"/>
        <v>5.2378744924865349E-2</v>
      </c>
      <c r="ED9" s="107">
        <f t="shared" si="18"/>
        <v>0.94762125507513462</v>
      </c>
    </row>
    <row r="10" spans="1:134" x14ac:dyDescent="0.25">
      <c r="A10" s="64">
        <v>10</v>
      </c>
      <c r="B10" s="64">
        <v>7</v>
      </c>
      <c r="C10" s="64">
        <v>3</v>
      </c>
      <c r="D10" s="64">
        <v>20</v>
      </c>
      <c r="E10" s="64">
        <f t="shared" si="0"/>
        <v>2.2222222222222223</v>
      </c>
      <c r="F10" s="81">
        <v>35</v>
      </c>
      <c r="G10" s="78">
        <v>0.77142857142857146</v>
      </c>
      <c r="H10" s="64">
        <v>1.5162980128805639</v>
      </c>
      <c r="I10" s="64">
        <f>(G6-G10)/SQRT(H6*H6/$F6+H10*H10/$F10)</f>
        <v>-1.6932758783396791</v>
      </c>
      <c r="J10" s="64">
        <f t="shared" si="6"/>
        <v>1.6932758783396791</v>
      </c>
      <c r="K10" s="106">
        <f>_xlfn.T.DIST(I10,$F6+$F10-2,TRUE)</f>
        <v>4.7276448231195853E-2</v>
      </c>
      <c r="L10" s="107">
        <f>_xlfn.T.DIST.2T(J10,$F6+$F10-2)</f>
        <v>9.4552896462391706E-2</v>
      </c>
      <c r="M10" s="78">
        <v>0.29340659340659342</v>
      </c>
      <c r="N10" s="64">
        <v>0.34602903756611697</v>
      </c>
      <c r="O10" s="64">
        <f>(M6-M10)/SQRT(N6*N6/$F6+N10*N10/$F10)</f>
        <v>-5.5213534391176447E-2</v>
      </c>
      <c r="P10" s="64">
        <f t="shared" si="7"/>
        <v>5.5213534391176447E-2</v>
      </c>
      <c r="Q10" s="106">
        <f>_xlfn.T.DIST(O10,$F6+$F10-2,TRUE)</f>
        <v>0.47805758344911642</v>
      </c>
      <c r="R10" s="107">
        <f>_xlfn.T.DIST.2T(P10,$F6+$F10-2)</f>
        <v>0.95611516689823284</v>
      </c>
      <c r="S10" s="78">
        <v>17</v>
      </c>
      <c r="T10" s="64">
        <v>8.5150143973673362E-2</v>
      </c>
      <c r="U10" s="64">
        <v>0.10722172905530004</v>
      </c>
      <c r="V10" s="64">
        <f>(T6-T10)/SQRT(U6*U6/$S6+U10*U10/$S10)</f>
        <v>2.5009379328433039</v>
      </c>
      <c r="W10" s="64">
        <f t="shared" si="8"/>
        <v>2.5009379328433039</v>
      </c>
      <c r="X10" s="106">
        <f>_xlfn.T.DIST(V10,$S6+$S10-2,TRUE)</f>
        <v>0.99105951609773146</v>
      </c>
      <c r="Y10" s="107">
        <f>_xlfn.T.DIST.2T(W10,$S6+$S10-2)</f>
        <v>1.7880967804537018E-2</v>
      </c>
      <c r="Z10" s="78">
        <v>18</v>
      </c>
      <c r="AA10" s="64">
        <v>0.49009324009324007</v>
      </c>
      <c r="AB10" s="64">
        <v>0.37989464820363722</v>
      </c>
      <c r="AC10" s="64">
        <f>(AA6-AA10)/SQRT(AB6*AB6/$Z6+AB10*AB10/$Z10)</f>
        <v>-1.9191685153773166</v>
      </c>
      <c r="AD10" s="64">
        <f t="shared" si="9"/>
        <v>1.9191685153773166</v>
      </c>
      <c r="AE10" s="106">
        <f>_xlfn.T.DIST(AC10,$Z6+$Z10-2,TRUE)</f>
        <v>3.0887343731843462E-2</v>
      </c>
      <c r="AF10" s="107">
        <f>_xlfn.T.DIST.2T(AD10,$Z6+$Z10-2)</f>
        <v>6.1774687463686924E-2</v>
      </c>
      <c r="AG10" s="83">
        <v>24</v>
      </c>
      <c r="AH10" s="78">
        <v>17.5</v>
      </c>
      <c r="AI10" s="64">
        <v>26</v>
      </c>
      <c r="AJ10" s="64">
        <f>(AH6-AH10)/SQRT(AI6*AI6/$F6+AI10*AI10/$F10)</f>
        <v>-0.78270754474901993</v>
      </c>
      <c r="AK10" s="64">
        <f t="shared" si="10"/>
        <v>0.78270754474901993</v>
      </c>
      <c r="AL10" s="106">
        <f>_xlfn.T.DIST(AJ10,$F6+$F10-2,TRUE)</f>
        <v>0.21813165224884185</v>
      </c>
      <c r="AM10" s="107">
        <f>_xlfn.T.DIST.2T(AK10,$F6+$F10-2)</f>
        <v>0.43626330449768369</v>
      </c>
      <c r="AN10" s="78">
        <v>20</v>
      </c>
      <c r="AO10" s="64">
        <f t="shared" si="1"/>
        <v>0.5714285714285714</v>
      </c>
      <c r="AP10" s="64">
        <v>1</v>
      </c>
      <c r="AQ10" s="64"/>
      <c r="AR10" s="64"/>
      <c r="AS10" s="106"/>
      <c r="AT10" s="107"/>
      <c r="AU10" s="78">
        <v>3.0571428571428569</v>
      </c>
      <c r="AV10" s="64">
        <v>3.4036559681583318</v>
      </c>
      <c r="AW10" s="64">
        <f>(AU6-AU10)/SQRT(AV6*AV6/$F6+AV10*AV10/$F10)</f>
        <v>-1.401131858663959</v>
      </c>
      <c r="AX10" s="64">
        <f t="shared" si="11"/>
        <v>1.401131858663959</v>
      </c>
      <c r="AY10" s="106">
        <f>_xlfn.T.DIST(AW10,$F6+$F10-2,TRUE)</f>
        <v>8.2649501295534625E-2</v>
      </c>
      <c r="AZ10" s="107">
        <f>_xlfn.T.DIST.2T(AX10,$F6+$F10-2)</f>
        <v>0.16529900259106925</v>
      </c>
      <c r="BA10" s="78">
        <v>5.7142857142857141E-2</v>
      </c>
      <c r="BB10" s="64">
        <f t="shared" ref="BB10:BB11" si="19">(BA6*F6+BA10*F10)/(F10+F6)</f>
        <v>2.5974025974025976E-2</v>
      </c>
      <c r="BC10" s="64">
        <f t="shared" ref="BC10:BC11" si="20">(BA6-BA10)/SQRT(BB10*(1-BB10)*((1/$F6)+(1/$F10)))</f>
        <v>-1.5697133496278868</v>
      </c>
      <c r="BD10" s="64">
        <f t="shared" ref="BD10:BD13" si="21">ABS(BC10)</f>
        <v>1.5697133496278868</v>
      </c>
      <c r="BE10" s="64">
        <f t="shared" ref="BE10:BE13" si="22">_xlfn.NORM.S.DIST(BC10,TRUE)</f>
        <v>5.8240907038189058E-2</v>
      </c>
      <c r="BF10" s="79">
        <f t="shared" ref="BF10:BF13" si="23">_xlfn.NORM.S.DIST(BD10,TRUE)</f>
        <v>0.94175909296181093</v>
      </c>
      <c r="BG10" s="78">
        <v>35</v>
      </c>
      <c r="BH10" s="64">
        <v>0.17142857142857143</v>
      </c>
      <c r="BI10" s="64">
        <f t="shared" ref="BI10:BI11" si="24">(BH6*BG6+BH10*BG10)/(BG10+BG6)</f>
        <v>0.29870129870129869</v>
      </c>
      <c r="BJ10" s="64">
        <f>(BH6-BH10)/SQRT(BI10*(1-BI10)*((1/$BG6)+(1/$BG10)))</f>
        <v>2.2275118204758497</v>
      </c>
      <c r="BK10" s="64">
        <f t="shared" ref="BK10:BK13" si="25">ABS(BJ10)</f>
        <v>2.2275118204758497</v>
      </c>
      <c r="BL10" s="64">
        <f t="shared" ref="BL10:BL13" si="26">_xlfn.NORM.S.DIST(BJ10,TRUE)</f>
        <v>0.98704345665107884</v>
      </c>
      <c r="BM10" s="79">
        <f t="shared" ref="BM10:BM13" si="27">_xlfn.NORM.S.DIST(BK10,TRUE)</f>
        <v>0.98704345665107884</v>
      </c>
      <c r="BN10" s="78">
        <v>0.34341843567143704</v>
      </c>
      <c r="BO10" s="64">
        <v>0.27738369260553547</v>
      </c>
      <c r="BP10" s="64">
        <f t="shared" ref="BP10:BP11" si="28">(BN6-BN10)/SQRT(BO6*BO6/$F6+BO10*BO10/$F10)</f>
        <v>1.7819529750353327</v>
      </c>
      <c r="BQ10" s="64">
        <f t="shared" si="12"/>
        <v>1.7819529750353327</v>
      </c>
      <c r="BR10" s="106">
        <f>_xlfn.T.DIST(BP10,$Z6+$Z10-2,TRUE)</f>
        <v>0.95900605646596615</v>
      </c>
      <c r="BS10" s="107">
        <f>_xlfn.T.DIST.2T(BQ10,$Z6+$Z10-2)</f>
        <v>8.1987887068067714E-2</v>
      </c>
      <c r="BT10" s="78">
        <v>2.4625828871546909</v>
      </c>
      <c r="BU10" s="64">
        <v>2.8020124691905086</v>
      </c>
      <c r="BV10" s="64">
        <f t="shared" ref="BV10:BV11" si="29">(BT6-BT10)/SQRT(BU6*BU6/$F6+BU10*BU10/$F10)</f>
        <v>-0.32906543759760953</v>
      </c>
      <c r="BW10" s="64">
        <f t="shared" si="13"/>
        <v>0.32906543759760953</v>
      </c>
      <c r="BX10" s="106">
        <f>_xlfn.T.DIST(BV10,$Z6+$Z10-2,TRUE)</f>
        <v>0.37187077987680928</v>
      </c>
      <c r="BY10" s="107">
        <f>_xlfn.T.DIST.2T(BW10,$Z6+$Z10-2)</f>
        <v>0.74374155975361855</v>
      </c>
      <c r="BZ10" s="78">
        <v>9</v>
      </c>
      <c r="CA10" s="64">
        <v>0.77777777777777779</v>
      </c>
      <c r="CB10" s="64">
        <v>1.3944333775567925</v>
      </c>
      <c r="CC10" s="64">
        <f t="shared" si="2"/>
        <v>-2.8311933133043761</v>
      </c>
      <c r="CD10" s="64">
        <f t="shared" si="3"/>
        <v>2.8311933133043761</v>
      </c>
      <c r="CE10" s="106">
        <f t="shared" si="4"/>
        <v>6.0201524966646564E-3</v>
      </c>
      <c r="CF10" s="107">
        <f t="shared" si="5"/>
        <v>1.2040304993329313E-2</v>
      </c>
      <c r="CG10" s="64">
        <v>9</v>
      </c>
      <c r="CH10" s="64">
        <v>4.333333333333333</v>
      </c>
      <c r="CI10" s="64">
        <v>3.5</v>
      </c>
      <c r="CJ10" s="64"/>
      <c r="CK10" s="64"/>
      <c r="CL10" s="106"/>
      <c r="CM10" s="107"/>
      <c r="CN10" s="78">
        <v>0.48387774928661653</v>
      </c>
      <c r="CO10" s="64">
        <v>0.28646858859042762</v>
      </c>
      <c r="CP10" s="64">
        <f t="shared" ref="CP10:CP11" si="30">(CN6-CN10)/SQRT(CO6*CO6/$F6+CO10*CO10/$F10)</f>
        <v>-1.8941734564171022</v>
      </c>
      <c r="CQ10" s="64">
        <f t="shared" si="14"/>
        <v>1.8941734564171022</v>
      </c>
      <c r="CR10" s="106">
        <f>_xlfn.T.DIST(CP10,$Z6+$Z10-2,TRUE)</f>
        <v>3.2551054469543129E-2</v>
      </c>
      <c r="CS10" s="107">
        <f>_xlfn.T.DIST.2T(CQ10,$Z6+$Z10-2)</f>
        <v>6.5102108939086259E-2</v>
      </c>
      <c r="CT10" s="82"/>
      <c r="CU10" s="81"/>
      <c r="CV10" s="78">
        <v>0.25714285714285712</v>
      </c>
      <c r="CW10" s="64">
        <f>(CV6*F6+CV10*F10)/(F10+F6)</f>
        <v>0.36363636363636365</v>
      </c>
      <c r="CX10" s="64">
        <f t="shared" ref="CX10:CX11" si="31">(CV6-CV10)/SQRT(CW10*(1-CW10)*((1/$F6)+(1/$F10)))</f>
        <v>1.7733380645428169</v>
      </c>
      <c r="CY10" s="64">
        <f t="shared" ref="CY10:CY13" si="32">ABS(CX10)</f>
        <v>1.7733380645428169</v>
      </c>
      <c r="CZ10" s="64">
        <f t="shared" ref="CZ10:CZ13" si="33">_xlfn.NORM.S.DIST(CX10,TRUE)</f>
        <v>0.96191364739300522</v>
      </c>
      <c r="DA10" s="79">
        <f t="shared" ref="DA10:DA13" si="34">_xlfn.NORM.S.DIST(CY10,TRUE)</f>
        <v>0.96191364739300522</v>
      </c>
      <c r="DB10" s="82"/>
      <c r="DC10">
        <v>24</v>
      </c>
      <c r="DD10">
        <v>0.16666666666666666</v>
      </c>
      <c r="DJ10">
        <v>35</v>
      </c>
      <c r="DK10">
        <v>0.58819422388790565</v>
      </c>
      <c r="DL10">
        <v>0.82183051886663561</v>
      </c>
      <c r="DM10" s="64">
        <f>(DK6-DK10)/SQRT(DL6*DL6/$DJ6+DL10*DL10/$DJ10)</f>
        <v>-1.9145393571478952</v>
      </c>
      <c r="DN10" s="64">
        <f t="shared" si="15"/>
        <v>1.9145393571478952</v>
      </c>
      <c r="DO10" s="106">
        <f>_xlfn.T.DIST(DM10,$DJ6+$DJ10-2,TRUE)</f>
        <v>2.9682750642799349E-2</v>
      </c>
      <c r="DP10" s="107">
        <f>_xlfn.T.DIST.2T(DN10,$DJ6+$DJ10-2)</f>
        <v>5.9365501285598699E-2</v>
      </c>
      <c r="DQ10">
        <v>30</v>
      </c>
      <c r="DR10">
        <v>0.69102060045414382</v>
      </c>
      <c r="DS10">
        <v>0.24595361597463591</v>
      </c>
      <c r="DT10" s="64">
        <f>(DR6-DR10)/SQRT(DS6*DS6/$DQ6+DS10*DS10/$DQ10)</f>
        <v>1.9826731362889163</v>
      </c>
      <c r="DU10" s="64">
        <f t="shared" si="16"/>
        <v>1.9826731362889163</v>
      </c>
      <c r="DV10" s="106">
        <f>_xlfn.T.DIST(DT10,$DQ6+$DQ10-2,TRUE)</f>
        <v>0.97392642221277725</v>
      </c>
      <c r="DW10" s="107">
        <f>_xlfn.T.DIST.2T(DU10,$DQ6+$DQ10-2)</f>
        <v>5.2147155574445526E-2</v>
      </c>
      <c r="DX10">
        <v>24</v>
      </c>
      <c r="DY10" s="64">
        <v>0.68571428571428572</v>
      </c>
      <c r="DZ10" s="64">
        <f>(DY6*DX6+DY10*DX10)/(DX10+DX6)</f>
        <v>0.67545787545787539</v>
      </c>
      <c r="EA10" s="64">
        <f>(DY6-DY10)/SQRT(DZ10*(1-DZ10)*((1/$DX6)+(1/$DX10)))</f>
        <v>-0.14624768123364856</v>
      </c>
      <c r="EB10" s="64">
        <f t="shared" si="17"/>
        <v>0.14624768123364856</v>
      </c>
      <c r="EC10" s="106">
        <f t="shared" si="18"/>
        <v>0.44186293299632839</v>
      </c>
      <c r="ED10" s="107">
        <f t="shared" si="18"/>
        <v>0.55813706700367161</v>
      </c>
    </row>
    <row r="11" spans="1:134" x14ac:dyDescent="0.25">
      <c r="A11" s="64">
        <v>14</v>
      </c>
      <c r="B11" s="64">
        <v>8</v>
      </c>
      <c r="C11" s="64">
        <v>3</v>
      </c>
      <c r="D11" s="64">
        <v>10</v>
      </c>
      <c r="E11" s="64">
        <f t="shared" si="0"/>
        <v>1.1111111111111112</v>
      </c>
      <c r="F11" s="81">
        <v>34</v>
      </c>
      <c r="G11" s="78">
        <v>0.88235294117647056</v>
      </c>
      <c r="H11" s="64">
        <v>2.0709345845477438</v>
      </c>
      <c r="I11" s="64">
        <f>(G7-G11)/SQRT(H7*H7/$F7+H11*H11/$F11)</f>
        <v>-1.3604550215671025</v>
      </c>
      <c r="J11" s="64">
        <f t="shared" si="6"/>
        <v>1.3604550215671025</v>
      </c>
      <c r="K11" s="106">
        <f>_xlfn.T.DIST(I11,$F7+$F11-2,TRUE)</f>
        <v>8.893601566789465E-2</v>
      </c>
      <c r="L11" s="107">
        <f>_xlfn.T.DIST.2T(J11,$F7+$F11-2)</f>
        <v>0.1778720313357893</v>
      </c>
      <c r="M11" s="78">
        <v>0.29779411764705882</v>
      </c>
      <c r="N11" s="64">
        <v>0.34789766902818725</v>
      </c>
      <c r="O11" s="64">
        <f>(M7-M11)/SQRT(N7*N7/$F7+N11*N11/$F11)</f>
        <v>-1.491955680075848</v>
      </c>
      <c r="P11" s="64">
        <f t="shared" si="7"/>
        <v>1.491955680075848</v>
      </c>
      <c r="Q11" s="106">
        <f>_xlfn.T.DIST(O11,$F7+$F11-2,TRUE)</f>
        <v>7.0009947102020478E-2</v>
      </c>
      <c r="R11" s="107">
        <f>_xlfn.T.DIST.2T(P11,$F7+$F11-2)</f>
        <v>0.14001989420404096</v>
      </c>
      <c r="S11" s="78">
        <v>10</v>
      </c>
      <c r="T11" s="64">
        <v>0.43214285714285722</v>
      </c>
      <c r="U11" s="64">
        <v>0.41203204749541666</v>
      </c>
      <c r="V11" s="64">
        <f>(T7-T11)/SQRT(U7*U7/$S7+U11*U11/$S11)</f>
        <v>-2.0784614950300497</v>
      </c>
      <c r="W11" s="64">
        <f t="shared" si="8"/>
        <v>2.0784614950300497</v>
      </c>
      <c r="X11" s="106">
        <f>_xlfn.T.DIST(V11,$S7+$S11-2,TRUE)</f>
        <v>2.3310975702688443E-2</v>
      </c>
      <c r="Y11" s="107">
        <f>_xlfn.T.DIST.2T(W11,$S7+$S11-2)</f>
        <v>4.6621951405376887E-2</v>
      </c>
      <c r="Z11" s="78">
        <v>24</v>
      </c>
      <c r="AA11" s="64">
        <v>0.24181547619047625</v>
      </c>
      <c r="AB11" s="64">
        <v>0.31001023104497444</v>
      </c>
      <c r="AC11" s="64">
        <f>(AA7-AA11)/SQRT(AB7*AB7/$Z7+AB11*AB11/$Z11)</f>
        <v>4.5397209027843138E-2</v>
      </c>
      <c r="AD11" s="64">
        <f t="shared" si="9"/>
        <v>4.5397209027843138E-2</v>
      </c>
      <c r="AE11" s="106">
        <f>_xlfn.T.DIST(AC11,$Z7+$Z11-2,TRUE)</f>
        <v>0.51799706461874195</v>
      </c>
      <c r="AF11" s="107">
        <f>_xlfn.T.DIST.2T(AD11,$Z7+$Z11-2)</f>
        <v>0.96400587076251609</v>
      </c>
      <c r="AG11" s="83">
        <v>26</v>
      </c>
      <c r="AH11" s="78">
        <v>11.807692307692308</v>
      </c>
      <c r="AI11" s="64">
        <v>17.262721061916583</v>
      </c>
      <c r="AJ11" s="64">
        <f>(AH7-AH11)/SQRT(AI7*AI7/$F7+AI11*AI11/$F11)</f>
        <v>-0.5074783780736547</v>
      </c>
      <c r="AK11" s="64">
        <f t="shared" si="10"/>
        <v>0.5074783780736547</v>
      </c>
      <c r="AL11" s="106">
        <f>_xlfn.T.DIST(AJ11,$F7+$F11-2,TRUE)</f>
        <v>0.30667450055636691</v>
      </c>
      <c r="AM11" s="107">
        <f>_xlfn.T.DIST.2T(AK11,$F7+$F11-2)</f>
        <v>0.61334900111273383</v>
      </c>
      <c r="AN11" s="78">
        <v>21</v>
      </c>
      <c r="AO11" s="64">
        <f t="shared" si="1"/>
        <v>0.61764705882352944</v>
      </c>
      <c r="AP11" s="64">
        <v>1</v>
      </c>
      <c r="AQ11" s="64"/>
      <c r="AR11" s="64"/>
      <c r="AS11" s="106"/>
      <c r="AT11" s="107"/>
      <c r="AU11" s="78">
        <v>2</v>
      </c>
      <c r="AV11" s="64">
        <v>2.9746402889231578</v>
      </c>
      <c r="AW11" s="64">
        <f>(AU7-AU11)/SQRT(AV7*AV7/$F7+AV11*AV11/$F11)</f>
        <v>0.29797080262636588</v>
      </c>
      <c r="AX11" s="64">
        <f t="shared" si="11"/>
        <v>0.29797080262636588</v>
      </c>
      <c r="AY11" s="106">
        <f>_xlfn.T.DIST(AW11,$F7+$F11-2,TRUE)</f>
        <v>0.61671406666337758</v>
      </c>
      <c r="AZ11" s="107">
        <f>_xlfn.T.DIST.2T(AX11,$F7+$F11-2)</f>
        <v>0.76657186667324484</v>
      </c>
      <c r="BA11" s="78">
        <v>0.17647058823529413</v>
      </c>
      <c r="BB11" s="64">
        <f t="shared" si="19"/>
        <v>0.08</v>
      </c>
      <c r="BC11" s="64">
        <f t="shared" si="20"/>
        <v>-2.8043626954937979</v>
      </c>
      <c r="BD11" s="64">
        <f t="shared" si="21"/>
        <v>2.8043626954937979</v>
      </c>
      <c r="BE11" s="64">
        <f t="shared" si="22"/>
        <v>2.5208077957577053E-3</v>
      </c>
      <c r="BF11" s="79">
        <f t="shared" si="23"/>
        <v>0.9974791922042423</v>
      </c>
      <c r="BG11" s="78">
        <v>34</v>
      </c>
      <c r="BH11" s="64">
        <v>0.17647058823529413</v>
      </c>
      <c r="BI11" s="64">
        <f t="shared" si="24"/>
        <v>0.24</v>
      </c>
      <c r="BJ11" s="64">
        <f>(BH7-BH11)/SQRT(BI11*(1-BI11)*((1/$BG7)+(1/$BG11)))</f>
        <v>1.1731149758261499</v>
      </c>
      <c r="BK11" s="64">
        <f t="shared" si="25"/>
        <v>1.1731149758261499</v>
      </c>
      <c r="BL11" s="64">
        <f t="shared" si="26"/>
        <v>0.87962514912778533</v>
      </c>
      <c r="BM11" s="79">
        <f t="shared" si="27"/>
        <v>0.87962514912778533</v>
      </c>
      <c r="BN11" s="78">
        <v>0.32681949181341097</v>
      </c>
      <c r="BO11" s="64">
        <v>0.22155304546323792</v>
      </c>
      <c r="BP11" s="64">
        <f t="shared" si="28"/>
        <v>2.1550172953050222</v>
      </c>
      <c r="BQ11" s="64">
        <f t="shared" si="12"/>
        <v>2.1550172953050222</v>
      </c>
      <c r="BR11" s="106">
        <f>_xlfn.T.DIST(BP11,$Z7+$Z11-2,TRUE)</f>
        <v>0.98152984756547568</v>
      </c>
      <c r="BS11" s="107">
        <f>_xlfn.T.DIST.2T(BQ11,$Z7+$Z11-2)</f>
        <v>3.6940304869048673E-2</v>
      </c>
      <c r="BT11" s="78">
        <v>1.8888151496565246</v>
      </c>
      <c r="BU11" s="64">
        <v>2.6035106538520552</v>
      </c>
      <c r="BV11" s="64">
        <f t="shared" si="29"/>
        <v>0.36194678021116244</v>
      </c>
      <c r="BW11" s="64">
        <f t="shared" si="13"/>
        <v>0.36194678021116244</v>
      </c>
      <c r="BX11" s="106">
        <f>_xlfn.T.DIST(BV11,$Z7+$Z11-2,TRUE)</f>
        <v>0.64039671712042257</v>
      </c>
      <c r="BY11" s="107">
        <f>_xlfn.T.DIST.2T(BW11,$Z7+$Z11-2)</f>
        <v>0.71920656575915487</v>
      </c>
      <c r="BZ11" s="78">
        <v>9</v>
      </c>
      <c r="CA11" s="64">
        <v>2.2222222222222223</v>
      </c>
      <c r="CB11" s="64">
        <v>2.8625940062196116</v>
      </c>
      <c r="CC11" s="64">
        <f t="shared" si="2"/>
        <v>1.4894569818119194</v>
      </c>
      <c r="CD11" s="64">
        <f t="shared" si="3"/>
        <v>1.4894569818119194</v>
      </c>
      <c r="CE11" s="106">
        <f t="shared" si="4"/>
        <v>0.92315982163511856</v>
      </c>
      <c r="CF11" s="107">
        <f t="shared" si="5"/>
        <v>0.15368035672976291</v>
      </c>
      <c r="CG11" s="64">
        <v>11</v>
      </c>
      <c r="CH11" s="64">
        <v>0.63636363636363635</v>
      </c>
      <c r="CI11" s="64">
        <v>1.5666989036012806</v>
      </c>
      <c r="CJ11" s="64"/>
      <c r="CK11" s="64"/>
      <c r="CL11" s="106"/>
      <c r="CM11" s="107"/>
      <c r="CN11" s="78">
        <v>0.42650662236369641</v>
      </c>
      <c r="CO11" s="64">
        <v>0.26278958164060529</v>
      </c>
      <c r="CP11" s="64">
        <f t="shared" si="30"/>
        <v>-2.0414252307678225</v>
      </c>
      <c r="CQ11" s="64">
        <f t="shared" si="14"/>
        <v>2.0414252307678225</v>
      </c>
      <c r="CR11" s="106">
        <f>_xlfn.T.DIST(CP11,$Z7+$Z11-2,TRUE)</f>
        <v>2.376183158212419E-2</v>
      </c>
      <c r="CS11" s="107">
        <f>_xlfn.T.DIST.2T(CQ11,$Z7+$Z11-2)</f>
        <v>4.7523663164248379E-2</v>
      </c>
      <c r="CT11" s="82"/>
      <c r="CU11" s="81"/>
      <c r="CV11" s="78">
        <v>0.14705882352941177</v>
      </c>
      <c r="CW11" s="64">
        <f>(CV7*F7+CV11*F11)/(F11+F7)</f>
        <v>0.29333333333333333</v>
      </c>
      <c r="CX11" s="64">
        <f t="shared" si="31"/>
        <v>2.5337210609711702</v>
      </c>
      <c r="CY11" s="64">
        <f t="shared" si="32"/>
        <v>2.5337210609711702</v>
      </c>
      <c r="CZ11" s="64">
        <f t="shared" si="33"/>
        <v>0.99435707351515512</v>
      </c>
      <c r="DA11" s="79">
        <f t="shared" si="34"/>
        <v>0.99435707351515512</v>
      </c>
      <c r="DB11" s="82"/>
      <c r="DC11">
        <v>26</v>
      </c>
      <c r="DD11">
        <v>0.11538461538461539</v>
      </c>
      <c r="DJ11">
        <v>34</v>
      </c>
      <c r="DK11">
        <v>0.42304225739830875</v>
      </c>
      <c r="DL11">
        <v>0.73018736883227953</v>
      </c>
      <c r="DM11" s="64">
        <f>(DK7-DK11)/SQRT(DL7*DL7/$DJ7+DL11*DL11/$DJ11)</f>
        <v>-0.67915792295888577</v>
      </c>
      <c r="DN11" s="64">
        <f t="shared" si="15"/>
        <v>0.67915792295888577</v>
      </c>
      <c r="DO11" s="106">
        <f>_xlfn.T.DIST(DM11,$DJ7+$DJ11-2,TRUE)</f>
        <v>0.24959277136694613</v>
      </c>
      <c r="DP11" s="107">
        <f>_xlfn.T.DIST.2T(DN11,$DJ7+$DJ11-2)</f>
        <v>0.49918554273389226</v>
      </c>
      <c r="DQ11">
        <v>30</v>
      </c>
      <c r="DR11">
        <v>0.64809266342665728</v>
      </c>
      <c r="DS11">
        <v>0.26123954713935621</v>
      </c>
      <c r="DT11" s="64">
        <f>(DR7-DR11)/SQRT(DS7*DS7/$DQ7+DS11*DS11/$DQ11)</f>
        <v>-0.25901745752918204</v>
      </c>
      <c r="DU11" s="64">
        <f t="shared" si="16"/>
        <v>0.25901745752918204</v>
      </c>
      <c r="DV11" s="106">
        <f>_xlfn.T.DIST(DT11,$DQ7+$DQ11-2,TRUE)</f>
        <v>0.39826167387306743</v>
      </c>
      <c r="DW11" s="107">
        <f>_xlfn.T.DIST.2T(DU11,$DQ7+$DQ11-2)</f>
        <v>0.79652334774613487</v>
      </c>
      <c r="DX11">
        <v>26</v>
      </c>
      <c r="DY11" s="64">
        <v>0.76470588235294112</v>
      </c>
      <c r="DZ11" s="64">
        <f>(DY7*DX7+DY11*DX11)/(DX11+DX7)</f>
        <v>0.67862266857962694</v>
      </c>
      <c r="EA11" s="64">
        <f>(DY7-DY11)/SQRT(DZ11*(1-DZ11)*((1/$DX7)+(1/$DX11)))</f>
        <v>-1.3566340905241674</v>
      </c>
      <c r="EB11" s="64">
        <f t="shared" si="17"/>
        <v>1.3566340905241674</v>
      </c>
      <c r="EC11" s="106">
        <f t="shared" si="18"/>
        <v>8.744875207811964E-2</v>
      </c>
      <c r="ED11" s="107">
        <f t="shared" si="18"/>
        <v>0.91255124792188036</v>
      </c>
    </row>
    <row r="12" spans="1:134" ht="15" customHeight="1" x14ac:dyDescent="0.35">
      <c r="A12" s="64">
        <v>3</v>
      </c>
      <c r="B12" s="64">
        <v>9</v>
      </c>
      <c r="C12" s="64">
        <v>4</v>
      </c>
      <c r="D12" s="64">
        <v>150</v>
      </c>
      <c r="E12" s="64">
        <f t="shared" si="0"/>
        <v>9.375</v>
      </c>
      <c r="F12" s="81">
        <v>34</v>
      </c>
      <c r="G12" s="78">
        <v>1.411764705882353</v>
      </c>
      <c r="H12" s="64">
        <v>3.7426100684919321</v>
      </c>
      <c r="I12" s="64">
        <f>(G4-G12)/SQRT(H4*H4/$F4+H12*H12/$F12)</f>
        <v>-1.0012845851287409</v>
      </c>
      <c r="J12" s="64">
        <f t="shared" si="6"/>
        <v>1.0012845851287409</v>
      </c>
      <c r="K12" s="106">
        <f>_xlfn.T.DIST(I12,$F4+$F12-2,TRUE)</f>
        <v>0.15987318097619549</v>
      </c>
      <c r="L12" s="107">
        <f>_xlfn.T.DIST.2T(J12,$F4+$F12-2)</f>
        <v>0.31974636195239098</v>
      </c>
      <c r="M12" s="78">
        <v>0.37588235294117645</v>
      </c>
      <c r="N12" s="64">
        <v>0.14516230049106499</v>
      </c>
      <c r="O12" s="64">
        <f>(M4-M12)/SQRT(N4*N4/$F4+N12*N12/$F12)</f>
        <v>1.743896681260604</v>
      </c>
      <c r="P12" s="64">
        <f t="shared" si="7"/>
        <v>1.743896681260604</v>
      </c>
      <c r="Q12" s="106">
        <f>_xlfn.T.DIST(O12,$F4+$F12-2,TRUE)</f>
        <v>0.95746651162814711</v>
      </c>
      <c r="R12" s="107">
        <f>_xlfn.T.DIST.2T(P12,$F4+$F12-2)</f>
        <v>8.5066976743705863E-2</v>
      </c>
      <c r="S12" s="78">
        <v>14</v>
      </c>
      <c r="T12" s="64">
        <v>0.291904761904762</v>
      </c>
      <c r="U12" s="64">
        <v>0.1939103426875961</v>
      </c>
      <c r="V12" s="64">
        <f>(T4-T12)/SQRT(U4*U4/$S4+U12*U12/$S12)</f>
        <v>0.83479449773339121</v>
      </c>
      <c r="W12" s="64">
        <f t="shared" si="8"/>
        <v>0.83479449773339121</v>
      </c>
      <c r="X12" s="106">
        <f>_xlfn.T.DIST(V12,$S4+$S12-2,TRUE)</f>
        <v>0.79533036883442287</v>
      </c>
      <c r="Y12" s="107">
        <f>_xlfn.T.DIST.2T(W12,$S4+$S12-2)</f>
        <v>0.40933926233115414</v>
      </c>
      <c r="Z12" s="78">
        <v>20</v>
      </c>
      <c r="AA12" s="64">
        <v>0.43466666666666676</v>
      </c>
      <c r="AB12" s="64">
        <v>4.5143047491746052E-2</v>
      </c>
      <c r="AC12" s="64">
        <f>(AA4-AA12)/SQRT(AB4*AB4/$Z4+AB12*AB12/$Z12)</f>
        <v>2.6331783244097879</v>
      </c>
      <c r="AD12" s="64">
        <f t="shared" si="9"/>
        <v>2.6331783244097879</v>
      </c>
      <c r="AE12" s="106">
        <f>_xlfn.T.DIST(AC12,$Z4+$Z12-2,TRUE)</f>
        <v>0.99406247860115415</v>
      </c>
      <c r="AF12" s="107">
        <f>_xlfn.T.DIST.2T(AD12,$Z4+$Z12-2)</f>
        <v>1.187504279769159E-2</v>
      </c>
      <c r="AG12" s="83">
        <v>30</v>
      </c>
      <c r="AH12" s="78">
        <v>30.1</v>
      </c>
      <c r="AI12" s="64">
        <v>35.168902799745275</v>
      </c>
      <c r="AJ12" s="64">
        <f>(AH4-AH12)/SQRT(AI4*AI4/$F4+AI12*AI12/$F12)</f>
        <v>-0.40937261656919327</v>
      </c>
      <c r="AK12" s="64">
        <f t="shared" si="10"/>
        <v>0.40937261656919327</v>
      </c>
      <c r="AL12" s="106">
        <f>_xlfn.T.DIST(AJ12,$F4+$F12-2,TRUE)</f>
        <v>0.34168702824822578</v>
      </c>
      <c r="AM12" s="107">
        <f>_xlfn.T.DIST.2T(AK12,$F4+$F12-2)</f>
        <v>0.68337405649645155</v>
      </c>
      <c r="AN12" s="78">
        <v>23</v>
      </c>
      <c r="AO12" s="64">
        <f t="shared" si="1"/>
        <v>0.67647058823529416</v>
      </c>
      <c r="AP12" s="64">
        <v>1</v>
      </c>
      <c r="AQ12" s="103" t="s">
        <v>61</v>
      </c>
      <c r="AR12" s="103" t="s">
        <v>61</v>
      </c>
      <c r="AS12" s="103"/>
      <c r="AT12" s="104"/>
      <c r="AU12" s="78">
        <v>4.3529411764705879</v>
      </c>
      <c r="AV12" s="64">
        <v>5.6454988932786705</v>
      </c>
      <c r="AW12" s="64">
        <f>(AU4-AU12)/SQRT(AV4*AV4/$F4+AV12*AV12/$F12)</f>
        <v>-0.22819651659909759</v>
      </c>
      <c r="AX12" s="64">
        <f t="shared" si="11"/>
        <v>0.22819651659909759</v>
      </c>
      <c r="AY12" s="106">
        <f>_xlfn.T.DIST(AW12,$F4+$F12-2,TRUE)</f>
        <v>0.41004154698064321</v>
      </c>
      <c r="AZ12" s="107">
        <f>_xlfn.T.DIST.2T(AX12,$F4+$F12-2)</f>
        <v>0.82008309396128642</v>
      </c>
      <c r="BA12" s="78">
        <v>0.14705882352941177</v>
      </c>
      <c r="BB12" s="64">
        <f t="shared" ref="BB12:BB13" si="35">(BA4*F4+BA12*F12)/(F12+F4)</f>
        <v>6.1728395061728392E-2</v>
      </c>
      <c r="BC12" s="64">
        <f t="shared" ref="BC12:BC13" si="36">(BA4-BA12)/SQRT(BB12*(1-BB12)*((1/$F4)+(1/$F12)))</f>
        <v>-2.7141271282147885</v>
      </c>
      <c r="BD12" s="64">
        <f t="shared" si="21"/>
        <v>2.7141271282147885</v>
      </c>
      <c r="BE12" s="64">
        <f t="shared" si="22"/>
        <v>3.3225330032706215E-3</v>
      </c>
      <c r="BF12" s="79">
        <f t="shared" si="23"/>
        <v>0.99667746699672943</v>
      </c>
      <c r="BG12" s="78">
        <v>34</v>
      </c>
      <c r="BH12" s="64">
        <v>5.8823529411764705E-2</v>
      </c>
      <c r="BI12" s="64">
        <f>(BH4*BG4+BH12*BG12)/(BG12+BG4)</f>
        <v>0.23170731707317074</v>
      </c>
      <c r="BJ12" s="64">
        <f>(BH4-BH12)/SQRT(BI12*(1-BI12)*((1/$BG4)+(1/$BG12)))</f>
        <v>3.1228189925454846</v>
      </c>
      <c r="BK12" s="64">
        <f t="shared" si="25"/>
        <v>3.1228189925454846</v>
      </c>
      <c r="BL12" s="64">
        <f t="shared" si="26"/>
        <v>0.99910436062481756</v>
      </c>
      <c r="BM12" s="79">
        <f t="shared" si="27"/>
        <v>0.99910436062481756</v>
      </c>
      <c r="BN12" s="78">
        <v>0.55467681538567337</v>
      </c>
      <c r="BO12" s="64">
        <v>0.87488545577384613</v>
      </c>
      <c r="BP12" s="64">
        <f t="shared" ref="BP12:BP13" si="37">(BN4-BN12)/SQRT(BO4*BO4/$F4+BO12*BO12/$F12)</f>
        <v>1.802908508916482</v>
      </c>
      <c r="BQ12" s="103">
        <f t="shared" si="12"/>
        <v>1.802908508916482</v>
      </c>
      <c r="BR12" s="106">
        <f>_xlfn.T.DIST(BP12,$Z4+$Z12-2,TRUE)</f>
        <v>0.96062203866422891</v>
      </c>
      <c r="BS12" s="107">
        <f>_xlfn.T.DIST.2T(BQ12,$Z4+$Z12-2)</f>
        <v>7.8755922671542147E-2</v>
      </c>
      <c r="BT12" s="78">
        <v>2.4944882586132744</v>
      </c>
      <c r="BU12" s="64">
        <v>2.2802986283173472</v>
      </c>
      <c r="BV12" s="64">
        <f t="shared" ref="BV12:BV13" si="38">(BT4-BT12)/SQRT(BU4*BU4/$F4+BU12*BU12/$F12)</f>
        <v>-1.5582630384810303</v>
      </c>
      <c r="BW12" s="103">
        <f t="shared" si="13"/>
        <v>1.5582630384810303</v>
      </c>
      <c r="BX12" s="106">
        <f>_xlfn.T.DIST(BV12,$Z4+$Z12-2,TRUE)</f>
        <v>6.3428687777782253E-2</v>
      </c>
      <c r="BY12" s="107">
        <f>_xlfn.T.DIST.2T(BW12,$Z4+$Z12-2)</f>
        <v>0.12685737555556451</v>
      </c>
      <c r="BZ12" s="78">
        <v>6</v>
      </c>
      <c r="CA12" s="64">
        <v>5.666666666666667</v>
      </c>
      <c r="CB12" s="64">
        <v>4.6332134277050816</v>
      </c>
      <c r="CC12" s="64">
        <f t="shared" si="2"/>
        <v>1.5918145891368167</v>
      </c>
      <c r="CD12" s="64">
        <f t="shared" si="3"/>
        <v>1.5918145891368167</v>
      </c>
      <c r="CE12" s="106">
        <f t="shared" si="4"/>
        <v>0.93681584685356289</v>
      </c>
      <c r="CF12" s="107">
        <f t="shared" si="5"/>
        <v>0.12636830629287424</v>
      </c>
      <c r="CG12" s="64">
        <v>17</v>
      </c>
      <c r="CH12" s="64">
        <v>2.1764705882352939</v>
      </c>
      <c r="CI12" s="64">
        <v>4.5721342680094033</v>
      </c>
      <c r="CJ12" s="103"/>
      <c r="CK12" s="103"/>
      <c r="CL12" s="103"/>
      <c r="CM12" s="104"/>
      <c r="CN12" s="78">
        <v>0.36272890954147502</v>
      </c>
      <c r="CO12" s="64">
        <v>0.29053771405911799</v>
      </c>
      <c r="CP12" s="64">
        <f t="shared" ref="CP12:CP13" si="39">(CN4-CN12)/SQRT(CO4*CO4/$F4+CO12*CO12/$F12)</f>
        <v>0.53574244305554164</v>
      </c>
      <c r="CQ12" s="103">
        <f t="shared" si="14"/>
        <v>0.53574244305554164</v>
      </c>
      <c r="CR12" s="106">
        <f>_xlfn.T.DIST(CP12,$Z4+$Z12-2,TRUE)</f>
        <v>0.70248443606882183</v>
      </c>
      <c r="CS12" s="107">
        <f>_xlfn.T.DIST.2T(CQ12,$Z4+$Z12-2)</f>
        <v>0.59503112786235635</v>
      </c>
      <c r="CT12" s="82"/>
      <c r="CU12" s="81"/>
      <c r="CV12" s="78">
        <v>0.23529411764705882</v>
      </c>
      <c r="CW12" s="64">
        <f>(CV4*F4+CV12*F12)/(F12+F4)</f>
        <v>0.40740740740740738</v>
      </c>
      <c r="CX12" s="64">
        <f t="shared" ref="CX12:CX13" si="40">(CV4-CV12)/SQRT(CW12*(1-CW12)*((1/$F4)+(1/$F12)))</f>
        <v>2.6813584479952635</v>
      </c>
      <c r="CY12" s="64">
        <f t="shared" si="32"/>
        <v>2.6813584479952635</v>
      </c>
      <c r="CZ12" s="64">
        <f t="shared" si="33"/>
        <v>0.99633380359239143</v>
      </c>
      <c r="DA12" s="79">
        <f t="shared" si="34"/>
        <v>0.99633380359239143</v>
      </c>
      <c r="DB12" s="82"/>
      <c r="DC12">
        <v>30</v>
      </c>
      <c r="DD12">
        <v>6.6666666666666666E-2</v>
      </c>
      <c r="DJ12">
        <v>34</v>
      </c>
      <c r="DK12">
        <v>0.68284708835272845</v>
      </c>
      <c r="DL12">
        <v>0.75826663354026935</v>
      </c>
      <c r="DM12" s="64">
        <f>(DK4-DK12)/SQRT(DL4*DL4/$DJ4+DL12*DL12/$DJ12)</f>
        <v>-3.0499380620389722</v>
      </c>
      <c r="DN12" s="64">
        <f t="shared" si="15"/>
        <v>3.0499380620389722</v>
      </c>
      <c r="DO12" s="106">
        <f>_xlfn.T.DIST(DM12,$DJ4+$DJ12-2,TRUE)</f>
        <v>1.5573575939559611E-3</v>
      </c>
      <c r="DP12" s="107">
        <f>_xlfn.T.DIST.2T(DN12,$DJ4+$DJ12-2)</f>
        <v>3.1147151879119222E-3</v>
      </c>
      <c r="DQ12">
        <v>28</v>
      </c>
      <c r="DR12">
        <v>0.67271639263355454</v>
      </c>
      <c r="DS12">
        <v>0.26201099089559904</v>
      </c>
      <c r="DT12" s="64">
        <f>(DR4-DR12)/SQRT(DS4*DS4/$DQ4+DS12*DS12/$DQ12)</f>
        <v>1.2018541781657461</v>
      </c>
      <c r="DU12" s="64">
        <f t="shared" si="16"/>
        <v>1.2018541781657461</v>
      </c>
      <c r="DV12" s="106">
        <f>_xlfn.T.DIST(DT12,$DQ4+$DQ12-2,TRUE)</f>
        <v>0.88300469692044048</v>
      </c>
      <c r="DW12" s="107">
        <f>_xlfn.T.DIST.2T(DU12,$DQ4+$DQ12-2)</f>
        <v>0.23399060615911896</v>
      </c>
      <c r="DX12">
        <v>30</v>
      </c>
      <c r="DY12" s="64">
        <v>0.88235294117647056</v>
      </c>
      <c r="DZ12" s="64">
        <f>(DY4*DX4+DY12*DX12)/(DX12+DX4)</f>
        <v>0.82076748609891714</v>
      </c>
      <c r="EA12" s="64">
        <f>(DY4-DY12)/SQRT(DZ12*(1-DZ12)*((1/$DX4)+(1/$DX12)))</f>
        <v>-1.1834689048923055</v>
      </c>
      <c r="EB12" s="64">
        <f t="shared" si="17"/>
        <v>1.1834689048923055</v>
      </c>
      <c r="EC12" s="106">
        <f t="shared" si="18"/>
        <v>0.11831168152038335</v>
      </c>
      <c r="ED12" s="107">
        <f t="shared" si="18"/>
        <v>0.88168831847961671</v>
      </c>
    </row>
    <row r="13" spans="1:134" x14ac:dyDescent="0.25">
      <c r="A13" s="64">
        <v>7</v>
      </c>
      <c r="B13" s="64">
        <v>10</v>
      </c>
      <c r="C13" s="64">
        <v>4</v>
      </c>
      <c r="D13" s="64">
        <v>54</v>
      </c>
      <c r="E13" s="64">
        <f t="shared" si="0"/>
        <v>3.375</v>
      </c>
      <c r="F13" s="81">
        <v>33</v>
      </c>
      <c r="G13" s="78">
        <v>1.0909090909090908</v>
      </c>
      <c r="H13" s="64">
        <v>3.5299047115647859</v>
      </c>
      <c r="I13" s="64">
        <f>(G5-G13)/SQRT(H5*H5/$F5+H13*H13/$F13)</f>
        <v>-1.1296954809203457</v>
      </c>
      <c r="J13" s="64">
        <f t="shared" si="6"/>
        <v>1.1296954809203457</v>
      </c>
      <c r="K13" s="106">
        <f>_xlfn.T.DIST(I13,$F5+$F13-2,TRUE)</f>
        <v>0.13115149103699031</v>
      </c>
      <c r="L13" s="107">
        <f>_xlfn.T.DIST.2T(J13,$F5+$F13-2)</f>
        <v>0.26230298207398062</v>
      </c>
      <c r="M13" s="78">
        <v>0.37333333333333329</v>
      </c>
      <c r="N13" s="64">
        <v>0.12832251036613435</v>
      </c>
      <c r="O13" s="64">
        <f>(M5-M13)/SQRT(N5*N5/$F5+N13*N13/$F13)</f>
        <v>0.47725650388133256</v>
      </c>
      <c r="P13" s="64">
        <f t="shared" si="7"/>
        <v>0.47725650388133256</v>
      </c>
      <c r="Q13" s="106">
        <f>_xlfn.T.DIST(O13,$F5+$F13-2,TRUE)</f>
        <v>0.68269736808284498</v>
      </c>
      <c r="R13" s="107">
        <f>_xlfn.T.DIST.2T(P13,$F5+$F13-2)</f>
        <v>0.63460526383431004</v>
      </c>
      <c r="S13" s="78">
        <v>16</v>
      </c>
      <c r="T13" s="64">
        <v>0.33708333333333329</v>
      </c>
      <c r="U13" s="64">
        <v>0.17166666666666658</v>
      </c>
      <c r="V13" s="64">
        <f>(T5-T13)/SQRT(U5*U5/$S5+U13*U13/$S13)</f>
        <v>0.55568921002598937</v>
      </c>
      <c r="W13" s="64">
        <f t="shared" si="8"/>
        <v>0.55568921002598937</v>
      </c>
      <c r="X13" s="106">
        <f>_xlfn.T.DIST(V13,$S5+$S13-2,TRUE)</f>
        <v>0.70927841465474228</v>
      </c>
      <c r="Y13" s="107">
        <f>_xlfn.T.DIST.2T(W13,$S5+$S13-2)</f>
        <v>0.58144317069051543</v>
      </c>
      <c r="Z13" s="78">
        <v>17</v>
      </c>
      <c r="AA13" s="64">
        <v>0.40745098039215683</v>
      </c>
      <c r="AB13" s="64">
        <v>5.2487159961120071E-2</v>
      </c>
      <c r="AC13" s="64">
        <f>(AA5-AA13)/SQRT(AB5*AB5/$Z5+AB13*AB13/$Z13)</f>
        <v>0.34619096883506034</v>
      </c>
      <c r="AD13" s="64">
        <f t="shared" si="9"/>
        <v>0.34619096883506034</v>
      </c>
      <c r="AE13" s="106">
        <f>_xlfn.T.DIST(AC13,$Z5+$Z13-2,TRUE)</f>
        <v>0.63419226180606436</v>
      </c>
      <c r="AF13" s="107">
        <f>_xlfn.T.DIST.2T(AD13,$Z5+$Z13-2)</f>
        <v>0.73161547638787128</v>
      </c>
      <c r="AG13" s="83">
        <v>30</v>
      </c>
      <c r="AH13" s="78">
        <v>34.233333333333334</v>
      </c>
      <c r="AI13" s="64">
        <v>59.428707409532443</v>
      </c>
      <c r="AJ13" s="64">
        <f>(AH5-AH13)/SQRT(AI5*AI5/$F5+AI13*AI13/$F13)</f>
        <v>-0.47436837226912731</v>
      </c>
      <c r="AK13" s="64">
        <f t="shared" si="10"/>
        <v>0.47436837226912731</v>
      </c>
      <c r="AL13" s="106">
        <f>_xlfn.T.DIST(AJ13,$F5+$F13-2,TRUE)</f>
        <v>0.31832658899044219</v>
      </c>
      <c r="AM13" s="107">
        <f>_xlfn.T.DIST.2T(AK13,$F5+$F13-2)</f>
        <v>0.63665317798088439</v>
      </c>
      <c r="AN13" s="78">
        <v>23</v>
      </c>
      <c r="AO13" s="64">
        <f t="shared" si="1"/>
        <v>0.69696969696969702</v>
      </c>
      <c r="AP13" s="64">
        <v>1</v>
      </c>
      <c r="AQ13" s="64"/>
      <c r="AR13" s="64"/>
      <c r="AS13" s="106"/>
      <c r="AT13" s="107"/>
      <c r="AU13" s="78">
        <v>4.3030303030303028</v>
      </c>
      <c r="AV13" s="64">
        <v>7.1084669957947355</v>
      </c>
      <c r="AW13" s="64">
        <f>(AU5-AU13)/SQRT(AV5*AV5/$F5+AV13*AV13/$F13)</f>
        <v>-0.14830743789448689</v>
      </c>
      <c r="AX13" s="64">
        <f t="shared" si="11"/>
        <v>0.14830743789448689</v>
      </c>
      <c r="AY13" s="106">
        <f>_xlfn.T.DIST(AW13,$F5+$F13-2,TRUE)</f>
        <v>0.44125452631998063</v>
      </c>
      <c r="AZ13" s="107">
        <f>_xlfn.T.DIST.2T(AX13,$F5+$F13-2)</f>
        <v>0.88250905263996127</v>
      </c>
      <c r="BA13" s="78">
        <v>0.21212121212121213</v>
      </c>
      <c r="BB13" s="64">
        <f t="shared" si="35"/>
        <v>9.3333333333333338E-2</v>
      </c>
      <c r="BC13" s="64">
        <f t="shared" si="36"/>
        <v>-3.1346775286392932</v>
      </c>
      <c r="BD13" s="64">
        <f t="shared" si="21"/>
        <v>3.1346775286392932</v>
      </c>
      <c r="BE13" s="64">
        <f t="shared" si="22"/>
        <v>8.6021559476202739E-4</v>
      </c>
      <c r="BF13" s="79">
        <f t="shared" si="23"/>
        <v>0.99913978440523799</v>
      </c>
      <c r="BG13" s="78">
        <v>33</v>
      </c>
      <c r="BH13" s="64">
        <v>3.0303030303030304E-2</v>
      </c>
      <c r="BI13" s="64">
        <f t="shared" ref="BI13:BI15" si="41">(BH5*BG5+BH13*BG13)/(BG13+BG5)</f>
        <v>0.16</v>
      </c>
      <c r="BJ13" s="64">
        <f>(BH5-BH13)/SQRT(BI13*(1-BI13)*((1/$BG5)+(1/$BG13)))</f>
        <v>2.7157710297678954</v>
      </c>
      <c r="BK13" s="64">
        <f t="shared" si="25"/>
        <v>2.7157710297678954</v>
      </c>
      <c r="BL13" s="64">
        <f t="shared" si="26"/>
        <v>0.99669391847972233</v>
      </c>
      <c r="BM13" s="79">
        <f t="shared" si="27"/>
        <v>0.99669391847972233</v>
      </c>
      <c r="BN13" s="78">
        <v>0.30601652513069078</v>
      </c>
      <c r="BO13" s="64">
        <v>0.1799767430176859</v>
      </c>
      <c r="BP13" s="64">
        <f t="shared" si="37"/>
        <v>3.3655857148701145</v>
      </c>
      <c r="BQ13" s="64">
        <f t="shared" si="12"/>
        <v>3.3655857148701145</v>
      </c>
      <c r="BR13" s="106">
        <f>_xlfn.T.DIST(BP13,$Z5+$Z13-2,TRUE)</f>
        <v>0.99894721060498481</v>
      </c>
      <c r="BS13" s="107">
        <f>_xlfn.T.DIST.2T(BQ13,$Z5+$Z13-2)</f>
        <v>2.1055787900304311E-3</v>
      </c>
      <c r="BT13" s="78">
        <v>2.1609147627962102</v>
      </c>
      <c r="BU13" s="64">
        <v>2.5502733441039735</v>
      </c>
      <c r="BV13" s="64">
        <f t="shared" si="38"/>
        <v>-2.5734424896949045E-2</v>
      </c>
      <c r="BW13" s="64">
        <f t="shared" si="13"/>
        <v>2.5734424896949045E-2</v>
      </c>
      <c r="BX13" s="106">
        <f>_xlfn.T.DIST(BV13,$Z5+$Z13-2,TRUE)</f>
        <v>0.489819794370076</v>
      </c>
      <c r="BY13" s="107">
        <f>_xlfn.T.DIST.2T(BW13,$Z5+$Z13-2)</f>
        <v>0.979639588740152</v>
      </c>
      <c r="BZ13" s="78">
        <v>10</v>
      </c>
      <c r="CA13" s="64">
        <v>1.9</v>
      </c>
      <c r="CB13" s="64">
        <v>3.6347092196090616</v>
      </c>
      <c r="CC13" s="64">
        <f t="shared" si="2"/>
        <v>-1.0835751871318922</v>
      </c>
      <c r="CD13" s="64">
        <f t="shared" si="3"/>
        <v>1.0835751871318922</v>
      </c>
      <c r="CE13" s="106">
        <f t="shared" si="4"/>
        <v>0.14572198183775403</v>
      </c>
      <c r="CF13" s="107">
        <f t="shared" si="5"/>
        <v>0.29144396367550807</v>
      </c>
      <c r="CG13" s="64">
        <v>12</v>
      </c>
      <c r="CH13" s="64">
        <v>5</v>
      </c>
      <c r="CI13" s="64">
        <v>9.0754413867115229</v>
      </c>
      <c r="CJ13" s="64"/>
      <c r="CK13" s="64"/>
      <c r="CL13" s="106"/>
      <c r="CM13" s="107"/>
      <c r="CN13" s="78">
        <v>0.61664054112565836</v>
      </c>
      <c r="CO13" s="64">
        <v>0.22613797621827053</v>
      </c>
      <c r="CP13" s="64">
        <f t="shared" si="39"/>
        <v>-2.8346500683002418</v>
      </c>
      <c r="CQ13" s="64">
        <f t="shared" si="14"/>
        <v>2.8346500683002418</v>
      </c>
      <c r="CR13" s="106">
        <f>_xlfn.T.DIST(CP13,$Z5+$Z13-2,TRUE)</f>
        <v>4.0660201882512775E-3</v>
      </c>
      <c r="CS13" s="107">
        <f>_xlfn.T.DIST.2T(CQ13,$Z5+$Z13-2)</f>
        <v>8.1320403765025549E-3</v>
      </c>
      <c r="CT13" s="82"/>
      <c r="CU13" s="81"/>
      <c r="CV13" s="78">
        <v>0.24242424242424243</v>
      </c>
      <c r="CW13" s="64">
        <f>(CV5*F5+CV13*F13)/(F13+F5)</f>
        <v>0.45333333333333331</v>
      </c>
      <c r="CX13" s="64">
        <f t="shared" si="40"/>
        <v>3.2522815294680565</v>
      </c>
      <c r="CY13" s="64">
        <f t="shared" si="32"/>
        <v>3.2522815294680565</v>
      </c>
      <c r="CZ13" s="64">
        <f t="shared" si="33"/>
        <v>0.9994275871657089</v>
      </c>
      <c r="DA13" s="79">
        <f t="shared" si="34"/>
        <v>0.9994275871657089</v>
      </c>
      <c r="DB13" s="82"/>
      <c r="DC13">
        <v>30</v>
      </c>
      <c r="DD13">
        <v>0.13333333333333333</v>
      </c>
      <c r="DJ13">
        <v>33</v>
      </c>
      <c r="DK13">
        <v>0.63141891570951891</v>
      </c>
      <c r="DL13">
        <v>0.88593367812340795</v>
      </c>
      <c r="DM13" s="64">
        <f>(DK5-DK13)/SQRT(DL5*DL5/$DJ5+DL13*DL13/$DJ13)</f>
        <v>-2.4142752231606184</v>
      </c>
      <c r="DN13" s="64">
        <f t="shared" si="15"/>
        <v>2.4142752231606184</v>
      </c>
      <c r="DO13" s="106">
        <f>_xlfn.T.DIST(DM13,$DJ5+$DJ13-2,TRUE)</f>
        <v>9.1370262926328272E-3</v>
      </c>
      <c r="DP13" s="107">
        <f>_xlfn.T.DIST.2T(DN13,$DJ5+$DJ13-2)</f>
        <v>1.8274052585265654E-2</v>
      </c>
      <c r="DQ13">
        <v>24</v>
      </c>
      <c r="DR13">
        <v>0.58158087565696148</v>
      </c>
      <c r="DS13">
        <v>0.28791945205460434</v>
      </c>
      <c r="DT13" s="64">
        <f>(DR5-DR13)/SQRT(DS5*DS5/$DQ5+DS13*DS13/$DQ13)</f>
        <v>2.170578008081431</v>
      </c>
      <c r="DU13" s="64">
        <f t="shared" si="16"/>
        <v>2.170578008081431</v>
      </c>
      <c r="DV13" s="106">
        <f>_xlfn.T.DIST(DT13,$DQ5+$DQ13-2,TRUE)</f>
        <v>0.9828513387878941</v>
      </c>
      <c r="DW13" s="107">
        <f>_xlfn.T.DIST.2T(DU13,$DQ5+$DQ13-2)</f>
        <v>3.42973224242119E-2</v>
      </c>
      <c r="DX13">
        <v>30</v>
      </c>
      <c r="DY13" s="64">
        <v>0.90909090909090906</v>
      </c>
      <c r="DZ13" s="64">
        <f>(DY5*DX5+DY13*DX13)/(DX13+DX5)</f>
        <v>0.81168831168831168</v>
      </c>
      <c r="EA13" s="64">
        <f>(DY5-DY13)/SQRT(DZ13*(1-DZ13)*((1/$DX5)+(1/$DX13)))</f>
        <v>-1.9298025627080302</v>
      </c>
      <c r="EB13" s="64">
        <f t="shared" si="17"/>
        <v>1.9298025627080302</v>
      </c>
      <c r="EC13" s="106">
        <f t="shared" si="18"/>
        <v>2.6815652926693606E-2</v>
      </c>
      <c r="ED13" s="107">
        <f t="shared" si="18"/>
        <v>0.97318434707330637</v>
      </c>
    </row>
    <row r="14" spans="1:134" x14ac:dyDescent="0.25">
      <c r="A14" s="64">
        <v>11</v>
      </c>
      <c r="B14" s="64">
        <v>11</v>
      </c>
      <c r="C14" s="64">
        <v>4</v>
      </c>
      <c r="D14" s="64">
        <v>22</v>
      </c>
      <c r="E14" s="64">
        <f t="shared" si="0"/>
        <v>1.375</v>
      </c>
      <c r="F14" s="81">
        <v>33</v>
      </c>
      <c r="G14" s="78">
        <v>0.48484848484848486</v>
      </c>
      <c r="H14" s="64">
        <v>1.7161223026275714</v>
      </c>
      <c r="I14" s="64">
        <f>(G6-G14)/SQRT(H6*H6/$F6+H14*H14/$F14)</f>
        <v>-0.61210744306656228</v>
      </c>
      <c r="J14" s="64">
        <f t="shared" si="6"/>
        <v>0.61210744306656228</v>
      </c>
      <c r="K14" s="106">
        <f>_xlfn.T.DIST(I14,$F6+$F14-2,TRUE)</f>
        <v>0.27118428626224578</v>
      </c>
      <c r="L14" s="107">
        <f>_xlfn.T.DIST.2T(J14,$F6+$F14-2)</f>
        <v>0.54236857252449155</v>
      </c>
      <c r="M14" s="78">
        <v>0.31878787878787868</v>
      </c>
      <c r="N14" s="64">
        <v>0.12429193396389344</v>
      </c>
      <c r="O14" s="64">
        <f>(M6-M14)/SQRT(N6*N6/$F6+N14*N14/$F14)</f>
        <v>-0.65187851743135372</v>
      </c>
      <c r="P14" s="64">
        <f t="shared" si="7"/>
        <v>0.65187851743135372</v>
      </c>
      <c r="Q14" s="106">
        <f>_xlfn.T.DIST(O14,$F6+$F14-2,TRUE)</f>
        <v>0.25826338365919699</v>
      </c>
      <c r="R14" s="107">
        <f>_xlfn.T.DIST.2T(P14,$F6+$F14-2)</f>
        <v>0.51652676731839398</v>
      </c>
      <c r="S14" s="78">
        <v>11</v>
      </c>
      <c r="T14" s="64">
        <v>0.26484848484848472</v>
      </c>
      <c r="U14" s="64">
        <v>0.1776911405054889</v>
      </c>
      <c r="V14" s="64">
        <f>(T6-T14)/SQRT(U6*U6/$S6+U14*U14/$S14)</f>
        <v>0.14625049737000481</v>
      </c>
      <c r="W14" s="64">
        <f t="shared" si="8"/>
        <v>0.14625049737000481</v>
      </c>
      <c r="X14" s="106">
        <f>_xlfn.T.DIST(V14,$S6+$S14-2,TRUE)</f>
        <v>0.55755171840069906</v>
      </c>
      <c r="Y14" s="107">
        <f>_xlfn.T.DIST.2T(W14,$S6+$S14-2)</f>
        <v>0.88489656319860177</v>
      </c>
      <c r="Z14" s="78">
        <v>22</v>
      </c>
      <c r="AA14" s="64">
        <v>0.34575757575757565</v>
      </c>
      <c r="AB14" s="64">
        <v>7.8862158347588418E-2</v>
      </c>
      <c r="AC14" s="64">
        <f>(AA6-AA14)/SQRT(AB6*AB6/$Z6+AB14*AB14/$Z14)</f>
        <v>-0.99720230128018661</v>
      </c>
      <c r="AD14" s="64">
        <f t="shared" si="9"/>
        <v>0.99720230128018661</v>
      </c>
      <c r="AE14" s="106">
        <f>_xlfn.T.DIST(AC14,$Z6+$Z14-2,TRUE)</f>
        <v>0.16194163087650032</v>
      </c>
      <c r="AF14" s="107">
        <f>_xlfn.T.DIST.2T(AD14,$Z6+$Z14-2)</f>
        <v>0.32388326175300064</v>
      </c>
      <c r="AG14" s="83">
        <v>30</v>
      </c>
      <c r="AH14" s="78">
        <v>13</v>
      </c>
      <c r="AI14" s="64">
        <v>24.435700282084451</v>
      </c>
      <c r="AJ14" s="64">
        <f>(AH6-AH14)/SQRT(AI6*AI6/$F6+AI14*AI14/$F14)</f>
        <v>0.13385759618262796</v>
      </c>
      <c r="AK14" s="64">
        <f t="shared" si="10"/>
        <v>0.13385759618262796</v>
      </c>
      <c r="AL14" s="106">
        <f>_xlfn.T.DIST(AJ14,$F6+$F14-2,TRUE)</f>
        <v>0.5530582360695363</v>
      </c>
      <c r="AM14" s="107">
        <f>_xlfn.T.DIST.2T(AK14,$F6+$F14-2)</f>
        <v>0.8938835278609274</v>
      </c>
      <c r="AN14" s="78">
        <v>21</v>
      </c>
      <c r="AO14" s="64">
        <f t="shared" si="1"/>
        <v>0.63636363636363635</v>
      </c>
      <c r="AP14" s="64">
        <v>1</v>
      </c>
      <c r="AQ14" s="64"/>
      <c r="AR14" s="64"/>
      <c r="AS14" s="106"/>
      <c r="AT14" s="107"/>
      <c r="AU14" s="78">
        <v>2.1818181818181817</v>
      </c>
      <c r="AV14" s="64">
        <v>4.2459874105923925</v>
      </c>
      <c r="AW14" s="64">
        <f>(AU6-AU14)/SQRT(AV6*AV6/$F6+AV14*AV14/$F14)</f>
        <v>-0.10448576208011959</v>
      </c>
      <c r="AX14" s="64">
        <f t="shared" si="11"/>
        <v>0.10448576208011959</v>
      </c>
      <c r="AY14" s="106">
        <f>_xlfn.T.DIST(AW14,$F6+$F14-2,TRUE)</f>
        <v>0.45853520714120682</v>
      </c>
      <c r="AZ14" s="107">
        <f>_xlfn.T.DIST.2T(AX14,$F6+$F14-2)</f>
        <v>0.91707041428241365</v>
      </c>
      <c r="BA14" s="78">
        <v>0.33333333333333331</v>
      </c>
      <c r="BB14" s="64">
        <f>(BA6*F6+BA14*F14)/(F14+F6)</f>
        <v>0.14666666666666667</v>
      </c>
      <c r="BC14" s="64">
        <f>(BA6-BA14)/SQRT(BB14*(1-BB14)*((1/$F6)+(1/$F14)))</f>
        <v>-4.0504629365049123</v>
      </c>
      <c r="BD14" s="64">
        <f>ABS(BC14)</f>
        <v>4.0504629365049123</v>
      </c>
      <c r="BE14" s="64">
        <f>_xlfn.NORM.S.DIST(BC14,TRUE)</f>
        <v>2.5558202924579102E-5</v>
      </c>
      <c r="BF14" s="79">
        <f>_xlfn.NORM.S.DIST(BD14,TRUE)</f>
        <v>0.9999744417970754</v>
      </c>
      <c r="BG14" s="78">
        <v>33</v>
      </c>
      <c r="BH14" s="64">
        <v>9.0909090909090912E-2</v>
      </c>
      <c r="BI14" s="64">
        <f t="shared" si="41"/>
        <v>0.26666666666666666</v>
      </c>
      <c r="BJ14" s="64">
        <f>(BH6-BH14)/SQRT(BI14*(1-BI14)*((1/$BG6)+(1/$BG14)))</f>
        <v>3.0509980560686349</v>
      </c>
      <c r="BK14" s="64">
        <f>ABS(BJ14)</f>
        <v>3.0509980560686349</v>
      </c>
      <c r="BL14" s="64">
        <f>_xlfn.NORM.S.DIST(BJ14,TRUE)</f>
        <v>0.99885958974307643</v>
      </c>
      <c r="BM14" s="79">
        <f>_xlfn.NORM.S.DIST(BK14,TRUE)</f>
        <v>0.99885958974307643</v>
      </c>
      <c r="BN14" s="78">
        <v>0.39109880018735749</v>
      </c>
      <c r="BO14" s="64">
        <v>0.34260228699840978</v>
      </c>
      <c r="BP14" s="64">
        <f>(BN6-BN14)/SQRT(BO6*BO6/$F6+BO14*BO14/$F14)</f>
        <v>1.0691455715127847</v>
      </c>
      <c r="BQ14" s="64">
        <f t="shared" si="12"/>
        <v>1.0691455715127847</v>
      </c>
      <c r="BR14" s="106">
        <f>_xlfn.T.DIST(BP14,$Z6+$Z14-2,TRUE)</f>
        <v>0.85470875004643732</v>
      </c>
      <c r="BS14" s="107">
        <f>_xlfn.T.DIST.2T(BQ14,$Z6+$Z14-2)</f>
        <v>0.29058249990712531</v>
      </c>
      <c r="BT14" s="78">
        <v>1.8372288226180649</v>
      </c>
      <c r="BU14" s="64">
        <v>2.8080025455487521</v>
      </c>
      <c r="BV14" s="64">
        <f>(BT6-BT14)/SQRT(BU6*BU6/$F6+BU14*BU14/$F14)</f>
        <v>0.72312941791720142</v>
      </c>
      <c r="BW14" s="64">
        <f t="shared" si="13"/>
        <v>0.72312941791720142</v>
      </c>
      <c r="BX14" s="106">
        <f>_xlfn.T.DIST(BV14,$Z6+$Z14-2,TRUE)</f>
        <v>0.76336927863476411</v>
      </c>
      <c r="BY14" s="107">
        <f>_xlfn.T.DIST.2T(BW14,$Z6+$Z14-2)</f>
        <v>0.47326144273047177</v>
      </c>
      <c r="BZ14" s="78">
        <v>12</v>
      </c>
      <c r="CA14" s="64">
        <v>0.5</v>
      </c>
      <c r="CB14" s="64">
        <v>1.4459976109624424</v>
      </c>
      <c r="CC14" s="64">
        <f t="shared" si="2"/>
        <v>-0.73373097574987745</v>
      </c>
      <c r="CD14" s="64">
        <f t="shared" si="3"/>
        <v>0.73373097574987745</v>
      </c>
      <c r="CE14" s="106">
        <f t="shared" si="4"/>
        <v>0.23628114277425083</v>
      </c>
      <c r="CF14" s="107">
        <f t="shared" si="5"/>
        <v>0.47256228554850166</v>
      </c>
      <c r="CG14" s="64">
        <v>8</v>
      </c>
      <c r="CH14" s="64">
        <v>1.125</v>
      </c>
      <c r="CI14" s="64">
        <v>2.1001700611413079</v>
      </c>
      <c r="CJ14" s="64"/>
      <c r="CK14" s="64"/>
      <c r="CL14" s="106"/>
      <c r="CM14" s="107"/>
      <c r="CN14" s="78">
        <v>0.44640250384889113</v>
      </c>
      <c r="CO14" s="64">
        <v>0.33625470143357039</v>
      </c>
      <c r="CP14" s="64">
        <f>(CN6-CN14)/SQRT(CO6*CO6/$F6+CO14*CO14/$F14)</f>
        <v>-1.2171022099876285</v>
      </c>
      <c r="CQ14" s="64">
        <f t="shared" si="14"/>
        <v>1.2171022099876285</v>
      </c>
      <c r="CR14" s="106">
        <f>_xlfn.T.DIST(CP14,$Z6+$Z14-2,TRUE)</f>
        <v>0.11488639990490844</v>
      </c>
      <c r="CS14" s="107">
        <f>_xlfn.T.DIST.2T(CQ14,$Z6+$Z14-2)</f>
        <v>0.22977279980981688</v>
      </c>
      <c r="CT14" s="82"/>
      <c r="CU14" s="81"/>
      <c r="CV14" s="78">
        <v>0.12121212121212122</v>
      </c>
      <c r="CW14" s="64">
        <f>(CV6*F6+CV14*F14)/(F14+F6)</f>
        <v>0.30666666666666664</v>
      </c>
      <c r="CX14" s="64">
        <f>(CV6-CV14)/SQRT(CW14*(1-CW14)*((1/$F6)+(1/$F14)))</f>
        <v>3.0874228373750485</v>
      </c>
      <c r="CY14" s="64">
        <f>ABS(CX14)</f>
        <v>3.0874228373750485</v>
      </c>
      <c r="CZ14" s="64">
        <f>_xlfn.NORM.S.DIST(CX14,TRUE)</f>
        <v>0.9989904990946471</v>
      </c>
      <c r="DA14" s="79">
        <f>_xlfn.NORM.S.DIST(CY14,TRUE)</f>
        <v>0.9989904990946471</v>
      </c>
      <c r="DB14" s="82"/>
      <c r="DC14">
        <v>30</v>
      </c>
      <c r="DD14">
        <v>0.13333333333333333</v>
      </c>
      <c r="DJ14">
        <v>33</v>
      </c>
      <c r="DK14">
        <v>0.56616046789788466</v>
      </c>
      <c r="DL14">
        <v>1.0465799182790472</v>
      </c>
      <c r="DM14" s="64">
        <f>(DK6-DK14)/SQRT(DL6*DL6/$DJ6+DL14*DL14/$DJ14)</f>
        <v>-1.38092243401297</v>
      </c>
      <c r="DN14" s="64">
        <f t="shared" si="15"/>
        <v>1.38092243401297</v>
      </c>
      <c r="DO14" s="106">
        <f>_xlfn.T.DIST(DM14,$DJ6+$DJ14-2,TRUE)</f>
        <v>8.5757951804893373E-2</v>
      </c>
      <c r="DP14" s="107">
        <f>_xlfn.T.DIST.2T(DN14,$DJ6+$DJ14-2)</f>
        <v>0.17151590360978675</v>
      </c>
      <c r="DQ14">
        <v>30</v>
      </c>
      <c r="DR14">
        <v>0.55749150792049973</v>
      </c>
      <c r="DS14">
        <v>0.2606488227783334</v>
      </c>
      <c r="DT14" s="64">
        <f>(DR6-DR14)/SQRT(DS6*DS6/$DQ6+DS14*DS14/$DQ14)</f>
        <v>4.1631960880492045</v>
      </c>
      <c r="DU14" s="64">
        <f t="shared" si="16"/>
        <v>4.1631960880492045</v>
      </c>
      <c r="DV14" s="106">
        <f>_xlfn.T.DIST(DT14,$DQ6+$DQ14-2,TRUE)</f>
        <v>0.99994730572607216</v>
      </c>
      <c r="DW14" s="107">
        <f>_xlfn.T.DIST.2T(DU14,$DQ6+$DQ14-2)</f>
        <v>1.0538854785567718E-4</v>
      </c>
      <c r="DX14">
        <v>30</v>
      </c>
      <c r="DY14" s="64">
        <v>0.90909090909090906</v>
      </c>
      <c r="DZ14" s="64">
        <f>(DY6*DX6+DY14*DX14)/(DX14+DX6)</f>
        <v>0.79205851619644718</v>
      </c>
      <c r="EA14" s="64">
        <f>(DY6-DY14)/SQRT(DZ14*(1-DZ14)*((1/$DX6)+(1/$DX14)))</f>
        <v>-2.273277691773683</v>
      </c>
      <c r="EB14" s="64">
        <f t="shared" si="17"/>
        <v>2.273277691773683</v>
      </c>
      <c r="EC14" s="106">
        <f t="shared" si="18"/>
        <v>1.1504725498377933E-2</v>
      </c>
      <c r="ED14" s="107">
        <f t="shared" si="18"/>
        <v>0.98849527450162211</v>
      </c>
    </row>
    <row r="15" spans="1:134" x14ac:dyDescent="0.25">
      <c r="A15" s="64">
        <v>15</v>
      </c>
      <c r="B15" s="64">
        <v>12</v>
      </c>
      <c r="C15" s="64">
        <v>4</v>
      </c>
      <c r="D15" s="64">
        <v>12</v>
      </c>
      <c r="E15" s="64">
        <f t="shared" si="0"/>
        <v>0.75</v>
      </c>
      <c r="F15" s="81">
        <v>33</v>
      </c>
      <c r="G15" s="78">
        <v>0.51515151515151514</v>
      </c>
      <c r="H15" s="64">
        <v>1.679308118713108</v>
      </c>
      <c r="I15" s="64">
        <f>(G7-G15)/SQRT(H7*H7/$F7+H15*H15/$F15)</f>
        <v>-0.46417736092121198</v>
      </c>
      <c r="J15" s="64">
        <f t="shared" si="6"/>
        <v>0.46417736092121198</v>
      </c>
      <c r="K15" s="106">
        <f>_xlfn.T.DIST(I15,$F7+$F15-2,TRUE)</f>
        <v>0.32196056837353126</v>
      </c>
      <c r="L15" s="107">
        <f>_xlfn.T.DIST.2T(J15,$F7+$F15-2)</f>
        <v>0.64392113674706253</v>
      </c>
      <c r="M15" s="78">
        <v>0.31495171495171498</v>
      </c>
      <c r="N15" s="64">
        <v>0.18377199742600547</v>
      </c>
      <c r="O15" s="64">
        <f>(M7-M15)/SQRT(N7*N7/$F7+N15*N15/$F15)</f>
        <v>-2.5162648415603743</v>
      </c>
      <c r="P15" s="64">
        <f t="shared" si="7"/>
        <v>2.5162648415603743</v>
      </c>
      <c r="Q15" s="106">
        <f>_xlfn.T.DIST(O15,$F7+$F15-2,TRUE)</f>
        <v>7.0450916409057051E-3</v>
      </c>
      <c r="R15" s="107">
        <f>_xlfn.T.DIST.2T(P15,$F7+$F15-2)</f>
        <v>1.409018328181141E-2</v>
      </c>
      <c r="S15" s="78">
        <v>9</v>
      </c>
      <c r="T15" s="64">
        <v>0.22313797313797312</v>
      </c>
      <c r="U15" s="64">
        <v>0.23243681311285205</v>
      </c>
      <c r="V15" s="64">
        <f>(T7-T15)/SQRT(U7*U7/$S7+U15*U15/$S15)</f>
        <v>-0.86910043426632422</v>
      </c>
      <c r="W15" s="64">
        <f t="shared" si="8"/>
        <v>0.86910043426632422</v>
      </c>
      <c r="X15" s="106">
        <f>_xlfn.T.DIST(V15,$S7+$S15-2,TRUE)</f>
        <v>0.19609066395538971</v>
      </c>
      <c r="Y15" s="107">
        <f>_xlfn.T.DIST.2T(W15,$S7+$S15-2)</f>
        <v>0.39218132791077942</v>
      </c>
      <c r="Z15" s="78">
        <v>24</v>
      </c>
      <c r="AA15" s="64">
        <v>0.34938186813186811</v>
      </c>
      <c r="AB15" s="64">
        <v>0.15381742552228062</v>
      </c>
      <c r="AC15" s="64">
        <f>(AA7-AA15)/SQRT(AB7*AB7/$Z7+AB15*AB15/$Z15)</f>
        <v>-1.6620405150038362</v>
      </c>
      <c r="AD15" s="64">
        <f t="shared" si="9"/>
        <v>1.6620405150038362</v>
      </c>
      <c r="AE15" s="106">
        <f>_xlfn.T.DIST(AC15,$Z7+$Z15-2,TRUE)</f>
        <v>5.197585236438907E-2</v>
      </c>
      <c r="AF15" s="107">
        <f>_xlfn.T.DIST.2T(AD15,$Z7+$Z15-2)</f>
        <v>0.10395170472877814</v>
      </c>
      <c r="AG15" s="83">
        <v>27</v>
      </c>
      <c r="AH15" s="78">
        <v>7.5925925925925926</v>
      </c>
      <c r="AI15" s="64">
        <v>12.055191219040671</v>
      </c>
      <c r="AJ15" s="64">
        <f>(AH7-AH15)/SQRT(AI7*AI7/$F7+AI15*AI15/$F15)</f>
        <v>0.87976012557690342</v>
      </c>
      <c r="AK15" s="64">
        <f t="shared" si="10"/>
        <v>0.87976012557690342</v>
      </c>
      <c r="AL15" s="106">
        <f>_xlfn.T.DIST(AJ15,$F7+$F15-2,TRUE)</f>
        <v>0.80904189087338008</v>
      </c>
      <c r="AM15" s="107">
        <f>_xlfn.T.DIST.2T(AK15,$F7+$F15-2)</f>
        <v>0.38191621825323974</v>
      </c>
      <c r="AN15" s="78">
        <v>20</v>
      </c>
      <c r="AO15" s="64">
        <f t="shared" si="1"/>
        <v>0.60606060606060608</v>
      </c>
      <c r="AP15" s="64">
        <v>1</v>
      </c>
      <c r="AQ15" s="64"/>
      <c r="AR15" s="64"/>
      <c r="AS15" s="106"/>
      <c r="AT15" s="107"/>
      <c r="AU15" s="78">
        <v>1.4848484848484849</v>
      </c>
      <c r="AV15" s="64">
        <v>2.5753787600226414</v>
      </c>
      <c r="AW15" s="64">
        <f>(AU7-AU15)/SQRT(AV7*AV7/$F7+AV15*AV15/$F15)</f>
        <v>1.1683970240476653</v>
      </c>
      <c r="AX15" s="64">
        <f t="shared" si="11"/>
        <v>1.1683970240476653</v>
      </c>
      <c r="AY15" s="106">
        <f>_xlfn.T.DIST(AW15,$F7+$F15-2,TRUE)</f>
        <v>0.87674957535222309</v>
      </c>
      <c r="AZ15" s="107">
        <f>_xlfn.T.DIST.2T(AX15,$F7+$F15-2)</f>
        <v>0.24650084929555383</v>
      </c>
      <c r="BA15" s="78">
        <v>0.30303030303030304</v>
      </c>
      <c r="BB15" s="64">
        <f>(BA7*F7+BA15*F15)/(F15+F7)</f>
        <v>0.13513513513513514</v>
      </c>
      <c r="BC15" s="64">
        <f>(BA7-BA15)/SQRT(BB15*(1-BB15)*((1/$F7)+(1/$F15)))</f>
        <v>-3.7901886896341059</v>
      </c>
      <c r="BD15" s="64">
        <f>ABS(BC15)</f>
        <v>3.7901886896341059</v>
      </c>
      <c r="BE15" s="64">
        <f>_xlfn.NORM.S.DIST(BC15,TRUE)</f>
        <v>7.5266444734497812E-5</v>
      </c>
      <c r="BF15" s="79">
        <f>_xlfn.NORM.S.DIST(BD15,TRUE)</f>
        <v>0.99992473355526545</v>
      </c>
      <c r="BG15" s="78">
        <v>33</v>
      </c>
      <c r="BH15" s="64">
        <v>0.12121212121212122</v>
      </c>
      <c r="BI15" s="64">
        <f t="shared" si="41"/>
        <v>0.21621621621621623</v>
      </c>
      <c r="BJ15" s="64">
        <f>(BH7-BH15)/SQRT(BI15*(1-BI15)*((1/$BG7)+(1/$BG15)))</f>
        <v>1.7810698762028456</v>
      </c>
      <c r="BK15" s="64">
        <f>ABS(BJ15)</f>
        <v>1.7810698762028456</v>
      </c>
      <c r="BL15" s="64">
        <f>_xlfn.NORM.S.DIST(BJ15,TRUE)</f>
        <v>0.96254948191794287</v>
      </c>
      <c r="BM15" s="79">
        <f>_xlfn.NORM.S.DIST(BK15,TRUE)</f>
        <v>0.96254948191794287</v>
      </c>
      <c r="BN15" s="78">
        <v>0.37836616233301573</v>
      </c>
      <c r="BO15" s="64">
        <v>0.21902069456517645</v>
      </c>
      <c r="BP15" s="64">
        <f>(BN7-BN15)/SQRT(BO7*BO7/$F7+BO15*BO15/$F15)</f>
        <v>1.4828697354093139</v>
      </c>
      <c r="BQ15" s="64">
        <f t="shared" si="12"/>
        <v>1.4828697354093139</v>
      </c>
      <c r="BR15" s="106">
        <f>_xlfn.T.DIST(BP15,$Z7+$Z15-2,TRUE)</f>
        <v>0.92721274735229942</v>
      </c>
      <c r="BS15" s="107">
        <f>_xlfn.T.DIST.2T(BQ15,$Z7+$Z15-2)</f>
        <v>0.14557450529540117</v>
      </c>
      <c r="BT15" s="78">
        <v>1.6080098491276857</v>
      </c>
      <c r="BU15" s="64">
        <v>2.4877957598014189</v>
      </c>
      <c r="BV15" s="64">
        <f>(BT7-BT15)/SQRT(BU7*BU7/$F7+BU15*BU15/$F15)</f>
        <v>0.85393946638529661</v>
      </c>
      <c r="BW15" s="64">
        <f t="shared" si="13"/>
        <v>0.85393946638529661</v>
      </c>
      <c r="BX15" s="106">
        <f>_xlfn.T.DIST(BV15,$Z7+$Z15-2,TRUE)</f>
        <v>0.80100851673272899</v>
      </c>
      <c r="BY15" s="107">
        <f>_xlfn.T.DIST.2T(BW15,$Z7+$Z15-2)</f>
        <v>0.39798296653454202</v>
      </c>
      <c r="BZ15" s="78">
        <v>7</v>
      </c>
      <c r="CA15" s="64">
        <v>0.2857142857142857</v>
      </c>
      <c r="CB15" s="64">
        <v>0.75592894601845451</v>
      </c>
      <c r="CC15" s="64">
        <f t="shared" si="2"/>
        <v>-0.96376655398775524</v>
      </c>
      <c r="CD15" s="64">
        <f t="shared" si="3"/>
        <v>0.96376655398775524</v>
      </c>
      <c r="CE15" s="106">
        <f t="shared" si="4"/>
        <v>0.17522210065103677</v>
      </c>
      <c r="CF15" s="107">
        <f t="shared" si="5"/>
        <v>0.35044420130207354</v>
      </c>
      <c r="CG15" s="64">
        <v>10</v>
      </c>
      <c r="CH15" s="64">
        <v>1.1000000000000001</v>
      </c>
      <c r="CI15" s="64">
        <v>2.5144029554194813</v>
      </c>
      <c r="CJ15" s="64"/>
      <c r="CK15" s="64"/>
      <c r="CL15" s="106"/>
      <c r="CM15" s="107"/>
      <c r="CN15" s="78">
        <v>0.48616163086208924</v>
      </c>
      <c r="CO15" s="64">
        <v>0.31214704747579325</v>
      </c>
      <c r="CP15" s="64">
        <f>(CN7-CN15)/SQRT(CO7*CO7/$F7+CO15*CO15/$F15)</f>
        <v>-2.7048025552343073</v>
      </c>
      <c r="CQ15" s="64">
        <f t="shared" si="14"/>
        <v>2.7048025552343073</v>
      </c>
      <c r="CR15" s="106">
        <f>_xlfn.T.DIST(CP15,$Z7+$Z15-2,TRUE)</f>
        <v>4.9147228404160023E-3</v>
      </c>
      <c r="CS15" s="107">
        <f>_xlfn.T.DIST.2T(CQ15,$Z7+$Z15-2)</f>
        <v>9.8294456808320045E-3</v>
      </c>
      <c r="CT15" s="82"/>
      <c r="CU15" s="81"/>
      <c r="CV15" s="78">
        <v>6.0606060606060608E-2</v>
      </c>
      <c r="CW15" s="64">
        <f>(CV7*F7+CV15*F15)/(F15+F7)</f>
        <v>0.25675675675675674</v>
      </c>
      <c r="CX15" s="64">
        <f>(CV7-CV15)/SQRT(CW15*(1-CW15)*((1/$F7)+(1/$F15)))</f>
        <v>3.4653278567838277</v>
      </c>
      <c r="CY15" s="64">
        <f>ABS(CX15)</f>
        <v>3.4653278567838277</v>
      </c>
      <c r="CZ15" s="64">
        <f>_xlfn.NORM.S.DIST(CX15,TRUE)</f>
        <v>0.99973520727997267</v>
      </c>
      <c r="DA15" s="79">
        <f>_xlfn.NORM.S.DIST(CY15,TRUE)</f>
        <v>0.99973520727997267</v>
      </c>
      <c r="DB15" s="82"/>
      <c r="DC15">
        <v>27</v>
      </c>
      <c r="DD15">
        <v>0.1111111111111111</v>
      </c>
      <c r="DJ15">
        <v>33</v>
      </c>
      <c r="DK15">
        <v>0.64727321458998432</v>
      </c>
      <c r="DL15">
        <v>1.1125887730560124</v>
      </c>
      <c r="DM15" s="64">
        <f>(DK7-DK15)/SQRT(DL7*DL7/$DJ7+DL15*DL15/$DJ15)</f>
        <v>-1.5640860921847273</v>
      </c>
      <c r="DN15" s="64">
        <f t="shared" si="15"/>
        <v>1.5640860921847273</v>
      </c>
      <c r="DO15" s="106">
        <f>_xlfn.T.DIST(DM15,$DJ7+$DJ15-2,TRUE)</f>
        <v>6.109113949093932E-2</v>
      </c>
      <c r="DP15" s="107">
        <f>_xlfn.T.DIST.2T(DN15,$DJ7+$DJ15-2)</f>
        <v>0.12218227898187864</v>
      </c>
      <c r="DQ15">
        <v>29</v>
      </c>
      <c r="DR15">
        <v>0.63608524375891562</v>
      </c>
      <c r="DS15">
        <v>0.24600220511405529</v>
      </c>
      <c r="DT15" s="64">
        <f>(DR7-DR15)/SQRT(DS7*DS7/$DQ7+DS15*DS15/$DQ15)</f>
        <v>-9.2013678663219287E-2</v>
      </c>
      <c r="DU15" s="64">
        <f t="shared" si="16"/>
        <v>9.2013678663219287E-2</v>
      </c>
      <c r="DV15" s="106">
        <f>_xlfn.T.DIST(DT15,$DQ7+$DQ15-2,TRUE)</f>
        <v>0.46350212447833938</v>
      </c>
      <c r="DW15" s="107">
        <f>_xlfn.T.DIST.2T(DU15,$DQ7+$DQ15-2)</f>
        <v>0.92700424895667877</v>
      </c>
      <c r="DX15">
        <v>27</v>
      </c>
      <c r="DY15" s="64">
        <v>0.81818181818181823</v>
      </c>
      <c r="DZ15" s="64">
        <f>(DY7*DX7+DY15*DX15)/(DX15+DX7)</f>
        <v>0.70862136428850919</v>
      </c>
      <c r="EA15" s="64">
        <f>(DY7-DY15)/SQRT(DZ15*(1-DZ15)*((1/$DX7)+(1/$DX15)))</f>
        <v>-1.8263297702503509</v>
      </c>
      <c r="EB15" s="64">
        <f t="shared" si="17"/>
        <v>1.8263297702503509</v>
      </c>
      <c r="EC15" s="106">
        <f t="shared" si="18"/>
        <v>3.3900301765651591E-2</v>
      </c>
      <c r="ED15" s="107">
        <f t="shared" si="18"/>
        <v>0.96609969823434838</v>
      </c>
    </row>
    <row r="16" spans="1:134" ht="15" customHeight="1" x14ac:dyDescent="0.35">
      <c r="A16" s="64">
        <v>4</v>
      </c>
      <c r="B16" s="64">
        <v>13</v>
      </c>
      <c r="C16" s="64">
        <v>5</v>
      </c>
      <c r="D16" s="64">
        <v>200</v>
      </c>
      <c r="E16" s="64">
        <f t="shared" si="0"/>
        <v>8</v>
      </c>
      <c r="F16" s="81">
        <v>33</v>
      </c>
      <c r="G16" s="78">
        <v>0.78787878787878785</v>
      </c>
      <c r="H16" s="64">
        <v>3.8467321826257264</v>
      </c>
      <c r="I16" s="64">
        <f t="shared" ref="I16:I17" si="42">(G4-G16)/SQRT(H4*H4/$F4+H16*H16/$F16)</f>
        <v>-6.2332032956129067E-2</v>
      </c>
      <c r="J16" s="64">
        <f t="shared" si="6"/>
        <v>6.2332032956129067E-2</v>
      </c>
      <c r="K16" s="106">
        <f t="shared" ref="K16:K17" si="43">_xlfn.T.DIST(I16,$F4+$F16-2,TRUE)</f>
        <v>0.47522893531143928</v>
      </c>
      <c r="L16" s="107">
        <f t="shared" ref="L16:L17" si="44">_xlfn.T.DIST.2T(J16,$F4+$F16-2)</f>
        <v>0.95045787062287856</v>
      </c>
      <c r="M16" s="78">
        <v>0.43011363636363631</v>
      </c>
      <c r="N16" s="64">
        <v>0.12501303199112365</v>
      </c>
      <c r="O16" s="64">
        <f t="shared" ref="O16:O17" si="45">(M4-M16)/SQRT(N4*N4/$F4+N16*N16/$F16)</f>
        <v>0.67715113907107227</v>
      </c>
      <c r="P16" s="64">
        <f t="shared" si="7"/>
        <v>0.67715113907107227</v>
      </c>
      <c r="Q16" s="106">
        <f t="shared" ref="Q16:Q17" si="46">_xlfn.T.DIST(O16,$F4+$F16-2,TRUE)</f>
        <v>0.74984323942375253</v>
      </c>
      <c r="R16" s="107">
        <f t="shared" ref="R16:R17" si="47">_xlfn.T.DIST.2T(P16,$F4+$F16-2)</f>
        <v>0.50031352115249494</v>
      </c>
      <c r="S16" s="78">
        <v>16</v>
      </c>
      <c r="T16" s="64">
        <v>0.39546875000000004</v>
      </c>
      <c r="U16" s="64">
        <v>0.16197728428702587</v>
      </c>
      <c r="V16" s="64">
        <f t="shared" ref="V16:V17" si="48">(T4-T16)/SQRT(U4*U4/$S4+U16*U16/$S16)</f>
        <v>-0.46193958744087266</v>
      </c>
      <c r="W16" s="64">
        <f t="shared" si="8"/>
        <v>0.46193958744087266</v>
      </c>
      <c r="X16" s="106">
        <f t="shared" ref="X16:X17" si="49">_xlfn.T.DIST(V16,$S4+$S16-2,TRUE)</f>
        <v>0.32337925133049572</v>
      </c>
      <c r="Y16" s="107">
        <f t="shared" ref="Y16:Y17" si="50">_xlfn.T.DIST.2T(W16,$S4+$S16-2)</f>
        <v>0.64675850266099144</v>
      </c>
      <c r="Z16" s="78">
        <v>17</v>
      </c>
      <c r="AA16" s="64">
        <v>0.46272058823529416</v>
      </c>
      <c r="AB16" s="64">
        <v>6.5800710147249433E-2</v>
      </c>
      <c r="AC16" s="64">
        <f>(AA4-AA16)/SQRT(AB4*AB4/$Z4+AB16*AB16/$Z16)</f>
        <v>2.0279793292360018</v>
      </c>
      <c r="AD16" s="64">
        <f t="shared" si="9"/>
        <v>2.0279793292360018</v>
      </c>
      <c r="AE16" s="106">
        <f>_xlfn.T.DIST(AC16,$Z4+$Z16-2,TRUE)</f>
        <v>0.9751921982934858</v>
      </c>
      <c r="AF16" s="107">
        <f>_xlfn.T.DIST.2T(AD16,$Z4+$Z16-2)</f>
        <v>4.96156034130283E-2</v>
      </c>
      <c r="AG16" s="83">
        <v>31</v>
      </c>
      <c r="AH16" s="78">
        <v>42.225806451612904</v>
      </c>
      <c r="AI16" s="64">
        <v>57.174417167948668</v>
      </c>
      <c r="AJ16" s="64">
        <f>(AH4-AH16)/SQRT(AI4*AI4/$F4+AI16*AI16/$F16)</f>
        <v>-1.3966128675123075</v>
      </c>
      <c r="AK16" s="64">
        <f t="shared" si="10"/>
        <v>1.3966128675123075</v>
      </c>
      <c r="AL16" s="106">
        <f>_xlfn.T.DIST(AJ16,$F4+$F16-2,TRUE)</f>
        <v>8.3245737697468333E-2</v>
      </c>
      <c r="AM16" s="107">
        <f>_xlfn.T.DIST.2T(AK16,$F4+$F16-2)</f>
        <v>0.16649147539493667</v>
      </c>
      <c r="AN16" s="78">
        <v>26</v>
      </c>
      <c r="AO16" s="64">
        <f t="shared" si="1"/>
        <v>0.78787878787878785</v>
      </c>
      <c r="AP16" s="64">
        <v>1</v>
      </c>
      <c r="AQ16" s="103" t="s">
        <v>61</v>
      </c>
      <c r="AR16" s="103" t="s">
        <v>61</v>
      </c>
      <c r="AS16" s="103"/>
      <c r="AT16" s="104"/>
      <c r="AU16" s="78">
        <v>6</v>
      </c>
      <c r="AV16" s="64">
        <v>9.0863909226931234</v>
      </c>
      <c r="AW16" s="64">
        <f>(AU4-AU16)/SQRT(AV4*AV4/$F4+AV16*AV16/$F16)</f>
        <v>-1.1163957826056172</v>
      </c>
      <c r="AX16" s="64">
        <f t="shared" si="11"/>
        <v>1.1163957826056172</v>
      </c>
      <c r="AY16" s="106">
        <f>_xlfn.T.DIST(AW16,$F4+$F16-2,TRUE)</f>
        <v>0.1338400554989366</v>
      </c>
      <c r="AZ16" s="107">
        <f>_xlfn.T.DIST.2T(AX16,$F4+$F16-2)</f>
        <v>0.2676801109978732</v>
      </c>
      <c r="BA16" s="78">
        <v>0.24242424242424243</v>
      </c>
      <c r="BB16" s="64">
        <f t="shared" ref="BB16:BB18" si="51">(BA4*F4+BA16*F16)/(F16+F4)</f>
        <v>0.1</v>
      </c>
      <c r="BC16" s="103">
        <f t="shared" ref="BC16:BC18" si="52">(BA4-BA16)/SQRT(BB16*(1-BB16)*((1/$F4)+(1/$F16)))</f>
        <v>-3.558079911965534</v>
      </c>
      <c r="BD16" s="103">
        <f t="shared" ref="BD16:BD18" si="53">ABS(BC16)</f>
        <v>3.558079911965534</v>
      </c>
      <c r="BE16" s="64">
        <f t="shared" ref="BE16:BE18" si="54">_xlfn.NORM.S.DIST(BC16,TRUE)</f>
        <v>1.8678783515552742E-4</v>
      </c>
      <c r="BF16" s="79">
        <f t="shared" ref="BF16:BF18" si="55">_xlfn.NORM.S.DIST(BD16,TRUE)</f>
        <v>0.99981321216484442</v>
      </c>
      <c r="BG16" s="78">
        <v>33</v>
      </c>
      <c r="BH16" s="64">
        <v>9.0909090909090912E-2</v>
      </c>
      <c r="BI16" s="64">
        <f>(BH4*BG4+BH16*BG16)/(BG16+BG4)</f>
        <v>0.24691358024691357</v>
      </c>
      <c r="BJ16" s="103">
        <f>(BH4-BH16)/SQRT(BI16*(1-BI16)*((1/$BG4)+(1/$BG16)))</f>
        <v>2.6997345249516846</v>
      </c>
      <c r="BK16" s="103">
        <f t="shared" ref="BK16:BK18" si="56">ABS(BJ16)</f>
        <v>2.6997345249516846</v>
      </c>
      <c r="BL16" s="64">
        <f t="shared" ref="BL16:BL18" si="57">_xlfn.NORM.S.DIST(BJ16,TRUE)</f>
        <v>0.99653025870709266</v>
      </c>
      <c r="BM16" s="79">
        <f t="shared" ref="BM16:BM18" si="58">_xlfn.NORM.S.DIST(BK16,TRUE)</f>
        <v>0.99653025870709266</v>
      </c>
      <c r="BN16" s="78">
        <v>0.56860246867492803</v>
      </c>
      <c r="BO16" s="64">
        <v>1.1266216363863619</v>
      </c>
      <c r="BP16" s="103">
        <f t="shared" ref="BP16:BP18" si="59">(BN4-BN16)/SQRT(BO4*BO4/$F4+BO16*BO16/$F16)</f>
        <v>1.5518736174806396</v>
      </c>
      <c r="BQ16" s="103">
        <f t="shared" si="12"/>
        <v>1.5518736174806396</v>
      </c>
      <c r="BR16" s="106">
        <f>_xlfn.T.DIST(BP16,$Z4+$Z16-2,TRUE)</f>
        <v>0.93550891793499757</v>
      </c>
      <c r="BS16" s="107">
        <f>_xlfn.T.DIST.2T(BQ16,$Z4+$Z16-2)</f>
        <v>0.12898216413000474</v>
      </c>
      <c r="BT16" s="78">
        <v>2.6365475997673564</v>
      </c>
      <c r="BU16" s="64">
        <v>2.2323711356695886</v>
      </c>
      <c r="BV16" s="103">
        <f t="shared" ref="BV16:BV18" si="60">(BT4-BT16)/SQRT(BU4*BU4/$F4+BU16*BU16/$F16)</f>
        <v>-1.8433675695229481</v>
      </c>
      <c r="BW16" s="103">
        <f t="shared" si="13"/>
        <v>1.8433675695229481</v>
      </c>
      <c r="BX16" s="106">
        <f>_xlfn.T.DIST(BV16,$Z4+$Z16-2,TRUE)</f>
        <v>3.6542560085809701E-2</v>
      </c>
      <c r="BY16" s="107">
        <f>_xlfn.T.DIST.2T(BW16,$Z4+$Z16-2)</f>
        <v>7.3085120171619403E-2</v>
      </c>
      <c r="BZ16" s="111">
        <v>13</v>
      </c>
      <c r="CA16" s="64">
        <v>4.6923076923076925</v>
      </c>
      <c r="CB16" s="64">
        <v>5.907405174646132</v>
      </c>
      <c r="CC16" s="64">
        <f t="shared" si="2"/>
        <v>0.28463022091319046</v>
      </c>
      <c r="CD16" s="64">
        <f t="shared" si="3"/>
        <v>0.28463022091319046</v>
      </c>
      <c r="CE16" s="106">
        <f t="shared" si="4"/>
        <v>0.61041190483314489</v>
      </c>
      <c r="CF16" s="107">
        <f t="shared" si="5"/>
        <v>0.77917619033371011</v>
      </c>
      <c r="CG16" s="64">
        <v>7</v>
      </c>
      <c r="CH16" s="64">
        <v>3.8571428571428572</v>
      </c>
      <c r="CI16" s="64">
        <v>6.4402011207873375</v>
      </c>
      <c r="CJ16" s="103"/>
      <c r="CK16" s="103"/>
      <c r="CL16" s="103"/>
      <c r="CM16" s="104"/>
      <c r="CN16" s="78">
        <v>0.5073055862789162</v>
      </c>
      <c r="CO16" s="64">
        <v>0.26744813302558113</v>
      </c>
      <c r="CP16" s="103">
        <f t="shared" ref="CP16:CP18" si="61">(CN4-CN16)/SQRT(CO4*CO4/$F4+CO16*CO16/$F16)</f>
        <v>-1.6451622399141477</v>
      </c>
      <c r="CQ16" s="103">
        <f t="shared" si="14"/>
        <v>1.6451622399141477</v>
      </c>
      <c r="CR16" s="106">
        <f>_xlfn.T.DIST(CP16,$Z4+$Z16-2,TRUE)</f>
        <v>5.4092323118553221E-2</v>
      </c>
      <c r="CS16" s="107">
        <f>_xlfn.T.DIST.2T(CQ16,$Z4+$Z16-2)</f>
        <v>0.10818464623710644</v>
      </c>
      <c r="CT16" s="82"/>
      <c r="CU16" s="81"/>
      <c r="CV16" s="78">
        <v>0.18181818181818182</v>
      </c>
      <c r="CW16" s="64">
        <f>(CV4*F4+CV16*F16)/(F16+F4)</f>
        <v>0.38750000000000001</v>
      </c>
      <c r="CX16" s="103">
        <f t="shared" ref="CX16:CX18" si="62">(CV4-CV16)/SQRT(CW16*(1-CW16)*((1/$F4)+(1/$F16)))</f>
        <v>3.1641716658293237</v>
      </c>
      <c r="CY16" s="103">
        <f t="shared" ref="CY16:CY18" si="63">ABS(CX16)</f>
        <v>3.1641716658293237</v>
      </c>
      <c r="CZ16" s="64">
        <f t="shared" ref="CZ16:CZ18" si="64">_xlfn.NORM.S.DIST(CX16,TRUE)</f>
        <v>0.99922237483745346</v>
      </c>
      <c r="DA16" s="79">
        <f t="shared" ref="DA16:DA18" si="65">_xlfn.NORM.S.DIST(CY16,TRUE)</f>
        <v>0.99922237483745346</v>
      </c>
      <c r="DB16" s="82"/>
      <c r="DC16">
        <v>31</v>
      </c>
      <c r="DD16">
        <v>0.22580645161290322</v>
      </c>
      <c r="DJ16">
        <v>33</v>
      </c>
      <c r="DK16">
        <v>0.69293802634690804</v>
      </c>
      <c r="DL16">
        <v>0.7326643050205417</v>
      </c>
      <c r="DM16" s="64">
        <f>(DK4-DK16)/SQRT(DL4*DL4/$DJ4+DL16*DL16/$DJ16)</f>
        <v>-3.1697713909537977</v>
      </c>
      <c r="DN16" s="64">
        <f t="shared" si="15"/>
        <v>3.1697713909537977</v>
      </c>
      <c r="DO16" s="106">
        <f>_xlfn.T.DIST(DM16,$DJ4+$DJ16-2,TRUE)</f>
        <v>1.090115304726486E-3</v>
      </c>
      <c r="DP16" s="107">
        <f>_xlfn.T.DIST.2T(DN16,$DJ4+$DJ16-2)</f>
        <v>2.180230609452972E-3</v>
      </c>
      <c r="DQ16">
        <v>24</v>
      </c>
      <c r="DR16">
        <v>0.57019661698263591</v>
      </c>
      <c r="DS16">
        <v>0.34099120118905168</v>
      </c>
      <c r="DT16" s="64">
        <f>(DR4-DR16)/SQRT(DS4*DS4/$DQ4+DS16*DS16/$DQ16)</f>
        <v>2.2121322402916372</v>
      </c>
      <c r="DU16" s="64">
        <f t="shared" si="16"/>
        <v>2.2121322402916372</v>
      </c>
      <c r="DV16" s="106">
        <f>_xlfn.T.DIST(DT16,$DQ4+$DQ16-2,TRUE)</f>
        <v>0.98454509692018977</v>
      </c>
      <c r="DW16" s="107">
        <f>_xlfn.T.DIST.2T(DU16,$DQ4+$DQ16-2)</f>
        <v>3.0909806159620457E-2</v>
      </c>
      <c r="DX16">
        <v>31</v>
      </c>
      <c r="DY16" s="64">
        <v>0.93939393939393945</v>
      </c>
      <c r="DZ16" s="64">
        <f>(DY4*DX4+DY16*DX16)/(DX16+DX4)</f>
        <v>0.84767713903743325</v>
      </c>
      <c r="EA16" s="64">
        <f>(DY4-DY16)/SQRT(DZ16*(1-DZ16)*((1/$DX4)+(1/$DX16)))</f>
        <v>-1.9265733888403653</v>
      </c>
      <c r="EB16" s="64">
        <f t="shared" si="17"/>
        <v>1.9265733888403653</v>
      </c>
      <c r="EC16" s="106">
        <f t="shared" si="18"/>
        <v>2.7016408843860324E-2</v>
      </c>
      <c r="ED16" s="107">
        <f t="shared" si="18"/>
        <v>0.97298359115613964</v>
      </c>
    </row>
    <row r="17" spans="1:134" x14ac:dyDescent="0.25">
      <c r="A17" s="64">
        <v>8</v>
      </c>
      <c r="B17" s="64">
        <v>14</v>
      </c>
      <c r="C17" s="64">
        <v>5</v>
      </c>
      <c r="D17" s="64">
        <v>53</v>
      </c>
      <c r="E17" s="64">
        <f t="shared" si="0"/>
        <v>2.12</v>
      </c>
      <c r="F17" s="81">
        <v>33</v>
      </c>
      <c r="G17" s="78">
        <v>1</v>
      </c>
      <c r="H17" s="64">
        <v>3.5178118198675721</v>
      </c>
      <c r="I17" s="64">
        <f t="shared" si="42"/>
        <v>-0.98827591212053079</v>
      </c>
      <c r="J17" s="64">
        <f t="shared" si="6"/>
        <v>0.98827591212053079</v>
      </c>
      <c r="K17" s="106">
        <f t="shared" si="43"/>
        <v>0.16314098277687894</v>
      </c>
      <c r="L17" s="107">
        <f t="shared" si="44"/>
        <v>0.32628196555375788</v>
      </c>
      <c r="M17" s="78">
        <v>0.3823232323232324</v>
      </c>
      <c r="N17" s="64">
        <v>0.12670362631968748</v>
      </c>
      <c r="O17" s="64">
        <f t="shared" si="45"/>
        <v>0.30378481199309759</v>
      </c>
      <c r="P17" s="64">
        <f t="shared" si="7"/>
        <v>0.30378481199309759</v>
      </c>
      <c r="Q17" s="106">
        <f t="shared" si="46"/>
        <v>0.6189219862001285</v>
      </c>
      <c r="R17" s="107">
        <f t="shared" si="47"/>
        <v>0.76215602759974299</v>
      </c>
      <c r="S17" s="78">
        <v>12</v>
      </c>
      <c r="T17" s="64">
        <v>0.39250000000000007</v>
      </c>
      <c r="U17" s="64">
        <v>0.12712933841906324</v>
      </c>
      <c r="V17" s="64">
        <f t="shared" si="48"/>
        <v>-0.22125795357456052</v>
      </c>
      <c r="W17" s="64">
        <f t="shared" si="8"/>
        <v>0.22125795357456052</v>
      </c>
      <c r="X17" s="106">
        <f t="shared" si="49"/>
        <v>0.41305407271612848</v>
      </c>
      <c r="Y17" s="107">
        <f t="shared" si="50"/>
        <v>0.82610814543225697</v>
      </c>
      <c r="Z17" s="78">
        <v>21</v>
      </c>
      <c r="AA17" s="64">
        <v>0.37650793650793657</v>
      </c>
      <c r="AB17" s="64">
        <v>0.12922622794703106</v>
      </c>
      <c r="AC17" s="64">
        <f>(AA5-AA17)/SQRT(AB5*AB5/$Z5+AB17*AB17/$Z17)</f>
        <v>0.69850923060947323</v>
      </c>
      <c r="AD17" s="64">
        <f t="shared" si="9"/>
        <v>0.69850923060947323</v>
      </c>
      <c r="AE17" s="106">
        <f>_xlfn.T.DIST(AC17,$Z5+$Z17-2,TRUE)</f>
        <v>0.75519534437885238</v>
      </c>
      <c r="AF17" s="107">
        <f>_xlfn.T.DIST.2T(AD17,$Z5+$Z17-2)</f>
        <v>0.48960931124229512</v>
      </c>
      <c r="AG17" s="83">
        <v>30</v>
      </c>
      <c r="AH17" s="78">
        <v>22.733333333333334</v>
      </c>
      <c r="AI17" s="64">
        <v>44.870644219173833</v>
      </c>
      <c r="AJ17" s="64">
        <f>(AH5-AH17)/SQRT(AI5*AI5/$F5+AI17*AI17/$F17)</f>
        <v>0.72026975371361524</v>
      </c>
      <c r="AK17" s="64">
        <f t="shared" si="10"/>
        <v>0.72026975371361524</v>
      </c>
      <c r="AL17" s="106">
        <f>_xlfn.T.DIST(AJ17,$F5+$F17-2,TRUE)</f>
        <v>0.76317051952848036</v>
      </c>
      <c r="AM17" s="107">
        <f>_xlfn.T.DIST.2T(AK17,$F5+$F17-2)</f>
        <v>0.47365896094303939</v>
      </c>
      <c r="AN17" s="78">
        <v>24</v>
      </c>
      <c r="AO17" s="64">
        <f t="shared" si="1"/>
        <v>0.72727272727272729</v>
      </c>
      <c r="AP17" s="64">
        <v>1</v>
      </c>
      <c r="AQ17" s="64"/>
      <c r="AR17" s="64"/>
      <c r="AS17" s="106"/>
      <c r="AT17" s="107"/>
      <c r="AU17" s="78">
        <v>3.2121212121212119</v>
      </c>
      <c r="AV17" s="64">
        <v>6.7766030195702394</v>
      </c>
      <c r="AW17" s="64">
        <f>(AU5-AU17)/SQRT(AV5*AV5/$F5+AV17*AV17/$F17)</f>
        <v>0.65399545547153859</v>
      </c>
      <c r="AX17" s="64">
        <f t="shared" si="11"/>
        <v>0.65399545547153859</v>
      </c>
      <c r="AY17" s="106">
        <f>_xlfn.T.DIST(AW17,$F5+$F17-2,TRUE)</f>
        <v>0.74241513226018752</v>
      </c>
      <c r="AZ17" s="107">
        <f>_xlfn.T.DIST.2T(AX17,$F5+$F17-2)</f>
        <v>0.51516973547962497</v>
      </c>
      <c r="BA17" s="78">
        <v>0.30303030303030304</v>
      </c>
      <c r="BB17" s="64">
        <f t="shared" si="51"/>
        <v>0.13333333333333333</v>
      </c>
      <c r="BC17" s="64">
        <f t="shared" si="52"/>
        <v>-3.8321423101595129</v>
      </c>
      <c r="BD17" s="64">
        <f t="shared" si="53"/>
        <v>3.8321423101595129</v>
      </c>
      <c r="BE17" s="64">
        <f t="shared" si="54"/>
        <v>6.351610854942835E-5</v>
      </c>
      <c r="BF17" s="79">
        <f t="shared" si="55"/>
        <v>0.99993648389145062</v>
      </c>
      <c r="BG17" s="78">
        <v>33</v>
      </c>
      <c r="BH17" s="64">
        <v>0.15151515151515152</v>
      </c>
      <c r="BI17" s="64">
        <f t="shared" ref="BI17:BI19" si="66">(BH5*BG5+BH17*BG17)/(BG17+BG5)</f>
        <v>0.21333333333333335</v>
      </c>
      <c r="BJ17" s="64">
        <f>(BH5-BH17)/SQRT(BI17*(1-BI17)*((1/$BG5)+(1/$BG17)))</f>
        <v>1.1583890677252622</v>
      </c>
      <c r="BK17" s="64">
        <f t="shared" si="56"/>
        <v>1.1583890677252622</v>
      </c>
      <c r="BL17" s="64">
        <f t="shared" si="57"/>
        <v>0.87664735077270228</v>
      </c>
      <c r="BM17" s="79">
        <f t="shared" si="58"/>
        <v>0.87664735077270228</v>
      </c>
      <c r="BN17" s="78">
        <v>0.76609181845031593</v>
      </c>
      <c r="BO17" s="64">
        <v>0.88050662878663399</v>
      </c>
      <c r="BP17" s="64">
        <f t="shared" si="59"/>
        <v>-1.393404649835247</v>
      </c>
      <c r="BQ17" s="64">
        <f t="shared" si="12"/>
        <v>1.393404649835247</v>
      </c>
      <c r="BR17" s="106">
        <f>_xlfn.T.DIST(BP17,$Z5+$Z17-2,TRUE)</f>
        <v>8.6270172943135048E-2</v>
      </c>
      <c r="BS17" s="107">
        <f>_xlfn.T.DIST.2T(BQ17,$Z5+$Z17-2)</f>
        <v>0.1725403458862701</v>
      </c>
      <c r="BT17" s="78">
        <v>1.4259220031139466</v>
      </c>
      <c r="BU17" s="64">
        <v>2.0022162733392146</v>
      </c>
      <c r="BV17" s="64">
        <f t="shared" si="60"/>
        <v>1.6204653279490104</v>
      </c>
      <c r="BW17" s="64">
        <f t="shared" si="13"/>
        <v>1.6204653279490104</v>
      </c>
      <c r="BX17" s="106">
        <f>_xlfn.T.DIST(BV17,$Z5+$Z17-2,TRUE)</f>
        <v>0.94281419257887233</v>
      </c>
      <c r="BY17" s="107">
        <f>_xlfn.T.DIST.2T(BW17,$Z5+$Z17-2)</f>
        <v>0.11437161484225536</v>
      </c>
      <c r="BZ17" s="78">
        <v>10</v>
      </c>
      <c r="CA17" s="64">
        <v>0.9</v>
      </c>
      <c r="CB17" s="64">
        <v>1.2866839377079189</v>
      </c>
      <c r="CC17" s="64">
        <f t="shared" si="2"/>
        <v>-0.76846683841679253</v>
      </c>
      <c r="CD17" s="64">
        <f t="shared" si="3"/>
        <v>0.76846683841679253</v>
      </c>
      <c r="CE17" s="106">
        <f t="shared" si="4"/>
        <v>0.22670197937240638</v>
      </c>
      <c r="CF17" s="107">
        <f t="shared" si="5"/>
        <v>0.45340395874481276</v>
      </c>
      <c r="CG17" s="64">
        <v>8</v>
      </c>
      <c r="CH17" s="64">
        <v>1.875</v>
      </c>
      <c r="CI17" s="64">
        <v>3.399054490379851</v>
      </c>
      <c r="CJ17" s="64"/>
      <c r="CK17" s="64"/>
      <c r="CL17" s="106"/>
      <c r="CM17" s="107"/>
      <c r="CN17" s="78">
        <v>0.49085642834548066</v>
      </c>
      <c r="CO17" s="64">
        <v>0.32956603733999512</v>
      </c>
      <c r="CP17" s="64">
        <f t="shared" si="61"/>
        <v>-0.69265114436279629</v>
      </c>
      <c r="CQ17" s="64">
        <f t="shared" si="14"/>
        <v>0.69265114436279629</v>
      </c>
      <c r="CR17" s="106">
        <f>_xlfn.T.DIST(CP17,$Z5+$Z17-2,TRUE)</f>
        <v>0.24661633826820623</v>
      </c>
      <c r="CS17" s="107">
        <f>_xlfn.T.DIST.2T(CQ17,$Z5+$Z17-2)</f>
        <v>0.49323267653641245</v>
      </c>
      <c r="CT17" s="82"/>
      <c r="CU17" s="81"/>
      <c r="CV17" s="78">
        <v>9.0909090909090912E-2</v>
      </c>
      <c r="CW17" s="64">
        <f>(CV5*F5+CV17*F17)/(F17+F5)</f>
        <v>0.38666666666666666</v>
      </c>
      <c r="CX17" s="64">
        <f t="shared" si="62"/>
        <v>4.6621064207035126</v>
      </c>
      <c r="CY17" s="64">
        <f t="shared" si="63"/>
        <v>4.6621064207035126</v>
      </c>
      <c r="CZ17" s="64">
        <f t="shared" si="64"/>
        <v>0.99999843505369646</v>
      </c>
      <c r="DA17" s="79">
        <f t="shared" si="65"/>
        <v>0.99999843505369646</v>
      </c>
      <c r="DB17" s="82"/>
      <c r="DC17">
        <v>30</v>
      </c>
      <c r="DD17">
        <v>0.16666666666666666</v>
      </c>
      <c r="DJ17">
        <v>33</v>
      </c>
      <c r="DK17">
        <v>0.44934257090819357</v>
      </c>
      <c r="DL17">
        <v>0.58333028250343144</v>
      </c>
      <c r="DM17" s="64">
        <f>(DK5-DK17)/SQRT(DL5*DL5/$DJ5+DL17*DL17/$DJ17)</f>
        <v>-1.8587784252094472</v>
      </c>
      <c r="DN17" s="64">
        <f t="shared" si="15"/>
        <v>1.8587784252094472</v>
      </c>
      <c r="DO17" s="106">
        <f>_xlfn.T.DIST(DM17,$DJ5+$DJ17-2,TRUE)</f>
        <v>3.3544734808545806E-2</v>
      </c>
      <c r="DP17" s="107">
        <f>_xlfn.T.DIST.2T(DN17,$DJ5+$DJ17-2)</f>
        <v>6.7089469617091613E-2</v>
      </c>
      <c r="DQ17">
        <v>26</v>
      </c>
      <c r="DR17">
        <v>0.5699093001049137</v>
      </c>
      <c r="DS17">
        <v>0.30693041004623689</v>
      </c>
      <c r="DT17" s="64">
        <f>(DR5-DR17)/SQRT(DS5*DS5/$DQ5+DS17*DS17/$DQ17)</f>
        <v>2.2910600868774518</v>
      </c>
      <c r="DU17" s="64">
        <f t="shared" si="16"/>
        <v>2.2910600868774518</v>
      </c>
      <c r="DV17" s="106">
        <f>_xlfn.T.DIST(DT17,$DQ5+$DQ17-2,TRUE)</f>
        <v>0.98716144260158656</v>
      </c>
      <c r="DW17" s="107">
        <f>_xlfn.T.DIST.2T(DU17,$DQ5+$DQ17-2)</f>
        <v>2.5677114796826987E-2</v>
      </c>
      <c r="DX17">
        <v>30</v>
      </c>
      <c r="DY17" s="64">
        <v>0.90909090909090906</v>
      </c>
      <c r="DZ17" s="64">
        <f>(DY5*DX5+DY17*DX17)/(DX17+DX5)</f>
        <v>0.81168831168831168</v>
      </c>
      <c r="EA17" s="64">
        <f>(DY5-DY17)/SQRT(DZ17*(1-DZ17)*((1/$DX5)+(1/$DX17)))</f>
        <v>-1.9298025627080302</v>
      </c>
      <c r="EB17" s="64">
        <f t="shared" si="17"/>
        <v>1.9298025627080302</v>
      </c>
      <c r="EC17" s="106">
        <f t="shared" si="18"/>
        <v>2.6815652926693606E-2</v>
      </c>
      <c r="ED17" s="107">
        <f t="shared" si="18"/>
        <v>0.97318434707330637</v>
      </c>
    </row>
    <row r="18" spans="1:134" x14ac:dyDescent="0.25">
      <c r="A18" s="64">
        <v>12</v>
      </c>
      <c r="B18" s="64">
        <v>15</v>
      </c>
      <c r="C18" s="64">
        <v>5</v>
      </c>
      <c r="D18" s="64">
        <v>31</v>
      </c>
      <c r="E18" s="64">
        <f t="shared" si="0"/>
        <v>1.24</v>
      </c>
      <c r="F18" s="81">
        <v>33</v>
      </c>
      <c r="G18" s="78">
        <v>0.78787878787878785</v>
      </c>
      <c r="H18" s="64">
        <v>3.1598810871373759</v>
      </c>
      <c r="I18" s="64">
        <f>(G6-G18)/SQRT(H6*H6/$F6+H18*H18/$F18)</f>
        <v>-0.88887281717451105</v>
      </c>
      <c r="J18" s="64">
        <f>ABS(I18)</f>
        <v>0.88887281717451105</v>
      </c>
      <c r="K18" s="106">
        <f>_xlfn.T.DIST(I18,$F6+$F18-2,TRUE)</f>
        <v>0.1884955606855318</v>
      </c>
      <c r="L18" s="107">
        <f>_xlfn.T.DIST.2T(J18,$F6+$F18-2)</f>
        <v>0.37699112137106361</v>
      </c>
      <c r="M18" s="78">
        <v>0.47004329004328987</v>
      </c>
      <c r="N18" s="64">
        <v>0.18668596397294143</v>
      </c>
      <c r="O18" s="64">
        <f>(M6-M18)/SQRT(N6*N6/$F6+N18*N18/$F18)</f>
        <v>-3.5373617119391847</v>
      </c>
      <c r="P18" s="64">
        <f>ABS(O18)</f>
        <v>3.5373617119391847</v>
      </c>
      <c r="Q18" s="106">
        <f>_xlfn.T.DIST(O18,$F6+$F18-2,TRUE)</f>
        <v>3.5337625991821296E-4</v>
      </c>
      <c r="R18" s="107">
        <f>_xlfn.T.DIST.2T(P18,$F6+$F18-2)</f>
        <v>7.0675251983642591E-4</v>
      </c>
      <c r="S18" s="78">
        <v>12</v>
      </c>
      <c r="T18" s="64">
        <v>0.35055555555555551</v>
      </c>
      <c r="U18" s="64">
        <v>0.26321872938372981</v>
      </c>
      <c r="V18" s="64">
        <f>(T6-T18)/SQRT(U6*U6/$S6+U18*U18/$S18)</f>
        <v>-0.68989974420220623</v>
      </c>
      <c r="W18" s="64">
        <f>ABS(V18)</f>
        <v>0.68989974420220623</v>
      </c>
      <c r="X18" s="106">
        <f>_xlfn.T.DIST(V18,$S6+$S18-2,TRUE)</f>
        <v>0.24818478630517338</v>
      </c>
      <c r="Y18" s="107">
        <f>_xlfn.T.DIST.2T(W18,$S6+$S18-2)</f>
        <v>0.49636957261034675</v>
      </c>
      <c r="Z18" s="78">
        <v>21</v>
      </c>
      <c r="AA18" s="64">
        <v>0.53832199546485249</v>
      </c>
      <c r="AB18" s="64">
        <v>6.4768140289379952E-2</v>
      </c>
      <c r="AC18" s="64">
        <f>(AA6-AA18)/SQRT(AB6*AB6/$Z6+AB18*AB18/$Z18)</f>
        <v>-4.9870328044197532</v>
      </c>
      <c r="AD18" s="64">
        <f t="shared" si="9"/>
        <v>4.9870328044197532</v>
      </c>
      <c r="AE18" s="106">
        <f>_xlfn.T.DIST(AC18,$Z6+$Z18-2,TRUE)</f>
        <v>4.8024397466379453E-6</v>
      </c>
      <c r="AF18" s="107">
        <f>_xlfn.T.DIST.2T(AD18,$Z6+$Z18-2)</f>
        <v>9.6048794932758907E-6</v>
      </c>
      <c r="AG18" s="83">
        <v>29</v>
      </c>
      <c r="AH18" s="78">
        <v>16.172413793103448</v>
      </c>
      <c r="AI18" s="64">
        <v>24.730069847855322</v>
      </c>
      <c r="AJ18" s="64">
        <f>(AH6-AH18)/SQRT(AI6*AI6/$F6+AI18*AI18/$F18)</f>
        <v>-0.52177425349570439</v>
      </c>
      <c r="AK18" s="64">
        <f t="shared" si="10"/>
        <v>0.52177425349570439</v>
      </c>
      <c r="AL18" s="106">
        <f>_xlfn.T.DIST(AJ18,$F6+$F18-2,TRUE)</f>
        <v>0.30170355261247755</v>
      </c>
      <c r="AM18" s="107">
        <f>_xlfn.T.DIST.2T(AK18,$F6+$F18-2)</f>
        <v>0.60340710522495511</v>
      </c>
      <c r="AN18" s="78">
        <v>24</v>
      </c>
      <c r="AO18" s="64">
        <f t="shared" si="1"/>
        <v>0.72727272727272729</v>
      </c>
      <c r="AP18" s="64">
        <v>1</v>
      </c>
      <c r="AQ18" s="64"/>
      <c r="AR18" s="64"/>
      <c r="AS18" s="106"/>
      <c r="AT18" s="107"/>
      <c r="AU18" s="78">
        <v>2.7575757575757578</v>
      </c>
      <c r="AV18" s="64">
        <v>5.1842930028494667</v>
      </c>
      <c r="AW18" s="64">
        <f>(AU6-AU18)/SQRT(AV6*AV6/$F6+AV18*AV18/$F18)</f>
        <v>-0.67784648719813256</v>
      </c>
      <c r="AX18" s="64">
        <f t="shared" si="11"/>
        <v>0.67784648719813256</v>
      </c>
      <c r="AY18" s="106">
        <f>_xlfn.T.DIST(AW18,$F6+$F18-2,TRUE)</f>
        <v>0.25000596302979861</v>
      </c>
      <c r="AZ18" s="107">
        <f>_xlfn.T.DIST.2T(AX18,$F6+$F18-2)</f>
        <v>0.50001192605959721</v>
      </c>
      <c r="BA18" s="78">
        <v>0.30303030303030304</v>
      </c>
      <c r="BB18" s="64">
        <f t="shared" si="51"/>
        <v>0.13333333333333333</v>
      </c>
      <c r="BC18" s="64">
        <f t="shared" si="52"/>
        <v>-3.8321423101595129</v>
      </c>
      <c r="BD18" s="64">
        <f t="shared" si="53"/>
        <v>3.8321423101595129</v>
      </c>
      <c r="BE18" s="64">
        <f t="shared" si="54"/>
        <v>6.351610854942835E-5</v>
      </c>
      <c r="BF18" s="79">
        <f t="shared" si="55"/>
        <v>0.99993648389145062</v>
      </c>
      <c r="BG18" s="78">
        <v>33</v>
      </c>
      <c r="BH18" s="64">
        <v>0</v>
      </c>
      <c r="BI18" s="64">
        <f t="shared" si="66"/>
        <v>0.22666666666666666</v>
      </c>
      <c r="BJ18" s="64">
        <f>(BH6-BH18)/SQRT(BI18*(1-BI18)*((1/$BG6)+(1/$BG18)))</f>
        <v>4.1559797265728724</v>
      </c>
      <c r="BK18" s="64">
        <f t="shared" si="56"/>
        <v>4.1559797265728724</v>
      </c>
      <c r="BL18" s="64">
        <f t="shared" si="57"/>
        <v>0.99998380517267726</v>
      </c>
      <c r="BM18" s="79">
        <f t="shared" si="58"/>
        <v>0.99998380517267726</v>
      </c>
      <c r="BN18" s="78">
        <v>0.57295412715944904</v>
      </c>
      <c r="BO18" s="64">
        <v>0.79030644449081999</v>
      </c>
      <c r="BP18" s="64">
        <f t="shared" si="59"/>
        <v>-0.58381656230614498</v>
      </c>
      <c r="BQ18" s="64">
        <f t="shared" si="12"/>
        <v>0.58381656230614498</v>
      </c>
      <c r="BR18" s="106">
        <f>_xlfn.T.DIST(BP18,$Z6+$Z18-2,TRUE)</f>
        <v>0.28112944502838666</v>
      </c>
      <c r="BS18" s="107">
        <f>_xlfn.T.DIST.2T(BQ18,$Z6+$Z18-2)</f>
        <v>0.56225889005677332</v>
      </c>
      <c r="BT18" s="78">
        <v>1.5120826905673255</v>
      </c>
      <c r="BU18" s="64">
        <v>2.1446174080512166</v>
      </c>
      <c r="BV18" s="64">
        <f t="shared" si="60"/>
        <v>1.4909616556826029</v>
      </c>
      <c r="BW18" s="64">
        <f t="shared" si="13"/>
        <v>1.4909616556826029</v>
      </c>
      <c r="BX18" s="106">
        <f>_xlfn.T.DIST(BV18,$Z6+$Z18-2,TRUE)</f>
        <v>0.92852567908382566</v>
      </c>
      <c r="BY18" s="107">
        <f>_xlfn.T.DIST.2T(BW18,$Z6+$Z18-2)</f>
        <v>0.14294864183234859</v>
      </c>
      <c r="BZ18" s="78">
        <v>9</v>
      </c>
      <c r="CA18" s="64">
        <v>0.88888888888888884</v>
      </c>
      <c r="CB18" s="64">
        <v>1.1666666666666667</v>
      </c>
      <c r="CC18" s="64">
        <f t="shared" si="2"/>
        <v>-0.54207755594197027</v>
      </c>
      <c r="CD18" s="64">
        <f t="shared" si="3"/>
        <v>0.54207755594197027</v>
      </c>
      <c r="CE18" s="106">
        <f t="shared" si="4"/>
        <v>0.29739997803974094</v>
      </c>
      <c r="CF18" s="107">
        <f t="shared" si="5"/>
        <v>0.59479995607948188</v>
      </c>
      <c r="CG18" s="64">
        <v>10</v>
      </c>
      <c r="CH18" s="64">
        <v>1.4</v>
      </c>
      <c r="CI18" s="64">
        <v>2.7162065049951152</v>
      </c>
      <c r="CJ18" s="64"/>
      <c r="CK18" s="64"/>
      <c r="CL18" s="106"/>
      <c r="CM18" s="107"/>
      <c r="CN18" s="78">
        <v>0.47898716114962092</v>
      </c>
      <c r="CO18" s="64">
        <v>0.2842781204425856</v>
      </c>
      <c r="CP18" s="64">
        <f t="shared" si="61"/>
        <v>-1.8032808806703822</v>
      </c>
      <c r="CQ18" s="64">
        <f t="shared" si="14"/>
        <v>1.8032808806703822</v>
      </c>
      <c r="CR18" s="106">
        <f>_xlfn.T.DIST(CP18,$Z6+$Z18-2,TRUE)</f>
        <v>3.9021022196641247E-2</v>
      </c>
      <c r="CS18" s="107">
        <f>_xlfn.T.DIST.2T(CQ18,$Z6+$Z18-2)</f>
        <v>7.8042044393282495E-2</v>
      </c>
      <c r="CT18" s="82"/>
      <c r="CU18" s="81"/>
      <c r="CV18" s="78">
        <v>6.0606060606060608E-2</v>
      </c>
      <c r="CW18" s="64">
        <f>(CV6*F6+CV18*F18)/(F18+F6)</f>
        <v>0.28000000000000003</v>
      </c>
      <c r="CX18" s="64">
        <f t="shared" si="62"/>
        <v>3.7509590152358698</v>
      </c>
      <c r="CY18" s="64">
        <f t="shared" si="63"/>
        <v>3.7509590152358698</v>
      </c>
      <c r="CZ18" s="64">
        <f t="shared" si="64"/>
        <v>0.99991192025207121</v>
      </c>
      <c r="DA18" s="79">
        <f t="shared" si="65"/>
        <v>0.99991192025207121</v>
      </c>
      <c r="DB18" s="82"/>
      <c r="DC18">
        <v>29</v>
      </c>
      <c r="DD18">
        <v>0.13793103448275862</v>
      </c>
      <c r="DJ18">
        <v>33</v>
      </c>
      <c r="DK18">
        <v>0.55803700788127819</v>
      </c>
      <c r="DL18">
        <v>0.76505480921214508</v>
      </c>
      <c r="DM18" s="64">
        <f>(DK6-DK18)/SQRT(DL6*DL6/$DJ6+DL18*DL18/$DJ18)</f>
        <v>-1.7751591966628852</v>
      </c>
      <c r="DN18" s="64">
        <f t="shared" si="15"/>
        <v>1.7751591966628852</v>
      </c>
      <c r="DO18" s="106">
        <f>_xlfn.T.DIST(DM18,$DJ6+$DJ18-2,TRUE)</f>
        <v>4.0020003888665036E-2</v>
      </c>
      <c r="DP18" s="107">
        <f>_xlfn.T.DIST.2T(DN18,$DJ6+$DJ18-2)</f>
        <v>8.0040007777330072E-2</v>
      </c>
      <c r="DQ18">
        <v>27</v>
      </c>
      <c r="DR18">
        <v>0.59818040905184078</v>
      </c>
      <c r="DS18">
        <v>0.29810739076279258</v>
      </c>
      <c r="DT18" s="64">
        <f>(DR6-DR18)/SQRT(DS6*DS6/$DQ6+DS18*DS18/$DQ18)</f>
        <v>3.0589922455428797</v>
      </c>
      <c r="DU18" s="64">
        <f t="shared" si="16"/>
        <v>3.0589922455428797</v>
      </c>
      <c r="DV18" s="106">
        <f>_xlfn.T.DIST(DT18,$DQ6+$DQ18-2,TRUE)</f>
        <v>0.99828598907435495</v>
      </c>
      <c r="DW18" s="107">
        <f>_xlfn.T.DIST.2T(DU18,$DQ6+$DQ18-2)</f>
        <v>3.4280218512900439E-3</v>
      </c>
      <c r="DX18">
        <v>29</v>
      </c>
      <c r="DY18" s="64">
        <v>0.87878787878787878</v>
      </c>
      <c r="DZ18" s="64">
        <f>(DY6*DX6+DY18*DX18)/(DX18+DX6)</f>
        <v>0.77458798511430083</v>
      </c>
      <c r="EA18" s="64">
        <f>(DY6-DY18)/SQRT(DZ18*(1-DZ18)*((1/$DX6)+(1/$DX18)))</f>
        <v>-1.9160232657291509</v>
      </c>
      <c r="EB18" s="64">
        <f t="shared" si="17"/>
        <v>1.9160232657291509</v>
      </c>
      <c r="EC18" s="106">
        <f t="shared" si="18"/>
        <v>2.7681067178078719E-2</v>
      </c>
      <c r="ED18" s="107">
        <f t="shared" si="18"/>
        <v>0.97231893282192128</v>
      </c>
    </row>
    <row r="19" spans="1:134" ht="15.75" thickBot="1" x14ac:dyDescent="0.3">
      <c r="A19" s="64">
        <v>16</v>
      </c>
      <c r="B19" s="64">
        <v>16</v>
      </c>
      <c r="C19" s="64">
        <v>5</v>
      </c>
      <c r="D19" s="64">
        <v>15</v>
      </c>
      <c r="E19" s="64">
        <f t="shared" si="0"/>
        <v>0.6</v>
      </c>
      <c r="F19" s="81">
        <v>34</v>
      </c>
      <c r="G19" s="88">
        <v>0.44117647058823528</v>
      </c>
      <c r="H19" s="89">
        <v>1.7954686477029154</v>
      </c>
      <c r="I19" s="89">
        <f>(G7-G19)/SQRT(H7*H7/$F7+H19*H19/$F19)</f>
        <v>-0.22426029759907354</v>
      </c>
      <c r="J19" s="89">
        <f>ABS(I19)</f>
        <v>0.22426029759907354</v>
      </c>
      <c r="K19" s="108">
        <f>_xlfn.T.DIST(I19,$F7+$F19-2,TRUE)</f>
        <v>0.41159062904195826</v>
      </c>
      <c r="L19" s="109">
        <f>_xlfn.T.DIST.2T(J19,$F7+$F19-2)</f>
        <v>0.82318125808391651</v>
      </c>
      <c r="M19" s="88">
        <v>0.35233031674208154</v>
      </c>
      <c r="N19" s="89">
        <v>0.20549013687441761</v>
      </c>
      <c r="O19" s="89">
        <f>(M7-M19)/SQRT(N7*N7/$F7+N19*N19/$F19)</f>
        <v>-3.1478520863322159</v>
      </c>
      <c r="P19" s="89">
        <f>ABS(O19)</f>
        <v>3.1478520863322159</v>
      </c>
      <c r="Q19" s="108">
        <f>_xlfn.T.DIST(O19,$F7+$F19-2,TRUE)</f>
        <v>1.1910758228989063E-3</v>
      </c>
      <c r="R19" s="109">
        <f>_xlfn.T.DIST.2T(P19,$F7+$F19-2)</f>
        <v>2.3821516457978127E-3</v>
      </c>
      <c r="S19" s="88">
        <v>7</v>
      </c>
      <c r="T19" s="89">
        <v>0.36241758241758243</v>
      </c>
      <c r="U19" s="89">
        <v>0.2690913296679241</v>
      </c>
      <c r="V19" s="89">
        <f>(T7-T19)/SQRT(U7*U7/$S7+U19*U19/$S19)</f>
        <v>-1.9477469364917228</v>
      </c>
      <c r="W19" s="89">
        <f>ABS(V19)</f>
        <v>1.9477469364917228</v>
      </c>
      <c r="X19" s="108">
        <f>_xlfn.T.DIST(V19,$S7+$S19-2,TRUE)</f>
        <v>3.115954379805198E-2</v>
      </c>
      <c r="Y19" s="109">
        <f>_xlfn.T.DIST.2T(W19,$S7+$S19-2)</f>
        <v>6.231908759610396E-2</v>
      </c>
      <c r="Z19" s="88">
        <v>27</v>
      </c>
      <c r="AA19" s="89">
        <v>0.34971509971509973</v>
      </c>
      <c r="AB19" s="89">
        <v>0.19196420782160556</v>
      </c>
      <c r="AC19" s="89">
        <f>(AA7-AA19)/SQRT(AB7*AB7/$Z7+AB19*AB19/$Z19)</f>
        <v>-1.5918181308714086</v>
      </c>
      <c r="AD19" s="89">
        <f t="shared" si="9"/>
        <v>1.5918181308714086</v>
      </c>
      <c r="AE19" s="108">
        <f>_xlfn.T.DIST(AC19,$Z7+$Z19-2,TRUE)</f>
        <v>5.9213426414123672E-2</v>
      </c>
      <c r="AF19" s="109">
        <f>_xlfn.T.DIST.2T(AD19,$Z7+$Z19-2)</f>
        <v>0.11842685282824734</v>
      </c>
      <c r="AG19" s="91">
        <v>28</v>
      </c>
      <c r="AH19" s="88">
        <v>8.6428571428571423</v>
      </c>
      <c r="AI19" s="89">
        <v>13.730782626434356</v>
      </c>
      <c r="AJ19" s="89">
        <f>(AH7-AH19)/SQRT(AI7*AI7/$F7+AI19*AI19/$F19)</f>
        <v>0.46912480848565147</v>
      </c>
      <c r="AK19" s="89">
        <f t="shared" si="10"/>
        <v>0.46912480848565147</v>
      </c>
      <c r="AL19" s="108">
        <f>_xlfn.T.DIST(AJ19,$F7+$F19-2,TRUE)</f>
        <v>0.6798107385046499</v>
      </c>
      <c r="AM19" s="109">
        <f>_xlfn.T.DIST.2T(AK19,$F7+$F19-2)</f>
        <v>0.64037852299070019</v>
      </c>
      <c r="AN19" s="88">
        <v>33</v>
      </c>
      <c r="AO19" s="89">
        <f t="shared" si="1"/>
        <v>0.97058823529411764</v>
      </c>
      <c r="AP19" s="64">
        <v>1</v>
      </c>
      <c r="AQ19" s="89"/>
      <c r="AR19" s="89"/>
      <c r="AS19" s="108"/>
      <c r="AT19" s="109"/>
      <c r="AU19" s="88">
        <v>1.3235294117647058</v>
      </c>
      <c r="AV19" s="89">
        <v>2.3832825368856052</v>
      </c>
      <c r="AW19" s="89">
        <f>(AU7-AU19)/SQRT(AV7*AV7/$F7+AV19*AV19/$F19)</f>
        <v>1.5044904110247945</v>
      </c>
      <c r="AX19" s="89">
        <f t="shared" si="11"/>
        <v>1.5044904110247945</v>
      </c>
      <c r="AY19" s="108">
        <f>_xlfn.T.DIST(AW19,$F7+$F19-2,TRUE)</f>
        <v>0.93161516845643488</v>
      </c>
      <c r="AZ19" s="109">
        <f>_xlfn.T.DIST.2T(AX19,$F7+$F19-2)</f>
        <v>0.13676966308713012</v>
      </c>
      <c r="BA19" s="88">
        <v>0.91176470588235292</v>
      </c>
      <c r="BB19" s="64">
        <f>(BA7*F7+BA19*F19)/(F19+F7)</f>
        <v>0.41333333333333333</v>
      </c>
      <c r="BC19" s="64">
        <f>(BA7-BA19)/SQRT(BB19*(1-BB19)*((1/$F7)+(1/$F19)))</f>
        <v>-7.9824757930166168</v>
      </c>
      <c r="BD19" s="64">
        <f>ABS(BC19)</f>
        <v>7.9824757930166168</v>
      </c>
      <c r="BE19" s="89">
        <f>_xlfn.NORM.S.DIST(BC19,TRUE)</f>
        <v>7.1713471026481648E-16</v>
      </c>
      <c r="BF19" s="90">
        <f>_xlfn.NORM.S.DIST(BD19,TRUE)</f>
        <v>0.99999999999999933</v>
      </c>
      <c r="BG19" s="88">
        <v>34</v>
      </c>
      <c r="BH19" s="64">
        <v>8.8235294117647065E-2</v>
      </c>
      <c r="BI19" s="64">
        <f t="shared" si="66"/>
        <v>0.2</v>
      </c>
      <c r="BJ19" s="64">
        <f>(BH7-BH19)/SQRT(BI19*(1-BI19)*((1/$BG7)+(1/$BG19)))</f>
        <v>2.2035496992128407</v>
      </c>
      <c r="BK19" s="64">
        <f>ABS(BJ19)</f>
        <v>2.2035496992128407</v>
      </c>
      <c r="BL19" s="89">
        <f>_xlfn.NORM.S.DIST(BJ19,TRUE)</f>
        <v>0.98622198594325428</v>
      </c>
      <c r="BM19" s="90">
        <f>_xlfn.NORM.S.DIST(BK19,TRUE)</f>
        <v>0.98622198594325428</v>
      </c>
      <c r="BN19" s="88">
        <v>0.87801190812897822</v>
      </c>
      <c r="BO19" s="89">
        <v>1.116484509920155</v>
      </c>
      <c r="BP19" s="89">
        <f>(BN7-BN19)/SQRT(BO7*BO7/$F7+BO19*BO19/$F19)</f>
        <v>-1.9015951653165521</v>
      </c>
      <c r="BQ19" s="89">
        <f>ABS(BP19)</f>
        <v>1.9015951653165521</v>
      </c>
      <c r="BR19" s="108">
        <f>_xlfn.T.DIST(BP19,$Z7+$Z19-2,TRUE)</f>
        <v>3.181902617660249E-2</v>
      </c>
      <c r="BS19" s="109">
        <f>_xlfn.T.DIST.2T(BQ19,$Z7+$Z19-2)</f>
        <v>6.363805235320498E-2</v>
      </c>
      <c r="BT19" s="88">
        <v>1.6045654796972399</v>
      </c>
      <c r="BU19" s="89">
        <v>2.4246055575685443</v>
      </c>
      <c r="BV19" s="89">
        <f>(BT7-BT19)/SQRT(BU7*BU7/$F7+BU19*BU19/$F19)</f>
        <v>0.87937451809134781</v>
      </c>
      <c r="BW19" s="89">
        <f>ABS(BV19)</f>
        <v>0.87937451809134781</v>
      </c>
      <c r="BX19" s="108">
        <f>_xlfn.T.DIST(BV19,$Z7+$Z19-2,TRUE)</f>
        <v>0.80806493266337864</v>
      </c>
      <c r="BY19" s="109">
        <f>_xlfn.T.DIST.2T(BW19,$Z7+$Z19-2)</f>
        <v>0.3838701346732426</v>
      </c>
      <c r="BZ19" s="78">
        <v>11</v>
      </c>
      <c r="CA19" s="64">
        <v>1.3636363636363635</v>
      </c>
      <c r="CB19" s="64">
        <v>2.2482316283126735</v>
      </c>
      <c r="CC19" s="64">
        <f t="shared" si="2"/>
        <v>1.4653245929053549</v>
      </c>
      <c r="CD19" s="64">
        <f t="shared" si="3"/>
        <v>1.4653245929053549</v>
      </c>
      <c r="CE19" s="106">
        <f t="shared" si="4"/>
        <v>0.91889646726052265</v>
      </c>
      <c r="CF19" s="107">
        <f t="shared" si="5"/>
        <v>0.1622070654789548</v>
      </c>
      <c r="CG19" s="89">
        <v>7</v>
      </c>
      <c r="CH19" s="89">
        <v>0.2857142857142857</v>
      </c>
      <c r="CI19" s="89">
        <v>0.75592894601845451</v>
      </c>
      <c r="CJ19" s="89"/>
      <c r="CK19" s="89"/>
      <c r="CL19" s="108"/>
      <c r="CM19" s="109"/>
      <c r="CN19" s="88">
        <v>0.44267863896114806</v>
      </c>
      <c r="CO19" s="89">
        <v>0.32659797062188367</v>
      </c>
      <c r="CP19" s="89">
        <f>(CN7-CN19)/SQRT(CO7*CO7/$F7+CO19*CO19/$F19)</f>
        <v>-2.0239778197286267</v>
      </c>
      <c r="CQ19" s="89">
        <f>ABS(CP19)</f>
        <v>2.0239778197286267</v>
      </c>
      <c r="CR19" s="108">
        <f>_xlfn.T.DIST(CP19,$Z7+$Z19-2,TRUE)</f>
        <v>2.4466904680999983E-2</v>
      </c>
      <c r="CS19" s="109">
        <f>_xlfn.T.DIST.2T(CQ19,$Z7+$Z19-2)</f>
        <v>4.8933809361999966E-2</v>
      </c>
      <c r="CT19" s="82"/>
      <c r="CU19" s="81"/>
      <c r="CV19" s="88">
        <v>0</v>
      </c>
      <c r="CW19" s="64">
        <f>(CV7*F7+CV19*F19)/(F19+F7)</f>
        <v>0.22666666666666666</v>
      </c>
      <c r="CX19" s="64">
        <f>(CV7-CV19)/SQRT(CW19*(1-CW19)*((1/$F7)+(1/$F19)))</f>
        <v>4.2696141172054656</v>
      </c>
      <c r="CY19" s="64">
        <f>ABS(CX19)</f>
        <v>4.2696141172054656</v>
      </c>
      <c r="CZ19" s="89">
        <f>_xlfn.NORM.S.DIST(CX19,TRUE)</f>
        <v>0.99999020942776851</v>
      </c>
      <c r="DA19" s="90">
        <f>_xlfn.NORM.S.DIST(CY19,TRUE)</f>
        <v>0.99999020942776851</v>
      </c>
      <c r="DB19" s="82"/>
      <c r="DC19">
        <v>28</v>
      </c>
      <c r="DD19">
        <v>0.14285714285714285</v>
      </c>
      <c r="DJ19">
        <v>34</v>
      </c>
      <c r="DK19">
        <v>0.69938451207435259</v>
      </c>
      <c r="DL19">
        <v>1.0135621485208794</v>
      </c>
      <c r="DM19" s="89">
        <f>(DK7-DK19)/SQRT(DL7*DL7/$DJ7+DL19*DL19/$DJ19)</f>
        <v>-1.9995385621122874</v>
      </c>
      <c r="DN19" s="89">
        <f t="shared" si="15"/>
        <v>1.9995385621122874</v>
      </c>
      <c r="DO19" s="108">
        <f>_xlfn.T.DIST(DM19,$DJ7+$DJ19-2,TRUE)</f>
        <v>2.4636085052150519E-2</v>
      </c>
      <c r="DP19" s="109">
        <f>_xlfn.T.DIST.2T(DN19,$DJ7+$DJ19-2)</f>
        <v>4.9272170104301037E-2</v>
      </c>
      <c r="DQ19">
        <v>28</v>
      </c>
      <c r="DR19">
        <v>0.6151208311878108</v>
      </c>
      <c r="DS19">
        <v>0.30031704839726775</v>
      </c>
      <c r="DT19" s="89">
        <f>(DR7-DR19)/SQRT(DS7*DS7/$DQ7+DS19*DS19/$DQ19)</f>
        <v>0.18753387263346902</v>
      </c>
      <c r="DU19" s="89">
        <f t="shared" si="16"/>
        <v>0.18753387263346902</v>
      </c>
      <c r="DV19" s="108">
        <f>_xlfn.T.DIST(DT19,$DQ7+$DQ19-2,TRUE)</f>
        <v>0.57404597571643545</v>
      </c>
      <c r="DW19" s="109">
        <f>_xlfn.T.DIST.2T(DU19,$DQ7+$DQ19-2)</f>
        <v>0.85190804856712909</v>
      </c>
      <c r="DX19">
        <v>28</v>
      </c>
      <c r="DY19" s="64">
        <v>0.82352941176470584</v>
      </c>
      <c r="DZ19" s="64">
        <f>(DY7*DX7+DY19*DX19)/(DX19+DX7)</f>
        <v>0.71360776956185856</v>
      </c>
      <c r="EA19" s="64">
        <f>(DY7-DY19)/SQRT(DZ19*(1-DZ19)*((1/$DX7)+(1/$DX19)))</f>
        <v>-1.8938600103197369</v>
      </c>
      <c r="EB19" s="64">
        <f t="shared" si="17"/>
        <v>1.8938600103197369</v>
      </c>
      <c r="EC19" s="108">
        <f t="shared" si="18"/>
        <v>2.9121796850574835E-2</v>
      </c>
      <c r="ED19" s="109">
        <f t="shared" si="18"/>
        <v>0.97087820314942519</v>
      </c>
    </row>
    <row r="20" spans="1:134" ht="15.75" thickBot="1" x14ac:dyDescent="0.3"/>
    <row r="21" spans="1:134" x14ac:dyDescent="0.25">
      <c r="Z21" s="70" t="s">
        <v>752</v>
      </c>
      <c r="AA21" s="71"/>
      <c r="AB21" s="71"/>
      <c r="AC21" s="71"/>
      <c r="AD21" s="71"/>
      <c r="AE21" s="71"/>
      <c r="AF21" s="72"/>
      <c r="AJ21" s="110"/>
    </row>
    <row r="22" spans="1:134" ht="15.75" thickBot="1" x14ac:dyDescent="0.3">
      <c r="A22" s="85" t="s">
        <v>63</v>
      </c>
      <c r="B22" s="86" t="s">
        <v>62</v>
      </c>
      <c r="C22" s="86" t="s">
        <v>55</v>
      </c>
      <c r="D22" s="86" t="s">
        <v>54</v>
      </c>
      <c r="E22" s="86" t="s">
        <v>64</v>
      </c>
      <c r="F22" s="87" t="s">
        <v>50</v>
      </c>
      <c r="G22" s="88" t="s">
        <v>762</v>
      </c>
      <c r="H22" s="89" t="s">
        <v>763</v>
      </c>
      <c r="I22" s="89" t="s">
        <v>52</v>
      </c>
      <c r="J22" s="89" t="s">
        <v>60</v>
      </c>
      <c r="K22" s="89" t="s">
        <v>53</v>
      </c>
      <c r="L22" s="90" t="s">
        <v>59</v>
      </c>
      <c r="M22" s="88" t="s">
        <v>764</v>
      </c>
      <c r="N22" s="89" t="s">
        <v>763</v>
      </c>
      <c r="O22" s="89" t="s">
        <v>52</v>
      </c>
      <c r="P22" s="89" t="s">
        <v>60</v>
      </c>
      <c r="Q22" s="89" t="s">
        <v>53</v>
      </c>
      <c r="R22" s="90" t="s">
        <v>59</v>
      </c>
      <c r="S22" s="88" t="s">
        <v>50</v>
      </c>
      <c r="T22" s="89" t="s">
        <v>764</v>
      </c>
      <c r="U22" s="89" t="s">
        <v>763</v>
      </c>
      <c r="V22" s="89" t="s">
        <v>52</v>
      </c>
      <c r="W22" s="89" t="s">
        <v>60</v>
      </c>
      <c r="X22" s="89" t="s">
        <v>53</v>
      </c>
      <c r="Y22" s="90" t="s">
        <v>59</v>
      </c>
      <c r="Z22" s="88" t="s">
        <v>50</v>
      </c>
      <c r="AA22" s="89" t="s">
        <v>764</v>
      </c>
      <c r="AB22" s="89" t="s">
        <v>763</v>
      </c>
      <c r="AC22" s="89" t="s">
        <v>52</v>
      </c>
      <c r="AD22" s="89" t="s">
        <v>60</v>
      </c>
      <c r="AE22" s="89" t="s">
        <v>53</v>
      </c>
      <c r="AF22" s="90" t="s">
        <v>59</v>
      </c>
      <c r="AG22" s="91" t="s">
        <v>50</v>
      </c>
      <c r="AH22" s="88" t="s">
        <v>51</v>
      </c>
      <c r="AI22" s="89" t="s">
        <v>763</v>
      </c>
      <c r="AJ22" s="89" t="s">
        <v>52</v>
      </c>
      <c r="AK22" s="89" t="s">
        <v>60</v>
      </c>
      <c r="AL22" s="89" t="s">
        <v>53</v>
      </c>
      <c r="AM22" s="90" t="s">
        <v>59</v>
      </c>
      <c r="AN22" s="88" t="s">
        <v>50</v>
      </c>
      <c r="AO22" s="89" t="s">
        <v>75</v>
      </c>
      <c r="AP22" s="89" t="s">
        <v>76</v>
      </c>
      <c r="AQ22" s="89" t="s">
        <v>52</v>
      </c>
      <c r="AR22" s="89" t="s">
        <v>60</v>
      </c>
      <c r="AS22" s="89" t="s">
        <v>53</v>
      </c>
      <c r="AT22" s="90" t="s">
        <v>59</v>
      </c>
      <c r="AU22" s="88" t="s">
        <v>51</v>
      </c>
      <c r="AV22" s="89" t="s">
        <v>763</v>
      </c>
      <c r="AW22" s="89" t="s">
        <v>52</v>
      </c>
      <c r="AX22" s="89" t="s">
        <v>60</v>
      </c>
      <c r="AY22" s="89" t="s">
        <v>53</v>
      </c>
      <c r="AZ22" s="90" t="s">
        <v>59</v>
      </c>
      <c r="BA22" s="88" t="s">
        <v>798</v>
      </c>
      <c r="BB22" s="89" t="s">
        <v>75</v>
      </c>
      <c r="BC22" s="89" t="s">
        <v>52</v>
      </c>
      <c r="BD22" s="89" t="s">
        <v>60</v>
      </c>
      <c r="BE22" s="89" t="s">
        <v>53</v>
      </c>
      <c r="BF22" s="90" t="s">
        <v>59</v>
      </c>
      <c r="BG22" s="91" t="s">
        <v>50</v>
      </c>
      <c r="BH22" s="88" t="s">
        <v>798</v>
      </c>
      <c r="BI22" s="89" t="s">
        <v>75</v>
      </c>
      <c r="BJ22" s="89" t="s">
        <v>52</v>
      </c>
      <c r="BK22" s="89" t="s">
        <v>60</v>
      </c>
      <c r="BL22" s="89" t="s">
        <v>53</v>
      </c>
      <c r="BM22" s="92" t="s">
        <v>59</v>
      </c>
      <c r="BN22" s="88" t="s">
        <v>799</v>
      </c>
      <c r="BO22" s="89" t="s">
        <v>800</v>
      </c>
      <c r="BP22" s="89" t="s">
        <v>52</v>
      </c>
      <c r="BQ22" s="89" t="s">
        <v>60</v>
      </c>
      <c r="BR22" s="89" t="s">
        <v>53</v>
      </c>
      <c r="BS22" s="90" t="s">
        <v>59</v>
      </c>
      <c r="BT22" s="88" t="s">
        <v>801</v>
      </c>
      <c r="BU22" s="89" t="s">
        <v>802</v>
      </c>
      <c r="BV22" s="89" t="s">
        <v>52</v>
      </c>
      <c r="BW22" s="89" t="s">
        <v>60</v>
      </c>
      <c r="BX22" s="89" t="s">
        <v>53</v>
      </c>
      <c r="BY22" s="90" t="s">
        <v>59</v>
      </c>
      <c r="BZ22" s="93" t="s">
        <v>803</v>
      </c>
      <c r="CA22" s="94" t="s">
        <v>804</v>
      </c>
      <c r="CB22" s="94" t="s">
        <v>805</v>
      </c>
      <c r="CC22" s="89" t="s">
        <v>52</v>
      </c>
      <c r="CD22" s="89" t="s">
        <v>60</v>
      </c>
      <c r="CE22" s="89" t="s">
        <v>53</v>
      </c>
      <c r="CF22" s="90" t="s">
        <v>59</v>
      </c>
      <c r="CG22" s="94" t="s">
        <v>806</v>
      </c>
      <c r="CH22" s="94" t="s">
        <v>807</v>
      </c>
      <c r="CI22" s="94" t="s">
        <v>808</v>
      </c>
      <c r="CJ22" s="89" t="s">
        <v>52</v>
      </c>
      <c r="CK22" s="89" t="s">
        <v>60</v>
      </c>
      <c r="CL22" s="89" t="s">
        <v>53</v>
      </c>
      <c r="CM22" s="90" t="s">
        <v>59</v>
      </c>
      <c r="CN22" s="93" t="s">
        <v>809</v>
      </c>
      <c r="CO22" s="94" t="s">
        <v>810</v>
      </c>
      <c r="CP22" s="89" t="s">
        <v>52</v>
      </c>
      <c r="CQ22" s="89" t="s">
        <v>60</v>
      </c>
      <c r="CR22" s="89" t="s">
        <v>53</v>
      </c>
      <c r="CS22" s="90" t="s">
        <v>59</v>
      </c>
      <c r="CT22" s="95" t="s">
        <v>811</v>
      </c>
      <c r="CU22" s="92" t="s">
        <v>812</v>
      </c>
      <c r="CV22" s="88" t="s">
        <v>798</v>
      </c>
      <c r="CW22" s="89" t="s">
        <v>75</v>
      </c>
      <c r="CX22" s="89" t="s">
        <v>52</v>
      </c>
      <c r="CY22" s="89" t="s">
        <v>60</v>
      </c>
      <c r="CZ22" s="89" t="s">
        <v>53</v>
      </c>
      <c r="DA22" s="90" t="s">
        <v>59</v>
      </c>
      <c r="DB22" s="102"/>
      <c r="DJ22" s="119" t="s">
        <v>50</v>
      </c>
      <c r="DK22" s="93" t="s">
        <v>826</v>
      </c>
      <c r="DL22" s="94" t="s">
        <v>827</v>
      </c>
      <c r="DM22" s="89" t="s">
        <v>52</v>
      </c>
      <c r="DN22" s="89" t="s">
        <v>60</v>
      </c>
      <c r="DO22" s="89" t="s">
        <v>53</v>
      </c>
      <c r="DP22" s="90" t="s">
        <v>59</v>
      </c>
      <c r="DQ22" s="119" t="s">
        <v>50</v>
      </c>
      <c r="DR22" s="93" t="s">
        <v>826</v>
      </c>
      <c r="DS22" s="94" t="s">
        <v>827</v>
      </c>
      <c r="DT22" s="89" t="s">
        <v>52</v>
      </c>
      <c r="DU22" s="89" t="s">
        <v>60</v>
      </c>
      <c r="DV22" s="89" t="s">
        <v>53</v>
      </c>
      <c r="DW22" s="90" t="s">
        <v>59</v>
      </c>
      <c r="DX22" s="119" t="s">
        <v>50</v>
      </c>
      <c r="DY22" s="88" t="s">
        <v>798</v>
      </c>
      <c r="DZ22" s="89" t="s">
        <v>75</v>
      </c>
      <c r="EA22" s="89" t="s">
        <v>52</v>
      </c>
      <c r="EB22" s="89" t="s">
        <v>60</v>
      </c>
      <c r="EC22" s="89" t="s">
        <v>53</v>
      </c>
      <c r="ED22" s="92" t="s">
        <v>59</v>
      </c>
    </row>
    <row r="23" spans="1:134" ht="18" customHeight="1" x14ac:dyDescent="0.25">
      <c r="A23" s="97">
        <v>1</v>
      </c>
      <c r="B23" s="97">
        <v>1</v>
      </c>
      <c r="C23" s="97">
        <v>2</v>
      </c>
      <c r="D23" s="97">
        <v>30</v>
      </c>
      <c r="E23" s="97">
        <v>7.5</v>
      </c>
      <c r="F23" s="98">
        <v>47</v>
      </c>
      <c r="G23" s="99">
        <v>0.74468085106382975</v>
      </c>
      <c r="H23" s="97">
        <v>1.2241782533314725</v>
      </c>
      <c r="I23" s="100" t="s">
        <v>823</v>
      </c>
      <c r="J23" s="100" t="s">
        <v>823</v>
      </c>
      <c r="K23" s="103" t="s">
        <v>823</v>
      </c>
      <c r="L23" s="104" t="s">
        <v>823</v>
      </c>
      <c r="M23" s="99">
        <v>0.46289247674607314</v>
      </c>
      <c r="N23" s="97">
        <v>0.29643488611805008</v>
      </c>
      <c r="O23" s="100" t="s">
        <v>823</v>
      </c>
      <c r="P23" s="100" t="s">
        <v>823</v>
      </c>
      <c r="Q23" s="103" t="s">
        <v>823</v>
      </c>
      <c r="R23" s="104" t="s">
        <v>823</v>
      </c>
      <c r="S23" s="99">
        <v>24</v>
      </c>
      <c r="T23" s="97">
        <v>0.36054677792433704</v>
      </c>
      <c r="U23" s="97">
        <v>0.31274348699986704</v>
      </c>
      <c r="V23" s="100" t="s">
        <v>823</v>
      </c>
      <c r="W23" s="100" t="s">
        <v>823</v>
      </c>
      <c r="X23" s="103" t="s">
        <v>823</v>
      </c>
      <c r="Y23" s="104" t="s">
        <v>823</v>
      </c>
      <c r="Z23" s="99">
        <v>23</v>
      </c>
      <c r="AA23" s="97">
        <v>0.56968798856005853</v>
      </c>
      <c r="AB23" s="97">
        <v>0.24110346692975804</v>
      </c>
      <c r="AC23" s="100" t="s">
        <v>823</v>
      </c>
      <c r="AD23" s="100" t="s">
        <v>823</v>
      </c>
      <c r="AE23" s="103" t="s">
        <v>823</v>
      </c>
      <c r="AF23" s="104" t="s">
        <v>823</v>
      </c>
      <c r="AG23" s="77">
        <v>36</v>
      </c>
      <c r="AH23" s="99">
        <v>27.055555555555557</v>
      </c>
      <c r="AI23" s="97">
        <v>29.827067711291505</v>
      </c>
      <c r="AJ23" s="100" t="s">
        <v>823</v>
      </c>
      <c r="AK23" s="100" t="s">
        <v>823</v>
      </c>
      <c r="AL23" s="103" t="s">
        <v>823</v>
      </c>
      <c r="AM23" s="104" t="s">
        <v>823</v>
      </c>
      <c r="AN23" s="99">
        <v>28</v>
      </c>
      <c r="AO23" s="97">
        <v>0.5957446808510638</v>
      </c>
      <c r="AP23" s="97">
        <v>1</v>
      </c>
      <c r="AQ23" s="100" t="s">
        <v>823</v>
      </c>
      <c r="AR23" s="100" t="s">
        <v>823</v>
      </c>
      <c r="AS23" s="100"/>
      <c r="AT23" s="101"/>
      <c r="AU23" s="99">
        <v>4.0851063829787231</v>
      </c>
      <c r="AV23" s="97">
        <v>4.5484339743335198</v>
      </c>
      <c r="AW23" s="100" t="s">
        <v>823</v>
      </c>
      <c r="AX23" s="100" t="s">
        <v>823</v>
      </c>
      <c r="AY23" s="103" t="s">
        <v>823</v>
      </c>
      <c r="AZ23" s="104" t="s">
        <v>823</v>
      </c>
      <c r="BA23" s="99">
        <v>0</v>
      </c>
      <c r="BB23" s="97"/>
      <c r="BC23" s="100" t="s">
        <v>823</v>
      </c>
      <c r="BD23" s="100" t="s">
        <v>823</v>
      </c>
      <c r="BE23" s="103" t="s">
        <v>823</v>
      </c>
      <c r="BF23" s="104" t="s">
        <v>823</v>
      </c>
      <c r="BG23" s="99">
        <v>48</v>
      </c>
      <c r="BH23" s="97">
        <v>0.35416666666666669</v>
      </c>
      <c r="BI23" s="97"/>
      <c r="BJ23" s="100" t="s">
        <v>823</v>
      </c>
      <c r="BK23" s="100" t="s">
        <v>823</v>
      </c>
      <c r="BL23" s="100" t="s">
        <v>823</v>
      </c>
      <c r="BM23" s="100" t="s">
        <v>823</v>
      </c>
      <c r="BN23" s="99">
        <v>0.99624444177733351</v>
      </c>
      <c r="BO23" s="97">
        <v>1.3271159490565223</v>
      </c>
      <c r="BP23" s="100" t="s">
        <v>823</v>
      </c>
      <c r="BQ23" s="100" t="s">
        <v>823</v>
      </c>
      <c r="BR23" s="100" t="s">
        <v>823</v>
      </c>
      <c r="BS23" s="101" t="s">
        <v>823</v>
      </c>
      <c r="BT23" s="99">
        <v>1.6990716811645279</v>
      </c>
      <c r="BU23" s="97">
        <v>2.2490917487368032</v>
      </c>
      <c r="BV23" s="100" t="s">
        <v>823</v>
      </c>
      <c r="BW23" s="100" t="s">
        <v>823</v>
      </c>
      <c r="BX23" s="100" t="s">
        <v>823</v>
      </c>
      <c r="BY23" s="101" t="s">
        <v>823</v>
      </c>
      <c r="BZ23" s="99">
        <v>17</v>
      </c>
      <c r="CA23" s="97">
        <v>2.5294117647058822</v>
      </c>
      <c r="CB23" s="97">
        <v>3.0437979371753543</v>
      </c>
      <c r="CC23" s="64">
        <v>-0.82108644348797932</v>
      </c>
      <c r="CD23" s="64">
        <v>0.82108644348797932</v>
      </c>
      <c r="CE23" s="106">
        <v>0.20865863751286945</v>
      </c>
      <c r="CF23" s="107">
        <v>0.4173172750257389</v>
      </c>
      <c r="CG23" s="97">
        <v>19</v>
      </c>
      <c r="CH23" s="97">
        <v>3.6842105263157894</v>
      </c>
      <c r="CI23" s="97">
        <v>5.2180523354445763</v>
      </c>
      <c r="CJ23" s="100"/>
      <c r="CK23" s="100"/>
      <c r="CL23" s="100"/>
      <c r="CM23" s="101"/>
      <c r="CN23" s="99">
        <v>0.399196493769576</v>
      </c>
      <c r="CO23" s="97">
        <v>0.3179362271687427</v>
      </c>
      <c r="CP23" s="100" t="s">
        <v>823</v>
      </c>
      <c r="CQ23" s="100" t="s">
        <v>823</v>
      </c>
      <c r="CR23" s="100" t="s">
        <v>823</v>
      </c>
      <c r="CS23" s="101" t="s">
        <v>823</v>
      </c>
      <c r="CT23" s="102"/>
      <c r="CU23" s="98"/>
      <c r="CV23" s="99">
        <v>0.53191489361702127</v>
      </c>
      <c r="CW23" s="97"/>
      <c r="CX23" s="100" t="s">
        <v>823</v>
      </c>
      <c r="CY23" s="100" t="s">
        <v>823</v>
      </c>
      <c r="CZ23" s="103" t="s">
        <v>823</v>
      </c>
      <c r="DA23" s="104" t="s">
        <v>823</v>
      </c>
      <c r="DB23" s="82"/>
      <c r="DJ23">
        <v>47</v>
      </c>
      <c r="DK23">
        <v>0.24398421926823591</v>
      </c>
      <c r="DL23">
        <v>0.42228757546175039</v>
      </c>
      <c r="DM23" s="100" t="s">
        <v>823</v>
      </c>
      <c r="DN23" s="100" t="s">
        <v>823</v>
      </c>
      <c r="DO23" s="100" t="s">
        <v>823</v>
      </c>
      <c r="DP23" s="101" t="s">
        <v>823</v>
      </c>
      <c r="DQ23">
        <v>36</v>
      </c>
      <c r="DR23">
        <v>0.75226862676467521</v>
      </c>
      <c r="DS23">
        <v>0.26355677824920992</v>
      </c>
      <c r="DT23" s="100" t="s">
        <v>823</v>
      </c>
      <c r="DU23" s="100" t="s">
        <v>823</v>
      </c>
      <c r="DV23" s="100" t="s">
        <v>823</v>
      </c>
      <c r="DW23" s="101" t="s">
        <v>823</v>
      </c>
      <c r="DX23">
        <v>37</v>
      </c>
      <c r="DY23" s="97">
        <v>0.77083333333333337</v>
      </c>
      <c r="DZ23" s="97"/>
      <c r="EA23" s="100" t="s">
        <v>823</v>
      </c>
      <c r="EB23" s="100" t="s">
        <v>823</v>
      </c>
      <c r="EC23" s="100" t="s">
        <v>823</v>
      </c>
      <c r="ED23" s="101" t="s">
        <v>823</v>
      </c>
    </row>
    <row r="24" spans="1:134" ht="18" customHeight="1" x14ac:dyDescent="0.25">
      <c r="A24" s="64">
        <v>2</v>
      </c>
      <c r="B24" s="64">
        <v>5</v>
      </c>
      <c r="C24" s="64">
        <v>3</v>
      </c>
      <c r="D24" s="64">
        <v>75</v>
      </c>
      <c r="E24" s="64">
        <v>8.3333333333333339</v>
      </c>
      <c r="F24" s="81">
        <v>36</v>
      </c>
      <c r="G24" s="78">
        <v>1.6111111111111112</v>
      </c>
      <c r="H24" s="64">
        <v>2.8812475252201608</v>
      </c>
      <c r="I24" s="97">
        <v>-1.6911469711182787</v>
      </c>
      <c r="J24" s="97">
        <v>1.6911469711182787</v>
      </c>
      <c r="K24" s="103">
        <v>4.7326609688728948E-2</v>
      </c>
      <c r="L24" s="104">
        <v>9.4653219377457895E-2</v>
      </c>
      <c r="M24" s="78">
        <v>0.40134803921568618</v>
      </c>
      <c r="N24" s="64">
        <v>0.35816636120808182</v>
      </c>
      <c r="O24" s="97">
        <v>0.83496073718998987</v>
      </c>
      <c r="P24" s="97">
        <v>0.83496073718998987</v>
      </c>
      <c r="Q24" s="103">
        <v>0.796902106574647</v>
      </c>
      <c r="R24" s="104">
        <v>0.40619578685070601</v>
      </c>
      <c r="S24" s="78">
        <v>21</v>
      </c>
      <c r="T24" s="64">
        <v>0.34593837535014005</v>
      </c>
      <c r="U24" s="64">
        <v>0.33752203560061494</v>
      </c>
      <c r="V24" s="97">
        <v>0.14987771371753852</v>
      </c>
      <c r="W24" s="97">
        <v>0.14987771371753852</v>
      </c>
      <c r="X24" s="103">
        <v>0.55921904908552311</v>
      </c>
      <c r="Y24" s="104">
        <v>0.88156190182895366</v>
      </c>
      <c r="Z24" s="78">
        <v>15</v>
      </c>
      <c r="AA24" s="64">
        <v>0.478921568627451</v>
      </c>
      <c r="AB24" s="64">
        <v>0.38328913511791551</v>
      </c>
      <c r="AC24" s="97">
        <v>0.81769999687571249</v>
      </c>
      <c r="AD24" s="97">
        <v>0.81769999687571249</v>
      </c>
      <c r="AE24" s="103">
        <v>0.79054610416425675</v>
      </c>
      <c r="AF24" s="104">
        <v>0.41890779167148662</v>
      </c>
      <c r="AG24" s="83">
        <v>33</v>
      </c>
      <c r="AH24" s="78">
        <v>42.727272727272727</v>
      </c>
      <c r="AI24" s="64">
        <v>48.954872540479009</v>
      </c>
      <c r="AJ24" s="97">
        <v>-1.6948542429295534</v>
      </c>
      <c r="AK24" s="97">
        <v>1.6948542429295534</v>
      </c>
      <c r="AL24" s="103">
        <v>4.6972258479715409E-2</v>
      </c>
      <c r="AM24" s="104">
        <v>9.3944516959430818E-2</v>
      </c>
      <c r="AN24" s="78">
        <v>25</v>
      </c>
      <c r="AO24" s="64">
        <v>0.69444444444444442</v>
      </c>
      <c r="AP24" s="64">
        <v>1</v>
      </c>
      <c r="AQ24" s="103" t="s">
        <v>823</v>
      </c>
      <c r="AR24" s="103" t="s">
        <v>823</v>
      </c>
      <c r="AS24" s="103"/>
      <c r="AT24" s="104"/>
      <c r="AU24" s="78">
        <v>5.2777777777777777</v>
      </c>
      <c r="AV24" s="64">
        <v>5.9359009960511164</v>
      </c>
      <c r="AW24" s="97">
        <v>-1.0012472438583375</v>
      </c>
      <c r="AX24" s="97">
        <v>1.0012472438583375</v>
      </c>
      <c r="AY24" s="103">
        <v>0.15984452484765052</v>
      </c>
      <c r="AZ24" s="104">
        <v>0.31968904969530104</v>
      </c>
      <c r="BA24" s="78">
        <v>2.7777777777777776E-2</v>
      </c>
      <c r="BB24" s="64">
        <v>1.2048192771084338E-2</v>
      </c>
      <c r="BC24" s="97">
        <v>-1.1495551160208228</v>
      </c>
      <c r="BD24" s="97">
        <v>1.1495551160208228</v>
      </c>
      <c r="BE24" s="103">
        <v>0.12516357682138821</v>
      </c>
      <c r="BF24" s="104">
        <v>0.87483642317861177</v>
      </c>
      <c r="BG24" s="78">
        <v>36</v>
      </c>
      <c r="BH24" s="64">
        <v>0.25</v>
      </c>
      <c r="BI24" s="64">
        <v>0.30952380952380953</v>
      </c>
      <c r="BJ24" s="97">
        <v>1.0219734381199994</v>
      </c>
      <c r="BK24" s="97">
        <v>1.0219734381199994</v>
      </c>
      <c r="BL24" s="97">
        <v>0.84660326388820106</v>
      </c>
      <c r="BM24" s="97">
        <v>0.84660326388820106</v>
      </c>
      <c r="BN24" s="78">
        <v>0.60788146346084393</v>
      </c>
      <c r="BO24" s="64">
        <v>1.132788150339707</v>
      </c>
      <c r="BP24" s="97">
        <v>1.436237349206875</v>
      </c>
      <c r="BQ24" s="100">
        <v>1.436237349206875</v>
      </c>
      <c r="BR24" s="115">
        <v>0.92021577214805517</v>
      </c>
      <c r="BS24" s="116">
        <v>0.15956845570388964</v>
      </c>
      <c r="BT24" s="78">
        <v>2.239934388435127</v>
      </c>
      <c r="BU24" s="64">
        <v>2.1453552120691888</v>
      </c>
      <c r="BV24" s="97">
        <v>-1.1145901030713694</v>
      </c>
      <c r="BW24" s="100">
        <v>1.1145901030713694</v>
      </c>
      <c r="BX24" s="115">
        <v>0.13620602780743246</v>
      </c>
      <c r="BY24" s="116">
        <v>0.27241205561486492</v>
      </c>
      <c r="BZ24" s="78">
        <v>12</v>
      </c>
      <c r="CA24" s="64">
        <v>5.166666666666667</v>
      </c>
      <c r="CB24" s="64">
        <v>4.9696045815506995</v>
      </c>
      <c r="CC24" s="64">
        <v>0.3371258366437227</v>
      </c>
      <c r="CD24" s="64">
        <v>0.3371258366437227</v>
      </c>
      <c r="CE24" s="106">
        <v>0.63039142416234983</v>
      </c>
      <c r="CF24" s="107">
        <v>0.73921715167530044</v>
      </c>
      <c r="CG24" s="64">
        <v>12</v>
      </c>
      <c r="CH24" s="64">
        <v>4.25</v>
      </c>
      <c r="CI24" s="64">
        <v>8.0014203284621459</v>
      </c>
      <c r="CJ24" s="103"/>
      <c r="CK24" s="103"/>
      <c r="CL24" s="103"/>
      <c r="CM24" s="104"/>
      <c r="CN24" s="78">
        <v>0.48981351437052711</v>
      </c>
      <c r="CO24" s="64">
        <v>0.28854935143814109</v>
      </c>
      <c r="CP24" s="97">
        <v>-1.3563492847151284</v>
      </c>
      <c r="CQ24" s="100">
        <v>1.3563492847151284</v>
      </c>
      <c r="CR24" s="115">
        <v>9.1717099253249459E-2</v>
      </c>
      <c r="CS24" s="116">
        <v>0.18343419850649892</v>
      </c>
      <c r="CT24" s="82"/>
      <c r="CU24" s="81"/>
      <c r="CV24" s="78">
        <v>0.44444444444444442</v>
      </c>
      <c r="CW24" s="64">
        <v>0.49397590361445781</v>
      </c>
      <c r="CX24" s="97">
        <v>0.78992163478621713</v>
      </c>
      <c r="CY24" s="97">
        <v>0.78992163478621713</v>
      </c>
      <c r="CZ24" s="103">
        <v>0.78521323218943906</v>
      </c>
      <c r="DA24" s="104">
        <v>0.78521323218943906</v>
      </c>
      <c r="DB24" s="82"/>
      <c r="DJ24">
        <v>36</v>
      </c>
      <c r="DK24">
        <v>0.47194490746917228</v>
      </c>
      <c r="DL24">
        <v>0.50082471005274687</v>
      </c>
      <c r="DM24" s="64">
        <v>-2.1974669993152993</v>
      </c>
      <c r="DN24" s="64">
        <v>2.1974669993152993</v>
      </c>
      <c r="DO24" s="106">
        <v>1.542153065040773E-2</v>
      </c>
      <c r="DP24" s="107">
        <v>3.0843061300815461E-2</v>
      </c>
      <c r="DQ24">
        <v>30</v>
      </c>
      <c r="DR24">
        <v>0.69944147915670296</v>
      </c>
      <c r="DS24">
        <v>0.23136228283001287</v>
      </c>
      <c r="DT24" s="64">
        <v>0.86685924223469679</v>
      </c>
      <c r="DU24" s="64">
        <v>0.86685924223469679</v>
      </c>
      <c r="DV24" s="106">
        <v>0.80537120392631345</v>
      </c>
      <c r="DW24" s="107">
        <v>0.38925759214737321</v>
      </c>
      <c r="DX24">
        <v>33</v>
      </c>
      <c r="DY24" s="64">
        <v>0.91666666666666663</v>
      </c>
      <c r="DZ24" s="64">
        <v>0.83958333333333335</v>
      </c>
      <c r="EA24" s="64">
        <v>-1.6596211711597872</v>
      </c>
      <c r="EB24" s="64">
        <v>1.6596211711597872</v>
      </c>
      <c r="EC24" s="106">
        <v>4.84953432668975E-2</v>
      </c>
      <c r="ED24" s="107">
        <v>0.95150465673310247</v>
      </c>
    </row>
    <row r="25" spans="1:134" ht="18" customHeight="1" x14ac:dyDescent="0.25">
      <c r="A25" s="64">
        <v>3</v>
      </c>
      <c r="B25" s="64">
        <v>9</v>
      </c>
      <c r="C25" s="64">
        <v>4</v>
      </c>
      <c r="D25" s="64">
        <v>150</v>
      </c>
      <c r="E25" s="64">
        <v>9.375</v>
      </c>
      <c r="F25" s="81">
        <v>34</v>
      </c>
      <c r="G25" s="78">
        <v>1.411764705882353</v>
      </c>
      <c r="H25" s="64">
        <v>3.7426100684919321</v>
      </c>
      <c r="I25" s="97">
        <v>-1.0012845851287409</v>
      </c>
      <c r="J25" s="97">
        <v>1.0012845851287409</v>
      </c>
      <c r="K25" s="103">
        <v>0.15987318097619549</v>
      </c>
      <c r="L25" s="104">
        <v>0.31974636195239098</v>
      </c>
      <c r="M25" s="78">
        <v>0.37588235294117645</v>
      </c>
      <c r="N25" s="64">
        <v>0.14516230049106499</v>
      </c>
      <c r="O25" s="97">
        <v>1.743896681260604</v>
      </c>
      <c r="P25" s="97">
        <v>1.743896681260604</v>
      </c>
      <c r="Q25" s="103">
        <v>0.95746651162814711</v>
      </c>
      <c r="R25" s="104">
        <v>8.5066976743705863E-2</v>
      </c>
      <c r="S25" s="78">
        <v>14</v>
      </c>
      <c r="T25" s="64">
        <v>0.291904761904762</v>
      </c>
      <c r="U25" s="64">
        <v>0.1939103426875961</v>
      </c>
      <c r="V25" s="97">
        <v>0.83479449773339121</v>
      </c>
      <c r="W25" s="97">
        <v>0.83479449773339121</v>
      </c>
      <c r="X25" s="103">
        <v>0.79533036883442287</v>
      </c>
      <c r="Y25" s="104">
        <v>0.40933926233115414</v>
      </c>
      <c r="Z25" s="78">
        <v>20</v>
      </c>
      <c r="AA25" s="64">
        <v>0.43466666666666676</v>
      </c>
      <c r="AB25" s="64">
        <v>4.5143047491746052E-2</v>
      </c>
      <c r="AC25" s="97">
        <v>2.6331783244097879</v>
      </c>
      <c r="AD25" s="97">
        <v>2.6331783244097879</v>
      </c>
      <c r="AE25" s="103">
        <v>0.99406247860115415</v>
      </c>
      <c r="AF25" s="104">
        <v>1.187504279769159E-2</v>
      </c>
      <c r="AG25" s="83">
        <v>30</v>
      </c>
      <c r="AH25" s="78">
        <v>30.1</v>
      </c>
      <c r="AI25" s="64">
        <v>35.168902799745275</v>
      </c>
      <c r="AJ25" s="97">
        <v>-0.40937261656919327</v>
      </c>
      <c r="AK25" s="97">
        <v>0.40937261656919327</v>
      </c>
      <c r="AL25" s="103">
        <v>0.34168702824822578</v>
      </c>
      <c r="AM25" s="104">
        <v>0.68337405649645155</v>
      </c>
      <c r="AN25" s="78">
        <v>23</v>
      </c>
      <c r="AO25" s="64">
        <v>0.67647058823529416</v>
      </c>
      <c r="AP25" s="64">
        <v>1</v>
      </c>
      <c r="AQ25" s="103" t="s">
        <v>823</v>
      </c>
      <c r="AR25" s="103" t="s">
        <v>823</v>
      </c>
      <c r="AS25" s="103"/>
      <c r="AT25" s="104"/>
      <c r="AU25" s="78">
        <v>4.3529411764705879</v>
      </c>
      <c r="AV25" s="64">
        <v>5.6454988932786705</v>
      </c>
      <c r="AW25" s="97">
        <v>-0.22819651659909759</v>
      </c>
      <c r="AX25" s="97">
        <v>0.22819651659909759</v>
      </c>
      <c r="AY25" s="103">
        <v>0.41004154698064321</v>
      </c>
      <c r="AZ25" s="104">
        <v>0.82008309396128642</v>
      </c>
      <c r="BA25" s="78">
        <v>0.14705882352941177</v>
      </c>
      <c r="BB25" s="64">
        <v>6.1728395061728392E-2</v>
      </c>
      <c r="BC25" s="97">
        <v>-2.7141271282147885</v>
      </c>
      <c r="BD25" s="97">
        <v>2.7141271282147885</v>
      </c>
      <c r="BE25" s="103">
        <v>3.3225330032706215E-3</v>
      </c>
      <c r="BF25" s="104">
        <v>0.99667746699672943</v>
      </c>
      <c r="BG25" s="78">
        <v>34</v>
      </c>
      <c r="BH25" s="64">
        <v>5.8823529411764705E-2</v>
      </c>
      <c r="BI25" s="64">
        <v>0.23170731707317074</v>
      </c>
      <c r="BJ25" s="97">
        <v>3.1228189925454846</v>
      </c>
      <c r="BK25" s="97">
        <v>3.1228189925454846</v>
      </c>
      <c r="BL25" s="97">
        <v>0.99910436062481756</v>
      </c>
      <c r="BM25" s="97">
        <v>0.99910436062481756</v>
      </c>
      <c r="BN25" s="78">
        <v>0.55467681538567337</v>
      </c>
      <c r="BO25" s="64">
        <v>0.87488545577384613</v>
      </c>
      <c r="BP25" s="97">
        <v>1.802908508916482</v>
      </c>
      <c r="BQ25" s="100">
        <v>1.802908508916482</v>
      </c>
      <c r="BR25" s="115">
        <v>0.96062203866422891</v>
      </c>
      <c r="BS25" s="116">
        <v>7.8755922671542147E-2</v>
      </c>
      <c r="BT25" s="78">
        <v>2.4944882586132744</v>
      </c>
      <c r="BU25" s="64">
        <v>2.2802986283173472</v>
      </c>
      <c r="BV25" s="97">
        <v>-1.5582630384810303</v>
      </c>
      <c r="BW25" s="100">
        <v>1.5582630384810303</v>
      </c>
      <c r="BX25" s="115">
        <v>6.3428687777782253E-2</v>
      </c>
      <c r="BY25" s="116">
        <v>0.12685737555556451</v>
      </c>
      <c r="BZ25" s="78">
        <v>6</v>
      </c>
      <c r="CA25" s="64">
        <v>5.666666666666667</v>
      </c>
      <c r="CB25" s="64">
        <v>4.6332134277050816</v>
      </c>
      <c r="CC25" s="64">
        <v>1.5918145891368167</v>
      </c>
      <c r="CD25" s="64">
        <v>1.5918145891368167</v>
      </c>
      <c r="CE25" s="106">
        <v>0.93681584685356289</v>
      </c>
      <c r="CF25" s="107">
        <v>0.12636830629287424</v>
      </c>
      <c r="CG25" s="64">
        <v>17</v>
      </c>
      <c r="CH25" s="64">
        <v>2.1764705882352939</v>
      </c>
      <c r="CI25" s="64">
        <v>4.5721342680094033</v>
      </c>
      <c r="CJ25" s="103"/>
      <c r="CK25" s="103"/>
      <c r="CL25" s="103"/>
      <c r="CM25" s="104"/>
      <c r="CN25" s="78">
        <v>0.36272890954147502</v>
      </c>
      <c r="CO25" s="64">
        <v>0.29053771405911799</v>
      </c>
      <c r="CP25" s="97">
        <v>0.53574244305554164</v>
      </c>
      <c r="CQ25" s="100">
        <v>0.53574244305554164</v>
      </c>
      <c r="CR25" s="115">
        <v>0.70248443606882183</v>
      </c>
      <c r="CS25" s="116">
        <v>0.59503112786235635</v>
      </c>
      <c r="CT25" s="82"/>
      <c r="CU25" s="81"/>
      <c r="CV25" s="78">
        <v>0.23529411764705882</v>
      </c>
      <c r="CW25" s="64">
        <v>0.40740740740740738</v>
      </c>
      <c r="CX25" s="97">
        <v>2.6813584479952635</v>
      </c>
      <c r="CY25" s="97">
        <v>2.6813584479952635</v>
      </c>
      <c r="CZ25" s="103">
        <v>0.99633380359239143</v>
      </c>
      <c r="DA25" s="104">
        <v>0.99633380359239143</v>
      </c>
      <c r="DB25" s="82"/>
      <c r="DJ25">
        <v>34</v>
      </c>
      <c r="DK25">
        <v>0.68284708835272845</v>
      </c>
      <c r="DL25">
        <v>0.75826663354026935</v>
      </c>
      <c r="DM25" s="64">
        <v>-3.0499380620389722</v>
      </c>
      <c r="DN25" s="64">
        <v>3.0499380620389722</v>
      </c>
      <c r="DO25" s="106">
        <v>1.5573575939559611E-3</v>
      </c>
      <c r="DP25" s="107">
        <v>3.1147151879119222E-3</v>
      </c>
      <c r="DQ25">
        <v>28</v>
      </c>
      <c r="DR25">
        <v>0.67271639263355454</v>
      </c>
      <c r="DS25">
        <v>0.26201099089559904</v>
      </c>
      <c r="DT25" s="64">
        <v>1.2018541781657461</v>
      </c>
      <c r="DU25" s="64">
        <v>1.2018541781657461</v>
      </c>
      <c r="DV25" s="106">
        <v>0.88300469692044048</v>
      </c>
      <c r="DW25" s="107">
        <v>0.23399060615911896</v>
      </c>
      <c r="DX25">
        <v>30</v>
      </c>
      <c r="DY25" s="64">
        <v>0.88235294117647056</v>
      </c>
      <c r="DZ25" s="64">
        <v>0.82076748609891714</v>
      </c>
      <c r="EA25" s="64">
        <v>-1.1834689048923055</v>
      </c>
      <c r="EB25" s="64">
        <v>1.1834689048923055</v>
      </c>
      <c r="EC25" s="106">
        <v>0.11831168152038335</v>
      </c>
      <c r="ED25" s="107">
        <v>0.88168831847961671</v>
      </c>
    </row>
    <row r="26" spans="1:134" ht="15" customHeight="1" x14ac:dyDescent="0.25">
      <c r="A26" s="64">
        <v>4</v>
      </c>
      <c r="B26" s="64">
        <v>13</v>
      </c>
      <c r="C26" s="64">
        <v>5</v>
      </c>
      <c r="D26" s="64">
        <v>200</v>
      </c>
      <c r="E26" s="64">
        <v>8</v>
      </c>
      <c r="F26" s="81">
        <v>33</v>
      </c>
      <c r="G26" s="78">
        <v>0.78787878787878785</v>
      </c>
      <c r="H26" s="64">
        <v>3.8467321826257264</v>
      </c>
      <c r="I26" s="97">
        <v>-6.2332032956129067E-2</v>
      </c>
      <c r="J26" s="97">
        <v>6.2332032956129067E-2</v>
      </c>
      <c r="K26" s="103">
        <v>0.47522893531143928</v>
      </c>
      <c r="L26" s="104">
        <v>0.95045787062287856</v>
      </c>
      <c r="M26" s="78">
        <v>0.43011363636363631</v>
      </c>
      <c r="N26" s="64">
        <v>0.12501303199112365</v>
      </c>
      <c r="O26" s="97">
        <v>0.67715113907107227</v>
      </c>
      <c r="P26" s="97">
        <v>0.67715113907107227</v>
      </c>
      <c r="Q26" s="103">
        <v>0.74984323942375253</v>
      </c>
      <c r="R26" s="104">
        <v>0.50031352115249494</v>
      </c>
      <c r="S26" s="78">
        <v>16</v>
      </c>
      <c r="T26" s="64">
        <v>0.39546875000000004</v>
      </c>
      <c r="U26" s="64">
        <v>0.16197728428702587</v>
      </c>
      <c r="V26" s="97">
        <v>-0.46193958744087266</v>
      </c>
      <c r="W26" s="97">
        <v>0.46193958744087266</v>
      </c>
      <c r="X26" s="103">
        <v>0.32337925133049572</v>
      </c>
      <c r="Y26" s="104">
        <v>0.64675850266099144</v>
      </c>
      <c r="Z26" s="78">
        <v>17</v>
      </c>
      <c r="AA26" s="64">
        <v>0.46272058823529416</v>
      </c>
      <c r="AB26" s="64">
        <v>6.5800710147249433E-2</v>
      </c>
      <c r="AC26" s="97">
        <v>2.0279793292360018</v>
      </c>
      <c r="AD26" s="97">
        <v>2.0279793292360018</v>
      </c>
      <c r="AE26" s="103">
        <v>0.9751921982934858</v>
      </c>
      <c r="AF26" s="104">
        <v>4.96156034130283E-2</v>
      </c>
      <c r="AG26" s="83">
        <v>31</v>
      </c>
      <c r="AH26" s="78">
        <v>42.225806451612904</v>
      </c>
      <c r="AI26" s="64">
        <v>57.174417167948668</v>
      </c>
      <c r="AJ26" s="97">
        <v>-1.3966128675123075</v>
      </c>
      <c r="AK26" s="97">
        <v>1.3966128675123075</v>
      </c>
      <c r="AL26" s="103">
        <v>8.3245737697468333E-2</v>
      </c>
      <c r="AM26" s="104">
        <v>0.16649147539493667</v>
      </c>
      <c r="AN26" s="78">
        <v>26</v>
      </c>
      <c r="AO26" s="64">
        <v>0.78787878787878785</v>
      </c>
      <c r="AP26" s="64">
        <v>1</v>
      </c>
      <c r="AQ26" s="103" t="s">
        <v>823</v>
      </c>
      <c r="AR26" s="103" t="s">
        <v>823</v>
      </c>
      <c r="AS26" s="103"/>
      <c r="AT26" s="104"/>
      <c r="AU26" s="78">
        <v>6</v>
      </c>
      <c r="AV26" s="64">
        <v>9.0863909226931234</v>
      </c>
      <c r="AW26" s="97">
        <v>-1.1163957826056172</v>
      </c>
      <c r="AX26" s="97">
        <v>1.1163957826056172</v>
      </c>
      <c r="AY26" s="103">
        <v>0.1338400554989366</v>
      </c>
      <c r="AZ26" s="104">
        <v>0.2676801109978732</v>
      </c>
      <c r="BA26" s="78">
        <v>0.24242424242424243</v>
      </c>
      <c r="BB26" s="64">
        <v>0.1</v>
      </c>
      <c r="BC26" s="100">
        <v>-3.558079911965534</v>
      </c>
      <c r="BD26" s="100">
        <v>3.558079911965534</v>
      </c>
      <c r="BE26" s="103">
        <v>1.8678783515552742E-4</v>
      </c>
      <c r="BF26" s="104">
        <v>0.99981321216484442</v>
      </c>
      <c r="BG26" s="78">
        <v>33</v>
      </c>
      <c r="BH26" s="64">
        <v>9.0909090909090912E-2</v>
      </c>
      <c r="BI26" s="64">
        <v>0.24691358024691357</v>
      </c>
      <c r="BJ26" s="100">
        <v>2.6997345249516846</v>
      </c>
      <c r="BK26" s="100">
        <v>2.6997345249516846</v>
      </c>
      <c r="BL26" s="97">
        <v>0.99653025870709266</v>
      </c>
      <c r="BM26" s="97">
        <v>0.99653025870709266</v>
      </c>
      <c r="BN26" s="78">
        <v>0.56860246867492803</v>
      </c>
      <c r="BO26" s="64">
        <v>1.1266216363863619</v>
      </c>
      <c r="BP26" s="100">
        <v>1.5518736174806396</v>
      </c>
      <c r="BQ26" s="100">
        <v>1.5518736174806396</v>
      </c>
      <c r="BR26" s="115">
        <v>0.93550891793499757</v>
      </c>
      <c r="BS26" s="116">
        <v>0.12898216413000474</v>
      </c>
      <c r="BT26" s="78">
        <v>2.6365475997673564</v>
      </c>
      <c r="BU26" s="64">
        <v>2.2323711356695886</v>
      </c>
      <c r="BV26" s="100">
        <v>-1.8433675695229481</v>
      </c>
      <c r="BW26" s="100">
        <v>1.8433675695229481</v>
      </c>
      <c r="BX26" s="115">
        <v>3.6542560085809701E-2</v>
      </c>
      <c r="BY26" s="116">
        <v>7.3085120171619403E-2</v>
      </c>
      <c r="BZ26" s="105">
        <v>13</v>
      </c>
      <c r="CA26" s="80">
        <v>4.6923076923076925</v>
      </c>
      <c r="CB26" s="80">
        <v>5.907405174646132</v>
      </c>
      <c r="CC26" s="64">
        <v>0.28463022091319046</v>
      </c>
      <c r="CD26" s="64">
        <v>0.28463022091319046</v>
      </c>
      <c r="CE26" s="106">
        <v>0.61041190483314489</v>
      </c>
      <c r="CF26" s="107">
        <v>0.77917619033371011</v>
      </c>
      <c r="CG26" s="64">
        <v>7</v>
      </c>
      <c r="CH26" s="64">
        <v>3.8571428571428572</v>
      </c>
      <c r="CI26" s="64">
        <v>6.4402011207873375</v>
      </c>
      <c r="CJ26" s="103"/>
      <c r="CK26" s="103"/>
      <c r="CL26" s="103"/>
      <c r="CM26" s="104"/>
      <c r="CN26" s="78">
        <v>0.5073055862789162</v>
      </c>
      <c r="CO26" s="64">
        <v>0.26744813302558113</v>
      </c>
      <c r="CP26" s="100">
        <v>-1.6451622399141477</v>
      </c>
      <c r="CQ26" s="100">
        <v>1.6451622399141477</v>
      </c>
      <c r="CR26" s="115">
        <v>5.4092323118553221E-2</v>
      </c>
      <c r="CS26" s="116">
        <v>0.10818464623710644</v>
      </c>
      <c r="CT26" s="82"/>
      <c r="CU26" s="81"/>
      <c r="CV26" s="78">
        <v>0.18181818181818182</v>
      </c>
      <c r="CW26" s="64">
        <v>0.38750000000000001</v>
      </c>
      <c r="CX26" s="100">
        <v>3.1641716658293237</v>
      </c>
      <c r="CY26" s="100">
        <v>3.1641716658293237</v>
      </c>
      <c r="CZ26" s="103">
        <v>0.99922237483745346</v>
      </c>
      <c r="DA26" s="104">
        <v>0.99922237483745346</v>
      </c>
      <c r="DB26" s="82"/>
      <c r="DJ26">
        <v>33</v>
      </c>
      <c r="DK26">
        <v>0.69293802634690804</v>
      </c>
      <c r="DL26">
        <v>0.7326643050205417</v>
      </c>
      <c r="DM26" s="64">
        <v>-3.1697713909537977</v>
      </c>
      <c r="DN26" s="64">
        <v>3.1697713909537977</v>
      </c>
      <c r="DO26" s="106">
        <v>1.090115304726486E-3</v>
      </c>
      <c r="DP26" s="107">
        <v>2.180230609452972E-3</v>
      </c>
      <c r="DQ26">
        <v>24</v>
      </c>
      <c r="DR26">
        <v>0.57019661698263591</v>
      </c>
      <c r="DS26">
        <v>0.34099120118905168</v>
      </c>
      <c r="DT26" s="64">
        <v>2.2121322402916372</v>
      </c>
      <c r="DU26" s="64">
        <v>2.2121322402916372</v>
      </c>
      <c r="DV26" s="106">
        <v>0.98454509692018977</v>
      </c>
      <c r="DW26" s="107">
        <v>3.0909806159620457E-2</v>
      </c>
      <c r="DX26">
        <v>31</v>
      </c>
      <c r="DY26" s="64">
        <v>0.93939393939393945</v>
      </c>
      <c r="DZ26" s="64">
        <v>0.84767713903743325</v>
      </c>
      <c r="EA26" s="64">
        <v>-1.9265733888403653</v>
      </c>
      <c r="EB26" s="64">
        <v>1.9265733888403653</v>
      </c>
      <c r="EC26" s="106">
        <v>2.7016408843860324E-2</v>
      </c>
      <c r="ED26" s="107">
        <v>0.97298359115613964</v>
      </c>
    </row>
    <row r="27" spans="1:134" ht="15" customHeight="1" x14ac:dyDescent="0.25">
      <c r="A27" s="64">
        <v>5</v>
      </c>
      <c r="B27" s="64">
        <v>2</v>
      </c>
      <c r="C27" s="64">
        <v>2</v>
      </c>
      <c r="D27" s="64">
        <v>13</v>
      </c>
      <c r="E27" s="64">
        <v>3.25</v>
      </c>
      <c r="F27" s="81">
        <v>42</v>
      </c>
      <c r="G27" s="78">
        <v>0.38095238095238093</v>
      </c>
      <c r="H27" s="64">
        <v>0.85404006738648386</v>
      </c>
      <c r="I27" s="103" t="s">
        <v>823</v>
      </c>
      <c r="J27" s="103" t="s">
        <v>823</v>
      </c>
      <c r="K27" s="103" t="s">
        <v>823</v>
      </c>
      <c r="L27" s="104" t="s">
        <v>823</v>
      </c>
      <c r="M27" s="78">
        <v>0.39796498687793058</v>
      </c>
      <c r="N27" s="64">
        <v>0.30152502078081933</v>
      </c>
      <c r="O27" s="103" t="s">
        <v>823</v>
      </c>
      <c r="P27" s="103" t="s">
        <v>823</v>
      </c>
      <c r="Q27" s="103" t="s">
        <v>823</v>
      </c>
      <c r="R27" s="104" t="s">
        <v>823</v>
      </c>
      <c r="S27" s="78">
        <v>27</v>
      </c>
      <c r="T27" s="64">
        <v>0.37727352861836999</v>
      </c>
      <c r="U27" s="64">
        <v>0.30249723272311674</v>
      </c>
      <c r="V27" s="103" t="s">
        <v>823</v>
      </c>
      <c r="W27" s="103" t="s">
        <v>823</v>
      </c>
      <c r="X27" s="103" t="s">
        <v>823</v>
      </c>
      <c r="Y27" s="104" t="s">
        <v>823</v>
      </c>
      <c r="Z27" s="78">
        <v>15</v>
      </c>
      <c r="AA27" s="64">
        <v>0.43520961174513967</v>
      </c>
      <c r="AB27" s="64">
        <v>0.30660872905558112</v>
      </c>
      <c r="AC27" s="103" t="s">
        <v>823</v>
      </c>
      <c r="AD27" s="103" t="s">
        <v>823</v>
      </c>
      <c r="AE27" s="103" t="s">
        <v>823</v>
      </c>
      <c r="AF27" s="104" t="s">
        <v>823</v>
      </c>
      <c r="AG27" s="83">
        <v>30</v>
      </c>
      <c r="AH27" s="78">
        <v>29</v>
      </c>
      <c r="AI27" s="64">
        <v>24.836013895287152</v>
      </c>
      <c r="AJ27" s="103" t="s">
        <v>823</v>
      </c>
      <c r="AK27" s="103" t="s">
        <v>823</v>
      </c>
      <c r="AL27" s="103" t="s">
        <v>823</v>
      </c>
      <c r="AM27" s="104" t="s">
        <v>823</v>
      </c>
      <c r="AN27" s="78">
        <v>31</v>
      </c>
      <c r="AO27" s="64">
        <v>0.73809523809523814</v>
      </c>
      <c r="AP27" s="64">
        <v>1</v>
      </c>
      <c r="AQ27" s="64"/>
      <c r="AR27" s="64"/>
      <c r="AS27" s="106"/>
      <c r="AT27" s="107"/>
      <c r="AU27" s="78">
        <v>4.0952380952380949</v>
      </c>
      <c r="AV27" s="64">
        <v>4.2587615502547207</v>
      </c>
      <c r="AW27" s="103" t="s">
        <v>823</v>
      </c>
      <c r="AX27" s="103" t="s">
        <v>823</v>
      </c>
      <c r="AY27" s="103" t="s">
        <v>823</v>
      </c>
      <c r="AZ27" s="104" t="s">
        <v>823</v>
      </c>
      <c r="BA27" s="78">
        <v>0</v>
      </c>
      <c r="BB27" s="64"/>
      <c r="BC27" s="103" t="s">
        <v>823</v>
      </c>
      <c r="BD27" s="103" t="s">
        <v>823</v>
      </c>
      <c r="BE27" s="103" t="s">
        <v>823</v>
      </c>
      <c r="BF27" s="104" t="s">
        <v>823</v>
      </c>
      <c r="BG27" s="78">
        <v>42</v>
      </c>
      <c r="BH27" s="64">
        <v>0.26190476190476192</v>
      </c>
      <c r="BI27" s="64"/>
      <c r="BJ27" s="103" t="s">
        <v>823</v>
      </c>
      <c r="BK27" s="103" t="s">
        <v>823</v>
      </c>
      <c r="BL27" s="103" t="s">
        <v>823</v>
      </c>
      <c r="BM27" s="104" t="s">
        <v>823</v>
      </c>
      <c r="BN27" s="78">
        <v>0.53630996065335212</v>
      </c>
      <c r="BO27" s="64">
        <v>0.39423723712102787</v>
      </c>
      <c r="BP27" s="103" t="s">
        <v>823</v>
      </c>
      <c r="BQ27" s="103" t="s">
        <v>823</v>
      </c>
      <c r="BR27" s="103" t="s">
        <v>823</v>
      </c>
      <c r="BS27" s="104" t="s">
        <v>823</v>
      </c>
      <c r="BT27" s="78">
        <v>2.1474474768365717</v>
      </c>
      <c r="BU27" s="64">
        <v>1.7956909801277814</v>
      </c>
      <c r="BV27" s="103" t="s">
        <v>823</v>
      </c>
      <c r="BW27" s="103" t="s">
        <v>823</v>
      </c>
      <c r="BX27" s="103" t="s">
        <v>823</v>
      </c>
      <c r="BY27" s="104" t="s">
        <v>823</v>
      </c>
      <c r="BZ27" s="78">
        <v>19</v>
      </c>
      <c r="CA27" s="64">
        <v>2.5789473684210527</v>
      </c>
      <c r="CB27" s="64">
        <v>2.5014615610719404</v>
      </c>
      <c r="CC27" s="64">
        <v>-1.3294128616181224</v>
      </c>
      <c r="CD27" s="64">
        <v>1.3294128616181224</v>
      </c>
      <c r="CE27" s="106">
        <v>9.7221161787812649E-2</v>
      </c>
      <c r="CF27" s="107">
        <v>0.1944423235756253</v>
      </c>
      <c r="CG27" s="64">
        <v>11</v>
      </c>
      <c r="CH27" s="64">
        <v>4.4545454545454541</v>
      </c>
      <c r="CI27" s="64">
        <v>4.2746610710940898</v>
      </c>
      <c r="CJ27" s="64"/>
      <c r="CK27" s="64"/>
      <c r="CL27" s="106"/>
      <c r="CM27" s="107"/>
      <c r="CN27" s="78">
        <v>0.43863000197021129</v>
      </c>
      <c r="CO27" s="64">
        <v>0.3170896657393461</v>
      </c>
      <c r="CP27" s="103" t="s">
        <v>823</v>
      </c>
      <c r="CQ27" s="103" t="s">
        <v>823</v>
      </c>
      <c r="CR27" s="103" t="s">
        <v>823</v>
      </c>
      <c r="CS27" s="104" t="s">
        <v>823</v>
      </c>
      <c r="CT27" s="82"/>
      <c r="CU27" s="81"/>
      <c r="CV27" s="78">
        <v>0.61904761904761907</v>
      </c>
      <c r="CW27" s="64"/>
      <c r="CX27" s="103" t="s">
        <v>823</v>
      </c>
      <c r="CY27" s="103" t="s">
        <v>823</v>
      </c>
      <c r="CZ27" s="103" t="s">
        <v>823</v>
      </c>
      <c r="DA27" s="104" t="s">
        <v>823</v>
      </c>
      <c r="DB27" s="82"/>
      <c r="DJ27">
        <v>42</v>
      </c>
      <c r="DK27">
        <v>0.24903133802871108</v>
      </c>
      <c r="DL27">
        <v>0.23384183532046288</v>
      </c>
      <c r="DM27" s="103" t="s">
        <v>823</v>
      </c>
      <c r="DN27" s="103" t="s">
        <v>823</v>
      </c>
      <c r="DO27" s="103" t="s">
        <v>823</v>
      </c>
      <c r="DP27" s="104" t="s">
        <v>823</v>
      </c>
      <c r="DQ27">
        <v>33</v>
      </c>
      <c r="DR27">
        <v>0.7461053165872773</v>
      </c>
      <c r="DS27">
        <v>0.27497185956116632</v>
      </c>
      <c r="DT27" s="103" t="s">
        <v>823</v>
      </c>
      <c r="DU27" s="103" t="s">
        <v>823</v>
      </c>
      <c r="DV27" s="103" t="s">
        <v>823</v>
      </c>
      <c r="DW27" s="104" t="s">
        <v>823</v>
      </c>
      <c r="DX27">
        <v>30</v>
      </c>
      <c r="DY27" s="64">
        <v>0.7142857142857143</v>
      </c>
      <c r="DZ27" s="64"/>
      <c r="EA27" s="103" t="s">
        <v>823</v>
      </c>
      <c r="EB27" s="103" t="s">
        <v>823</v>
      </c>
      <c r="EC27" s="103" t="s">
        <v>823</v>
      </c>
      <c r="ED27" s="104" t="s">
        <v>823</v>
      </c>
    </row>
    <row r="28" spans="1:134" x14ac:dyDescent="0.25">
      <c r="A28" s="64">
        <v>6</v>
      </c>
      <c r="B28" s="64">
        <v>6</v>
      </c>
      <c r="C28" s="64">
        <v>3</v>
      </c>
      <c r="D28" s="64">
        <v>35</v>
      </c>
      <c r="E28" s="64">
        <v>3.8888888888888888</v>
      </c>
      <c r="F28" s="81">
        <v>34</v>
      </c>
      <c r="G28" s="78">
        <v>1.0294117647058822</v>
      </c>
      <c r="H28" s="64">
        <v>2.0668420372950913</v>
      </c>
      <c r="I28" s="64">
        <v>-1.7147539246830519</v>
      </c>
      <c r="J28" s="64">
        <v>1.7147539246830519</v>
      </c>
      <c r="K28" s="106">
        <v>4.5287825979351354E-2</v>
      </c>
      <c r="L28" s="107">
        <v>9.0575651958702708E-2</v>
      </c>
      <c r="M28" s="78">
        <v>0.37408088235294112</v>
      </c>
      <c r="N28" s="64">
        <v>0.41352101772117594</v>
      </c>
      <c r="O28" s="64">
        <v>0.28159227980076712</v>
      </c>
      <c r="P28" s="64">
        <v>0.28159227980076712</v>
      </c>
      <c r="Q28" s="106">
        <v>0.61047894106029887</v>
      </c>
      <c r="R28" s="107">
        <v>0.77904211787940236</v>
      </c>
      <c r="S28" s="78">
        <v>18</v>
      </c>
      <c r="T28" s="64">
        <v>0.44022817460317465</v>
      </c>
      <c r="U28" s="64">
        <v>0.46305220273508729</v>
      </c>
      <c r="V28" s="64">
        <v>-0.50893930431348355</v>
      </c>
      <c r="W28" s="64">
        <v>0.50893930431348355</v>
      </c>
      <c r="X28" s="106">
        <v>0.30669823447916433</v>
      </c>
      <c r="Y28" s="107">
        <v>0.61339646895832867</v>
      </c>
      <c r="Z28" s="78">
        <v>16</v>
      </c>
      <c r="AA28" s="64">
        <v>0.29966517857142855</v>
      </c>
      <c r="AB28" s="64">
        <v>0.34933570568703276</v>
      </c>
      <c r="AC28" s="64">
        <v>1.1499014093719071</v>
      </c>
      <c r="AD28" s="64">
        <v>1.1499014093719071</v>
      </c>
      <c r="AE28" s="106">
        <v>0.87021034686699372</v>
      </c>
      <c r="AF28" s="107">
        <v>0.25957930626601244</v>
      </c>
      <c r="AG28" s="83">
        <v>30</v>
      </c>
      <c r="AH28" s="78">
        <v>27.266666666666666</v>
      </c>
      <c r="AI28" s="64">
        <v>35.801110879830041</v>
      </c>
      <c r="AJ28" s="64">
        <v>0.23948743956092239</v>
      </c>
      <c r="AK28" s="64">
        <v>0.23948743956092239</v>
      </c>
      <c r="AL28" s="106">
        <v>0.59430513568159382</v>
      </c>
      <c r="AM28" s="107">
        <v>0.81138972863681236</v>
      </c>
      <c r="AN28" s="78">
        <v>23</v>
      </c>
      <c r="AO28" s="64">
        <v>0.67647058823529416</v>
      </c>
      <c r="AP28" s="64">
        <v>1</v>
      </c>
      <c r="AQ28" s="64"/>
      <c r="AR28" s="64"/>
      <c r="AS28" s="106"/>
      <c r="AT28" s="107"/>
      <c r="AU28" s="78">
        <v>4.2941176470588234</v>
      </c>
      <c r="AV28" s="64">
        <v>5.2195983345099011</v>
      </c>
      <c r="AW28" s="64">
        <v>-0.17909558065807921</v>
      </c>
      <c r="AX28" s="64">
        <v>0.17909558065807921</v>
      </c>
      <c r="AY28" s="106">
        <v>0.42917605552524912</v>
      </c>
      <c r="AZ28" s="107">
        <v>0.85835211105049825</v>
      </c>
      <c r="BA28" s="78">
        <v>5.8823529411764705E-2</v>
      </c>
      <c r="BB28" s="64">
        <v>2.6315789473684209E-2</v>
      </c>
      <c r="BC28" s="64">
        <v>-1.5929095675216678</v>
      </c>
      <c r="BD28" s="64">
        <v>1.5929095675216678</v>
      </c>
      <c r="BE28" s="64">
        <v>5.5590239828131861E-2</v>
      </c>
      <c r="BF28" s="79">
        <v>0.94440976017186817</v>
      </c>
      <c r="BG28" s="78">
        <v>34</v>
      </c>
      <c r="BH28" s="64">
        <v>0.29411764705882354</v>
      </c>
      <c r="BI28" s="64">
        <v>0.27631578947368424</v>
      </c>
      <c r="BJ28" s="64">
        <v>-0.31225509398844259</v>
      </c>
      <c r="BK28" s="64">
        <v>0.31225509398844259</v>
      </c>
      <c r="BL28" s="64">
        <v>0.3774233323790363</v>
      </c>
      <c r="BM28" s="79">
        <v>0.62257666762096364</v>
      </c>
      <c r="BN28" s="78">
        <v>0.54768115170655352</v>
      </c>
      <c r="BO28" s="64">
        <v>0.75223356226679305</v>
      </c>
      <c r="BP28" s="64">
        <v>-7.9725032509702365E-2</v>
      </c>
      <c r="BQ28" s="64">
        <v>7.9725032509702365E-2</v>
      </c>
      <c r="BR28" s="106">
        <v>0.46850178807182496</v>
      </c>
      <c r="BS28" s="107">
        <v>0.93700357614364993</v>
      </c>
      <c r="BT28" s="78">
        <v>2.7461060802121753</v>
      </c>
      <c r="BU28" s="64">
        <v>3.1293777195498556</v>
      </c>
      <c r="BV28" s="64">
        <v>-0.99117359416313888</v>
      </c>
      <c r="BW28" s="64">
        <v>0.99117359416313888</v>
      </c>
      <c r="BX28" s="106">
        <v>0.16489969348950001</v>
      </c>
      <c r="BY28" s="107">
        <v>0.32979938697900002</v>
      </c>
      <c r="BZ28" s="78">
        <v>7</v>
      </c>
      <c r="CA28" s="64">
        <v>1.2857142857142858</v>
      </c>
      <c r="CB28" s="64">
        <v>3.4016802570830449</v>
      </c>
      <c r="CC28" s="64">
        <v>-0.93385692082210903</v>
      </c>
      <c r="CD28" s="64">
        <v>0.93385692082210903</v>
      </c>
      <c r="CE28" s="106">
        <v>0.18136845330947904</v>
      </c>
      <c r="CF28" s="107">
        <v>0.36273690661895808</v>
      </c>
      <c r="CG28" s="64">
        <v>13</v>
      </c>
      <c r="CH28" s="64">
        <v>2.8461538461538463</v>
      </c>
      <c r="CI28" s="64">
        <v>3.8480764425479266</v>
      </c>
      <c r="CJ28" s="64"/>
      <c r="CK28" s="64"/>
      <c r="CL28" s="106"/>
      <c r="CM28" s="107"/>
      <c r="CN28" s="78">
        <v>0.54844964217634362</v>
      </c>
      <c r="CO28" s="64">
        <v>0.29240824262350174</v>
      </c>
      <c r="CP28" s="64">
        <v>-1.5674561920464396</v>
      </c>
      <c r="CQ28" s="64">
        <v>1.5674561920464396</v>
      </c>
      <c r="CR28" s="106">
        <v>6.3928166739085246E-2</v>
      </c>
      <c r="CS28" s="107">
        <v>0.12785633347817049</v>
      </c>
      <c r="CT28" s="82"/>
      <c r="CU28" s="81"/>
      <c r="CV28" s="78">
        <v>0.38235294117647056</v>
      </c>
      <c r="CW28" s="64">
        <v>0.51315789473684215</v>
      </c>
      <c r="CX28" s="64">
        <v>2.0527035204830506</v>
      </c>
      <c r="CY28" s="64">
        <v>2.0527035204830506</v>
      </c>
      <c r="CZ28" s="64">
        <v>0.97994932979273697</v>
      </c>
      <c r="DA28" s="79">
        <v>0.97994932979273697</v>
      </c>
      <c r="DB28" s="82"/>
      <c r="DJ28">
        <v>34</v>
      </c>
      <c r="DK28">
        <v>0.59473197315509885</v>
      </c>
      <c r="DL28">
        <v>0.76742950615086702</v>
      </c>
      <c r="DM28" s="64">
        <v>-2.5331694044185809</v>
      </c>
      <c r="DN28" s="64">
        <v>2.5331694044185809</v>
      </c>
      <c r="DO28" s="106">
        <v>6.7107797475300475E-3</v>
      </c>
      <c r="DP28" s="107">
        <v>1.3421559495060095E-2</v>
      </c>
      <c r="DQ28">
        <v>30</v>
      </c>
      <c r="DR28">
        <v>0.71930721121563368</v>
      </c>
      <c r="DS28">
        <v>0.1988977223893354</v>
      </c>
      <c r="DT28" s="64">
        <v>0.44602380643802492</v>
      </c>
      <c r="DU28" s="64">
        <v>0.44602380643802492</v>
      </c>
      <c r="DV28" s="106">
        <v>0.67142037322555026</v>
      </c>
      <c r="DW28" s="107">
        <v>0.65715925354889948</v>
      </c>
      <c r="DX28">
        <v>30</v>
      </c>
      <c r="DY28" s="64">
        <v>0.88235294117647056</v>
      </c>
      <c r="DZ28" s="64">
        <v>0.79831932773109249</v>
      </c>
      <c r="EA28" s="64">
        <v>-1.6222142113076252</v>
      </c>
      <c r="EB28" s="64">
        <v>1.6222142113076252</v>
      </c>
      <c r="EC28" s="106">
        <v>5.2378744924865349E-2</v>
      </c>
      <c r="ED28" s="107">
        <v>0.94762125507513462</v>
      </c>
    </row>
    <row r="29" spans="1:134" x14ac:dyDescent="0.25">
      <c r="A29" s="64">
        <v>7</v>
      </c>
      <c r="B29" s="64">
        <v>10</v>
      </c>
      <c r="C29" s="64">
        <v>4</v>
      </c>
      <c r="D29" s="64">
        <v>54</v>
      </c>
      <c r="E29" s="64">
        <v>3.375</v>
      </c>
      <c r="F29" s="81">
        <v>33</v>
      </c>
      <c r="G29" s="78">
        <v>1.0909090909090908</v>
      </c>
      <c r="H29" s="64">
        <v>3.5299047115647859</v>
      </c>
      <c r="I29" s="64">
        <v>-1.1296954809203457</v>
      </c>
      <c r="J29" s="64">
        <v>1.1296954809203457</v>
      </c>
      <c r="K29" s="106">
        <v>0.13115149103699031</v>
      </c>
      <c r="L29" s="107">
        <v>0.26230298207398062</v>
      </c>
      <c r="M29" s="78">
        <v>0.37333333333333329</v>
      </c>
      <c r="N29" s="64">
        <v>0.12832251036613435</v>
      </c>
      <c r="O29" s="64">
        <v>0.47725650388133256</v>
      </c>
      <c r="P29" s="64">
        <v>0.47725650388133256</v>
      </c>
      <c r="Q29" s="106">
        <v>0.68269736808284498</v>
      </c>
      <c r="R29" s="107">
        <v>0.63460526383431004</v>
      </c>
      <c r="S29" s="78">
        <v>16</v>
      </c>
      <c r="T29" s="64">
        <v>0.33708333333333329</v>
      </c>
      <c r="U29" s="64">
        <v>0.17166666666666658</v>
      </c>
      <c r="V29" s="64">
        <v>0.55568921002598937</v>
      </c>
      <c r="W29" s="64">
        <v>0.55568921002598937</v>
      </c>
      <c r="X29" s="106">
        <v>0.70927841465474228</v>
      </c>
      <c r="Y29" s="107">
        <v>0.58144317069051543</v>
      </c>
      <c r="Z29" s="78">
        <v>17</v>
      </c>
      <c r="AA29" s="64">
        <v>0.40745098039215683</v>
      </c>
      <c r="AB29" s="64">
        <v>5.2487159961120071E-2</v>
      </c>
      <c r="AC29" s="64">
        <v>0.34619096883506034</v>
      </c>
      <c r="AD29" s="64">
        <v>0.34619096883506034</v>
      </c>
      <c r="AE29" s="106">
        <v>0.63419226180606436</v>
      </c>
      <c r="AF29" s="107">
        <v>0.73161547638787128</v>
      </c>
      <c r="AG29" s="83">
        <v>30</v>
      </c>
      <c r="AH29" s="78">
        <v>34.233333333333334</v>
      </c>
      <c r="AI29" s="64">
        <v>59.428707409532443</v>
      </c>
      <c r="AJ29" s="64">
        <v>-0.47436837226912731</v>
      </c>
      <c r="AK29" s="64">
        <v>0.47436837226912731</v>
      </c>
      <c r="AL29" s="106">
        <v>0.31832658899044219</v>
      </c>
      <c r="AM29" s="107">
        <v>0.63665317798088439</v>
      </c>
      <c r="AN29" s="78">
        <v>23</v>
      </c>
      <c r="AO29" s="64">
        <v>0.69696969696969702</v>
      </c>
      <c r="AP29" s="64">
        <v>1</v>
      </c>
      <c r="AQ29" s="64"/>
      <c r="AR29" s="64"/>
      <c r="AS29" s="106"/>
      <c r="AT29" s="107"/>
      <c r="AU29" s="78">
        <v>4.3030303030303028</v>
      </c>
      <c r="AV29" s="64">
        <v>7.1084669957947355</v>
      </c>
      <c r="AW29" s="64">
        <v>-0.14830743789448689</v>
      </c>
      <c r="AX29" s="64">
        <v>0.14830743789448689</v>
      </c>
      <c r="AY29" s="106">
        <v>0.44125452631998063</v>
      </c>
      <c r="AZ29" s="107">
        <v>0.88250905263996127</v>
      </c>
      <c r="BA29" s="78">
        <v>0.21212121212121213</v>
      </c>
      <c r="BB29" s="64">
        <v>9.3333333333333338E-2</v>
      </c>
      <c r="BC29" s="64">
        <v>-3.1346775286392932</v>
      </c>
      <c r="BD29" s="64">
        <v>3.1346775286392932</v>
      </c>
      <c r="BE29" s="64">
        <v>8.6021559476202739E-4</v>
      </c>
      <c r="BF29" s="79">
        <v>0.99913978440523799</v>
      </c>
      <c r="BG29" s="78">
        <v>33</v>
      </c>
      <c r="BH29" s="64">
        <v>3.0303030303030304E-2</v>
      </c>
      <c r="BI29" s="64">
        <v>0.16</v>
      </c>
      <c r="BJ29" s="64">
        <v>2.7157710297678954</v>
      </c>
      <c r="BK29" s="64">
        <v>2.7157710297678954</v>
      </c>
      <c r="BL29" s="64">
        <v>0.99669391847972233</v>
      </c>
      <c r="BM29" s="79">
        <v>0.99669391847972233</v>
      </c>
      <c r="BN29" s="78">
        <v>0.30601652513069078</v>
      </c>
      <c r="BO29" s="64">
        <v>0.1799767430176859</v>
      </c>
      <c r="BP29" s="64">
        <v>3.3655857148701145</v>
      </c>
      <c r="BQ29" s="64">
        <v>3.3655857148701145</v>
      </c>
      <c r="BR29" s="106">
        <v>0.99894721060498481</v>
      </c>
      <c r="BS29" s="107">
        <v>2.1055787900304311E-3</v>
      </c>
      <c r="BT29" s="78">
        <v>2.1609147627962102</v>
      </c>
      <c r="BU29" s="64">
        <v>2.5502733441039735</v>
      </c>
      <c r="BV29" s="64">
        <v>-2.5734424896949045E-2</v>
      </c>
      <c r="BW29" s="64">
        <v>2.5734424896949045E-2</v>
      </c>
      <c r="BX29" s="106">
        <v>0.489819794370076</v>
      </c>
      <c r="BY29" s="107">
        <v>0.979639588740152</v>
      </c>
      <c r="BZ29" s="78">
        <v>10</v>
      </c>
      <c r="CA29" s="64">
        <v>1.9</v>
      </c>
      <c r="CB29" s="64">
        <v>3.6347092196090616</v>
      </c>
      <c r="CC29" s="64">
        <v>-1.0835751871318922</v>
      </c>
      <c r="CD29" s="64">
        <v>1.0835751871318922</v>
      </c>
      <c r="CE29" s="106">
        <v>0.14572198183775403</v>
      </c>
      <c r="CF29" s="107">
        <v>0.29144396367550807</v>
      </c>
      <c r="CG29" s="64">
        <v>12</v>
      </c>
      <c r="CH29" s="64">
        <v>5</v>
      </c>
      <c r="CI29" s="64">
        <v>9.0754413867115229</v>
      </c>
      <c r="CJ29" s="64"/>
      <c r="CK29" s="64"/>
      <c r="CL29" s="106"/>
      <c r="CM29" s="107"/>
      <c r="CN29" s="78">
        <v>0.61664054112565836</v>
      </c>
      <c r="CO29" s="64">
        <v>0.22613797621827053</v>
      </c>
      <c r="CP29" s="64">
        <v>-2.8346500683002418</v>
      </c>
      <c r="CQ29" s="64">
        <v>2.8346500683002418</v>
      </c>
      <c r="CR29" s="106">
        <v>4.0660201882512775E-3</v>
      </c>
      <c r="CS29" s="107">
        <v>8.1320403765025549E-3</v>
      </c>
      <c r="CT29" s="82"/>
      <c r="CU29" s="81"/>
      <c r="CV29" s="78">
        <v>0.24242424242424243</v>
      </c>
      <c r="CW29" s="64">
        <v>0.45333333333333331</v>
      </c>
      <c r="CX29" s="64">
        <v>3.2522815294680565</v>
      </c>
      <c r="CY29" s="64">
        <v>3.2522815294680565</v>
      </c>
      <c r="CZ29" s="64">
        <v>0.9994275871657089</v>
      </c>
      <c r="DA29" s="79">
        <v>0.9994275871657089</v>
      </c>
      <c r="DB29" s="82"/>
      <c r="DJ29">
        <v>33</v>
      </c>
      <c r="DK29">
        <v>0.63141891570951891</v>
      </c>
      <c r="DL29">
        <v>0.88593367812340795</v>
      </c>
      <c r="DM29" s="64">
        <v>-2.4142752231606184</v>
      </c>
      <c r="DN29" s="64">
        <v>2.4142752231606184</v>
      </c>
      <c r="DO29" s="106">
        <v>9.1370262926328272E-3</v>
      </c>
      <c r="DP29" s="107">
        <v>1.8274052585265654E-2</v>
      </c>
      <c r="DQ29">
        <v>24</v>
      </c>
      <c r="DR29">
        <v>0.58158087565696148</v>
      </c>
      <c r="DS29">
        <v>0.28791945205460434</v>
      </c>
      <c r="DT29" s="64">
        <v>2.170578008081431</v>
      </c>
      <c r="DU29" s="64">
        <v>2.170578008081431</v>
      </c>
      <c r="DV29" s="106">
        <v>0.9828513387878941</v>
      </c>
      <c r="DW29" s="107">
        <v>3.42973224242119E-2</v>
      </c>
      <c r="DX29">
        <v>30</v>
      </c>
      <c r="DY29" s="64">
        <v>0.90909090909090906</v>
      </c>
      <c r="DZ29" s="64">
        <v>0.81168831168831168</v>
      </c>
      <c r="EA29" s="64">
        <v>-1.9298025627080302</v>
      </c>
      <c r="EB29" s="64">
        <v>1.9298025627080302</v>
      </c>
      <c r="EC29" s="106">
        <v>2.6815652926693606E-2</v>
      </c>
      <c r="ED29" s="107">
        <v>0.97318434707330637</v>
      </c>
    </row>
    <row r="30" spans="1:134" ht="15" customHeight="1" x14ac:dyDescent="0.25">
      <c r="A30" s="64">
        <v>8</v>
      </c>
      <c r="B30" s="64">
        <v>14</v>
      </c>
      <c r="C30" s="64">
        <v>5</v>
      </c>
      <c r="D30" s="64">
        <v>53</v>
      </c>
      <c r="E30" s="64">
        <v>2.12</v>
      </c>
      <c r="F30" s="81">
        <v>33</v>
      </c>
      <c r="G30" s="78">
        <v>1</v>
      </c>
      <c r="H30" s="64">
        <v>3.5178118198675721</v>
      </c>
      <c r="I30" s="64">
        <v>-0.98827591212053079</v>
      </c>
      <c r="J30" s="64">
        <v>0.98827591212053079</v>
      </c>
      <c r="K30" s="106">
        <v>0.16314098277687894</v>
      </c>
      <c r="L30" s="107">
        <v>0.32628196555375788</v>
      </c>
      <c r="M30" s="78">
        <v>0.3823232323232324</v>
      </c>
      <c r="N30" s="64">
        <v>0.12670362631968748</v>
      </c>
      <c r="O30" s="64">
        <v>0.30378481199309759</v>
      </c>
      <c r="P30" s="64">
        <v>0.30378481199309759</v>
      </c>
      <c r="Q30" s="106">
        <v>0.6189219862001285</v>
      </c>
      <c r="R30" s="107">
        <v>0.76215602759974299</v>
      </c>
      <c r="S30" s="78">
        <v>12</v>
      </c>
      <c r="T30" s="64">
        <v>0.39250000000000007</v>
      </c>
      <c r="U30" s="64">
        <v>0.12712933841906324</v>
      </c>
      <c r="V30" s="64">
        <v>-0.22125795357456052</v>
      </c>
      <c r="W30" s="64">
        <v>0.22125795357456052</v>
      </c>
      <c r="X30" s="106">
        <v>0.41305407271612848</v>
      </c>
      <c r="Y30" s="107">
        <v>0.82610814543225697</v>
      </c>
      <c r="Z30" s="78">
        <v>21</v>
      </c>
      <c r="AA30" s="64">
        <v>0.37650793650793657</v>
      </c>
      <c r="AB30" s="64">
        <v>0.12922622794703106</v>
      </c>
      <c r="AC30" s="64">
        <v>0.69850923060947323</v>
      </c>
      <c r="AD30" s="64">
        <v>0.69850923060947323</v>
      </c>
      <c r="AE30" s="106">
        <v>0.75519534437885238</v>
      </c>
      <c r="AF30" s="107">
        <v>0.48960931124229512</v>
      </c>
      <c r="AG30" s="83">
        <v>30</v>
      </c>
      <c r="AH30" s="78">
        <v>22.733333333333334</v>
      </c>
      <c r="AI30" s="64">
        <v>44.870644219173833</v>
      </c>
      <c r="AJ30" s="64">
        <v>0.72026975371361524</v>
      </c>
      <c r="AK30" s="64">
        <v>0.72026975371361524</v>
      </c>
      <c r="AL30" s="106">
        <v>0.76317051952848036</v>
      </c>
      <c r="AM30" s="107">
        <v>0.47365896094303939</v>
      </c>
      <c r="AN30" s="78">
        <v>24</v>
      </c>
      <c r="AO30" s="64">
        <v>0.72727272727272729</v>
      </c>
      <c r="AP30" s="64">
        <v>1</v>
      </c>
      <c r="AQ30" s="64"/>
      <c r="AR30" s="64"/>
      <c r="AS30" s="106"/>
      <c r="AT30" s="107"/>
      <c r="AU30" s="78">
        <v>3.2121212121212119</v>
      </c>
      <c r="AV30" s="64">
        <v>6.7766030195702394</v>
      </c>
      <c r="AW30" s="64">
        <v>0.65399545547153859</v>
      </c>
      <c r="AX30" s="64">
        <v>0.65399545547153859</v>
      </c>
      <c r="AY30" s="106">
        <v>0.74241513226018752</v>
      </c>
      <c r="AZ30" s="107">
        <v>0.51516973547962497</v>
      </c>
      <c r="BA30" s="78">
        <v>0.30303030303030304</v>
      </c>
      <c r="BB30" s="64">
        <v>0.13333333333333333</v>
      </c>
      <c r="BC30" s="64">
        <v>-3.8321423101595129</v>
      </c>
      <c r="BD30" s="64">
        <v>3.8321423101595129</v>
      </c>
      <c r="BE30" s="64">
        <v>6.351610854942835E-5</v>
      </c>
      <c r="BF30" s="79">
        <v>0.99993648389145062</v>
      </c>
      <c r="BG30" s="78">
        <v>33</v>
      </c>
      <c r="BH30" s="64">
        <v>0.15151515151515152</v>
      </c>
      <c r="BI30" s="64">
        <v>0.21333333333333335</v>
      </c>
      <c r="BJ30" s="64">
        <v>1.1583890677252622</v>
      </c>
      <c r="BK30" s="64">
        <v>1.1583890677252622</v>
      </c>
      <c r="BL30" s="64">
        <v>0.87664735077270228</v>
      </c>
      <c r="BM30" s="79">
        <v>0.87664735077270228</v>
      </c>
      <c r="BN30" s="78">
        <v>0.76609181845031593</v>
      </c>
      <c r="BO30" s="64">
        <v>0.88050662878663399</v>
      </c>
      <c r="BP30" s="64">
        <v>-1.393404649835247</v>
      </c>
      <c r="BQ30" s="64">
        <v>1.393404649835247</v>
      </c>
      <c r="BR30" s="106">
        <v>8.6270172943135048E-2</v>
      </c>
      <c r="BS30" s="107">
        <v>0.1725403458862701</v>
      </c>
      <c r="BT30" s="78">
        <v>1.4259220031139466</v>
      </c>
      <c r="BU30" s="64">
        <v>2.0022162733392146</v>
      </c>
      <c r="BV30" s="64">
        <v>1.6204653279490104</v>
      </c>
      <c r="BW30" s="64">
        <v>1.6204653279490104</v>
      </c>
      <c r="BX30" s="106">
        <v>0.94281419257887233</v>
      </c>
      <c r="BY30" s="107">
        <v>0.11437161484225536</v>
      </c>
      <c r="BZ30" s="78">
        <v>10</v>
      </c>
      <c r="CA30" s="64">
        <v>0.9</v>
      </c>
      <c r="CB30" s="64">
        <v>1.2866839377079189</v>
      </c>
      <c r="CC30" s="64">
        <v>-0.76846683841679253</v>
      </c>
      <c r="CD30" s="64">
        <v>0.76846683841679253</v>
      </c>
      <c r="CE30" s="106">
        <v>0.22670197937240638</v>
      </c>
      <c r="CF30" s="107">
        <v>0.45340395874481276</v>
      </c>
      <c r="CG30" s="64">
        <v>8</v>
      </c>
      <c r="CH30" s="64">
        <v>1.875</v>
      </c>
      <c r="CI30" s="64">
        <v>3.399054490379851</v>
      </c>
      <c r="CJ30" s="64"/>
      <c r="CK30" s="64"/>
      <c r="CL30" s="106"/>
      <c r="CM30" s="107"/>
      <c r="CN30" s="78">
        <v>0.49085642834548066</v>
      </c>
      <c r="CO30" s="64">
        <v>0.32956603733999512</v>
      </c>
      <c r="CP30" s="64">
        <v>-0.69265114436279629</v>
      </c>
      <c r="CQ30" s="64">
        <v>0.69265114436279629</v>
      </c>
      <c r="CR30" s="106">
        <v>0.24661633826820623</v>
      </c>
      <c r="CS30" s="107">
        <v>0.49323267653641245</v>
      </c>
      <c r="CT30" s="82"/>
      <c r="CU30" s="81"/>
      <c r="CV30" s="78">
        <v>9.0909090909090912E-2</v>
      </c>
      <c r="CW30" s="64">
        <v>0.38666666666666666</v>
      </c>
      <c r="CX30" s="64">
        <v>4.6621064207035126</v>
      </c>
      <c r="CY30" s="64">
        <v>4.6621064207035126</v>
      </c>
      <c r="CZ30" s="64">
        <v>0.99999843505369646</v>
      </c>
      <c r="DA30" s="79">
        <v>0.99999843505369646</v>
      </c>
      <c r="DB30" s="82"/>
      <c r="DJ30">
        <v>33</v>
      </c>
      <c r="DK30">
        <v>0.44934257090819357</v>
      </c>
      <c r="DL30">
        <v>0.58333028250343144</v>
      </c>
      <c r="DM30" s="64">
        <v>-1.8587784252094472</v>
      </c>
      <c r="DN30" s="64">
        <v>1.8587784252094472</v>
      </c>
      <c r="DO30" s="106">
        <v>3.3544734808545806E-2</v>
      </c>
      <c r="DP30" s="107">
        <v>6.7089469617091613E-2</v>
      </c>
      <c r="DQ30">
        <v>26</v>
      </c>
      <c r="DR30">
        <v>0.5699093001049137</v>
      </c>
      <c r="DS30">
        <v>0.30693041004623689</v>
      </c>
      <c r="DT30" s="64">
        <v>2.2910600868774518</v>
      </c>
      <c r="DU30" s="64">
        <v>2.2910600868774518</v>
      </c>
      <c r="DV30" s="106">
        <v>0.98716144260158656</v>
      </c>
      <c r="DW30" s="107">
        <v>2.5677114796826987E-2</v>
      </c>
      <c r="DX30">
        <v>30</v>
      </c>
      <c r="DY30" s="64">
        <v>0.90909090909090906</v>
      </c>
      <c r="DZ30" s="64">
        <v>0.81168831168831168</v>
      </c>
      <c r="EA30" s="64">
        <v>-1.9298025627080302</v>
      </c>
      <c r="EB30" s="64">
        <v>1.9298025627080302</v>
      </c>
      <c r="EC30" s="106">
        <v>2.6815652926693606E-2</v>
      </c>
      <c r="ED30" s="107">
        <v>0.97318434707330637</v>
      </c>
    </row>
    <row r="31" spans="1:134" ht="15" customHeight="1" x14ac:dyDescent="0.25">
      <c r="A31" s="64">
        <v>9</v>
      </c>
      <c r="B31" s="64">
        <v>3</v>
      </c>
      <c r="C31" s="64">
        <v>2</v>
      </c>
      <c r="D31" s="64">
        <v>7</v>
      </c>
      <c r="E31" s="64">
        <v>1.75</v>
      </c>
      <c r="F31" s="81">
        <v>42</v>
      </c>
      <c r="G31" s="78">
        <v>0.2857142857142857</v>
      </c>
      <c r="H31" s="64">
        <v>0.83478387112968222</v>
      </c>
      <c r="I31" s="103" t="s">
        <v>823</v>
      </c>
      <c r="J31" s="103" t="s">
        <v>823</v>
      </c>
      <c r="K31" s="103" t="s">
        <v>823</v>
      </c>
      <c r="L31" s="104" t="s">
        <v>823</v>
      </c>
      <c r="M31" s="78">
        <v>0.28951433953441175</v>
      </c>
      <c r="N31" s="64">
        <v>0.25501956416832122</v>
      </c>
      <c r="O31" s="103" t="s">
        <v>823</v>
      </c>
      <c r="P31" s="103" t="s">
        <v>823</v>
      </c>
      <c r="Q31" s="103" t="s">
        <v>823</v>
      </c>
      <c r="R31" s="104" t="s">
        <v>823</v>
      </c>
      <c r="S31" s="78">
        <v>16</v>
      </c>
      <c r="T31" s="64">
        <v>0.27804596547571253</v>
      </c>
      <c r="U31" s="64">
        <v>0.29045284395558529</v>
      </c>
      <c r="V31" s="103" t="s">
        <v>823</v>
      </c>
      <c r="W31" s="103" t="s">
        <v>823</v>
      </c>
      <c r="X31" s="103" t="s">
        <v>823</v>
      </c>
      <c r="Y31" s="104" t="s">
        <v>823</v>
      </c>
      <c r="Z31" s="78">
        <v>26</v>
      </c>
      <c r="AA31" s="64">
        <v>0.2965718004936112</v>
      </c>
      <c r="AB31" s="64">
        <v>0.23643958253495098</v>
      </c>
      <c r="AC31" s="103" t="s">
        <v>823</v>
      </c>
      <c r="AD31" s="103" t="s">
        <v>823</v>
      </c>
      <c r="AE31" s="103" t="s">
        <v>823</v>
      </c>
      <c r="AF31" s="104" t="s">
        <v>823</v>
      </c>
      <c r="AG31" s="83">
        <v>28</v>
      </c>
      <c r="AH31" s="78">
        <v>13.642857142857142</v>
      </c>
      <c r="AI31" s="64">
        <v>14.448412153472567</v>
      </c>
      <c r="AJ31" s="103" t="s">
        <v>823</v>
      </c>
      <c r="AK31" s="103" t="s">
        <v>823</v>
      </c>
      <c r="AL31" s="103" t="s">
        <v>823</v>
      </c>
      <c r="AM31" s="104" t="s">
        <v>823</v>
      </c>
      <c r="AN31" s="78">
        <v>25</v>
      </c>
      <c r="AO31" s="64">
        <v>0.59523809523809523</v>
      </c>
      <c r="AP31" s="64">
        <v>1</v>
      </c>
      <c r="AQ31" s="64"/>
      <c r="AR31" s="64"/>
      <c r="AS31" s="106"/>
      <c r="AT31" s="107"/>
      <c r="AU31" s="78">
        <v>2.0952380952380953</v>
      </c>
      <c r="AV31" s="64">
        <v>2.42758058628413</v>
      </c>
      <c r="AW31" s="103" t="s">
        <v>823</v>
      </c>
      <c r="AX31" s="103" t="s">
        <v>823</v>
      </c>
      <c r="AY31" s="103" t="s">
        <v>823</v>
      </c>
      <c r="AZ31" s="104" t="s">
        <v>823</v>
      </c>
      <c r="BA31" s="78">
        <v>0</v>
      </c>
      <c r="BB31" s="64"/>
      <c r="BC31" s="103" t="s">
        <v>823</v>
      </c>
      <c r="BD31" s="103" t="s">
        <v>823</v>
      </c>
      <c r="BE31" s="103" t="s">
        <v>823</v>
      </c>
      <c r="BF31" s="104" t="s">
        <v>823</v>
      </c>
      <c r="BG31" s="78">
        <v>42</v>
      </c>
      <c r="BH31" s="64">
        <v>0.40476190476190477</v>
      </c>
      <c r="BI31" s="64"/>
      <c r="BJ31" s="103" t="s">
        <v>823</v>
      </c>
      <c r="BK31" s="103" t="s">
        <v>823</v>
      </c>
      <c r="BL31" s="103" t="s">
        <v>823</v>
      </c>
      <c r="BM31" s="104" t="s">
        <v>823</v>
      </c>
      <c r="BN31" s="78">
        <v>0.48443189085227922</v>
      </c>
      <c r="BO31" s="64">
        <v>0.41313844133084154</v>
      </c>
      <c r="BP31" s="103" t="s">
        <v>823</v>
      </c>
      <c r="BQ31" s="103" t="s">
        <v>823</v>
      </c>
      <c r="BR31" s="103" t="s">
        <v>823</v>
      </c>
      <c r="BS31" s="104" t="s">
        <v>823</v>
      </c>
      <c r="BT31" s="78">
        <v>2.2697996609493631</v>
      </c>
      <c r="BU31" s="64">
        <v>2.2346714573464395</v>
      </c>
      <c r="BV31" s="103" t="s">
        <v>823</v>
      </c>
      <c r="BW31" s="103" t="s">
        <v>823</v>
      </c>
      <c r="BX31" s="103" t="s">
        <v>823</v>
      </c>
      <c r="BY31" s="104" t="s">
        <v>823</v>
      </c>
      <c r="BZ31" s="78">
        <v>14</v>
      </c>
      <c r="CA31" s="64">
        <v>1</v>
      </c>
      <c r="CB31" s="64">
        <v>1.7541160386140584</v>
      </c>
      <c r="CC31" s="64">
        <v>-1.3768926368215257</v>
      </c>
      <c r="CD31" s="64">
        <v>1.3768926368215257</v>
      </c>
      <c r="CE31" s="106">
        <v>9.014322274233541E-2</v>
      </c>
      <c r="CF31" s="107">
        <v>0.18028644548467082</v>
      </c>
      <c r="CG31" s="64">
        <v>14</v>
      </c>
      <c r="CH31" s="64">
        <v>2</v>
      </c>
      <c r="CI31" s="64">
        <v>2.0754980866510833</v>
      </c>
      <c r="CJ31" s="64"/>
      <c r="CK31" s="64"/>
      <c r="CL31" s="106"/>
      <c r="CM31" s="107"/>
      <c r="CN31" s="78">
        <v>0.35363510836096296</v>
      </c>
      <c r="CO31" s="64">
        <v>0.31637645761037209</v>
      </c>
      <c r="CP31" s="103" t="s">
        <v>823</v>
      </c>
      <c r="CQ31" s="103" t="s">
        <v>823</v>
      </c>
      <c r="CR31" s="103" t="s">
        <v>823</v>
      </c>
      <c r="CS31" s="104" t="s">
        <v>823</v>
      </c>
      <c r="CT31" s="82"/>
      <c r="CU31" s="81"/>
      <c r="CV31" s="78">
        <v>0.45238095238095238</v>
      </c>
      <c r="CW31" s="64"/>
      <c r="CX31" s="103" t="s">
        <v>823</v>
      </c>
      <c r="CY31" s="103" t="s">
        <v>823</v>
      </c>
      <c r="CZ31" s="103" t="s">
        <v>823</v>
      </c>
      <c r="DA31" s="104" t="s">
        <v>823</v>
      </c>
      <c r="DB31" s="82"/>
      <c r="DJ31">
        <v>42</v>
      </c>
      <c r="DK31">
        <v>0.30493585765315417</v>
      </c>
      <c r="DL31">
        <v>0.32996173629357639</v>
      </c>
      <c r="DM31" s="103" t="s">
        <v>823</v>
      </c>
      <c r="DN31" s="103" t="s">
        <v>823</v>
      </c>
      <c r="DO31" s="103" t="s">
        <v>823</v>
      </c>
      <c r="DP31" s="104" t="s">
        <v>823</v>
      </c>
      <c r="DQ31">
        <v>30</v>
      </c>
      <c r="DR31">
        <v>0.80436848104308234</v>
      </c>
      <c r="DS31">
        <v>0.19379478050418669</v>
      </c>
      <c r="DT31" s="103" t="s">
        <v>823</v>
      </c>
      <c r="DU31" s="103" t="s">
        <v>823</v>
      </c>
      <c r="DV31" s="103" t="s">
        <v>823</v>
      </c>
      <c r="DW31" s="104" t="s">
        <v>823</v>
      </c>
      <c r="DX31">
        <v>28</v>
      </c>
      <c r="DY31" s="64">
        <v>0.66666666666666663</v>
      </c>
      <c r="DZ31" s="64"/>
      <c r="EA31" s="103" t="s">
        <v>823</v>
      </c>
      <c r="EB31" s="103" t="s">
        <v>823</v>
      </c>
      <c r="EC31" s="103" t="s">
        <v>823</v>
      </c>
      <c r="ED31" s="104" t="s">
        <v>823</v>
      </c>
    </row>
    <row r="32" spans="1:134" x14ac:dyDescent="0.25">
      <c r="A32" s="64">
        <v>10</v>
      </c>
      <c r="B32" s="64">
        <v>7</v>
      </c>
      <c r="C32" s="64">
        <v>3</v>
      </c>
      <c r="D32" s="64">
        <v>20</v>
      </c>
      <c r="E32" s="64">
        <v>2.2222222222222223</v>
      </c>
      <c r="F32" s="81">
        <v>35</v>
      </c>
      <c r="G32" s="78">
        <v>0.77142857142857146</v>
      </c>
      <c r="H32" s="64">
        <v>1.5162980128805639</v>
      </c>
      <c r="I32" s="64">
        <v>-1.6932758783396791</v>
      </c>
      <c r="J32" s="64">
        <v>1.6932758783396791</v>
      </c>
      <c r="K32" s="106">
        <v>4.7276448231195853E-2</v>
      </c>
      <c r="L32" s="107">
        <v>9.4552896462391706E-2</v>
      </c>
      <c r="M32" s="78">
        <v>0.29340659340659342</v>
      </c>
      <c r="N32" s="64">
        <v>0.34602903756611697</v>
      </c>
      <c r="O32" s="64">
        <v>-5.5213534391176447E-2</v>
      </c>
      <c r="P32" s="64">
        <v>5.5213534391176447E-2</v>
      </c>
      <c r="Q32" s="106">
        <v>0.47805758344911642</v>
      </c>
      <c r="R32" s="107">
        <v>0.95611516689823284</v>
      </c>
      <c r="S32" s="78">
        <v>17</v>
      </c>
      <c r="T32" s="64">
        <v>8.5150143973673362E-2</v>
      </c>
      <c r="U32" s="64">
        <v>0.10722172905530004</v>
      </c>
      <c r="V32" s="64">
        <v>2.5009379328433039</v>
      </c>
      <c r="W32" s="64">
        <v>2.5009379328433039</v>
      </c>
      <c r="X32" s="106">
        <v>0.99105951609773146</v>
      </c>
      <c r="Y32" s="107">
        <v>1.7880967804537018E-2</v>
      </c>
      <c r="Z32" s="78">
        <v>18</v>
      </c>
      <c r="AA32" s="64">
        <v>0.49009324009324007</v>
      </c>
      <c r="AB32" s="64">
        <v>0.37989464820363722</v>
      </c>
      <c r="AC32" s="64">
        <v>-1.9191685153773166</v>
      </c>
      <c r="AD32" s="64">
        <v>1.9191685153773166</v>
      </c>
      <c r="AE32" s="106">
        <v>3.0887343731843462E-2</v>
      </c>
      <c r="AF32" s="107">
        <v>6.1774687463686924E-2</v>
      </c>
      <c r="AG32" s="83">
        <v>24</v>
      </c>
      <c r="AH32" s="78">
        <v>17.5</v>
      </c>
      <c r="AI32" s="64">
        <v>26</v>
      </c>
      <c r="AJ32" s="64">
        <v>-0.78270754474901993</v>
      </c>
      <c r="AK32" s="64">
        <v>0.78270754474901993</v>
      </c>
      <c r="AL32" s="106">
        <v>0.21813165224884185</v>
      </c>
      <c r="AM32" s="107">
        <v>0.43626330449768369</v>
      </c>
      <c r="AN32" s="78">
        <v>20</v>
      </c>
      <c r="AO32" s="64">
        <v>0.5714285714285714</v>
      </c>
      <c r="AP32" s="64">
        <v>1</v>
      </c>
      <c r="AQ32" s="64"/>
      <c r="AR32" s="64"/>
      <c r="AS32" s="106"/>
      <c r="AT32" s="107"/>
      <c r="AU32" s="78">
        <v>3.0571428571428569</v>
      </c>
      <c r="AV32" s="64">
        <v>3.4036559681583318</v>
      </c>
      <c r="AW32" s="64">
        <v>-1.401131858663959</v>
      </c>
      <c r="AX32" s="64">
        <v>1.401131858663959</v>
      </c>
      <c r="AY32" s="106">
        <v>8.2649501295534625E-2</v>
      </c>
      <c r="AZ32" s="107">
        <v>0.16529900259106925</v>
      </c>
      <c r="BA32" s="78">
        <v>5.7142857142857141E-2</v>
      </c>
      <c r="BB32" s="64">
        <v>2.5974025974025976E-2</v>
      </c>
      <c r="BC32" s="64">
        <v>-1.5697133496278868</v>
      </c>
      <c r="BD32" s="64">
        <v>1.5697133496278868</v>
      </c>
      <c r="BE32" s="64">
        <v>5.8240907038189058E-2</v>
      </c>
      <c r="BF32" s="79">
        <v>0.94175909296181093</v>
      </c>
      <c r="BG32" s="78">
        <v>35</v>
      </c>
      <c r="BH32" s="64">
        <v>0.17142857142857143</v>
      </c>
      <c r="BI32" s="64">
        <v>0.29870129870129869</v>
      </c>
      <c r="BJ32" s="64">
        <v>2.2275118204758497</v>
      </c>
      <c r="BK32" s="64">
        <v>2.2275118204758497</v>
      </c>
      <c r="BL32" s="64">
        <v>0.98704345665107884</v>
      </c>
      <c r="BM32" s="79">
        <v>0.98704345665107884</v>
      </c>
      <c r="BN32" s="78">
        <v>0.34341843567143704</v>
      </c>
      <c r="BO32" s="64">
        <v>0.27738369260553547</v>
      </c>
      <c r="BP32" s="64">
        <v>1.7819529750353327</v>
      </c>
      <c r="BQ32" s="64">
        <v>1.7819529750353327</v>
      </c>
      <c r="BR32" s="106">
        <v>0.95900605646596615</v>
      </c>
      <c r="BS32" s="107">
        <v>8.1987887068067714E-2</v>
      </c>
      <c r="BT32" s="78">
        <v>2.4625828871546909</v>
      </c>
      <c r="BU32" s="64">
        <v>2.8020124691905086</v>
      </c>
      <c r="BV32" s="64">
        <v>-0.32906543759760953</v>
      </c>
      <c r="BW32" s="64">
        <v>0.32906543759760953</v>
      </c>
      <c r="BX32" s="106">
        <v>0.37187077987680928</v>
      </c>
      <c r="BY32" s="107">
        <v>0.74374155975361855</v>
      </c>
      <c r="BZ32" s="78">
        <v>9</v>
      </c>
      <c r="CA32" s="64">
        <v>0.77777777777777779</v>
      </c>
      <c r="CB32" s="64">
        <v>1.3944333775567925</v>
      </c>
      <c r="CC32" s="64">
        <v>-2.8311933133043761</v>
      </c>
      <c r="CD32" s="64">
        <v>2.8311933133043761</v>
      </c>
      <c r="CE32" s="106">
        <v>6.0201524966646564E-3</v>
      </c>
      <c r="CF32" s="107">
        <v>1.2040304993329313E-2</v>
      </c>
      <c r="CG32" s="64">
        <v>9</v>
      </c>
      <c r="CH32" s="64">
        <v>4.333333333333333</v>
      </c>
      <c r="CI32" s="64">
        <v>3.5</v>
      </c>
      <c r="CJ32" s="64"/>
      <c r="CK32" s="64"/>
      <c r="CL32" s="106"/>
      <c r="CM32" s="107"/>
      <c r="CN32" s="78">
        <v>0.48387774928661653</v>
      </c>
      <c r="CO32" s="64">
        <v>0.28646858859042762</v>
      </c>
      <c r="CP32" s="64">
        <v>-1.8941734564171022</v>
      </c>
      <c r="CQ32" s="64">
        <v>1.8941734564171022</v>
      </c>
      <c r="CR32" s="106">
        <v>3.2551054469543129E-2</v>
      </c>
      <c r="CS32" s="107">
        <v>6.5102108939086259E-2</v>
      </c>
      <c r="CT32" s="82"/>
      <c r="CU32" s="81"/>
      <c r="CV32" s="78">
        <v>0.25714285714285712</v>
      </c>
      <c r="CW32" s="64">
        <v>0.36363636363636365</v>
      </c>
      <c r="CX32" s="64">
        <v>1.7733380645428169</v>
      </c>
      <c r="CY32" s="64">
        <v>1.7733380645428169</v>
      </c>
      <c r="CZ32" s="64">
        <v>0.96191364739300522</v>
      </c>
      <c r="DA32" s="79">
        <v>0.96191364739300522</v>
      </c>
      <c r="DB32" s="82"/>
      <c r="DJ32">
        <v>35</v>
      </c>
      <c r="DK32">
        <v>0.58819422388790565</v>
      </c>
      <c r="DL32">
        <v>0.82183051886663561</v>
      </c>
      <c r="DM32" s="64">
        <v>-1.9145393571478952</v>
      </c>
      <c r="DN32" s="64">
        <v>1.9145393571478952</v>
      </c>
      <c r="DO32" s="106">
        <v>2.9682750642799349E-2</v>
      </c>
      <c r="DP32" s="107">
        <v>5.9365501285598699E-2</v>
      </c>
      <c r="DQ32">
        <v>30</v>
      </c>
      <c r="DR32">
        <v>0.69102060045414382</v>
      </c>
      <c r="DS32">
        <v>0.24595361597463591</v>
      </c>
      <c r="DT32" s="64">
        <v>1.9826731362889163</v>
      </c>
      <c r="DU32" s="64">
        <v>1.9826731362889163</v>
      </c>
      <c r="DV32" s="106">
        <v>0.97392642221277725</v>
      </c>
      <c r="DW32" s="107">
        <v>5.2147155574445526E-2</v>
      </c>
      <c r="DX32">
        <v>24</v>
      </c>
      <c r="DY32" s="64">
        <v>0.68571428571428572</v>
      </c>
      <c r="DZ32" s="64">
        <v>0.67545787545787539</v>
      </c>
      <c r="EA32" s="64">
        <v>-0.14624768123364856</v>
      </c>
      <c r="EB32" s="64">
        <v>0.14624768123364856</v>
      </c>
      <c r="EC32" s="106">
        <v>0.44186293299632839</v>
      </c>
      <c r="ED32" s="107">
        <v>0.55813706700367161</v>
      </c>
    </row>
    <row r="33" spans="1:134" x14ac:dyDescent="0.25">
      <c r="A33" s="64">
        <v>11</v>
      </c>
      <c r="B33" s="64">
        <v>11</v>
      </c>
      <c r="C33" s="64">
        <v>4</v>
      </c>
      <c r="D33" s="64">
        <v>22</v>
      </c>
      <c r="E33" s="64">
        <v>1.375</v>
      </c>
      <c r="F33" s="81">
        <v>33</v>
      </c>
      <c r="G33" s="78">
        <v>0.48484848484848486</v>
      </c>
      <c r="H33" s="64">
        <v>1.7161223026275714</v>
      </c>
      <c r="I33" s="64">
        <v>-0.61210744306656228</v>
      </c>
      <c r="J33" s="64">
        <v>0.61210744306656228</v>
      </c>
      <c r="K33" s="106">
        <v>0.27118428626224578</v>
      </c>
      <c r="L33" s="107">
        <v>0.54236857252449155</v>
      </c>
      <c r="M33" s="78">
        <v>0.31878787878787868</v>
      </c>
      <c r="N33" s="64">
        <v>0.12429193396389344</v>
      </c>
      <c r="O33" s="64">
        <v>-0.65187851743135372</v>
      </c>
      <c r="P33" s="64">
        <v>0.65187851743135372</v>
      </c>
      <c r="Q33" s="106">
        <v>0.25826338365919699</v>
      </c>
      <c r="R33" s="107">
        <v>0.51652676731839398</v>
      </c>
      <c r="S33" s="78">
        <v>11</v>
      </c>
      <c r="T33" s="64">
        <v>0.26484848484848472</v>
      </c>
      <c r="U33" s="64">
        <v>0.1776911405054889</v>
      </c>
      <c r="V33" s="64">
        <v>0.14625049737000481</v>
      </c>
      <c r="W33" s="64">
        <v>0.14625049737000481</v>
      </c>
      <c r="X33" s="106">
        <v>0.55755171840069906</v>
      </c>
      <c r="Y33" s="107">
        <v>0.88489656319860177</v>
      </c>
      <c r="Z33" s="78">
        <v>22</v>
      </c>
      <c r="AA33" s="64">
        <v>0.34575757575757565</v>
      </c>
      <c r="AB33" s="64">
        <v>7.8862158347588418E-2</v>
      </c>
      <c r="AC33" s="64">
        <v>-0.99720230128018661</v>
      </c>
      <c r="AD33" s="64">
        <v>0.99720230128018661</v>
      </c>
      <c r="AE33" s="106">
        <v>0.16194163087650032</v>
      </c>
      <c r="AF33" s="107">
        <v>0.32388326175300064</v>
      </c>
      <c r="AG33" s="83">
        <v>30</v>
      </c>
      <c r="AH33" s="78">
        <v>13</v>
      </c>
      <c r="AI33" s="64">
        <v>24.435700282084451</v>
      </c>
      <c r="AJ33" s="64">
        <v>0.13385759618262796</v>
      </c>
      <c r="AK33" s="64">
        <v>0.13385759618262796</v>
      </c>
      <c r="AL33" s="106">
        <v>0.5530582360695363</v>
      </c>
      <c r="AM33" s="107">
        <v>0.8938835278609274</v>
      </c>
      <c r="AN33" s="78">
        <v>21</v>
      </c>
      <c r="AO33" s="64">
        <v>0.63636363636363635</v>
      </c>
      <c r="AP33" s="64">
        <v>1</v>
      </c>
      <c r="AQ33" s="64"/>
      <c r="AR33" s="64"/>
      <c r="AS33" s="106"/>
      <c r="AT33" s="107"/>
      <c r="AU33" s="78">
        <v>2.1818181818181817</v>
      </c>
      <c r="AV33" s="64">
        <v>4.2459874105923925</v>
      </c>
      <c r="AW33" s="64">
        <v>-0.10448576208011959</v>
      </c>
      <c r="AX33" s="64">
        <v>0.10448576208011959</v>
      </c>
      <c r="AY33" s="106">
        <v>0.45853520714120682</v>
      </c>
      <c r="AZ33" s="107">
        <v>0.91707041428241365</v>
      </c>
      <c r="BA33" s="78">
        <v>0.33333333333333331</v>
      </c>
      <c r="BB33" s="64">
        <v>0.14666666666666667</v>
      </c>
      <c r="BC33" s="64">
        <v>-4.0504629365049123</v>
      </c>
      <c r="BD33" s="64">
        <v>4.0504629365049123</v>
      </c>
      <c r="BE33" s="64">
        <v>2.5558202924579102E-5</v>
      </c>
      <c r="BF33" s="79">
        <v>0.9999744417970754</v>
      </c>
      <c r="BG33" s="78">
        <v>33</v>
      </c>
      <c r="BH33" s="64">
        <v>9.0909090909090912E-2</v>
      </c>
      <c r="BI33" s="64">
        <v>0.26666666666666666</v>
      </c>
      <c r="BJ33" s="64">
        <v>3.0509980560686349</v>
      </c>
      <c r="BK33" s="64">
        <v>3.0509980560686349</v>
      </c>
      <c r="BL33" s="64">
        <v>0.99885958974307643</v>
      </c>
      <c r="BM33" s="79">
        <v>0.99885958974307643</v>
      </c>
      <c r="BN33" s="78">
        <v>0.39109880018735749</v>
      </c>
      <c r="BO33" s="64">
        <v>0.34260228699840978</v>
      </c>
      <c r="BP33" s="64">
        <v>1.0691455715127847</v>
      </c>
      <c r="BQ33" s="64">
        <v>1.0691455715127847</v>
      </c>
      <c r="BR33" s="106">
        <v>0.85470875004643732</v>
      </c>
      <c r="BS33" s="107">
        <v>0.29058249990712531</v>
      </c>
      <c r="BT33" s="78">
        <v>1.8372288226180649</v>
      </c>
      <c r="BU33" s="64">
        <v>2.8080025455487521</v>
      </c>
      <c r="BV33" s="64">
        <v>0.72312941791720142</v>
      </c>
      <c r="BW33" s="64">
        <v>0.72312941791720142</v>
      </c>
      <c r="BX33" s="106">
        <v>0.76336927863476411</v>
      </c>
      <c r="BY33" s="107">
        <v>0.47326144273047177</v>
      </c>
      <c r="BZ33" s="78">
        <v>12</v>
      </c>
      <c r="CA33" s="64">
        <v>0.5</v>
      </c>
      <c r="CB33" s="64">
        <v>1.4459976109624424</v>
      </c>
      <c r="CC33" s="64">
        <v>-0.73373097574987745</v>
      </c>
      <c r="CD33" s="64">
        <v>0.73373097574987745</v>
      </c>
      <c r="CE33" s="106">
        <v>0.23628114277425083</v>
      </c>
      <c r="CF33" s="107">
        <v>0.47256228554850166</v>
      </c>
      <c r="CG33" s="64">
        <v>8</v>
      </c>
      <c r="CH33" s="64">
        <v>1.125</v>
      </c>
      <c r="CI33" s="64">
        <v>2.1001700611413079</v>
      </c>
      <c r="CJ33" s="64"/>
      <c r="CK33" s="64"/>
      <c r="CL33" s="106"/>
      <c r="CM33" s="107"/>
      <c r="CN33" s="78">
        <v>0.44640250384889113</v>
      </c>
      <c r="CO33" s="64">
        <v>0.33625470143357039</v>
      </c>
      <c r="CP33" s="64">
        <v>-1.2171022099876285</v>
      </c>
      <c r="CQ33" s="64">
        <v>1.2171022099876285</v>
      </c>
      <c r="CR33" s="106">
        <v>0.11488639990490844</v>
      </c>
      <c r="CS33" s="107">
        <v>0.22977279980981688</v>
      </c>
      <c r="CT33" s="82"/>
      <c r="CU33" s="81"/>
      <c r="CV33" s="78">
        <v>0.12121212121212122</v>
      </c>
      <c r="CW33" s="64">
        <v>0.30666666666666664</v>
      </c>
      <c r="CX33" s="64">
        <v>3.0874228373750485</v>
      </c>
      <c r="CY33" s="64">
        <v>3.0874228373750485</v>
      </c>
      <c r="CZ33" s="64">
        <v>0.9989904990946471</v>
      </c>
      <c r="DA33" s="79">
        <v>0.9989904990946471</v>
      </c>
      <c r="DB33" s="82"/>
      <c r="DJ33">
        <v>33</v>
      </c>
      <c r="DK33">
        <v>0.56616046789788466</v>
      </c>
      <c r="DL33">
        <v>1.0465799182790472</v>
      </c>
      <c r="DM33" s="64">
        <v>-1.38092243401297</v>
      </c>
      <c r="DN33" s="64">
        <v>1.38092243401297</v>
      </c>
      <c r="DO33" s="106">
        <v>8.5757951804893373E-2</v>
      </c>
      <c r="DP33" s="107">
        <v>0.17151590360978675</v>
      </c>
      <c r="DQ33">
        <v>30</v>
      </c>
      <c r="DR33">
        <v>0.55749150792049973</v>
      </c>
      <c r="DS33">
        <v>0.2606488227783334</v>
      </c>
      <c r="DT33" s="64">
        <v>4.1631960880492045</v>
      </c>
      <c r="DU33" s="64">
        <v>4.1631960880492045</v>
      </c>
      <c r="DV33" s="106">
        <v>0.99994730572607216</v>
      </c>
      <c r="DW33" s="107">
        <v>1.0538854785567718E-4</v>
      </c>
      <c r="DX33">
        <v>30</v>
      </c>
      <c r="DY33" s="64">
        <v>0.90909090909090906</v>
      </c>
      <c r="DZ33" s="64">
        <v>0.79205851619644718</v>
      </c>
      <c r="EA33" s="64">
        <v>-2.273277691773683</v>
      </c>
      <c r="EB33" s="64">
        <v>2.273277691773683</v>
      </c>
      <c r="EC33" s="106">
        <v>1.1504725498377933E-2</v>
      </c>
      <c r="ED33" s="107">
        <v>0.98849527450162211</v>
      </c>
    </row>
    <row r="34" spans="1:134" ht="15" customHeight="1" x14ac:dyDescent="0.25">
      <c r="A34" s="64">
        <v>12</v>
      </c>
      <c r="B34" s="64">
        <v>15</v>
      </c>
      <c r="C34" s="64">
        <v>5</v>
      </c>
      <c r="D34" s="64">
        <v>31</v>
      </c>
      <c r="E34" s="64">
        <v>1.24</v>
      </c>
      <c r="F34" s="81">
        <v>33</v>
      </c>
      <c r="G34" s="78">
        <v>0.78787878787878785</v>
      </c>
      <c r="H34" s="64">
        <v>3.1598810871373759</v>
      </c>
      <c r="I34" s="64">
        <v>-0.88887281717451105</v>
      </c>
      <c r="J34" s="64">
        <v>0.88887281717451105</v>
      </c>
      <c r="K34" s="106">
        <v>0.1884955606855318</v>
      </c>
      <c r="L34" s="107">
        <v>0.37699112137106361</v>
      </c>
      <c r="M34" s="78">
        <v>0.47004329004328987</v>
      </c>
      <c r="N34" s="64">
        <v>0.18668596397294143</v>
      </c>
      <c r="O34" s="64">
        <v>-3.5373617119391847</v>
      </c>
      <c r="P34" s="64">
        <v>3.5373617119391847</v>
      </c>
      <c r="Q34" s="106">
        <v>3.5337625991821296E-4</v>
      </c>
      <c r="R34" s="107">
        <v>7.0675251983642591E-4</v>
      </c>
      <c r="S34" s="78">
        <v>12</v>
      </c>
      <c r="T34" s="64">
        <v>0.35055555555555551</v>
      </c>
      <c r="U34" s="64">
        <v>0.26321872938372981</v>
      </c>
      <c r="V34" s="64">
        <v>-0.68989974420220623</v>
      </c>
      <c r="W34" s="64">
        <v>0.68989974420220623</v>
      </c>
      <c r="X34" s="106">
        <v>0.24818478630517338</v>
      </c>
      <c r="Y34" s="107">
        <v>0.49636957261034675</v>
      </c>
      <c r="Z34" s="78">
        <v>21</v>
      </c>
      <c r="AA34" s="64">
        <v>0.53832199546485249</v>
      </c>
      <c r="AB34" s="64">
        <v>6.4768140289379952E-2</v>
      </c>
      <c r="AC34" s="64">
        <v>-4.9870328044197532</v>
      </c>
      <c r="AD34" s="64">
        <v>4.9870328044197532</v>
      </c>
      <c r="AE34" s="106">
        <v>4.8024397466379453E-6</v>
      </c>
      <c r="AF34" s="107">
        <v>9.6048794932758907E-6</v>
      </c>
      <c r="AG34" s="83">
        <v>29</v>
      </c>
      <c r="AH34" s="78">
        <v>16.172413793103448</v>
      </c>
      <c r="AI34" s="64">
        <v>24.730069847855322</v>
      </c>
      <c r="AJ34" s="64">
        <v>-0.52177425349570439</v>
      </c>
      <c r="AK34" s="64">
        <v>0.52177425349570439</v>
      </c>
      <c r="AL34" s="106">
        <v>0.30170355261247755</v>
      </c>
      <c r="AM34" s="107">
        <v>0.60340710522495511</v>
      </c>
      <c r="AN34" s="78">
        <v>24</v>
      </c>
      <c r="AO34" s="64">
        <v>0.72727272727272729</v>
      </c>
      <c r="AP34" s="64">
        <v>1</v>
      </c>
      <c r="AQ34" s="64"/>
      <c r="AR34" s="64"/>
      <c r="AS34" s="106"/>
      <c r="AT34" s="107"/>
      <c r="AU34" s="78">
        <v>2.7575757575757578</v>
      </c>
      <c r="AV34" s="64">
        <v>5.1842930028494667</v>
      </c>
      <c r="AW34" s="64">
        <v>-0.67784648719813256</v>
      </c>
      <c r="AX34" s="64">
        <v>0.67784648719813256</v>
      </c>
      <c r="AY34" s="106">
        <v>0.25000596302979861</v>
      </c>
      <c r="AZ34" s="107">
        <v>0.50001192605959721</v>
      </c>
      <c r="BA34" s="78">
        <v>0.30303030303030304</v>
      </c>
      <c r="BB34" s="64">
        <v>0.13333333333333333</v>
      </c>
      <c r="BC34" s="64">
        <v>-3.8321423101595129</v>
      </c>
      <c r="BD34" s="64">
        <v>3.8321423101595129</v>
      </c>
      <c r="BE34" s="64">
        <v>6.351610854942835E-5</v>
      </c>
      <c r="BF34" s="79">
        <v>0.99993648389145062</v>
      </c>
      <c r="BG34" s="78">
        <v>33</v>
      </c>
      <c r="BH34" s="64">
        <v>0</v>
      </c>
      <c r="BI34" s="64">
        <v>0.22666666666666666</v>
      </c>
      <c r="BJ34" s="64">
        <v>4.1559797265728724</v>
      </c>
      <c r="BK34" s="64">
        <v>4.1559797265728724</v>
      </c>
      <c r="BL34" s="64">
        <v>0.99998380517267726</v>
      </c>
      <c r="BM34" s="79">
        <v>0.99998380517267726</v>
      </c>
      <c r="BN34" s="78">
        <v>0.57295412715944904</v>
      </c>
      <c r="BO34" s="64">
        <v>0.79030644449081999</v>
      </c>
      <c r="BP34" s="64">
        <v>-0.58381656230614498</v>
      </c>
      <c r="BQ34" s="64">
        <v>0.58381656230614498</v>
      </c>
      <c r="BR34" s="106">
        <v>0.28112944502838666</v>
      </c>
      <c r="BS34" s="107">
        <v>0.56225889005677332</v>
      </c>
      <c r="BT34" s="78">
        <v>1.5120826905673255</v>
      </c>
      <c r="BU34" s="64">
        <v>2.1446174080512166</v>
      </c>
      <c r="BV34" s="64">
        <v>1.4909616556826029</v>
      </c>
      <c r="BW34" s="64">
        <v>1.4909616556826029</v>
      </c>
      <c r="BX34" s="106">
        <v>0.92852567908382566</v>
      </c>
      <c r="BY34" s="107">
        <v>0.14294864183234859</v>
      </c>
      <c r="BZ34" s="78">
        <v>9</v>
      </c>
      <c r="CA34" s="64">
        <v>0.88888888888888884</v>
      </c>
      <c r="CB34" s="64">
        <v>1.1666666666666667</v>
      </c>
      <c r="CC34" s="64">
        <v>-0.54207755594197027</v>
      </c>
      <c r="CD34" s="64">
        <v>0.54207755594197027</v>
      </c>
      <c r="CE34" s="106">
        <v>0.29739997803974094</v>
      </c>
      <c r="CF34" s="107">
        <v>0.59479995607948188</v>
      </c>
      <c r="CG34" s="64">
        <v>10</v>
      </c>
      <c r="CH34" s="64">
        <v>1.4</v>
      </c>
      <c r="CI34" s="64">
        <v>2.7162065049951152</v>
      </c>
      <c r="CJ34" s="64"/>
      <c r="CK34" s="64"/>
      <c r="CL34" s="106"/>
      <c r="CM34" s="107"/>
      <c r="CN34" s="78">
        <v>0.47898716114962092</v>
      </c>
      <c r="CO34" s="64">
        <v>0.2842781204425856</v>
      </c>
      <c r="CP34" s="64">
        <v>-1.8032808806703822</v>
      </c>
      <c r="CQ34" s="64">
        <v>1.8032808806703822</v>
      </c>
      <c r="CR34" s="106">
        <v>3.9021022196641247E-2</v>
      </c>
      <c r="CS34" s="107">
        <v>7.8042044393282495E-2</v>
      </c>
      <c r="CT34" s="82"/>
      <c r="CU34" s="81"/>
      <c r="CV34" s="78">
        <v>6.0606060606060608E-2</v>
      </c>
      <c r="CW34" s="64">
        <v>0.28000000000000003</v>
      </c>
      <c r="CX34" s="64">
        <v>3.7509590152358698</v>
      </c>
      <c r="CY34" s="64">
        <v>3.7509590152358698</v>
      </c>
      <c r="CZ34" s="64">
        <v>0.99991192025207121</v>
      </c>
      <c r="DA34" s="79">
        <v>0.99991192025207121</v>
      </c>
      <c r="DB34" s="82"/>
      <c r="DJ34">
        <v>33</v>
      </c>
      <c r="DK34">
        <v>0.55803700788127819</v>
      </c>
      <c r="DL34">
        <v>0.76505480921214508</v>
      </c>
      <c r="DM34" s="64">
        <v>-1.7751591966628852</v>
      </c>
      <c r="DN34" s="64">
        <v>1.7751591966628852</v>
      </c>
      <c r="DO34" s="106">
        <v>4.0020003888665036E-2</v>
      </c>
      <c r="DP34" s="107">
        <v>8.0040007777330072E-2</v>
      </c>
      <c r="DQ34">
        <v>27</v>
      </c>
      <c r="DR34">
        <v>0.59818040905184078</v>
      </c>
      <c r="DS34">
        <v>0.29810739076279258</v>
      </c>
      <c r="DT34" s="64">
        <v>3.0589922455428797</v>
      </c>
      <c r="DU34" s="64">
        <v>3.0589922455428797</v>
      </c>
      <c r="DV34" s="106">
        <v>0.99828598907435495</v>
      </c>
      <c r="DW34" s="107">
        <v>3.4280218512900439E-3</v>
      </c>
      <c r="DX34">
        <v>29</v>
      </c>
      <c r="DY34" s="64">
        <v>0.87878787878787878</v>
      </c>
      <c r="DZ34" s="64">
        <v>0.77458798511430083</v>
      </c>
      <c r="EA34" s="64">
        <v>-1.9160232657291509</v>
      </c>
      <c r="EB34" s="64">
        <v>1.9160232657291509</v>
      </c>
      <c r="EC34" s="106">
        <v>2.7681067178078719E-2</v>
      </c>
      <c r="ED34" s="107">
        <v>0.97231893282192128</v>
      </c>
    </row>
    <row r="35" spans="1:134" ht="15" customHeight="1" x14ac:dyDescent="0.25">
      <c r="A35" s="64">
        <v>13</v>
      </c>
      <c r="B35" s="64">
        <v>4</v>
      </c>
      <c r="C35" s="64">
        <v>2</v>
      </c>
      <c r="D35" s="64">
        <v>6</v>
      </c>
      <c r="E35" s="64">
        <v>1.5</v>
      </c>
      <c r="F35" s="81">
        <v>41</v>
      </c>
      <c r="G35" s="78">
        <v>0.36585365853658536</v>
      </c>
      <c r="H35" s="64">
        <v>0.85895569038733333</v>
      </c>
      <c r="I35" s="103" t="s">
        <v>823</v>
      </c>
      <c r="J35" s="103" t="s">
        <v>823</v>
      </c>
      <c r="K35" s="103" t="s">
        <v>823</v>
      </c>
      <c r="L35" s="104" t="s">
        <v>823</v>
      </c>
      <c r="M35" s="78">
        <v>0.19387205031313584</v>
      </c>
      <c r="N35" s="64">
        <v>0.23015836414023197</v>
      </c>
      <c r="O35" s="103" t="s">
        <v>823</v>
      </c>
      <c r="P35" s="103" t="s">
        <v>823</v>
      </c>
      <c r="Q35" s="103" t="s">
        <v>823</v>
      </c>
      <c r="R35" s="104" t="s">
        <v>823</v>
      </c>
      <c r="S35" s="78">
        <v>21</v>
      </c>
      <c r="T35" s="64">
        <v>0.14461547841829539</v>
      </c>
      <c r="U35" s="64">
        <v>0.21297813439188842</v>
      </c>
      <c r="V35" s="103" t="s">
        <v>823</v>
      </c>
      <c r="W35" s="103" t="s">
        <v>823</v>
      </c>
      <c r="X35" s="103" t="s">
        <v>823</v>
      </c>
      <c r="Y35" s="104" t="s">
        <v>823</v>
      </c>
      <c r="Z35" s="78">
        <v>20</v>
      </c>
      <c r="AA35" s="64">
        <v>0.24559145080271838</v>
      </c>
      <c r="AB35" s="64">
        <v>0.24140737066929868</v>
      </c>
      <c r="AC35" s="103" t="s">
        <v>823</v>
      </c>
      <c r="AD35" s="103" t="s">
        <v>823</v>
      </c>
      <c r="AE35" s="103" t="s">
        <v>823</v>
      </c>
      <c r="AF35" s="104" t="s">
        <v>823</v>
      </c>
      <c r="AG35" s="83">
        <v>24</v>
      </c>
      <c r="AH35" s="78">
        <v>10.041666666666666</v>
      </c>
      <c r="AI35" s="64">
        <v>11.712049412860047</v>
      </c>
      <c r="AJ35" s="103" t="s">
        <v>823</v>
      </c>
      <c r="AK35" s="103" t="s">
        <v>823</v>
      </c>
      <c r="AL35" s="103" t="s">
        <v>823</v>
      </c>
      <c r="AM35" s="104" t="s">
        <v>823</v>
      </c>
      <c r="AN35" s="78">
        <v>22</v>
      </c>
      <c r="AO35" s="64">
        <v>0.53658536585365857</v>
      </c>
      <c r="AP35" s="64">
        <v>1</v>
      </c>
      <c r="AQ35" s="64"/>
      <c r="AR35" s="64"/>
      <c r="AS35" s="106"/>
      <c r="AT35" s="107"/>
      <c r="AU35" s="78">
        <v>2.1951219512195124</v>
      </c>
      <c r="AV35" s="64">
        <v>2.6288734487905838</v>
      </c>
      <c r="AW35" s="103" t="s">
        <v>823</v>
      </c>
      <c r="AX35" s="103" t="s">
        <v>823</v>
      </c>
      <c r="AY35" s="103" t="s">
        <v>823</v>
      </c>
      <c r="AZ35" s="104" t="s">
        <v>823</v>
      </c>
      <c r="BA35" s="78">
        <v>0</v>
      </c>
      <c r="BB35" s="64"/>
      <c r="BC35" s="103" t="s">
        <v>823</v>
      </c>
      <c r="BD35" s="103" t="s">
        <v>823</v>
      </c>
      <c r="BE35" s="103" t="s">
        <v>823</v>
      </c>
      <c r="BF35" s="104" t="s">
        <v>823</v>
      </c>
      <c r="BG35" s="78">
        <v>41</v>
      </c>
      <c r="BH35" s="64">
        <v>0.29268292682926828</v>
      </c>
      <c r="BI35" s="64"/>
      <c r="BJ35" s="103" t="s">
        <v>823</v>
      </c>
      <c r="BK35" s="103" t="s">
        <v>823</v>
      </c>
      <c r="BL35" s="103" t="s">
        <v>823</v>
      </c>
      <c r="BM35" s="104" t="s">
        <v>823</v>
      </c>
      <c r="BN35" s="78">
        <v>0.49239412655816822</v>
      </c>
      <c r="BO35" s="64">
        <v>0.42759650887394923</v>
      </c>
      <c r="BP35" s="103" t="s">
        <v>823</v>
      </c>
      <c r="BQ35" s="103" t="s">
        <v>823</v>
      </c>
      <c r="BR35" s="103" t="s">
        <v>823</v>
      </c>
      <c r="BS35" s="104" t="s">
        <v>823</v>
      </c>
      <c r="BT35" s="78">
        <v>2.1017575989615391</v>
      </c>
      <c r="BU35" s="64">
        <v>2.4530388781495036</v>
      </c>
      <c r="BV35" s="103" t="s">
        <v>823</v>
      </c>
      <c r="BW35" s="103" t="s">
        <v>823</v>
      </c>
      <c r="BX35" s="103" t="s">
        <v>823</v>
      </c>
      <c r="BY35" s="104" t="s">
        <v>823</v>
      </c>
      <c r="BZ35" s="78">
        <v>15</v>
      </c>
      <c r="CA35" s="64">
        <v>1.5333333333333334</v>
      </c>
      <c r="CB35" s="64">
        <v>1.9223002094465098</v>
      </c>
      <c r="CC35" s="64">
        <v>1.14606999943931</v>
      </c>
      <c r="CD35" s="64">
        <v>1.14606999943931</v>
      </c>
      <c r="CE35" s="106">
        <v>0.86796014347367467</v>
      </c>
      <c r="CF35" s="107">
        <v>0.2640797130526506</v>
      </c>
      <c r="CG35" s="64">
        <v>9</v>
      </c>
      <c r="CH35" s="64">
        <v>0.77777777777777779</v>
      </c>
      <c r="CI35" s="64">
        <v>1.3017082793177757</v>
      </c>
      <c r="CJ35" s="64"/>
      <c r="CK35" s="64"/>
      <c r="CL35" s="106"/>
      <c r="CM35" s="107"/>
      <c r="CN35" s="78">
        <v>0.30258097397776806</v>
      </c>
      <c r="CO35" s="64">
        <v>0.26041309952864744</v>
      </c>
      <c r="CP35" s="103" t="s">
        <v>823</v>
      </c>
      <c r="CQ35" s="103" t="s">
        <v>823</v>
      </c>
      <c r="CR35" s="103" t="s">
        <v>823</v>
      </c>
      <c r="CS35" s="104" t="s">
        <v>823</v>
      </c>
      <c r="CT35" s="82"/>
      <c r="CU35" s="81"/>
      <c r="CV35" s="78">
        <v>0.41463414634146339</v>
      </c>
      <c r="CW35" s="64"/>
      <c r="CX35" s="103" t="s">
        <v>823</v>
      </c>
      <c r="CY35" s="103" t="s">
        <v>823</v>
      </c>
      <c r="CZ35" s="103" t="s">
        <v>823</v>
      </c>
      <c r="DA35" s="104" t="s">
        <v>823</v>
      </c>
      <c r="DB35" s="82"/>
      <c r="DJ35">
        <v>41</v>
      </c>
      <c r="DK35">
        <v>0.32634171093223013</v>
      </c>
      <c r="DL35">
        <v>0.43387222322139268</v>
      </c>
      <c r="DM35" s="103" t="s">
        <v>823</v>
      </c>
      <c r="DN35" s="103" t="s">
        <v>823</v>
      </c>
      <c r="DO35" s="103" t="s">
        <v>823</v>
      </c>
      <c r="DP35" s="104" t="s">
        <v>823</v>
      </c>
      <c r="DQ35">
        <v>31</v>
      </c>
      <c r="DR35">
        <v>0.62965990682691386</v>
      </c>
      <c r="DS35">
        <v>0.29406367057247218</v>
      </c>
      <c r="DT35" s="103" t="s">
        <v>823</v>
      </c>
      <c r="DU35" s="103" t="s">
        <v>823</v>
      </c>
      <c r="DV35" s="103" t="s">
        <v>823</v>
      </c>
      <c r="DW35" s="104" t="s">
        <v>823</v>
      </c>
      <c r="DX35">
        <v>24</v>
      </c>
      <c r="DY35" s="64">
        <v>0.58536585365853655</v>
      </c>
      <c r="DZ35" s="64"/>
      <c r="EA35" s="103" t="s">
        <v>823</v>
      </c>
      <c r="EB35" s="103" t="s">
        <v>823</v>
      </c>
      <c r="EC35" s="103" t="s">
        <v>823</v>
      </c>
      <c r="ED35" s="104" t="s">
        <v>823</v>
      </c>
    </row>
    <row r="36" spans="1:134" x14ac:dyDescent="0.25">
      <c r="A36" s="64">
        <v>14</v>
      </c>
      <c r="B36" s="64">
        <v>8</v>
      </c>
      <c r="C36" s="64">
        <v>3</v>
      </c>
      <c r="D36" s="64">
        <v>10</v>
      </c>
      <c r="E36" s="64">
        <v>1.1111111111111112</v>
      </c>
      <c r="F36" s="81">
        <v>34</v>
      </c>
      <c r="G36" s="78">
        <v>0.88235294117647056</v>
      </c>
      <c r="H36" s="64">
        <v>2.0709345845477438</v>
      </c>
      <c r="I36" s="64">
        <v>-1.3604550215671025</v>
      </c>
      <c r="J36" s="64">
        <v>1.3604550215671025</v>
      </c>
      <c r="K36" s="106">
        <v>8.893601566789465E-2</v>
      </c>
      <c r="L36" s="107">
        <v>0.1778720313357893</v>
      </c>
      <c r="M36" s="78">
        <v>0.29779411764705882</v>
      </c>
      <c r="N36" s="64">
        <v>0.34789766902818725</v>
      </c>
      <c r="O36" s="64">
        <v>-1.491955680075848</v>
      </c>
      <c r="P36" s="64">
        <v>1.491955680075848</v>
      </c>
      <c r="Q36" s="106">
        <v>7.0009947102020478E-2</v>
      </c>
      <c r="R36" s="107">
        <v>0.14001989420404096</v>
      </c>
      <c r="S36" s="78">
        <v>10</v>
      </c>
      <c r="T36" s="64">
        <v>0.43214285714285722</v>
      </c>
      <c r="U36" s="64">
        <v>0.41203204749541666</v>
      </c>
      <c r="V36" s="64">
        <v>-2.0784614950300497</v>
      </c>
      <c r="W36" s="64">
        <v>2.0784614950300497</v>
      </c>
      <c r="X36" s="106">
        <v>2.3310975702688443E-2</v>
      </c>
      <c r="Y36" s="107">
        <v>4.6621951405376887E-2</v>
      </c>
      <c r="Z36" s="78">
        <v>24</v>
      </c>
      <c r="AA36" s="64">
        <v>0.24181547619047625</v>
      </c>
      <c r="AB36" s="64">
        <v>0.31001023104497444</v>
      </c>
      <c r="AC36" s="64">
        <v>4.5397209027843138E-2</v>
      </c>
      <c r="AD36" s="64">
        <v>4.5397209027843138E-2</v>
      </c>
      <c r="AE36" s="106">
        <v>0.51799706461874195</v>
      </c>
      <c r="AF36" s="107">
        <v>0.96400587076251609</v>
      </c>
      <c r="AG36" s="83">
        <v>26</v>
      </c>
      <c r="AH36" s="78">
        <v>11.807692307692308</v>
      </c>
      <c r="AI36" s="64">
        <v>17.262721061916583</v>
      </c>
      <c r="AJ36" s="64">
        <v>-0.5074783780736547</v>
      </c>
      <c r="AK36" s="64">
        <v>0.5074783780736547</v>
      </c>
      <c r="AL36" s="106">
        <v>0.30667450055636691</v>
      </c>
      <c r="AM36" s="107">
        <v>0.61334900111273383</v>
      </c>
      <c r="AN36" s="78">
        <v>21</v>
      </c>
      <c r="AO36" s="64">
        <v>0.61764705882352944</v>
      </c>
      <c r="AP36" s="64">
        <v>1</v>
      </c>
      <c r="AQ36" s="64"/>
      <c r="AR36" s="64"/>
      <c r="AS36" s="106"/>
      <c r="AT36" s="107"/>
      <c r="AU36" s="78">
        <v>2</v>
      </c>
      <c r="AV36" s="64">
        <v>2.9746402889231578</v>
      </c>
      <c r="AW36" s="64">
        <v>0.29797080262636588</v>
      </c>
      <c r="AX36" s="64">
        <v>0.29797080262636588</v>
      </c>
      <c r="AY36" s="106">
        <v>0.61671406666337758</v>
      </c>
      <c r="AZ36" s="107">
        <v>0.76657186667324484</v>
      </c>
      <c r="BA36" s="78">
        <v>0.17647058823529413</v>
      </c>
      <c r="BB36" s="64">
        <v>0.08</v>
      </c>
      <c r="BC36" s="64">
        <v>-2.8043626954937979</v>
      </c>
      <c r="BD36" s="64">
        <v>2.8043626954937979</v>
      </c>
      <c r="BE36" s="64">
        <v>2.5208077957577053E-3</v>
      </c>
      <c r="BF36" s="79">
        <v>0.9974791922042423</v>
      </c>
      <c r="BG36" s="78">
        <v>34</v>
      </c>
      <c r="BH36" s="64">
        <v>0.17647058823529413</v>
      </c>
      <c r="BI36" s="64">
        <v>0.24</v>
      </c>
      <c r="BJ36" s="64">
        <v>1.1731149758261499</v>
      </c>
      <c r="BK36" s="64">
        <v>1.1731149758261499</v>
      </c>
      <c r="BL36" s="64">
        <v>0.87962514912778533</v>
      </c>
      <c r="BM36" s="79">
        <v>0.87962514912778533</v>
      </c>
      <c r="BN36" s="78">
        <v>0.32681949181341097</v>
      </c>
      <c r="BO36" s="64">
        <v>0.22155304546323792</v>
      </c>
      <c r="BP36" s="64">
        <v>2.1550172953050222</v>
      </c>
      <c r="BQ36" s="64">
        <v>2.1550172953050222</v>
      </c>
      <c r="BR36" s="106">
        <v>0.98152984756547568</v>
      </c>
      <c r="BS36" s="107">
        <v>3.6940304869048673E-2</v>
      </c>
      <c r="BT36" s="78">
        <v>1.8888151496565246</v>
      </c>
      <c r="BU36" s="64">
        <v>2.6035106538520552</v>
      </c>
      <c r="BV36" s="64">
        <v>0.36194678021116244</v>
      </c>
      <c r="BW36" s="64">
        <v>0.36194678021116244</v>
      </c>
      <c r="BX36" s="106">
        <v>0.64039671712042257</v>
      </c>
      <c r="BY36" s="107">
        <v>0.71920656575915487</v>
      </c>
      <c r="BZ36" s="78">
        <v>9</v>
      </c>
      <c r="CA36" s="64">
        <v>2.2222222222222223</v>
      </c>
      <c r="CB36" s="64">
        <v>2.8625940062196116</v>
      </c>
      <c r="CC36" s="64">
        <v>1.4894569818119194</v>
      </c>
      <c r="CD36" s="64">
        <v>1.4894569818119194</v>
      </c>
      <c r="CE36" s="106">
        <v>0.92315982163511856</v>
      </c>
      <c r="CF36" s="107">
        <v>0.15368035672976291</v>
      </c>
      <c r="CG36" s="64">
        <v>11</v>
      </c>
      <c r="CH36" s="64">
        <v>0.63636363636363635</v>
      </c>
      <c r="CI36" s="64">
        <v>1.5666989036012806</v>
      </c>
      <c r="CJ36" s="64"/>
      <c r="CK36" s="64"/>
      <c r="CL36" s="106"/>
      <c r="CM36" s="107"/>
      <c r="CN36" s="78">
        <v>0.42650662236369641</v>
      </c>
      <c r="CO36" s="64">
        <v>0.26278958164060529</v>
      </c>
      <c r="CP36" s="64">
        <v>-2.0414252307678225</v>
      </c>
      <c r="CQ36" s="64">
        <v>2.0414252307678225</v>
      </c>
      <c r="CR36" s="106">
        <v>2.376183158212419E-2</v>
      </c>
      <c r="CS36" s="107">
        <v>4.7523663164248379E-2</v>
      </c>
      <c r="CT36" s="82"/>
      <c r="CU36" s="81"/>
      <c r="CV36" s="78">
        <v>0.14705882352941177</v>
      </c>
      <c r="CW36" s="64">
        <v>0.29333333333333333</v>
      </c>
      <c r="CX36" s="64">
        <v>2.5337210609711702</v>
      </c>
      <c r="CY36" s="64">
        <v>2.5337210609711702</v>
      </c>
      <c r="CZ36" s="64">
        <v>0.99435707351515512</v>
      </c>
      <c r="DA36" s="79">
        <v>0.99435707351515512</v>
      </c>
      <c r="DB36" s="82"/>
      <c r="DJ36">
        <v>34</v>
      </c>
      <c r="DK36">
        <v>0.42304225739830875</v>
      </c>
      <c r="DL36">
        <v>0.73018736883227953</v>
      </c>
      <c r="DM36" s="64">
        <v>-0.67915792295888577</v>
      </c>
      <c r="DN36" s="64">
        <v>0.67915792295888577</v>
      </c>
      <c r="DO36" s="106">
        <v>0.24959277136694613</v>
      </c>
      <c r="DP36" s="107">
        <v>0.49918554273389226</v>
      </c>
      <c r="DQ36">
        <v>30</v>
      </c>
      <c r="DR36">
        <v>0.64809266342665728</v>
      </c>
      <c r="DS36">
        <v>0.26123954713935621</v>
      </c>
      <c r="DT36" s="64">
        <v>-0.25901745752918204</v>
      </c>
      <c r="DU36" s="64">
        <v>0.25901745752918204</v>
      </c>
      <c r="DV36" s="106">
        <v>0.39826167387306743</v>
      </c>
      <c r="DW36" s="107">
        <v>0.79652334774613487</v>
      </c>
      <c r="DX36">
        <v>26</v>
      </c>
      <c r="DY36" s="64">
        <v>0.76470588235294112</v>
      </c>
      <c r="DZ36" s="64">
        <v>0.67862266857962694</v>
      </c>
      <c r="EA36" s="64">
        <v>-1.3566340905241674</v>
      </c>
      <c r="EB36" s="64">
        <v>1.3566340905241674</v>
      </c>
      <c r="EC36" s="106">
        <v>8.744875207811964E-2</v>
      </c>
      <c r="ED36" s="107">
        <v>0.91255124792188036</v>
      </c>
    </row>
    <row r="37" spans="1:134" x14ac:dyDescent="0.25">
      <c r="A37" s="64">
        <v>15</v>
      </c>
      <c r="B37" s="64">
        <v>12</v>
      </c>
      <c r="C37" s="64">
        <v>4</v>
      </c>
      <c r="D37" s="64">
        <v>12</v>
      </c>
      <c r="E37" s="64">
        <v>0.75</v>
      </c>
      <c r="F37" s="81">
        <v>33</v>
      </c>
      <c r="G37" s="78">
        <v>0.51515151515151514</v>
      </c>
      <c r="H37" s="64">
        <v>1.679308118713108</v>
      </c>
      <c r="I37" s="64">
        <v>-0.46417736092121198</v>
      </c>
      <c r="J37" s="64">
        <v>0.46417736092121198</v>
      </c>
      <c r="K37" s="106">
        <v>0.32196056837353126</v>
      </c>
      <c r="L37" s="107">
        <v>0.64392113674706253</v>
      </c>
      <c r="M37" s="78">
        <v>0.31495171495171498</v>
      </c>
      <c r="N37" s="64">
        <v>0.18377199742600547</v>
      </c>
      <c r="O37" s="64">
        <v>-2.5162648415603743</v>
      </c>
      <c r="P37" s="64">
        <v>2.5162648415603743</v>
      </c>
      <c r="Q37" s="106">
        <v>7.0450916409057051E-3</v>
      </c>
      <c r="R37" s="107">
        <v>1.409018328181141E-2</v>
      </c>
      <c r="S37" s="78">
        <v>9</v>
      </c>
      <c r="T37" s="64">
        <v>0.22313797313797312</v>
      </c>
      <c r="U37" s="64">
        <v>0.23243681311285205</v>
      </c>
      <c r="V37" s="64">
        <v>-0.86910043426632422</v>
      </c>
      <c r="W37" s="64">
        <v>0.86910043426632422</v>
      </c>
      <c r="X37" s="106">
        <v>0.19609066395538971</v>
      </c>
      <c r="Y37" s="107">
        <v>0.39218132791077942</v>
      </c>
      <c r="Z37" s="78">
        <v>24</v>
      </c>
      <c r="AA37" s="64">
        <v>0.34938186813186811</v>
      </c>
      <c r="AB37" s="64">
        <v>0.15381742552228062</v>
      </c>
      <c r="AC37" s="64">
        <v>-1.6620405150038362</v>
      </c>
      <c r="AD37" s="64">
        <v>1.6620405150038362</v>
      </c>
      <c r="AE37" s="106">
        <v>5.197585236438907E-2</v>
      </c>
      <c r="AF37" s="107">
        <v>0.10395170472877814</v>
      </c>
      <c r="AG37" s="83">
        <v>27</v>
      </c>
      <c r="AH37" s="78">
        <v>7.5925925925925926</v>
      </c>
      <c r="AI37" s="64">
        <v>12.055191219040671</v>
      </c>
      <c r="AJ37" s="64">
        <v>0.87976012557690342</v>
      </c>
      <c r="AK37" s="64">
        <v>0.87976012557690342</v>
      </c>
      <c r="AL37" s="106">
        <v>0.80904189087338008</v>
      </c>
      <c r="AM37" s="107">
        <v>0.38191621825323974</v>
      </c>
      <c r="AN37" s="78">
        <v>20</v>
      </c>
      <c r="AO37" s="64">
        <v>0.60606060606060608</v>
      </c>
      <c r="AP37" s="64">
        <v>1</v>
      </c>
      <c r="AQ37" s="64"/>
      <c r="AR37" s="64"/>
      <c r="AS37" s="106"/>
      <c r="AT37" s="107"/>
      <c r="AU37" s="78">
        <v>1.4848484848484849</v>
      </c>
      <c r="AV37" s="64">
        <v>2.5753787600226414</v>
      </c>
      <c r="AW37" s="64">
        <v>1.1683970240476653</v>
      </c>
      <c r="AX37" s="64">
        <v>1.1683970240476653</v>
      </c>
      <c r="AY37" s="106">
        <v>0.87674957535222309</v>
      </c>
      <c r="AZ37" s="107">
        <v>0.24650084929555383</v>
      </c>
      <c r="BA37" s="78">
        <v>0.30303030303030304</v>
      </c>
      <c r="BB37" s="64">
        <v>0.13513513513513514</v>
      </c>
      <c r="BC37" s="64">
        <v>-3.7901886896341059</v>
      </c>
      <c r="BD37" s="64">
        <v>3.7901886896341059</v>
      </c>
      <c r="BE37" s="64">
        <v>7.5266444734497812E-5</v>
      </c>
      <c r="BF37" s="79">
        <v>0.99992473355526545</v>
      </c>
      <c r="BG37" s="78">
        <v>33</v>
      </c>
      <c r="BH37" s="64">
        <v>0.12121212121212122</v>
      </c>
      <c r="BI37" s="64">
        <v>0.21621621621621623</v>
      </c>
      <c r="BJ37" s="64">
        <v>1.7810698762028456</v>
      </c>
      <c r="BK37" s="64">
        <v>1.7810698762028456</v>
      </c>
      <c r="BL37" s="64">
        <v>0.96254948191794287</v>
      </c>
      <c r="BM37" s="79">
        <v>0.96254948191794287</v>
      </c>
      <c r="BN37" s="78">
        <v>0.37836616233301573</v>
      </c>
      <c r="BO37" s="64">
        <v>0.21902069456517645</v>
      </c>
      <c r="BP37" s="64">
        <v>1.4828697354093139</v>
      </c>
      <c r="BQ37" s="64">
        <v>1.4828697354093139</v>
      </c>
      <c r="BR37" s="106">
        <v>0.92721274735229942</v>
      </c>
      <c r="BS37" s="107">
        <v>0.14557450529540117</v>
      </c>
      <c r="BT37" s="78">
        <v>1.6080098491276857</v>
      </c>
      <c r="BU37" s="64">
        <v>2.4877957598014189</v>
      </c>
      <c r="BV37" s="64">
        <v>0.85393946638529661</v>
      </c>
      <c r="BW37" s="64">
        <v>0.85393946638529661</v>
      </c>
      <c r="BX37" s="106">
        <v>0.80100851673272899</v>
      </c>
      <c r="BY37" s="107">
        <v>0.39798296653454202</v>
      </c>
      <c r="BZ37" s="78">
        <v>7</v>
      </c>
      <c r="CA37" s="64">
        <v>0.2857142857142857</v>
      </c>
      <c r="CB37" s="64">
        <v>0.75592894601845451</v>
      </c>
      <c r="CC37" s="64">
        <v>-0.96376655398775524</v>
      </c>
      <c r="CD37" s="64">
        <v>0.96376655398775524</v>
      </c>
      <c r="CE37" s="106">
        <v>0.17522210065103677</v>
      </c>
      <c r="CF37" s="107">
        <v>0.35044420130207354</v>
      </c>
      <c r="CG37" s="64">
        <v>10</v>
      </c>
      <c r="CH37" s="64">
        <v>1.1000000000000001</v>
      </c>
      <c r="CI37" s="64">
        <v>2.5144029554194813</v>
      </c>
      <c r="CJ37" s="64"/>
      <c r="CK37" s="64"/>
      <c r="CL37" s="106"/>
      <c r="CM37" s="107"/>
      <c r="CN37" s="78">
        <v>0.48616163086208924</v>
      </c>
      <c r="CO37" s="64">
        <v>0.31214704747579325</v>
      </c>
      <c r="CP37" s="64">
        <v>-2.7048025552343073</v>
      </c>
      <c r="CQ37" s="64">
        <v>2.7048025552343073</v>
      </c>
      <c r="CR37" s="106">
        <v>4.9147228404160023E-3</v>
      </c>
      <c r="CS37" s="107">
        <v>9.8294456808320045E-3</v>
      </c>
      <c r="CT37" s="82"/>
      <c r="CU37" s="81"/>
      <c r="CV37" s="78">
        <v>6.0606060606060608E-2</v>
      </c>
      <c r="CW37" s="64">
        <v>0.25675675675675674</v>
      </c>
      <c r="CX37" s="64">
        <v>3.4653278567838277</v>
      </c>
      <c r="CY37" s="64">
        <v>3.4653278567838277</v>
      </c>
      <c r="CZ37" s="64">
        <v>0.99973520727997267</v>
      </c>
      <c r="DA37" s="79">
        <v>0.99973520727997267</v>
      </c>
      <c r="DB37" s="82"/>
      <c r="DJ37">
        <v>33</v>
      </c>
      <c r="DK37">
        <v>0.64727321458998432</v>
      </c>
      <c r="DL37">
        <v>1.1125887730560124</v>
      </c>
      <c r="DM37" s="64">
        <v>-1.5640860921847273</v>
      </c>
      <c r="DN37" s="64">
        <v>1.5640860921847273</v>
      </c>
      <c r="DO37" s="106">
        <v>6.109113949093932E-2</v>
      </c>
      <c r="DP37" s="107">
        <v>0.12218227898187864</v>
      </c>
      <c r="DQ37">
        <v>29</v>
      </c>
      <c r="DR37">
        <v>0.63608524375891562</v>
      </c>
      <c r="DS37">
        <v>0.24600220511405529</v>
      </c>
      <c r="DT37" s="64">
        <v>-9.2013678663219287E-2</v>
      </c>
      <c r="DU37" s="64">
        <v>9.2013678663219287E-2</v>
      </c>
      <c r="DV37" s="106">
        <v>0.46350212447833938</v>
      </c>
      <c r="DW37" s="107">
        <v>0.92700424895667877</v>
      </c>
      <c r="DX37">
        <v>27</v>
      </c>
      <c r="DY37" s="64">
        <v>0.81818181818181823</v>
      </c>
      <c r="DZ37" s="64">
        <v>0.70862136428850919</v>
      </c>
      <c r="EA37" s="64">
        <v>-1.8263297702503509</v>
      </c>
      <c r="EB37" s="64">
        <v>1.8263297702503509</v>
      </c>
      <c r="EC37" s="106">
        <v>3.3900301765651591E-2</v>
      </c>
      <c r="ED37" s="107">
        <v>0.96609969823434838</v>
      </c>
    </row>
    <row r="38" spans="1:134" ht="15.75" thickBot="1" x14ac:dyDescent="0.3">
      <c r="A38" s="64">
        <v>16</v>
      </c>
      <c r="B38" s="64">
        <v>16</v>
      </c>
      <c r="C38" s="64">
        <v>5</v>
      </c>
      <c r="D38" s="64">
        <v>15</v>
      </c>
      <c r="E38" s="64">
        <v>0.6</v>
      </c>
      <c r="F38" s="81">
        <v>34</v>
      </c>
      <c r="G38" s="88">
        <v>0.44117647058823528</v>
      </c>
      <c r="H38" s="89">
        <v>1.7954686477029154</v>
      </c>
      <c r="I38" s="89">
        <v>-0.22426029759907354</v>
      </c>
      <c r="J38" s="89">
        <v>0.22426029759907354</v>
      </c>
      <c r="K38" s="108">
        <v>0.41159062904195826</v>
      </c>
      <c r="L38" s="109">
        <v>0.82318125808391651</v>
      </c>
      <c r="M38" s="88">
        <v>0.35233031674208154</v>
      </c>
      <c r="N38" s="89">
        <v>0.20549013687441761</v>
      </c>
      <c r="O38" s="89">
        <v>-3.1478520863322159</v>
      </c>
      <c r="P38" s="89">
        <v>3.1478520863322159</v>
      </c>
      <c r="Q38" s="108">
        <v>1.1910758228989063E-3</v>
      </c>
      <c r="R38" s="109">
        <v>2.3821516457978127E-3</v>
      </c>
      <c r="S38" s="88">
        <v>7</v>
      </c>
      <c r="T38" s="89">
        <v>0.36241758241758243</v>
      </c>
      <c r="U38" s="89">
        <v>0.2690913296679241</v>
      </c>
      <c r="V38" s="89">
        <v>-1.9477469364917228</v>
      </c>
      <c r="W38" s="89">
        <v>1.9477469364917228</v>
      </c>
      <c r="X38" s="108">
        <v>3.115954379805198E-2</v>
      </c>
      <c r="Y38" s="109">
        <v>6.231908759610396E-2</v>
      </c>
      <c r="Z38" s="88">
        <v>27</v>
      </c>
      <c r="AA38" s="89">
        <v>0.34971509971509973</v>
      </c>
      <c r="AB38" s="89">
        <v>0.19196420782160556</v>
      </c>
      <c r="AC38" s="89">
        <v>-1.5918181308714086</v>
      </c>
      <c r="AD38" s="89">
        <v>1.5918181308714086</v>
      </c>
      <c r="AE38" s="108">
        <v>5.9213426414123672E-2</v>
      </c>
      <c r="AF38" s="109">
        <v>0.11842685282824734</v>
      </c>
      <c r="AG38" s="91">
        <v>28</v>
      </c>
      <c r="AH38" s="88">
        <v>8.6428571428571423</v>
      </c>
      <c r="AI38" s="89">
        <v>13.730782626434356</v>
      </c>
      <c r="AJ38" s="89">
        <v>0.46912480848565147</v>
      </c>
      <c r="AK38" s="89">
        <v>0.46912480848565147</v>
      </c>
      <c r="AL38" s="108">
        <v>0.6798107385046499</v>
      </c>
      <c r="AM38" s="109">
        <v>0.64037852299070019</v>
      </c>
      <c r="AN38" s="88">
        <v>33</v>
      </c>
      <c r="AO38" s="89">
        <v>0.97058823529411764</v>
      </c>
      <c r="AP38" s="64">
        <v>1</v>
      </c>
      <c r="AQ38" s="89"/>
      <c r="AR38" s="89"/>
      <c r="AS38" s="108"/>
      <c r="AT38" s="109"/>
      <c r="AU38" s="88">
        <v>1.3235294117647058</v>
      </c>
      <c r="AV38" s="89">
        <v>2.3832825368856052</v>
      </c>
      <c r="AW38" s="89">
        <v>1.5044904110247945</v>
      </c>
      <c r="AX38" s="89">
        <v>1.5044904110247945</v>
      </c>
      <c r="AY38" s="108">
        <v>0.93161516845643488</v>
      </c>
      <c r="AZ38" s="109">
        <v>0.13676966308713012</v>
      </c>
      <c r="BA38" s="88">
        <v>0.91176470588235292</v>
      </c>
      <c r="BB38" s="64">
        <v>0.41333333333333333</v>
      </c>
      <c r="BC38" s="64">
        <v>-7.9824757930166168</v>
      </c>
      <c r="BD38" s="64">
        <v>7.9824757930166168</v>
      </c>
      <c r="BE38" s="89">
        <v>7.1713471026481648E-16</v>
      </c>
      <c r="BF38" s="90">
        <v>0.99999999999999933</v>
      </c>
      <c r="BG38" s="88">
        <v>34</v>
      </c>
      <c r="BH38" s="64">
        <v>8.8235294117647065E-2</v>
      </c>
      <c r="BI38" s="64">
        <v>0.2</v>
      </c>
      <c r="BJ38" s="64">
        <v>2.2035496992128407</v>
      </c>
      <c r="BK38" s="64">
        <v>2.2035496992128407</v>
      </c>
      <c r="BL38" s="89">
        <v>0.98622198594325428</v>
      </c>
      <c r="BM38" s="90">
        <v>0.98622198594325428</v>
      </c>
      <c r="BN38" s="88">
        <v>0.87801190812897822</v>
      </c>
      <c r="BO38" s="89">
        <v>1.116484509920155</v>
      </c>
      <c r="BP38" s="89">
        <v>-1.9015951653165521</v>
      </c>
      <c r="BQ38" s="89">
        <v>1.9015951653165521</v>
      </c>
      <c r="BR38" s="108">
        <v>3.181902617660249E-2</v>
      </c>
      <c r="BS38" s="109">
        <v>6.363805235320498E-2</v>
      </c>
      <c r="BT38" s="88">
        <v>1.6045654796972399</v>
      </c>
      <c r="BU38" s="89">
        <v>2.4246055575685443</v>
      </c>
      <c r="BV38" s="89">
        <v>0.87937451809134781</v>
      </c>
      <c r="BW38" s="89">
        <v>0.87937451809134781</v>
      </c>
      <c r="BX38" s="108">
        <v>0.80806493266337864</v>
      </c>
      <c r="BY38" s="109">
        <v>0.3838701346732426</v>
      </c>
      <c r="BZ38" s="78">
        <v>11</v>
      </c>
      <c r="CA38" s="64">
        <v>1.3636363636363635</v>
      </c>
      <c r="CB38" s="64">
        <v>2.2482316283126735</v>
      </c>
      <c r="CC38" s="64">
        <v>1.4653245929053549</v>
      </c>
      <c r="CD38" s="64">
        <v>1.4653245929053549</v>
      </c>
      <c r="CE38" s="106">
        <v>0.91889646726052265</v>
      </c>
      <c r="CF38" s="107">
        <v>0.1622070654789548</v>
      </c>
      <c r="CG38" s="89">
        <v>7</v>
      </c>
      <c r="CH38" s="89">
        <v>0.2857142857142857</v>
      </c>
      <c r="CI38" s="89">
        <v>0.75592894601845451</v>
      </c>
      <c r="CJ38" s="89"/>
      <c r="CK38" s="89"/>
      <c r="CL38" s="108"/>
      <c r="CM38" s="109"/>
      <c r="CN38" s="88">
        <v>0.44267863896114806</v>
      </c>
      <c r="CO38" s="89">
        <v>0.32659797062188367</v>
      </c>
      <c r="CP38" s="89">
        <v>-2.0239778197286267</v>
      </c>
      <c r="CQ38" s="89">
        <v>2.0239778197286267</v>
      </c>
      <c r="CR38" s="108">
        <v>2.4466904680999983E-2</v>
      </c>
      <c r="CS38" s="109">
        <v>4.8933809361999966E-2</v>
      </c>
      <c r="CT38" s="82"/>
      <c r="CU38" s="81"/>
      <c r="CV38" s="88">
        <v>0</v>
      </c>
      <c r="CW38" s="64">
        <v>0.22666666666666666</v>
      </c>
      <c r="CX38" s="64">
        <v>4.2696141172054656</v>
      </c>
      <c r="CY38" s="64">
        <v>4.2696141172054656</v>
      </c>
      <c r="CZ38" s="89">
        <v>0.99999020942776851</v>
      </c>
      <c r="DA38" s="90">
        <v>0.99999020942776851</v>
      </c>
      <c r="DJ38">
        <v>34</v>
      </c>
      <c r="DK38">
        <v>0.69938451207435259</v>
      </c>
      <c r="DL38">
        <v>1.0135621485208794</v>
      </c>
      <c r="DM38" s="89">
        <v>-1.9995385621122874</v>
      </c>
      <c r="DN38" s="89">
        <v>1.9995385621122874</v>
      </c>
      <c r="DO38" s="108">
        <v>2.4636085052150519E-2</v>
      </c>
      <c r="DP38" s="109">
        <v>4.9272170104301037E-2</v>
      </c>
      <c r="DQ38">
        <v>28</v>
      </c>
      <c r="DR38">
        <v>0.6151208311878108</v>
      </c>
      <c r="DS38">
        <v>0.30031704839726775</v>
      </c>
      <c r="DT38" s="89">
        <v>0.18753387263346902</v>
      </c>
      <c r="DU38" s="89">
        <v>0.18753387263346902</v>
      </c>
      <c r="DV38" s="108">
        <v>0.57404597571643545</v>
      </c>
      <c r="DW38" s="109">
        <v>0.85190804856712909</v>
      </c>
      <c r="DX38">
        <v>28</v>
      </c>
      <c r="DY38" s="64">
        <v>0.82352941176470584</v>
      </c>
      <c r="DZ38" s="64">
        <v>0.71360776956185856</v>
      </c>
      <c r="EA38" s="64">
        <v>-1.8938600103197369</v>
      </c>
      <c r="EB38" s="64">
        <v>1.8938600103197369</v>
      </c>
      <c r="EC38" s="108">
        <v>2.9121796850574835E-2</v>
      </c>
      <c r="ED38" s="109">
        <v>0.97087820314942519</v>
      </c>
    </row>
    <row r="39" spans="1:134" ht="15.75" thickBot="1" x14ac:dyDescent="0.3">
      <c r="Z39" s="88"/>
      <c r="AA39" s="89"/>
      <c r="AB39" s="89"/>
      <c r="AC39" s="89"/>
      <c r="AD39" s="89"/>
      <c r="AE39" s="108"/>
      <c r="AF39" s="109"/>
    </row>
  </sheetData>
  <autoFilter ref="A22:ED22">
    <sortState ref="A23:ED38">
      <sortCondition ref="A22"/>
    </sortState>
  </autoFilter>
  <conditionalFormatting sqref="AS18:AS19 AS8:AS11 AS13:AS15">
    <cfRule type="cellIs" dxfId="731" priority="1355" operator="greaterThan">
      <formula>0.95</formula>
    </cfRule>
    <cfRule type="cellIs" dxfId="730" priority="1356" operator="between">
      <formula>0.05</formula>
      <formula>0.95</formula>
    </cfRule>
  </conditionalFormatting>
  <conditionalFormatting sqref="AS18:AS19 AS8:AS11 AS13:AS15">
    <cfRule type="cellIs" dxfId="729" priority="1354" operator="lessThan">
      <formula>0.05</formula>
    </cfRule>
  </conditionalFormatting>
  <conditionalFormatting sqref="AT18:AT19 AT8:AT11 AT13:AT15">
    <cfRule type="cellIs" dxfId="728" priority="1352" operator="greaterThan">
      <formula>0.975</formula>
    </cfRule>
    <cfRule type="cellIs" dxfId="727" priority="1353" operator="between">
      <formula>0.025</formula>
      <formula>0.975</formula>
    </cfRule>
  </conditionalFormatting>
  <conditionalFormatting sqref="AT18:AT19 AT8:AT11 AT13:AT15">
    <cfRule type="cellIs" dxfId="726" priority="1351" operator="lessThan">
      <formula>0.025</formula>
    </cfRule>
  </conditionalFormatting>
  <conditionalFormatting sqref="AS12">
    <cfRule type="cellIs" dxfId="725" priority="1349" operator="greaterThan">
      <formula>0.95</formula>
    </cfRule>
    <cfRule type="cellIs" dxfId="724" priority="1350" operator="between">
      <formula>0.05</formula>
      <formula>0.95</formula>
    </cfRule>
  </conditionalFormatting>
  <conditionalFormatting sqref="AS12">
    <cfRule type="cellIs" dxfId="723" priority="1348" operator="lessThan">
      <formula>0.05</formula>
    </cfRule>
  </conditionalFormatting>
  <conditionalFormatting sqref="AT12">
    <cfRule type="cellIs" dxfId="722" priority="1346" operator="greaterThan">
      <formula>0.975</formula>
    </cfRule>
    <cfRule type="cellIs" dxfId="721" priority="1347" operator="between">
      <formula>0.025</formula>
      <formula>0.975</formula>
    </cfRule>
  </conditionalFormatting>
  <conditionalFormatting sqref="AT12">
    <cfRule type="cellIs" dxfId="720" priority="1345" operator="lessThan">
      <formula>0.025</formula>
    </cfRule>
  </conditionalFormatting>
  <conditionalFormatting sqref="AS16:AS17">
    <cfRule type="cellIs" dxfId="719" priority="1343" operator="greaterThan">
      <formula>0.95</formula>
    </cfRule>
    <cfRule type="cellIs" dxfId="718" priority="1344" operator="between">
      <formula>0.05</formula>
      <formula>0.95</formula>
    </cfRule>
  </conditionalFormatting>
  <conditionalFormatting sqref="AS16:AS17">
    <cfRule type="cellIs" dxfId="717" priority="1342" operator="lessThan">
      <formula>0.05</formula>
    </cfRule>
  </conditionalFormatting>
  <conditionalFormatting sqref="AT16:AT17">
    <cfRule type="cellIs" dxfId="716" priority="1340" operator="greaterThan">
      <formula>0.975</formula>
    </cfRule>
    <cfRule type="cellIs" dxfId="715" priority="1341" operator="between">
      <formula>0.025</formula>
      <formula>0.975</formula>
    </cfRule>
  </conditionalFormatting>
  <conditionalFormatting sqref="AT16:AT17">
    <cfRule type="cellIs" dxfId="714" priority="1339" operator="lessThan">
      <formula>0.025</formula>
    </cfRule>
  </conditionalFormatting>
  <conditionalFormatting sqref="CL12">
    <cfRule type="cellIs" dxfId="713" priority="1001" operator="greaterThan">
      <formula>0.95</formula>
    </cfRule>
    <cfRule type="cellIs" dxfId="712" priority="1002" operator="between">
      <formula>0.05</formula>
      <formula>0.95</formula>
    </cfRule>
  </conditionalFormatting>
  <conditionalFormatting sqref="CL12">
    <cfRule type="cellIs" dxfId="711" priority="1000" operator="lessThan">
      <formula>0.05</formula>
    </cfRule>
  </conditionalFormatting>
  <conditionalFormatting sqref="CM12">
    <cfRule type="cellIs" dxfId="710" priority="998" operator="greaterThan">
      <formula>0.975</formula>
    </cfRule>
    <cfRule type="cellIs" dxfId="709" priority="999" operator="between">
      <formula>0.025</formula>
      <formula>0.975</formula>
    </cfRule>
  </conditionalFormatting>
  <conditionalFormatting sqref="CM12">
    <cfRule type="cellIs" dxfId="708" priority="997" operator="lessThan">
      <formula>0.025</formula>
    </cfRule>
  </conditionalFormatting>
  <conditionalFormatting sqref="CL16:CL17">
    <cfRule type="cellIs" dxfId="707" priority="995" operator="greaterThan">
      <formula>0.95</formula>
    </cfRule>
    <cfRule type="cellIs" dxfId="706" priority="996" operator="between">
      <formula>0.05</formula>
      <formula>0.95</formula>
    </cfRule>
  </conditionalFormatting>
  <conditionalFormatting sqref="CL16:CL17">
    <cfRule type="cellIs" dxfId="705" priority="994" operator="lessThan">
      <formula>0.05</formula>
    </cfRule>
  </conditionalFormatting>
  <conditionalFormatting sqref="CM16:CM17">
    <cfRule type="cellIs" dxfId="704" priority="992" operator="greaterThan">
      <formula>0.975</formula>
    </cfRule>
    <cfRule type="cellIs" dxfId="703" priority="993" operator="between">
      <formula>0.025</formula>
      <formula>0.975</formula>
    </cfRule>
  </conditionalFormatting>
  <conditionalFormatting sqref="CM16:CM17">
    <cfRule type="cellIs" dxfId="702" priority="991" operator="lessThan">
      <formula>0.025</formula>
    </cfRule>
  </conditionalFormatting>
  <conditionalFormatting sqref="CL18:CL19 CL8:CL11 CL13:CL15">
    <cfRule type="cellIs" dxfId="701" priority="1007" operator="greaterThan">
      <formula>0.95</formula>
    </cfRule>
    <cfRule type="cellIs" dxfId="700" priority="1008" operator="between">
      <formula>0.05</formula>
      <formula>0.95</formula>
    </cfRule>
  </conditionalFormatting>
  <conditionalFormatting sqref="CL18:CL19 CL8:CL11 CL13:CL15">
    <cfRule type="cellIs" dxfId="699" priority="1006" operator="lessThan">
      <formula>0.05</formula>
    </cfRule>
  </conditionalFormatting>
  <conditionalFormatting sqref="CM18:CM19 CM8:CM11 CM13:CM15">
    <cfRule type="cellIs" dxfId="698" priority="1004" operator="greaterThan">
      <formula>0.975</formula>
    </cfRule>
    <cfRule type="cellIs" dxfId="697" priority="1005" operator="between">
      <formula>0.025</formula>
      <formula>0.975</formula>
    </cfRule>
  </conditionalFormatting>
  <conditionalFormatting sqref="CM18:CM19 CM8:CM11 CM13:CM15">
    <cfRule type="cellIs" dxfId="696" priority="1003" operator="lessThan">
      <formula>0.025</formula>
    </cfRule>
  </conditionalFormatting>
  <conditionalFormatting sqref="AE39">
    <cfRule type="cellIs" dxfId="695" priority="923" operator="greaterThan">
      <formula>0.95</formula>
    </cfRule>
    <cfRule type="cellIs" dxfId="694" priority="924" operator="between">
      <formula>0.05</formula>
      <formula>0.95</formula>
    </cfRule>
  </conditionalFormatting>
  <conditionalFormatting sqref="AE39">
    <cfRule type="cellIs" dxfId="693" priority="922" operator="lessThan">
      <formula>0.05</formula>
    </cfRule>
  </conditionalFormatting>
  <conditionalFormatting sqref="AF39">
    <cfRule type="cellIs" dxfId="692" priority="920" operator="greaterThan">
      <formula>0.975</formula>
    </cfRule>
    <cfRule type="cellIs" dxfId="691" priority="921" operator="between">
      <formula>0.025</formula>
      <formula>0.975</formula>
    </cfRule>
  </conditionalFormatting>
  <conditionalFormatting sqref="AF39">
    <cfRule type="cellIs" dxfId="690" priority="919" operator="lessThan">
      <formula>0.025</formula>
    </cfRule>
  </conditionalFormatting>
  <conditionalFormatting sqref="CF4:CF19">
    <cfRule type="cellIs" dxfId="689" priority="661" operator="lessThan">
      <formula>0.025</formula>
    </cfRule>
  </conditionalFormatting>
  <conditionalFormatting sqref="CE4:CE19">
    <cfRule type="cellIs" dxfId="688" priority="665" operator="greaterThan">
      <formula>0.95</formula>
    </cfRule>
    <cfRule type="cellIs" dxfId="687" priority="666" operator="between">
      <formula>0.05</formula>
      <formula>0.95</formula>
    </cfRule>
  </conditionalFormatting>
  <conditionalFormatting sqref="CE4:CE19">
    <cfRule type="cellIs" dxfId="686" priority="664" operator="lessThan">
      <formula>0.05</formula>
    </cfRule>
  </conditionalFormatting>
  <conditionalFormatting sqref="CF4:CF19">
    <cfRule type="cellIs" dxfId="685" priority="662" operator="greaterThan">
      <formula>0.975</formula>
    </cfRule>
    <cfRule type="cellIs" dxfId="684" priority="663" operator="between">
      <formula>0.025</formula>
      <formula>0.975</formula>
    </cfRule>
  </conditionalFormatting>
  <conditionalFormatting sqref="K8:K19">
    <cfRule type="cellIs" dxfId="683" priority="659" operator="greaterThan">
      <formula>0.95</formula>
    </cfRule>
    <cfRule type="cellIs" dxfId="682" priority="660" operator="between">
      <formula>0.05</formula>
      <formula>0.95</formula>
    </cfRule>
  </conditionalFormatting>
  <conditionalFormatting sqref="K8:K19">
    <cfRule type="cellIs" dxfId="681" priority="658" operator="lessThan">
      <formula>0.05</formula>
    </cfRule>
  </conditionalFormatting>
  <conditionalFormatting sqref="L8:L19">
    <cfRule type="cellIs" dxfId="680" priority="656" operator="greaterThan">
      <formula>0.975</formula>
    </cfRule>
    <cfRule type="cellIs" dxfId="679" priority="657" operator="between">
      <formula>0.025</formula>
      <formula>0.975</formula>
    </cfRule>
  </conditionalFormatting>
  <conditionalFormatting sqref="L8:L19">
    <cfRule type="cellIs" dxfId="678" priority="655" operator="lessThan">
      <formula>0.025</formula>
    </cfRule>
  </conditionalFormatting>
  <conditionalFormatting sqref="Q8:Q19">
    <cfRule type="cellIs" dxfId="677" priority="653" operator="greaterThan">
      <formula>0.95</formula>
    </cfRule>
    <cfRule type="cellIs" dxfId="676" priority="654" operator="between">
      <formula>0.05</formula>
      <formula>0.95</formula>
    </cfRule>
  </conditionalFormatting>
  <conditionalFormatting sqref="Q8:Q19">
    <cfRule type="cellIs" dxfId="675" priority="652" operator="lessThan">
      <formula>0.05</formula>
    </cfRule>
  </conditionalFormatting>
  <conditionalFormatting sqref="R8:R19">
    <cfRule type="cellIs" dxfId="674" priority="650" operator="greaterThan">
      <formula>0.975</formula>
    </cfRule>
    <cfRule type="cellIs" dxfId="673" priority="651" operator="between">
      <formula>0.025</formula>
      <formula>0.975</formula>
    </cfRule>
  </conditionalFormatting>
  <conditionalFormatting sqref="R8:R19">
    <cfRule type="cellIs" dxfId="672" priority="649" operator="lessThan">
      <formula>0.025</formula>
    </cfRule>
  </conditionalFormatting>
  <conditionalFormatting sqref="X8:X19">
    <cfRule type="cellIs" dxfId="671" priority="647" operator="greaterThan">
      <formula>0.95</formula>
    </cfRule>
    <cfRule type="cellIs" dxfId="670" priority="648" operator="between">
      <formula>0.05</formula>
      <formula>0.95</formula>
    </cfRule>
  </conditionalFormatting>
  <conditionalFormatting sqref="X8:X19">
    <cfRule type="cellIs" dxfId="669" priority="646" operator="lessThan">
      <formula>0.05</formula>
    </cfRule>
  </conditionalFormatting>
  <conditionalFormatting sqref="Y8:Y19">
    <cfRule type="cellIs" dxfId="668" priority="644" operator="greaterThan">
      <formula>0.975</formula>
    </cfRule>
    <cfRule type="cellIs" dxfId="667" priority="645" operator="between">
      <formula>0.025</formula>
      <formula>0.975</formula>
    </cfRule>
  </conditionalFormatting>
  <conditionalFormatting sqref="Y8:Y19">
    <cfRule type="cellIs" dxfId="666" priority="643" operator="lessThan">
      <formula>0.025</formula>
    </cfRule>
  </conditionalFormatting>
  <conditionalFormatting sqref="AE12">
    <cfRule type="cellIs" dxfId="665" priority="635" operator="greaterThan">
      <formula>0.95</formula>
    </cfRule>
    <cfRule type="cellIs" dxfId="664" priority="636" operator="between">
      <formula>0.05</formula>
      <formula>0.95</formula>
    </cfRule>
  </conditionalFormatting>
  <conditionalFormatting sqref="AE12">
    <cfRule type="cellIs" dxfId="663" priority="634" operator="lessThan">
      <formula>0.05</formula>
    </cfRule>
  </conditionalFormatting>
  <conditionalFormatting sqref="AF12">
    <cfRule type="cellIs" dxfId="662" priority="632" operator="greaterThan">
      <formula>0.975</formula>
    </cfRule>
    <cfRule type="cellIs" dxfId="661" priority="633" operator="between">
      <formula>0.025</formula>
      <formula>0.975</formula>
    </cfRule>
  </conditionalFormatting>
  <conditionalFormatting sqref="AF12">
    <cfRule type="cellIs" dxfId="660" priority="631" operator="lessThan">
      <formula>0.025</formula>
    </cfRule>
  </conditionalFormatting>
  <conditionalFormatting sqref="AE16:AE17">
    <cfRule type="cellIs" dxfId="659" priority="629" operator="greaterThan">
      <formula>0.95</formula>
    </cfRule>
    <cfRule type="cellIs" dxfId="658" priority="630" operator="between">
      <formula>0.05</formula>
      <formula>0.95</formula>
    </cfRule>
  </conditionalFormatting>
  <conditionalFormatting sqref="AE16:AE17">
    <cfRule type="cellIs" dxfId="657" priority="628" operator="lessThan">
      <formula>0.05</formula>
    </cfRule>
  </conditionalFormatting>
  <conditionalFormatting sqref="AF16:AF17">
    <cfRule type="cellIs" dxfId="656" priority="626" operator="greaterThan">
      <formula>0.975</formula>
    </cfRule>
    <cfRule type="cellIs" dxfId="655" priority="627" operator="between">
      <formula>0.025</formula>
      <formula>0.975</formula>
    </cfRule>
  </conditionalFormatting>
  <conditionalFormatting sqref="AF16:AF17">
    <cfRule type="cellIs" dxfId="654" priority="625" operator="lessThan">
      <formula>0.025</formula>
    </cfRule>
  </conditionalFormatting>
  <conditionalFormatting sqref="AE18:AE19 AE8:AE11 AE13:AE15">
    <cfRule type="cellIs" dxfId="653" priority="641" operator="greaterThan">
      <formula>0.95</formula>
    </cfRule>
    <cfRule type="cellIs" dxfId="652" priority="642" operator="between">
      <formula>0.05</formula>
      <formula>0.95</formula>
    </cfRule>
  </conditionalFormatting>
  <conditionalFormatting sqref="AE18:AE19 AE8:AE11 AE13:AE15">
    <cfRule type="cellIs" dxfId="651" priority="640" operator="lessThan">
      <formula>0.05</formula>
    </cfRule>
  </conditionalFormatting>
  <conditionalFormatting sqref="AF18:AF19 AF8:AF11 AF13:AF15">
    <cfRule type="cellIs" dxfId="650" priority="638" operator="greaterThan">
      <formula>0.975</formula>
    </cfRule>
    <cfRule type="cellIs" dxfId="649" priority="639" operator="between">
      <formula>0.025</formula>
      <formula>0.975</formula>
    </cfRule>
  </conditionalFormatting>
  <conditionalFormatting sqref="AF18:AF19 AF8:AF11 AF13:AF15">
    <cfRule type="cellIs" dxfId="648" priority="637" operator="lessThan">
      <formula>0.025</formula>
    </cfRule>
  </conditionalFormatting>
  <conditionalFormatting sqref="AL12">
    <cfRule type="cellIs" dxfId="647" priority="617" operator="greaterThan">
      <formula>0.95</formula>
    </cfRule>
    <cfRule type="cellIs" dxfId="646" priority="618" operator="between">
      <formula>0.05</formula>
      <formula>0.95</formula>
    </cfRule>
  </conditionalFormatting>
  <conditionalFormatting sqref="AL12">
    <cfRule type="cellIs" dxfId="645" priority="616" operator="lessThan">
      <formula>0.05</formula>
    </cfRule>
  </conditionalFormatting>
  <conditionalFormatting sqref="AM12">
    <cfRule type="cellIs" dxfId="644" priority="614" operator="greaterThan">
      <formula>0.975</formula>
    </cfRule>
    <cfRule type="cellIs" dxfId="643" priority="615" operator="between">
      <formula>0.025</formula>
      <formula>0.975</formula>
    </cfRule>
  </conditionalFormatting>
  <conditionalFormatting sqref="AM12">
    <cfRule type="cellIs" dxfId="642" priority="613" operator="lessThan">
      <formula>0.025</formula>
    </cfRule>
  </conditionalFormatting>
  <conditionalFormatting sqref="AL16:AL17">
    <cfRule type="cellIs" dxfId="641" priority="611" operator="greaterThan">
      <formula>0.95</formula>
    </cfRule>
    <cfRule type="cellIs" dxfId="640" priority="612" operator="between">
      <formula>0.05</formula>
      <formula>0.95</formula>
    </cfRule>
  </conditionalFormatting>
  <conditionalFormatting sqref="AL16:AL17">
    <cfRule type="cellIs" dxfId="639" priority="610" operator="lessThan">
      <formula>0.05</formula>
    </cfRule>
  </conditionalFormatting>
  <conditionalFormatting sqref="AM16:AM17">
    <cfRule type="cellIs" dxfId="638" priority="608" operator="greaterThan">
      <formula>0.975</formula>
    </cfRule>
    <cfRule type="cellIs" dxfId="637" priority="609" operator="between">
      <formula>0.025</formula>
      <formula>0.975</formula>
    </cfRule>
  </conditionalFormatting>
  <conditionalFormatting sqref="AM16:AM17">
    <cfRule type="cellIs" dxfId="636" priority="607" operator="lessThan">
      <formula>0.025</formula>
    </cfRule>
  </conditionalFormatting>
  <conditionalFormatting sqref="AL18:AL19 AL8:AL11 AL13:AL15">
    <cfRule type="cellIs" dxfId="635" priority="623" operator="greaterThan">
      <formula>0.95</formula>
    </cfRule>
    <cfRule type="cellIs" dxfId="634" priority="624" operator="between">
      <formula>0.05</formula>
      <formula>0.95</formula>
    </cfRule>
  </conditionalFormatting>
  <conditionalFormatting sqref="AL18:AL19 AL8:AL11 AL13:AL15">
    <cfRule type="cellIs" dxfId="633" priority="622" operator="lessThan">
      <formula>0.05</formula>
    </cfRule>
  </conditionalFormatting>
  <conditionalFormatting sqref="AM18:AM19 AM8:AM11 AM13:AM15">
    <cfRule type="cellIs" dxfId="632" priority="620" operator="greaterThan">
      <formula>0.975</formula>
    </cfRule>
    <cfRule type="cellIs" dxfId="631" priority="621" operator="between">
      <formula>0.025</formula>
      <formula>0.975</formula>
    </cfRule>
  </conditionalFormatting>
  <conditionalFormatting sqref="AM18:AM19 AM8:AM11 AM13:AM15">
    <cfRule type="cellIs" dxfId="630" priority="619" operator="lessThan">
      <formula>0.025</formula>
    </cfRule>
  </conditionalFormatting>
  <conditionalFormatting sqref="AY12">
    <cfRule type="cellIs" dxfId="629" priority="599" operator="greaterThan">
      <formula>0.95</formula>
    </cfRule>
    <cfRule type="cellIs" dxfId="628" priority="600" operator="between">
      <formula>0.05</formula>
      <formula>0.95</formula>
    </cfRule>
  </conditionalFormatting>
  <conditionalFormatting sqref="AY12">
    <cfRule type="cellIs" dxfId="627" priority="598" operator="lessThan">
      <formula>0.05</formula>
    </cfRule>
  </conditionalFormatting>
  <conditionalFormatting sqref="AZ12">
    <cfRule type="cellIs" dxfId="626" priority="596" operator="greaterThan">
      <formula>0.975</formula>
    </cfRule>
    <cfRule type="cellIs" dxfId="625" priority="597" operator="between">
      <formula>0.025</formula>
      <formula>0.975</formula>
    </cfRule>
  </conditionalFormatting>
  <conditionalFormatting sqref="AZ12">
    <cfRule type="cellIs" dxfId="624" priority="595" operator="lessThan">
      <formula>0.025</formula>
    </cfRule>
  </conditionalFormatting>
  <conditionalFormatting sqref="AY16:AY17">
    <cfRule type="cellIs" dxfId="623" priority="593" operator="greaterThan">
      <formula>0.95</formula>
    </cfRule>
    <cfRule type="cellIs" dxfId="622" priority="594" operator="between">
      <formula>0.05</formula>
      <formula>0.95</formula>
    </cfRule>
  </conditionalFormatting>
  <conditionalFormatting sqref="AY16:AY17">
    <cfRule type="cellIs" dxfId="621" priority="592" operator="lessThan">
      <formula>0.05</formula>
    </cfRule>
  </conditionalFormatting>
  <conditionalFormatting sqref="AZ16:AZ17">
    <cfRule type="cellIs" dxfId="620" priority="590" operator="greaterThan">
      <formula>0.975</formula>
    </cfRule>
    <cfRule type="cellIs" dxfId="619" priority="591" operator="between">
      <formula>0.025</formula>
      <formula>0.975</formula>
    </cfRule>
  </conditionalFormatting>
  <conditionalFormatting sqref="AZ16:AZ17">
    <cfRule type="cellIs" dxfId="618" priority="589" operator="lessThan">
      <formula>0.025</formula>
    </cfRule>
  </conditionalFormatting>
  <conditionalFormatting sqref="AY18:AY19 AY8:AY11 AY13:AY15">
    <cfRule type="cellIs" dxfId="617" priority="605" operator="greaterThan">
      <formula>0.95</formula>
    </cfRule>
    <cfRule type="cellIs" dxfId="616" priority="606" operator="between">
      <formula>0.05</formula>
      <formula>0.95</formula>
    </cfRule>
  </conditionalFormatting>
  <conditionalFormatting sqref="AY18:AY19 AY8:AY11 AY13:AY15">
    <cfRule type="cellIs" dxfId="615" priority="604" operator="lessThan">
      <formula>0.05</formula>
    </cfRule>
  </conditionalFormatting>
  <conditionalFormatting sqref="AZ18:AZ19 AZ8:AZ11 AZ13:AZ15">
    <cfRule type="cellIs" dxfId="614" priority="602" operator="greaterThan">
      <formula>0.975</formula>
    </cfRule>
    <cfRule type="cellIs" dxfId="613" priority="603" operator="between">
      <formula>0.025</formula>
      <formula>0.975</formula>
    </cfRule>
  </conditionalFormatting>
  <conditionalFormatting sqref="AZ18:AZ19 AZ8:AZ11 AZ13:AZ15">
    <cfRule type="cellIs" dxfId="612" priority="601" operator="lessThan">
      <formula>0.025</formula>
    </cfRule>
  </conditionalFormatting>
  <conditionalFormatting sqref="BE8:BE19">
    <cfRule type="cellIs" dxfId="611" priority="587" operator="greaterThan">
      <formula>0.95</formula>
    </cfRule>
    <cfRule type="cellIs" dxfId="610" priority="588" operator="between">
      <formula>0.05</formula>
      <formula>0.95</formula>
    </cfRule>
  </conditionalFormatting>
  <conditionalFormatting sqref="BE8:BE19">
    <cfRule type="cellIs" dxfId="609" priority="586" operator="lessThan">
      <formula>0.05</formula>
    </cfRule>
  </conditionalFormatting>
  <conditionalFormatting sqref="BF8:BF19">
    <cfRule type="cellIs" dxfId="608" priority="584" operator="greaterThan">
      <formula>0.975</formula>
    </cfRule>
    <cfRule type="cellIs" dxfId="607" priority="585" operator="between">
      <formula>0.025</formula>
      <formula>0.975</formula>
    </cfRule>
  </conditionalFormatting>
  <conditionalFormatting sqref="BF8:BF19">
    <cfRule type="cellIs" dxfId="606" priority="583" operator="lessThan">
      <formula>0.025</formula>
    </cfRule>
  </conditionalFormatting>
  <conditionalFormatting sqref="BL8:BL19">
    <cfRule type="cellIs" dxfId="605" priority="581" operator="greaterThan">
      <formula>0.95</formula>
    </cfRule>
    <cfRule type="cellIs" dxfId="604" priority="582" operator="between">
      <formula>0.05</formula>
      <formula>0.95</formula>
    </cfRule>
  </conditionalFormatting>
  <conditionalFormatting sqref="BL8:BL19">
    <cfRule type="cellIs" dxfId="603" priority="580" operator="lessThan">
      <formula>0.05</formula>
    </cfRule>
  </conditionalFormatting>
  <conditionalFormatting sqref="BM8:BM19">
    <cfRule type="cellIs" dxfId="602" priority="578" operator="greaterThan">
      <formula>0.975</formula>
    </cfRule>
    <cfRule type="cellIs" dxfId="601" priority="579" operator="between">
      <formula>0.025</formula>
      <formula>0.975</formula>
    </cfRule>
  </conditionalFormatting>
  <conditionalFormatting sqref="BM8:BM19">
    <cfRule type="cellIs" dxfId="600" priority="577" operator="lessThan">
      <formula>0.025</formula>
    </cfRule>
  </conditionalFormatting>
  <conditionalFormatting sqref="BR12">
    <cfRule type="cellIs" dxfId="599" priority="569" operator="greaterThan">
      <formula>0.95</formula>
    </cfRule>
    <cfRule type="cellIs" dxfId="598" priority="570" operator="between">
      <formula>0.05</formula>
      <formula>0.95</formula>
    </cfRule>
  </conditionalFormatting>
  <conditionalFormatting sqref="BR12">
    <cfRule type="cellIs" dxfId="597" priority="568" operator="lessThan">
      <formula>0.05</formula>
    </cfRule>
  </conditionalFormatting>
  <conditionalFormatting sqref="BS12">
    <cfRule type="cellIs" dxfId="596" priority="566" operator="greaterThan">
      <formula>0.975</formula>
    </cfRule>
    <cfRule type="cellIs" dxfId="595" priority="567" operator="between">
      <formula>0.025</formula>
      <formula>0.975</formula>
    </cfRule>
  </conditionalFormatting>
  <conditionalFormatting sqref="BS12">
    <cfRule type="cellIs" dxfId="594" priority="565" operator="lessThan">
      <formula>0.025</formula>
    </cfRule>
  </conditionalFormatting>
  <conditionalFormatting sqref="BR16:BR17">
    <cfRule type="cellIs" dxfId="593" priority="563" operator="greaterThan">
      <formula>0.95</formula>
    </cfRule>
    <cfRule type="cellIs" dxfId="592" priority="564" operator="between">
      <formula>0.05</formula>
      <formula>0.95</formula>
    </cfRule>
  </conditionalFormatting>
  <conditionalFormatting sqref="BR16:BR17">
    <cfRule type="cellIs" dxfId="591" priority="562" operator="lessThan">
      <formula>0.05</formula>
    </cfRule>
  </conditionalFormatting>
  <conditionalFormatting sqref="BS16:BS17">
    <cfRule type="cellIs" dxfId="590" priority="560" operator="greaterThan">
      <formula>0.975</formula>
    </cfRule>
    <cfRule type="cellIs" dxfId="589" priority="561" operator="between">
      <formula>0.025</formula>
      <formula>0.975</formula>
    </cfRule>
  </conditionalFormatting>
  <conditionalFormatting sqref="BS16:BS17">
    <cfRule type="cellIs" dxfId="588" priority="559" operator="lessThan">
      <formula>0.025</formula>
    </cfRule>
  </conditionalFormatting>
  <conditionalFormatting sqref="BR18:BR19 BR8:BR11 BR13:BR15">
    <cfRule type="cellIs" dxfId="587" priority="575" operator="greaterThan">
      <formula>0.95</formula>
    </cfRule>
    <cfRule type="cellIs" dxfId="586" priority="576" operator="between">
      <formula>0.05</formula>
      <formula>0.95</formula>
    </cfRule>
  </conditionalFormatting>
  <conditionalFormatting sqref="BR18:BR19 BR8:BR11 BR13:BR15">
    <cfRule type="cellIs" dxfId="585" priority="574" operator="lessThan">
      <formula>0.05</formula>
    </cfRule>
  </conditionalFormatting>
  <conditionalFormatting sqref="BS18:BS19 BS8:BS11 BS13:BS15">
    <cfRule type="cellIs" dxfId="584" priority="572" operator="greaterThan">
      <formula>0.975</formula>
    </cfRule>
    <cfRule type="cellIs" dxfId="583" priority="573" operator="between">
      <formula>0.025</formula>
      <formula>0.975</formula>
    </cfRule>
  </conditionalFormatting>
  <conditionalFormatting sqref="BS18:BS19 BS8:BS11 BS13:BS15">
    <cfRule type="cellIs" dxfId="582" priority="571" operator="lessThan">
      <formula>0.025</formula>
    </cfRule>
  </conditionalFormatting>
  <conditionalFormatting sqref="BX12">
    <cfRule type="cellIs" dxfId="581" priority="551" operator="greaterThan">
      <formula>0.95</formula>
    </cfRule>
    <cfRule type="cellIs" dxfId="580" priority="552" operator="between">
      <formula>0.05</formula>
      <formula>0.95</formula>
    </cfRule>
  </conditionalFormatting>
  <conditionalFormatting sqref="BX12">
    <cfRule type="cellIs" dxfId="579" priority="550" operator="lessThan">
      <formula>0.05</formula>
    </cfRule>
  </conditionalFormatting>
  <conditionalFormatting sqref="BY12">
    <cfRule type="cellIs" dxfId="578" priority="548" operator="greaterThan">
      <formula>0.975</formula>
    </cfRule>
    <cfRule type="cellIs" dxfId="577" priority="549" operator="between">
      <formula>0.025</formula>
      <formula>0.975</formula>
    </cfRule>
  </conditionalFormatting>
  <conditionalFormatting sqref="BY12">
    <cfRule type="cellIs" dxfId="576" priority="547" operator="lessThan">
      <formula>0.025</formula>
    </cfRule>
  </conditionalFormatting>
  <conditionalFormatting sqref="BX16:BX17">
    <cfRule type="cellIs" dxfId="575" priority="545" operator="greaterThan">
      <formula>0.95</formula>
    </cfRule>
    <cfRule type="cellIs" dxfId="574" priority="546" operator="between">
      <formula>0.05</formula>
      <formula>0.95</formula>
    </cfRule>
  </conditionalFormatting>
  <conditionalFormatting sqref="BX16:BX17">
    <cfRule type="cellIs" dxfId="573" priority="544" operator="lessThan">
      <formula>0.05</formula>
    </cfRule>
  </conditionalFormatting>
  <conditionalFormatting sqref="BY16:BY17">
    <cfRule type="cellIs" dxfId="572" priority="542" operator="greaterThan">
      <formula>0.975</formula>
    </cfRule>
    <cfRule type="cellIs" dxfId="571" priority="543" operator="between">
      <formula>0.025</formula>
      <formula>0.975</formula>
    </cfRule>
  </conditionalFormatting>
  <conditionalFormatting sqref="BY16:BY17">
    <cfRule type="cellIs" dxfId="570" priority="541" operator="lessThan">
      <formula>0.025</formula>
    </cfRule>
  </conditionalFormatting>
  <conditionalFormatting sqref="BX18:BX19 BX8:BX11 BX13:BX15">
    <cfRule type="cellIs" dxfId="569" priority="557" operator="greaterThan">
      <formula>0.95</formula>
    </cfRule>
    <cfRule type="cellIs" dxfId="568" priority="558" operator="between">
      <formula>0.05</formula>
      <formula>0.95</formula>
    </cfRule>
  </conditionalFormatting>
  <conditionalFormatting sqref="BX18:BX19 BX8:BX11 BX13:BX15">
    <cfRule type="cellIs" dxfId="567" priority="556" operator="lessThan">
      <formula>0.05</formula>
    </cfRule>
  </conditionalFormatting>
  <conditionalFormatting sqref="BY18:BY19 BY8:BY11 BY13:BY15">
    <cfRule type="cellIs" dxfId="566" priority="554" operator="greaterThan">
      <formula>0.975</formula>
    </cfRule>
    <cfRule type="cellIs" dxfId="565" priority="555" operator="between">
      <formula>0.025</formula>
      <formula>0.975</formula>
    </cfRule>
  </conditionalFormatting>
  <conditionalFormatting sqref="BY18:BY19 BY8:BY11 BY13:BY15">
    <cfRule type="cellIs" dxfId="564" priority="553" operator="lessThan">
      <formula>0.025</formula>
    </cfRule>
  </conditionalFormatting>
  <conditionalFormatting sqref="CR12">
    <cfRule type="cellIs" dxfId="563" priority="533" operator="greaterThan">
      <formula>0.95</formula>
    </cfRule>
    <cfRule type="cellIs" dxfId="562" priority="534" operator="between">
      <formula>0.05</formula>
      <formula>0.95</formula>
    </cfRule>
  </conditionalFormatting>
  <conditionalFormatting sqref="CR12">
    <cfRule type="cellIs" dxfId="561" priority="532" operator="lessThan">
      <formula>0.05</formula>
    </cfRule>
  </conditionalFormatting>
  <conditionalFormatting sqref="CS12">
    <cfRule type="cellIs" dxfId="560" priority="530" operator="greaterThan">
      <formula>0.975</formula>
    </cfRule>
    <cfRule type="cellIs" dxfId="559" priority="531" operator="between">
      <formula>0.025</formula>
      <formula>0.975</formula>
    </cfRule>
  </conditionalFormatting>
  <conditionalFormatting sqref="CS12">
    <cfRule type="cellIs" dxfId="558" priority="529" operator="lessThan">
      <formula>0.025</formula>
    </cfRule>
  </conditionalFormatting>
  <conditionalFormatting sqref="CR16:CR17">
    <cfRule type="cellIs" dxfId="557" priority="527" operator="greaterThan">
      <formula>0.95</formula>
    </cfRule>
    <cfRule type="cellIs" dxfId="556" priority="528" operator="between">
      <formula>0.05</formula>
      <formula>0.95</formula>
    </cfRule>
  </conditionalFormatting>
  <conditionalFormatting sqref="CR16:CR17">
    <cfRule type="cellIs" dxfId="555" priority="526" operator="lessThan">
      <formula>0.05</formula>
    </cfRule>
  </conditionalFormatting>
  <conditionalFormatting sqref="CS16:CS17">
    <cfRule type="cellIs" dxfId="554" priority="524" operator="greaterThan">
      <formula>0.975</formula>
    </cfRule>
    <cfRule type="cellIs" dxfId="553" priority="525" operator="between">
      <formula>0.025</formula>
      <formula>0.975</formula>
    </cfRule>
  </conditionalFormatting>
  <conditionalFormatting sqref="CS16:CS17">
    <cfRule type="cellIs" dxfId="552" priority="523" operator="lessThan">
      <formula>0.025</formula>
    </cfRule>
  </conditionalFormatting>
  <conditionalFormatting sqref="CR18:CR19 CR8:CR11 CR13:CR15">
    <cfRule type="cellIs" dxfId="551" priority="539" operator="greaterThan">
      <formula>0.95</formula>
    </cfRule>
    <cfRule type="cellIs" dxfId="550" priority="540" operator="between">
      <formula>0.05</formula>
      <formula>0.95</formula>
    </cfRule>
  </conditionalFormatting>
  <conditionalFormatting sqref="CR18:CR19 CR8:CR11 CR13:CR15">
    <cfRule type="cellIs" dxfId="549" priority="538" operator="lessThan">
      <formula>0.05</formula>
    </cfRule>
  </conditionalFormatting>
  <conditionalFormatting sqref="CS18:CS19 CS8:CS11 CS13:CS15">
    <cfRule type="cellIs" dxfId="548" priority="536" operator="greaterThan">
      <formula>0.975</formula>
    </cfRule>
    <cfRule type="cellIs" dxfId="547" priority="537" operator="between">
      <formula>0.025</formula>
      <formula>0.975</formula>
    </cfRule>
  </conditionalFormatting>
  <conditionalFormatting sqref="CS18:CS19 CS8:CS11 CS13:CS15">
    <cfRule type="cellIs" dxfId="546" priority="535" operator="lessThan">
      <formula>0.025</formula>
    </cfRule>
  </conditionalFormatting>
  <conditionalFormatting sqref="CZ8:CZ19">
    <cfRule type="cellIs" dxfId="545" priority="515" operator="greaterThan">
      <formula>0.95</formula>
    </cfRule>
    <cfRule type="cellIs" dxfId="544" priority="516" operator="between">
      <formula>0.05</formula>
      <formula>0.95</formula>
    </cfRule>
  </conditionalFormatting>
  <conditionalFormatting sqref="CZ8:CZ19">
    <cfRule type="cellIs" dxfId="543" priority="514" operator="lessThan">
      <formula>0.05</formula>
    </cfRule>
  </conditionalFormatting>
  <conditionalFormatting sqref="DA8:DA19">
    <cfRule type="cellIs" dxfId="542" priority="512" operator="greaterThan">
      <formula>0.975</formula>
    </cfRule>
    <cfRule type="cellIs" dxfId="541" priority="513" operator="between">
      <formula>0.025</formula>
      <formula>0.975</formula>
    </cfRule>
  </conditionalFormatting>
  <conditionalFormatting sqref="DA8:DA19">
    <cfRule type="cellIs" dxfId="540" priority="511" operator="lessThan">
      <formula>0.025</formula>
    </cfRule>
  </conditionalFormatting>
  <conditionalFormatting sqref="AS37:AS38 AS27:AS30 AS32:AS34">
    <cfRule type="cellIs" dxfId="539" priority="509" operator="greaterThan">
      <formula>0.95</formula>
    </cfRule>
    <cfRule type="cellIs" dxfId="538" priority="510" operator="between">
      <formula>0.05</formula>
      <formula>0.95</formula>
    </cfRule>
  </conditionalFormatting>
  <conditionalFormatting sqref="AS37:AS38 AS27:AS30 AS32:AS34">
    <cfRule type="cellIs" dxfId="537" priority="508" operator="lessThan">
      <formula>0.05</formula>
    </cfRule>
  </conditionalFormatting>
  <conditionalFormatting sqref="AT37:AT38 AT27:AT30 AT32:AT34">
    <cfRule type="cellIs" dxfId="536" priority="506" operator="greaterThan">
      <formula>0.975</formula>
    </cfRule>
    <cfRule type="cellIs" dxfId="535" priority="507" operator="between">
      <formula>0.025</formula>
      <formula>0.975</formula>
    </cfRule>
  </conditionalFormatting>
  <conditionalFormatting sqref="AT37:AT38 AT27:AT30 AT32:AT34">
    <cfRule type="cellIs" dxfId="534" priority="505" operator="lessThan">
      <formula>0.025</formula>
    </cfRule>
  </conditionalFormatting>
  <conditionalFormatting sqref="AS31">
    <cfRule type="cellIs" dxfId="533" priority="503" operator="greaterThan">
      <formula>0.95</formula>
    </cfRule>
    <cfRule type="cellIs" dxfId="532" priority="504" operator="between">
      <formula>0.05</formula>
      <formula>0.95</formula>
    </cfRule>
  </conditionalFormatting>
  <conditionalFormatting sqref="AS31">
    <cfRule type="cellIs" dxfId="531" priority="502" operator="lessThan">
      <formula>0.05</formula>
    </cfRule>
  </conditionalFormatting>
  <conditionalFormatting sqref="AT31">
    <cfRule type="cellIs" dxfId="530" priority="500" operator="greaterThan">
      <formula>0.975</formula>
    </cfRule>
    <cfRule type="cellIs" dxfId="529" priority="501" operator="between">
      <formula>0.025</formula>
      <formula>0.975</formula>
    </cfRule>
  </conditionalFormatting>
  <conditionalFormatting sqref="AT31">
    <cfRule type="cellIs" dxfId="528" priority="499" operator="lessThan">
      <formula>0.025</formula>
    </cfRule>
  </conditionalFormatting>
  <conditionalFormatting sqref="AS35:AS36">
    <cfRule type="cellIs" dxfId="527" priority="497" operator="greaterThan">
      <formula>0.95</formula>
    </cfRule>
    <cfRule type="cellIs" dxfId="526" priority="498" operator="between">
      <formula>0.05</formula>
      <formula>0.95</formula>
    </cfRule>
  </conditionalFormatting>
  <conditionalFormatting sqref="AS35:AS36">
    <cfRule type="cellIs" dxfId="525" priority="496" operator="lessThan">
      <formula>0.05</formula>
    </cfRule>
  </conditionalFormatting>
  <conditionalFormatting sqref="AT35:AT36">
    <cfRule type="cellIs" dxfId="524" priority="494" operator="greaterThan">
      <formula>0.975</formula>
    </cfRule>
    <cfRule type="cellIs" dxfId="523" priority="495" operator="between">
      <formula>0.025</formula>
      <formula>0.975</formula>
    </cfRule>
  </conditionalFormatting>
  <conditionalFormatting sqref="AT35:AT36">
    <cfRule type="cellIs" dxfId="522" priority="493" operator="lessThan">
      <formula>0.025</formula>
    </cfRule>
  </conditionalFormatting>
  <conditionalFormatting sqref="CL31">
    <cfRule type="cellIs" dxfId="521" priority="485" operator="greaterThan">
      <formula>0.95</formula>
    </cfRule>
    <cfRule type="cellIs" dxfId="520" priority="486" operator="between">
      <formula>0.05</formula>
      <formula>0.95</formula>
    </cfRule>
  </conditionalFormatting>
  <conditionalFormatting sqref="CL31">
    <cfRule type="cellIs" dxfId="519" priority="484" operator="lessThan">
      <formula>0.05</formula>
    </cfRule>
  </conditionalFormatting>
  <conditionalFormatting sqref="CM31">
    <cfRule type="cellIs" dxfId="518" priority="482" operator="greaterThan">
      <formula>0.975</formula>
    </cfRule>
    <cfRule type="cellIs" dxfId="517" priority="483" operator="between">
      <formula>0.025</formula>
      <formula>0.975</formula>
    </cfRule>
  </conditionalFormatting>
  <conditionalFormatting sqref="CM31">
    <cfRule type="cellIs" dxfId="516" priority="481" operator="lessThan">
      <formula>0.025</formula>
    </cfRule>
  </conditionalFormatting>
  <conditionalFormatting sqref="CL35:CL36">
    <cfRule type="cellIs" dxfId="515" priority="479" operator="greaterThan">
      <formula>0.95</formula>
    </cfRule>
    <cfRule type="cellIs" dxfId="514" priority="480" operator="between">
      <formula>0.05</formula>
      <formula>0.95</formula>
    </cfRule>
  </conditionalFormatting>
  <conditionalFormatting sqref="CL35:CL36">
    <cfRule type="cellIs" dxfId="513" priority="478" operator="lessThan">
      <formula>0.05</formula>
    </cfRule>
  </conditionalFormatting>
  <conditionalFormatting sqref="CM35:CM36">
    <cfRule type="cellIs" dxfId="512" priority="476" operator="greaterThan">
      <formula>0.975</formula>
    </cfRule>
    <cfRule type="cellIs" dxfId="511" priority="477" operator="between">
      <formula>0.025</formula>
      <formula>0.975</formula>
    </cfRule>
  </conditionalFormatting>
  <conditionalFormatting sqref="CM35:CM36">
    <cfRule type="cellIs" dxfId="510" priority="475" operator="lessThan">
      <formula>0.025</formula>
    </cfRule>
  </conditionalFormatting>
  <conditionalFormatting sqref="CL37:CL38 CL27:CL30 CL32:CL34">
    <cfRule type="cellIs" dxfId="509" priority="491" operator="greaterThan">
      <formula>0.95</formula>
    </cfRule>
    <cfRule type="cellIs" dxfId="508" priority="492" operator="between">
      <formula>0.05</formula>
      <formula>0.95</formula>
    </cfRule>
  </conditionalFormatting>
  <conditionalFormatting sqref="CL37:CL38 CL27:CL30 CL32:CL34">
    <cfRule type="cellIs" dxfId="507" priority="490" operator="lessThan">
      <formula>0.05</formula>
    </cfRule>
  </conditionalFormatting>
  <conditionalFormatting sqref="CM37:CM38 CM27:CM30 CM32:CM34">
    <cfRule type="cellIs" dxfId="506" priority="488" operator="greaterThan">
      <formula>0.975</formula>
    </cfRule>
    <cfRule type="cellIs" dxfId="505" priority="489" operator="between">
      <formula>0.025</formula>
      <formula>0.975</formula>
    </cfRule>
  </conditionalFormatting>
  <conditionalFormatting sqref="CM37:CM38 CM27:CM30 CM32:CM34">
    <cfRule type="cellIs" dxfId="504" priority="487" operator="lessThan">
      <formula>0.025</formula>
    </cfRule>
  </conditionalFormatting>
  <conditionalFormatting sqref="CF23:CF38">
    <cfRule type="cellIs" dxfId="503" priority="469" operator="lessThan">
      <formula>0.025</formula>
    </cfRule>
  </conditionalFormatting>
  <conditionalFormatting sqref="CE23:CE38">
    <cfRule type="cellIs" dxfId="502" priority="473" operator="greaterThan">
      <formula>0.95</formula>
    </cfRule>
    <cfRule type="cellIs" dxfId="501" priority="474" operator="between">
      <formula>0.05</formula>
      <formula>0.95</formula>
    </cfRule>
  </conditionalFormatting>
  <conditionalFormatting sqref="CE23:CE38">
    <cfRule type="cellIs" dxfId="500" priority="472" operator="lessThan">
      <formula>0.05</formula>
    </cfRule>
  </conditionalFormatting>
  <conditionalFormatting sqref="CF23:CF38">
    <cfRule type="cellIs" dxfId="499" priority="470" operator="greaterThan">
      <formula>0.975</formula>
    </cfRule>
    <cfRule type="cellIs" dxfId="498" priority="471" operator="between">
      <formula>0.025</formula>
      <formula>0.975</formula>
    </cfRule>
  </conditionalFormatting>
  <conditionalFormatting sqref="K27:K38">
    <cfRule type="cellIs" dxfId="497" priority="467" operator="greaterThan">
      <formula>0.95</formula>
    </cfRule>
    <cfRule type="cellIs" dxfId="496" priority="468" operator="between">
      <formula>0.05</formula>
      <formula>0.95</formula>
    </cfRule>
  </conditionalFormatting>
  <conditionalFormatting sqref="K27:K38">
    <cfRule type="cellIs" dxfId="495" priority="466" operator="lessThan">
      <formula>0.05</formula>
    </cfRule>
  </conditionalFormatting>
  <conditionalFormatting sqref="L27:L38">
    <cfRule type="cellIs" dxfId="494" priority="464" operator="greaterThan">
      <formula>0.975</formula>
    </cfRule>
    <cfRule type="cellIs" dxfId="493" priority="465" operator="between">
      <formula>0.025</formula>
      <formula>0.975</formula>
    </cfRule>
  </conditionalFormatting>
  <conditionalFormatting sqref="L27:L38">
    <cfRule type="cellIs" dxfId="492" priority="463" operator="lessThan">
      <formula>0.025</formula>
    </cfRule>
  </conditionalFormatting>
  <conditionalFormatting sqref="Q27:Q38">
    <cfRule type="cellIs" dxfId="491" priority="461" operator="greaterThan">
      <formula>0.95</formula>
    </cfRule>
    <cfRule type="cellIs" dxfId="490" priority="462" operator="between">
      <formula>0.05</formula>
      <formula>0.95</formula>
    </cfRule>
  </conditionalFormatting>
  <conditionalFormatting sqref="Q27:Q38">
    <cfRule type="cellIs" dxfId="489" priority="460" operator="lessThan">
      <formula>0.05</formula>
    </cfRule>
  </conditionalFormatting>
  <conditionalFormatting sqref="R27:R38">
    <cfRule type="cellIs" dxfId="488" priority="458" operator="greaterThan">
      <formula>0.975</formula>
    </cfRule>
    <cfRule type="cellIs" dxfId="487" priority="459" operator="between">
      <formula>0.025</formula>
      <formula>0.975</formula>
    </cfRule>
  </conditionalFormatting>
  <conditionalFormatting sqref="R27:R38">
    <cfRule type="cellIs" dxfId="486" priority="457" operator="lessThan">
      <formula>0.025</formula>
    </cfRule>
  </conditionalFormatting>
  <conditionalFormatting sqref="X27:X38">
    <cfRule type="cellIs" dxfId="485" priority="455" operator="greaterThan">
      <formula>0.95</formula>
    </cfRule>
    <cfRule type="cellIs" dxfId="484" priority="456" operator="between">
      <formula>0.05</formula>
      <formula>0.95</formula>
    </cfRule>
  </conditionalFormatting>
  <conditionalFormatting sqref="X27:X38">
    <cfRule type="cellIs" dxfId="483" priority="454" operator="lessThan">
      <formula>0.05</formula>
    </cfRule>
  </conditionalFormatting>
  <conditionalFormatting sqref="Y27:Y38">
    <cfRule type="cellIs" dxfId="482" priority="452" operator="greaterThan">
      <formula>0.975</formula>
    </cfRule>
    <cfRule type="cellIs" dxfId="481" priority="453" operator="between">
      <formula>0.025</formula>
      <formula>0.975</formula>
    </cfRule>
  </conditionalFormatting>
  <conditionalFormatting sqref="Y27:Y38">
    <cfRule type="cellIs" dxfId="480" priority="451" operator="lessThan">
      <formula>0.025</formula>
    </cfRule>
  </conditionalFormatting>
  <conditionalFormatting sqref="AE31">
    <cfRule type="cellIs" dxfId="479" priority="443" operator="greaterThan">
      <formula>0.95</formula>
    </cfRule>
    <cfRule type="cellIs" dxfId="478" priority="444" operator="between">
      <formula>0.05</formula>
      <formula>0.95</formula>
    </cfRule>
  </conditionalFormatting>
  <conditionalFormatting sqref="AE31">
    <cfRule type="cellIs" dxfId="477" priority="442" operator="lessThan">
      <formula>0.05</formula>
    </cfRule>
  </conditionalFormatting>
  <conditionalFormatting sqref="AF31">
    <cfRule type="cellIs" dxfId="476" priority="440" operator="greaterThan">
      <formula>0.975</formula>
    </cfRule>
    <cfRule type="cellIs" dxfId="475" priority="441" operator="between">
      <formula>0.025</formula>
      <formula>0.975</formula>
    </cfRule>
  </conditionalFormatting>
  <conditionalFormatting sqref="AF31">
    <cfRule type="cellIs" dxfId="474" priority="439" operator="lessThan">
      <formula>0.025</formula>
    </cfRule>
  </conditionalFormatting>
  <conditionalFormatting sqref="AE35:AE36">
    <cfRule type="cellIs" dxfId="473" priority="437" operator="greaterThan">
      <formula>0.95</formula>
    </cfRule>
    <cfRule type="cellIs" dxfId="472" priority="438" operator="between">
      <formula>0.05</formula>
      <formula>0.95</formula>
    </cfRule>
  </conditionalFormatting>
  <conditionalFormatting sqref="AE35:AE36">
    <cfRule type="cellIs" dxfId="471" priority="436" operator="lessThan">
      <formula>0.05</formula>
    </cfRule>
  </conditionalFormatting>
  <conditionalFormatting sqref="AF35:AF36">
    <cfRule type="cellIs" dxfId="470" priority="434" operator="greaterThan">
      <formula>0.975</formula>
    </cfRule>
    <cfRule type="cellIs" dxfId="469" priority="435" operator="between">
      <formula>0.025</formula>
      <formula>0.975</formula>
    </cfRule>
  </conditionalFormatting>
  <conditionalFormatting sqref="AF35:AF36">
    <cfRule type="cellIs" dxfId="468" priority="433" operator="lessThan">
      <formula>0.025</formula>
    </cfRule>
  </conditionalFormatting>
  <conditionalFormatting sqref="AE37:AE38 AE27:AE30 AE32:AE34">
    <cfRule type="cellIs" dxfId="467" priority="449" operator="greaterThan">
      <formula>0.95</formula>
    </cfRule>
    <cfRule type="cellIs" dxfId="466" priority="450" operator="between">
      <formula>0.05</formula>
      <formula>0.95</formula>
    </cfRule>
  </conditionalFormatting>
  <conditionalFormatting sqref="AE37:AE38 AE27:AE30 AE32:AE34">
    <cfRule type="cellIs" dxfId="465" priority="448" operator="lessThan">
      <formula>0.05</formula>
    </cfRule>
  </conditionalFormatting>
  <conditionalFormatting sqref="AF37:AF38 AF27:AF30 AF32:AF34">
    <cfRule type="cellIs" dxfId="464" priority="446" operator="greaterThan">
      <formula>0.975</formula>
    </cfRule>
    <cfRule type="cellIs" dxfId="463" priority="447" operator="between">
      <formula>0.025</formula>
      <formula>0.975</formula>
    </cfRule>
  </conditionalFormatting>
  <conditionalFormatting sqref="AF37:AF38 AF27:AF30 AF32:AF34">
    <cfRule type="cellIs" dxfId="462" priority="445" operator="lessThan">
      <formula>0.025</formula>
    </cfRule>
  </conditionalFormatting>
  <conditionalFormatting sqref="AL31">
    <cfRule type="cellIs" dxfId="461" priority="425" operator="greaterThan">
      <formula>0.95</formula>
    </cfRule>
    <cfRule type="cellIs" dxfId="460" priority="426" operator="between">
      <formula>0.05</formula>
      <formula>0.95</formula>
    </cfRule>
  </conditionalFormatting>
  <conditionalFormatting sqref="AL31">
    <cfRule type="cellIs" dxfId="459" priority="424" operator="lessThan">
      <formula>0.05</formula>
    </cfRule>
  </conditionalFormatting>
  <conditionalFormatting sqref="AM31">
    <cfRule type="cellIs" dxfId="458" priority="422" operator="greaterThan">
      <formula>0.975</formula>
    </cfRule>
    <cfRule type="cellIs" dxfId="457" priority="423" operator="between">
      <formula>0.025</formula>
      <formula>0.975</formula>
    </cfRule>
  </conditionalFormatting>
  <conditionalFormatting sqref="AM31">
    <cfRule type="cellIs" dxfId="456" priority="421" operator="lessThan">
      <formula>0.025</formula>
    </cfRule>
  </conditionalFormatting>
  <conditionalFormatting sqref="AL35:AL36">
    <cfRule type="cellIs" dxfId="455" priority="419" operator="greaterThan">
      <formula>0.95</formula>
    </cfRule>
    <cfRule type="cellIs" dxfId="454" priority="420" operator="between">
      <formula>0.05</formula>
      <formula>0.95</formula>
    </cfRule>
  </conditionalFormatting>
  <conditionalFormatting sqref="AL35:AL36">
    <cfRule type="cellIs" dxfId="453" priority="418" operator="lessThan">
      <formula>0.05</formula>
    </cfRule>
  </conditionalFormatting>
  <conditionalFormatting sqref="AM35:AM36">
    <cfRule type="cellIs" dxfId="452" priority="416" operator="greaterThan">
      <formula>0.975</formula>
    </cfRule>
    <cfRule type="cellIs" dxfId="451" priority="417" operator="between">
      <formula>0.025</formula>
      <formula>0.975</formula>
    </cfRule>
  </conditionalFormatting>
  <conditionalFormatting sqref="AM35:AM36">
    <cfRule type="cellIs" dxfId="450" priority="415" operator="lessThan">
      <formula>0.025</formula>
    </cfRule>
  </conditionalFormatting>
  <conditionalFormatting sqref="AL37:AL38 AL27:AL30 AL32:AL34">
    <cfRule type="cellIs" dxfId="449" priority="431" operator="greaterThan">
      <formula>0.95</formula>
    </cfRule>
    <cfRule type="cellIs" dxfId="448" priority="432" operator="between">
      <formula>0.05</formula>
      <formula>0.95</formula>
    </cfRule>
  </conditionalFormatting>
  <conditionalFormatting sqref="AL37:AL38 AL27:AL30 AL32:AL34">
    <cfRule type="cellIs" dxfId="447" priority="430" operator="lessThan">
      <formula>0.05</formula>
    </cfRule>
  </conditionalFormatting>
  <conditionalFormatting sqref="AM37:AM38 AM27:AM30 AM32:AM34">
    <cfRule type="cellIs" dxfId="446" priority="428" operator="greaterThan">
      <formula>0.975</formula>
    </cfRule>
    <cfRule type="cellIs" dxfId="445" priority="429" operator="between">
      <formula>0.025</formula>
      <formula>0.975</formula>
    </cfRule>
  </conditionalFormatting>
  <conditionalFormatting sqref="AM37:AM38 AM27:AM30 AM32:AM34">
    <cfRule type="cellIs" dxfId="444" priority="427" operator="lessThan">
      <formula>0.025</formula>
    </cfRule>
  </conditionalFormatting>
  <conditionalFormatting sqref="AY31">
    <cfRule type="cellIs" dxfId="443" priority="407" operator="greaterThan">
      <formula>0.95</formula>
    </cfRule>
    <cfRule type="cellIs" dxfId="442" priority="408" operator="between">
      <formula>0.05</formula>
      <formula>0.95</formula>
    </cfRule>
  </conditionalFormatting>
  <conditionalFormatting sqref="AY31">
    <cfRule type="cellIs" dxfId="441" priority="406" operator="lessThan">
      <formula>0.05</formula>
    </cfRule>
  </conditionalFormatting>
  <conditionalFormatting sqref="AZ31">
    <cfRule type="cellIs" dxfId="440" priority="404" operator="greaterThan">
      <formula>0.975</formula>
    </cfRule>
    <cfRule type="cellIs" dxfId="439" priority="405" operator="between">
      <formula>0.025</formula>
      <formula>0.975</formula>
    </cfRule>
  </conditionalFormatting>
  <conditionalFormatting sqref="AZ31">
    <cfRule type="cellIs" dxfId="438" priority="403" operator="lessThan">
      <formula>0.025</formula>
    </cfRule>
  </conditionalFormatting>
  <conditionalFormatting sqref="AY35:AY36">
    <cfRule type="cellIs" dxfId="437" priority="401" operator="greaterThan">
      <formula>0.95</formula>
    </cfRule>
    <cfRule type="cellIs" dxfId="436" priority="402" operator="between">
      <formula>0.05</formula>
      <formula>0.95</formula>
    </cfRule>
  </conditionalFormatting>
  <conditionalFormatting sqref="AY35:AY36">
    <cfRule type="cellIs" dxfId="435" priority="400" operator="lessThan">
      <formula>0.05</formula>
    </cfRule>
  </conditionalFormatting>
  <conditionalFormatting sqref="AZ35:AZ36">
    <cfRule type="cellIs" dxfId="434" priority="398" operator="greaterThan">
      <formula>0.975</formula>
    </cfRule>
    <cfRule type="cellIs" dxfId="433" priority="399" operator="between">
      <formula>0.025</formula>
      <formula>0.975</formula>
    </cfRule>
  </conditionalFormatting>
  <conditionalFormatting sqref="AZ35:AZ36">
    <cfRule type="cellIs" dxfId="432" priority="397" operator="lessThan">
      <formula>0.025</formula>
    </cfRule>
  </conditionalFormatting>
  <conditionalFormatting sqref="AY37:AY38 AY27:AY30 AY32:AY34">
    <cfRule type="cellIs" dxfId="431" priority="413" operator="greaterThan">
      <formula>0.95</formula>
    </cfRule>
    <cfRule type="cellIs" dxfId="430" priority="414" operator="between">
      <formula>0.05</formula>
      <formula>0.95</formula>
    </cfRule>
  </conditionalFormatting>
  <conditionalFormatting sqref="AY37:AY38 AY27:AY30 AY32:AY34">
    <cfRule type="cellIs" dxfId="429" priority="412" operator="lessThan">
      <formula>0.05</formula>
    </cfRule>
  </conditionalFormatting>
  <conditionalFormatting sqref="AZ37:AZ38 AZ27:AZ30 AZ32:AZ34">
    <cfRule type="cellIs" dxfId="428" priority="410" operator="greaterThan">
      <formula>0.975</formula>
    </cfRule>
    <cfRule type="cellIs" dxfId="427" priority="411" operator="between">
      <formula>0.025</formula>
      <formula>0.975</formula>
    </cfRule>
  </conditionalFormatting>
  <conditionalFormatting sqref="AZ37:AZ38 AZ27:AZ30 AZ32:AZ34">
    <cfRule type="cellIs" dxfId="426" priority="409" operator="lessThan">
      <formula>0.025</formula>
    </cfRule>
  </conditionalFormatting>
  <conditionalFormatting sqref="BE27:BE38">
    <cfRule type="cellIs" dxfId="425" priority="395" operator="greaterThan">
      <formula>0.95</formula>
    </cfRule>
    <cfRule type="cellIs" dxfId="424" priority="396" operator="between">
      <formula>0.05</formula>
      <formula>0.95</formula>
    </cfRule>
  </conditionalFormatting>
  <conditionalFormatting sqref="BE27:BE38">
    <cfRule type="cellIs" dxfId="423" priority="394" operator="lessThan">
      <formula>0.05</formula>
    </cfRule>
  </conditionalFormatting>
  <conditionalFormatting sqref="BF27:BF38">
    <cfRule type="cellIs" dxfId="422" priority="392" operator="greaterThan">
      <formula>0.975</formula>
    </cfRule>
    <cfRule type="cellIs" dxfId="421" priority="393" operator="between">
      <formula>0.025</formula>
      <formula>0.975</formula>
    </cfRule>
  </conditionalFormatting>
  <conditionalFormatting sqref="BF27:BF38">
    <cfRule type="cellIs" dxfId="420" priority="391" operator="lessThan">
      <formula>0.025</formula>
    </cfRule>
  </conditionalFormatting>
  <conditionalFormatting sqref="BR31">
    <cfRule type="cellIs" dxfId="419" priority="377" operator="greaterThan">
      <formula>0.95</formula>
    </cfRule>
    <cfRule type="cellIs" dxfId="418" priority="378" operator="between">
      <formula>0.05</formula>
      <formula>0.95</formula>
    </cfRule>
  </conditionalFormatting>
  <conditionalFormatting sqref="BR31">
    <cfRule type="cellIs" dxfId="417" priority="376" operator="lessThan">
      <formula>0.05</formula>
    </cfRule>
  </conditionalFormatting>
  <conditionalFormatting sqref="BS31">
    <cfRule type="cellIs" dxfId="416" priority="374" operator="greaterThan">
      <formula>0.975</formula>
    </cfRule>
    <cfRule type="cellIs" dxfId="415" priority="375" operator="between">
      <formula>0.025</formula>
      <formula>0.975</formula>
    </cfRule>
  </conditionalFormatting>
  <conditionalFormatting sqref="BS31">
    <cfRule type="cellIs" dxfId="414" priority="373" operator="lessThan">
      <formula>0.025</formula>
    </cfRule>
  </conditionalFormatting>
  <conditionalFormatting sqref="BR35:BR36">
    <cfRule type="cellIs" dxfId="413" priority="371" operator="greaterThan">
      <formula>0.95</formula>
    </cfRule>
    <cfRule type="cellIs" dxfId="412" priority="372" operator="between">
      <formula>0.05</formula>
      <formula>0.95</formula>
    </cfRule>
  </conditionalFormatting>
  <conditionalFormatting sqref="BR35:BR36">
    <cfRule type="cellIs" dxfId="411" priority="370" operator="lessThan">
      <formula>0.05</formula>
    </cfRule>
  </conditionalFormatting>
  <conditionalFormatting sqref="BS35:BS36">
    <cfRule type="cellIs" dxfId="410" priority="368" operator="greaterThan">
      <formula>0.975</formula>
    </cfRule>
    <cfRule type="cellIs" dxfId="409" priority="369" operator="between">
      <formula>0.025</formula>
      <formula>0.975</formula>
    </cfRule>
  </conditionalFormatting>
  <conditionalFormatting sqref="BS35:BS36">
    <cfRule type="cellIs" dxfId="408" priority="367" operator="lessThan">
      <formula>0.025</formula>
    </cfRule>
  </conditionalFormatting>
  <conditionalFormatting sqref="BR37:BR38 BR27:BR30 BR32:BR34">
    <cfRule type="cellIs" dxfId="407" priority="383" operator="greaterThan">
      <formula>0.95</formula>
    </cfRule>
    <cfRule type="cellIs" dxfId="406" priority="384" operator="between">
      <formula>0.05</formula>
      <formula>0.95</formula>
    </cfRule>
  </conditionalFormatting>
  <conditionalFormatting sqref="BR37:BR38 BR27:BR30 BR32:BR34">
    <cfRule type="cellIs" dxfId="405" priority="382" operator="lessThan">
      <formula>0.05</formula>
    </cfRule>
  </conditionalFormatting>
  <conditionalFormatting sqref="BS37:BS38 BS27:BS30 BS32:BS34">
    <cfRule type="cellIs" dxfId="404" priority="380" operator="greaterThan">
      <formula>0.975</formula>
    </cfRule>
    <cfRule type="cellIs" dxfId="403" priority="381" operator="between">
      <formula>0.025</formula>
      <formula>0.975</formula>
    </cfRule>
  </conditionalFormatting>
  <conditionalFormatting sqref="BS37:BS38 BS27:BS30 BS32:BS34">
    <cfRule type="cellIs" dxfId="402" priority="379" operator="lessThan">
      <formula>0.025</formula>
    </cfRule>
  </conditionalFormatting>
  <conditionalFormatting sqref="BX31">
    <cfRule type="cellIs" dxfId="401" priority="359" operator="greaterThan">
      <formula>0.95</formula>
    </cfRule>
    <cfRule type="cellIs" dxfId="400" priority="360" operator="between">
      <formula>0.05</formula>
      <formula>0.95</formula>
    </cfRule>
  </conditionalFormatting>
  <conditionalFormatting sqref="BX31">
    <cfRule type="cellIs" dxfId="399" priority="358" operator="lessThan">
      <formula>0.05</formula>
    </cfRule>
  </conditionalFormatting>
  <conditionalFormatting sqref="BY31">
    <cfRule type="cellIs" dxfId="398" priority="356" operator="greaterThan">
      <formula>0.975</formula>
    </cfRule>
    <cfRule type="cellIs" dxfId="397" priority="357" operator="between">
      <formula>0.025</formula>
      <formula>0.975</formula>
    </cfRule>
  </conditionalFormatting>
  <conditionalFormatting sqref="BY31">
    <cfRule type="cellIs" dxfId="396" priority="355" operator="lessThan">
      <formula>0.025</formula>
    </cfRule>
  </conditionalFormatting>
  <conditionalFormatting sqref="BX35:BX36">
    <cfRule type="cellIs" dxfId="395" priority="353" operator="greaterThan">
      <formula>0.95</formula>
    </cfRule>
    <cfRule type="cellIs" dxfId="394" priority="354" operator="between">
      <formula>0.05</formula>
      <formula>0.95</formula>
    </cfRule>
  </conditionalFormatting>
  <conditionalFormatting sqref="BX35:BX36">
    <cfRule type="cellIs" dxfId="393" priority="352" operator="lessThan">
      <formula>0.05</formula>
    </cfRule>
  </conditionalFormatting>
  <conditionalFormatting sqref="BY35:BY36">
    <cfRule type="cellIs" dxfId="392" priority="350" operator="greaterThan">
      <formula>0.975</formula>
    </cfRule>
    <cfRule type="cellIs" dxfId="391" priority="351" operator="between">
      <formula>0.025</formula>
      <formula>0.975</formula>
    </cfRule>
  </conditionalFormatting>
  <conditionalFormatting sqref="BY35:BY36">
    <cfRule type="cellIs" dxfId="390" priority="349" operator="lessThan">
      <formula>0.025</formula>
    </cfRule>
  </conditionalFormatting>
  <conditionalFormatting sqref="BX37:BX38 BX27:BX30 BX32:BX34">
    <cfRule type="cellIs" dxfId="389" priority="365" operator="greaterThan">
      <formula>0.95</formula>
    </cfRule>
    <cfRule type="cellIs" dxfId="388" priority="366" operator="between">
      <formula>0.05</formula>
      <formula>0.95</formula>
    </cfRule>
  </conditionalFormatting>
  <conditionalFormatting sqref="BX37:BX38 BX27:BX30 BX32:BX34">
    <cfRule type="cellIs" dxfId="387" priority="364" operator="lessThan">
      <formula>0.05</formula>
    </cfRule>
  </conditionalFormatting>
  <conditionalFormatting sqref="BY37:BY38 BY27:BY30 BY32:BY34">
    <cfRule type="cellIs" dxfId="386" priority="362" operator="greaterThan">
      <formula>0.975</formula>
    </cfRule>
    <cfRule type="cellIs" dxfId="385" priority="363" operator="between">
      <formula>0.025</formula>
      <formula>0.975</formula>
    </cfRule>
  </conditionalFormatting>
  <conditionalFormatting sqref="BY37:BY38 BY27:BY30 BY32:BY34">
    <cfRule type="cellIs" dxfId="384" priority="361" operator="lessThan">
      <formula>0.025</formula>
    </cfRule>
  </conditionalFormatting>
  <conditionalFormatting sqref="CZ27:CZ38">
    <cfRule type="cellIs" dxfId="383" priority="329" operator="greaterThan">
      <formula>0.95</formula>
    </cfRule>
    <cfRule type="cellIs" dxfId="382" priority="330" operator="between">
      <formula>0.05</formula>
      <formula>0.95</formula>
    </cfRule>
  </conditionalFormatting>
  <conditionalFormatting sqref="CZ27:CZ38">
    <cfRule type="cellIs" dxfId="381" priority="328" operator="lessThan">
      <formula>0.05</formula>
    </cfRule>
  </conditionalFormatting>
  <conditionalFormatting sqref="DA27:DA38">
    <cfRule type="cellIs" dxfId="380" priority="326" operator="greaterThan">
      <formula>0.975</formula>
    </cfRule>
    <cfRule type="cellIs" dxfId="379" priority="327" operator="between">
      <formula>0.025</formula>
      <formula>0.975</formula>
    </cfRule>
  </conditionalFormatting>
  <conditionalFormatting sqref="DA27:DA38">
    <cfRule type="cellIs" dxfId="378" priority="325" operator="lessThan">
      <formula>0.025</formula>
    </cfRule>
  </conditionalFormatting>
  <conditionalFormatting sqref="K23:K26">
    <cfRule type="cellIs" dxfId="377" priority="323" operator="greaterThan">
      <formula>0.95</formula>
    </cfRule>
    <cfRule type="cellIs" dxfId="376" priority="324" operator="between">
      <formula>0.05</formula>
      <formula>0.95</formula>
    </cfRule>
  </conditionalFormatting>
  <conditionalFormatting sqref="K23:K26">
    <cfRule type="cellIs" dxfId="375" priority="322" operator="lessThan">
      <formula>0.05</formula>
    </cfRule>
  </conditionalFormatting>
  <conditionalFormatting sqref="L23:L26">
    <cfRule type="cellIs" dxfId="374" priority="320" operator="greaterThan">
      <formula>0.975</formula>
    </cfRule>
    <cfRule type="cellIs" dxfId="373" priority="321" operator="between">
      <formula>0.025</formula>
      <formula>0.975</formula>
    </cfRule>
  </conditionalFormatting>
  <conditionalFormatting sqref="L23:L26">
    <cfRule type="cellIs" dxfId="372" priority="319" operator="lessThan">
      <formula>0.025</formula>
    </cfRule>
  </conditionalFormatting>
  <conditionalFormatting sqref="Q23:Q26">
    <cfRule type="cellIs" dxfId="371" priority="317" operator="greaterThan">
      <formula>0.95</formula>
    </cfRule>
    <cfRule type="cellIs" dxfId="370" priority="318" operator="between">
      <formula>0.05</formula>
      <formula>0.95</formula>
    </cfRule>
  </conditionalFormatting>
  <conditionalFormatting sqref="Q23:Q26">
    <cfRule type="cellIs" dxfId="369" priority="316" operator="lessThan">
      <formula>0.05</formula>
    </cfRule>
  </conditionalFormatting>
  <conditionalFormatting sqref="R23:R26">
    <cfRule type="cellIs" dxfId="368" priority="314" operator="greaterThan">
      <formula>0.975</formula>
    </cfRule>
    <cfRule type="cellIs" dxfId="367" priority="315" operator="between">
      <formula>0.025</formula>
      <formula>0.975</formula>
    </cfRule>
  </conditionalFormatting>
  <conditionalFormatting sqref="R23:R26">
    <cfRule type="cellIs" dxfId="366" priority="313" operator="lessThan">
      <formula>0.025</formula>
    </cfRule>
  </conditionalFormatting>
  <conditionalFormatting sqref="X23:X26">
    <cfRule type="cellIs" dxfId="365" priority="311" operator="greaterThan">
      <formula>0.95</formula>
    </cfRule>
    <cfRule type="cellIs" dxfId="364" priority="312" operator="between">
      <formula>0.05</formula>
      <formula>0.95</formula>
    </cfRule>
  </conditionalFormatting>
  <conditionalFormatting sqref="X23:X26">
    <cfRule type="cellIs" dxfId="363" priority="310" operator="lessThan">
      <formula>0.05</formula>
    </cfRule>
  </conditionalFormatting>
  <conditionalFormatting sqref="Y23:Y26">
    <cfRule type="cellIs" dxfId="362" priority="308" operator="greaterThan">
      <formula>0.975</formula>
    </cfRule>
    <cfRule type="cellIs" dxfId="361" priority="309" operator="between">
      <formula>0.025</formula>
      <formula>0.975</formula>
    </cfRule>
  </conditionalFormatting>
  <conditionalFormatting sqref="Y23:Y26">
    <cfRule type="cellIs" dxfId="360" priority="307" operator="lessThan">
      <formula>0.025</formula>
    </cfRule>
  </conditionalFormatting>
  <conditionalFormatting sqref="AE23:AE26">
    <cfRule type="cellIs" dxfId="359" priority="305" operator="greaterThan">
      <formula>0.95</formula>
    </cfRule>
    <cfRule type="cellIs" dxfId="358" priority="306" operator="between">
      <formula>0.05</formula>
      <formula>0.95</formula>
    </cfRule>
  </conditionalFormatting>
  <conditionalFormatting sqref="AE23:AE26">
    <cfRule type="cellIs" dxfId="357" priority="304" operator="lessThan">
      <formula>0.05</formula>
    </cfRule>
  </conditionalFormatting>
  <conditionalFormatting sqref="AF23:AF26">
    <cfRule type="cellIs" dxfId="356" priority="302" operator="greaterThan">
      <formula>0.975</formula>
    </cfRule>
    <cfRule type="cellIs" dxfId="355" priority="303" operator="between">
      <formula>0.025</formula>
      <formula>0.975</formula>
    </cfRule>
  </conditionalFormatting>
  <conditionalFormatting sqref="AF23:AF26">
    <cfRule type="cellIs" dxfId="354" priority="301" operator="lessThan">
      <formula>0.025</formula>
    </cfRule>
  </conditionalFormatting>
  <conditionalFormatting sqref="AL23:AL26">
    <cfRule type="cellIs" dxfId="353" priority="299" operator="greaterThan">
      <formula>0.95</formula>
    </cfRule>
    <cfRule type="cellIs" dxfId="352" priority="300" operator="between">
      <formula>0.05</formula>
      <formula>0.95</formula>
    </cfRule>
  </conditionalFormatting>
  <conditionalFormatting sqref="AL23:AL26">
    <cfRule type="cellIs" dxfId="351" priority="298" operator="lessThan">
      <formula>0.05</formula>
    </cfRule>
  </conditionalFormatting>
  <conditionalFormatting sqref="AM23:AM26">
    <cfRule type="cellIs" dxfId="350" priority="296" operator="greaterThan">
      <formula>0.975</formula>
    </cfRule>
    <cfRule type="cellIs" dxfId="349" priority="297" operator="between">
      <formula>0.025</formula>
      <formula>0.975</formula>
    </cfRule>
  </conditionalFormatting>
  <conditionalFormatting sqref="AM23:AM26">
    <cfRule type="cellIs" dxfId="348" priority="295" operator="lessThan">
      <formula>0.025</formula>
    </cfRule>
  </conditionalFormatting>
  <conditionalFormatting sqref="AY23:AY26">
    <cfRule type="cellIs" dxfId="347" priority="293" operator="greaterThan">
      <formula>0.95</formula>
    </cfRule>
    <cfRule type="cellIs" dxfId="346" priority="294" operator="between">
      <formula>0.05</formula>
      <formula>0.95</formula>
    </cfRule>
  </conditionalFormatting>
  <conditionalFormatting sqref="AY23:AY26">
    <cfRule type="cellIs" dxfId="345" priority="292" operator="lessThan">
      <formula>0.05</formula>
    </cfRule>
  </conditionalFormatting>
  <conditionalFormatting sqref="AZ23:AZ26">
    <cfRule type="cellIs" dxfId="344" priority="290" operator="greaterThan">
      <formula>0.975</formula>
    </cfRule>
    <cfRule type="cellIs" dxfId="343" priority="291" operator="between">
      <formula>0.025</formula>
      <formula>0.975</formula>
    </cfRule>
  </conditionalFormatting>
  <conditionalFormatting sqref="AZ23:AZ26">
    <cfRule type="cellIs" dxfId="342" priority="289" operator="lessThan">
      <formula>0.025</formula>
    </cfRule>
  </conditionalFormatting>
  <conditionalFormatting sqref="BE23:BE26">
    <cfRule type="cellIs" dxfId="341" priority="287" operator="greaterThan">
      <formula>0.95</formula>
    </cfRule>
    <cfRule type="cellIs" dxfId="340" priority="288" operator="between">
      <formula>0.05</formula>
      <formula>0.95</formula>
    </cfRule>
  </conditionalFormatting>
  <conditionalFormatting sqref="BE23:BE26">
    <cfRule type="cellIs" dxfId="339" priority="286" operator="lessThan">
      <formula>0.05</formula>
    </cfRule>
  </conditionalFormatting>
  <conditionalFormatting sqref="BF23:BF26">
    <cfRule type="cellIs" dxfId="338" priority="284" operator="greaterThan">
      <formula>0.975</formula>
    </cfRule>
    <cfRule type="cellIs" dxfId="337" priority="285" operator="between">
      <formula>0.025</formula>
      <formula>0.975</formula>
    </cfRule>
  </conditionalFormatting>
  <conditionalFormatting sqref="BF23:BF26">
    <cfRule type="cellIs" dxfId="336" priority="283" operator="lessThan">
      <formula>0.025</formula>
    </cfRule>
  </conditionalFormatting>
  <conditionalFormatting sqref="CZ23:CZ26">
    <cfRule type="cellIs" dxfId="335" priority="269" operator="greaterThan">
      <formula>0.95</formula>
    </cfRule>
    <cfRule type="cellIs" dxfId="334" priority="270" operator="between">
      <formula>0.05</formula>
      <formula>0.95</formula>
    </cfRule>
  </conditionalFormatting>
  <conditionalFormatting sqref="CZ23:CZ26">
    <cfRule type="cellIs" dxfId="333" priority="268" operator="lessThan">
      <formula>0.05</formula>
    </cfRule>
  </conditionalFormatting>
  <conditionalFormatting sqref="DA23:DA26">
    <cfRule type="cellIs" dxfId="332" priority="266" operator="greaterThan">
      <formula>0.975</formula>
    </cfRule>
    <cfRule type="cellIs" dxfId="331" priority="267" operator="between">
      <formula>0.025</formula>
      <formula>0.975</formula>
    </cfRule>
  </conditionalFormatting>
  <conditionalFormatting sqref="DA23:DA26">
    <cfRule type="cellIs" dxfId="330" priority="265" operator="lessThan">
      <formula>0.025</formula>
    </cfRule>
  </conditionalFormatting>
  <conditionalFormatting sqref="BL27:BL38">
    <cfRule type="cellIs" dxfId="329" priority="257" operator="greaterThan">
      <formula>0.95</formula>
    </cfRule>
    <cfRule type="cellIs" dxfId="328" priority="258" operator="between">
      <formula>0.05</formula>
      <formula>0.95</formula>
    </cfRule>
  </conditionalFormatting>
  <conditionalFormatting sqref="BL27:BL38">
    <cfRule type="cellIs" dxfId="327" priority="256" operator="lessThan">
      <formula>0.05</formula>
    </cfRule>
  </conditionalFormatting>
  <conditionalFormatting sqref="BM27:BM38">
    <cfRule type="cellIs" dxfId="326" priority="254" operator="greaterThan">
      <formula>0.975</formula>
    </cfRule>
    <cfRule type="cellIs" dxfId="325" priority="255" operator="between">
      <formula>0.025</formula>
      <formula>0.975</formula>
    </cfRule>
  </conditionalFormatting>
  <conditionalFormatting sqref="BM27:BM38">
    <cfRule type="cellIs" dxfId="324" priority="253" operator="lessThan">
      <formula>0.025</formula>
    </cfRule>
  </conditionalFormatting>
  <conditionalFormatting sqref="DO18:DO19 DO8:DO11 DO13:DO15">
    <cfRule type="cellIs" dxfId="323" priority="233" operator="greaterThan">
      <formula>0.95</formula>
    </cfRule>
    <cfRule type="cellIs" dxfId="322" priority="234" operator="between">
      <formula>0.05</formula>
      <formula>0.95</formula>
    </cfRule>
  </conditionalFormatting>
  <conditionalFormatting sqref="DO18:DO19 DO8:DO11 DO13:DO15">
    <cfRule type="cellIs" dxfId="321" priority="232" operator="lessThan">
      <formula>0.05</formula>
    </cfRule>
  </conditionalFormatting>
  <conditionalFormatting sqref="DP18:DP19 DP8:DP11 DP13:DP15">
    <cfRule type="cellIs" dxfId="320" priority="230" operator="greaterThan">
      <formula>0.975</formula>
    </cfRule>
    <cfRule type="cellIs" dxfId="319" priority="231" operator="between">
      <formula>0.025</formula>
      <formula>0.975</formula>
    </cfRule>
  </conditionalFormatting>
  <conditionalFormatting sqref="DP18:DP19 DP8:DP11 DP13:DP15">
    <cfRule type="cellIs" dxfId="318" priority="229" operator="lessThan">
      <formula>0.025</formula>
    </cfRule>
  </conditionalFormatting>
  <conditionalFormatting sqref="DO12">
    <cfRule type="cellIs" dxfId="317" priority="227" operator="greaterThan">
      <formula>0.95</formula>
    </cfRule>
    <cfRule type="cellIs" dxfId="316" priority="228" operator="between">
      <formula>0.05</formula>
      <formula>0.95</formula>
    </cfRule>
  </conditionalFormatting>
  <conditionalFormatting sqref="DO12">
    <cfRule type="cellIs" dxfId="315" priority="226" operator="lessThan">
      <formula>0.05</formula>
    </cfRule>
  </conditionalFormatting>
  <conditionalFormatting sqref="DP12">
    <cfRule type="cellIs" dxfId="314" priority="224" operator="greaterThan">
      <formula>0.975</formula>
    </cfRule>
    <cfRule type="cellIs" dxfId="313" priority="225" operator="between">
      <formula>0.025</formula>
      <formula>0.975</formula>
    </cfRule>
  </conditionalFormatting>
  <conditionalFormatting sqref="DP12">
    <cfRule type="cellIs" dxfId="312" priority="223" operator="lessThan">
      <formula>0.025</formula>
    </cfRule>
  </conditionalFormatting>
  <conditionalFormatting sqref="DO16:DO17">
    <cfRule type="cellIs" dxfId="311" priority="221" operator="greaterThan">
      <formula>0.95</formula>
    </cfRule>
    <cfRule type="cellIs" dxfId="310" priority="222" operator="between">
      <formula>0.05</formula>
      <formula>0.95</formula>
    </cfRule>
  </conditionalFormatting>
  <conditionalFormatting sqref="DO16:DO17">
    <cfRule type="cellIs" dxfId="309" priority="220" operator="lessThan">
      <formula>0.05</formula>
    </cfRule>
  </conditionalFormatting>
  <conditionalFormatting sqref="DP16:DP17">
    <cfRule type="cellIs" dxfId="308" priority="218" operator="greaterThan">
      <formula>0.975</formula>
    </cfRule>
    <cfRule type="cellIs" dxfId="307" priority="219" operator="between">
      <formula>0.025</formula>
      <formula>0.975</formula>
    </cfRule>
  </conditionalFormatting>
  <conditionalFormatting sqref="DP16:DP17">
    <cfRule type="cellIs" dxfId="306" priority="217" operator="lessThan">
      <formula>0.025</formula>
    </cfRule>
  </conditionalFormatting>
  <conditionalFormatting sqref="DO37:DO38 DO27:DO30 DO32:DO34">
    <cfRule type="cellIs" dxfId="305" priority="197" operator="greaterThan">
      <formula>0.95</formula>
    </cfRule>
    <cfRule type="cellIs" dxfId="304" priority="198" operator="between">
      <formula>0.05</formula>
      <formula>0.95</formula>
    </cfRule>
  </conditionalFormatting>
  <conditionalFormatting sqref="DO37:DO38 DO27:DO30 DO32:DO34">
    <cfRule type="cellIs" dxfId="303" priority="196" operator="lessThan">
      <formula>0.05</formula>
    </cfRule>
  </conditionalFormatting>
  <conditionalFormatting sqref="DP37:DP38 DP27:DP30 DP32:DP34">
    <cfRule type="cellIs" dxfId="302" priority="194" operator="greaterThan">
      <formula>0.975</formula>
    </cfRule>
    <cfRule type="cellIs" dxfId="301" priority="195" operator="between">
      <formula>0.025</formula>
      <formula>0.975</formula>
    </cfRule>
  </conditionalFormatting>
  <conditionalFormatting sqref="DP37:DP38 DP27:DP30 DP32:DP34">
    <cfRule type="cellIs" dxfId="300" priority="193" operator="lessThan">
      <formula>0.025</formula>
    </cfRule>
  </conditionalFormatting>
  <conditionalFormatting sqref="DO31">
    <cfRule type="cellIs" dxfId="299" priority="191" operator="greaterThan">
      <formula>0.95</formula>
    </cfRule>
    <cfRule type="cellIs" dxfId="298" priority="192" operator="between">
      <formula>0.05</formula>
      <formula>0.95</formula>
    </cfRule>
  </conditionalFormatting>
  <conditionalFormatting sqref="DO31">
    <cfRule type="cellIs" dxfId="297" priority="190" operator="lessThan">
      <formula>0.05</formula>
    </cfRule>
  </conditionalFormatting>
  <conditionalFormatting sqref="DP31">
    <cfRule type="cellIs" dxfId="296" priority="188" operator="greaterThan">
      <formula>0.975</formula>
    </cfRule>
    <cfRule type="cellIs" dxfId="295" priority="189" operator="between">
      <formula>0.025</formula>
      <formula>0.975</formula>
    </cfRule>
  </conditionalFormatting>
  <conditionalFormatting sqref="DP31">
    <cfRule type="cellIs" dxfId="294" priority="187" operator="lessThan">
      <formula>0.025</formula>
    </cfRule>
  </conditionalFormatting>
  <conditionalFormatting sqref="DO35:DO36">
    <cfRule type="cellIs" dxfId="293" priority="185" operator="greaterThan">
      <formula>0.95</formula>
    </cfRule>
    <cfRule type="cellIs" dxfId="292" priority="186" operator="between">
      <formula>0.05</formula>
      <formula>0.95</formula>
    </cfRule>
  </conditionalFormatting>
  <conditionalFormatting sqref="DO35:DO36">
    <cfRule type="cellIs" dxfId="291" priority="184" operator="lessThan">
      <formula>0.05</formula>
    </cfRule>
  </conditionalFormatting>
  <conditionalFormatting sqref="DP35:DP36">
    <cfRule type="cellIs" dxfId="290" priority="182" operator="greaterThan">
      <formula>0.975</formula>
    </cfRule>
    <cfRule type="cellIs" dxfId="289" priority="183" operator="between">
      <formula>0.025</formula>
      <formula>0.975</formula>
    </cfRule>
  </conditionalFormatting>
  <conditionalFormatting sqref="DP35:DP36">
    <cfRule type="cellIs" dxfId="288" priority="181" operator="lessThan">
      <formula>0.025</formula>
    </cfRule>
  </conditionalFormatting>
  <conditionalFormatting sqref="DV18:DV19 DV8:DV11 DV13:DV15">
    <cfRule type="cellIs" dxfId="287" priority="179" operator="greaterThan">
      <formula>0.95</formula>
    </cfRule>
    <cfRule type="cellIs" dxfId="286" priority="180" operator="between">
      <formula>0.05</formula>
      <formula>0.95</formula>
    </cfRule>
  </conditionalFormatting>
  <conditionalFormatting sqref="DV18:DV19 DV8:DV11 DV13:DV15">
    <cfRule type="cellIs" dxfId="285" priority="178" operator="lessThan">
      <formula>0.05</formula>
    </cfRule>
  </conditionalFormatting>
  <conditionalFormatting sqref="DW18:DW19 DW8:DW11 DW13:DW15">
    <cfRule type="cellIs" dxfId="284" priority="176" operator="greaterThan">
      <formula>0.975</formula>
    </cfRule>
    <cfRule type="cellIs" dxfId="283" priority="177" operator="between">
      <formula>0.025</formula>
      <formula>0.975</formula>
    </cfRule>
  </conditionalFormatting>
  <conditionalFormatting sqref="DW18:DW19 DW8:DW11 DW13:DW15">
    <cfRule type="cellIs" dxfId="282" priority="175" operator="lessThan">
      <formula>0.025</formula>
    </cfRule>
  </conditionalFormatting>
  <conditionalFormatting sqref="DV12">
    <cfRule type="cellIs" dxfId="281" priority="173" operator="greaterThan">
      <formula>0.95</formula>
    </cfRule>
    <cfRule type="cellIs" dxfId="280" priority="174" operator="between">
      <formula>0.05</formula>
      <formula>0.95</formula>
    </cfRule>
  </conditionalFormatting>
  <conditionalFormatting sqref="DV12">
    <cfRule type="cellIs" dxfId="279" priority="172" operator="lessThan">
      <formula>0.05</formula>
    </cfRule>
  </conditionalFormatting>
  <conditionalFormatting sqref="DW12">
    <cfRule type="cellIs" dxfId="278" priority="170" operator="greaterThan">
      <formula>0.975</formula>
    </cfRule>
    <cfRule type="cellIs" dxfId="277" priority="171" operator="between">
      <formula>0.025</formula>
      <formula>0.975</formula>
    </cfRule>
  </conditionalFormatting>
  <conditionalFormatting sqref="DW12">
    <cfRule type="cellIs" dxfId="276" priority="169" operator="lessThan">
      <formula>0.025</formula>
    </cfRule>
  </conditionalFormatting>
  <conditionalFormatting sqref="DV16:DV17">
    <cfRule type="cellIs" dxfId="275" priority="167" operator="greaterThan">
      <formula>0.95</formula>
    </cfRule>
    <cfRule type="cellIs" dxfId="274" priority="168" operator="between">
      <formula>0.05</formula>
      <formula>0.95</formula>
    </cfRule>
  </conditionalFormatting>
  <conditionalFormatting sqref="DV16:DV17">
    <cfRule type="cellIs" dxfId="273" priority="166" operator="lessThan">
      <formula>0.05</formula>
    </cfRule>
  </conditionalFormatting>
  <conditionalFormatting sqref="DW16:DW17">
    <cfRule type="cellIs" dxfId="272" priority="164" operator="greaterThan">
      <formula>0.975</formula>
    </cfRule>
    <cfRule type="cellIs" dxfId="271" priority="165" operator="between">
      <formula>0.025</formula>
      <formula>0.975</formula>
    </cfRule>
  </conditionalFormatting>
  <conditionalFormatting sqref="DW16:DW17">
    <cfRule type="cellIs" dxfId="270" priority="163" operator="lessThan">
      <formula>0.025</formula>
    </cfRule>
  </conditionalFormatting>
  <conditionalFormatting sqref="DV37:DV38 DV27:DV30 DV32:DV34">
    <cfRule type="cellIs" dxfId="269" priority="107" operator="greaterThan">
      <formula>0.95</formula>
    </cfRule>
    <cfRule type="cellIs" dxfId="268" priority="108" operator="between">
      <formula>0.05</formula>
      <formula>0.95</formula>
    </cfRule>
  </conditionalFormatting>
  <conditionalFormatting sqref="DV37:DV38 DV27:DV30 DV32:DV34">
    <cfRule type="cellIs" dxfId="267" priority="106" operator="lessThan">
      <formula>0.05</formula>
    </cfRule>
  </conditionalFormatting>
  <conditionalFormatting sqref="DW37:DW38 DW27:DW30 DW32:DW34">
    <cfRule type="cellIs" dxfId="266" priority="104" operator="greaterThan">
      <formula>0.975</formula>
    </cfRule>
    <cfRule type="cellIs" dxfId="265" priority="105" operator="between">
      <formula>0.025</formula>
      <formula>0.975</formula>
    </cfRule>
  </conditionalFormatting>
  <conditionalFormatting sqref="DW37:DW38 DW27:DW30 DW32:DW34">
    <cfRule type="cellIs" dxfId="264" priority="103" operator="lessThan">
      <formula>0.025</formula>
    </cfRule>
  </conditionalFormatting>
  <conditionalFormatting sqref="DV31">
    <cfRule type="cellIs" dxfId="263" priority="101" operator="greaterThan">
      <formula>0.95</formula>
    </cfRule>
    <cfRule type="cellIs" dxfId="262" priority="102" operator="between">
      <formula>0.05</formula>
      <formula>0.95</formula>
    </cfRule>
  </conditionalFormatting>
  <conditionalFormatting sqref="DV31">
    <cfRule type="cellIs" dxfId="261" priority="100" operator="lessThan">
      <formula>0.05</formula>
    </cfRule>
  </conditionalFormatting>
  <conditionalFormatting sqref="DW31">
    <cfRule type="cellIs" dxfId="260" priority="98" operator="greaterThan">
      <formula>0.975</formula>
    </cfRule>
    <cfRule type="cellIs" dxfId="259" priority="99" operator="between">
      <formula>0.025</formula>
      <formula>0.975</formula>
    </cfRule>
  </conditionalFormatting>
  <conditionalFormatting sqref="DW31">
    <cfRule type="cellIs" dxfId="258" priority="97" operator="lessThan">
      <formula>0.025</formula>
    </cfRule>
  </conditionalFormatting>
  <conditionalFormatting sqref="DV35:DV36">
    <cfRule type="cellIs" dxfId="257" priority="95" operator="greaterThan">
      <formula>0.95</formula>
    </cfRule>
    <cfRule type="cellIs" dxfId="256" priority="96" operator="between">
      <formula>0.05</formula>
      <formula>0.95</formula>
    </cfRule>
  </conditionalFormatting>
  <conditionalFormatting sqref="DV35:DV36">
    <cfRule type="cellIs" dxfId="255" priority="94" operator="lessThan">
      <formula>0.05</formula>
    </cfRule>
  </conditionalFormatting>
  <conditionalFormatting sqref="DW35:DW36">
    <cfRule type="cellIs" dxfId="254" priority="92" operator="greaterThan">
      <formula>0.975</formula>
    </cfRule>
    <cfRule type="cellIs" dxfId="253" priority="93" operator="between">
      <formula>0.025</formula>
      <formula>0.975</formula>
    </cfRule>
  </conditionalFormatting>
  <conditionalFormatting sqref="DW35:DW36">
    <cfRule type="cellIs" dxfId="252" priority="91" operator="lessThan">
      <formula>0.025</formula>
    </cfRule>
  </conditionalFormatting>
  <conditionalFormatting sqref="CR31">
    <cfRule type="cellIs" dxfId="251" priority="83" operator="greaterThan">
      <formula>0.95</formula>
    </cfRule>
    <cfRule type="cellIs" dxfId="250" priority="84" operator="between">
      <formula>0.05</formula>
      <formula>0.95</formula>
    </cfRule>
  </conditionalFormatting>
  <conditionalFormatting sqref="CR31">
    <cfRule type="cellIs" dxfId="249" priority="82" operator="lessThan">
      <formula>0.05</formula>
    </cfRule>
  </conditionalFormatting>
  <conditionalFormatting sqref="CS31">
    <cfRule type="cellIs" dxfId="248" priority="80" operator="greaterThan">
      <formula>0.975</formula>
    </cfRule>
    <cfRule type="cellIs" dxfId="247" priority="81" operator="between">
      <formula>0.025</formula>
      <formula>0.975</formula>
    </cfRule>
  </conditionalFormatting>
  <conditionalFormatting sqref="CS31">
    <cfRule type="cellIs" dxfId="246" priority="79" operator="lessThan">
      <formula>0.025</formula>
    </cfRule>
  </conditionalFormatting>
  <conditionalFormatting sqref="CR35:CR36">
    <cfRule type="cellIs" dxfId="245" priority="77" operator="greaterThan">
      <formula>0.95</formula>
    </cfRule>
    <cfRule type="cellIs" dxfId="244" priority="78" operator="between">
      <formula>0.05</formula>
      <formula>0.95</formula>
    </cfRule>
  </conditionalFormatting>
  <conditionalFormatting sqref="CR35:CR36">
    <cfRule type="cellIs" dxfId="243" priority="76" operator="lessThan">
      <formula>0.05</formula>
    </cfRule>
  </conditionalFormatting>
  <conditionalFormatting sqref="CS35:CS36">
    <cfRule type="cellIs" dxfId="242" priority="74" operator="greaterThan">
      <formula>0.975</formula>
    </cfRule>
    <cfRule type="cellIs" dxfId="241" priority="75" operator="between">
      <formula>0.025</formula>
      <formula>0.975</formula>
    </cfRule>
  </conditionalFormatting>
  <conditionalFormatting sqref="CS35:CS36">
    <cfRule type="cellIs" dxfId="240" priority="73" operator="lessThan">
      <formula>0.025</formula>
    </cfRule>
  </conditionalFormatting>
  <conditionalFormatting sqref="CR37:CR38 CR27:CR30 CR32:CR34">
    <cfRule type="cellIs" dxfId="239" priority="89" operator="greaterThan">
      <formula>0.95</formula>
    </cfRule>
    <cfRule type="cellIs" dxfId="238" priority="90" operator="between">
      <formula>0.05</formula>
      <formula>0.95</formula>
    </cfRule>
  </conditionalFormatting>
  <conditionalFormatting sqref="CR37:CR38 CR27:CR30 CR32:CR34">
    <cfRule type="cellIs" dxfId="237" priority="88" operator="lessThan">
      <formula>0.05</formula>
    </cfRule>
  </conditionalFormatting>
  <conditionalFormatting sqref="CS37:CS38 CS27:CS30 CS32:CS34">
    <cfRule type="cellIs" dxfId="236" priority="86" operator="greaterThan">
      <formula>0.975</formula>
    </cfRule>
    <cfRule type="cellIs" dxfId="235" priority="87" operator="between">
      <formula>0.025</formula>
      <formula>0.975</formula>
    </cfRule>
  </conditionalFormatting>
  <conditionalFormatting sqref="CS37:CS38 CS27:CS30 CS32:CS34">
    <cfRule type="cellIs" dxfId="234" priority="85" operator="lessThan">
      <formula>0.025</formula>
    </cfRule>
  </conditionalFormatting>
  <conditionalFormatting sqref="EC18:EC19 EC8:EC11 EC13:EC15">
    <cfRule type="cellIs" dxfId="233" priority="71" operator="greaterThan">
      <formula>0.95</formula>
    </cfRule>
    <cfRule type="cellIs" dxfId="232" priority="72" operator="between">
      <formula>0.05</formula>
      <formula>0.95</formula>
    </cfRule>
  </conditionalFormatting>
  <conditionalFormatting sqref="EC18:EC19 EC8:EC11 EC13:EC15">
    <cfRule type="cellIs" dxfId="231" priority="70" operator="lessThan">
      <formula>0.05</formula>
    </cfRule>
  </conditionalFormatting>
  <conditionalFormatting sqref="ED18:ED19 ED8:ED11 ED13:ED15">
    <cfRule type="cellIs" dxfId="230" priority="68" operator="greaterThan">
      <formula>0.975</formula>
    </cfRule>
    <cfRule type="cellIs" dxfId="229" priority="69" operator="between">
      <formula>0.025</formula>
      <formula>0.975</formula>
    </cfRule>
  </conditionalFormatting>
  <conditionalFormatting sqref="ED18:ED19 ED8:ED11 ED13:ED15">
    <cfRule type="cellIs" dxfId="228" priority="67" operator="lessThan">
      <formula>0.025</formula>
    </cfRule>
  </conditionalFormatting>
  <conditionalFormatting sqref="EC12">
    <cfRule type="cellIs" dxfId="227" priority="65" operator="greaterThan">
      <formula>0.95</formula>
    </cfRule>
    <cfRule type="cellIs" dxfId="226" priority="66" operator="between">
      <formula>0.05</formula>
      <formula>0.95</formula>
    </cfRule>
  </conditionalFormatting>
  <conditionalFormatting sqref="EC12">
    <cfRule type="cellIs" dxfId="225" priority="64" operator="lessThan">
      <formula>0.05</formula>
    </cfRule>
  </conditionalFormatting>
  <conditionalFormatting sqref="ED12">
    <cfRule type="cellIs" dxfId="224" priority="62" operator="greaterThan">
      <formula>0.975</formula>
    </cfRule>
    <cfRule type="cellIs" dxfId="223" priority="63" operator="between">
      <formula>0.025</formula>
      <formula>0.975</formula>
    </cfRule>
  </conditionalFormatting>
  <conditionalFormatting sqref="ED12">
    <cfRule type="cellIs" dxfId="222" priority="61" operator="lessThan">
      <formula>0.025</formula>
    </cfRule>
  </conditionalFormatting>
  <conditionalFormatting sqref="EC16:EC17">
    <cfRule type="cellIs" dxfId="221" priority="59" operator="greaterThan">
      <formula>0.95</formula>
    </cfRule>
    <cfRule type="cellIs" dxfId="220" priority="60" operator="between">
      <formula>0.05</formula>
      <formula>0.95</formula>
    </cfRule>
  </conditionalFormatting>
  <conditionalFormatting sqref="EC16:EC17">
    <cfRule type="cellIs" dxfId="219" priority="58" operator="lessThan">
      <formula>0.05</formula>
    </cfRule>
  </conditionalFormatting>
  <conditionalFormatting sqref="ED16:ED17">
    <cfRule type="cellIs" dxfId="218" priority="56" operator="greaterThan">
      <formula>0.975</formula>
    </cfRule>
    <cfRule type="cellIs" dxfId="217" priority="57" operator="between">
      <formula>0.025</formula>
      <formula>0.975</formula>
    </cfRule>
  </conditionalFormatting>
  <conditionalFormatting sqref="ED16:ED17">
    <cfRule type="cellIs" dxfId="216" priority="55" operator="lessThan">
      <formula>0.025</formula>
    </cfRule>
  </conditionalFormatting>
  <conditionalFormatting sqref="EC37:EC38 EC27:EC30 EC32:EC34">
    <cfRule type="cellIs" dxfId="215" priority="17" operator="greaterThan">
      <formula>0.95</formula>
    </cfRule>
    <cfRule type="cellIs" dxfId="214" priority="18" operator="between">
      <formula>0.05</formula>
      <formula>0.95</formula>
    </cfRule>
  </conditionalFormatting>
  <conditionalFormatting sqref="EC37:EC38 EC27:EC30 EC32:EC34">
    <cfRule type="cellIs" dxfId="213" priority="16" operator="lessThan">
      <formula>0.05</formula>
    </cfRule>
  </conditionalFormatting>
  <conditionalFormatting sqref="ED37:ED38 ED27:ED30 ED32:ED34">
    <cfRule type="cellIs" dxfId="212" priority="14" operator="greaterThan">
      <formula>0.975</formula>
    </cfRule>
    <cfRule type="cellIs" dxfId="211" priority="15" operator="between">
      <formula>0.025</formula>
      <formula>0.975</formula>
    </cfRule>
  </conditionalFormatting>
  <conditionalFormatting sqref="ED37:ED38 ED27:ED30 ED32:ED34">
    <cfRule type="cellIs" dxfId="210" priority="13" operator="lessThan">
      <formula>0.025</formula>
    </cfRule>
  </conditionalFormatting>
  <conditionalFormatting sqref="EC31">
    <cfRule type="cellIs" dxfId="209" priority="11" operator="greaterThan">
      <formula>0.95</formula>
    </cfRule>
    <cfRule type="cellIs" dxfId="208" priority="12" operator="between">
      <formula>0.05</formula>
      <formula>0.95</formula>
    </cfRule>
  </conditionalFormatting>
  <conditionalFormatting sqref="EC31">
    <cfRule type="cellIs" dxfId="207" priority="10" operator="lessThan">
      <formula>0.05</formula>
    </cfRule>
  </conditionalFormatting>
  <conditionalFormatting sqref="ED31">
    <cfRule type="cellIs" dxfId="206" priority="8" operator="greaterThan">
      <formula>0.975</formula>
    </cfRule>
    <cfRule type="cellIs" dxfId="205" priority="9" operator="between">
      <formula>0.025</formula>
      <formula>0.975</formula>
    </cfRule>
  </conditionalFormatting>
  <conditionalFormatting sqref="ED31">
    <cfRule type="cellIs" dxfId="204" priority="7" operator="lessThan">
      <formula>0.025</formula>
    </cfRule>
  </conditionalFormatting>
  <conditionalFormatting sqref="EC35:EC36">
    <cfRule type="cellIs" dxfId="203" priority="5" operator="greaterThan">
      <formula>0.95</formula>
    </cfRule>
    <cfRule type="cellIs" dxfId="202" priority="6" operator="between">
      <formula>0.05</formula>
      <formula>0.95</formula>
    </cfRule>
  </conditionalFormatting>
  <conditionalFormatting sqref="EC35:EC36">
    <cfRule type="cellIs" dxfId="201" priority="4" operator="lessThan">
      <formula>0.05</formula>
    </cfRule>
  </conditionalFormatting>
  <conditionalFormatting sqref="ED35:ED36">
    <cfRule type="cellIs" dxfId="200" priority="2" operator="greaterThan">
      <formula>0.975</formula>
    </cfRule>
    <cfRule type="cellIs" dxfId="199" priority="3" operator="between">
      <formula>0.025</formula>
      <formula>0.975</formula>
    </cfRule>
  </conditionalFormatting>
  <conditionalFormatting sqref="ED35:ED36">
    <cfRule type="cellIs" dxfId="198" priority="1" operator="lessThan">
      <formula>0.025</formula>
    </cfRule>
  </conditionalFormatting>
  <pageMargins left="0.7" right="0.7" top="0.78740157499999996" bottom="0.78740157499999996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D38"/>
  <sheetViews>
    <sheetView topLeftCell="BD1" workbookViewId="0">
      <selection activeCell="BN4" sqref="BN4:BS19"/>
    </sheetView>
  </sheetViews>
  <sheetFormatPr baseColWidth="10" defaultRowHeight="15" x14ac:dyDescent="0.25"/>
  <cols>
    <col min="5" max="10" width="11.42578125" customWidth="1"/>
    <col min="11" max="11" width="12" bestFit="1" customWidth="1"/>
    <col min="12" max="12" width="12" customWidth="1"/>
    <col min="18" max="18" width="12" bestFit="1" customWidth="1"/>
    <col min="19" max="33" width="12" customWidth="1"/>
  </cols>
  <sheetData>
    <row r="1" spans="1:108" x14ac:dyDescent="0.25">
      <c r="A1" s="70" t="str">
        <f>'statistische Auswertung_Time'!A1</f>
        <v>Stand Datenabfrage:</v>
      </c>
      <c r="B1" s="71" t="str">
        <f>'statistische Auswertung_Time'!B1</f>
        <v>Statistische Auswertung</v>
      </c>
      <c r="C1" s="71">
        <f>'statistische Auswertung_Time'!C1</f>
        <v>0</v>
      </c>
      <c r="D1" s="71" t="str">
        <f>'statistische Auswertung_Time'!D1</f>
        <v>Einfluss complexity</v>
      </c>
      <c r="E1" s="71">
        <f>'statistische Auswertung_Time'!E1</f>
        <v>0</v>
      </c>
      <c r="F1" s="71">
        <f>'statistische Auswertung_Time'!F1</f>
        <v>0</v>
      </c>
      <c r="G1" s="71" t="str">
        <f>'statistische Auswertung_Time'!G1</f>
        <v>Hypotheses:</v>
      </c>
      <c r="H1" s="71" t="str">
        <f>'statistische Auswertung_Time'!H1</f>
        <v>I, II, III</v>
      </c>
      <c r="I1" s="71">
        <f>'statistische Auswertung_Time'!I1</f>
        <v>0</v>
      </c>
      <c r="J1" s="71">
        <f>'statistische Auswertung_Time'!J1</f>
        <v>0</v>
      </c>
      <c r="K1" s="71">
        <f>'statistische Auswertung_Time'!K1</f>
        <v>0</v>
      </c>
      <c r="L1" s="71">
        <f>'statistische Auswertung_Time'!L1</f>
        <v>0</v>
      </c>
      <c r="M1" s="71" t="str">
        <f>'statistische Auswertung_Time'!M1</f>
        <v>I, II</v>
      </c>
      <c r="N1" s="71">
        <f>'statistische Auswertung_Time'!N1</f>
        <v>0</v>
      </c>
      <c r="O1" s="71">
        <f>'statistische Auswertung_Time'!O1</f>
        <v>0</v>
      </c>
      <c r="P1" s="71">
        <f>'statistische Auswertung_Time'!P1</f>
        <v>0</v>
      </c>
      <c r="Q1" s="71">
        <f>'statistische Auswertung_Time'!Q1</f>
        <v>0</v>
      </c>
      <c r="R1" s="71">
        <f>'statistische Auswertung_Time'!R1</f>
        <v>0</v>
      </c>
      <c r="S1" s="71" t="str">
        <f>'statistische Auswertung_Time'!S1</f>
        <v>IV strategic Problem Solving</v>
      </c>
      <c r="T1" s="71">
        <f>'statistische Auswertung_Time'!T1</f>
        <v>0</v>
      </c>
      <c r="U1" s="71">
        <f>'statistische Auswertung_Time'!U1</f>
        <v>0</v>
      </c>
      <c r="V1" s="71">
        <f>'statistische Auswertung_Time'!V1</f>
        <v>0</v>
      </c>
      <c r="W1" s="71">
        <f>'statistische Auswertung_Time'!W1</f>
        <v>0</v>
      </c>
      <c r="X1" s="71">
        <f>'statistische Auswertung_Time'!X1</f>
        <v>0</v>
      </c>
      <c r="Y1" s="71">
        <f>'statistische Auswertung_Time'!Y1</f>
        <v>0</v>
      </c>
      <c r="Z1" s="71" t="str">
        <f>'statistische Auswertung_Time'!Z1</f>
        <v>V non-strategic problem solving</v>
      </c>
      <c r="AA1" s="71">
        <f>'statistische Auswertung_Time'!AA1</f>
        <v>0</v>
      </c>
      <c r="AB1" s="71">
        <f>'statistische Auswertung_Time'!AB1</f>
        <v>0</v>
      </c>
      <c r="AC1" s="71">
        <f>'statistische Auswertung_Time'!AC1</f>
        <v>0</v>
      </c>
      <c r="AD1" s="71">
        <f>'statistische Auswertung_Time'!AD1</f>
        <v>0</v>
      </c>
      <c r="AE1" s="71">
        <f>'statistische Auswertung_Time'!AE1</f>
        <v>0</v>
      </c>
      <c r="AF1" s="71">
        <f>'statistische Auswertung_Time'!AF1</f>
        <v>0</v>
      </c>
      <c r="AG1" s="71" t="str">
        <f>'statistische Auswertung_Time'!AG1</f>
        <v>I, II, VI</v>
      </c>
      <c r="AH1" s="71">
        <f>'statistische Auswertung_Time'!AH1</f>
        <v>0</v>
      </c>
      <c r="AI1" s="71">
        <f>'statistische Auswertung_Time'!AI1</f>
        <v>0</v>
      </c>
      <c r="AJ1" s="71">
        <f>'statistische Auswertung_Time'!AJ1</f>
        <v>0</v>
      </c>
      <c r="AK1" s="71">
        <f>'statistische Auswertung_Time'!AK1</f>
        <v>0</v>
      </c>
      <c r="AL1" s="71">
        <f>'statistische Auswertung_Time'!AL1</f>
        <v>0</v>
      </c>
      <c r="AM1" s="71">
        <f>'statistische Auswertung_Time'!AM1</f>
        <v>0</v>
      </c>
      <c r="AN1" s="71" t="str">
        <f>'statistische Auswertung_Time'!AN1</f>
        <v>VII</v>
      </c>
      <c r="AO1" s="71">
        <f>'statistische Auswertung_Time'!AO1</f>
        <v>0</v>
      </c>
      <c r="AP1" s="71">
        <f>'statistische Auswertung_Time'!AP1</f>
        <v>0</v>
      </c>
      <c r="AQ1" s="71">
        <f>'statistische Auswertung_Time'!AQ1</f>
        <v>0</v>
      </c>
      <c r="AR1" s="71">
        <f>'statistische Auswertung_Time'!AR1</f>
        <v>0</v>
      </c>
      <c r="AS1" s="71">
        <f>'statistische Auswertung_Time'!AS1</f>
        <v>0</v>
      </c>
      <c r="AT1" s="71">
        <f>'statistische Auswertung_Time'!AT1</f>
        <v>0</v>
      </c>
      <c r="AU1" s="71" t="str">
        <f>'statistische Auswertung_Time'!AU1</f>
        <v>VIII completness of heuristics</v>
      </c>
      <c r="AV1" s="71">
        <f>'statistische Auswertung_Time'!AV1</f>
        <v>0</v>
      </c>
      <c r="AW1" s="71">
        <f>'statistische Auswertung_Time'!AW1</f>
        <v>0</v>
      </c>
      <c r="AX1" s="71">
        <f>'statistische Auswertung_Time'!AX1</f>
        <v>0</v>
      </c>
      <c r="AY1" s="71">
        <f>'statistische Auswertung_Time'!AY1</f>
        <v>0</v>
      </c>
      <c r="AZ1" s="71">
        <f>'statistische Auswertung_Time'!AZ1</f>
        <v>0</v>
      </c>
      <c r="BA1" s="71" t="str">
        <f>'statistische Auswertung_Time'!BA1</f>
        <v>IX Random</v>
      </c>
      <c r="BB1" s="71">
        <f>'statistische Auswertung_Time'!BB1</f>
        <v>0</v>
      </c>
      <c r="BC1" s="71">
        <f>'statistische Auswertung_Time'!BC1</f>
        <v>0</v>
      </c>
      <c r="BD1" s="71">
        <f>'statistische Auswertung_Time'!BD1</f>
        <v>0</v>
      </c>
      <c r="BE1" s="71">
        <f>'statistische Auswertung_Time'!BE1</f>
        <v>0</v>
      </c>
      <c r="BF1" s="71">
        <f>'statistische Auswertung_Time'!BF1</f>
        <v>0</v>
      </c>
      <c r="BG1" s="71" t="str">
        <f>'statistische Auswertung_Time'!BG1</f>
        <v>X Equilibrium Choices</v>
      </c>
      <c r="BH1" s="71">
        <f>'statistische Auswertung_Time'!BH1</f>
        <v>0</v>
      </c>
      <c r="BI1" s="71">
        <f>'statistische Auswertung_Time'!BI1</f>
        <v>0</v>
      </c>
      <c r="BJ1" s="71">
        <f>'statistische Auswertung_Time'!BJ1</f>
        <v>0</v>
      </c>
      <c r="BK1" s="71">
        <f>'statistische Auswertung_Time'!BK1</f>
        <v>0</v>
      </c>
      <c r="BL1" s="71">
        <f>'statistische Auswertung_Time'!BL1</f>
        <v>0</v>
      </c>
      <c r="BM1" s="71">
        <f>'statistische Auswertung_Time'!BM1</f>
        <v>0</v>
      </c>
      <c r="BN1" s="71" t="str">
        <f>'statistische Auswertung_Time'!BN1</f>
        <v>Other aspects:</v>
      </c>
      <c r="BO1" s="71">
        <f>'statistische Auswertung_Time'!BO1</f>
        <v>0</v>
      </c>
      <c r="BP1" s="71">
        <f>'statistische Auswertung_Time'!BP1</f>
        <v>0</v>
      </c>
      <c r="BQ1" s="71">
        <f>'statistische Auswertung_Time'!BQ1</f>
        <v>0</v>
      </c>
      <c r="BR1" s="71">
        <f>'statistische Auswertung_Time'!BR1</f>
        <v>0</v>
      </c>
      <c r="BS1" s="71">
        <f>'statistische Auswertung_Time'!BS1</f>
        <v>0</v>
      </c>
      <c r="BT1" s="71">
        <f>'statistische Auswertung_Time'!BT1</f>
        <v>0</v>
      </c>
      <c r="BU1" s="71">
        <f>'statistische Auswertung_Time'!BU1</f>
        <v>0</v>
      </c>
      <c r="BV1" s="71">
        <f>'statistische Auswertung_Time'!BV1</f>
        <v>0</v>
      </c>
      <c r="BW1" s="71">
        <f>'statistische Auswertung_Time'!BW1</f>
        <v>0</v>
      </c>
      <c r="BX1" s="71">
        <f>'statistische Auswertung_Time'!BX1</f>
        <v>0</v>
      </c>
      <c r="BY1" s="71">
        <f>'statistische Auswertung_Time'!BY1</f>
        <v>0</v>
      </c>
      <c r="BZ1" s="71" t="str">
        <f>'statistische Auswertung_Time'!BZ1</f>
        <v>w/o # yet</v>
      </c>
      <c r="CA1" s="71" t="str">
        <f>'statistische Auswertung_Time'!CA1</f>
        <v>in extra-modul</v>
      </c>
      <c r="CB1" s="71">
        <f>'statistische Auswertung_Time'!CB1</f>
        <v>0</v>
      </c>
      <c r="CC1" s="71">
        <f>'statistische Auswertung_Time'!CC1</f>
        <v>0</v>
      </c>
      <c r="CD1" s="71">
        <f>'statistische Auswertung_Time'!CD1</f>
        <v>0</v>
      </c>
      <c r="CE1" s="71">
        <f>'statistische Auswertung_Time'!CE1</f>
        <v>0</v>
      </c>
      <c r="CF1" s="71">
        <f>'statistische Auswertung_Time'!CF1</f>
        <v>0</v>
      </c>
      <c r="CG1" s="71">
        <f>'statistische Auswertung_Time'!CG1</f>
        <v>0</v>
      </c>
      <c r="CH1" s="71">
        <f>'statistische Auswertung_Time'!CH1</f>
        <v>0</v>
      </c>
      <c r="CI1" s="71">
        <f>'statistische Auswertung_Time'!CI1</f>
        <v>0</v>
      </c>
      <c r="CJ1" s="71">
        <f>'statistische Auswertung_Time'!CJ1</f>
        <v>0</v>
      </c>
      <c r="CK1" s="71">
        <f>'statistische Auswertung_Time'!CK1</f>
        <v>0</v>
      </c>
      <c r="CL1" s="71">
        <f>'statistische Auswertung_Time'!CL1</f>
        <v>0</v>
      </c>
      <c r="CM1" s="71">
        <f>'statistische Auswertung_Time'!CM1</f>
        <v>0</v>
      </c>
      <c r="CN1" s="71" t="str">
        <f>'statistische Auswertung_Time'!CN1</f>
        <v>w/o # yet</v>
      </c>
      <c r="CO1" s="71">
        <f>'statistische Auswertung_Time'!CO1</f>
        <v>0</v>
      </c>
      <c r="CP1" s="71">
        <f>'statistische Auswertung_Time'!CP1</f>
        <v>0</v>
      </c>
      <c r="CQ1" s="71">
        <f>'statistische Auswertung_Time'!CQ1</f>
        <v>0</v>
      </c>
      <c r="CR1" s="71">
        <f>'statistische Auswertung_Time'!CR1</f>
        <v>0</v>
      </c>
      <c r="CS1" s="71">
        <f>'statistische Auswertung_Time'!CS1</f>
        <v>0</v>
      </c>
      <c r="CT1" s="71">
        <f>'statistische Auswertung_Time'!CT1</f>
        <v>0</v>
      </c>
      <c r="CU1" s="71">
        <f>'statistische Auswertung_Time'!CU1</f>
        <v>0</v>
      </c>
      <c r="CV1" s="71" t="str">
        <f>'statistische Auswertung_Time'!CV1</f>
        <v>V1 spezifisch</v>
      </c>
      <c r="CW1" s="71">
        <f>'statistische Auswertung_Time'!CW1</f>
        <v>0</v>
      </c>
      <c r="CX1" s="71">
        <f>'statistische Auswertung_Time'!CX1</f>
        <v>0</v>
      </c>
      <c r="CY1" s="71">
        <f>'statistische Auswertung_Time'!CY1</f>
        <v>0</v>
      </c>
      <c r="CZ1" s="71">
        <f>'statistische Auswertung_Time'!CZ1</f>
        <v>0</v>
      </c>
      <c r="DA1" s="71">
        <f>'statistische Auswertung_Time'!DA1</f>
        <v>0</v>
      </c>
      <c r="DB1" s="71">
        <f>'statistische Auswertung_Time'!DB1</f>
        <v>0</v>
      </c>
      <c r="DC1" s="71"/>
      <c r="DD1" s="72"/>
    </row>
    <row r="2" spans="1:108" x14ac:dyDescent="0.25">
      <c r="A2" s="78">
        <f>'statistische Auswertung_Time'!A2</f>
        <v>42621</v>
      </c>
      <c r="B2" s="64">
        <f>'statistische Auswertung_Time'!B2</f>
        <v>0</v>
      </c>
      <c r="C2" s="64">
        <f>'statistische Auswertung_Time'!C2</f>
        <v>0</v>
      </c>
      <c r="D2" s="64">
        <f>'statistische Auswertung_Time'!D2</f>
        <v>0</v>
      </c>
      <c r="E2" s="64">
        <f>'statistische Auswertung_Time'!E2</f>
        <v>0</v>
      </c>
      <c r="F2" s="64">
        <f>'statistische Auswertung_Time'!F2</f>
        <v>0</v>
      </c>
      <c r="G2" s="64" t="str">
        <f>'statistische Auswertung_Time'!G2</f>
        <v>Goal 2 Reduction of Alternatives</v>
      </c>
      <c r="H2" s="64">
        <f>'statistische Auswertung_Time'!H2</f>
        <v>0</v>
      </c>
      <c r="I2" s="64">
        <f>'statistische Auswertung_Time'!I2</f>
        <v>0</v>
      </c>
      <c r="J2" s="64">
        <f>'statistische Auswertung_Time'!J2</f>
        <v>0</v>
      </c>
      <c r="K2" s="64">
        <f>'statistische Auswertung_Time'!K2</f>
        <v>0</v>
      </c>
      <c r="L2" s="64">
        <f>'statistische Auswertung_Time'!L2</f>
        <v>0</v>
      </c>
      <c r="M2" s="64" t="str">
        <f>'statistische Auswertung_Time'!M2</f>
        <v>Goal 3 Payoff</v>
      </c>
      <c r="N2" s="64">
        <f>'statistische Auswertung_Time'!N2</f>
        <v>0</v>
      </c>
      <c r="O2" s="64">
        <f>'statistische Auswertung_Time'!O2</f>
        <v>0</v>
      </c>
      <c r="P2" s="64">
        <f>'statistische Auswertung_Time'!P2</f>
        <v>0</v>
      </c>
      <c r="Q2" s="64">
        <f>'statistische Auswertung_Time'!Q2</f>
        <v>0</v>
      </c>
      <c r="R2" s="64">
        <f>'statistische Auswertung_Time'!R2</f>
        <v>0</v>
      </c>
      <c r="S2" s="64" t="str">
        <f>'statistische Auswertung_Time'!S2</f>
        <v>Goal 3 Payoff</v>
      </c>
      <c r="T2" s="64">
        <f>'statistische Auswertung_Time'!T2</f>
        <v>0</v>
      </c>
      <c r="U2" s="64">
        <f>'statistische Auswertung_Time'!U2</f>
        <v>0</v>
      </c>
      <c r="V2" s="64">
        <f>'statistische Auswertung_Time'!V2</f>
        <v>0</v>
      </c>
      <c r="W2" s="64">
        <f>'statistische Auswertung_Time'!W2</f>
        <v>0</v>
      </c>
      <c r="X2" s="64">
        <f>'statistische Auswertung_Time'!X2</f>
        <v>0</v>
      </c>
      <c r="Y2" s="64">
        <f>'statistische Auswertung_Time'!Y2</f>
        <v>0</v>
      </c>
      <c r="Z2" s="64" t="str">
        <f>'statistische Auswertung_Time'!Z2</f>
        <v>Goal 3 Payoff</v>
      </c>
      <c r="AA2" s="64">
        <f>'statistische Auswertung_Time'!AA2</f>
        <v>0</v>
      </c>
      <c r="AB2" s="64">
        <f>'statistische Auswertung_Time'!AB2</f>
        <v>0</v>
      </c>
      <c r="AC2" s="64">
        <f>'statistische Auswertung_Time'!AC2</f>
        <v>0</v>
      </c>
      <c r="AD2" s="64">
        <f>'statistische Auswertung_Time'!AD2</f>
        <v>0</v>
      </c>
      <c r="AE2" s="64">
        <f>'statistische Auswertung_Time'!AE2</f>
        <v>0</v>
      </c>
      <c r="AF2" s="64">
        <f>'statistische Auswertung_Time'!AF2</f>
        <v>0</v>
      </c>
      <c r="AG2" s="64" t="str">
        <f>'statistische Auswertung_Time'!AG2</f>
        <v>Goal 4 Minimize EIPs</v>
      </c>
      <c r="AH2" s="64">
        <f>'statistische Auswertung_Time'!AH2</f>
        <v>0</v>
      </c>
      <c r="AI2" s="64">
        <f>'statistische Auswertung_Time'!AI2</f>
        <v>0</v>
      </c>
      <c r="AJ2" s="64">
        <f>'statistische Auswertung_Time'!AJ2</f>
        <v>0</v>
      </c>
      <c r="AK2" s="64">
        <f>'statistische Auswertung_Time'!AK2</f>
        <v>0</v>
      </c>
      <c r="AL2" s="64">
        <f>'statistische Auswertung_Time'!AL2</f>
        <v>0</v>
      </c>
      <c r="AM2" s="64">
        <f>'statistische Auswertung_Time'!AM2</f>
        <v>0</v>
      </c>
      <c r="AN2" s="64" t="str">
        <f>'statistische Auswertung_Time'!AN2</f>
        <v xml:space="preserve">Number of player with Random Choice or EIP ADD or COMPARE </v>
      </c>
      <c r="AO2" s="64">
        <f>'statistische Auswertung_Time'!AO2</f>
        <v>0</v>
      </c>
      <c r="AP2" s="64">
        <f>'statistische Auswertung_Time'!AP2</f>
        <v>0</v>
      </c>
      <c r="AQ2" s="64">
        <f>'statistische Auswertung_Time'!AQ2</f>
        <v>0</v>
      </c>
      <c r="AR2" s="64">
        <f>'statistische Auswertung_Time'!AR2</f>
        <v>0</v>
      </c>
      <c r="AS2" s="64">
        <f>'statistische Auswertung_Time'!AS2</f>
        <v>0</v>
      </c>
      <c r="AT2" s="64">
        <f>'statistische Auswertung_Time'!AT2</f>
        <v>0</v>
      </c>
      <c r="AU2" s="64" t="str">
        <f>'statistische Auswertung_Time'!AU2</f>
        <v>Number of EIP patterns ADD I, II and COMPARE I, II</v>
      </c>
      <c r="AV2" s="64">
        <f>'statistische Auswertung_Time'!AV2</f>
        <v>0</v>
      </c>
      <c r="AW2" s="64">
        <f>'statistische Auswertung_Time'!AW2</f>
        <v>0</v>
      </c>
      <c r="AX2" s="64">
        <f>'statistische Auswertung_Time'!AX2</f>
        <v>0</v>
      </c>
      <c r="AY2" s="64">
        <f>'statistische Auswertung_Time'!AY2</f>
        <v>0</v>
      </c>
      <c r="AZ2" s="64">
        <f>'statistische Auswertung_Time'!AZ2</f>
        <v>0</v>
      </c>
      <c r="BA2" s="64" t="str">
        <f>'statistische Auswertung_Time'!BA2</f>
        <v>Number of random choices (entry of 2 or 3 in AC, table 160721_Häufigkeiten_EIPs)</v>
      </c>
      <c r="BB2" s="64">
        <f>'statistische Auswertung_Time'!BB2</f>
        <v>0</v>
      </c>
      <c r="BC2" s="64">
        <f>'statistische Auswertung_Time'!BC2</f>
        <v>0</v>
      </c>
      <c r="BD2" s="64">
        <f>'statistische Auswertung_Time'!BD2</f>
        <v>0</v>
      </c>
      <c r="BE2" s="64">
        <f>'statistische Auswertung_Time'!BE2</f>
        <v>0</v>
      </c>
      <c r="BF2" s="64">
        <f>'statistische Auswertung_Time'!BF2</f>
        <v>0</v>
      </c>
      <c r="BG2" s="64" t="str">
        <f>'statistische Auswertung_Time'!BG2</f>
        <v>Number of Equilibrium Choices</v>
      </c>
      <c r="BH2" s="64">
        <f>'statistische Auswertung_Time'!BH2</f>
        <v>0</v>
      </c>
      <c r="BI2" s="64">
        <f>'statistische Auswertung_Time'!BI2</f>
        <v>0</v>
      </c>
      <c r="BJ2" s="64">
        <f>'statistische Auswertung_Time'!BJ2</f>
        <v>0</v>
      </c>
      <c r="BK2" s="64">
        <f>'statistische Auswertung_Time'!BK2</f>
        <v>0</v>
      </c>
      <c r="BL2" s="64">
        <f>'statistische Auswertung_Time'!BL2</f>
        <v>0</v>
      </c>
      <c r="BM2" s="64">
        <f>'statistische Auswertung_Time'!BM2</f>
        <v>0</v>
      </c>
      <c r="BN2" s="64" t="str">
        <f>'statistische Auswertung_Time'!BN2</f>
        <v>Speeding up Hypothesis</v>
      </c>
      <c r="BO2" s="64">
        <f>'statistische Auswertung_Time'!BO2</f>
        <v>0</v>
      </c>
      <c r="BP2" s="64" t="str">
        <f>'statistische Auswertung_Time'!BP2</f>
        <v>here: time per EIP</v>
      </c>
      <c r="BQ2" s="64">
        <f>'statistische Auswertung_Time'!BQ2</f>
        <v>0</v>
      </c>
      <c r="BR2" s="64">
        <f>'statistische Auswertung_Time'!BR2</f>
        <v>0</v>
      </c>
      <c r="BS2" s="64">
        <f>'statistische Auswertung_Time'!BS2</f>
        <v>0</v>
      </c>
      <c r="BT2" s="64" t="str">
        <f>'statistische Auswertung_Time'!BT2</f>
        <v>Speeding up Hypothesis</v>
      </c>
      <c r="BU2" s="64">
        <f>'statistische Auswertung_Time'!BU2</f>
        <v>0</v>
      </c>
      <c r="BV2" s="64" t="str">
        <f>'statistische Auswertung_Time'!BV2</f>
        <v>here:  EIP per time</v>
      </c>
      <c r="BW2" s="64">
        <f>'statistische Auswertung_Time'!BW2</f>
        <v>0</v>
      </c>
      <c r="BX2" s="64">
        <f>'statistische Auswertung_Time'!BX2</f>
        <v>0</v>
      </c>
      <c r="BY2" s="64">
        <f>'statistische Auswertung_Time'!BY2</f>
        <v>0</v>
      </c>
      <c r="BZ2" s="64" t="str">
        <f>'statistische Auswertung_Time'!BZ2</f>
        <v>Hypothesis soph. EIPs and choice:</v>
      </c>
      <c r="CA2" s="64" t="str">
        <f>'statistische Auswertung_Time'!CA2</f>
        <v>µ sophEIP/soph Ent &gt; µ sophEIP/no soph Entsch</v>
      </c>
      <c r="CB2" s="64">
        <f>'statistische Auswertung_Time'!CB2</f>
        <v>0</v>
      </c>
      <c r="CC2" s="64">
        <f>'statistische Auswertung_Time'!CC2</f>
        <v>0</v>
      </c>
      <c r="CD2" s="64">
        <f>'statistische Auswertung_Time'!CD2</f>
        <v>0</v>
      </c>
      <c r="CE2" s="64">
        <f>'statistische Auswertung_Time'!CE2</f>
        <v>0</v>
      </c>
      <c r="CF2" s="64">
        <f>'statistische Auswertung_Time'!CF2</f>
        <v>0</v>
      </c>
      <c r="CG2" s="64">
        <f>'statistische Auswertung_Time'!CG2</f>
        <v>0</v>
      </c>
      <c r="CH2" s="64">
        <f>'statistische Auswertung_Time'!CH2</f>
        <v>0</v>
      </c>
      <c r="CI2" s="64">
        <f>'statistische Auswertung_Time'!CI2</f>
        <v>0</v>
      </c>
      <c r="CJ2" s="64">
        <f>'statistische Auswertung_Time'!CJ2</f>
        <v>0</v>
      </c>
      <c r="CK2" s="64">
        <f>'statistische Auswertung_Time'!CK2</f>
        <v>0</v>
      </c>
      <c r="CL2" s="64">
        <f>'statistische Auswertung_Time'!CL2</f>
        <v>0</v>
      </c>
      <c r="CM2" s="64">
        <f>'statistische Auswertung_Time'!CM2</f>
        <v>0</v>
      </c>
      <c r="CN2" s="64" t="str">
        <f>'statistische Auswertung_Time'!CN2</f>
        <v>Hypothesis Relation of look up own payoff grow under time pressure</v>
      </c>
      <c r="CO2" s="64">
        <f>'statistische Auswertung_Time'!CO2</f>
        <v>0</v>
      </c>
      <c r="CP2" s="64">
        <f>'statistische Auswertung_Time'!CP2</f>
        <v>0</v>
      </c>
      <c r="CQ2" s="64">
        <f>'statistische Auswertung_Time'!CQ2</f>
        <v>0</v>
      </c>
      <c r="CR2" s="64">
        <f>'statistische Auswertung_Time'!CR2</f>
        <v>0</v>
      </c>
      <c r="CS2" s="64">
        <f>'statistische Auswertung_Time'!CS2</f>
        <v>0</v>
      </c>
      <c r="CT2" s="64" t="str">
        <f>'statistische Auswertung_Time'!CT2</f>
        <v>zurückgestellt / folgt aus Produktionssystem</v>
      </c>
      <c r="CU2" s="64" t="str">
        <f>'statistische Auswertung_Time'!CU2</f>
        <v>zurückgestellt / folgt aus Produktionssystem</v>
      </c>
      <c r="CV2" s="64" t="str">
        <f>'statistische Auswertung_Time'!CV2</f>
        <v>early decision and revision</v>
      </c>
      <c r="CW2" s="64">
        <f>'statistische Auswertung_Time'!CW2</f>
        <v>0</v>
      </c>
      <c r="CX2" s="64">
        <f>'statistische Auswertung_Time'!CX2</f>
        <v>0</v>
      </c>
      <c r="CY2" s="64">
        <f>'statistische Auswertung_Time'!CY2</f>
        <v>0</v>
      </c>
      <c r="CZ2" s="64">
        <f>'statistische Auswertung_Time'!CZ2</f>
        <v>0</v>
      </c>
      <c r="DA2" s="64">
        <f>'statistische Auswertung_Time'!DA2</f>
        <v>0</v>
      </c>
      <c r="DB2" s="64">
        <f>'statistische Auswertung_Time'!DB2</f>
        <v>0</v>
      </c>
      <c r="DC2" s="64"/>
      <c r="DD2" s="79"/>
    </row>
    <row r="3" spans="1:108" x14ac:dyDescent="0.25">
      <c r="A3" s="78" t="str">
        <f>'statistische Auswertung_Time'!A3</f>
        <v>Ordnung Zeit</v>
      </c>
      <c r="B3" s="64" t="str">
        <f>'statistische Auswertung_Time'!B3</f>
        <v>Ordnung Compl</v>
      </c>
      <c r="C3" s="64" t="str">
        <f>'statistische Auswertung_Time'!C3</f>
        <v>complexity</v>
      </c>
      <c r="D3" s="64" t="str">
        <f>'statistische Auswertung_Time'!D3</f>
        <v>time limit</v>
      </c>
      <c r="E3" s="64" t="str">
        <f>'statistische Auswertung_Time'!E3</f>
        <v>time per cell</v>
      </c>
      <c r="F3" s="64" t="str">
        <f>'statistische Auswertung_Time'!F3</f>
        <v>n</v>
      </c>
      <c r="G3" s="64" t="str">
        <f>'statistische Auswertung_Time'!G3</f>
        <v>MW ELIMINATION</v>
      </c>
      <c r="H3" s="64" t="str">
        <f>'statistische Auswertung_Time'!H3</f>
        <v>StD</v>
      </c>
      <c r="I3" s="64" t="str">
        <f>'statistische Auswertung_Time'!I3</f>
        <v>Teststatistik</v>
      </c>
      <c r="J3" s="64" t="str">
        <f>'statistische Auswertung_Time'!J3</f>
        <v>Betrag Teststatistik</v>
      </c>
      <c r="K3" s="64" t="str">
        <f>'statistische Auswertung_Time'!K3</f>
        <v>p</v>
      </c>
      <c r="L3" s="64" t="str">
        <f>'statistische Auswertung_Time'!L3</f>
        <v>p_2s</v>
      </c>
      <c r="M3" s="64" t="str">
        <f>'statistische Auswertung_Time'!M3</f>
        <v>MW relativer Payoff</v>
      </c>
      <c r="N3" s="64" t="str">
        <f>'statistische Auswertung_Time'!N3</f>
        <v>StD</v>
      </c>
      <c r="O3" s="64" t="str">
        <f>'statistische Auswertung_Time'!O3</f>
        <v>Teststatistik</v>
      </c>
      <c r="P3" s="64" t="str">
        <f>'statistische Auswertung_Time'!P3</f>
        <v>Betrag Teststatistik</v>
      </c>
      <c r="Q3" s="64" t="str">
        <f>'statistische Auswertung_Time'!Q3</f>
        <v>p</v>
      </c>
      <c r="R3" s="64" t="str">
        <f>'statistische Auswertung_Time'!R3</f>
        <v>p_2s</v>
      </c>
      <c r="S3" s="64" t="str">
        <f>'statistische Auswertung_Time'!S3</f>
        <v>n</v>
      </c>
      <c r="T3" s="64" t="str">
        <f>'statistische Auswertung_Time'!T3</f>
        <v>MW relativer Payoff</v>
      </c>
      <c r="U3" s="64" t="str">
        <f>'statistische Auswertung_Time'!U3</f>
        <v>StD</v>
      </c>
      <c r="V3" s="64" t="str">
        <f>'statistische Auswertung_Time'!V3</f>
        <v>Teststatistik</v>
      </c>
      <c r="W3" s="64" t="str">
        <f>'statistische Auswertung_Time'!W3</f>
        <v>Betrag Teststatistik</v>
      </c>
      <c r="X3" s="64" t="str">
        <f>'statistische Auswertung_Time'!X3</f>
        <v>p</v>
      </c>
      <c r="Y3" s="64" t="str">
        <f>'statistische Auswertung_Time'!Y3</f>
        <v>p_2s</v>
      </c>
      <c r="Z3" s="64" t="str">
        <f>'statistische Auswertung_Time'!Z3</f>
        <v>n</v>
      </c>
      <c r="AA3" s="64" t="str">
        <f>'statistische Auswertung_Time'!AA3</f>
        <v>MW relativer Payoff</v>
      </c>
      <c r="AB3" s="64" t="str">
        <f>'statistische Auswertung_Time'!AB3</f>
        <v>StD</v>
      </c>
      <c r="AC3" s="64" t="str">
        <f>'statistische Auswertung_Time'!AC3</f>
        <v>Teststatistik</v>
      </c>
      <c r="AD3" s="64" t="str">
        <f>'statistische Auswertung_Time'!AD3</f>
        <v>Betrag Teststatistik</v>
      </c>
      <c r="AE3" s="64" t="str">
        <f>'statistische Auswertung_Time'!AE3</f>
        <v>p</v>
      </c>
      <c r="AF3" s="64" t="str">
        <f>'statistische Auswertung_Time'!AF3</f>
        <v>p_2s</v>
      </c>
      <c r="AG3" s="64" t="str">
        <f>'statistische Auswertung_Time'!AG3</f>
        <v>n</v>
      </c>
      <c r="AH3" s="64" t="str">
        <f>'statistische Auswertung_Time'!AH3</f>
        <v>MW</v>
      </c>
      <c r="AI3" s="64" t="str">
        <f>'statistische Auswertung_Time'!AI3</f>
        <v>StD</v>
      </c>
      <c r="AJ3" s="64" t="str">
        <f>'statistische Auswertung_Time'!AJ3</f>
        <v>Teststatistik</v>
      </c>
      <c r="AK3" s="64" t="str">
        <f>'statistische Auswertung_Time'!AK3</f>
        <v>Betrag Teststatistik</v>
      </c>
      <c r="AL3" s="64" t="str">
        <f>'statistische Auswertung_Time'!AL3</f>
        <v>p</v>
      </c>
      <c r="AM3" s="64" t="str">
        <f>'statistische Auswertung_Time'!AM3</f>
        <v>p_2s</v>
      </c>
      <c r="AN3" s="64" t="str">
        <f>'statistische Auswertung_Time'!AN3</f>
        <v>n</v>
      </c>
      <c r="AO3" s="64" t="str">
        <f>'statistische Auswertung_Time'!AO3</f>
        <v>p^</v>
      </c>
      <c r="AP3" s="64" t="str">
        <f>'statistische Auswertung_Time'!AP3</f>
        <v>p0</v>
      </c>
      <c r="AQ3" s="64" t="str">
        <f>'statistische Auswertung_Time'!AQ3</f>
        <v>Teststatistik</v>
      </c>
      <c r="AR3" s="64" t="str">
        <f>'statistische Auswertung_Time'!AR3</f>
        <v>Betrag Teststatistik</v>
      </c>
      <c r="AS3" s="64" t="str">
        <f>'statistische Auswertung_Time'!AS3</f>
        <v>p</v>
      </c>
      <c r="AT3" s="64" t="str">
        <f>'statistische Auswertung_Time'!AT3</f>
        <v>p_2s</v>
      </c>
      <c r="AU3" s="64" t="str">
        <f>'statistische Auswertung_Time'!AU3</f>
        <v>MW</v>
      </c>
      <c r="AV3" s="64" t="str">
        <f>'statistische Auswertung_Time'!AV3</f>
        <v>StD</v>
      </c>
      <c r="AW3" s="64" t="str">
        <f>'statistische Auswertung_Time'!AW3</f>
        <v>Teststatistik</v>
      </c>
      <c r="AX3" s="64" t="str">
        <f>'statistische Auswertung_Time'!AX3</f>
        <v>Betrag Teststatistik</v>
      </c>
      <c r="AY3" s="64" t="str">
        <f>'statistische Auswertung_Time'!AY3</f>
        <v>p</v>
      </c>
      <c r="AZ3" s="64" t="str">
        <f>'statistische Auswertung_Time'!AZ3</f>
        <v>p_2s</v>
      </c>
      <c r="BA3" s="64" t="str">
        <f>'statistische Auswertung_Time'!BA3</f>
        <v>p_i</v>
      </c>
      <c r="BB3" s="64" t="str">
        <f>'statistische Auswertung_Time'!BB3</f>
        <v>p^</v>
      </c>
      <c r="BC3" s="64" t="str">
        <f>'statistische Auswertung_Time'!BC3</f>
        <v>Teststatistik</v>
      </c>
      <c r="BD3" s="64" t="str">
        <f>'statistische Auswertung_Time'!BD3</f>
        <v>Betrag Teststatistik</v>
      </c>
      <c r="BE3" s="64" t="str">
        <f>'statistische Auswertung_Time'!BE3</f>
        <v>p</v>
      </c>
      <c r="BF3" s="64" t="str">
        <f>'statistische Auswertung_Time'!BF3</f>
        <v>p_2s</v>
      </c>
      <c r="BG3" s="64" t="str">
        <f>'statistische Auswertung_Time'!BG3</f>
        <v>n</v>
      </c>
      <c r="BH3" s="64" t="str">
        <f>'statistische Auswertung_Time'!BH3</f>
        <v>p_i</v>
      </c>
      <c r="BI3" s="64" t="str">
        <f>'statistische Auswertung_Time'!BI3</f>
        <v>p^</v>
      </c>
      <c r="BJ3" s="64" t="str">
        <f>'statistische Auswertung_Time'!BJ3</f>
        <v>Teststatistik</v>
      </c>
      <c r="BK3" s="64" t="str">
        <f>'statistische Auswertung_Time'!BK3</f>
        <v>Betrag Teststatistik</v>
      </c>
      <c r="BL3" s="64" t="str">
        <f>'statistische Auswertung_Time'!BL3</f>
        <v>p</v>
      </c>
      <c r="BM3" s="64" t="str">
        <f>'statistische Auswertung_Time'!BM3</f>
        <v>p_2s</v>
      </c>
      <c r="BN3" s="64" t="str">
        <f>'statistische Auswertung_Time'!BN3</f>
        <v>MW time / EIP</v>
      </c>
      <c r="BO3" s="64" t="str">
        <f>'statistische Auswertung_Time'!BO3</f>
        <v>StD time/ EIP</v>
      </c>
      <c r="BP3" s="64" t="str">
        <f>'statistische Auswertung_Time'!BP3</f>
        <v>Teststatistik</v>
      </c>
      <c r="BQ3" s="64" t="str">
        <f>'statistische Auswertung_Time'!BQ3</f>
        <v>Betrag Teststatistik</v>
      </c>
      <c r="BR3" s="64" t="str">
        <f>'statistische Auswertung_Time'!BR3</f>
        <v>p</v>
      </c>
      <c r="BS3" s="64" t="str">
        <f>'statistische Auswertung_Time'!BS3</f>
        <v>p_2s</v>
      </c>
      <c r="BT3" s="64" t="str">
        <f>'statistische Auswertung_Time'!BT3</f>
        <v>MW  EIP/time</v>
      </c>
      <c r="BU3" s="64" t="str">
        <f>'statistische Auswertung_Time'!BU3</f>
        <v>StD EIP/time</v>
      </c>
      <c r="BV3" s="64" t="str">
        <f>'statistische Auswertung_Time'!BV3</f>
        <v>Teststatistik</v>
      </c>
      <c r="BW3" s="64" t="str">
        <f>'statistische Auswertung_Time'!BW3</f>
        <v>Betrag Teststatistik</v>
      </c>
      <c r="BX3" s="64" t="str">
        <f>'statistische Auswertung_Time'!BX3</f>
        <v>p</v>
      </c>
      <c r="BY3" s="64" t="str">
        <f>'statistische Auswertung_Time'!BY3</f>
        <v>p_2s</v>
      </c>
      <c r="BZ3" s="64" t="str">
        <f>'statistische Auswertung_Time'!BZ3</f>
        <v>n_1</v>
      </c>
      <c r="CA3" s="64" t="str">
        <f>'statistische Auswertung_Time'!CA3</f>
        <v>MW soph. EIPs/soph. Dec</v>
      </c>
      <c r="CB3" s="64" t="str">
        <f>'statistische Auswertung_Time'!CB3</f>
        <v>StD sophEIP/Soph decision</v>
      </c>
      <c r="CC3" s="64" t="str">
        <f>'statistische Auswertung_Time'!CC3</f>
        <v>Teststatistik</v>
      </c>
      <c r="CD3" s="64" t="str">
        <f>'statistische Auswertung_Time'!CD3</f>
        <v>Betrag Teststatistik</v>
      </c>
      <c r="CE3" s="64" t="str">
        <f>'statistische Auswertung_Time'!CE3</f>
        <v>p</v>
      </c>
      <c r="CF3" s="64" t="str">
        <f>'statistische Auswertung_Time'!CF3</f>
        <v>p_2s</v>
      </c>
      <c r="CG3" s="64" t="str">
        <f>'statistische Auswertung_Time'!CG3</f>
        <v>n_2</v>
      </c>
      <c r="CH3" s="64" t="str">
        <f>'statistische Auswertung_Time'!CH3</f>
        <v>MW soph. EIPs/no soph. Dec</v>
      </c>
      <c r="CI3" s="64" t="str">
        <f>'statistische Auswertung_Time'!CI3</f>
        <v>StD sophEIP/no Soph decision</v>
      </c>
      <c r="CJ3" s="64" t="str">
        <f>'statistische Auswertung_Time'!CJ3</f>
        <v>Teststatistik</v>
      </c>
      <c r="CK3" s="64" t="str">
        <f>'statistische Auswertung_Time'!CK3</f>
        <v>Betrag Teststatistik</v>
      </c>
      <c r="CL3" s="64" t="str">
        <f>'statistische Auswertung_Time'!CL3</f>
        <v>p</v>
      </c>
      <c r="CM3" s="64" t="str">
        <f>'statistische Auswertung_Time'!CM3</f>
        <v>p_2s</v>
      </c>
      <c r="CN3" s="64" t="str">
        <f>'statistische Auswertung_Time'!CN3</f>
        <v>MW proportion</v>
      </c>
      <c r="CO3" s="64" t="str">
        <f>'statistische Auswertung_Time'!CO3</f>
        <v>StD proportion</v>
      </c>
      <c r="CP3" s="64" t="str">
        <f>'statistische Auswertung_Time'!CP3</f>
        <v>Teststatistik</v>
      </c>
      <c r="CQ3" s="64" t="str">
        <f>'statistische Auswertung_Time'!CQ3</f>
        <v>Betrag Teststatistik</v>
      </c>
      <c r="CR3" s="64" t="str">
        <f>'statistische Auswertung_Time'!CR3</f>
        <v>p</v>
      </c>
      <c r="CS3" s="64" t="str">
        <f>'statistische Auswertung_Time'!CS3</f>
        <v>p_2s</v>
      </c>
      <c r="CT3" s="64" t="str">
        <f>'statistische Auswertung_Time'!CT3</f>
        <v>correlation mousemove distance/soph EIPs</v>
      </c>
      <c r="CU3" s="64" t="str">
        <f>'statistische Auswertung_Time'!CU3</f>
        <v>correlation mousemovement time/soph EIPs?</v>
      </c>
      <c r="CV3" s="64" t="str">
        <f>'statistische Auswertung_Time'!CV3</f>
        <v>p_i</v>
      </c>
      <c r="CW3" s="64" t="str">
        <f>'statistische Auswertung_Time'!CW3</f>
        <v>p^</v>
      </c>
      <c r="CX3" s="64" t="str">
        <f>'statistische Auswertung_Time'!CX3</f>
        <v>Teststatistik</v>
      </c>
      <c r="CY3" s="64" t="str">
        <f>'statistische Auswertung_Time'!CY3</f>
        <v>Betrag Teststatistik</v>
      </c>
      <c r="CZ3" s="64" t="str">
        <f>'statistische Auswertung_Time'!CZ3</f>
        <v>p</v>
      </c>
      <c r="DA3" s="64" t="str">
        <f>'statistische Auswertung_Time'!DA3</f>
        <v>p_2s</v>
      </c>
      <c r="DB3" s="64" t="str">
        <f>'statistische Auswertung_Time'!DB3</f>
        <v>Erwartungswert</v>
      </c>
      <c r="DC3" s="64"/>
      <c r="DD3" s="79"/>
    </row>
    <row r="4" spans="1:108" x14ac:dyDescent="0.25">
      <c r="A4" s="78">
        <f>'statistische Auswertung_Time'!A4</f>
        <v>1</v>
      </c>
      <c r="B4" s="64">
        <f>'statistische Auswertung_Time'!B4</f>
        <v>1</v>
      </c>
      <c r="C4" s="64">
        <f>'statistische Auswertung_Time'!C4</f>
        <v>2</v>
      </c>
      <c r="D4" s="64">
        <f>'statistische Auswertung_Time'!D4</f>
        <v>30</v>
      </c>
      <c r="E4" s="64">
        <f>'statistische Auswertung_Time'!E4</f>
        <v>7.5</v>
      </c>
      <c r="F4" s="64">
        <f>'statistische Auswertung_Time'!F4</f>
        <v>47</v>
      </c>
      <c r="G4" s="64">
        <f>'statistische Auswertung_Time'!G4</f>
        <v>0.74468085106382975</v>
      </c>
      <c r="H4" s="64">
        <f>'statistische Auswertung_Time'!H4</f>
        <v>1.2241782533314725</v>
      </c>
      <c r="I4" s="64" t="str">
        <f>'statistische Auswertung_Time'!I4</f>
        <v>H0</v>
      </c>
      <c r="J4" s="64" t="str">
        <f>'statistische Auswertung_Time'!J4</f>
        <v>H0</v>
      </c>
      <c r="K4" s="64" t="str">
        <f>'statistische Auswertung_Time'!K4</f>
        <v>H0</v>
      </c>
      <c r="L4" s="81" t="str">
        <f>'statistische Auswertung_Time'!L4</f>
        <v>H0</v>
      </c>
      <c r="M4" s="64">
        <f>'statistische Auswertung_Time'!M4</f>
        <v>0.46289247674607314</v>
      </c>
      <c r="N4" s="64">
        <f>'statistische Auswertung_Time'!N4</f>
        <v>0.29643488611805008</v>
      </c>
      <c r="O4" s="64" t="str">
        <f>'statistische Auswertung_Time'!O4</f>
        <v>H0</v>
      </c>
      <c r="P4" s="64" t="str">
        <f>'statistische Auswertung_Time'!P4</f>
        <v>H0</v>
      </c>
      <c r="Q4" s="64" t="str">
        <f>'statistische Auswertung_Time'!Q4</f>
        <v>H0</v>
      </c>
      <c r="R4" s="81" t="str">
        <f>'statistische Auswertung_Time'!R4</f>
        <v>H0</v>
      </c>
      <c r="S4" s="64">
        <f>'statistische Auswertung_Time'!S4</f>
        <v>24</v>
      </c>
      <c r="T4" s="64">
        <f>'statistische Auswertung_Time'!T4</f>
        <v>0.36054677792433704</v>
      </c>
      <c r="U4" s="64">
        <f>'statistische Auswertung_Time'!U4</f>
        <v>0.31274348699986704</v>
      </c>
      <c r="V4" s="64" t="str">
        <f>'statistische Auswertung_Time'!V4</f>
        <v>H0</v>
      </c>
      <c r="W4" s="64" t="str">
        <f>'statistische Auswertung_Time'!W4</f>
        <v>H0</v>
      </c>
      <c r="X4" s="64" t="str">
        <f>'statistische Auswertung_Time'!X4</f>
        <v>H0</v>
      </c>
      <c r="Y4" s="81" t="str">
        <f>'statistische Auswertung_Time'!Y4</f>
        <v>H0</v>
      </c>
      <c r="Z4" s="64">
        <f>'statistische Auswertung_Time'!Z4</f>
        <v>23</v>
      </c>
      <c r="AA4" s="64">
        <f>'statistische Auswertung_Time'!AA4</f>
        <v>0.56968798856005853</v>
      </c>
      <c r="AB4" s="64">
        <f>'statistische Auswertung_Time'!AB4</f>
        <v>0.24110346692975804</v>
      </c>
      <c r="AC4" s="64" t="str">
        <f>'statistische Auswertung_Time'!AC4</f>
        <v>H0</v>
      </c>
      <c r="AD4" s="64" t="str">
        <f>'statistische Auswertung_Time'!AD4</f>
        <v>H0</v>
      </c>
      <c r="AE4" s="64" t="str">
        <f>'statistische Auswertung_Time'!AE4</f>
        <v>H0</v>
      </c>
      <c r="AF4" s="81" t="str">
        <f>'statistische Auswertung_Time'!AF4</f>
        <v>H0</v>
      </c>
      <c r="AG4" s="64">
        <f>'statistische Auswertung_Time'!AG4</f>
        <v>36</v>
      </c>
      <c r="AH4" s="64">
        <f>'statistische Auswertung_Time'!AH4</f>
        <v>27.055555555555557</v>
      </c>
      <c r="AI4" s="64">
        <f>'statistische Auswertung_Time'!AI4</f>
        <v>29.827067711291505</v>
      </c>
      <c r="AJ4" s="64" t="str">
        <f>'statistische Auswertung_Time'!AJ4</f>
        <v>H0</v>
      </c>
      <c r="AK4" s="64" t="str">
        <f>'statistische Auswertung_Time'!AK4</f>
        <v>H0</v>
      </c>
      <c r="AL4" s="64" t="str">
        <f>'statistische Auswertung_Time'!AL4</f>
        <v>H0</v>
      </c>
      <c r="AM4" s="81" t="str">
        <f>'statistische Auswertung_Time'!AM4</f>
        <v>H0</v>
      </c>
      <c r="AN4" s="64">
        <f>'statistische Auswertung_Time'!AN4</f>
        <v>28</v>
      </c>
      <c r="AO4" s="64">
        <f>'statistische Auswertung_Time'!AO4</f>
        <v>0.5957446808510638</v>
      </c>
      <c r="AP4" s="64">
        <f>'statistische Auswertung_Time'!AP4</f>
        <v>1</v>
      </c>
      <c r="AQ4" s="64" t="str">
        <f>'statistische Auswertung_Time'!AQ4</f>
        <v>H0</v>
      </c>
      <c r="AR4" s="64" t="str">
        <f>'statistische Auswertung_Time'!AR4</f>
        <v>H0</v>
      </c>
      <c r="AS4" s="64">
        <f>'statistische Auswertung_Time'!AS4</f>
        <v>0</v>
      </c>
      <c r="AT4" s="81">
        <f>'statistische Auswertung_Time'!AT4</f>
        <v>0</v>
      </c>
      <c r="AU4" s="64">
        <f>'statistische Auswertung_Time'!AU4</f>
        <v>4.0851063829787231</v>
      </c>
      <c r="AV4" s="64">
        <f>'statistische Auswertung_Time'!AV4</f>
        <v>4.5484339743335198</v>
      </c>
      <c r="AW4" s="64" t="str">
        <f>'statistische Auswertung_Time'!AW4</f>
        <v>H0</v>
      </c>
      <c r="AX4" s="64" t="str">
        <f>'statistische Auswertung_Time'!AX4</f>
        <v>H0</v>
      </c>
      <c r="AY4" s="64" t="str">
        <f>'statistische Auswertung_Time'!AY4</f>
        <v>H0</v>
      </c>
      <c r="AZ4" s="81" t="str">
        <f>'statistische Auswertung_Time'!AZ4</f>
        <v>H0</v>
      </c>
      <c r="BA4" s="64">
        <f>'statistische Auswertung_Time'!BA4</f>
        <v>0</v>
      </c>
      <c r="BB4" s="64">
        <f>'statistische Auswertung_Time'!BB4</f>
        <v>0</v>
      </c>
      <c r="BC4" s="64" t="str">
        <f>'statistische Auswertung_Time'!BC4</f>
        <v>H0</v>
      </c>
      <c r="BD4" s="64" t="str">
        <f>'statistische Auswertung_Time'!BD4</f>
        <v>H0</v>
      </c>
      <c r="BE4" s="64" t="str">
        <f>'statistische Auswertung_Time'!BE4</f>
        <v>H0</v>
      </c>
      <c r="BF4" s="81" t="str">
        <f>'statistische Auswertung_Time'!BF4</f>
        <v>H0</v>
      </c>
      <c r="BG4" s="64">
        <f>'statistische Auswertung_Time'!BG4</f>
        <v>48</v>
      </c>
      <c r="BH4" s="64">
        <f>'statistische Auswertung_Time'!BH4</f>
        <v>0.35416666666666669</v>
      </c>
      <c r="BI4" s="64">
        <f>'statistische Auswertung_Time'!BI4</f>
        <v>0</v>
      </c>
      <c r="BJ4" s="64" t="str">
        <f>'statistische Auswertung_Time'!BJ4</f>
        <v>H0</v>
      </c>
      <c r="BK4" s="64" t="str">
        <f>'statistische Auswertung_Time'!BK4</f>
        <v>H0</v>
      </c>
      <c r="BL4" s="64" t="str">
        <f>'statistische Auswertung_Time'!BL4</f>
        <v>H0</v>
      </c>
      <c r="BM4" s="81" t="str">
        <f>'statistische Auswertung_Time'!BM4</f>
        <v>H0</v>
      </c>
      <c r="BN4" s="64">
        <f>'statistische Auswertung_Time'!BN4</f>
        <v>0.99624444177733351</v>
      </c>
      <c r="BO4" s="64">
        <f>'statistische Auswertung_Time'!BO4</f>
        <v>1.3271159490565223</v>
      </c>
      <c r="BP4" s="64" t="str">
        <f>'statistische Auswertung_Time'!BP4</f>
        <v>H0</v>
      </c>
      <c r="BQ4" s="64" t="str">
        <f>'statistische Auswertung_Time'!BQ4</f>
        <v>H0</v>
      </c>
      <c r="BR4" s="64" t="str">
        <f>'statistische Auswertung_Time'!BR4</f>
        <v>H0</v>
      </c>
      <c r="BS4" s="81" t="str">
        <f>'statistische Auswertung_Time'!BS4</f>
        <v>H0</v>
      </c>
      <c r="BT4" s="64">
        <f>'statistische Auswertung_Time'!BT4</f>
        <v>1.6990716811645279</v>
      </c>
      <c r="BU4" s="81">
        <f>'statistische Auswertung_Time'!BU4</f>
        <v>2.2490917487368032</v>
      </c>
      <c r="BV4" s="64" t="str">
        <f>'statistische Auswertung_Time'!BV4</f>
        <v>H0</v>
      </c>
      <c r="BW4" s="64" t="str">
        <f>'statistische Auswertung_Time'!BW4</f>
        <v>H0</v>
      </c>
      <c r="BX4" s="64" t="str">
        <f>'statistische Auswertung_Time'!BX4</f>
        <v>H0</v>
      </c>
      <c r="BY4" s="81" t="str">
        <f>'statistische Auswertung_Time'!BY4</f>
        <v>H0</v>
      </c>
      <c r="BZ4" s="64">
        <f>'statistische Auswertung_Time'!BZ4</f>
        <v>17</v>
      </c>
      <c r="CA4" s="64">
        <f>'statistische Auswertung_Time'!CA4</f>
        <v>2.5294117647058822</v>
      </c>
      <c r="CB4" s="64">
        <f>'statistische Auswertung_Time'!CB4</f>
        <v>3.0437979371753543</v>
      </c>
      <c r="CC4" s="64">
        <f>'statistische Auswertung_Time'!CC4</f>
        <v>-0.82108644348797932</v>
      </c>
      <c r="CD4" s="64">
        <f>'statistische Auswertung_Time'!CD4</f>
        <v>0.82108644348797932</v>
      </c>
      <c r="CE4" s="64">
        <f>'statistische Auswertung_Time'!CE4</f>
        <v>0.20865863751286945</v>
      </c>
      <c r="CF4" s="81">
        <f>'statistische Auswertung_Time'!CF4</f>
        <v>0.4173172750257389</v>
      </c>
      <c r="CG4" s="64">
        <f>'statistische Auswertung_Time'!CG4</f>
        <v>19</v>
      </c>
      <c r="CH4" s="64">
        <f>'statistische Auswertung_Time'!CH4</f>
        <v>3.6842105263157894</v>
      </c>
      <c r="CI4" s="64">
        <f>'statistische Auswertung_Time'!CI4</f>
        <v>5.2180523354445763</v>
      </c>
      <c r="CJ4" s="64">
        <f>'statistische Auswertung_Time'!CJ4</f>
        <v>0</v>
      </c>
      <c r="CK4" s="64">
        <f>'statistische Auswertung_Time'!CK4</f>
        <v>0</v>
      </c>
      <c r="CL4" s="64">
        <f>'statistische Auswertung_Time'!CL4</f>
        <v>0</v>
      </c>
      <c r="CM4" s="81">
        <f>'statistische Auswertung_Time'!CM4</f>
        <v>0</v>
      </c>
      <c r="CN4" s="64">
        <f>'statistische Auswertung_Time'!CN4</f>
        <v>0.399196493769576</v>
      </c>
      <c r="CO4" s="64">
        <f>'statistische Auswertung_Time'!CO4</f>
        <v>0.3179362271687427</v>
      </c>
      <c r="CP4" s="64" t="str">
        <f>'statistische Auswertung_Time'!CP4</f>
        <v>H0</v>
      </c>
      <c r="CQ4" s="64" t="str">
        <f>'statistische Auswertung_Time'!CQ4</f>
        <v>H0</v>
      </c>
      <c r="CR4" s="64" t="str">
        <f>'statistische Auswertung_Time'!CR4</f>
        <v>H0</v>
      </c>
      <c r="CS4" s="81" t="str">
        <f>'statistische Auswertung_Time'!CS4</f>
        <v>H0</v>
      </c>
      <c r="CT4" s="64">
        <f>'statistische Auswertung_Time'!CT4</f>
        <v>0</v>
      </c>
      <c r="CU4" s="64">
        <f>'statistische Auswertung_Time'!CU4</f>
        <v>0</v>
      </c>
      <c r="CV4" s="64">
        <f>'statistische Auswertung_Time'!CV4</f>
        <v>0.53191489361702127</v>
      </c>
      <c r="CW4" s="64">
        <f>'statistische Auswertung_Time'!CW4</f>
        <v>0</v>
      </c>
      <c r="CX4" s="64" t="str">
        <f>'statistische Auswertung_Time'!CX4</f>
        <v>H0</v>
      </c>
      <c r="CY4" s="64" t="str">
        <f>'statistische Auswertung_Time'!CY4</f>
        <v>H0</v>
      </c>
      <c r="CZ4" s="64" t="str">
        <f>'statistische Auswertung_Time'!CZ4</f>
        <v>H0</v>
      </c>
      <c r="DA4" s="81" t="str">
        <f>'statistische Auswertung_Time'!DA4</f>
        <v>H0</v>
      </c>
      <c r="DB4" s="64">
        <f>'statistische Auswertung_Time'!DB4</f>
        <v>0</v>
      </c>
      <c r="DC4" s="64"/>
      <c r="DD4" s="79"/>
    </row>
    <row r="5" spans="1:108" x14ac:dyDescent="0.25">
      <c r="A5" s="78">
        <f>'statistische Auswertung_Time'!A8</f>
        <v>2</v>
      </c>
      <c r="B5" s="64">
        <f>'statistische Auswertung_Time'!B8</f>
        <v>5</v>
      </c>
      <c r="C5" s="64">
        <f>'statistische Auswertung_Time'!C8</f>
        <v>3</v>
      </c>
      <c r="D5" s="64">
        <f>'statistische Auswertung_Time'!D8</f>
        <v>75</v>
      </c>
      <c r="E5" s="64">
        <f>'statistische Auswertung_Time'!E8</f>
        <v>8.3333333333333339</v>
      </c>
      <c r="F5" s="64">
        <f>'statistische Auswertung_Time'!F8</f>
        <v>36</v>
      </c>
      <c r="G5" s="64">
        <f>'statistische Auswertung_Time'!G8</f>
        <v>1.6111111111111112</v>
      </c>
      <c r="H5" s="64">
        <f>'statistische Auswertung_Time'!H8</f>
        <v>2.8812475252201608</v>
      </c>
      <c r="I5" s="64">
        <f>'statistische Auswertung_Time'!I8</f>
        <v>-1.6911469711182787</v>
      </c>
      <c r="J5" s="64">
        <f>'statistische Auswertung_Time'!J8</f>
        <v>1.6911469711182787</v>
      </c>
      <c r="K5" s="64">
        <f>'statistische Auswertung_Time'!K8</f>
        <v>4.7326609688728948E-2</v>
      </c>
      <c r="L5" s="81">
        <f>'statistische Auswertung_Time'!L8</f>
        <v>9.4653219377457895E-2</v>
      </c>
      <c r="M5" s="64">
        <f>'statistische Auswertung_Time'!M8</f>
        <v>0.40134803921568618</v>
      </c>
      <c r="N5" s="64">
        <f>'statistische Auswertung_Time'!N8</f>
        <v>0.35816636120808182</v>
      </c>
      <c r="O5" s="64">
        <f>'statistische Auswertung_Time'!O8</f>
        <v>0.83496073718998987</v>
      </c>
      <c r="P5" s="64">
        <f>'statistische Auswertung_Time'!P8</f>
        <v>0.83496073718998987</v>
      </c>
      <c r="Q5" s="64">
        <f>'statistische Auswertung_Time'!Q8</f>
        <v>0.796902106574647</v>
      </c>
      <c r="R5" s="81">
        <f>'statistische Auswertung_Time'!R8</f>
        <v>0.40619578685070601</v>
      </c>
      <c r="S5" s="64">
        <f>'statistische Auswertung_Time'!S8</f>
        <v>21</v>
      </c>
      <c r="T5" s="64">
        <f>'statistische Auswertung_Time'!T8</f>
        <v>0.34593837535014005</v>
      </c>
      <c r="U5" s="64">
        <f>'statistische Auswertung_Time'!U8</f>
        <v>0.33752203560061494</v>
      </c>
      <c r="V5" s="64">
        <f>'statistische Auswertung_Time'!V8</f>
        <v>0.14987771371753852</v>
      </c>
      <c r="W5" s="64">
        <f>'statistische Auswertung_Time'!W8</f>
        <v>0.14987771371753852</v>
      </c>
      <c r="X5" s="64">
        <f>'statistische Auswertung_Time'!X8</f>
        <v>0.55921904908552311</v>
      </c>
      <c r="Y5" s="81">
        <f>'statistische Auswertung_Time'!Y8</f>
        <v>0.88156190182895366</v>
      </c>
      <c r="Z5" s="64">
        <f>'statistische Auswertung_Time'!Z8</f>
        <v>15</v>
      </c>
      <c r="AA5" s="64">
        <f>'statistische Auswertung_Time'!AA8</f>
        <v>0.478921568627451</v>
      </c>
      <c r="AB5" s="64">
        <f>'statistische Auswertung_Time'!AB8</f>
        <v>0.38328913511791551</v>
      </c>
      <c r="AC5" s="64">
        <f>'statistische Auswertung_Time'!AC8</f>
        <v>0.81769999687571249</v>
      </c>
      <c r="AD5" s="64">
        <f>'statistische Auswertung_Time'!AD8</f>
        <v>0.81769999687571249</v>
      </c>
      <c r="AE5" s="64">
        <f>'statistische Auswertung_Time'!AE8</f>
        <v>0.79054610416425675</v>
      </c>
      <c r="AF5" s="81">
        <f>'statistische Auswertung_Time'!AF8</f>
        <v>0.41890779167148662</v>
      </c>
      <c r="AG5" s="64">
        <f>'statistische Auswertung_Time'!AG8</f>
        <v>33</v>
      </c>
      <c r="AH5" s="64">
        <f>'statistische Auswertung_Time'!AH8</f>
        <v>42.727272727272727</v>
      </c>
      <c r="AI5" s="64">
        <f>'statistische Auswertung_Time'!AI8</f>
        <v>48.954872540479009</v>
      </c>
      <c r="AJ5" s="64">
        <f>'statistische Auswertung_Time'!AJ8</f>
        <v>-1.6948542429295534</v>
      </c>
      <c r="AK5" s="64">
        <f>'statistische Auswertung_Time'!AK8</f>
        <v>1.6948542429295534</v>
      </c>
      <c r="AL5" s="64">
        <f>'statistische Auswertung_Time'!AL8</f>
        <v>4.6972258479715409E-2</v>
      </c>
      <c r="AM5" s="81">
        <f>'statistische Auswertung_Time'!AM8</f>
        <v>9.3944516959430818E-2</v>
      </c>
      <c r="AN5" s="64">
        <f>'statistische Auswertung_Time'!AN8</f>
        <v>25</v>
      </c>
      <c r="AO5" s="64">
        <f>'statistische Auswertung_Time'!AO8</f>
        <v>0.69444444444444442</v>
      </c>
      <c r="AP5" s="64">
        <f>'statistische Auswertung_Time'!AP8</f>
        <v>1</v>
      </c>
      <c r="AQ5" s="64" t="str">
        <f>'statistische Auswertung_Time'!AQ8</f>
        <v>H0</v>
      </c>
      <c r="AR5" s="64" t="str">
        <f>'statistische Auswertung_Time'!AR8</f>
        <v>H0</v>
      </c>
      <c r="AS5" s="64">
        <f>'statistische Auswertung_Time'!AS8</f>
        <v>0</v>
      </c>
      <c r="AT5" s="81">
        <f>'statistische Auswertung_Time'!AT8</f>
        <v>0</v>
      </c>
      <c r="AU5" s="64">
        <f>'statistische Auswertung_Time'!AU8</f>
        <v>5.2777777777777777</v>
      </c>
      <c r="AV5" s="64">
        <f>'statistische Auswertung_Time'!AV8</f>
        <v>5.9359009960511164</v>
      </c>
      <c r="AW5" s="64">
        <f>'statistische Auswertung_Time'!AW8</f>
        <v>-1.0012472438583375</v>
      </c>
      <c r="AX5" s="64">
        <f>'statistische Auswertung_Time'!AX8</f>
        <v>1.0012472438583375</v>
      </c>
      <c r="AY5" s="64">
        <f>'statistische Auswertung_Time'!AY8</f>
        <v>0.15984452484765052</v>
      </c>
      <c r="AZ5" s="81">
        <f>'statistische Auswertung_Time'!AZ8</f>
        <v>0.31968904969530104</v>
      </c>
      <c r="BA5" s="64">
        <f>'statistische Auswertung_Time'!BA8</f>
        <v>2.7777777777777776E-2</v>
      </c>
      <c r="BB5" s="64">
        <f>'statistische Auswertung_Time'!BB8</f>
        <v>1.2048192771084338E-2</v>
      </c>
      <c r="BC5" s="64">
        <f>'statistische Auswertung_Time'!BC8</f>
        <v>-1.1495551160208228</v>
      </c>
      <c r="BD5" s="64">
        <f>'statistische Auswertung_Time'!BD8</f>
        <v>1.1495551160208228</v>
      </c>
      <c r="BE5" s="64">
        <f>'statistische Auswertung_Time'!BE8</f>
        <v>0.12516357682138821</v>
      </c>
      <c r="BF5" s="81">
        <f>'statistische Auswertung_Time'!BF8</f>
        <v>0.87483642317861177</v>
      </c>
      <c r="BG5" s="64">
        <f>'statistische Auswertung_Time'!BG8</f>
        <v>36</v>
      </c>
      <c r="BH5" s="64">
        <f>'statistische Auswertung_Time'!BH8</f>
        <v>0.25</v>
      </c>
      <c r="BI5" s="64">
        <f>'statistische Auswertung_Time'!BI8</f>
        <v>0.30952380952380953</v>
      </c>
      <c r="BJ5" s="64">
        <f>'statistische Auswertung_Time'!BJ8</f>
        <v>1.0219734381199994</v>
      </c>
      <c r="BK5" s="64">
        <f>'statistische Auswertung_Time'!BK8</f>
        <v>1.0219734381199994</v>
      </c>
      <c r="BL5" s="64">
        <f>'statistische Auswertung_Time'!BL8</f>
        <v>0.84660326388820106</v>
      </c>
      <c r="BM5" s="81">
        <f>'statistische Auswertung_Time'!BM8</f>
        <v>0.84660326388820106</v>
      </c>
      <c r="BN5" s="64">
        <f>'statistische Auswertung_Time'!BN8</f>
        <v>0.60788146346084393</v>
      </c>
      <c r="BO5" s="64">
        <f>'statistische Auswertung_Time'!BO8</f>
        <v>1.132788150339707</v>
      </c>
      <c r="BP5" s="64">
        <f>'statistische Auswertung_Time'!BP8</f>
        <v>1.436237349206875</v>
      </c>
      <c r="BQ5" s="64">
        <f>'statistische Auswertung_Time'!BQ8</f>
        <v>1.436237349206875</v>
      </c>
      <c r="BR5" s="64">
        <f>'statistische Auswertung_Time'!BR8</f>
        <v>0.92021577214805517</v>
      </c>
      <c r="BS5" s="81">
        <f>'statistische Auswertung_Time'!BS8</f>
        <v>0.15956845570388964</v>
      </c>
      <c r="BT5" s="64">
        <f>'statistische Auswertung_Time'!BT8</f>
        <v>2.239934388435127</v>
      </c>
      <c r="BU5" s="81">
        <f>'statistische Auswertung_Time'!BU8</f>
        <v>2.1453552120691888</v>
      </c>
      <c r="BV5" s="64">
        <f>'statistische Auswertung_Time'!BV8</f>
        <v>-1.1145901030713694</v>
      </c>
      <c r="BW5" s="64">
        <f>'statistische Auswertung_Time'!BW8</f>
        <v>1.1145901030713694</v>
      </c>
      <c r="BX5" s="64">
        <f>'statistische Auswertung_Time'!BX8</f>
        <v>0.13620602780743246</v>
      </c>
      <c r="BY5" s="81">
        <f>'statistische Auswertung_Time'!BY8</f>
        <v>0.27241205561486492</v>
      </c>
      <c r="BZ5" s="64">
        <f>'statistische Auswertung_Time'!BZ8</f>
        <v>12</v>
      </c>
      <c r="CA5" s="64">
        <f>'statistische Auswertung_Time'!CA8</f>
        <v>5.166666666666667</v>
      </c>
      <c r="CB5" s="64">
        <f>'statistische Auswertung_Time'!CB8</f>
        <v>4.9696045815506995</v>
      </c>
      <c r="CC5" s="64">
        <f>'statistische Auswertung_Time'!CC8</f>
        <v>0.3371258366437227</v>
      </c>
      <c r="CD5" s="64">
        <f>'statistische Auswertung_Time'!CD8</f>
        <v>0.3371258366437227</v>
      </c>
      <c r="CE5" s="64">
        <f>'statistische Auswertung_Time'!CE8</f>
        <v>0.63039142416234983</v>
      </c>
      <c r="CF5" s="81">
        <f>'statistische Auswertung_Time'!CF8</f>
        <v>0.73921715167530044</v>
      </c>
      <c r="CG5" s="64">
        <f>'statistische Auswertung_Time'!CG8</f>
        <v>12</v>
      </c>
      <c r="CH5" s="64">
        <f>'statistische Auswertung_Time'!CH8</f>
        <v>4.25</v>
      </c>
      <c r="CI5" s="64">
        <f>'statistische Auswertung_Time'!CI8</f>
        <v>8.0014203284621459</v>
      </c>
      <c r="CJ5" s="64">
        <f>'statistische Auswertung_Time'!CJ8</f>
        <v>0</v>
      </c>
      <c r="CK5" s="64">
        <f>'statistische Auswertung_Time'!CK8</f>
        <v>0</v>
      </c>
      <c r="CL5" s="64">
        <f>'statistische Auswertung_Time'!CL8</f>
        <v>0</v>
      </c>
      <c r="CM5" s="81">
        <f>'statistische Auswertung_Time'!CM8</f>
        <v>0</v>
      </c>
      <c r="CN5" s="64">
        <f>'statistische Auswertung_Time'!CN8</f>
        <v>0.48981351437052711</v>
      </c>
      <c r="CO5" s="64">
        <f>'statistische Auswertung_Time'!CO8</f>
        <v>0.28854935143814109</v>
      </c>
      <c r="CP5" s="64">
        <f>'statistische Auswertung_Time'!CP8</f>
        <v>-1.3563492847151284</v>
      </c>
      <c r="CQ5" s="64">
        <f>'statistische Auswertung_Time'!CQ8</f>
        <v>1.3563492847151284</v>
      </c>
      <c r="CR5" s="64">
        <f>'statistische Auswertung_Time'!CR8</f>
        <v>9.1717099253249459E-2</v>
      </c>
      <c r="CS5" s="81">
        <f>'statistische Auswertung_Time'!CS8</f>
        <v>0.18343419850649892</v>
      </c>
      <c r="CT5" s="64">
        <f>'statistische Auswertung_Time'!CT8</f>
        <v>0</v>
      </c>
      <c r="CU5" s="64">
        <f>'statistische Auswertung_Time'!CU8</f>
        <v>0</v>
      </c>
      <c r="CV5" s="64">
        <f>'statistische Auswertung_Time'!CV8</f>
        <v>0.44444444444444442</v>
      </c>
      <c r="CW5" s="64">
        <f>'statistische Auswertung_Time'!CW8</f>
        <v>0.49397590361445781</v>
      </c>
      <c r="CX5" s="64">
        <f>'statistische Auswertung_Time'!CX8</f>
        <v>0.78992163478621713</v>
      </c>
      <c r="CY5" s="64">
        <f>'statistische Auswertung_Time'!CY8</f>
        <v>0.78992163478621713</v>
      </c>
      <c r="CZ5" s="64">
        <f>'statistische Auswertung_Time'!CZ8</f>
        <v>0.78521323218943906</v>
      </c>
      <c r="DA5" s="81">
        <f>'statistische Auswertung_Time'!DA8</f>
        <v>0.78521323218943906</v>
      </c>
      <c r="DB5" s="64">
        <f>'statistische Auswertung_Time'!DB8</f>
        <v>0</v>
      </c>
      <c r="DC5" s="64"/>
      <c r="DD5" s="79"/>
    </row>
    <row r="6" spans="1:108" x14ac:dyDescent="0.25">
      <c r="A6" s="78">
        <f>'statistische Auswertung_Time'!A12</f>
        <v>3</v>
      </c>
      <c r="B6" s="64">
        <f>'statistische Auswertung_Time'!B12</f>
        <v>9</v>
      </c>
      <c r="C6" s="64">
        <f>'statistische Auswertung_Time'!C12</f>
        <v>4</v>
      </c>
      <c r="D6" s="64">
        <f>'statistische Auswertung_Time'!D12</f>
        <v>150</v>
      </c>
      <c r="E6" s="64">
        <f>'statistische Auswertung_Time'!E12</f>
        <v>9.375</v>
      </c>
      <c r="F6" s="64">
        <f>'statistische Auswertung_Time'!F12</f>
        <v>34</v>
      </c>
      <c r="G6" s="64">
        <f>'statistische Auswertung_Time'!G12</f>
        <v>1.411764705882353</v>
      </c>
      <c r="H6" s="64">
        <f>'statistische Auswertung_Time'!H12</f>
        <v>3.7426100684919321</v>
      </c>
      <c r="I6" s="64">
        <f>'statistische Auswertung_Time'!I12</f>
        <v>-1.0012845851287409</v>
      </c>
      <c r="J6" s="64">
        <f>'statistische Auswertung_Time'!J12</f>
        <v>1.0012845851287409</v>
      </c>
      <c r="K6" s="64">
        <f>'statistische Auswertung_Time'!K12</f>
        <v>0.15987318097619549</v>
      </c>
      <c r="L6" s="81">
        <f>'statistische Auswertung_Time'!L12</f>
        <v>0.31974636195239098</v>
      </c>
      <c r="M6" s="64">
        <f>'statistische Auswertung_Time'!M12</f>
        <v>0.37588235294117645</v>
      </c>
      <c r="N6" s="64">
        <f>'statistische Auswertung_Time'!N12</f>
        <v>0.14516230049106499</v>
      </c>
      <c r="O6" s="64">
        <f>'statistische Auswertung_Time'!O12</f>
        <v>1.743896681260604</v>
      </c>
      <c r="P6" s="64">
        <f>'statistische Auswertung_Time'!P12</f>
        <v>1.743896681260604</v>
      </c>
      <c r="Q6" s="64">
        <f>'statistische Auswertung_Time'!Q12</f>
        <v>0.95746651162814711</v>
      </c>
      <c r="R6" s="81">
        <f>'statistische Auswertung_Time'!R12</f>
        <v>8.5066976743705863E-2</v>
      </c>
      <c r="S6" s="64">
        <f>'statistische Auswertung_Time'!S12</f>
        <v>14</v>
      </c>
      <c r="T6" s="64">
        <f>'statistische Auswertung_Time'!T12</f>
        <v>0.291904761904762</v>
      </c>
      <c r="U6" s="64">
        <f>'statistische Auswertung_Time'!U12</f>
        <v>0.1939103426875961</v>
      </c>
      <c r="V6" s="64">
        <f>'statistische Auswertung_Time'!V12</f>
        <v>0.83479449773339121</v>
      </c>
      <c r="W6" s="64">
        <f>'statistische Auswertung_Time'!W12</f>
        <v>0.83479449773339121</v>
      </c>
      <c r="X6" s="64">
        <f>'statistische Auswertung_Time'!X12</f>
        <v>0.79533036883442287</v>
      </c>
      <c r="Y6" s="81">
        <f>'statistische Auswertung_Time'!Y12</f>
        <v>0.40933926233115414</v>
      </c>
      <c r="Z6" s="64">
        <f>'statistische Auswertung_Time'!Z12</f>
        <v>20</v>
      </c>
      <c r="AA6" s="64">
        <f>'statistische Auswertung_Time'!AA12</f>
        <v>0.43466666666666676</v>
      </c>
      <c r="AB6" s="64">
        <f>'statistische Auswertung_Time'!AB12</f>
        <v>4.5143047491746052E-2</v>
      </c>
      <c r="AC6" s="64">
        <f>'statistische Auswertung_Time'!AC12</f>
        <v>2.6331783244097879</v>
      </c>
      <c r="AD6" s="64">
        <f>'statistische Auswertung_Time'!AD12</f>
        <v>2.6331783244097879</v>
      </c>
      <c r="AE6" s="64">
        <f>'statistische Auswertung_Time'!AE12</f>
        <v>0.99406247860115415</v>
      </c>
      <c r="AF6" s="81">
        <f>'statistische Auswertung_Time'!AF12</f>
        <v>1.187504279769159E-2</v>
      </c>
      <c r="AG6" s="64">
        <f>'statistische Auswertung_Time'!AG12</f>
        <v>30</v>
      </c>
      <c r="AH6" s="64">
        <f>'statistische Auswertung_Time'!AH12</f>
        <v>30.1</v>
      </c>
      <c r="AI6" s="64">
        <f>'statistische Auswertung_Time'!AI12</f>
        <v>35.168902799745275</v>
      </c>
      <c r="AJ6" s="64">
        <f>'statistische Auswertung_Time'!AJ12</f>
        <v>-0.40937261656919327</v>
      </c>
      <c r="AK6" s="64">
        <f>'statistische Auswertung_Time'!AK12</f>
        <v>0.40937261656919327</v>
      </c>
      <c r="AL6" s="64">
        <f>'statistische Auswertung_Time'!AL12</f>
        <v>0.34168702824822578</v>
      </c>
      <c r="AM6" s="81">
        <f>'statistische Auswertung_Time'!AM12</f>
        <v>0.68337405649645155</v>
      </c>
      <c r="AN6" s="64">
        <f>'statistische Auswertung_Time'!AN12</f>
        <v>23</v>
      </c>
      <c r="AO6" s="64">
        <f>'statistische Auswertung_Time'!AO12</f>
        <v>0.67647058823529416</v>
      </c>
      <c r="AP6" s="64">
        <f>'statistische Auswertung_Time'!AP12</f>
        <v>1</v>
      </c>
      <c r="AQ6" s="64" t="str">
        <f>'statistische Auswertung_Time'!AQ12</f>
        <v>H0</v>
      </c>
      <c r="AR6" s="64" t="str">
        <f>'statistische Auswertung_Time'!AR12</f>
        <v>H0</v>
      </c>
      <c r="AS6" s="64">
        <f>'statistische Auswertung_Time'!AS12</f>
        <v>0</v>
      </c>
      <c r="AT6" s="81">
        <f>'statistische Auswertung_Time'!AT12</f>
        <v>0</v>
      </c>
      <c r="AU6" s="64">
        <f>'statistische Auswertung_Time'!AU12</f>
        <v>4.3529411764705879</v>
      </c>
      <c r="AV6" s="64">
        <f>'statistische Auswertung_Time'!AV12</f>
        <v>5.6454988932786705</v>
      </c>
      <c r="AW6" s="64">
        <f>'statistische Auswertung_Time'!AW12</f>
        <v>-0.22819651659909759</v>
      </c>
      <c r="AX6" s="64">
        <f>'statistische Auswertung_Time'!AX12</f>
        <v>0.22819651659909759</v>
      </c>
      <c r="AY6" s="64">
        <f>'statistische Auswertung_Time'!AY12</f>
        <v>0.41004154698064321</v>
      </c>
      <c r="AZ6" s="81">
        <f>'statistische Auswertung_Time'!AZ12</f>
        <v>0.82008309396128642</v>
      </c>
      <c r="BA6" s="64">
        <f>'statistische Auswertung_Time'!BA12</f>
        <v>0.14705882352941177</v>
      </c>
      <c r="BB6" s="64">
        <f>'statistische Auswertung_Time'!BB12</f>
        <v>6.1728395061728392E-2</v>
      </c>
      <c r="BC6" s="64">
        <f>'statistische Auswertung_Time'!BC12</f>
        <v>-2.7141271282147885</v>
      </c>
      <c r="BD6" s="64">
        <f>'statistische Auswertung_Time'!BD12</f>
        <v>2.7141271282147885</v>
      </c>
      <c r="BE6" s="64">
        <f>'statistische Auswertung_Time'!BE12</f>
        <v>3.3225330032706215E-3</v>
      </c>
      <c r="BF6" s="81">
        <f>'statistische Auswertung_Time'!BF12</f>
        <v>0.99667746699672943</v>
      </c>
      <c r="BG6" s="64">
        <f>'statistische Auswertung_Time'!BG12</f>
        <v>34</v>
      </c>
      <c r="BH6" s="64">
        <f>'statistische Auswertung_Time'!BH12</f>
        <v>5.8823529411764705E-2</v>
      </c>
      <c r="BI6" s="64">
        <f>'statistische Auswertung_Time'!BI12</f>
        <v>0.23170731707317074</v>
      </c>
      <c r="BJ6" s="64">
        <f>'statistische Auswertung_Time'!BJ12</f>
        <v>3.1228189925454846</v>
      </c>
      <c r="BK6" s="64">
        <f>'statistische Auswertung_Time'!BK12</f>
        <v>3.1228189925454846</v>
      </c>
      <c r="BL6" s="64">
        <f>'statistische Auswertung_Time'!BL12</f>
        <v>0.99910436062481756</v>
      </c>
      <c r="BM6" s="81">
        <f>'statistische Auswertung_Time'!BM12</f>
        <v>0.99910436062481756</v>
      </c>
      <c r="BN6" s="64">
        <f>'statistische Auswertung_Time'!BN12</f>
        <v>0.55467681538567337</v>
      </c>
      <c r="BO6" s="64">
        <f>'statistische Auswertung_Time'!BO12</f>
        <v>0.87488545577384613</v>
      </c>
      <c r="BP6" s="64">
        <f>'statistische Auswertung_Time'!BP12</f>
        <v>1.802908508916482</v>
      </c>
      <c r="BQ6" s="64">
        <f>'statistische Auswertung_Time'!BQ12</f>
        <v>1.802908508916482</v>
      </c>
      <c r="BR6" s="64">
        <f>'statistische Auswertung_Time'!BR12</f>
        <v>0.96062203866422891</v>
      </c>
      <c r="BS6" s="81">
        <f>'statistische Auswertung_Time'!BS12</f>
        <v>7.8755922671542147E-2</v>
      </c>
      <c r="BT6" s="64">
        <f>'statistische Auswertung_Time'!BT12</f>
        <v>2.4944882586132744</v>
      </c>
      <c r="BU6" s="81">
        <f>'statistische Auswertung_Time'!BU12</f>
        <v>2.2802986283173472</v>
      </c>
      <c r="BV6" s="64">
        <f>'statistische Auswertung_Time'!BV12</f>
        <v>-1.5582630384810303</v>
      </c>
      <c r="BW6" s="64">
        <f>'statistische Auswertung_Time'!BW12</f>
        <v>1.5582630384810303</v>
      </c>
      <c r="BX6" s="64">
        <f>'statistische Auswertung_Time'!BX12</f>
        <v>6.3428687777782253E-2</v>
      </c>
      <c r="BY6" s="81">
        <f>'statistische Auswertung_Time'!BY12</f>
        <v>0.12685737555556451</v>
      </c>
      <c r="BZ6" s="64">
        <f>'statistische Auswertung_Time'!BZ12</f>
        <v>6</v>
      </c>
      <c r="CA6" s="64">
        <f>'statistische Auswertung_Time'!CA12</f>
        <v>5.666666666666667</v>
      </c>
      <c r="CB6" s="64">
        <f>'statistische Auswertung_Time'!CB12</f>
        <v>4.6332134277050816</v>
      </c>
      <c r="CC6" s="64">
        <f>'statistische Auswertung_Time'!CC12</f>
        <v>1.5918145891368167</v>
      </c>
      <c r="CD6" s="64">
        <f>'statistische Auswertung_Time'!CD12</f>
        <v>1.5918145891368167</v>
      </c>
      <c r="CE6" s="64">
        <f>'statistische Auswertung_Time'!CE12</f>
        <v>0.93681584685356289</v>
      </c>
      <c r="CF6" s="81">
        <f>'statistische Auswertung_Time'!CF12</f>
        <v>0.12636830629287424</v>
      </c>
      <c r="CG6" s="64">
        <f>'statistische Auswertung_Time'!CG12</f>
        <v>17</v>
      </c>
      <c r="CH6" s="64">
        <f>'statistische Auswertung_Time'!CH12</f>
        <v>2.1764705882352939</v>
      </c>
      <c r="CI6" s="64">
        <f>'statistische Auswertung_Time'!CI12</f>
        <v>4.5721342680094033</v>
      </c>
      <c r="CJ6" s="64">
        <f>'statistische Auswertung_Time'!CJ12</f>
        <v>0</v>
      </c>
      <c r="CK6" s="64">
        <f>'statistische Auswertung_Time'!CK12</f>
        <v>0</v>
      </c>
      <c r="CL6" s="64">
        <f>'statistische Auswertung_Time'!CL12</f>
        <v>0</v>
      </c>
      <c r="CM6" s="81">
        <f>'statistische Auswertung_Time'!CM12</f>
        <v>0</v>
      </c>
      <c r="CN6" s="64">
        <f>'statistische Auswertung_Time'!CN12</f>
        <v>0.36272890954147502</v>
      </c>
      <c r="CO6" s="64">
        <f>'statistische Auswertung_Time'!CO12</f>
        <v>0.29053771405911799</v>
      </c>
      <c r="CP6" s="64">
        <f>'statistische Auswertung_Time'!CP12</f>
        <v>0.53574244305554164</v>
      </c>
      <c r="CQ6" s="64">
        <f>'statistische Auswertung_Time'!CQ12</f>
        <v>0.53574244305554164</v>
      </c>
      <c r="CR6" s="64">
        <f>'statistische Auswertung_Time'!CR12</f>
        <v>0.70248443606882183</v>
      </c>
      <c r="CS6" s="81">
        <f>'statistische Auswertung_Time'!CS12</f>
        <v>0.59503112786235635</v>
      </c>
      <c r="CT6" s="64">
        <f>'statistische Auswertung_Time'!CT12</f>
        <v>0</v>
      </c>
      <c r="CU6" s="64">
        <f>'statistische Auswertung_Time'!CU12</f>
        <v>0</v>
      </c>
      <c r="CV6" s="64">
        <f>'statistische Auswertung_Time'!CV12</f>
        <v>0.23529411764705882</v>
      </c>
      <c r="CW6" s="64">
        <f>'statistische Auswertung_Time'!CW12</f>
        <v>0.40740740740740738</v>
      </c>
      <c r="CX6" s="64">
        <f>'statistische Auswertung_Time'!CX12</f>
        <v>2.6813584479952635</v>
      </c>
      <c r="CY6" s="64">
        <f>'statistische Auswertung_Time'!CY12</f>
        <v>2.6813584479952635</v>
      </c>
      <c r="CZ6" s="64">
        <f>'statistische Auswertung_Time'!CZ12</f>
        <v>0.99633380359239143</v>
      </c>
      <c r="DA6" s="81">
        <f>'statistische Auswertung_Time'!DA12</f>
        <v>0.99633380359239143</v>
      </c>
      <c r="DB6" s="64">
        <f>'statistische Auswertung_Time'!DB12</f>
        <v>0</v>
      </c>
      <c r="DC6" s="64"/>
      <c r="DD6" s="79"/>
    </row>
    <row r="7" spans="1:108" x14ac:dyDescent="0.25">
      <c r="A7" s="78">
        <f>'statistische Auswertung_Time'!A16</f>
        <v>4</v>
      </c>
      <c r="B7" s="64">
        <f>'statistische Auswertung_Time'!B16</f>
        <v>13</v>
      </c>
      <c r="C7" s="64">
        <f>'statistische Auswertung_Time'!C16</f>
        <v>5</v>
      </c>
      <c r="D7" s="64">
        <f>'statistische Auswertung_Time'!D16</f>
        <v>200</v>
      </c>
      <c r="E7" s="64">
        <f>'statistische Auswertung_Time'!E16</f>
        <v>8</v>
      </c>
      <c r="F7" s="64">
        <f>'statistische Auswertung_Time'!F16</f>
        <v>33</v>
      </c>
      <c r="G7" s="64">
        <f>'statistische Auswertung_Time'!G16</f>
        <v>0.78787878787878785</v>
      </c>
      <c r="H7" s="64">
        <f>'statistische Auswertung_Time'!H16</f>
        <v>3.8467321826257264</v>
      </c>
      <c r="I7" s="64">
        <f>'statistische Auswertung_Time'!I16</f>
        <v>-6.2332032956129067E-2</v>
      </c>
      <c r="J7" s="64">
        <f>'statistische Auswertung_Time'!J16</f>
        <v>6.2332032956129067E-2</v>
      </c>
      <c r="K7" s="64">
        <f>'statistische Auswertung_Time'!K16</f>
        <v>0.47522893531143928</v>
      </c>
      <c r="L7" s="81">
        <f>'statistische Auswertung_Time'!L16</f>
        <v>0.95045787062287856</v>
      </c>
      <c r="M7" s="64">
        <f>'statistische Auswertung_Time'!M16</f>
        <v>0.43011363636363631</v>
      </c>
      <c r="N7" s="64">
        <f>'statistische Auswertung_Time'!N16</f>
        <v>0.12501303199112365</v>
      </c>
      <c r="O7" s="64">
        <f>'statistische Auswertung_Time'!O16</f>
        <v>0.67715113907107227</v>
      </c>
      <c r="P7" s="64">
        <f>'statistische Auswertung_Time'!P16</f>
        <v>0.67715113907107227</v>
      </c>
      <c r="Q7" s="64">
        <f>'statistische Auswertung_Time'!Q16</f>
        <v>0.74984323942375253</v>
      </c>
      <c r="R7" s="81">
        <f>'statistische Auswertung_Time'!R16</f>
        <v>0.50031352115249494</v>
      </c>
      <c r="S7" s="64">
        <f>'statistische Auswertung_Time'!S16</f>
        <v>16</v>
      </c>
      <c r="T7" s="64">
        <f>'statistische Auswertung_Time'!T16</f>
        <v>0.39546875000000004</v>
      </c>
      <c r="U7" s="64">
        <f>'statistische Auswertung_Time'!U16</f>
        <v>0.16197728428702587</v>
      </c>
      <c r="V7" s="64">
        <f>'statistische Auswertung_Time'!V16</f>
        <v>-0.46193958744087266</v>
      </c>
      <c r="W7" s="64">
        <f>'statistische Auswertung_Time'!W16</f>
        <v>0.46193958744087266</v>
      </c>
      <c r="X7" s="64">
        <f>'statistische Auswertung_Time'!X16</f>
        <v>0.32337925133049572</v>
      </c>
      <c r="Y7" s="81">
        <f>'statistische Auswertung_Time'!Y16</f>
        <v>0.64675850266099144</v>
      </c>
      <c r="Z7" s="64">
        <f>'statistische Auswertung_Time'!Z16</f>
        <v>17</v>
      </c>
      <c r="AA7" s="64">
        <f>'statistische Auswertung_Time'!AA16</f>
        <v>0.46272058823529416</v>
      </c>
      <c r="AB7" s="64">
        <f>'statistische Auswertung_Time'!AB16</f>
        <v>6.5800710147249433E-2</v>
      </c>
      <c r="AC7" s="64">
        <f>'statistische Auswertung_Time'!AC16</f>
        <v>2.0279793292360018</v>
      </c>
      <c r="AD7" s="64">
        <f>'statistische Auswertung_Time'!AD16</f>
        <v>2.0279793292360018</v>
      </c>
      <c r="AE7" s="64">
        <f>'statistische Auswertung_Time'!AE16</f>
        <v>0.9751921982934858</v>
      </c>
      <c r="AF7" s="81">
        <f>'statistische Auswertung_Time'!AF16</f>
        <v>4.96156034130283E-2</v>
      </c>
      <c r="AG7" s="64">
        <f>'statistische Auswertung_Time'!AG16</f>
        <v>31</v>
      </c>
      <c r="AH7" s="64">
        <f>'statistische Auswertung_Time'!AH16</f>
        <v>42.225806451612904</v>
      </c>
      <c r="AI7" s="64">
        <f>'statistische Auswertung_Time'!AI16</f>
        <v>57.174417167948668</v>
      </c>
      <c r="AJ7" s="64">
        <f>'statistische Auswertung_Time'!AJ16</f>
        <v>-1.3966128675123075</v>
      </c>
      <c r="AK7" s="64">
        <f>'statistische Auswertung_Time'!AK16</f>
        <v>1.3966128675123075</v>
      </c>
      <c r="AL7" s="64">
        <f>'statistische Auswertung_Time'!AL16</f>
        <v>8.3245737697468333E-2</v>
      </c>
      <c r="AM7" s="81">
        <f>'statistische Auswertung_Time'!AM16</f>
        <v>0.16649147539493667</v>
      </c>
      <c r="AN7" s="64">
        <f>'statistische Auswertung_Time'!AN16</f>
        <v>26</v>
      </c>
      <c r="AO7" s="64">
        <f>'statistische Auswertung_Time'!AO16</f>
        <v>0.78787878787878785</v>
      </c>
      <c r="AP7" s="64">
        <f>'statistische Auswertung_Time'!AP16</f>
        <v>1</v>
      </c>
      <c r="AQ7" s="64" t="str">
        <f>'statistische Auswertung_Time'!AQ16</f>
        <v>H0</v>
      </c>
      <c r="AR7" s="64" t="str">
        <f>'statistische Auswertung_Time'!AR16</f>
        <v>H0</v>
      </c>
      <c r="AS7" s="64">
        <f>'statistische Auswertung_Time'!AS16</f>
        <v>0</v>
      </c>
      <c r="AT7" s="81">
        <f>'statistische Auswertung_Time'!AT16</f>
        <v>0</v>
      </c>
      <c r="AU7" s="64">
        <f>'statistische Auswertung_Time'!AU16</f>
        <v>6</v>
      </c>
      <c r="AV7" s="64">
        <f>'statistische Auswertung_Time'!AV16</f>
        <v>9.0863909226931234</v>
      </c>
      <c r="AW7" s="64">
        <f>'statistische Auswertung_Time'!AW16</f>
        <v>-1.1163957826056172</v>
      </c>
      <c r="AX7" s="64">
        <f>'statistische Auswertung_Time'!AX16</f>
        <v>1.1163957826056172</v>
      </c>
      <c r="AY7" s="64">
        <f>'statistische Auswertung_Time'!AY16</f>
        <v>0.1338400554989366</v>
      </c>
      <c r="AZ7" s="81">
        <f>'statistische Auswertung_Time'!AZ16</f>
        <v>0.2676801109978732</v>
      </c>
      <c r="BA7" s="64">
        <f>'statistische Auswertung_Time'!BA16</f>
        <v>0.24242424242424243</v>
      </c>
      <c r="BB7" s="64">
        <f>'statistische Auswertung_Time'!BB16</f>
        <v>0.1</v>
      </c>
      <c r="BC7" s="64">
        <f>'statistische Auswertung_Time'!BC16</f>
        <v>-3.558079911965534</v>
      </c>
      <c r="BD7" s="64">
        <f>'statistische Auswertung_Time'!BD16</f>
        <v>3.558079911965534</v>
      </c>
      <c r="BE7" s="64">
        <f>'statistische Auswertung_Time'!BE16</f>
        <v>1.8678783515552742E-4</v>
      </c>
      <c r="BF7" s="81">
        <f>'statistische Auswertung_Time'!BF16</f>
        <v>0.99981321216484442</v>
      </c>
      <c r="BG7" s="64">
        <f>'statistische Auswertung_Time'!BG16</f>
        <v>33</v>
      </c>
      <c r="BH7" s="64">
        <f>'statistische Auswertung_Time'!BH16</f>
        <v>9.0909090909090912E-2</v>
      </c>
      <c r="BI7" s="64">
        <f>'statistische Auswertung_Time'!BI16</f>
        <v>0.24691358024691357</v>
      </c>
      <c r="BJ7" s="64">
        <f>'statistische Auswertung_Time'!BJ16</f>
        <v>2.6997345249516846</v>
      </c>
      <c r="BK7" s="64">
        <f>'statistische Auswertung_Time'!BK16</f>
        <v>2.6997345249516846</v>
      </c>
      <c r="BL7" s="64">
        <f>'statistische Auswertung_Time'!BL16</f>
        <v>0.99653025870709266</v>
      </c>
      <c r="BM7" s="81">
        <f>'statistische Auswertung_Time'!BM16</f>
        <v>0.99653025870709266</v>
      </c>
      <c r="BN7" s="64">
        <f>'statistische Auswertung_Time'!BN16</f>
        <v>0.56860246867492803</v>
      </c>
      <c r="BO7" s="64">
        <f>'statistische Auswertung_Time'!BO16</f>
        <v>1.1266216363863619</v>
      </c>
      <c r="BP7" s="64">
        <f>'statistische Auswertung_Time'!BP16</f>
        <v>1.5518736174806396</v>
      </c>
      <c r="BQ7" s="64">
        <f>'statistische Auswertung_Time'!BQ16</f>
        <v>1.5518736174806396</v>
      </c>
      <c r="BR7" s="64">
        <f>'statistische Auswertung_Time'!BR16</f>
        <v>0.93550891793499757</v>
      </c>
      <c r="BS7" s="81">
        <f>'statistische Auswertung_Time'!BS16</f>
        <v>0.12898216413000474</v>
      </c>
      <c r="BT7" s="64">
        <f>'statistische Auswertung_Time'!BT16</f>
        <v>2.6365475997673564</v>
      </c>
      <c r="BU7" s="81">
        <f>'statistische Auswertung_Time'!BU16</f>
        <v>2.2323711356695886</v>
      </c>
      <c r="BV7" s="64">
        <f>'statistische Auswertung_Time'!BV16</f>
        <v>-1.8433675695229481</v>
      </c>
      <c r="BW7" s="64">
        <f>'statistische Auswertung_Time'!BW16</f>
        <v>1.8433675695229481</v>
      </c>
      <c r="BX7" s="64">
        <f>'statistische Auswertung_Time'!BX16</f>
        <v>3.6542560085809701E-2</v>
      </c>
      <c r="BY7" s="81">
        <f>'statistische Auswertung_Time'!BY16</f>
        <v>7.3085120171619403E-2</v>
      </c>
      <c r="BZ7" s="64">
        <f>'statistische Auswertung_Time'!BZ16</f>
        <v>13</v>
      </c>
      <c r="CA7" s="64">
        <f>'statistische Auswertung_Time'!CA16</f>
        <v>4.6923076923076925</v>
      </c>
      <c r="CB7" s="64">
        <f>'statistische Auswertung_Time'!CB16</f>
        <v>5.907405174646132</v>
      </c>
      <c r="CC7" s="64">
        <f>'statistische Auswertung_Time'!CC16</f>
        <v>0.28463022091319046</v>
      </c>
      <c r="CD7" s="64">
        <f>'statistische Auswertung_Time'!CD16</f>
        <v>0.28463022091319046</v>
      </c>
      <c r="CE7" s="64">
        <f>'statistische Auswertung_Time'!CE16</f>
        <v>0.61041190483314489</v>
      </c>
      <c r="CF7" s="81">
        <f>'statistische Auswertung_Time'!CF16</f>
        <v>0.77917619033371011</v>
      </c>
      <c r="CG7" s="64">
        <f>'statistische Auswertung_Time'!CG16</f>
        <v>7</v>
      </c>
      <c r="CH7" s="64">
        <f>'statistische Auswertung_Time'!CH16</f>
        <v>3.8571428571428572</v>
      </c>
      <c r="CI7" s="64">
        <f>'statistische Auswertung_Time'!CI16</f>
        <v>6.4402011207873375</v>
      </c>
      <c r="CJ7" s="64">
        <f>'statistische Auswertung_Time'!CJ16</f>
        <v>0</v>
      </c>
      <c r="CK7" s="64">
        <f>'statistische Auswertung_Time'!CK16</f>
        <v>0</v>
      </c>
      <c r="CL7" s="64">
        <f>'statistische Auswertung_Time'!CL16</f>
        <v>0</v>
      </c>
      <c r="CM7" s="81">
        <f>'statistische Auswertung_Time'!CM16</f>
        <v>0</v>
      </c>
      <c r="CN7" s="64">
        <f>'statistische Auswertung_Time'!CN16</f>
        <v>0.5073055862789162</v>
      </c>
      <c r="CO7" s="64">
        <f>'statistische Auswertung_Time'!CO16</f>
        <v>0.26744813302558113</v>
      </c>
      <c r="CP7" s="64">
        <f>'statistische Auswertung_Time'!CP16</f>
        <v>-1.6451622399141477</v>
      </c>
      <c r="CQ7" s="64">
        <f>'statistische Auswertung_Time'!CQ16</f>
        <v>1.6451622399141477</v>
      </c>
      <c r="CR7" s="64">
        <f>'statistische Auswertung_Time'!CR16</f>
        <v>5.4092323118553221E-2</v>
      </c>
      <c r="CS7" s="81">
        <f>'statistische Auswertung_Time'!CS16</f>
        <v>0.10818464623710644</v>
      </c>
      <c r="CT7" s="64">
        <f>'statistische Auswertung_Time'!CT16</f>
        <v>0</v>
      </c>
      <c r="CU7" s="64">
        <f>'statistische Auswertung_Time'!CU16</f>
        <v>0</v>
      </c>
      <c r="CV7" s="64">
        <f>'statistische Auswertung_Time'!CV16</f>
        <v>0.18181818181818182</v>
      </c>
      <c r="CW7" s="64">
        <f>'statistische Auswertung_Time'!CW16</f>
        <v>0.38750000000000001</v>
      </c>
      <c r="CX7" s="64">
        <f>'statistische Auswertung_Time'!CX16</f>
        <v>3.1641716658293237</v>
      </c>
      <c r="CY7" s="64">
        <f>'statistische Auswertung_Time'!CY16</f>
        <v>3.1641716658293237</v>
      </c>
      <c r="CZ7" s="64">
        <f>'statistische Auswertung_Time'!CZ16</f>
        <v>0.99922237483745346</v>
      </c>
      <c r="DA7" s="81">
        <f>'statistische Auswertung_Time'!DA16</f>
        <v>0.99922237483745346</v>
      </c>
      <c r="DB7" s="64">
        <f>'statistische Auswertung_Time'!DB16</f>
        <v>0</v>
      </c>
      <c r="DC7" s="64"/>
      <c r="DD7" s="79"/>
    </row>
    <row r="8" spans="1:108" ht="15" customHeight="1" x14ac:dyDescent="0.25">
      <c r="A8" s="78">
        <f>'statistische Auswertung_Time'!A5</f>
        <v>5</v>
      </c>
      <c r="B8" s="64">
        <f>'statistische Auswertung_Time'!B5</f>
        <v>2</v>
      </c>
      <c r="C8" s="64">
        <f>'statistische Auswertung_Time'!C5</f>
        <v>2</v>
      </c>
      <c r="D8" s="64">
        <f>'statistische Auswertung_Time'!D5</f>
        <v>13</v>
      </c>
      <c r="E8" s="64">
        <f>'statistische Auswertung_Time'!E5</f>
        <v>3.25</v>
      </c>
      <c r="F8" s="64">
        <f>'statistische Auswertung_Time'!F5</f>
        <v>42</v>
      </c>
      <c r="G8" s="64">
        <f>'statistische Auswertung_Time'!G5</f>
        <v>0.38095238095238093</v>
      </c>
      <c r="H8" s="64">
        <f>'statistische Auswertung_Time'!H5</f>
        <v>0.85404006738648386</v>
      </c>
      <c r="I8" s="64" t="str">
        <f>'statistische Auswertung_Time'!I5</f>
        <v>H0</v>
      </c>
      <c r="J8" s="64" t="str">
        <f>'statistische Auswertung_Time'!J5</f>
        <v>H0</v>
      </c>
      <c r="K8" s="64" t="str">
        <f>'statistische Auswertung_Time'!K5</f>
        <v>H0</v>
      </c>
      <c r="L8" s="81" t="str">
        <f>'statistische Auswertung_Time'!L5</f>
        <v>H0</v>
      </c>
      <c r="M8" s="64">
        <f>'statistische Auswertung_Time'!M5</f>
        <v>0.39796498687793058</v>
      </c>
      <c r="N8" s="64">
        <f>'statistische Auswertung_Time'!N5</f>
        <v>0.30152502078081933</v>
      </c>
      <c r="O8" s="64" t="str">
        <f>'statistische Auswertung_Time'!O5</f>
        <v>H0</v>
      </c>
      <c r="P8" s="64" t="str">
        <f>'statistische Auswertung_Time'!P5</f>
        <v>H0</v>
      </c>
      <c r="Q8" s="64" t="str">
        <f>'statistische Auswertung_Time'!Q5</f>
        <v>H0</v>
      </c>
      <c r="R8" s="81" t="str">
        <f>'statistische Auswertung_Time'!R5</f>
        <v>H0</v>
      </c>
      <c r="S8" s="64">
        <f>'statistische Auswertung_Time'!S5</f>
        <v>27</v>
      </c>
      <c r="T8" s="64">
        <f>'statistische Auswertung_Time'!T5</f>
        <v>0.37727352861836999</v>
      </c>
      <c r="U8" s="64">
        <f>'statistische Auswertung_Time'!U5</f>
        <v>0.30249723272311674</v>
      </c>
      <c r="V8" s="64" t="str">
        <f>'statistische Auswertung_Time'!V5</f>
        <v>H0</v>
      </c>
      <c r="W8" s="64" t="str">
        <f>'statistische Auswertung_Time'!W5</f>
        <v>H0</v>
      </c>
      <c r="X8" s="64" t="str">
        <f>'statistische Auswertung_Time'!X5</f>
        <v>H0</v>
      </c>
      <c r="Y8" s="81" t="str">
        <f>'statistische Auswertung_Time'!Y5</f>
        <v>H0</v>
      </c>
      <c r="Z8" s="64">
        <f>'statistische Auswertung_Time'!Z5</f>
        <v>15</v>
      </c>
      <c r="AA8" s="64">
        <f>'statistische Auswertung_Time'!AA5</f>
        <v>0.43520961174513967</v>
      </c>
      <c r="AB8" s="64">
        <f>'statistische Auswertung_Time'!AB5</f>
        <v>0.30660872905558112</v>
      </c>
      <c r="AC8" s="64" t="str">
        <f>'statistische Auswertung_Time'!AC5</f>
        <v>H0</v>
      </c>
      <c r="AD8" s="64" t="str">
        <f>'statistische Auswertung_Time'!AD5</f>
        <v>H0</v>
      </c>
      <c r="AE8" s="64" t="str">
        <f>'statistische Auswertung_Time'!AE5</f>
        <v>H0</v>
      </c>
      <c r="AF8" s="81" t="str">
        <f>'statistische Auswertung_Time'!AF5</f>
        <v>H0</v>
      </c>
      <c r="AG8" s="64">
        <f>'statistische Auswertung_Time'!AG5</f>
        <v>30</v>
      </c>
      <c r="AH8" s="64">
        <f>'statistische Auswertung_Time'!AH5</f>
        <v>29</v>
      </c>
      <c r="AI8" s="64">
        <f>'statistische Auswertung_Time'!AI5</f>
        <v>24.836013895287152</v>
      </c>
      <c r="AJ8" s="64" t="str">
        <f>'statistische Auswertung_Time'!AJ5</f>
        <v>H0</v>
      </c>
      <c r="AK8" s="64" t="str">
        <f>'statistische Auswertung_Time'!AK5</f>
        <v>H0</v>
      </c>
      <c r="AL8" s="64" t="str">
        <f>'statistische Auswertung_Time'!AL5</f>
        <v>H0</v>
      </c>
      <c r="AM8" s="81" t="str">
        <f>'statistische Auswertung_Time'!AM5</f>
        <v>H0</v>
      </c>
      <c r="AN8" s="64">
        <f>'statistische Auswertung_Time'!AN5</f>
        <v>31</v>
      </c>
      <c r="AO8" s="64">
        <f>'statistische Auswertung_Time'!AO5</f>
        <v>0.73809523809523814</v>
      </c>
      <c r="AP8" s="64">
        <f>'statistische Auswertung_Time'!AP5</f>
        <v>1</v>
      </c>
      <c r="AQ8" s="64">
        <f>'statistische Auswertung_Time'!AQ5</f>
        <v>0</v>
      </c>
      <c r="AR8" s="64">
        <f>'statistische Auswertung_Time'!AR5</f>
        <v>0</v>
      </c>
      <c r="AS8" s="64">
        <f>'statistische Auswertung_Time'!AS5</f>
        <v>0</v>
      </c>
      <c r="AT8" s="81">
        <f>'statistische Auswertung_Time'!AT5</f>
        <v>0</v>
      </c>
      <c r="AU8" s="64">
        <f>'statistische Auswertung_Time'!AU5</f>
        <v>4.0952380952380949</v>
      </c>
      <c r="AV8" s="64">
        <f>'statistische Auswertung_Time'!AV5</f>
        <v>4.2587615502547207</v>
      </c>
      <c r="AW8" s="64" t="str">
        <f>'statistische Auswertung_Time'!AW5</f>
        <v>H0</v>
      </c>
      <c r="AX8" s="64" t="str">
        <f>'statistische Auswertung_Time'!AX5</f>
        <v>H0</v>
      </c>
      <c r="AY8" s="64" t="str">
        <f>'statistische Auswertung_Time'!AY5</f>
        <v>H0</v>
      </c>
      <c r="AZ8" s="81" t="str">
        <f>'statistische Auswertung_Time'!AZ5</f>
        <v>H0</v>
      </c>
      <c r="BA8" s="64">
        <f>'statistische Auswertung_Time'!BA5</f>
        <v>0</v>
      </c>
      <c r="BB8" s="64">
        <f>'statistische Auswertung_Time'!BB5</f>
        <v>0</v>
      </c>
      <c r="BC8" s="64" t="str">
        <f>'statistische Auswertung_Time'!BC5</f>
        <v>H0</v>
      </c>
      <c r="BD8" s="64" t="str">
        <f>'statistische Auswertung_Time'!BD5</f>
        <v>H0</v>
      </c>
      <c r="BE8" s="64" t="str">
        <f>'statistische Auswertung_Time'!BE5</f>
        <v>H0</v>
      </c>
      <c r="BF8" s="81" t="str">
        <f>'statistische Auswertung_Time'!BF5</f>
        <v>H0</v>
      </c>
      <c r="BG8" s="64">
        <f>'statistische Auswertung_Time'!BG5</f>
        <v>42</v>
      </c>
      <c r="BH8" s="64">
        <f>'statistische Auswertung_Time'!BH5</f>
        <v>0.26190476190476192</v>
      </c>
      <c r="BI8" s="64">
        <f>'statistische Auswertung_Time'!BI5</f>
        <v>0</v>
      </c>
      <c r="BJ8" s="64" t="str">
        <f>'statistische Auswertung_Time'!BJ5</f>
        <v>H0</v>
      </c>
      <c r="BK8" s="64" t="str">
        <f>'statistische Auswertung_Time'!BK5</f>
        <v>H0</v>
      </c>
      <c r="BL8" s="64" t="str">
        <f>'statistische Auswertung_Time'!BL5</f>
        <v>H0</v>
      </c>
      <c r="BM8" s="81" t="str">
        <f>'statistische Auswertung_Time'!BM5</f>
        <v>H0</v>
      </c>
      <c r="BN8" s="64">
        <f>'statistische Auswertung_Time'!BN5</f>
        <v>0.53630996065335212</v>
      </c>
      <c r="BO8" s="64">
        <f>'statistische Auswertung_Time'!BO5</f>
        <v>0.39423723712102787</v>
      </c>
      <c r="BP8" s="64" t="str">
        <f>'statistische Auswertung_Time'!BP5</f>
        <v>H0</v>
      </c>
      <c r="BQ8" s="64" t="str">
        <f>'statistische Auswertung_Time'!BQ5</f>
        <v>H0</v>
      </c>
      <c r="BR8" s="64" t="str">
        <f>'statistische Auswertung_Time'!BR5</f>
        <v>H0</v>
      </c>
      <c r="BS8" s="81" t="str">
        <f>'statistische Auswertung_Time'!BS5</f>
        <v>H0</v>
      </c>
      <c r="BT8" s="64">
        <f>'statistische Auswertung_Time'!BT5</f>
        <v>2.1474474768365717</v>
      </c>
      <c r="BU8" s="81">
        <f>'statistische Auswertung_Time'!BU5</f>
        <v>1.7956909801277814</v>
      </c>
      <c r="BV8" s="64" t="str">
        <f>'statistische Auswertung_Time'!BV5</f>
        <v>H0</v>
      </c>
      <c r="BW8" s="64" t="str">
        <f>'statistische Auswertung_Time'!BW5</f>
        <v>H0</v>
      </c>
      <c r="BX8" s="64" t="str">
        <f>'statistische Auswertung_Time'!BX5</f>
        <v>H0</v>
      </c>
      <c r="BY8" s="81" t="str">
        <f>'statistische Auswertung_Time'!BY5</f>
        <v>H0</v>
      </c>
      <c r="BZ8" s="64">
        <f>'statistische Auswertung_Time'!BZ5</f>
        <v>19</v>
      </c>
      <c r="CA8" s="64">
        <f>'statistische Auswertung_Time'!CA5</f>
        <v>2.5789473684210527</v>
      </c>
      <c r="CB8" s="64">
        <f>'statistische Auswertung_Time'!CB5</f>
        <v>2.5014615610719404</v>
      </c>
      <c r="CC8" s="64">
        <f>'statistische Auswertung_Time'!CC5</f>
        <v>-1.3294128616181224</v>
      </c>
      <c r="CD8" s="64">
        <f>'statistische Auswertung_Time'!CD5</f>
        <v>1.3294128616181224</v>
      </c>
      <c r="CE8" s="64">
        <f>'statistische Auswertung_Time'!CE5</f>
        <v>9.7221161787812649E-2</v>
      </c>
      <c r="CF8" s="81">
        <f>'statistische Auswertung_Time'!CF5</f>
        <v>0.1944423235756253</v>
      </c>
      <c r="CG8" s="64">
        <f>'statistische Auswertung_Time'!CG5</f>
        <v>11</v>
      </c>
      <c r="CH8" s="64">
        <f>'statistische Auswertung_Time'!CH5</f>
        <v>4.4545454545454541</v>
      </c>
      <c r="CI8" s="64">
        <f>'statistische Auswertung_Time'!CI5</f>
        <v>4.2746610710940898</v>
      </c>
      <c r="CJ8" s="64">
        <f>'statistische Auswertung_Time'!CJ5</f>
        <v>0</v>
      </c>
      <c r="CK8" s="64">
        <f>'statistische Auswertung_Time'!CK5</f>
        <v>0</v>
      </c>
      <c r="CL8" s="64">
        <f>'statistische Auswertung_Time'!CL5</f>
        <v>0</v>
      </c>
      <c r="CM8" s="81">
        <f>'statistische Auswertung_Time'!CM5</f>
        <v>0</v>
      </c>
      <c r="CN8" s="64">
        <f>'statistische Auswertung_Time'!CN5</f>
        <v>0.43863000197021129</v>
      </c>
      <c r="CO8" s="64">
        <f>'statistische Auswertung_Time'!CO5</f>
        <v>0.3170896657393461</v>
      </c>
      <c r="CP8" s="64" t="str">
        <f>'statistische Auswertung_Time'!CP5</f>
        <v>H0</v>
      </c>
      <c r="CQ8" s="64" t="str">
        <f>'statistische Auswertung_Time'!CQ5</f>
        <v>H0</v>
      </c>
      <c r="CR8" s="64" t="str">
        <f>'statistische Auswertung_Time'!CR5</f>
        <v>H0</v>
      </c>
      <c r="CS8" s="81" t="str">
        <f>'statistische Auswertung_Time'!CS5</f>
        <v>H0</v>
      </c>
      <c r="CT8" s="64">
        <f>'statistische Auswertung_Time'!CT5</f>
        <v>0</v>
      </c>
      <c r="CU8" s="64">
        <f>'statistische Auswertung_Time'!CU5</f>
        <v>0</v>
      </c>
      <c r="CV8" s="64">
        <f>'statistische Auswertung_Time'!CV5</f>
        <v>0.61904761904761907</v>
      </c>
      <c r="CW8" s="64">
        <f>'statistische Auswertung_Time'!CW5</f>
        <v>0</v>
      </c>
      <c r="CX8" s="64" t="str">
        <f>'statistische Auswertung_Time'!CX5</f>
        <v>H0</v>
      </c>
      <c r="CY8" s="64" t="str">
        <f>'statistische Auswertung_Time'!CY5</f>
        <v>H0</v>
      </c>
      <c r="CZ8" s="64" t="str">
        <f>'statistische Auswertung_Time'!CZ5</f>
        <v>H0</v>
      </c>
      <c r="DA8" s="81" t="str">
        <f>'statistische Auswertung_Time'!DA5</f>
        <v>H0</v>
      </c>
      <c r="DB8" s="64">
        <f>'statistische Auswertung_Time'!DB5</f>
        <v>0</v>
      </c>
      <c r="DC8" s="64"/>
      <c r="DD8" s="79"/>
    </row>
    <row r="9" spans="1:108" x14ac:dyDescent="0.25">
      <c r="A9" s="78">
        <f>'statistische Auswertung_Time'!A9</f>
        <v>6</v>
      </c>
      <c r="B9" s="64">
        <f>'statistische Auswertung_Time'!B9</f>
        <v>6</v>
      </c>
      <c r="C9" s="64">
        <f>'statistische Auswertung_Time'!C9</f>
        <v>3</v>
      </c>
      <c r="D9" s="64">
        <f>'statistische Auswertung_Time'!D9</f>
        <v>35</v>
      </c>
      <c r="E9" s="64">
        <f>'statistische Auswertung_Time'!E9</f>
        <v>3.8888888888888888</v>
      </c>
      <c r="F9" s="64">
        <f>'statistische Auswertung_Time'!F9</f>
        <v>34</v>
      </c>
      <c r="G9" s="64">
        <f>'statistische Auswertung_Time'!G9</f>
        <v>1.0294117647058822</v>
      </c>
      <c r="H9" s="64">
        <f>'statistische Auswertung_Time'!H9</f>
        <v>2.0668420372950913</v>
      </c>
      <c r="I9" s="64">
        <f>'statistische Auswertung_Time'!I9</f>
        <v>-1.7147539246830519</v>
      </c>
      <c r="J9" s="64">
        <f>'statistische Auswertung_Time'!J9</f>
        <v>1.7147539246830519</v>
      </c>
      <c r="K9" s="64">
        <f>'statistische Auswertung_Time'!K9</f>
        <v>4.5287825979351354E-2</v>
      </c>
      <c r="L9" s="81">
        <f>'statistische Auswertung_Time'!L9</f>
        <v>9.0575651958702708E-2</v>
      </c>
      <c r="M9" s="64">
        <f>'statistische Auswertung_Time'!M9</f>
        <v>0.37408088235294112</v>
      </c>
      <c r="N9" s="64">
        <f>'statistische Auswertung_Time'!N9</f>
        <v>0.41352101772117594</v>
      </c>
      <c r="O9" s="64">
        <f>'statistische Auswertung_Time'!O9</f>
        <v>0.28159227980076712</v>
      </c>
      <c r="P9" s="64">
        <f>'statistische Auswertung_Time'!P9</f>
        <v>0.28159227980076712</v>
      </c>
      <c r="Q9" s="64">
        <f>'statistische Auswertung_Time'!Q9</f>
        <v>0.61047894106029887</v>
      </c>
      <c r="R9" s="81">
        <f>'statistische Auswertung_Time'!R9</f>
        <v>0.77904211787940236</v>
      </c>
      <c r="S9" s="64">
        <f>'statistische Auswertung_Time'!S9</f>
        <v>18</v>
      </c>
      <c r="T9" s="64">
        <f>'statistische Auswertung_Time'!T9</f>
        <v>0.44022817460317465</v>
      </c>
      <c r="U9" s="64">
        <f>'statistische Auswertung_Time'!U9</f>
        <v>0.46305220273508729</v>
      </c>
      <c r="V9" s="64">
        <f>'statistische Auswertung_Time'!V9</f>
        <v>-0.50893930431348355</v>
      </c>
      <c r="W9" s="64">
        <f>'statistische Auswertung_Time'!W9</f>
        <v>0.50893930431348355</v>
      </c>
      <c r="X9" s="64">
        <f>'statistische Auswertung_Time'!X9</f>
        <v>0.30669823447916433</v>
      </c>
      <c r="Y9" s="81">
        <f>'statistische Auswertung_Time'!Y9</f>
        <v>0.61339646895832867</v>
      </c>
      <c r="Z9" s="64">
        <f>'statistische Auswertung_Time'!Z9</f>
        <v>16</v>
      </c>
      <c r="AA9" s="64">
        <f>'statistische Auswertung_Time'!AA9</f>
        <v>0.29966517857142855</v>
      </c>
      <c r="AB9" s="64">
        <f>'statistische Auswertung_Time'!AB9</f>
        <v>0.34933570568703276</v>
      </c>
      <c r="AC9" s="64">
        <f>'statistische Auswertung_Time'!AC9</f>
        <v>1.1499014093719071</v>
      </c>
      <c r="AD9" s="64">
        <f>'statistische Auswertung_Time'!AD9</f>
        <v>1.1499014093719071</v>
      </c>
      <c r="AE9" s="64">
        <f>'statistische Auswertung_Time'!AE9</f>
        <v>0.87021034686699372</v>
      </c>
      <c r="AF9" s="81">
        <f>'statistische Auswertung_Time'!AF9</f>
        <v>0.25957930626601244</v>
      </c>
      <c r="AG9" s="64">
        <f>'statistische Auswertung_Time'!AG9</f>
        <v>30</v>
      </c>
      <c r="AH9" s="64">
        <f>'statistische Auswertung_Time'!AH9</f>
        <v>27.266666666666666</v>
      </c>
      <c r="AI9" s="64">
        <f>'statistische Auswertung_Time'!AI9</f>
        <v>35.801110879830041</v>
      </c>
      <c r="AJ9" s="64">
        <f>'statistische Auswertung_Time'!AJ9</f>
        <v>0.23948743956092239</v>
      </c>
      <c r="AK9" s="64">
        <f>'statistische Auswertung_Time'!AK9</f>
        <v>0.23948743956092239</v>
      </c>
      <c r="AL9" s="64">
        <f>'statistische Auswertung_Time'!AL9</f>
        <v>0.59430513568159382</v>
      </c>
      <c r="AM9" s="81">
        <f>'statistische Auswertung_Time'!AM9</f>
        <v>0.81138972863681236</v>
      </c>
      <c r="AN9" s="64">
        <f>'statistische Auswertung_Time'!AN9</f>
        <v>23</v>
      </c>
      <c r="AO9" s="64">
        <f>'statistische Auswertung_Time'!AO9</f>
        <v>0.67647058823529416</v>
      </c>
      <c r="AP9" s="64">
        <f>'statistische Auswertung_Time'!AP9</f>
        <v>1</v>
      </c>
      <c r="AQ9" s="64">
        <f>'statistische Auswertung_Time'!AQ9</f>
        <v>0</v>
      </c>
      <c r="AR9" s="64">
        <f>'statistische Auswertung_Time'!AR9</f>
        <v>0</v>
      </c>
      <c r="AS9" s="64">
        <f>'statistische Auswertung_Time'!AS9</f>
        <v>0</v>
      </c>
      <c r="AT9" s="81">
        <f>'statistische Auswertung_Time'!AT9</f>
        <v>0</v>
      </c>
      <c r="AU9" s="64">
        <f>'statistische Auswertung_Time'!AU9</f>
        <v>4.2941176470588234</v>
      </c>
      <c r="AV9" s="64">
        <f>'statistische Auswertung_Time'!AV9</f>
        <v>5.2195983345099011</v>
      </c>
      <c r="AW9" s="64">
        <f>'statistische Auswertung_Time'!AW9</f>
        <v>-0.17909558065807921</v>
      </c>
      <c r="AX9" s="64">
        <f>'statistische Auswertung_Time'!AX9</f>
        <v>0.17909558065807921</v>
      </c>
      <c r="AY9" s="64">
        <f>'statistische Auswertung_Time'!AY9</f>
        <v>0.42917605552524912</v>
      </c>
      <c r="AZ9" s="81">
        <f>'statistische Auswertung_Time'!AZ9</f>
        <v>0.85835211105049825</v>
      </c>
      <c r="BA9" s="64">
        <f>'statistische Auswertung_Time'!BA9</f>
        <v>5.8823529411764705E-2</v>
      </c>
      <c r="BB9" s="64">
        <f>'statistische Auswertung_Time'!BB9</f>
        <v>2.6315789473684209E-2</v>
      </c>
      <c r="BC9" s="64">
        <f>'statistische Auswertung_Time'!BC9</f>
        <v>-1.5929095675216678</v>
      </c>
      <c r="BD9" s="64">
        <f>'statistische Auswertung_Time'!BD9</f>
        <v>1.5929095675216678</v>
      </c>
      <c r="BE9" s="64">
        <f>'statistische Auswertung_Time'!BE9</f>
        <v>5.5590239828131861E-2</v>
      </c>
      <c r="BF9" s="81">
        <f>'statistische Auswertung_Time'!BF9</f>
        <v>0.94440976017186817</v>
      </c>
      <c r="BG9" s="64">
        <f>'statistische Auswertung_Time'!BG9</f>
        <v>34</v>
      </c>
      <c r="BH9" s="64">
        <f>'statistische Auswertung_Time'!BH9</f>
        <v>0.29411764705882354</v>
      </c>
      <c r="BI9" s="64">
        <f>'statistische Auswertung_Time'!BI9</f>
        <v>0.27631578947368424</v>
      </c>
      <c r="BJ9" s="64">
        <f>'statistische Auswertung_Time'!BJ9</f>
        <v>-0.31225509398844259</v>
      </c>
      <c r="BK9" s="64">
        <f>'statistische Auswertung_Time'!BK9</f>
        <v>0.31225509398844259</v>
      </c>
      <c r="BL9" s="64">
        <f>'statistische Auswertung_Time'!BL9</f>
        <v>0.3774233323790363</v>
      </c>
      <c r="BM9" s="81">
        <f>'statistische Auswertung_Time'!BM9</f>
        <v>0.62257666762096364</v>
      </c>
      <c r="BN9" s="64">
        <f>'statistische Auswertung_Time'!BN9</f>
        <v>0.54768115170655352</v>
      </c>
      <c r="BO9" s="64">
        <f>'statistische Auswertung_Time'!BO9</f>
        <v>0.75223356226679305</v>
      </c>
      <c r="BP9" s="64">
        <f>'statistische Auswertung_Time'!BP9</f>
        <v>-7.9725032509702365E-2</v>
      </c>
      <c r="BQ9" s="64">
        <f>'statistische Auswertung_Time'!BQ9</f>
        <v>7.9725032509702365E-2</v>
      </c>
      <c r="BR9" s="64">
        <f>'statistische Auswertung_Time'!BR9</f>
        <v>0.46850178807182496</v>
      </c>
      <c r="BS9" s="81">
        <f>'statistische Auswertung_Time'!BS9</f>
        <v>0.93700357614364993</v>
      </c>
      <c r="BT9" s="64">
        <f>'statistische Auswertung_Time'!BT9</f>
        <v>2.7461060802121753</v>
      </c>
      <c r="BU9" s="81">
        <f>'statistische Auswertung_Time'!BU9</f>
        <v>3.1293777195498556</v>
      </c>
      <c r="BV9" s="64">
        <f>'statistische Auswertung_Time'!BV9</f>
        <v>-0.99117359416313888</v>
      </c>
      <c r="BW9" s="64">
        <f>'statistische Auswertung_Time'!BW9</f>
        <v>0.99117359416313888</v>
      </c>
      <c r="BX9" s="64">
        <f>'statistische Auswertung_Time'!BX9</f>
        <v>0.16489969348950001</v>
      </c>
      <c r="BY9" s="81">
        <f>'statistische Auswertung_Time'!BY9</f>
        <v>0.32979938697900002</v>
      </c>
      <c r="BZ9" s="64">
        <f>'statistische Auswertung_Time'!BZ9</f>
        <v>7</v>
      </c>
      <c r="CA9" s="64">
        <f>'statistische Auswertung_Time'!CA9</f>
        <v>1.2857142857142858</v>
      </c>
      <c r="CB9" s="64">
        <f>'statistische Auswertung_Time'!CB9</f>
        <v>3.4016802570830449</v>
      </c>
      <c r="CC9" s="64">
        <f>'statistische Auswertung_Time'!CC9</f>
        <v>-0.93385692082210903</v>
      </c>
      <c r="CD9" s="64">
        <f>'statistische Auswertung_Time'!CD9</f>
        <v>0.93385692082210903</v>
      </c>
      <c r="CE9" s="64">
        <f>'statistische Auswertung_Time'!CE9</f>
        <v>0.18136845330947904</v>
      </c>
      <c r="CF9" s="81">
        <f>'statistische Auswertung_Time'!CF9</f>
        <v>0.36273690661895808</v>
      </c>
      <c r="CG9" s="64">
        <f>'statistische Auswertung_Time'!CG9</f>
        <v>13</v>
      </c>
      <c r="CH9" s="64">
        <f>'statistische Auswertung_Time'!CH9</f>
        <v>2.8461538461538463</v>
      </c>
      <c r="CI9" s="64">
        <f>'statistische Auswertung_Time'!CI9</f>
        <v>3.8480764425479266</v>
      </c>
      <c r="CJ9" s="64">
        <f>'statistische Auswertung_Time'!CJ9</f>
        <v>0</v>
      </c>
      <c r="CK9" s="64">
        <f>'statistische Auswertung_Time'!CK9</f>
        <v>0</v>
      </c>
      <c r="CL9" s="64">
        <f>'statistische Auswertung_Time'!CL9</f>
        <v>0</v>
      </c>
      <c r="CM9" s="81">
        <f>'statistische Auswertung_Time'!CM9</f>
        <v>0</v>
      </c>
      <c r="CN9" s="64">
        <f>'statistische Auswertung_Time'!CN9</f>
        <v>0.54844964217634362</v>
      </c>
      <c r="CO9" s="64">
        <f>'statistische Auswertung_Time'!CO9</f>
        <v>0.29240824262350174</v>
      </c>
      <c r="CP9" s="64">
        <f>'statistische Auswertung_Time'!CP9</f>
        <v>-1.5674561920464396</v>
      </c>
      <c r="CQ9" s="64">
        <f>'statistische Auswertung_Time'!CQ9</f>
        <v>1.5674561920464396</v>
      </c>
      <c r="CR9" s="64">
        <f>'statistische Auswertung_Time'!CR9</f>
        <v>6.3928166739085246E-2</v>
      </c>
      <c r="CS9" s="81">
        <f>'statistische Auswertung_Time'!CS9</f>
        <v>0.12785633347817049</v>
      </c>
      <c r="CT9" s="64">
        <f>'statistische Auswertung_Time'!CT9</f>
        <v>0</v>
      </c>
      <c r="CU9" s="64">
        <f>'statistische Auswertung_Time'!CU9</f>
        <v>0</v>
      </c>
      <c r="CV9" s="64">
        <f>'statistische Auswertung_Time'!CV9</f>
        <v>0.38235294117647056</v>
      </c>
      <c r="CW9" s="64">
        <f>'statistische Auswertung_Time'!CW9</f>
        <v>0.51315789473684215</v>
      </c>
      <c r="CX9" s="64">
        <f>'statistische Auswertung_Time'!CX9</f>
        <v>2.0527035204830506</v>
      </c>
      <c r="CY9" s="64">
        <f>'statistische Auswertung_Time'!CY9</f>
        <v>2.0527035204830506</v>
      </c>
      <c r="CZ9" s="64">
        <f>'statistische Auswertung_Time'!CZ9</f>
        <v>0.97994932979273697</v>
      </c>
      <c r="DA9" s="81">
        <f>'statistische Auswertung_Time'!DA9</f>
        <v>0.97994932979273697</v>
      </c>
      <c r="DB9" s="64">
        <f>'statistische Auswertung_Time'!DB9</f>
        <v>0</v>
      </c>
      <c r="DC9" s="64"/>
      <c r="DD9" s="79"/>
    </row>
    <row r="10" spans="1:108" x14ac:dyDescent="0.25">
      <c r="A10" s="78">
        <f>'statistische Auswertung_Time'!A13</f>
        <v>7</v>
      </c>
      <c r="B10" s="64">
        <f>'statistische Auswertung_Time'!B13</f>
        <v>10</v>
      </c>
      <c r="C10" s="64">
        <f>'statistische Auswertung_Time'!C13</f>
        <v>4</v>
      </c>
      <c r="D10" s="64">
        <f>'statistische Auswertung_Time'!D13</f>
        <v>54</v>
      </c>
      <c r="E10" s="64">
        <f>'statistische Auswertung_Time'!E13</f>
        <v>3.375</v>
      </c>
      <c r="F10" s="64">
        <f>'statistische Auswertung_Time'!F13</f>
        <v>33</v>
      </c>
      <c r="G10" s="64">
        <f>'statistische Auswertung_Time'!G13</f>
        <v>1.0909090909090908</v>
      </c>
      <c r="H10" s="64">
        <f>'statistische Auswertung_Time'!H13</f>
        <v>3.5299047115647859</v>
      </c>
      <c r="I10" s="64">
        <f>'statistische Auswertung_Time'!I13</f>
        <v>-1.1296954809203457</v>
      </c>
      <c r="J10" s="64">
        <f>'statistische Auswertung_Time'!J13</f>
        <v>1.1296954809203457</v>
      </c>
      <c r="K10" s="64">
        <f>'statistische Auswertung_Time'!K13</f>
        <v>0.13115149103699031</v>
      </c>
      <c r="L10" s="81">
        <f>'statistische Auswertung_Time'!L13</f>
        <v>0.26230298207398062</v>
      </c>
      <c r="M10" s="64">
        <f>'statistische Auswertung_Time'!M13</f>
        <v>0.37333333333333329</v>
      </c>
      <c r="N10" s="64">
        <f>'statistische Auswertung_Time'!N13</f>
        <v>0.12832251036613435</v>
      </c>
      <c r="O10" s="64">
        <f>'statistische Auswertung_Time'!O13</f>
        <v>0.47725650388133256</v>
      </c>
      <c r="P10" s="64">
        <f>'statistische Auswertung_Time'!P13</f>
        <v>0.47725650388133256</v>
      </c>
      <c r="Q10" s="64">
        <f>'statistische Auswertung_Time'!Q13</f>
        <v>0.68269736808284498</v>
      </c>
      <c r="R10" s="81">
        <f>'statistische Auswertung_Time'!R13</f>
        <v>0.63460526383431004</v>
      </c>
      <c r="S10" s="64">
        <f>'statistische Auswertung_Time'!S13</f>
        <v>16</v>
      </c>
      <c r="T10" s="64">
        <f>'statistische Auswertung_Time'!T13</f>
        <v>0.33708333333333329</v>
      </c>
      <c r="U10" s="64">
        <f>'statistische Auswertung_Time'!U13</f>
        <v>0.17166666666666658</v>
      </c>
      <c r="V10" s="64">
        <f>'statistische Auswertung_Time'!V13</f>
        <v>0.55568921002598937</v>
      </c>
      <c r="W10" s="64">
        <f>'statistische Auswertung_Time'!W13</f>
        <v>0.55568921002598937</v>
      </c>
      <c r="X10" s="64">
        <f>'statistische Auswertung_Time'!X13</f>
        <v>0.70927841465474228</v>
      </c>
      <c r="Y10" s="81">
        <f>'statistische Auswertung_Time'!Y13</f>
        <v>0.58144317069051543</v>
      </c>
      <c r="Z10" s="64">
        <f>'statistische Auswertung_Time'!Z13</f>
        <v>17</v>
      </c>
      <c r="AA10" s="64">
        <f>'statistische Auswertung_Time'!AA13</f>
        <v>0.40745098039215683</v>
      </c>
      <c r="AB10" s="64">
        <f>'statistische Auswertung_Time'!AB13</f>
        <v>5.2487159961120071E-2</v>
      </c>
      <c r="AC10" s="64">
        <f>'statistische Auswertung_Time'!AC13</f>
        <v>0.34619096883506034</v>
      </c>
      <c r="AD10" s="64">
        <f>'statistische Auswertung_Time'!AD13</f>
        <v>0.34619096883506034</v>
      </c>
      <c r="AE10" s="64">
        <f>'statistische Auswertung_Time'!AE13</f>
        <v>0.63419226180606436</v>
      </c>
      <c r="AF10" s="81">
        <f>'statistische Auswertung_Time'!AF13</f>
        <v>0.73161547638787128</v>
      </c>
      <c r="AG10" s="64">
        <f>'statistische Auswertung_Time'!AG13</f>
        <v>30</v>
      </c>
      <c r="AH10" s="64">
        <f>'statistische Auswertung_Time'!AH13</f>
        <v>34.233333333333334</v>
      </c>
      <c r="AI10" s="64">
        <f>'statistische Auswertung_Time'!AI13</f>
        <v>59.428707409532443</v>
      </c>
      <c r="AJ10" s="64">
        <f>'statistische Auswertung_Time'!AJ13</f>
        <v>-0.47436837226912731</v>
      </c>
      <c r="AK10" s="64">
        <f>'statistische Auswertung_Time'!AK13</f>
        <v>0.47436837226912731</v>
      </c>
      <c r="AL10" s="64">
        <f>'statistische Auswertung_Time'!AL13</f>
        <v>0.31832658899044219</v>
      </c>
      <c r="AM10" s="81">
        <f>'statistische Auswertung_Time'!AM13</f>
        <v>0.63665317798088439</v>
      </c>
      <c r="AN10" s="64">
        <f>'statistische Auswertung_Time'!AN13</f>
        <v>23</v>
      </c>
      <c r="AO10" s="64">
        <f>'statistische Auswertung_Time'!AO13</f>
        <v>0.69696969696969702</v>
      </c>
      <c r="AP10" s="64">
        <f>'statistische Auswertung_Time'!AP13</f>
        <v>1</v>
      </c>
      <c r="AQ10" s="64">
        <f>'statistische Auswertung_Time'!AQ13</f>
        <v>0</v>
      </c>
      <c r="AR10" s="64">
        <f>'statistische Auswertung_Time'!AR13</f>
        <v>0</v>
      </c>
      <c r="AS10" s="64">
        <f>'statistische Auswertung_Time'!AS13</f>
        <v>0</v>
      </c>
      <c r="AT10" s="81">
        <f>'statistische Auswertung_Time'!AT13</f>
        <v>0</v>
      </c>
      <c r="AU10" s="64">
        <f>'statistische Auswertung_Time'!AU13</f>
        <v>4.3030303030303028</v>
      </c>
      <c r="AV10" s="64">
        <f>'statistische Auswertung_Time'!AV13</f>
        <v>7.1084669957947355</v>
      </c>
      <c r="AW10" s="64">
        <f>'statistische Auswertung_Time'!AW13</f>
        <v>-0.14830743789448689</v>
      </c>
      <c r="AX10" s="64">
        <f>'statistische Auswertung_Time'!AX13</f>
        <v>0.14830743789448689</v>
      </c>
      <c r="AY10" s="64">
        <f>'statistische Auswertung_Time'!AY13</f>
        <v>0.44125452631998063</v>
      </c>
      <c r="AZ10" s="81">
        <f>'statistische Auswertung_Time'!AZ13</f>
        <v>0.88250905263996127</v>
      </c>
      <c r="BA10" s="64">
        <f>'statistische Auswertung_Time'!BA13</f>
        <v>0.21212121212121213</v>
      </c>
      <c r="BB10" s="64">
        <f>'statistische Auswertung_Time'!BB13</f>
        <v>9.3333333333333338E-2</v>
      </c>
      <c r="BC10" s="64">
        <f>'statistische Auswertung_Time'!BC13</f>
        <v>-3.1346775286392932</v>
      </c>
      <c r="BD10" s="64">
        <f>'statistische Auswertung_Time'!BD13</f>
        <v>3.1346775286392932</v>
      </c>
      <c r="BE10" s="64">
        <f>'statistische Auswertung_Time'!BE13</f>
        <v>8.6021559476202739E-4</v>
      </c>
      <c r="BF10" s="81">
        <f>'statistische Auswertung_Time'!BF13</f>
        <v>0.99913978440523799</v>
      </c>
      <c r="BG10" s="64">
        <f>'statistische Auswertung_Time'!BG13</f>
        <v>33</v>
      </c>
      <c r="BH10" s="64">
        <f>'statistische Auswertung_Time'!BH13</f>
        <v>3.0303030303030304E-2</v>
      </c>
      <c r="BI10" s="64">
        <f>'statistische Auswertung_Time'!BI13</f>
        <v>0.16</v>
      </c>
      <c r="BJ10" s="64">
        <f>'statistische Auswertung_Time'!BJ13</f>
        <v>2.7157710297678954</v>
      </c>
      <c r="BK10" s="64">
        <f>'statistische Auswertung_Time'!BK13</f>
        <v>2.7157710297678954</v>
      </c>
      <c r="BL10" s="64">
        <f>'statistische Auswertung_Time'!BL13</f>
        <v>0.99669391847972233</v>
      </c>
      <c r="BM10" s="81">
        <f>'statistische Auswertung_Time'!BM13</f>
        <v>0.99669391847972233</v>
      </c>
      <c r="BN10" s="64">
        <f>'statistische Auswertung_Time'!BN13</f>
        <v>0.30601652513069078</v>
      </c>
      <c r="BO10" s="64">
        <f>'statistische Auswertung_Time'!BO13</f>
        <v>0.1799767430176859</v>
      </c>
      <c r="BP10" s="64">
        <f>'statistische Auswertung_Time'!BP13</f>
        <v>3.3655857148701145</v>
      </c>
      <c r="BQ10" s="64">
        <f>'statistische Auswertung_Time'!BQ13</f>
        <v>3.3655857148701145</v>
      </c>
      <c r="BR10" s="64">
        <f>'statistische Auswertung_Time'!BR13</f>
        <v>0.99894721060498481</v>
      </c>
      <c r="BS10" s="81">
        <f>'statistische Auswertung_Time'!BS13</f>
        <v>2.1055787900304311E-3</v>
      </c>
      <c r="BT10" s="64">
        <f>'statistische Auswertung_Time'!BT13</f>
        <v>2.1609147627962102</v>
      </c>
      <c r="BU10" s="81">
        <f>'statistische Auswertung_Time'!BU13</f>
        <v>2.5502733441039735</v>
      </c>
      <c r="BV10" s="64">
        <f>'statistische Auswertung_Time'!BV13</f>
        <v>-2.5734424896949045E-2</v>
      </c>
      <c r="BW10" s="64">
        <f>'statistische Auswertung_Time'!BW13</f>
        <v>2.5734424896949045E-2</v>
      </c>
      <c r="BX10" s="64">
        <f>'statistische Auswertung_Time'!BX13</f>
        <v>0.489819794370076</v>
      </c>
      <c r="BY10" s="81">
        <f>'statistische Auswertung_Time'!BY13</f>
        <v>0.979639588740152</v>
      </c>
      <c r="BZ10" s="64">
        <f>'statistische Auswertung_Time'!BZ13</f>
        <v>10</v>
      </c>
      <c r="CA10" s="64">
        <f>'statistische Auswertung_Time'!CA13</f>
        <v>1.9</v>
      </c>
      <c r="CB10" s="64">
        <f>'statistische Auswertung_Time'!CB13</f>
        <v>3.6347092196090616</v>
      </c>
      <c r="CC10" s="64">
        <f>'statistische Auswertung_Time'!CC13</f>
        <v>-1.0835751871318922</v>
      </c>
      <c r="CD10" s="64">
        <f>'statistische Auswertung_Time'!CD13</f>
        <v>1.0835751871318922</v>
      </c>
      <c r="CE10" s="64">
        <f>'statistische Auswertung_Time'!CE13</f>
        <v>0.14572198183775403</v>
      </c>
      <c r="CF10" s="81">
        <f>'statistische Auswertung_Time'!CF13</f>
        <v>0.29144396367550807</v>
      </c>
      <c r="CG10" s="64">
        <f>'statistische Auswertung_Time'!CG13</f>
        <v>12</v>
      </c>
      <c r="CH10" s="64">
        <f>'statistische Auswertung_Time'!CH13</f>
        <v>5</v>
      </c>
      <c r="CI10" s="64">
        <f>'statistische Auswertung_Time'!CI13</f>
        <v>9.0754413867115229</v>
      </c>
      <c r="CJ10" s="64">
        <f>'statistische Auswertung_Time'!CJ13</f>
        <v>0</v>
      </c>
      <c r="CK10" s="64">
        <f>'statistische Auswertung_Time'!CK13</f>
        <v>0</v>
      </c>
      <c r="CL10" s="64">
        <f>'statistische Auswertung_Time'!CL13</f>
        <v>0</v>
      </c>
      <c r="CM10" s="81">
        <f>'statistische Auswertung_Time'!CM13</f>
        <v>0</v>
      </c>
      <c r="CN10" s="64">
        <f>'statistische Auswertung_Time'!CN13</f>
        <v>0.61664054112565836</v>
      </c>
      <c r="CO10" s="64">
        <f>'statistische Auswertung_Time'!CO13</f>
        <v>0.22613797621827053</v>
      </c>
      <c r="CP10" s="64">
        <f>'statistische Auswertung_Time'!CP13</f>
        <v>-2.8346500683002418</v>
      </c>
      <c r="CQ10" s="64">
        <f>'statistische Auswertung_Time'!CQ13</f>
        <v>2.8346500683002418</v>
      </c>
      <c r="CR10" s="64">
        <f>'statistische Auswertung_Time'!CR13</f>
        <v>4.0660201882512775E-3</v>
      </c>
      <c r="CS10" s="81">
        <f>'statistische Auswertung_Time'!CS13</f>
        <v>8.1320403765025549E-3</v>
      </c>
      <c r="CT10" s="64">
        <f>'statistische Auswertung_Time'!CT13</f>
        <v>0</v>
      </c>
      <c r="CU10" s="64">
        <f>'statistische Auswertung_Time'!CU13</f>
        <v>0</v>
      </c>
      <c r="CV10" s="64">
        <f>'statistische Auswertung_Time'!CV13</f>
        <v>0.24242424242424243</v>
      </c>
      <c r="CW10" s="64">
        <f>'statistische Auswertung_Time'!CW13</f>
        <v>0.45333333333333331</v>
      </c>
      <c r="CX10" s="64">
        <f>'statistische Auswertung_Time'!CX13</f>
        <v>3.2522815294680565</v>
      </c>
      <c r="CY10" s="64">
        <f>'statistische Auswertung_Time'!CY13</f>
        <v>3.2522815294680565</v>
      </c>
      <c r="CZ10" s="64">
        <f>'statistische Auswertung_Time'!CZ13</f>
        <v>0.9994275871657089</v>
      </c>
      <c r="DA10" s="81">
        <f>'statistische Auswertung_Time'!DA13</f>
        <v>0.9994275871657089</v>
      </c>
      <c r="DB10" s="64">
        <f>'statistische Auswertung_Time'!DB13</f>
        <v>0</v>
      </c>
      <c r="DC10" s="64"/>
      <c r="DD10" s="79"/>
    </row>
    <row r="11" spans="1:108" x14ac:dyDescent="0.25">
      <c r="A11" s="78">
        <f>'statistische Auswertung_Time'!A17</f>
        <v>8</v>
      </c>
      <c r="B11" s="64">
        <f>'statistische Auswertung_Time'!B17</f>
        <v>14</v>
      </c>
      <c r="C11" s="64">
        <f>'statistische Auswertung_Time'!C17</f>
        <v>5</v>
      </c>
      <c r="D11" s="64">
        <f>'statistische Auswertung_Time'!D17</f>
        <v>53</v>
      </c>
      <c r="E11" s="64">
        <f>'statistische Auswertung_Time'!E17</f>
        <v>2.12</v>
      </c>
      <c r="F11" s="64">
        <f>'statistische Auswertung_Time'!F17</f>
        <v>33</v>
      </c>
      <c r="G11" s="64">
        <f>'statistische Auswertung_Time'!G17</f>
        <v>1</v>
      </c>
      <c r="H11" s="64">
        <f>'statistische Auswertung_Time'!H17</f>
        <v>3.5178118198675721</v>
      </c>
      <c r="I11" s="64">
        <f>'statistische Auswertung_Time'!I17</f>
        <v>-0.98827591212053079</v>
      </c>
      <c r="J11" s="64">
        <f>'statistische Auswertung_Time'!J17</f>
        <v>0.98827591212053079</v>
      </c>
      <c r="K11" s="64">
        <f>'statistische Auswertung_Time'!K17</f>
        <v>0.16314098277687894</v>
      </c>
      <c r="L11" s="81">
        <f>'statistische Auswertung_Time'!L17</f>
        <v>0.32628196555375788</v>
      </c>
      <c r="M11" s="64">
        <f>'statistische Auswertung_Time'!M17</f>
        <v>0.3823232323232324</v>
      </c>
      <c r="N11" s="64">
        <f>'statistische Auswertung_Time'!N17</f>
        <v>0.12670362631968748</v>
      </c>
      <c r="O11" s="64">
        <f>'statistische Auswertung_Time'!O17</f>
        <v>0.30378481199309759</v>
      </c>
      <c r="P11" s="64">
        <f>'statistische Auswertung_Time'!P17</f>
        <v>0.30378481199309759</v>
      </c>
      <c r="Q11" s="64">
        <f>'statistische Auswertung_Time'!Q17</f>
        <v>0.6189219862001285</v>
      </c>
      <c r="R11" s="81">
        <f>'statistische Auswertung_Time'!R17</f>
        <v>0.76215602759974299</v>
      </c>
      <c r="S11" s="64">
        <f>'statistische Auswertung_Time'!S17</f>
        <v>12</v>
      </c>
      <c r="T11" s="64">
        <f>'statistische Auswertung_Time'!T17</f>
        <v>0.39250000000000007</v>
      </c>
      <c r="U11" s="64">
        <f>'statistische Auswertung_Time'!U17</f>
        <v>0.12712933841906324</v>
      </c>
      <c r="V11" s="64">
        <f>'statistische Auswertung_Time'!V17</f>
        <v>-0.22125795357456052</v>
      </c>
      <c r="W11" s="64">
        <f>'statistische Auswertung_Time'!W17</f>
        <v>0.22125795357456052</v>
      </c>
      <c r="X11" s="64">
        <f>'statistische Auswertung_Time'!X17</f>
        <v>0.41305407271612848</v>
      </c>
      <c r="Y11" s="81">
        <f>'statistische Auswertung_Time'!Y17</f>
        <v>0.82610814543225697</v>
      </c>
      <c r="Z11" s="64">
        <f>'statistische Auswertung_Time'!Z17</f>
        <v>21</v>
      </c>
      <c r="AA11" s="64">
        <f>'statistische Auswertung_Time'!AA17</f>
        <v>0.37650793650793657</v>
      </c>
      <c r="AB11" s="64">
        <f>'statistische Auswertung_Time'!AB17</f>
        <v>0.12922622794703106</v>
      </c>
      <c r="AC11" s="64">
        <f>'statistische Auswertung_Time'!AC17</f>
        <v>0.69850923060947323</v>
      </c>
      <c r="AD11" s="64">
        <f>'statistische Auswertung_Time'!AD17</f>
        <v>0.69850923060947323</v>
      </c>
      <c r="AE11" s="64">
        <f>'statistische Auswertung_Time'!AE17</f>
        <v>0.75519534437885238</v>
      </c>
      <c r="AF11" s="81">
        <f>'statistische Auswertung_Time'!AF17</f>
        <v>0.48960931124229512</v>
      </c>
      <c r="AG11" s="64">
        <f>'statistische Auswertung_Time'!AG17</f>
        <v>30</v>
      </c>
      <c r="AH11" s="64">
        <f>'statistische Auswertung_Time'!AH17</f>
        <v>22.733333333333334</v>
      </c>
      <c r="AI11" s="64">
        <f>'statistische Auswertung_Time'!AI17</f>
        <v>44.870644219173833</v>
      </c>
      <c r="AJ11" s="64">
        <f>'statistische Auswertung_Time'!AJ17</f>
        <v>0.72026975371361524</v>
      </c>
      <c r="AK11" s="64">
        <f>'statistische Auswertung_Time'!AK17</f>
        <v>0.72026975371361524</v>
      </c>
      <c r="AL11" s="64">
        <f>'statistische Auswertung_Time'!AL17</f>
        <v>0.76317051952848036</v>
      </c>
      <c r="AM11" s="81">
        <f>'statistische Auswertung_Time'!AM17</f>
        <v>0.47365896094303939</v>
      </c>
      <c r="AN11" s="64">
        <f>'statistische Auswertung_Time'!AN17</f>
        <v>24</v>
      </c>
      <c r="AO11" s="64">
        <f>'statistische Auswertung_Time'!AO17</f>
        <v>0.72727272727272729</v>
      </c>
      <c r="AP11" s="64">
        <f>'statistische Auswertung_Time'!AP17</f>
        <v>1</v>
      </c>
      <c r="AQ11" s="64">
        <f>'statistische Auswertung_Time'!AQ17</f>
        <v>0</v>
      </c>
      <c r="AR11" s="64">
        <f>'statistische Auswertung_Time'!AR17</f>
        <v>0</v>
      </c>
      <c r="AS11" s="64">
        <f>'statistische Auswertung_Time'!AS17</f>
        <v>0</v>
      </c>
      <c r="AT11" s="81">
        <f>'statistische Auswertung_Time'!AT17</f>
        <v>0</v>
      </c>
      <c r="AU11" s="64">
        <f>'statistische Auswertung_Time'!AU17</f>
        <v>3.2121212121212119</v>
      </c>
      <c r="AV11" s="64">
        <f>'statistische Auswertung_Time'!AV17</f>
        <v>6.7766030195702394</v>
      </c>
      <c r="AW11" s="64">
        <f>'statistische Auswertung_Time'!AW17</f>
        <v>0.65399545547153859</v>
      </c>
      <c r="AX11" s="64">
        <f>'statistische Auswertung_Time'!AX17</f>
        <v>0.65399545547153859</v>
      </c>
      <c r="AY11" s="64">
        <f>'statistische Auswertung_Time'!AY17</f>
        <v>0.74241513226018752</v>
      </c>
      <c r="AZ11" s="81">
        <f>'statistische Auswertung_Time'!AZ17</f>
        <v>0.51516973547962497</v>
      </c>
      <c r="BA11" s="64">
        <f>'statistische Auswertung_Time'!BA17</f>
        <v>0.30303030303030304</v>
      </c>
      <c r="BB11" s="64">
        <f>'statistische Auswertung_Time'!BB17</f>
        <v>0.13333333333333333</v>
      </c>
      <c r="BC11" s="64">
        <f>'statistische Auswertung_Time'!BC17</f>
        <v>-3.8321423101595129</v>
      </c>
      <c r="BD11" s="64">
        <f>'statistische Auswertung_Time'!BD17</f>
        <v>3.8321423101595129</v>
      </c>
      <c r="BE11" s="64">
        <f>'statistische Auswertung_Time'!BE17</f>
        <v>6.351610854942835E-5</v>
      </c>
      <c r="BF11" s="81">
        <f>'statistische Auswertung_Time'!BF17</f>
        <v>0.99993648389145062</v>
      </c>
      <c r="BG11" s="64">
        <f>'statistische Auswertung_Time'!BG17</f>
        <v>33</v>
      </c>
      <c r="BH11" s="64">
        <f>'statistische Auswertung_Time'!BH17</f>
        <v>0.15151515151515152</v>
      </c>
      <c r="BI11" s="64">
        <f>'statistische Auswertung_Time'!BI17</f>
        <v>0.21333333333333335</v>
      </c>
      <c r="BJ11" s="64">
        <f>'statistische Auswertung_Time'!BJ17</f>
        <v>1.1583890677252622</v>
      </c>
      <c r="BK11" s="64">
        <f>'statistische Auswertung_Time'!BK17</f>
        <v>1.1583890677252622</v>
      </c>
      <c r="BL11" s="64">
        <f>'statistische Auswertung_Time'!BL17</f>
        <v>0.87664735077270228</v>
      </c>
      <c r="BM11" s="81">
        <f>'statistische Auswertung_Time'!BM17</f>
        <v>0.87664735077270228</v>
      </c>
      <c r="BN11" s="64">
        <f>'statistische Auswertung_Time'!BN17</f>
        <v>0.76609181845031593</v>
      </c>
      <c r="BO11" s="64">
        <f>'statistische Auswertung_Time'!BO17</f>
        <v>0.88050662878663399</v>
      </c>
      <c r="BP11" s="64">
        <f>'statistische Auswertung_Time'!BP17</f>
        <v>-1.393404649835247</v>
      </c>
      <c r="BQ11" s="64">
        <f>'statistische Auswertung_Time'!BQ17</f>
        <v>1.393404649835247</v>
      </c>
      <c r="BR11" s="64">
        <f>'statistische Auswertung_Time'!BR17</f>
        <v>8.6270172943135048E-2</v>
      </c>
      <c r="BS11" s="81">
        <f>'statistische Auswertung_Time'!BS17</f>
        <v>0.1725403458862701</v>
      </c>
      <c r="BT11" s="64">
        <f>'statistische Auswertung_Time'!BT17</f>
        <v>1.4259220031139466</v>
      </c>
      <c r="BU11" s="81">
        <f>'statistische Auswertung_Time'!BU17</f>
        <v>2.0022162733392146</v>
      </c>
      <c r="BV11" s="64">
        <f>'statistische Auswertung_Time'!BV17</f>
        <v>1.6204653279490104</v>
      </c>
      <c r="BW11" s="64">
        <f>'statistische Auswertung_Time'!BW17</f>
        <v>1.6204653279490104</v>
      </c>
      <c r="BX11" s="64">
        <f>'statistische Auswertung_Time'!BX17</f>
        <v>0.94281419257887233</v>
      </c>
      <c r="BY11" s="81">
        <f>'statistische Auswertung_Time'!BY17</f>
        <v>0.11437161484225536</v>
      </c>
      <c r="BZ11" s="64">
        <f>'statistische Auswertung_Time'!BZ17</f>
        <v>10</v>
      </c>
      <c r="CA11" s="64">
        <f>'statistische Auswertung_Time'!CA17</f>
        <v>0.9</v>
      </c>
      <c r="CB11" s="64">
        <f>'statistische Auswertung_Time'!CB17</f>
        <v>1.2866839377079189</v>
      </c>
      <c r="CC11" s="64">
        <f>'statistische Auswertung_Time'!CC17</f>
        <v>-0.76846683841679253</v>
      </c>
      <c r="CD11" s="64">
        <f>'statistische Auswertung_Time'!CD17</f>
        <v>0.76846683841679253</v>
      </c>
      <c r="CE11" s="64">
        <f>'statistische Auswertung_Time'!CE17</f>
        <v>0.22670197937240638</v>
      </c>
      <c r="CF11" s="81">
        <f>'statistische Auswertung_Time'!CF17</f>
        <v>0.45340395874481276</v>
      </c>
      <c r="CG11" s="64">
        <f>'statistische Auswertung_Time'!CG17</f>
        <v>8</v>
      </c>
      <c r="CH11" s="64">
        <f>'statistische Auswertung_Time'!CH17</f>
        <v>1.875</v>
      </c>
      <c r="CI11" s="64">
        <f>'statistische Auswertung_Time'!CI17</f>
        <v>3.399054490379851</v>
      </c>
      <c r="CJ11" s="64">
        <f>'statistische Auswertung_Time'!CJ17</f>
        <v>0</v>
      </c>
      <c r="CK11" s="64">
        <f>'statistische Auswertung_Time'!CK17</f>
        <v>0</v>
      </c>
      <c r="CL11" s="64">
        <f>'statistische Auswertung_Time'!CL17</f>
        <v>0</v>
      </c>
      <c r="CM11" s="81">
        <f>'statistische Auswertung_Time'!CM17</f>
        <v>0</v>
      </c>
      <c r="CN11" s="64">
        <f>'statistische Auswertung_Time'!CN17</f>
        <v>0.49085642834548066</v>
      </c>
      <c r="CO11" s="64">
        <f>'statistische Auswertung_Time'!CO17</f>
        <v>0.32956603733999512</v>
      </c>
      <c r="CP11" s="64">
        <f>'statistische Auswertung_Time'!CP17</f>
        <v>-0.69265114436279629</v>
      </c>
      <c r="CQ11" s="64">
        <f>'statistische Auswertung_Time'!CQ17</f>
        <v>0.69265114436279629</v>
      </c>
      <c r="CR11" s="64">
        <f>'statistische Auswertung_Time'!CR17</f>
        <v>0.24661633826820623</v>
      </c>
      <c r="CS11" s="81">
        <f>'statistische Auswertung_Time'!CS17</f>
        <v>0.49323267653641245</v>
      </c>
      <c r="CT11" s="64">
        <f>'statistische Auswertung_Time'!CT17</f>
        <v>0</v>
      </c>
      <c r="CU11" s="64">
        <f>'statistische Auswertung_Time'!CU17</f>
        <v>0</v>
      </c>
      <c r="CV11" s="64">
        <f>'statistische Auswertung_Time'!CV17</f>
        <v>9.0909090909090912E-2</v>
      </c>
      <c r="CW11" s="64">
        <f>'statistische Auswertung_Time'!CW17</f>
        <v>0.38666666666666666</v>
      </c>
      <c r="CX11" s="64">
        <f>'statistische Auswertung_Time'!CX17</f>
        <v>4.6621064207035126</v>
      </c>
      <c r="CY11" s="64">
        <f>'statistische Auswertung_Time'!CY17</f>
        <v>4.6621064207035126</v>
      </c>
      <c r="CZ11" s="64">
        <f>'statistische Auswertung_Time'!CZ17</f>
        <v>0.99999843505369646</v>
      </c>
      <c r="DA11" s="81">
        <f>'statistische Auswertung_Time'!DA17</f>
        <v>0.99999843505369646</v>
      </c>
      <c r="DB11" s="64">
        <f>'statistische Auswertung_Time'!DB17</f>
        <v>0</v>
      </c>
      <c r="DC11" s="64"/>
      <c r="DD11" s="79"/>
    </row>
    <row r="12" spans="1:108" ht="15" customHeight="1" x14ac:dyDescent="0.25">
      <c r="A12" s="78">
        <f>'statistische Auswertung_Time'!A6</f>
        <v>9</v>
      </c>
      <c r="B12" s="64">
        <f>'statistische Auswertung_Time'!B6</f>
        <v>3</v>
      </c>
      <c r="C12" s="64">
        <f>'statistische Auswertung_Time'!C6</f>
        <v>2</v>
      </c>
      <c r="D12" s="64">
        <f>'statistische Auswertung_Time'!D6</f>
        <v>7</v>
      </c>
      <c r="E12" s="64">
        <f>'statistische Auswertung_Time'!E6</f>
        <v>1.75</v>
      </c>
      <c r="F12" s="64">
        <f>'statistische Auswertung_Time'!F6</f>
        <v>42</v>
      </c>
      <c r="G12" s="64">
        <f>'statistische Auswertung_Time'!G6</f>
        <v>0.2857142857142857</v>
      </c>
      <c r="H12" s="64">
        <f>'statistische Auswertung_Time'!H6</f>
        <v>0.83478387112968222</v>
      </c>
      <c r="I12" s="64" t="str">
        <f>'statistische Auswertung_Time'!I6</f>
        <v>H0</v>
      </c>
      <c r="J12" s="64" t="str">
        <f>'statistische Auswertung_Time'!J6</f>
        <v>H0</v>
      </c>
      <c r="K12" s="64" t="str">
        <f>'statistische Auswertung_Time'!K6</f>
        <v>H0</v>
      </c>
      <c r="L12" s="81" t="str">
        <f>'statistische Auswertung_Time'!L6</f>
        <v>H0</v>
      </c>
      <c r="M12" s="64">
        <f>'statistische Auswertung_Time'!M6</f>
        <v>0.28951433953441175</v>
      </c>
      <c r="N12" s="64">
        <f>'statistische Auswertung_Time'!N6</f>
        <v>0.25501956416832122</v>
      </c>
      <c r="O12" s="64" t="str">
        <f>'statistische Auswertung_Time'!O6</f>
        <v>H0</v>
      </c>
      <c r="P12" s="64" t="str">
        <f>'statistische Auswertung_Time'!P6</f>
        <v>H0</v>
      </c>
      <c r="Q12" s="64" t="str">
        <f>'statistische Auswertung_Time'!Q6</f>
        <v>H0</v>
      </c>
      <c r="R12" s="81" t="str">
        <f>'statistische Auswertung_Time'!R6</f>
        <v>H0</v>
      </c>
      <c r="S12" s="64">
        <f>'statistische Auswertung_Time'!S6</f>
        <v>16</v>
      </c>
      <c r="T12" s="64">
        <f>'statistische Auswertung_Time'!T6</f>
        <v>0.27804596547571253</v>
      </c>
      <c r="U12" s="64">
        <f>'statistische Auswertung_Time'!U6</f>
        <v>0.29045284395558529</v>
      </c>
      <c r="V12" s="64" t="str">
        <f>'statistische Auswertung_Time'!V6</f>
        <v>H0</v>
      </c>
      <c r="W12" s="64" t="str">
        <f>'statistische Auswertung_Time'!W6</f>
        <v>H0</v>
      </c>
      <c r="X12" s="64" t="str">
        <f>'statistische Auswertung_Time'!X6</f>
        <v>H0</v>
      </c>
      <c r="Y12" s="81" t="str">
        <f>'statistische Auswertung_Time'!Y6</f>
        <v>H0</v>
      </c>
      <c r="Z12" s="64">
        <f>'statistische Auswertung_Time'!Z6</f>
        <v>26</v>
      </c>
      <c r="AA12" s="64">
        <f>'statistische Auswertung_Time'!AA6</f>
        <v>0.2965718004936112</v>
      </c>
      <c r="AB12" s="64">
        <f>'statistische Auswertung_Time'!AB6</f>
        <v>0.23643958253495098</v>
      </c>
      <c r="AC12" s="64" t="str">
        <f>'statistische Auswertung_Time'!AC6</f>
        <v>H0</v>
      </c>
      <c r="AD12" s="64" t="str">
        <f>'statistische Auswertung_Time'!AD6</f>
        <v>H0</v>
      </c>
      <c r="AE12" s="64" t="str">
        <f>'statistische Auswertung_Time'!AE6</f>
        <v>H0</v>
      </c>
      <c r="AF12" s="81" t="str">
        <f>'statistische Auswertung_Time'!AF6</f>
        <v>H0</v>
      </c>
      <c r="AG12" s="64">
        <f>'statistische Auswertung_Time'!AG6</f>
        <v>28</v>
      </c>
      <c r="AH12" s="64">
        <f>'statistische Auswertung_Time'!AH6</f>
        <v>13.642857142857142</v>
      </c>
      <c r="AI12" s="64">
        <f>'statistische Auswertung_Time'!AI6</f>
        <v>14.448412153472567</v>
      </c>
      <c r="AJ12" s="64" t="str">
        <f>'statistische Auswertung_Time'!AJ6</f>
        <v>H0</v>
      </c>
      <c r="AK12" s="64" t="str">
        <f>'statistische Auswertung_Time'!AK6</f>
        <v>H0</v>
      </c>
      <c r="AL12" s="64" t="str">
        <f>'statistische Auswertung_Time'!AL6</f>
        <v>H0</v>
      </c>
      <c r="AM12" s="81" t="str">
        <f>'statistische Auswertung_Time'!AM6</f>
        <v>H0</v>
      </c>
      <c r="AN12" s="64">
        <f>'statistische Auswertung_Time'!AN6</f>
        <v>25</v>
      </c>
      <c r="AO12" s="64">
        <f>'statistische Auswertung_Time'!AO6</f>
        <v>0.59523809523809523</v>
      </c>
      <c r="AP12" s="64">
        <f>'statistische Auswertung_Time'!AP6</f>
        <v>1</v>
      </c>
      <c r="AQ12" s="64">
        <f>'statistische Auswertung_Time'!AQ6</f>
        <v>0</v>
      </c>
      <c r="AR12" s="64">
        <f>'statistische Auswertung_Time'!AR6</f>
        <v>0</v>
      </c>
      <c r="AS12" s="64">
        <f>'statistische Auswertung_Time'!AS6</f>
        <v>0</v>
      </c>
      <c r="AT12" s="81">
        <f>'statistische Auswertung_Time'!AT6</f>
        <v>0</v>
      </c>
      <c r="AU12" s="64">
        <f>'statistische Auswertung_Time'!AU6</f>
        <v>2.0952380952380953</v>
      </c>
      <c r="AV12" s="64">
        <f>'statistische Auswertung_Time'!AV6</f>
        <v>2.42758058628413</v>
      </c>
      <c r="AW12" s="64" t="str">
        <f>'statistische Auswertung_Time'!AW6</f>
        <v>H0</v>
      </c>
      <c r="AX12" s="64" t="str">
        <f>'statistische Auswertung_Time'!AX6</f>
        <v>H0</v>
      </c>
      <c r="AY12" s="64" t="str">
        <f>'statistische Auswertung_Time'!AY6</f>
        <v>H0</v>
      </c>
      <c r="AZ12" s="81" t="str">
        <f>'statistische Auswertung_Time'!AZ6</f>
        <v>H0</v>
      </c>
      <c r="BA12" s="64">
        <f>'statistische Auswertung_Time'!BA6</f>
        <v>0</v>
      </c>
      <c r="BB12" s="64">
        <f>'statistische Auswertung_Time'!BB6</f>
        <v>0</v>
      </c>
      <c r="BC12" s="64" t="str">
        <f>'statistische Auswertung_Time'!BC6</f>
        <v>H0</v>
      </c>
      <c r="BD12" s="64" t="str">
        <f>'statistische Auswertung_Time'!BD6</f>
        <v>H0</v>
      </c>
      <c r="BE12" s="64" t="str">
        <f>'statistische Auswertung_Time'!BE6</f>
        <v>H0</v>
      </c>
      <c r="BF12" s="81" t="str">
        <f>'statistische Auswertung_Time'!BF6</f>
        <v>H0</v>
      </c>
      <c r="BG12" s="64">
        <f>'statistische Auswertung_Time'!BG6</f>
        <v>42</v>
      </c>
      <c r="BH12" s="64">
        <f>'statistische Auswertung_Time'!BH6</f>
        <v>0.40476190476190477</v>
      </c>
      <c r="BI12" s="64">
        <f>'statistische Auswertung_Time'!BI6</f>
        <v>0</v>
      </c>
      <c r="BJ12" s="64" t="str">
        <f>'statistische Auswertung_Time'!BJ6</f>
        <v>H0</v>
      </c>
      <c r="BK12" s="64" t="str">
        <f>'statistische Auswertung_Time'!BK6</f>
        <v>H0</v>
      </c>
      <c r="BL12" s="64" t="str">
        <f>'statistische Auswertung_Time'!BL6</f>
        <v>H0</v>
      </c>
      <c r="BM12" s="81" t="str">
        <f>'statistische Auswertung_Time'!BM6</f>
        <v>H0</v>
      </c>
      <c r="BN12" s="64">
        <f>'statistische Auswertung_Time'!BN6</f>
        <v>0.48443189085227922</v>
      </c>
      <c r="BO12" s="64">
        <f>'statistische Auswertung_Time'!BO6</f>
        <v>0.41313844133084154</v>
      </c>
      <c r="BP12" s="64" t="str">
        <f>'statistische Auswertung_Time'!BP6</f>
        <v>H0</v>
      </c>
      <c r="BQ12" s="64" t="str">
        <f>'statistische Auswertung_Time'!BQ6</f>
        <v>H0</v>
      </c>
      <c r="BR12" s="64" t="str">
        <f>'statistische Auswertung_Time'!BR6</f>
        <v>H0</v>
      </c>
      <c r="BS12" s="81" t="str">
        <f>'statistische Auswertung_Time'!BS6</f>
        <v>H0</v>
      </c>
      <c r="BT12" s="64">
        <f>'statistische Auswertung_Time'!BT6</f>
        <v>2.2697996609493631</v>
      </c>
      <c r="BU12" s="81">
        <f>'statistische Auswertung_Time'!BU6</f>
        <v>2.2346714573464395</v>
      </c>
      <c r="BV12" s="64" t="str">
        <f>'statistische Auswertung_Time'!BV6</f>
        <v>H0</v>
      </c>
      <c r="BW12" s="64" t="str">
        <f>'statistische Auswertung_Time'!BW6</f>
        <v>H0</v>
      </c>
      <c r="BX12" s="64" t="str">
        <f>'statistische Auswertung_Time'!BX6</f>
        <v>H0</v>
      </c>
      <c r="BY12" s="81" t="str">
        <f>'statistische Auswertung_Time'!BY6</f>
        <v>H0</v>
      </c>
      <c r="BZ12" s="64">
        <f>'statistische Auswertung_Time'!BZ6</f>
        <v>14</v>
      </c>
      <c r="CA12" s="64">
        <f>'statistische Auswertung_Time'!CA6</f>
        <v>1</v>
      </c>
      <c r="CB12" s="64">
        <f>'statistische Auswertung_Time'!CB6</f>
        <v>1.7541160386140584</v>
      </c>
      <c r="CC12" s="64">
        <f>'statistische Auswertung_Time'!CC6</f>
        <v>-1.3768926368215257</v>
      </c>
      <c r="CD12" s="64">
        <f>'statistische Auswertung_Time'!CD6</f>
        <v>1.3768926368215257</v>
      </c>
      <c r="CE12" s="64">
        <f>'statistische Auswertung_Time'!CE6</f>
        <v>9.014322274233541E-2</v>
      </c>
      <c r="CF12" s="81">
        <f>'statistische Auswertung_Time'!CF6</f>
        <v>0.18028644548467082</v>
      </c>
      <c r="CG12" s="64">
        <f>'statistische Auswertung_Time'!CG6</f>
        <v>14</v>
      </c>
      <c r="CH12" s="64">
        <f>'statistische Auswertung_Time'!CH6</f>
        <v>2</v>
      </c>
      <c r="CI12" s="64">
        <f>'statistische Auswertung_Time'!CI6</f>
        <v>2.0754980866510833</v>
      </c>
      <c r="CJ12" s="64">
        <f>'statistische Auswertung_Time'!CJ6</f>
        <v>0</v>
      </c>
      <c r="CK12" s="64">
        <f>'statistische Auswertung_Time'!CK6</f>
        <v>0</v>
      </c>
      <c r="CL12" s="64">
        <f>'statistische Auswertung_Time'!CL6</f>
        <v>0</v>
      </c>
      <c r="CM12" s="81">
        <f>'statistische Auswertung_Time'!CM6</f>
        <v>0</v>
      </c>
      <c r="CN12" s="64">
        <f>'statistische Auswertung_Time'!CN6</f>
        <v>0.35363510836096296</v>
      </c>
      <c r="CO12" s="64">
        <f>'statistische Auswertung_Time'!CO6</f>
        <v>0.31637645761037209</v>
      </c>
      <c r="CP12" s="64" t="str">
        <f>'statistische Auswertung_Time'!CP6</f>
        <v>H0</v>
      </c>
      <c r="CQ12" s="64" t="str">
        <f>'statistische Auswertung_Time'!CQ6</f>
        <v>H0</v>
      </c>
      <c r="CR12" s="64" t="str">
        <f>'statistische Auswertung_Time'!CR6</f>
        <v>H0</v>
      </c>
      <c r="CS12" s="81" t="str">
        <f>'statistische Auswertung_Time'!CS6</f>
        <v>H0</v>
      </c>
      <c r="CT12" s="64">
        <f>'statistische Auswertung_Time'!CT6</f>
        <v>0</v>
      </c>
      <c r="CU12" s="64">
        <f>'statistische Auswertung_Time'!CU6</f>
        <v>0</v>
      </c>
      <c r="CV12" s="64">
        <f>'statistische Auswertung_Time'!CV6</f>
        <v>0.45238095238095238</v>
      </c>
      <c r="CW12" s="64">
        <f>'statistische Auswertung_Time'!CW6</f>
        <v>0</v>
      </c>
      <c r="CX12" s="64" t="str">
        <f>'statistische Auswertung_Time'!CX6</f>
        <v>H0</v>
      </c>
      <c r="CY12" s="64" t="str">
        <f>'statistische Auswertung_Time'!CY6</f>
        <v>H0</v>
      </c>
      <c r="CZ12" s="64" t="str">
        <f>'statistische Auswertung_Time'!CZ6</f>
        <v>H0</v>
      </c>
      <c r="DA12" s="81" t="str">
        <f>'statistische Auswertung_Time'!DA6</f>
        <v>H0</v>
      </c>
      <c r="DB12" s="64">
        <f>'statistische Auswertung_Time'!DB6</f>
        <v>0</v>
      </c>
      <c r="DC12" s="64"/>
      <c r="DD12" s="79"/>
    </row>
    <row r="13" spans="1:108" x14ac:dyDescent="0.25">
      <c r="A13" s="78">
        <f>'statistische Auswertung_Time'!A10</f>
        <v>10</v>
      </c>
      <c r="B13" s="64">
        <f>'statistische Auswertung_Time'!B10</f>
        <v>7</v>
      </c>
      <c r="C13" s="64">
        <f>'statistische Auswertung_Time'!C10</f>
        <v>3</v>
      </c>
      <c r="D13" s="64">
        <f>'statistische Auswertung_Time'!D10</f>
        <v>20</v>
      </c>
      <c r="E13" s="64">
        <f>'statistische Auswertung_Time'!E10</f>
        <v>2.2222222222222223</v>
      </c>
      <c r="F13" s="64">
        <f>'statistische Auswertung_Time'!F10</f>
        <v>35</v>
      </c>
      <c r="G13" s="64">
        <f>'statistische Auswertung_Time'!G10</f>
        <v>0.77142857142857146</v>
      </c>
      <c r="H13" s="64">
        <f>'statistische Auswertung_Time'!H10</f>
        <v>1.5162980128805639</v>
      </c>
      <c r="I13" s="64">
        <f>'statistische Auswertung_Time'!I10</f>
        <v>-1.6932758783396791</v>
      </c>
      <c r="J13" s="64">
        <f>'statistische Auswertung_Time'!J10</f>
        <v>1.6932758783396791</v>
      </c>
      <c r="K13" s="64">
        <f>'statistische Auswertung_Time'!K10</f>
        <v>4.7276448231195853E-2</v>
      </c>
      <c r="L13" s="81">
        <f>'statistische Auswertung_Time'!L10</f>
        <v>9.4552896462391706E-2</v>
      </c>
      <c r="M13" s="64">
        <f>'statistische Auswertung_Time'!M10</f>
        <v>0.29340659340659342</v>
      </c>
      <c r="N13" s="64">
        <f>'statistische Auswertung_Time'!N10</f>
        <v>0.34602903756611697</v>
      </c>
      <c r="O13" s="64">
        <f>'statistische Auswertung_Time'!O10</f>
        <v>-5.5213534391176447E-2</v>
      </c>
      <c r="P13" s="64">
        <f>'statistische Auswertung_Time'!P10</f>
        <v>5.5213534391176447E-2</v>
      </c>
      <c r="Q13" s="64">
        <f>'statistische Auswertung_Time'!Q10</f>
        <v>0.47805758344911642</v>
      </c>
      <c r="R13" s="81">
        <f>'statistische Auswertung_Time'!R10</f>
        <v>0.95611516689823284</v>
      </c>
      <c r="S13" s="64">
        <f>'statistische Auswertung_Time'!S10</f>
        <v>17</v>
      </c>
      <c r="T13" s="64">
        <f>'statistische Auswertung_Time'!T10</f>
        <v>8.5150143973673362E-2</v>
      </c>
      <c r="U13" s="64">
        <f>'statistische Auswertung_Time'!U10</f>
        <v>0.10722172905530004</v>
      </c>
      <c r="V13" s="64">
        <f>'statistische Auswertung_Time'!V10</f>
        <v>2.5009379328433039</v>
      </c>
      <c r="W13" s="64">
        <f>'statistische Auswertung_Time'!W10</f>
        <v>2.5009379328433039</v>
      </c>
      <c r="X13" s="64">
        <f>'statistische Auswertung_Time'!X10</f>
        <v>0.99105951609773146</v>
      </c>
      <c r="Y13" s="81">
        <f>'statistische Auswertung_Time'!Y10</f>
        <v>1.7880967804537018E-2</v>
      </c>
      <c r="Z13" s="64">
        <f>'statistische Auswertung_Time'!Z10</f>
        <v>18</v>
      </c>
      <c r="AA13" s="64">
        <f>'statistische Auswertung_Time'!AA10</f>
        <v>0.49009324009324007</v>
      </c>
      <c r="AB13" s="64">
        <f>'statistische Auswertung_Time'!AB10</f>
        <v>0.37989464820363722</v>
      </c>
      <c r="AC13" s="64">
        <f>'statistische Auswertung_Time'!AC10</f>
        <v>-1.9191685153773166</v>
      </c>
      <c r="AD13" s="64">
        <f>'statistische Auswertung_Time'!AD10</f>
        <v>1.9191685153773166</v>
      </c>
      <c r="AE13" s="64">
        <f>'statistische Auswertung_Time'!AE10</f>
        <v>3.0887343731843462E-2</v>
      </c>
      <c r="AF13" s="81">
        <f>'statistische Auswertung_Time'!AF10</f>
        <v>6.1774687463686924E-2</v>
      </c>
      <c r="AG13" s="64">
        <f>'statistische Auswertung_Time'!AG10</f>
        <v>24</v>
      </c>
      <c r="AH13" s="64">
        <f>'statistische Auswertung_Time'!AH10</f>
        <v>17.5</v>
      </c>
      <c r="AI13" s="64">
        <f>'statistische Auswertung_Time'!AI10</f>
        <v>26</v>
      </c>
      <c r="AJ13" s="64">
        <f>'statistische Auswertung_Time'!AJ10</f>
        <v>-0.78270754474901993</v>
      </c>
      <c r="AK13" s="64">
        <f>'statistische Auswertung_Time'!AK10</f>
        <v>0.78270754474901993</v>
      </c>
      <c r="AL13" s="64">
        <f>'statistische Auswertung_Time'!AL10</f>
        <v>0.21813165224884185</v>
      </c>
      <c r="AM13" s="81">
        <f>'statistische Auswertung_Time'!AM10</f>
        <v>0.43626330449768369</v>
      </c>
      <c r="AN13" s="64">
        <f>'statistische Auswertung_Time'!AN10</f>
        <v>20</v>
      </c>
      <c r="AO13" s="64">
        <f>'statistische Auswertung_Time'!AO10</f>
        <v>0.5714285714285714</v>
      </c>
      <c r="AP13" s="64">
        <f>'statistische Auswertung_Time'!AP10</f>
        <v>1</v>
      </c>
      <c r="AQ13" s="64">
        <f>'statistische Auswertung_Time'!AQ10</f>
        <v>0</v>
      </c>
      <c r="AR13" s="64">
        <f>'statistische Auswertung_Time'!AR10</f>
        <v>0</v>
      </c>
      <c r="AS13" s="64">
        <f>'statistische Auswertung_Time'!AS10</f>
        <v>0</v>
      </c>
      <c r="AT13" s="81">
        <f>'statistische Auswertung_Time'!AT10</f>
        <v>0</v>
      </c>
      <c r="AU13" s="64">
        <f>'statistische Auswertung_Time'!AU10</f>
        <v>3.0571428571428569</v>
      </c>
      <c r="AV13" s="64">
        <f>'statistische Auswertung_Time'!AV10</f>
        <v>3.4036559681583318</v>
      </c>
      <c r="AW13" s="64">
        <f>'statistische Auswertung_Time'!AW10</f>
        <v>-1.401131858663959</v>
      </c>
      <c r="AX13" s="64">
        <f>'statistische Auswertung_Time'!AX10</f>
        <v>1.401131858663959</v>
      </c>
      <c r="AY13" s="64">
        <f>'statistische Auswertung_Time'!AY10</f>
        <v>8.2649501295534625E-2</v>
      </c>
      <c r="AZ13" s="81">
        <f>'statistische Auswertung_Time'!AZ10</f>
        <v>0.16529900259106925</v>
      </c>
      <c r="BA13" s="64">
        <f>'statistische Auswertung_Time'!BA10</f>
        <v>5.7142857142857141E-2</v>
      </c>
      <c r="BB13" s="64">
        <f>'statistische Auswertung_Time'!BB10</f>
        <v>2.5974025974025976E-2</v>
      </c>
      <c r="BC13" s="64">
        <f>'statistische Auswertung_Time'!BC10</f>
        <v>-1.5697133496278868</v>
      </c>
      <c r="BD13" s="64">
        <f>'statistische Auswertung_Time'!BD10</f>
        <v>1.5697133496278868</v>
      </c>
      <c r="BE13" s="64">
        <f>'statistische Auswertung_Time'!BE10</f>
        <v>5.8240907038189058E-2</v>
      </c>
      <c r="BF13" s="81">
        <f>'statistische Auswertung_Time'!BF10</f>
        <v>0.94175909296181093</v>
      </c>
      <c r="BG13" s="64">
        <f>'statistische Auswertung_Time'!BG10</f>
        <v>35</v>
      </c>
      <c r="BH13" s="64">
        <f>'statistische Auswertung_Time'!BH10</f>
        <v>0.17142857142857143</v>
      </c>
      <c r="BI13" s="64">
        <f>'statistische Auswertung_Time'!BI10</f>
        <v>0.29870129870129869</v>
      </c>
      <c r="BJ13" s="64">
        <f>'statistische Auswertung_Time'!BJ10</f>
        <v>2.2275118204758497</v>
      </c>
      <c r="BK13" s="64">
        <f>'statistische Auswertung_Time'!BK10</f>
        <v>2.2275118204758497</v>
      </c>
      <c r="BL13" s="64">
        <f>'statistische Auswertung_Time'!BL10</f>
        <v>0.98704345665107884</v>
      </c>
      <c r="BM13" s="81">
        <f>'statistische Auswertung_Time'!BM10</f>
        <v>0.98704345665107884</v>
      </c>
      <c r="BN13" s="64">
        <f>'statistische Auswertung_Time'!BN10</f>
        <v>0.34341843567143704</v>
      </c>
      <c r="BO13" s="64">
        <f>'statistische Auswertung_Time'!BO10</f>
        <v>0.27738369260553547</v>
      </c>
      <c r="BP13" s="64">
        <f>'statistische Auswertung_Time'!BP10</f>
        <v>1.7819529750353327</v>
      </c>
      <c r="BQ13" s="64">
        <f>'statistische Auswertung_Time'!BQ10</f>
        <v>1.7819529750353327</v>
      </c>
      <c r="BR13" s="64">
        <f>'statistische Auswertung_Time'!BR10</f>
        <v>0.95900605646596615</v>
      </c>
      <c r="BS13" s="81">
        <f>'statistische Auswertung_Time'!BS10</f>
        <v>8.1987887068067714E-2</v>
      </c>
      <c r="BT13" s="64">
        <f>'statistische Auswertung_Time'!BT10</f>
        <v>2.4625828871546909</v>
      </c>
      <c r="BU13" s="81">
        <f>'statistische Auswertung_Time'!BU10</f>
        <v>2.8020124691905086</v>
      </c>
      <c r="BV13" s="64">
        <f>'statistische Auswertung_Time'!BV10</f>
        <v>-0.32906543759760953</v>
      </c>
      <c r="BW13" s="64">
        <f>'statistische Auswertung_Time'!BW10</f>
        <v>0.32906543759760953</v>
      </c>
      <c r="BX13" s="64">
        <f>'statistische Auswertung_Time'!BX10</f>
        <v>0.37187077987680928</v>
      </c>
      <c r="BY13" s="81">
        <f>'statistische Auswertung_Time'!BY10</f>
        <v>0.74374155975361855</v>
      </c>
      <c r="BZ13" s="64">
        <f>'statistische Auswertung_Time'!BZ10</f>
        <v>9</v>
      </c>
      <c r="CA13" s="64">
        <f>'statistische Auswertung_Time'!CA10</f>
        <v>0.77777777777777779</v>
      </c>
      <c r="CB13" s="64">
        <f>'statistische Auswertung_Time'!CB10</f>
        <v>1.3944333775567925</v>
      </c>
      <c r="CC13" s="64">
        <f>'statistische Auswertung_Time'!CC10</f>
        <v>-2.8311933133043761</v>
      </c>
      <c r="CD13" s="64">
        <f>'statistische Auswertung_Time'!CD10</f>
        <v>2.8311933133043761</v>
      </c>
      <c r="CE13" s="64">
        <f>'statistische Auswertung_Time'!CE10</f>
        <v>6.0201524966646564E-3</v>
      </c>
      <c r="CF13" s="81">
        <f>'statistische Auswertung_Time'!CF10</f>
        <v>1.2040304993329313E-2</v>
      </c>
      <c r="CG13" s="64">
        <f>'statistische Auswertung_Time'!CG10</f>
        <v>9</v>
      </c>
      <c r="CH13" s="64">
        <f>'statistische Auswertung_Time'!CH10</f>
        <v>4.333333333333333</v>
      </c>
      <c r="CI13" s="64">
        <f>'statistische Auswertung_Time'!CI10</f>
        <v>3.5</v>
      </c>
      <c r="CJ13" s="64">
        <f>'statistische Auswertung_Time'!CJ10</f>
        <v>0</v>
      </c>
      <c r="CK13" s="64">
        <f>'statistische Auswertung_Time'!CK10</f>
        <v>0</v>
      </c>
      <c r="CL13" s="64">
        <f>'statistische Auswertung_Time'!CL10</f>
        <v>0</v>
      </c>
      <c r="CM13" s="81">
        <f>'statistische Auswertung_Time'!CM10</f>
        <v>0</v>
      </c>
      <c r="CN13" s="64">
        <f>'statistische Auswertung_Time'!CN10</f>
        <v>0.48387774928661653</v>
      </c>
      <c r="CO13" s="64">
        <f>'statistische Auswertung_Time'!CO10</f>
        <v>0.28646858859042762</v>
      </c>
      <c r="CP13" s="64">
        <f>'statistische Auswertung_Time'!CP10</f>
        <v>-1.8941734564171022</v>
      </c>
      <c r="CQ13" s="64">
        <f>'statistische Auswertung_Time'!CQ10</f>
        <v>1.8941734564171022</v>
      </c>
      <c r="CR13" s="64">
        <f>'statistische Auswertung_Time'!CR10</f>
        <v>3.2551054469543129E-2</v>
      </c>
      <c r="CS13" s="81">
        <f>'statistische Auswertung_Time'!CS10</f>
        <v>6.5102108939086259E-2</v>
      </c>
      <c r="CT13" s="64">
        <f>'statistische Auswertung_Time'!CT10</f>
        <v>0</v>
      </c>
      <c r="CU13" s="64">
        <f>'statistische Auswertung_Time'!CU10</f>
        <v>0</v>
      </c>
      <c r="CV13" s="64">
        <f>'statistische Auswertung_Time'!CV10</f>
        <v>0.25714285714285712</v>
      </c>
      <c r="CW13" s="64">
        <f>'statistische Auswertung_Time'!CW10</f>
        <v>0.36363636363636365</v>
      </c>
      <c r="CX13" s="64">
        <f>'statistische Auswertung_Time'!CX10</f>
        <v>1.7733380645428169</v>
      </c>
      <c r="CY13" s="64">
        <f>'statistische Auswertung_Time'!CY10</f>
        <v>1.7733380645428169</v>
      </c>
      <c r="CZ13" s="64">
        <f>'statistische Auswertung_Time'!CZ10</f>
        <v>0.96191364739300522</v>
      </c>
      <c r="DA13" s="81">
        <f>'statistische Auswertung_Time'!DA10</f>
        <v>0.96191364739300522</v>
      </c>
      <c r="DB13" s="64">
        <f>'statistische Auswertung_Time'!DB10</f>
        <v>0</v>
      </c>
      <c r="DC13" s="64"/>
      <c r="DD13" s="79"/>
    </row>
    <row r="14" spans="1:108" x14ac:dyDescent="0.25">
      <c r="A14" s="78">
        <f>'statistische Auswertung_Time'!A14</f>
        <v>11</v>
      </c>
      <c r="B14" s="64">
        <f>'statistische Auswertung_Time'!B14</f>
        <v>11</v>
      </c>
      <c r="C14" s="64">
        <f>'statistische Auswertung_Time'!C14</f>
        <v>4</v>
      </c>
      <c r="D14" s="64">
        <f>'statistische Auswertung_Time'!D14</f>
        <v>22</v>
      </c>
      <c r="E14" s="64">
        <f>'statistische Auswertung_Time'!E14</f>
        <v>1.375</v>
      </c>
      <c r="F14" s="64">
        <f>'statistische Auswertung_Time'!F14</f>
        <v>33</v>
      </c>
      <c r="G14" s="64">
        <f>'statistische Auswertung_Time'!G14</f>
        <v>0.48484848484848486</v>
      </c>
      <c r="H14" s="64">
        <f>'statistische Auswertung_Time'!H14</f>
        <v>1.7161223026275714</v>
      </c>
      <c r="I14" s="64">
        <f>'statistische Auswertung_Time'!I14</f>
        <v>-0.61210744306656228</v>
      </c>
      <c r="J14" s="64">
        <f>'statistische Auswertung_Time'!J14</f>
        <v>0.61210744306656228</v>
      </c>
      <c r="K14" s="64">
        <f>'statistische Auswertung_Time'!K14</f>
        <v>0.27118428626224578</v>
      </c>
      <c r="L14" s="81">
        <f>'statistische Auswertung_Time'!L14</f>
        <v>0.54236857252449155</v>
      </c>
      <c r="M14" s="64">
        <f>'statistische Auswertung_Time'!M14</f>
        <v>0.31878787878787868</v>
      </c>
      <c r="N14" s="64">
        <f>'statistische Auswertung_Time'!N14</f>
        <v>0.12429193396389344</v>
      </c>
      <c r="O14" s="64">
        <f>'statistische Auswertung_Time'!O14</f>
        <v>-0.65187851743135372</v>
      </c>
      <c r="P14" s="64">
        <f>'statistische Auswertung_Time'!P14</f>
        <v>0.65187851743135372</v>
      </c>
      <c r="Q14" s="64">
        <f>'statistische Auswertung_Time'!Q14</f>
        <v>0.25826338365919699</v>
      </c>
      <c r="R14" s="81">
        <f>'statistische Auswertung_Time'!R14</f>
        <v>0.51652676731839398</v>
      </c>
      <c r="S14" s="64">
        <f>'statistische Auswertung_Time'!S14</f>
        <v>11</v>
      </c>
      <c r="T14" s="64">
        <f>'statistische Auswertung_Time'!T14</f>
        <v>0.26484848484848472</v>
      </c>
      <c r="U14" s="64">
        <f>'statistische Auswertung_Time'!U14</f>
        <v>0.1776911405054889</v>
      </c>
      <c r="V14" s="64">
        <f>'statistische Auswertung_Time'!V14</f>
        <v>0.14625049737000481</v>
      </c>
      <c r="W14" s="64">
        <f>'statistische Auswertung_Time'!W14</f>
        <v>0.14625049737000481</v>
      </c>
      <c r="X14" s="64">
        <f>'statistische Auswertung_Time'!X14</f>
        <v>0.55755171840069906</v>
      </c>
      <c r="Y14" s="81">
        <f>'statistische Auswertung_Time'!Y14</f>
        <v>0.88489656319860177</v>
      </c>
      <c r="Z14" s="64">
        <f>'statistische Auswertung_Time'!Z14</f>
        <v>22</v>
      </c>
      <c r="AA14" s="64">
        <f>'statistische Auswertung_Time'!AA14</f>
        <v>0.34575757575757565</v>
      </c>
      <c r="AB14" s="64">
        <f>'statistische Auswertung_Time'!AB14</f>
        <v>7.8862158347588418E-2</v>
      </c>
      <c r="AC14" s="64">
        <f>'statistische Auswertung_Time'!AC14</f>
        <v>-0.99720230128018661</v>
      </c>
      <c r="AD14" s="64">
        <f>'statistische Auswertung_Time'!AD14</f>
        <v>0.99720230128018661</v>
      </c>
      <c r="AE14" s="64">
        <f>'statistische Auswertung_Time'!AE14</f>
        <v>0.16194163087650032</v>
      </c>
      <c r="AF14" s="81">
        <f>'statistische Auswertung_Time'!AF14</f>
        <v>0.32388326175300064</v>
      </c>
      <c r="AG14" s="64">
        <f>'statistische Auswertung_Time'!AG14</f>
        <v>30</v>
      </c>
      <c r="AH14" s="64">
        <f>'statistische Auswertung_Time'!AH14</f>
        <v>13</v>
      </c>
      <c r="AI14" s="64">
        <f>'statistische Auswertung_Time'!AI14</f>
        <v>24.435700282084451</v>
      </c>
      <c r="AJ14" s="64">
        <f>'statistische Auswertung_Time'!AJ14</f>
        <v>0.13385759618262796</v>
      </c>
      <c r="AK14" s="64">
        <f>'statistische Auswertung_Time'!AK14</f>
        <v>0.13385759618262796</v>
      </c>
      <c r="AL14" s="64">
        <f>'statistische Auswertung_Time'!AL14</f>
        <v>0.5530582360695363</v>
      </c>
      <c r="AM14" s="81">
        <f>'statistische Auswertung_Time'!AM14</f>
        <v>0.8938835278609274</v>
      </c>
      <c r="AN14" s="64">
        <f>'statistische Auswertung_Time'!AN14</f>
        <v>21</v>
      </c>
      <c r="AO14" s="64">
        <f>'statistische Auswertung_Time'!AO14</f>
        <v>0.63636363636363635</v>
      </c>
      <c r="AP14" s="64">
        <f>'statistische Auswertung_Time'!AP14</f>
        <v>1</v>
      </c>
      <c r="AQ14" s="64">
        <f>'statistische Auswertung_Time'!AQ14</f>
        <v>0</v>
      </c>
      <c r="AR14" s="64">
        <f>'statistische Auswertung_Time'!AR14</f>
        <v>0</v>
      </c>
      <c r="AS14" s="64">
        <f>'statistische Auswertung_Time'!AS14</f>
        <v>0</v>
      </c>
      <c r="AT14" s="81">
        <f>'statistische Auswertung_Time'!AT14</f>
        <v>0</v>
      </c>
      <c r="AU14" s="64">
        <f>'statistische Auswertung_Time'!AU14</f>
        <v>2.1818181818181817</v>
      </c>
      <c r="AV14" s="64">
        <f>'statistische Auswertung_Time'!AV14</f>
        <v>4.2459874105923925</v>
      </c>
      <c r="AW14" s="64">
        <f>'statistische Auswertung_Time'!AW14</f>
        <v>-0.10448576208011959</v>
      </c>
      <c r="AX14" s="64">
        <f>'statistische Auswertung_Time'!AX14</f>
        <v>0.10448576208011959</v>
      </c>
      <c r="AY14" s="64">
        <f>'statistische Auswertung_Time'!AY14</f>
        <v>0.45853520714120682</v>
      </c>
      <c r="AZ14" s="81">
        <f>'statistische Auswertung_Time'!AZ14</f>
        <v>0.91707041428241365</v>
      </c>
      <c r="BA14" s="64">
        <f>'statistische Auswertung_Time'!BA14</f>
        <v>0.33333333333333331</v>
      </c>
      <c r="BB14" s="64">
        <f>'statistische Auswertung_Time'!BB14</f>
        <v>0.14666666666666667</v>
      </c>
      <c r="BC14" s="64">
        <f>'statistische Auswertung_Time'!BC14</f>
        <v>-4.0504629365049123</v>
      </c>
      <c r="BD14" s="64">
        <f>'statistische Auswertung_Time'!BD14</f>
        <v>4.0504629365049123</v>
      </c>
      <c r="BE14" s="64">
        <f>'statistische Auswertung_Time'!BE14</f>
        <v>2.5558202924579102E-5</v>
      </c>
      <c r="BF14" s="81">
        <f>'statistische Auswertung_Time'!BF14</f>
        <v>0.9999744417970754</v>
      </c>
      <c r="BG14" s="64">
        <f>'statistische Auswertung_Time'!BG14</f>
        <v>33</v>
      </c>
      <c r="BH14" s="64">
        <f>'statistische Auswertung_Time'!BH14</f>
        <v>9.0909090909090912E-2</v>
      </c>
      <c r="BI14" s="64">
        <f>'statistische Auswertung_Time'!BI14</f>
        <v>0.26666666666666666</v>
      </c>
      <c r="BJ14" s="64">
        <f>'statistische Auswertung_Time'!BJ14</f>
        <v>3.0509980560686349</v>
      </c>
      <c r="BK14" s="64">
        <f>'statistische Auswertung_Time'!BK14</f>
        <v>3.0509980560686349</v>
      </c>
      <c r="BL14" s="64">
        <f>'statistische Auswertung_Time'!BL14</f>
        <v>0.99885958974307643</v>
      </c>
      <c r="BM14" s="81">
        <f>'statistische Auswertung_Time'!BM14</f>
        <v>0.99885958974307643</v>
      </c>
      <c r="BN14" s="64">
        <f>'statistische Auswertung_Time'!BN14</f>
        <v>0.39109880018735749</v>
      </c>
      <c r="BO14" s="64">
        <f>'statistische Auswertung_Time'!BO14</f>
        <v>0.34260228699840978</v>
      </c>
      <c r="BP14" s="64">
        <f>'statistische Auswertung_Time'!BP14</f>
        <v>1.0691455715127847</v>
      </c>
      <c r="BQ14" s="64">
        <f>'statistische Auswertung_Time'!BQ14</f>
        <v>1.0691455715127847</v>
      </c>
      <c r="BR14" s="64">
        <f>'statistische Auswertung_Time'!BR14</f>
        <v>0.85470875004643732</v>
      </c>
      <c r="BS14" s="81">
        <f>'statistische Auswertung_Time'!BS14</f>
        <v>0.29058249990712531</v>
      </c>
      <c r="BT14" s="64">
        <f>'statistische Auswertung_Time'!BT14</f>
        <v>1.8372288226180649</v>
      </c>
      <c r="BU14" s="81">
        <f>'statistische Auswertung_Time'!BU14</f>
        <v>2.8080025455487521</v>
      </c>
      <c r="BV14" s="64">
        <f>'statistische Auswertung_Time'!BV14</f>
        <v>0.72312941791720142</v>
      </c>
      <c r="BW14" s="64">
        <f>'statistische Auswertung_Time'!BW14</f>
        <v>0.72312941791720142</v>
      </c>
      <c r="BX14" s="64">
        <f>'statistische Auswertung_Time'!BX14</f>
        <v>0.76336927863476411</v>
      </c>
      <c r="BY14" s="81">
        <f>'statistische Auswertung_Time'!BY14</f>
        <v>0.47326144273047177</v>
      </c>
      <c r="BZ14" s="64">
        <f>'statistische Auswertung_Time'!BZ14</f>
        <v>12</v>
      </c>
      <c r="CA14" s="64">
        <f>'statistische Auswertung_Time'!CA14</f>
        <v>0.5</v>
      </c>
      <c r="CB14" s="64">
        <f>'statistische Auswertung_Time'!CB14</f>
        <v>1.4459976109624424</v>
      </c>
      <c r="CC14" s="64">
        <f>'statistische Auswertung_Time'!CC14</f>
        <v>-0.73373097574987745</v>
      </c>
      <c r="CD14" s="64">
        <f>'statistische Auswertung_Time'!CD14</f>
        <v>0.73373097574987745</v>
      </c>
      <c r="CE14" s="64">
        <f>'statistische Auswertung_Time'!CE14</f>
        <v>0.23628114277425083</v>
      </c>
      <c r="CF14" s="81">
        <f>'statistische Auswertung_Time'!CF14</f>
        <v>0.47256228554850166</v>
      </c>
      <c r="CG14" s="64">
        <f>'statistische Auswertung_Time'!CG14</f>
        <v>8</v>
      </c>
      <c r="CH14" s="64">
        <f>'statistische Auswertung_Time'!CH14</f>
        <v>1.125</v>
      </c>
      <c r="CI14" s="64">
        <f>'statistische Auswertung_Time'!CI14</f>
        <v>2.1001700611413079</v>
      </c>
      <c r="CJ14" s="64">
        <f>'statistische Auswertung_Time'!CJ14</f>
        <v>0</v>
      </c>
      <c r="CK14" s="64">
        <f>'statistische Auswertung_Time'!CK14</f>
        <v>0</v>
      </c>
      <c r="CL14" s="64">
        <f>'statistische Auswertung_Time'!CL14</f>
        <v>0</v>
      </c>
      <c r="CM14" s="81">
        <f>'statistische Auswertung_Time'!CM14</f>
        <v>0</v>
      </c>
      <c r="CN14" s="64">
        <f>'statistische Auswertung_Time'!CN14</f>
        <v>0.44640250384889113</v>
      </c>
      <c r="CO14" s="64">
        <f>'statistische Auswertung_Time'!CO14</f>
        <v>0.33625470143357039</v>
      </c>
      <c r="CP14" s="64">
        <f>'statistische Auswertung_Time'!CP14</f>
        <v>-1.2171022099876285</v>
      </c>
      <c r="CQ14" s="64">
        <f>'statistische Auswertung_Time'!CQ14</f>
        <v>1.2171022099876285</v>
      </c>
      <c r="CR14" s="64">
        <f>'statistische Auswertung_Time'!CR14</f>
        <v>0.11488639990490844</v>
      </c>
      <c r="CS14" s="81">
        <f>'statistische Auswertung_Time'!CS14</f>
        <v>0.22977279980981688</v>
      </c>
      <c r="CT14" s="64">
        <f>'statistische Auswertung_Time'!CT14</f>
        <v>0</v>
      </c>
      <c r="CU14" s="64">
        <f>'statistische Auswertung_Time'!CU14</f>
        <v>0</v>
      </c>
      <c r="CV14" s="64">
        <f>'statistische Auswertung_Time'!CV14</f>
        <v>0.12121212121212122</v>
      </c>
      <c r="CW14" s="64">
        <f>'statistische Auswertung_Time'!CW14</f>
        <v>0.30666666666666664</v>
      </c>
      <c r="CX14" s="64">
        <f>'statistische Auswertung_Time'!CX14</f>
        <v>3.0874228373750485</v>
      </c>
      <c r="CY14" s="64">
        <f>'statistische Auswertung_Time'!CY14</f>
        <v>3.0874228373750485</v>
      </c>
      <c r="CZ14" s="64">
        <f>'statistische Auswertung_Time'!CZ14</f>
        <v>0.9989904990946471</v>
      </c>
      <c r="DA14" s="81">
        <f>'statistische Auswertung_Time'!DA14</f>
        <v>0.9989904990946471</v>
      </c>
      <c r="DB14" s="64">
        <f>'statistische Auswertung_Time'!DB14</f>
        <v>0</v>
      </c>
      <c r="DC14" s="64"/>
      <c r="DD14" s="79"/>
    </row>
    <row r="15" spans="1:108" x14ac:dyDescent="0.25">
      <c r="A15" s="78">
        <f>'statistische Auswertung_Time'!A18</f>
        <v>12</v>
      </c>
      <c r="B15" s="64">
        <f>'statistische Auswertung_Time'!B18</f>
        <v>15</v>
      </c>
      <c r="C15" s="64">
        <f>'statistische Auswertung_Time'!C18</f>
        <v>5</v>
      </c>
      <c r="D15" s="64">
        <f>'statistische Auswertung_Time'!D18</f>
        <v>31</v>
      </c>
      <c r="E15" s="64">
        <f>'statistische Auswertung_Time'!E18</f>
        <v>1.24</v>
      </c>
      <c r="F15" s="64">
        <f>'statistische Auswertung_Time'!F18</f>
        <v>33</v>
      </c>
      <c r="G15" s="64">
        <f>'statistische Auswertung_Time'!G18</f>
        <v>0.78787878787878785</v>
      </c>
      <c r="H15" s="64">
        <f>'statistische Auswertung_Time'!H18</f>
        <v>3.1598810871373759</v>
      </c>
      <c r="I15" s="64">
        <f>'statistische Auswertung_Time'!I18</f>
        <v>-0.88887281717451105</v>
      </c>
      <c r="J15" s="64">
        <f>'statistische Auswertung_Time'!J18</f>
        <v>0.88887281717451105</v>
      </c>
      <c r="K15" s="64">
        <f>'statistische Auswertung_Time'!K18</f>
        <v>0.1884955606855318</v>
      </c>
      <c r="L15" s="81">
        <f>'statistische Auswertung_Time'!L18</f>
        <v>0.37699112137106361</v>
      </c>
      <c r="M15" s="64">
        <f>'statistische Auswertung_Time'!M18</f>
        <v>0.47004329004328987</v>
      </c>
      <c r="N15" s="64">
        <f>'statistische Auswertung_Time'!N18</f>
        <v>0.18668596397294143</v>
      </c>
      <c r="O15" s="64">
        <f>'statistische Auswertung_Time'!O18</f>
        <v>-3.5373617119391847</v>
      </c>
      <c r="P15" s="64">
        <f>'statistische Auswertung_Time'!P18</f>
        <v>3.5373617119391847</v>
      </c>
      <c r="Q15" s="64">
        <f>'statistische Auswertung_Time'!Q18</f>
        <v>3.5337625991821296E-4</v>
      </c>
      <c r="R15" s="81">
        <f>'statistische Auswertung_Time'!R18</f>
        <v>7.0675251983642591E-4</v>
      </c>
      <c r="S15" s="64">
        <f>'statistische Auswertung_Time'!S18</f>
        <v>12</v>
      </c>
      <c r="T15" s="64">
        <f>'statistische Auswertung_Time'!T18</f>
        <v>0.35055555555555551</v>
      </c>
      <c r="U15" s="64">
        <f>'statistische Auswertung_Time'!U18</f>
        <v>0.26321872938372981</v>
      </c>
      <c r="V15" s="64">
        <f>'statistische Auswertung_Time'!V18</f>
        <v>-0.68989974420220623</v>
      </c>
      <c r="W15" s="64">
        <f>'statistische Auswertung_Time'!W18</f>
        <v>0.68989974420220623</v>
      </c>
      <c r="X15" s="64">
        <f>'statistische Auswertung_Time'!X18</f>
        <v>0.24818478630517338</v>
      </c>
      <c r="Y15" s="81">
        <f>'statistische Auswertung_Time'!Y18</f>
        <v>0.49636957261034675</v>
      </c>
      <c r="Z15" s="64">
        <f>'statistische Auswertung_Time'!Z18</f>
        <v>21</v>
      </c>
      <c r="AA15" s="64">
        <f>'statistische Auswertung_Time'!AA18</f>
        <v>0.53832199546485249</v>
      </c>
      <c r="AB15" s="64">
        <f>'statistische Auswertung_Time'!AB18</f>
        <v>6.4768140289379952E-2</v>
      </c>
      <c r="AC15" s="64">
        <f>'statistische Auswertung_Time'!AC18</f>
        <v>-4.9870328044197532</v>
      </c>
      <c r="AD15" s="64">
        <f>'statistische Auswertung_Time'!AD18</f>
        <v>4.9870328044197532</v>
      </c>
      <c r="AE15" s="64">
        <f>'statistische Auswertung_Time'!AE18</f>
        <v>4.8024397466379453E-6</v>
      </c>
      <c r="AF15" s="81">
        <f>'statistische Auswertung_Time'!AF18</f>
        <v>9.6048794932758907E-6</v>
      </c>
      <c r="AG15" s="64">
        <f>'statistische Auswertung_Time'!AG18</f>
        <v>29</v>
      </c>
      <c r="AH15" s="64">
        <f>'statistische Auswertung_Time'!AH18</f>
        <v>16.172413793103448</v>
      </c>
      <c r="AI15" s="64">
        <f>'statistische Auswertung_Time'!AI18</f>
        <v>24.730069847855322</v>
      </c>
      <c r="AJ15" s="64">
        <f>'statistische Auswertung_Time'!AJ18</f>
        <v>-0.52177425349570439</v>
      </c>
      <c r="AK15" s="64">
        <f>'statistische Auswertung_Time'!AK18</f>
        <v>0.52177425349570439</v>
      </c>
      <c r="AL15" s="64">
        <f>'statistische Auswertung_Time'!AL18</f>
        <v>0.30170355261247755</v>
      </c>
      <c r="AM15" s="81">
        <f>'statistische Auswertung_Time'!AM18</f>
        <v>0.60340710522495511</v>
      </c>
      <c r="AN15" s="64">
        <f>'statistische Auswertung_Time'!AN18</f>
        <v>24</v>
      </c>
      <c r="AO15" s="64">
        <f>'statistische Auswertung_Time'!AO18</f>
        <v>0.72727272727272729</v>
      </c>
      <c r="AP15" s="64">
        <f>'statistische Auswertung_Time'!AP18</f>
        <v>1</v>
      </c>
      <c r="AQ15" s="64">
        <f>'statistische Auswertung_Time'!AQ18</f>
        <v>0</v>
      </c>
      <c r="AR15" s="64">
        <f>'statistische Auswertung_Time'!AR18</f>
        <v>0</v>
      </c>
      <c r="AS15" s="64">
        <f>'statistische Auswertung_Time'!AS18</f>
        <v>0</v>
      </c>
      <c r="AT15" s="81">
        <f>'statistische Auswertung_Time'!AT18</f>
        <v>0</v>
      </c>
      <c r="AU15" s="64">
        <f>'statistische Auswertung_Time'!AU18</f>
        <v>2.7575757575757578</v>
      </c>
      <c r="AV15" s="64">
        <f>'statistische Auswertung_Time'!AV18</f>
        <v>5.1842930028494667</v>
      </c>
      <c r="AW15" s="64">
        <f>'statistische Auswertung_Time'!AW18</f>
        <v>-0.67784648719813256</v>
      </c>
      <c r="AX15" s="64">
        <f>'statistische Auswertung_Time'!AX18</f>
        <v>0.67784648719813256</v>
      </c>
      <c r="AY15" s="64">
        <f>'statistische Auswertung_Time'!AY18</f>
        <v>0.25000596302979861</v>
      </c>
      <c r="AZ15" s="81">
        <f>'statistische Auswertung_Time'!AZ18</f>
        <v>0.50001192605959721</v>
      </c>
      <c r="BA15" s="64">
        <f>'statistische Auswertung_Time'!BA18</f>
        <v>0.30303030303030304</v>
      </c>
      <c r="BB15" s="64">
        <f>'statistische Auswertung_Time'!BB18</f>
        <v>0.13333333333333333</v>
      </c>
      <c r="BC15" s="64">
        <f>'statistische Auswertung_Time'!BC18</f>
        <v>-3.8321423101595129</v>
      </c>
      <c r="BD15" s="64">
        <f>'statistische Auswertung_Time'!BD18</f>
        <v>3.8321423101595129</v>
      </c>
      <c r="BE15" s="64">
        <f>'statistische Auswertung_Time'!BE18</f>
        <v>6.351610854942835E-5</v>
      </c>
      <c r="BF15" s="81">
        <f>'statistische Auswertung_Time'!BF18</f>
        <v>0.99993648389145062</v>
      </c>
      <c r="BG15" s="64">
        <f>'statistische Auswertung_Time'!BG18</f>
        <v>33</v>
      </c>
      <c r="BH15" s="64">
        <f>'statistische Auswertung_Time'!BH18</f>
        <v>0</v>
      </c>
      <c r="BI15" s="64">
        <f>'statistische Auswertung_Time'!BI18</f>
        <v>0.22666666666666666</v>
      </c>
      <c r="BJ15" s="64">
        <f>'statistische Auswertung_Time'!BJ18</f>
        <v>4.1559797265728724</v>
      </c>
      <c r="BK15" s="64">
        <f>'statistische Auswertung_Time'!BK18</f>
        <v>4.1559797265728724</v>
      </c>
      <c r="BL15" s="64">
        <f>'statistische Auswertung_Time'!BL18</f>
        <v>0.99998380517267726</v>
      </c>
      <c r="BM15" s="81">
        <f>'statistische Auswertung_Time'!BM18</f>
        <v>0.99998380517267726</v>
      </c>
      <c r="BN15" s="64">
        <f>'statistische Auswertung_Time'!BN18</f>
        <v>0.57295412715944904</v>
      </c>
      <c r="BO15" s="64">
        <f>'statistische Auswertung_Time'!BO18</f>
        <v>0.79030644449081999</v>
      </c>
      <c r="BP15" s="64">
        <f>'statistische Auswertung_Time'!BP18</f>
        <v>-0.58381656230614498</v>
      </c>
      <c r="BQ15" s="64">
        <f>'statistische Auswertung_Time'!BQ18</f>
        <v>0.58381656230614498</v>
      </c>
      <c r="BR15" s="64">
        <f>'statistische Auswertung_Time'!BR18</f>
        <v>0.28112944502838666</v>
      </c>
      <c r="BS15" s="81">
        <f>'statistische Auswertung_Time'!BS18</f>
        <v>0.56225889005677332</v>
      </c>
      <c r="BT15" s="64">
        <f>'statistische Auswertung_Time'!BT18</f>
        <v>1.5120826905673255</v>
      </c>
      <c r="BU15" s="81">
        <f>'statistische Auswertung_Time'!BU18</f>
        <v>2.1446174080512166</v>
      </c>
      <c r="BV15" s="64">
        <f>'statistische Auswertung_Time'!BV18</f>
        <v>1.4909616556826029</v>
      </c>
      <c r="BW15" s="64">
        <f>'statistische Auswertung_Time'!BW18</f>
        <v>1.4909616556826029</v>
      </c>
      <c r="BX15" s="64">
        <f>'statistische Auswertung_Time'!BX18</f>
        <v>0.92852567908382566</v>
      </c>
      <c r="BY15" s="81">
        <f>'statistische Auswertung_Time'!BY18</f>
        <v>0.14294864183234859</v>
      </c>
      <c r="BZ15" s="64">
        <f>'statistische Auswertung_Time'!BZ18</f>
        <v>9</v>
      </c>
      <c r="CA15" s="64">
        <f>'statistische Auswertung_Time'!CA18</f>
        <v>0.88888888888888884</v>
      </c>
      <c r="CB15" s="64">
        <f>'statistische Auswertung_Time'!CB18</f>
        <v>1.1666666666666667</v>
      </c>
      <c r="CC15" s="64">
        <f>'statistische Auswertung_Time'!CC18</f>
        <v>-0.54207755594197027</v>
      </c>
      <c r="CD15" s="64">
        <f>'statistische Auswertung_Time'!CD18</f>
        <v>0.54207755594197027</v>
      </c>
      <c r="CE15" s="64">
        <f>'statistische Auswertung_Time'!CE18</f>
        <v>0.29739997803974094</v>
      </c>
      <c r="CF15" s="81">
        <f>'statistische Auswertung_Time'!CF18</f>
        <v>0.59479995607948188</v>
      </c>
      <c r="CG15" s="64">
        <f>'statistische Auswertung_Time'!CG18</f>
        <v>10</v>
      </c>
      <c r="CH15" s="64">
        <f>'statistische Auswertung_Time'!CH18</f>
        <v>1.4</v>
      </c>
      <c r="CI15" s="64">
        <f>'statistische Auswertung_Time'!CI18</f>
        <v>2.7162065049951152</v>
      </c>
      <c r="CJ15" s="64">
        <f>'statistische Auswertung_Time'!CJ18</f>
        <v>0</v>
      </c>
      <c r="CK15" s="64">
        <f>'statistische Auswertung_Time'!CK18</f>
        <v>0</v>
      </c>
      <c r="CL15" s="64">
        <f>'statistische Auswertung_Time'!CL18</f>
        <v>0</v>
      </c>
      <c r="CM15" s="81">
        <f>'statistische Auswertung_Time'!CM18</f>
        <v>0</v>
      </c>
      <c r="CN15" s="64">
        <f>'statistische Auswertung_Time'!CN18</f>
        <v>0.47898716114962092</v>
      </c>
      <c r="CO15" s="64">
        <f>'statistische Auswertung_Time'!CO18</f>
        <v>0.2842781204425856</v>
      </c>
      <c r="CP15" s="64">
        <f>'statistische Auswertung_Time'!CP18</f>
        <v>-1.8032808806703822</v>
      </c>
      <c r="CQ15" s="64">
        <f>'statistische Auswertung_Time'!CQ18</f>
        <v>1.8032808806703822</v>
      </c>
      <c r="CR15" s="64">
        <f>'statistische Auswertung_Time'!CR18</f>
        <v>3.9021022196641247E-2</v>
      </c>
      <c r="CS15" s="81">
        <f>'statistische Auswertung_Time'!CS18</f>
        <v>7.8042044393282495E-2</v>
      </c>
      <c r="CT15" s="64">
        <f>'statistische Auswertung_Time'!CT18</f>
        <v>0</v>
      </c>
      <c r="CU15" s="64">
        <f>'statistische Auswertung_Time'!CU18</f>
        <v>0</v>
      </c>
      <c r="CV15" s="64">
        <f>'statistische Auswertung_Time'!CV18</f>
        <v>6.0606060606060608E-2</v>
      </c>
      <c r="CW15" s="64">
        <f>'statistische Auswertung_Time'!CW18</f>
        <v>0.28000000000000003</v>
      </c>
      <c r="CX15" s="64">
        <f>'statistische Auswertung_Time'!CX18</f>
        <v>3.7509590152358698</v>
      </c>
      <c r="CY15" s="64">
        <f>'statistische Auswertung_Time'!CY18</f>
        <v>3.7509590152358698</v>
      </c>
      <c r="CZ15" s="64">
        <f>'statistische Auswertung_Time'!CZ18</f>
        <v>0.99991192025207121</v>
      </c>
      <c r="DA15" s="81">
        <f>'statistische Auswertung_Time'!DA18</f>
        <v>0.99991192025207121</v>
      </c>
      <c r="DB15" s="64">
        <f>'statistische Auswertung_Time'!DB18</f>
        <v>0</v>
      </c>
      <c r="DC15" s="64"/>
      <c r="DD15" s="79"/>
    </row>
    <row r="16" spans="1:108" ht="15" customHeight="1" x14ac:dyDescent="0.25">
      <c r="A16" s="78">
        <f>'statistische Auswertung_Time'!A7</f>
        <v>13</v>
      </c>
      <c r="B16" s="64">
        <f>'statistische Auswertung_Time'!B7</f>
        <v>4</v>
      </c>
      <c r="C16" s="64">
        <f>'statistische Auswertung_Time'!C7</f>
        <v>2</v>
      </c>
      <c r="D16" s="64">
        <f>'statistische Auswertung_Time'!D7</f>
        <v>6</v>
      </c>
      <c r="E16" s="64">
        <f>'statistische Auswertung_Time'!E7</f>
        <v>1.5</v>
      </c>
      <c r="F16" s="64">
        <f>'statistische Auswertung_Time'!F7</f>
        <v>41</v>
      </c>
      <c r="G16" s="64">
        <f>'statistische Auswertung_Time'!G7</f>
        <v>0.36585365853658536</v>
      </c>
      <c r="H16" s="64">
        <f>'statistische Auswertung_Time'!H7</f>
        <v>0.85895569038733333</v>
      </c>
      <c r="I16" s="64" t="str">
        <f>'statistische Auswertung_Time'!I7</f>
        <v>H0</v>
      </c>
      <c r="J16" s="64" t="str">
        <f>'statistische Auswertung_Time'!J7</f>
        <v>H0</v>
      </c>
      <c r="K16" s="64" t="str">
        <f>'statistische Auswertung_Time'!K7</f>
        <v>H0</v>
      </c>
      <c r="L16" s="81" t="str">
        <f>'statistische Auswertung_Time'!L7</f>
        <v>H0</v>
      </c>
      <c r="M16" s="64">
        <f>'statistische Auswertung_Time'!M7</f>
        <v>0.19387205031313584</v>
      </c>
      <c r="N16" s="64">
        <f>'statistische Auswertung_Time'!N7</f>
        <v>0.23015836414023197</v>
      </c>
      <c r="O16" s="64" t="str">
        <f>'statistische Auswertung_Time'!O7</f>
        <v>H0</v>
      </c>
      <c r="P16" s="64" t="str">
        <f>'statistische Auswertung_Time'!P7</f>
        <v>H0</v>
      </c>
      <c r="Q16" s="64" t="str">
        <f>'statistische Auswertung_Time'!Q7</f>
        <v>H0</v>
      </c>
      <c r="R16" s="81" t="str">
        <f>'statistische Auswertung_Time'!R7</f>
        <v>H0</v>
      </c>
      <c r="S16" s="64">
        <f>'statistische Auswertung_Time'!S7</f>
        <v>21</v>
      </c>
      <c r="T16" s="64">
        <f>'statistische Auswertung_Time'!T7</f>
        <v>0.14461547841829539</v>
      </c>
      <c r="U16" s="64">
        <f>'statistische Auswertung_Time'!U7</f>
        <v>0.21297813439188842</v>
      </c>
      <c r="V16" s="64" t="str">
        <f>'statistische Auswertung_Time'!V7</f>
        <v>H0</v>
      </c>
      <c r="W16" s="64" t="str">
        <f>'statistische Auswertung_Time'!W7</f>
        <v>H0</v>
      </c>
      <c r="X16" s="64" t="str">
        <f>'statistische Auswertung_Time'!X7</f>
        <v>H0</v>
      </c>
      <c r="Y16" s="81" t="str">
        <f>'statistische Auswertung_Time'!Y7</f>
        <v>H0</v>
      </c>
      <c r="Z16" s="64">
        <f>'statistische Auswertung_Time'!Z7</f>
        <v>20</v>
      </c>
      <c r="AA16" s="64">
        <f>'statistische Auswertung_Time'!AA7</f>
        <v>0.24559145080271838</v>
      </c>
      <c r="AB16" s="64">
        <f>'statistische Auswertung_Time'!AB7</f>
        <v>0.24140737066929868</v>
      </c>
      <c r="AC16" s="64" t="str">
        <f>'statistische Auswertung_Time'!AC7</f>
        <v>H0</v>
      </c>
      <c r="AD16" s="64" t="str">
        <f>'statistische Auswertung_Time'!AD7</f>
        <v>H0</v>
      </c>
      <c r="AE16" s="64" t="str">
        <f>'statistische Auswertung_Time'!AE7</f>
        <v>H0</v>
      </c>
      <c r="AF16" s="81" t="str">
        <f>'statistische Auswertung_Time'!AF7</f>
        <v>H0</v>
      </c>
      <c r="AG16" s="64">
        <f>'statistische Auswertung_Time'!AG7</f>
        <v>24</v>
      </c>
      <c r="AH16" s="64">
        <f>'statistische Auswertung_Time'!AH7</f>
        <v>10.041666666666666</v>
      </c>
      <c r="AI16" s="64">
        <f>'statistische Auswertung_Time'!AI7</f>
        <v>11.712049412860047</v>
      </c>
      <c r="AJ16" s="64" t="str">
        <f>'statistische Auswertung_Time'!AJ7</f>
        <v>H0</v>
      </c>
      <c r="AK16" s="64" t="str">
        <f>'statistische Auswertung_Time'!AK7</f>
        <v>H0</v>
      </c>
      <c r="AL16" s="64" t="str">
        <f>'statistische Auswertung_Time'!AL7</f>
        <v>H0</v>
      </c>
      <c r="AM16" s="81" t="str">
        <f>'statistische Auswertung_Time'!AM7</f>
        <v>H0</v>
      </c>
      <c r="AN16" s="64">
        <f>'statistische Auswertung_Time'!AN7</f>
        <v>22</v>
      </c>
      <c r="AO16" s="64">
        <f>'statistische Auswertung_Time'!AO7</f>
        <v>0.53658536585365857</v>
      </c>
      <c r="AP16" s="64">
        <f>'statistische Auswertung_Time'!AP7</f>
        <v>1</v>
      </c>
      <c r="AQ16" s="64">
        <f>'statistische Auswertung_Time'!AQ7</f>
        <v>0</v>
      </c>
      <c r="AR16" s="64">
        <f>'statistische Auswertung_Time'!AR7</f>
        <v>0</v>
      </c>
      <c r="AS16" s="64">
        <f>'statistische Auswertung_Time'!AS7</f>
        <v>0</v>
      </c>
      <c r="AT16" s="81">
        <f>'statistische Auswertung_Time'!AT7</f>
        <v>0</v>
      </c>
      <c r="AU16" s="64">
        <f>'statistische Auswertung_Time'!AU7</f>
        <v>2.1951219512195124</v>
      </c>
      <c r="AV16" s="64">
        <f>'statistische Auswertung_Time'!AV7</f>
        <v>2.6288734487905838</v>
      </c>
      <c r="AW16" s="64" t="str">
        <f>'statistische Auswertung_Time'!AW7</f>
        <v>H0</v>
      </c>
      <c r="AX16" s="64" t="str">
        <f>'statistische Auswertung_Time'!AX7</f>
        <v>H0</v>
      </c>
      <c r="AY16" s="64" t="str">
        <f>'statistische Auswertung_Time'!AY7</f>
        <v>H0</v>
      </c>
      <c r="AZ16" s="81" t="str">
        <f>'statistische Auswertung_Time'!AZ7</f>
        <v>H0</v>
      </c>
      <c r="BA16" s="64">
        <f>'statistische Auswertung_Time'!BA7</f>
        <v>0</v>
      </c>
      <c r="BB16" s="64">
        <f>'statistische Auswertung_Time'!BB7</f>
        <v>0</v>
      </c>
      <c r="BC16" s="64" t="str">
        <f>'statistische Auswertung_Time'!BC7</f>
        <v>H0</v>
      </c>
      <c r="BD16" s="64" t="str">
        <f>'statistische Auswertung_Time'!BD7</f>
        <v>H0</v>
      </c>
      <c r="BE16" s="64" t="str">
        <f>'statistische Auswertung_Time'!BE7</f>
        <v>H0</v>
      </c>
      <c r="BF16" s="81" t="str">
        <f>'statistische Auswertung_Time'!BF7</f>
        <v>H0</v>
      </c>
      <c r="BG16" s="64">
        <f>'statistische Auswertung_Time'!BG7</f>
        <v>41</v>
      </c>
      <c r="BH16" s="64">
        <f>'statistische Auswertung_Time'!BH7</f>
        <v>0.29268292682926828</v>
      </c>
      <c r="BI16" s="64">
        <f>'statistische Auswertung_Time'!BI7</f>
        <v>0</v>
      </c>
      <c r="BJ16" s="64" t="str">
        <f>'statistische Auswertung_Time'!BJ7</f>
        <v>H0</v>
      </c>
      <c r="BK16" s="64" t="str">
        <f>'statistische Auswertung_Time'!BK7</f>
        <v>H0</v>
      </c>
      <c r="BL16" s="64" t="str">
        <f>'statistische Auswertung_Time'!BL7</f>
        <v>H0</v>
      </c>
      <c r="BM16" s="81" t="str">
        <f>'statistische Auswertung_Time'!BM7</f>
        <v>H0</v>
      </c>
      <c r="BN16" s="64">
        <f>'statistische Auswertung_Time'!BN7</f>
        <v>0.49239412655816822</v>
      </c>
      <c r="BO16" s="64">
        <f>'statistische Auswertung_Time'!BO7</f>
        <v>0.42759650887394923</v>
      </c>
      <c r="BP16" s="64" t="str">
        <f>'statistische Auswertung_Time'!BP7</f>
        <v>H0</v>
      </c>
      <c r="BQ16" s="64" t="str">
        <f>'statistische Auswertung_Time'!BQ7</f>
        <v>H0</v>
      </c>
      <c r="BR16" s="64" t="str">
        <f>'statistische Auswertung_Time'!BR7</f>
        <v>H0</v>
      </c>
      <c r="BS16" s="81" t="str">
        <f>'statistische Auswertung_Time'!BS7</f>
        <v>H0</v>
      </c>
      <c r="BT16" s="64">
        <f>'statistische Auswertung_Time'!BT7</f>
        <v>2.1017575989615391</v>
      </c>
      <c r="BU16" s="81">
        <f>'statistische Auswertung_Time'!BU7</f>
        <v>2.4530388781495036</v>
      </c>
      <c r="BV16" s="64" t="str">
        <f>'statistische Auswertung_Time'!BV7</f>
        <v>H0</v>
      </c>
      <c r="BW16" s="64" t="str">
        <f>'statistische Auswertung_Time'!BW7</f>
        <v>H0</v>
      </c>
      <c r="BX16" s="64" t="str">
        <f>'statistische Auswertung_Time'!BX7</f>
        <v>H0</v>
      </c>
      <c r="BY16" s="81" t="str">
        <f>'statistische Auswertung_Time'!BY7</f>
        <v>H0</v>
      </c>
      <c r="BZ16" s="64">
        <f>'statistische Auswertung_Time'!BZ7</f>
        <v>15</v>
      </c>
      <c r="CA16" s="64">
        <f>'statistische Auswertung_Time'!CA7</f>
        <v>1.5333333333333334</v>
      </c>
      <c r="CB16" s="64">
        <f>'statistische Auswertung_Time'!CB7</f>
        <v>1.9223002094465098</v>
      </c>
      <c r="CC16" s="64">
        <f>'statistische Auswertung_Time'!CC7</f>
        <v>1.14606999943931</v>
      </c>
      <c r="CD16" s="64">
        <f>'statistische Auswertung_Time'!CD7</f>
        <v>1.14606999943931</v>
      </c>
      <c r="CE16" s="64">
        <f>'statistische Auswertung_Time'!CE7</f>
        <v>0.86796014347367467</v>
      </c>
      <c r="CF16" s="81">
        <f>'statistische Auswertung_Time'!CF7</f>
        <v>0.2640797130526506</v>
      </c>
      <c r="CG16" s="64">
        <f>'statistische Auswertung_Time'!CG7</f>
        <v>9</v>
      </c>
      <c r="CH16" s="64">
        <f>'statistische Auswertung_Time'!CH7</f>
        <v>0.77777777777777779</v>
      </c>
      <c r="CI16" s="64">
        <f>'statistische Auswertung_Time'!CI7</f>
        <v>1.3017082793177757</v>
      </c>
      <c r="CJ16" s="64">
        <f>'statistische Auswertung_Time'!CJ7</f>
        <v>0</v>
      </c>
      <c r="CK16" s="64">
        <f>'statistische Auswertung_Time'!CK7</f>
        <v>0</v>
      </c>
      <c r="CL16" s="64">
        <f>'statistische Auswertung_Time'!CL7</f>
        <v>0</v>
      </c>
      <c r="CM16" s="81">
        <f>'statistische Auswertung_Time'!CM7</f>
        <v>0</v>
      </c>
      <c r="CN16" s="64">
        <f>'statistische Auswertung_Time'!CN7</f>
        <v>0.30258097397776806</v>
      </c>
      <c r="CO16" s="64">
        <f>'statistische Auswertung_Time'!CO7</f>
        <v>0.26041309952864744</v>
      </c>
      <c r="CP16" s="64" t="str">
        <f>'statistische Auswertung_Time'!CP7</f>
        <v>H0</v>
      </c>
      <c r="CQ16" s="64" t="str">
        <f>'statistische Auswertung_Time'!CQ7</f>
        <v>H0</v>
      </c>
      <c r="CR16" s="64" t="str">
        <f>'statistische Auswertung_Time'!CR7</f>
        <v>H0</v>
      </c>
      <c r="CS16" s="81" t="str">
        <f>'statistische Auswertung_Time'!CS7</f>
        <v>H0</v>
      </c>
      <c r="CT16" s="64">
        <f>'statistische Auswertung_Time'!CT7</f>
        <v>0</v>
      </c>
      <c r="CU16" s="64">
        <f>'statistische Auswertung_Time'!CU7</f>
        <v>0</v>
      </c>
      <c r="CV16" s="64">
        <f>'statistische Auswertung_Time'!CV7</f>
        <v>0.41463414634146339</v>
      </c>
      <c r="CW16" s="64">
        <f>'statistische Auswertung_Time'!CW7</f>
        <v>0</v>
      </c>
      <c r="CX16" s="64" t="str">
        <f>'statistische Auswertung_Time'!CX7</f>
        <v>H0</v>
      </c>
      <c r="CY16" s="64" t="str">
        <f>'statistische Auswertung_Time'!CY7</f>
        <v>H0</v>
      </c>
      <c r="CZ16" s="64" t="str">
        <f>'statistische Auswertung_Time'!CZ7</f>
        <v>H0</v>
      </c>
      <c r="DA16" s="81" t="str">
        <f>'statistische Auswertung_Time'!DA7</f>
        <v>H0</v>
      </c>
      <c r="DB16" s="64">
        <f>'statistische Auswertung_Time'!DB7</f>
        <v>0</v>
      </c>
      <c r="DC16" s="64"/>
      <c r="DD16" s="79"/>
    </row>
    <row r="17" spans="1:108" x14ac:dyDescent="0.25">
      <c r="A17" s="78">
        <f>'statistische Auswertung_Time'!A11</f>
        <v>14</v>
      </c>
      <c r="B17" s="64">
        <f>'statistische Auswertung_Time'!B11</f>
        <v>8</v>
      </c>
      <c r="C17" s="64">
        <f>'statistische Auswertung_Time'!C11</f>
        <v>3</v>
      </c>
      <c r="D17" s="64">
        <f>'statistische Auswertung_Time'!D11</f>
        <v>10</v>
      </c>
      <c r="E17" s="64">
        <f>'statistische Auswertung_Time'!E11</f>
        <v>1.1111111111111112</v>
      </c>
      <c r="F17" s="64">
        <f>'statistische Auswertung_Time'!F11</f>
        <v>34</v>
      </c>
      <c r="G17" s="64">
        <f>'statistische Auswertung_Time'!G11</f>
        <v>0.88235294117647056</v>
      </c>
      <c r="H17" s="64">
        <f>'statistische Auswertung_Time'!H11</f>
        <v>2.0709345845477438</v>
      </c>
      <c r="I17" s="64">
        <f>'statistische Auswertung_Time'!I11</f>
        <v>-1.3604550215671025</v>
      </c>
      <c r="J17" s="64">
        <f>'statistische Auswertung_Time'!J11</f>
        <v>1.3604550215671025</v>
      </c>
      <c r="K17" s="64">
        <f>'statistische Auswertung_Time'!K11</f>
        <v>8.893601566789465E-2</v>
      </c>
      <c r="L17" s="81">
        <f>'statistische Auswertung_Time'!L11</f>
        <v>0.1778720313357893</v>
      </c>
      <c r="M17" s="64">
        <f>'statistische Auswertung_Time'!M11</f>
        <v>0.29779411764705882</v>
      </c>
      <c r="N17" s="64">
        <f>'statistische Auswertung_Time'!N11</f>
        <v>0.34789766902818725</v>
      </c>
      <c r="O17" s="64">
        <f>'statistische Auswertung_Time'!O11</f>
        <v>-1.491955680075848</v>
      </c>
      <c r="P17" s="64">
        <f>'statistische Auswertung_Time'!P11</f>
        <v>1.491955680075848</v>
      </c>
      <c r="Q17" s="64">
        <f>'statistische Auswertung_Time'!Q11</f>
        <v>7.0009947102020478E-2</v>
      </c>
      <c r="R17" s="81">
        <f>'statistische Auswertung_Time'!R11</f>
        <v>0.14001989420404096</v>
      </c>
      <c r="S17" s="64">
        <f>'statistische Auswertung_Time'!S11</f>
        <v>10</v>
      </c>
      <c r="T17" s="64">
        <f>'statistische Auswertung_Time'!T11</f>
        <v>0.43214285714285722</v>
      </c>
      <c r="U17" s="64">
        <f>'statistische Auswertung_Time'!U11</f>
        <v>0.41203204749541666</v>
      </c>
      <c r="V17" s="64">
        <f>'statistische Auswertung_Time'!V11</f>
        <v>-2.0784614950300497</v>
      </c>
      <c r="W17" s="64">
        <f>'statistische Auswertung_Time'!W11</f>
        <v>2.0784614950300497</v>
      </c>
      <c r="X17" s="64">
        <f>'statistische Auswertung_Time'!X11</f>
        <v>2.3310975702688443E-2</v>
      </c>
      <c r="Y17" s="81">
        <f>'statistische Auswertung_Time'!Y11</f>
        <v>4.6621951405376887E-2</v>
      </c>
      <c r="Z17" s="64">
        <f>'statistische Auswertung_Time'!Z11</f>
        <v>24</v>
      </c>
      <c r="AA17" s="64">
        <f>'statistische Auswertung_Time'!AA11</f>
        <v>0.24181547619047625</v>
      </c>
      <c r="AB17" s="64">
        <f>'statistische Auswertung_Time'!AB11</f>
        <v>0.31001023104497444</v>
      </c>
      <c r="AC17" s="64">
        <f>'statistische Auswertung_Time'!AC11</f>
        <v>4.5397209027843138E-2</v>
      </c>
      <c r="AD17" s="64">
        <f>'statistische Auswertung_Time'!AD11</f>
        <v>4.5397209027843138E-2</v>
      </c>
      <c r="AE17" s="64">
        <f>'statistische Auswertung_Time'!AE11</f>
        <v>0.51799706461874195</v>
      </c>
      <c r="AF17" s="81">
        <f>'statistische Auswertung_Time'!AF11</f>
        <v>0.96400587076251609</v>
      </c>
      <c r="AG17" s="64">
        <f>'statistische Auswertung_Time'!AG11</f>
        <v>26</v>
      </c>
      <c r="AH17" s="64">
        <f>'statistische Auswertung_Time'!AH11</f>
        <v>11.807692307692308</v>
      </c>
      <c r="AI17" s="64">
        <f>'statistische Auswertung_Time'!AI11</f>
        <v>17.262721061916583</v>
      </c>
      <c r="AJ17" s="64">
        <f>'statistische Auswertung_Time'!AJ11</f>
        <v>-0.5074783780736547</v>
      </c>
      <c r="AK17" s="64">
        <f>'statistische Auswertung_Time'!AK11</f>
        <v>0.5074783780736547</v>
      </c>
      <c r="AL17" s="64">
        <f>'statistische Auswertung_Time'!AL11</f>
        <v>0.30667450055636691</v>
      </c>
      <c r="AM17" s="81">
        <f>'statistische Auswertung_Time'!AM11</f>
        <v>0.61334900111273383</v>
      </c>
      <c r="AN17" s="64">
        <f>'statistische Auswertung_Time'!AN11</f>
        <v>21</v>
      </c>
      <c r="AO17" s="64">
        <f>'statistische Auswertung_Time'!AO11</f>
        <v>0.61764705882352944</v>
      </c>
      <c r="AP17" s="64">
        <f>'statistische Auswertung_Time'!AP11</f>
        <v>1</v>
      </c>
      <c r="AQ17" s="64">
        <f>'statistische Auswertung_Time'!AQ11</f>
        <v>0</v>
      </c>
      <c r="AR17" s="64">
        <f>'statistische Auswertung_Time'!AR11</f>
        <v>0</v>
      </c>
      <c r="AS17" s="64">
        <f>'statistische Auswertung_Time'!AS11</f>
        <v>0</v>
      </c>
      <c r="AT17" s="81">
        <f>'statistische Auswertung_Time'!AT11</f>
        <v>0</v>
      </c>
      <c r="AU17" s="64">
        <f>'statistische Auswertung_Time'!AU11</f>
        <v>2</v>
      </c>
      <c r="AV17" s="64">
        <f>'statistische Auswertung_Time'!AV11</f>
        <v>2.9746402889231578</v>
      </c>
      <c r="AW17" s="64">
        <f>'statistische Auswertung_Time'!AW11</f>
        <v>0.29797080262636588</v>
      </c>
      <c r="AX17" s="64">
        <f>'statistische Auswertung_Time'!AX11</f>
        <v>0.29797080262636588</v>
      </c>
      <c r="AY17" s="64">
        <f>'statistische Auswertung_Time'!AY11</f>
        <v>0.61671406666337758</v>
      </c>
      <c r="AZ17" s="81">
        <f>'statistische Auswertung_Time'!AZ11</f>
        <v>0.76657186667324484</v>
      </c>
      <c r="BA17" s="64">
        <f>'statistische Auswertung_Time'!BA11</f>
        <v>0.17647058823529413</v>
      </c>
      <c r="BB17" s="64">
        <f>'statistische Auswertung_Time'!BB11</f>
        <v>0.08</v>
      </c>
      <c r="BC17" s="64">
        <f>'statistische Auswertung_Time'!BC11</f>
        <v>-2.8043626954937979</v>
      </c>
      <c r="BD17" s="64">
        <f>'statistische Auswertung_Time'!BD11</f>
        <v>2.8043626954937979</v>
      </c>
      <c r="BE17" s="64">
        <f>'statistische Auswertung_Time'!BE11</f>
        <v>2.5208077957577053E-3</v>
      </c>
      <c r="BF17" s="81">
        <f>'statistische Auswertung_Time'!BF11</f>
        <v>0.9974791922042423</v>
      </c>
      <c r="BG17" s="64">
        <f>'statistische Auswertung_Time'!BG11</f>
        <v>34</v>
      </c>
      <c r="BH17" s="64">
        <f>'statistische Auswertung_Time'!BH11</f>
        <v>0.17647058823529413</v>
      </c>
      <c r="BI17" s="64">
        <f>'statistische Auswertung_Time'!BI11</f>
        <v>0.24</v>
      </c>
      <c r="BJ17" s="64">
        <f>'statistische Auswertung_Time'!BJ11</f>
        <v>1.1731149758261499</v>
      </c>
      <c r="BK17" s="64">
        <f>'statistische Auswertung_Time'!BK11</f>
        <v>1.1731149758261499</v>
      </c>
      <c r="BL17" s="64">
        <f>'statistische Auswertung_Time'!BL11</f>
        <v>0.87962514912778533</v>
      </c>
      <c r="BM17" s="81">
        <f>'statistische Auswertung_Time'!BM11</f>
        <v>0.87962514912778533</v>
      </c>
      <c r="BN17" s="64">
        <f>'statistische Auswertung_Time'!BN11</f>
        <v>0.32681949181341097</v>
      </c>
      <c r="BO17" s="64">
        <f>'statistische Auswertung_Time'!BO11</f>
        <v>0.22155304546323792</v>
      </c>
      <c r="BP17" s="64">
        <f>'statistische Auswertung_Time'!BP11</f>
        <v>2.1550172953050222</v>
      </c>
      <c r="BQ17" s="64">
        <f>'statistische Auswertung_Time'!BQ11</f>
        <v>2.1550172953050222</v>
      </c>
      <c r="BR17" s="64">
        <f>'statistische Auswertung_Time'!BR11</f>
        <v>0.98152984756547568</v>
      </c>
      <c r="BS17" s="81">
        <f>'statistische Auswertung_Time'!BS11</f>
        <v>3.6940304869048673E-2</v>
      </c>
      <c r="BT17" s="64">
        <f>'statistische Auswertung_Time'!BT11</f>
        <v>1.8888151496565246</v>
      </c>
      <c r="BU17" s="81">
        <f>'statistische Auswertung_Time'!BU11</f>
        <v>2.6035106538520552</v>
      </c>
      <c r="BV17" s="64">
        <f>'statistische Auswertung_Time'!BV11</f>
        <v>0.36194678021116244</v>
      </c>
      <c r="BW17" s="64">
        <f>'statistische Auswertung_Time'!BW11</f>
        <v>0.36194678021116244</v>
      </c>
      <c r="BX17" s="64">
        <f>'statistische Auswertung_Time'!BX11</f>
        <v>0.64039671712042257</v>
      </c>
      <c r="BY17" s="81">
        <f>'statistische Auswertung_Time'!BY11</f>
        <v>0.71920656575915487</v>
      </c>
      <c r="BZ17" s="64">
        <f>'statistische Auswertung_Time'!BZ11</f>
        <v>9</v>
      </c>
      <c r="CA17" s="64">
        <f>'statistische Auswertung_Time'!CA11</f>
        <v>2.2222222222222223</v>
      </c>
      <c r="CB17" s="64">
        <f>'statistische Auswertung_Time'!CB11</f>
        <v>2.8625940062196116</v>
      </c>
      <c r="CC17" s="64">
        <f>'statistische Auswertung_Time'!CC11</f>
        <v>1.4894569818119194</v>
      </c>
      <c r="CD17" s="64">
        <f>'statistische Auswertung_Time'!CD11</f>
        <v>1.4894569818119194</v>
      </c>
      <c r="CE17" s="64">
        <f>'statistische Auswertung_Time'!CE11</f>
        <v>0.92315982163511856</v>
      </c>
      <c r="CF17" s="81">
        <f>'statistische Auswertung_Time'!CF11</f>
        <v>0.15368035672976291</v>
      </c>
      <c r="CG17" s="64">
        <f>'statistische Auswertung_Time'!CG11</f>
        <v>11</v>
      </c>
      <c r="CH17" s="64">
        <f>'statistische Auswertung_Time'!CH11</f>
        <v>0.63636363636363635</v>
      </c>
      <c r="CI17" s="64">
        <f>'statistische Auswertung_Time'!CI11</f>
        <v>1.5666989036012806</v>
      </c>
      <c r="CJ17" s="64">
        <f>'statistische Auswertung_Time'!CJ11</f>
        <v>0</v>
      </c>
      <c r="CK17" s="64">
        <f>'statistische Auswertung_Time'!CK11</f>
        <v>0</v>
      </c>
      <c r="CL17" s="64">
        <f>'statistische Auswertung_Time'!CL11</f>
        <v>0</v>
      </c>
      <c r="CM17" s="81">
        <f>'statistische Auswertung_Time'!CM11</f>
        <v>0</v>
      </c>
      <c r="CN17" s="64">
        <f>'statistische Auswertung_Time'!CN11</f>
        <v>0.42650662236369641</v>
      </c>
      <c r="CO17" s="64">
        <f>'statistische Auswertung_Time'!CO11</f>
        <v>0.26278958164060529</v>
      </c>
      <c r="CP17" s="64">
        <f>'statistische Auswertung_Time'!CP11</f>
        <v>-2.0414252307678225</v>
      </c>
      <c r="CQ17" s="64">
        <f>'statistische Auswertung_Time'!CQ11</f>
        <v>2.0414252307678225</v>
      </c>
      <c r="CR17" s="64">
        <f>'statistische Auswertung_Time'!CR11</f>
        <v>2.376183158212419E-2</v>
      </c>
      <c r="CS17" s="81">
        <f>'statistische Auswertung_Time'!CS11</f>
        <v>4.7523663164248379E-2</v>
      </c>
      <c r="CT17" s="64">
        <f>'statistische Auswertung_Time'!CT11</f>
        <v>0</v>
      </c>
      <c r="CU17" s="64">
        <f>'statistische Auswertung_Time'!CU11</f>
        <v>0</v>
      </c>
      <c r="CV17" s="64">
        <f>'statistische Auswertung_Time'!CV11</f>
        <v>0.14705882352941177</v>
      </c>
      <c r="CW17" s="64">
        <f>'statistische Auswertung_Time'!CW11</f>
        <v>0.29333333333333333</v>
      </c>
      <c r="CX17" s="64">
        <f>'statistische Auswertung_Time'!CX11</f>
        <v>2.5337210609711702</v>
      </c>
      <c r="CY17" s="64">
        <f>'statistische Auswertung_Time'!CY11</f>
        <v>2.5337210609711702</v>
      </c>
      <c r="CZ17" s="64">
        <f>'statistische Auswertung_Time'!CZ11</f>
        <v>0.99435707351515512</v>
      </c>
      <c r="DA17" s="81">
        <f>'statistische Auswertung_Time'!DA11</f>
        <v>0.99435707351515512</v>
      </c>
      <c r="DB17" s="64">
        <f>'statistische Auswertung_Time'!DB11</f>
        <v>0</v>
      </c>
      <c r="DC17" s="64"/>
      <c r="DD17" s="79"/>
    </row>
    <row r="18" spans="1:108" x14ac:dyDescent="0.25">
      <c r="A18" s="78">
        <f>'statistische Auswertung_Time'!A15</f>
        <v>15</v>
      </c>
      <c r="B18" s="64">
        <f>'statistische Auswertung_Time'!B15</f>
        <v>12</v>
      </c>
      <c r="C18" s="64">
        <f>'statistische Auswertung_Time'!C15</f>
        <v>4</v>
      </c>
      <c r="D18" s="64">
        <f>'statistische Auswertung_Time'!D15</f>
        <v>12</v>
      </c>
      <c r="E18" s="64">
        <f>'statistische Auswertung_Time'!E15</f>
        <v>0.75</v>
      </c>
      <c r="F18" s="64">
        <f>'statistische Auswertung_Time'!F15</f>
        <v>33</v>
      </c>
      <c r="G18" s="64">
        <f>'statistische Auswertung_Time'!G15</f>
        <v>0.51515151515151514</v>
      </c>
      <c r="H18" s="64">
        <f>'statistische Auswertung_Time'!H15</f>
        <v>1.679308118713108</v>
      </c>
      <c r="I18" s="64">
        <f>'statistische Auswertung_Time'!I15</f>
        <v>-0.46417736092121198</v>
      </c>
      <c r="J18" s="64">
        <f>'statistische Auswertung_Time'!J15</f>
        <v>0.46417736092121198</v>
      </c>
      <c r="K18" s="64">
        <f>'statistische Auswertung_Time'!K15</f>
        <v>0.32196056837353126</v>
      </c>
      <c r="L18" s="81">
        <f>'statistische Auswertung_Time'!L15</f>
        <v>0.64392113674706253</v>
      </c>
      <c r="M18" s="64">
        <f>'statistische Auswertung_Time'!M15</f>
        <v>0.31495171495171498</v>
      </c>
      <c r="N18" s="64">
        <f>'statistische Auswertung_Time'!N15</f>
        <v>0.18377199742600547</v>
      </c>
      <c r="O18" s="64">
        <f>'statistische Auswertung_Time'!O15</f>
        <v>-2.5162648415603743</v>
      </c>
      <c r="P18" s="64">
        <f>'statistische Auswertung_Time'!P15</f>
        <v>2.5162648415603743</v>
      </c>
      <c r="Q18" s="64">
        <f>'statistische Auswertung_Time'!Q15</f>
        <v>7.0450916409057051E-3</v>
      </c>
      <c r="R18" s="81">
        <f>'statistische Auswertung_Time'!R15</f>
        <v>1.409018328181141E-2</v>
      </c>
      <c r="S18" s="64">
        <f>'statistische Auswertung_Time'!S15</f>
        <v>9</v>
      </c>
      <c r="T18" s="64">
        <f>'statistische Auswertung_Time'!T15</f>
        <v>0.22313797313797312</v>
      </c>
      <c r="U18" s="64">
        <f>'statistische Auswertung_Time'!U15</f>
        <v>0.23243681311285205</v>
      </c>
      <c r="V18" s="64">
        <f>'statistische Auswertung_Time'!V15</f>
        <v>-0.86910043426632422</v>
      </c>
      <c r="W18" s="64">
        <f>'statistische Auswertung_Time'!W15</f>
        <v>0.86910043426632422</v>
      </c>
      <c r="X18" s="64">
        <f>'statistische Auswertung_Time'!X15</f>
        <v>0.19609066395538971</v>
      </c>
      <c r="Y18" s="81">
        <f>'statistische Auswertung_Time'!Y15</f>
        <v>0.39218132791077942</v>
      </c>
      <c r="Z18" s="64">
        <f>'statistische Auswertung_Time'!Z15</f>
        <v>24</v>
      </c>
      <c r="AA18" s="64">
        <f>'statistische Auswertung_Time'!AA15</f>
        <v>0.34938186813186811</v>
      </c>
      <c r="AB18" s="64">
        <f>'statistische Auswertung_Time'!AB15</f>
        <v>0.15381742552228062</v>
      </c>
      <c r="AC18" s="64">
        <f>'statistische Auswertung_Time'!AC15</f>
        <v>-1.6620405150038362</v>
      </c>
      <c r="AD18" s="64">
        <f>'statistische Auswertung_Time'!AD15</f>
        <v>1.6620405150038362</v>
      </c>
      <c r="AE18" s="64">
        <f>'statistische Auswertung_Time'!AE15</f>
        <v>5.197585236438907E-2</v>
      </c>
      <c r="AF18" s="81">
        <f>'statistische Auswertung_Time'!AF15</f>
        <v>0.10395170472877814</v>
      </c>
      <c r="AG18" s="64">
        <f>'statistische Auswertung_Time'!AG15</f>
        <v>27</v>
      </c>
      <c r="AH18" s="64">
        <f>'statistische Auswertung_Time'!AH15</f>
        <v>7.5925925925925926</v>
      </c>
      <c r="AI18" s="64">
        <f>'statistische Auswertung_Time'!AI15</f>
        <v>12.055191219040671</v>
      </c>
      <c r="AJ18" s="64">
        <f>'statistische Auswertung_Time'!AJ15</f>
        <v>0.87976012557690342</v>
      </c>
      <c r="AK18" s="64">
        <f>'statistische Auswertung_Time'!AK15</f>
        <v>0.87976012557690342</v>
      </c>
      <c r="AL18" s="64">
        <f>'statistische Auswertung_Time'!AL15</f>
        <v>0.80904189087338008</v>
      </c>
      <c r="AM18" s="81">
        <f>'statistische Auswertung_Time'!AM15</f>
        <v>0.38191621825323974</v>
      </c>
      <c r="AN18" s="64">
        <f>'statistische Auswertung_Time'!AN15</f>
        <v>20</v>
      </c>
      <c r="AO18" s="64">
        <f>'statistische Auswertung_Time'!AO15</f>
        <v>0.60606060606060608</v>
      </c>
      <c r="AP18" s="64">
        <f>'statistische Auswertung_Time'!AP15</f>
        <v>1</v>
      </c>
      <c r="AQ18" s="64">
        <f>'statistische Auswertung_Time'!AQ15</f>
        <v>0</v>
      </c>
      <c r="AR18" s="64">
        <f>'statistische Auswertung_Time'!AR15</f>
        <v>0</v>
      </c>
      <c r="AS18" s="64">
        <f>'statistische Auswertung_Time'!AS15</f>
        <v>0</v>
      </c>
      <c r="AT18" s="81">
        <f>'statistische Auswertung_Time'!AT15</f>
        <v>0</v>
      </c>
      <c r="AU18" s="64">
        <f>'statistische Auswertung_Time'!AU15</f>
        <v>1.4848484848484849</v>
      </c>
      <c r="AV18" s="64">
        <f>'statistische Auswertung_Time'!AV15</f>
        <v>2.5753787600226414</v>
      </c>
      <c r="AW18" s="64">
        <f>'statistische Auswertung_Time'!AW15</f>
        <v>1.1683970240476653</v>
      </c>
      <c r="AX18" s="64">
        <f>'statistische Auswertung_Time'!AX15</f>
        <v>1.1683970240476653</v>
      </c>
      <c r="AY18" s="64">
        <f>'statistische Auswertung_Time'!AY15</f>
        <v>0.87674957535222309</v>
      </c>
      <c r="AZ18" s="81">
        <f>'statistische Auswertung_Time'!AZ15</f>
        <v>0.24650084929555383</v>
      </c>
      <c r="BA18" s="64">
        <f>'statistische Auswertung_Time'!BA15</f>
        <v>0.30303030303030304</v>
      </c>
      <c r="BB18" s="64">
        <f>'statistische Auswertung_Time'!BB15</f>
        <v>0.13513513513513514</v>
      </c>
      <c r="BC18" s="64">
        <f>'statistische Auswertung_Time'!BC15</f>
        <v>-3.7901886896341059</v>
      </c>
      <c r="BD18" s="64">
        <f>'statistische Auswertung_Time'!BD15</f>
        <v>3.7901886896341059</v>
      </c>
      <c r="BE18" s="64">
        <f>'statistische Auswertung_Time'!BE15</f>
        <v>7.5266444734497812E-5</v>
      </c>
      <c r="BF18" s="81">
        <f>'statistische Auswertung_Time'!BF15</f>
        <v>0.99992473355526545</v>
      </c>
      <c r="BG18" s="64">
        <f>'statistische Auswertung_Time'!BG15</f>
        <v>33</v>
      </c>
      <c r="BH18" s="64">
        <f>'statistische Auswertung_Time'!BH15</f>
        <v>0.12121212121212122</v>
      </c>
      <c r="BI18" s="64">
        <f>'statistische Auswertung_Time'!BI15</f>
        <v>0.21621621621621623</v>
      </c>
      <c r="BJ18" s="64">
        <f>'statistische Auswertung_Time'!BJ15</f>
        <v>1.7810698762028456</v>
      </c>
      <c r="BK18" s="64">
        <f>'statistische Auswertung_Time'!BK15</f>
        <v>1.7810698762028456</v>
      </c>
      <c r="BL18" s="64">
        <f>'statistische Auswertung_Time'!BL15</f>
        <v>0.96254948191794287</v>
      </c>
      <c r="BM18" s="81">
        <f>'statistische Auswertung_Time'!BM15</f>
        <v>0.96254948191794287</v>
      </c>
      <c r="BN18" s="64">
        <f>'statistische Auswertung_Time'!BN15</f>
        <v>0.37836616233301573</v>
      </c>
      <c r="BO18" s="64">
        <f>'statistische Auswertung_Time'!BO15</f>
        <v>0.21902069456517645</v>
      </c>
      <c r="BP18" s="64">
        <f>'statistische Auswertung_Time'!BP15</f>
        <v>1.4828697354093139</v>
      </c>
      <c r="BQ18" s="64">
        <f>'statistische Auswertung_Time'!BQ15</f>
        <v>1.4828697354093139</v>
      </c>
      <c r="BR18" s="64">
        <f>'statistische Auswertung_Time'!BR15</f>
        <v>0.92721274735229942</v>
      </c>
      <c r="BS18" s="81">
        <f>'statistische Auswertung_Time'!BS15</f>
        <v>0.14557450529540117</v>
      </c>
      <c r="BT18" s="64">
        <f>'statistische Auswertung_Time'!BT15</f>
        <v>1.6080098491276857</v>
      </c>
      <c r="BU18" s="81">
        <f>'statistische Auswertung_Time'!BU15</f>
        <v>2.4877957598014189</v>
      </c>
      <c r="BV18" s="64">
        <f>'statistische Auswertung_Time'!BV15</f>
        <v>0.85393946638529661</v>
      </c>
      <c r="BW18" s="64">
        <f>'statistische Auswertung_Time'!BW15</f>
        <v>0.85393946638529661</v>
      </c>
      <c r="BX18" s="64">
        <f>'statistische Auswertung_Time'!BX15</f>
        <v>0.80100851673272899</v>
      </c>
      <c r="BY18" s="81">
        <f>'statistische Auswertung_Time'!BY15</f>
        <v>0.39798296653454202</v>
      </c>
      <c r="BZ18" s="64">
        <f>'statistische Auswertung_Time'!BZ15</f>
        <v>7</v>
      </c>
      <c r="CA18" s="64">
        <f>'statistische Auswertung_Time'!CA15</f>
        <v>0.2857142857142857</v>
      </c>
      <c r="CB18" s="64">
        <f>'statistische Auswertung_Time'!CB15</f>
        <v>0.75592894601845451</v>
      </c>
      <c r="CC18" s="64">
        <f>'statistische Auswertung_Time'!CC15</f>
        <v>-0.96376655398775524</v>
      </c>
      <c r="CD18" s="64">
        <f>'statistische Auswertung_Time'!CD15</f>
        <v>0.96376655398775524</v>
      </c>
      <c r="CE18" s="64">
        <f>'statistische Auswertung_Time'!CE15</f>
        <v>0.17522210065103677</v>
      </c>
      <c r="CF18" s="81">
        <f>'statistische Auswertung_Time'!CF15</f>
        <v>0.35044420130207354</v>
      </c>
      <c r="CG18" s="64">
        <f>'statistische Auswertung_Time'!CG15</f>
        <v>10</v>
      </c>
      <c r="CH18" s="64">
        <f>'statistische Auswertung_Time'!CH15</f>
        <v>1.1000000000000001</v>
      </c>
      <c r="CI18" s="64">
        <f>'statistische Auswertung_Time'!CI15</f>
        <v>2.5144029554194813</v>
      </c>
      <c r="CJ18" s="64">
        <f>'statistische Auswertung_Time'!CJ15</f>
        <v>0</v>
      </c>
      <c r="CK18" s="64">
        <f>'statistische Auswertung_Time'!CK15</f>
        <v>0</v>
      </c>
      <c r="CL18" s="64">
        <f>'statistische Auswertung_Time'!CL15</f>
        <v>0</v>
      </c>
      <c r="CM18" s="81">
        <f>'statistische Auswertung_Time'!CM15</f>
        <v>0</v>
      </c>
      <c r="CN18" s="64">
        <f>'statistische Auswertung_Time'!CN15</f>
        <v>0.48616163086208924</v>
      </c>
      <c r="CO18" s="64">
        <f>'statistische Auswertung_Time'!CO15</f>
        <v>0.31214704747579325</v>
      </c>
      <c r="CP18" s="64">
        <f>'statistische Auswertung_Time'!CP15</f>
        <v>-2.7048025552343073</v>
      </c>
      <c r="CQ18" s="64">
        <f>'statistische Auswertung_Time'!CQ15</f>
        <v>2.7048025552343073</v>
      </c>
      <c r="CR18" s="64">
        <f>'statistische Auswertung_Time'!CR15</f>
        <v>4.9147228404160023E-3</v>
      </c>
      <c r="CS18" s="81">
        <f>'statistische Auswertung_Time'!CS15</f>
        <v>9.8294456808320045E-3</v>
      </c>
      <c r="CT18" s="64">
        <f>'statistische Auswertung_Time'!CT15</f>
        <v>0</v>
      </c>
      <c r="CU18" s="64">
        <f>'statistische Auswertung_Time'!CU15</f>
        <v>0</v>
      </c>
      <c r="CV18" s="64">
        <f>'statistische Auswertung_Time'!CV15</f>
        <v>6.0606060606060608E-2</v>
      </c>
      <c r="CW18" s="64">
        <f>'statistische Auswertung_Time'!CW15</f>
        <v>0.25675675675675674</v>
      </c>
      <c r="CX18" s="64">
        <f>'statistische Auswertung_Time'!CX15</f>
        <v>3.4653278567838277</v>
      </c>
      <c r="CY18" s="64">
        <f>'statistische Auswertung_Time'!CY15</f>
        <v>3.4653278567838277</v>
      </c>
      <c r="CZ18" s="64">
        <f>'statistische Auswertung_Time'!CZ15</f>
        <v>0.99973520727997267</v>
      </c>
      <c r="DA18" s="81">
        <f>'statistische Auswertung_Time'!DA15</f>
        <v>0.99973520727997267</v>
      </c>
      <c r="DB18" s="64">
        <f>'statistische Auswertung_Time'!DB15</f>
        <v>0</v>
      </c>
      <c r="DC18" s="64"/>
      <c r="DD18" s="79"/>
    </row>
    <row r="19" spans="1:108" ht="15.75" thickBot="1" x14ac:dyDescent="0.3">
      <c r="A19" s="88">
        <f>'statistische Auswertung_Time'!A19</f>
        <v>16</v>
      </c>
      <c r="B19" s="89">
        <f>'statistische Auswertung_Time'!B19</f>
        <v>16</v>
      </c>
      <c r="C19" s="89">
        <f>'statistische Auswertung_Time'!C19</f>
        <v>5</v>
      </c>
      <c r="D19" s="89">
        <f>'statistische Auswertung_Time'!D19</f>
        <v>15</v>
      </c>
      <c r="E19" s="89">
        <f>'statistische Auswertung_Time'!E19</f>
        <v>0.6</v>
      </c>
      <c r="F19" s="89">
        <f>'statistische Auswertung_Time'!F19</f>
        <v>34</v>
      </c>
      <c r="G19" s="89">
        <f>'statistische Auswertung_Time'!G19</f>
        <v>0.44117647058823528</v>
      </c>
      <c r="H19" s="89">
        <f>'statistische Auswertung_Time'!H19</f>
        <v>1.7954686477029154</v>
      </c>
      <c r="I19" s="89">
        <f>'statistische Auswertung_Time'!I19</f>
        <v>-0.22426029759907354</v>
      </c>
      <c r="J19" s="89">
        <f>'statistische Auswertung_Time'!J19</f>
        <v>0.22426029759907354</v>
      </c>
      <c r="K19" s="89">
        <f>'statistische Auswertung_Time'!K19</f>
        <v>0.41159062904195826</v>
      </c>
      <c r="L19" s="92">
        <f>'statistische Auswertung_Time'!L19</f>
        <v>0.82318125808391651</v>
      </c>
      <c r="M19" s="89">
        <f>'statistische Auswertung_Time'!M19</f>
        <v>0.35233031674208154</v>
      </c>
      <c r="N19" s="89">
        <f>'statistische Auswertung_Time'!N19</f>
        <v>0.20549013687441761</v>
      </c>
      <c r="O19" s="89">
        <f>'statistische Auswertung_Time'!O19</f>
        <v>-3.1478520863322159</v>
      </c>
      <c r="P19" s="89">
        <f>'statistische Auswertung_Time'!P19</f>
        <v>3.1478520863322159</v>
      </c>
      <c r="Q19" s="89">
        <f>'statistische Auswertung_Time'!Q19</f>
        <v>1.1910758228989063E-3</v>
      </c>
      <c r="R19" s="92">
        <f>'statistische Auswertung_Time'!R19</f>
        <v>2.3821516457978127E-3</v>
      </c>
      <c r="S19" s="89">
        <f>'statistische Auswertung_Time'!S19</f>
        <v>7</v>
      </c>
      <c r="T19" s="89">
        <f>'statistische Auswertung_Time'!T19</f>
        <v>0.36241758241758243</v>
      </c>
      <c r="U19" s="89">
        <f>'statistische Auswertung_Time'!U19</f>
        <v>0.2690913296679241</v>
      </c>
      <c r="V19" s="89">
        <f>'statistische Auswertung_Time'!V19</f>
        <v>-1.9477469364917228</v>
      </c>
      <c r="W19" s="89">
        <f>'statistische Auswertung_Time'!W19</f>
        <v>1.9477469364917228</v>
      </c>
      <c r="X19" s="89">
        <f>'statistische Auswertung_Time'!X19</f>
        <v>3.115954379805198E-2</v>
      </c>
      <c r="Y19" s="92">
        <f>'statistische Auswertung_Time'!Y19</f>
        <v>6.231908759610396E-2</v>
      </c>
      <c r="Z19" s="89">
        <f>'statistische Auswertung_Time'!Z19</f>
        <v>27</v>
      </c>
      <c r="AA19" s="89">
        <f>'statistische Auswertung_Time'!AA19</f>
        <v>0.34971509971509973</v>
      </c>
      <c r="AB19" s="89">
        <f>'statistische Auswertung_Time'!AB19</f>
        <v>0.19196420782160556</v>
      </c>
      <c r="AC19" s="89">
        <f>'statistische Auswertung_Time'!AC19</f>
        <v>-1.5918181308714086</v>
      </c>
      <c r="AD19" s="89">
        <f>'statistische Auswertung_Time'!AD19</f>
        <v>1.5918181308714086</v>
      </c>
      <c r="AE19" s="89">
        <f>'statistische Auswertung_Time'!AE19</f>
        <v>5.9213426414123672E-2</v>
      </c>
      <c r="AF19" s="92">
        <f>'statistische Auswertung_Time'!AF19</f>
        <v>0.11842685282824734</v>
      </c>
      <c r="AG19" s="89">
        <f>'statistische Auswertung_Time'!AG19</f>
        <v>28</v>
      </c>
      <c r="AH19" s="89">
        <f>'statistische Auswertung_Time'!AH19</f>
        <v>8.6428571428571423</v>
      </c>
      <c r="AI19" s="89">
        <f>'statistische Auswertung_Time'!AI19</f>
        <v>13.730782626434356</v>
      </c>
      <c r="AJ19" s="89">
        <f>'statistische Auswertung_Time'!AJ19</f>
        <v>0.46912480848565147</v>
      </c>
      <c r="AK19" s="89">
        <f>'statistische Auswertung_Time'!AK19</f>
        <v>0.46912480848565147</v>
      </c>
      <c r="AL19" s="89">
        <f>'statistische Auswertung_Time'!AL19</f>
        <v>0.6798107385046499</v>
      </c>
      <c r="AM19" s="92">
        <f>'statistische Auswertung_Time'!AM19</f>
        <v>0.64037852299070019</v>
      </c>
      <c r="AN19" s="89">
        <f>'statistische Auswertung_Time'!AN19</f>
        <v>33</v>
      </c>
      <c r="AO19" s="89">
        <f>'statistische Auswertung_Time'!AO19</f>
        <v>0.97058823529411764</v>
      </c>
      <c r="AP19" s="89">
        <f>'statistische Auswertung_Time'!AP19</f>
        <v>1</v>
      </c>
      <c r="AQ19" s="89">
        <f>'statistische Auswertung_Time'!AQ19</f>
        <v>0</v>
      </c>
      <c r="AR19" s="89">
        <f>'statistische Auswertung_Time'!AR19</f>
        <v>0</v>
      </c>
      <c r="AS19" s="89">
        <f>'statistische Auswertung_Time'!AS19</f>
        <v>0</v>
      </c>
      <c r="AT19" s="92">
        <f>'statistische Auswertung_Time'!AT19</f>
        <v>0</v>
      </c>
      <c r="AU19" s="89">
        <f>'statistische Auswertung_Time'!AU19</f>
        <v>1.3235294117647058</v>
      </c>
      <c r="AV19" s="89">
        <f>'statistische Auswertung_Time'!AV19</f>
        <v>2.3832825368856052</v>
      </c>
      <c r="AW19" s="89">
        <f>'statistische Auswertung_Time'!AW19</f>
        <v>1.5044904110247945</v>
      </c>
      <c r="AX19" s="89">
        <f>'statistische Auswertung_Time'!AX19</f>
        <v>1.5044904110247945</v>
      </c>
      <c r="AY19" s="89">
        <f>'statistische Auswertung_Time'!AY19</f>
        <v>0.93161516845643488</v>
      </c>
      <c r="AZ19" s="92">
        <f>'statistische Auswertung_Time'!AZ19</f>
        <v>0.13676966308713012</v>
      </c>
      <c r="BA19" s="89">
        <f>'statistische Auswertung_Time'!BA19</f>
        <v>0.91176470588235292</v>
      </c>
      <c r="BB19" s="89">
        <f>'statistische Auswertung_Time'!BB19</f>
        <v>0.41333333333333333</v>
      </c>
      <c r="BC19" s="89">
        <f>'statistische Auswertung_Time'!BC19</f>
        <v>-7.9824757930166168</v>
      </c>
      <c r="BD19" s="89">
        <f>'statistische Auswertung_Time'!BD19</f>
        <v>7.9824757930166168</v>
      </c>
      <c r="BE19" s="89">
        <f>'statistische Auswertung_Time'!BE19</f>
        <v>7.1713471026481648E-16</v>
      </c>
      <c r="BF19" s="92">
        <f>'statistische Auswertung_Time'!BF19</f>
        <v>0.99999999999999933</v>
      </c>
      <c r="BG19" s="89">
        <f>'statistische Auswertung_Time'!BG19</f>
        <v>34</v>
      </c>
      <c r="BH19" s="89">
        <f>'statistische Auswertung_Time'!BH19</f>
        <v>8.8235294117647065E-2</v>
      </c>
      <c r="BI19" s="89">
        <f>'statistische Auswertung_Time'!BI19</f>
        <v>0.2</v>
      </c>
      <c r="BJ19" s="89">
        <f>'statistische Auswertung_Time'!BJ19</f>
        <v>2.2035496992128407</v>
      </c>
      <c r="BK19" s="89">
        <f>'statistische Auswertung_Time'!BK19</f>
        <v>2.2035496992128407</v>
      </c>
      <c r="BL19" s="89">
        <f>'statistische Auswertung_Time'!BL19</f>
        <v>0.98622198594325428</v>
      </c>
      <c r="BM19" s="92">
        <f>'statistische Auswertung_Time'!BM19</f>
        <v>0.98622198594325428</v>
      </c>
      <c r="BN19" s="89">
        <f>'statistische Auswertung_Time'!BN19</f>
        <v>0.87801190812897822</v>
      </c>
      <c r="BO19" s="89">
        <f>'statistische Auswertung_Time'!BO19</f>
        <v>1.116484509920155</v>
      </c>
      <c r="BP19" s="89">
        <f>'statistische Auswertung_Time'!BP19</f>
        <v>-1.9015951653165521</v>
      </c>
      <c r="BQ19" s="89">
        <f>'statistische Auswertung_Time'!BQ19</f>
        <v>1.9015951653165521</v>
      </c>
      <c r="BR19" s="89">
        <f>'statistische Auswertung_Time'!BR19</f>
        <v>3.181902617660249E-2</v>
      </c>
      <c r="BS19" s="92">
        <f>'statistische Auswertung_Time'!BS19</f>
        <v>6.363805235320498E-2</v>
      </c>
      <c r="BT19" s="89">
        <f>'statistische Auswertung_Time'!BT19</f>
        <v>1.6045654796972399</v>
      </c>
      <c r="BU19" s="92">
        <f>'statistische Auswertung_Time'!BU19</f>
        <v>2.4246055575685443</v>
      </c>
      <c r="BV19" s="89">
        <f>'statistische Auswertung_Time'!BV19</f>
        <v>0.87937451809134781</v>
      </c>
      <c r="BW19" s="89">
        <f>'statistische Auswertung_Time'!BW19</f>
        <v>0.87937451809134781</v>
      </c>
      <c r="BX19" s="89">
        <f>'statistische Auswertung_Time'!BX19</f>
        <v>0.80806493266337864</v>
      </c>
      <c r="BY19" s="92">
        <f>'statistische Auswertung_Time'!BY19</f>
        <v>0.3838701346732426</v>
      </c>
      <c r="BZ19" s="89">
        <f>'statistische Auswertung_Time'!BZ19</f>
        <v>11</v>
      </c>
      <c r="CA19" s="89">
        <f>'statistische Auswertung_Time'!CA19</f>
        <v>1.3636363636363635</v>
      </c>
      <c r="CB19" s="89">
        <f>'statistische Auswertung_Time'!CB19</f>
        <v>2.2482316283126735</v>
      </c>
      <c r="CC19" s="89">
        <f>'statistische Auswertung_Time'!CC19</f>
        <v>1.4653245929053549</v>
      </c>
      <c r="CD19" s="89">
        <f>'statistische Auswertung_Time'!CD19</f>
        <v>1.4653245929053549</v>
      </c>
      <c r="CE19" s="89">
        <f>'statistische Auswertung_Time'!CE19</f>
        <v>0.91889646726052265</v>
      </c>
      <c r="CF19" s="92">
        <f>'statistische Auswertung_Time'!CF19</f>
        <v>0.1622070654789548</v>
      </c>
      <c r="CG19" s="89">
        <f>'statistische Auswertung_Time'!CG19</f>
        <v>7</v>
      </c>
      <c r="CH19" s="89">
        <f>'statistische Auswertung_Time'!CH19</f>
        <v>0.2857142857142857</v>
      </c>
      <c r="CI19" s="89">
        <f>'statistische Auswertung_Time'!CI19</f>
        <v>0.75592894601845451</v>
      </c>
      <c r="CJ19" s="89">
        <f>'statistische Auswertung_Time'!CJ19</f>
        <v>0</v>
      </c>
      <c r="CK19" s="89">
        <f>'statistische Auswertung_Time'!CK19</f>
        <v>0</v>
      </c>
      <c r="CL19" s="89">
        <f>'statistische Auswertung_Time'!CL19</f>
        <v>0</v>
      </c>
      <c r="CM19" s="92">
        <f>'statistische Auswertung_Time'!CM19</f>
        <v>0</v>
      </c>
      <c r="CN19" s="89">
        <f>'statistische Auswertung_Time'!CN19</f>
        <v>0.44267863896114806</v>
      </c>
      <c r="CO19" s="89">
        <f>'statistische Auswertung_Time'!CO19</f>
        <v>0.32659797062188367</v>
      </c>
      <c r="CP19" s="89">
        <f>'statistische Auswertung_Time'!CP19</f>
        <v>-2.0239778197286267</v>
      </c>
      <c r="CQ19" s="89">
        <f>'statistische Auswertung_Time'!CQ19</f>
        <v>2.0239778197286267</v>
      </c>
      <c r="CR19" s="89">
        <f>'statistische Auswertung_Time'!CR19</f>
        <v>2.4466904680999983E-2</v>
      </c>
      <c r="CS19" s="92">
        <f>'statistische Auswertung_Time'!CS19</f>
        <v>4.8933809361999966E-2</v>
      </c>
      <c r="CT19" s="89">
        <f>'statistische Auswertung_Time'!CT19</f>
        <v>0</v>
      </c>
      <c r="CU19" s="89">
        <f>'statistische Auswertung_Time'!CU19</f>
        <v>0</v>
      </c>
      <c r="CV19" s="89">
        <f>'statistische Auswertung_Time'!CV19</f>
        <v>0</v>
      </c>
      <c r="CW19" s="89">
        <f>'statistische Auswertung_Time'!CW19</f>
        <v>0.22666666666666666</v>
      </c>
      <c r="CX19" s="89">
        <f>'statistische Auswertung_Time'!CX19</f>
        <v>4.2696141172054656</v>
      </c>
      <c r="CY19" s="89">
        <f>'statistische Auswertung_Time'!CY19</f>
        <v>4.2696141172054656</v>
      </c>
      <c r="CZ19" s="89">
        <f>'statistische Auswertung_Time'!CZ19</f>
        <v>0.99999020942776851</v>
      </c>
      <c r="DA19" s="92">
        <f>'statistische Auswertung_Time'!DA19</f>
        <v>0.99999020942776851</v>
      </c>
      <c r="DB19" s="89">
        <f>'statistische Auswertung_Time'!DB19</f>
        <v>0</v>
      </c>
      <c r="DC19" s="89"/>
      <c r="DD19" s="90"/>
    </row>
    <row r="21" spans="1:108" x14ac:dyDescent="0.25">
      <c r="A21" t="s">
        <v>813</v>
      </c>
      <c r="B21" t="s">
        <v>814</v>
      </c>
      <c r="AJ21" s="110"/>
    </row>
    <row r="22" spans="1:108" x14ac:dyDescent="0.25">
      <c r="A22" t="s">
        <v>818</v>
      </c>
      <c r="B22" t="s">
        <v>651</v>
      </c>
      <c r="I22" s="64" t="e">
        <f>(G18-G22)/SQRT(H18*H18/$F18+H22*H22/$F22)</f>
        <v>#DIV/0!</v>
      </c>
      <c r="J22" s="64" t="e">
        <f t="shared" ref="J22:J33" si="0">ABS(I22)</f>
        <v>#DIV/0!</v>
      </c>
      <c r="K22" s="106" t="e">
        <f>_xlfn.T.DIST(I22,$F18+$F22-2,TRUE)</f>
        <v>#DIV/0!</v>
      </c>
      <c r="L22" s="107" t="e">
        <f>_xlfn.T.DIST.2T(J22,$F18+$F22-2)</f>
        <v>#DIV/0!</v>
      </c>
      <c r="BG22" s="97"/>
      <c r="BI22">
        <f>(BH18*BG18+BH22*BG22)/(BG22+BG18)</f>
        <v>0.12121212121212122</v>
      </c>
      <c r="BJ22" t="e">
        <f>(BH18-BH22)/#REF!</f>
        <v>#REF!</v>
      </c>
      <c r="BK22" s="64"/>
      <c r="BL22" s="64"/>
    </row>
    <row r="23" spans="1:108" x14ac:dyDescent="0.25">
      <c r="A23" t="s">
        <v>819</v>
      </c>
      <c r="B23" t="s">
        <v>651</v>
      </c>
      <c r="I23" s="64" t="e">
        <f>(G19-G23)/SQRT(H19*H19/$F19+H23*H23/$F23)</f>
        <v>#DIV/0!</v>
      </c>
      <c r="J23" s="64" t="e">
        <f t="shared" si="0"/>
        <v>#DIV/0!</v>
      </c>
      <c r="K23" s="106" t="e">
        <f>_xlfn.T.DIST(I23,$F19+$F23-2,TRUE)</f>
        <v>#DIV/0!</v>
      </c>
      <c r="L23" s="107" t="e">
        <f>_xlfn.T.DIST.2T(J23,$F19+$F23-2)</f>
        <v>#DIV/0!</v>
      </c>
      <c r="BG23" s="64"/>
      <c r="BI23">
        <f>(BH19*BG19+BH23*BG23)/(BG23+BG19)</f>
        <v>8.8235294117647065E-2</v>
      </c>
      <c r="BJ23" t="e">
        <f>(BH19-BH23)/#REF!</f>
        <v>#REF!</v>
      </c>
      <c r="BK23" s="64"/>
      <c r="BL23" s="64"/>
    </row>
    <row r="24" spans="1:108" x14ac:dyDescent="0.25">
      <c r="A24" t="s">
        <v>817</v>
      </c>
      <c r="B24" t="s">
        <v>651</v>
      </c>
      <c r="I24" s="64" t="e">
        <f>(G20-G24)/SQRT(H20*H20/$F20+H24*H24/$F24)</f>
        <v>#DIV/0!</v>
      </c>
      <c r="J24" s="64" t="e">
        <f t="shared" si="0"/>
        <v>#DIV/0!</v>
      </c>
      <c r="K24" s="106" t="e">
        <f>_xlfn.T.DIST(I24,$F20+$F24-2,TRUE)</f>
        <v>#DIV/0!</v>
      </c>
      <c r="L24" s="107" t="e">
        <f>_xlfn.T.DIST.2T(J24,$F20+$F24-2)</f>
        <v>#DIV/0!</v>
      </c>
      <c r="BG24" s="64"/>
      <c r="BI24" t="e">
        <f>(BH20*BG20+BH24*BG24)/(BG24+BG20)</f>
        <v>#DIV/0!</v>
      </c>
      <c r="BJ24" t="e">
        <f>(BH20-BH24)/#REF!</f>
        <v>#REF!</v>
      </c>
      <c r="BK24" s="64"/>
      <c r="BL24" s="64"/>
    </row>
    <row r="25" spans="1:108" x14ac:dyDescent="0.25">
      <c r="I25" s="64" t="e">
        <f>(G21-G25)/SQRT(H21*H21/$F21+H25*H25/$F25)</f>
        <v>#DIV/0!</v>
      </c>
      <c r="J25" s="64" t="e">
        <f t="shared" si="0"/>
        <v>#DIV/0!</v>
      </c>
      <c r="K25" s="106" t="e">
        <f>_xlfn.T.DIST(I25,$F21+$F25-2,TRUE)</f>
        <v>#DIV/0!</v>
      </c>
      <c r="L25" s="107" t="e">
        <f>_xlfn.T.DIST.2T(J25,$F21+$F25-2)</f>
        <v>#DIV/0!</v>
      </c>
      <c r="BG25" s="64"/>
      <c r="BI25" t="e">
        <f>(BH21*BG21+BH25*BG25)/(BG25+BG21)</f>
        <v>#DIV/0!</v>
      </c>
      <c r="BJ25" t="e">
        <f>(BH21-BH25)/#REF!</f>
        <v>#REF!</v>
      </c>
      <c r="BK25" s="64"/>
      <c r="BL25" s="64"/>
    </row>
    <row r="26" spans="1:108" x14ac:dyDescent="0.25">
      <c r="I26" s="64" t="e">
        <f>(G18-G26)/SQRT(H18*H18/$F18+H26*H26/$F26)</f>
        <v>#DIV/0!</v>
      </c>
      <c r="J26" s="64" t="e">
        <f t="shared" si="0"/>
        <v>#DIV/0!</v>
      </c>
      <c r="K26" s="106" t="e">
        <f>_xlfn.T.DIST(I26,$F18+$F26-2,TRUE)</f>
        <v>#DIV/0!</v>
      </c>
      <c r="L26" s="107" t="e">
        <f>_xlfn.T.DIST.2T(J26,$F18+$F26-2)</f>
        <v>#DIV/0!</v>
      </c>
      <c r="BG26" s="64"/>
      <c r="BI26">
        <f>(BH18*BG18+BH26*BG26)/(BG26+BG18)</f>
        <v>0.12121212121212122</v>
      </c>
      <c r="BJ26" t="e">
        <f>(BH18-BH26)/#REF!</f>
        <v>#REF!</v>
      </c>
      <c r="BK26" s="64"/>
      <c r="BL26" s="64"/>
    </row>
    <row r="27" spans="1:108" x14ac:dyDescent="0.25">
      <c r="I27" s="64" t="e">
        <f>(G19-G27)/SQRT(H19*H19/$F19+H27*H27/$F27)</f>
        <v>#DIV/0!</v>
      </c>
      <c r="J27" s="64" t="e">
        <f t="shared" si="0"/>
        <v>#DIV/0!</v>
      </c>
      <c r="K27" s="106" t="e">
        <f>_xlfn.T.DIST(I27,$F19+$F27-2,TRUE)</f>
        <v>#DIV/0!</v>
      </c>
      <c r="L27" s="107" t="e">
        <f>_xlfn.T.DIST.2T(J27,$F19+$F27-2)</f>
        <v>#DIV/0!</v>
      </c>
      <c r="BG27" s="64"/>
      <c r="BI27">
        <f>(BH19*BG19+BH27*BG27)/(BG27+BG19)</f>
        <v>8.8235294117647065E-2</v>
      </c>
      <c r="BJ27" t="e">
        <f>(BH19-BH27)/#REF!</f>
        <v>#REF!</v>
      </c>
      <c r="BK27" s="64"/>
      <c r="BL27" s="64"/>
    </row>
    <row r="28" spans="1:108" x14ac:dyDescent="0.25">
      <c r="I28" s="64" t="e">
        <f>(G20-G28)/SQRT(H20*H20/$F20+H28*H28/$F28)</f>
        <v>#DIV/0!</v>
      </c>
      <c r="J28" s="64" t="e">
        <f t="shared" si="0"/>
        <v>#DIV/0!</v>
      </c>
      <c r="K28" s="106" t="e">
        <f>_xlfn.T.DIST(I28,$F20+$F28-2,TRUE)</f>
        <v>#DIV/0!</v>
      </c>
      <c r="L28" s="107" t="e">
        <f>_xlfn.T.DIST.2T(J28,$F20+$F28-2)</f>
        <v>#DIV/0!</v>
      </c>
      <c r="BG28" s="64"/>
      <c r="BI28" t="e">
        <f>(BH20*BG20+BH28*BG28)/(BG28+BG20)</f>
        <v>#DIV/0!</v>
      </c>
      <c r="BJ28" t="e">
        <f>(BH20-BH28)/#REF!</f>
        <v>#REF!</v>
      </c>
      <c r="BK28" s="64"/>
      <c r="BL28" s="64"/>
    </row>
    <row r="29" spans="1:108" x14ac:dyDescent="0.25">
      <c r="I29" s="64" t="e">
        <f>(G21-G29)/SQRT(H21*H21/$F21+H29*H29/$F29)</f>
        <v>#DIV/0!</v>
      </c>
      <c r="J29" s="64" t="e">
        <f t="shared" si="0"/>
        <v>#DIV/0!</v>
      </c>
      <c r="K29" s="106" t="e">
        <f>_xlfn.T.DIST(I29,$F21+$F29-2,TRUE)</f>
        <v>#DIV/0!</v>
      </c>
      <c r="L29" s="107" t="e">
        <f>_xlfn.T.DIST.2T(J29,$F21+$F29-2)</f>
        <v>#DIV/0!</v>
      </c>
      <c r="BG29" s="64"/>
      <c r="BI29" t="e">
        <f>(BH21*BG21+BH29*BG29)/(BG29+BG21)</f>
        <v>#DIV/0!</v>
      </c>
      <c r="BJ29" t="e">
        <f>(BH21-BH29)/#REF!</f>
        <v>#REF!</v>
      </c>
      <c r="BK29" s="64"/>
      <c r="BL29" s="64"/>
    </row>
    <row r="30" spans="1:108" x14ac:dyDescent="0.25">
      <c r="I30" s="64" t="e">
        <f>(G18-G30)/SQRT(H18*H18/$F18+H30*H30/$F30)</f>
        <v>#DIV/0!</v>
      </c>
      <c r="J30" s="64" t="e">
        <f t="shared" si="0"/>
        <v>#DIV/0!</v>
      </c>
      <c r="K30" s="106" t="e">
        <f>_xlfn.T.DIST(I30,$F18+$F30-2,TRUE)</f>
        <v>#DIV/0!</v>
      </c>
      <c r="L30" s="107" t="e">
        <f>_xlfn.T.DIST.2T(J30,$F18+$F30-2)</f>
        <v>#DIV/0!</v>
      </c>
      <c r="BG30" s="64"/>
      <c r="BI30">
        <f>(BH18*BG18+BH30*BG30)/(BG30+BG18)</f>
        <v>0.12121212121212122</v>
      </c>
      <c r="BJ30" t="e">
        <f>(BH18-BH30)/#REF!</f>
        <v>#REF!</v>
      </c>
      <c r="BK30" s="64"/>
      <c r="BL30" s="64"/>
    </row>
    <row r="31" spans="1:108" x14ac:dyDescent="0.25">
      <c r="I31" s="64" t="e">
        <f>(G19-G31)/SQRT(H19*H19/$F19+H31*H31/$F31)</f>
        <v>#DIV/0!</v>
      </c>
      <c r="J31" s="64" t="e">
        <f t="shared" si="0"/>
        <v>#DIV/0!</v>
      </c>
      <c r="K31" s="106" t="e">
        <f>_xlfn.T.DIST(I31,$F19+$F31-2,TRUE)</f>
        <v>#DIV/0!</v>
      </c>
      <c r="L31" s="107" t="e">
        <f>_xlfn.T.DIST.2T(J31,$F19+$F31-2)</f>
        <v>#DIV/0!</v>
      </c>
      <c r="BG31" s="64"/>
      <c r="BI31">
        <f>(BH19*BG19+BH31*BG31)/(BG31+BG19)</f>
        <v>8.8235294117647065E-2</v>
      </c>
      <c r="BJ31" t="e">
        <f>(BH19-BH31)/#REF!</f>
        <v>#REF!</v>
      </c>
      <c r="BK31" s="64"/>
      <c r="BL31" s="64"/>
    </row>
    <row r="32" spans="1:108" x14ac:dyDescent="0.25">
      <c r="I32" s="64" t="e">
        <f>(G20-G32)/SQRT(H20*H20/$F20+H32*H32/$F32)</f>
        <v>#DIV/0!</v>
      </c>
      <c r="J32" s="64" t="e">
        <f t="shared" si="0"/>
        <v>#DIV/0!</v>
      </c>
      <c r="K32" s="106" t="e">
        <f>_xlfn.T.DIST(I32,$F20+$F32-2,TRUE)</f>
        <v>#DIV/0!</v>
      </c>
      <c r="L32" s="107" t="e">
        <f>_xlfn.T.DIST.2T(J32,$F20+$F32-2)</f>
        <v>#DIV/0!</v>
      </c>
      <c r="BG32" s="64"/>
      <c r="BI32" t="e">
        <f>(BH20*BG20+BH32*BG32)/(BG32+BG20)</f>
        <v>#DIV/0!</v>
      </c>
      <c r="BJ32" t="e">
        <f>(BH20-BH32)/#REF!</f>
        <v>#REF!</v>
      </c>
      <c r="BK32" s="64"/>
      <c r="BL32" s="64"/>
    </row>
    <row r="33" spans="9:64" ht="15.75" thickBot="1" x14ac:dyDescent="0.3">
      <c r="I33" s="89" t="e">
        <f>(G21-G33)/SQRT(H21*H21/$F21+H33*H33/$F33)</f>
        <v>#DIV/0!</v>
      </c>
      <c r="J33" s="89" t="e">
        <f t="shared" si="0"/>
        <v>#DIV/0!</v>
      </c>
      <c r="K33" s="108" t="e">
        <f>_xlfn.T.DIST(I33,$F21+$F33-2,TRUE)</f>
        <v>#DIV/0!</v>
      </c>
      <c r="L33" s="109" t="e">
        <f>_xlfn.T.DIST.2T(J33,$F21+$F33-2)</f>
        <v>#DIV/0!</v>
      </c>
      <c r="BG33" s="64"/>
      <c r="BI33" t="e">
        <f>(BH21*BG21+BH33*BG33)/(BG33+BG21)</f>
        <v>#DIV/0!</v>
      </c>
      <c r="BJ33" t="e">
        <f>(BH21-BH33)/#REF!</f>
        <v>#REF!</v>
      </c>
      <c r="BK33" s="64"/>
      <c r="BL33" s="64"/>
    </row>
    <row r="34" spans="9:64" x14ac:dyDescent="0.25">
      <c r="BG34" s="64"/>
    </row>
    <row r="35" spans="9:64" x14ac:dyDescent="0.25">
      <c r="BG35" s="64"/>
    </row>
    <row r="36" spans="9:64" x14ac:dyDescent="0.25">
      <c r="BG36" s="64"/>
    </row>
    <row r="37" spans="9:64" x14ac:dyDescent="0.25">
      <c r="BG37" s="64"/>
    </row>
    <row r="38" spans="9:64" x14ac:dyDescent="0.25">
      <c r="BG38" s="64"/>
    </row>
  </sheetData>
  <autoFilter ref="A3:DD3">
    <sortState ref="A4:DD19">
      <sortCondition ref="A3"/>
    </sortState>
  </autoFilter>
  <conditionalFormatting sqref="K4:K7">
    <cfRule type="cellIs" dxfId="197" priority="35" operator="greaterThan">
      <formula>0.95</formula>
    </cfRule>
    <cfRule type="cellIs" dxfId="196" priority="36" operator="between">
      <formula>0.05</formula>
      <formula>0.95</formula>
    </cfRule>
  </conditionalFormatting>
  <conditionalFormatting sqref="K8:K19 L8">
    <cfRule type="cellIs" dxfId="195" priority="29" operator="greaterThan">
      <formula>0.95</formula>
    </cfRule>
    <cfRule type="cellIs" dxfId="194" priority="30" operator="between">
      <formula>0.05</formula>
      <formula>0.95</formula>
    </cfRule>
  </conditionalFormatting>
  <conditionalFormatting sqref="K8:K19 L8">
    <cfRule type="cellIs" dxfId="193" priority="28" operator="lessThan">
      <formula>0.05</formula>
    </cfRule>
  </conditionalFormatting>
  <conditionalFormatting sqref="L9:L19">
    <cfRule type="cellIs" dxfId="192" priority="26" operator="greaterThan">
      <formula>0.975</formula>
    </cfRule>
    <cfRule type="cellIs" dxfId="191" priority="27" operator="between">
      <formula>0.025</formula>
      <formula>0.975</formula>
    </cfRule>
  </conditionalFormatting>
  <conditionalFormatting sqref="L9:L19">
    <cfRule type="cellIs" dxfId="190" priority="25" operator="lessThan">
      <formula>0.025</formula>
    </cfRule>
  </conditionalFormatting>
  <conditionalFormatting sqref="Q8:Q19 R8">
    <cfRule type="cellIs" dxfId="189" priority="41" operator="greaterThan">
      <formula>0.95</formula>
    </cfRule>
    <cfRule type="cellIs" dxfId="188" priority="42" operator="between">
      <formula>0.05</formula>
      <formula>0.95</formula>
    </cfRule>
  </conditionalFormatting>
  <conditionalFormatting sqref="Q8:Q19 R8">
    <cfRule type="cellIs" dxfId="187" priority="40" operator="lessThan">
      <formula>0.05</formula>
    </cfRule>
  </conditionalFormatting>
  <conditionalFormatting sqref="R9:R19">
    <cfRule type="cellIs" dxfId="186" priority="38" operator="greaterThan">
      <formula>0.975</formula>
    </cfRule>
    <cfRule type="cellIs" dxfId="185" priority="39" operator="between">
      <formula>0.025</formula>
      <formula>0.975</formula>
    </cfRule>
  </conditionalFormatting>
  <conditionalFormatting sqref="R9:R19">
    <cfRule type="cellIs" dxfId="184" priority="37" operator="lessThan">
      <formula>0.025</formula>
    </cfRule>
  </conditionalFormatting>
  <conditionalFormatting sqref="K4:K7">
    <cfRule type="cellIs" dxfId="183" priority="34" operator="lessThan">
      <formula>0.05</formula>
    </cfRule>
  </conditionalFormatting>
  <conditionalFormatting sqref="L4:L7">
    <cfRule type="cellIs" dxfId="182" priority="32" operator="greaterThan">
      <formula>0.975</formula>
    </cfRule>
    <cfRule type="cellIs" dxfId="181" priority="33" operator="between">
      <formula>0.025</formula>
      <formula>0.975</formula>
    </cfRule>
  </conditionalFormatting>
  <conditionalFormatting sqref="L4:L7">
    <cfRule type="cellIs" dxfId="180" priority="31" operator="lessThan">
      <formula>0.025</formula>
    </cfRule>
  </conditionalFormatting>
  <conditionalFormatting sqref="K32:K33 K22:K25 K27:K29">
    <cfRule type="cellIs" dxfId="179" priority="197" operator="greaterThan">
      <formula>0.95</formula>
    </cfRule>
    <cfRule type="cellIs" dxfId="178" priority="198" operator="between">
      <formula>0.05</formula>
      <formula>0.95</formula>
    </cfRule>
  </conditionalFormatting>
  <conditionalFormatting sqref="K32:K33 K22:K25 K27:K29">
    <cfRule type="cellIs" dxfId="177" priority="196" operator="lessThan">
      <formula>0.05</formula>
    </cfRule>
  </conditionalFormatting>
  <conditionalFormatting sqref="L32:L33 L22:L25 L27:L29">
    <cfRule type="cellIs" dxfId="176" priority="194" operator="greaterThan">
      <formula>0.975</formula>
    </cfRule>
    <cfRule type="cellIs" dxfId="175" priority="195" operator="between">
      <formula>0.025</formula>
      <formula>0.975</formula>
    </cfRule>
  </conditionalFormatting>
  <conditionalFormatting sqref="L32:L33 L22:L25 L27:L29">
    <cfRule type="cellIs" dxfId="174" priority="193" operator="lessThan">
      <formula>0.025</formula>
    </cfRule>
  </conditionalFormatting>
  <conditionalFormatting sqref="K26">
    <cfRule type="cellIs" dxfId="173" priority="191" operator="greaterThan">
      <formula>0.95</formula>
    </cfRule>
    <cfRule type="cellIs" dxfId="172" priority="192" operator="between">
      <formula>0.05</formula>
      <formula>0.95</formula>
    </cfRule>
  </conditionalFormatting>
  <conditionalFormatting sqref="K26">
    <cfRule type="cellIs" dxfId="171" priority="190" operator="lessThan">
      <formula>0.05</formula>
    </cfRule>
  </conditionalFormatting>
  <conditionalFormatting sqref="L26">
    <cfRule type="cellIs" dxfId="170" priority="188" operator="greaterThan">
      <formula>0.975</formula>
    </cfRule>
    <cfRule type="cellIs" dxfId="169" priority="189" operator="between">
      <formula>0.025</formula>
      <formula>0.975</formula>
    </cfRule>
  </conditionalFormatting>
  <conditionalFormatting sqref="L26">
    <cfRule type="cellIs" dxfId="168" priority="187" operator="lessThan">
      <formula>0.025</formula>
    </cfRule>
  </conditionalFormatting>
  <conditionalFormatting sqref="K30:K31">
    <cfRule type="cellIs" dxfId="167" priority="185" operator="greaterThan">
      <formula>0.95</formula>
    </cfRule>
    <cfRule type="cellIs" dxfId="166" priority="186" operator="between">
      <formula>0.05</formula>
      <formula>0.95</formula>
    </cfRule>
  </conditionalFormatting>
  <conditionalFormatting sqref="K30:K31">
    <cfRule type="cellIs" dxfId="165" priority="184" operator="lessThan">
      <formula>0.05</formula>
    </cfRule>
  </conditionalFormatting>
  <conditionalFormatting sqref="L30:L31">
    <cfRule type="cellIs" dxfId="164" priority="182" operator="greaterThan">
      <formula>0.975</formula>
    </cfRule>
    <cfRule type="cellIs" dxfId="163" priority="183" operator="between">
      <formula>0.025</formula>
      <formula>0.975</formula>
    </cfRule>
  </conditionalFormatting>
  <conditionalFormatting sqref="L30:L31">
    <cfRule type="cellIs" dxfId="162" priority="181" operator="lessThan">
      <formula>0.025</formula>
    </cfRule>
  </conditionalFormatting>
  <conditionalFormatting sqref="CL4:CL7">
    <cfRule type="cellIs" dxfId="161" priority="179" operator="greaterThan">
      <formula>0.95</formula>
    </cfRule>
    <cfRule type="cellIs" dxfId="160" priority="180" operator="between">
      <formula>0.05</formula>
      <formula>0.95</formula>
    </cfRule>
  </conditionalFormatting>
  <conditionalFormatting sqref="CL4:CL7">
    <cfRule type="cellIs" dxfId="159" priority="178" operator="lessThan">
      <formula>0.05</formula>
    </cfRule>
  </conditionalFormatting>
  <conditionalFormatting sqref="CM4:CM7">
    <cfRule type="cellIs" dxfId="158" priority="176" operator="greaterThan">
      <formula>0.975</formula>
    </cfRule>
    <cfRule type="cellIs" dxfId="157" priority="177" operator="between">
      <formula>0.025</formula>
      <formula>0.975</formula>
    </cfRule>
  </conditionalFormatting>
  <conditionalFormatting sqref="CM4:CM7">
    <cfRule type="cellIs" dxfId="156" priority="175" operator="lessThan">
      <formula>0.025</formula>
    </cfRule>
  </conditionalFormatting>
  <conditionalFormatting sqref="CL8:CL19 CM8">
    <cfRule type="cellIs" dxfId="155" priority="173" operator="greaterThan">
      <formula>0.95</formula>
    </cfRule>
    <cfRule type="cellIs" dxfId="154" priority="174" operator="between">
      <formula>0.05</formula>
      <formula>0.95</formula>
    </cfRule>
  </conditionalFormatting>
  <conditionalFormatting sqref="CL8:CL19 CM8">
    <cfRule type="cellIs" dxfId="153" priority="172" operator="lessThan">
      <formula>0.05</formula>
    </cfRule>
  </conditionalFormatting>
  <conditionalFormatting sqref="CM9:CM19">
    <cfRule type="cellIs" dxfId="152" priority="170" operator="greaterThan">
      <formula>0.975</formula>
    </cfRule>
    <cfRule type="cellIs" dxfId="151" priority="171" operator="between">
      <formula>0.025</formula>
      <formula>0.975</formula>
    </cfRule>
  </conditionalFormatting>
  <conditionalFormatting sqref="CM9:CM19">
    <cfRule type="cellIs" dxfId="150" priority="169" operator="lessThan">
      <formula>0.025</formula>
    </cfRule>
  </conditionalFormatting>
  <conditionalFormatting sqref="CR4:CR7">
    <cfRule type="cellIs" dxfId="149" priority="167" operator="greaterThan">
      <formula>0.95</formula>
    </cfRule>
    <cfRule type="cellIs" dxfId="148" priority="168" operator="between">
      <formula>0.05</formula>
      <formula>0.95</formula>
    </cfRule>
  </conditionalFormatting>
  <conditionalFormatting sqref="CR4:CR7">
    <cfRule type="cellIs" dxfId="147" priority="166" operator="lessThan">
      <formula>0.05</formula>
    </cfRule>
  </conditionalFormatting>
  <conditionalFormatting sqref="CS4:CS7">
    <cfRule type="cellIs" dxfId="146" priority="164" operator="greaterThan">
      <formula>0.975</formula>
    </cfRule>
    <cfRule type="cellIs" dxfId="145" priority="165" operator="between">
      <formula>0.025</formula>
      <formula>0.975</formula>
    </cfRule>
  </conditionalFormatting>
  <conditionalFormatting sqref="CS4:CS7">
    <cfRule type="cellIs" dxfId="144" priority="163" operator="lessThan">
      <formula>0.025</formula>
    </cfRule>
  </conditionalFormatting>
  <conditionalFormatting sqref="CR8:CR19 CS8">
    <cfRule type="cellIs" dxfId="143" priority="161" operator="greaterThan">
      <formula>0.95</formula>
    </cfRule>
    <cfRule type="cellIs" dxfId="142" priority="162" operator="between">
      <formula>0.05</formula>
      <formula>0.95</formula>
    </cfRule>
  </conditionalFormatting>
  <conditionalFormatting sqref="CR8:CR19 CS8">
    <cfRule type="cellIs" dxfId="141" priority="160" operator="lessThan">
      <formula>0.05</formula>
    </cfRule>
  </conditionalFormatting>
  <conditionalFormatting sqref="CS9:CS19">
    <cfRule type="cellIs" dxfId="140" priority="158" operator="greaterThan">
      <formula>0.975</formula>
    </cfRule>
    <cfRule type="cellIs" dxfId="139" priority="159" operator="between">
      <formula>0.025</formula>
      <formula>0.975</formula>
    </cfRule>
  </conditionalFormatting>
  <conditionalFormatting sqref="CS9:CS19">
    <cfRule type="cellIs" dxfId="138" priority="157" operator="lessThan">
      <formula>0.025</formula>
    </cfRule>
  </conditionalFormatting>
  <conditionalFormatting sqref="BX4:BX7">
    <cfRule type="cellIs" dxfId="137" priority="155" operator="greaterThan">
      <formula>0.95</formula>
    </cfRule>
    <cfRule type="cellIs" dxfId="136" priority="156" operator="between">
      <formula>0.05</formula>
      <formula>0.95</formula>
    </cfRule>
  </conditionalFormatting>
  <conditionalFormatting sqref="BX4:BX7">
    <cfRule type="cellIs" dxfId="135" priority="154" operator="lessThan">
      <formula>0.05</formula>
    </cfRule>
  </conditionalFormatting>
  <conditionalFormatting sqref="BY4:BY7">
    <cfRule type="cellIs" dxfId="134" priority="152" operator="greaterThan">
      <formula>0.975</formula>
    </cfRule>
    <cfRule type="cellIs" dxfId="133" priority="153" operator="between">
      <formula>0.025</formula>
      <formula>0.975</formula>
    </cfRule>
  </conditionalFormatting>
  <conditionalFormatting sqref="BY4:BY7">
    <cfRule type="cellIs" dxfId="132" priority="151" operator="lessThan">
      <formula>0.025</formula>
    </cfRule>
  </conditionalFormatting>
  <conditionalFormatting sqref="BX8:BX19 BY8">
    <cfRule type="cellIs" dxfId="131" priority="149" operator="greaterThan">
      <formula>0.95</formula>
    </cfRule>
    <cfRule type="cellIs" dxfId="130" priority="150" operator="between">
      <formula>0.05</formula>
      <formula>0.95</formula>
    </cfRule>
  </conditionalFormatting>
  <conditionalFormatting sqref="BX8:BX19 BY8">
    <cfRule type="cellIs" dxfId="129" priority="148" operator="lessThan">
      <formula>0.05</formula>
    </cfRule>
  </conditionalFormatting>
  <conditionalFormatting sqref="BY9:BY19">
    <cfRule type="cellIs" dxfId="128" priority="146" operator="greaterThan">
      <formula>0.975</formula>
    </cfRule>
    <cfRule type="cellIs" dxfId="127" priority="147" operator="between">
      <formula>0.025</formula>
      <formula>0.975</formula>
    </cfRule>
  </conditionalFormatting>
  <conditionalFormatting sqref="BY9:BY19">
    <cfRule type="cellIs" dxfId="126" priority="145" operator="lessThan">
      <formula>0.025</formula>
    </cfRule>
  </conditionalFormatting>
  <conditionalFormatting sqref="BR4:BR7">
    <cfRule type="cellIs" dxfId="125" priority="143" operator="greaterThan">
      <formula>0.95</formula>
    </cfRule>
    <cfRule type="cellIs" dxfId="124" priority="144" operator="between">
      <formula>0.05</formula>
      <formula>0.95</formula>
    </cfRule>
  </conditionalFormatting>
  <conditionalFormatting sqref="BR4:BR7">
    <cfRule type="cellIs" dxfId="123" priority="142" operator="lessThan">
      <formula>0.05</formula>
    </cfRule>
  </conditionalFormatting>
  <conditionalFormatting sqref="BS4:BS7">
    <cfRule type="cellIs" dxfId="122" priority="140" operator="greaterThan">
      <formula>0.975</formula>
    </cfRule>
    <cfRule type="cellIs" dxfId="121" priority="141" operator="between">
      <formula>0.025</formula>
      <formula>0.975</formula>
    </cfRule>
  </conditionalFormatting>
  <conditionalFormatting sqref="BS4:BS7">
    <cfRule type="cellIs" dxfId="120" priority="139" operator="lessThan">
      <formula>0.025</formula>
    </cfRule>
  </conditionalFormatting>
  <conditionalFormatting sqref="BR8:BR19 BS8">
    <cfRule type="cellIs" dxfId="119" priority="137" operator="greaterThan">
      <formula>0.95</formula>
    </cfRule>
    <cfRule type="cellIs" dxfId="118" priority="138" operator="between">
      <formula>0.05</formula>
      <formula>0.95</formula>
    </cfRule>
  </conditionalFormatting>
  <conditionalFormatting sqref="BR8:BR19 BS8">
    <cfRule type="cellIs" dxfId="117" priority="136" operator="lessThan">
      <formula>0.05</formula>
    </cfRule>
  </conditionalFormatting>
  <conditionalFormatting sqref="BS9:BS19">
    <cfRule type="cellIs" dxfId="116" priority="134" operator="greaterThan">
      <formula>0.975</formula>
    </cfRule>
    <cfRule type="cellIs" dxfId="115" priority="135" operator="between">
      <formula>0.025</formula>
      <formula>0.975</formula>
    </cfRule>
  </conditionalFormatting>
  <conditionalFormatting sqref="BS9:BS19">
    <cfRule type="cellIs" dxfId="114" priority="133" operator="lessThan">
      <formula>0.025</formula>
    </cfRule>
  </conditionalFormatting>
  <conditionalFormatting sqref="BL4:BL7">
    <cfRule type="cellIs" dxfId="113" priority="131" operator="greaterThan">
      <formula>0.95</formula>
    </cfRule>
    <cfRule type="cellIs" dxfId="112" priority="132" operator="between">
      <formula>0.05</formula>
      <formula>0.95</formula>
    </cfRule>
  </conditionalFormatting>
  <conditionalFormatting sqref="BL4:BL7">
    <cfRule type="cellIs" dxfId="111" priority="130" operator="lessThan">
      <formula>0.05</formula>
    </cfRule>
  </conditionalFormatting>
  <conditionalFormatting sqref="BM4:BM7">
    <cfRule type="cellIs" dxfId="110" priority="128" operator="greaterThan">
      <formula>0.975</formula>
    </cfRule>
    <cfRule type="cellIs" dxfId="109" priority="129" operator="between">
      <formula>0.025</formula>
      <formula>0.975</formula>
    </cfRule>
  </conditionalFormatting>
  <conditionalFormatting sqref="BM4:BM7">
    <cfRule type="cellIs" dxfId="108" priority="127" operator="lessThan">
      <formula>0.025</formula>
    </cfRule>
  </conditionalFormatting>
  <conditionalFormatting sqref="BL8:BL19 BM8">
    <cfRule type="cellIs" dxfId="107" priority="125" operator="greaterThan">
      <formula>0.95</formula>
    </cfRule>
    <cfRule type="cellIs" dxfId="106" priority="126" operator="between">
      <formula>0.05</formula>
      <formula>0.95</formula>
    </cfRule>
  </conditionalFormatting>
  <conditionalFormatting sqref="BL8:BL19 BM8">
    <cfRule type="cellIs" dxfId="105" priority="124" operator="lessThan">
      <formula>0.05</formula>
    </cfRule>
  </conditionalFormatting>
  <conditionalFormatting sqref="BM9:BM19">
    <cfRule type="cellIs" dxfId="104" priority="122" operator="greaterThan">
      <formula>0.975</formula>
    </cfRule>
    <cfRule type="cellIs" dxfId="103" priority="123" operator="between">
      <formula>0.025</formula>
      <formula>0.975</formula>
    </cfRule>
  </conditionalFormatting>
  <conditionalFormatting sqref="BM9:BM19">
    <cfRule type="cellIs" dxfId="102" priority="121" operator="lessThan">
      <formula>0.025</formula>
    </cfRule>
  </conditionalFormatting>
  <conditionalFormatting sqref="BE4:BE7">
    <cfRule type="cellIs" dxfId="101" priority="119" operator="greaterThan">
      <formula>0.95</formula>
    </cfRule>
    <cfRule type="cellIs" dxfId="100" priority="120" operator="between">
      <formula>0.05</formula>
      <formula>0.95</formula>
    </cfRule>
  </conditionalFormatting>
  <conditionalFormatting sqref="BE4:BE7">
    <cfRule type="cellIs" dxfId="99" priority="118" operator="lessThan">
      <formula>0.05</formula>
    </cfRule>
  </conditionalFormatting>
  <conditionalFormatting sqref="BF4:BF7">
    <cfRule type="cellIs" dxfId="98" priority="116" operator="greaterThan">
      <formula>0.975</formula>
    </cfRule>
    <cfRule type="cellIs" dxfId="97" priority="117" operator="between">
      <formula>0.025</formula>
      <formula>0.975</formula>
    </cfRule>
  </conditionalFormatting>
  <conditionalFormatting sqref="BF4:BF7">
    <cfRule type="cellIs" dxfId="96" priority="115" operator="lessThan">
      <formula>0.025</formula>
    </cfRule>
  </conditionalFormatting>
  <conditionalFormatting sqref="BE8:BE19 BF8">
    <cfRule type="cellIs" dxfId="95" priority="113" operator="greaterThan">
      <formula>0.95</formula>
    </cfRule>
    <cfRule type="cellIs" dxfId="94" priority="114" operator="between">
      <formula>0.05</formula>
      <formula>0.95</formula>
    </cfRule>
  </conditionalFormatting>
  <conditionalFormatting sqref="BE8:BE19 BF8">
    <cfRule type="cellIs" dxfId="93" priority="112" operator="lessThan">
      <formula>0.05</formula>
    </cfRule>
  </conditionalFormatting>
  <conditionalFormatting sqref="BF9:BF19">
    <cfRule type="cellIs" dxfId="92" priority="110" operator="greaterThan">
      <formula>0.975</formula>
    </cfRule>
    <cfRule type="cellIs" dxfId="91" priority="111" operator="between">
      <formula>0.025</formula>
      <formula>0.975</formula>
    </cfRule>
  </conditionalFormatting>
  <conditionalFormatting sqref="BF9:BF19">
    <cfRule type="cellIs" dxfId="90" priority="109" operator="lessThan">
      <formula>0.025</formula>
    </cfRule>
  </conditionalFormatting>
  <conditionalFormatting sqref="AY4:AY7">
    <cfRule type="cellIs" dxfId="89" priority="107" operator="greaterThan">
      <formula>0.95</formula>
    </cfRule>
    <cfRule type="cellIs" dxfId="88" priority="108" operator="between">
      <formula>0.05</formula>
      <formula>0.95</formula>
    </cfRule>
  </conditionalFormatting>
  <conditionalFormatting sqref="AY4:AY7">
    <cfRule type="cellIs" dxfId="87" priority="106" operator="lessThan">
      <formula>0.05</formula>
    </cfRule>
  </conditionalFormatting>
  <conditionalFormatting sqref="AZ4:AZ7">
    <cfRule type="cellIs" dxfId="86" priority="104" operator="greaterThan">
      <formula>0.975</formula>
    </cfRule>
    <cfRule type="cellIs" dxfId="85" priority="105" operator="between">
      <formula>0.025</formula>
      <formula>0.975</formula>
    </cfRule>
  </conditionalFormatting>
  <conditionalFormatting sqref="AZ4:AZ7">
    <cfRule type="cellIs" dxfId="84" priority="103" operator="lessThan">
      <formula>0.025</formula>
    </cfRule>
  </conditionalFormatting>
  <conditionalFormatting sqref="AY8:AY19 AZ8">
    <cfRule type="cellIs" dxfId="83" priority="101" operator="greaterThan">
      <formula>0.95</formula>
    </cfRule>
    <cfRule type="cellIs" dxfId="82" priority="102" operator="between">
      <formula>0.05</formula>
      <formula>0.95</formula>
    </cfRule>
  </conditionalFormatting>
  <conditionalFormatting sqref="AY8:AY19 AZ8">
    <cfRule type="cellIs" dxfId="81" priority="100" operator="lessThan">
      <formula>0.05</formula>
    </cfRule>
  </conditionalFormatting>
  <conditionalFormatting sqref="AZ9:AZ19">
    <cfRule type="cellIs" dxfId="80" priority="98" operator="greaterThan">
      <formula>0.975</formula>
    </cfRule>
    <cfRule type="cellIs" dxfId="79" priority="99" operator="between">
      <formula>0.025</formula>
      <formula>0.975</formula>
    </cfRule>
  </conditionalFormatting>
  <conditionalFormatting sqref="AZ9:AZ19">
    <cfRule type="cellIs" dxfId="78" priority="97" operator="lessThan">
      <formula>0.025</formula>
    </cfRule>
  </conditionalFormatting>
  <conditionalFormatting sqref="AS4:AS7">
    <cfRule type="cellIs" dxfId="77" priority="95" operator="greaterThan">
      <formula>0.95</formula>
    </cfRule>
    <cfRule type="cellIs" dxfId="76" priority="96" operator="between">
      <formula>0.05</formula>
      <formula>0.95</formula>
    </cfRule>
  </conditionalFormatting>
  <conditionalFormatting sqref="AS4:AS7">
    <cfRule type="cellIs" dxfId="75" priority="94" operator="lessThan">
      <formula>0.05</formula>
    </cfRule>
  </conditionalFormatting>
  <conditionalFormatting sqref="AT4:AT7">
    <cfRule type="cellIs" dxfId="74" priority="92" operator="greaterThan">
      <formula>0.975</formula>
    </cfRule>
    <cfRule type="cellIs" dxfId="73" priority="93" operator="between">
      <formula>0.025</formula>
      <formula>0.975</formula>
    </cfRule>
  </conditionalFormatting>
  <conditionalFormatting sqref="AT4:AT7">
    <cfRule type="cellIs" dxfId="72" priority="91" operator="lessThan">
      <formula>0.025</formula>
    </cfRule>
  </conditionalFormatting>
  <conditionalFormatting sqref="AS8:AS19 AT8">
    <cfRule type="cellIs" dxfId="71" priority="89" operator="greaterThan">
      <formula>0.95</formula>
    </cfRule>
    <cfRule type="cellIs" dxfId="70" priority="90" operator="between">
      <formula>0.05</formula>
      <formula>0.95</formula>
    </cfRule>
  </conditionalFormatting>
  <conditionalFormatting sqref="AS8:AS19 AT8">
    <cfRule type="cellIs" dxfId="69" priority="88" operator="lessThan">
      <formula>0.05</formula>
    </cfRule>
  </conditionalFormatting>
  <conditionalFormatting sqref="AT9:AT19">
    <cfRule type="cellIs" dxfId="68" priority="86" operator="greaterThan">
      <formula>0.975</formula>
    </cfRule>
    <cfRule type="cellIs" dxfId="67" priority="87" operator="between">
      <formula>0.025</formula>
      <formula>0.975</formula>
    </cfRule>
  </conditionalFormatting>
  <conditionalFormatting sqref="AT9:AT19">
    <cfRule type="cellIs" dxfId="66" priority="85" operator="lessThan">
      <formula>0.025</formula>
    </cfRule>
  </conditionalFormatting>
  <conditionalFormatting sqref="AL4:AL7">
    <cfRule type="cellIs" dxfId="65" priority="83" operator="greaterThan">
      <formula>0.95</formula>
    </cfRule>
    <cfRule type="cellIs" dxfId="64" priority="84" operator="between">
      <formula>0.05</formula>
      <formula>0.95</formula>
    </cfRule>
  </conditionalFormatting>
  <conditionalFormatting sqref="AL4:AL7">
    <cfRule type="cellIs" dxfId="63" priority="82" operator="lessThan">
      <formula>0.05</formula>
    </cfRule>
  </conditionalFormatting>
  <conditionalFormatting sqref="AM4:AM7">
    <cfRule type="cellIs" dxfId="62" priority="80" operator="greaterThan">
      <formula>0.975</formula>
    </cfRule>
    <cfRule type="cellIs" dxfId="61" priority="81" operator="between">
      <formula>0.025</formula>
      <formula>0.975</formula>
    </cfRule>
  </conditionalFormatting>
  <conditionalFormatting sqref="AM4:AM7">
    <cfRule type="cellIs" dxfId="60" priority="79" operator="lessThan">
      <formula>0.025</formula>
    </cfRule>
  </conditionalFormatting>
  <conditionalFormatting sqref="AL8:AL19 AM8">
    <cfRule type="cellIs" dxfId="59" priority="77" operator="greaterThan">
      <formula>0.95</formula>
    </cfRule>
    <cfRule type="cellIs" dxfId="58" priority="78" operator="between">
      <formula>0.05</formula>
      <formula>0.95</formula>
    </cfRule>
  </conditionalFormatting>
  <conditionalFormatting sqref="AL8:AL19 AM8">
    <cfRule type="cellIs" dxfId="57" priority="76" operator="lessThan">
      <formula>0.05</formula>
    </cfRule>
  </conditionalFormatting>
  <conditionalFormatting sqref="AM9:AM19">
    <cfRule type="cellIs" dxfId="56" priority="74" operator="greaterThan">
      <formula>0.975</formula>
    </cfRule>
    <cfRule type="cellIs" dxfId="55" priority="75" operator="between">
      <formula>0.025</formula>
      <formula>0.975</formula>
    </cfRule>
  </conditionalFormatting>
  <conditionalFormatting sqref="AM9:AM19">
    <cfRule type="cellIs" dxfId="54" priority="73" operator="lessThan">
      <formula>0.025</formula>
    </cfRule>
  </conditionalFormatting>
  <conditionalFormatting sqref="AE4:AE7">
    <cfRule type="cellIs" dxfId="53" priority="71" operator="greaterThan">
      <formula>0.95</formula>
    </cfRule>
    <cfRule type="cellIs" dxfId="52" priority="72" operator="between">
      <formula>0.05</formula>
      <formula>0.95</formula>
    </cfRule>
  </conditionalFormatting>
  <conditionalFormatting sqref="AE4:AE7">
    <cfRule type="cellIs" dxfId="51" priority="70" operator="lessThan">
      <formula>0.05</formula>
    </cfRule>
  </conditionalFormatting>
  <conditionalFormatting sqref="AF4:AF7">
    <cfRule type="cellIs" dxfId="50" priority="68" operator="greaterThan">
      <formula>0.975</formula>
    </cfRule>
    <cfRule type="cellIs" dxfId="49" priority="69" operator="between">
      <formula>0.025</formula>
      <formula>0.975</formula>
    </cfRule>
  </conditionalFormatting>
  <conditionalFormatting sqref="AF4:AF7">
    <cfRule type="cellIs" dxfId="48" priority="67" operator="lessThan">
      <formula>0.025</formula>
    </cfRule>
  </conditionalFormatting>
  <conditionalFormatting sqref="AE8:AE19 AF8">
    <cfRule type="cellIs" dxfId="47" priority="65" operator="greaterThan">
      <formula>0.95</formula>
    </cfRule>
    <cfRule type="cellIs" dxfId="46" priority="66" operator="between">
      <formula>0.05</formula>
      <formula>0.95</formula>
    </cfRule>
  </conditionalFormatting>
  <conditionalFormatting sqref="AE8:AE19 AF8">
    <cfRule type="cellIs" dxfId="45" priority="64" operator="lessThan">
      <formula>0.05</formula>
    </cfRule>
  </conditionalFormatting>
  <conditionalFormatting sqref="AF9:AF19">
    <cfRule type="cellIs" dxfId="44" priority="62" operator="greaterThan">
      <formula>0.975</formula>
    </cfRule>
    <cfRule type="cellIs" dxfId="43" priority="63" operator="between">
      <formula>0.025</formula>
      <formula>0.975</formula>
    </cfRule>
  </conditionalFormatting>
  <conditionalFormatting sqref="AF9:AF19">
    <cfRule type="cellIs" dxfId="42" priority="61" operator="lessThan">
      <formula>0.025</formula>
    </cfRule>
  </conditionalFormatting>
  <conditionalFormatting sqref="X4:X7">
    <cfRule type="cellIs" dxfId="41" priority="59" operator="greaterThan">
      <formula>0.95</formula>
    </cfRule>
    <cfRule type="cellIs" dxfId="40" priority="60" operator="between">
      <formula>0.05</formula>
      <formula>0.95</formula>
    </cfRule>
  </conditionalFormatting>
  <conditionalFormatting sqref="X4:X7">
    <cfRule type="cellIs" dxfId="39" priority="58" operator="lessThan">
      <formula>0.05</formula>
    </cfRule>
  </conditionalFormatting>
  <conditionalFormatting sqref="Y4:Y7">
    <cfRule type="cellIs" dxfId="38" priority="56" operator="greaterThan">
      <formula>0.975</formula>
    </cfRule>
    <cfRule type="cellIs" dxfId="37" priority="57" operator="between">
      <formula>0.025</formula>
      <formula>0.975</formula>
    </cfRule>
  </conditionalFormatting>
  <conditionalFormatting sqref="Y4:Y7">
    <cfRule type="cellIs" dxfId="36" priority="55" operator="lessThan">
      <formula>0.025</formula>
    </cfRule>
  </conditionalFormatting>
  <conditionalFormatting sqref="X8:X19 Y8">
    <cfRule type="cellIs" dxfId="35" priority="53" operator="greaterThan">
      <formula>0.95</formula>
    </cfRule>
    <cfRule type="cellIs" dxfId="34" priority="54" operator="between">
      <formula>0.05</formula>
      <formula>0.95</formula>
    </cfRule>
  </conditionalFormatting>
  <conditionalFormatting sqref="X8:X19 Y8">
    <cfRule type="cellIs" dxfId="33" priority="52" operator="lessThan">
      <formula>0.05</formula>
    </cfRule>
  </conditionalFormatting>
  <conditionalFormatting sqref="Y9:Y19">
    <cfRule type="cellIs" dxfId="32" priority="50" operator="greaterThan">
      <formula>0.975</formula>
    </cfRule>
    <cfRule type="cellIs" dxfId="31" priority="51" operator="between">
      <formula>0.025</formula>
      <formula>0.975</formula>
    </cfRule>
  </conditionalFormatting>
  <conditionalFormatting sqref="Y9:Y19">
    <cfRule type="cellIs" dxfId="30" priority="49" operator="lessThan">
      <formula>0.025</formula>
    </cfRule>
  </conditionalFormatting>
  <conditionalFormatting sqref="Q4:Q7">
    <cfRule type="cellIs" dxfId="29" priority="47" operator="greaterThan">
      <formula>0.95</formula>
    </cfRule>
    <cfRule type="cellIs" dxfId="28" priority="48" operator="between">
      <formula>0.05</formula>
      <formula>0.95</formula>
    </cfRule>
  </conditionalFormatting>
  <conditionalFormatting sqref="Q4:Q7">
    <cfRule type="cellIs" dxfId="27" priority="46" operator="lessThan">
      <formula>0.05</formula>
    </cfRule>
  </conditionalFormatting>
  <conditionalFormatting sqref="R4:R7">
    <cfRule type="cellIs" dxfId="26" priority="44" operator="greaterThan">
      <formula>0.975</formula>
    </cfRule>
    <cfRule type="cellIs" dxfId="25" priority="45" operator="between">
      <formula>0.025</formula>
      <formula>0.975</formula>
    </cfRule>
  </conditionalFormatting>
  <conditionalFormatting sqref="R4:R7">
    <cfRule type="cellIs" dxfId="24" priority="43" operator="lessThan">
      <formula>0.025</formula>
    </cfRule>
  </conditionalFormatting>
  <conditionalFormatting sqref="CZ4:CZ7">
    <cfRule type="cellIs" dxfId="23" priority="23" operator="greaterThan">
      <formula>0.95</formula>
    </cfRule>
    <cfRule type="cellIs" dxfId="22" priority="24" operator="between">
      <formula>0.05</formula>
      <formula>0.95</formula>
    </cfRule>
  </conditionalFormatting>
  <conditionalFormatting sqref="CZ4:CZ7">
    <cfRule type="cellIs" dxfId="21" priority="22" operator="lessThan">
      <formula>0.05</formula>
    </cfRule>
  </conditionalFormatting>
  <conditionalFormatting sqref="DA4:DA7">
    <cfRule type="cellIs" dxfId="20" priority="20" operator="greaterThan">
      <formula>0.975</formula>
    </cfRule>
    <cfRule type="cellIs" dxfId="19" priority="21" operator="between">
      <formula>0.025</formula>
      <formula>0.975</formula>
    </cfRule>
  </conditionalFormatting>
  <conditionalFormatting sqref="DA4:DA7">
    <cfRule type="cellIs" dxfId="18" priority="19" operator="lessThan">
      <formula>0.025</formula>
    </cfRule>
  </conditionalFormatting>
  <conditionalFormatting sqref="CZ8:CZ19 DA8">
    <cfRule type="cellIs" dxfId="17" priority="17" operator="greaterThan">
      <formula>0.95</formula>
    </cfRule>
    <cfRule type="cellIs" dxfId="16" priority="18" operator="between">
      <formula>0.05</formula>
      <formula>0.95</formula>
    </cfRule>
  </conditionalFormatting>
  <conditionalFormatting sqref="CZ8:CZ19 DA8">
    <cfRule type="cellIs" dxfId="15" priority="16" operator="lessThan">
      <formula>0.05</formula>
    </cfRule>
  </conditionalFormatting>
  <conditionalFormatting sqref="DA9:DA19">
    <cfRule type="cellIs" dxfId="14" priority="14" operator="greaterThan">
      <formula>0.975</formula>
    </cfRule>
    <cfRule type="cellIs" dxfId="13" priority="15" operator="between">
      <formula>0.025</formula>
      <formula>0.975</formula>
    </cfRule>
  </conditionalFormatting>
  <conditionalFormatting sqref="DA9:DA19">
    <cfRule type="cellIs" dxfId="12" priority="13" operator="lessThan">
      <formula>0.025</formula>
    </cfRule>
  </conditionalFormatting>
  <conditionalFormatting sqref="CE4:CE7">
    <cfRule type="cellIs" dxfId="11" priority="11" operator="greaterThan">
      <formula>0.95</formula>
    </cfRule>
    <cfRule type="cellIs" dxfId="10" priority="12" operator="between">
      <formula>0.05</formula>
      <formula>0.95</formula>
    </cfRule>
  </conditionalFormatting>
  <conditionalFormatting sqref="CE4:CE7">
    <cfRule type="cellIs" dxfId="9" priority="10" operator="lessThan">
      <formula>0.05</formula>
    </cfRule>
  </conditionalFormatting>
  <conditionalFormatting sqref="CF4:CF7">
    <cfRule type="cellIs" dxfId="8" priority="8" operator="greaterThan">
      <formula>0.975</formula>
    </cfRule>
    <cfRule type="cellIs" dxfId="7" priority="9" operator="between">
      <formula>0.025</formula>
      <formula>0.975</formula>
    </cfRule>
  </conditionalFormatting>
  <conditionalFormatting sqref="CF4:CF7">
    <cfRule type="cellIs" dxfId="6" priority="7" operator="lessThan">
      <formula>0.025</formula>
    </cfRule>
  </conditionalFormatting>
  <conditionalFormatting sqref="CE8:CE19 CF8">
    <cfRule type="cellIs" dxfId="5" priority="5" operator="greaterThan">
      <formula>0.95</formula>
    </cfRule>
    <cfRule type="cellIs" dxfId="4" priority="6" operator="between">
      <formula>0.05</formula>
      <formula>0.95</formula>
    </cfRule>
  </conditionalFormatting>
  <conditionalFormatting sqref="CE8:CE19 CF8">
    <cfRule type="cellIs" dxfId="3" priority="4" operator="lessThan">
      <formula>0.05</formula>
    </cfRule>
  </conditionalFormatting>
  <conditionalFormatting sqref="CF9:CF19">
    <cfRule type="cellIs" dxfId="2" priority="2" operator="greaterThan">
      <formula>0.975</formula>
    </cfRule>
    <cfRule type="cellIs" dxfId="1" priority="3" operator="between">
      <formula>0.025</formula>
      <formula>0.975</formula>
    </cfRule>
  </conditionalFormatting>
  <conditionalFormatting sqref="CF9:CF19">
    <cfRule type="cellIs" dxfId="0" priority="1" operator="lessThan">
      <formula>0.025</formula>
    </cfRule>
  </conditionalFormatting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Q17"/>
  <sheetViews>
    <sheetView workbookViewId="0">
      <selection activeCell="I12" sqref="I12"/>
    </sheetView>
  </sheetViews>
  <sheetFormatPr baseColWidth="10" defaultRowHeight="15" x14ac:dyDescent="0.25"/>
  <sheetData>
    <row r="1" spans="1:17" x14ac:dyDescent="0.25">
      <c r="A1" s="43" t="s">
        <v>3</v>
      </c>
      <c r="B1" s="43" t="s">
        <v>734</v>
      </c>
      <c r="C1" s="43" t="s">
        <v>680</v>
      </c>
      <c r="D1" s="43" t="s">
        <v>673</v>
      </c>
      <c r="E1" s="43" t="s">
        <v>735</v>
      </c>
      <c r="F1" s="43" t="s">
        <v>736</v>
      </c>
      <c r="G1" s="43" t="s">
        <v>737</v>
      </c>
      <c r="H1" s="43" t="s">
        <v>729</v>
      </c>
      <c r="I1" s="43" t="s">
        <v>738</v>
      </c>
      <c r="J1" s="43" t="s">
        <v>715</v>
      </c>
      <c r="K1" s="43" t="s">
        <v>674</v>
      </c>
      <c r="L1" s="43" t="s">
        <v>739</v>
      </c>
      <c r="M1" s="43" t="s">
        <v>740</v>
      </c>
      <c r="N1" s="43" t="s">
        <v>741</v>
      </c>
      <c r="O1" s="43" t="s">
        <v>742</v>
      </c>
      <c r="P1" s="43" t="s">
        <v>743</v>
      </c>
      <c r="Q1" s="43" t="s">
        <v>744</v>
      </c>
    </row>
    <row r="2" spans="1:17" x14ac:dyDescent="0.25">
      <c r="A2" t="s">
        <v>79</v>
      </c>
      <c r="B2">
        <v>45</v>
      </c>
      <c r="C2">
        <v>27</v>
      </c>
      <c r="D2">
        <v>18</v>
      </c>
      <c r="E2">
        <v>26.444444444444443</v>
      </c>
      <c r="F2">
        <v>26</v>
      </c>
      <c r="G2">
        <v>4.9061906883759656</v>
      </c>
      <c r="H2">
        <v>1</v>
      </c>
      <c r="I2">
        <v>0</v>
      </c>
      <c r="J2">
        <v>1</v>
      </c>
      <c r="K2">
        <v>9</v>
      </c>
      <c r="L2">
        <v>34</v>
      </c>
      <c r="M2">
        <v>0</v>
      </c>
      <c r="N2">
        <v>5</v>
      </c>
      <c r="O2">
        <v>21</v>
      </c>
      <c r="P2">
        <v>16</v>
      </c>
      <c r="Q2">
        <v>8</v>
      </c>
    </row>
    <row r="3" spans="1:17" x14ac:dyDescent="0.25">
      <c r="A3" t="s">
        <v>29</v>
      </c>
      <c r="B3">
        <v>35</v>
      </c>
      <c r="C3">
        <v>19</v>
      </c>
      <c r="D3">
        <v>16</v>
      </c>
      <c r="E3">
        <v>25.742857142857144</v>
      </c>
      <c r="F3">
        <v>25</v>
      </c>
      <c r="G3">
        <v>4.3881046232825831</v>
      </c>
      <c r="H3">
        <v>0</v>
      </c>
      <c r="I3">
        <v>0</v>
      </c>
      <c r="J3">
        <v>0</v>
      </c>
      <c r="K3">
        <v>7</v>
      </c>
      <c r="L3">
        <v>28</v>
      </c>
      <c r="M3">
        <v>0</v>
      </c>
      <c r="N3">
        <v>5</v>
      </c>
      <c r="O3">
        <v>18</v>
      </c>
      <c r="P3">
        <v>11</v>
      </c>
      <c r="Q3">
        <v>6</v>
      </c>
    </row>
    <row r="4" spans="1:17" x14ac:dyDescent="0.25">
      <c r="A4" t="s">
        <v>31</v>
      </c>
      <c r="B4">
        <v>33</v>
      </c>
      <c r="C4">
        <v>18</v>
      </c>
      <c r="D4">
        <v>15</v>
      </c>
      <c r="E4">
        <v>25.666666666666668</v>
      </c>
      <c r="F4">
        <v>25</v>
      </c>
      <c r="G4">
        <v>4.5046272505798557</v>
      </c>
      <c r="H4">
        <v>0</v>
      </c>
      <c r="I4">
        <v>0</v>
      </c>
      <c r="J4">
        <v>0</v>
      </c>
      <c r="K4">
        <v>7</v>
      </c>
      <c r="L4">
        <v>26</v>
      </c>
      <c r="M4">
        <v>0</v>
      </c>
      <c r="N4">
        <v>5</v>
      </c>
      <c r="O4">
        <v>17</v>
      </c>
      <c r="P4">
        <v>10</v>
      </c>
      <c r="Q4">
        <v>6</v>
      </c>
    </row>
    <row r="5" spans="1:17" x14ac:dyDescent="0.25">
      <c r="A5" t="s">
        <v>33</v>
      </c>
      <c r="B5">
        <v>32</v>
      </c>
      <c r="C5">
        <v>18</v>
      </c>
      <c r="D5">
        <v>14</v>
      </c>
      <c r="E5">
        <v>25.75</v>
      </c>
      <c r="F5">
        <v>25</v>
      </c>
      <c r="G5">
        <v>4.5507886590518396</v>
      </c>
      <c r="H5">
        <v>0</v>
      </c>
      <c r="I5">
        <v>0</v>
      </c>
      <c r="J5">
        <v>0</v>
      </c>
      <c r="K5">
        <v>7</v>
      </c>
      <c r="L5">
        <v>25</v>
      </c>
      <c r="M5">
        <v>0</v>
      </c>
      <c r="N5">
        <v>5</v>
      </c>
      <c r="O5">
        <v>16</v>
      </c>
      <c r="P5">
        <v>10</v>
      </c>
      <c r="Q5">
        <v>6</v>
      </c>
    </row>
    <row r="6" spans="1:17" x14ac:dyDescent="0.25">
      <c r="A6" t="s">
        <v>34</v>
      </c>
      <c r="B6">
        <v>39</v>
      </c>
      <c r="C6">
        <v>23</v>
      </c>
      <c r="D6">
        <v>16</v>
      </c>
      <c r="E6">
        <v>26.179487179487179</v>
      </c>
      <c r="F6">
        <v>26</v>
      </c>
      <c r="G6">
        <v>4.3701848381467974</v>
      </c>
      <c r="H6">
        <v>0</v>
      </c>
      <c r="I6">
        <v>0</v>
      </c>
      <c r="J6">
        <v>1</v>
      </c>
      <c r="K6">
        <v>9</v>
      </c>
      <c r="L6">
        <v>29</v>
      </c>
      <c r="M6">
        <v>0</v>
      </c>
      <c r="N6">
        <v>5</v>
      </c>
      <c r="O6">
        <v>19</v>
      </c>
      <c r="P6">
        <v>13</v>
      </c>
      <c r="Q6">
        <v>7</v>
      </c>
    </row>
    <row r="7" spans="1:17" x14ac:dyDescent="0.25">
      <c r="A7" t="s">
        <v>36</v>
      </c>
      <c r="B7">
        <v>33</v>
      </c>
      <c r="C7">
        <v>18</v>
      </c>
      <c r="D7">
        <v>15</v>
      </c>
      <c r="E7">
        <v>25.666666666666668</v>
      </c>
      <c r="F7">
        <v>25</v>
      </c>
      <c r="G7">
        <v>4.5046272505798557</v>
      </c>
      <c r="H7">
        <v>0</v>
      </c>
      <c r="I7">
        <v>0</v>
      </c>
      <c r="J7">
        <v>0</v>
      </c>
      <c r="K7">
        <v>7</v>
      </c>
      <c r="L7">
        <v>26</v>
      </c>
      <c r="M7">
        <v>0</v>
      </c>
      <c r="N7">
        <v>5</v>
      </c>
      <c r="O7">
        <v>17</v>
      </c>
      <c r="P7">
        <v>10</v>
      </c>
      <c r="Q7">
        <v>6</v>
      </c>
    </row>
    <row r="8" spans="1:17" x14ac:dyDescent="0.25">
      <c r="A8" t="s">
        <v>37</v>
      </c>
      <c r="B8">
        <v>32</v>
      </c>
      <c r="C8">
        <v>18</v>
      </c>
      <c r="D8">
        <v>14</v>
      </c>
      <c r="E8">
        <v>25.75</v>
      </c>
      <c r="F8">
        <v>25</v>
      </c>
      <c r="G8">
        <v>4.5507886590518396</v>
      </c>
      <c r="H8">
        <v>0</v>
      </c>
      <c r="I8">
        <v>0</v>
      </c>
      <c r="J8">
        <v>0</v>
      </c>
      <c r="K8">
        <v>7</v>
      </c>
      <c r="L8">
        <v>25</v>
      </c>
      <c r="M8">
        <v>0</v>
      </c>
      <c r="N8">
        <v>5</v>
      </c>
      <c r="O8">
        <v>16</v>
      </c>
      <c r="P8">
        <v>10</v>
      </c>
      <c r="Q8">
        <v>6</v>
      </c>
    </row>
    <row r="9" spans="1:17" x14ac:dyDescent="0.25">
      <c r="A9" t="s">
        <v>38</v>
      </c>
      <c r="B9">
        <v>32</v>
      </c>
      <c r="C9">
        <v>18</v>
      </c>
      <c r="D9">
        <v>14</v>
      </c>
      <c r="E9">
        <v>25.75</v>
      </c>
      <c r="F9">
        <v>25</v>
      </c>
      <c r="G9">
        <v>4.5507886590518396</v>
      </c>
      <c r="H9">
        <v>0</v>
      </c>
      <c r="I9">
        <v>0</v>
      </c>
      <c r="J9">
        <v>0</v>
      </c>
      <c r="K9">
        <v>7</v>
      </c>
      <c r="L9">
        <v>25</v>
      </c>
      <c r="M9">
        <v>0</v>
      </c>
      <c r="N9">
        <v>5</v>
      </c>
      <c r="O9">
        <v>16</v>
      </c>
      <c r="P9">
        <v>10</v>
      </c>
      <c r="Q9">
        <v>6</v>
      </c>
    </row>
    <row r="10" spans="1:17" x14ac:dyDescent="0.25">
      <c r="A10" t="s">
        <v>39</v>
      </c>
      <c r="B10">
        <v>39</v>
      </c>
      <c r="C10">
        <v>23</v>
      </c>
      <c r="D10">
        <v>16</v>
      </c>
      <c r="E10">
        <v>26.179487179487179</v>
      </c>
      <c r="F10">
        <v>26</v>
      </c>
      <c r="G10">
        <v>4.3701848381467974</v>
      </c>
      <c r="H10">
        <v>0</v>
      </c>
      <c r="I10">
        <v>0</v>
      </c>
      <c r="J10">
        <v>1</v>
      </c>
      <c r="K10">
        <v>9</v>
      </c>
      <c r="L10">
        <v>29</v>
      </c>
      <c r="M10">
        <v>0</v>
      </c>
      <c r="N10">
        <v>5</v>
      </c>
      <c r="O10">
        <v>19</v>
      </c>
      <c r="P10">
        <v>13</v>
      </c>
      <c r="Q10">
        <v>7</v>
      </c>
    </row>
    <row r="11" spans="1:17" x14ac:dyDescent="0.25">
      <c r="A11" t="s">
        <v>41</v>
      </c>
      <c r="B11">
        <v>33</v>
      </c>
      <c r="C11">
        <v>18</v>
      </c>
      <c r="D11">
        <v>15</v>
      </c>
      <c r="E11">
        <v>25.666666666666668</v>
      </c>
      <c r="F11">
        <v>25</v>
      </c>
      <c r="G11">
        <v>4.5046272505798557</v>
      </c>
      <c r="H11">
        <v>0</v>
      </c>
      <c r="I11">
        <v>0</v>
      </c>
      <c r="J11">
        <v>0</v>
      </c>
      <c r="K11">
        <v>7</v>
      </c>
      <c r="L11">
        <v>26</v>
      </c>
      <c r="M11">
        <v>0</v>
      </c>
      <c r="N11">
        <v>5</v>
      </c>
      <c r="O11">
        <v>17</v>
      </c>
      <c r="P11">
        <v>10</v>
      </c>
      <c r="Q11">
        <v>6</v>
      </c>
    </row>
    <row r="12" spans="1:17" x14ac:dyDescent="0.25">
      <c r="A12" t="s">
        <v>42</v>
      </c>
      <c r="B12">
        <v>32</v>
      </c>
      <c r="C12">
        <v>18</v>
      </c>
      <c r="D12">
        <v>14</v>
      </c>
      <c r="E12">
        <v>25.75</v>
      </c>
      <c r="F12">
        <v>25</v>
      </c>
      <c r="G12">
        <v>4.5507886590518396</v>
      </c>
      <c r="H12">
        <v>0</v>
      </c>
      <c r="I12">
        <v>0</v>
      </c>
      <c r="J12">
        <v>0</v>
      </c>
      <c r="K12">
        <v>7</v>
      </c>
      <c r="L12">
        <v>25</v>
      </c>
      <c r="M12">
        <v>0</v>
      </c>
      <c r="N12">
        <v>5</v>
      </c>
      <c r="O12">
        <v>16</v>
      </c>
      <c r="P12">
        <v>10</v>
      </c>
      <c r="Q12">
        <v>6</v>
      </c>
    </row>
    <row r="13" spans="1:17" x14ac:dyDescent="0.25">
      <c r="A13" t="s">
        <v>43</v>
      </c>
      <c r="B13">
        <v>32</v>
      </c>
      <c r="C13">
        <v>18</v>
      </c>
      <c r="D13">
        <v>14</v>
      </c>
      <c r="E13">
        <v>25.75</v>
      </c>
      <c r="F13">
        <v>25</v>
      </c>
      <c r="G13">
        <v>4.5507886590518396</v>
      </c>
      <c r="H13">
        <v>0</v>
      </c>
      <c r="I13">
        <v>0</v>
      </c>
      <c r="J13">
        <v>0</v>
      </c>
      <c r="K13">
        <v>7</v>
      </c>
      <c r="L13">
        <v>25</v>
      </c>
      <c r="M13">
        <v>0</v>
      </c>
      <c r="N13">
        <v>5</v>
      </c>
      <c r="O13">
        <v>16</v>
      </c>
      <c r="P13">
        <v>10</v>
      </c>
      <c r="Q13">
        <v>6</v>
      </c>
    </row>
    <row r="14" spans="1:17" x14ac:dyDescent="0.25">
      <c r="A14" t="s">
        <v>44</v>
      </c>
      <c r="B14">
        <v>39</v>
      </c>
      <c r="C14">
        <v>23</v>
      </c>
      <c r="D14">
        <v>16</v>
      </c>
      <c r="E14">
        <v>26.179487179487179</v>
      </c>
      <c r="F14">
        <v>26</v>
      </c>
      <c r="G14">
        <v>4.3701848381467974</v>
      </c>
      <c r="H14">
        <v>0</v>
      </c>
      <c r="I14">
        <v>0</v>
      </c>
      <c r="J14">
        <v>1</v>
      </c>
      <c r="K14">
        <v>9</v>
      </c>
      <c r="L14">
        <v>29</v>
      </c>
      <c r="M14">
        <v>0</v>
      </c>
      <c r="N14">
        <v>5</v>
      </c>
      <c r="O14">
        <v>19</v>
      </c>
      <c r="P14">
        <v>13</v>
      </c>
      <c r="Q14">
        <v>7</v>
      </c>
    </row>
    <row r="15" spans="1:17" x14ac:dyDescent="0.25">
      <c r="A15" t="s">
        <v>46</v>
      </c>
      <c r="B15">
        <v>33</v>
      </c>
      <c r="C15">
        <v>18</v>
      </c>
      <c r="D15">
        <v>15</v>
      </c>
      <c r="E15">
        <v>25.666666666666668</v>
      </c>
      <c r="F15">
        <v>25</v>
      </c>
      <c r="G15">
        <v>4.5046272505798557</v>
      </c>
      <c r="H15">
        <v>0</v>
      </c>
      <c r="I15">
        <v>0</v>
      </c>
      <c r="J15">
        <v>0</v>
      </c>
      <c r="K15">
        <v>7</v>
      </c>
      <c r="L15">
        <v>26</v>
      </c>
      <c r="M15">
        <v>0</v>
      </c>
      <c r="N15">
        <v>5</v>
      </c>
      <c r="O15">
        <v>17</v>
      </c>
      <c r="P15">
        <v>10</v>
      </c>
      <c r="Q15">
        <v>6</v>
      </c>
    </row>
    <row r="16" spans="1:17" x14ac:dyDescent="0.25">
      <c r="A16" t="s">
        <v>47</v>
      </c>
      <c r="B16">
        <v>32</v>
      </c>
      <c r="C16">
        <v>18</v>
      </c>
      <c r="D16">
        <v>14</v>
      </c>
      <c r="E16">
        <v>25.75</v>
      </c>
      <c r="F16">
        <v>25</v>
      </c>
      <c r="G16">
        <v>4.5507886590518396</v>
      </c>
      <c r="H16">
        <v>0</v>
      </c>
      <c r="I16">
        <v>0</v>
      </c>
      <c r="J16">
        <v>0</v>
      </c>
      <c r="K16">
        <v>7</v>
      </c>
      <c r="L16">
        <v>25</v>
      </c>
      <c r="M16">
        <v>0</v>
      </c>
      <c r="N16">
        <v>5</v>
      </c>
      <c r="O16">
        <v>16</v>
      </c>
      <c r="P16">
        <v>10</v>
      </c>
      <c r="Q16">
        <v>6</v>
      </c>
    </row>
    <row r="17" spans="1:17" x14ac:dyDescent="0.25">
      <c r="A17" t="s">
        <v>48</v>
      </c>
      <c r="B17">
        <v>32</v>
      </c>
      <c r="C17">
        <v>18</v>
      </c>
      <c r="D17">
        <v>14</v>
      </c>
      <c r="E17">
        <v>25.75</v>
      </c>
      <c r="F17">
        <v>25</v>
      </c>
      <c r="G17">
        <v>4.5507886590518396</v>
      </c>
      <c r="H17">
        <v>0</v>
      </c>
      <c r="I17">
        <v>0</v>
      </c>
      <c r="J17">
        <v>0</v>
      </c>
      <c r="K17">
        <v>7</v>
      </c>
      <c r="L17">
        <v>25</v>
      </c>
      <c r="M17">
        <v>0</v>
      </c>
      <c r="N17">
        <v>5</v>
      </c>
      <c r="O17">
        <v>16</v>
      </c>
      <c r="P17">
        <v>10</v>
      </c>
      <c r="Q17">
        <v>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J7717"/>
  <sheetViews>
    <sheetView workbookViewId="0">
      <selection activeCell="AJ4" sqref="AJ4"/>
    </sheetView>
  </sheetViews>
  <sheetFormatPr baseColWidth="10" defaultRowHeight="15" x14ac:dyDescent="0.25"/>
  <sheetData>
    <row r="1" spans="1:3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</row>
    <row r="2" spans="1:36" ht="30" x14ac:dyDescent="0.25">
      <c r="A2" s="30">
        <v>387</v>
      </c>
      <c r="B2" s="31" t="s">
        <v>78</v>
      </c>
      <c r="C2" s="31" t="s">
        <v>26</v>
      </c>
      <c r="D2" s="31" t="s">
        <v>79</v>
      </c>
      <c r="E2" s="31">
        <v>1</v>
      </c>
      <c r="F2" s="30">
        <v>30</v>
      </c>
      <c r="G2" s="30" t="s">
        <v>81</v>
      </c>
      <c r="H2" s="31">
        <v>9591241137</v>
      </c>
      <c r="I2" s="30">
        <v>74.9375</v>
      </c>
      <c r="J2" s="30">
        <v>0.82900943396226401</v>
      </c>
      <c r="K2" s="30">
        <v>7</v>
      </c>
      <c r="L2" s="30"/>
      <c r="M2" s="29">
        <v>1</v>
      </c>
      <c r="N2" s="30">
        <v>13</v>
      </c>
      <c r="O2" s="30">
        <v>6</v>
      </c>
      <c r="P2" s="30">
        <v>1</v>
      </c>
      <c r="Q2" s="30">
        <v>6</v>
      </c>
      <c r="R2" s="30">
        <v>1</v>
      </c>
      <c r="S2" s="30"/>
      <c r="T2" s="29">
        <v>3</v>
      </c>
      <c r="U2" s="30"/>
      <c r="V2" s="31">
        <v>1</v>
      </c>
      <c r="W2" s="30">
        <v>4</v>
      </c>
      <c r="X2" s="30">
        <v>43</v>
      </c>
      <c r="Y2" s="31">
        <v>4</v>
      </c>
      <c r="Z2" s="31" t="s">
        <v>82</v>
      </c>
      <c r="AB2" t="s">
        <v>673</v>
      </c>
      <c r="AC2">
        <v>26</v>
      </c>
      <c r="AD2" t="s">
        <v>674</v>
      </c>
      <c r="AE2" t="s">
        <v>675</v>
      </c>
      <c r="AG2" t="s">
        <v>676</v>
      </c>
    </row>
    <row r="3" spans="1:36" ht="30" x14ac:dyDescent="0.25">
      <c r="A3" s="30">
        <v>404</v>
      </c>
      <c r="B3" s="31" t="s">
        <v>78</v>
      </c>
      <c r="C3" s="31" t="s">
        <v>28</v>
      </c>
      <c r="D3" s="31" t="s">
        <v>79</v>
      </c>
      <c r="E3" s="31">
        <v>1</v>
      </c>
      <c r="F3" s="30">
        <v>30</v>
      </c>
      <c r="G3" s="30" t="s">
        <v>85</v>
      </c>
      <c r="H3" s="31">
        <v>1347638136</v>
      </c>
      <c r="I3" s="30">
        <v>0</v>
      </c>
      <c r="J3" s="30">
        <v>0</v>
      </c>
      <c r="K3" s="30">
        <v>15</v>
      </c>
      <c r="L3" s="30"/>
      <c r="M3" s="29">
        <v>1</v>
      </c>
      <c r="N3" s="30">
        <v>31</v>
      </c>
      <c r="O3" s="30">
        <v>16</v>
      </c>
      <c r="P3" s="30"/>
      <c r="Q3" s="29">
        <v>16</v>
      </c>
      <c r="R3" s="30">
        <v>2</v>
      </c>
      <c r="S3" s="30">
        <v>3</v>
      </c>
      <c r="T3" s="30">
        <v>5.5</v>
      </c>
      <c r="U3" s="30"/>
      <c r="V3" s="31">
        <v>2.5</v>
      </c>
      <c r="W3" s="30">
        <v>11</v>
      </c>
      <c r="X3" s="30">
        <v>103</v>
      </c>
      <c r="Y3" s="31">
        <v>11</v>
      </c>
      <c r="Z3" s="31"/>
      <c r="AB3" t="s">
        <v>673</v>
      </c>
      <c r="AC3">
        <v>20</v>
      </c>
      <c r="AD3" t="s">
        <v>677</v>
      </c>
      <c r="AE3" t="s">
        <v>678</v>
      </c>
    </row>
    <row r="4" spans="1:36" ht="30" x14ac:dyDescent="0.25">
      <c r="A4" s="30">
        <v>420</v>
      </c>
      <c r="B4" s="31" t="s">
        <v>78</v>
      </c>
      <c r="C4" s="31" t="s">
        <v>26</v>
      </c>
      <c r="D4" s="31" t="s">
        <v>79</v>
      </c>
      <c r="E4" s="31">
        <v>1</v>
      </c>
      <c r="F4" s="30">
        <v>30</v>
      </c>
      <c r="G4" s="30" t="s">
        <v>88</v>
      </c>
      <c r="H4" s="31">
        <v>217831744</v>
      </c>
      <c r="I4" s="30">
        <v>59.1875</v>
      </c>
      <c r="J4" s="30">
        <v>0.53183962264150897</v>
      </c>
      <c r="K4" s="30"/>
      <c r="L4" s="29"/>
      <c r="M4" s="29"/>
      <c r="N4" s="29"/>
      <c r="O4" s="29"/>
      <c r="P4" s="29"/>
      <c r="Q4" s="29"/>
      <c r="R4" s="29"/>
      <c r="S4" s="29"/>
      <c r="T4" s="29"/>
      <c r="U4" s="29"/>
      <c r="V4" s="31"/>
      <c r="W4" s="29"/>
      <c r="X4" s="29">
        <v>0</v>
      </c>
      <c r="Y4" s="31">
        <v>0</v>
      </c>
      <c r="Z4" s="31" t="s">
        <v>89</v>
      </c>
      <c r="AB4" t="s">
        <v>673</v>
      </c>
      <c r="AC4">
        <v>24</v>
      </c>
      <c r="AD4" t="s">
        <v>677</v>
      </c>
      <c r="AE4" t="s">
        <v>679</v>
      </c>
    </row>
    <row r="5" spans="1:36" ht="30" x14ac:dyDescent="0.25">
      <c r="A5" s="30">
        <v>436</v>
      </c>
      <c r="B5" s="31" t="s">
        <v>78</v>
      </c>
      <c r="C5" s="31" t="s">
        <v>26</v>
      </c>
      <c r="D5" s="31" t="s">
        <v>79</v>
      </c>
      <c r="E5" s="31">
        <v>1</v>
      </c>
      <c r="F5" s="30">
        <v>30</v>
      </c>
      <c r="G5" s="30" t="s">
        <v>150</v>
      </c>
      <c r="H5" s="31">
        <v>82135906</v>
      </c>
      <c r="I5" s="30">
        <v>74.9375</v>
      </c>
      <c r="J5" s="30">
        <v>0.82900943396226401</v>
      </c>
      <c r="K5" s="30">
        <v>2</v>
      </c>
      <c r="L5" s="30"/>
      <c r="M5" s="29"/>
      <c r="N5" s="29">
        <v>3</v>
      </c>
      <c r="O5" s="30">
        <v>1</v>
      </c>
      <c r="P5" s="30">
        <v>1</v>
      </c>
      <c r="Q5" s="30">
        <v>1</v>
      </c>
      <c r="R5" s="30">
        <v>2</v>
      </c>
      <c r="S5" s="30"/>
      <c r="T5" s="29"/>
      <c r="U5" s="29"/>
      <c r="V5" s="31"/>
      <c r="W5" s="29"/>
      <c r="X5" s="29">
        <v>10</v>
      </c>
      <c r="Y5" s="31">
        <v>0</v>
      </c>
      <c r="Z5" s="31" t="s">
        <v>82</v>
      </c>
      <c r="AB5" t="s">
        <v>680</v>
      </c>
      <c r="AC5">
        <v>34</v>
      </c>
      <c r="AD5" t="s">
        <v>677</v>
      </c>
      <c r="AE5" t="s">
        <v>712</v>
      </c>
      <c r="AG5" t="s">
        <v>713</v>
      </c>
    </row>
    <row r="6" spans="1:36" ht="30" x14ac:dyDescent="0.25">
      <c r="A6" s="30">
        <v>452</v>
      </c>
      <c r="B6" s="31" t="s">
        <v>78</v>
      </c>
      <c r="C6" s="31" t="s">
        <v>28</v>
      </c>
      <c r="D6" s="31" t="s">
        <v>79</v>
      </c>
      <c r="E6" s="31">
        <v>1</v>
      </c>
      <c r="F6" s="30">
        <v>30</v>
      </c>
      <c r="G6" s="30" t="s">
        <v>152</v>
      </c>
      <c r="H6" s="31">
        <v>792288984</v>
      </c>
      <c r="I6" s="30">
        <v>69.571428571428598</v>
      </c>
      <c r="J6" s="30">
        <v>0.50151975683890604</v>
      </c>
      <c r="K6" s="30">
        <v>7</v>
      </c>
      <c r="L6" s="30"/>
      <c r="M6" s="29"/>
      <c r="N6" s="29">
        <v>17</v>
      </c>
      <c r="O6" s="30">
        <v>10</v>
      </c>
      <c r="P6" s="30">
        <v>1</v>
      </c>
      <c r="Q6" s="30">
        <v>10</v>
      </c>
      <c r="R6" s="30">
        <v>1</v>
      </c>
      <c r="S6" s="30">
        <v>3</v>
      </c>
      <c r="T6" s="30">
        <v>0.5</v>
      </c>
      <c r="U6" s="30"/>
      <c r="V6" s="31">
        <v>0.5</v>
      </c>
      <c r="W6" s="30">
        <v>4</v>
      </c>
      <c r="X6" s="30">
        <v>54</v>
      </c>
      <c r="Y6" s="31">
        <v>4</v>
      </c>
      <c r="Z6" s="31" t="s">
        <v>102</v>
      </c>
      <c r="AB6" t="s">
        <v>673</v>
      </c>
      <c r="AC6">
        <v>23</v>
      </c>
      <c r="AD6" t="s">
        <v>677</v>
      </c>
      <c r="AE6" t="s">
        <v>714</v>
      </c>
      <c r="AF6" t="s">
        <v>695</v>
      </c>
    </row>
    <row r="7" spans="1:36" ht="30" x14ac:dyDescent="0.25">
      <c r="A7" s="30">
        <v>468</v>
      </c>
      <c r="B7" s="31" t="s">
        <v>78</v>
      </c>
      <c r="C7" s="31" t="s">
        <v>26</v>
      </c>
      <c r="D7" s="31" t="s">
        <v>79</v>
      </c>
      <c r="E7" s="31">
        <v>1</v>
      </c>
      <c r="F7" s="30">
        <v>30</v>
      </c>
      <c r="G7" s="30" t="s">
        <v>154</v>
      </c>
      <c r="H7" s="31">
        <v>851786688</v>
      </c>
      <c r="I7" s="30">
        <v>59.1875</v>
      </c>
      <c r="J7" s="30">
        <v>0.53183962264150897</v>
      </c>
      <c r="K7" s="30">
        <v>1</v>
      </c>
      <c r="L7" s="30"/>
      <c r="M7" s="29"/>
      <c r="N7" s="29">
        <v>1</v>
      </c>
      <c r="O7" s="30"/>
      <c r="P7" s="29">
        <v>1</v>
      </c>
      <c r="Q7" s="30"/>
      <c r="R7" s="29">
        <v>1</v>
      </c>
      <c r="S7" s="30"/>
      <c r="T7" s="29"/>
      <c r="U7" s="29"/>
      <c r="V7" s="31"/>
      <c r="W7" s="29"/>
      <c r="X7" s="29">
        <v>4</v>
      </c>
      <c r="Y7" s="31">
        <v>0</v>
      </c>
      <c r="Z7" s="31" t="s">
        <v>89</v>
      </c>
      <c r="AB7" t="s">
        <v>680</v>
      </c>
      <c r="AC7">
        <v>30</v>
      </c>
      <c r="AD7" t="s">
        <v>715</v>
      </c>
      <c r="AE7" t="s">
        <v>716</v>
      </c>
      <c r="AG7" t="s">
        <v>717</v>
      </c>
      <c r="AH7" t="s">
        <v>692</v>
      </c>
      <c r="AI7" t="s">
        <v>695</v>
      </c>
    </row>
    <row r="8" spans="1:36" ht="30" x14ac:dyDescent="0.25">
      <c r="A8" s="30">
        <v>472</v>
      </c>
      <c r="B8" s="31" t="s">
        <v>78</v>
      </c>
      <c r="C8" s="31" t="s">
        <v>28</v>
      </c>
      <c r="D8" s="31" t="s">
        <v>79</v>
      </c>
      <c r="E8" s="31">
        <v>1</v>
      </c>
      <c r="F8" s="30">
        <v>30</v>
      </c>
      <c r="G8" s="30" t="s">
        <v>156</v>
      </c>
      <c r="H8" s="31">
        <v>540108154</v>
      </c>
      <c r="I8" s="30">
        <v>69.571428571428598</v>
      </c>
      <c r="J8" s="30">
        <v>0.50151975683890604</v>
      </c>
      <c r="K8" s="30"/>
      <c r="L8" s="29"/>
      <c r="M8" s="29"/>
      <c r="N8" s="29"/>
      <c r="O8" s="29"/>
      <c r="P8" s="29"/>
      <c r="Q8" s="29"/>
      <c r="R8" s="29"/>
      <c r="S8" s="29"/>
      <c r="T8" s="29"/>
      <c r="U8" s="29"/>
      <c r="V8" s="31"/>
      <c r="W8" s="29"/>
      <c r="X8" s="29">
        <v>0</v>
      </c>
      <c r="Y8" s="31">
        <v>0</v>
      </c>
      <c r="Z8" s="31" t="s">
        <v>102</v>
      </c>
      <c r="AB8" t="s">
        <v>680</v>
      </c>
      <c r="AC8">
        <v>33</v>
      </c>
      <c r="AD8" t="s">
        <v>677</v>
      </c>
      <c r="AE8" t="s">
        <v>719</v>
      </c>
      <c r="AG8" t="s">
        <v>720</v>
      </c>
    </row>
    <row r="9" spans="1:36" ht="30" x14ac:dyDescent="0.25">
      <c r="A9" s="30">
        <v>473</v>
      </c>
      <c r="B9" s="31" t="s">
        <v>78</v>
      </c>
      <c r="C9" s="31" t="s">
        <v>28</v>
      </c>
      <c r="D9" s="31" t="s">
        <v>79</v>
      </c>
      <c r="E9" s="31">
        <v>1</v>
      </c>
      <c r="F9" s="30">
        <v>30</v>
      </c>
      <c r="G9" s="30" t="s">
        <v>158</v>
      </c>
      <c r="H9" s="31">
        <v>927618937</v>
      </c>
      <c r="I9" s="30">
        <v>64.857142857142904</v>
      </c>
      <c r="J9" s="30">
        <v>0.40121580547112501</v>
      </c>
      <c r="K9" s="30">
        <v>4</v>
      </c>
      <c r="L9" s="30"/>
      <c r="M9" s="29">
        <v>2</v>
      </c>
      <c r="N9" s="30">
        <v>8</v>
      </c>
      <c r="O9" s="30">
        <v>4</v>
      </c>
      <c r="P9" s="30">
        <v>1</v>
      </c>
      <c r="Q9" s="30">
        <v>4</v>
      </c>
      <c r="R9" s="30">
        <v>2</v>
      </c>
      <c r="S9" s="30">
        <v>3</v>
      </c>
      <c r="T9" s="30">
        <v>0.5</v>
      </c>
      <c r="U9" s="30"/>
      <c r="V9" s="31">
        <v>0.5</v>
      </c>
      <c r="W9" s="30">
        <v>4</v>
      </c>
      <c r="X9" s="30">
        <v>33</v>
      </c>
      <c r="Y9" s="31">
        <v>4</v>
      </c>
      <c r="Z9" s="31" t="s">
        <v>99</v>
      </c>
      <c r="AB9" t="s">
        <v>673</v>
      </c>
      <c r="AC9">
        <v>25</v>
      </c>
      <c r="AD9" t="s">
        <v>677</v>
      </c>
      <c r="AE9" t="s">
        <v>721</v>
      </c>
      <c r="AG9" t="s">
        <v>686</v>
      </c>
    </row>
    <row r="10" spans="1:36" ht="30" x14ac:dyDescent="0.25">
      <c r="A10" s="30">
        <v>489</v>
      </c>
      <c r="B10" s="31" t="s">
        <v>78</v>
      </c>
      <c r="C10" s="31" t="s">
        <v>26</v>
      </c>
      <c r="D10" s="31" t="s">
        <v>79</v>
      </c>
      <c r="E10" s="31">
        <v>1</v>
      </c>
      <c r="F10" s="30">
        <v>30</v>
      </c>
      <c r="G10" s="30" t="s">
        <v>161</v>
      </c>
      <c r="H10" s="31">
        <v>1015887</v>
      </c>
      <c r="I10" s="30">
        <v>74.9375</v>
      </c>
      <c r="J10" s="30">
        <v>0.82900943396226401</v>
      </c>
      <c r="K10" s="30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31"/>
      <c r="W10" s="29"/>
      <c r="X10" s="29">
        <v>0</v>
      </c>
      <c r="Y10" s="31">
        <v>0</v>
      </c>
      <c r="Z10" s="31" t="s">
        <v>82</v>
      </c>
      <c r="AB10" t="s">
        <v>680</v>
      </c>
      <c r="AC10">
        <v>31</v>
      </c>
      <c r="AD10" t="s">
        <v>674</v>
      </c>
      <c r="AE10" t="s">
        <v>722</v>
      </c>
      <c r="AG10" t="s">
        <v>723</v>
      </c>
    </row>
    <row r="11" spans="1:36" ht="30" x14ac:dyDescent="0.25">
      <c r="A11" s="30">
        <v>493</v>
      </c>
      <c r="B11" s="31" t="s">
        <v>78</v>
      </c>
      <c r="C11" s="31" t="s">
        <v>28</v>
      </c>
      <c r="D11" s="31" t="s">
        <v>79</v>
      </c>
      <c r="E11" s="31">
        <v>1</v>
      </c>
      <c r="F11" s="30">
        <v>30</v>
      </c>
      <c r="G11" s="30" t="s">
        <v>163</v>
      </c>
      <c r="H11" s="31">
        <v>8869115226</v>
      </c>
      <c r="I11" s="30">
        <v>0</v>
      </c>
      <c r="J11" s="30">
        <v>0</v>
      </c>
      <c r="K11" s="30">
        <v>4</v>
      </c>
      <c r="L11" s="30"/>
      <c r="M11" s="29">
        <v>3</v>
      </c>
      <c r="N11" s="30">
        <v>7</v>
      </c>
      <c r="O11" s="30">
        <v>3</v>
      </c>
      <c r="P11" s="30"/>
      <c r="Q11" s="29">
        <v>3</v>
      </c>
      <c r="R11" s="30">
        <v>1</v>
      </c>
      <c r="S11" s="30"/>
      <c r="T11" s="29">
        <v>1</v>
      </c>
      <c r="U11" s="30"/>
      <c r="V11" s="31">
        <v>1</v>
      </c>
      <c r="W11" s="30">
        <v>2</v>
      </c>
      <c r="X11" s="30">
        <v>25</v>
      </c>
      <c r="Y11" s="31">
        <v>2</v>
      </c>
      <c r="Z11" s="31"/>
      <c r="AB11" t="s">
        <v>680</v>
      </c>
      <c r="AC11">
        <v>22</v>
      </c>
      <c r="AD11" t="s">
        <v>677</v>
      </c>
      <c r="AE11" t="s">
        <v>691</v>
      </c>
      <c r="AG11" t="s">
        <v>684</v>
      </c>
    </row>
    <row r="12" spans="1:36" ht="30" x14ac:dyDescent="0.25">
      <c r="A12" s="30">
        <v>494</v>
      </c>
      <c r="B12" s="31" t="s">
        <v>78</v>
      </c>
      <c r="C12" s="31" t="s">
        <v>28</v>
      </c>
      <c r="D12" s="31" t="s">
        <v>79</v>
      </c>
      <c r="E12" s="31">
        <v>1</v>
      </c>
      <c r="F12" s="30">
        <v>30</v>
      </c>
      <c r="G12" s="30" t="s">
        <v>165</v>
      </c>
      <c r="H12" s="31">
        <v>1412134207</v>
      </c>
      <c r="I12" s="30">
        <v>69.571428571428598</v>
      </c>
      <c r="J12" s="30">
        <v>0.50151975683890604</v>
      </c>
      <c r="K12" s="30">
        <v>10</v>
      </c>
      <c r="L12" s="30"/>
      <c r="M12" s="29">
        <v>1</v>
      </c>
      <c r="N12" s="30">
        <v>23</v>
      </c>
      <c r="O12" s="30">
        <v>13</v>
      </c>
      <c r="P12" s="30">
        <v>6</v>
      </c>
      <c r="Q12" s="30">
        <v>13</v>
      </c>
      <c r="R12" s="30">
        <v>2</v>
      </c>
      <c r="S12" s="30">
        <v>5</v>
      </c>
      <c r="T12" s="30">
        <v>4.5</v>
      </c>
      <c r="U12" s="30">
        <v>1</v>
      </c>
      <c r="V12" s="31">
        <v>2.5</v>
      </c>
      <c r="W12" s="30">
        <v>13</v>
      </c>
      <c r="X12" s="30">
        <v>93</v>
      </c>
      <c r="Y12" s="31">
        <v>12</v>
      </c>
      <c r="Z12" s="31" t="s">
        <v>102</v>
      </c>
      <c r="AB12" t="s">
        <v>680</v>
      </c>
      <c r="AC12">
        <v>25</v>
      </c>
      <c r="AD12" t="s">
        <v>677</v>
      </c>
      <c r="AE12" t="s">
        <v>705</v>
      </c>
    </row>
    <row r="13" spans="1:36" ht="30" x14ac:dyDescent="0.25">
      <c r="A13" s="30">
        <v>510</v>
      </c>
      <c r="B13" s="31" t="s">
        <v>78</v>
      </c>
      <c r="C13" s="31" t="s">
        <v>28</v>
      </c>
      <c r="D13" s="31" t="s">
        <v>79</v>
      </c>
      <c r="E13" s="31">
        <v>1</v>
      </c>
      <c r="F13" s="30">
        <v>30</v>
      </c>
      <c r="G13" s="30" t="s">
        <v>167</v>
      </c>
      <c r="H13" s="31">
        <v>912215825</v>
      </c>
      <c r="I13" s="30">
        <v>0</v>
      </c>
      <c r="J13" s="30">
        <v>0</v>
      </c>
      <c r="K13" s="30">
        <v>3</v>
      </c>
      <c r="L13" s="30"/>
      <c r="M13" s="29"/>
      <c r="N13" s="29">
        <v>5</v>
      </c>
      <c r="O13" s="30">
        <v>2</v>
      </c>
      <c r="P13" s="30"/>
      <c r="Q13" s="29">
        <v>2</v>
      </c>
      <c r="R13" s="30">
        <v>1</v>
      </c>
      <c r="S13" s="30"/>
      <c r="T13" s="29"/>
      <c r="U13" s="29"/>
      <c r="V13" s="31"/>
      <c r="W13" s="29"/>
      <c r="X13" s="29">
        <v>13</v>
      </c>
      <c r="Y13" s="31">
        <v>0</v>
      </c>
      <c r="Z13" s="31"/>
      <c r="AB13" t="s">
        <v>680</v>
      </c>
      <c r="AD13" t="s">
        <v>724</v>
      </c>
    </row>
    <row r="14" spans="1:36" ht="30" x14ac:dyDescent="0.25">
      <c r="A14" s="30">
        <v>514</v>
      </c>
      <c r="B14" s="31" t="s">
        <v>78</v>
      </c>
      <c r="C14" s="31" t="s">
        <v>28</v>
      </c>
      <c r="D14" s="31" t="s">
        <v>79</v>
      </c>
      <c r="E14" s="31">
        <v>1</v>
      </c>
      <c r="F14" s="30">
        <v>30</v>
      </c>
      <c r="G14" s="30" t="s">
        <v>169</v>
      </c>
      <c r="H14" s="31">
        <v>178114327</v>
      </c>
      <c r="I14" s="30">
        <v>64.857142857142904</v>
      </c>
      <c r="J14" s="30">
        <v>0.40121580547112501</v>
      </c>
      <c r="K14" s="30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31"/>
      <c r="W14" s="29"/>
      <c r="X14" s="29">
        <v>0</v>
      </c>
      <c r="Y14" s="31">
        <v>0</v>
      </c>
      <c r="Z14" s="31" t="s">
        <v>99</v>
      </c>
      <c r="AB14" t="s">
        <v>680</v>
      </c>
      <c r="AC14">
        <v>31</v>
      </c>
      <c r="AD14" t="s">
        <v>677</v>
      </c>
      <c r="AE14" t="s">
        <v>694</v>
      </c>
      <c r="AH14" t="s">
        <v>692</v>
      </c>
    </row>
    <row r="15" spans="1:36" ht="30" x14ac:dyDescent="0.25">
      <c r="A15" s="30">
        <v>530</v>
      </c>
      <c r="B15" s="31" t="s">
        <v>78</v>
      </c>
      <c r="C15" s="31" t="s">
        <v>28</v>
      </c>
      <c r="D15" s="31" t="s">
        <v>79</v>
      </c>
      <c r="E15" s="31">
        <v>1</v>
      </c>
      <c r="F15" s="30">
        <v>30</v>
      </c>
      <c r="G15" s="30" t="s">
        <v>171</v>
      </c>
      <c r="H15" s="31">
        <v>8518124088</v>
      </c>
      <c r="I15" s="30">
        <v>69.571428571428598</v>
      </c>
      <c r="J15" s="30">
        <v>0.50151975683890604</v>
      </c>
      <c r="K15" s="30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31"/>
      <c r="W15" s="29"/>
      <c r="X15" s="29">
        <v>0</v>
      </c>
      <c r="Y15" s="31">
        <v>0</v>
      </c>
      <c r="Z15" s="31" t="s">
        <v>102</v>
      </c>
      <c r="AB15" t="s">
        <v>680</v>
      </c>
      <c r="AC15">
        <v>25</v>
      </c>
      <c r="AD15" t="s">
        <v>677</v>
      </c>
      <c r="AE15" t="s">
        <v>725</v>
      </c>
      <c r="AG15" t="s">
        <v>726</v>
      </c>
    </row>
    <row r="16" spans="1:36" ht="30" x14ac:dyDescent="0.25">
      <c r="A16" s="30">
        <v>546</v>
      </c>
      <c r="B16" s="31" t="s">
        <v>78</v>
      </c>
      <c r="C16" s="31" t="s">
        <v>26</v>
      </c>
      <c r="D16" s="31" t="s">
        <v>79</v>
      </c>
      <c r="E16" s="31">
        <v>1</v>
      </c>
      <c r="F16" s="30">
        <v>30</v>
      </c>
      <c r="G16" s="30" t="s">
        <v>172</v>
      </c>
      <c r="H16" s="31">
        <v>8517821164</v>
      </c>
      <c r="I16" s="30">
        <v>74.9375</v>
      </c>
      <c r="J16" s="30">
        <v>0.82900943396226401</v>
      </c>
      <c r="K16" s="30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31"/>
      <c r="W16" s="29"/>
      <c r="X16" s="29">
        <v>0</v>
      </c>
      <c r="Y16" s="31">
        <v>0</v>
      </c>
      <c r="Z16" s="31" t="s">
        <v>82</v>
      </c>
      <c r="AB16" t="s">
        <v>680</v>
      </c>
      <c r="AC16">
        <v>29</v>
      </c>
      <c r="AD16" t="s">
        <v>674</v>
      </c>
      <c r="AE16" t="s">
        <v>691</v>
      </c>
      <c r="AF16" t="s">
        <v>695</v>
      </c>
      <c r="AG16" t="s">
        <v>727</v>
      </c>
    </row>
    <row r="17" spans="1:36" ht="30" x14ac:dyDescent="0.25">
      <c r="A17" s="30">
        <v>562</v>
      </c>
      <c r="B17" s="31" t="s">
        <v>78</v>
      </c>
      <c r="C17" s="31" t="s">
        <v>28</v>
      </c>
      <c r="D17" s="31" t="s">
        <v>79</v>
      </c>
      <c r="E17" s="31">
        <v>1</v>
      </c>
      <c r="F17" s="30">
        <v>30</v>
      </c>
      <c r="G17" s="30" t="s">
        <v>173</v>
      </c>
      <c r="H17" s="31">
        <v>79215167188</v>
      </c>
      <c r="I17" s="30">
        <v>69.571428571428598</v>
      </c>
      <c r="J17" s="30">
        <v>0.50151975683890604</v>
      </c>
      <c r="K17" s="30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31"/>
      <c r="W17" s="29"/>
      <c r="X17" s="29">
        <v>0</v>
      </c>
      <c r="Y17" s="31">
        <v>0</v>
      </c>
      <c r="Z17" s="31" t="s">
        <v>102</v>
      </c>
      <c r="AB17" t="s">
        <v>673</v>
      </c>
      <c r="AC17">
        <v>18</v>
      </c>
      <c r="AD17" t="s">
        <v>677</v>
      </c>
      <c r="AE17" t="s">
        <v>728</v>
      </c>
      <c r="AG17" t="s">
        <v>686</v>
      </c>
    </row>
    <row r="18" spans="1:36" ht="30" x14ac:dyDescent="0.25">
      <c r="A18" s="30">
        <v>578</v>
      </c>
      <c r="B18" s="31" t="s">
        <v>78</v>
      </c>
      <c r="C18" s="31" t="s">
        <v>26</v>
      </c>
      <c r="D18" s="31" t="s">
        <v>79</v>
      </c>
      <c r="E18" s="31">
        <v>1</v>
      </c>
      <c r="F18" s="30">
        <v>30</v>
      </c>
      <c r="G18" s="30" t="s">
        <v>175</v>
      </c>
      <c r="H18" s="31">
        <v>8011047194</v>
      </c>
      <c r="I18" s="30">
        <v>59.1875</v>
      </c>
      <c r="J18" s="30">
        <v>0.53183962264150897</v>
      </c>
      <c r="K18" s="30">
        <v>1</v>
      </c>
      <c r="L18" s="30"/>
      <c r="M18" s="29"/>
      <c r="N18" s="29">
        <v>2</v>
      </c>
      <c r="O18" s="30"/>
      <c r="P18" s="29">
        <v>1</v>
      </c>
      <c r="Q18" s="30"/>
      <c r="R18" s="29">
        <v>1</v>
      </c>
      <c r="S18" s="30"/>
      <c r="T18" s="29"/>
      <c r="U18" s="29"/>
      <c r="V18" s="31"/>
      <c r="W18" s="29"/>
      <c r="X18" s="29">
        <v>5</v>
      </c>
      <c r="Y18" s="31">
        <v>0</v>
      </c>
      <c r="Z18" s="31" t="s">
        <v>89</v>
      </c>
      <c r="AB18" t="s">
        <v>673</v>
      </c>
      <c r="AC18">
        <v>41</v>
      </c>
      <c r="AD18" t="s">
        <v>729</v>
      </c>
      <c r="AG18" t="s">
        <v>730</v>
      </c>
    </row>
    <row r="19" spans="1:36" ht="30" x14ac:dyDescent="0.25">
      <c r="A19" s="30">
        <v>0</v>
      </c>
      <c r="B19" s="31" t="s">
        <v>78</v>
      </c>
      <c r="C19" s="31" t="s">
        <v>28</v>
      </c>
      <c r="D19" s="31" t="s">
        <v>79</v>
      </c>
      <c r="E19" s="31">
        <v>1</v>
      </c>
      <c r="F19" s="30">
        <v>30</v>
      </c>
      <c r="G19" s="30" t="s">
        <v>92</v>
      </c>
      <c r="H19" s="31">
        <v>9165180138</v>
      </c>
      <c r="I19" s="30">
        <v>0</v>
      </c>
      <c r="J19" s="30">
        <v>0</v>
      </c>
      <c r="K19" s="30">
        <v>12</v>
      </c>
      <c r="L19" s="30"/>
      <c r="M19" s="29">
        <v>1</v>
      </c>
      <c r="N19" s="30">
        <v>26</v>
      </c>
      <c r="O19" s="30">
        <v>14</v>
      </c>
      <c r="P19" s="30"/>
      <c r="Q19" s="29">
        <v>14</v>
      </c>
      <c r="R19" s="30">
        <v>1</v>
      </c>
      <c r="S19" s="30">
        <v>3</v>
      </c>
      <c r="T19" s="30">
        <v>1</v>
      </c>
      <c r="U19" s="30"/>
      <c r="V19" s="31">
        <v>1</v>
      </c>
      <c r="W19" s="30">
        <v>5</v>
      </c>
      <c r="X19" s="30">
        <v>78</v>
      </c>
      <c r="Y19" s="31">
        <v>5</v>
      </c>
      <c r="Z19" s="31"/>
      <c r="AB19" t="s">
        <v>680</v>
      </c>
      <c r="AC19">
        <v>24</v>
      </c>
      <c r="AD19" t="s">
        <v>677</v>
      </c>
      <c r="AE19" t="s">
        <v>679</v>
      </c>
      <c r="AG19" t="s">
        <v>681</v>
      </c>
      <c r="AJ19">
        <v>35</v>
      </c>
    </row>
    <row r="20" spans="1:36" ht="30" x14ac:dyDescent="0.25">
      <c r="A20" s="30">
        <v>16</v>
      </c>
      <c r="B20" s="31" t="s">
        <v>78</v>
      </c>
      <c r="C20" s="31" t="s">
        <v>26</v>
      </c>
      <c r="D20" s="31" t="s">
        <v>79</v>
      </c>
      <c r="E20" s="31">
        <v>1</v>
      </c>
      <c r="F20" s="30">
        <v>30</v>
      </c>
      <c r="G20" s="30" t="s">
        <v>95</v>
      </c>
      <c r="H20" s="31">
        <v>959124226</v>
      </c>
      <c r="I20" s="30">
        <v>0</v>
      </c>
      <c r="J20" s="30">
        <v>0</v>
      </c>
      <c r="K20" s="30">
        <v>12</v>
      </c>
      <c r="L20" s="30"/>
      <c r="M20" s="29">
        <v>3</v>
      </c>
      <c r="N20" s="30">
        <v>19</v>
      </c>
      <c r="O20" s="30">
        <v>7</v>
      </c>
      <c r="P20" s="30"/>
      <c r="Q20" s="29">
        <v>7</v>
      </c>
      <c r="R20" s="30">
        <v>2</v>
      </c>
      <c r="S20" s="30">
        <v>3</v>
      </c>
      <c r="T20" s="30">
        <v>5</v>
      </c>
      <c r="U20" s="30"/>
      <c r="V20" s="31">
        <v>3</v>
      </c>
      <c r="W20" s="30">
        <v>11</v>
      </c>
      <c r="X20" s="30">
        <v>72</v>
      </c>
      <c r="Y20" s="31">
        <v>11</v>
      </c>
      <c r="Z20" s="31"/>
      <c r="AB20" t="s">
        <v>680</v>
      </c>
      <c r="AC20">
        <v>26</v>
      </c>
      <c r="AD20" t="s">
        <v>677</v>
      </c>
      <c r="AE20" t="s">
        <v>683</v>
      </c>
      <c r="AG20" t="s">
        <v>684</v>
      </c>
    </row>
    <row r="21" spans="1:36" ht="30" x14ac:dyDescent="0.25">
      <c r="A21" s="30">
        <v>21</v>
      </c>
      <c r="B21" s="31" t="s">
        <v>78</v>
      </c>
      <c r="C21" s="31" t="s">
        <v>28</v>
      </c>
      <c r="D21" s="31" t="s">
        <v>79</v>
      </c>
      <c r="E21" s="31">
        <v>1</v>
      </c>
      <c r="F21" s="30">
        <v>30</v>
      </c>
      <c r="G21" s="30" t="s">
        <v>98</v>
      </c>
      <c r="H21" s="31">
        <v>871611960</v>
      </c>
      <c r="I21" s="30">
        <v>69.571428571428598</v>
      </c>
      <c r="J21" s="30">
        <v>0.50151975683890604</v>
      </c>
      <c r="K21" s="30">
        <v>1</v>
      </c>
      <c r="L21" s="30"/>
      <c r="M21" s="29"/>
      <c r="N21" s="29">
        <v>2</v>
      </c>
      <c r="O21" s="30">
        <v>1</v>
      </c>
      <c r="P21" s="30">
        <v>1</v>
      </c>
      <c r="Q21" s="30">
        <v>1</v>
      </c>
      <c r="R21" s="30">
        <v>1</v>
      </c>
      <c r="S21" s="30">
        <v>1</v>
      </c>
      <c r="T21" s="30">
        <v>1</v>
      </c>
      <c r="U21" s="30"/>
      <c r="V21" s="31"/>
      <c r="W21" s="29">
        <v>2</v>
      </c>
      <c r="X21" s="30">
        <v>11</v>
      </c>
      <c r="Y21" s="31">
        <v>2</v>
      </c>
      <c r="Z21" s="31" t="s">
        <v>102</v>
      </c>
      <c r="AB21" t="s">
        <v>673</v>
      </c>
      <c r="AC21">
        <v>28</v>
      </c>
      <c r="AD21" t="s">
        <v>677</v>
      </c>
      <c r="AE21" t="s">
        <v>685</v>
      </c>
      <c r="AG21" t="s">
        <v>686</v>
      </c>
    </row>
    <row r="22" spans="1:36" ht="30" x14ac:dyDescent="0.25">
      <c r="A22" s="30">
        <v>37</v>
      </c>
      <c r="B22" s="31" t="s">
        <v>78</v>
      </c>
      <c r="C22" s="31" t="s">
        <v>28</v>
      </c>
      <c r="D22" s="31" t="s">
        <v>79</v>
      </c>
      <c r="E22" s="31">
        <v>1</v>
      </c>
      <c r="F22" s="30">
        <v>30</v>
      </c>
      <c r="G22" s="30" t="s">
        <v>101</v>
      </c>
      <c r="H22" s="31">
        <v>17888851</v>
      </c>
      <c r="I22" s="30">
        <v>69.571428571428598</v>
      </c>
      <c r="J22" s="30">
        <v>0.50151975683890604</v>
      </c>
      <c r="K22" s="30">
        <v>1</v>
      </c>
      <c r="L22" s="30"/>
      <c r="M22" s="29"/>
      <c r="N22" s="29">
        <v>1</v>
      </c>
      <c r="O22" s="30"/>
      <c r="P22" s="29">
        <v>1</v>
      </c>
      <c r="Q22" s="30"/>
      <c r="R22" s="29">
        <v>1</v>
      </c>
      <c r="S22" s="30"/>
      <c r="T22" s="29"/>
      <c r="U22" s="29"/>
      <c r="V22" s="31"/>
      <c r="W22" s="29"/>
      <c r="X22" s="29">
        <v>4</v>
      </c>
      <c r="Y22" s="31">
        <v>0</v>
      </c>
      <c r="Z22" s="31" t="s">
        <v>102</v>
      </c>
      <c r="AB22" t="s">
        <v>680</v>
      </c>
      <c r="AC22">
        <v>30</v>
      </c>
      <c r="AD22" t="s">
        <v>674</v>
      </c>
      <c r="AE22" t="s">
        <v>687</v>
      </c>
      <c r="AG22" t="s">
        <v>688</v>
      </c>
    </row>
    <row r="23" spans="1:36" ht="30" x14ac:dyDescent="0.25">
      <c r="A23" s="30">
        <v>53</v>
      </c>
      <c r="B23" s="31" t="s">
        <v>78</v>
      </c>
      <c r="C23" s="31" t="s">
        <v>28</v>
      </c>
      <c r="D23" s="31" t="s">
        <v>79</v>
      </c>
      <c r="E23" s="31">
        <v>1</v>
      </c>
      <c r="F23" s="30">
        <v>30</v>
      </c>
      <c r="G23" s="30" t="s">
        <v>104</v>
      </c>
      <c r="H23" s="31">
        <v>134766397</v>
      </c>
      <c r="I23" s="30">
        <v>64.857142857142904</v>
      </c>
      <c r="J23" s="30">
        <v>0.40121580547112501</v>
      </c>
      <c r="K23" s="30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31"/>
      <c r="W23" s="29"/>
      <c r="X23" s="29">
        <v>0</v>
      </c>
      <c r="Y23" s="31">
        <v>0</v>
      </c>
      <c r="Z23" s="31" t="s">
        <v>99</v>
      </c>
      <c r="AB23" t="s">
        <v>673</v>
      </c>
      <c r="AC23">
        <v>20</v>
      </c>
      <c r="AD23" t="s">
        <v>674</v>
      </c>
      <c r="AE23" t="s">
        <v>689</v>
      </c>
    </row>
    <row r="24" spans="1:36" ht="30" x14ac:dyDescent="0.25">
      <c r="A24" s="30">
        <v>69</v>
      </c>
      <c r="B24" s="31" t="s">
        <v>78</v>
      </c>
      <c r="C24" s="31" t="s">
        <v>26</v>
      </c>
      <c r="D24" s="31" t="s">
        <v>79</v>
      </c>
      <c r="E24" s="31">
        <v>1</v>
      </c>
      <c r="F24" s="30">
        <v>30</v>
      </c>
      <c r="G24" s="30" t="s">
        <v>106</v>
      </c>
      <c r="H24" s="31">
        <v>90153375</v>
      </c>
      <c r="I24" s="30">
        <v>74.9375</v>
      </c>
      <c r="J24" s="30">
        <v>0.82900943396226401</v>
      </c>
      <c r="K24" s="30">
        <v>7</v>
      </c>
      <c r="L24" s="30"/>
      <c r="M24" s="29">
        <v>3</v>
      </c>
      <c r="N24" s="30">
        <v>15</v>
      </c>
      <c r="O24" s="30">
        <v>7</v>
      </c>
      <c r="P24" s="30">
        <v>1</v>
      </c>
      <c r="Q24" s="30">
        <v>7</v>
      </c>
      <c r="R24" s="30">
        <v>1</v>
      </c>
      <c r="S24" s="30">
        <v>2</v>
      </c>
      <c r="T24" s="30">
        <v>4.5</v>
      </c>
      <c r="U24" s="30"/>
      <c r="V24" s="31">
        <v>0.5</v>
      </c>
      <c r="W24" s="30">
        <v>7</v>
      </c>
      <c r="X24" s="30">
        <v>55</v>
      </c>
      <c r="Y24" s="31">
        <v>7</v>
      </c>
      <c r="Z24" s="31" t="s">
        <v>82</v>
      </c>
      <c r="AB24" t="s">
        <v>673</v>
      </c>
      <c r="AC24">
        <v>18</v>
      </c>
      <c r="AD24" t="s">
        <v>677</v>
      </c>
      <c r="AE24" t="s">
        <v>690</v>
      </c>
    </row>
    <row r="25" spans="1:36" ht="30" x14ac:dyDescent="0.25">
      <c r="A25" s="30">
        <v>72</v>
      </c>
      <c r="B25" s="31" t="s">
        <v>78</v>
      </c>
      <c r="C25" s="31" t="s">
        <v>26</v>
      </c>
      <c r="D25" s="31" t="s">
        <v>79</v>
      </c>
      <c r="E25" s="31">
        <v>1</v>
      </c>
      <c r="F25" s="30">
        <v>30</v>
      </c>
      <c r="G25" s="30" t="s">
        <v>106</v>
      </c>
      <c r="H25" s="31">
        <v>90153375</v>
      </c>
      <c r="I25" s="30">
        <v>59.1875</v>
      </c>
      <c r="J25" s="30">
        <v>0.53183962264150897</v>
      </c>
      <c r="K25" s="30">
        <v>9</v>
      </c>
      <c r="L25" s="30">
        <v>1</v>
      </c>
      <c r="M25" s="30">
        <v>4</v>
      </c>
      <c r="N25" s="30">
        <v>17</v>
      </c>
      <c r="O25" s="30">
        <v>8</v>
      </c>
      <c r="P25" s="30">
        <v>1</v>
      </c>
      <c r="Q25" s="30">
        <v>8</v>
      </c>
      <c r="R25" s="30">
        <v>1</v>
      </c>
      <c r="S25" s="30">
        <v>3</v>
      </c>
      <c r="T25" s="30">
        <v>8.5</v>
      </c>
      <c r="U25" s="30"/>
      <c r="V25" s="31">
        <v>3.5</v>
      </c>
      <c r="W25" s="30">
        <v>15</v>
      </c>
      <c r="X25" s="30">
        <v>79</v>
      </c>
      <c r="Y25" s="31">
        <v>15</v>
      </c>
      <c r="Z25" s="31" t="s">
        <v>89</v>
      </c>
      <c r="AB25" t="s">
        <v>673</v>
      </c>
      <c r="AC25">
        <v>18</v>
      </c>
      <c r="AD25" t="s">
        <v>677</v>
      </c>
      <c r="AE25" t="s">
        <v>690</v>
      </c>
    </row>
    <row r="26" spans="1:36" ht="30" x14ac:dyDescent="0.25">
      <c r="A26" s="30">
        <v>76</v>
      </c>
      <c r="B26" s="31" t="s">
        <v>78</v>
      </c>
      <c r="C26" s="31" t="s">
        <v>26</v>
      </c>
      <c r="D26" s="31" t="s">
        <v>79</v>
      </c>
      <c r="E26" s="31">
        <v>1</v>
      </c>
      <c r="F26" s="30">
        <v>30</v>
      </c>
      <c r="G26" s="30" t="s">
        <v>106</v>
      </c>
      <c r="H26" s="31">
        <v>90153375</v>
      </c>
      <c r="I26" s="30">
        <v>0</v>
      </c>
      <c r="J26" s="30">
        <v>0</v>
      </c>
      <c r="K26" s="30">
        <v>7</v>
      </c>
      <c r="L26" s="30"/>
      <c r="M26" s="29">
        <v>2</v>
      </c>
      <c r="N26" s="30">
        <v>18</v>
      </c>
      <c r="O26" s="30">
        <v>11</v>
      </c>
      <c r="P26" s="30"/>
      <c r="Q26" s="29">
        <v>11</v>
      </c>
      <c r="R26" s="30">
        <v>1</v>
      </c>
      <c r="S26" s="30">
        <v>4</v>
      </c>
      <c r="T26" s="30">
        <v>5</v>
      </c>
      <c r="U26" s="30"/>
      <c r="V26" s="31">
        <v>2</v>
      </c>
      <c r="W26" s="30">
        <v>11</v>
      </c>
      <c r="X26" s="30">
        <v>72</v>
      </c>
      <c r="Y26" s="31">
        <v>11</v>
      </c>
      <c r="Z26" s="31"/>
      <c r="AB26" t="s">
        <v>673</v>
      </c>
      <c r="AC26">
        <v>18</v>
      </c>
      <c r="AD26" t="s">
        <v>677</v>
      </c>
      <c r="AE26" t="s">
        <v>690</v>
      </c>
    </row>
    <row r="27" spans="1:36" ht="30" x14ac:dyDescent="0.25">
      <c r="A27" s="30">
        <v>92</v>
      </c>
      <c r="B27" s="31" t="s">
        <v>78</v>
      </c>
      <c r="C27" s="31" t="s">
        <v>26</v>
      </c>
      <c r="D27" s="31" t="s">
        <v>79</v>
      </c>
      <c r="E27" s="31">
        <v>1</v>
      </c>
      <c r="F27" s="30">
        <v>30</v>
      </c>
      <c r="G27" s="30" t="s">
        <v>111</v>
      </c>
      <c r="H27" s="31">
        <v>134763219</v>
      </c>
      <c r="I27" s="30">
        <v>0</v>
      </c>
      <c r="J27" s="30">
        <v>0</v>
      </c>
      <c r="K27" s="30">
        <v>13</v>
      </c>
      <c r="L27" s="30"/>
      <c r="M27" s="29"/>
      <c r="N27" s="29">
        <v>29</v>
      </c>
      <c r="O27" s="30">
        <v>16</v>
      </c>
      <c r="P27" s="30"/>
      <c r="Q27" s="29">
        <v>16</v>
      </c>
      <c r="R27" s="30">
        <v>1</v>
      </c>
      <c r="S27" s="30">
        <v>2</v>
      </c>
      <c r="T27" s="30">
        <v>4.5</v>
      </c>
      <c r="U27" s="30"/>
      <c r="V27" s="31">
        <v>3.5</v>
      </c>
      <c r="W27" s="30">
        <v>10</v>
      </c>
      <c r="X27" s="30">
        <v>95</v>
      </c>
      <c r="Y27" s="31">
        <v>10</v>
      </c>
      <c r="Z27" s="31"/>
      <c r="AB27" t="s">
        <v>673</v>
      </c>
      <c r="AC27">
        <v>23</v>
      </c>
      <c r="AD27" t="s">
        <v>677</v>
      </c>
      <c r="AE27" t="s">
        <v>691</v>
      </c>
    </row>
    <row r="28" spans="1:36" ht="30" x14ac:dyDescent="0.25">
      <c r="A28" s="30">
        <v>100</v>
      </c>
      <c r="B28" s="31" t="s">
        <v>78</v>
      </c>
      <c r="C28" s="31" t="s">
        <v>28</v>
      </c>
      <c r="D28" s="31" t="s">
        <v>79</v>
      </c>
      <c r="E28" s="31">
        <v>1</v>
      </c>
      <c r="F28" s="30">
        <v>30</v>
      </c>
      <c r="G28" s="30" t="s">
        <v>114</v>
      </c>
      <c r="H28" s="31">
        <v>17888853</v>
      </c>
      <c r="I28" s="30">
        <v>64.857142857142904</v>
      </c>
      <c r="J28" s="30">
        <v>0.40121580547112501</v>
      </c>
      <c r="K28" s="30">
        <v>2</v>
      </c>
      <c r="L28" s="30"/>
      <c r="M28" s="29"/>
      <c r="N28" s="29">
        <v>3</v>
      </c>
      <c r="O28" s="30">
        <v>1</v>
      </c>
      <c r="P28" s="30">
        <v>1</v>
      </c>
      <c r="Q28" s="30">
        <v>1</v>
      </c>
      <c r="R28" s="30">
        <v>1</v>
      </c>
      <c r="S28" s="30">
        <v>1</v>
      </c>
      <c r="T28" s="30"/>
      <c r="U28" s="29">
        <v>1</v>
      </c>
      <c r="V28" s="31"/>
      <c r="W28" s="29">
        <v>2</v>
      </c>
      <c r="X28" s="30">
        <v>12</v>
      </c>
      <c r="Y28" s="31">
        <v>1</v>
      </c>
      <c r="Z28" s="31" t="s">
        <v>99</v>
      </c>
      <c r="AB28" t="s">
        <v>680</v>
      </c>
      <c r="AC28">
        <v>30</v>
      </c>
      <c r="AD28" t="s">
        <v>674</v>
      </c>
      <c r="AE28" t="s">
        <v>687</v>
      </c>
      <c r="AG28" t="s">
        <v>688</v>
      </c>
    </row>
    <row r="29" spans="1:36" ht="30" x14ac:dyDescent="0.25">
      <c r="A29" s="30">
        <v>107</v>
      </c>
      <c r="B29" s="31" t="s">
        <v>78</v>
      </c>
      <c r="C29" s="31" t="s">
        <v>26</v>
      </c>
      <c r="D29" s="31" t="s">
        <v>79</v>
      </c>
      <c r="E29" s="31">
        <v>1</v>
      </c>
      <c r="F29" s="30">
        <v>30</v>
      </c>
      <c r="G29" s="30" t="s">
        <v>111</v>
      </c>
      <c r="H29" s="31">
        <v>134763219</v>
      </c>
      <c r="I29" s="30">
        <v>0</v>
      </c>
      <c r="J29" s="30">
        <v>0</v>
      </c>
      <c r="K29" s="30">
        <v>12</v>
      </c>
      <c r="L29" s="30"/>
      <c r="M29" s="29">
        <v>3</v>
      </c>
      <c r="N29" s="30">
        <v>24</v>
      </c>
      <c r="O29" s="30">
        <v>12</v>
      </c>
      <c r="P29" s="30"/>
      <c r="Q29" s="29">
        <v>12</v>
      </c>
      <c r="R29" s="30">
        <v>1</v>
      </c>
      <c r="S29" s="30">
        <v>2</v>
      </c>
      <c r="T29" s="30">
        <v>4</v>
      </c>
      <c r="U29" s="30"/>
      <c r="V29" s="31">
        <v>1</v>
      </c>
      <c r="W29" s="30">
        <v>7</v>
      </c>
      <c r="X29" s="30">
        <v>78</v>
      </c>
      <c r="Y29" s="31">
        <v>7</v>
      </c>
      <c r="Z29" s="31"/>
      <c r="AB29" t="s">
        <v>673</v>
      </c>
      <c r="AC29">
        <v>23</v>
      </c>
      <c r="AD29" t="s">
        <v>677</v>
      </c>
      <c r="AE29" t="s">
        <v>691</v>
      </c>
    </row>
    <row r="30" spans="1:36" ht="30" x14ac:dyDescent="0.25">
      <c r="A30" s="30">
        <v>129</v>
      </c>
      <c r="B30" s="31" t="s">
        <v>78</v>
      </c>
      <c r="C30" s="31" t="s">
        <v>26</v>
      </c>
      <c r="D30" s="31" t="s">
        <v>79</v>
      </c>
      <c r="E30" s="31">
        <v>1</v>
      </c>
      <c r="F30" s="30">
        <v>30</v>
      </c>
      <c r="G30" s="30" t="s">
        <v>118</v>
      </c>
      <c r="H30" s="31">
        <v>10238105208</v>
      </c>
      <c r="I30" s="30">
        <v>0</v>
      </c>
      <c r="J30" s="30">
        <v>0</v>
      </c>
      <c r="K30" s="30">
        <v>7</v>
      </c>
      <c r="L30" s="30"/>
      <c r="M30" s="29"/>
      <c r="N30" s="29">
        <v>16</v>
      </c>
      <c r="O30" s="30">
        <v>9</v>
      </c>
      <c r="P30" s="30"/>
      <c r="Q30" s="29">
        <v>9</v>
      </c>
      <c r="R30" s="30">
        <v>2</v>
      </c>
      <c r="S30" s="30">
        <v>5</v>
      </c>
      <c r="T30" s="30">
        <v>4.5</v>
      </c>
      <c r="U30" s="30"/>
      <c r="V30" s="31">
        <v>1.5</v>
      </c>
      <c r="W30" s="30">
        <v>11</v>
      </c>
      <c r="X30" s="30">
        <v>65</v>
      </c>
      <c r="Y30" s="31">
        <v>11</v>
      </c>
      <c r="Z30" s="31"/>
      <c r="AB30" t="s">
        <v>673</v>
      </c>
      <c r="AC30">
        <v>29</v>
      </c>
      <c r="AD30" t="s">
        <v>677</v>
      </c>
      <c r="AE30" t="s">
        <v>691</v>
      </c>
      <c r="AH30" t="s">
        <v>692</v>
      </c>
    </row>
    <row r="31" spans="1:36" ht="30" x14ac:dyDescent="0.25">
      <c r="A31" s="30">
        <v>150</v>
      </c>
      <c r="B31" s="31" t="s">
        <v>78</v>
      </c>
      <c r="C31" s="31" t="s">
        <v>26</v>
      </c>
      <c r="D31" s="31" t="s">
        <v>79</v>
      </c>
      <c r="E31" s="31">
        <v>1</v>
      </c>
      <c r="F31" s="30">
        <v>30</v>
      </c>
      <c r="G31" s="30" t="s">
        <v>121</v>
      </c>
      <c r="H31" s="31">
        <v>8870124178</v>
      </c>
      <c r="I31" s="30">
        <v>74.9375</v>
      </c>
      <c r="J31" s="30">
        <v>0.82900943396226401</v>
      </c>
      <c r="K31" s="30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31"/>
      <c r="W31" s="29"/>
      <c r="X31" s="29">
        <v>0</v>
      </c>
      <c r="Y31" s="31">
        <v>0</v>
      </c>
      <c r="Z31" s="31" t="s">
        <v>82</v>
      </c>
      <c r="AB31" t="s">
        <v>673</v>
      </c>
      <c r="AC31">
        <v>21</v>
      </c>
      <c r="AD31" t="s">
        <v>677</v>
      </c>
      <c r="AE31" t="s">
        <v>693</v>
      </c>
      <c r="AJ31">
        <v>100</v>
      </c>
    </row>
    <row r="32" spans="1:36" ht="30" x14ac:dyDescent="0.25">
      <c r="A32" s="30">
        <v>166</v>
      </c>
      <c r="B32" s="31" t="s">
        <v>78</v>
      </c>
      <c r="C32" s="31" t="s">
        <v>28</v>
      </c>
      <c r="D32" s="31" t="s">
        <v>79</v>
      </c>
      <c r="E32" s="31">
        <v>1</v>
      </c>
      <c r="F32" s="30">
        <v>30</v>
      </c>
      <c r="G32" s="30" t="s">
        <v>122</v>
      </c>
      <c r="H32" s="31">
        <v>10184154</v>
      </c>
      <c r="I32" s="30">
        <v>69.571428571428598</v>
      </c>
      <c r="J32" s="30">
        <v>0.50151975683890604</v>
      </c>
      <c r="K32" s="30">
        <v>9</v>
      </c>
      <c r="L32" s="30"/>
      <c r="M32" s="29"/>
      <c r="N32" s="29">
        <v>20</v>
      </c>
      <c r="O32" s="30">
        <v>10</v>
      </c>
      <c r="P32" s="30">
        <v>1</v>
      </c>
      <c r="Q32" s="30">
        <v>10</v>
      </c>
      <c r="R32" s="30">
        <v>1</v>
      </c>
      <c r="S32" s="30">
        <v>7</v>
      </c>
      <c r="T32" s="30">
        <v>3.5</v>
      </c>
      <c r="U32" s="30"/>
      <c r="V32" s="31">
        <v>1.5</v>
      </c>
      <c r="W32" s="30">
        <v>12</v>
      </c>
      <c r="X32" s="30">
        <v>75</v>
      </c>
      <c r="Y32" s="31">
        <v>12</v>
      </c>
      <c r="Z32" s="31" t="s">
        <v>102</v>
      </c>
      <c r="AB32" t="s">
        <v>680</v>
      </c>
      <c r="AC32">
        <v>25</v>
      </c>
      <c r="AD32" t="s">
        <v>677</v>
      </c>
      <c r="AE32" t="s">
        <v>694</v>
      </c>
      <c r="AH32" t="s">
        <v>692</v>
      </c>
    </row>
    <row r="33" spans="1:36" ht="30" x14ac:dyDescent="0.25">
      <c r="A33" s="30">
        <v>180</v>
      </c>
      <c r="B33" s="31" t="s">
        <v>78</v>
      </c>
      <c r="C33" s="31" t="s">
        <v>26</v>
      </c>
      <c r="D33" s="31" t="s">
        <v>79</v>
      </c>
      <c r="E33" s="31">
        <v>1</v>
      </c>
      <c r="F33" s="30">
        <v>30</v>
      </c>
      <c r="G33" s="30" t="s">
        <v>124</v>
      </c>
      <c r="H33" s="31">
        <v>1391113645</v>
      </c>
      <c r="I33" s="30">
        <v>59.1875</v>
      </c>
      <c r="J33" s="30">
        <v>0.53183962264150897</v>
      </c>
      <c r="K33" s="30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31"/>
      <c r="W33" s="29"/>
      <c r="X33" s="29">
        <v>0</v>
      </c>
      <c r="Y33" s="31">
        <v>0</v>
      </c>
      <c r="Z33" s="31" t="s">
        <v>89</v>
      </c>
      <c r="AB33" t="s">
        <v>680</v>
      </c>
      <c r="AC33">
        <v>24</v>
      </c>
      <c r="AD33" t="s">
        <v>677</v>
      </c>
      <c r="AE33" t="s">
        <v>691</v>
      </c>
      <c r="AF33" t="s">
        <v>695</v>
      </c>
      <c r="AH33" t="s">
        <v>692</v>
      </c>
      <c r="AI33" t="s">
        <v>695</v>
      </c>
    </row>
    <row r="34" spans="1:36" ht="30" x14ac:dyDescent="0.25">
      <c r="A34" s="30">
        <v>198</v>
      </c>
      <c r="B34" s="31" t="s">
        <v>78</v>
      </c>
      <c r="C34" s="31" t="s">
        <v>26</v>
      </c>
      <c r="D34" s="31" t="s">
        <v>79</v>
      </c>
      <c r="E34" s="31">
        <v>1</v>
      </c>
      <c r="F34" s="30">
        <v>30</v>
      </c>
      <c r="G34" s="30" t="s">
        <v>126</v>
      </c>
      <c r="H34" s="31">
        <v>8916155192</v>
      </c>
      <c r="I34" s="30">
        <v>74.9375</v>
      </c>
      <c r="J34" s="30">
        <v>0.82900943396226401</v>
      </c>
      <c r="K34" s="30">
        <v>5</v>
      </c>
      <c r="L34" s="30"/>
      <c r="M34" s="29">
        <v>3</v>
      </c>
      <c r="N34" s="30">
        <v>12</v>
      </c>
      <c r="O34" s="30">
        <v>6</v>
      </c>
      <c r="P34" s="30">
        <v>1</v>
      </c>
      <c r="Q34" s="30">
        <v>6</v>
      </c>
      <c r="R34" s="30">
        <v>1</v>
      </c>
      <c r="S34" s="30">
        <v>1</v>
      </c>
      <c r="T34" s="30">
        <v>2.5</v>
      </c>
      <c r="U34" s="30"/>
      <c r="V34" s="31">
        <v>1.5</v>
      </c>
      <c r="W34" s="30">
        <v>5</v>
      </c>
      <c r="X34" s="30">
        <v>44</v>
      </c>
      <c r="Y34" s="31">
        <v>5</v>
      </c>
      <c r="Z34" s="31" t="s">
        <v>82</v>
      </c>
      <c r="AB34" t="s">
        <v>680</v>
      </c>
      <c r="AC34">
        <v>30</v>
      </c>
      <c r="AD34" t="s">
        <v>677</v>
      </c>
      <c r="AE34" t="s">
        <v>697</v>
      </c>
    </row>
    <row r="35" spans="1:36" ht="30" x14ac:dyDescent="0.25">
      <c r="A35" s="30">
        <v>214</v>
      </c>
      <c r="B35" s="31" t="s">
        <v>78</v>
      </c>
      <c r="C35" s="31" t="s">
        <v>26</v>
      </c>
      <c r="D35" s="31" t="s">
        <v>79</v>
      </c>
      <c r="E35" s="31">
        <v>1</v>
      </c>
      <c r="F35" s="30">
        <v>30</v>
      </c>
      <c r="G35" s="30" t="s">
        <v>128</v>
      </c>
      <c r="H35" s="31">
        <v>9591208203</v>
      </c>
      <c r="I35" s="30">
        <v>74.9375</v>
      </c>
      <c r="J35" s="30">
        <v>0.82900943396226401</v>
      </c>
      <c r="K35" s="30">
        <v>7</v>
      </c>
      <c r="L35" s="30"/>
      <c r="M35" s="29"/>
      <c r="N35" s="29">
        <v>17</v>
      </c>
      <c r="O35" s="30">
        <v>9</v>
      </c>
      <c r="P35" s="30">
        <v>3</v>
      </c>
      <c r="Q35" s="30">
        <v>9</v>
      </c>
      <c r="R35" s="30">
        <v>1</v>
      </c>
      <c r="S35" s="30">
        <v>4</v>
      </c>
      <c r="T35" s="30"/>
      <c r="U35" s="29"/>
      <c r="V35" s="31"/>
      <c r="W35" s="29">
        <v>4</v>
      </c>
      <c r="X35" s="30">
        <v>54</v>
      </c>
      <c r="Y35" s="31">
        <v>4</v>
      </c>
      <c r="Z35" s="31" t="s">
        <v>82</v>
      </c>
      <c r="AB35" t="s">
        <v>680</v>
      </c>
      <c r="AC35">
        <v>33</v>
      </c>
      <c r="AD35" t="s">
        <v>677</v>
      </c>
      <c r="AE35" t="s">
        <v>698</v>
      </c>
      <c r="AG35" t="s">
        <v>699</v>
      </c>
      <c r="AJ35">
        <v>180</v>
      </c>
    </row>
    <row r="36" spans="1:36" ht="30" x14ac:dyDescent="0.25">
      <c r="A36" s="30">
        <v>230</v>
      </c>
      <c r="B36" s="31" t="s">
        <v>78</v>
      </c>
      <c r="C36" s="31" t="s">
        <v>26</v>
      </c>
      <c r="D36" s="31" t="s">
        <v>79</v>
      </c>
      <c r="E36" s="31">
        <v>1</v>
      </c>
      <c r="F36" s="30">
        <v>30</v>
      </c>
      <c r="G36" s="30" t="s">
        <v>643</v>
      </c>
      <c r="H36" s="31">
        <v>13911144139</v>
      </c>
      <c r="I36" s="30">
        <v>59.1875</v>
      </c>
      <c r="J36" s="30">
        <v>0.53183962264150897</v>
      </c>
      <c r="K36" s="30">
        <v>2</v>
      </c>
      <c r="L36" s="30"/>
      <c r="M36" s="29"/>
      <c r="N36" s="29">
        <v>9</v>
      </c>
      <c r="O36" s="30">
        <v>7</v>
      </c>
      <c r="P36" s="30">
        <v>1</v>
      </c>
      <c r="Q36" s="30">
        <v>7</v>
      </c>
      <c r="R36" s="30">
        <v>1</v>
      </c>
      <c r="S36" s="30">
        <v>2</v>
      </c>
      <c r="T36" s="30">
        <v>1</v>
      </c>
      <c r="U36" s="30"/>
      <c r="V36" s="31"/>
      <c r="W36" s="29">
        <v>3</v>
      </c>
      <c r="X36" s="30">
        <v>33</v>
      </c>
      <c r="Y36" s="31">
        <v>3</v>
      </c>
      <c r="Z36" s="31" t="s">
        <v>89</v>
      </c>
      <c r="AB36" t="s">
        <v>680</v>
      </c>
      <c r="AC36">
        <v>19</v>
      </c>
      <c r="AD36" t="s">
        <v>677</v>
      </c>
      <c r="AE36" t="s">
        <v>691</v>
      </c>
      <c r="AG36">
        <v>13</v>
      </c>
      <c r="AH36" t="s">
        <v>692</v>
      </c>
    </row>
    <row r="37" spans="1:36" ht="30" x14ac:dyDescent="0.25">
      <c r="A37" s="30">
        <v>231</v>
      </c>
      <c r="B37" s="31" t="s">
        <v>78</v>
      </c>
      <c r="C37" s="31" t="s">
        <v>26</v>
      </c>
      <c r="D37" s="31" t="s">
        <v>79</v>
      </c>
      <c r="E37" s="31">
        <v>1</v>
      </c>
      <c r="F37" s="30">
        <v>30</v>
      </c>
      <c r="G37" s="30" t="s">
        <v>130</v>
      </c>
      <c r="H37" s="31">
        <v>3712062108</v>
      </c>
      <c r="I37" s="30">
        <v>74.9375</v>
      </c>
      <c r="J37" s="30">
        <v>0.82900943396226401</v>
      </c>
      <c r="K37" s="30">
        <v>5</v>
      </c>
      <c r="L37" s="30"/>
      <c r="M37" s="29"/>
      <c r="N37" s="29">
        <v>9</v>
      </c>
      <c r="O37" s="30">
        <v>4</v>
      </c>
      <c r="P37" s="30">
        <v>1</v>
      </c>
      <c r="Q37" s="30">
        <v>4</v>
      </c>
      <c r="R37" s="30">
        <v>1</v>
      </c>
      <c r="S37" s="30"/>
      <c r="T37" s="29"/>
      <c r="U37" s="29"/>
      <c r="V37" s="31"/>
      <c r="W37" s="29"/>
      <c r="X37" s="29">
        <v>24</v>
      </c>
      <c r="Y37" s="31">
        <v>0</v>
      </c>
      <c r="Z37" s="31" t="s">
        <v>82</v>
      </c>
      <c r="AB37" t="s">
        <v>680</v>
      </c>
      <c r="AC37">
        <v>28</v>
      </c>
      <c r="AD37" t="s">
        <v>677</v>
      </c>
      <c r="AE37" t="s">
        <v>700</v>
      </c>
      <c r="AF37" t="s">
        <v>695</v>
      </c>
      <c r="AG37" t="s">
        <v>701</v>
      </c>
    </row>
    <row r="38" spans="1:36" ht="30" x14ac:dyDescent="0.25">
      <c r="A38" s="30">
        <v>247</v>
      </c>
      <c r="B38" s="31" t="s">
        <v>78</v>
      </c>
      <c r="C38" s="31" t="s">
        <v>26</v>
      </c>
      <c r="D38" s="31" t="s">
        <v>79</v>
      </c>
      <c r="E38" s="31">
        <v>1</v>
      </c>
      <c r="F38" s="30">
        <v>30</v>
      </c>
      <c r="G38" s="30" t="s">
        <v>130</v>
      </c>
      <c r="H38" s="31">
        <v>3712062108</v>
      </c>
      <c r="I38" s="30">
        <v>59.1875</v>
      </c>
      <c r="J38" s="30">
        <v>0.53183962264150897</v>
      </c>
      <c r="K38" s="30">
        <v>13</v>
      </c>
      <c r="L38" s="30"/>
      <c r="M38" s="29">
        <v>3</v>
      </c>
      <c r="N38" s="30">
        <v>24</v>
      </c>
      <c r="O38" s="30">
        <v>11</v>
      </c>
      <c r="P38" s="30">
        <v>1</v>
      </c>
      <c r="Q38" s="30">
        <v>11</v>
      </c>
      <c r="R38" s="30">
        <v>1</v>
      </c>
      <c r="S38" s="30">
        <v>2</v>
      </c>
      <c r="T38" s="30">
        <v>6</v>
      </c>
      <c r="U38" s="30"/>
      <c r="V38" s="31">
        <v>3</v>
      </c>
      <c r="W38" s="30">
        <v>11</v>
      </c>
      <c r="X38" s="30">
        <v>86</v>
      </c>
      <c r="Y38" s="31">
        <v>11</v>
      </c>
      <c r="Z38" s="31" t="s">
        <v>89</v>
      </c>
      <c r="AB38" t="s">
        <v>680</v>
      </c>
      <c r="AC38">
        <v>28</v>
      </c>
      <c r="AD38" t="s">
        <v>677</v>
      </c>
      <c r="AE38" t="s">
        <v>700</v>
      </c>
      <c r="AF38" t="s">
        <v>695</v>
      </c>
      <c r="AG38" t="s">
        <v>701</v>
      </c>
    </row>
    <row r="39" spans="1:36" ht="30" x14ac:dyDescent="0.25">
      <c r="A39" s="30">
        <v>263</v>
      </c>
      <c r="B39" s="31" t="s">
        <v>78</v>
      </c>
      <c r="C39" s="31" t="s">
        <v>26</v>
      </c>
      <c r="D39" s="31" t="s">
        <v>79</v>
      </c>
      <c r="E39" s="31">
        <v>1</v>
      </c>
      <c r="F39" s="30">
        <v>30</v>
      </c>
      <c r="G39" s="30" t="s">
        <v>647</v>
      </c>
      <c r="H39" s="31">
        <v>6222722597</v>
      </c>
      <c r="I39" s="30">
        <v>59.1875</v>
      </c>
      <c r="J39" s="30">
        <v>0.53183962264150897</v>
      </c>
      <c r="K39" s="30">
        <v>2</v>
      </c>
      <c r="L39" s="30"/>
      <c r="M39" s="29"/>
      <c r="N39" s="29">
        <v>3</v>
      </c>
      <c r="O39" s="30">
        <v>1</v>
      </c>
      <c r="P39" s="30">
        <v>1</v>
      </c>
      <c r="Q39" s="30">
        <v>1</v>
      </c>
      <c r="R39" s="30">
        <v>1</v>
      </c>
      <c r="S39" s="30"/>
      <c r="T39" s="29"/>
      <c r="U39" s="29"/>
      <c r="V39" s="31"/>
      <c r="W39" s="29"/>
      <c r="X39" s="29">
        <v>9</v>
      </c>
      <c r="Y39" s="31">
        <v>0</v>
      </c>
      <c r="Z39" s="31" t="s">
        <v>89</v>
      </c>
      <c r="AB39" t="s">
        <v>680</v>
      </c>
      <c r="AC39">
        <v>27</v>
      </c>
      <c r="AD39" t="s">
        <v>677</v>
      </c>
      <c r="AE39" t="s">
        <v>732</v>
      </c>
    </row>
    <row r="40" spans="1:36" ht="30" x14ac:dyDescent="0.25">
      <c r="A40" s="30">
        <v>264</v>
      </c>
      <c r="B40" s="31" t="s">
        <v>78</v>
      </c>
      <c r="C40" s="31" t="s">
        <v>28</v>
      </c>
      <c r="D40" s="31" t="s">
        <v>79</v>
      </c>
      <c r="E40" s="31">
        <v>1</v>
      </c>
      <c r="F40" s="30">
        <v>30</v>
      </c>
      <c r="G40" s="30" t="s">
        <v>649</v>
      </c>
      <c r="H40" s="31">
        <v>6222722596</v>
      </c>
      <c r="I40" s="30">
        <v>69.571428571428598</v>
      </c>
      <c r="J40" s="30">
        <v>0.50151975683890604</v>
      </c>
      <c r="K40" s="30">
        <v>3</v>
      </c>
      <c r="L40" s="30"/>
      <c r="M40" s="29"/>
      <c r="N40" s="29">
        <v>5</v>
      </c>
      <c r="O40" s="30">
        <v>2</v>
      </c>
      <c r="P40" s="30">
        <v>1</v>
      </c>
      <c r="Q40" s="30">
        <v>2</v>
      </c>
      <c r="R40" s="30">
        <v>1</v>
      </c>
      <c r="S40" s="30"/>
      <c r="T40" s="29"/>
      <c r="U40" s="29"/>
      <c r="V40" s="31"/>
      <c r="W40" s="29"/>
      <c r="X40" s="29">
        <v>14</v>
      </c>
      <c r="Y40" s="31">
        <v>0</v>
      </c>
      <c r="Z40" s="31" t="s">
        <v>102</v>
      </c>
      <c r="AA40" t="s">
        <v>651</v>
      </c>
      <c r="AB40" t="s">
        <v>673</v>
      </c>
      <c r="AC40">
        <v>27</v>
      </c>
      <c r="AD40" t="s">
        <v>677</v>
      </c>
      <c r="AE40" t="s">
        <v>732</v>
      </c>
    </row>
    <row r="41" spans="1:36" ht="30" x14ac:dyDescent="0.25">
      <c r="A41" s="30">
        <v>265</v>
      </c>
      <c r="B41" s="31" t="s">
        <v>78</v>
      </c>
      <c r="C41" s="31" t="s">
        <v>26</v>
      </c>
      <c r="D41" s="31" t="s">
        <v>79</v>
      </c>
      <c r="E41" s="31">
        <v>1</v>
      </c>
      <c r="F41" s="30">
        <v>30</v>
      </c>
      <c r="G41" s="30" t="s">
        <v>134</v>
      </c>
      <c r="H41" s="31">
        <v>828360120</v>
      </c>
      <c r="I41" s="30">
        <v>74.9375</v>
      </c>
      <c r="J41" s="30">
        <v>0.82900943396226401</v>
      </c>
      <c r="K41" s="30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31"/>
      <c r="W41" s="29"/>
      <c r="X41" s="29">
        <v>0</v>
      </c>
      <c r="Y41" s="31">
        <v>0</v>
      </c>
      <c r="Z41" s="31" t="s">
        <v>82</v>
      </c>
      <c r="AB41" t="s">
        <v>673</v>
      </c>
      <c r="AC41">
        <v>26</v>
      </c>
      <c r="AD41" t="s">
        <v>674</v>
      </c>
      <c r="AE41" t="s">
        <v>678</v>
      </c>
      <c r="AG41" t="s">
        <v>702</v>
      </c>
    </row>
    <row r="42" spans="1:36" ht="30" x14ac:dyDescent="0.25">
      <c r="A42" s="30">
        <v>281</v>
      </c>
      <c r="B42" s="31" t="s">
        <v>78</v>
      </c>
      <c r="C42" s="31" t="s">
        <v>28</v>
      </c>
      <c r="D42" s="31" t="s">
        <v>79</v>
      </c>
      <c r="E42" s="31">
        <v>1</v>
      </c>
      <c r="F42" s="30">
        <v>30</v>
      </c>
      <c r="G42" s="30" t="s">
        <v>135</v>
      </c>
      <c r="H42" s="31">
        <v>7717685176</v>
      </c>
      <c r="I42" s="30">
        <v>0</v>
      </c>
      <c r="J42" s="30">
        <v>0</v>
      </c>
      <c r="K42" s="30">
        <v>4</v>
      </c>
      <c r="L42" s="30"/>
      <c r="M42" s="29">
        <v>3</v>
      </c>
      <c r="N42" s="30">
        <v>7</v>
      </c>
      <c r="O42" s="30">
        <v>2</v>
      </c>
      <c r="P42" s="30"/>
      <c r="Q42" s="29">
        <v>2</v>
      </c>
      <c r="R42" s="30">
        <v>1</v>
      </c>
      <c r="S42" s="30">
        <v>1</v>
      </c>
      <c r="T42" s="30">
        <v>2.5</v>
      </c>
      <c r="U42" s="30"/>
      <c r="V42" s="31">
        <v>1.5</v>
      </c>
      <c r="W42" s="30">
        <v>5</v>
      </c>
      <c r="X42" s="30">
        <v>29</v>
      </c>
      <c r="Y42" s="31">
        <v>5</v>
      </c>
      <c r="Z42" s="31"/>
      <c r="AB42" t="s">
        <v>680</v>
      </c>
      <c r="AC42">
        <v>24</v>
      </c>
      <c r="AD42" t="s">
        <v>677</v>
      </c>
      <c r="AE42" t="s">
        <v>691</v>
      </c>
    </row>
    <row r="43" spans="1:36" ht="30" x14ac:dyDescent="0.25">
      <c r="A43" s="30">
        <v>297</v>
      </c>
      <c r="B43" s="31" t="s">
        <v>78</v>
      </c>
      <c r="C43" s="31" t="s">
        <v>28</v>
      </c>
      <c r="D43" s="31" t="s">
        <v>79</v>
      </c>
      <c r="E43" s="31">
        <v>1</v>
      </c>
      <c r="F43" s="30">
        <v>30</v>
      </c>
      <c r="G43" s="30" t="s">
        <v>137</v>
      </c>
      <c r="H43" s="31">
        <v>17825107236</v>
      </c>
      <c r="I43" s="30">
        <v>0</v>
      </c>
      <c r="J43" s="30">
        <v>0</v>
      </c>
      <c r="K43" s="30">
        <v>6</v>
      </c>
      <c r="L43" s="30"/>
      <c r="M43" s="29">
        <v>2</v>
      </c>
      <c r="N43" s="30">
        <v>10</v>
      </c>
      <c r="O43" s="30">
        <v>4</v>
      </c>
      <c r="P43" s="30"/>
      <c r="Q43" s="29">
        <v>4</v>
      </c>
      <c r="R43" s="30">
        <v>2</v>
      </c>
      <c r="S43" s="30">
        <v>1</v>
      </c>
      <c r="T43" s="30">
        <v>1.5</v>
      </c>
      <c r="U43" s="30"/>
      <c r="V43" s="31">
        <v>1.5</v>
      </c>
      <c r="W43" s="30">
        <v>4</v>
      </c>
      <c r="X43" s="30">
        <v>36</v>
      </c>
      <c r="Y43" s="31">
        <v>4</v>
      </c>
      <c r="Z43" s="31"/>
      <c r="AB43" t="s">
        <v>680</v>
      </c>
      <c r="AC43">
        <v>31</v>
      </c>
      <c r="AD43" t="s">
        <v>674</v>
      </c>
      <c r="AE43" t="s">
        <v>703</v>
      </c>
      <c r="AG43" t="s">
        <v>704</v>
      </c>
    </row>
    <row r="44" spans="1:36" ht="30" x14ac:dyDescent="0.25">
      <c r="A44" s="30">
        <v>301</v>
      </c>
      <c r="B44" s="31" t="s">
        <v>78</v>
      </c>
      <c r="C44" s="31" t="s">
        <v>28</v>
      </c>
      <c r="D44" s="31" t="s">
        <v>79</v>
      </c>
      <c r="E44" s="31">
        <v>1</v>
      </c>
      <c r="F44" s="30">
        <v>30</v>
      </c>
      <c r="G44" s="30" t="s">
        <v>140</v>
      </c>
      <c r="H44" s="31">
        <v>79247246103</v>
      </c>
      <c r="I44" s="30">
        <v>69.571428571428598</v>
      </c>
      <c r="J44" s="30">
        <v>0.50151975683890604</v>
      </c>
      <c r="K44" s="30">
        <v>2</v>
      </c>
      <c r="L44" s="30"/>
      <c r="M44" s="29"/>
      <c r="N44" s="29">
        <v>3</v>
      </c>
      <c r="O44" s="30">
        <v>1</v>
      </c>
      <c r="P44" s="30">
        <v>1</v>
      </c>
      <c r="Q44" s="30">
        <v>1</v>
      </c>
      <c r="R44" s="30">
        <v>1</v>
      </c>
      <c r="S44" s="30"/>
      <c r="T44" s="29">
        <v>1.5</v>
      </c>
      <c r="U44" s="30"/>
      <c r="V44" s="31">
        <v>0.5</v>
      </c>
      <c r="W44" s="30">
        <v>2</v>
      </c>
      <c r="X44" s="30">
        <v>13</v>
      </c>
      <c r="Y44" s="31">
        <v>2</v>
      </c>
      <c r="Z44" s="31" t="s">
        <v>102</v>
      </c>
      <c r="AB44" t="s">
        <v>673</v>
      </c>
      <c r="AC44">
        <v>18</v>
      </c>
      <c r="AD44" t="s">
        <v>674</v>
      </c>
      <c r="AE44" t="s">
        <v>705</v>
      </c>
      <c r="AG44" t="s">
        <v>686</v>
      </c>
    </row>
    <row r="45" spans="1:36" ht="30" x14ac:dyDescent="0.25">
      <c r="A45" s="30">
        <v>318</v>
      </c>
      <c r="B45" s="31" t="s">
        <v>78</v>
      </c>
      <c r="C45" s="31" t="s">
        <v>26</v>
      </c>
      <c r="D45" s="31" t="s">
        <v>79</v>
      </c>
      <c r="E45" s="31">
        <v>1</v>
      </c>
      <c r="F45" s="30">
        <v>30</v>
      </c>
      <c r="G45" s="30" t="s">
        <v>142</v>
      </c>
      <c r="H45" s="31">
        <v>8282194225</v>
      </c>
      <c r="I45" s="30">
        <v>74.9375</v>
      </c>
      <c r="J45" s="30">
        <v>0.82900943396226401</v>
      </c>
      <c r="K45" s="30">
        <v>8</v>
      </c>
      <c r="L45" s="30"/>
      <c r="M45" s="29"/>
      <c r="N45" s="29">
        <v>18</v>
      </c>
      <c r="O45" s="30">
        <v>10</v>
      </c>
      <c r="P45" s="30">
        <v>1</v>
      </c>
      <c r="Q45" s="30">
        <v>10</v>
      </c>
      <c r="R45" s="30">
        <v>2</v>
      </c>
      <c r="S45" s="30">
        <v>3</v>
      </c>
      <c r="T45" s="30">
        <v>2.5</v>
      </c>
      <c r="U45" s="30"/>
      <c r="V45" s="31">
        <v>1.5</v>
      </c>
      <c r="W45" s="30">
        <v>7</v>
      </c>
      <c r="X45" s="30">
        <v>63</v>
      </c>
      <c r="Y45" s="31">
        <v>7</v>
      </c>
      <c r="Z45" s="31" t="s">
        <v>82</v>
      </c>
      <c r="AB45" t="s">
        <v>680</v>
      </c>
      <c r="AC45">
        <v>27</v>
      </c>
      <c r="AD45" t="s">
        <v>677</v>
      </c>
      <c r="AE45" t="s">
        <v>691</v>
      </c>
      <c r="AF45" t="s">
        <v>695</v>
      </c>
      <c r="AH45" t="s">
        <v>692</v>
      </c>
    </row>
    <row r="46" spans="1:36" ht="30" x14ac:dyDescent="0.25">
      <c r="A46" s="30">
        <v>334</v>
      </c>
      <c r="B46" s="31" t="s">
        <v>78</v>
      </c>
      <c r="C46" s="31" t="s">
        <v>28</v>
      </c>
      <c r="D46" s="31" t="s">
        <v>79</v>
      </c>
      <c r="E46" s="31">
        <v>1</v>
      </c>
      <c r="F46" s="30">
        <v>30</v>
      </c>
      <c r="G46" s="30" t="s">
        <v>144</v>
      </c>
      <c r="H46" s="31">
        <v>46525319</v>
      </c>
      <c r="I46" s="30">
        <v>69.571428571428598</v>
      </c>
      <c r="J46" s="30">
        <v>0.50151975683890604</v>
      </c>
      <c r="K46" s="30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31"/>
      <c r="W46" s="29"/>
      <c r="X46" s="29">
        <v>0</v>
      </c>
      <c r="Y46" s="31">
        <v>0</v>
      </c>
      <c r="Z46" s="31" t="s">
        <v>102</v>
      </c>
      <c r="AB46" t="s">
        <v>673</v>
      </c>
      <c r="AC46">
        <v>28</v>
      </c>
      <c r="AD46" t="s">
        <v>677</v>
      </c>
      <c r="AE46" t="s">
        <v>706</v>
      </c>
    </row>
    <row r="47" spans="1:36" ht="30" x14ac:dyDescent="0.25">
      <c r="A47" s="30">
        <v>339</v>
      </c>
      <c r="B47" s="31" t="s">
        <v>78</v>
      </c>
      <c r="C47" s="31" t="s">
        <v>28</v>
      </c>
      <c r="D47" s="31" t="s">
        <v>79</v>
      </c>
      <c r="E47" s="31">
        <v>1</v>
      </c>
      <c r="F47" s="30">
        <v>30</v>
      </c>
      <c r="G47" s="30" t="s">
        <v>146</v>
      </c>
      <c r="H47" s="31">
        <v>94222252116</v>
      </c>
      <c r="I47" s="30">
        <v>64.857142857142904</v>
      </c>
      <c r="J47" s="30">
        <v>0.40121580547112501</v>
      </c>
      <c r="K47" s="30">
        <v>7</v>
      </c>
      <c r="L47" s="30"/>
      <c r="M47" s="29"/>
      <c r="N47" s="29">
        <v>21</v>
      </c>
      <c r="O47" s="30">
        <v>14</v>
      </c>
      <c r="P47" s="30">
        <v>1</v>
      </c>
      <c r="Q47" s="30">
        <v>14</v>
      </c>
      <c r="R47" s="30">
        <v>1</v>
      </c>
      <c r="S47" s="30">
        <v>4</v>
      </c>
      <c r="T47" s="30">
        <v>2.5</v>
      </c>
      <c r="U47" s="30"/>
      <c r="V47" s="31">
        <v>2.5</v>
      </c>
      <c r="W47" s="30">
        <v>9</v>
      </c>
      <c r="X47" s="30">
        <v>76</v>
      </c>
      <c r="Y47" s="31">
        <v>9</v>
      </c>
      <c r="Z47" s="31" t="s">
        <v>99</v>
      </c>
      <c r="AB47" t="s">
        <v>680</v>
      </c>
      <c r="AC47">
        <v>36</v>
      </c>
      <c r="AD47" t="s">
        <v>677</v>
      </c>
      <c r="AE47" t="s">
        <v>707</v>
      </c>
      <c r="AG47" t="s">
        <v>708</v>
      </c>
    </row>
    <row r="48" spans="1:36" ht="30" x14ac:dyDescent="0.25">
      <c r="A48" s="30">
        <v>355</v>
      </c>
      <c r="B48" s="31" t="s">
        <v>78</v>
      </c>
      <c r="C48" s="31" t="s">
        <v>26</v>
      </c>
      <c r="D48" s="31" t="s">
        <v>79</v>
      </c>
      <c r="E48" s="31">
        <v>1</v>
      </c>
      <c r="F48" s="30">
        <v>30</v>
      </c>
      <c r="G48" s="30" t="s">
        <v>147</v>
      </c>
      <c r="H48" s="31">
        <v>84463153</v>
      </c>
      <c r="I48" s="30">
        <v>74.9375</v>
      </c>
      <c r="J48" s="30">
        <v>0.82900943396226401</v>
      </c>
      <c r="K48" s="30">
        <v>4</v>
      </c>
      <c r="L48" s="30"/>
      <c r="M48" s="29"/>
      <c r="N48" s="29">
        <v>8</v>
      </c>
      <c r="O48" s="30">
        <v>4</v>
      </c>
      <c r="P48" s="30">
        <v>1</v>
      </c>
      <c r="Q48" s="30">
        <v>4</v>
      </c>
      <c r="R48" s="30">
        <v>2</v>
      </c>
      <c r="S48" s="30"/>
      <c r="T48" s="29">
        <v>1.5</v>
      </c>
      <c r="U48" s="30"/>
      <c r="V48" s="31">
        <v>0.5</v>
      </c>
      <c r="W48" s="30">
        <v>2</v>
      </c>
      <c r="X48" s="30">
        <v>27</v>
      </c>
      <c r="Y48" s="31">
        <v>2</v>
      </c>
      <c r="Z48" s="31" t="s">
        <v>82</v>
      </c>
      <c r="AB48" t="s">
        <v>680</v>
      </c>
      <c r="AC48">
        <v>26</v>
      </c>
      <c r="AD48" t="s">
        <v>677</v>
      </c>
      <c r="AE48" t="s">
        <v>709</v>
      </c>
      <c r="AH48" t="s">
        <v>692</v>
      </c>
      <c r="AI48" t="s">
        <v>695</v>
      </c>
    </row>
    <row r="49" spans="1:33" ht="30" x14ac:dyDescent="0.25">
      <c r="A49" s="30">
        <v>371</v>
      </c>
      <c r="B49" s="31" t="s">
        <v>78</v>
      </c>
      <c r="C49" s="31" t="s">
        <v>26</v>
      </c>
      <c r="D49" s="31" t="s">
        <v>79</v>
      </c>
      <c r="E49" s="31">
        <v>1</v>
      </c>
      <c r="F49" s="30">
        <v>30</v>
      </c>
      <c r="G49" s="30" t="s">
        <v>149</v>
      </c>
      <c r="H49" s="31">
        <v>8877127178</v>
      </c>
      <c r="I49" s="30">
        <v>59.1875</v>
      </c>
      <c r="J49" s="30">
        <v>0.53183962264150897</v>
      </c>
      <c r="K49" s="30">
        <v>4</v>
      </c>
      <c r="L49" s="30"/>
      <c r="M49" s="29"/>
      <c r="N49" s="29">
        <v>13</v>
      </c>
      <c r="O49" s="30">
        <v>9</v>
      </c>
      <c r="P49" s="30">
        <v>1</v>
      </c>
      <c r="Q49" s="30">
        <v>9</v>
      </c>
      <c r="R49" s="30">
        <v>1</v>
      </c>
      <c r="S49" s="30">
        <v>3</v>
      </c>
      <c r="T49" s="30">
        <v>5</v>
      </c>
      <c r="U49" s="30"/>
      <c r="V49" s="31">
        <v>1</v>
      </c>
      <c r="W49" s="30">
        <v>9</v>
      </c>
      <c r="X49" s="30">
        <v>55</v>
      </c>
      <c r="Y49" s="31">
        <v>9</v>
      </c>
      <c r="Z49" s="31" t="s">
        <v>89</v>
      </c>
      <c r="AB49" t="s">
        <v>680</v>
      </c>
      <c r="AC49">
        <v>24</v>
      </c>
      <c r="AD49" t="s">
        <v>677</v>
      </c>
      <c r="AE49" t="s">
        <v>711</v>
      </c>
      <c r="AG49" t="s">
        <v>686</v>
      </c>
    </row>
    <row r="50" spans="1:33" x14ac:dyDescent="0.25">
      <c r="A50" s="22"/>
      <c r="B50" s="23"/>
      <c r="C50" s="23"/>
      <c r="D50" s="23"/>
      <c r="E50" s="23"/>
      <c r="F50" s="22"/>
      <c r="G50" s="23"/>
      <c r="H50" s="24"/>
      <c r="I50" s="23"/>
      <c r="J50" s="23"/>
      <c r="K50" s="23"/>
      <c r="L50" s="22"/>
      <c r="M50" s="20"/>
      <c r="V50" s="3"/>
    </row>
    <row r="51" spans="1:33" x14ac:dyDescent="0.25">
      <c r="A51" s="22"/>
      <c r="B51" s="23"/>
      <c r="C51" s="23"/>
      <c r="D51" s="23"/>
      <c r="E51" s="23"/>
      <c r="F51" s="22"/>
      <c r="G51" s="23"/>
      <c r="H51" s="24"/>
      <c r="I51" s="23"/>
      <c r="J51" s="23"/>
      <c r="K51" s="23"/>
      <c r="L51" s="22"/>
      <c r="M51" s="20"/>
      <c r="V51" s="3"/>
    </row>
    <row r="52" spans="1:33" x14ac:dyDescent="0.25">
      <c r="A52" s="22"/>
      <c r="B52" s="23"/>
      <c r="C52" s="23"/>
      <c r="D52" s="23"/>
      <c r="E52" s="23"/>
      <c r="F52" s="22"/>
      <c r="G52" s="23"/>
      <c r="H52" s="24"/>
      <c r="I52" s="23"/>
      <c r="J52" s="23"/>
      <c r="K52" s="23"/>
      <c r="L52" s="22"/>
      <c r="M52" s="20"/>
      <c r="O52" s="4"/>
      <c r="P52" s="4"/>
      <c r="R52" s="4"/>
      <c r="S52" s="4"/>
      <c r="T52" s="4"/>
      <c r="U52" s="4"/>
      <c r="V52" s="3"/>
      <c r="W52" s="4"/>
      <c r="X52" s="4"/>
      <c r="Y52" s="4"/>
      <c r="Z52" s="4"/>
    </row>
    <row r="53" spans="1:33" x14ac:dyDescent="0.25">
      <c r="A53" s="22"/>
      <c r="B53" s="23"/>
      <c r="C53" s="23"/>
      <c r="D53" s="23"/>
      <c r="E53" s="23"/>
      <c r="F53" s="22"/>
      <c r="G53" s="23"/>
      <c r="H53" s="24"/>
      <c r="I53" s="23"/>
      <c r="J53" s="23"/>
      <c r="K53" s="23"/>
      <c r="L53" s="22"/>
      <c r="M53" s="20"/>
      <c r="V53" s="3"/>
    </row>
    <row r="54" spans="1:33" x14ac:dyDescent="0.25">
      <c r="A54" s="22"/>
      <c r="B54" s="23"/>
      <c r="C54" s="23"/>
      <c r="D54" s="23"/>
      <c r="E54" s="23"/>
      <c r="F54" s="22"/>
      <c r="G54" s="23"/>
      <c r="H54" s="24"/>
      <c r="I54" s="23"/>
      <c r="J54" s="23"/>
      <c r="K54" s="23"/>
      <c r="L54" s="22"/>
      <c r="M54" s="20"/>
      <c r="V54" s="3"/>
    </row>
    <row r="55" spans="1:33" x14ac:dyDescent="0.25">
      <c r="A55" s="22"/>
      <c r="B55" s="23"/>
      <c r="C55" s="23"/>
      <c r="D55" s="23"/>
      <c r="E55" s="23"/>
      <c r="F55" s="22"/>
      <c r="G55" s="23"/>
      <c r="H55" s="24"/>
      <c r="I55" s="23"/>
      <c r="J55" s="23"/>
      <c r="K55" s="23"/>
      <c r="L55" s="22"/>
      <c r="M55" s="20"/>
      <c r="N55" s="4"/>
      <c r="O55" s="4"/>
      <c r="P55" s="4"/>
      <c r="Q55" s="4"/>
      <c r="R55" s="4"/>
      <c r="S55" s="4"/>
      <c r="T55" s="4"/>
      <c r="U55" s="4"/>
      <c r="V55" s="3"/>
      <c r="W55" s="4"/>
      <c r="X55" s="4"/>
      <c r="Y55" s="4"/>
      <c r="Z55" s="4"/>
    </row>
    <row r="56" spans="1:33" x14ac:dyDescent="0.25">
      <c r="A56" s="22"/>
      <c r="B56" s="23"/>
      <c r="C56" s="23"/>
      <c r="D56" s="23"/>
      <c r="E56" s="23"/>
      <c r="F56" s="22"/>
      <c r="G56" s="23"/>
      <c r="H56" s="24"/>
      <c r="I56" s="23"/>
      <c r="J56" s="23"/>
      <c r="K56" s="23"/>
      <c r="L56" s="22"/>
      <c r="M56" s="20"/>
      <c r="O56" s="4"/>
      <c r="P56" s="4"/>
      <c r="Q56" s="4"/>
      <c r="R56" s="4"/>
      <c r="S56" s="4"/>
      <c r="U56" s="4"/>
      <c r="V56" s="3"/>
      <c r="W56" s="4"/>
      <c r="X56" s="4"/>
      <c r="Y56" s="4"/>
      <c r="Z56" s="4"/>
    </row>
    <row r="57" spans="1:33" x14ac:dyDescent="0.25">
      <c r="A57" s="22"/>
      <c r="B57" s="23"/>
      <c r="C57" s="23"/>
      <c r="D57" s="23"/>
      <c r="E57" s="23"/>
      <c r="F57" s="22"/>
      <c r="G57" s="23"/>
      <c r="H57" s="24"/>
      <c r="I57" s="23"/>
      <c r="J57" s="23"/>
      <c r="K57" s="23"/>
      <c r="L57" s="22"/>
      <c r="M57" s="20"/>
      <c r="N57" s="4"/>
      <c r="O57" s="4"/>
      <c r="P57" s="4"/>
      <c r="Q57" s="4"/>
      <c r="R57" s="4"/>
      <c r="S57" s="4"/>
      <c r="T57" s="4"/>
      <c r="U57" s="4"/>
      <c r="V57" s="3"/>
      <c r="X57" s="4"/>
      <c r="Y57" s="4"/>
      <c r="Z57" s="4"/>
    </row>
    <row r="58" spans="1:33" x14ac:dyDescent="0.25">
      <c r="A58" s="22"/>
      <c r="B58" s="23"/>
      <c r="C58" s="23"/>
      <c r="D58" s="23"/>
      <c r="E58" s="23"/>
      <c r="F58" s="22"/>
      <c r="G58" s="23"/>
      <c r="H58" s="24"/>
      <c r="I58" s="23"/>
      <c r="J58" s="23"/>
      <c r="K58" s="23"/>
      <c r="L58" s="22"/>
      <c r="M58" s="20"/>
      <c r="N58" s="4"/>
      <c r="O58" s="4"/>
      <c r="P58" s="4"/>
      <c r="Q58" s="4"/>
      <c r="R58" s="4"/>
      <c r="S58" s="4"/>
      <c r="T58" s="4"/>
      <c r="U58" s="4"/>
      <c r="V58" s="3"/>
      <c r="W58" s="4"/>
      <c r="X58" s="4"/>
      <c r="Y58" s="4"/>
      <c r="Z58" s="4"/>
    </row>
    <row r="59" spans="1:33" x14ac:dyDescent="0.25">
      <c r="A59" s="22"/>
      <c r="B59" s="23"/>
      <c r="C59" s="23"/>
      <c r="D59" s="23"/>
      <c r="E59" s="23"/>
      <c r="F59" s="22"/>
      <c r="G59" s="23"/>
      <c r="H59" s="24"/>
      <c r="I59" s="23"/>
      <c r="J59" s="23"/>
      <c r="K59" s="23"/>
      <c r="L59" s="22"/>
      <c r="M59" s="20"/>
      <c r="N59" s="4"/>
      <c r="O59" s="4"/>
      <c r="P59" s="4"/>
      <c r="Q59" s="4"/>
      <c r="R59" s="4"/>
      <c r="S59" s="4"/>
      <c r="T59" s="4"/>
      <c r="U59" s="4"/>
      <c r="V59" s="3"/>
      <c r="W59" s="4"/>
      <c r="X59" s="4"/>
      <c r="Y59" s="4"/>
      <c r="Z59" s="4"/>
    </row>
    <row r="60" spans="1:33" x14ac:dyDescent="0.25">
      <c r="A60" s="22"/>
      <c r="B60" s="23"/>
      <c r="C60" s="23"/>
      <c r="D60" s="23"/>
      <c r="E60" s="23"/>
      <c r="F60" s="22"/>
      <c r="G60" s="23"/>
      <c r="H60" s="24"/>
      <c r="I60" s="23"/>
      <c r="J60" s="23"/>
      <c r="K60" s="23"/>
      <c r="L60" s="22"/>
      <c r="M60" s="20"/>
      <c r="N60" s="4"/>
      <c r="O60" s="4"/>
      <c r="P60" s="4"/>
      <c r="Q60" s="4"/>
      <c r="R60" s="4"/>
      <c r="S60" s="4"/>
      <c r="T60" s="4"/>
      <c r="U60" s="4"/>
      <c r="V60" s="3"/>
      <c r="W60" s="4"/>
      <c r="X60" s="4"/>
      <c r="Y60" s="4"/>
      <c r="Z60" s="4"/>
    </row>
    <row r="61" spans="1:33" x14ac:dyDescent="0.25">
      <c r="A61" s="22"/>
      <c r="B61" s="23"/>
      <c r="C61" s="23"/>
      <c r="D61" s="23"/>
      <c r="E61" s="23"/>
      <c r="F61" s="22"/>
      <c r="G61" s="23"/>
      <c r="H61" s="24"/>
      <c r="I61" s="23"/>
      <c r="J61" s="23"/>
      <c r="K61" s="23"/>
      <c r="L61" s="22"/>
      <c r="M61" s="20"/>
      <c r="O61" s="4"/>
      <c r="Q61" s="4"/>
      <c r="S61" s="4"/>
      <c r="U61" s="4"/>
      <c r="V61" s="3"/>
      <c r="X61" s="4"/>
      <c r="Y61" s="4"/>
      <c r="Z61" s="4"/>
    </row>
    <row r="62" spans="1:33" x14ac:dyDescent="0.25">
      <c r="A62" s="22"/>
      <c r="B62" s="23"/>
      <c r="C62" s="23"/>
      <c r="D62" s="23"/>
      <c r="E62" s="23"/>
      <c r="F62" s="22"/>
      <c r="G62" s="23"/>
      <c r="H62" s="24"/>
      <c r="I62" s="23"/>
      <c r="J62" s="23"/>
      <c r="K62" s="23"/>
      <c r="L62" s="22"/>
      <c r="M62" s="20"/>
      <c r="N62" s="4"/>
      <c r="O62" s="4"/>
      <c r="P62" s="4"/>
      <c r="Q62" s="4"/>
      <c r="R62" s="4"/>
      <c r="S62" s="4"/>
      <c r="T62" s="4"/>
      <c r="U62" s="4"/>
      <c r="V62" s="3"/>
      <c r="W62" s="4"/>
      <c r="X62" s="4"/>
      <c r="Y62" s="4"/>
      <c r="Z62" s="4"/>
    </row>
    <row r="63" spans="1:33" x14ac:dyDescent="0.25">
      <c r="A63" s="22"/>
      <c r="B63" s="23"/>
      <c r="C63" s="23"/>
      <c r="D63" s="23"/>
      <c r="E63" s="23"/>
      <c r="F63" s="22"/>
      <c r="G63" s="23"/>
      <c r="H63" s="24"/>
      <c r="I63" s="23"/>
      <c r="J63" s="23"/>
      <c r="K63" s="23"/>
      <c r="L63" s="22"/>
      <c r="M63" s="20"/>
      <c r="N63" s="4"/>
      <c r="O63" s="4"/>
      <c r="P63" s="4"/>
      <c r="Q63" s="4"/>
      <c r="R63" s="4"/>
      <c r="S63" s="4"/>
      <c r="T63" s="4"/>
      <c r="V63" s="3"/>
      <c r="X63" s="4"/>
      <c r="Y63" s="4"/>
      <c r="Z63" s="4"/>
    </row>
    <row r="64" spans="1:33" x14ac:dyDescent="0.25">
      <c r="A64" s="22"/>
      <c r="B64" s="23"/>
      <c r="C64" s="23"/>
      <c r="D64" s="23"/>
      <c r="E64" s="23"/>
      <c r="F64" s="22"/>
      <c r="G64" s="23"/>
      <c r="H64" s="24"/>
      <c r="I64" s="23"/>
      <c r="J64" s="23"/>
      <c r="K64" s="23"/>
      <c r="L64" s="22"/>
      <c r="M64" s="20"/>
      <c r="N64" s="4"/>
      <c r="O64" s="4"/>
      <c r="P64" s="4"/>
      <c r="Q64" s="4"/>
      <c r="R64" s="4"/>
      <c r="S64" s="4"/>
      <c r="U64" s="4"/>
      <c r="V64" s="3"/>
      <c r="W64" s="4"/>
      <c r="X64" s="4"/>
      <c r="Y64" s="4"/>
      <c r="Z64" s="4"/>
    </row>
    <row r="65" spans="1:26" x14ac:dyDescent="0.25">
      <c r="A65" s="22"/>
      <c r="B65" s="23"/>
      <c r="C65" s="23"/>
      <c r="D65" s="23"/>
      <c r="E65" s="23"/>
      <c r="F65" s="22"/>
      <c r="G65" s="23"/>
      <c r="H65" s="24"/>
      <c r="I65" s="23"/>
      <c r="J65" s="23"/>
      <c r="K65" s="23"/>
      <c r="L65" s="22"/>
      <c r="M65" s="20"/>
      <c r="N65" s="4"/>
      <c r="O65" s="4"/>
      <c r="P65" s="4"/>
      <c r="Q65" s="4"/>
      <c r="R65" s="4"/>
      <c r="S65" s="4"/>
      <c r="T65" s="4"/>
      <c r="U65" s="4"/>
      <c r="V65" s="3"/>
      <c r="W65" s="4"/>
      <c r="X65" s="4"/>
      <c r="Y65" s="4"/>
      <c r="Z65" s="4"/>
    </row>
    <row r="66" spans="1:26" x14ac:dyDescent="0.25">
      <c r="A66" s="22"/>
      <c r="B66" s="23"/>
      <c r="C66" s="23"/>
      <c r="D66" s="23"/>
      <c r="E66" s="23"/>
      <c r="F66" s="22"/>
      <c r="G66" s="23"/>
      <c r="H66" s="24"/>
      <c r="I66" s="23"/>
      <c r="J66" s="23"/>
      <c r="K66" s="23"/>
      <c r="L66" s="22"/>
      <c r="M66" s="20"/>
      <c r="Q66" s="4"/>
      <c r="S66" s="4"/>
      <c r="V66" s="3"/>
      <c r="Y66" s="4"/>
      <c r="Z66" s="4"/>
    </row>
    <row r="67" spans="1:26" x14ac:dyDescent="0.25">
      <c r="A67" s="22"/>
      <c r="B67" s="23"/>
      <c r="C67" s="23"/>
      <c r="D67" s="23"/>
      <c r="E67" s="23"/>
      <c r="F67" s="22"/>
      <c r="G67" s="23"/>
      <c r="H67" s="24"/>
      <c r="I67" s="23"/>
      <c r="J67" s="23"/>
      <c r="K67" s="23"/>
      <c r="L67" s="22"/>
      <c r="M67" s="20"/>
      <c r="O67" s="4"/>
      <c r="P67" s="4"/>
      <c r="Q67" s="4"/>
      <c r="R67" s="4"/>
      <c r="S67" s="4"/>
      <c r="U67" s="4"/>
      <c r="V67" s="3"/>
      <c r="W67" s="4"/>
      <c r="X67" s="4"/>
      <c r="Y67" s="4"/>
      <c r="Z67" s="4"/>
    </row>
    <row r="68" spans="1:26" x14ac:dyDescent="0.25">
      <c r="A68" s="22"/>
      <c r="B68" s="23"/>
      <c r="C68" s="23"/>
      <c r="D68" s="23"/>
      <c r="E68" s="23"/>
      <c r="F68" s="22"/>
      <c r="G68" s="23"/>
      <c r="H68" s="24"/>
      <c r="I68" s="23"/>
      <c r="J68" s="23"/>
      <c r="K68" s="23"/>
      <c r="L68" s="22"/>
      <c r="M68" s="20"/>
      <c r="O68" s="4"/>
      <c r="P68" s="4"/>
      <c r="Q68" s="4"/>
      <c r="R68" s="4"/>
      <c r="S68" s="4"/>
      <c r="T68" s="4"/>
      <c r="U68" s="4"/>
      <c r="V68" s="3"/>
      <c r="X68" s="4"/>
      <c r="Y68" s="4"/>
      <c r="Z68" s="4"/>
    </row>
    <row r="69" spans="1:26" x14ac:dyDescent="0.25">
      <c r="A69" s="22"/>
      <c r="B69" s="23"/>
      <c r="C69" s="23"/>
      <c r="D69" s="23"/>
      <c r="E69" s="23"/>
      <c r="F69" s="22"/>
      <c r="G69" s="23"/>
      <c r="H69" s="24"/>
      <c r="I69" s="23"/>
      <c r="J69" s="23"/>
      <c r="K69" s="23"/>
      <c r="L69" s="22"/>
      <c r="M69" s="20"/>
    </row>
    <row r="70" spans="1:26" x14ac:dyDescent="0.25">
      <c r="A70" s="22"/>
      <c r="B70" s="23"/>
      <c r="C70" s="23"/>
      <c r="D70" s="23"/>
      <c r="E70" s="23"/>
      <c r="F70" s="22"/>
      <c r="G70" s="23"/>
      <c r="H70" s="24"/>
      <c r="I70" s="23"/>
      <c r="J70" s="23"/>
      <c r="K70" s="23"/>
      <c r="L70" s="22"/>
      <c r="M70" s="20"/>
    </row>
    <row r="71" spans="1:26" x14ac:dyDescent="0.25">
      <c r="A71" s="22"/>
      <c r="B71" s="23"/>
      <c r="C71" s="23"/>
      <c r="D71" s="23"/>
      <c r="E71" s="23"/>
      <c r="F71" s="22"/>
      <c r="G71" s="23"/>
      <c r="H71" s="24"/>
      <c r="I71" s="23"/>
      <c r="J71" s="23"/>
      <c r="K71" s="23"/>
      <c r="L71" s="22"/>
      <c r="M71" s="20"/>
    </row>
    <row r="72" spans="1:26" x14ac:dyDescent="0.25">
      <c r="A72" s="22"/>
      <c r="B72" s="23"/>
      <c r="C72" s="23"/>
      <c r="D72" s="23"/>
      <c r="E72" s="23"/>
      <c r="F72" s="22"/>
      <c r="G72" s="23"/>
      <c r="H72" s="24"/>
      <c r="I72" s="23"/>
      <c r="J72" s="23"/>
      <c r="K72" s="23"/>
      <c r="L72" s="22"/>
      <c r="M72" s="20"/>
    </row>
    <row r="73" spans="1:26" x14ac:dyDescent="0.25">
      <c r="A73" s="22"/>
      <c r="B73" s="23"/>
      <c r="C73" s="23"/>
      <c r="D73" s="23"/>
      <c r="E73" s="23"/>
      <c r="F73" s="22"/>
      <c r="G73" s="23"/>
      <c r="H73" s="24"/>
      <c r="I73" s="23"/>
      <c r="J73" s="23"/>
      <c r="K73" s="23"/>
      <c r="L73" s="22"/>
      <c r="M73" s="20"/>
    </row>
    <row r="74" spans="1:26" x14ac:dyDescent="0.25">
      <c r="A74" s="22"/>
      <c r="B74" s="23"/>
      <c r="C74" s="23"/>
      <c r="D74" s="23"/>
      <c r="E74" s="23"/>
      <c r="F74" s="22"/>
      <c r="G74" s="23"/>
      <c r="H74" s="24"/>
      <c r="I74" s="23"/>
      <c r="J74" s="23"/>
      <c r="K74" s="23"/>
      <c r="L74" s="22"/>
      <c r="M74" s="20"/>
    </row>
    <row r="75" spans="1:26" x14ac:dyDescent="0.25">
      <c r="A75" s="22"/>
      <c r="B75" s="23"/>
      <c r="C75" s="23"/>
      <c r="D75" s="23"/>
      <c r="E75" s="23"/>
      <c r="F75" s="22"/>
      <c r="G75" s="23"/>
      <c r="H75" s="24"/>
      <c r="I75" s="23"/>
      <c r="J75" s="23"/>
      <c r="K75" s="23"/>
      <c r="L75" s="22"/>
      <c r="M75" s="20"/>
    </row>
    <row r="76" spans="1:26" x14ac:dyDescent="0.25">
      <c r="A76" s="22"/>
      <c r="B76" s="23"/>
      <c r="C76" s="23"/>
      <c r="D76" s="23"/>
      <c r="E76" s="23"/>
      <c r="F76" s="22"/>
      <c r="G76" s="23"/>
      <c r="H76" s="24"/>
      <c r="I76" s="23"/>
      <c r="J76" s="23"/>
      <c r="K76" s="23"/>
      <c r="L76" s="22"/>
      <c r="M76" s="20"/>
    </row>
    <row r="77" spans="1:26" x14ac:dyDescent="0.25">
      <c r="A77" s="22"/>
      <c r="B77" s="23"/>
      <c r="C77" s="23"/>
      <c r="D77" s="23"/>
      <c r="E77" s="23"/>
      <c r="F77" s="22"/>
      <c r="G77" s="23"/>
      <c r="H77" s="24"/>
      <c r="I77" s="23"/>
      <c r="J77" s="23"/>
      <c r="K77" s="23"/>
      <c r="L77" s="22"/>
      <c r="M77" s="20"/>
    </row>
    <row r="78" spans="1:26" x14ac:dyDescent="0.25">
      <c r="A78" s="22"/>
      <c r="B78" s="23"/>
      <c r="C78" s="23"/>
      <c r="D78" s="23"/>
      <c r="E78" s="23"/>
      <c r="F78" s="22"/>
      <c r="G78" s="23"/>
      <c r="H78" s="24"/>
      <c r="I78" s="23"/>
      <c r="J78" s="23"/>
      <c r="K78" s="23"/>
      <c r="L78" s="22"/>
      <c r="M78" s="20"/>
    </row>
    <row r="79" spans="1:26" x14ac:dyDescent="0.25">
      <c r="A79" s="22"/>
      <c r="B79" s="23"/>
      <c r="C79" s="23"/>
      <c r="D79" s="23"/>
      <c r="E79" s="23"/>
      <c r="F79" s="22"/>
      <c r="G79" s="23"/>
      <c r="H79" s="24"/>
      <c r="I79" s="23"/>
      <c r="J79" s="23"/>
      <c r="K79" s="23"/>
      <c r="L79" s="22"/>
      <c r="M79" s="20"/>
    </row>
    <row r="80" spans="1:26" x14ac:dyDescent="0.25">
      <c r="A80" s="22"/>
      <c r="B80" s="23"/>
      <c r="C80" s="23"/>
      <c r="D80" s="23"/>
      <c r="E80" s="23"/>
      <c r="F80" s="22"/>
      <c r="G80" s="23"/>
      <c r="H80" s="24"/>
      <c r="I80" s="23"/>
      <c r="J80" s="23"/>
      <c r="K80" s="23"/>
      <c r="L80" s="22"/>
      <c r="M80" s="20"/>
    </row>
    <row r="81" spans="1:13" x14ac:dyDescent="0.25">
      <c r="A81" s="22"/>
      <c r="B81" s="23"/>
      <c r="C81" s="23"/>
      <c r="D81" s="23"/>
      <c r="E81" s="23"/>
      <c r="F81" s="22"/>
      <c r="G81" s="23"/>
      <c r="H81" s="24"/>
      <c r="I81" s="23"/>
      <c r="J81" s="23"/>
      <c r="K81" s="23"/>
      <c r="L81" s="22"/>
      <c r="M81" s="20"/>
    </row>
    <row r="82" spans="1:13" x14ac:dyDescent="0.25">
      <c r="A82" s="22"/>
      <c r="B82" s="23"/>
      <c r="C82" s="23"/>
      <c r="D82" s="23"/>
      <c r="E82" s="23"/>
      <c r="F82" s="22"/>
      <c r="G82" s="23"/>
      <c r="H82" s="24"/>
      <c r="I82" s="23"/>
      <c r="J82" s="23"/>
      <c r="K82" s="23"/>
      <c r="L82" s="22"/>
      <c r="M82" s="20"/>
    </row>
    <row r="83" spans="1:13" x14ac:dyDescent="0.25">
      <c r="A83" s="22"/>
      <c r="B83" s="23"/>
      <c r="C83" s="23"/>
      <c r="D83" s="23"/>
      <c r="E83" s="23"/>
      <c r="F83" s="22"/>
      <c r="G83" s="23"/>
      <c r="H83" s="24"/>
      <c r="I83" s="23"/>
      <c r="J83" s="23"/>
      <c r="K83" s="23"/>
      <c r="L83" s="22"/>
      <c r="M83" s="20"/>
    </row>
    <row r="84" spans="1:13" x14ac:dyDescent="0.25">
      <c r="A84" s="22"/>
      <c r="B84" s="23"/>
      <c r="C84" s="23"/>
      <c r="D84" s="23"/>
      <c r="E84" s="23"/>
      <c r="F84" s="22"/>
      <c r="G84" s="23"/>
      <c r="H84" s="24"/>
      <c r="I84" s="23"/>
      <c r="J84" s="23"/>
      <c r="K84" s="23"/>
      <c r="L84" s="22"/>
      <c r="M84" s="20"/>
    </row>
    <row r="85" spans="1:13" x14ac:dyDescent="0.25">
      <c r="A85" s="22"/>
      <c r="B85" s="23"/>
      <c r="C85" s="23"/>
      <c r="D85" s="23"/>
      <c r="E85" s="23"/>
      <c r="F85" s="22"/>
      <c r="G85" s="23"/>
      <c r="H85" s="24"/>
      <c r="I85" s="23"/>
      <c r="J85" s="23"/>
      <c r="K85" s="23"/>
      <c r="L85" s="22"/>
      <c r="M85" s="20"/>
    </row>
    <row r="86" spans="1:13" x14ac:dyDescent="0.25">
      <c r="A86" s="22"/>
      <c r="B86" s="23"/>
      <c r="C86" s="23"/>
      <c r="D86" s="23"/>
      <c r="E86" s="23"/>
      <c r="F86" s="22"/>
      <c r="G86" s="23"/>
      <c r="H86" s="24"/>
      <c r="I86" s="23"/>
      <c r="J86" s="23"/>
      <c r="K86" s="23"/>
      <c r="L86" s="22"/>
      <c r="M86" s="20"/>
    </row>
    <row r="87" spans="1:13" x14ac:dyDescent="0.25">
      <c r="A87" s="22"/>
      <c r="B87" s="23"/>
      <c r="C87" s="23"/>
      <c r="D87" s="23"/>
      <c r="E87" s="23"/>
      <c r="F87" s="22"/>
      <c r="G87" s="23"/>
      <c r="H87" s="24"/>
      <c r="I87" s="23"/>
      <c r="J87" s="23"/>
      <c r="K87" s="23"/>
      <c r="L87" s="22"/>
      <c r="M87" s="20"/>
    </row>
    <row r="88" spans="1:13" x14ac:dyDescent="0.25">
      <c r="A88" s="22"/>
      <c r="B88" s="23"/>
      <c r="C88" s="23"/>
      <c r="D88" s="23"/>
      <c r="E88" s="23"/>
      <c r="F88" s="22"/>
      <c r="G88" s="23"/>
      <c r="H88" s="24"/>
      <c r="I88" s="23"/>
      <c r="J88" s="23"/>
      <c r="K88" s="23"/>
      <c r="L88" s="22"/>
      <c r="M88" s="20"/>
    </row>
    <row r="89" spans="1:13" x14ac:dyDescent="0.25">
      <c r="A89" s="22"/>
      <c r="B89" s="23"/>
      <c r="C89" s="23"/>
      <c r="D89" s="23"/>
      <c r="E89" s="23"/>
      <c r="F89" s="22"/>
      <c r="G89" s="23"/>
      <c r="H89" s="24"/>
      <c r="I89" s="23"/>
      <c r="J89" s="23"/>
      <c r="K89" s="23"/>
      <c r="L89" s="22"/>
      <c r="M89" s="20"/>
    </row>
    <row r="90" spans="1:13" x14ac:dyDescent="0.25">
      <c r="A90" s="22"/>
      <c r="B90" s="23"/>
      <c r="C90" s="23"/>
      <c r="D90" s="23"/>
      <c r="E90" s="23"/>
      <c r="F90" s="22"/>
      <c r="G90" s="23"/>
      <c r="H90" s="24"/>
      <c r="I90" s="23"/>
      <c r="J90" s="23"/>
      <c r="K90" s="23"/>
      <c r="L90" s="22"/>
      <c r="M90" s="20"/>
    </row>
    <row r="91" spans="1:13" x14ac:dyDescent="0.25">
      <c r="A91" s="22"/>
      <c r="B91" s="23"/>
      <c r="C91" s="23"/>
      <c r="D91" s="23"/>
      <c r="E91" s="23"/>
      <c r="F91" s="22"/>
      <c r="G91" s="23"/>
      <c r="H91" s="24"/>
      <c r="I91" s="23"/>
      <c r="J91" s="23"/>
      <c r="K91" s="23"/>
      <c r="L91" s="22"/>
      <c r="M91" s="20"/>
    </row>
    <row r="92" spans="1:13" x14ac:dyDescent="0.25">
      <c r="A92" s="22"/>
      <c r="B92" s="23"/>
      <c r="C92" s="23"/>
      <c r="D92" s="23"/>
      <c r="E92" s="23"/>
      <c r="F92" s="22"/>
      <c r="G92" s="23"/>
      <c r="H92" s="24"/>
      <c r="I92" s="23"/>
      <c r="J92" s="23"/>
      <c r="K92" s="23"/>
      <c r="L92" s="22"/>
      <c r="M92" s="20"/>
    </row>
    <row r="93" spans="1:13" x14ac:dyDescent="0.25">
      <c r="A93" s="22"/>
      <c r="B93" s="23"/>
      <c r="C93" s="23"/>
      <c r="D93" s="23"/>
      <c r="E93" s="23"/>
      <c r="F93" s="22"/>
      <c r="G93" s="23"/>
      <c r="H93" s="24"/>
      <c r="I93" s="23"/>
      <c r="J93" s="23"/>
      <c r="K93" s="23"/>
      <c r="L93" s="22"/>
      <c r="M93" s="20"/>
    </row>
    <row r="94" spans="1:13" x14ac:dyDescent="0.25">
      <c r="A94" s="22"/>
      <c r="B94" s="23"/>
      <c r="C94" s="23"/>
      <c r="D94" s="23"/>
      <c r="E94" s="23"/>
      <c r="F94" s="22"/>
      <c r="G94" s="23"/>
      <c r="H94" s="24"/>
      <c r="I94" s="23"/>
      <c r="J94" s="23"/>
      <c r="K94" s="23"/>
      <c r="L94" s="22"/>
      <c r="M94" s="20"/>
    </row>
    <row r="95" spans="1:13" x14ac:dyDescent="0.25">
      <c r="A95" s="22"/>
      <c r="B95" s="23"/>
      <c r="C95" s="23"/>
      <c r="D95" s="23"/>
      <c r="E95" s="23"/>
      <c r="F95" s="22"/>
      <c r="G95" s="23"/>
      <c r="H95" s="24"/>
      <c r="I95" s="23"/>
      <c r="J95" s="23"/>
      <c r="K95" s="23"/>
      <c r="L95" s="22"/>
      <c r="M95" s="20"/>
    </row>
    <row r="96" spans="1:13" x14ac:dyDescent="0.25">
      <c r="A96" s="22"/>
      <c r="B96" s="23"/>
      <c r="C96" s="23"/>
      <c r="D96" s="23"/>
      <c r="E96" s="23"/>
      <c r="F96" s="22"/>
      <c r="G96" s="23"/>
      <c r="H96" s="24"/>
      <c r="I96" s="23"/>
      <c r="J96" s="23"/>
      <c r="K96" s="23"/>
      <c r="L96" s="22"/>
      <c r="M96" s="20"/>
    </row>
    <row r="97" spans="1:13" x14ac:dyDescent="0.25">
      <c r="A97" s="22"/>
      <c r="B97" s="23"/>
      <c r="C97" s="23"/>
      <c r="D97" s="23"/>
      <c r="E97" s="23"/>
      <c r="F97" s="22"/>
      <c r="G97" s="23"/>
      <c r="H97" s="24"/>
      <c r="I97" s="23"/>
      <c r="J97" s="23"/>
      <c r="K97" s="23"/>
      <c r="L97" s="22"/>
      <c r="M97" s="20"/>
    </row>
    <row r="98" spans="1:13" x14ac:dyDescent="0.25">
      <c r="A98" s="22"/>
      <c r="B98" s="23"/>
      <c r="C98" s="23"/>
      <c r="D98" s="23"/>
      <c r="E98" s="23"/>
      <c r="F98" s="22"/>
      <c r="G98" s="23"/>
      <c r="H98" s="24"/>
      <c r="I98" s="23"/>
      <c r="J98" s="23"/>
      <c r="K98" s="23"/>
      <c r="L98" s="22"/>
      <c r="M98" s="20"/>
    </row>
    <row r="99" spans="1:13" x14ac:dyDescent="0.25">
      <c r="A99" s="22"/>
      <c r="B99" s="23"/>
      <c r="C99" s="23"/>
      <c r="D99" s="23"/>
      <c r="E99" s="23"/>
      <c r="F99" s="22"/>
      <c r="G99" s="23"/>
      <c r="H99" s="24"/>
      <c r="I99" s="23"/>
      <c r="J99" s="23"/>
      <c r="K99" s="23"/>
      <c r="L99" s="22"/>
      <c r="M99" s="20"/>
    </row>
    <row r="100" spans="1:13" x14ac:dyDescent="0.25">
      <c r="A100" s="22"/>
      <c r="B100" s="23"/>
      <c r="C100" s="23"/>
      <c r="D100" s="23"/>
      <c r="E100" s="23"/>
      <c r="F100" s="22"/>
      <c r="G100" s="23"/>
      <c r="H100" s="24"/>
      <c r="I100" s="23"/>
      <c r="J100" s="23"/>
      <c r="K100" s="23"/>
      <c r="L100" s="22"/>
      <c r="M100" s="20"/>
    </row>
    <row r="101" spans="1:13" x14ac:dyDescent="0.25">
      <c r="A101" s="22"/>
      <c r="B101" s="23"/>
      <c r="C101" s="23"/>
      <c r="D101" s="23"/>
      <c r="E101" s="23"/>
      <c r="F101" s="22"/>
      <c r="G101" s="23"/>
      <c r="H101" s="24"/>
      <c r="I101" s="23"/>
      <c r="J101" s="23"/>
      <c r="K101" s="23"/>
      <c r="L101" s="22"/>
      <c r="M101" s="20"/>
    </row>
    <row r="102" spans="1:13" x14ac:dyDescent="0.25">
      <c r="A102" s="22"/>
      <c r="B102" s="23"/>
      <c r="C102" s="23"/>
      <c r="D102" s="23"/>
      <c r="E102" s="23"/>
      <c r="F102" s="22"/>
      <c r="G102" s="23"/>
      <c r="H102" s="24"/>
      <c r="I102" s="23"/>
      <c r="J102" s="23"/>
      <c r="K102" s="23"/>
      <c r="L102" s="22"/>
      <c r="M102" s="20"/>
    </row>
    <row r="103" spans="1:13" x14ac:dyDescent="0.25">
      <c r="A103" s="22"/>
      <c r="B103" s="23"/>
      <c r="C103" s="23"/>
      <c r="D103" s="23"/>
      <c r="E103" s="23"/>
      <c r="F103" s="22"/>
      <c r="G103" s="23"/>
      <c r="H103" s="24"/>
      <c r="I103" s="23"/>
      <c r="J103" s="23"/>
      <c r="K103" s="23"/>
      <c r="L103" s="22"/>
      <c r="M103" s="20"/>
    </row>
    <row r="104" spans="1:13" x14ac:dyDescent="0.25">
      <c r="A104" s="22"/>
      <c r="B104" s="23"/>
      <c r="C104" s="23"/>
      <c r="D104" s="23"/>
      <c r="E104" s="23"/>
      <c r="F104" s="22"/>
      <c r="G104" s="23"/>
      <c r="H104" s="24"/>
      <c r="I104" s="23"/>
      <c r="J104" s="23"/>
      <c r="K104" s="23"/>
      <c r="L104" s="22"/>
      <c r="M104" s="20"/>
    </row>
    <row r="105" spans="1:13" x14ac:dyDescent="0.25">
      <c r="A105" s="22"/>
      <c r="B105" s="23"/>
      <c r="C105" s="23"/>
      <c r="D105" s="23"/>
      <c r="E105" s="23"/>
      <c r="F105" s="22"/>
      <c r="G105" s="23"/>
      <c r="H105" s="24"/>
      <c r="I105" s="23"/>
      <c r="J105" s="23"/>
      <c r="K105" s="23"/>
      <c r="L105" s="22"/>
      <c r="M105" s="20"/>
    </row>
    <row r="106" spans="1:13" x14ac:dyDescent="0.25">
      <c r="A106" s="22"/>
      <c r="B106" s="23"/>
      <c r="C106" s="23"/>
      <c r="D106" s="23"/>
      <c r="E106" s="23"/>
      <c r="F106" s="22"/>
      <c r="G106" s="23"/>
      <c r="H106" s="24"/>
      <c r="I106" s="23"/>
      <c r="J106" s="23"/>
      <c r="K106" s="23"/>
      <c r="L106" s="22"/>
      <c r="M106" s="20"/>
    </row>
    <row r="107" spans="1:13" x14ac:dyDescent="0.25">
      <c r="A107" s="22"/>
      <c r="B107" s="23"/>
      <c r="C107" s="23"/>
      <c r="D107" s="23"/>
      <c r="E107" s="23"/>
      <c r="F107" s="22"/>
      <c r="G107" s="23"/>
      <c r="H107" s="24"/>
      <c r="I107" s="23"/>
      <c r="J107" s="23"/>
      <c r="K107" s="23"/>
      <c r="L107" s="22"/>
      <c r="M107" s="20"/>
    </row>
    <row r="108" spans="1:13" x14ac:dyDescent="0.25">
      <c r="A108" s="22"/>
      <c r="B108" s="23"/>
      <c r="C108" s="23"/>
      <c r="D108" s="23"/>
      <c r="E108" s="23"/>
      <c r="F108" s="22"/>
      <c r="G108" s="23"/>
      <c r="H108" s="24"/>
      <c r="I108" s="23"/>
      <c r="J108" s="23"/>
      <c r="K108" s="23"/>
      <c r="L108" s="22"/>
      <c r="M108" s="20"/>
    </row>
    <row r="109" spans="1:13" x14ac:dyDescent="0.25">
      <c r="A109" s="22"/>
      <c r="B109" s="23"/>
      <c r="C109" s="23"/>
      <c r="D109" s="23"/>
      <c r="E109" s="23"/>
      <c r="F109" s="22"/>
      <c r="G109" s="23"/>
      <c r="H109" s="24"/>
      <c r="I109" s="23"/>
      <c r="J109" s="23"/>
      <c r="K109" s="23"/>
      <c r="L109" s="22"/>
      <c r="M109" s="20"/>
    </row>
    <row r="110" spans="1:13" x14ac:dyDescent="0.25">
      <c r="A110" s="22"/>
      <c r="B110" s="23"/>
      <c r="C110" s="23"/>
      <c r="D110" s="23"/>
      <c r="E110" s="23"/>
      <c r="F110" s="22"/>
      <c r="G110" s="23"/>
      <c r="H110" s="24"/>
      <c r="I110" s="23"/>
      <c r="J110" s="23"/>
      <c r="K110" s="23"/>
      <c r="L110" s="22"/>
      <c r="M110" s="20"/>
    </row>
    <row r="111" spans="1:13" x14ac:dyDescent="0.25">
      <c r="A111" s="22"/>
      <c r="B111" s="23"/>
      <c r="C111" s="23"/>
      <c r="D111" s="23"/>
      <c r="E111" s="23"/>
      <c r="F111" s="22"/>
      <c r="G111" s="23"/>
      <c r="H111" s="24"/>
      <c r="I111" s="23"/>
      <c r="J111" s="23"/>
      <c r="K111" s="23"/>
      <c r="L111" s="22"/>
      <c r="M111" s="20"/>
    </row>
    <row r="112" spans="1:13" x14ac:dyDescent="0.25">
      <c r="A112" s="22"/>
      <c r="B112" s="23"/>
      <c r="C112" s="23"/>
      <c r="D112" s="23"/>
      <c r="E112" s="23"/>
      <c r="F112" s="22"/>
      <c r="G112" s="23"/>
      <c r="H112" s="24"/>
      <c r="I112" s="23"/>
      <c r="J112" s="23"/>
      <c r="K112" s="23"/>
      <c r="L112" s="22"/>
      <c r="M112" s="20"/>
    </row>
    <row r="113" spans="1:13" x14ac:dyDescent="0.25">
      <c r="A113" s="22"/>
      <c r="B113" s="23"/>
      <c r="C113" s="23"/>
      <c r="D113" s="23"/>
      <c r="E113" s="23"/>
      <c r="F113" s="22"/>
      <c r="G113" s="23"/>
      <c r="H113" s="24"/>
      <c r="I113" s="23"/>
      <c r="J113" s="23"/>
      <c r="K113" s="23"/>
      <c r="L113" s="22"/>
      <c r="M113" s="20"/>
    </row>
    <row r="114" spans="1:13" x14ac:dyDescent="0.25">
      <c r="A114" s="22"/>
      <c r="B114" s="23"/>
      <c r="C114" s="23"/>
      <c r="D114" s="23"/>
      <c r="E114" s="23"/>
      <c r="F114" s="22"/>
      <c r="G114" s="23"/>
      <c r="H114" s="24"/>
      <c r="I114" s="23"/>
      <c r="J114" s="23"/>
      <c r="K114" s="23"/>
      <c r="L114" s="22"/>
      <c r="M114" s="20"/>
    </row>
    <row r="115" spans="1:13" x14ac:dyDescent="0.25">
      <c r="A115" s="22"/>
      <c r="B115" s="23"/>
      <c r="C115" s="23"/>
      <c r="D115" s="23"/>
      <c r="E115" s="23"/>
      <c r="F115" s="22"/>
      <c r="G115" s="23"/>
      <c r="H115" s="24"/>
      <c r="I115" s="23"/>
      <c r="J115" s="23"/>
      <c r="K115" s="23"/>
      <c r="L115" s="22"/>
      <c r="M115" s="20"/>
    </row>
    <row r="116" spans="1:13" x14ac:dyDescent="0.25">
      <c r="A116" s="22"/>
      <c r="B116" s="23"/>
      <c r="C116" s="23"/>
      <c r="D116" s="23"/>
      <c r="E116" s="23"/>
      <c r="F116" s="22"/>
      <c r="G116" s="23"/>
      <c r="H116" s="24"/>
      <c r="I116" s="23"/>
      <c r="J116" s="23"/>
      <c r="K116" s="23"/>
      <c r="L116" s="22"/>
      <c r="M116" s="20"/>
    </row>
    <row r="117" spans="1:13" x14ac:dyDescent="0.25">
      <c r="A117" s="22"/>
      <c r="B117" s="23"/>
      <c r="C117" s="23"/>
      <c r="D117" s="23"/>
      <c r="E117" s="23"/>
      <c r="F117" s="22"/>
      <c r="G117" s="23"/>
      <c r="H117" s="24"/>
      <c r="I117" s="23"/>
      <c r="J117" s="23"/>
      <c r="K117" s="23"/>
      <c r="L117" s="22"/>
      <c r="M117" s="20"/>
    </row>
    <row r="118" spans="1:13" x14ac:dyDescent="0.25">
      <c r="A118" s="22"/>
      <c r="B118" s="23"/>
      <c r="C118" s="23"/>
      <c r="D118" s="23"/>
      <c r="E118" s="23"/>
      <c r="F118" s="22"/>
      <c r="G118" s="23"/>
      <c r="H118" s="24"/>
      <c r="I118" s="23"/>
      <c r="J118" s="23"/>
      <c r="K118" s="23"/>
      <c r="L118" s="22"/>
      <c r="M118" s="20"/>
    </row>
    <row r="119" spans="1:13" x14ac:dyDescent="0.25">
      <c r="A119" s="22"/>
      <c r="B119" s="23"/>
      <c r="C119" s="23"/>
      <c r="D119" s="23"/>
      <c r="E119" s="23"/>
      <c r="F119" s="22"/>
      <c r="G119" s="23"/>
      <c r="H119" s="24"/>
      <c r="I119" s="23"/>
      <c r="J119" s="23"/>
      <c r="K119" s="23"/>
      <c r="L119" s="22"/>
      <c r="M119" s="20"/>
    </row>
    <row r="120" spans="1:13" x14ac:dyDescent="0.25">
      <c r="A120" s="22"/>
      <c r="B120" s="23"/>
      <c r="C120" s="23"/>
      <c r="D120" s="23"/>
      <c r="E120" s="23"/>
      <c r="F120" s="22"/>
      <c r="G120" s="23"/>
      <c r="H120" s="24"/>
      <c r="I120" s="23"/>
      <c r="J120" s="23"/>
      <c r="K120" s="23"/>
      <c r="L120" s="22"/>
      <c r="M120" s="20"/>
    </row>
    <row r="121" spans="1:13" x14ac:dyDescent="0.25">
      <c r="A121" s="22"/>
      <c r="B121" s="23"/>
      <c r="C121" s="23"/>
      <c r="D121" s="23"/>
      <c r="E121" s="23"/>
      <c r="F121" s="22"/>
      <c r="G121" s="23"/>
      <c r="H121" s="24"/>
      <c r="I121" s="23"/>
      <c r="J121" s="23"/>
      <c r="K121" s="23"/>
      <c r="L121" s="22"/>
      <c r="M121" s="20"/>
    </row>
    <row r="122" spans="1:13" x14ac:dyDescent="0.25">
      <c r="A122" s="22"/>
      <c r="B122" s="23"/>
      <c r="C122" s="23"/>
      <c r="D122" s="23"/>
      <c r="E122" s="23"/>
      <c r="F122" s="22"/>
      <c r="G122" s="23"/>
      <c r="H122" s="24"/>
      <c r="I122" s="23"/>
      <c r="J122" s="23"/>
      <c r="K122" s="23"/>
      <c r="L122" s="22"/>
      <c r="M122" s="20"/>
    </row>
    <row r="123" spans="1:13" x14ac:dyDescent="0.25">
      <c r="A123" s="22"/>
      <c r="B123" s="23"/>
      <c r="C123" s="23"/>
      <c r="D123" s="23"/>
      <c r="E123" s="23"/>
      <c r="F123" s="22"/>
      <c r="G123" s="23"/>
      <c r="H123" s="24"/>
      <c r="I123" s="23"/>
      <c r="J123" s="23"/>
      <c r="K123" s="23"/>
      <c r="L123" s="22"/>
      <c r="M123" s="20"/>
    </row>
    <row r="124" spans="1:13" x14ac:dyDescent="0.25">
      <c r="A124" s="22"/>
      <c r="B124" s="23"/>
      <c r="C124" s="23"/>
      <c r="D124" s="23"/>
      <c r="E124" s="23"/>
      <c r="F124" s="22"/>
      <c r="G124" s="23"/>
      <c r="H124" s="24"/>
      <c r="I124" s="23"/>
      <c r="J124" s="23"/>
      <c r="K124" s="23"/>
      <c r="L124" s="22"/>
      <c r="M124" s="20"/>
    </row>
    <row r="125" spans="1:13" x14ac:dyDescent="0.25">
      <c r="A125" s="22"/>
      <c r="B125" s="23"/>
      <c r="C125" s="23"/>
      <c r="D125" s="23"/>
      <c r="E125" s="23"/>
      <c r="F125" s="22"/>
      <c r="G125" s="23"/>
      <c r="H125" s="24"/>
      <c r="I125" s="23"/>
      <c r="J125" s="23"/>
      <c r="K125" s="23"/>
      <c r="L125" s="22"/>
      <c r="M125" s="20"/>
    </row>
    <row r="126" spans="1:13" x14ac:dyDescent="0.25">
      <c r="A126" s="22"/>
      <c r="B126" s="23"/>
      <c r="C126" s="23"/>
      <c r="D126" s="23"/>
      <c r="E126" s="23"/>
      <c r="F126" s="22"/>
      <c r="G126" s="23"/>
      <c r="H126" s="24"/>
      <c r="I126" s="23"/>
      <c r="J126" s="23"/>
      <c r="K126" s="23"/>
      <c r="L126" s="22"/>
      <c r="M126" s="20"/>
    </row>
    <row r="127" spans="1:13" x14ac:dyDescent="0.25">
      <c r="A127" s="22"/>
      <c r="B127" s="23"/>
      <c r="C127" s="23"/>
      <c r="D127" s="23"/>
      <c r="E127" s="23"/>
      <c r="F127" s="22"/>
      <c r="G127" s="23"/>
      <c r="H127" s="24"/>
      <c r="I127" s="23"/>
      <c r="J127" s="23"/>
      <c r="K127" s="23"/>
      <c r="L127" s="22"/>
      <c r="M127" s="20"/>
    </row>
    <row r="128" spans="1:13" x14ac:dyDescent="0.25">
      <c r="A128" s="22"/>
      <c r="B128" s="23"/>
      <c r="C128" s="23"/>
      <c r="D128" s="23"/>
      <c r="E128" s="23"/>
      <c r="F128" s="22"/>
      <c r="G128" s="23"/>
      <c r="H128" s="24"/>
      <c r="I128" s="23"/>
      <c r="J128" s="23"/>
      <c r="K128" s="23"/>
      <c r="L128" s="22"/>
      <c r="M128" s="20"/>
    </row>
    <row r="129" spans="1:13" x14ac:dyDescent="0.25">
      <c r="A129" s="22"/>
      <c r="B129" s="23"/>
      <c r="C129" s="23"/>
      <c r="D129" s="23"/>
      <c r="E129" s="23"/>
      <c r="F129" s="22"/>
      <c r="G129" s="23"/>
      <c r="H129" s="24"/>
      <c r="I129" s="23"/>
      <c r="J129" s="23"/>
      <c r="K129" s="23"/>
      <c r="L129" s="22"/>
      <c r="M129" s="20"/>
    </row>
    <row r="130" spans="1:13" x14ac:dyDescent="0.25">
      <c r="A130" s="22"/>
      <c r="B130" s="23"/>
      <c r="C130" s="23"/>
      <c r="D130" s="23"/>
      <c r="E130" s="23"/>
      <c r="F130" s="22"/>
      <c r="G130" s="23"/>
      <c r="H130" s="24"/>
      <c r="I130" s="23"/>
      <c r="J130" s="23"/>
      <c r="K130" s="23"/>
      <c r="L130" s="22"/>
      <c r="M130" s="20"/>
    </row>
    <row r="131" spans="1:13" x14ac:dyDescent="0.25">
      <c r="A131" s="22"/>
      <c r="B131" s="23"/>
      <c r="C131" s="23"/>
      <c r="D131" s="23"/>
      <c r="E131" s="23"/>
      <c r="F131" s="22"/>
      <c r="G131" s="23"/>
      <c r="H131" s="24"/>
      <c r="I131" s="23"/>
      <c r="J131" s="23"/>
      <c r="K131" s="23"/>
      <c r="L131" s="22"/>
      <c r="M131" s="20"/>
    </row>
    <row r="132" spans="1:13" x14ac:dyDescent="0.25">
      <c r="A132" s="22"/>
      <c r="B132" s="23"/>
      <c r="C132" s="23"/>
      <c r="D132" s="23"/>
      <c r="E132" s="23"/>
      <c r="F132" s="22"/>
      <c r="G132" s="23"/>
      <c r="H132" s="24"/>
      <c r="I132" s="23"/>
      <c r="J132" s="23"/>
      <c r="K132" s="23"/>
      <c r="L132" s="22"/>
      <c r="M132" s="20"/>
    </row>
    <row r="133" spans="1:13" x14ac:dyDescent="0.25">
      <c r="A133" s="22"/>
      <c r="B133" s="23"/>
      <c r="C133" s="23"/>
      <c r="D133" s="23"/>
      <c r="E133" s="23"/>
      <c r="F133" s="22"/>
      <c r="G133" s="23"/>
      <c r="H133" s="24"/>
      <c r="I133" s="23"/>
      <c r="J133" s="23"/>
      <c r="K133" s="23"/>
      <c r="L133" s="22"/>
      <c r="M133" s="20"/>
    </row>
    <row r="134" spans="1:13" x14ac:dyDescent="0.25">
      <c r="A134" s="22"/>
      <c r="B134" s="23"/>
      <c r="C134" s="23"/>
      <c r="D134" s="23"/>
      <c r="E134" s="23"/>
      <c r="F134" s="22"/>
      <c r="G134" s="23"/>
      <c r="H134" s="24"/>
      <c r="I134" s="23"/>
      <c r="J134" s="23"/>
      <c r="K134" s="23"/>
      <c r="L134" s="22"/>
      <c r="M134" s="20"/>
    </row>
    <row r="135" spans="1:13" x14ac:dyDescent="0.25">
      <c r="A135" s="22"/>
      <c r="B135" s="23"/>
      <c r="C135" s="23"/>
      <c r="D135" s="23"/>
      <c r="E135" s="23"/>
      <c r="F135" s="22"/>
      <c r="G135" s="23"/>
      <c r="H135" s="24"/>
      <c r="I135" s="23"/>
      <c r="J135" s="23"/>
      <c r="K135" s="23"/>
      <c r="L135" s="22"/>
      <c r="M135" s="20"/>
    </row>
    <row r="136" spans="1:13" x14ac:dyDescent="0.25">
      <c r="A136" s="22"/>
      <c r="B136" s="23"/>
      <c r="C136" s="23"/>
      <c r="D136" s="23"/>
      <c r="E136" s="23"/>
      <c r="F136" s="22"/>
      <c r="G136" s="23"/>
      <c r="H136" s="24"/>
      <c r="I136" s="23"/>
      <c r="J136" s="23"/>
      <c r="K136" s="23"/>
      <c r="L136" s="22"/>
      <c r="M136" s="20"/>
    </row>
    <row r="137" spans="1:13" x14ac:dyDescent="0.25">
      <c r="A137" s="22"/>
      <c r="B137" s="23"/>
      <c r="C137" s="23"/>
      <c r="D137" s="23"/>
      <c r="E137" s="23"/>
      <c r="F137" s="22"/>
      <c r="G137" s="23"/>
      <c r="H137" s="24"/>
      <c r="I137" s="23"/>
      <c r="J137" s="23"/>
      <c r="K137" s="23"/>
      <c r="L137" s="22"/>
      <c r="M137" s="20"/>
    </row>
    <row r="138" spans="1:13" x14ac:dyDescent="0.25">
      <c r="A138" s="22"/>
      <c r="B138" s="23"/>
      <c r="C138" s="23"/>
      <c r="D138" s="23"/>
      <c r="E138" s="23"/>
      <c r="F138" s="22"/>
      <c r="G138" s="23"/>
      <c r="H138" s="24"/>
      <c r="I138" s="23"/>
      <c r="J138" s="23"/>
      <c r="K138" s="23"/>
      <c r="L138" s="22"/>
      <c r="M138" s="20"/>
    </row>
    <row r="139" spans="1:13" x14ac:dyDescent="0.25">
      <c r="A139" s="22"/>
      <c r="B139" s="23"/>
      <c r="C139" s="23"/>
      <c r="D139" s="23"/>
      <c r="E139" s="23"/>
      <c r="F139" s="22"/>
      <c r="G139" s="23"/>
      <c r="H139" s="24"/>
      <c r="I139" s="23"/>
      <c r="J139" s="23"/>
      <c r="K139" s="23"/>
      <c r="L139" s="22"/>
      <c r="M139" s="20"/>
    </row>
    <row r="140" spans="1:13" x14ac:dyDescent="0.25">
      <c r="A140" s="22"/>
      <c r="B140" s="23"/>
      <c r="C140" s="23"/>
      <c r="D140" s="23"/>
      <c r="E140" s="23"/>
      <c r="F140" s="22"/>
      <c r="G140" s="23"/>
      <c r="H140" s="24"/>
      <c r="I140" s="23"/>
      <c r="J140" s="23"/>
      <c r="K140" s="23"/>
      <c r="L140" s="22"/>
      <c r="M140" s="20"/>
    </row>
    <row r="141" spans="1:13" x14ac:dyDescent="0.25">
      <c r="A141" s="22"/>
      <c r="B141" s="23"/>
      <c r="C141" s="23"/>
      <c r="D141" s="23"/>
      <c r="E141" s="23"/>
      <c r="F141" s="22"/>
      <c r="G141" s="23"/>
      <c r="H141" s="24"/>
      <c r="I141" s="23"/>
      <c r="J141" s="23"/>
      <c r="K141" s="23"/>
      <c r="L141" s="22"/>
      <c r="M141" s="20"/>
    </row>
    <row r="142" spans="1:13" x14ac:dyDescent="0.25">
      <c r="A142" s="22"/>
      <c r="B142" s="23"/>
      <c r="C142" s="23"/>
      <c r="D142" s="23"/>
      <c r="E142" s="23"/>
      <c r="F142" s="22"/>
      <c r="G142" s="23"/>
      <c r="H142" s="24"/>
      <c r="I142" s="23"/>
      <c r="J142" s="23"/>
      <c r="K142" s="23"/>
      <c r="L142" s="22"/>
      <c r="M142" s="20"/>
    </row>
    <row r="143" spans="1:13" x14ac:dyDescent="0.25">
      <c r="A143" s="22"/>
      <c r="B143" s="23"/>
      <c r="C143" s="23"/>
      <c r="D143" s="23"/>
      <c r="E143" s="23"/>
      <c r="F143" s="22"/>
      <c r="G143" s="23"/>
      <c r="H143" s="24"/>
      <c r="I143" s="23"/>
      <c r="J143" s="23"/>
      <c r="K143" s="23"/>
      <c r="L143" s="22"/>
      <c r="M143" s="20"/>
    </row>
    <row r="144" spans="1:13" x14ac:dyDescent="0.25">
      <c r="A144" s="22"/>
      <c r="B144" s="23"/>
      <c r="C144" s="23"/>
      <c r="D144" s="23"/>
      <c r="E144" s="23"/>
      <c r="F144" s="22"/>
      <c r="G144" s="23"/>
      <c r="H144" s="24"/>
      <c r="I144" s="23"/>
      <c r="J144" s="23"/>
      <c r="K144" s="23"/>
      <c r="L144" s="22"/>
      <c r="M144" s="20"/>
    </row>
    <row r="145" spans="1:13" x14ac:dyDescent="0.25">
      <c r="A145" s="22"/>
      <c r="B145" s="23"/>
      <c r="C145" s="23"/>
      <c r="D145" s="23"/>
      <c r="E145" s="23"/>
      <c r="F145" s="22"/>
      <c r="G145" s="23"/>
      <c r="H145" s="24"/>
      <c r="I145" s="23"/>
      <c r="J145" s="23"/>
      <c r="K145" s="23"/>
      <c r="L145" s="22"/>
      <c r="M145" s="20"/>
    </row>
    <row r="146" spans="1:13" x14ac:dyDescent="0.25">
      <c r="A146" s="22"/>
      <c r="B146" s="23"/>
      <c r="C146" s="23"/>
      <c r="D146" s="23"/>
      <c r="E146" s="23"/>
      <c r="F146" s="22"/>
      <c r="G146" s="23"/>
      <c r="H146" s="24"/>
      <c r="I146" s="23"/>
      <c r="J146" s="23"/>
      <c r="K146" s="23"/>
      <c r="L146" s="22"/>
      <c r="M146" s="20"/>
    </row>
    <row r="147" spans="1:13" x14ac:dyDescent="0.25">
      <c r="A147" s="22"/>
      <c r="B147" s="23"/>
      <c r="C147" s="23"/>
      <c r="D147" s="23"/>
      <c r="E147" s="23"/>
      <c r="F147" s="22"/>
      <c r="G147" s="23"/>
      <c r="H147" s="24"/>
      <c r="I147" s="23"/>
      <c r="J147" s="23"/>
      <c r="K147" s="23"/>
      <c r="L147" s="22"/>
      <c r="M147" s="20"/>
    </row>
    <row r="148" spans="1:13" x14ac:dyDescent="0.25">
      <c r="A148" s="22"/>
      <c r="B148" s="23"/>
      <c r="C148" s="23"/>
      <c r="D148" s="23"/>
      <c r="E148" s="23"/>
      <c r="F148" s="22"/>
      <c r="G148" s="23"/>
      <c r="H148" s="24"/>
      <c r="I148" s="23"/>
      <c r="J148" s="23"/>
      <c r="K148" s="23"/>
      <c r="L148" s="22"/>
      <c r="M148" s="20"/>
    </row>
    <row r="149" spans="1:13" x14ac:dyDescent="0.25">
      <c r="A149" s="22"/>
      <c r="B149" s="23"/>
      <c r="C149" s="23"/>
      <c r="D149" s="23"/>
      <c r="E149" s="23"/>
      <c r="F149" s="22"/>
      <c r="G149" s="23"/>
      <c r="H149" s="24"/>
      <c r="I149" s="23"/>
      <c r="J149" s="23"/>
      <c r="K149" s="23"/>
      <c r="L149" s="22"/>
      <c r="M149" s="20"/>
    </row>
    <row r="150" spans="1:13" x14ac:dyDescent="0.25">
      <c r="A150" s="22"/>
      <c r="B150" s="23"/>
      <c r="C150" s="23"/>
      <c r="D150" s="23"/>
      <c r="E150" s="23"/>
      <c r="F150" s="22"/>
      <c r="G150" s="23"/>
      <c r="H150" s="24"/>
      <c r="I150" s="23"/>
      <c r="J150" s="23"/>
      <c r="K150" s="23"/>
      <c r="L150" s="22"/>
      <c r="M150" s="20"/>
    </row>
    <row r="151" spans="1:13" x14ac:dyDescent="0.25">
      <c r="A151" s="22"/>
      <c r="B151" s="23"/>
      <c r="C151" s="23"/>
      <c r="D151" s="23"/>
      <c r="E151" s="23"/>
      <c r="F151" s="22"/>
      <c r="G151" s="23"/>
      <c r="H151" s="24"/>
      <c r="I151" s="23"/>
      <c r="J151" s="23"/>
      <c r="K151" s="23"/>
      <c r="L151" s="22"/>
      <c r="M151" s="20"/>
    </row>
    <row r="152" spans="1:13" x14ac:dyDescent="0.25">
      <c r="A152" s="22"/>
      <c r="B152" s="23"/>
      <c r="C152" s="23"/>
      <c r="D152" s="23"/>
      <c r="E152" s="23"/>
      <c r="F152" s="22"/>
      <c r="G152" s="23"/>
      <c r="H152" s="24"/>
      <c r="I152" s="23"/>
      <c r="J152" s="23"/>
      <c r="K152" s="23"/>
      <c r="L152" s="22"/>
      <c r="M152" s="20"/>
    </row>
    <row r="153" spans="1:13" x14ac:dyDescent="0.25">
      <c r="A153" s="22"/>
      <c r="B153" s="23"/>
      <c r="C153" s="23"/>
      <c r="D153" s="23"/>
      <c r="E153" s="23"/>
      <c r="F153" s="22"/>
      <c r="G153" s="23"/>
      <c r="H153" s="24"/>
      <c r="I153" s="23"/>
      <c r="J153" s="23"/>
      <c r="K153" s="23"/>
      <c r="L153" s="22"/>
      <c r="M153" s="20"/>
    </row>
    <row r="154" spans="1:13" x14ac:dyDescent="0.25">
      <c r="A154" s="22"/>
      <c r="B154" s="23"/>
      <c r="C154" s="23"/>
      <c r="D154" s="23"/>
      <c r="E154" s="23"/>
      <c r="F154" s="22"/>
      <c r="G154" s="23"/>
      <c r="H154" s="24"/>
      <c r="I154" s="23"/>
      <c r="J154" s="23"/>
      <c r="K154" s="23"/>
      <c r="L154" s="22"/>
      <c r="M154" s="20"/>
    </row>
    <row r="155" spans="1:13" x14ac:dyDescent="0.25">
      <c r="A155" s="22"/>
      <c r="B155" s="23"/>
      <c r="C155" s="23"/>
      <c r="D155" s="23"/>
      <c r="E155" s="23"/>
      <c r="F155" s="22"/>
      <c r="G155" s="23"/>
      <c r="H155" s="24"/>
      <c r="I155" s="23"/>
      <c r="J155" s="23"/>
      <c r="K155" s="23"/>
      <c r="L155" s="22"/>
      <c r="M155" s="20"/>
    </row>
    <row r="156" spans="1:13" x14ac:dyDescent="0.25">
      <c r="A156" s="22"/>
      <c r="B156" s="23"/>
      <c r="C156" s="23"/>
      <c r="D156" s="23"/>
      <c r="E156" s="23"/>
      <c r="F156" s="22"/>
      <c r="G156" s="23"/>
      <c r="H156" s="24"/>
      <c r="I156" s="23"/>
      <c r="J156" s="23"/>
      <c r="K156" s="23"/>
      <c r="L156" s="22"/>
      <c r="M156" s="20"/>
    </row>
    <row r="157" spans="1:13" x14ac:dyDescent="0.25">
      <c r="A157" s="22"/>
      <c r="B157" s="23"/>
      <c r="C157" s="23"/>
      <c r="D157" s="23"/>
      <c r="E157" s="23"/>
      <c r="F157" s="22"/>
      <c r="G157" s="23"/>
      <c r="H157" s="24"/>
      <c r="I157" s="23"/>
      <c r="J157" s="23"/>
      <c r="K157" s="23"/>
      <c r="L157" s="22"/>
      <c r="M157" s="20"/>
    </row>
    <row r="158" spans="1:13" x14ac:dyDescent="0.25">
      <c r="A158" s="22"/>
      <c r="B158" s="23"/>
      <c r="C158" s="23"/>
      <c r="D158" s="23"/>
      <c r="E158" s="23"/>
      <c r="F158" s="22"/>
      <c r="G158" s="23"/>
      <c r="H158" s="24"/>
      <c r="I158" s="23"/>
      <c r="J158" s="23"/>
      <c r="K158" s="23"/>
      <c r="L158" s="22"/>
      <c r="M158" s="20"/>
    </row>
    <row r="159" spans="1:13" x14ac:dyDescent="0.25">
      <c r="A159" s="22"/>
      <c r="B159" s="23"/>
      <c r="C159" s="23"/>
      <c r="D159" s="23"/>
      <c r="E159" s="23"/>
      <c r="F159" s="22"/>
      <c r="G159" s="23"/>
      <c r="H159" s="24"/>
      <c r="I159" s="23"/>
      <c r="J159" s="23"/>
      <c r="K159" s="23"/>
      <c r="L159" s="22"/>
      <c r="M159" s="20"/>
    </row>
    <row r="160" spans="1:13" x14ac:dyDescent="0.25">
      <c r="A160" s="22"/>
      <c r="B160" s="23"/>
      <c r="C160" s="23"/>
      <c r="D160" s="23"/>
      <c r="E160" s="23"/>
      <c r="F160" s="22"/>
      <c r="G160" s="23"/>
      <c r="H160" s="24"/>
      <c r="I160" s="23"/>
      <c r="J160" s="23"/>
      <c r="K160" s="23"/>
      <c r="L160" s="22"/>
      <c r="M160" s="20"/>
    </row>
    <row r="161" spans="1:13" x14ac:dyDescent="0.25">
      <c r="A161" s="22"/>
      <c r="B161" s="23"/>
      <c r="C161" s="23"/>
      <c r="D161" s="23"/>
      <c r="E161" s="23"/>
      <c r="F161" s="22"/>
      <c r="G161" s="23"/>
      <c r="H161" s="24"/>
      <c r="I161" s="23"/>
      <c r="J161" s="23"/>
      <c r="K161" s="23"/>
      <c r="L161" s="22"/>
      <c r="M161" s="20"/>
    </row>
    <row r="162" spans="1:13" x14ac:dyDescent="0.25">
      <c r="A162" s="22"/>
      <c r="B162" s="23"/>
      <c r="C162" s="23"/>
      <c r="D162" s="23"/>
      <c r="E162" s="23"/>
      <c r="F162" s="22"/>
      <c r="G162" s="23"/>
      <c r="H162" s="24"/>
      <c r="I162" s="23"/>
      <c r="J162" s="23"/>
      <c r="K162" s="23"/>
      <c r="L162" s="22"/>
      <c r="M162" s="20"/>
    </row>
    <row r="163" spans="1:13" x14ac:dyDescent="0.25">
      <c r="A163" s="22"/>
      <c r="B163" s="23"/>
      <c r="C163" s="23"/>
      <c r="D163" s="23"/>
      <c r="E163" s="23"/>
      <c r="F163" s="22"/>
      <c r="G163" s="23"/>
      <c r="H163" s="24"/>
      <c r="I163" s="23"/>
      <c r="J163" s="23"/>
      <c r="K163" s="23"/>
      <c r="L163" s="22"/>
      <c r="M163" s="20"/>
    </row>
    <row r="164" spans="1:13" x14ac:dyDescent="0.25">
      <c r="A164" s="22"/>
      <c r="B164" s="23"/>
      <c r="C164" s="23"/>
      <c r="D164" s="23"/>
      <c r="E164" s="23"/>
      <c r="F164" s="22"/>
      <c r="G164" s="23"/>
      <c r="H164" s="24"/>
      <c r="I164" s="23"/>
      <c r="J164" s="23"/>
      <c r="K164" s="23"/>
      <c r="L164" s="22"/>
      <c r="M164" s="20"/>
    </row>
    <row r="165" spans="1:13" x14ac:dyDescent="0.25">
      <c r="A165" s="22"/>
      <c r="B165" s="23"/>
      <c r="C165" s="23"/>
      <c r="D165" s="23"/>
      <c r="E165" s="23"/>
      <c r="F165" s="22"/>
      <c r="G165" s="23"/>
      <c r="H165" s="24"/>
      <c r="I165" s="23"/>
      <c r="J165" s="23"/>
      <c r="K165" s="23"/>
      <c r="L165" s="22"/>
      <c r="M165" s="20"/>
    </row>
    <row r="166" spans="1:13" x14ac:dyDescent="0.25">
      <c r="A166" s="22"/>
      <c r="B166" s="23"/>
      <c r="C166" s="23"/>
      <c r="D166" s="23"/>
      <c r="E166" s="23"/>
      <c r="F166" s="22"/>
      <c r="G166" s="23"/>
      <c r="H166" s="24"/>
      <c r="I166" s="23"/>
      <c r="J166" s="23"/>
      <c r="K166" s="23"/>
      <c r="L166" s="22"/>
      <c r="M166" s="20"/>
    </row>
    <row r="167" spans="1:13" x14ac:dyDescent="0.25">
      <c r="A167" s="22"/>
      <c r="B167" s="23"/>
      <c r="C167" s="23"/>
      <c r="D167" s="23"/>
      <c r="E167" s="23"/>
      <c r="F167" s="22"/>
      <c r="G167" s="23"/>
      <c r="H167" s="24"/>
      <c r="I167" s="23"/>
      <c r="J167" s="23"/>
      <c r="K167" s="23"/>
      <c r="L167" s="22"/>
      <c r="M167" s="20"/>
    </row>
    <row r="168" spans="1:13" x14ac:dyDescent="0.25">
      <c r="A168" s="22"/>
      <c r="B168" s="23"/>
      <c r="C168" s="23"/>
      <c r="D168" s="23"/>
      <c r="E168" s="23"/>
      <c r="F168" s="22"/>
      <c r="G168" s="23"/>
      <c r="H168" s="24"/>
      <c r="I168" s="23"/>
      <c r="J168" s="23"/>
      <c r="K168" s="23"/>
      <c r="L168" s="22"/>
      <c r="M168" s="20"/>
    </row>
    <row r="169" spans="1:13" x14ac:dyDescent="0.25">
      <c r="A169" s="22"/>
      <c r="B169" s="23"/>
      <c r="C169" s="23"/>
      <c r="D169" s="23"/>
      <c r="E169" s="23"/>
      <c r="F169" s="22"/>
      <c r="G169" s="23"/>
      <c r="H169" s="24"/>
      <c r="I169" s="23"/>
      <c r="J169" s="23"/>
      <c r="K169" s="23"/>
      <c r="L169" s="22"/>
      <c r="M169" s="20"/>
    </row>
    <row r="170" spans="1:13" x14ac:dyDescent="0.25">
      <c r="A170" s="22"/>
      <c r="B170" s="23"/>
      <c r="C170" s="23"/>
      <c r="D170" s="23"/>
      <c r="E170" s="23"/>
      <c r="F170" s="22"/>
      <c r="G170" s="23"/>
      <c r="H170" s="24"/>
      <c r="I170" s="23"/>
      <c r="J170" s="23"/>
      <c r="K170" s="23"/>
      <c r="L170" s="22"/>
      <c r="M170" s="20"/>
    </row>
    <row r="171" spans="1:13" x14ac:dyDescent="0.25">
      <c r="A171" s="22"/>
      <c r="B171" s="23"/>
      <c r="C171" s="23"/>
      <c r="D171" s="23"/>
      <c r="E171" s="23"/>
      <c r="F171" s="22"/>
      <c r="G171" s="23"/>
      <c r="H171" s="24"/>
      <c r="I171" s="23"/>
      <c r="J171" s="23"/>
      <c r="K171" s="23"/>
      <c r="L171" s="22"/>
      <c r="M171" s="20"/>
    </row>
    <row r="172" spans="1:13" x14ac:dyDescent="0.25">
      <c r="A172" s="22"/>
      <c r="B172" s="23"/>
      <c r="C172" s="23"/>
      <c r="D172" s="23"/>
      <c r="E172" s="23"/>
      <c r="F172" s="22"/>
      <c r="G172" s="23"/>
      <c r="H172" s="24"/>
      <c r="I172" s="23"/>
      <c r="J172" s="23"/>
      <c r="K172" s="23"/>
      <c r="L172" s="22"/>
      <c r="M172" s="20"/>
    </row>
    <row r="173" spans="1:13" x14ac:dyDescent="0.25">
      <c r="A173" s="22"/>
      <c r="B173" s="23"/>
      <c r="C173" s="23"/>
      <c r="D173" s="23"/>
      <c r="E173" s="23"/>
      <c r="F173" s="22"/>
      <c r="G173" s="23"/>
      <c r="H173" s="24"/>
      <c r="I173" s="23"/>
      <c r="J173" s="23"/>
      <c r="K173" s="23"/>
      <c r="L173" s="22"/>
      <c r="M173" s="20"/>
    </row>
    <row r="174" spans="1:13" x14ac:dyDescent="0.25">
      <c r="A174" s="22"/>
      <c r="B174" s="23"/>
      <c r="C174" s="23"/>
      <c r="D174" s="23"/>
      <c r="E174" s="23"/>
      <c r="F174" s="22"/>
      <c r="G174" s="23"/>
      <c r="H174" s="24"/>
      <c r="I174" s="23"/>
      <c r="J174" s="23"/>
      <c r="K174" s="23"/>
      <c r="L174" s="22"/>
      <c r="M174" s="20"/>
    </row>
    <row r="175" spans="1:13" x14ac:dyDescent="0.25">
      <c r="A175" s="22"/>
      <c r="B175" s="23"/>
      <c r="C175" s="23"/>
      <c r="D175" s="23"/>
      <c r="E175" s="23"/>
      <c r="F175" s="22"/>
      <c r="G175" s="23"/>
      <c r="H175" s="24"/>
      <c r="I175" s="23"/>
      <c r="J175" s="23"/>
      <c r="K175" s="23"/>
      <c r="L175" s="22"/>
      <c r="M175" s="20"/>
    </row>
    <row r="176" spans="1:13" x14ac:dyDescent="0.25">
      <c r="A176" s="22"/>
      <c r="B176" s="23"/>
      <c r="C176" s="23"/>
      <c r="D176" s="23"/>
      <c r="E176" s="23"/>
      <c r="F176" s="22"/>
      <c r="G176" s="23"/>
      <c r="H176" s="24"/>
      <c r="I176" s="23"/>
      <c r="J176" s="23"/>
      <c r="K176" s="23"/>
      <c r="L176" s="22"/>
      <c r="M176" s="20"/>
    </row>
    <row r="177" spans="1:13" x14ac:dyDescent="0.25">
      <c r="A177" s="22"/>
      <c r="B177" s="23"/>
      <c r="C177" s="23"/>
      <c r="D177" s="23"/>
      <c r="E177" s="23"/>
      <c r="F177" s="22"/>
      <c r="G177" s="23"/>
      <c r="H177" s="24"/>
      <c r="I177" s="23"/>
      <c r="J177" s="23"/>
      <c r="K177" s="23"/>
      <c r="L177" s="22"/>
      <c r="M177" s="20"/>
    </row>
    <row r="178" spans="1:13" x14ac:dyDescent="0.25">
      <c r="A178" s="22"/>
      <c r="B178" s="23"/>
      <c r="C178" s="23"/>
      <c r="D178" s="23"/>
      <c r="E178" s="23"/>
      <c r="F178" s="22"/>
      <c r="G178" s="23"/>
      <c r="H178" s="24"/>
      <c r="I178" s="23"/>
      <c r="J178" s="23"/>
      <c r="K178" s="23"/>
      <c r="L178" s="22"/>
      <c r="M178" s="20"/>
    </row>
    <row r="179" spans="1:13" x14ac:dyDescent="0.25">
      <c r="A179" s="22"/>
      <c r="B179" s="23"/>
      <c r="C179" s="23"/>
      <c r="D179" s="23"/>
      <c r="E179" s="23"/>
      <c r="F179" s="22"/>
      <c r="G179" s="23"/>
      <c r="H179" s="24"/>
      <c r="I179" s="23"/>
      <c r="J179" s="23"/>
      <c r="K179" s="23"/>
      <c r="L179" s="22"/>
      <c r="M179" s="20"/>
    </row>
    <row r="180" spans="1:13" x14ac:dyDescent="0.25">
      <c r="A180" s="22"/>
      <c r="B180" s="23"/>
      <c r="C180" s="23"/>
      <c r="D180" s="23"/>
      <c r="E180" s="23"/>
      <c r="F180" s="22"/>
      <c r="G180" s="23"/>
      <c r="H180" s="24"/>
      <c r="I180" s="23"/>
      <c r="J180" s="23"/>
      <c r="K180" s="23"/>
      <c r="L180" s="22"/>
      <c r="M180" s="20"/>
    </row>
    <row r="181" spans="1:13" x14ac:dyDescent="0.25">
      <c r="A181" s="22"/>
      <c r="B181" s="23"/>
      <c r="C181" s="23"/>
      <c r="D181" s="23"/>
      <c r="E181" s="23"/>
      <c r="F181" s="22"/>
      <c r="G181" s="23"/>
      <c r="H181" s="24"/>
      <c r="I181" s="23"/>
      <c r="J181" s="23"/>
      <c r="K181" s="23"/>
      <c r="L181" s="22"/>
      <c r="M181" s="20"/>
    </row>
    <row r="182" spans="1:13" x14ac:dyDescent="0.25">
      <c r="A182" s="22"/>
      <c r="B182" s="23"/>
      <c r="C182" s="23"/>
      <c r="D182" s="23"/>
      <c r="E182" s="23"/>
      <c r="F182" s="22"/>
      <c r="G182" s="23"/>
      <c r="H182" s="24"/>
      <c r="I182" s="23"/>
      <c r="J182" s="23"/>
      <c r="K182" s="23"/>
      <c r="L182" s="22"/>
      <c r="M182" s="20"/>
    </row>
    <row r="183" spans="1:13" x14ac:dyDescent="0.25">
      <c r="A183" s="22"/>
      <c r="B183" s="23"/>
      <c r="C183" s="23"/>
      <c r="D183" s="23"/>
      <c r="E183" s="23"/>
      <c r="F183" s="22"/>
      <c r="G183" s="23"/>
      <c r="H183" s="24"/>
      <c r="I183" s="23"/>
      <c r="J183" s="23"/>
      <c r="K183" s="23"/>
      <c r="L183" s="22"/>
      <c r="M183" s="20"/>
    </row>
    <row r="184" spans="1:13" x14ac:dyDescent="0.25">
      <c r="A184" s="22"/>
      <c r="B184" s="23"/>
      <c r="C184" s="23"/>
      <c r="D184" s="23"/>
      <c r="E184" s="23"/>
      <c r="F184" s="22"/>
      <c r="G184" s="23"/>
      <c r="H184" s="24"/>
      <c r="I184" s="23"/>
      <c r="J184" s="23"/>
      <c r="K184" s="23"/>
      <c r="L184" s="22"/>
      <c r="M184" s="20"/>
    </row>
    <row r="185" spans="1:13" x14ac:dyDescent="0.25">
      <c r="A185" s="22"/>
      <c r="B185" s="23"/>
      <c r="C185" s="23"/>
      <c r="D185" s="23"/>
      <c r="E185" s="23"/>
      <c r="F185" s="22"/>
      <c r="G185" s="23"/>
      <c r="H185" s="24"/>
      <c r="I185" s="23"/>
      <c r="J185" s="23"/>
      <c r="K185" s="23"/>
      <c r="L185" s="22"/>
      <c r="M185" s="20"/>
    </row>
    <row r="186" spans="1:13" x14ac:dyDescent="0.25">
      <c r="A186" s="22"/>
      <c r="B186" s="23"/>
      <c r="C186" s="23"/>
      <c r="D186" s="23"/>
      <c r="E186" s="23"/>
      <c r="F186" s="22"/>
      <c r="G186" s="23"/>
      <c r="H186" s="24"/>
      <c r="I186" s="23"/>
      <c r="J186" s="23"/>
      <c r="K186" s="23"/>
      <c r="L186" s="22"/>
      <c r="M186" s="20"/>
    </row>
    <row r="187" spans="1:13" x14ac:dyDescent="0.25">
      <c r="A187" s="22"/>
      <c r="B187" s="23"/>
      <c r="C187" s="23"/>
      <c r="D187" s="23"/>
      <c r="E187" s="23"/>
      <c r="F187" s="22"/>
      <c r="G187" s="23"/>
      <c r="H187" s="24"/>
      <c r="I187" s="23"/>
      <c r="J187" s="23"/>
      <c r="K187" s="23"/>
      <c r="L187" s="22"/>
      <c r="M187" s="20"/>
    </row>
    <row r="188" spans="1:13" x14ac:dyDescent="0.25">
      <c r="A188" s="22"/>
      <c r="B188" s="23"/>
      <c r="C188" s="23"/>
      <c r="D188" s="23"/>
      <c r="E188" s="23"/>
      <c r="F188" s="22"/>
      <c r="G188" s="23"/>
      <c r="H188" s="24"/>
      <c r="I188" s="23"/>
      <c r="J188" s="23"/>
      <c r="K188" s="23"/>
      <c r="L188" s="22"/>
      <c r="M188" s="20"/>
    </row>
    <row r="189" spans="1:13" x14ac:dyDescent="0.25">
      <c r="A189" s="22"/>
      <c r="B189" s="23"/>
      <c r="C189" s="23"/>
      <c r="D189" s="23"/>
      <c r="E189" s="23"/>
      <c r="F189" s="22"/>
      <c r="G189" s="23"/>
      <c r="H189" s="24"/>
      <c r="I189" s="23"/>
      <c r="J189" s="23"/>
      <c r="K189" s="23"/>
      <c r="L189" s="22"/>
      <c r="M189" s="20"/>
    </row>
    <row r="190" spans="1:13" x14ac:dyDescent="0.25">
      <c r="A190" s="22"/>
      <c r="B190" s="23"/>
      <c r="C190" s="23"/>
      <c r="D190" s="23"/>
      <c r="E190" s="23"/>
      <c r="F190" s="22"/>
      <c r="G190" s="23"/>
      <c r="H190" s="24"/>
      <c r="I190" s="23"/>
      <c r="J190" s="23"/>
      <c r="K190" s="23"/>
      <c r="L190" s="22"/>
      <c r="M190" s="20"/>
    </row>
    <row r="191" spans="1:13" x14ac:dyDescent="0.25">
      <c r="A191" s="22"/>
      <c r="B191" s="23"/>
      <c r="C191" s="23"/>
      <c r="D191" s="23"/>
      <c r="E191" s="23"/>
      <c r="F191" s="22"/>
      <c r="G191" s="23"/>
      <c r="H191" s="24"/>
      <c r="I191" s="23"/>
      <c r="J191" s="23"/>
      <c r="K191" s="23"/>
      <c r="L191" s="22"/>
      <c r="M191" s="20"/>
    </row>
    <row r="192" spans="1:13" x14ac:dyDescent="0.25">
      <c r="A192" s="22"/>
      <c r="B192" s="23"/>
      <c r="C192" s="23"/>
      <c r="D192" s="23"/>
      <c r="E192" s="23"/>
      <c r="F192" s="22"/>
      <c r="G192" s="23"/>
      <c r="H192" s="24"/>
      <c r="I192" s="23"/>
      <c r="J192" s="23"/>
      <c r="K192" s="23"/>
      <c r="L192" s="22"/>
      <c r="M192" s="20"/>
    </row>
    <row r="193" spans="1:13" x14ac:dyDescent="0.25">
      <c r="A193" s="22"/>
      <c r="B193" s="23"/>
      <c r="C193" s="23"/>
      <c r="D193" s="23"/>
      <c r="E193" s="23"/>
      <c r="F193" s="22"/>
      <c r="G193" s="23"/>
      <c r="H193" s="24"/>
      <c r="I193" s="23"/>
      <c r="J193" s="23"/>
      <c r="K193" s="23"/>
      <c r="L193" s="22"/>
      <c r="M193" s="20"/>
    </row>
    <row r="194" spans="1:13" x14ac:dyDescent="0.25">
      <c r="A194" s="22"/>
      <c r="B194" s="23"/>
      <c r="C194" s="23"/>
      <c r="D194" s="23"/>
      <c r="E194" s="23"/>
      <c r="F194" s="22"/>
      <c r="G194" s="23"/>
      <c r="H194" s="24"/>
      <c r="I194" s="23"/>
      <c r="J194" s="23"/>
      <c r="K194" s="23"/>
      <c r="L194" s="22"/>
      <c r="M194" s="20"/>
    </row>
    <row r="195" spans="1:13" x14ac:dyDescent="0.25">
      <c r="A195" s="22"/>
      <c r="B195" s="23"/>
      <c r="C195" s="23"/>
      <c r="D195" s="23"/>
      <c r="E195" s="23"/>
      <c r="F195" s="22"/>
      <c r="G195" s="23"/>
      <c r="H195" s="24"/>
      <c r="I195" s="23"/>
      <c r="J195" s="23"/>
      <c r="K195" s="23"/>
      <c r="L195" s="22"/>
      <c r="M195" s="20"/>
    </row>
    <row r="196" spans="1:13" x14ac:dyDescent="0.25">
      <c r="A196" s="22"/>
      <c r="B196" s="23"/>
      <c r="C196" s="23"/>
      <c r="D196" s="23"/>
      <c r="E196" s="23"/>
      <c r="F196" s="22"/>
      <c r="G196" s="23"/>
      <c r="H196" s="24"/>
      <c r="I196" s="23"/>
      <c r="J196" s="23"/>
      <c r="K196" s="23"/>
      <c r="L196" s="22"/>
      <c r="M196" s="20"/>
    </row>
    <row r="197" spans="1:13" x14ac:dyDescent="0.25">
      <c r="A197" s="22"/>
      <c r="B197" s="23"/>
      <c r="C197" s="23"/>
      <c r="D197" s="23"/>
      <c r="E197" s="23"/>
      <c r="F197" s="22"/>
      <c r="G197" s="23"/>
      <c r="H197" s="24"/>
      <c r="I197" s="23"/>
      <c r="J197" s="23"/>
      <c r="K197" s="23"/>
      <c r="L197" s="22"/>
      <c r="M197" s="20"/>
    </row>
    <row r="198" spans="1:13" x14ac:dyDescent="0.25">
      <c r="A198" s="22"/>
      <c r="B198" s="23"/>
      <c r="C198" s="23"/>
      <c r="D198" s="23"/>
      <c r="E198" s="23"/>
      <c r="F198" s="22"/>
      <c r="G198" s="23"/>
      <c r="H198" s="24"/>
      <c r="I198" s="23"/>
      <c r="J198" s="23"/>
      <c r="K198" s="23"/>
      <c r="L198" s="22"/>
      <c r="M198" s="20"/>
    </row>
    <row r="199" spans="1:13" x14ac:dyDescent="0.25">
      <c r="A199" s="22"/>
      <c r="B199" s="23"/>
      <c r="C199" s="23"/>
      <c r="D199" s="23"/>
      <c r="E199" s="23"/>
      <c r="F199" s="22"/>
      <c r="G199" s="23"/>
      <c r="H199" s="24"/>
      <c r="I199" s="23"/>
      <c r="J199" s="23"/>
      <c r="K199" s="23"/>
      <c r="L199" s="22"/>
      <c r="M199" s="20"/>
    </row>
    <row r="200" spans="1:13" x14ac:dyDescent="0.25">
      <c r="A200" s="22"/>
      <c r="B200" s="23"/>
      <c r="C200" s="23"/>
      <c r="D200" s="23"/>
      <c r="E200" s="23"/>
      <c r="F200" s="22"/>
      <c r="G200" s="23"/>
      <c r="H200" s="24"/>
      <c r="I200" s="23"/>
      <c r="J200" s="23"/>
      <c r="K200" s="23"/>
      <c r="L200" s="22"/>
      <c r="M200" s="20"/>
    </row>
    <row r="201" spans="1:13" x14ac:dyDescent="0.25">
      <c r="A201" s="22"/>
      <c r="B201" s="23"/>
      <c r="C201" s="23"/>
      <c r="D201" s="23"/>
      <c r="E201" s="23"/>
      <c r="F201" s="22"/>
      <c r="G201" s="23"/>
      <c r="H201" s="24"/>
      <c r="I201" s="23"/>
      <c r="J201" s="23"/>
      <c r="K201" s="23"/>
      <c r="L201" s="22"/>
      <c r="M201" s="20"/>
    </row>
    <row r="202" spans="1:13" x14ac:dyDescent="0.25">
      <c r="A202" s="22"/>
      <c r="B202" s="23"/>
      <c r="C202" s="23"/>
      <c r="D202" s="23"/>
      <c r="E202" s="23"/>
      <c r="F202" s="22"/>
      <c r="G202" s="23"/>
      <c r="H202" s="24"/>
      <c r="I202" s="23"/>
      <c r="J202" s="23"/>
      <c r="K202" s="23"/>
      <c r="L202" s="22"/>
      <c r="M202" s="20"/>
    </row>
    <row r="203" spans="1:13" x14ac:dyDescent="0.25">
      <c r="A203" s="22"/>
      <c r="B203" s="23"/>
      <c r="C203" s="23"/>
      <c r="D203" s="23"/>
      <c r="E203" s="23"/>
      <c r="F203" s="22"/>
      <c r="G203" s="23"/>
      <c r="H203" s="24"/>
      <c r="I203" s="23"/>
      <c r="J203" s="23"/>
      <c r="K203" s="23"/>
      <c r="L203" s="22"/>
      <c r="M203" s="20"/>
    </row>
    <row r="204" spans="1:13" x14ac:dyDescent="0.25">
      <c r="A204" s="22"/>
      <c r="B204" s="23"/>
      <c r="C204" s="23"/>
      <c r="D204" s="23"/>
      <c r="E204" s="23"/>
      <c r="F204" s="22"/>
      <c r="G204" s="23"/>
      <c r="H204" s="24"/>
      <c r="I204" s="23"/>
      <c r="J204" s="23"/>
      <c r="K204" s="23"/>
      <c r="L204" s="22"/>
      <c r="M204" s="20"/>
    </row>
    <row r="205" spans="1:13" x14ac:dyDescent="0.25">
      <c r="A205" s="22"/>
      <c r="B205" s="23"/>
      <c r="C205" s="23"/>
      <c r="D205" s="23"/>
      <c r="E205" s="23"/>
      <c r="F205" s="22"/>
      <c r="G205" s="23"/>
      <c r="H205" s="24"/>
      <c r="I205" s="23"/>
      <c r="J205" s="23"/>
      <c r="K205" s="23"/>
      <c r="L205" s="22"/>
      <c r="M205" s="20"/>
    </row>
    <row r="206" spans="1:13" x14ac:dyDescent="0.25">
      <c r="A206" s="22"/>
      <c r="B206" s="23"/>
      <c r="C206" s="23"/>
      <c r="D206" s="23"/>
      <c r="E206" s="23"/>
      <c r="F206" s="22"/>
      <c r="G206" s="23"/>
      <c r="H206" s="24"/>
      <c r="I206" s="23"/>
      <c r="J206" s="23"/>
      <c r="K206" s="23"/>
      <c r="L206" s="22"/>
      <c r="M206" s="20"/>
    </row>
    <row r="207" spans="1:13" x14ac:dyDescent="0.25">
      <c r="A207" s="22"/>
      <c r="B207" s="23"/>
      <c r="C207" s="23"/>
      <c r="D207" s="23"/>
      <c r="E207" s="23"/>
      <c r="F207" s="22"/>
      <c r="G207" s="23"/>
      <c r="H207" s="24"/>
      <c r="I207" s="23"/>
      <c r="J207" s="23"/>
      <c r="K207" s="23"/>
      <c r="L207" s="22"/>
      <c r="M207" s="20"/>
    </row>
    <row r="208" spans="1:13" x14ac:dyDescent="0.25">
      <c r="A208" s="22"/>
      <c r="B208" s="23"/>
      <c r="C208" s="23"/>
      <c r="D208" s="23"/>
      <c r="E208" s="23"/>
      <c r="F208" s="22"/>
      <c r="G208" s="23"/>
      <c r="H208" s="24"/>
      <c r="I208" s="23"/>
      <c r="J208" s="23"/>
      <c r="K208" s="23"/>
      <c r="L208" s="22"/>
      <c r="M208" s="20"/>
    </row>
    <row r="209" spans="1:13" x14ac:dyDescent="0.25">
      <c r="A209" s="22"/>
      <c r="B209" s="23"/>
      <c r="C209" s="23"/>
      <c r="D209" s="23"/>
      <c r="E209" s="23"/>
      <c r="F209" s="22"/>
      <c r="G209" s="23"/>
      <c r="H209" s="24"/>
      <c r="I209" s="23"/>
      <c r="J209" s="23"/>
      <c r="K209" s="23"/>
      <c r="L209" s="22"/>
      <c r="M209" s="20"/>
    </row>
    <row r="210" spans="1:13" x14ac:dyDescent="0.25">
      <c r="A210" s="22"/>
      <c r="B210" s="23"/>
      <c r="C210" s="23"/>
      <c r="D210" s="23"/>
      <c r="E210" s="23"/>
      <c r="F210" s="22"/>
      <c r="G210" s="23"/>
      <c r="H210" s="24"/>
      <c r="I210" s="23"/>
      <c r="J210" s="23"/>
      <c r="K210" s="23"/>
      <c r="L210" s="22"/>
      <c r="M210" s="20"/>
    </row>
    <row r="211" spans="1:13" x14ac:dyDescent="0.25">
      <c r="A211" s="22"/>
      <c r="B211" s="23"/>
      <c r="C211" s="23"/>
      <c r="D211" s="23"/>
      <c r="E211" s="23"/>
      <c r="F211" s="22"/>
      <c r="G211" s="23"/>
      <c r="H211" s="24"/>
      <c r="I211" s="23"/>
      <c r="J211" s="23"/>
      <c r="K211" s="23"/>
      <c r="L211" s="22"/>
      <c r="M211" s="20"/>
    </row>
    <row r="212" spans="1:13" x14ac:dyDescent="0.25">
      <c r="A212" s="22"/>
      <c r="B212" s="23"/>
      <c r="C212" s="23"/>
      <c r="D212" s="23"/>
      <c r="E212" s="23"/>
      <c r="F212" s="22"/>
      <c r="G212" s="23"/>
      <c r="H212" s="24"/>
      <c r="I212" s="23"/>
      <c r="J212" s="23"/>
      <c r="K212" s="23"/>
      <c r="L212" s="22"/>
      <c r="M212" s="20"/>
    </row>
    <row r="213" spans="1:13" x14ac:dyDescent="0.25">
      <c r="A213" s="22"/>
      <c r="B213" s="23"/>
      <c r="C213" s="23"/>
      <c r="D213" s="23"/>
      <c r="E213" s="23"/>
      <c r="F213" s="22"/>
      <c r="G213" s="23"/>
      <c r="H213" s="24"/>
      <c r="I213" s="23"/>
      <c r="J213" s="23"/>
      <c r="K213" s="23"/>
      <c r="L213" s="22"/>
      <c r="M213" s="20"/>
    </row>
    <row r="214" spans="1:13" x14ac:dyDescent="0.25">
      <c r="A214" s="22"/>
      <c r="B214" s="23"/>
      <c r="C214" s="23"/>
      <c r="D214" s="23"/>
      <c r="E214" s="23"/>
      <c r="F214" s="22"/>
      <c r="G214" s="23"/>
      <c r="H214" s="24"/>
      <c r="I214" s="23"/>
      <c r="J214" s="23"/>
      <c r="K214" s="23"/>
      <c r="L214" s="22"/>
      <c r="M214" s="20"/>
    </row>
    <row r="215" spans="1:13" x14ac:dyDescent="0.25">
      <c r="A215" s="22"/>
      <c r="B215" s="23"/>
      <c r="C215" s="23"/>
      <c r="D215" s="23"/>
      <c r="E215" s="23"/>
      <c r="F215" s="22"/>
      <c r="G215" s="23"/>
      <c r="H215" s="24"/>
      <c r="I215" s="23"/>
      <c r="J215" s="23"/>
      <c r="K215" s="23"/>
      <c r="L215" s="22"/>
      <c r="M215" s="20"/>
    </row>
    <row r="216" spans="1:13" x14ac:dyDescent="0.25">
      <c r="A216" s="22"/>
      <c r="B216" s="23"/>
      <c r="C216" s="23"/>
      <c r="D216" s="23"/>
      <c r="E216" s="23"/>
      <c r="F216" s="22"/>
      <c r="G216" s="23"/>
      <c r="H216" s="24"/>
      <c r="I216" s="23"/>
      <c r="J216" s="23"/>
      <c r="K216" s="23"/>
      <c r="L216" s="22"/>
      <c r="M216" s="20"/>
    </row>
    <row r="217" spans="1:13" x14ac:dyDescent="0.25">
      <c r="A217" s="22"/>
      <c r="B217" s="23"/>
      <c r="C217" s="23"/>
      <c r="D217" s="23"/>
      <c r="E217" s="23"/>
      <c r="F217" s="22"/>
      <c r="G217" s="23"/>
      <c r="H217" s="24"/>
      <c r="I217" s="23"/>
      <c r="J217" s="23"/>
      <c r="K217" s="23"/>
      <c r="L217" s="22"/>
      <c r="M217" s="20"/>
    </row>
    <row r="218" spans="1:13" x14ac:dyDescent="0.25">
      <c r="A218" s="22"/>
      <c r="B218" s="23"/>
      <c r="C218" s="23"/>
      <c r="D218" s="23"/>
      <c r="E218" s="23"/>
      <c r="F218" s="22"/>
      <c r="G218" s="23"/>
      <c r="H218" s="24"/>
      <c r="I218" s="23"/>
      <c r="J218" s="23"/>
      <c r="K218" s="23"/>
      <c r="L218" s="22"/>
      <c r="M218" s="20"/>
    </row>
    <row r="219" spans="1:13" x14ac:dyDescent="0.25">
      <c r="A219" s="22"/>
      <c r="B219" s="23"/>
      <c r="C219" s="23"/>
      <c r="D219" s="23"/>
      <c r="E219" s="23"/>
      <c r="F219" s="22"/>
      <c r="G219" s="23"/>
      <c r="H219" s="24"/>
      <c r="I219" s="23"/>
      <c r="J219" s="23"/>
      <c r="K219" s="23"/>
      <c r="L219" s="22"/>
      <c r="M219" s="20"/>
    </row>
    <row r="220" spans="1:13" x14ac:dyDescent="0.25">
      <c r="A220" s="22"/>
      <c r="B220" s="23"/>
      <c r="C220" s="23"/>
      <c r="D220" s="23"/>
      <c r="E220" s="23"/>
      <c r="F220" s="22"/>
      <c r="G220" s="23"/>
      <c r="H220" s="24"/>
      <c r="I220" s="23"/>
      <c r="J220" s="23"/>
      <c r="K220" s="23"/>
      <c r="L220" s="22"/>
      <c r="M220" s="20"/>
    </row>
    <row r="221" spans="1:13" x14ac:dyDescent="0.25">
      <c r="A221" s="22"/>
      <c r="B221" s="23"/>
      <c r="C221" s="23"/>
      <c r="D221" s="23"/>
      <c r="E221" s="23"/>
      <c r="F221" s="22"/>
      <c r="G221" s="23"/>
      <c r="H221" s="24"/>
      <c r="I221" s="23"/>
      <c r="J221" s="23"/>
      <c r="K221" s="23"/>
      <c r="L221" s="22"/>
      <c r="M221" s="20"/>
    </row>
    <row r="222" spans="1:13" x14ac:dyDescent="0.25">
      <c r="A222" s="22"/>
      <c r="B222" s="23"/>
      <c r="C222" s="23"/>
      <c r="D222" s="23"/>
      <c r="E222" s="23"/>
      <c r="F222" s="22"/>
      <c r="G222" s="23"/>
      <c r="H222" s="24"/>
      <c r="I222" s="23"/>
      <c r="J222" s="23"/>
      <c r="K222" s="23"/>
      <c r="L222" s="22"/>
      <c r="M222" s="20"/>
    </row>
    <row r="223" spans="1:13" x14ac:dyDescent="0.25">
      <c r="A223" s="22"/>
      <c r="B223" s="23"/>
      <c r="C223" s="23"/>
      <c r="D223" s="23"/>
      <c r="E223" s="23"/>
      <c r="F223" s="22"/>
      <c r="G223" s="23"/>
      <c r="H223" s="24"/>
      <c r="I223" s="23"/>
      <c r="J223" s="23"/>
      <c r="K223" s="23"/>
      <c r="L223" s="22"/>
      <c r="M223" s="20"/>
    </row>
    <row r="224" spans="1:13" x14ac:dyDescent="0.25">
      <c r="A224" s="22"/>
      <c r="B224" s="23"/>
      <c r="C224" s="23"/>
      <c r="D224" s="23"/>
      <c r="E224" s="23"/>
      <c r="F224" s="22"/>
      <c r="G224" s="23"/>
      <c r="H224" s="24"/>
      <c r="I224" s="23"/>
      <c r="J224" s="23"/>
      <c r="K224" s="23"/>
      <c r="L224" s="22"/>
      <c r="M224" s="20"/>
    </row>
    <row r="225" spans="1:13" x14ac:dyDescent="0.25">
      <c r="A225" s="22"/>
      <c r="B225" s="23"/>
      <c r="C225" s="23"/>
      <c r="D225" s="23"/>
      <c r="E225" s="23"/>
      <c r="F225" s="22"/>
      <c r="G225" s="23"/>
      <c r="H225" s="24"/>
      <c r="I225" s="23"/>
      <c r="J225" s="23"/>
      <c r="K225" s="23"/>
      <c r="L225" s="22"/>
      <c r="M225" s="20"/>
    </row>
    <row r="226" spans="1:13" x14ac:dyDescent="0.25">
      <c r="A226" s="22"/>
      <c r="B226" s="23"/>
      <c r="C226" s="23"/>
      <c r="D226" s="23"/>
      <c r="E226" s="23"/>
      <c r="F226" s="22"/>
      <c r="G226" s="23"/>
      <c r="H226" s="24"/>
      <c r="I226" s="23"/>
      <c r="J226" s="23"/>
      <c r="K226" s="23"/>
      <c r="L226" s="22"/>
      <c r="M226" s="20"/>
    </row>
    <row r="227" spans="1:13" x14ac:dyDescent="0.25">
      <c r="A227" s="22"/>
      <c r="B227" s="23"/>
      <c r="C227" s="23"/>
      <c r="D227" s="23"/>
      <c r="E227" s="23"/>
      <c r="F227" s="22"/>
      <c r="G227" s="23"/>
      <c r="H227" s="24"/>
      <c r="I227" s="23"/>
      <c r="J227" s="23"/>
      <c r="K227" s="23"/>
      <c r="L227" s="22"/>
      <c r="M227" s="20"/>
    </row>
    <row r="228" spans="1:13" x14ac:dyDescent="0.25">
      <c r="A228" s="22"/>
      <c r="B228" s="23"/>
      <c r="C228" s="23"/>
      <c r="D228" s="23"/>
      <c r="E228" s="23"/>
      <c r="F228" s="22"/>
      <c r="G228" s="23"/>
      <c r="H228" s="24"/>
      <c r="I228" s="23"/>
      <c r="J228" s="23"/>
      <c r="K228" s="23"/>
      <c r="L228" s="22"/>
      <c r="M228" s="20"/>
    </row>
    <row r="229" spans="1:13" x14ac:dyDescent="0.25">
      <c r="A229" s="22"/>
      <c r="B229" s="23"/>
      <c r="C229" s="23"/>
      <c r="D229" s="23"/>
      <c r="E229" s="23"/>
      <c r="F229" s="22"/>
      <c r="G229" s="23"/>
      <c r="H229" s="24"/>
      <c r="I229" s="23"/>
      <c r="J229" s="23"/>
      <c r="K229" s="23"/>
      <c r="L229" s="22"/>
      <c r="M229" s="20"/>
    </row>
    <row r="230" spans="1:13" x14ac:dyDescent="0.25">
      <c r="A230" s="22"/>
      <c r="B230" s="23"/>
      <c r="C230" s="23"/>
      <c r="D230" s="23"/>
      <c r="E230" s="23"/>
      <c r="F230" s="22"/>
      <c r="G230" s="23"/>
      <c r="H230" s="24"/>
      <c r="I230" s="23"/>
      <c r="J230" s="23"/>
      <c r="K230" s="23"/>
      <c r="L230" s="22"/>
      <c r="M230" s="20"/>
    </row>
    <row r="231" spans="1:13" x14ac:dyDescent="0.25">
      <c r="A231" s="22"/>
      <c r="B231" s="23"/>
      <c r="C231" s="23"/>
      <c r="D231" s="23"/>
      <c r="E231" s="23"/>
      <c r="F231" s="22"/>
      <c r="G231" s="23"/>
      <c r="H231" s="24"/>
      <c r="I231" s="23"/>
      <c r="J231" s="23"/>
      <c r="K231" s="23"/>
      <c r="L231" s="22"/>
      <c r="M231" s="20"/>
    </row>
    <row r="232" spans="1:13" x14ac:dyDescent="0.25">
      <c r="A232" s="22"/>
      <c r="B232" s="23"/>
      <c r="C232" s="23"/>
      <c r="D232" s="23"/>
      <c r="E232" s="23"/>
      <c r="F232" s="22"/>
      <c r="G232" s="23"/>
      <c r="H232" s="24"/>
      <c r="I232" s="23"/>
      <c r="J232" s="23"/>
      <c r="K232" s="23"/>
      <c r="L232" s="22"/>
      <c r="M232" s="20"/>
    </row>
    <row r="233" spans="1:13" x14ac:dyDescent="0.25">
      <c r="A233" s="22"/>
      <c r="B233" s="23"/>
      <c r="C233" s="23"/>
      <c r="D233" s="23"/>
      <c r="E233" s="23"/>
      <c r="F233" s="22"/>
      <c r="G233" s="23"/>
      <c r="H233" s="24"/>
      <c r="I233" s="23"/>
      <c r="J233" s="23"/>
      <c r="K233" s="23"/>
      <c r="L233" s="22"/>
      <c r="M233" s="20"/>
    </row>
    <row r="234" spans="1:13" x14ac:dyDescent="0.25">
      <c r="A234" s="22"/>
      <c r="B234" s="23"/>
      <c r="C234" s="23"/>
      <c r="D234" s="23"/>
      <c r="E234" s="23"/>
      <c r="F234" s="22"/>
      <c r="G234" s="23"/>
      <c r="H234" s="24"/>
      <c r="I234" s="23"/>
      <c r="J234" s="23"/>
      <c r="K234" s="23"/>
      <c r="L234" s="22"/>
      <c r="M234" s="20"/>
    </row>
    <row r="235" spans="1:13" x14ac:dyDescent="0.25">
      <c r="A235" s="22"/>
      <c r="B235" s="23"/>
      <c r="C235" s="23"/>
      <c r="D235" s="23"/>
      <c r="E235" s="23"/>
      <c r="F235" s="22"/>
      <c r="G235" s="23"/>
      <c r="H235" s="24"/>
      <c r="I235" s="23"/>
      <c r="J235" s="23"/>
      <c r="K235" s="23"/>
      <c r="L235" s="22"/>
      <c r="M235" s="20"/>
    </row>
    <row r="236" spans="1:13" x14ac:dyDescent="0.25">
      <c r="A236" s="22"/>
      <c r="B236" s="23"/>
      <c r="C236" s="23"/>
      <c r="D236" s="23"/>
      <c r="E236" s="23"/>
      <c r="F236" s="22"/>
      <c r="G236" s="23"/>
      <c r="H236" s="24"/>
      <c r="I236" s="23"/>
      <c r="J236" s="23"/>
      <c r="K236" s="23"/>
      <c r="L236" s="22"/>
      <c r="M236" s="20"/>
    </row>
    <row r="237" spans="1:13" x14ac:dyDescent="0.25">
      <c r="A237" s="22"/>
      <c r="B237" s="23"/>
      <c r="C237" s="23"/>
      <c r="D237" s="23"/>
      <c r="E237" s="23"/>
      <c r="F237" s="22"/>
      <c r="G237" s="23"/>
      <c r="H237" s="24"/>
      <c r="I237" s="23"/>
      <c r="J237" s="23"/>
      <c r="K237" s="23"/>
      <c r="L237" s="22"/>
      <c r="M237" s="20"/>
    </row>
    <row r="238" spans="1:13" x14ac:dyDescent="0.25">
      <c r="A238" s="22"/>
      <c r="B238" s="23"/>
      <c r="C238" s="23"/>
      <c r="D238" s="23"/>
      <c r="E238" s="23"/>
      <c r="F238" s="22"/>
      <c r="G238" s="23"/>
      <c r="H238" s="24"/>
      <c r="I238" s="23"/>
      <c r="J238" s="23"/>
      <c r="K238" s="23"/>
      <c r="L238" s="22"/>
      <c r="M238" s="20"/>
    </row>
    <row r="239" spans="1:13" x14ac:dyDescent="0.25">
      <c r="A239" s="22"/>
      <c r="B239" s="23"/>
      <c r="C239" s="23"/>
      <c r="D239" s="23"/>
      <c r="E239" s="23"/>
      <c r="F239" s="22"/>
      <c r="G239" s="23"/>
      <c r="H239" s="24"/>
      <c r="I239" s="23"/>
      <c r="J239" s="23"/>
      <c r="K239" s="23"/>
      <c r="L239" s="22"/>
      <c r="M239" s="20"/>
    </row>
    <row r="240" spans="1:13" x14ac:dyDescent="0.25">
      <c r="A240" s="22"/>
      <c r="B240" s="23"/>
      <c r="C240" s="23"/>
      <c r="D240" s="23"/>
      <c r="E240" s="23"/>
      <c r="F240" s="22"/>
      <c r="G240" s="23"/>
      <c r="H240" s="24"/>
      <c r="I240" s="23"/>
      <c r="J240" s="23"/>
      <c r="K240" s="23"/>
      <c r="L240" s="22"/>
      <c r="M240" s="20"/>
    </row>
    <row r="241" spans="1:13" x14ac:dyDescent="0.25">
      <c r="A241" s="22"/>
      <c r="B241" s="23"/>
      <c r="C241" s="23"/>
      <c r="D241" s="23"/>
      <c r="E241" s="23"/>
      <c r="F241" s="22"/>
      <c r="G241" s="23"/>
      <c r="H241" s="24"/>
      <c r="I241" s="23"/>
      <c r="J241" s="23"/>
      <c r="K241" s="23"/>
      <c r="L241" s="22"/>
      <c r="M241" s="20"/>
    </row>
    <row r="242" spans="1:13" x14ac:dyDescent="0.25">
      <c r="A242" s="22"/>
      <c r="B242" s="23"/>
      <c r="C242" s="23"/>
      <c r="D242" s="23"/>
      <c r="E242" s="23"/>
      <c r="F242" s="22"/>
      <c r="G242" s="23"/>
      <c r="H242" s="24"/>
      <c r="I242" s="23"/>
      <c r="J242" s="23"/>
      <c r="K242" s="23"/>
      <c r="L242" s="22"/>
      <c r="M242" s="20"/>
    </row>
    <row r="243" spans="1:13" x14ac:dyDescent="0.25">
      <c r="A243" s="22"/>
      <c r="B243" s="23"/>
      <c r="C243" s="23"/>
      <c r="D243" s="23"/>
      <c r="E243" s="23"/>
      <c r="F243" s="22"/>
      <c r="G243" s="23"/>
      <c r="H243" s="24"/>
      <c r="I243" s="23"/>
      <c r="J243" s="23"/>
      <c r="K243" s="23"/>
      <c r="L243" s="22"/>
      <c r="M243" s="20"/>
    </row>
    <row r="244" spans="1:13" x14ac:dyDescent="0.25">
      <c r="A244" s="22"/>
      <c r="B244" s="23"/>
      <c r="C244" s="23"/>
      <c r="D244" s="23"/>
      <c r="E244" s="23"/>
      <c r="F244" s="22"/>
      <c r="G244" s="23"/>
      <c r="H244" s="24"/>
      <c r="I244" s="23"/>
      <c r="J244" s="23"/>
      <c r="K244" s="23"/>
      <c r="L244" s="22"/>
      <c r="M244" s="20"/>
    </row>
    <row r="245" spans="1:13" x14ac:dyDescent="0.25">
      <c r="A245" s="22"/>
      <c r="B245" s="23"/>
      <c r="C245" s="23"/>
      <c r="D245" s="23"/>
      <c r="E245" s="23"/>
      <c r="F245" s="22"/>
      <c r="G245" s="23"/>
      <c r="H245" s="24"/>
      <c r="I245" s="23"/>
      <c r="J245" s="23"/>
      <c r="K245" s="23"/>
      <c r="L245" s="22"/>
      <c r="M245" s="20"/>
    </row>
    <row r="246" spans="1:13" x14ac:dyDescent="0.25">
      <c r="A246" s="22"/>
      <c r="B246" s="23"/>
      <c r="C246" s="23"/>
      <c r="D246" s="23"/>
      <c r="E246" s="23"/>
      <c r="F246" s="22"/>
      <c r="G246" s="23"/>
      <c r="H246" s="24"/>
      <c r="I246" s="23"/>
      <c r="J246" s="23"/>
      <c r="K246" s="23"/>
      <c r="L246" s="22"/>
      <c r="M246" s="20"/>
    </row>
    <row r="247" spans="1:13" x14ac:dyDescent="0.25">
      <c r="A247" s="22"/>
      <c r="B247" s="23"/>
      <c r="C247" s="23"/>
      <c r="D247" s="23"/>
      <c r="E247" s="23"/>
      <c r="F247" s="22"/>
      <c r="G247" s="23"/>
      <c r="H247" s="24"/>
      <c r="I247" s="23"/>
      <c r="J247" s="23"/>
      <c r="K247" s="23"/>
      <c r="L247" s="22"/>
      <c r="M247" s="20"/>
    </row>
    <row r="248" spans="1:13" x14ac:dyDescent="0.25">
      <c r="A248" s="22"/>
      <c r="B248" s="23"/>
      <c r="C248" s="23"/>
      <c r="D248" s="23"/>
      <c r="E248" s="23"/>
      <c r="F248" s="22"/>
      <c r="G248" s="23"/>
      <c r="H248" s="24"/>
      <c r="I248" s="23"/>
      <c r="J248" s="23"/>
      <c r="K248" s="23"/>
      <c r="L248" s="22"/>
      <c r="M248" s="20"/>
    </row>
    <row r="249" spans="1:13" x14ac:dyDescent="0.25">
      <c r="A249" s="22"/>
      <c r="B249" s="23"/>
      <c r="C249" s="23"/>
      <c r="D249" s="23"/>
      <c r="E249" s="23"/>
      <c r="F249" s="22"/>
      <c r="G249" s="23"/>
      <c r="H249" s="24"/>
      <c r="I249" s="23"/>
      <c r="J249" s="23"/>
      <c r="K249" s="23"/>
      <c r="L249" s="22"/>
      <c r="M249" s="20"/>
    </row>
    <row r="250" spans="1:13" x14ac:dyDescent="0.25">
      <c r="A250" s="22"/>
      <c r="B250" s="23"/>
      <c r="C250" s="23"/>
      <c r="D250" s="23"/>
      <c r="E250" s="23"/>
      <c r="F250" s="22"/>
      <c r="G250" s="23"/>
      <c r="H250" s="24"/>
      <c r="I250" s="23"/>
      <c r="J250" s="23"/>
      <c r="K250" s="23"/>
      <c r="L250" s="22"/>
      <c r="M250" s="20"/>
    </row>
    <row r="251" spans="1:13" x14ac:dyDescent="0.25">
      <c r="A251" s="22"/>
      <c r="B251" s="23"/>
      <c r="C251" s="23"/>
      <c r="D251" s="23"/>
      <c r="E251" s="23"/>
      <c r="F251" s="22"/>
      <c r="G251" s="23"/>
      <c r="H251" s="24"/>
      <c r="I251" s="23"/>
      <c r="J251" s="23"/>
      <c r="K251" s="23"/>
      <c r="L251" s="22"/>
      <c r="M251" s="20"/>
    </row>
    <row r="252" spans="1:13" x14ac:dyDescent="0.25">
      <c r="A252" s="22"/>
      <c r="B252" s="23"/>
      <c r="C252" s="23"/>
      <c r="D252" s="23"/>
      <c r="E252" s="23"/>
      <c r="F252" s="22"/>
      <c r="G252" s="23"/>
      <c r="H252" s="24"/>
      <c r="I252" s="23"/>
      <c r="J252" s="23"/>
      <c r="K252" s="23"/>
      <c r="L252" s="22"/>
      <c r="M252" s="20"/>
    </row>
    <row r="253" spans="1:13" x14ac:dyDescent="0.25">
      <c r="A253" s="22"/>
      <c r="B253" s="23"/>
      <c r="C253" s="23"/>
      <c r="D253" s="23"/>
      <c r="E253" s="23"/>
      <c r="F253" s="22"/>
      <c r="G253" s="23"/>
      <c r="H253" s="24"/>
      <c r="I253" s="23"/>
      <c r="J253" s="23"/>
      <c r="K253" s="23"/>
      <c r="L253" s="22"/>
      <c r="M253" s="20"/>
    </row>
    <row r="254" spans="1:13" x14ac:dyDescent="0.25">
      <c r="A254" s="22"/>
      <c r="B254" s="23"/>
      <c r="C254" s="23"/>
      <c r="D254" s="23"/>
      <c r="E254" s="23"/>
      <c r="F254" s="22"/>
      <c r="G254" s="23"/>
      <c r="H254" s="24"/>
      <c r="I254" s="23"/>
      <c r="J254" s="23"/>
      <c r="K254" s="23"/>
      <c r="L254" s="22"/>
      <c r="M254" s="20"/>
    </row>
    <row r="255" spans="1:13" x14ac:dyDescent="0.25">
      <c r="A255" s="22"/>
      <c r="B255" s="23"/>
      <c r="C255" s="23"/>
      <c r="D255" s="23"/>
      <c r="E255" s="23"/>
      <c r="F255" s="22"/>
      <c r="G255" s="23"/>
      <c r="H255" s="24"/>
      <c r="I255" s="23"/>
      <c r="J255" s="23"/>
      <c r="K255" s="23"/>
      <c r="L255" s="22"/>
      <c r="M255" s="20"/>
    </row>
    <row r="256" spans="1:13" x14ac:dyDescent="0.25">
      <c r="A256" s="22"/>
      <c r="B256" s="23"/>
      <c r="C256" s="23"/>
      <c r="D256" s="23"/>
      <c r="E256" s="23"/>
      <c r="F256" s="22"/>
      <c r="G256" s="23"/>
      <c r="H256" s="24"/>
      <c r="I256" s="23"/>
      <c r="J256" s="23"/>
      <c r="K256" s="23"/>
      <c r="L256" s="22"/>
      <c r="M256" s="20"/>
    </row>
    <row r="257" spans="1:13" x14ac:dyDescent="0.25">
      <c r="A257" s="22"/>
      <c r="B257" s="23"/>
      <c r="C257" s="23"/>
      <c r="D257" s="23"/>
      <c r="E257" s="23"/>
      <c r="F257" s="22"/>
      <c r="G257" s="23"/>
      <c r="H257" s="24"/>
      <c r="I257" s="23"/>
      <c r="J257" s="23"/>
      <c r="K257" s="23"/>
      <c r="L257" s="22"/>
      <c r="M257" s="20"/>
    </row>
    <row r="258" spans="1:13" x14ac:dyDescent="0.25">
      <c r="A258" s="22"/>
      <c r="B258" s="23"/>
      <c r="C258" s="23"/>
      <c r="D258" s="23"/>
      <c r="E258" s="23"/>
      <c r="F258" s="22"/>
      <c r="G258" s="23"/>
      <c r="H258" s="24"/>
      <c r="I258" s="23"/>
      <c r="J258" s="23"/>
      <c r="K258" s="23"/>
      <c r="L258" s="22"/>
      <c r="M258" s="20"/>
    </row>
    <row r="259" spans="1:13" x14ac:dyDescent="0.25">
      <c r="A259" s="22"/>
      <c r="B259" s="23"/>
      <c r="C259" s="23"/>
      <c r="D259" s="23"/>
      <c r="E259" s="23"/>
      <c r="F259" s="22"/>
      <c r="G259" s="23"/>
      <c r="H259" s="24"/>
      <c r="I259" s="23"/>
      <c r="J259" s="23"/>
      <c r="K259" s="23"/>
      <c r="L259" s="22"/>
      <c r="M259" s="20"/>
    </row>
    <row r="260" spans="1:13" x14ac:dyDescent="0.25">
      <c r="A260" s="22"/>
      <c r="B260" s="23"/>
      <c r="C260" s="23"/>
      <c r="D260" s="23"/>
      <c r="E260" s="23"/>
      <c r="F260" s="22"/>
      <c r="G260" s="23"/>
      <c r="H260" s="24"/>
      <c r="I260" s="23"/>
      <c r="J260" s="23"/>
      <c r="K260" s="23"/>
      <c r="L260" s="22"/>
      <c r="M260" s="20"/>
    </row>
    <row r="261" spans="1:13" x14ac:dyDescent="0.25">
      <c r="A261" s="22"/>
      <c r="B261" s="23"/>
      <c r="C261" s="23"/>
      <c r="D261" s="23"/>
      <c r="E261" s="23"/>
      <c r="F261" s="22"/>
      <c r="G261" s="23"/>
      <c r="H261" s="24"/>
      <c r="I261" s="23"/>
      <c r="J261" s="23"/>
      <c r="K261" s="23"/>
      <c r="L261" s="22"/>
      <c r="M261" s="20"/>
    </row>
    <row r="262" spans="1:13" x14ac:dyDescent="0.25">
      <c r="A262" s="22"/>
      <c r="B262" s="23"/>
      <c r="C262" s="23"/>
      <c r="D262" s="23"/>
      <c r="E262" s="23"/>
      <c r="F262" s="22"/>
      <c r="G262" s="23"/>
      <c r="H262" s="24"/>
      <c r="I262" s="23"/>
      <c r="J262" s="23"/>
      <c r="K262" s="23"/>
      <c r="L262" s="22"/>
      <c r="M262" s="20"/>
    </row>
    <row r="263" spans="1:13" x14ac:dyDescent="0.25">
      <c r="A263" s="22"/>
      <c r="B263" s="23"/>
      <c r="C263" s="23"/>
      <c r="D263" s="23"/>
      <c r="E263" s="23"/>
      <c r="F263" s="22"/>
      <c r="G263" s="23"/>
      <c r="H263" s="24"/>
      <c r="I263" s="23"/>
      <c r="J263" s="23"/>
      <c r="K263" s="23"/>
      <c r="L263" s="22"/>
      <c r="M263" s="20"/>
    </row>
    <row r="264" spans="1:13" x14ac:dyDescent="0.25">
      <c r="A264" s="22"/>
      <c r="B264" s="23"/>
      <c r="C264" s="23"/>
      <c r="D264" s="23"/>
      <c r="E264" s="23"/>
      <c r="F264" s="22"/>
      <c r="G264" s="23"/>
      <c r="H264" s="24"/>
      <c r="I264" s="23"/>
      <c r="J264" s="23"/>
      <c r="K264" s="23"/>
      <c r="L264" s="22"/>
      <c r="M264" s="20"/>
    </row>
    <row r="265" spans="1:13" x14ac:dyDescent="0.25">
      <c r="A265" s="22"/>
      <c r="B265" s="23"/>
      <c r="C265" s="23"/>
      <c r="D265" s="23"/>
      <c r="E265" s="23"/>
      <c r="F265" s="22"/>
      <c r="G265" s="23"/>
      <c r="H265" s="24"/>
      <c r="I265" s="23"/>
      <c r="J265" s="23"/>
      <c r="K265" s="23"/>
      <c r="L265" s="22"/>
      <c r="M265" s="20"/>
    </row>
    <row r="266" spans="1:13" x14ac:dyDescent="0.25">
      <c r="A266" s="22"/>
      <c r="B266" s="23"/>
      <c r="C266" s="23"/>
      <c r="D266" s="23"/>
      <c r="E266" s="23"/>
      <c r="F266" s="22"/>
      <c r="G266" s="23"/>
      <c r="H266" s="24"/>
      <c r="I266" s="23"/>
      <c r="J266" s="23"/>
      <c r="K266" s="23"/>
      <c r="L266" s="22"/>
      <c r="M266" s="20"/>
    </row>
    <row r="267" spans="1:13" x14ac:dyDescent="0.25">
      <c r="A267" s="22"/>
      <c r="B267" s="23"/>
      <c r="C267" s="23"/>
      <c r="D267" s="23"/>
      <c r="E267" s="23"/>
      <c r="F267" s="22"/>
      <c r="G267" s="23"/>
      <c r="H267" s="24"/>
      <c r="I267" s="23"/>
      <c r="J267" s="23"/>
      <c r="K267" s="23"/>
      <c r="L267" s="22"/>
      <c r="M267" s="20"/>
    </row>
    <row r="268" spans="1:13" x14ac:dyDescent="0.25">
      <c r="A268" s="22"/>
      <c r="B268" s="23"/>
      <c r="C268" s="23"/>
      <c r="D268" s="23"/>
      <c r="E268" s="23"/>
      <c r="F268" s="22"/>
      <c r="G268" s="23"/>
      <c r="H268" s="24"/>
      <c r="I268" s="23"/>
      <c r="J268" s="23"/>
      <c r="K268" s="23"/>
      <c r="L268" s="22"/>
      <c r="M268" s="20"/>
    </row>
    <row r="269" spans="1:13" x14ac:dyDescent="0.25">
      <c r="A269" s="22"/>
      <c r="B269" s="23"/>
      <c r="C269" s="23"/>
      <c r="D269" s="23"/>
      <c r="E269" s="23"/>
      <c r="F269" s="22"/>
      <c r="G269" s="23"/>
      <c r="H269" s="24"/>
      <c r="I269" s="23"/>
      <c r="J269" s="23"/>
      <c r="K269" s="23"/>
      <c r="L269" s="22"/>
      <c r="M269" s="20"/>
    </row>
    <row r="270" spans="1:13" x14ac:dyDescent="0.25">
      <c r="A270" s="22"/>
      <c r="B270" s="23"/>
      <c r="C270" s="23"/>
      <c r="D270" s="23"/>
      <c r="E270" s="23"/>
      <c r="F270" s="22"/>
      <c r="G270" s="23"/>
      <c r="H270" s="24"/>
      <c r="I270" s="23"/>
      <c r="J270" s="23"/>
      <c r="K270" s="23"/>
      <c r="L270" s="22"/>
      <c r="M270" s="20"/>
    </row>
    <row r="271" spans="1:13" x14ac:dyDescent="0.25">
      <c r="A271" s="22"/>
      <c r="B271" s="23"/>
      <c r="C271" s="23"/>
      <c r="D271" s="23"/>
      <c r="E271" s="23"/>
      <c r="F271" s="22"/>
      <c r="G271" s="23"/>
      <c r="H271" s="24"/>
      <c r="I271" s="23"/>
      <c r="J271" s="23"/>
      <c r="K271" s="23"/>
      <c r="L271" s="22"/>
      <c r="M271" s="20"/>
    </row>
    <row r="272" spans="1:13" x14ac:dyDescent="0.25">
      <c r="A272" s="22"/>
      <c r="B272" s="23"/>
      <c r="C272" s="23"/>
      <c r="D272" s="23"/>
      <c r="E272" s="23"/>
      <c r="F272" s="22"/>
      <c r="G272" s="23"/>
      <c r="H272" s="24"/>
      <c r="I272" s="23"/>
      <c r="J272" s="23"/>
      <c r="K272" s="23"/>
      <c r="L272" s="22"/>
      <c r="M272" s="20"/>
    </row>
    <row r="273" spans="1:13" x14ac:dyDescent="0.25">
      <c r="A273" s="22"/>
      <c r="B273" s="23"/>
      <c r="C273" s="23"/>
      <c r="D273" s="23"/>
      <c r="E273" s="23"/>
      <c r="F273" s="22"/>
      <c r="G273" s="23"/>
      <c r="H273" s="24"/>
      <c r="I273" s="23"/>
      <c r="J273" s="23"/>
      <c r="K273" s="23"/>
      <c r="L273" s="22"/>
      <c r="M273" s="20"/>
    </row>
    <row r="274" spans="1:13" x14ac:dyDescent="0.25">
      <c r="A274" s="22"/>
      <c r="B274" s="23"/>
      <c r="C274" s="23"/>
      <c r="D274" s="23"/>
      <c r="E274" s="23"/>
      <c r="F274" s="22"/>
      <c r="G274" s="23"/>
      <c r="H274" s="24"/>
      <c r="I274" s="23"/>
      <c r="J274" s="23"/>
      <c r="K274" s="23"/>
      <c r="L274" s="22"/>
      <c r="M274" s="20"/>
    </row>
    <row r="275" spans="1:13" x14ac:dyDescent="0.25">
      <c r="A275" s="22"/>
      <c r="B275" s="23"/>
      <c r="C275" s="23"/>
      <c r="D275" s="23"/>
      <c r="E275" s="23"/>
      <c r="F275" s="22"/>
      <c r="G275" s="23"/>
      <c r="H275" s="24"/>
      <c r="I275" s="23"/>
      <c r="J275" s="23"/>
      <c r="K275" s="23"/>
      <c r="L275" s="22"/>
      <c r="M275" s="20"/>
    </row>
    <row r="276" spans="1:13" x14ac:dyDescent="0.25">
      <c r="A276" s="22"/>
      <c r="B276" s="23"/>
      <c r="C276" s="23"/>
      <c r="D276" s="23"/>
      <c r="E276" s="23"/>
      <c r="F276" s="22"/>
      <c r="G276" s="23"/>
      <c r="H276" s="24"/>
      <c r="I276" s="23"/>
      <c r="J276" s="23"/>
      <c r="K276" s="23"/>
      <c r="L276" s="22"/>
      <c r="M276" s="20"/>
    </row>
    <row r="277" spans="1:13" x14ac:dyDescent="0.25">
      <c r="A277" s="22"/>
      <c r="B277" s="23"/>
      <c r="C277" s="23"/>
      <c r="D277" s="23"/>
      <c r="E277" s="23"/>
      <c r="F277" s="22"/>
      <c r="G277" s="23"/>
      <c r="H277" s="24"/>
      <c r="I277" s="23"/>
      <c r="J277" s="23"/>
      <c r="K277" s="23"/>
      <c r="L277" s="22"/>
      <c r="M277" s="20"/>
    </row>
    <row r="278" spans="1:13" x14ac:dyDescent="0.25">
      <c r="A278" s="22"/>
      <c r="B278" s="23"/>
      <c r="C278" s="23"/>
      <c r="D278" s="23"/>
      <c r="E278" s="23"/>
      <c r="F278" s="22"/>
      <c r="G278" s="23"/>
      <c r="H278" s="24"/>
      <c r="I278" s="23"/>
      <c r="J278" s="23"/>
      <c r="K278" s="23"/>
      <c r="L278" s="22"/>
      <c r="M278" s="20"/>
    </row>
    <row r="279" spans="1:13" x14ac:dyDescent="0.25">
      <c r="A279" s="22"/>
      <c r="B279" s="23"/>
      <c r="C279" s="23"/>
      <c r="D279" s="23"/>
      <c r="E279" s="23"/>
      <c r="F279" s="22"/>
      <c r="G279" s="23"/>
      <c r="H279" s="24"/>
      <c r="I279" s="23"/>
      <c r="J279" s="23"/>
      <c r="K279" s="23"/>
      <c r="L279" s="22"/>
      <c r="M279" s="20"/>
    </row>
    <row r="280" spans="1:13" x14ac:dyDescent="0.25">
      <c r="A280" s="22"/>
      <c r="B280" s="23"/>
      <c r="C280" s="23"/>
      <c r="D280" s="23"/>
      <c r="E280" s="23"/>
      <c r="F280" s="22"/>
      <c r="G280" s="23"/>
      <c r="H280" s="24"/>
      <c r="I280" s="23"/>
      <c r="J280" s="23"/>
      <c r="K280" s="23"/>
      <c r="L280" s="22"/>
      <c r="M280" s="20"/>
    </row>
    <row r="281" spans="1:13" x14ac:dyDescent="0.25">
      <c r="A281" s="22"/>
      <c r="B281" s="23"/>
      <c r="C281" s="23"/>
      <c r="D281" s="23"/>
      <c r="E281" s="23"/>
      <c r="F281" s="22"/>
      <c r="G281" s="23"/>
      <c r="H281" s="24"/>
      <c r="I281" s="23"/>
      <c r="J281" s="23"/>
      <c r="K281" s="23"/>
      <c r="L281" s="22"/>
      <c r="M281" s="20"/>
    </row>
    <row r="282" spans="1:13" x14ac:dyDescent="0.25">
      <c r="A282" s="22"/>
      <c r="B282" s="23"/>
      <c r="C282" s="23"/>
      <c r="D282" s="23"/>
      <c r="E282" s="23"/>
      <c r="F282" s="22"/>
      <c r="G282" s="23"/>
      <c r="H282" s="24"/>
      <c r="I282" s="23"/>
      <c r="J282" s="23"/>
      <c r="K282" s="23"/>
      <c r="L282" s="22"/>
      <c r="M282" s="20"/>
    </row>
    <row r="283" spans="1:13" x14ac:dyDescent="0.25">
      <c r="A283" s="22"/>
      <c r="B283" s="23"/>
      <c r="C283" s="23"/>
      <c r="D283" s="23"/>
      <c r="E283" s="23"/>
      <c r="F283" s="22"/>
      <c r="G283" s="23"/>
      <c r="H283" s="24"/>
      <c r="I283" s="23"/>
      <c r="J283" s="23"/>
      <c r="K283" s="23"/>
      <c r="L283" s="22"/>
      <c r="M283" s="20"/>
    </row>
    <row r="284" spans="1:13" x14ac:dyDescent="0.25">
      <c r="A284" s="22"/>
      <c r="B284" s="23"/>
      <c r="C284" s="23"/>
      <c r="D284" s="23"/>
      <c r="E284" s="23"/>
      <c r="F284" s="22"/>
      <c r="G284" s="23"/>
      <c r="H284" s="24"/>
      <c r="I284" s="23"/>
      <c r="J284" s="23"/>
      <c r="K284" s="23"/>
      <c r="L284" s="22"/>
      <c r="M284" s="20"/>
    </row>
    <row r="285" spans="1:13" x14ac:dyDescent="0.25">
      <c r="A285" s="22"/>
      <c r="B285" s="23"/>
      <c r="C285" s="23"/>
      <c r="D285" s="23"/>
      <c r="E285" s="23"/>
      <c r="F285" s="22"/>
      <c r="G285" s="23"/>
      <c r="H285" s="24"/>
      <c r="I285" s="23"/>
      <c r="J285" s="23"/>
      <c r="K285" s="23"/>
      <c r="L285" s="22"/>
      <c r="M285" s="20"/>
    </row>
    <row r="286" spans="1:13" x14ac:dyDescent="0.25">
      <c r="A286" s="22"/>
      <c r="B286" s="23"/>
      <c r="C286" s="23"/>
      <c r="D286" s="23"/>
      <c r="E286" s="23"/>
      <c r="F286" s="22"/>
      <c r="G286" s="23"/>
      <c r="H286" s="24"/>
      <c r="I286" s="23"/>
      <c r="J286" s="23"/>
      <c r="K286" s="23"/>
      <c r="L286" s="22"/>
      <c r="M286" s="20"/>
    </row>
    <row r="287" spans="1:13" x14ac:dyDescent="0.25">
      <c r="A287" s="22"/>
      <c r="B287" s="23"/>
      <c r="C287" s="23"/>
      <c r="D287" s="23"/>
      <c r="E287" s="23"/>
      <c r="F287" s="22"/>
      <c r="G287" s="23"/>
      <c r="H287" s="24"/>
      <c r="I287" s="23"/>
      <c r="J287" s="23"/>
      <c r="K287" s="23"/>
      <c r="L287" s="22"/>
      <c r="M287" s="20"/>
    </row>
    <row r="288" spans="1:13" x14ac:dyDescent="0.25">
      <c r="A288" s="22"/>
      <c r="B288" s="23"/>
      <c r="C288" s="23"/>
      <c r="D288" s="23"/>
      <c r="E288" s="23"/>
      <c r="F288" s="22"/>
      <c r="G288" s="23"/>
      <c r="H288" s="24"/>
      <c r="I288" s="23"/>
      <c r="J288" s="23"/>
      <c r="K288" s="23"/>
      <c r="L288" s="22"/>
      <c r="M288" s="20"/>
    </row>
    <row r="289" spans="1:13" x14ac:dyDescent="0.25">
      <c r="A289" s="22"/>
      <c r="B289" s="23"/>
      <c r="C289" s="23"/>
      <c r="D289" s="23"/>
      <c r="E289" s="23"/>
      <c r="F289" s="22"/>
      <c r="G289" s="23"/>
      <c r="H289" s="24"/>
      <c r="I289" s="23"/>
      <c r="J289" s="23"/>
      <c r="K289" s="23"/>
      <c r="L289" s="22"/>
      <c r="M289" s="20"/>
    </row>
    <row r="290" spans="1:13" x14ac:dyDescent="0.25">
      <c r="A290" s="22"/>
      <c r="B290" s="23"/>
      <c r="C290" s="23"/>
      <c r="D290" s="23"/>
      <c r="E290" s="23"/>
      <c r="F290" s="22"/>
      <c r="G290" s="23"/>
      <c r="H290" s="24"/>
      <c r="I290" s="23"/>
      <c r="J290" s="23"/>
      <c r="K290" s="23"/>
      <c r="L290" s="22"/>
      <c r="M290" s="20"/>
    </row>
    <row r="291" spans="1:13" x14ac:dyDescent="0.25">
      <c r="A291" s="22"/>
      <c r="B291" s="23"/>
      <c r="C291" s="23"/>
      <c r="D291" s="23"/>
      <c r="E291" s="23"/>
      <c r="F291" s="22"/>
      <c r="G291" s="23"/>
      <c r="H291" s="24"/>
      <c r="I291" s="23"/>
      <c r="J291" s="23"/>
      <c r="K291" s="23"/>
      <c r="L291" s="22"/>
      <c r="M291" s="20"/>
    </row>
    <row r="292" spans="1:13" x14ac:dyDescent="0.25">
      <c r="A292" s="22"/>
      <c r="B292" s="23"/>
      <c r="C292" s="23"/>
      <c r="D292" s="23"/>
      <c r="E292" s="23"/>
      <c r="F292" s="22"/>
      <c r="G292" s="23"/>
      <c r="H292" s="24"/>
      <c r="I292" s="23"/>
      <c r="J292" s="23"/>
      <c r="K292" s="23"/>
      <c r="L292" s="22"/>
      <c r="M292" s="20"/>
    </row>
    <row r="293" spans="1:13" x14ac:dyDescent="0.25">
      <c r="A293" s="22"/>
      <c r="B293" s="23"/>
      <c r="C293" s="23"/>
      <c r="D293" s="23"/>
      <c r="E293" s="23"/>
      <c r="F293" s="22"/>
      <c r="G293" s="23"/>
      <c r="H293" s="24"/>
      <c r="I293" s="23"/>
      <c r="J293" s="23"/>
      <c r="K293" s="23"/>
      <c r="L293" s="22"/>
      <c r="M293" s="20"/>
    </row>
    <row r="294" spans="1:13" x14ac:dyDescent="0.25">
      <c r="A294" s="22"/>
      <c r="B294" s="23"/>
      <c r="C294" s="23"/>
      <c r="D294" s="23"/>
      <c r="E294" s="23"/>
      <c r="F294" s="22"/>
      <c r="G294" s="23"/>
      <c r="H294" s="24"/>
      <c r="I294" s="23"/>
      <c r="J294" s="23"/>
      <c r="K294" s="23"/>
      <c r="L294" s="22"/>
      <c r="M294" s="20"/>
    </row>
    <row r="295" spans="1:13" x14ac:dyDescent="0.25">
      <c r="A295" s="22"/>
      <c r="B295" s="23"/>
      <c r="C295" s="23"/>
      <c r="D295" s="23"/>
      <c r="E295" s="23"/>
      <c r="F295" s="22"/>
      <c r="G295" s="23"/>
      <c r="H295" s="24"/>
      <c r="I295" s="23"/>
      <c r="J295" s="23"/>
      <c r="K295" s="23"/>
      <c r="L295" s="22"/>
      <c r="M295" s="20"/>
    </row>
    <row r="296" spans="1:13" x14ac:dyDescent="0.25">
      <c r="A296" s="22"/>
      <c r="B296" s="23"/>
      <c r="C296" s="23"/>
      <c r="D296" s="23"/>
      <c r="E296" s="23"/>
      <c r="F296" s="22"/>
      <c r="G296" s="23"/>
      <c r="H296" s="24"/>
      <c r="I296" s="23"/>
      <c r="J296" s="23"/>
      <c r="K296" s="23"/>
      <c r="L296" s="22"/>
      <c r="M296" s="20"/>
    </row>
    <row r="297" spans="1:13" x14ac:dyDescent="0.25">
      <c r="A297" s="22"/>
      <c r="B297" s="23"/>
      <c r="C297" s="23"/>
      <c r="D297" s="23"/>
      <c r="E297" s="23"/>
      <c r="F297" s="22"/>
      <c r="G297" s="23"/>
      <c r="H297" s="24"/>
      <c r="I297" s="23"/>
      <c r="J297" s="23"/>
      <c r="K297" s="23"/>
      <c r="L297" s="22"/>
      <c r="M297" s="20"/>
    </row>
    <row r="298" spans="1:13" x14ac:dyDescent="0.25">
      <c r="A298" s="22"/>
      <c r="B298" s="23"/>
      <c r="C298" s="23"/>
      <c r="D298" s="23"/>
      <c r="E298" s="23"/>
      <c r="F298" s="22"/>
      <c r="G298" s="23"/>
      <c r="H298" s="24"/>
      <c r="I298" s="23"/>
      <c r="J298" s="23"/>
      <c r="K298" s="23"/>
      <c r="L298" s="22"/>
      <c r="M298" s="20"/>
    </row>
    <row r="299" spans="1:13" x14ac:dyDescent="0.25">
      <c r="A299" s="22"/>
      <c r="B299" s="23"/>
      <c r="C299" s="23"/>
      <c r="D299" s="23"/>
      <c r="E299" s="23"/>
      <c r="F299" s="22"/>
      <c r="G299" s="23"/>
      <c r="H299" s="24"/>
      <c r="I299" s="23"/>
      <c r="J299" s="23"/>
      <c r="K299" s="23"/>
      <c r="L299" s="22"/>
      <c r="M299" s="20"/>
    </row>
    <row r="300" spans="1:13" x14ac:dyDescent="0.25">
      <c r="A300" s="22"/>
      <c r="B300" s="23"/>
      <c r="C300" s="23"/>
      <c r="D300" s="23"/>
      <c r="E300" s="23"/>
      <c r="F300" s="22"/>
      <c r="G300" s="23"/>
      <c r="H300" s="24"/>
      <c r="I300" s="23"/>
      <c r="J300" s="23"/>
      <c r="K300" s="23"/>
      <c r="L300" s="22"/>
      <c r="M300" s="20"/>
    </row>
    <row r="301" spans="1:13" x14ac:dyDescent="0.25">
      <c r="A301" s="22"/>
      <c r="B301" s="23"/>
      <c r="C301" s="23"/>
      <c r="D301" s="23"/>
      <c r="E301" s="23"/>
      <c r="F301" s="22"/>
      <c r="G301" s="23"/>
      <c r="H301" s="24"/>
      <c r="I301" s="23"/>
      <c r="J301" s="23"/>
      <c r="K301" s="23"/>
      <c r="L301" s="22"/>
      <c r="M301" s="20"/>
    </row>
    <row r="302" spans="1:13" x14ac:dyDescent="0.25">
      <c r="A302" s="22"/>
      <c r="B302" s="23"/>
      <c r="C302" s="23"/>
      <c r="D302" s="23"/>
      <c r="E302" s="23"/>
      <c r="F302" s="22"/>
      <c r="G302" s="23"/>
      <c r="H302" s="24"/>
      <c r="I302" s="23"/>
      <c r="J302" s="23"/>
      <c r="K302" s="23"/>
      <c r="L302" s="22"/>
      <c r="M302" s="20"/>
    </row>
    <row r="303" spans="1:13" x14ac:dyDescent="0.25">
      <c r="A303" s="22"/>
      <c r="B303" s="23"/>
      <c r="C303" s="23"/>
      <c r="D303" s="23"/>
      <c r="E303" s="23"/>
      <c r="F303" s="22"/>
      <c r="G303" s="23"/>
      <c r="H303" s="24"/>
      <c r="I303" s="23"/>
      <c r="J303" s="23"/>
      <c r="K303" s="23"/>
      <c r="L303" s="22"/>
      <c r="M303" s="20"/>
    </row>
    <row r="304" spans="1:13" x14ac:dyDescent="0.25">
      <c r="A304" s="22"/>
      <c r="B304" s="23"/>
      <c r="C304" s="23"/>
      <c r="D304" s="23"/>
      <c r="E304" s="23"/>
      <c r="F304" s="22"/>
      <c r="G304" s="23"/>
      <c r="H304" s="24"/>
      <c r="I304" s="23"/>
      <c r="J304" s="23"/>
      <c r="K304" s="23"/>
      <c r="L304" s="22"/>
      <c r="M304" s="20"/>
    </row>
    <row r="305" spans="1:13" x14ac:dyDescent="0.25">
      <c r="A305" s="22"/>
      <c r="B305" s="23"/>
      <c r="C305" s="23"/>
      <c r="D305" s="23"/>
      <c r="E305" s="23"/>
      <c r="F305" s="22"/>
      <c r="G305" s="23"/>
      <c r="H305" s="24"/>
      <c r="I305" s="23"/>
      <c r="J305" s="23"/>
      <c r="K305" s="23"/>
      <c r="L305" s="22"/>
      <c r="M305" s="20"/>
    </row>
    <row r="306" spans="1:13" x14ac:dyDescent="0.25">
      <c r="A306" s="22"/>
      <c r="B306" s="23"/>
      <c r="C306" s="23"/>
      <c r="D306" s="23"/>
      <c r="E306" s="23"/>
      <c r="F306" s="22"/>
      <c r="G306" s="23"/>
      <c r="H306" s="24"/>
      <c r="I306" s="23"/>
      <c r="J306" s="23"/>
      <c r="K306" s="23"/>
      <c r="L306" s="22"/>
      <c r="M306" s="20"/>
    </row>
    <row r="307" spans="1:13" x14ac:dyDescent="0.25">
      <c r="A307" s="22"/>
      <c r="B307" s="23"/>
      <c r="C307" s="23"/>
      <c r="D307" s="23"/>
      <c r="E307" s="23"/>
      <c r="F307" s="22"/>
      <c r="G307" s="23"/>
      <c r="H307" s="24"/>
      <c r="I307" s="23"/>
      <c r="J307" s="23"/>
      <c r="K307" s="23"/>
      <c r="L307" s="22"/>
      <c r="M307" s="20"/>
    </row>
    <row r="308" spans="1:13" x14ac:dyDescent="0.25">
      <c r="A308" s="22"/>
      <c r="B308" s="23"/>
      <c r="C308" s="23"/>
      <c r="D308" s="23"/>
      <c r="E308" s="23"/>
      <c r="F308" s="22"/>
      <c r="G308" s="23"/>
      <c r="H308" s="24"/>
      <c r="I308" s="23"/>
      <c r="J308" s="23"/>
      <c r="K308" s="23"/>
      <c r="L308" s="22"/>
      <c r="M308" s="20"/>
    </row>
    <row r="309" spans="1:13" x14ac:dyDescent="0.25">
      <c r="A309" s="22"/>
      <c r="B309" s="23"/>
      <c r="C309" s="23"/>
      <c r="D309" s="23"/>
      <c r="E309" s="23"/>
      <c r="F309" s="22"/>
      <c r="G309" s="23"/>
      <c r="H309" s="24"/>
      <c r="I309" s="23"/>
      <c r="J309" s="23"/>
      <c r="K309" s="23"/>
      <c r="L309" s="22"/>
      <c r="M309" s="20"/>
    </row>
    <row r="310" spans="1:13" x14ac:dyDescent="0.25">
      <c r="A310" s="22"/>
      <c r="B310" s="23"/>
      <c r="C310" s="23"/>
      <c r="D310" s="23"/>
      <c r="E310" s="23"/>
      <c r="F310" s="22"/>
      <c r="G310" s="23"/>
      <c r="H310" s="24"/>
      <c r="I310" s="23"/>
      <c r="J310" s="23"/>
      <c r="K310" s="23"/>
      <c r="L310" s="22"/>
      <c r="M310" s="20"/>
    </row>
    <row r="311" spans="1:13" x14ac:dyDescent="0.25">
      <c r="A311" s="22"/>
      <c r="B311" s="23"/>
      <c r="C311" s="23"/>
      <c r="D311" s="23"/>
      <c r="E311" s="23"/>
      <c r="F311" s="22"/>
      <c r="G311" s="23"/>
      <c r="H311" s="24"/>
      <c r="I311" s="23"/>
      <c r="J311" s="23"/>
      <c r="K311" s="23"/>
      <c r="L311" s="22"/>
      <c r="M311" s="20"/>
    </row>
    <row r="312" spans="1:13" x14ac:dyDescent="0.25">
      <c r="A312" s="22"/>
      <c r="B312" s="23"/>
      <c r="C312" s="23"/>
      <c r="D312" s="23"/>
      <c r="E312" s="23"/>
      <c r="F312" s="22"/>
      <c r="G312" s="23"/>
      <c r="H312" s="24"/>
      <c r="I312" s="23"/>
      <c r="J312" s="23"/>
      <c r="K312" s="23"/>
      <c r="L312" s="22"/>
      <c r="M312" s="20"/>
    </row>
    <row r="313" spans="1:13" x14ac:dyDescent="0.25">
      <c r="A313" s="22"/>
      <c r="B313" s="23"/>
      <c r="C313" s="23"/>
      <c r="D313" s="23"/>
      <c r="E313" s="23"/>
      <c r="F313" s="22"/>
      <c r="G313" s="23"/>
      <c r="H313" s="24"/>
      <c r="I313" s="23"/>
      <c r="J313" s="23"/>
      <c r="K313" s="23"/>
      <c r="L313" s="22"/>
      <c r="M313" s="20"/>
    </row>
    <row r="314" spans="1:13" x14ac:dyDescent="0.25">
      <c r="A314" s="22"/>
      <c r="B314" s="23"/>
      <c r="C314" s="23"/>
      <c r="D314" s="23"/>
      <c r="E314" s="23"/>
      <c r="F314" s="22"/>
      <c r="G314" s="23"/>
      <c r="H314" s="24"/>
      <c r="I314" s="23"/>
      <c r="J314" s="23"/>
      <c r="K314" s="23"/>
      <c r="L314" s="22"/>
      <c r="M314" s="20"/>
    </row>
    <row r="315" spans="1:13" x14ac:dyDescent="0.25">
      <c r="A315" s="22"/>
      <c r="B315" s="23"/>
      <c r="C315" s="23"/>
      <c r="D315" s="23"/>
      <c r="E315" s="23"/>
      <c r="F315" s="22"/>
      <c r="G315" s="23"/>
      <c r="H315" s="24"/>
      <c r="I315" s="23"/>
      <c r="J315" s="23"/>
      <c r="K315" s="23"/>
      <c r="L315" s="22"/>
      <c r="M315" s="20"/>
    </row>
    <row r="316" spans="1:13" x14ac:dyDescent="0.25">
      <c r="A316" s="22"/>
      <c r="B316" s="23"/>
      <c r="C316" s="23"/>
      <c r="D316" s="23"/>
      <c r="E316" s="23"/>
      <c r="F316" s="22"/>
      <c r="G316" s="23"/>
      <c r="H316" s="24"/>
      <c r="I316" s="23"/>
      <c r="J316" s="23"/>
      <c r="K316" s="23"/>
      <c r="L316" s="22"/>
      <c r="M316" s="20"/>
    </row>
    <row r="317" spans="1:13" x14ac:dyDescent="0.25">
      <c r="A317" s="22"/>
      <c r="B317" s="23"/>
      <c r="C317" s="23"/>
      <c r="D317" s="23"/>
      <c r="E317" s="23"/>
      <c r="F317" s="22"/>
      <c r="G317" s="23"/>
      <c r="H317" s="24"/>
      <c r="I317" s="23"/>
      <c r="J317" s="23"/>
      <c r="K317" s="23"/>
      <c r="L317" s="22"/>
      <c r="M317" s="20"/>
    </row>
    <row r="318" spans="1:13" x14ac:dyDescent="0.25">
      <c r="A318" s="22"/>
      <c r="B318" s="23"/>
      <c r="C318" s="23"/>
      <c r="D318" s="23"/>
      <c r="E318" s="23"/>
      <c r="F318" s="22"/>
      <c r="G318" s="23"/>
      <c r="H318" s="24"/>
      <c r="I318" s="23"/>
      <c r="J318" s="23"/>
      <c r="K318" s="23"/>
      <c r="L318" s="22"/>
      <c r="M318" s="20"/>
    </row>
    <row r="319" spans="1:13" x14ac:dyDescent="0.25">
      <c r="A319" s="22"/>
      <c r="B319" s="23"/>
      <c r="C319" s="23"/>
      <c r="D319" s="23"/>
      <c r="E319" s="23"/>
      <c r="F319" s="22"/>
      <c r="G319" s="23"/>
      <c r="H319" s="24"/>
      <c r="I319" s="23"/>
      <c r="J319" s="23"/>
      <c r="K319" s="23"/>
      <c r="L319" s="22"/>
      <c r="M319" s="20"/>
    </row>
    <row r="320" spans="1:13" x14ac:dyDescent="0.25">
      <c r="A320" s="22"/>
      <c r="B320" s="23"/>
      <c r="C320" s="23"/>
      <c r="D320" s="23"/>
      <c r="E320" s="23"/>
      <c r="F320" s="22"/>
      <c r="G320" s="23"/>
      <c r="H320" s="24"/>
      <c r="I320" s="23"/>
      <c r="J320" s="23"/>
      <c r="K320" s="23"/>
      <c r="L320" s="22"/>
      <c r="M320" s="20"/>
    </row>
    <row r="321" spans="1:13" x14ac:dyDescent="0.25">
      <c r="A321" s="22"/>
      <c r="B321" s="23"/>
      <c r="C321" s="23"/>
      <c r="D321" s="23"/>
      <c r="E321" s="23"/>
      <c r="F321" s="22"/>
      <c r="G321" s="23"/>
      <c r="H321" s="24"/>
      <c r="I321" s="23"/>
      <c r="J321" s="23"/>
      <c r="K321" s="23"/>
      <c r="L321" s="22"/>
      <c r="M321" s="20"/>
    </row>
    <row r="322" spans="1:13" x14ac:dyDescent="0.25">
      <c r="A322" s="22"/>
      <c r="B322" s="23"/>
      <c r="C322" s="23"/>
      <c r="D322" s="23"/>
      <c r="E322" s="23"/>
      <c r="F322" s="22"/>
      <c r="G322" s="23"/>
      <c r="H322" s="24"/>
      <c r="I322" s="23"/>
      <c r="J322" s="23"/>
      <c r="K322" s="23"/>
      <c r="L322" s="22"/>
      <c r="M322" s="20"/>
    </row>
    <row r="323" spans="1:13" x14ac:dyDescent="0.25">
      <c r="A323" s="22"/>
      <c r="B323" s="23"/>
      <c r="C323" s="23"/>
      <c r="D323" s="23"/>
      <c r="E323" s="23"/>
      <c r="F323" s="22"/>
      <c r="G323" s="23"/>
      <c r="H323" s="24"/>
      <c r="I323" s="23"/>
      <c r="J323" s="23"/>
      <c r="K323" s="23"/>
      <c r="L323" s="22"/>
      <c r="M323" s="20"/>
    </row>
    <row r="324" spans="1:13" x14ac:dyDescent="0.25">
      <c r="A324" s="22"/>
      <c r="B324" s="23"/>
      <c r="C324" s="23"/>
      <c r="D324" s="23"/>
      <c r="E324" s="23"/>
      <c r="F324" s="22"/>
      <c r="G324" s="23"/>
      <c r="H324" s="24"/>
      <c r="I324" s="23"/>
      <c r="J324" s="23"/>
      <c r="K324" s="23"/>
      <c r="L324" s="22"/>
      <c r="M324" s="20"/>
    </row>
    <row r="325" spans="1:13" x14ac:dyDescent="0.25">
      <c r="A325" s="22"/>
      <c r="B325" s="23"/>
      <c r="C325" s="23"/>
      <c r="D325" s="23"/>
      <c r="E325" s="23"/>
      <c r="F325" s="22"/>
      <c r="G325" s="23"/>
      <c r="H325" s="24"/>
      <c r="I325" s="23"/>
      <c r="J325" s="23"/>
      <c r="K325" s="23"/>
      <c r="L325" s="22"/>
      <c r="M325" s="20"/>
    </row>
    <row r="326" spans="1:13" x14ac:dyDescent="0.25">
      <c r="A326" s="22"/>
      <c r="B326" s="23"/>
      <c r="C326" s="23"/>
      <c r="D326" s="23"/>
      <c r="E326" s="23"/>
      <c r="F326" s="22"/>
      <c r="G326" s="23"/>
      <c r="H326" s="24"/>
      <c r="I326" s="23"/>
      <c r="J326" s="23"/>
      <c r="K326" s="23"/>
      <c r="L326" s="22"/>
      <c r="M326" s="20"/>
    </row>
    <row r="327" spans="1:13" x14ac:dyDescent="0.25">
      <c r="A327" s="22"/>
      <c r="B327" s="23"/>
      <c r="C327" s="23"/>
      <c r="D327" s="23"/>
      <c r="E327" s="23"/>
      <c r="F327" s="22"/>
      <c r="G327" s="23"/>
      <c r="H327" s="24"/>
      <c r="I327" s="23"/>
      <c r="J327" s="23"/>
      <c r="K327" s="23"/>
      <c r="L327" s="22"/>
      <c r="M327" s="20"/>
    </row>
    <row r="328" spans="1:13" x14ac:dyDescent="0.25">
      <c r="A328" s="22"/>
      <c r="B328" s="23"/>
      <c r="C328" s="23"/>
      <c r="D328" s="23"/>
      <c r="E328" s="23"/>
      <c r="F328" s="22"/>
      <c r="G328" s="23"/>
      <c r="H328" s="24"/>
      <c r="I328" s="23"/>
      <c r="J328" s="23"/>
      <c r="K328" s="23"/>
      <c r="L328" s="22"/>
      <c r="M328" s="20"/>
    </row>
    <row r="329" spans="1:13" x14ac:dyDescent="0.25">
      <c r="A329" s="22"/>
      <c r="B329" s="23"/>
      <c r="C329" s="23"/>
      <c r="D329" s="23"/>
      <c r="E329" s="23"/>
      <c r="F329" s="22"/>
      <c r="G329" s="23"/>
      <c r="H329" s="24"/>
      <c r="I329" s="23"/>
      <c r="J329" s="23"/>
      <c r="K329" s="23"/>
      <c r="L329" s="22"/>
      <c r="M329" s="20"/>
    </row>
    <row r="330" spans="1:13" x14ac:dyDescent="0.25">
      <c r="A330" s="22"/>
      <c r="B330" s="23"/>
      <c r="C330" s="23"/>
      <c r="D330" s="23"/>
      <c r="E330" s="23"/>
      <c r="F330" s="22"/>
      <c r="G330" s="23"/>
      <c r="H330" s="24"/>
      <c r="I330" s="23"/>
      <c r="J330" s="23"/>
      <c r="K330" s="23"/>
      <c r="L330" s="22"/>
      <c r="M330" s="20"/>
    </row>
    <row r="331" spans="1:13" x14ac:dyDescent="0.25">
      <c r="A331" s="22"/>
      <c r="B331" s="23"/>
      <c r="C331" s="23"/>
      <c r="D331" s="23"/>
      <c r="E331" s="23"/>
      <c r="F331" s="22"/>
      <c r="G331" s="23"/>
      <c r="H331" s="24"/>
      <c r="I331" s="23"/>
      <c r="J331" s="23"/>
      <c r="K331" s="23"/>
      <c r="L331" s="22"/>
      <c r="M331" s="20"/>
    </row>
    <row r="332" spans="1:13" x14ac:dyDescent="0.25">
      <c r="A332" s="22"/>
      <c r="B332" s="23"/>
      <c r="C332" s="23"/>
      <c r="D332" s="23"/>
      <c r="E332" s="23"/>
      <c r="F332" s="22"/>
      <c r="G332" s="23"/>
      <c r="H332" s="24"/>
      <c r="I332" s="23"/>
      <c r="J332" s="23"/>
      <c r="K332" s="23"/>
      <c r="L332" s="22"/>
      <c r="M332" s="20"/>
    </row>
    <row r="333" spans="1:13" x14ac:dyDescent="0.25">
      <c r="A333" s="22"/>
      <c r="B333" s="23"/>
      <c r="C333" s="23"/>
      <c r="D333" s="23"/>
      <c r="E333" s="23"/>
      <c r="F333" s="22"/>
      <c r="G333" s="23"/>
      <c r="H333" s="24"/>
      <c r="I333" s="23"/>
      <c r="J333" s="23"/>
      <c r="K333" s="23"/>
      <c r="L333" s="22"/>
      <c r="M333" s="20"/>
    </row>
    <row r="334" spans="1:13" x14ac:dyDescent="0.25">
      <c r="A334" s="22"/>
      <c r="B334" s="23"/>
      <c r="C334" s="23"/>
      <c r="D334" s="23"/>
      <c r="E334" s="23"/>
      <c r="F334" s="22"/>
      <c r="G334" s="23"/>
      <c r="H334" s="24"/>
      <c r="I334" s="23"/>
      <c r="J334" s="23"/>
      <c r="K334" s="23"/>
      <c r="L334" s="22"/>
      <c r="M334" s="20"/>
    </row>
    <row r="335" spans="1:13" x14ac:dyDescent="0.25">
      <c r="A335" s="22"/>
      <c r="B335" s="23"/>
      <c r="C335" s="23"/>
      <c r="D335" s="23"/>
      <c r="E335" s="23"/>
      <c r="F335" s="22"/>
      <c r="G335" s="23"/>
      <c r="H335" s="24"/>
      <c r="I335" s="23"/>
      <c r="J335" s="23"/>
      <c r="K335" s="23"/>
      <c r="L335" s="22"/>
      <c r="M335" s="20"/>
    </row>
    <row r="336" spans="1:13" x14ac:dyDescent="0.25">
      <c r="A336" s="22"/>
      <c r="B336" s="23"/>
      <c r="C336" s="23"/>
      <c r="D336" s="23"/>
      <c r="E336" s="23"/>
      <c r="F336" s="22"/>
      <c r="G336" s="23"/>
      <c r="H336" s="24"/>
      <c r="I336" s="23"/>
      <c r="J336" s="23"/>
      <c r="K336" s="23"/>
      <c r="L336" s="22"/>
      <c r="M336" s="20"/>
    </row>
    <row r="337" spans="1:13" x14ac:dyDescent="0.25">
      <c r="A337" s="22"/>
      <c r="B337" s="23"/>
      <c r="C337" s="23"/>
      <c r="D337" s="23"/>
      <c r="E337" s="23"/>
      <c r="F337" s="22"/>
      <c r="G337" s="23"/>
      <c r="H337" s="24"/>
      <c r="I337" s="23"/>
      <c r="J337" s="23"/>
      <c r="K337" s="23"/>
      <c r="L337" s="22"/>
      <c r="M337" s="20"/>
    </row>
    <row r="338" spans="1:13" x14ac:dyDescent="0.25">
      <c r="A338" s="22"/>
      <c r="B338" s="23"/>
      <c r="C338" s="23"/>
      <c r="D338" s="23"/>
      <c r="E338" s="23"/>
      <c r="F338" s="22"/>
      <c r="G338" s="23"/>
      <c r="H338" s="24"/>
      <c r="I338" s="23"/>
      <c r="J338" s="23"/>
      <c r="K338" s="23"/>
      <c r="L338" s="22"/>
      <c r="M338" s="20"/>
    </row>
    <row r="339" spans="1:13" x14ac:dyDescent="0.25">
      <c r="A339" s="22"/>
      <c r="B339" s="23"/>
      <c r="C339" s="23"/>
      <c r="D339" s="23"/>
      <c r="E339" s="23"/>
      <c r="F339" s="22"/>
      <c r="G339" s="23"/>
      <c r="H339" s="24"/>
      <c r="I339" s="23"/>
      <c r="J339" s="23"/>
      <c r="K339" s="23"/>
      <c r="L339" s="22"/>
      <c r="M339" s="20"/>
    </row>
    <row r="340" spans="1:13" x14ac:dyDescent="0.25">
      <c r="A340" s="22"/>
      <c r="B340" s="23"/>
      <c r="C340" s="23"/>
      <c r="D340" s="23"/>
      <c r="E340" s="23"/>
      <c r="F340" s="22"/>
      <c r="G340" s="23"/>
      <c r="H340" s="24"/>
      <c r="I340" s="23"/>
      <c r="J340" s="23"/>
      <c r="K340" s="23"/>
      <c r="L340" s="22"/>
      <c r="M340" s="20"/>
    </row>
    <row r="341" spans="1:13" x14ac:dyDescent="0.25">
      <c r="A341" s="22"/>
      <c r="B341" s="23"/>
      <c r="C341" s="23"/>
      <c r="D341" s="23"/>
      <c r="E341" s="23"/>
      <c r="F341" s="22"/>
      <c r="G341" s="23"/>
      <c r="H341" s="24"/>
      <c r="I341" s="23"/>
      <c r="J341" s="23"/>
      <c r="K341" s="23"/>
      <c r="L341" s="22"/>
      <c r="M341" s="20"/>
    </row>
    <row r="342" spans="1:13" x14ac:dyDescent="0.25">
      <c r="A342" s="22"/>
      <c r="B342" s="23"/>
      <c r="C342" s="23"/>
      <c r="D342" s="23"/>
      <c r="E342" s="23"/>
      <c r="F342" s="22"/>
      <c r="G342" s="23"/>
      <c r="H342" s="24"/>
      <c r="I342" s="23"/>
      <c r="J342" s="23"/>
      <c r="K342" s="23"/>
      <c r="L342" s="22"/>
      <c r="M342" s="20"/>
    </row>
    <row r="343" spans="1:13" x14ac:dyDescent="0.25">
      <c r="A343" s="22"/>
      <c r="B343" s="23"/>
      <c r="C343" s="23"/>
      <c r="D343" s="23"/>
      <c r="E343" s="23"/>
      <c r="F343" s="22"/>
      <c r="G343" s="23"/>
      <c r="H343" s="24"/>
      <c r="I343" s="23"/>
      <c r="J343" s="23"/>
      <c r="K343" s="23"/>
      <c r="L343" s="22"/>
      <c r="M343" s="20"/>
    </row>
    <row r="344" spans="1:13" x14ac:dyDescent="0.25">
      <c r="A344" s="22"/>
      <c r="B344" s="23"/>
      <c r="C344" s="23"/>
      <c r="D344" s="23"/>
      <c r="E344" s="23"/>
      <c r="F344" s="22"/>
      <c r="G344" s="23"/>
      <c r="H344" s="24"/>
      <c r="I344" s="23"/>
      <c r="J344" s="23"/>
      <c r="K344" s="23"/>
      <c r="L344" s="22"/>
      <c r="M344" s="20"/>
    </row>
    <row r="345" spans="1:13" x14ac:dyDescent="0.25">
      <c r="A345" s="22"/>
      <c r="B345" s="23"/>
      <c r="C345" s="23"/>
      <c r="D345" s="23"/>
      <c r="E345" s="23"/>
      <c r="F345" s="22"/>
      <c r="G345" s="23"/>
      <c r="H345" s="24"/>
      <c r="I345" s="23"/>
      <c r="J345" s="23"/>
      <c r="K345" s="23"/>
      <c r="L345" s="22"/>
      <c r="M345" s="20"/>
    </row>
    <row r="346" spans="1:13" x14ac:dyDescent="0.25">
      <c r="A346" s="22"/>
      <c r="B346" s="23"/>
      <c r="C346" s="23"/>
      <c r="D346" s="23"/>
      <c r="E346" s="23"/>
      <c r="F346" s="22"/>
      <c r="G346" s="23"/>
      <c r="H346" s="24"/>
      <c r="I346" s="23"/>
      <c r="J346" s="23"/>
      <c r="K346" s="23"/>
      <c r="L346" s="22"/>
      <c r="M346" s="20"/>
    </row>
    <row r="347" spans="1:13" x14ac:dyDescent="0.25">
      <c r="A347" s="22"/>
      <c r="B347" s="23"/>
      <c r="C347" s="23"/>
      <c r="D347" s="23"/>
      <c r="E347" s="23"/>
      <c r="F347" s="22"/>
      <c r="G347" s="23"/>
      <c r="H347" s="24"/>
      <c r="I347" s="23"/>
      <c r="J347" s="23"/>
      <c r="K347" s="23"/>
      <c r="L347" s="22"/>
      <c r="M347" s="20"/>
    </row>
    <row r="348" spans="1:13" x14ac:dyDescent="0.25">
      <c r="A348" s="22"/>
      <c r="B348" s="23"/>
      <c r="C348" s="23"/>
      <c r="D348" s="23"/>
      <c r="E348" s="23"/>
      <c r="F348" s="22"/>
      <c r="G348" s="23"/>
      <c r="H348" s="24"/>
      <c r="I348" s="23"/>
      <c r="J348" s="23"/>
      <c r="K348" s="23"/>
      <c r="L348" s="22"/>
      <c r="M348" s="20"/>
    </row>
    <row r="349" spans="1:13" x14ac:dyDescent="0.25">
      <c r="A349" s="22"/>
      <c r="B349" s="23"/>
      <c r="C349" s="23"/>
      <c r="D349" s="23"/>
      <c r="E349" s="23"/>
      <c r="F349" s="22"/>
      <c r="G349" s="23"/>
      <c r="H349" s="24"/>
      <c r="I349" s="23"/>
      <c r="J349" s="23"/>
      <c r="K349" s="23"/>
      <c r="L349" s="22"/>
      <c r="M349" s="20"/>
    </row>
    <row r="350" spans="1:13" x14ac:dyDescent="0.25">
      <c r="A350" s="22"/>
      <c r="B350" s="23"/>
      <c r="C350" s="23"/>
      <c r="D350" s="23"/>
      <c r="E350" s="23"/>
      <c r="F350" s="22"/>
      <c r="G350" s="23"/>
      <c r="H350" s="24"/>
      <c r="I350" s="23"/>
      <c r="J350" s="23"/>
      <c r="K350" s="23"/>
      <c r="L350" s="22"/>
      <c r="M350" s="20"/>
    </row>
    <row r="351" spans="1:13" x14ac:dyDescent="0.25">
      <c r="A351" s="22"/>
      <c r="B351" s="23"/>
      <c r="C351" s="23"/>
      <c r="D351" s="23"/>
      <c r="E351" s="23"/>
      <c r="F351" s="22"/>
      <c r="G351" s="23"/>
      <c r="H351" s="24"/>
      <c r="I351" s="23"/>
      <c r="J351" s="23"/>
      <c r="K351" s="23"/>
      <c r="L351" s="22"/>
      <c r="M351" s="20"/>
    </row>
    <row r="352" spans="1:13" x14ac:dyDescent="0.25">
      <c r="A352" s="22"/>
      <c r="B352" s="23"/>
      <c r="C352" s="23"/>
      <c r="D352" s="23"/>
      <c r="E352" s="23"/>
      <c r="F352" s="22"/>
      <c r="G352" s="23"/>
      <c r="H352" s="24"/>
      <c r="I352" s="23"/>
      <c r="J352" s="23"/>
      <c r="K352" s="23"/>
      <c r="L352" s="22"/>
      <c r="M352" s="20"/>
    </row>
    <row r="353" spans="1:13" x14ac:dyDescent="0.25">
      <c r="A353" s="22"/>
      <c r="B353" s="23"/>
      <c r="C353" s="23"/>
      <c r="D353" s="23"/>
      <c r="E353" s="23"/>
      <c r="F353" s="22"/>
      <c r="G353" s="23"/>
      <c r="H353" s="24"/>
      <c r="I353" s="23"/>
      <c r="J353" s="23"/>
      <c r="K353" s="23"/>
      <c r="L353" s="22"/>
      <c r="M353" s="20"/>
    </row>
    <row r="354" spans="1:13" x14ac:dyDescent="0.25">
      <c r="A354" s="22"/>
      <c r="B354" s="23"/>
      <c r="C354" s="23"/>
      <c r="D354" s="23"/>
      <c r="E354" s="23"/>
      <c r="F354" s="22"/>
      <c r="G354" s="23"/>
      <c r="H354" s="24"/>
      <c r="I354" s="23"/>
      <c r="J354" s="23"/>
      <c r="K354" s="23"/>
      <c r="L354" s="22"/>
      <c r="M354" s="20"/>
    </row>
    <row r="355" spans="1:13" x14ac:dyDescent="0.25">
      <c r="A355" s="22"/>
      <c r="B355" s="23"/>
      <c r="C355" s="23"/>
      <c r="D355" s="23"/>
      <c r="E355" s="23"/>
      <c r="F355" s="22"/>
      <c r="G355" s="23"/>
      <c r="H355" s="24"/>
      <c r="I355" s="23"/>
      <c r="J355" s="23"/>
      <c r="K355" s="23"/>
      <c r="L355" s="22"/>
      <c r="M355" s="20"/>
    </row>
    <row r="356" spans="1:13" x14ac:dyDescent="0.25">
      <c r="A356" s="22"/>
      <c r="B356" s="23"/>
      <c r="C356" s="23"/>
      <c r="D356" s="23"/>
      <c r="E356" s="23"/>
      <c r="F356" s="22"/>
      <c r="G356" s="23"/>
      <c r="H356" s="24"/>
      <c r="I356" s="23"/>
      <c r="J356" s="23"/>
      <c r="K356" s="23"/>
      <c r="L356" s="22"/>
      <c r="M356" s="20"/>
    </row>
    <row r="357" spans="1:13" x14ac:dyDescent="0.25">
      <c r="A357" s="22"/>
      <c r="B357" s="23"/>
      <c r="C357" s="23"/>
      <c r="D357" s="23"/>
      <c r="E357" s="23"/>
      <c r="F357" s="22"/>
      <c r="G357" s="23"/>
      <c r="H357" s="24"/>
      <c r="I357" s="23"/>
      <c r="J357" s="23"/>
      <c r="K357" s="23"/>
      <c r="L357" s="22"/>
      <c r="M357" s="20"/>
    </row>
    <row r="358" spans="1:13" x14ac:dyDescent="0.25">
      <c r="A358" s="22"/>
      <c r="B358" s="23"/>
      <c r="C358" s="23"/>
      <c r="D358" s="23"/>
      <c r="E358" s="23"/>
      <c r="F358" s="22"/>
      <c r="G358" s="23"/>
      <c r="H358" s="24"/>
      <c r="I358" s="23"/>
      <c r="J358" s="23"/>
      <c r="K358" s="23"/>
      <c r="L358" s="22"/>
      <c r="M358" s="20"/>
    </row>
    <row r="359" spans="1:13" x14ac:dyDescent="0.25">
      <c r="A359" s="22"/>
      <c r="B359" s="23"/>
      <c r="C359" s="23"/>
      <c r="D359" s="23"/>
      <c r="E359" s="23"/>
      <c r="F359" s="22"/>
      <c r="G359" s="23"/>
      <c r="H359" s="24"/>
      <c r="I359" s="23"/>
      <c r="J359" s="23"/>
      <c r="K359" s="23"/>
      <c r="L359" s="22"/>
      <c r="M359" s="20"/>
    </row>
    <row r="360" spans="1:13" x14ac:dyDescent="0.25">
      <c r="A360" s="22"/>
      <c r="B360" s="23"/>
      <c r="C360" s="23"/>
      <c r="D360" s="23"/>
      <c r="E360" s="23"/>
      <c r="F360" s="22"/>
      <c r="G360" s="23"/>
      <c r="H360" s="24"/>
      <c r="I360" s="23"/>
      <c r="J360" s="23"/>
      <c r="K360" s="23"/>
      <c r="L360" s="22"/>
      <c r="M360" s="20"/>
    </row>
    <row r="361" spans="1:13" x14ac:dyDescent="0.25">
      <c r="A361" s="22"/>
      <c r="B361" s="23"/>
      <c r="C361" s="23"/>
      <c r="D361" s="23"/>
      <c r="E361" s="23"/>
      <c r="F361" s="22"/>
      <c r="G361" s="23"/>
      <c r="H361" s="24"/>
      <c r="I361" s="23"/>
      <c r="J361" s="23"/>
      <c r="K361" s="23"/>
      <c r="L361" s="22"/>
      <c r="M361" s="20"/>
    </row>
    <row r="362" spans="1:13" x14ac:dyDescent="0.25">
      <c r="A362" s="22"/>
      <c r="B362" s="23"/>
      <c r="C362" s="23"/>
      <c r="D362" s="23"/>
      <c r="E362" s="23"/>
      <c r="F362" s="22"/>
      <c r="G362" s="23"/>
      <c r="H362" s="24"/>
      <c r="I362" s="23"/>
      <c r="J362" s="23"/>
      <c r="K362" s="23"/>
      <c r="L362" s="22"/>
      <c r="M362" s="20"/>
    </row>
    <row r="363" spans="1:13" x14ac:dyDescent="0.25">
      <c r="A363" s="22"/>
      <c r="B363" s="23"/>
      <c r="C363" s="23"/>
      <c r="D363" s="23"/>
      <c r="E363" s="23"/>
      <c r="F363" s="22"/>
      <c r="G363" s="23"/>
      <c r="H363" s="24"/>
      <c r="I363" s="23"/>
      <c r="J363" s="23"/>
      <c r="K363" s="23"/>
      <c r="L363" s="22"/>
      <c r="M363" s="20"/>
    </row>
    <row r="364" spans="1:13" x14ac:dyDescent="0.25">
      <c r="A364" s="22"/>
      <c r="B364" s="23"/>
      <c r="C364" s="23"/>
      <c r="D364" s="23"/>
      <c r="E364" s="23"/>
      <c r="F364" s="22"/>
      <c r="G364" s="23"/>
      <c r="H364" s="24"/>
      <c r="I364" s="23"/>
      <c r="J364" s="23"/>
      <c r="K364" s="23"/>
      <c r="L364" s="22"/>
      <c r="M364" s="20"/>
    </row>
    <row r="365" spans="1:13" x14ac:dyDescent="0.25">
      <c r="A365" s="22"/>
      <c r="B365" s="23"/>
      <c r="C365" s="23"/>
      <c r="D365" s="23"/>
      <c r="E365" s="23"/>
      <c r="F365" s="22"/>
      <c r="G365" s="23"/>
      <c r="H365" s="24"/>
      <c r="I365" s="23"/>
      <c r="J365" s="23"/>
      <c r="K365" s="23"/>
      <c r="L365" s="22"/>
      <c r="M365" s="20"/>
    </row>
    <row r="366" spans="1:13" x14ac:dyDescent="0.25">
      <c r="A366" s="22"/>
      <c r="B366" s="23"/>
      <c r="C366" s="23"/>
      <c r="D366" s="23"/>
      <c r="E366" s="23"/>
      <c r="F366" s="22"/>
      <c r="G366" s="23"/>
      <c r="H366" s="24"/>
      <c r="I366" s="23"/>
      <c r="J366" s="23"/>
      <c r="K366" s="23"/>
      <c r="L366" s="22"/>
      <c r="M366" s="20"/>
    </row>
    <row r="367" spans="1:13" x14ac:dyDescent="0.25">
      <c r="A367" s="22"/>
      <c r="B367" s="23"/>
      <c r="C367" s="23"/>
      <c r="D367" s="23"/>
      <c r="E367" s="23"/>
      <c r="F367" s="22"/>
      <c r="G367" s="23"/>
      <c r="H367" s="24"/>
      <c r="I367" s="23"/>
      <c r="J367" s="23"/>
      <c r="K367" s="23"/>
      <c r="L367" s="22"/>
      <c r="M367" s="20"/>
    </row>
    <row r="368" spans="1:13" x14ac:dyDescent="0.25">
      <c r="A368" s="22"/>
      <c r="B368" s="23"/>
      <c r="C368" s="23"/>
      <c r="D368" s="23"/>
      <c r="E368" s="23"/>
      <c r="F368" s="22"/>
      <c r="G368" s="23"/>
      <c r="H368" s="24"/>
      <c r="I368" s="23"/>
      <c r="J368" s="23"/>
      <c r="K368" s="23"/>
      <c r="L368" s="22"/>
      <c r="M368" s="20"/>
    </row>
    <row r="369" spans="1:14" x14ac:dyDescent="0.25">
      <c r="A369" s="22"/>
      <c r="B369" s="23"/>
      <c r="C369" s="23"/>
      <c r="D369" s="23"/>
      <c r="E369" s="23"/>
      <c r="F369" s="22"/>
      <c r="G369" s="23"/>
      <c r="H369" s="24"/>
      <c r="I369" s="23"/>
      <c r="J369" s="23"/>
      <c r="K369" s="23"/>
      <c r="L369" s="22"/>
      <c r="M369" s="20"/>
      <c r="N369" s="19"/>
    </row>
    <row r="370" spans="1:14" x14ac:dyDescent="0.25">
      <c r="A370" s="22"/>
      <c r="B370" s="23"/>
      <c r="C370" s="23"/>
      <c r="D370" s="23"/>
      <c r="E370" s="23"/>
      <c r="F370" s="22"/>
      <c r="G370" s="23"/>
      <c r="H370" s="24"/>
      <c r="I370" s="23"/>
      <c r="J370" s="23"/>
      <c r="K370" s="23"/>
      <c r="L370" s="22"/>
      <c r="M370" s="20"/>
      <c r="N370" s="19"/>
    </row>
    <row r="371" spans="1:14" x14ac:dyDescent="0.25">
      <c r="A371" s="22"/>
      <c r="B371" s="23"/>
      <c r="C371" s="23"/>
      <c r="D371" s="23"/>
      <c r="E371" s="23"/>
      <c r="F371" s="22"/>
      <c r="G371" s="23"/>
      <c r="H371" s="24"/>
      <c r="I371" s="23"/>
      <c r="J371" s="23"/>
      <c r="K371" s="23"/>
      <c r="L371" s="22"/>
      <c r="M371" s="20"/>
      <c r="N371" s="19"/>
    </row>
    <row r="372" spans="1:14" x14ac:dyDescent="0.25">
      <c r="A372" s="22"/>
      <c r="B372" s="23"/>
      <c r="C372" s="23"/>
      <c r="D372" s="23"/>
      <c r="E372" s="23"/>
      <c r="F372" s="22"/>
      <c r="G372" s="23"/>
      <c r="H372" s="24"/>
      <c r="I372" s="23"/>
      <c r="J372" s="23"/>
      <c r="K372" s="23"/>
      <c r="L372" s="22"/>
      <c r="M372" s="20"/>
      <c r="N372" s="19"/>
    </row>
    <row r="373" spans="1:14" x14ac:dyDescent="0.25">
      <c r="A373" s="22"/>
      <c r="B373" s="23"/>
      <c r="C373" s="23"/>
      <c r="D373" s="23"/>
      <c r="E373" s="23"/>
      <c r="F373" s="22"/>
      <c r="G373" s="23"/>
      <c r="H373" s="24"/>
      <c r="I373" s="23"/>
      <c r="J373" s="23"/>
      <c r="K373" s="23"/>
      <c r="L373" s="22"/>
      <c r="M373" s="20"/>
      <c r="N373" s="19"/>
    </row>
    <row r="374" spans="1:14" x14ac:dyDescent="0.25">
      <c r="A374" s="22"/>
      <c r="B374" s="23"/>
      <c r="C374" s="23"/>
      <c r="D374" s="23"/>
      <c r="E374" s="23"/>
      <c r="F374" s="22"/>
      <c r="G374" s="23"/>
      <c r="H374" s="24"/>
      <c r="I374" s="23"/>
      <c r="J374" s="23"/>
      <c r="K374" s="23"/>
      <c r="L374" s="22"/>
      <c r="M374" s="20"/>
      <c r="N374" s="19"/>
    </row>
    <row r="375" spans="1:14" x14ac:dyDescent="0.25">
      <c r="A375" s="22"/>
      <c r="B375" s="23"/>
      <c r="C375" s="23"/>
      <c r="D375" s="23"/>
      <c r="E375" s="23"/>
      <c r="F375" s="22"/>
      <c r="G375" s="23"/>
      <c r="H375" s="24"/>
      <c r="I375" s="23"/>
      <c r="J375" s="23"/>
      <c r="K375" s="23"/>
      <c r="L375" s="22"/>
      <c r="M375" s="20"/>
      <c r="N375" s="19"/>
    </row>
    <row r="376" spans="1:14" x14ac:dyDescent="0.25">
      <c r="A376" s="22"/>
      <c r="B376" s="23"/>
      <c r="C376" s="23"/>
      <c r="D376" s="23"/>
      <c r="E376" s="23"/>
      <c r="F376" s="22"/>
      <c r="G376" s="23"/>
      <c r="H376" s="24"/>
      <c r="I376" s="23"/>
      <c r="J376" s="23"/>
      <c r="K376" s="23"/>
      <c r="L376" s="22"/>
      <c r="M376" s="20"/>
      <c r="N376" s="19"/>
    </row>
    <row r="377" spans="1:14" x14ac:dyDescent="0.25">
      <c r="A377" s="22"/>
      <c r="B377" s="23"/>
      <c r="C377" s="23"/>
      <c r="D377" s="23"/>
      <c r="E377" s="23"/>
      <c r="F377" s="22"/>
      <c r="G377" s="23"/>
      <c r="H377" s="24"/>
      <c r="I377" s="23"/>
      <c r="J377" s="23"/>
      <c r="K377" s="23"/>
      <c r="L377" s="22"/>
      <c r="M377" s="20"/>
      <c r="N377" s="19"/>
    </row>
    <row r="378" spans="1:14" x14ac:dyDescent="0.25">
      <c r="A378" s="22"/>
      <c r="B378" s="23"/>
      <c r="C378" s="23"/>
      <c r="D378" s="23"/>
      <c r="E378" s="23"/>
      <c r="F378" s="22"/>
      <c r="G378" s="23"/>
      <c r="H378" s="24"/>
      <c r="I378" s="23"/>
      <c r="J378" s="23"/>
      <c r="K378" s="23"/>
      <c r="L378" s="22"/>
      <c r="M378" s="20"/>
      <c r="N378" s="19"/>
    </row>
    <row r="379" spans="1:14" x14ac:dyDescent="0.25">
      <c r="A379" s="22"/>
      <c r="B379" s="23"/>
      <c r="C379" s="23"/>
      <c r="D379" s="23"/>
      <c r="E379" s="23"/>
      <c r="F379" s="22"/>
      <c r="G379" s="23"/>
      <c r="H379" s="24"/>
      <c r="I379" s="23"/>
      <c r="J379" s="23"/>
      <c r="K379" s="23"/>
      <c r="L379" s="22"/>
      <c r="M379" s="20"/>
      <c r="N379" s="19"/>
    </row>
    <row r="380" spans="1:14" x14ac:dyDescent="0.25">
      <c r="A380" s="22"/>
      <c r="B380" s="23"/>
      <c r="C380" s="23"/>
      <c r="D380" s="23"/>
      <c r="E380" s="23"/>
      <c r="F380" s="22"/>
      <c r="G380" s="23"/>
      <c r="H380" s="24"/>
      <c r="I380" s="23"/>
      <c r="J380" s="23"/>
      <c r="K380" s="23"/>
      <c r="L380" s="22"/>
      <c r="M380" s="20"/>
      <c r="N380" s="19"/>
    </row>
    <row r="381" spans="1:14" x14ac:dyDescent="0.25">
      <c r="A381" s="22"/>
      <c r="B381" s="23"/>
      <c r="C381" s="23"/>
      <c r="D381" s="23"/>
      <c r="E381" s="23"/>
      <c r="F381" s="22"/>
      <c r="G381" s="23"/>
      <c r="H381" s="24"/>
      <c r="I381" s="23"/>
      <c r="J381" s="23"/>
      <c r="K381" s="23"/>
      <c r="L381" s="22"/>
      <c r="M381" s="20"/>
      <c r="N381" s="19"/>
    </row>
    <row r="382" spans="1:14" x14ac:dyDescent="0.25">
      <c r="A382" s="22"/>
      <c r="B382" s="23"/>
      <c r="C382" s="23"/>
      <c r="D382" s="23"/>
      <c r="E382" s="23"/>
      <c r="F382" s="22"/>
      <c r="G382" s="23"/>
      <c r="H382" s="24"/>
      <c r="I382" s="23"/>
      <c r="J382" s="23"/>
      <c r="K382" s="23"/>
      <c r="L382" s="22"/>
      <c r="M382" s="20"/>
      <c r="N382" s="19"/>
    </row>
    <row r="383" spans="1:14" x14ac:dyDescent="0.25">
      <c r="A383" s="22"/>
      <c r="B383" s="23"/>
      <c r="C383" s="23"/>
      <c r="D383" s="23"/>
      <c r="E383" s="23"/>
      <c r="F383" s="22"/>
      <c r="G383" s="23"/>
      <c r="H383" s="24"/>
      <c r="I383" s="23"/>
      <c r="J383" s="23"/>
      <c r="K383" s="23"/>
      <c r="L383" s="22"/>
      <c r="M383" s="20"/>
      <c r="N383" s="19"/>
    </row>
    <row r="384" spans="1:14" x14ac:dyDescent="0.25">
      <c r="A384" s="22"/>
      <c r="B384" s="23"/>
      <c r="C384" s="23"/>
      <c r="D384" s="23"/>
      <c r="E384" s="23"/>
      <c r="F384" s="22"/>
      <c r="G384" s="23"/>
      <c r="H384" s="24"/>
      <c r="I384" s="23"/>
      <c r="J384" s="23"/>
      <c r="K384" s="23"/>
      <c r="L384" s="22"/>
      <c r="M384" s="20"/>
      <c r="N384" s="19"/>
    </row>
    <row r="385" spans="1:13" x14ac:dyDescent="0.25">
      <c r="A385" s="22"/>
      <c r="B385" s="23"/>
      <c r="C385" s="23"/>
      <c r="D385" s="23"/>
      <c r="E385" s="23"/>
      <c r="F385" s="22"/>
      <c r="G385" s="23"/>
      <c r="H385" s="24"/>
      <c r="I385" s="23"/>
      <c r="J385" s="23"/>
      <c r="K385" s="23"/>
      <c r="L385" s="22"/>
      <c r="M385" s="20"/>
    </row>
    <row r="386" spans="1:13" x14ac:dyDescent="0.25">
      <c r="A386" s="22"/>
      <c r="B386" s="23"/>
      <c r="C386" s="23"/>
      <c r="D386" s="23"/>
      <c r="E386" s="23"/>
      <c r="F386" s="22"/>
      <c r="G386" s="23"/>
      <c r="H386" s="24"/>
      <c r="I386" s="23"/>
      <c r="J386" s="23"/>
      <c r="K386" s="23"/>
      <c r="L386" s="22"/>
      <c r="M386" s="20"/>
    </row>
    <row r="387" spans="1:13" x14ac:dyDescent="0.25">
      <c r="A387" s="22"/>
      <c r="B387" s="23"/>
      <c r="C387" s="23"/>
      <c r="D387" s="23"/>
      <c r="E387" s="23"/>
      <c r="F387" s="22"/>
      <c r="G387" s="23"/>
      <c r="H387" s="24"/>
      <c r="I387" s="23"/>
      <c r="J387" s="23"/>
      <c r="K387" s="23"/>
      <c r="L387" s="22"/>
      <c r="M387" s="20"/>
    </row>
    <row r="388" spans="1:13" x14ac:dyDescent="0.25">
      <c r="A388" s="22"/>
      <c r="B388" s="23"/>
      <c r="C388" s="23"/>
      <c r="D388" s="23"/>
      <c r="E388" s="23"/>
      <c r="F388" s="22"/>
      <c r="G388" s="23"/>
      <c r="H388" s="24"/>
      <c r="I388" s="23"/>
      <c r="J388" s="23"/>
      <c r="K388" s="23"/>
      <c r="L388" s="22"/>
      <c r="M388" s="20"/>
    </row>
    <row r="389" spans="1:13" x14ac:dyDescent="0.25">
      <c r="A389" s="22"/>
      <c r="B389" s="23"/>
      <c r="C389" s="23"/>
      <c r="D389" s="23"/>
      <c r="E389" s="23"/>
      <c r="F389" s="22"/>
      <c r="G389" s="23"/>
      <c r="H389" s="24"/>
      <c r="I389" s="23"/>
      <c r="J389" s="23"/>
      <c r="K389" s="23"/>
      <c r="L389" s="22"/>
      <c r="M389" s="20"/>
    </row>
    <row r="390" spans="1:13" x14ac:dyDescent="0.25">
      <c r="A390" s="22"/>
      <c r="B390" s="23"/>
      <c r="C390" s="23"/>
      <c r="D390" s="23"/>
      <c r="E390" s="23"/>
      <c r="F390" s="22"/>
      <c r="G390" s="23"/>
      <c r="H390" s="24"/>
      <c r="I390" s="23"/>
      <c r="J390" s="23"/>
      <c r="K390" s="23"/>
      <c r="L390" s="22"/>
      <c r="M390" s="20"/>
    </row>
    <row r="391" spans="1:13" x14ac:dyDescent="0.25">
      <c r="A391" s="22"/>
      <c r="B391" s="23"/>
      <c r="C391" s="23"/>
      <c r="D391" s="23"/>
      <c r="E391" s="23"/>
      <c r="F391" s="22"/>
      <c r="G391" s="23"/>
      <c r="H391" s="24"/>
      <c r="I391" s="23"/>
      <c r="J391" s="23"/>
      <c r="K391" s="23"/>
      <c r="L391" s="22"/>
      <c r="M391" s="20"/>
    </row>
    <row r="392" spans="1:13" x14ac:dyDescent="0.25">
      <c r="A392" s="22"/>
      <c r="B392" s="23"/>
      <c r="C392" s="23"/>
      <c r="D392" s="23"/>
      <c r="E392" s="23"/>
      <c r="F392" s="22"/>
      <c r="G392" s="23"/>
      <c r="H392" s="24"/>
      <c r="I392" s="23"/>
      <c r="J392" s="23"/>
      <c r="K392" s="23"/>
      <c r="L392" s="22"/>
      <c r="M392" s="20"/>
    </row>
    <row r="393" spans="1:13" x14ac:dyDescent="0.25">
      <c r="A393" s="22"/>
      <c r="B393" s="23"/>
      <c r="C393" s="23"/>
      <c r="D393" s="23"/>
      <c r="E393" s="23"/>
      <c r="F393" s="22"/>
      <c r="G393" s="23"/>
      <c r="H393" s="24"/>
      <c r="I393" s="23"/>
      <c r="J393" s="23"/>
      <c r="K393" s="23"/>
      <c r="L393" s="22"/>
      <c r="M393" s="20"/>
    </row>
    <row r="394" spans="1:13" x14ac:dyDescent="0.25">
      <c r="A394" s="22"/>
      <c r="B394" s="23"/>
      <c r="C394" s="23"/>
      <c r="D394" s="23"/>
      <c r="E394" s="23"/>
      <c r="F394" s="22"/>
      <c r="G394" s="23"/>
      <c r="H394" s="24"/>
      <c r="I394" s="23"/>
      <c r="J394" s="23"/>
      <c r="K394" s="23"/>
      <c r="L394" s="22"/>
      <c r="M394" s="20"/>
    </row>
    <row r="395" spans="1:13" x14ac:dyDescent="0.25">
      <c r="A395" s="22"/>
      <c r="B395" s="23"/>
      <c r="C395" s="23"/>
      <c r="D395" s="23"/>
      <c r="E395" s="23"/>
      <c r="F395" s="22"/>
      <c r="G395" s="23"/>
      <c r="H395" s="24"/>
      <c r="I395" s="23"/>
      <c r="J395" s="23"/>
      <c r="K395" s="23"/>
      <c r="L395" s="22"/>
      <c r="M395" s="20"/>
    </row>
    <row r="396" spans="1:13" x14ac:dyDescent="0.25">
      <c r="A396" s="22"/>
      <c r="B396" s="23"/>
      <c r="C396" s="23"/>
      <c r="D396" s="23"/>
      <c r="E396" s="23"/>
      <c r="F396" s="22"/>
      <c r="G396" s="23"/>
      <c r="H396" s="24"/>
      <c r="I396" s="23"/>
      <c r="J396" s="23"/>
      <c r="K396" s="23"/>
      <c r="L396" s="22"/>
      <c r="M396" s="20"/>
    </row>
    <row r="397" spans="1:13" x14ac:dyDescent="0.25">
      <c r="A397" s="22"/>
      <c r="B397" s="23"/>
      <c r="C397" s="23"/>
      <c r="D397" s="23"/>
      <c r="E397" s="23"/>
      <c r="F397" s="22"/>
      <c r="G397" s="23"/>
      <c r="H397" s="24"/>
      <c r="I397" s="23"/>
      <c r="J397" s="23"/>
      <c r="K397" s="23"/>
      <c r="L397" s="22"/>
      <c r="M397" s="20"/>
    </row>
    <row r="398" spans="1:13" x14ac:dyDescent="0.25">
      <c r="A398" s="22"/>
      <c r="B398" s="23"/>
      <c r="C398" s="23"/>
      <c r="D398" s="23"/>
      <c r="E398" s="23"/>
      <c r="F398" s="22"/>
      <c r="G398" s="23"/>
      <c r="H398" s="24"/>
      <c r="I398" s="23"/>
      <c r="J398" s="23"/>
      <c r="K398" s="23"/>
      <c r="L398" s="22"/>
      <c r="M398" s="20"/>
    </row>
    <row r="399" spans="1:13" x14ac:dyDescent="0.25">
      <c r="A399" s="22"/>
      <c r="B399" s="23"/>
      <c r="C399" s="23"/>
      <c r="D399" s="23"/>
      <c r="E399" s="23"/>
      <c r="F399" s="22"/>
      <c r="G399" s="23"/>
      <c r="H399" s="24"/>
      <c r="I399" s="23"/>
      <c r="J399" s="23"/>
      <c r="K399" s="23"/>
      <c r="L399" s="22"/>
      <c r="M399" s="20"/>
    </row>
    <row r="400" spans="1:13" x14ac:dyDescent="0.25">
      <c r="A400" s="22"/>
      <c r="B400" s="23"/>
      <c r="C400" s="23"/>
      <c r="D400" s="23"/>
      <c r="E400" s="23"/>
      <c r="F400" s="22"/>
      <c r="G400" s="23"/>
      <c r="H400" s="24"/>
      <c r="I400" s="23"/>
      <c r="J400" s="23"/>
      <c r="K400" s="23"/>
      <c r="L400" s="22"/>
      <c r="M400" s="20"/>
    </row>
    <row r="401" spans="1:13" x14ac:dyDescent="0.25">
      <c r="A401" s="22"/>
      <c r="B401" s="23"/>
      <c r="C401" s="23"/>
      <c r="D401" s="23"/>
      <c r="E401" s="23"/>
      <c r="F401" s="22"/>
      <c r="G401" s="23"/>
      <c r="H401" s="24"/>
      <c r="I401" s="23"/>
      <c r="J401" s="23"/>
      <c r="K401" s="23"/>
      <c r="L401" s="22"/>
      <c r="M401" s="20"/>
    </row>
    <row r="402" spans="1:13" x14ac:dyDescent="0.25">
      <c r="A402" s="22"/>
      <c r="B402" s="23"/>
      <c r="C402" s="23"/>
      <c r="D402" s="23"/>
      <c r="E402" s="23"/>
      <c r="F402" s="22"/>
      <c r="G402" s="23"/>
      <c r="H402" s="24"/>
      <c r="I402" s="23"/>
      <c r="J402" s="23"/>
      <c r="K402" s="23"/>
      <c r="L402" s="22"/>
      <c r="M402" s="20"/>
    </row>
    <row r="403" spans="1:13" x14ac:dyDescent="0.25">
      <c r="A403" s="22"/>
      <c r="B403" s="23"/>
      <c r="C403" s="23"/>
      <c r="D403" s="23"/>
      <c r="E403" s="23"/>
      <c r="F403" s="22"/>
      <c r="G403" s="23"/>
      <c r="H403" s="24"/>
      <c r="I403" s="23"/>
      <c r="J403" s="23"/>
      <c r="K403" s="23"/>
      <c r="L403" s="22"/>
      <c r="M403" s="20"/>
    </row>
    <row r="404" spans="1:13" x14ac:dyDescent="0.25">
      <c r="A404" s="22"/>
      <c r="B404" s="23"/>
      <c r="C404" s="23"/>
      <c r="D404" s="23"/>
      <c r="E404" s="23"/>
      <c r="F404" s="22"/>
      <c r="G404" s="23"/>
      <c r="H404" s="24"/>
      <c r="I404" s="23"/>
      <c r="J404" s="23"/>
      <c r="K404" s="23"/>
      <c r="L404" s="22"/>
      <c r="M404" s="20"/>
    </row>
    <row r="405" spans="1:13" x14ac:dyDescent="0.25">
      <c r="A405" s="22"/>
      <c r="B405" s="23"/>
      <c r="C405" s="23"/>
      <c r="D405" s="23"/>
      <c r="E405" s="23"/>
      <c r="F405" s="22"/>
      <c r="G405" s="23"/>
      <c r="H405" s="24"/>
      <c r="I405" s="23"/>
      <c r="J405" s="23"/>
      <c r="K405" s="23"/>
      <c r="L405" s="22"/>
      <c r="M405" s="20"/>
    </row>
    <row r="406" spans="1:13" x14ac:dyDescent="0.25">
      <c r="A406" s="22"/>
      <c r="B406" s="23"/>
      <c r="C406" s="23"/>
      <c r="D406" s="23"/>
      <c r="E406" s="23"/>
      <c r="F406" s="22"/>
      <c r="G406" s="23"/>
      <c r="H406" s="24"/>
      <c r="I406" s="23"/>
      <c r="J406" s="23"/>
      <c r="K406" s="23"/>
      <c r="L406" s="22"/>
      <c r="M406" s="20"/>
    </row>
    <row r="407" spans="1:13" x14ac:dyDescent="0.25">
      <c r="A407" s="22"/>
      <c r="B407" s="23"/>
      <c r="C407" s="23"/>
      <c r="D407" s="23"/>
      <c r="E407" s="23"/>
      <c r="F407" s="22"/>
      <c r="G407" s="23"/>
      <c r="H407" s="24"/>
      <c r="I407" s="23"/>
      <c r="J407" s="23"/>
      <c r="K407" s="23"/>
      <c r="L407" s="22"/>
      <c r="M407" s="20"/>
    </row>
    <row r="408" spans="1:13" x14ac:dyDescent="0.25">
      <c r="A408" s="22"/>
      <c r="B408" s="23"/>
      <c r="C408" s="23"/>
      <c r="D408" s="23"/>
      <c r="E408" s="23"/>
      <c r="F408" s="22"/>
      <c r="G408" s="23"/>
      <c r="H408" s="24"/>
      <c r="I408" s="23"/>
      <c r="J408" s="23"/>
      <c r="K408" s="23"/>
      <c r="L408" s="22"/>
      <c r="M408" s="20"/>
    </row>
    <row r="409" spans="1:13" x14ac:dyDescent="0.25">
      <c r="A409" s="22"/>
      <c r="B409" s="23"/>
      <c r="C409" s="23"/>
      <c r="D409" s="23"/>
      <c r="E409" s="23"/>
      <c r="F409" s="22"/>
      <c r="G409" s="23"/>
      <c r="H409" s="24"/>
      <c r="I409" s="23"/>
      <c r="J409" s="23"/>
      <c r="K409" s="23"/>
      <c r="L409" s="22"/>
      <c r="M409" s="20"/>
    </row>
    <row r="410" spans="1:13" x14ac:dyDescent="0.25">
      <c r="A410" s="22"/>
      <c r="B410" s="23"/>
      <c r="C410" s="23"/>
      <c r="D410" s="23"/>
      <c r="E410" s="23"/>
      <c r="F410" s="22"/>
      <c r="G410" s="23"/>
      <c r="H410" s="24"/>
      <c r="I410" s="23"/>
      <c r="J410" s="23"/>
      <c r="K410" s="23"/>
      <c r="L410" s="22"/>
      <c r="M410" s="20"/>
    </row>
    <row r="411" spans="1:13" x14ac:dyDescent="0.25">
      <c r="A411" s="22"/>
      <c r="B411" s="23"/>
      <c r="C411" s="23"/>
      <c r="D411" s="23"/>
      <c r="E411" s="23"/>
      <c r="F411" s="22"/>
      <c r="G411" s="23"/>
      <c r="H411" s="24"/>
      <c r="I411" s="23"/>
      <c r="J411" s="23"/>
      <c r="K411" s="23"/>
      <c r="L411" s="22"/>
      <c r="M411" s="20"/>
    </row>
    <row r="412" spans="1:13" x14ac:dyDescent="0.25">
      <c r="A412" s="22"/>
      <c r="B412" s="23"/>
      <c r="C412" s="23"/>
      <c r="D412" s="23"/>
      <c r="E412" s="23"/>
      <c r="F412" s="22"/>
      <c r="G412" s="23"/>
      <c r="H412" s="24"/>
      <c r="I412" s="23"/>
      <c r="J412" s="23"/>
      <c r="K412" s="23"/>
      <c r="L412" s="22"/>
      <c r="M412" s="20"/>
    </row>
    <row r="413" spans="1:13" x14ac:dyDescent="0.25">
      <c r="A413" s="22"/>
      <c r="B413" s="23"/>
      <c r="C413" s="23"/>
      <c r="D413" s="23"/>
      <c r="E413" s="23"/>
      <c r="F413" s="22"/>
      <c r="G413" s="23"/>
      <c r="H413" s="24"/>
      <c r="I413" s="23"/>
      <c r="J413" s="23"/>
      <c r="K413" s="23"/>
      <c r="L413" s="22"/>
      <c r="M413" s="20"/>
    </row>
    <row r="414" spans="1:13" x14ac:dyDescent="0.25">
      <c r="A414" s="22"/>
      <c r="B414" s="23"/>
      <c r="C414" s="23"/>
      <c r="D414" s="23"/>
      <c r="E414" s="23"/>
      <c r="F414" s="22"/>
      <c r="G414" s="23"/>
      <c r="H414" s="24"/>
      <c r="I414" s="23"/>
      <c r="J414" s="23"/>
      <c r="K414" s="23"/>
      <c r="L414" s="22"/>
      <c r="M414" s="20"/>
    </row>
    <row r="415" spans="1:13" x14ac:dyDescent="0.25">
      <c r="A415" s="22"/>
      <c r="B415" s="23"/>
      <c r="C415" s="23"/>
      <c r="D415" s="23"/>
      <c r="E415" s="23"/>
      <c r="F415" s="22"/>
      <c r="G415" s="23"/>
      <c r="H415" s="24"/>
      <c r="I415" s="23"/>
      <c r="J415" s="23"/>
      <c r="K415" s="23"/>
      <c r="L415" s="22"/>
      <c r="M415" s="20"/>
    </row>
    <row r="416" spans="1:13" x14ac:dyDescent="0.25">
      <c r="A416" s="22"/>
      <c r="B416" s="23"/>
      <c r="C416" s="23"/>
      <c r="D416" s="23"/>
      <c r="E416" s="23"/>
      <c r="F416" s="22"/>
      <c r="G416" s="23"/>
      <c r="H416" s="24"/>
      <c r="I416" s="23"/>
      <c r="J416" s="23"/>
      <c r="K416" s="23"/>
      <c r="L416" s="22"/>
      <c r="M416" s="20"/>
    </row>
    <row r="417" spans="1:13" x14ac:dyDescent="0.25">
      <c r="A417" s="22"/>
      <c r="B417" s="23"/>
      <c r="C417" s="23"/>
      <c r="D417" s="23"/>
      <c r="E417" s="23"/>
      <c r="F417" s="22"/>
      <c r="G417" s="23"/>
      <c r="H417" s="24"/>
      <c r="I417" s="23"/>
      <c r="J417" s="23"/>
      <c r="K417" s="23"/>
      <c r="L417" s="22"/>
      <c r="M417" s="20"/>
    </row>
    <row r="418" spans="1:13" x14ac:dyDescent="0.25">
      <c r="A418" s="22"/>
      <c r="B418" s="23"/>
      <c r="C418" s="23"/>
      <c r="D418" s="23"/>
      <c r="E418" s="23"/>
      <c r="F418" s="22"/>
      <c r="G418" s="23"/>
      <c r="H418" s="24"/>
      <c r="I418" s="23"/>
      <c r="J418" s="23"/>
      <c r="K418" s="23"/>
      <c r="L418" s="22"/>
      <c r="M418" s="20"/>
    </row>
    <row r="419" spans="1:13" x14ac:dyDescent="0.25">
      <c r="A419" s="22"/>
      <c r="B419" s="23"/>
      <c r="C419" s="23"/>
      <c r="D419" s="23"/>
      <c r="E419" s="23"/>
      <c r="F419" s="22"/>
      <c r="G419" s="23"/>
      <c r="H419" s="24"/>
      <c r="I419" s="23"/>
      <c r="J419" s="23"/>
      <c r="K419" s="23"/>
      <c r="L419" s="22"/>
      <c r="M419" s="20"/>
    </row>
    <row r="420" spans="1:13" x14ac:dyDescent="0.25">
      <c r="A420" s="22"/>
      <c r="B420" s="23"/>
      <c r="C420" s="23"/>
      <c r="D420" s="23"/>
      <c r="E420" s="23"/>
      <c r="F420" s="22"/>
      <c r="G420" s="23"/>
      <c r="H420" s="24"/>
      <c r="I420" s="23"/>
      <c r="J420" s="23"/>
      <c r="K420" s="23"/>
      <c r="L420" s="22"/>
      <c r="M420" s="20"/>
    </row>
    <row r="421" spans="1:13" x14ac:dyDescent="0.25">
      <c r="A421" s="22"/>
      <c r="B421" s="23"/>
      <c r="C421" s="23"/>
      <c r="D421" s="23"/>
      <c r="E421" s="23"/>
      <c r="F421" s="22"/>
      <c r="G421" s="23"/>
      <c r="H421" s="24"/>
      <c r="I421" s="23"/>
      <c r="J421" s="23"/>
      <c r="K421" s="23"/>
      <c r="L421" s="22"/>
      <c r="M421" s="20"/>
    </row>
    <row r="422" spans="1:13" x14ac:dyDescent="0.25">
      <c r="A422" s="22"/>
      <c r="B422" s="23"/>
      <c r="C422" s="23"/>
      <c r="D422" s="23"/>
      <c r="E422" s="23"/>
      <c r="F422" s="22"/>
      <c r="G422" s="23"/>
      <c r="H422" s="24"/>
      <c r="I422" s="23"/>
      <c r="J422" s="23"/>
      <c r="K422" s="23"/>
      <c r="L422" s="22"/>
      <c r="M422" s="20"/>
    </row>
    <row r="423" spans="1:13" x14ac:dyDescent="0.25">
      <c r="A423" s="22"/>
      <c r="B423" s="23"/>
      <c r="C423" s="23"/>
      <c r="D423" s="23"/>
      <c r="E423" s="23"/>
      <c r="F423" s="22"/>
      <c r="G423" s="23"/>
      <c r="H423" s="24"/>
      <c r="I423" s="23"/>
      <c r="J423" s="23"/>
      <c r="K423" s="23"/>
      <c r="L423" s="22"/>
      <c r="M423" s="20"/>
    </row>
    <row r="424" spans="1:13" x14ac:dyDescent="0.25">
      <c r="A424" s="22"/>
      <c r="B424" s="23"/>
      <c r="C424" s="23"/>
      <c r="D424" s="23"/>
      <c r="E424" s="23"/>
      <c r="F424" s="22"/>
      <c r="G424" s="23"/>
      <c r="H424" s="24"/>
      <c r="I424" s="23"/>
      <c r="J424" s="23"/>
      <c r="K424" s="23"/>
      <c r="L424" s="22"/>
      <c r="M424" s="20"/>
    </row>
    <row r="425" spans="1:13" x14ac:dyDescent="0.25">
      <c r="A425" s="22"/>
      <c r="B425" s="23"/>
      <c r="C425" s="23"/>
      <c r="D425" s="23"/>
      <c r="E425" s="23"/>
      <c r="F425" s="22"/>
      <c r="G425" s="23"/>
      <c r="H425" s="24"/>
      <c r="I425" s="23"/>
      <c r="J425" s="23"/>
      <c r="K425" s="23"/>
      <c r="L425" s="22"/>
      <c r="M425" s="20"/>
    </row>
    <row r="426" spans="1:13" x14ac:dyDescent="0.25">
      <c r="A426" s="22"/>
      <c r="B426" s="23"/>
      <c r="C426" s="23"/>
      <c r="D426" s="23"/>
      <c r="E426" s="23"/>
      <c r="F426" s="22"/>
      <c r="G426" s="23"/>
      <c r="H426" s="24"/>
      <c r="I426" s="23"/>
      <c r="J426" s="23"/>
      <c r="K426" s="23"/>
      <c r="L426" s="22"/>
      <c r="M426" s="20"/>
    </row>
    <row r="427" spans="1:13" x14ac:dyDescent="0.25">
      <c r="A427" s="22"/>
      <c r="B427" s="23"/>
      <c r="C427" s="23"/>
      <c r="D427" s="23"/>
      <c r="E427" s="23"/>
      <c r="F427" s="22"/>
      <c r="G427" s="23"/>
      <c r="H427" s="24"/>
      <c r="I427" s="23"/>
      <c r="J427" s="23"/>
      <c r="K427" s="23"/>
      <c r="L427" s="22"/>
      <c r="M427" s="20"/>
    </row>
    <row r="428" spans="1:13" x14ac:dyDescent="0.25">
      <c r="A428" s="22"/>
      <c r="B428" s="23"/>
      <c r="C428" s="23"/>
      <c r="D428" s="23"/>
      <c r="E428" s="23"/>
      <c r="F428" s="22"/>
      <c r="G428" s="23"/>
      <c r="H428" s="24"/>
      <c r="I428" s="23"/>
      <c r="J428" s="23"/>
      <c r="K428" s="23"/>
      <c r="L428" s="22"/>
      <c r="M428" s="20"/>
    </row>
    <row r="429" spans="1:13" x14ac:dyDescent="0.25">
      <c r="A429" s="22"/>
      <c r="B429" s="23"/>
      <c r="C429" s="23"/>
      <c r="D429" s="23"/>
      <c r="E429" s="23"/>
      <c r="F429" s="22"/>
      <c r="G429" s="23"/>
      <c r="H429" s="24"/>
      <c r="I429" s="23"/>
      <c r="J429" s="23"/>
      <c r="K429" s="23"/>
      <c r="L429" s="22"/>
      <c r="M429" s="20"/>
    </row>
    <row r="430" spans="1:13" x14ac:dyDescent="0.25">
      <c r="A430" s="22"/>
      <c r="B430" s="23"/>
      <c r="C430" s="23"/>
      <c r="D430" s="23"/>
      <c r="E430" s="23"/>
      <c r="F430" s="22"/>
      <c r="G430" s="23"/>
      <c r="H430" s="24"/>
      <c r="I430" s="23"/>
      <c r="J430" s="23"/>
      <c r="K430" s="23"/>
      <c r="L430" s="22"/>
      <c r="M430" s="20"/>
    </row>
    <row r="431" spans="1:13" x14ac:dyDescent="0.25">
      <c r="A431" s="22"/>
      <c r="B431" s="23"/>
      <c r="C431" s="23"/>
      <c r="D431" s="23"/>
      <c r="E431" s="23"/>
      <c r="F431" s="22"/>
      <c r="G431" s="23"/>
      <c r="H431" s="24"/>
      <c r="I431" s="23"/>
      <c r="J431" s="23"/>
      <c r="K431" s="23"/>
      <c r="L431" s="22"/>
      <c r="M431" s="20"/>
    </row>
    <row r="432" spans="1:13" x14ac:dyDescent="0.25">
      <c r="A432" s="22"/>
      <c r="B432" s="23"/>
      <c r="C432" s="23"/>
      <c r="D432" s="23"/>
      <c r="E432" s="23"/>
      <c r="F432" s="22"/>
      <c r="G432" s="23"/>
      <c r="H432" s="24"/>
      <c r="I432" s="23"/>
      <c r="J432" s="23"/>
      <c r="K432" s="23"/>
      <c r="L432" s="22"/>
      <c r="M432" s="20"/>
    </row>
    <row r="433" spans="1:13" x14ac:dyDescent="0.25">
      <c r="A433" s="22"/>
      <c r="B433" s="23"/>
      <c r="C433" s="23"/>
      <c r="D433" s="23"/>
      <c r="E433" s="23"/>
      <c r="F433" s="22"/>
      <c r="G433" s="23"/>
      <c r="H433" s="24"/>
      <c r="I433" s="23"/>
      <c r="J433" s="23"/>
      <c r="K433" s="23"/>
      <c r="L433" s="22"/>
      <c r="M433" s="20"/>
    </row>
    <row r="434" spans="1:13" x14ac:dyDescent="0.25">
      <c r="A434" s="22"/>
      <c r="B434" s="23"/>
      <c r="C434" s="23"/>
      <c r="D434" s="23"/>
      <c r="E434" s="23"/>
      <c r="F434" s="22"/>
      <c r="G434" s="23"/>
      <c r="H434" s="24"/>
      <c r="I434" s="23"/>
      <c r="J434" s="23"/>
      <c r="K434" s="23"/>
      <c r="L434" s="22"/>
      <c r="M434" s="20"/>
    </row>
    <row r="435" spans="1:13" x14ac:dyDescent="0.25">
      <c r="A435" s="22"/>
      <c r="B435" s="23"/>
      <c r="C435" s="23"/>
      <c r="D435" s="23"/>
      <c r="E435" s="23"/>
      <c r="F435" s="22"/>
      <c r="G435" s="23"/>
      <c r="H435" s="24"/>
      <c r="I435" s="23"/>
      <c r="J435" s="23"/>
      <c r="K435" s="23"/>
      <c r="L435" s="22"/>
      <c r="M435" s="20"/>
    </row>
    <row r="436" spans="1:13" x14ac:dyDescent="0.25">
      <c r="A436" s="22"/>
      <c r="B436" s="23"/>
      <c r="C436" s="23"/>
      <c r="D436" s="23"/>
      <c r="E436" s="23"/>
      <c r="F436" s="22"/>
      <c r="G436" s="23"/>
      <c r="H436" s="24"/>
      <c r="I436" s="23"/>
      <c r="J436" s="23"/>
      <c r="K436" s="23"/>
      <c r="L436" s="22"/>
      <c r="M436" s="20"/>
    </row>
    <row r="437" spans="1:13" x14ac:dyDescent="0.25">
      <c r="A437" s="22"/>
      <c r="B437" s="23"/>
      <c r="C437" s="23"/>
      <c r="D437" s="23"/>
      <c r="E437" s="23"/>
      <c r="F437" s="22"/>
      <c r="G437" s="23"/>
      <c r="H437" s="24"/>
      <c r="I437" s="23"/>
      <c r="J437" s="23"/>
      <c r="K437" s="23"/>
      <c r="L437" s="22"/>
      <c r="M437" s="20"/>
    </row>
    <row r="438" spans="1:13" x14ac:dyDescent="0.25">
      <c r="A438" s="22"/>
      <c r="B438" s="23"/>
      <c r="C438" s="23"/>
      <c r="D438" s="23"/>
      <c r="E438" s="23"/>
      <c r="F438" s="22"/>
      <c r="G438" s="23"/>
      <c r="H438" s="24"/>
      <c r="I438" s="23"/>
      <c r="J438" s="23"/>
      <c r="K438" s="23"/>
      <c r="L438" s="22"/>
      <c r="M438" s="20"/>
    </row>
    <row r="439" spans="1:13" x14ac:dyDescent="0.25">
      <c r="A439" s="22"/>
      <c r="B439" s="23"/>
      <c r="C439" s="23"/>
      <c r="D439" s="23"/>
      <c r="E439" s="23"/>
      <c r="F439" s="22"/>
      <c r="G439" s="23"/>
      <c r="H439" s="24"/>
      <c r="I439" s="23"/>
      <c r="J439" s="23"/>
      <c r="K439" s="23"/>
      <c r="L439" s="22"/>
      <c r="M439" s="20"/>
    </row>
    <row r="440" spans="1:13" x14ac:dyDescent="0.25">
      <c r="A440" s="22"/>
      <c r="B440" s="23"/>
      <c r="C440" s="23"/>
      <c r="D440" s="23"/>
      <c r="E440" s="23"/>
      <c r="F440" s="22"/>
      <c r="G440" s="23"/>
      <c r="H440" s="24"/>
      <c r="I440" s="23"/>
      <c r="J440" s="23"/>
      <c r="K440" s="23"/>
      <c r="L440" s="22"/>
      <c r="M440" s="20"/>
    </row>
    <row r="441" spans="1:13" x14ac:dyDescent="0.25">
      <c r="A441" s="22"/>
      <c r="B441" s="23"/>
      <c r="C441" s="23"/>
      <c r="D441" s="23"/>
      <c r="E441" s="23"/>
      <c r="F441" s="22"/>
      <c r="G441" s="23"/>
      <c r="H441" s="24"/>
      <c r="I441" s="23"/>
      <c r="J441" s="23"/>
      <c r="K441" s="23"/>
      <c r="L441" s="22"/>
      <c r="M441" s="20"/>
    </row>
    <row r="442" spans="1:13" x14ac:dyDescent="0.25">
      <c r="A442" s="22"/>
      <c r="B442" s="23"/>
      <c r="C442" s="23"/>
      <c r="D442" s="23"/>
      <c r="E442" s="23"/>
      <c r="F442" s="22"/>
      <c r="G442" s="23"/>
      <c r="H442" s="24"/>
      <c r="I442" s="23"/>
      <c r="J442" s="23"/>
      <c r="K442" s="23"/>
      <c r="L442" s="22"/>
      <c r="M442" s="20"/>
    </row>
    <row r="443" spans="1:13" x14ac:dyDescent="0.25">
      <c r="A443" s="22"/>
      <c r="B443" s="23"/>
      <c r="C443" s="23"/>
      <c r="D443" s="23"/>
      <c r="E443" s="23"/>
      <c r="F443" s="22"/>
      <c r="G443" s="23"/>
      <c r="H443" s="24"/>
      <c r="I443" s="23"/>
      <c r="J443" s="23"/>
      <c r="K443" s="23"/>
      <c r="L443" s="22"/>
      <c r="M443" s="20"/>
    </row>
    <row r="444" spans="1:13" x14ac:dyDescent="0.25">
      <c r="A444" s="22"/>
      <c r="B444" s="23"/>
      <c r="C444" s="23"/>
      <c r="D444" s="23"/>
      <c r="E444" s="23"/>
      <c r="F444" s="22"/>
      <c r="G444" s="23"/>
      <c r="H444" s="24"/>
      <c r="I444" s="23"/>
      <c r="J444" s="23"/>
      <c r="K444" s="23"/>
      <c r="L444" s="22"/>
      <c r="M444" s="20"/>
    </row>
    <row r="445" spans="1:13" x14ac:dyDescent="0.25">
      <c r="A445" s="22"/>
      <c r="B445" s="23"/>
      <c r="C445" s="23"/>
      <c r="D445" s="23"/>
      <c r="E445" s="23"/>
      <c r="F445" s="22"/>
      <c r="G445" s="23"/>
      <c r="H445" s="24"/>
      <c r="I445" s="23"/>
      <c r="J445" s="23"/>
      <c r="K445" s="23"/>
      <c r="L445" s="22"/>
      <c r="M445" s="20"/>
    </row>
    <row r="446" spans="1:13" x14ac:dyDescent="0.25">
      <c r="A446" s="22"/>
      <c r="B446" s="23"/>
      <c r="C446" s="23"/>
      <c r="D446" s="23"/>
      <c r="E446" s="23"/>
      <c r="F446" s="22"/>
      <c r="G446" s="23"/>
      <c r="H446" s="24"/>
      <c r="I446" s="23"/>
      <c r="J446" s="23"/>
      <c r="K446" s="23"/>
      <c r="L446" s="22"/>
      <c r="M446" s="20"/>
    </row>
    <row r="447" spans="1:13" x14ac:dyDescent="0.25">
      <c r="A447" s="22"/>
      <c r="B447" s="23"/>
      <c r="C447" s="23"/>
      <c r="D447" s="23"/>
      <c r="E447" s="23"/>
      <c r="F447" s="22"/>
      <c r="G447" s="23"/>
      <c r="H447" s="24"/>
      <c r="I447" s="23"/>
      <c r="J447" s="23"/>
      <c r="K447" s="23"/>
      <c r="L447" s="22"/>
      <c r="M447" s="20"/>
    </row>
    <row r="448" spans="1:13" x14ac:dyDescent="0.25">
      <c r="A448" s="22"/>
      <c r="B448" s="23"/>
      <c r="C448" s="23"/>
      <c r="D448" s="23"/>
      <c r="E448" s="23"/>
      <c r="F448" s="22"/>
      <c r="G448" s="23"/>
      <c r="H448" s="24"/>
      <c r="I448" s="23"/>
      <c r="J448" s="23"/>
      <c r="K448" s="23"/>
      <c r="L448" s="22"/>
      <c r="M448" s="20"/>
    </row>
    <row r="449" spans="1:13" x14ac:dyDescent="0.25">
      <c r="A449" s="22"/>
      <c r="B449" s="23"/>
      <c r="C449" s="23"/>
      <c r="D449" s="23"/>
      <c r="E449" s="23"/>
      <c r="F449" s="22"/>
      <c r="G449" s="23"/>
      <c r="H449" s="24"/>
      <c r="I449" s="23"/>
      <c r="J449" s="23"/>
      <c r="K449" s="23"/>
      <c r="L449" s="22"/>
      <c r="M449" s="20"/>
    </row>
    <row r="450" spans="1:13" x14ac:dyDescent="0.25">
      <c r="A450" s="22"/>
      <c r="B450" s="23"/>
      <c r="C450" s="23"/>
      <c r="D450" s="23"/>
      <c r="E450" s="23"/>
      <c r="F450" s="22"/>
      <c r="G450" s="23"/>
      <c r="H450" s="24"/>
      <c r="I450" s="23"/>
      <c r="J450" s="23"/>
      <c r="K450" s="23"/>
      <c r="L450" s="22"/>
      <c r="M450" s="20"/>
    </row>
    <row r="451" spans="1:13" x14ac:dyDescent="0.25">
      <c r="A451" s="22"/>
      <c r="B451" s="23"/>
      <c r="C451" s="23"/>
      <c r="D451" s="23"/>
      <c r="E451" s="23"/>
      <c r="F451" s="22"/>
      <c r="G451" s="23"/>
      <c r="H451" s="24"/>
      <c r="I451" s="23"/>
      <c r="J451" s="23"/>
      <c r="K451" s="23"/>
      <c r="L451" s="22"/>
      <c r="M451" s="20"/>
    </row>
    <row r="452" spans="1:13" x14ac:dyDescent="0.25">
      <c r="A452" s="22"/>
      <c r="B452" s="23"/>
      <c r="C452" s="23"/>
      <c r="D452" s="23"/>
      <c r="E452" s="23"/>
      <c r="F452" s="22"/>
      <c r="G452" s="23"/>
      <c r="H452" s="24"/>
      <c r="I452" s="23"/>
      <c r="J452" s="23"/>
      <c r="K452" s="23"/>
      <c r="L452" s="22"/>
      <c r="M452" s="20"/>
    </row>
    <row r="453" spans="1:13" x14ac:dyDescent="0.25">
      <c r="A453" s="22"/>
      <c r="B453" s="23"/>
      <c r="C453" s="23"/>
      <c r="D453" s="23"/>
      <c r="E453" s="23"/>
      <c r="F453" s="22"/>
      <c r="G453" s="23"/>
      <c r="H453" s="24"/>
      <c r="I453" s="23"/>
      <c r="J453" s="23"/>
      <c r="K453" s="23"/>
      <c r="L453" s="22"/>
      <c r="M453" s="20"/>
    </row>
    <row r="454" spans="1:13" x14ac:dyDescent="0.25">
      <c r="A454" s="22"/>
      <c r="B454" s="23"/>
      <c r="C454" s="23"/>
      <c r="D454" s="23"/>
      <c r="E454" s="23"/>
      <c r="F454" s="22"/>
      <c r="G454" s="23"/>
      <c r="H454" s="24"/>
      <c r="I454" s="23"/>
      <c r="J454" s="23"/>
      <c r="K454" s="23"/>
      <c r="L454" s="22"/>
      <c r="M454" s="20"/>
    </row>
    <row r="455" spans="1:13" x14ac:dyDescent="0.25">
      <c r="A455" s="22"/>
      <c r="B455" s="23"/>
      <c r="C455" s="23"/>
      <c r="D455" s="23"/>
      <c r="E455" s="23"/>
      <c r="F455" s="22"/>
      <c r="G455" s="23"/>
      <c r="H455" s="24"/>
      <c r="I455" s="23"/>
      <c r="J455" s="23"/>
      <c r="K455" s="23"/>
      <c r="L455" s="22"/>
      <c r="M455" s="20"/>
    </row>
    <row r="456" spans="1:13" x14ac:dyDescent="0.25">
      <c r="A456" s="22"/>
      <c r="B456" s="23"/>
      <c r="C456" s="23"/>
      <c r="D456" s="23"/>
      <c r="E456" s="23"/>
      <c r="F456" s="22"/>
      <c r="G456" s="23"/>
      <c r="H456" s="24"/>
      <c r="I456" s="23"/>
      <c r="J456" s="23"/>
      <c r="K456" s="23"/>
      <c r="L456" s="22"/>
      <c r="M456" s="20"/>
    </row>
    <row r="457" spans="1:13" x14ac:dyDescent="0.25">
      <c r="A457" s="22"/>
      <c r="B457" s="23"/>
      <c r="C457" s="23"/>
      <c r="D457" s="23"/>
      <c r="E457" s="23"/>
      <c r="F457" s="22"/>
      <c r="G457" s="23"/>
      <c r="H457" s="24"/>
      <c r="I457" s="23"/>
      <c r="J457" s="23"/>
      <c r="K457" s="23"/>
      <c r="L457" s="22"/>
      <c r="M457" s="20"/>
    </row>
    <row r="458" spans="1:13" x14ac:dyDescent="0.25">
      <c r="A458" s="22"/>
      <c r="B458" s="23"/>
      <c r="C458" s="23"/>
      <c r="D458" s="23"/>
      <c r="E458" s="23"/>
      <c r="F458" s="22"/>
      <c r="G458" s="23"/>
      <c r="H458" s="24"/>
      <c r="I458" s="23"/>
      <c r="J458" s="23"/>
      <c r="K458" s="23"/>
      <c r="L458" s="22"/>
      <c r="M458" s="20"/>
    </row>
    <row r="459" spans="1:13" x14ac:dyDescent="0.25">
      <c r="A459" s="22"/>
      <c r="B459" s="23"/>
      <c r="C459" s="23"/>
      <c r="D459" s="23"/>
      <c r="E459" s="23"/>
      <c r="F459" s="22"/>
      <c r="G459" s="23"/>
      <c r="H459" s="24"/>
      <c r="I459" s="23"/>
      <c r="J459" s="23"/>
      <c r="K459" s="23"/>
      <c r="L459" s="22"/>
      <c r="M459" s="20"/>
    </row>
    <row r="460" spans="1:13" x14ac:dyDescent="0.25">
      <c r="A460" s="22"/>
      <c r="B460" s="23"/>
      <c r="C460" s="23"/>
      <c r="D460" s="23"/>
      <c r="E460" s="23"/>
      <c r="F460" s="22"/>
      <c r="G460" s="23"/>
      <c r="H460" s="24"/>
      <c r="I460" s="23"/>
      <c r="J460" s="23"/>
      <c r="K460" s="23"/>
      <c r="L460" s="22"/>
      <c r="M460" s="20"/>
    </row>
    <row r="461" spans="1:13" x14ac:dyDescent="0.25">
      <c r="A461" s="22"/>
      <c r="B461" s="23"/>
      <c r="C461" s="23"/>
      <c r="D461" s="23"/>
      <c r="E461" s="23"/>
      <c r="F461" s="22"/>
      <c r="G461" s="23"/>
      <c r="H461" s="24"/>
      <c r="I461" s="23"/>
      <c r="J461" s="23"/>
      <c r="K461" s="23"/>
      <c r="L461" s="22"/>
      <c r="M461" s="20"/>
    </row>
    <row r="462" spans="1:13" x14ac:dyDescent="0.25">
      <c r="A462" s="22"/>
      <c r="B462" s="23"/>
      <c r="C462" s="23"/>
      <c r="D462" s="23"/>
      <c r="E462" s="23"/>
      <c r="F462" s="22"/>
      <c r="G462" s="23"/>
      <c r="H462" s="24"/>
      <c r="I462" s="23"/>
      <c r="J462" s="23"/>
      <c r="K462" s="23"/>
      <c r="L462" s="22"/>
      <c r="M462" s="20"/>
    </row>
    <row r="463" spans="1:13" x14ac:dyDescent="0.25">
      <c r="A463" s="22"/>
      <c r="B463" s="23"/>
      <c r="C463" s="23"/>
      <c r="D463" s="23"/>
      <c r="E463" s="23"/>
      <c r="F463" s="22"/>
      <c r="G463" s="23"/>
      <c r="H463" s="24"/>
      <c r="I463" s="23"/>
      <c r="J463" s="23"/>
      <c r="K463" s="23"/>
      <c r="L463" s="22"/>
      <c r="M463" s="20"/>
    </row>
    <row r="464" spans="1:13" x14ac:dyDescent="0.25">
      <c r="A464" s="22"/>
      <c r="B464" s="23"/>
      <c r="C464" s="23"/>
      <c r="D464" s="23"/>
      <c r="E464" s="23"/>
      <c r="F464" s="22"/>
      <c r="G464" s="23"/>
      <c r="H464" s="24"/>
      <c r="I464" s="23"/>
      <c r="J464" s="23"/>
      <c r="K464" s="23"/>
      <c r="L464" s="22"/>
      <c r="M464" s="20"/>
    </row>
    <row r="465" spans="1:13" x14ac:dyDescent="0.25">
      <c r="A465" s="22"/>
      <c r="B465" s="23"/>
      <c r="C465" s="23"/>
      <c r="D465" s="23"/>
      <c r="E465" s="23"/>
      <c r="F465" s="22"/>
      <c r="G465" s="23"/>
      <c r="H465" s="24"/>
      <c r="I465" s="23"/>
      <c r="J465" s="23"/>
      <c r="K465" s="23"/>
      <c r="L465" s="22"/>
      <c r="M465" s="20"/>
    </row>
    <row r="466" spans="1:13" x14ac:dyDescent="0.25">
      <c r="A466" s="22"/>
      <c r="B466" s="23"/>
      <c r="C466" s="23"/>
      <c r="D466" s="23"/>
      <c r="E466" s="23"/>
      <c r="F466" s="22"/>
      <c r="G466" s="23"/>
      <c r="H466" s="24"/>
      <c r="I466" s="23"/>
      <c r="J466" s="23"/>
      <c r="K466" s="23"/>
      <c r="L466" s="22"/>
      <c r="M466" s="20"/>
    </row>
    <row r="467" spans="1:13" x14ac:dyDescent="0.25">
      <c r="A467" s="22"/>
      <c r="B467" s="23"/>
      <c r="C467" s="23"/>
      <c r="D467" s="23"/>
      <c r="E467" s="23"/>
      <c r="F467" s="22"/>
      <c r="G467" s="23"/>
      <c r="H467" s="24"/>
      <c r="I467" s="23"/>
      <c r="J467" s="23"/>
      <c r="K467" s="23"/>
      <c r="L467" s="22"/>
      <c r="M467" s="20"/>
    </row>
    <row r="468" spans="1:13" x14ac:dyDescent="0.25">
      <c r="A468" s="22"/>
      <c r="B468" s="23"/>
      <c r="C468" s="23"/>
      <c r="D468" s="23"/>
      <c r="E468" s="23"/>
      <c r="F468" s="22"/>
      <c r="G468" s="23"/>
      <c r="H468" s="24"/>
      <c r="I468" s="23"/>
      <c r="J468" s="23"/>
      <c r="K468" s="23"/>
      <c r="L468" s="22"/>
      <c r="M468" s="20"/>
    </row>
    <row r="469" spans="1:13" x14ac:dyDescent="0.25">
      <c r="A469" s="22"/>
      <c r="B469" s="23"/>
      <c r="C469" s="23"/>
      <c r="D469" s="23"/>
      <c r="E469" s="23"/>
      <c r="F469" s="22"/>
      <c r="G469" s="23"/>
      <c r="H469" s="24"/>
      <c r="I469" s="23"/>
      <c r="J469" s="23"/>
      <c r="K469" s="23"/>
      <c r="L469" s="22"/>
      <c r="M469" s="20"/>
    </row>
    <row r="470" spans="1:13" x14ac:dyDescent="0.25">
      <c r="A470" s="22"/>
      <c r="B470" s="23"/>
      <c r="C470" s="23"/>
      <c r="D470" s="23"/>
      <c r="E470" s="23"/>
      <c r="F470" s="22"/>
      <c r="G470" s="23"/>
      <c r="H470" s="24"/>
      <c r="I470" s="23"/>
      <c r="J470" s="23"/>
      <c r="K470" s="23"/>
      <c r="L470" s="22"/>
      <c r="M470" s="20"/>
    </row>
    <row r="471" spans="1:13" x14ac:dyDescent="0.25">
      <c r="A471" s="22"/>
      <c r="B471" s="23"/>
      <c r="C471" s="23"/>
      <c r="D471" s="23"/>
      <c r="E471" s="23"/>
      <c r="F471" s="22"/>
      <c r="G471" s="23"/>
      <c r="H471" s="24"/>
      <c r="I471" s="23"/>
      <c r="J471" s="23"/>
      <c r="K471" s="23"/>
      <c r="L471" s="22"/>
      <c r="M471" s="20"/>
    </row>
    <row r="472" spans="1:13" x14ac:dyDescent="0.25">
      <c r="A472" s="22"/>
      <c r="B472" s="23"/>
      <c r="C472" s="23"/>
      <c r="D472" s="23"/>
      <c r="E472" s="23"/>
      <c r="F472" s="22"/>
      <c r="G472" s="23"/>
      <c r="H472" s="24"/>
      <c r="I472" s="23"/>
      <c r="J472" s="23"/>
      <c r="K472" s="23"/>
      <c r="L472" s="22"/>
      <c r="M472" s="20"/>
    </row>
    <row r="473" spans="1:13" x14ac:dyDescent="0.25">
      <c r="A473" s="22"/>
      <c r="B473" s="23"/>
      <c r="C473" s="23"/>
      <c r="D473" s="23"/>
      <c r="E473" s="23"/>
      <c r="F473" s="22"/>
      <c r="G473" s="23"/>
      <c r="H473" s="24"/>
      <c r="I473" s="23"/>
      <c r="J473" s="23"/>
      <c r="K473" s="23"/>
      <c r="L473" s="22"/>
      <c r="M473" s="20"/>
    </row>
    <row r="474" spans="1:13" x14ac:dyDescent="0.25">
      <c r="A474" s="22"/>
      <c r="B474" s="23"/>
      <c r="C474" s="23"/>
      <c r="D474" s="23"/>
      <c r="E474" s="23"/>
      <c r="F474" s="22"/>
      <c r="G474" s="23"/>
      <c r="H474" s="24"/>
      <c r="I474" s="23"/>
      <c r="J474" s="23"/>
      <c r="K474" s="23"/>
      <c r="L474" s="22"/>
      <c r="M474" s="20"/>
    </row>
    <row r="475" spans="1:13" x14ac:dyDescent="0.25">
      <c r="A475" s="22"/>
      <c r="B475" s="23"/>
      <c r="C475" s="23"/>
      <c r="D475" s="23"/>
      <c r="E475" s="23"/>
      <c r="F475" s="22"/>
      <c r="G475" s="23"/>
      <c r="H475" s="24"/>
      <c r="I475" s="23"/>
      <c r="J475" s="23"/>
      <c r="K475" s="23"/>
      <c r="L475" s="22"/>
      <c r="M475" s="20"/>
    </row>
    <row r="476" spans="1:13" x14ac:dyDescent="0.25">
      <c r="A476" s="22"/>
      <c r="B476" s="23"/>
      <c r="C476" s="23"/>
      <c r="D476" s="23"/>
      <c r="E476" s="23"/>
      <c r="F476" s="22"/>
      <c r="G476" s="23"/>
      <c r="H476" s="24"/>
      <c r="I476" s="23"/>
      <c r="J476" s="23"/>
      <c r="K476" s="23"/>
      <c r="L476" s="22"/>
      <c r="M476" s="20"/>
    </row>
    <row r="477" spans="1:13" x14ac:dyDescent="0.25">
      <c r="A477" s="22"/>
      <c r="B477" s="23"/>
      <c r="C477" s="23"/>
      <c r="D477" s="23"/>
      <c r="E477" s="23"/>
      <c r="F477" s="22"/>
      <c r="G477" s="23"/>
      <c r="H477" s="24"/>
      <c r="I477" s="23"/>
      <c r="J477" s="23"/>
      <c r="K477" s="23"/>
      <c r="L477" s="22"/>
      <c r="M477" s="20"/>
    </row>
    <row r="478" spans="1:13" x14ac:dyDescent="0.25">
      <c r="A478" s="22"/>
      <c r="B478" s="23"/>
      <c r="C478" s="23"/>
      <c r="D478" s="23"/>
      <c r="E478" s="23"/>
      <c r="F478" s="22"/>
      <c r="G478" s="23"/>
      <c r="H478" s="24"/>
      <c r="I478" s="23"/>
      <c r="J478" s="23"/>
      <c r="K478" s="23"/>
      <c r="L478" s="22"/>
      <c r="M478" s="20"/>
    </row>
    <row r="479" spans="1:13" x14ac:dyDescent="0.25">
      <c r="A479" s="22"/>
      <c r="B479" s="23"/>
      <c r="C479" s="23"/>
      <c r="D479" s="23"/>
      <c r="E479" s="23"/>
      <c r="F479" s="22"/>
      <c r="G479" s="23"/>
      <c r="H479" s="24"/>
      <c r="I479" s="23"/>
      <c r="J479" s="23"/>
      <c r="K479" s="23"/>
      <c r="L479" s="22"/>
      <c r="M479" s="20"/>
    </row>
    <row r="480" spans="1:13" x14ac:dyDescent="0.25">
      <c r="A480" s="22"/>
      <c r="B480" s="23"/>
      <c r="C480" s="23"/>
      <c r="D480" s="23"/>
      <c r="E480" s="23"/>
      <c r="F480" s="22"/>
      <c r="G480" s="23"/>
      <c r="H480" s="24"/>
      <c r="I480" s="23"/>
      <c r="J480" s="23"/>
      <c r="K480" s="23"/>
      <c r="L480" s="22"/>
      <c r="M480" s="20"/>
    </row>
    <row r="481" spans="1:13" x14ac:dyDescent="0.25">
      <c r="A481" s="22"/>
      <c r="B481" s="23"/>
      <c r="C481" s="23"/>
      <c r="D481" s="23"/>
      <c r="E481" s="23"/>
      <c r="F481" s="22"/>
      <c r="G481" s="23"/>
      <c r="H481" s="24"/>
      <c r="I481" s="23"/>
      <c r="J481" s="23"/>
      <c r="K481" s="23"/>
      <c r="L481" s="22"/>
      <c r="M481" s="20"/>
    </row>
    <row r="482" spans="1:13" x14ac:dyDescent="0.25">
      <c r="A482" s="22"/>
      <c r="B482" s="23"/>
      <c r="C482" s="23"/>
      <c r="D482" s="23"/>
      <c r="E482" s="23"/>
      <c r="F482" s="22"/>
      <c r="G482" s="23"/>
      <c r="H482" s="24"/>
      <c r="I482" s="23"/>
      <c r="J482" s="23"/>
      <c r="K482" s="23"/>
      <c r="L482" s="22"/>
      <c r="M482" s="20"/>
    </row>
    <row r="483" spans="1:13" x14ac:dyDescent="0.25">
      <c r="A483" s="22"/>
      <c r="B483" s="23"/>
      <c r="C483" s="23"/>
      <c r="D483" s="23"/>
      <c r="E483" s="23"/>
      <c r="F483" s="22"/>
      <c r="G483" s="23"/>
      <c r="H483" s="24"/>
      <c r="I483" s="23"/>
      <c r="J483" s="23"/>
      <c r="K483" s="23"/>
      <c r="L483" s="22"/>
      <c r="M483" s="20"/>
    </row>
    <row r="484" spans="1:13" x14ac:dyDescent="0.25">
      <c r="A484" s="22"/>
      <c r="B484" s="23"/>
      <c r="C484" s="23"/>
      <c r="D484" s="23"/>
      <c r="E484" s="23"/>
      <c r="F484" s="22"/>
      <c r="G484" s="23"/>
      <c r="H484" s="24"/>
      <c r="I484" s="23"/>
      <c r="J484" s="23"/>
      <c r="K484" s="23"/>
      <c r="L484" s="22"/>
      <c r="M484" s="20"/>
    </row>
    <row r="485" spans="1:13" x14ac:dyDescent="0.25">
      <c r="A485" s="22"/>
      <c r="B485" s="23"/>
      <c r="C485" s="23"/>
      <c r="D485" s="23"/>
      <c r="E485" s="23"/>
      <c r="F485" s="22"/>
      <c r="G485" s="23"/>
      <c r="H485" s="24"/>
      <c r="I485" s="23"/>
      <c r="J485" s="23"/>
      <c r="K485" s="23"/>
      <c r="L485" s="22"/>
      <c r="M485" s="20"/>
    </row>
    <row r="486" spans="1:13" x14ac:dyDescent="0.25">
      <c r="A486" s="22"/>
      <c r="B486" s="23"/>
      <c r="C486" s="23"/>
      <c r="D486" s="23"/>
      <c r="E486" s="23"/>
      <c r="F486" s="22"/>
      <c r="G486" s="23"/>
      <c r="H486" s="24"/>
      <c r="I486" s="23"/>
      <c r="J486" s="23"/>
      <c r="K486" s="23"/>
      <c r="L486" s="22"/>
      <c r="M486" s="20"/>
    </row>
    <row r="487" spans="1:13" x14ac:dyDescent="0.25">
      <c r="A487" s="22"/>
      <c r="B487" s="23"/>
      <c r="C487" s="23"/>
      <c r="D487" s="23"/>
      <c r="E487" s="23"/>
      <c r="F487" s="22"/>
      <c r="G487" s="23"/>
      <c r="H487" s="24"/>
      <c r="I487" s="23"/>
      <c r="J487" s="23"/>
      <c r="K487" s="23"/>
      <c r="L487" s="22"/>
      <c r="M487" s="20"/>
    </row>
    <row r="488" spans="1:13" x14ac:dyDescent="0.25">
      <c r="A488" s="22"/>
      <c r="B488" s="23"/>
      <c r="C488" s="23"/>
      <c r="D488" s="23"/>
      <c r="E488" s="23"/>
      <c r="F488" s="22"/>
      <c r="G488" s="23"/>
      <c r="H488" s="24"/>
      <c r="I488" s="23"/>
      <c r="J488" s="23"/>
      <c r="K488" s="23"/>
      <c r="L488" s="22"/>
      <c r="M488" s="20"/>
    </row>
    <row r="489" spans="1:13" x14ac:dyDescent="0.25">
      <c r="A489" s="22"/>
      <c r="B489" s="23"/>
      <c r="C489" s="23"/>
      <c r="D489" s="23"/>
      <c r="E489" s="23"/>
      <c r="F489" s="22"/>
      <c r="G489" s="23"/>
      <c r="H489" s="24"/>
      <c r="I489" s="23"/>
      <c r="J489" s="23"/>
      <c r="K489" s="23"/>
      <c r="L489" s="22"/>
      <c r="M489" s="20"/>
    </row>
    <row r="490" spans="1:13" x14ac:dyDescent="0.25">
      <c r="A490" s="22"/>
      <c r="B490" s="23"/>
      <c r="C490" s="23"/>
      <c r="D490" s="23"/>
      <c r="E490" s="23"/>
      <c r="F490" s="22"/>
      <c r="G490" s="23"/>
      <c r="H490" s="24"/>
      <c r="I490" s="23"/>
      <c r="J490" s="23"/>
      <c r="K490" s="23"/>
      <c r="L490" s="22"/>
      <c r="M490" s="20"/>
    </row>
    <row r="491" spans="1:13" x14ac:dyDescent="0.25">
      <c r="A491" s="22"/>
      <c r="B491" s="23"/>
      <c r="C491" s="23"/>
      <c r="D491" s="23"/>
      <c r="E491" s="23"/>
      <c r="F491" s="22"/>
      <c r="G491" s="23"/>
      <c r="H491" s="24"/>
      <c r="I491" s="23"/>
      <c r="J491" s="23"/>
      <c r="K491" s="23"/>
      <c r="L491" s="22"/>
      <c r="M491" s="20"/>
    </row>
    <row r="492" spans="1:13" x14ac:dyDescent="0.25">
      <c r="A492" s="22"/>
      <c r="B492" s="23"/>
      <c r="C492" s="23"/>
      <c r="D492" s="23"/>
      <c r="E492" s="23"/>
      <c r="F492" s="22"/>
      <c r="G492" s="23"/>
      <c r="H492" s="24"/>
      <c r="I492" s="23"/>
      <c r="J492" s="23"/>
      <c r="K492" s="23"/>
      <c r="L492" s="22"/>
      <c r="M492" s="20"/>
    </row>
    <row r="493" spans="1:13" x14ac:dyDescent="0.25">
      <c r="A493" s="22"/>
      <c r="B493" s="23"/>
      <c r="C493" s="23"/>
      <c r="D493" s="23"/>
      <c r="E493" s="23"/>
      <c r="F493" s="22"/>
      <c r="G493" s="23"/>
      <c r="H493" s="24"/>
      <c r="I493" s="23"/>
      <c r="J493" s="23"/>
      <c r="K493" s="23"/>
      <c r="L493" s="22"/>
      <c r="M493" s="20"/>
    </row>
    <row r="494" spans="1:13" x14ac:dyDescent="0.25">
      <c r="A494" s="22"/>
      <c r="B494" s="23"/>
      <c r="C494" s="23"/>
      <c r="D494" s="23"/>
      <c r="E494" s="23"/>
      <c r="F494" s="22"/>
      <c r="G494" s="23"/>
      <c r="H494" s="24"/>
      <c r="I494" s="23"/>
      <c r="J494" s="23"/>
      <c r="K494" s="23"/>
      <c r="L494" s="22"/>
      <c r="M494" s="20"/>
    </row>
    <row r="495" spans="1:13" x14ac:dyDescent="0.25">
      <c r="A495" s="22"/>
      <c r="B495" s="23"/>
      <c r="C495" s="23"/>
      <c r="D495" s="23"/>
      <c r="E495" s="23"/>
      <c r="F495" s="22"/>
      <c r="G495" s="23"/>
      <c r="H495" s="24"/>
      <c r="I495" s="23"/>
      <c r="J495" s="23"/>
      <c r="K495" s="23"/>
      <c r="L495" s="22"/>
      <c r="M495" s="20"/>
    </row>
    <row r="496" spans="1:13" x14ac:dyDescent="0.25">
      <c r="A496" s="22"/>
      <c r="B496" s="23"/>
      <c r="C496" s="23"/>
      <c r="D496" s="23"/>
      <c r="E496" s="23"/>
      <c r="F496" s="22"/>
      <c r="G496" s="23"/>
      <c r="H496" s="24"/>
      <c r="I496" s="23"/>
      <c r="J496" s="23"/>
      <c r="K496" s="23"/>
      <c r="L496" s="22"/>
      <c r="M496" s="20"/>
    </row>
    <row r="497" spans="1:13" x14ac:dyDescent="0.25">
      <c r="A497" s="22"/>
      <c r="B497" s="23"/>
      <c r="C497" s="23"/>
      <c r="D497" s="23"/>
      <c r="E497" s="23"/>
      <c r="F497" s="22"/>
      <c r="G497" s="23"/>
      <c r="H497" s="24"/>
      <c r="I497" s="23"/>
      <c r="J497" s="23"/>
      <c r="K497" s="23"/>
      <c r="L497" s="22"/>
      <c r="M497" s="20"/>
    </row>
    <row r="498" spans="1:13" x14ac:dyDescent="0.25">
      <c r="A498" s="22"/>
      <c r="B498" s="23"/>
      <c r="C498" s="23"/>
      <c r="D498" s="23"/>
      <c r="E498" s="23"/>
      <c r="F498" s="22"/>
      <c r="G498" s="23"/>
      <c r="H498" s="24"/>
      <c r="I498" s="23"/>
      <c r="J498" s="23"/>
      <c r="K498" s="23"/>
      <c r="L498" s="22"/>
      <c r="M498" s="20"/>
    </row>
    <row r="499" spans="1:13" x14ac:dyDescent="0.25">
      <c r="A499" s="22"/>
      <c r="B499" s="23"/>
      <c r="C499" s="23"/>
      <c r="D499" s="23"/>
      <c r="E499" s="23"/>
      <c r="F499" s="22"/>
      <c r="G499" s="23"/>
      <c r="H499" s="24"/>
      <c r="I499" s="23"/>
      <c r="J499" s="23"/>
      <c r="K499" s="23"/>
      <c r="L499" s="22"/>
      <c r="M499" s="20"/>
    </row>
    <row r="500" spans="1:13" x14ac:dyDescent="0.25">
      <c r="A500" s="22"/>
      <c r="B500" s="23"/>
      <c r="C500" s="23"/>
      <c r="D500" s="23"/>
      <c r="E500" s="23"/>
      <c r="F500" s="22"/>
      <c r="G500" s="23"/>
      <c r="H500" s="24"/>
      <c r="I500" s="23"/>
      <c r="J500" s="23"/>
      <c r="K500" s="23"/>
      <c r="L500" s="22"/>
      <c r="M500" s="20"/>
    </row>
    <row r="501" spans="1:13" x14ac:dyDescent="0.25">
      <c r="A501" s="22"/>
      <c r="B501" s="23"/>
      <c r="C501" s="23"/>
      <c r="D501" s="23"/>
      <c r="E501" s="23"/>
      <c r="F501" s="22"/>
      <c r="G501" s="23"/>
      <c r="H501" s="24"/>
      <c r="I501" s="23"/>
      <c r="J501" s="23"/>
      <c r="K501" s="23"/>
      <c r="L501" s="22"/>
      <c r="M501" s="20"/>
    </row>
    <row r="502" spans="1:13" x14ac:dyDescent="0.25">
      <c r="A502" s="22"/>
      <c r="B502" s="23"/>
      <c r="C502" s="23"/>
      <c r="D502" s="23"/>
      <c r="E502" s="23"/>
      <c r="F502" s="22"/>
      <c r="G502" s="23"/>
      <c r="H502" s="24"/>
      <c r="I502" s="23"/>
      <c r="J502" s="23"/>
      <c r="K502" s="23"/>
      <c r="L502" s="22"/>
      <c r="M502" s="20"/>
    </row>
    <row r="503" spans="1:13" x14ac:dyDescent="0.25">
      <c r="A503" s="22"/>
      <c r="B503" s="23"/>
      <c r="C503" s="23"/>
      <c r="D503" s="23"/>
      <c r="E503" s="23"/>
      <c r="F503" s="22"/>
      <c r="G503" s="23"/>
      <c r="H503" s="24"/>
      <c r="I503" s="23"/>
      <c r="J503" s="23"/>
      <c r="K503" s="23"/>
      <c r="L503" s="22"/>
      <c r="M503" s="20"/>
    </row>
    <row r="504" spans="1:13" x14ac:dyDescent="0.25">
      <c r="A504" s="22"/>
      <c r="B504" s="23"/>
      <c r="C504" s="23"/>
      <c r="D504" s="23"/>
      <c r="E504" s="23"/>
      <c r="F504" s="22"/>
      <c r="G504" s="23"/>
      <c r="H504" s="24"/>
      <c r="I504" s="23"/>
      <c r="J504" s="23"/>
      <c r="K504" s="23"/>
      <c r="L504" s="22"/>
      <c r="M504" s="20"/>
    </row>
    <row r="505" spans="1:13" x14ac:dyDescent="0.25">
      <c r="A505" s="22"/>
      <c r="B505" s="23"/>
      <c r="C505" s="23"/>
      <c r="D505" s="23"/>
      <c r="E505" s="23"/>
      <c r="F505" s="22"/>
      <c r="G505" s="23"/>
      <c r="H505" s="24"/>
      <c r="I505" s="23"/>
      <c r="J505" s="23"/>
      <c r="K505" s="23"/>
      <c r="L505" s="22"/>
      <c r="M505" s="20"/>
    </row>
    <row r="506" spans="1:13" x14ac:dyDescent="0.25">
      <c r="A506" s="22"/>
      <c r="B506" s="23"/>
      <c r="C506" s="23"/>
      <c r="D506" s="23"/>
      <c r="E506" s="23"/>
      <c r="F506" s="22"/>
      <c r="G506" s="23"/>
      <c r="H506" s="24"/>
      <c r="I506" s="23"/>
      <c r="J506" s="23"/>
      <c r="K506" s="23"/>
      <c r="L506" s="22"/>
      <c r="M506" s="20"/>
    </row>
    <row r="507" spans="1:13" x14ac:dyDescent="0.25">
      <c r="A507" s="22"/>
      <c r="B507" s="23"/>
      <c r="C507" s="23"/>
      <c r="D507" s="23"/>
      <c r="E507" s="23"/>
      <c r="F507" s="22"/>
      <c r="G507" s="23"/>
      <c r="H507" s="24"/>
      <c r="I507" s="23"/>
      <c r="J507" s="23"/>
      <c r="K507" s="23"/>
      <c r="L507" s="22"/>
      <c r="M507" s="20"/>
    </row>
    <row r="508" spans="1:13" x14ac:dyDescent="0.25">
      <c r="A508" s="22"/>
      <c r="B508" s="23"/>
      <c r="C508" s="23"/>
      <c r="D508" s="23"/>
      <c r="E508" s="23"/>
      <c r="F508" s="22"/>
      <c r="G508" s="23"/>
      <c r="H508" s="24"/>
      <c r="I508" s="23"/>
      <c r="J508" s="23"/>
      <c r="K508" s="23"/>
      <c r="L508" s="22"/>
      <c r="M508" s="20"/>
    </row>
    <row r="509" spans="1:13" x14ac:dyDescent="0.25">
      <c r="A509" s="22"/>
      <c r="B509" s="23"/>
      <c r="C509" s="23"/>
      <c r="D509" s="23"/>
      <c r="E509" s="23"/>
      <c r="F509" s="22"/>
      <c r="G509" s="23"/>
      <c r="H509" s="24"/>
      <c r="I509" s="23"/>
      <c r="J509" s="23"/>
      <c r="K509" s="23"/>
      <c r="L509" s="22"/>
      <c r="M509" s="20"/>
    </row>
    <row r="510" spans="1:13" x14ac:dyDescent="0.25">
      <c r="A510" s="22"/>
      <c r="B510" s="23"/>
      <c r="C510" s="23"/>
      <c r="D510" s="23"/>
      <c r="E510" s="23"/>
      <c r="F510" s="22"/>
      <c r="G510" s="23"/>
      <c r="H510" s="24"/>
      <c r="I510" s="23"/>
      <c r="J510" s="23"/>
      <c r="K510" s="23"/>
      <c r="L510" s="22"/>
      <c r="M510" s="20"/>
    </row>
    <row r="511" spans="1:13" x14ac:dyDescent="0.25">
      <c r="A511" s="22"/>
      <c r="B511" s="23"/>
      <c r="C511" s="23"/>
      <c r="D511" s="23"/>
      <c r="E511" s="23"/>
      <c r="F511" s="22"/>
      <c r="G511" s="23"/>
      <c r="H511" s="24"/>
      <c r="I511" s="23"/>
      <c r="J511" s="23"/>
      <c r="K511" s="23"/>
      <c r="L511" s="22"/>
      <c r="M511" s="20"/>
    </row>
    <row r="512" spans="1:13" x14ac:dyDescent="0.25">
      <c r="A512" s="22"/>
      <c r="B512" s="23"/>
      <c r="C512" s="23"/>
      <c r="D512" s="23"/>
      <c r="E512" s="23"/>
      <c r="F512" s="22"/>
      <c r="G512" s="23"/>
      <c r="H512" s="24"/>
      <c r="I512" s="23"/>
      <c r="J512" s="23"/>
      <c r="K512" s="23"/>
      <c r="L512" s="22"/>
      <c r="M512" s="20"/>
    </row>
    <row r="513" spans="1:13" x14ac:dyDescent="0.25">
      <c r="A513" s="22"/>
      <c r="B513" s="23"/>
      <c r="C513" s="23"/>
      <c r="D513" s="23"/>
      <c r="E513" s="23"/>
      <c r="F513" s="22"/>
      <c r="G513" s="23"/>
      <c r="H513" s="24"/>
      <c r="I513" s="23"/>
      <c r="J513" s="23"/>
      <c r="K513" s="23"/>
      <c r="L513" s="22"/>
      <c r="M513" s="20"/>
    </row>
    <row r="514" spans="1:13" x14ac:dyDescent="0.25">
      <c r="A514" s="22"/>
      <c r="B514" s="23"/>
      <c r="C514" s="23"/>
      <c r="D514" s="23"/>
      <c r="E514" s="23"/>
      <c r="F514" s="22"/>
      <c r="G514" s="23"/>
      <c r="H514" s="24"/>
      <c r="I514" s="23"/>
      <c r="J514" s="23"/>
      <c r="K514" s="23"/>
      <c r="L514" s="22"/>
      <c r="M514" s="20"/>
    </row>
    <row r="515" spans="1:13" x14ac:dyDescent="0.25">
      <c r="A515" s="22"/>
      <c r="B515" s="23"/>
      <c r="C515" s="23"/>
      <c r="D515" s="23"/>
      <c r="E515" s="23"/>
      <c r="F515" s="22"/>
      <c r="G515" s="23"/>
      <c r="H515" s="24"/>
      <c r="I515" s="23"/>
      <c r="J515" s="23"/>
      <c r="K515" s="23"/>
      <c r="L515" s="22"/>
      <c r="M515" s="20"/>
    </row>
    <row r="516" spans="1:13" x14ac:dyDescent="0.25">
      <c r="A516" s="22"/>
      <c r="B516" s="23"/>
      <c r="C516" s="23"/>
      <c r="D516" s="23"/>
      <c r="E516" s="23"/>
      <c r="F516" s="22"/>
      <c r="G516" s="23"/>
      <c r="H516" s="24"/>
      <c r="I516" s="23"/>
      <c r="J516" s="23"/>
      <c r="K516" s="23"/>
      <c r="L516" s="22"/>
      <c r="M516" s="20"/>
    </row>
    <row r="517" spans="1:13" x14ac:dyDescent="0.25">
      <c r="A517" s="22"/>
      <c r="B517" s="23"/>
      <c r="C517" s="23"/>
      <c r="D517" s="23"/>
      <c r="E517" s="23"/>
      <c r="F517" s="22"/>
      <c r="G517" s="23"/>
      <c r="H517" s="24"/>
      <c r="I517" s="23"/>
      <c r="J517" s="23"/>
      <c r="K517" s="23"/>
      <c r="L517" s="22"/>
      <c r="M517" s="20"/>
    </row>
    <row r="518" spans="1:13" x14ac:dyDescent="0.25">
      <c r="A518" s="22"/>
      <c r="B518" s="23"/>
      <c r="C518" s="23"/>
      <c r="D518" s="23"/>
      <c r="E518" s="23"/>
      <c r="F518" s="22"/>
      <c r="G518" s="23"/>
      <c r="H518" s="24"/>
      <c r="I518" s="23"/>
      <c r="J518" s="23"/>
      <c r="K518" s="23"/>
      <c r="L518" s="22"/>
      <c r="M518" s="20"/>
    </row>
    <row r="519" spans="1:13" x14ac:dyDescent="0.25">
      <c r="A519" s="22"/>
      <c r="B519" s="23"/>
      <c r="C519" s="23"/>
      <c r="D519" s="23"/>
      <c r="E519" s="23"/>
      <c r="F519" s="22"/>
      <c r="G519" s="23"/>
      <c r="H519" s="24"/>
      <c r="I519" s="23"/>
      <c r="J519" s="23"/>
      <c r="K519" s="23"/>
      <c r="L519" s="22"/>
      <c r="M519" s="20"/>
    </row>
    <row r="520" spans="1:13" x14ac:dyDescent="0.25">
      <c r="A520" s="22"/>
      <c r="B520" s="23"/>
      <c r="C520" s="23"/>
      <c r="D520" s="23"/>
      <c r="E520" s="23"/>
      <c r="F520" s="22"/>
      <c r="G520" s="23"/>
      <c r="H520" s="24"/>
      <c r="I520" s="23"/>
      <c r="J520" s="23"/>
      <c r="K520" s="23"/>
      <c r="L520" s="22"/>
      <c r="M520" s="20"/>
    </row>
    <row r="521" spans="1:13" x14ac:dyDescent="0.25">
      <c r="A521" s="22"/>
      <c r="B521" s="23"/>
      <c r="C521" s="23"/>
      <c r="D521" s="23"/>
      <c r="E521" s="23"/>
      <c r="F521" s="22"/>
      <c r="G521" s="23"/>
      <c r="H521" s="24"/>
      <c r="I521" s="23"/>
      <c r="J521" s="23"/>
      <c r="K521" s="23"/>
      <c r="L521" s="22"/>
      <c r="M521" s="20"/>
    </row>
    <row r="522" spans="1:13" x14ac:dyDescent="0.25">
      <c r="A522" s="22"/>
      <c r="B522" s="23"/>
      <c r="C522" s="23"/>
      <c r="D522" s="23"/>
      <c r="E522" s="23"/>
      <c r="F522" s="22"/>
      <c r="G522" s="23"/>
      <c r="H522" s="24"/>
      <c r="I522" s="23"/>
      <c r="J522" s="23"/>
      <c r="K522" s="23"/>
      <c r="L522" s="22"/>
      <c r="M522" s="20"/>
    </row>
    <row r="523" spans="1:13" x14ac:dyDescent="0.25">
      <c r="A523" s="22"/>
      <c r="B523" s="23"/>
      <c r="C523" s="23"/>
      <c r="D523" s="23"/>
      <c r="E523" s="23"/>
      <c r="F523" s="22"/>
      <c r="G523" s="23"/>
      <c r="H523" s="24"/>
      <c r="I523" s="23"/>
      <c r="J523" s="23"/>
      <c r="K523" s="23"/>
      <c r="L523" s="22"/>
      <c r="M523" s="20"/>
    </row>
    <row r="524" spans="1:13" x14ac:dyDescent="0.25">
      <c r="A524" s="22"/>
      <c r="B524" s="23"/>
      <c r="C524" s="23"/>
      <c r="D524" s="23"/>
      <c r="E524" s="23"/>
      <c r="F524" s="22"/>
      <c r="G524" s="23"/>
      <c r="H524" s="24"/>
      <c r="I524" s="23"/>
      <c r="J524" s="23"/>
      <c r="K524" s="23"/>
      <c r="L524" s="22"/>
      <c r="M524" s="20"/>
    </row>
    <row r="525" spans="1:13" x14ac:dyDescent="0.25">
      <c r="A525" s="22"/>
      <c r="B525" s="23"/>
      <c r="C525" s="23"/>
      <c r="D525" s="23"/>
      <c r="E525" s="23"/>
      <c r="F525" s="22"/>
      <c r="G525" s="23"/>
      <c r="H525" s="24"/>
      <c r="I525" s="23"/>
      <c r="J525" s="23"/>
      <c r="K525" s="23"/>
      <c r="L525" s="22"/>
      <c r="M525" s="20"/>
    </row>
    <row r="526" spans="1:13" x14ac:dyDescent="0.25">
      <c r="A526" s="22"/>
      <c r="B526" s="23"/>
      <c r="C526" s="23"/>
      <c r="D526" s="23"/>
      <c r="E526" s="23"/>
      <c r="F526" s="22"/>
      <c r="G526" s="23"/>
      <c r="H526" s="24"/>
      <c r="I526" s="23"/>
      <c r="J526" s="23"/>
      <c r="K526" s="23"/>
      <c r="L526" s="22"/>
      <c r="M526" s="20"/>
    </row>
    <row r="527" spans="1:13" x14ac:dyDescent="0.25">
      <c r="A527" s="22"/>
      <c r="B527" s="23"/>
      <c r="C527" s="23"/>
      <c r="D527" s="23"/>
      <c r="E527" s="23"/>
      <c r="F527" s="22"/>
      <c r="G527" s="23"/>
      <c r="H527" s="24"/>
      <c r="I527" s="23"/>
      <c r="J527" s="23"/>
      <c r="K527" s="23"/>
      <c r="L527" s="22"/>
      <c r="M527" s="20"/>
    </row>
    <row r="528" spans="1:13" x14ac:dyDescent="0.25">
      <c r="A528" s="22"/>
      <c r="B528" s="23"/>
      <c r="C528" s="23"/>
      <c r="D528" s="23"/>
      <c r="E528" s="23"/>
      <c r="F528" s="22"/>
      <c r="G528" s="23"/>
      <c r="H528" s="24"/>
      <c r="I528" s="23"/>
      <c r="J528" s="23"/>
      <c r="K528" s="23"/>
      <c r="L528" s="22"/>
      <c r="M528" s="20"/>
    </row>
    <row r="529" spans="1:13" x14ac:dyDescent="0.25">
      <c r="A529" s="22"/>
      <c r="B529" s="23"/>
      <c r="C529" s="23"/>
      <c r="D529" s="23"/>
      <c r="E529" s="23"/>
      <c r="F529" s="22"/>
      <c r="G529" s="23"/>
      <c r="H529" s="24"/>
      <c r="I529" s="23"/>
      <c r="J529" s="23"/>
      <c r="K529" s="23"/>
      <c r="L529" s="22"/>
      <c r="M529" s="20"/>
    </row>
    <row r="530" spans="1:13" x14ac:dyDescent="0.25">
      <c r="A530" s="22"/>
      <c r="B530" s="23"/>
      <c r="C530" s="23"/>
      <c r="D530" s="23"/>
      <c r="E530" s="23"/>
      <c r="F530" s="22"/>
      <c r="G530" s="23"/>
      <c r="H530" s="24"/>
      <c r="I530" s="23"/>
      <c r="J530" s="23"/>
      <c r="K530" s="23"/>
      <c r="L530" s="22"/>
      <c r="M530" s="20"/>
    </row>
    <row r="531" spans="1:13" x14ac:dyDescent="0.25">
      <c r="A531" s="22"/>
      <c r="B531" s="23"/>
      <c r="C531" s="23"/>
      <c r="D531" s="23"/>
      <c r="E531" s="23"/>
      <c r="F531" s="22"/>
      <c r="G531" s="23"/>
      <c r="H531" s="24"/>
      <c r="I531" s="23"/>
      <c r="J531" s="23"/>
      <c r="K531" s="23"/>
      <c r="L531" s="22"/>
      <c r="M531" s="20"/>
    </row>
    <row r="532" spans="1:13" x14ac:dyDescent="0.25">
      <c r="A532" s="22"/>
      <c r="B532" s="23"/>
      <c r="C532" s="23"/>
      <c r="D532" s="23"/>
      <c r="E532" s="23"/>
      <c r="F532" s="22"/>
      <c r="G532" s="23"/>
      <c r="H532" s="24"/>
      <c r="I532" s="23"/>
      <c r="J532" s="23"/>
      <c r="K532" s="23"/>
      <c r="L532" s="22"/>
      <c r="M532" s="20"/>
    </row>
    <row r="533" spans="1:13" x14ac:dyDescent="0.25">
      <c r="A533" s="22"/>
      <c r="B533" s="23"/>
      <c r="C533" s="23"/>
      <c r="D533" s="23"/>
      <c r="E533" s="23"/>
      <c r="F533" s="22"/>
      <c r="G533" s="23"/>
      <c r="H533" s="24"/>
      <c r="I533" s="23"/>
      <c r="J533" s="23"/>
      <c r="K533" s="23"/>
      <c r="L533" s="22"/>
      <c r="M533" s="20"/>
    </row>
    <row r="534" spans="1:13" x14ac:dyDescent="0.25">
      <c r="A534" s="22"/>
      <c r="B534" s="23"/>
      <c r="C534" s="23"/>
      <c r="D534" s="23"/>
      <c r="E534" s="23"/>
      <c r="F534" s="22"/>
      <c r="G534" s="23"/>
      <c r="H534" s="24"/>
      <c r="I534" s="23"/>
      <c r="J534" s="23"/>
      <c r="K534" s="23"/>
      <c r="L534" s="22"/>
      <c r="M534" s="20"/>
    </row>
    <row r="535" spans="1:13" x14ac:dyDescent="0.25">
      <c r="A535" s="22"/>
      <c r="B535" s="23"/>
      <c r="C535" s="23"/>
      <c r="D535" s="23"/>
      <c r="E535" s="23"/>
      <c r="F535" s="22"/>
      <c r="G535" s="23"/>
      <c r="H535" s="24"/>
      <c r="I535" s="23"/>
      <c r="J535" s="23"/>
      <c r="K535" s="23"/>
      <c r="L535" s="22"/>
      <c r="M535" s="20"/>
    </row>
    <row r="536" spans="1:13" x14ac:dyDescent="0.25">
      <c r="A536" s="22"/>
      <c r="B536" s="23"/>
      <c r="C536" s="23"/>
      <c r="D536" s="23"/>
      <c r="E536" s="23"/>
      <c r="F536" s="22"/>
      <c r="G536" s="23"/>
      <c r="H536" s="24"/>
      <c r="I536" s="23"/>
      <c r="J536" s="23"/>
      <c r="K536" s="23"/>
      <c r="L536" s="22"/>
      <c r="M536" s="20"/>
    </row>
    <row r="537" spans="1:13" x14ac:dyDescent="0.25">
      <c r="A537" s="22"/>
      <c r="B537" s="23"/>
      <c r="C537" s="23"/>
      <c r="D537" s="23"/>
      <c r="E537" s="23"/>
      <c r="F537" s="22"/>
      <c r="G537" s="23"/>
      <c r="H537" s="24"/>
      <c r="I537" s="23"/>
      <c r="J537" s="23"/>
      <c r="K537" s="23"/>
      <c r="L537" s="22"/>
      <c r="M537" s="20"/>
    </row>
    <row r="538" spans="1:13" x14ac:dyDescent="0.25">
      <c r="A538" s="22"/>
      <c r="B538" s="23"/>
      <c r="C538" s="23"/>
      <c r="D538" s="23"/>
      <c r="E538" s="23"/>
      <c r="F538" s="22"/>
      <c r="G538" s="23"/>
      <c r="H538" s="24"/>
      <c r="I538" s="23"/>
      <c r="J538" s="23"/>
      <c r="K538" s="23"/>
      <c r="L538" s="22"/>
      <c r="M538" s="20"/>
    </row>
    <row r="539" spans="1:13" x14ac:dyDescent="0.25">
      <c r="A539" s="22"/>
      <c r="B539" s="23"/>
      <c r="C539" s="23"/>
      <c r="D539" s="23"/>
      <c r="E539" s="23"/>
      <c r="F539" s="22"/>
      <c r="G539" s="23"/>
      <c r="H539" s="24"/>
      <c r="I539" s="23"/>
      <c r="J539" s="23"/>
      <c r="K539" s="23"/>
      <c r="L539" s="22"/>
      <c r="M539" s="20"/>
    </row>
    <row r="540" spans="1:13" x14ac:dyDescent="0.25">
      <c r="A540" s="22"/>
      <c r="B540" s="23"/>
      <c r="C540" s="23"/>
      <c r="D540" s="23"/>
      <c r="E540" s="23"/>
      <c r="F540" s="22"/>
      <c r="G540" s="23"/>
      <c r="H540" s="24"/>
      <c r="I540" s="23"/>
      <c r="J540" s="23"/>
      <c r="K540" s="23"/>
      <c r="L540" s="22"/>
      <c r="M540" s="20"/>
    </row>
    <row r="541" spans="1:13" x14ac:dyDescent="0.25">
      <c r="A541" s="22"/>
      <c r="B541" s="23"/>
      <c r="C541" s="23"/>
      <c r="D541" s="23"/>
      <c r="E541" s="23"/>
      <c r="F541" s="22"/>
      <c r="G541" s="23"/>
      <c r="H541" s="24"/>
      <c r="I541" s="23"/>
      <c r="J541" s="23"/>
      <c r="K541" s="23"/>
      <c r="L541" s="22"/>
      <c r="M541" s="20"/>
    </row>
    <row r="542" spans="1:13" x14ac:dyDescent="0.25">
      <c r="A542" s="22"/>
      <c r="B542" s="23"/>
      <c r="C542" s="23"/>
      <c r="D542" s="23"/>
      <c r="E542" s="23"/>
      <c r="F542" s="22"/>
      <c r="G542" s="23"/>
      <c r="H542" s="24"/>
      <c r="I542" s="23"/>
      <c r="J542" s="23"/>
      <c r="K542" s="23"/>
      <c r="L542" s="22"/>
      <c r="M542" s="20"/>
    </row>
    <row r="543" spans="1:13" x14ac:dyDescent="0.25">
      <c r="A543" s="22"/>
      <c r="B543" s="23"/>
      <c r="C543" s="23"/>
      <c r="D543" s="23"/>
      <c r="E543" s="23"/>
      <c r="F543" s="22"/>
      <c r="G543" s="23"/>
      <c r="H543" s="24"/>
      <c r="I543" s="23"/>
      <c r="J543" s="23"/>
      <c r="K543" s="23"/>
      <c r="L543" s="22"/>
      <c r="M543" s="20"/>
    </row>
    <row r="544" spans="1:13" x14ac:dyDescent="0.25">
      <c r="A544" s="22"/>
      <c r="B544" s="23"/>
      <c r="C544" s="23"/>
      <c r="D544" s="23"/>
      <c r="E544" s="23"/>
      <c r="F544" s="22"/>
      <c r="G544" s="23"/>
      <c r="H544" s="24"/>
      <c r="I544" s="23"/>
      <c r="J544" s="23"/>
      <c r="K544" s="23"/>
      <c r="L544" s="22"/>
      <c r="M544" s="20"/>
    </row>
    <row r="545" spans="1:13" x14ac:dyDescent="0.25">
      <c r="A545" s="22"/>
      <c r="B545" s="23"/>
      <c r="C545" s="23"/>
      <c r="D545" s="23"/>
      <c r="E545" s="23"/>
      <c r="F545" s="22"/>
      <c r="G545" s="23"/>
      <c r="H545" s="24"/>
      <c r="I545" s="23"/>
      <c r="J545" s="23"/>
      <c r="K545" s="23"/>
      <c r="L545" s="22"/>
      <c r="M545" s="20"/>
    </row>
    <row r="546" spans="1:13" x14ac:dyDescent="0.25">
      <c r="A546" s="22"/>
      <c r="B546" s="23"/>
      <c r="C546" s="23"/>
      <c r="D546" s="23"/>
      <c r="E546" s="23"/>
      <c r="F546" s="22"/>
      <c r="G546" s="23"/>
      <c r="H546" s="24"/>
      <c r="I546" s="23"/>
      <c r="J546" s="23"/>
      <c r="K546" s="23"/>
      <c r="L546" s="22"/>
      <c r="M546" s="20"/>
    </row>
    <row r="547" spans="1:13" x14ac:dyDescent="0.25">
      <c r="A547" s="22"/>
      <c r="B547" s="23"/>
      <c r="C547" s="23"/>
      <c r="D547" s="23"/>
      <c r="E547" s="23"/>
      <c r="F547" s="22"/>
      <c r="G547" s="23"/>
      <c r="H547" s="24"/>
      <c r="I547" s="23"/>
      <c r="J547" s="23"/>
      <c r="K547" s="23"/>
      <c r="L547" s="22"/>
      <c r="M547" s="20"/>
    </row>
    <row r="548" spans="1:13" x14ac:dyDescent="0.25">
      <c r="A548" s="22"/>
      <c r="B548" s="23"/>
      <c r="C548" s="23"/>
      <c r="D548" s="23"/>
      <c r="E548" s="23"/>
      <c r="F548" s="22"/>
      <c r="G548" s="23"/>
      <c r="H548" s="24"/>
      <c r="I548" s="23"/>
      <c r="J548" s="23"/>
      <c r="K548" s="23"/>
      <c r="L548" s="22"/>
      <c r="M548" s="20"/>
    </row>
    <row r="549" spans="1:13" x14ac:dyDescent="0.25">
      <c r="A549" s="22"/>
      <c r="B549" s="23"/>
      <c r="C549" s="23"/>
      <c r="D549" s="23"/>
      <c r="E549" s="23"/>
      <c r="F549" s="22"/>
      <c r="G549" s="23"/>
      <c r="H549" s="24"/>
      <c r="I549" s="23"/>
      <c r="J549" s="23"/>
      <c r="K549" s="23"/>
      <c r="L549" s="22"/>
      <c r="M549" s="20"/>
    </row>
    <row r="550" spans="1:13" x14ac:dyDescent="0.25">
      <c r="A550" s="22"/>
      <c r="B550" s="23"/>
      <c r="C550" s="23"/>
      <c r="D550" s="23"/>
      <c r="E550" s="23"/>
      <c r="F550" s="22"/>
      <c r="G550" s="23"/>
      <c r="H550" s="24"/>
      <c r="I550" s="23"/>
      <c r="J550" s="23"/>
      <c r="K550" s="23"/>
      <c r="L550" s="22"/>
      <c r="M550" s="20"/>
    </row>
    <row r="551" spans="1:13" x14ac:dyDescent="0.25">
      <c r="A551" s="22"/>
      <c r="B551" s="23"/>
      <c r="C551" s="23"/>
      <c r="D551" s="23"/>
      <c r="E551" s="23"/>
      <c r="F551" s="22"/>
      <c r="G551" s="23"/>
      <c r="H551" s="24"/>
      <c r="I551" s="23"/>
      <c r="J551" s="23"/>
      <c r="K551" s="23"/>
      <c r="L551" s="22"/>
      <c r="M551" s="20"/>
    </row>
    <row r="552" spans="1:13" x14ac:dyDescent="0.25">
      <c r="A552" s="22"/>
      <c r="B552" s="23"/>
      <c r="C552" s="23"/>
      <c r="D552" s="23"/>
      <c r="E552" s="23"/>
      <c r="F552" s="22"/>
      <c r="G552" s="23"/>
      <c r="H552" s="24"/>
      <c r="I552" s="23"/>
      <c r="J552" s="23"/>
      <c r="K552" s="23"/>
      <c r="L552" s="22"/>
      <c r="M552" s="20"/>
    </row>
    <row r="553" spans="1:13" x14ac:dyDescent="0.25">
      <c r="A553" s="22"/>
      <c r="B553" s="23"/>
      <c r="C553" s="23"/>
      <c r="D553" s="23"/>
      <c r="E553" s="23"/>
      <c r="F553" s="22"/>
      <c r="G553" s="23"/>
      <c r="H553" s="24"/>
      <c r="I553" s="23"/>
      <c r="J553" s="23"/>
      <c r="K553" s="23"/>
      <c r="L553" s="22"/>
      <c r="M553" s="20"/>
    </row>
    <row r="554" spans="1:13" x14ac:dyDescent="0.25">
      <c r="A554" s="22"/>
      <c r="B554" s="23"/>
      <c r="C554" s="23"/>
      <c r="D554" s="23"/>
      <c r="E554" s="23"/>
      <c r="F554" s="22"/>
      <c r="G554" s="23"/>
      <c r="H554" s="24"/>
      <c r="I554" s="23"/>
      <c r="J554" s="23"/>
      <c r="K554" s="23"/>
      <c r="L554" s="22"/>
      <c r="M554" s="20"/>
    </row>
    <row r="555" spans="1:13" x14ac:dyDescent="0.25">
      <c r="A555" s="22"/>
      <c r="B555" s="23"/>
      <c r="C555" s="23"/>
      <c r="D555" s="23"/>
      <c r="E555" s="23"/>
      <c r="F555" s="22"/>
      <c r="G555" s="23"/>
      <c r="H555" s="24"/>
      <c r="I555" s="23"/>
      <c r="J555" s="23"/>
      <c r="K555" s="23"/>
      <c r="L555" s="22"/>
      <c r="M555" s="20"/>
    </row>
    <row r="556" spans="1:13" x14ac:dyDescent="0.25">
      <c r="A556" s="22"/>
      <c r="B556" s="23"/>
      <c r="C556" s="23"/>
      <c r="D556" s="23"/>
      <c r="E556" s="23"/>
      <c r="F556" s="22"/>
      <c r="G556" s="23"/>
      <c r="H556" s="24"/>
      <c r="I556" s="23"/>
      <c r="J556" s="23"/>
      <c r="K556" s="23"/>
      <c r="L556" s="22"/>
      <c r="M556" s="20"/>
    </row>
    <row r="557" spans="1:13" x14ac:dyDescent="0.25">
      <c r="A557" s="22"/>
      <c r="B557" s="23"/>
      <c r="C557" s="23"/>
      <c r="D557" s="23"/>
      <c r="E557" s="23"/>
      <c r="F557" s="22"/>
      <c r="G557" s="23"/>
      <c r="H557" s="24"/>
      <c r="I557" s="23"/>
      <c r="J557" s="23"/>
      <c r="K557" s="23"/>
      <c r="L557" s="22"/>
      <c r="M557" s="20"/>
    </row>
    <row r="558" spans="1:13" x14ac:dyDescent="0.25">
      <c r="A558" s="22"/>
      <c r="B558" s="23"/>
      <c r="C558" s="23"/>
      <c r="D558" s="23"/>
      <c r="E558" s="23"/>
      <c r="F558" s="22"/>
      <c r="G558" s="23"/>
      <c r="H558" s="24"/>
      <c r="I558" s="23"/>
      <c r="J558" s="23"/>
      <c r="K558" s="23"/>
      <c r="L558" s="22"/>
      <c r="M558" s="20"/>
    </row>
    <row r="559" spans="1:13" x14ac:dyDescent="0.25">
      <c r="A559" s="22"/>
      <c r="B559" s="23"/>
      <c r="C559" s="23"/>
      <c r="D559" s="23"/>
      <c r="E559" s="23"/>
      <c r="F559" s="22"/>
      <c r="G559" s="23"/>
      <c r="H559" s="24"/>
      <c r="I559" s="23"/>
      <c r="J559" s="23"/>
      <c r="K559" s="23"/>
      <c r="L559" s="22"/>
      <c r="M559" s="20"/>
    </row>
    <row r="560" spans="1:13" x14ac:dyDescent="0.25">
      <c r="A560" s="22"/>
      <c r="B560" s="23"/>
      <c r="C560" s="23"/>
      <c r="D560" s="23"/>
      <c r="E560" s="23"/>
      <c r="F560" s="22"/>
      <c r="G560" s="23"/>
      <c r="H560" s="24"/>
      <c r="I560" s="23"/>
      <c r="J560" s="23"/>
      <c r="K560" s="23"/>
      <c r="L560" s="22"/>
      <c r="M560" s="20"/>
    </row>
    <row r="561" spans="1:14" x14ac:dyDescent="0.25">
      <c r="A561" s="22"/>
      <c r="B561" s="23"/>
      <c r="C561" s="23"/>
      <c r="D561" s="23"/>
      <c r="E561" s="23"/>
      <c r="F561" s="22"/>
      <c r="G561" s="23"/>
      <c r="H561" s="24"/>
      <c r="I561" s="23"/>
      <c r="J561" s="23"/>
      <c r="K561" s="23"/>
      <c r="L561" s="22"/>
      <c r="M561" s="20"/>
      <c r="N561" s="19"/>
    </row>
    <row r="562" spans="1:14" x14ac:dyDescent="0.25">
      <c r="A562" s="22"/>
      <c r="B562" s="23"/>
      <c r="C562" s="23"/>
      <c r="D562" s="23"/>
      <c r="E562" s="23"/>
      <c r="F562" s="22"/>
      <c r="G562" s="23"/>
      <c r="H562" s="24"/>
      <c r="I562" s="23"/>
      <c r="J562" s="23"/>
      <c r="K562" s="23"/>
      <c r="L562" s="22"/>
      <c r="M562" s="20"/>
      <c r="N562" s="19"/>
    </row>
    <row r="563" spans="1:14" x14ac:dyDescent="0.25">
      <c r="A563" s="22"/>
      <c r="B563" s="23"/>
      <c r="C563" s="23"/>
      <c r="D563" s="23"/>
      <c r="E563" s="23"/>
      <c r="F563" s="22"/>
      <c r="G563" s="23"/>
      <c r="H563" s="24"/>
      <c r="I563" s="23"/>
      <c r="J563" s="23"/>
      <c r="K563" s="23"/>
      <c r="L563" s="22"/>
      <c r="M563" s="20"/>
      <c r="N563" s="19"/>
    </row>
    <row r="564" spans="1:14" x14ac:dyDescent="0.25">
      <c r="A564" s="22"/>
      <c r="B564" s="23"/>
      <c r="C564" s="23"/>
      <c r="D564" s="23"/>
      <c r="E564" s="23"/>
      <c r="F564" s="22"/>
      <c r="G564" s="23"/>
      <c r="H564" s="24"/>
      <c r="I564" s="23"/>
      <c r="J564" s="23"/>
      <c r="K564" s="23"/>
      <c r="L564" s="22"/>
      <c r="M564" s="20"/>
      <c r="N564" s="19"/>
    </row>
    <row r="565" spans="1:14" x14ac:dyDescent="0.25">
      <c r="A565" s="22"/>
      <c r="B565" s="23"/>
      <c r="C565" s="23"/>
      <c r="D565" s="23"/>
      <c r="E565" s="23"/>
      <c r="F565" s="22"/>
      <c r="G565" s="23"/>
      <c r="H565" s="24"/>
      <c r="I565" s="23"/>
      <c r="J565" s="23"/>
      <c r="K565" s="23"/>
      <c r="L565" s="22"/>
      <c r="M565" s="20"/>
      <c r="N565" s="19"/>
    </row>
    <row r="566" spans="1:14" x14ac:dyDescent="0.25">
      <c r="A566" s="22"/>
      <c r="B566" s="23"/>
      <c r="C566" s="23"/>
      <c r="D566" s="23"/>
      <c r="E566" s="23"/>
      <c r="F566" s="22"/>
      <c r="G566" s="23"/>
      <c r="H566" s="24"/>
      <c r="I566" s="23"/>
      <c r="J566" s="23"/>
      <c r="K566" s="23"/>
      <c r="L566" s="22"/>
      <c r="M566" s="20"/>
      <c r="N566" s="19"/>
    </row>
    <row r="567" spans="1:14" x14ac:dyDescent="0.25">
      <c r="A567" s="22"/>
      <c r="B567" s="23"/>
      <c r="C567" s="23"/>
      <c r="D567" s="23"/>
      <c r="E567" s="23"/>
      <c r="F567" s="22"/>
      <c r="G567" s="23"/>
      <c r="H567" s="24"/>
      <c r="I567" s="23"/>
      <c r="J567" s="23"/>
      <c r="K567" s="23"/>
      <c r="L567" s="22"/>
      <c r="M567" s="20"/>
      <c r="N567" s="19"/>
    </row>
    <row r="568" spans="1:14" x14ac:dyDescent="0.25">
      <c r="A568" s="22"/>
      <c r="B568" s="23"/>
      <c r="C568" s="23"/>
      <c r="D568" s="23"/>
      <c r="E568" s="23"/>
      <c r="F568" s="22"/>
      <c r="G568" s="23"/>
      <c r="H568" s="24"/>
      <c r="I568" s="23"/>
      <c r="J568" s="23"/>
      <c r="K568" s="23"/>
      <c r="L568" s="22"/>
      <c r="M568" s="20"/>
      <c r="N568" s="19"/>
    </row>
    <row r="569" spans="1:14" x14ac:dyDescent="0.25">
      <c r="A569" s="22"/>
      <c r="B569" s="23"/>
      <c r="C569" s="23"/>
      <c r="D569" s="23"/>
      <c r="E569" s="23"/>
      <c r="F569" s="22"/>
      <c r="G569" s="23"/>
      <c r="H569" s="24"/>
      <c r="I569" s="23"/>
      <c r="J569" s="23"/>
      <c r="K569" s="23"/>
      <c r="L569" s="22"/>
      <c r="M569" s="20"/>
      <c r="N569" s="19"/>
    </row>
    <row r="570" spans="1:14" x14ac:dyDescent="0.25">
      <c r="A570" s="22"/>
      <c r="B570" s="23"/>
      <c r="C570" s="23"/>
      <c r="D570" s="23"/>
      <c r="E570" s="23"/>
      <c r="F570" s="22"/>
      <c r="G570" s="23"/>
      <c r="H570" s="24"/>
      <c r="I570" s="23"/>
      <c r="J570" s="23"/>
      <c r="K570" s="23"/>
      <c r="L570" s="22"/>
      <c r="M570" s="20"/>
      <c r="N570" s="19"/>
    </row>
    <row r="571" spans="1:14" x14ac:dyDescent="0.25">
      <c r="A571" s="22"/>
      <c r="B571" s="23"/>
      <c r="C571" s="23"/>
      <c r="D571" s="23"/>
      <c r="E571" s="23"/>
      <c r="F571" s="22"/>
      <c r="G571" s="23"/>
      <c r="H571" s="24"/>
      <c r="I571" s="23"/>
      <c r="J571" s="23"/>
      <c r="K571" s="23"/>
      <c r="L571" s="22"/>
      <c r="M571" s="20"/>
      <c r="N571" s="19"/>
    </row>
    <row r="572" spans="1:14" x14ac:dyDescent="0.25">
      <c r="A572" s="22"/>
      <c r="B572" s="23"/>
      <c r="C572" s="23"/>
      <c r="D572" s="23"/>
      <c r="E572" s="23"/>
      <c r="F572" s="22"/>
      <c r="G572" s="23"/>
      <c r="H572" s="24"/>
      <c r="I572" s="23"/>
      <c r="J572" s="23"/>
      <c r="K572" s="23"/>
      <c r="L572" s="22"/>
      <c r="M572" s="20"/>
      <c r="N572" s="19"/>
    </row>
    <row r="573" spans="1:14" x14ac:dyDescent="0.25">
      <c r="A573" s="22"/>
      <c r="B573" s="23"/>
      <c r="C573" s="23"/>
      <c r="D573" s="23"/>
      <c r="E573" s="23"/>
      <c r="F573" s="22"/>
      <c r="G573" s="23"/>
      <c r="H573" s="24"/>
      <c r="I573" s="23"/>
      <c r="J573" s="23"/>
      <c r="K573" s="23"/>
      <c r="L573" s="22"/>
      <c r="M573" s="20"/>
      <c r="N573" s="19"/>
    </row>
    <row r="574" spans="1:14" x14ac:dyDescent="0.25">
      <c r="A574" s="22"/>
      <c r="B574" s="23"/>
      <c r="C574" s="23"/>
      <c r="D574" s="23"/>
      <c r="E574" s="23"/>
      <c r="F574" s="22"/>
      <c r="G574" s="23"/>
      <c r="H574" s="24"/>
      <c r="I574" s="23"/>
      <c r="J574" s="23"/>
      <c r="K574" s="23"/>
      <c r="L574" s="22"/>
      <c r="M574" s="20"/>
      <c r="N574" s="19"/>
    </row>
    <row r="575" spans="1:14" x14ac:dyDescent="0.25">
      <c r="A575" s="22"/>
      <c r="B575" s="23"/>
      <c r="C575" s="23"/>
      <c r="D575" s="23"/>
      <c r="E575" s="23"/>
      <c r="F575" s="22"/>
      <c r="G575" s="23"/>
      <c r="H575" s="24"/>
      <c r="I575" s="23"/>
      <c r="J575" s="23"/>
      <c r="K575" s="23"/>
      <c r="L575" s="22"/>
      <c r="M575" s="20"/>
      <c r="N575" s="19"/>
    </row>
    <row r="576" spans="1:14" x14ac:dyDescent="0.25">
      <c r="A576" s="22"/>
      <c r="B576" s="23"/>
      <c r="C576" s="23"/>
      <c r="D576" s="23"/>
      <c r="E576" s="23"/>
      <c r="F576" s="22"/>
      <c r="G576" s="23"/>
      <c r="H576" s="24"/>
      <c r="I576" s="23"/>
      <c r="J576" s="23"/>
      <c r="K576" s="23"/>
      <c r="L576" s="22"/>
      <c r="M576" s="20"/>
      <c r="N576" s="19"/>
    </row>
    <row r="577" spans="1:13" x14ac:dyDescent="0.25">
      <c r="A577" s="22"/>
      <c r="B577" s="23"/>
      <c r="C577" s="23"/>
      <c r="D577" s="23"/>
      <c r="E577" s="23"/>
      <c r="F577" s="22"/>
      <c r="G577" s="23"/>
      <c r="H577" s="24"/>
      <c r="I577" s="23"/>
      <c r="J577" s="23"/>
      <c r="K577" s="23"/>
      <c r="L577" s="22"/>
      <c r="M577" s="20"/>
    </row>
    <row r="578" spans="1:13" x14ac:dyDescent="0.25">
      <c r="A578" s="22"/>
      <c r="B578" s="23"/>
      <c r="C578" s="23"/>
      <c r="D578" s="23"/>
      <c r="E578" s="23"/>
      <c r="F578" s="22"/>
      <c r="G578" s="23"/>
      <c r="H578" s="24"/>
      <c r="I578" s="23"/>
      <c r="J578" s="23"/>
      <c r="K578" s="23"/>
      <c r="L578" s="22"/>
      <c r="M578" s="20"/>
    </row>
    <row r="579" spans="1:13" x14ac:dyDescent="0.25">
      <c r="A579" s="22"/>
      <c r="B579" s="23"/>
      <c r="C579" s="23"/>
      <c r="D579" s="23"/>
      <c r="E579" s="23"/>
      <c r="F579" s="22"/>
      <c r="G579" s="23"/>
      <c r="H579" s="24"/>
      <c r="I579" s="23"/>
      <c r="J579" s="23"/>
      <c r="K579" s="23"/>
      <c r="L579" s="22"/>
      <c r="M579" s="20"/>
    </row>
    <row r="580" spans="1:13" x14ac:dyDescent="0.25">
      <c r="A580" s="22"/>
      <c r="B580" s="23"/>
      <c r="C580" s="23"/>
      <c r="D580" s="23"/>
      <c r="E580" s="23"/>
      <c r="F580" s="22"/>
      <c r="G580" s="23"/>
      <c r="H580" s="24"/>
      <c r="I580" s="23"/>
      <c r="J580" s="23"/>
      <c r="K580" s="23"/>
      <c r="L580" s="22"/>
      <c r="M580" s="20"/>
    </row>
    <row r="581" spans="1:13" x14ac:dyDescent="0.25">
      <c r="A581" s="22"/>
      <c r="B581" s="23"/>
      <c r="C581" s="23"/>
      <c r="D581" s="23"/>
      <c r="E581" s="23"/>
      <c r="F581" s="22"/>
      <c r="G581" s="23"/>
      <c r="H581" s="24"/>
      <c r="I581" s="23"/>
      <c r="J581" s="23"/>
      <c r="K581" s="23"/>
      <c r="L581" s="22"/>
      <c r="M581" s="20"/>
    </row>
    <row r="582" spans="1:13" x14ac:dyDescent="0.25">
      <c r="A582" s="22"/>
      <c r="B582" s="23"/>
      <c r="C582" s="23"/>
      <c r="D582" s="23"/>
      <c r="E582" s="23"/>
      <c r="F582" s="22"/>
      <c r="G582" s="23"/>
      <c r="H582" s="24"/>
      <c r="I582" s="23"/>
      <c r="J582" s="23"/>
      <c r="K582" s="23"/>
      <c r="L582" s="22"/>
      <c r="M582" s="20"/>
    </row>
    <row r="583" spans="1:13" x14ac:dyDescent="0.25">
      <c r="A583" s="22"/>
      <c r="B583" s="23"/>
      <c r="C583" s="23"/>
      <c r="D583" s="23"/>
      <c r="E583" s="23"/>
      <c r="F583" s="22"/>
      <c r="G583" s="23"/>
      <c r="H583" s="24"/>
      <c r="I583" s="23"/>
      <c r="J583" s="23"/>
      <c r="K583" s="23"/>
      <c r="L583" s="22"/>
      <c r="M583" s="20"/>
    </row>
    <row r="584" spans="1:13" x14ac:dyDescent="0.25">
      <c r="A584" s="22"/>
      <c r="B584" s="23"/>
      <c r="C584" s="23"/>
      <c r="D584" s="23"/>
      <c r="E584" s="23"/>
      <c r="F584" s="22"/>
      <c r="G584" s="23"/>
      <c r="H584" s="24"/>
      <c r="I584" s="23"/>
      <c r="J584" s="23"/>
      <c r="K584" s="23"/>
      <c r="L584" s="22"/>
      <c r="M584" s="20"/>
    </row>
    <row r="585" spans="1:13" x14ac:dyDescent="0.25">
      <c r="A585" s="22"/>
      <c r="B585" s="23"/>
      <c r="C585" s="23"/>
      <c r="D585" s="23"/>
      <c r="E585" s="23"/>
      <c r="F585" s="22"/>
      <c r="G585" s="23"/>
      <c r="H585" s="24"/>
      <c r="I585" s="23"/>
      <c r="J585" s="23"/>
      <c r="K585" s="23"/>
      <c r="L585" s="22"/>
      <c r="M585" s="20"/>
    </row>
    <row r="586" spans="1:13" x14ac:dyDescent="0.25">
      <c r="A586" s="22"/>
      <c r="B586" s="23"/>
      <c r="C586" s="23"/>
      <c r="D586" s="23"/>
      <c r="E586" s="23"/>
      <c r="F586" s="22"/>
      <c r="G586" s="23"/>
      <c r="H586" s="24"/>
      <c r="I586" s="23"/>
      <c r="J586" s="23"/>
      <c r="K586" s="23"/>
      <c r="L586" s="22"/>
      <c r="M586" s="20"/>
    </row>
    <row r="587" spans="1:13" x14ac:dyDescent="0.25">
      <c r="A587" s="22"/>
      <c r="B587" s="23"/>
      <c r="C587" s="23"/>
      <c r="D587" s="23"/>
      <c r="E587" s="23"/>
      <c r="F587" s="22"/>
      <c r="G587" s="23"/>
      <c r="H587" s="24"/>
      <c r="I587" s="23"/>
      <c r="J587" s="23"/>
      <c r="K587" s="23"/>
      <c r="L587" s="22"/>
      <c r="M587" s="20"/>
    </row>
    <row r="588" spans="1:13" x14ac:dyDescent="0.25">
      <c r="A588" s="22"/>
      <c r="B588" s="23"/>
      <c r="C588" s="23"/>
      <c r="D588" s="23"/>
      <c r="E588" s="23"/>
      <c r="F588" s="22"/>
      <c r="G588" s="23"/>
      <c r="H588" s="24"/>
      <c r="I588" s="23"/>
      <c r="J588" s="23"/>
      <c r="K588" s="23"/>
      <c r="L588" s="22"/>
      <c r="M588" s="20"/>
    </row>
    <row r="589" spans="1:13" x14ac:dyDescent="0.25">
      <c r="A589" s="22"/>
      <c r="B589" s="23"/>
      <c r="C589" s="23"/>
      <c r="D589" s="23"/>
      <c r="E589" s="23"/>
      <c r="F589" s="22"/>
      <c r="G589" s="23"/>
      <c r="H589" s="24"/>
      <c r="I589" s="23"/>
      <c r="J589" s="23"/>
      <c r="K589" s="23"/>
      <c r="L589" s="22"/>
      <c r="M589" s="20"/>
    </row>
    <row r="590" spans="1:13" x14ac:dyDescent="0.25">
      <c r="A590" s="22"/>
      <c r="B590" s="23"/>
      <c r="C590" s="23"/>
      <c r="D590" s="23"/>
      <c r="E590" s="23"/>
      <c r="F590" s="22"/>
      <c r="G590" s="23"/>
      <c r="H590" s="24"/>
      <c r="I590" s="23"/>
      <c r="J590" s="23"/>
      <c r="K590" s="23"/>
      <c r="L590" s="22"/>
      <c r="M590" s="20"/>
    </row>
    <row r="591" spans="1:13" x14ac:dyDescent="0.25">
      <c r="A591" s="22"/>
      <c r="B591" s="23"/>
      <c r="C591" s="23"/>
      <c r="D591" s="23"/>
      <c r="E591" s="23"/>
      <c r="F591" s="22"/>
      <c r="G591" s="23"/>
      <c r="H591" s="24"/>
      <c r="I591" s="23"/>
      <c r="J591" s="23"/>
      <c r="K591" s="23"/>
      <c r="L591" s="22"/>
      <c r="M591" s="20"/>
    </row>
    <row r="592" spans="1:13" x14ac:dyDescent="0.25">
      <c r="A592" s="22"/>
      <c r="B592" s="23"/>
      <c r="C592" s="23"/>
      <c r="D592" s="23"/>
      <c r="E592" s="23"/>
      <c r="F592" s="22"/>
      <c r="G592" s="23"/>
      <c r="H592" s="24"/>
      <c r="I592" s="23"/>
      <c r="J592" s="23"/>
      <c r="K592" s="23"/>
      <c r="L592" s="22"/>
      <c r="M592" s="20"/>
    </row>
    <row r="593" spans="1:13" x14ac:dyDescent="0.25">
      <c r="A593" s="22"/>
      <c r="B593" s="23"/>
      <c r="C593" s="23"/>
      <c r="D593" s="23"/>
      <c r="E593" s="23"/>
      <c r="F593" s="22"/>
      <c r="G593" s="23"/>
      <c r="H593" s="24"/>
      <c r="I593" s="23"/>
      <c r="J593" s="23"/>
      <c r="K593" s="23"/>
      <c r="L593" s="22"/>
      <c r="M593" s="20"/>
    </row>
    <row r="594" spans="1:13" x14ac:dyDescent="0.25">
      <c r="A594" s="22"/>
      <c r="B594" s="23"/>
      <c r="C594" s="23"/>
      <c r="D594" s="23"/>
      <c r="E594" s="23"/>
      <c r="F594" s="22"/>
      <c r="G594" s="23"/>
      <c r="H594" s="24"/>
      <c r="I594" s="23"/>
      <c r="J594" s="23"/>
      <c r="K594" s="23"/>
      <c r="L594" s="22"/>
      <c r="M594" s="20"/>
    </row>
    <row r="595" spans="1:13" x14ac:dyDescent="0.25">
      <c r="A595" s="22"/>
      <c r="B595" s="23"/>
      <c r="C595" s="23"/>
      <c r="D595" s="23"/>
      <c r="E595" s="23"/>
      <c r="F595" s="22"/>
      <c r="G595" s="23"/>
      <c r="H595" s="24"/>
      <c r="I595" s="23"/>
      <c r="J595" s="23"/>
      <c r="K595" s="23"/>
      <c r="L595" s="22"/>
      <c r="M595" s="20"/>
    </row>
    <row r="596" spans="1:13" x14ac:dyDescent="0.25">
      <c r="A596" s="22"/>
      <c r="B596" s="23"/>
      <c r="C596" s="23"/>
      <c r="D596" s="23"/>
      <c r="E596" s="23"/>
      <c r="F596" s="22"/>
      <c r="G596" s="23"/>
      <c r="H596" s="24"/>
      <c r="I596" s="23"/>
      <c r="J596" s="23"/>
      <c r="K596" s="23"/>
      <c r="L596" s="22"/>
      <c r="M596" s="20"/>
    </row>
    <row r="597" spans="1:13" x14ac:dyDescent="0.25">
      <c r="A597" s="22"/>
      <c r="B597" s="23"/>
      <c r="C597" s="23"/>
      <c r="D597" s="23"/>
      <c r="E597" s="23"/>
      <c r="F597" s="22"/>
      <c r="G597" s="23"/>
      <c r="H597" s="24"/>
      <c r="I597" s="23"/>
      <c r="J597" s="23"/>
      <c r="K597" s="23"/>
      <c r="L597" s="22"/>
      <c r="M597" s="20"/>
    </row>
    <row r="598" spans="1:13" x14ac:dyDescent="0.25">
      <c r="A598" s="22"/>
      <c r="B598" s="23"/>
      <c r="C598" s="23"/>
      <c r="D598" s="23"/>
      <c r="E598" s="23"/>
      <c r="F598" s="22"/>
      <c r="G598" s="23"/>
      <c r="H598" s="24"/>
      <c r="I598" s="23"/>
      <c r="J598" s="23"/>
      <c r="K598" s="23"/>
      <c r="L598" s="22"/>
      <c r="M598" s="20"/>
    </row>
    <row r="599" spans="1:13" x14ac:dyDescent="0.25">
      <c r="A599" s="22"/>
      <c r="B599" s="23"/>
      <c r="C599" s="23"/>
      <c r="D599" s="23"/>
      <c r="E599" s="23"/>
      <c r="F599" s="22"/>
      <c r="G599" s="23"/>
      <c r="H599" s="24"/>
      <c r="I599" s="23"/>
      <c r="J599" s="23"/>
      <c r="K599" s="23"/>
      <c r="L599" s="22"/>
      <c r="M599" s="20"/>
    </row>
    <row r="600" spans="1:13" x14ac:dyDescent="0.25">
      <c r="A600" s="22"/>
      <c r="B600" s="23"/>
      <c r="C600" s="23"/>
      <c r="D600" s="23"/>
      <c r="E600" s="23"/>
      <c r="F600" s="22"/>
      <c r="G600" s="23"/>
      <c r="H600" s="24"/>
      <c r="I600" s="23"/>
      <c r="J600" s="23"/>
      <c r="K600" s="23"/>
      <c r="L600" s="22"/>
      <c r="M600" s="20"/>
    </row>
    <row r="601" spans="1:13" x14ac:dyDescent="0.25">
      <c r="A601" s="22"/>
      <c r="B601" s="23"/>
      <c r="C601" s="23"/>
      <c r="D601" s="23"/>
      <c r="E601" s="23"/>
      <c r="F601" s="22"/>
      <c r="G601" s="23"/>
      <c r="H601" s="24"/>
      <c r="I601" s="23"/>
      <c r="J601" s="23"/>
      <c r="K601" s="23"/>
      <c r="L601" s="22"/>
      <c r="M601" s="20"/>
    </row>
    <row r="602" spans="1:13" x14ac:dyDescent="0.25">
      <c r="A602" s="22"/>
      <c r="B602" s="23"/>
      <c r="C602" s="23"/>
      <c r="D602" s="23"/>
      <c r="E602" s="23"/>
      <c r="F602" s="22"/>
      <c r="G602" s="23"/>
      <c r="H602" s="24"/>
      <c r="I602" s="23"/>
      <c r="J602" s="23"/>
      <c r="K602" s="23"/>
      <c r="L602" s="22"/>
      <c r="M602" s="20"/>
    </row>
    <row r="603" spans="1:13" x14ac:dyDescent="0.25">
      <c r="A603" s="22"/>
      <c r="B603" s="23"/>
      <c r="C603" s="23"/>
      <c r="D603" s="23"/>
      <c r="E603" s="23"/>
      <c r="F603" s="22"/>
      <c r="G603" s="23"/>
      <c r="H603" s="24"/>
      <c r="I603" s="23"/>
      <c r="J603" s="23"/>
      <c r="K603" s="23"/>
      <c r="L603" s="22"/>
      <c r="M603" s="20"/>
    </row>
    <row r="604" spans="1:13" x14ac:dyDescent="0.25">
      <c r="A604" s="22"/>
      <c r="B604" s="23"/>
      <c r="C604" s="23"/>
      <c r="D604" s="23"/>
      <c r="E604" s="23"/>
      <c r="F604" s="22"/>
      <c r="G604" s="23"/>
      <c r="H604" s="24"/>
      <c r="I604" s="23"/>
      <c r="J604" s="23"/>
      <c r="K604" s="23"/>
      <c r="L604" s="22"/>
      <c r="M604" s="20"/>
    </row>
    <row r="605" spans="1:13" x14ac:dyDescent="0.25">
      <c r="A605" s="22"/>
      <c r="B605" s="23"/>
      <c r="C605" s="23"/>
      <c r="D605" s="23"/>
      <c r="E605" s="23"/>
      <c r="F605" s="22"/>
      <c r="G605" s="23"/>
      <c r="H605" s="24"/>
      <c r="I605" s="23"/>
      <c r="J605" s="23"/>
      <c r="K605" s="23"/>
      <c r="L605" s="22"/>
      <c r="M605" s="20"/>
    </row>
    <row r="606" spans="1:13" x14ac:dyDescent="0.25">
      <c r="A606" s="22"/>
      <c r="B606" s="23"/>
      <c r="C606" s="23"/>
      <c r="D606" s="23"/>
      <c r="E606" s="23"/>
      <c r="F606" s="22"/>
      <c r="G606" s="23"/>
      <c r="H606" s="24"/>
      <c r="I606" s="23"/>
      <c r="J606" s="23"/>
      <c r="K606" s="23"/>
      <c r="L606" s="22"/>
      <c r="M606" s="20"/>
    </row>
    <row r="607" spans="1:13" x14ac:dyDescent="0.25">
      <c r="A607" s="22"/>
      <c r="B607" s="23"/>
      <c r="C607" s="23"/>
      <c r="D607" s="23"/>
      <c r="E607" s="23"/>
      <c r="F607" s="22"/>
      <c r="G607" s="23"/>
      <c r="H607" s="24"/>
      <c r="I607" s="23"/>
      <c r="J607" s="23"/>
      <c r="K607" s="23"/>
      <c r="L607" s="22"/>
      <c r="M607" s="20"/>
    </row>
    <row r="608" spans="1:13" x14ac:dyDescent="0.25">
      <c r="A608" s="22"/>
      <c r="B608" s="23"/>
      <c r="C608" s="23"/>
      <c r="D608" s="23"/>
      <c r="E608" s="23"/>
      <c r="F608" s="22"/>
      <c r="G608" s="23"/>
      <c r="H608" s="24"/>
      <c r="I608" s="23"/>
      <c r="J608" s="23"/>
      <c r="K608" s="23"/>
      <c r="L608" s="22"/>
      <c r="M608" s="20"/>
    </row>
    <row r="609" spans="1:13" x14ac:dyDescent="0.25">
      <c r="A609" s="22"/>
      <c r="B609" s="23"/>
      <c r="C609" s="23"/>
      <c r="D609" s="23"/>
      <c r="E609" s="23"/>
      <c r="F609" s="22"/>
      <c r="G609" s="23"/>
      <c r="H609" s="24"/>
      <c r="I609" s="23"/>
      <c r="J609" s="23"/>
      <c r="K609" s="23"/>
      <c r="L609" s="22"/>
      <c r="M609" s="20"/>
    </row>
    <row r="610" spans="1:13" x14ac:dyDescent="0.25">
      <c r="A610" s="22"/>
      <c r="B610" s="23"/>
      <c r="C610" s="23"/>
      <c r="D610" s="23"/>
      <c r="E610" s="23"/>
      <c r="F610" s="22"/>
      <c r="G610" s="23"/>
      <c r="H610" s="24"/>
      <c r="I610" s="23"/>
      <c r="J610" s="23"/>
      <c r="K610" s="23"/>
      <c r="L610" s="22"/>
      <c r="M610" s="20"/>
    </row>
    <row r="611" spans="1:13" x14ac:dyDescent="0.25">
      <c r="A611" s="22"/>
      <c r="B611" s="23"/>
      <c r="C611" s="23"/>
      <c r="D611" s="23"/>
      <c r="E611" s="23"/>
      <c r="F611" s="22"/>
      <c r="G611" s="23"/>
      <c r="H611" s="24"/>
      <c r="I611" s="23"/>
      <c r="J611" s="23"/>
      <c r="K611" s="23"/>
      <c r="L611" s="22"/>
      <c r="M611" s="20"/>
    </row>
    <row r="612" spans="1:13" x14ac:dyDescent="0.25">
      <c r="A612" s="22"/>
      <c r="B612" s="23"/>
      <c r="C612" s="23"/>
      <c r="D612" s="23"/>
      <c r="E612" s="23"/>
      <c r="F612" s="22"/>
      <c r="G612" s="23"/>
      <c r="H612" s="24"/>
      <c r="I612" s="23"/>
      <c r="J612" s="23"/>
      <c r="K612" s="23"/>
      <c r="L612" s="22"/>
      <c r="M612" s="20"/>
    </row>
    <row r="613" spans="1:13" x14ac:dyDescent="0.25">
      <c r="A613" s="22"/>
      <c r="B613" s="23"/>
      <c r="C613" s="23"/>
      <c r="D613" s="23"/>
      <c r="E613" s="23"/>
      <c r="F613" s="22"/>
      <c r="G613" s="23"/>
      <c r="H613" s="24"/>
      <c r="I613" s="23"/>
      <c r="J613" s="23"/>
      <c r="K613" s="23"/>
      <c r="L613" s="22"/>
      <c r="M613" s="20"/>
    </row>
    <row r="614" spans="1:13" x14ac:dyDescent="0.25">
      <c r="A614" s="22"/>
      <c r="B614" s="23"/>
      <c r="C614" s="23"/>
      <c r="D614" s="23"/>
      <c r="E614" s="23"/>
      <c r="F614" s="22"/>
      <c r="G614" s="23"/>
      <c r="H614" s="24"/>
      <c r="I614" s="23"/>
      <c r="J614" s="23"/>
      <c r="K614" s="23"/>
      <c r="L614" s="22"/>
      <c r="M614" s="20"/>
    </row>
    <row r="615" spans="1:13" x14ac:dyDescent="0.25">
      <c r="A615" s="22"/>
      <c r="B615" s="23"/>
      <c r="C615" s="23"/>
      <c r="D615" s="23"/>
      <c r="E615" s="23"/>
      <c r="F615" s="22"/>
      <c r="G615" s="23"/>
      <c r="H615" s="24"/>
      <c r="I615" s="23"/>
      <c r="J615" s="23"/>
      <c r="K615" s="23"/>
      <c r="L615" s="22"/>
      <c r="M615" s="20"/>
    </row>
    <row r="616" spans="1:13" x14ac:dyDescent="0.25">
      <c r="A616" s="22"/>
      <c r="B616" s="23"/>
      <c r="C616" s="23"/>
      <c r="D616" s="23"/>
      <c r="E616" s="23"/>
      <c r="F616" s="22"/>
      <c r="G616" s="23"/>
      <c r="H616" s="24"/>
      <c r="I616" s="23"/>
      <c r="J616" s="23"/>
      <c r="K616" s="23"/>
      <c r="L616" s="22"/>
      <c r="M616" s="20"/>
    </row>
    <row r="617" spans="1:13" x14ac:dyDescent="0.25">
      <c r="A617" s="22"/>
      <c r="B617" s="23"/>
      <c r="C617" s="23"/>
      <c r="D617" s="23"/>
      <c r="E617" s="23"/>
      <c r="F617" s="22"/>
      <c r="G617" s="23"/>
      <c r="H617" s="24"/>
      <c r="I617" s="23"/>
      <c r="J617" s="23"/>
      <c r="K617" s="23"/>
      <c r="L617" s="22"/>
      <c r="M617" s="20"/>
    </row>
    <row r="618" spans="1:13" x14ac:dyDescent="0.25">
      <c r="A618" s="22"/>
      <c r="B618" s="23"/>
      <c r="C618" s="23"/>
      <c r="D618" s="23"/>
      <c r="E618" s="23"/>
      <c r="F618" s="22"/>
      <c r="G618" s="23"/>
      <c r="H618" s="24"/>
      <c r="I618" s="23"/>
      <c r="J618" s="23"/>
      <c r="K618" s="23"/>
      <c r="L618" s="22"/>
      <c r="M618" s="20"/>
    </row>
    <row r="619" spans="1:13" x14ac:dyDescent="0.25">
      <c r="A619" s="22"/>
      <c r="B619" s="23"/>
      <c r="C619" s="23"/>
      <c r="D619" s="23"/>
      <c r="E619" s="23"/>
      <c r="F619" s="22"/>
      <c r="G619" s="23"/>
      <c r="H619" s="24"/>
      <c r="I619" s="23"/>
      <c r="J619" s="23"/>
      <c r="K619" s="23"/>
      <c r="L619" s="22"/>
      <c r="M619" s="20"/>
    </row>
    <row r="620" spans="1:13" x14ac:dyDescent="0.25">
      <c r="A620" s="22"/>
      <c r="B620" s="23"/>
      <c r="C620" s="23"/>
      <c r="D620" s="23"/>
      <c r="E620" s="23"/>
      <c r="F620" s="22"/>
      <c r="G620" s="23"/>
      <c r="H620" s="24"/>
      <c r="I620" s="23"/>
      <c r="J620" s="23"/>
      <c r="K620" s="23"/>
      <c r="L620" s="22"/>
      <c r="M620" s="20"/>
    </row>
    <row r="621" spans="1:13" x14ac:dyDescent="0.25">
      <c r="A621" s="22"/>
      <c r="B621" s="23"/>
      <c r="C621" s="23"/>
      <c r="D621" s="23"/>
      <c r="E621" s="23"/>
      <c r="F621" s="22"/>
      <c r="G621" s="23"/>
      <c r="H621" s="24"/>
      <c r="I621" s="23"/>
      <c r="J621" s="23"/>
      <c r="K621" s="23"/>
      <c r="L621" s="22"/>
      <c r="M621" s="20"/>
    </row>
    <row r="622" spans="1:13" x14ac:dyDescent="0.25">
      <c r="A622" s="22"/>
      <c r="B622" s="23"/>
      <c r="C622" s="23"/>
      <c r="D622" s="23"/>
      <c r="E622" s="23"/>
      <c r="F622" s="22"/>
      <c r="G622" s="23"/>
      <c r="H622" s="24"/>
      <c r="I622" s="23"/>
      <c r="J622" s="23"/>
      <c r="K622" s="23"/>
      <c r="L622" s="22"/>
      <c r="M622" s="20"/>
    </row>
    <row r="623" spans="1:13" x14ac:dyDescent="0.25">
      <c r="A623" s="22"/>
      <c r="B623" s="23"/>
      <c r="C623" s="23"/>
      <c r="D623" s="23"/>
      <c r="E623" s="23"/>
      <c r="F623" s="22"/>
      <c r="G623" s="23"/>
      <c r="H623" s="24"/>
      <c r="I623" s="23"/>
      <c r="J623" s="23"/>
      <c r="K623" s="23"/>
      <c r="L623" s="22"/>
      <c r="M623" s="20"/>
    </row>
    <row r="624" spans="1:13" x14ac:dyDescent="0.25">
      <c r="A624" s="22"/>
      <c r="B624" s="23"/>
      <c r="C624" s="23"/>
      <c r="D624" s="23"/>
      <c r="E624" s="23"/>
      <c r="F624" s="22"/>
      <c r="G624" s="23"/>
      <c r="H624" s="24"/>
      <c r="I624" s="23"/>
      <c r="J624" s="23"/>
      <c r="K624" s="23"/>
      <c r="L624" s="22"/>
      <c r="M624" s="20"/>
    </row>
    <row r="625" spans="1:13" x14ac:dyDescent="0.25">
      <c r="A625" s="22"/>
      <c r="B625" s="23"/>
      <c r="C625" s="23"/>
      <c r="D625" s="23"/>
      <c r="E625" s="23"/>
      <c r="F625" s="22"/>
      <c r="G625" s="23"/>
      <c r="H625" s="24"/>
      <c r="I625" s="23"/>
      <c r="J625" s="23"/>
      <c r="K625" s="23"/>
      <c r="L625" s="22"/>
      <c r="M625" s="20"/>
    </row>
    <row r="626" spans="1:13" x14ac:dyDescent="0.25">
      <c r="A626" s="22"/>
      <c r="B626" s="23"/>
      <c r="C626" s="23"/>
      <c r="D626" s="23"/>
      <c r="E626" s="23"/>
      <c r="F626" s="22"/>
      <c r="G626" s="23"/>
      <c r="H626" s="24"/>
      <c r="I626" s="23"/>
      <c r="J626" s="23"/>
      <c r="K626" s="23"/>
      <c r="L626" s="22"/>
      <c r="M626" s="20"/>
    </row>
    <row r="627" spans="1:13" x14ac:dyDescent="0.25">
      <c r="A627" s="22"/>
      <c r="B627" s="23"/>
      <c r="C627" s="23"/>
      <c r="D627" s="23"/>
      <c r="E627" s="23"/>
      <c r="F627" s="22"/>
      <c r="G627" s="23"/>
      <c r="H627" s="24"/>
      <c r="I627" s="23"/>
      <c r="J627" s="23"/>
      <c r="K627" s="23"/>
      <c r="L627" s="22"/>
      <c r="M627" s="20"/>
    </row>
    <row r="628" spans="1:13" x14ac:dyDescent="0.25">
      <c r="A628" s="22"/>
      <c r="B628" s="23"/>
      <c r="C628" s="23"/>
      <c r="D628" s="23"/>
      <c r="E628" s="23"/>
      <c r="F628" s="22"/>
      <c r="G628" s="23"/>
      <c r="H628" s="24"/>
      <c r="I628" s="23"/>
      <c r="J628" s="23"/>
      <c r="K628" s="23"/>
      <c r="L628" s="22"/>
      <c r="M628" s="20"/>
    </row>
    <row r="629" spans="1:13" x14ac:dyDescent="0.25">
      <c r="A629" s="22"/>
      <c r="B629" s="23"/>
      <c r="C629" s="23"/>
      <c r="D629" s="23"/>
      <c r="E629" s="23"/>
      <c r="F629" s="22"/>
      <c r="G629" s="23"/>
      <c r="H629" s="24"/>
      <c r="I629" s="23"/>
      <c r="J629" s="23"/>
      <c r="K629" s="23"/>
      <c r="L629" s="22"/>
      <c r="M629" s="20"/>
    </row>
    <row r="630" spans="1:13" x14ac:dyDescent="0.25">
      <c r="A630" s="22"/>
      <c r="B630" s="23"/>
      <c r="C630" s="23"/>
      <c r="D630" s="23"/>
      <c r="E630" s="23"/>
      <c r="F630" s="22"/>
      <c r="G630" s="23"/>
      <c r="H630" s="24"/>
      <c r="I630" s="23"/>
      <c r="J630" s="23"/>
      <c r="K630" s="23"/>
      <c r="L630" s="22"/>
      <c r="M630" s="20"/>
    </row>
    <row r="631" spans="1:13" x14ac:dyDescent="0.25">
      <c r="A631" s="22"/>
      <c r="B631" s="23"/>
      <c r="C631" s="23"/>
      <c r="D631" s="23"/>
      <c r="E631" s="23"/>
      <c r="F631" s="22"/>
      <c r="G631" s="23"/>
      <c r="H631" s="24"/>
      <c r="I631" s="23"/>
      <c r="J631" s="23"/>
      <c r="K631" s="23"/>
      <c r="L631" s="22"/>
      <c r="M631" s="20"/>
    </row>
    <row r="632" spans="1:13" x14ac:dyDescent="0.25">
      <c r="A632" s="22"/>
      <c r="B632" s="23"/>
      <c r="C632" s="23"/>
      <c r="D632" s="23"/>
      <c r="E632" s="23"/>
      <c r="F632" s="22"/>
      <c r="G632" s="23"/>
      <c r="H632" s="24"/>
      <c r="I632" s="23"/>
      <c r="J632" s="23"/>
      <c r="K632" s="23"/>
      <c r="L632" s="22"/>
      <c r="M632" s="20"/>
    </row>
    <row r="633" spans="1:13" x14ac:dyDescent="0.25">
      <c r="A633" s="22"/>
      <c r="B633" s="23"/>
      <c r="C633" s="23"/>
      <c r="D633" s="23"/>
      <c r="E633" s="23"/>
      <c r="F633" s="22"/>
      <c r="G633" s="23"/>
      <c r="H633" s="24"/>
      <c r="I633" s="23"/>
      <c r="J633" s="23"/>
      <c r="K633" s="23"/>
      <c r="L633" s="22"/>
      <c r="M633" s="20"/>
    </row>
    <row r="634" spans="1:13" x14ac:dyDescent="0.25">
      <c r="A634" s="22"/>
      <c r="B634" s="23"/>
      <c r="C634" s="23"/>
      <c r="D634" s="23"/>
      <c r="E634" s="23"/>
      <c r="F634" s="22"/>
      <c r="G634" s="23"/>
      <c r="H634" s="24"/>
      <c r="I634" s="23"/>
      <c r="J634" s="23"/>
      <c r="K634" s="23"/>
      <c r="L634" s="22"/>
      <c r="M634" s="20"/>
    </row>
    <row r="635" spans="1:13" x14ac:dyDescent="0.25">
      <c r="A635" s="22"/>
      <c r="B635" s="23"/>
      <c r="C635" s="23"/>
      <c r="D635" s="23"/>
      <c r="E635" s="23"/>
      <c r="F635" s="22"/>
      <c r="G635" s="23"/>
      <c r="H635" s="24"/>
      <c r="I635" s="23"/>
      <c r="J635" s="23"/>
      <c r="K635" s="23"/>
      <c r="L635" s="22"/>
      <c r="M635" s="20"/>
    </row>
    <row r="636" spans="1:13" x14ac:dyDescent="0.25">
      <c r="A636" s="22"/>
      <c r="B636" s="23"/>
      <c r="C636" s="23"/>
      <c r="D636" s="23"/>
      <c r="E636" s="23"/>
      <c r="F636" s="22"/>
      <c r="G636" s="23"/>
      <c r="H636" s="24"/>
      <c r="I636" s="23"/>
      <c r="J636" s="23"/>
      <c r="K636" s="23"/>
      <c r="L636" s="22"/>
      <c r="M636" s="20"/>
    </row>
    <row r="637" spans="1:13" x14ac:dyDescent="0.25">
      <c r="A637" s="22"/>
      <c r="B637" s="23"/>
      <c r="C637" s="23"/>
      <c r="D637" s="23"/>
      <c r="E637" s="23"/>
      <c r="F637" s="22"/>
      <c r="G637" s="23"/>
      <c r="H637" s="24"/>
      <c r="I637" s="23"/>
      <c r="J637" s="23"/>
      <c r="K637" s="23"/>
      <c r="L637" s="22"/>
      <c r="M637" s="20"/>
    </row>
    <row r="638" spans="1:13" x14ac:dyDescent="0.25">
      <c r="A638" s="22"/>
      <c r="B638" s="23"/>
      <c r="C638" s="23"/>
      <c r="D638" s="23"/>
      <c r="E638" s="23"/>
      <c r="F638" s="22"/>
      <c r="G638" s="23"/>
      <c r="H638" s="24"/>
      <c r="I638" s="23"/>
      <c r="J638" s="23"/>
      <c r="K638" s="23"/>
      <c r="L638" s="22"/>
      <c r="M638" s="20"/>
    </row>
    <row r="639" spans="1:13" x14ac:dyDescent="0.25">
      <c r="A639" s="22"/>
      <c r="B639" s="23"/>
      <c r="C639" s="23"/>
      <c r="D639" s="23"/>
      <c r="E639" s="23"/>
      <c r="F639" s="22"/>
      <c r="G639" s="23"/>
      <c r="H639" s="24"/>
      <c r="I639" s="23"/>
      <c r="J639" s="23"/>
      <c r="K639" s="23"/>
      <c r="L639" s="22"/>
      <c r="M639" s="20"/>
    </row>
    <row r="640" spans="1:13" x14ac:dyDescent="0.25">
      <c r="A640" s="22"/>
      <c r="B640" s="23"/>
      <c r="C640" s="23"/>
      <c r="D640" s="23"/>
      <c r="E640" s="23"/>
      <c r="F640" s="22"/>
      <c r="G640" s="23"/>
      <c r="H640" s="24"/>
      <c r="I640" s="23"/>
      <c r="J640" s="23"/>
      <c r="K640" s="23"/>
      <c r="L640" s="22"/>
      <c r="M640" s="20"/>
    </row>
    <row r="641" spans="1:13" x14ac:dyDescent="0.25">
      <c r="A641" s="22"/>
      <c r="B641" s="23"/>
      <c r="C641" s="23"/>
      <c r="D641" s="23"/>
      <c r="E641" s="23"/>
      <c r="F641" s="22"/>
      <c r="G641" s="23"/>
      <c r="H641" s="24"/>
      <c r="I641" s="23"/>
      <c r="J641" s="23"/>
      <c r="K641" s="23"/>
      <c r="L641" s="22"/>
      <c r="M641" s="20"/>
    </row>
    <row r="642" spans="1:13" x14ac:dyDescent="0.25">
      <c r="A642" s="22"/>
      <c r="B642" s="23"/>
      <c r="C642" s="23"/>
      <c r="D642" s="23"/>
      <c r="E642" s="23"/>
      <c r="F642" s="22"/>
      <c r="G642" s="23"/>
      <c r="H642" s="24"/>
      <c r="I642" s="23"/>
      <c r="J642" s="23"/>
      <c r="K642" s="23"/>
      <c r="L642" s="22"/>
      <c r="M642" s="20"/>
    </row>
    <row r="643" spans="1:13" x14ac:dyDescent="0.25">
      <c r="A643" s="22"/>
      <c r="B643" s="23"/>
      <c r="C643" s="23"/>
      <c r="D643" s="23"/>
      <c r="E643" s="23"/>
      <c r="F643" s="22"/>
      <c r="G643" s="23"/>
      <c r="H643" s="24"/>
      <c r="I643" s="23"/>
      <c r="J643" s="23"/>
      <c r="K643" s="23"/>
      <c r="L643" s="22"/>
      <c r="M643" s="20"/>
    </row>
    <row r="644" spans="1:13" x14ac:dyDescent="0.25">
      <c r="A644" s="22"/>
      <c r="B644" s="23"/>
      <c r="C644" s="23"/>
      <c r="D644" s="23"/>
      <c r="E644" s="23"/>
      <c r="F644" s="22"/>
      <c r="G644" s="23"/>
      <c r="H644" s="24"/>
      <c r="I644" s="23"/>
      <c r="J644" s="23"/>
      <c r="K644" s="23"/>
      <c r="L644" s="22"/>
      <c r="M644" s="20"/>
    </row>
    <row r="645" spans="1:13" x14ac:dyDescent="0.25">
      <c r="A645" s="22"/>
      <c r="B645" s="23"/>
      <c r="C645" s="23"/>
      <c r="D645" s="23"/>
      <c r="E645" s="23"/>
      <c r="F645" s="22"/>
      <c r="G645" s="23"/>
      <c r="H645" s="24"/>
      <c r="I645" s="23"/>
      <c r="J645" s="23"/>
      <c r="K645" s="23"/>
      <c r="L645" s="22"/>
      <c r="M645" s="20"/>
    </row>
    <row r="646" spans="1:13" x14ac:dyDescent="0.25">
      <c r="A646" s="22"/>
      <c r="B646" s="23"/>
      <c r="C646" s="23"/>
      <c r="D646" s="23"/>
      <c r="E646" s="23"/>
      <c r="F646" s="22"/>
      <c r="G646" s="23"/>
      <c r="H646" s="24"/>
      <c r="I646" s="23"/>
      <c r="J646" s="23"/>
      <c r="K646" s="23"/>
      <c r="L646" s="22"/>
      <c r="M646" s="20"/>
    </row>
    <row r="647" spans="1:13" x14ac:dyDescent="0.25">
      <c r="A647" s="22"/>
      <c r="B647" s="23"/>
      <c r="C647" s="23"/>
      <c r="D647" s="23"/>
      <c r="E647" s="23"/>
      <c r="F647" s="22"/>
      <c r="G647" s="23"/>
      <c r="H647" s="24"/>
      <c r="I647" s="23"/>
      <c r="J647" s="23"/>
      <c r="K647" s="23"/>
      <c r="L647" s="22"/>
      <c r="M647" s="20"/>
    </row>
    <row r="648" spans="1:13" x14ac:dyDescent="0.25">
      <c r="A648" s="22"/>
      <c r="B648" s="23"/>
      <c r="C648" s="23"/>
      <c r="D648" s="23"/>
      <c r="E648" s="23"/>
      <c r="F648" s="22"/>
      <c r="G648" s="23"/>
      <c r="H648" s="24"/>
      <c r="I648" s="23"/>
      <c r="J648" s="23"/>
      <c r="K648" s="23"/>
      <c r="L648" s="22"/>
      <c r="M648" s="20"/>
    </row>
    <row r="649" spans="1:13" x14ac:dyDescent="0.25">
      <c r="A649" s="22"/>
      <c r="B649" s="23"/>
      <c r="C649" s="23"/>
      <c r="D649" s="23"/>
      <c r="E649" s="23"/>
      <c r="F649" s="22"/>
      <c r="G649" s="23"/>
      <c r="H649" s="24"/>
      <c r="I649" s="23"/>
      <c r="J649" s="23"/>
      <c r="K649" s="23"/>
      <c r="L649" s="22"/>
      <c r="M649" s="20"/>
    </row>
    <row r="650" spans="1:13" x14ac:dyDescent="0.25">
      <c r="A650" s="22"/>
      <c r="B650" s="23"/>
      <c r="C650" s="23"/>
      <c r="D650" s="23"/>
      <c r="E650" s="23"/>
      <c r="F650" s="22"/>
      <c r="G650" s="23"/>
      <c r="H650" s="24"/>
      <c r="I650" s="23"/>
      <c r="J650" s="23"/>
      <c r="K650" s="23"/>
      <c r="L650" s="22"/>
      <c r="M650" s="20"/>
    </row>
    <row r="651" spans="1:13" x14ac:dyDescent="0.25">
      <c r="A651" s="22"/>
      <c r="B651" s="23"/>
      <c r="C651" s="23"/>
      <c r="D651" s="23"/>
      <c r="E651" s="23"/>
      <c r="F651" s="22"/>
      <c r="G651" s="23"/>
      <c r="H651" s="24"/>
      <c r="I651" s="23"/>
      <c r="J651" s="23"/>
      <c r="K651" s="23"/>
      <c r="L651" s="22"/>
      <c r="M651" s="20"/>
    </row>
    <row r="652" spans="1:13" x14ac:dyDescent="0.25">
      <c r="A652" s="22"/>
      <c r="B652" s="23"/>
      <c r="C652" s="23"/>
      <c r="D652" s="23"/>
      <c r="E652" s="23"/>
      <c r="F652" s="22"/>
      <c r="G652" s="23"/>
      <c r="H652" s="24"/>
      <c r="I652" s="23"/>
      <c r="J652" s="23"/>
      <c r="K652" s="23"/>
      <c r="L652" s="22"/>
      <c r="M652" s="20"/>
    </row>
    <row r="653" spans="1:13" x14ac:dyDescent="0.25">
      <c r="A653" s="22"/>
      <c r="B653" s="23"/>
      <c r="C653" s="23"/>
      <c r="D653" s="23"/>
      <c r="E653" s="23"/>
      <c r="F653" s="22"/>
      <c r="G653" s="23"/>
      <c r="H653" s="24"/>
      <c r="I653" s="23"/>
      <c r="J653" s="23"/>
      <c r="K653" s="23"/>
      <c r="L653" s="22"/>
      <c r="M653" s="20"/>
    </row>
    <row r="654" spans="1:13" x14ac:dyDescent="0.25">
      <c r="A654" s="22"/>
      <c r="B654" s="23"/>
      <c r="C654" s="23"/>
      <c r="D654" s="23"/>
      <c r="E654" s="23"/>
      <c r="F654" s="22"/>
      <c r="G654" s="23"/>
      <c r="H654" s="24"/>
      <c r="I654" s="23"/>
      <c r="J654" s="23"/>
      <c r="K654" s="23"/>
      <c r="L654" s="22"/>
      <c r="M654" s="20"/>
    </row>
    <row r="655" spans="1:13" x14ac:dyDescent="0.25">
      <c r="A655" s="22"/>
      <c r="B655" s="23"/>
      <c r="C655" s="23"/>
      <c r="D655" s="23"/>
      <c r="E655" s="23"/>
      <c r="F655" s="22"/>
      <c r="G655" s="23"/>
      <c r="H655" s="24"/>
      <c r="I655" s="23"/>
      <c r="J655" s="23"/>
      <c r="K655" s="23"/>
      <c r="L655" s="22"/>
      <c r="M655" s="20"/>
    </row>
    <row r="656" spans="1:13" x14ac:dyDescent="0.25">
      <c r="A656" s="22"/>
      <c r="B656" s="23"/>
      <c r="C656" s="23"/>
      <c r="D656" s="23"/>
      <c r="E656" s="23"/>
      <c r="F656" s="22"/>
      <c r="G656" s="23"/>
      <c r="H656" s="24"/>
      <c r="I656" s="23"/>
      <c r="J656" s="23"/>
      <c r="K656" s="23"/>
      <c r="L656" s="22"/>
      <c r="M656" s="20"/>
    </row>
    <row r="657" spans="1:14" x14ac:dyDescent="0.25">
      <c r="A657" s="22"/>
      <c r="B657" s="23"/>
      <c r="C657" s="23"/>
      <c r="D657" s="23"/>
      <c r="E657" s="23"/>
      <c r="F657" s="22"/>
      <c r="G657" s="23"/>
      <c r="H657" s="24"/>
      <c r="I657" s="23"/>
      <c r="J657" s="23"/>
      <c r="K657" s="23"/>
      <c r="L657" s="22"/>
      <c r="M657" s="20"/>
      <c r="N657" s="19"/>
    </row>
    <row r="658" spans="1:14" x14ac:dyDescent="0.25">
      <c r="A658" s="22"/>
      <c r="B658" s="23"/>
      <c r="C658" s="23"/>
      <c r="D658" s="23"/>
      <c r="E658" s="23"/>
      <c r="F658" s="22"/>
      <c r="G658" s="23"/>
      <c r="H658" s="24"/>
      <c r="I658" s="23"/>
      <c r="J658" s="23"/>
      <c r="K658" s="23"/>
      <c r="L658" s="22"/>
      <c r="M658" s="20"/>
      <c r="N658" s="19"/>
    </row>
    <row r="659" spans="1:14" x14ac:dyDescent="0.25">
      <c r="A659" s="22"/>
      <c r="B659" s="23"/>
      <c r="C659" s="23"/>
      <c r="D659" s="23"/>
      <c r="E659" s="23"/>
      <c r="F659" s="22"/>
      <c r="G659" s="23"/>
      <c r="H659" s="24"/>
      <c r="I659" s="23"/>
      <c r="J659" s="23"/>
      <c r="K659" s="23"/>
      <c r="L659" s="22"/>
      <c r="M659" s="20"/>
      <c r="N659" s="19"/>
    </row>
    <row r="660" spans="1:14" x14ac:dyDescent="0.25">
      <c r="A660" s="22"/>
      <c r="B660" s="23"/>
      <c r="C660" s="23"/>
      <c r="D660" s="23"/>
      <c r="E660" s="23"/>
      <c r="F660" s="22"/>
      <c r="G660" s="23"/>
      <c r="H660" s="24"/>
      <c r="I660" s="23"/>
      <c r="J660" s="23"/>
      <c r="K660" s="23"/>
      <c r="L660" s="22"/>
      <c r="M660" s="20"/>
      <c r="N660" s="19"/>
    </row>
    <row r="661" spans="1:14" x14ac:dyDescent="0.25">
      <c r="A661" s="22"/>
      <c r="B661" s="23"/>
      <c r="C661" s="23"/>
      <c r="D661" s="23"/>
      <c r="E661" s="23"/>
      <c r="F661" s="22"/>
      <c r="G661" s="23"/>
      <c r="H661" s="24"/>
      <c r="I661" s="23"/>
      <c r="J661" s="23"/>
      <c r="K661" s="23"/>
      <c r="L661" s="22"/>
      <c r="M661" s="20"/>
      <c r="N661" s="19"/>
    </row>
    <row r="662" spans="1:14" x14ac:dyDescent="0.25">
      <c r="A662" s="22"/>
      <c r="B662" s="23"/>
      <c r="C662" s="23"/>
      <c r="D662" s="23"/>
      <c r="E662" s="23"/>
      <c r="F662" s="22"/>
      <c r="G662" s="23"/>
      <c r="H662" s="24"/>
      <c r="I662" s="23"/>
      <c r="J662" s="23"/>
      <c r="K662" s="23"/>
      <c r="L662" s="22"/>
      <c r="M662" s="20"/>
      <c r="N662" s="19"/>
    </row>
    <row r="663" spans="1:14" x14ac:dyDescent="0.25">
      <c r="A663" s="22"/>
      <c r="B663" s="23"/>
      <c r="C663" s="23"/>
      <c r="D663" s="23"/>
      <c r="E663" s="23"/>
      <c r="F663" s="22"/>
      <c r="G663" s="23"/>
      <c r="H663" s="24"/>
      <c r="I663" s="23"/>
      <c r="J663" s="23"/>
      <c r="K663" s="23"/>
      <c r="L663" s="22"/>
      <c r="M663" s="20"/>
      <c r="N663" s="19"/>
    </row>
    <row r="664" spans="1:14" x14ac:dyDescent="0.25">
      <c r="A664" s="22"/>
      <c r="B664" s="23"/>
      <c r="C664" s="23"/>
      <c r="D664" s="23"/>
      <c r="E664" s="23"/>
      <c r="F664" s="22"/>
      <c r="G664" s="23"/>
      <c r="H664" s="24"/>
      <c r="I664" s="23"/>
      <c r="J664" s="23"/>
      <c r="K664" s="23"/>
      <c r="L664" s="22"/>
      <c r="M664" s="20"/>
      <c r="N664" s="19"/>
    </row>
    <row r="665" spans="1:14" x14ac:dyDescent="0.25">
      <c r="A665" s="22"/>
      <c r="B665" s="23"/>
      <c r="C665" s="23"/>
      <c r="D665" s="23"/>
      <c r="E665" s="23"/>
      <c r="F665" s="22"/>
      <c r="G665" s="23"/>
      <c r="H665" s="24"/>
      <c r="I665" s="23"/>
      <c r="J665" s="23"/>
      <c r="K665" s="23"/>
      <c r="L665" s="22"/>
      <c r="M665" s="20"/>
      <c r="N665" s="19"/>
    </row>
    <row r="666" spans="1:14" x14ac:dyDescent="0.25">
      <c r="A666" s="22"/>
      <c r="B666" s="23"/>
      <c r="C666" s="23"/>
      <c r="D666" s="23"/>
      <c r="E666" s="23"/>
      <c r="F666" s="22"/>
      <c r="G666" s="23"/>
      <c r="H666" s="24"/>
      <c r="I666" s="23"/>
      <c r="J666" s="23"/>
      <c r="K666" s="23"/>
      <c r="L666" s="22"/>
      <c r="M666" s="20"/>
      <c r="N666" s="19"/>
    </row>
    <row r="667" spans="1:14" x14ac:dyDescent="0.25">
      <c r="A667" s="22"/>
      <c r="B667" s="23"/>
      <c r="C667" s="23"/>
      <c r="D667" s="23"/>
      <c r="E667" s="23"/>
      <c r="F667" s="22"/>
      <c r="G667" s="23"/>
      <c r="H667" s="24"/>
      <c r="I667" s="23"/>
      <c r="J667" s="23"/>
      <c r="K667" s="23"/>
      <c r="L667" s="22"/>
      <c r="M667" s="20"/>
      <c r="N667" s="19"/>
    </row>
    <row r="668" spans="1:14" x14ac:dyDescent="0.25">
      <c r="A668" s="22"/>
      <c r="B668" s="23"/>
      <c r="C668" s="23"/>
      <c r="D668" s="23"/>
      <c r="E668" s="23"/>
      <c r="F668" s="22"/>
      <c r="G668" s="23"/>
      <c r="H668" s="24"/>
      <c r="I668" s="23"/>
      <c r="J668" s="23"/>
      <c r="K668" s="23"/>
      <c r="L668" s="22"/>
      <c r="M668" s="20"/>
      <c r="N668" s="19"/>
    </row>
    <row r="669" spans="1:14" x14ac:dyDescent="0.25">
      <c r="A669" s="22"/>
      <c r="B669" s="23"/>
      <c r="C669" s="23"/>
      <c r="D669" s="23"/>
      <c r="E669" s="23"/>
      <c r="F669" s="22"/>
      <c r="G669" s="23"/>
      <c r="H669" s="24"/>
      <c r="I669" s="23"/>
      <c r="J669" s="23"/>
      <c r="K669" s="23"/>
      <c r="L669" s="22"/>
      <c r="M669" s="20"/>
      <c r="N669" s="19"/>
    </row>
    <row r="670" spans="1:14" x14ac:dyDescent="0.25">
      <c r="A670" s="22"/>
      <c r="B670" s="23"/>
      <c r="C670" s="23"/>
      <c r="D670" s="23"/>
      <c r="E670" s="23"/>
      <c r="F670" s="22"/>
      <c r="G670" s="23"/>
      <c r="H670" s="24"/>
      <c r="I670" s="23"/>
      <c r="J670" s="23"/>
      <c r="K670" s="23"/>
      <c r="L670" s="22"/>
      <c r="M670" s="20"/>
      <c r="N670" s="19"/>
    </row>
    <row r="671" spans="1:14" x14ac:dyDescent="0.25">
      <c r="A671" s="22"/>
      <c r="B671" s="23"/>
      <c r="C671" s="23"/>
      <c r="D671" s="23"/>
      <c r="E671" s="23"/>
      <c r="F671" s="22"/>
      <c r="G671" s="23"/>
      <c r="H671" s="24"/>
      <c r="I671" s="23"/>
      <c r="J671" s="23"/>
      <c r="K671" s="23"/>
      <c r="L671" s="22"/>
      <c r="M671" s="20"/>
      <c r="N671" s="19"/>
    </row>
    <row r="672" spans="1:14" x14ac:dyDescent="0.25">
      <c r="A672" s="22"/>
      <c r="B672" s="23"/>
      <c r="C672" s="23"/>
      <c r="D672" s="23"/>
      <c r="E672" s="23"/>
      <c r="F672" s="22"/>
      <c r="G672" s="23"/>
      <c r="H672" s="24"/>
      <c r="I672" s="23"/>
      <c r="J672" s="23"/>
      <c r="K672" s="23"/>
      <c r="L672" s="22"/>
      <c r="M672" s="20"/>
      <c r="N672" s="19"/>
    </row>
    <row r="673" spans="1:13" x14ac:dyDescent="0.25">
      <c r="A673" s="22"/>
      <c r="B673" s="23"/>
      <c r="C673" s="23"/>
      <c r="D673" s="23"/>
      <c r="E673" s="23"/>
      <c r="F673" s="22"/>
      <c r="G673" s="23"/>
      <c r="H673" s="24"/>
      <c r="I673" s="23"/>
      <c r="J673" s="23"/>
      <c r="K673" s="23"/>
      <c r="L673" s="22"/>
      <c r="M673" s="20"/>
    </row>
    <row r="674" spans="1:13" x14ac:dyDescent="0.25">
      <c r="A674" s="22"/>
      <c r="B674" s="23"/>
      <c r="C674" s="23"/>
      <c r="D674" s="23"/>
      <c r="E674" s="23"/>
      <c r="F674" s="22"/>
      <c r="G674" s="23"/>
      <c r="H674" s="24"/>
      <c r="I674" s="23"/>
      <c r="J674" s="23"/>
      <c r="K674" s="23"/>
      <c r="L674" s="22"/>
      <c r="M674" s="20"/>
    </row>
    <row r="675" spans="1:13" x14ac:dyDescent="0.25">
      <c r="A675" s="22"/>
      <c r="B675" s="23"/>
      <c r="C675" s="23"/>
      <c r="D675" s="23"/>
      <c r="E675" s="23"/>
      <c r="F675" s="22"/>
      <c r="G675" s="23"/>
      <c r="H675" s="24"/>
      <c r="I675" s="23"/>
      <c r="J675" s="23"/>
      <c r="K675" s="23"/>
      <c r="L675" s="22"/>
      <c r="M675" s="20"/>
    </row>
    <row r="676" spans="1:13" x14ac:dyDescent="0.25">
      <c r="A676" s="22"/>
      <c r="B676" s="23"/>
      <c r="C676" s="23"/>
      <c r="D676" s="23"/>
      <c r="E676" s="23"/>
      <c r="F676" s="22"/>
      <c r="G676" s="23"/>
      <c r="H676" s="24"/>
      <c r="I676" s="23"/>
      <c r="J676" s="23"/>
      <c r="K676" s="23"/>
      <c r="L676" s="22"/>
      <c r="M676" s="20"/>
    </row>
    <row r="677" spans="1:13" x14ac:dyDescent="0.25">
      <c r="A677" s="22"/>
      <c r="B677" s="23"/>
      <c r="C677" s="23"/>
      <c r="D677" s="23"/>
      <c r="E677" s="23"/>
      <c r="F677" s="22"/>
      <c r="G677" s="23"/>
      <c r="H677" s="24"/>
      <c r="I677" s="23"/>
      <c r="J677" s="23"/>
      <c r="K677" s="23"/>
      <c r="L677" s="22"/>
      <c r="M677" s="20"/>
    </row>
    <row r="678" spans="1:13" x14ac:dyDescent="0.25">
      <c r="A678" s="22"/>
      <c r="B678" s="23"/>
      <c r="C678" s="23"/>
      <c r="D678" s="23"/>
      <c r="E678" s="23"/>
      <c r="F678" s="22"/>
      <c r="G678" s="23"/>
      <c r="H678" s="24"/>
      <c r="I678" s="23"/>
      <c r="J678" s="23"/>
      <c r="K678" s="23"/>
      <c r="L678" s="22"/>
      <c r="M678" s="20"/>
    </row>
    <row r="679" spans="1:13" x14ac:dyDescent="0.25">
      <c r="A679" s="22"/>
      <c r="B679" s="23"/>
      <c r="C679" s="23"/>
      <c r="D679" s="23"/>
      <c r="E679" s="23"/>
      <c r="F679" s="22"/>
      <c r="G679" s="23"/>
      <c r="H679" s="24"/>
      <c r="I679" s="23"/>
      <c r="J679" s="23"/>
      <c r="K679" s="23"/>
      <c r="L679" s="22"/>
      <c r="M679" s="20"/>
    </row>
    <row r="680" spans="1:13" x14ac:dyDescent="0.25">
      <c r="A680" s="22"/>
      <c r="B680" s="23"/>
      <c r="C680" s="23"/>
      <c r="D680" s="23"/>
      <c r="E680" s="23"/>
      <c r="F680" s="22"/>
      <c r="G680" s="23"/>
      <c r="H680" s="24"/>
      <c r="I680" s="23"/>
      <c r="J680" s="23"/>
      <c r="K680" s="23"/>
      <c r="L680" s="22"/>
      <c r="M680" s="20"/>
    </row>
    <row r="681" spans="1:13" x14ac:dyDescent="0.25">
      <c r="A681" s="22"/>
      <c r="B681" s="23"/>
      <c r="C681" s="23"/>
      <c r="D681" s="23"/>
      <c r="E681" s="23"/>
      <c r="F681" s="22"/>
      <c r="G681" s="23"/>
      <c r="H681" s="24"/>
      <c r="I681" s="23"/>
      <c r="J681" s="23"/>
      <c r="K681" s="23"/>
      <c r="L681" s="22"/>
      <c r="M681" s="20"/>
    </row>
    <row r="682" spans="1:13" x14ac:dyDescent="0.25">
      <c r="A682" s="22"/>
      <c r="B682" s="23"/>
      <c r="C682" s="23"/>
      <c r="D682" s="23"/>
      <c r="E682" s="23"/>
      <c r="F682" s="22"/>
      <c r="G682" s="23"/>
      <c r="H682" s="24"/>
      <c r="I682" s="23"/>
      <c r="J682" s="23"/>
      <c r="K682" s="23"/>
      <c r="L682" s="22"/>
      <c r="M682" s="20"/>
    </row>
    <row r="683" spans="1:13" x14ac:dyDescent="0.25">
      <c r="A683" s="22"/>
      <c r="B683" s="23"/>
      <c r="C683" s="23"/>
      <c r="D683" s="23"/>
      <c r="E683" s="23"/>
      <c r="F683" s="22"/>
      <c r="G683" s="23"/>
      <c r="H683" s="24"/>
      <c r="I683" s="23"/>
      <c r="J683" s="23"/>
      <c r="K683" s="23"/>
      <c r="L683" s="22"/>
      <c r="M683" s="20"/>
    </row>
    <row r="684" spans="1:13" x14ac:dyDescent="0.25">
      <c r="A684" s="22"/>
      <c r="B684" s="23"/>
      <c r="C684" s="23"/>
      <c r="D684" s="23"/>
      <c r="E684" s="23"/>
      <c r="F684" s="22"/>
      <c r="G684" s="23"/>
      <c r="H684" s="24"/>
      <c r="I684" s="23"/>
      <c r="J684" s="23"/>
      <c r="K684" s="23"/>
      <c r="L684" s="22"/>
      <c r="M684" s="20"/>
    </row>
    <row r="685" spans="1:13" x14ac:dyDescent="0.25">
      <c r="A685" s="22"/>
      <c r="B685" s="23"/>
      <c r="C685" s="23"/>
      <c r="D685" s="23"/>
      <c r="E685" s="23"/>
      <c r="F685" s="22"/>
      <c r="G685" s="23"/>
      <c r="H685" s="24"/>
      <c r="I685" s="23"/>
      <c r="J685" s="23"/>
      <c r="K685" s="23"/>
      <c r="L685" s="22"/>
      <c r="M685" s="20"/>
    </row>
    <row r="686" spans="1:13" x14ac:dyDescent="0.25">
      <c r="A686" s="22"/>
      <c r="B686" s="23"/>
      <c r="C686" s="23"/>
      <c r="D686" s="23"/>
      <c r="E686" s="23"/>
      <c r="F686" s="22"/>
      <c r="G686" s="23"/>
      <c r="H686" s="24"/>
      <c r="I686" s="23"/>
      <c r="J686" s="23"/>
      <c r="K686" s="23"/>
      <c r="L686" s="22"/>
      <c r="M686" s="20"/>
    </row>
    <row r="687" spans="1:13" x14ac:dyDescent="0.25">
      <c r="A687" s="22"/>
      <c r="B687" s="23"/>
      <c r="C687" s="23"/>
      <c r="D687" s="23"/>
      <c r="E687" s="23"/>
      <c r="F687" s="22"/>
      <c r="G687" s="23"/>
      <c r="H687" s="24"/>
      <c r="I687" s="23"/>
      <c r="J687" s="23"/>
      <c r="K687" s="23"/>
      <c r="L687" s="22"/>
      <c r="M687" s="20"/>
    </row>
    <row r="688" spans="1:13" x14ac:dyDescent="0.25">
      <c r="A688" s="22"/>
      <c r="B688" s="23"/>
      <c r="C688" s="23"/>
      <c r="D688" s="23"/>
      <c r="E688" s="23"/>
      <c r="F688" s="22"/>
      <c r="G688" s="23"/>
      <c r="H688" s="24"/>
      <c r="I688" s="23"/>
      <c r="J688" s="23"/>
      <c r="K688" s="23"/>
      <c r="L688" s="22"/>
      <c r="M688" s="20"/>
    </row>
    <row r="689" spans="1:14" x14ac:dyDescent="0.25">
      <c r="A689" s="22"/>
      <c r="B689" s="23"/>
      <c r="C689" s="23"/>
      <c r="D689" s="23"/>
      <c r="E689" s="23"/>
      <c r="F689" s="22"/>
      <c r="G689" s="23"/>
      <c r="H689" s="24"/>
      <c r="I689" s="23"/>
      <c r="J689" s="23"/>
      <c r="K689" s="23"/>
      <c r="L689" s="22"/>
      <c r="M689" s="20"/>
      <c r="N689" s="19"/>
    </row>
    <row r="690" spans="1:14" x14ac:dyDescent="0.25">
      <c r="A690" s="22"/>
      <c r="B690" s="23"/>
      <c r="C690" s="23"/>
      <c r="D690" s="23"/>
      <c r="E690" s="23"/>
      <c r="F690" s="22"/>
      <c r="G690" s="23"/>
      <c r="H690" s="24"/>
      <c r="I690" s="23"/>
      <c r="J690" s="23"/>
      <c r="K690" s="23"/>
      <c r="L690" s="22"/>
      <c r="M690" s="20"/>
      <c r="N690" s="19"/>
    </row>
    <row r="691" spans="1:14" x14ac:dyDescent="0.25">
      <c r="A691" s="22"/>
      <c r="B691" s="23"/>
      <c r="C691" s="23"/>
      <c r="D691" s="23"/>
      <c r="E691" s="23"/>
      <c r="F691" s="22"/>
      <c r="G691" s="23"/>
      <c r="H691" s="24"/>
      <c r="I691" s="23"/>
      <c r="J691" s="23"/>
      <c r="K691" s="23"/>
      <c r="L691" s="22"/>
      <c r="M691" s="20"/>
      <c r="N691" s="19"/>
    </row>
    <row r="692" spans="1:14" x14ac:dyDescent="0.25">
      <c r="A692" s="22"/>
      <c r="B692" s="23"/>
      <c r="C692" s="23"/>
      <c r="D692" s="23"/>
      <c r="E692" s="23"/>
      <c r="F692" s="22"/>
      <c r="G692" s="23"/>
      <c r="H692" s="24"/>
      <c r="I692" s="23"/>
      <c r="J692" s="23"/>
      <c r="K692" s="23"/>
      <c r="L692" s="22"/>
      <c r="M692" s="20"/>
      <c r="N692" s="19"/>
    </row>
    <row r="693" spans="1:14" x14ac:dyDescent="0.25">
      <c r="A693" s="22"/>
      <c r="B693" s="23"/>
      <c r="C693" s="23"/>
      <c r="D693" s="23"/>
      <c r="E693" s="23"/>
      <c r="F693" s="22"/>
      <c r="G693" s="23"/>
      <c r="H693" s="24"/>
      <c r="I693" s="23"/>
      <c r="J693" s="23"/>
      <c r="K693" s="23"/>
      <c r="L693" s="22"/>
      <c r="M693" s="20"/>
      <c r="N693" s="19"/>
    </row>
    <row r="694" spans="1:14" x14ac:dyDescent="0.25">
      <c r="A694" s="22"/>
      <c r="B694" s="23"/>
      <c r="C694" s="23"/>
      <c r="D694" s="23"/>
      <c r="E694" s="23"/>
      <c r="F694" s="22"/>
      <c r="G694" s="23"/>
      <c r="H694" s="24"/>
      <c r="I694" s="23"/>
      <c r="J694" s="23"/>
      <c r="K694" s="23"/>
      <c r="L694" s="22"/>
      <c r="M694" s="20"/>
      <c r="N694" s="19"/>
    </row>
    <row r="695" spans="1:14" x14ac:dyDescent="0.25">
      <c r="A695" s="22"/>
      <c r="B695" s="23"/>
      <c r="C695" s="23"/>
      <c r="D695" s="23"/>
      <c r="E695" s="23"/>
      <c r="F695" s="22"/>
      <c r="G695" s="23"/>
      <c r="H695" s="24"/>
      <c r="I695" s="23"/>
      <c r="J695" s="23"/>
      <c r="K695" s="23"/>
      <c r="L695" s="22"/>
      <c r="M695" s="20"/>
      <c r="N695" s="19"/>
    </row>
    <row r="696" spans="1:14" x14ac:dyDescent="0.25">
      <c r="A696" s="22"/>
      <c r="B696" s="23"/>
      <c r="C696" s="23"/>
      <c r="D696" s="23"/>
      <c r="E696" s="23"/>
      <c r="F696" s="22"/>
      <c r="G696" s="23"/>
      <c r="H696" s="24"/>
      <c r="I696" s="23"/>
      <c r="J696" s="23"/>
      <c r="K696" s="23"/>
      <c r="L696" s="22"/>
      <c r="M696" s="20"/>
      <c r="N696" s="19"/>
    </row>
    <row r="697" spans="1:14" x14ac:dyDescent="0.25">
      <c r="A697" s="22"/>
      <c r="B697" s="23"/>
      <c r="C697" s="23"/>
      <c r="D697" s="23"/>
      <c r="E697" s="23"/>
      <c r="F697" s="22"/>
      <c r="G697" s="23"/>
      <c r="H697" s="24"/>
      <c r="I697" s="23"/>
      <c r="J697" s="23"/>
      <c r="K697" s="23"/>
      <c r="L697" s="22"/>
      <c r="M697" s="20"/>
      <c r="N697" s="19"/>
    </row>
    <row r="698" spans="1:14" x14ac:dyDescent="0.25">
      <c r="A698" s="22"/>
      <c r="B698" s="23"/>
      <c r="C698" s="23"/>
      <c r="D698" s="23"/>
      <c r="E698" s="23"/>
      <c r="F698" s="22"/>
      <c r="G698" s="23"/>
      <c r="H698" s="24"/>
      <c r="I698" s="23"/>
      <c r="J698" s="23"/>
      <c r="K698" s="23"/>
      <c r="L698" s="22"/>
      <c r="M698" s="20"/>
      <c r="N698" s="19"/>
    </row>
    <row r="699" spans="1:14" x14ac:dyDescent="0.25">
      <c r="A699" s="22"/>
      <c r="B699" s="23"/>
      <c r="C699" s="23"/>
      <c r="D699" s="23"/>
      <c r="E699" s="23"/>
      <c r="F699" s="22"/>
      <c r="G699" s="23"/>
      <c r="H699" s="24"/>
      <c r="I699" s="23"/>
      <c r="J699" s="23"/>
      <c r="K699" s="23"/>
      <c r="L699" s="22"/>
      <c r="M699" s="20"/>
      <c r="N699" s="19"/>
    </row>
    <row r="700" spans="1:14" x14ac:dyDescent="0.25">
      <c r="A700" s="22"/>
      <c r="B700" s="23"/>
      <c r="C700" s="23"/>
      <c r="D700" s="23"/>
      <c r="E700" s="23"/>
      <c r="F700" s="22"/>
      <c r="G700" s="23"/>
      <c r="H700" s="24"/>
      <c r="I700" s="23"/>
      <c r="J700" s="23"/>
      <c r="K700" s="23"/>
      <c r="L700" s="22"/>
      <c r="M700" s="20"/>
      <c r="N700" s="19"/>
    </row>
    <row r="701" spans="1:14" x14ac:dyDescent="0.25">
      <c r="A701" s="22"/>
      <c r="B701" s="23"/>
      <c r="C701" s="23"/>
      <c r="D701" s="23"/>
      <c r="E701" s="23"/>
      <c r="F701" s="22"/>
      <c r="G701" s="23"/>
      <c r="H701" s="24"/>
      <c r="I701" s="23"/>
      <c r="J701" s="23"/>
      <c r="K701" s="23"/>
      <c r="L701" s="22"/>
      <c r="M701" s="20"/>
      <c r="N701" s="19"/>
    </row>
    <row r="702" spans="1:14" x14ac:dyDescent="0.25">
      <c r="A702" s="22"/>
      <c r="B702" s="23"/>
      <c r="C702" s="23"/>
      <c r="D702" s="23"/>
      <c r="E702" s="23"/>
      <c r="F702" s="22"/>
      <c r="G702" s="23"/>
      <c r="H702" s="24"/>
      <c r="I702" s="23"/>
      <c r="J702" s="23"/>
      <c r="K702" s="23"/>
      <c r="L702" s="22"/>
      <c r="M702" s="20"/>
      <c r="N702" s="19"/>
    </row>
    <row r="703" spans="1:14" x14ac:dyDescent="0.25">
      <c r="A703" s="22"/>
      <c r="B703" s="23"/>
      <c r="C703" s="23"/>
      <c r="D703" s="23"/>
      <c r="E703" s="23"/>
      <c r="F703" s="22"/>
      <c r="G703" s="23"/>
      <c r="H703" s="24"/>
      <c r="I703" s="23"/>
      <c r="J703" s="23"/>
      <c r="K703" s="23"/>
      <c r="L703" s="22"/>
      <c r="M703" s="20"/>
      <c r="N703" s="19"/>
    </row>
    <row r="704" spans="1:14" x14ac:dyDescent="0.25">
      <c r="A704" s="22"/>
      <c r="B704" s="23"/>
      <c r="C704" s="23"/>
      <c r="D704" s="23"/>
      <c r="E704" s="23"/>
      <c r="F704" s="22"/>
      <c r="G704" s="23"/>
      <c r="H704" s="24"/>
      <c r="I704" s="23"/>
      <c r="J704" s="23"/>
      <c r="K704" s="23"/>
      <c r="L704" s="22"/>
      <c r="M704" s="20"/>
      <c r="N704" s="19"/>
    </row>
    <row r="705" spans="1:13" x14ac:dyDescent="0.25">
      <c r="A705" s="22"/>
      <c r="B705" s="23"/>
      <c r="C705" s="23"/>
      <c r="D705" s="23"/>
      <c r="E705" s="23"/>
      <c r="F705" s="22"/>
      <c r="G705" s="23"/>
      <c r="H705" s="24"/>
      <c r="I705" s="23"/>
      <c r="J705" s="23"/>
      <c r="K705" s="23"/>
      <c r="L705" s="22"/>
      <c r="M705" s="20"/>
    </row>
    <row r="706" spans="1:13" x14ac:dyDescent="0.25">
      <c r="A706" s="22"/>
      <c r="B706" s="23"/>
      <c r="C706" s="23"/>
      <c r="D706" s="23"/>
      <c r="E706" s="23"/>
      <c r="F706" s="22"/>
      <c r="G706" s="23"/>
      <c r="H706" s="24"/>
      <c r="I706" s="23"/>
      <c r="J706" s="23"/>
      <c r="K706" s="23"/>
      <c r="L706" s="22"/>
      <c r="M706" s="20"/>
    </row>
    <row r="707" spans="1:13" x14ac:dyDescent="0.25">
      <c r="A707" s="22"/>
      <c r="B707" s="23"/>
      <c r="C707" s="23"/>
      <c r="D707" s="23"/>
      <c r="E707" s="23"/>
      <c r="F707" s="22"/>
      <c r="G707" s="23"/>
      <c r="H707" s="24"/>
      <c r="I707" s="23"/>
      <c r="J707" s="23"/>
      <c r="K707" s="23"/>
      <c r="L707" s="22"/>
      <c r="M707" s="20"/>
    </row>
    <row r="708" spans="1:13" x14ac:dyDescent="0.25">
      <c r="A708" s="22"/>
      <c r="B708" s="23"/>
      <c r="C708" s="23"/>
      <c r="D708" s="23"/>
      <c r="E708" s="23"/>
      <c r="F708" s="22"/>
      <c r="G708" s="23"/>
      <c r="H708" s="24"/>
      <c r="I708" s="23"/>
      <c r="J708" s="23"/>
      <c r="K708" s="23"/>
      <c r="L708" s="22"/>
      <c r="M708" s="20"/>
    </row>
    <row r="709" spans="1:13" x14ac:dyDescent="0.25">
      <c r="A709" s="22"/>
      <c r="B709" s="23"/>
      <c r="C709" s="23"/>
      <c r="D709" s="23"/>
      <c r="E709" s="23"/>
      <c r="F709" s="22"/>
      <c r="G709" s="23"/>
      <c r="H709" s="24"/>
      <c r="I709" s="23"/>
      <c r="J709" s="23"/>
      <c r="K709" s="23"/>
      <c r="L709" s="22"/>
      <c r="M709" s="20"/>
    </row>
    <row r="710" spans="1:13" x14ac:dyDescent="0.25">
      <c r="A710" s="22"/>
      <c r="B710" s="23"/>
      <c r="C710" s="23"/>
      <c r="D710" s="23"/>
      <c r="E710" s="23"/>
      <c r="F710" s="22"/>
      <c r="G710" s="23"/>
      <c r="H710" s="24"/>
      <c r="I710" s="23"/>
      <c r="J710" s="23"/>
      <c r="K710" s="23"/>
      <c r="L710" s="22"/>
      <c r="M710" s="20"/>
    </row>
    <row r="711" spans="1:13" x14ac:dyDescent="0.25">
      <c r="A711" s="22"/>
      <c r="B711" s="23"/>
      <c r="C711" s="23"/>
      <c r="D711" s="23"/>
      <c r="E711" s="23"/>
      <c r="F711" s="22"/>
      <c r="G711" s="23"/>
      <c r="H711" s="24"/>
      <c r="I711" s="23"/>
      <c r="J711" s="23"/>
      <c r="K711" s="23"/>
      <c r="L711" s="22"/>
      <c r="M711" s="20"/>
    </row>
    <row r="712" spans="1:13" x14ac:dyDescent="0.25">
      <c r="A712" s="22"/>
      <c r="B712" s="23"/>
      <c r="C712" s="23"/>
      <c r="D712" s="23"/>
      <c r="E712" s="23"/>
      <c r="F712" s="22"/>
      <c r="G712" s="23"/>
      <c r="H712" s="24"/>
      <c r="I712" s="23"/>
      <c r="J712" s="23"/>
      <c r="K712" s="23"/>
      <c r="L712" s="22"/>
      <c r="M712" s="20"/>
    </row>
    <row r="713" spans="1:13" x14ac:dyDescent="0.25">
      <c r="A713" s="22"/>
      <c r="B713" s="23"/>
      <c r="C713" s="23"/>
      <c r="D713" s="23"/>
      <c r="E713" s="23"/>
      <c r="F713" s="22"/>
      <c r="G713" s="23"/>
      <c r="H713" s="24"/>
      <c r="I713" s="23"/>
      <c r="J713" s="23"/>
      <c r="K713" s="23"/>
      <c r="L713" s="22"/>
      <c r="M713" s="20"/>
    </row>
    <row r="714" spans="1:13" x14ac:dyDescent="0.25">
      <c r="A714" s="22"/>
      <c r="B714" s="23"/>
      <c r="C714" s="23"/>
      <c r="D714" s="23"/>
      <c r="E714" s="23"/>
      <c r="F714" s="22"/>
      <c r="G714" s="23"/>
      <c r="H714" s="24"/>
      <c r="I714" s="23"/>
      <c r="J714" s="23"/>
      <c r="K714" s="23"/>
      <c r="L714" s="22"/>
      <c r="M714" s="20"/>
    </row>
    <row r="715" spans="1:13" x14ac:dyDescent="0.25">
      <c r="A715" s="22"/>
      <c r="B715" s="23"/>
      <c r="C715" s="23"/>
      <c r="D715" s="23"/>
      <c r="E715" s="23"/>
      <c r="F715" s="22"/>
      <c r="G715" s="23"/>
      <c r="H715" s="24"/>
      <c r="I715" s="23"/>
      <c r="J715" s="23"/>
      <c r="K715" s="23"/>
      <c r="L715" s="22"/>
      <c r="M715" s="20"/>
    </row>
    <row r="716" spans="1:13" x14ac:dyDescent="0.25">
      <c r="A716" s="22"/>
      <c r="B716" s="23"/>
      <c r="C716" s="23"/>
      <c r="D716" s="23"/>
      <c r="E716" s="23"/>
      <c r="F716" s="22"/>
      <c r="G716" s="23"/>
      <c r="H716" s="24"/>
      <c r="I716" s="23"/>
      <c r="J716" s="23"/>
      <c r="K716" s="23"/>
      <c r="L716" s="22"/>
      <c r="M716" s="20"/>
    </row>
    <row r="717" spans="1:13" x14ac:dyDescent="0.25">
      <c r="A717" s="22"/>
      <c r="B717" s="23"/>
      <c r="C717" s="23"/>
      <c r="D717" s="23"/>
      <c r="E717" s="23"/>
      <c r="F717" s="22"/>
      <c r="G717" s="23"/>
      <c r="H717" s="24"/>
      <c r="I717" s="23"/>
      <c r="J717" s="23"/>
      <c r="K717" s="23"/>
      <c r="L717" s="22"/>
      <c r="M717" s="20"/>
    </row>
    <row r="718" spans="1:13" x14ac:dyDescent="0.25">
      <c r="A718" s="22"/>
      <c r="B718" s="23"/>
      <c r="C718" s="23"/>
      <c r="D718" s="23"/>
      <c r="E718" s="23"/>
      <c r="F718" s="22"/>
      <c r="G718" s="23"/>
      <c r="H718" s="24"/>
      <c r="I718" s="23"/>
      <c r="J718" s="23"/>
      <c r="K718" s="23"/>
      <c r="L718" s="22"/>
      <c r="M718" s="20"/>
    </row>
    <row r="719" spans="1:13" x14ac:dyDescent="0.25">
      <c r="A719" s="22"/>
      <c r="B719" s="23"/>
      <c r="C719" s="23"/>
      <c r="D719" s="23"/>
      <c r="E719" s="23"/>
      <c r="F719" s="22"/>
      <c r="G719" s="23"/>
      <c r="H719" s="24"/>
      <c r="I719" s="23"/>
      <c r="J719" s="23"/>
      <c r="K719" s="23"/>
      <c r="L719" s="22"/>
      <c r="M719" s="20"/>
    </row>
    <row r="720" spans="1:13" x14ac:dyDescent="0.25">
      <c r="A720" s="22"/>
      <c r="B720" s="23"/>
      <c r="C720" s="23"/>
      <c r="D720" s="23"/>
      <c r="E720" s="23"/>
      <c r="F720" s="22"/>
      <c r="G720" s="23"/>
      <c r="H720" s="24"/>
      <c r="I720" s="23"/>
      <c r="J720" s="23"/>
      <c r="K720" s="23"/>
      <c r="L720" s="22"/>
      <c r="M720" s="20"/>
    </row>
    <row r="721" spans="1:13" x14ac:dyDescent="0.25">
      <c r="A721" s="22"/>
      <c r="B721" s="23"/>
      <c r="C721" s="23"/>
      <c r="D721" s="23"/>
      <c r="E721" s="23"/>
      <c r="F721" s="22"/>
      <c r="G721" s="23"/>
      <c r="H721" s="24"/>
      <c r="I721" s="23"/>
      <c r="J721" s="23"/>
      <c r="K721" s="23"/>
      <c r="L721" s="22"/>
      <c r="M721" s="20"/>
    </row>
    <row r="722" spans="1:13" x14ac:dyDescent="0.25">
      <c r="A722" s="22"/>
      <c r="B722" s="23"/>
      <c r="C722" s="23"/>
      <c r="D722" s="23"/>
      <c r="E722" s="23"/>
      <c r="F722" s="22"/>
      <c r="G722" s="23"/>
      <c r="H722" s="24"/>
      <c r="I722" s="23"/>
      <c r="J722" s="23"/>
      <c r="K722" s="23"/>
      <c r="L722" s="22"/>
      <c r="M722" s="20"/>
    </row>
    <row r="723" spans="1:13" x14ac:dyDescent="0.25">
      <c r="A723" s="22"/>
      <c r="B723" s="23"/>
      <c r="C723" s="23"/>
      <c r="D723" s="23"/>
      <c r="E723" s="23"/>
      <c r="F723" s="22"/>
      <c r="G723" s="23"/>
      <c r="H723" s="24"/>
      <c r="I723" s="23"/>
      <c r="J723" s="23"/>
      <c r="K723" s="23"/>
      <c r="L723" s="22"/>
      <c r="M723" s="20"/>
    </row>
    <row r="724" spans="1:13" x14ac:dyDescent="0.25">
      <c r="A724" s="22"/>
      <c r="B724" s="23"/>
      <c r="C724" s="23"/>
      <c r="D724" s="23"/>
      <c r="E724" s="23"/>
      <c r="F724" s="22"/>
      <c r="G724" s="23"/>
      <c r="H724" s="24"/>
      <c r="I724" s="23"/>
      <c r="J724" s="23"/>
      <c r="K724" s="23"/>
      <c r="L724" s="22"/>
      <c r="M724" s="20"/>
    </row>
    <row r="725" spans="1:13" x14ac:dyDescent="0.25">
      <c r="A725" s="22"/>
      <c r="B725" s="23"/>
      <c r="C725" s="23"/>
      <c r="D725" s="23"/>
      <c r="E725" s="23"/>
      <c r="F725" s="22"/>
      <c r="G725" s="23"/>
      <c r="H725" s="24"/>
      <c r="I725" s="23"/>
      <c r="J725" s="23"/>
      <c r="K725" s="23"/>
      <c r="L725" s="22"/>
      <c r="M725" s="20"/>
    </row>
    <row r="726" spans="1:13" x14ac:dyDescent="0.25">
      <c r="A726" s="22"/>
      <c r="B726" s="23"/>
      <c r="C726" s="23"/>
      <c r="D726" s="23"/>
      <c r="E726" s="23"/>
      <c r="F726" s="22"/>
      <c r="G726" s="23"/>
      <c r="H726" s="24"/>
      <c r="I726" s="23"/>
      <c r="J726" s="23"/>
      <c r="K726" s="23"/>
      <c r="L726" s="22"/>
      <c r="M726" s="20"/>
    </row>
    <row r="727" spans="1:13" x14ac:dyDescent="0.25">
      <c r="A727" s="22"/>
      <c r="B727" s="23"/>
      <c r="C727" s="23"/>
      <c r="D727" s="23"/>
      <c r="E727" s="23"/>
      <c r="F727" s="22"/>
      <c r="G727" s="23"/>
      <c r="H727" s="24"/>
      <c r="I727" s="23"/>
      <c r="J727" s="23"/>
      <c r="K727" s="23"/>
      <c r="L727" s="22"/>
      <c r="M727" s="20"/>
    </row>
    <row r="728" spans="1:13" x14ac:dyDescent="0.25">
      <c r="A728" s="22"/>
      <c r="B728" s="23"/>
      <c r="C728" s="23"/>
      <c r="D728" s="23"/>
      <c r="E728" s="23"/>
      <c r="F728" s="22"/>
      <c r="G728" s="23"/>
      <c r="H728" s="24"/>
      <c r="I728" s="23"/>
      <c r="J728" s="23"/>
      <c r="K728" s="23"/>
      <c r="L728" s="22"/>
      <c r="M728" s="20"/>
    </row>
    <row r="729" spans="1:13" x14ac:dyDescent="0.25">
      <c r="A729" s="22"/>
      <c r="B729" s="23"/>
      <c r="C729" s="23"/>
      <c r="D729" s="23"/>
      <c r="E729" s="23"/>
      <c r="F729" s="22"/>
      <c r="G729" s="23"/>
      <c r="H729" s="24"/>
      <c r="I729" s="23"/>
      <c r="J729" s="23"/>
      <c r="K729" s="23"/>
      <c r="L729" s="22"/>
      <c r="M729" s="20"/>
    </row>
    <row r="730" spans="1:13" x14ac:dyDescent="0.25">
      <c r="A730" s="22"/>
      <c r="B730" s="23"/>
      <c r="C730" s="23"/>
      <c r="D730" s="23"/>
      <c r="E730" s="23"/>
      <c r="F730" s="22"/>
      <c r="G730" s="23"/>
      <c r="H730" s="24"/>
      <c r="I730" s="23"/>
      <c r="J730" s="23"/>
      <c r="K730" s="23"/>
      <c r="L730" s="22"/>
      <c r="M730" s="20"/>
    </row>
    <row r="731" spans="1:13" x14ac:dyDescent="0.25">
      <c r="A731" s="22"/>
      <c r="B731" s="23"/>
      <c r="C731" s="23"/>
      <c r="D731" s="23"/>
      <c r="E731" s="23"/>
      <c r="F731" s="22"/>
      <c r="G731" s="23"/>
      <c r="H731" s="24"/>
      <c r="I731" s="23"/>
      <c r="J731" s="23"/>
      <c r="K731" s="23"/>
      <c r="L731" s="22"/>
      <c r="M731" s="20"/>
    </row>
    <row r="732" spans="1:13" x14ac:dyDescent="0.25">
      <c r="A732" s="22"/>
      <c r="B732" s="23"/>
      <c r="C732" s="23"/>
      <c r="D732" s="23"/>
      <c r="E732" s="23"/>
      <c r="F732" s="22"/>
      <c r="G732" s="23"/>
      <c r="H732" s="24"/>
      <c r="I732" s="23"/>
      <c r="J732" s="23"/>
      <c r="K732" s="23"/>
      <c r="L732" s="22"/>
      <c r="M732" s="20"/>
    </row>
    <row r="733" spans="1:13" x14ac:dyDescent="0.25">
      <c r="A733" s="22"/>
      <c r="B733" s="23"/>
      <c r="C733" s="23"/>
      <c r="D733" s="23"/>
      <c r="E733" s="23"/>
      <c r="F733" s="22"/>
      <c r="G733" s="23"/>
      <c r="H733" s="24"/>
      <c r="I733" s="23"/>
      <c r="J733" s="23"/>
      <c r="K733" s="23"/>
      <c r="L733" s="22"/>
      <c r="M733" s="20"/>
    </row>
    <row r="734" spans="1:13" x14ac:dyDescent="0.25">
      <c r="A734" s="22"/>
      <c r="B734" s="23"/>
      <c r="C734" s="23"/>
      <c r="D734" s="23"/>
      <c r="E734" s="23"/>
      <c r="F734" s="22"/>
      <c r="G734" s="23"/>
      <c r="H734" s="24"/>
      <c r="I734" s="23"/>
      <c r="J734" s="23"/>
      <c r="K734" s="23"/>
      <c r="L734" s="22"/>
      <c r="M734" s="20"/>
    </row>
    <row r="735" spans="1:13" x14ac:dyDescent="0.25">
      <c r="A735" s="22"/>
      <c r="B735" s="23"/>
      <c r="C735" s="23"/>
      <c r="D735" s="23"/>
      <c r="E735" s="23"/>
      <c r="F735" s="22"/>
      <c r="G735" s="23"/>
      <c r="H735" s="24"/>
      <c r="I735" s="23"/>
      <c r="J735" s="23"/>
      <c r="K735" s="23"/>
      <c r="L735" s="22"/>
      <c r="M735" s="20"/>
    </row>
    <row r="736" spans="1:13" x14ac:dyDescent="0.25">
      <c r="A736" s="22"/>
      <c r="B736" s="23"/>
      <c r="C736" s="23"/>
      <c r="D736" s="23"/>
      <c r="E736" s="23"/>
      <c r="F736" s="22"/>
      <c r="G736" s="23"/>
      <c r="H736" s="24"/>
      <c r="I736" s="23"/>
      <c r="J736" s="23"/>
      <c r="K736" s="23"/>
      <c r="L736" s="22"/>
      <c r="M736" s="20"/>
    </row>
    <row r="737" spans="1:13" x14ac:dyDescent="0.25">
      <c r="A737" s="22"/>
      <c r="B737" s="23"/>
      <c r="C737" s="23"/>
      <c r="D737" s="23"/>
      <c r="E737" s="23"/>
      <c r="F737" s="22"/>
      <c r="G737" s="23"/>
      <c r="H737" s="24"/>
      <c r="I737" s="23"/>
      <c r="J737" s="23"/>
      <c r="K737" s="23"/>
      <c r="L737" s="22"/>
      <c r="M737" s="20"/>
    </row>
    <row r="738" spans="1:13" x14ac:dyDescent="0.25">
      <c r="A738" s="22"/>
      <c r="B738" s="23"/>
      <c r="C738" s="23"/>
      <c r="D738" s="23"/>
      <c r="E738" s="23"/>
      <c r="F738" s="22"/>
      <c r="G738" s="23"/>
      <c r="H738" s="24"/>
      <c r="I738" s="23"/>
      <c r="J738" s="23"/>
      <c r="K738" s="23"/>
      <c r="L738" s="22"/>
      <c r="M738" s="20"/>
    </row>
    <row r="739" spans="1:13" x14ac:dyDescent="0.25">
      <c r="A739" s="22"/>
      <c r="B739" s="23"/>
      <c r="C739" s="23"/>
      <c r="D739" s="23"/>
      <c r="E739" s="23"/>
      <c r="F739" s="22"/>
      <c r="G739" s="23"/>
      <c r="H739" s="24"/>
      <c r="I739" s="23"/>
      <c r="J739" s="23"/>
      <c r="K739" s="23"/>
      <c r="L739" s="22"/>
      <c r="M739" s="20"/>
    </row>
    <row r="740" spans="1:13" x14ac:dyDescent="0.25">
      <c r="A740" s="22"/>
      <c r="B740" s="23"/>
      <c r="C740" s="23"/>
      <c r="D740" s="23"/>
      <c r="E740" s="23"/>
      <c r="F740" s="22"/>
      <c r="G740" s="23"/>
      <c r="H740" s="24"/>
      <c r="I740" s="23"/>
      <c r="J740" s="23"/>
      <c r="K740" s="23"/>
      <c r="L740" s="22"/>
      <c r="M740" s="20"/>
    </row>
    <row r="741" spans="1:13" x14ac:dyDescent="0.25">
      <c r="A741" s="22"/>
      <c r="B741" s="23"/>
      <c r="C741" s="23"/>
      <c r="D741" s="23"/>
      <c r="E741" s="23"/>
      <c r="F741" s="22"/>
      <c r="G741" s="23"/>
      <c r="H741" s="24"/>
      <c r="I741" s="23"/>
      <c r="J741" s="23"/>
      <c r="K741" s="23"/>
      <c r="L741" s="22"/>
      <c r="M741" s="20"/>
    </row>
    <row r="742" spans="1:13" x14ac:dyDescent="0.25">
      <c r="A742" s="22"/>
      <c r="B742" s="23"/>
      <c r="C742" s="23"/>
      <c r="D742" s="23"/>
      <c r="E742" s="23"/>
      <c r="F742" s="22"/>
      <c r="G742" s="23"/>
      <c r="H742" s="24"/>
      <c r="I742" s="23"/>
      <c r="J742" s="23"/>
      <c r="K742" s="23"/>
      <c r="L742" s="22"/>
      <c r="M742" s="20"/>
    </row>
    <row r="743" spans="1:13" x14ac:dyDescent="0.25">
      <c r="A743" s="22"/>
      <c r="B743" s="23"/>
      <c r="C743" s="23"/>
      <c r="D743" s="23"/>
      <c r="E743" s="23"/>
      <c r="F743" s="22"/>
      <c r="G743" s="23"/>
      <c r="H743" s="24"/>
      <c r="I743" s="23"/>
      <c r="J743" s="23"/>
      <c r="K743" s="23"/>
      <c r="L743" s="22"/>
      <c r="M743" s="20"/>
    </row>
    <row r="744" spans="1:13" x14ac:dyDescent="0.25">
      <c r="A744" s="22"/>
      <c r="B744" s="23"/>
      <c r="C744" s="23"/>
      <c r="D744" s="23"/>
      <c r="E744" s="23"/>
      <c r="F744" s="22"/>
      <c r="G744" s="23"/>
      <c r="H744" s="24"/>
      <c r="I744" s="23"/>
      <c r="J744" s="23"/>
      <c r="K744" s="23"/>
      <c r="L744" s="22"/>
      <c r="M744" s="20"/>
    </row>
    <row r="745" spans="1:13" x14ac:dyDescent="0.25">
      <c r="A745" s="22"/>
      <c r="B745" s="23"/>
      <c r="C745" s="23"/>
      <c r="D745" s="23"/>
      <c r="E745" s="23"/>
      <c r="F745" s="22"/>
      <c r="G745" s="23"/>
      <c r="H745" s="24"/>
      <c r="I745" s="23"/>
      <c r="J745" s="23"/>
      <c r="K745" s="23"/>
      <c r="L745" s="22"/>
      <c r="M745" s="20"/>
    </row>
    <row r="746" spans="1:13" x14ac:dyDescent="0.25">
      <c r="A746" s="22"/>
      <c r="B746" s="23"/>
      <c r="C746" s="23"/>
      <c r="D746" s="23"/>
      <c r="E746" s="23"/>
      <c r="F746" s="22"/>
      <c r="G746" s="23"/>
      <c r="H746" s="24"/>
      <c r="I746" s="23"/>
      <c r="J746" s="23"/>
      <c r="K746" s="23"/>
      <c r="L746" s="22"/>
      <c r="M746" s="20"/>
    </row>
    <row r="747" spans="1:13" x14ac:dyDescent="0.25">
      <c r="A747" s="22"/>
      <c r="B747" s="23"/>
      <c r="C747" s="23"/>
      <c r="D747" s="23"/>
      <c r="E747" s="23"/>
      <c r="F747" s="22"/>
      <c r="G747" s="23"/>
      <c r="H747" s="24"/>
      <c r="I747" s="23"/>
      <c r="J747" s="23"/>
      <c r="K747" s="23"/>
      <c r="L747" s="22"/>
      <c r="M747" s="20"/>
    </row>
    <row r="748" spans="1:13" x14ac:dyDescent="0.25">
      <c r="A748" s="22"/>
      <c r="B748" s="23"/>
      <c r="C748" s="23"/>
      <c r="D748" s="23"/>
      <c r="E748" s="23"/>
      <c r="F748" s="22"/>
      <c r="G748" s="23"/>
      <c r="H748" s="24"/>
      <c r="I748" s="23"/>
      <c r="J748" s="23"/>
      <c r="K748" s="23"/>
      <c r="L748" s="22"/>
      <c r="M748" s="20"/>
    </row>
    <row r="749" spans="1:13" x14ac:dyDescent="0.25">
      <c r="A749" s="22"/>
      <c r="B749" s="23"/>
      <c r="C749" s="23"/>
      <c r="D749" s="23"/>
      <c r="E749" s="23"/>
      <c r="F749" s="22"/>
      <c r="G749" s="23"/>
      <c r="H749" s="24"/>
      <c r="I749" s="23"/>
      <c r="J749" s="23"/>
      <c r="K749" s="23"/>
      <c r="L749" s="22"/>
      <c r="M749" s="20"/>
    </row>
    <row r="750" spans="1:13" x14ac:dyDescent="0.25">
      <c r="A750" s="22"/>
      <c r="B750" s="23"/>
      <c r="C750" s="23"/>
      <c r="D750" s="23"/>
      <c r="E750" s="23"/>
      <c r="F750" s="22"/>
      <c r="G750" s="23"/>
      <c r="H750" s="24"/>
      <c r="I750" s="23"/>
      <c r="J750" s="23"/>
      <c r="K750" s="23"/>
      <c r="L750" s="22"/>
      <c r="M750" s="20"/>
    </row>
    <row r="751" spans="1:13" x14ac:dyDescent="0.25">
      <c r="A751" s="22"/>
      <c r="B751" s="23"/>
      <c r="C751" s="23"/>
      <c r="D751" s="23"/>
      <c r="E751" s="23"/>
      <c r="F751" s="22"/>
      <c r="G751" s="23"/>
      <c r="H751" s="24"/>
      <c r="I751" s="23"/>
      <c r="J751" s="23"/>
      <c r="K751" s="23"/>
      <c r="L751" s="22"/>
      <c r="M751" s="20"/>
    </row>
    <row r="752" spans="1:13" x14ac:dyDescent="0.25">
      <c r="A752" s="22"/>
      <c r="B752" s="23"/>
      <c r="C752" s="23"/>
      <c r="D752" s="23"/>
      <c r="E752" s="23"/>
      <c r="F752" s="22"/>
      <c r="G752" s="23"/>
      <c r="H752" s="24"/>
      <c r="I752" s="23"/>
      <c r="J752" s="23"/>
      <c r="K752" s="23"/>
      <c r="L752" s="22"/>
      <c r="M752" s="20"/>
    </row>
    <row r="753" spans="1:13" x14ac:dyDescent="0.25">
      <c r="A753" s="22"/>
      <c r="B753" s="23"/>
      <c r="C753" s="23"/>
      <c r="D753" s="23"/>
      <c r="E753" s="23"/>
      <c r="F753" s="22"/>
      <c r="G753" s="23"/>
      <c r="H753" s="24"/>
      <c r="I753" s="23"/>
      <c r="J753" s="23"/>
      <c r="K753" s="23"/>
      <c r="L753" s="22"/>
      <c r="M753" s="20"/>
    </row>
    <row r="754" spans="1:13" x14ac:dyDescent="0.25">
      <c r="A754" s="22"/>
      <c r="B754" s="23"/>
      <c r="C754" s="23"/>
      <c r="D754" s="23"/>
      <c r="E754" s="23"/>
      <c r="F754" s="22"/>
      <c r="G754" s="23"/>
      <c r="H754" s="24"/>
      <c r="I754" s="23"/>
      <c r="J754" s="23"/>
      <c r="K754" s="23"/>
      <c r="L754" s="22"/>
      <c r="M754" s="20"/>
    </row>
    <row r="755" spans="1:13" x14ac:dyDescent="0.25">
      <c r="A755" s="22"/>
      <c r="B755" s="23"/>
      <c r="C755" s="23"/>
      <c r="D755" s="23"/>
      <c r="E755" s="23"/>
      <c r="F755" s="22"/>
      <c r="G755" s="23"/>
      <c r="H755" s="24"/>
      <c r="I755" s="23"/>
      <c r="J755" s="23"/>
      <c r="K755" s="23"/>
      <c r="L755" s="22"/>
      <c r="M755" s="20"/>
    </row>
    <row r="756" spans="1:13" x14ac:dyDescent="0.25">
      <c r="A756" s="22"/>
      <c r="B756" s="23"/>
      <c r="C756" s="23"/>
      <c r="D756" s="23"/>
      <c r="E756" s="23"/>
      <c r="F756" s="22"/>
      <c r="G756" s="23"/>
      <c r="H756" s="24"/>
      <c r="I756" s="23"/>
      <c r="J756" s="23"/>
      <c r="K756" s="23"/>
      <c r="L756" s="22"/>
      <c r="M756" s="20"/>
    </row>
    <row r="757" spans="1:13" x14ac:dyDescent="0.25">
      <c r="A757" s="22"/>
      <c r="B757" s="23"/>
      <c r="C757" s="23"/>
      <c r="D757" s="23"/>
      <c r="E757" s="23"/>
      <c r="F757" s="22"/>
      <c r="G757" s="23"/>
      <c r="H757" s="24"/>
      <c r="I757" s="23"/>
      <c r="J757" s="23"/>
      <c r="K757" s="23"/>
      <c r="L757" s="22"/>
      <c r="M757" s="20"/>
    </row>
    <row r="758" spans="1:13" x14ac:dyDescent="0.25">
      <c r="A758" s="22"/>
      <c r="B758" s="23"/>
      <c r="C758" s="23"/>
      <c r="D758" s="23"/>
      <c r="E758" s="23"/>
      <c r="F758" s="22"/>
      <c r="G758" s="23"/>
      <c r="H758" s="24"/>
      <c r="I758" s="23"/>
      <c r="J758" s="23"/>
      <c r="K758" s="23"/>
      <c r="L758" s="22"/>
      <c r="M758" s="20"/>
    </row>
    <row r="759" spans="1:13" x14ac:dyDescent="0.25">
      <c r="A759" s="22"/>
      <c r="B759" s="23"/>
      <c r="C759" s="23"/>
      <c r="D759" s="23"/>
      <c r="E759" s="23"/>
      <c r="F759" s="22"/>
      <c r="G759" s="23"/>
      <c r="H759" s="24"/>
      <c r="I759" s="23"/>
      <c r="J759" s="23"/>
      <c r="K759" s="23"/>
      <c r="L759" s="22"/>
      <c r="M759" s="20"/>
    </row>
    <row r="760" spans="1:13" x14ac:dyDescent="0.25">
      <c r="A760" s="22"/>
      <c r="B760" s="23"/>
      <c r="C760" s="23"/>
      <c r="D760" s="23"/>
      <c r="E760" s="23"/>
      <c r="F760" s="22"/>
      <c r="G760" s="23"/>
      <c r="H760" s="24"/>
      <c r="I760" s="23"/>
      <c r="J760" s="23"/>
      <c r="K760" s="23"/>
      <c r="L760" s="22"/>
      <c r="M760" s="20"/>
    </row>
    <row r="761" spans="1:13" x14ac:dyDescent="0.25">
      <c r="A761" s="22"/>
      <c r="B761" s="23"/>
      <c r="C761" s="23"/>
      <c r="D761" s="23"/>
      <c r="E761" s="23"/>
      <c r="F761" s="22"/>
      <c r="G761" s="23"/>
      <c r="H761" s="24"/>
      <c r="I761" s="23"/>
      <c r="J761" s="23"/>
      <c r="K761" s="23"/>
      <c r="L761" s="22"/>
      <c r="M761" s="20"/>
    </row>
    <row r="762" spans="1:13" x14ac:dyDescent="0.25">
      <c r="A762" s="22"/>
      <c r="B762" s="23"/>
      <c r="C762" s="23"/>
      <c r="D762" s="23"/>
      <c r="E762" s="23"/>
      <c r="F762" s="22"/>
      <c r="G762" s="23"/>
      <c r="H762" s="24"/>
      <c r="I762" s="23"/>
      <c r="J762" s="23"/>
      <c r="K762" s="23"/>
      <c r="L762" s="22"/>
      <c r="M762" s="20"/>
    </row>
    <row r="763" spans="1:13" x14ac:dyDescent="0.25">
      <c r="A763" s="22"/>
      <c r="B763" s="23"/>
      <c r="C763" s="23"/>
      <c r="D763" s="23"/>
      <c r="E763" s="23"/>
      <c r="F763" s="22"/>
      <c r="G763" s="23"/>
      <c r="H763" s="24"/>
      <c r="I763" s="23"/>
      <c r="J763" s="23"/>
      <c r="K763" s="23"/>
      <c r="L763" s="22"/>
      <c r="M763" s="20"/>
    </row>
    <row r="764" spans="1:13" x14ac:dyDescent="0.25">
      <c r="A764" s="22"/>
      <c r="B764" s="23"/>
      <c r="C764" s="23"/>
      <c r="D764" s="23"/>
      <c r="E764" s="23"/>
      <c r="F764" s="22"/>
      <c r="G764" s="23"/>
      <c r="H764" s="24"/>
      <c r="I764" s="23"/>
      <c r="J764" s="23"/>
      <c r="K764" s="23"/>
      <c r="L764" s="22"/>
      <c r="M764" s="20"/>
    </row>
    <row r="765" spans="1:13" x14ac:dyDescent="0.25">
      <c r="A765" s="22"/>
      <c r="B765" s="23"/>
      <c r="C765" s="23"/>
      <c r="D765" s="23"/>
      <c r="E765" s="23"/>
      <c r="F765" s="22"/>
      <c r="G765" s="23"/>
      <c r="H765" s="24"/>
      <c r="I765" s="23"/>
      <c r="J765" s="23"/>
      <c r="K765" s="23"/>
      <c r="L765" s="22"/>
      <c r="M765" s="20"/>
    </row>
    <row r="766" spans="1:13" x14ac:dyDescent="0.25">
      <c r="A766" s="22"/>
      <c r="B766" s="23"/>
      <c r="C766" s="23"/>
      <c r="D766" s="23"/>
      <c r="E766" s="23"/>
      <c r="F766" s="22"/>
      <c r="G766" s="23"/>
      <c r="H766" s="24"/>
      <c r="I766" s="23"/>
      <c r="J766" s="23"/>
      <c r="K766" s="23"/>
      <c r="L766" s="22"/>
      <c r="M766" s="20"/>
    </row>
    <row r="767" spans="1:13" x14ac:dyDescent="0.25">
      <c r="A767" s="22"/>
      <c r="B767" s="23"/>
      <c r="C767" s="23"/>
      <c r="D767" s="23"/>
      <c r="E767" s="23"/>
      <c r="F767" s="22"/>
      <c r="G767" s="23"/>
      <c r="H767" s="24"/>
      <c r="I767" s="23"/>
      <c r="J767" s="23"/>
      <c r="K767" s="23"/>
      <c r="L767" s="22"/>
      <c r="M767" s="20"/>
    </row>
    <row r="768" spans="1:13" x14ac:dyDescent="0.25">
      <c r="A768" s="22"/>
      <c r="B768" s="23"/>
      <c r="C768" s="23"/>
      <c r="D768" s="23"/>
      <c r="E768" s="23"/>
      <c r="F768" s="22"/>
      <c r="G768" s="23"/>
      <c r="H768" s="24"/>
      <c r="I768" s="23"/>
      <c r="J768" s="23"/>
      <c r="K768" s="23"/>
      <c r="L768" s="22"/>
      <c r="M768" s="20"/>
    </row>
    <row r="769" spans="1:13" x14ac:dyDescent="0.25">
      <c r="A769" s="22"/>
      <c r="B769" s="23"/>
      <c r="C769" s="23"/>
      <c r="D769" s="23"/>
      <c r="E769" s="23"/>
      <c r="F769" s="22"/>
      <c r="G769" s="23"/>
      <c r="H769" s="24"/>
      <c r="I769" s="23"/>
      <c r="J769" s="23"/>
      <c r="K769" s="23"/>
      <c r="L769" s="22"/>
      <c r="M769" s="20"/>
    </row>
    <row r="770" spans="1:13" x14ac:dyDescent="0.25">
      <c r="A770" s="22"/>
      <c r="B770" s="23"/>
      <c r="C770" s="23"/>
      <c r="D770" s="23"/>
      <c r="E770" s="23"/>
      <c r="F770" s="22"/>
      <c r="G770" s="23"/>
      <c r="H770" s="24"/>
      <c r="I770" s="23"/>
      <c r="J770" s="23"/>
      <c r="K770" s="23"/>
      <c r="L770" s="22"/>
      <c r="M770" s="20"/>
    </row>
    <row r="771" spans="1:13" x14ac:dyDescent="0.25">
      <c r="A771" s="22"/>
      <c r="B771" s="23"/>
      <c r="C771" s="23"/>
      <c r="D771" s="23"/>
      <c r="E771" s="23"/>
      <c r="F771" s="22"/>
      <c r="G771" s="23"/>
      <c r="H771" s="24"/>
      <c r="I771" s="23"/>
      <c r="J771" s="23"/>
      <c r="K771" s="23"/>
      <c r="L771" s="22"/>
      <c r="M771" s="20"/>
    </row>
    <row r="772" spans="1:13" x14ac:dyDescent="0.25">
      <c r="A772" s="22"/>
      <c r="B772" s="23"/>
      <c r="C772" s="23"/>
      <c r="D772" s="23"/>
      <c r="E772" s="23"/>
      <c r="F772" s="22"/>
      <c r="G772" s="23"/>
      <c r="H772" s="24"/>
      <c r="I772" s="23"/>
      <c r="J772" s="23"/>
      <c r="K772" s="23"/>
      <c r="L772" s="22"/>
      <c r="M772" s="20"/>
    </row>
    <row r="773" spans="1:13" x14ac:dyDescent="0.25">
      <c r="A773" s="22"/>
      <c r="B773" s="23"/>
      <c r="C773" s="23"/>
      <c r="D773" s="23"/>
      <c r="E773" s="23"/>
      <c r="F773" s="22"/>
      <c r="G773" s="23"/>
      <c r="H773" s="24"/>
      <c r="I773" s="23"/>
      <c r="J773" s="23"/>
      <c r="K773" s="23"/>
      <c r="L773" s="22"/>
      <c r="M773" s="20"/>
    </row>
    <row r="774" spans="1:13" x14ac:dyDescent="0.25">
      <c r="A774" s="22"/>
      <c r="B774" s="23"/>
      <c r="C774" s="23"/>
      <c r="D774" s="23"/>
      <c r="E774" s="23"/>
      <c r="F774" s="22"/>
      <c r="G774" s="23"/>
      <c r="H774" s="24"/>
      <c r="I774" s="23"/>
      <c r="J774" s="23"/>
      <c r="K774" s="23"/>
      <c r="L774" s="22"/>
      <c r="M774" s="20"/>
    </row>
    <row r="775" spans="1:13" x14ac:dyDescent="0.25">
      <c r="A775" s="22"/>
      <c r="B775" s="23"/>
      <c r="C775" s="23"/>
      <c r="D775" s="23"/>
      <c r="E775" s="23"/>
      <c r="F775" s="22"/>
      <c r="G775" s="23"/>
      <c r="H775" s="24"/>
      <c r="I775" s="23"/>
      <c r="J775" s="23"/>
      <c r="K775" s="23"/>
      <c r="L775" s="22"/>
      <c r="M775" s="20"/>
    </row>
    <row r="776" spans="1:13" x14ac:dyDescent="0.25">
      <c r="A776" s="22"/>
      <c r="B776" s="23"/>
      <c r="C776" s="23"/>
      <c r="D776" s="23"/>
      <c r="E776" s="23"/>
      <c r="F776" s="22"/>
      <c r="G776" s="23"/>
      <c r="H776" s="24"/>
      <c r="I776" s="23"/>
      <c r="J776" s="23"/>
      <c r="K776" s="23"/>
      <c r="L776" s="22"/>
      <c r="M776" s="20"/>
    </row>
    <row r="777" spans="1:13" x14ac:dyDescent="0.25">
      <c r="A777" s="22"/>
      <c r="B777" s="23"/>
      <c r="C777" s="23"/>
      <c r="D777" s="23"/>
      <c r="E777" s="23"/>
      <c r="F777" s="22"/>
      <c r="G777" s="23"/>
      <c r="H777" s="24"/>
      <c r="I777" s="23"/>
      <c r="J777" s="23"/>
      <c r="K777" s="23"/>
      <c r="L777" s="22"/>
      <c r="M777" s="20"/>
    </row>
    <row r="778" spans="1:13" x14ac:dyDescent="0.25">
      <c r="A778" s="22"/>
      <c r="B778" s="23"/>
      <c r="C778" s="23"/>
      <c r="D778" s="23"/>
      <c r="E778" s="23"/>
      <c r="F778" s="22"/>
      <c r="G778" s="23"/>
      <c r="H778" s="24"/>
      <c r="I778" s="23"/>
      <c r="J778" s="23"/>
      <c r="K778" s="23"/>
      <c r="L778" s="22"/>
      <c r="M778" s="20"/>
    </row>
    <row r="779" spans="1:13" x14ac:dyDescent="0.25">
      <c r="A779" s="22"/>
      <c r="B779" s="23"/>
      <c r="C779" s="23"/>
      <c r="D779" s="23"/>
      <c r="E779" s="23"/>
      <c r="F779" s="22"/>
      <c r="G779" s="23"/>
      <c r="H779" s="24"/>
      <c r="I779" s="23"/>
      <c r="J779" s="23"/>
      <c r="K779" s="23"/>
      <c r="L779" s="22"/>
      <c r="M779" s="20"/>
    </row>
    <row r="780" spans="1:13" x14ac:dyDescent="0.25">
      <c r="A780" s="22"/>
      <c r="B780" s="23"/>
      <c r="C780" s="23"/>
      <c r="D780" s="23"/>
      <c r="E780" s="23"/>
      <c r="F780" s="22"/>
      <c r="G780" s="23"/>
      <c r="H780" s="24"/>
      <c r="I780" s="23"/>
      <c r="J780" s="23"/>
      <c r="K780" s="23"/>
      <c r="L780" s="22"/>
      <c r="M780" s="20"/>
    </row>
    <row r="781" spans="1:13" x14ac:dyDescent="0.25">
      <c r="A781" s="22"/>
      <c r="B781" s="23"/>
      <c r="C781" s="23"/>
      <c r="D781" s="23"/>
      <c r="E781" s="23"/>
      <c r="F781" s="22"/>
      <c r="G781" s="23"/>
      <c r="H781" s="24"/>
      <c r="I781" s="23"/>
      <c r="J781" s="23"/>
      <c r="K781" s="23"/>
      <c r="L781" s="22"/>
      <c r="M781" s="20"/>
    </row>
    <row r="782" spans="1:13" x14ac:dyDescent="0.25">
      <c r="A782" s="22"/>
      <c r="B782" s="23"/>
      <c r="C782" s="23"/>
      <c r="D782" s="23"/>
      <c r="E782" s="23"/>
      <c r="F782" s="22"/>
      <c r="G782" s="23"/>
      <c r="H782" s="24"/>
      <c r="I782" s="23"/>
      <c r="J782" s="23"/>
      <c r="K782" s="23"/>
      <c r="L782" s="22"/>
      <c r="M782" s="20"/>
    </row>
    <row r="783" spans="1:13" x14ac:dyDescent="0.25">
      <c r="A783" s="22"/>
      <c r="B783" s="23"/>
      <c r="C783" s="23"/>
      <c r="D783" s="23"/>
      <c r="E783" s="23"/>
      <c r="F783" s="22"/>
      <c r="G783" s="23"/>
      <c r="H783" s="24"/>
      <c r="I783" s="23"/>
      <c r="J783" s="23"/>
      <c r="K783" s="23"/>
      <c r="L783" s="22"/>
      <c r="M783" s="20"/>
    </row>
    <row r="784" spans="1:13" x14ac:dyDescent="0.25">
      <c r="A784" s="22"/>
      <c r="B784" s="23"/>
      <c r="C784" s="23"/>
      <c r="D784" s="23"/>
      <c r="E784" s="23"/>
      <c r="F784" s="22"/>
      <c r="G784" s="23"/>
      <c r="H784" s="24"/>
      <c r="I784" s="23"/>
      <c r="J784" s="23"/>
      <c r="K784" s="23"/>
      <c r="L784" s="22"/>
      <c r="M784" s="20"/>
    </row>
    <row r="785" spans="1:13" x14ac:dyDescent="0.25">
      <c r="A785" s="22"/>
      <c r="B785" s="23"/>
      <c r="C785" s="23"/>
      <c r="D785" s="23"/>
      <c r="E785" s="23"/>
      <c r="F785" s="22"/>
      <c r="G785" s="23"/>
      <c r="H785" s="24"/>
      <c r="I785" s="23"/>
      <c r="J785" s="23"/>
      <c r="K785" s="23"/>
      <c r="L785" s="22"/>
      <c r="M785" s="20"/>
    </row>
    <row r="786" spans="1:13" x14ac:dyDescent="0.25">
      <c r="A786" s="22"/>
      <c r="B786" s="23"/>
      <c r="C786" s="23"/>
      <c r="D786" s="23"/>
      <c r="E786" s="23"/>
      <c r="F786" s="22"/>
      <c r="G786" s="23"/>
      <c r="H786" s="24"/>
      <c r="I786" s="23"/>
      <c r="J786" s="23"/>
      <c r="K786" s="23"/>
      <c r="L786" s="22"/>
      <c r="M786" s="20"/>
    </row>
    <row r="787" spans="1:13" x14ac:dyDescent="0.25">
      <c r="A787" s="22"/>
      <c r="B787" s="23"/>
      <c r="C787" s="23"/>
      <c r="D787" s="23"/>
      <c r="E787" s="23"/>
      <c r="F787" s="22"/>
      <c r="G787" s="23"/>
      <c r="H787" s="24"/>
      <c r="I787" s="23"/>
      <c r="J787" s="23"/>
      <c r="K787" s="23"/>
      <c r="L787" s="22"/>
      <c r="M787" s="20"/>
    </row>
    <row r="788" spans="1:13" x14ac:dyDescent="0.25">
      <c r="A788" s="22"/>
      <c r="B788" s="23"/>
      <c r="C788" s="23"/>
      <c r="D788" s="23"/>
      <c r="E788" s="23"/>
      <c r="F788" s="22"/>
      <c r="G788" s="23"/>
      <c r="H788" s="24"/>
      <c r="I788" s="23"/>
      <c r="J788" s="23"/>
      <c r="K788" s="23"/>
      <c r="L788" s="22"/>
      <c r="M788" s="20"/>
    </row>
    <row r="789" spans="1:13" x14ac:dyDescent="0.25">
      <c r="A789" s="22"/>
      <c r="B789" s="23"/>
      <c r="C789" s="23"/>
      <c r="D789" s="23"/>
      <c r="E789" s="23"/>
      <c r="F789" s="22"/>
      <c r="G789" s="23"/>
      <c r="H789" s="24"/>
      <c r="I789" s="23"/>
      <c r="J789" s="23"/>
      <c r="K789" s="23"/>
      <c r="L789" s="22"/>
      <c r="M789" s="20"/>
    </row>
    <row r="790" spans="1:13" x14ac:dyDescent="0.25">
      <c r="A790" s="22"/>
      <c r="B790" s="23"/>
      <c r="C790" s="23"/>
      <c r="D790" s="23"/>
      <c r="E790" s="23"/>
      <c r="F790" s="22"/>
      <c r="G790" s="23"/>
      <c r="H790" s="24"/>
      <c r="I790" s="23"/>
      <c r="J790" s="23"/>
      <c r="K790" s="23"/>
      <c r="L790" s="22"/>
      <c r="M790" s="20"/>
    </row>
    <row r="791" spans="1:13" x14ac:dyDescent="0.25">
      <c r="A791" s="22"/>
      <c r="B791" s="23"/>
      <c r="C791" s="23"/>
      <c r="D791" s="23"/>
      <c r="E791" s="23"/>
      <c r="F791" s="22"/>
      <c r="G791" s="23"/>
      <c r="H791" s="24"/>
      <c r="I791" s="23"/>
      <c r="J791" s="23"/>
      <c r="K791" s="23"/>
      <c r="L791" s="22"/>
      <c r="M791" s="20"/>
    </row>
    <row r="792" spans="1:13" x14ac:dyDescent="0.25">
      <c r="A792" s="22"/>
      <c r="B792" s="23"/>
      <c r="C792" s="23"/>
      <c r="D792" s="23"/>
      <c r="E792" s="23"/>
      <c r="F792" s="22"/>
      <c r="G792" s="23"/>
      <c r="H792" s="24"/>
      <c r="I792" s="23"/>
      <c r="J792" s="23"/>
      <c r="K792" s="23"/>
      <c r="L792" s="22"/>
      <c r="M792" s="20"/>
    </row>
    <row r="793" spans="1:13" x14ac:dyDescent="0.25">
      <c r="A793" s="22"/>
      <c r="B793" s="23"/>
      <c r="C793" s="23"/>
      <c r="D793" s="23"/>
      <c r="E793" s="23"/>
      <c r="F793" s="22"/>
      <c r="G793" s="23"/>
      <c r="H793" s="24"/>
      <c r="I793" s="23"/>
      <c r="J793" s="23"/>
      <c r="K793" s="23"/>
      <c r="L793" s="22"/>
      <c r="M793" s="20"/>
    </row>
    <row r="794" spans="1:13" x14ac:dyDescent="0.25">
      <c r="A794" s="22"/>
      <c r="B794" s="23"/>
      <c r="C794" s="23"/>
      <c r="D794" s="23"/>
      <c r="E794" s="23"/>
      <c r="F794" s="22"/>
      <c r="G794" s="23"/>
      <c r="H794" s="24"/>
      <c r="I794" s="23"/>
      <c r="J794" s="23"/>
      <c r="K794" s="23"/>
      <c r="L794" s="22"/>
      <c r="M794" s="20"/>
    </row>
    <row r="795" spans="1:13" x14ac:dyDescent="0.25">
      <c r="A795" s="22"/>
      <c r="B795" s="23"/>
      <c r="C795" s="23"/>
      <c r="D795" s="23"/>
      <c r="E795" s="23"/>
      <c r="F795" s="22"/>
      <c r="G795" s="23"/>
      <c r="H795" s="24"/>
      <c r="I795" s="23"/>
      <c r="J795" s="23"/>
      <c r="K795" s="23"/>
      <c r="L795" s="22"/>
      <c r="M795" s="20"/>
    </row>
    <row r="796" spans="1:13" x14ac:dyDescent="0.25">
      <c r="A796" s="22"/>
      <c r="B796" s="23"/>
      <c r="C796" s="23"/>
      <c r="D796" s="23"/>
      <c r="E796" s="23"/>
      <c r="F796" s="22"/>
      <c r="G796" s="23"/>
      <c r="H796" s="24"/>
      <c r="I796" s="23"/>
      <c r="J796" s="23"/>
      <c r="K796" s="23"/>
      <c r="L796" s="22"/>
      <c r="M796" s="20"/>
    </row>
    <row r="797" spans="1:13" x14ac:dyDescent="0.25">
      <c r="A797" s="22"/>
      <c r="B797" s="23"/>
      <c r="C797" s="23"/>
      <c r="D797" s="23"/>
      <c r="E797" s="23"/>
      <c r="F797" s="22"/>
      <c r="G797" s="23"/>
      <c r="H797" s="24"/>
      <c r="I797" s="23"/>
      <c r="J797" s="23"/>
      <c r="K797" s="23"/>
      <c r="L797" s="22"/>
      <c r="M797" s="20"/>
    </row>
    <row r="798" spans="1:13" x14ac:dyDescent="0.25">
      <c r="A798" s="22"/>
      <c r="B798" s="23"/>
      <c r="C798" s="23"/>
      <c r="D798" s="23"/>
      <c r="E798" s="23"/>
      <c r="F798" s="22"/>
      <c r="G798" s="23"/>
      <c r="H798" s="24"/>
      <c r="I798" s="23"/>
      <c r="J798" s="23"/>
      <c r="K798" s="23"/>
      <c r="L798" s="22"/>
      <c r="M798" s="20"/>
    </row>
    <row r="799" spans="1:13" x14ac:dyDescent="0.25">
      <c r="A799" s="22"/>
      <c r="B799" s="23"/>
      <c r="C799" s="23"/>
      <c r="D799" s="23"/>
      <c r="E799" s="23"/>
      <c r="F799" s="22"/>
      <c r="G799" s="23"/>
      <c r="H799" s="24"/>
      <c r="I799" s="23"/>
      <c r="J799" s="23"/>
      <c r="K799" s="23"/>
      <c r="L799" s="22"/>
      <c r="M799" s="20"/>
    </row>
    <row r="800" spans="1:13" x14ac:dyDescent="0.25">
      <c r="A800" s="22"/>
      <c r="B800" s="23"/>
      <c r="C800" s="23"/>
      <c r="D800" s="23"/>
      <c r="E800" s="23"/>
      <c r="F800" s="22"/>
      <c r="G800" s="23"/>
      <c r="H800" s="24"/>
      <c r="I800" s="23"/>
      <c r="J800" s="23"/>
      <c r="K800" s="23"/>
      <c r="L800" s="22"/>
      <c r="M800" s="20"/>
    </row>
    <row r="801" spans="1:13" x14ac:dyDescent="0.25">
      <c r="A801" s="22"/>
      <c r="B801" s="23"/>
      <c r="C801" s="23"/>
      <c r="D801" s="23"/>
      <c r="E801" s="23"/>
      <c r="F801" s="22"/>
      <c r="G801" s="23"/>
      <c r="H801" s="24"/>
      <c r="I801" s="23"/>
      <c r="J801" s="23"/>
      <c r="K801" s="23"/>
      <c r="L801" s="22"/>
      <c r="M801" s="20"/>
    </row>
    <row r="802" spans="1:13" x14ac:dyDescent="0.25">
      <c r="A802" s="22"/>
      <c r="B802" s="23"/>
      <c r="C802" s="23"/>
      <c r="D802" s="23"/>
      <c r="E802" s="23"/>
      <c r="F802" s="22"/>
      <c r="G802" s="23"/>
      <c r="H802" s="24"/>
      <c r="I802" s="23"/>
      <c r="J802" s="23"/>
      <c r="K802" s="23"/>
      <c r="L802" s="22"/>
      <c r="M802" s="20"/>
    </row>
    <row r="803" spans="1:13" x14ac:dyDescent="0.25">
      <c r="A803" s="22"/>
      <c r="B803" s="23"/>
      <c r="C803" s="23"/>
      <c r="D803" s="23"/>
      <c r="E803" s="23"/>
      <c r="F803" s="22"/>
      <c r="G803" s="23"/>
      <c r="H803" s="24"/>
      <c r="I803" s="23"/>
      <c r="J803" s="23"/>
      <c r="K803" s="23"/>
      <c r="L803" s="22"/>
      <c r="M803" s="20"/>
    </row>
    <row r="804" spans="1:13" x14ac:dyDescent="0.25">
      <c r="A804" s="22"/>
      <c r="B804" s="23"/>
      <c r="C804" s="23"/>
      <c r="D804" s="23"/>
      <c r="E804" s="23"/>
      <c r="F804" s="22"/>
      <c r="G804" s="23"/>
      <c r="H804" s="24"/>
      <c r="I804" s="23"/>
      <c r="J804" s="23"/>
      <c r="K804" s="23"/>
      <c r="L804" s="22"/>
      <c r="M804" s="20"/>
    </row>
    <row r="805" spans="1:13" x14ac:dyDescent="0.25">
      <c r="A805" s="22"/>
      <c r="B805" s="23"/>
      <c r="C805" s="23"/>
      <c r="D805" s="23"/>
      <c r="E805" s="23"/>
      <c r="F805" s="22"/>
      <c r="G805" s="23"/>
      <c r="H805" s="24"/>
      <c r="I805" s="23"/>
      <c r="J805" s="23"/>
      <c r="K805" s="23"/>
      <c r="L805" s="22"/>
      <c r="M805" s="20"/>
    </row>
    <row r="806" spans="1:13" x14ac:dyDescent="0.25">
      <c r="A806" s="22"/>
      <c r="B806" s="23"/>
      <c r="C806" s="23"/>
      <c r="D806" s="23"/>
      <c r="E806" s="23"/>
      <c r="F806" s="22"/>
      <c r="G806" s="23"/>
      <c r="H806" s="24"/>
      <c r="I806" s="23"/>
      <c r="J806" s="23"/>
      <c r="K806" s="23"/>
      <c r="L806" s="22"/>
      <c r="M806" s="20"/>
    </row>
    <row r="807" spans="1:13" x14ac:dyDescent="0.25">
      <c r="A807" s="22"/>
      <c r="B807" s="23"/>
      <c r="C807" s="23"/>
      <c r="D807" s="23"/>
      <c r="E807" s="23"/>
      <c r="F807" s="22"/>
      <c r="G807" s="23"/>
      <c r="H807" s="24"/>
      <c r="I807" s="23"/>
      <c r="J807" s="23"/>
      <c r="K807" s="23"/>
      <c r="L807" s="22"/>
      <c r="M807" s="20"/>
    </row>
    <row r="808" spans="1:13" x14ac:dyDescent="0.25">
      <c r="A808" s="22"/>
      <c r="B808" s="23"/>
      <c r="C808" s="23"/>
      <c r="D808" s="23"/>
      <c r="E808" s="23"/>
      <c r="F808" s="22"/>
      <c r="G808" s="23"/>
      <c r="H808" s="24"/>
      <c r="I808" s="23"/>
      <c r="J808" s="23"/>
      <c r="K808" s="23"/>
      <c r="L808" s="22"/>
      <c r="M808" s="20"/>
    </row>
    <row r="809" spans="1:13" x14ac:dyDescent="0.25">
      <c r="A809" s="22"/>
      <c r="B809" s="23"/>
      <c r="C809" s="23"/>
      <c r="D809" s="23"/>
      <c r="E809" s="23"/>
      <c r="F809" s="22"/>
      <c r="G809" s="23"/>
      <c r="H809" s="24"/>
      <c r="I809" s="23"/>
      <c r="J809" s="23"/>
      <c r="K809" s="23"/>
      <c r="L809" s="22"/>
      <c r="M809" s="20"/>
    </row>
    <row r="810" spans="1:13" x14ac:dyDescent="0.25">
      <c r="A810" s="22"/>
      <c r="B810" s="23"/>
      <c r="C810" s="23"/>
      <c r="D810" s="23"/>
      <c r="E810" s="23"/>
      <c r="F810" s="22"/>
      <c r="G810" s="23"/>
      <c r="H810" s="24"/>
      <c r="I810" s="23"/>
      <c r="J810" s="23"/>
      <c r="K810" s="23"/>
      <c r="L810" s="22"/>
      <c r="M810" s="20"/>
    </row>
    <row r="811" spans="1:13" x14ac:dyDescent="0.25">
      <c r="A811" s="22"/>
      <c r="B811" s="23"/>
      <c r="C811" s="23"/>
      <c r="D811" s="23"/>
      <c r="E811" s="23"/>
      <c r="F811" s="22"/>
      <c r="G811" s="23"/>
      <c r="H811" s="24"/>
      <c r="I811" s="23"/>
      <c r="J811" s="23"/>
      <c r="K811" s="23"/>
      <c r="L811" s="22"/>
      <c r="M811" s="20"/>
    </row>
    <row r="812" spans="1:13" x14ac:dyDescent="0.25">
      <c r="A812" s="22"/>
      <c r="B812" s="23"/>
      <c r="C812" s="23"/>
      <c r="D812" s="23"/>
      <c r="E812" s="23"/>
      <c r="F812" s="22"/>
      <c r="G812" s="23"/>
      <c r="H812" s="24"/>
      <c r="I812" s="23"/>
      <c r="J812" s="23"/>
      <c r="K812" s="23"/>
      <c r="L812" s="22"/>
      <c r="M812" s="20"/>
    </row>
    <row r="813" spans="1:13" x14ac:dyDescent="0.25">
      <c r="A813" s="22"/>
      <c r="B813" s="23"/>
      <c r="C813" s="23"/>
      <c r="D813" s="23"/>
      <c r="E813" s="23"/>
      <c r="F813" s="22"/>
      <c r="G813" s="23"/>
      <c r="H813" s="24"/>
      <c r="I813" s="23"/>
      <c r="J813" s="23"/>
      <c r="K813" s="23"/>
      <c r="L813" s="22"/>
      <c r="M813" s="20"/>
    </row>
    <row r="814" spans="1:13" x14ac:dyDescent="0.25">
      <c r="A814" s="22"/>
      <c r="B814" s="23"/>
      <c r="C814" s="23"/>
      <c r="D814" s="23"/>
      <c r="E814" s="23"/>
      <c r="F814" s="22"/>
      <c r="G814" s="23"/>
      <c r="H814" s="24"/>
      <c r="I814" s="23"/>
      <c r="J814" s="23"/>
      <c r="K814" s="23"/>
      <c r="L814" s="22"/>
      <c r="M814" s="20"/>
    </row>
    <row r="815" spans="1:13" x14ac:dyDescent="0.25">
      <c r="A815" s="22"/>
      <c r="B815" s="23"/>
      <c r="C815" s="23"/>
      <c r="D815" s="23"/>
      <c r="E815" s="23"/>
      <c r="F815" s="22"/>
      <c r="G815" s="23"/>
      <c r="H815" s="24"/>
      <c r="I815" s="23"/>
      <c r="J815" s="23"/>
      <c r="K815" s="23"/>
      <c r="L815" s="22"/>
      <c r="M815" s="20"/>
    </row>
    <row r="816" spans="1:13" x14ac:dyDescent="0.25">
      <c r="A816" s="22"/>
      <c r="B816" s="23"/>
      <c r="C816" s="23"/>
      <c r="D816" s="23"/>
      <c r="E816" s="23"/>
      <c r="F816" s="22"/>
      <c r="G816" s="23"/>
      <c r="H816" s="24"/>
      <c r="I816" s="23"/>
      <c r="J816" s="23"/>
      <c r="K816" s="23"/>
      <c r="L816" s="22"/>
      <c r="M816" s="20"/>
    </row>
    <row r="817" spans="1:13" x14ac:dyDescent="0.25">
      <c r="A817" s="22"/>
      <c r="B817" s="23"/>
      <c r="C817" s="23"/>
      <c r="D817" s="23"/>
      <c r="E817" s="23"/>
      <c r="F817" s="22"/>
      <c r="G817" s="23"/>
      <c r="H817" s="24"/>
      <c r="I817" s="23"/>
      <c r="J817" s="23"/>
      <c r="K817" s="23"/>
      <c r="L817" s="22"/>
      <c r="M817" s="20"/>
    </row>
    <row r="818" spans="1:13" x14ac:dyDescent="0.25">
      <c r="A818" s="22"/>
      <c r="B818" s="23"/>
      <c r="C818" s="23"/>
      <c r="D818" s="23"/>
      <c r="E818" s="23"/>
      <c r="F818" s="22"/>
      <c r="G818" s="23"/>
      <c r="H818" s="24"/>
      <c r="I818" s="23"/>
      <c r="J818" s="23"/>
      <c r="K818" s="23"/>
      <c r="L818" s="22"/>
      <c r="M818" s="20"/>
    </row>
    <row r="819" spans="1:13" x14ac:dyDescent="0.25">
      <c r="A819" s="22"/>
      <c r="B819" s="23"/>
      <c r="C819" s="23"/>
      <c r="D819" s="23"/>
      <c r="E819" s="23"/>
      <c r="F819" s="22"/>
      <c r="G819" s="23"/>
      <c r="H819" s="24"/>
      <c r="I819" s="23"/>
      <c r="J819" s="23"/>
      <c r="K819" s="23"/>
      <c r="L819" s="22"/>
      <c r="M819" s="20"/>
    </row>
    <row r="820" spans="1:13" x14ac:dyDescent="0.25">
      <c r="A820" s="22"/>
      <c r="B820" s="23"/>
      <c r="C820" s="23"/>
      <c r="D820" s="23"/>
      <c r="E820" s="23"/>
      <c r="F820" s="22"/>
      <c r="G820" s="23"/>
      <c r="H820" s="24"/>
      <c r="I820" s="23"/>
      <c r="J820" s="23"/>
      <c r="K820" s="23"/>
      <c r="L820" s="22"/>
      <c r="M820" s="20"/>
    </row>
    <row r="821" spans="1:13" x14ac:dyDescent="0.25">
      <c r="A821" s="22"/>
      <c r="B821" s="23"/>
      <c r="C821" s="23"/>
      <c r="D821" s="23"/>
      <c r="E821" s="23"/>
      <c r="F821" s="22"/>
      <c r="G821" s="23"/>
      <c r="H821" s="24"/>
      <c r="I821" s="23"/>
      <c r="J821" s="23"/>
      <c r="K821" s="23"/>
      <c r="L821" s="22"/>
      <c r="M821" s="20"/>
    </row>
    <row r="822" spans="1:13" x14ac:dyDescent="0.25">
      <c r="A822" s="22"/>
      <c r="B822" s="23"/>
      <c r="C822" s="23"/>
      <c r="D822" s="23"/>
      <c r="E822" s="23"/>
      <c r="F822" s="22"/>
      <c r="G822" s="23"/>
      <c r="H822" s="24"/>
      <c r="I822" s="23"/>
      <c r="J822" s="23"/>
      <c r="K822" s="23"/>
      <c r="L822" s="22"/>
      <c r="M822" s="20"/>
    </row>
    <row r="823" spans="1:13" x14ac:dyDescent="0.25">
      <c r="A823" s="22"/>
      <c r="B823" s="23"/>
      <c r="C823" s="23"/>
      <c r="D823" s="23"/>
      <c r="E823" s="23"/>
      <c r="F823" s="22"/>
      <c r="G823" s="23"/>
      <c r="H823" s="24"/>
      <c r="I823" s="23"/>
      <c r="J823" s="23"/>
      <c r="K823" s="23"/>
      <c r="L823" s="22"/>
      <c r="M823" s="20"/>
    </row>
    <row r="824" spans="1:13" x14ac:dyDescent="0.25">
      <c r="A824" s="22"/>
      <c r="B824" s="23"/>
      <c r="C824" s="23"/>
      <c r="D824" s="23"/>
      <c r="E824" s="23"/>
      <c r="F824" s="22"/>
      <c r="G824" s="23"/>
      <c r="H824" s="24"/>
      <c r="I824" s="23"/>
      <c r="J824" s="23"/>
      <c r="K824" s="23"/>
      <c r="L824" s="22"/>
      <c r="M824" s="20"/>
    </row>
    <row r="825" spans="1:13" x14ac:dyDescent="0.25">
      <c r="A825" s="22"/>
      <c r="B825" s="23"/>
      <c r="C825" s="23"/>
      <c r="D825" s="23"/>
      <c r="E825" s="23"/>
      <c r="F825" s="22"/>
      <c r="G825" s="23"/>
      <c r="H825" s="24"/>
      <c r="I825" s="23"/>
      <c r="J825" s="23"/>
      <c r="K825" s="23"/>
      <c r="L825" s="22"/>
      <c r="M825" s="20"/>
    </row>
    <row r="826" spans="1:13" x14ac:dyDescent="0.25">
      <c r="A826" s="22"/>
      <c r="B826" s="23"/>
      <c r="C826" s="23"/>
      <c r="D826" s="23"/>
      <c r="E826" s="23"/>
      <c r="F826" s="22"/>
      <c r="G826" s="23"/>
      <c r="H826" s="24"/>
      <c r="I826" s="23"/>
      <c r="J826" s="23"/>
      <c r="K826" s="23"/>
      <c r="L826" s="22"/>
      <c r="M826" s="20"/>
    </row>
    <row r="827" spans="1:13" x14ac:dyDescent="0.25">
      <c r="A827" s="22"/>
      <c r="B827" s="23"/>
      <c r="C827" s="23"/>
      <c r="D827" s="23"/>
      <c r="E827" s="23"/>
      <c r="F827" s="22"/>
      <c r="G827" s="23"/>
      <c r="H827" s="24"/>
      <c r="I827" s="23"/>
      <c r="J827" s="23"/>
      <c r="K827" s="23"/>
      <c r="L827" s="22"/>
      <c r="M827" s="20"/>
    </row>
    <row r="828" spans="1:13" x14ac:dyDescent="0.25">
      <c r="A828" s="22"/>
      <c r="B828" s="23"/>
      <c r="C828" s="23"/>
      <c r="D828" s="23"/>
      <c r="E828" s="23"/>
      <c r="F828" s="22"/>
      <c r="G828" s="23"/>
      <c r="H828" s="24"/>
      <c r="I828" s="23"/>
      <c r="J828" s="23"/>
      <c r="K828" s="23"/>
      <c r="L828" s="22"/>
      <c r="M828" s="20"/>
    </row>
    <row r="829" spans="1:13" x14ac:dyDescent="0.25">
      <c r="A829" s="22"/>
      <c r="B829" s="23"/>
      <c r="C829" s="23"/>
      <c r="D829" s="23"/>
      <c r="E829" s="23"/>
      <c r="F829" s="22"/>
      <c r="G829" s="23"/>
      <c r="H829" s="24"/>
      <c r="I829" s="23"/>
      <c r="J829" s="23"/>
      <c r="K829" s="23"/>
      <c r="L829" s="22"/>
      <c r="M829" s="20"/>
    </row>
    <row r="830" spans="1:13" x14ac:dyDescent="0.25">
      <c r="A830" s="22"/>
      <c r="B830" s="23"/>
      <c r="C830" s="23"/>
      <c r="D830" s="23"/>
      <c r="E830" s="23"/>
      <c r="F830" s="22"/>
      <c r="G830" s="23"/>
      <c r="H830" s="24"/>
      <c r="I830" s="23"/>
      <c r="J830" s="23"/>
      <c r="K830" s="23"/>
      <c r="L830" s="22"/>
      <c r="M830" s="20"/>
    </row>
    <row r="831" spans="1:13" x14ac:dyDescent="0.25">
      <c r="A831" s="22"/>
      <c r="B831" s="23"/>
      <c r="C831" s="23"/>
      <c r="D831" s="23"/>
      <c r="E831" s="23"/>
      <c r="F831" s="22"/>
      <c r="G831" s="23"/>
      <c r="H831" s="24"/>
      <c r="I831" s="23"/>
      <c r="J831" s="23"/>
      <c r="K831" s="23"/>
      <c r="L831" s="22"/>
      <c r="M831" s="20"/>
    </row>
    <row r="832" spans="1:13" x14ac:dyDescent="0.25">
      <c r="A832" s="22"/>
      <c r="B832" s="23"/>
      <c r="C832" s="23"/>
      <c r="D832" s="23"/>
      <c r="E832" s="23"/>
      <c r="F832" s="22"/>
      <c r="G832" s="23"/>
      <c r="H832" s="24"/>
      <c r="I832" s="23"/>
      <c r="J832" s="23"/>
      <c r="K832" s="23"/>
      <c r="L832" s="22"/>
      <c r="M832" s="20"/>
    </row>
    <row r="833" spans="1:14" x14ac:dyDescent="0.25">
      <c r="A833" s="22"/>
      <c r="B833" s="23"/>
      <c r="C833" s="23"/>
      <c r="D833" s="23"/>
      <c r="E833" s="23"/>
      <c r="F833" s="22"/>
      <c r="G833" s="23"/>
      <c r="H833" s="24"/>
      <c r="I833" s="23"/>
      <c r="J833" s="23"/>
      <c r="K833" s="23"/>
      <c r="L833" s="22"/>
      <c r="M833" s="20"/>
      <c r="N833" s="19"/>
    </row>
    <row r="834" spans="1:14" x14ac:dyDescent="0.25">
      <c r="A834" s="22"/>
      <c r="B834" s="23"/>
      <c r="C834" s="23"/>
      <c r="D834" s="23"/>
      <c r="E834" s="23"/>
      <c r="F834" s="22"/>
      <c r="G834" s="23"/>
      <c r="H834" s="24"/>
      <c r="I834" s="23"/>
      <c r="J834" s="23"/>
      <c r="K834" s="23"/>
      <c r="L834" s="22"/>
      <c r="M834" s="20"/>
      <c r="N834" s="19"/>
    </row>
    <row r="835" spans="1:14" x14ac:dyDescent="0.25">
      <c r="A835" s="22"/>
      <c r="B835" s="23"/>
      <c r="C835" s="23"/>
      <c r="D835" s="23"/>
      <c r="E835" s="23"/>
      <c r="F835" s="22"/>
      <c r="G835" s="23"/>
      <c r="H835" s="24"/>
      <c r="I835" s="23"/>
      <c r="J835" s="23"/>
      <c r="K835" s="23"/>
      <c r="L835" s="22"/>
      <c r="M835" s="20"/>
      <c r="N835" s="19"/>
    </row>
    <row r="836" spans="1:14" x14ac:dyDescent="0.25">
      <c r="A836" s="22"/>
      <c r="B836" s="23"/>
      <c r="C836" s="23"/>
      <c r="D836" s="23"/>
      <c r="E836" s="23"/>
      <c r="F836" s="22"/>
      <c r="G836" s="23"/>
      <c r="H836" s="24"/>
      <c r="I836" s="23"/>
      <c r="J836" s="23"/>
      <c r="K836" s="23"/>
      <c r="L836" s="22"/>
      <c r="M836" s="20"/>
      <c r="N836" s="19"/>
    </row>
    <row r="837" spans="1:14" x14ac:dyDescent="0.25">
      <c r="A837" s="22"/>
      <c r="B837" s="23"/>
      <c r="C837" s="23"/>
      <c r="D837" s="23"/>
      <c r="E837" s="23"/>
      <c r="F837" s="22"/>
      <c r="G837" s="23"/>
      <c r="H837" s="24"/>
      <c r="I837" s="23"/>
      <c r="J837" s="23"/>
      <c r="K837" s="23"/>
      <c r="L837" s="22"/>
      <c r="M837" s="20"/>
      <c r="N837" s="19"/>
    </row>
    <row r="838" spans="1:14" x14ac:dyDescent="0.25">
      <c r="A838" s="22"/>
      <c r="B838" s="23"/>
      <c r="C838" s="23"/>
      <c r="D838" s="23"/>
      <c r="E838" s="23"/>
      <c r="F838" s="22"/>
      <c r="G838" s="23"/>
      <c r="H838" s="24"/>
      <c r="I838" s="23"/>
      <c r="J838" s="23"/>
      <c r="K838" s="23"/>
      <c r="L838" s="22"/>
      <c r="M838" s="20"/>
      <c r="N838" s="19"/>
    </row>
    <row r="839" spans="1:14" x14ac:dyDescent="0.25">
      <c r="A839" s="22"/>
      <c r="B839" s="23"/>
      <c r="C839" s="23"/>
      <c r="D839" s="23"/>
      <c r="E839" s="23"/>
      <c r="F839" s="22"/>
      <c r="G839" s="23"/>
      <c r="H839" s="24"/>
      <c r="I839" s="23"/>
      <c r="J839" s="23"/>
      <c r="K839" s="23"/>
      <c r="L839" s="22"/>
      <c r="M839" s="20"/>
      <c r="N839" s="19"/>
    </row>
    <row r="840" spans="1:14" x14ac:dyDescent="0.25">
      <c r="A840" s="22"/>
      <c r="B840" s="23"/>
      <c r="C840" s="23"/>
      <c r="D840" s="23"/>
      <c r="E840" s="23"/>
      <c r="F840" s="22"/>
      <c r="G840" s="23"/>
      <c r="H840" s="24"/>
      <c r="I840" s="23"/>
      <c r="J840" s="23"/>
      <c r="K840" s="23"/>
      <c r="L840" s="22"/>
      <c r="M840" s="20"/>
      <c r="N840" s="19"/>
    </row>
    <row r="841" spans="1:14" x14ac:dyDescent="0.25">
      <c r="A841" s="22"/>
      <c r="B841" s="23"/>
      <c r="C841" s="23"/>
      <c r="D841" s="23"/>
      <c r="E841" s="23"/>
      <c r="F841" s="22"/>
      <c r="G841" s="23"/>
      <c r="H841" s="24"/>
      <c r="I841" s="23"/>
      <c r="J841" s="23"/>
      <c r="K841" s="23"/>
      <c r="L841" s="22"/>
      <c r="M841" s="20"/>
      <c r="N841" s="19"/>
    </row>
    <row r="842" spans="1:14" x14ac:dyDescent="0.25">
      <c r="A842" s="22"/>
      <c r="B842" s="23"/>
      <c r="C842" s="23"/>
      <c r="D842" s="23"/>
      <c r="E842" s="23"/>
      <c r="F842" s="22"/>
      <c r="G842" s="23"/>
      <c r="H842" s="24"/>
      <c r="I842" s="23"/>
      <c r="J842" s="23"/>
      <c r="K842" s="23"/>
      <c r="L842" s="22"/>
      <c r="M842" s="20"/>
      <c r="N842" s="19"/>
    </row>
    <row r="843" spans="1:14" x14ac:dyDescent="0.25">
      <c r="A843" s="22"/>
      <c r="B843" s="23"/>
      <c r="C843" s="23"/>
      <c r="D843" s="23"/>
      <c r="E843" s="23"/>
      <c r="F843" s="22"/>
      <c r="G843" s="23"/>
      <c r="H843" s="24"/>
      <c r="I843" s="23"/>
      <c r="J843" s="23"/>
      <c r="K843" s="23"/>
      <c r="L843" s="22"/>
      <c r="M843" s="20"/>
      <c r="N843" s="19"/>
    </row>
    <row r="844" spans="1:14" x14ac:dyDescent="0.25">
      <c r="A844" s="22"/>
      <c r="B844" s="23"/>
      <c r="C844" s="23"/>
      <c r="D844" s="23"/>
      <c r="E844" s="23"/>
      <c r="F844" s="22"/>
      <c r="G844" s="23"/>
      <c r="H844" s="24"/>
      <c r="I844" s="23"/>
      <c r="J844" s="23"/>
      <c r="K844" s="23"/>
      <c r="L844" s="22"/>
      <c r="M844" s="20"/>
      <c r="N844" s="19"/>
    </row>
    <row r="845" spans="1:14" x14ac:dyDescent="0.25">
      <c r="A845" s="22"/>
      <c r="B845" s="23"/>
      <c r="C845" s="23"/>
      <c r="D845" s="23"/>
      <c r="E845" s="23"/>
      <c r="F845" s="22"/>
      <c r="G845" s="23"/>
      <c r="H845" s="24"/>
      <c r="I845" s="23"/>
      <c r="J845" s="23"/>
      <c r="K845" s="23"/>
      <c r="L845" s="22"/>
      <c r="M845" s="20"/>
      <c r="N845" s="19"/>
    </row>
    <row r="846" spans="1:14" x14ac:dyDescent="0.25">
      <c r="A846" s="22"/>
      <c r="B846" s="23"/>
      <c r="C846" s="23"/>
      <c r="D846" s="23"/>
      <c r="E846" s="23"/>
      <c r="F846" s="22"/>
      <c r="G846" s="23"/>
      <c r="H846" s="24"/>
      <c r="I846" s="23"/>
      <c r="J846" s="23"/>
      <c r="K846" s="23"/>
      <c r="L846" s="22"/>
      <c r="M846" s="20"/>
      <c r="N846" s="19"/>
    </row>
    <row r="847" spans="1:14" x14ac:dyDescent="0.25">
      <c r="A847" s="22"/>
      <c r="B847" s="23"/>
      <c r="C847" s="23"/>
      <c r="D847" s="23"/>
      <c r="E847" s="23"/>
      <c r="F847" s="22"/>
      <c r="G847" s="23"/>
      <c r="H847" s="24"/>
      <c r="I847" s="23"/>
      <c r="J847" s="23"/>
      <c r="K847" s="23"/>
      <c r="L847" s="22"/>
      <c r="M847" s="20"/>
      <c r="N847" s="19"/>
    </row>
    <row r="848" spans="1:14" x14ac:dyDescent="0.25">
      <c r="A848" s="22"/>
      <c r="B848" s="23"/>
      <c r="C848" s="23"/>
      <c r="D848" s="23"/>
      <c r="E848" s="23"/>
      <c r="F848" s="22"/>
      <c r="G848" s="23"/>
      <c r="H848" s="24"/>
      <c r="I848" s="23"/>
      <c r="J848" s="23"/>
      <c r="K848" s="23"/>
      <c r="L848" s="22"/>
      <c r="M848" s="20"/>
      <c r="N848" s="19"/>
    </row>
    <row r="849" spans="1:13" x14ac:dyDescent="0.25">
      <c r="A849" s="22"/>
      <c r="B849" s="23"/>
      <c r="C849" s="23"/>
      <c r="D849" s="23"/>
      <c r="E849" s="23"/>
      <c r="F849" s="22"/>
      <c r="G849" s="23"/>
      <c r="H849" s="24"/>
      <c r="I849" s="23"/>
      <c r="J849" s="23"/>
      <c r="K849" s="23"/>
      <c r="L849" s="22"/>
      <c r="M849" s="20"/>
    </row>
    <row r="850" spans="1:13" x14ac:dyDescent="0.25">
      <c r="A850" s="22"/>
      <c r="B850" s="23"/>
      <c r="C850" s="23"/>
      <c r="D850" s="23"/>
      <c r="E850" s="23"/>
      <c r="F850" s="22"/>
      <c r="G850" s="23"/>
      <c r="H850" s="24"/>
      <c r="I850" s="23"/>
      <c r="J850" s="23"/>
      <c r="K850" s="23"/>
      <c r="L850" s="22"/>
      <c r="M850" s="20"/>
    </row>
    <row r="851" spans="1:13" x14ac:dyDescent="0.25">
      <c r="A851" s="22"/>
      <c r="B851" s="23"/>
      <c r="C851" s="23"/>
      <c r="D851" s="23"/>
      <c r="E851" s="23"/>
      <c r="F851" s="22"/>
      <c r="G851" s="23"/>
      <c r="H851" s="24"/>
      <c r="I851" s="23"/>
      <c r="J851" s="23"/>
      <c r="K851" s="23"/>
      <c r="L851" s="22"/>
      <c r="M851" s="20"/>
    </row>
    <row r="852" spans="1:13" x14ac:dyDescent="0.25">
      <c r="A852" s="22"/>
      <c r="B852" s="23"/>
      <c r="C852" s="23"/>
      <c r="D852" s="23"/>
      <c r="E852" s="23"/>
      <c r="F852" s="22"/>
      <c r="G852" s="23"/>
      <c r="H852" s="24"/>
      <c r="I852" s="23"/>
      <c r="J852" s="23"/>
      <c r="K852" s="23"/>
      <c r="L852" s="22"/>
      <c r="M852" s="20"/>
    </row>
    <row r="853" spans="1:13" x14ac:dyDescent="0.25">
      <c r="A853" s="22"/>
      <c r="B853" s="23"/>
      <c r="C853" s="23"/>
      <c r="D853" s="23"/>
      <c r="E853" s="23"/>
      <c r="F853" s="22"/>
      <c r="G853" s="23"/>
      <c r="H853" s="24"/>
      <c r="I853" s="23"/>
      <c r="J853" s="23"/>
      <c r="K853" s="23"/>
      <c r="L853" s="22"/>
      <c r="M853" s="20"/>
    </row>
    <row r="854" spans="1:13" x14ac:dyDescent="0.25">
      <c r="A854" s="22"/>
      <c r="B854" s="23"/>
      <c r="C854" s="23"/>
      <c r="D854" s="23"/>
      <c r="E854" s="23"/>
      <c r="F854" s="22"/>
      <c r="G854" s="23"/>
      <c r="H854" s="24"/>
      <c r="I854" s="23"/>
      <c r="J854" s="23"/>
      <c r="K854" s="23"/>
      <c r="L854" s="22"/>
      <c r="M854" s="20"/>
    </row>
    <row r="855" spans="1:13" x14ac:dyDescent="0.25">
      <c r="A855" s="22"/>
      <c r="B855" s="23"/>
      <c r="C855" s="23"/>
      <c r="D855" s="23"/>
      <c r="E855" s="23"/>
      <c r="F855" s="22"/>
      <c r="G855" s="23"/>
      <c r="H855" s="24"/>
      <c r="I855" s="23"/>
      <c r="J855" s="23"/>
      <c r="K855" s="23"/>
      <c r="L855" s="22"/>
      <c r="M855" s="20"/>
    </row>
    <row r="856" spans="1:13" x14ac:dyDescent="0.25">
      <c r="A856" s="22"/>
      <c r="B856" s="23"/>
      <c r="C856" s="23"/>
      <c r="D856" s="23"/>
      <c r="E856" s="23"/>
      <c r="F856" s="22"/>
      <c r="G856" s="23"/>
      <c r="H856" s="24"/>
      <c r="I856" s="23"/>
      <c r="J856" s="23"/>
      <c r="K856" s="23"/>
      <c r="L856" s="22"/>
      <c r="M856" s="20"/>
    </row>
    <row r="857" spans="1:13" x14ac:dyDescent="0.25">
      <c r="A857" s="22"/>
      <c r="B857" s="23"/>
      <c r="C857" s="23"/>
      <c r="D857" s="23"/>
      <c r="E857" s="23"/>
      <c r="F857" s="22"/>
      <c r="G857" s="23"/>
      <c r="H857" s="24"/>
      <c r="I857" s="23"/>
      <c r="J857" s="23"/>
      <c r="K857" s="23"/>
      <c r="L857" s="22"/>
      <c r="M857" s="20"/>
    </row>
    <row r="858" spans="1:13" x14ac:dyDescent="0.25">
      <c r="A858" s="22"/>
      <c r="B858" s="23"/>
      <c r="C858" s="23"/>
      <c r="D858" s="23"/>
      <c r="E858" s="23"/>
      <c r="F858" s="22"/>
      <c r="G858" s="23"/>
      <c r="H858" s="24"/>
      <c r="I858" s="23"/>
      <c r="J858" s="23"/>
      <c r="K858" s="23"/>
      <c r="L858" s="22"/>
      <c r="M858" s="20"/>
    </row>
    <row r="859" spans="1:13" x14ac:dyDescent="0.25">
      <c r="A859" s="22"/>
      <c r="B859" s="23"/>
      <c r="C859" s="23"/>
      <c r="D859" s="23"/>
      <c r="E859" s="23"/>
      <c r="F859" s="22"/>
      <c r="G859" s="23"/>
      <c r="H859" s="24"/>
      <c r="I859" s="23"/>
      <c r="J859" s="23"/>
      <c r="K859" s="23"/>
      <c r="L859" s="22"/>
      <c r="M859" s="20"/>
    </row>
    <row r="860" spans="1:13" x14ac:dyDescent="0.25">
      <c r="A860" s="22"/>
      <c r="B860" s="23"/>
      <c r="C860" s="23"/>
      <c r="D860" s="23"/>
      <c r="E860" s="23"/>
      <c r="F860" s="22"/>
      <c r="G860" s="23"/>
      <c r="H860" s="24"/>
      <c r="I860" s="23"/>
      <c r="J860" s="23"/>
      <c r="K860" s="23"/>
      <c r="L860" s="22"/>
      <c r="M860" s="20"/>
    </row>
    <row r="861" spans="1:13" x14ac:dyDescent="0.25">
      <c r="A861" s="22"/>
      <c r="B861" s="23"/>
      <c r="C861" s="23"/>
      <c r="D861" s="23"/>
      <c r="E861" s="23"/>
      <c r="F861" s="22"/>
      <c r="G861" s="23"/>
      <c r="H861" s="24"/>
      <c r="I861" s="23"/>
      <c r="J861" s="23"/>
      <c r="K861" s="23"/>
      <c r="L861" s="22"/>
      <c r="M861" s="20"/>
    </row>
    <row r="862" spans="1:13" x14ac:dyDescent="0.25">
      <c r="A862" s="22"/>
      <c r="B862" s="23"/>
      <c r="C862" s="23"/>
      <c r="D862" s="23"/>
      <c r="E862" s="23"/>
      <c r="F862" s="22"/>
      <c r="G862" s="23"/>
      <c r="H862" s="24"/>
      <c r="I862" s="23"/>
      <c r="J862" s="23"/>
      <c r="K862" s="23"/>
      <c r="L862" s="22"/>
      <c r="M862" s="20"/>
    </row>
    <row r="863" spans="1:13" x14ac:dyDescent="0.25">
      <c r="A863" s="22"/>
      <c r="B863" s="23"/>
      <c r="C863" s="23"/>
      <c r="D863" s="23"/>
      <c r="E863" s="23"/>
      <c r="F863" s="22"/>
      <c r="G863" s="23"/>
      <c r="H863" s="24"/>
      <c r="I863" s="23"/>
      <c r="J863" s="23"/>
      <c r="K863" s="23"/>
      <c r="L863" s="22"/>
      <c r="M863" s="20"/>
    </row>
    <row r="864" spans="1:13" x14ac:dyDescent="0.25">
      <c r="A864" s="22"/>
      <c r="B864" s="23"/>
      <c r="C864" s="23"/>
      <c r="D864" s="23"/>
      <c r="E864" s="23"/>
      <c r="F864" s="22"/>
      <c r="G864" s="23"/>
      <c r="H864" s="24"/>
      <c r="I864" s="23"/>
      <c r="J864" s="23"/>
      <c r="K864" s="23"/>
      <c r="L864" s="22"/>
      <c r="M864" s="20"/>
    </row>
    <row r="865" spans="1:13" x14ac:dyDescent="0.25">
      <c r="A865" s="22"/>
      <c r="B865" s="23"/>
      <c r="C865" s="23"/>
      <c r="D865" s="23"/>
      <c r="E865" s="23"/>
      <c r="F865" s="22"/>
      <c r="G865" s="23"/>
      <c r="H865" s="24"/>
      <c r="I865" s="23"/>
      <c r="J865" s="23"/>
      <c r="K865" s="23"/>
      <c r="L865" s="22"/>
      <c r="M865" s="20"/>
    </row>
    <row r="866" spans="1:13" x14ac:dyDescent="0.25">
      <c r="A866" s="22"/>
      <c r="B866" s="23"/>
      <c r="C866" s="23"/>
      <c r="D866" s="23"/>
      <c r="E866" s="23"/>
      <c r="F866" s="22"/>
      <c r="G866" s="23"/>
      <c r="H866" s="24"/>
      <c r="I866" s="23"/>
      <c r="J866" s="23"/>
      <c r="K866" s="23"/>
      <c r="L866" s="22"/>
      <c r="M866" s="20"/>
    </row>
    <row r="867" spans="1:13" x14ac:dyDescent="0.25">
      <c r="A867" s="22"/>
      <c r="B867" s="23"/>
      <c r="C867" s="23"/>
      <c r="D867" s="23"/>
      <c r="E867" s="23"/>
      <c r="F867" s="22"/>
      <c r="G867" s="23"/>
      <c r="H867" s="24"/>
      <c r="I867" s="23"/>
      <c r="J867" s="23"/>
      <c r="K867" s="23"/>
      <c r="L867" s="22"/>
      <c r="M867" s="20"/>
    </row>
    <row r="868" spans="1:13" x14ac:dyDescent="0.25">
      <c r="A868" s="22"/>
      <c r="B868" s="23"/>
      <c r="C868" s="23"/>
      <c r="D868" s="23"/>
      <c r="E868" s="23"/>
      <c r="F868" s="22"/>
      <c r="G868" s="23"/>
      <c r="H868" s="24"/>
      <c r="I868" s="23"/>
      <c r="J868" s="23"/>
      <c r="K868" s="23"/>
      <c r="L868" s="22"/>
      <c r="M868" s="20"/>
    </row>
    <row r="869" spans="1:13" x14ac:dyDescent="0.25">
      <c r="A869" s="22"/>
      <c r="B869" s="23"/>
      <c r="C869" s="23"/>
      <c r="D869" s="23"/>
      <c r="E869" s="23"/>
      <c r="F869" s="22"/>
      <c r="G869" s="23"/>
      <c r="H869" s="24"/>
      <c r="I869" s="23"/>
      <c r="J869" s="23"/>
      <c r="K869" s="23"/>
      <c r="L869" s="22"/>
      <c r="M869" s="20"/>
    </row>
    <row r="870" spans="1:13" x14ac:dyDescent="0.25">
      <c r="A870" s="22"/>
      <c r="B870" s="23"/>
      <c r="C870" s="23"/>
      <c r="D870" s="23"/>
      <c r="E870" s="23"/>
      <c r="F870" s="22"/>
      <c r="G870" s="23"/>
      <c r="H870" s="24"/>
      <c r="I870" s="23"/>
      <c r="J870" s="23"/>
      <c r="K870" s="23"/>
      <c r="L870" s="22"/>
      <c r="M870" s="20"/>
    </row>
    <row r="871" spans="1:13" x14ac:dyDescent="0.25">
      <c r="A871" s="22"/>
      <c r="B871" s="23"/>
      <c r="C871" s="23"/>
      <c r="D871" s="23"/>
      <c r="E871" s="23"/>
      <c r="F871" s="22"/>
      <c r="G871" s="23"/>
      <c r="H871" s="24"/>
      <c r="I871" s="23"/>
      <c r="J871" s="23"/>
      <c r="K871" s="23"/>
      <c r="L871" s="22"/>
      <c r="M871" s="20"/>
    </row>
    <row r="872" spans="1:13" x14ac:dyDescent="0.25">
      <c r="A872" s="22"/>
      <c r="B872" s="23"/>
      <c r="C872" s="23"/>
      <c r="D872" s="23"/>
      <c r="E872" s="23"/>
      <c r="F872" s="22"/>
      <c r="G872" s="23"/>
      <c r="H872" s="24"/>
      <c r="I872" s="23"/>
      <c r="J872" s="23"/>
      <c r="K872" s="23"/>
      <c r="L872" s="22"/>
      <c r="M872" s="20"/>
    </row>
    <row r="873" spans="1:13" x14ac:dyDescent="0.25">
      <c r="A873" s="22"/>
      <c r="B873" s="23"/>
      <c r="C873" s="23"/>
      <c r="D873" s="23"/>
      <c r="E873" s="23"/>
      <c r="F873" s="22"/>
      <c r="G873" s="23"/>
      <c r="H873" s="24"/>
      <c r="I873" s="23"/>
      <c r="J873" s="23"/>
      <c r="K873" s="23"/>
      <c r="L873" s="22"/>
      <c r="M873" s="20"/>
    </row>
    <row r="874" spans="1:13" x14ac:dyDescent="0.25">
      <c r="A874" s="22"/>
      <c r="B874" s="23"/>
      <c r="C874" s="23"/>
      <c r="D874" s="23"/>
      <c r="E874" s="23"/>
      <c r="F874" s="22"/>
      <c r="G874" s="23"/>
      <c r="H874" s="24"/>
      <c r="I874" s="23"/>
      <c r="J874" s="23"/>
      <c r="K874" s="23"/>
      <c r="L874" s="22"/>
      <c r="M874" s="20"/>
    </row>
    <row r="875" spans="1:13" x14ac:dyDescent="0.25">
      <c r="A875" s="22"/>
      <c r="B875" s="23"/>
      <c r="C875" s="23"/>
      <c r="D875" s="23"/>
      <c r="E875" s="23"/>
      <c r="F875" s="22"/>
      <c r="G875" s="23"/>
      <c r="H875" s="24"/>
      <c r="I875" s="23"/>
      <c r="J875" s="23"/>
      <c r="K875" s="23"/>
      <c r="L875" s="22"/>
      <c r="M875" s="20"/>
    </row>
    <row r="876" spans="1:13" x14ac:dyDescent="0.25">
      <c r="A876" s="22"/>
      <c r="B876" s="23"/>
      <c r="C876" s="23"/>
      <c r="D876" s="23"/>
      <c r="E876" s="23"/>
      <c r="F876" s="22"/>
      <c r="G876" s="23"/>
      <c r="H876" s="24"/>
      <c r="I876" s="23"/>
      <c r="J876" s="23"/>
      <c r="K876" s="23"/>
      <c r="L876" s="22"/>
      <c r="M876" s="20"/>
    </row>
    <row r="877" spans="1:13" x14ac:dyDescent="0.25">
      <c r="A877" s="22"/>
      <c r="B877" s="23"/>
      <c r="C877" s="23"/>
      <c r="D877" s="23"/>
      <c r="E877" s="23"/>
      <c r="F877" s="22"/>
      <c r="G877" s="23"/>
      <c r="H877" s="24"/>
      <c r="I877" s="23"/>
      <c r="J877" s="23"/>
      <c r="K877" s="23"/>
      <c r="L877" s="22"/>
      <c r="M877" s="20"/>
    </row>
    <row r="878" spans="1:13" x14ac:dyDescent="0.25">
      <c r="A878" s="22"/>
      <c r="B878" s="23"/>
      <c r="C878" s="23"/>
      <c r="D878" s="23"/>
      <c r="E878" s="23"/>
      <c r="F878" s="22"/>
      <c r="G878" s="23"/>
      <c r="H878" s="24"/>
      <c r="I878" s="23"/>
      <c r="J878" s="23"/>
      <c r="K878" s="23"/>
      <c r="L878" s="22"/>
      <c r="M878" s="20"/>
    </row>
    <row r="879" spans="1:13" x14ac:dyDescent="0.25">
      <c r="A879" s="22"/>
      <c r="B879" s="23"/>
      <c r="C879" s="23"/>
      <c r="D879" s="23"/>
      <c r="E879" s="23"/>
      <c r="F879" s="22"/>
      <c r="G879" s="23"/>
      <c r="H879" s="24"/>
      <c r="I879" s="23"/>
      <c r="J879" s="23"/>
      <c r="K879" s="23"/>
      <c r="L879" s="22"/>
      <c r="M879" s="20"/>
    </row>
    <row r="880" spans="1:13" x14ac:dyDescent="0.25">
      <c r="A880" s="22"/>
      <c r="B880" s="23"/>
      <c r="C880" s="23"/>
      <c r="D880" s="23"/>
      <c r="E880" s="23"/>
      <c r="F880" s="22"/>
      <c r="G880" s="23"/>
      <c r="H880" s="24"/>
      <c r="I880" s="23"/>
      <c r="J880" s="23"/>
      <c r="K880" s="23"/>
      <c r="L880" s="22"/>
      <c r="M880" s="20"/>
    </row>
    <row r="881" spans="1:14" x14ac:dyDescent="0.25">
      <c r="A881" s="22"/>
      <c r="B881" s="23"/>
      <c r="C881" s="23"/>
      <c r="D881" s="23"/>
      <c r="E881" s="23"/>
      <c r="F881" s="22"/>
      <c r="G881" s="23"/>
      <c r="H881" s="24"/>
      <c r="I881" s="23"/>
      <c r="J881" s="23"/>
      <c r="K881" s="23"/>
      <c r="L881" s="22"/>
      <c r="M881" s="20"/>
      <c r="N881" s="19"/>
    </row>
    <row r="882" spans="1:14" x14ac:dyDescent="0.25">
      <c r="A882" s="22"/>
      <c r="B882" s="23"/>
      <c r="C882" s="23"/>
      <c r="D882" s="23"/>
      <c r="E882" s="23"/>
      <c r="F882" s="22"/>
      <c r="G882" s="23"/>
      <c r="H882" s="24"/>
      <c r="I882" s="23"/>
      <c r="J882" s="23"/>
      <c r="K882" s="23"/>
      <c r="L882" s="22"/>
      <c r="M882" s="20"/>
      <c r="N882" s="19"/>
    </row>
    <row r="883" spans="1:14" x14ac:dyDescent="0.25">
      <c r="A883" s="22"/>
      <c r="B883" s="23"/>
      <c r="C883" s="23"/>
      <c r="D883" s="23"/>
      <c r="E883" s="23"/>
      <c r="F883" s="22"/>
      <c r="G883" s="23"/>
      <c r="H883" s="24"/>
      <c r="I883" s="23"/>
      <c r="J883" s="23"/>
      <c r="K883" s="23"/>
      <c r="L883" s="22"/>
      <c r="M883" s="20"/>
      <c r="N883" s="19"/>
    </row>
    <row r="884" spans="1:14" x14ac:dyDescent="0.25">
      <c r="A884" s="22"/>
      <c r="B884" s="23"/>
      <c r="C884" s="23"/>
      <c r="D884" s="23"/>
      <c r="E884" s="23"/>
      <c r="F884" s="22"/>
      <c r="G884" s="23"/>
      <c r="H884" s="24"/>
      <c r="I884" s="23"/>
      <c r="J884" s="23"/>
      <c r="K884" s="23"/>
      <c r="L884" s="22"/>
      <c r="M884" s="20"/>
      <c r="N884" s="19"/>
    </row>
    <row r="885" spans="1:14" x14ac:dyDescent="0.25">
      <c r="A885" s="22"/>
      <c r="B885" s="23"/>
      <c r="C885" s="23"/>
      <c r="D885" s="23"/>
      <c r="E885" s="23"/>
      <c r="F885" s="22"/>
      <c r="G885" s="23"/>
      <c r="H885" s="24"/>
      <c r="I885" s="23"/>
      <c r="J885" s="23"/>
      <c r="K885" s="23"/>
      <c r="L885" s="22"/>
      <c r="M885" s="20"/>
      <c r="N885" s="19"/>
    </row>
    <row r="886" spans="1:14" x14ac:dyDescent="0.25">
      <c r="A886" s="22"/>
      <c r="B886" s="23"/>
      <c r="C886" s="23"/>
      <c r="D886" s="23"/>
      <c r="E886" s="23"/>
      <c r="F886" s="22"/>
      <c r="G886" s="23"/>
      <c r="H886" s="24"/>
      <c r="I886" s="23"/>
      <c r="J886" s="23"/>
      <c r="K886" s="23"/>
      <c r="L886" s="22"/>
      <c r="M886" s="20"/>
      <c r="N886" s="19"/>
    </row>
    <row r="887" spans="1:14" x14ac:dyDescent="0.25">
      <c r="A887" s="22"/>
      <c r="B887" s="23"/>
      <c r="C887" s="23"/>
      <c r="D887" s="23"/>
      <c r="E887" s="23"/>
      <c r="F887" s="22"/>
      <c r="G887" s="23"/>
      <c r="H887" s="24"/>
      <c r="I887" s="23"/>
      <c r="J887" s="23"/>
      <c r="K887" s="23"/>
      <c r="L887" s="22"/>
      <c r="M887" s="20"/>
      <c r="N887" s="19"/>
    </row>
    <row r="888" spans="1:14" x14ac:dyDescent="0.25">
      <c r="A888" s="22"/>
      <c r="B888" s="23"/>
      <c r="C888" s="23"/>
      <c r="D888" s="23"/>
      <c r="E888" s="23"/>
      <c r="F888" s="22"/>
      <c r="G888" s="23"/>
      <c r="H888" s="24"/>
      <c r="I888" s="23"/>
      <c r="J888" s="23"/>
      <c r="K888" s="23"/>
      <c r="L888" s="22"/>
      <c r="M888" s="20"/>
      <c r="N888" s="19"/>
    </row>
    <row r="889" spans="1:14" x14ac:dyDescent="0.25">
      <c r="A889" s="22"/>
      <c r="B889" s="23"/>
      <c r="C889" s="23"/>
      <c r="D889" s="23"/>
      <c r="E889" s="23"/>
      <c r="F889" s="22"/>
      <c r="G889" s="23"/>
      <c r="H889" s="24"/>
      <c r="I889" s="23"/>
      <c r="J889" s="23"/>
      <c r="K889" s="23"/>
      <c r="L889" s="22"/>
      <c r="M889" s="20"/>
      <c r="N889" s="19"/>
    </row>
    <row r="890" spans="1:14" x14ac:dyDescent="0.25">
      <c r="A890" s="22"/>
      <c r="B890" s="23"/>
      <c r="C890" s="23"/>
      <c r="D890" s="23"/>
      <c r="E890" s="23"/>
      <c r="F890" s="22"/>
      <c r="G890" s="23"/>
      <c r="H890" s="24"/>
      <c r="I890" s="23"/>
      <c r="J890" s="23"/>
      <c r="K890" s="23"/>
      <c r="L890" s="22"/>
      <c r="M890" s="20"/>
      <c r="N890" s="19"/>
    </row>
    <row r="891" spans="1:14" x14ac:dyDescent="0.25">
      <c r="A891" s="22"/>
      <c r="B891" s="23"/>
      <c r="C891" s="23"/>
      <c r="D891" s="23"/>
      <c r="E891" s="23"/>
      <c r="F891" s="22"/>
      <c r="G891" s="23"/>
      <c r="H891" s="24"/>
      <c r="I891" s="23"/>
      <c r="J891" s="23"/>
      <c r="K891" s="23"/>
      <c r="L891" s="22"/>
      <c r="M891" s="20"/>
      <c r="N891" s="19"/>
    </row>
    <row r="892" spans="1:14" x14ac:dyDescent="0.25">
      <c r="A892" s="22"/>
      <c r="B892" s="23"/>
      <c r="C892" s="23"/>
      <c r="D892" s="23"/>
      <c r="E892" s="23"/>
      <c r="F892" s="22"/>
      <c r="G892" s="23"/>
      <c r="H892" s="24"/>
      <c r="I892" s="23"/>
      <c r="J892" s="23"/>
      <c r="K892" s="23"/>
      <c r="L892" s="22"/>
      <c r="M892" s="20"/>
      <c r="N892" s="19"/>
    </row>
    <row r="893" spans="1:14" x14ac:dyDescent="0.25">
      <c r="A893" s="22"/>
      <c r="B893" s="23"/>
      <c r="C893" s="23"/>
      <c r="D893" s="23"/>
      <c r="E893" s="23"/>
      <c r="F893" s="22"/>
      <c r="G893" s="23"/>
      <c r="H893" s="24"/>
      <c r="I893" s="23"/>
      <c r="J893" s="23"/>
      <c r="K893" s="23"/>
      <c r="L893" s="22"/>
      <c r="M893" s="20"/>
      <c r="N893" s="19"/>
    </row>
    <row r="894" spans="1:14" x14ac:dyDescent="0.25">
      <c r="A894" s="22"/>
      <c r="B894" s="23"/>
      <c r="C894" s="23"/>
      <c r="D894" s="23"/>
      <c r="E894" s="23"/>
      <c r="F894" s="22"/>
      <c r="G894" s="23"/>
      <c r="H894" s="24"/>
      <c r="I894" s="23"/>
      <c r="J894" s="23"/>
      <c r="K894" s="23"/>
      <c r="L894" s="22"/>
      <c r="M894" s="20"/>
      <c r="N894" s="19"/>
    </row>
    <row r="895" spans="1:14" x14ac:dyDescent="0.25">
      <c r="A895" s="22"/>
      <c r="B895" s="23"/>
      <c r="C895" s="23"/>
      <c r="D895" s="23"/>
      <c r="E895" s="23"/>
      <c r="F895" s="22"/>
      <c r="G895" s="23"/>
      <c r="H895" s="24"/>
      <c r="I895" s="23"/>
      <c r="J895" s="23"/>
      <c r="K895" s="23"/>
      <c r="L895" s="22"/>
      <c r="M895" s="20"/>
      <c r="N895" s="19"/>
    </row>
    <row r="896" spans="1:14" x14ac:dyDescent="0.25">
      <c r="A896" s="22"/>
      <c r="B896" s="23"/>
      <c r="C896" s="23"/>
      <c r="D896" s="23"/>
      <c r="E896" s="23"/>
      <c r="F896" s="22"/>
      <c r="G896" s="23"/>
      <c r="H896" s="24"/>
      <c r="I896" s="23"/>
      <c r="J896" s="23"/>
      <c r="K896" s="23"/>
      <c r="L896" s="22"/>
      <c r="M896" s="20"/>
      <c r="N896" s="19"/>
    </row>
    <row r="897" spans="1:13" x14ac:dyDescent="0.25">
      <c r="A897" s="22"/>
      <c r="B897" s="23"/>
      <c r="C897" s="23"/>
      <c r="D897" s="23"/>
      <c r="E897" s="23"/>
      <c r="F897" s="22"/>
      <c r="G897" s="23"/>
      <c r="H897" s="24"/>
      <c r="I897" s="23"/>
      <c r="J897" s="23"/>
      <c r="K897" s="23"/>
      <c r="L897" s="22"/>
      <c r="M897" s="20"/>
    </row>
    <row r="898" spans="1:13" x14ac:dyDescent="0.25">
      <c r="A898" s="22"/>
      <c r="B898" s="23"/>
      <c r="C898" s="23"/>
      <c r="D898" s="23"/>
      <c r="E898" s="23"/>
      <c r="F898" s="22"/>
      <c r="G898" s="23"/>
      <c r="H898" s="24"/>
      <c r="I898" s="23"/>
      <c r="J898" s="23"/>
      <c r="K898" s="23"/>
      <c r="L898" s="22"/>
      <c r="M898" s="20"/>
    </row>
    <row r="899" spans="1:13" x14ac:dyDescent="0.25">
      <c r="A899" s="22"/>
      <c r="B899" s="23"/>
      <c r="C899" s="23"/>
      <c r="D899" s="23"/>
      <c r="E899" s="23"/>
      <c r="F899" s="22"/>
      <c r="G899" s="23"/>
      <c r="H899" s="24"/>
      <c r="I899" s="23"/>
      <c r="J899" s="23"/>
      <c r="K899" s="23"/>
      <c r="L899" s="22"/>
      <c r="M899" s="20"/>
    </row>
    <row r="900" spans="1:13" x14ac:dyDescent="0.25">
      <c r="A900" s="22"/>
      <c r="B900" s="23"/>
      <c r="C900" s="23"/>
      <c r="D900" s="23"/>
      <c r="E900" s="23"/>
      <c r="F900" s="22"/>
      <c r="G900" s="23"/>
      <c r="H900" s="24"/>
      <c r="I900" s="23"/>
      <c r="J900" s="23"/>
      <c r="K900" s="23"/>
      <c r="L900" s="22"/>
      <c r="M900" s="20"/>
    </row>
    <row r="901" spans="1:13" x14ac:dyDescent="0.25">
      <c r="A901" s="22"/>
      <c r="B901" s="23"/>
      <c r="C901" s="23"/>
      <c r="D901" s="23"/>
      <c r="E901" s="23"/>
      <c r="F901" s="22"/>
      <c r="G901" s="23"/>
      <c r="H901" s="24"/>
      <c r="I901" s="23"/>
      <c r="J901" s="23"/>
      <c r="K901" s="23"/>
      <c r="L901" s="22"/>
      <c r="M901" s="20"/>
    </row>
    <row r="902" spans="1:13" x14ac:dyDescent="0.25">
      <c r="A902" s="22"/>
      <c r="B902" s="23"/>
      <c r="C902" s="23"/>
      <c r="D902" s="23"/>
      <c r="E902" s="23"/>
      <c r="F902" s="22"/>
      <c r="G902" s="23"/>
      <c r="H902" s="24"/>
      <c r="I902" s="23"/>
      <c r="J902" s="23"/>
      <c r="K902" s="23"/>
      <c r="L902" s="22"/>
      <c r="M902" s="20"/>
    </row>
    <row r="903" spans="1:13" x14ac:dyDescent="0.25">
      <c r="A903" s="22"/>
      <c r="B903" s="23"/>
      <c r="C903" s="23"/>
      <c r="D903" s="23"/>
      <c r="E903" s="23"/>
      <c r="F903" s="22"/>
      <c r="G903" s="23"/>
      <c r="H903" s="24"/>
      <c r="I903" s="23"/>
      <c r="J903" s="23"/>
      <c r="K903" s="23"/>
      <c r="L903" s="22"/>
      <c r="M903" s="20"/>
    </row>
    <row r="904" spans="1:13" x14ac:dyDescent="0.25">
      <c r="A904" s="22"/>
      <c r="B904" s="23"/>
      <c r="C904" s="23"/>
      <c r="D904" s="23"/>
      <c r="E904" s="23"/>
      <c r="F904" s="22"/>
      <c r="G904" s="23"/>
      <c r="H904" s="24"/>
      <c r="I904" s="23"/>
      <c r="J904" s="23"/>
      <c r="K904" s="23"/>
      <c r="L904" s="22"/>
      <c r="M904" s="20"/>
    </row>
    <row r="905" spans="1:13" x14ac:dyDescent="0.25">
      <c r="A905" s="22"/>
      <c r="B905" s="23"/>
      <c r="C905" s="23"/>
      <c r="D905" s="23"/>
      <c r="E905" s="23"/>
      <c r="F905" s="22"/>
      <c r="G905" s="23"/>
      <c r="H905" s="24"/>
      <c r="I905" s="23"/>
      <c r="J905" s="23"/>
      <c r="K905" s="23"/>
      <c r="L905" s="22"/>
      <c r="M905" s="20"/>
    </row>
    <row r="906" spans="1:13" x14ac:dyDescent="0.25">
      <c r="A906" s="22"/>
      <c r="B906" s="23"/>
      <c r="C906" s="23"/>
      <c r="D906" s="23"/>
      <c r="E906" s="23"/>
      <c r="F906" s="22"/>
      <c r="G906" s="23"/>
      <c r="H906" s="24"/>
      <c r="I906" s="23"/>
      <c r="J906" s="23"/>
      <c r="K906" s="23"/>
      <c r="L906" s="22"/>
      <c r="M906" s="20"/>
    </row>
    <row r="907" spans="1:13" x14ac:dyDescent="0.25">
      <c r="A907" s="22"/>
      <c r="B907" s="23"/>
      <c r="C907" s="23"/>
      <c r="D907" s="23"/>
      <c r="E907" s="23"/>
      <c r="F907" s="22"/>
      <c r="G907" s="23"/>
      <c r="H907" s="24"/>
      <c r="I907" s="23"/>
      <c r="J907" s="23"/>
      <c r="K907" s="23"/>
      <c r="L907" s="22"/>
      <c r="M907" s="20"/>
    </row>
    <row r="908" spans="1:13" x14ac:dyDescent="0.25">
      <c r="A908" s="22"/>
      <c r="B908" s="23"/>
      <c r="C908" s="23"/>
      <c r="D908" s="23"/>
      <c r="E908" s="23"/>
      <c r="F908" s="22"/>
      <c r="G908" s="23"/>
      <c r="H908" s="24"/>
      <c r="I908" s="23"/>
      <c r="J908" s="23"/>
      <c r="K908" s="23"/>
      <c r="L908" s="22"/>
      <c r="M908" s="20"/>
    </row>
    <row r="909" spans="1:13" x14ac:dyDescent="0.25">
      <c r="A909" s="22"/>
      <c r="B909" s="23"/>
      <c r="C909" s="23"/>
      <c r="D909" s="23"/>
      <c r="E909" s="23"/>
      <c r="F909" s="22"/>
      <c r="G909" s="23"/>
      <c r="H909" s="24"/>
      <c r="I909" s="23"/>
      <c r="J909" s="23"/>
      <c r="K909" s="23"/>
      <c r="L909" s="22"/>
      <c r="M909" s="20"/>
    </row>
    <row r="910" spans="1:13" x14ac:dyDescent="0.25">
      <c r="A910" s="22"/>
      <c r="B910" s="23"/>
      <c r="C910" s="23"/>
      <c r="D910" s="23"/>
      <c r="E910" s="23"/>
      <c r="F910" s="22"/>
      <c r="G910" s="23"/>
      <c r="H910" s="24"/>
      <c r="I910" s="23"/>
      <c r="J910" s="23"/>
      <c r="K910" s="23"/>
      <c r="L910" s="22"/>
      <c r="M910" s="20"/>
    </row>
    <row r="911" spans="1:13" x14ac:dyDescent="0.25">
      <c r="A911" s="22"/>
      <c r="B911" s="23"/>
      <c r="C911" s="23"/>
      <c r="D911" s="23"/>
      <c r="E911" s="23"/>
      <c r="F911" s="22"/>
      <c r="G911" s="23"/>
      <c r="H911" s="24"/>
      <c r="I911" s="23"/>
      <c r="J911" s="23"/>
      <c r="K911" s="23"/>
      <c r="L911" s="22"/>
      <c r="M911" s="20"/>
    </row>
    <row r="912" spans="1:13" x14ac:dyDescent="0.25">
      <c r="A912" s="22"/>
      <c r="B912" s="23"/>
      <c r="C912" s="23"/>
      <c r="D912" s="23"/>
      <c r="E912" s="23"/>
      <c r="F912" s="22"/>
      <c r="G912" s="23"/>
      <c r="H912" s="24"/>
      <c r="I912" s="23"/>
      <c r="J912" s="23"/>
      <c r="K912" s="23"/>
      <c r="L912" s="22"/>
      <c r="M912" s="20"/>
    </row>
    <row r="913" spans="1:13" x14ac:dyDescent="0.25">
      <c r="A913" s="22"/>
      <c r="B913" s="23"/>
      <c r="C913" s="23"/>
      <c r="D913" s="23"/>
      <c r="E913" s="23"/>
      <c r="F913" s="22"/>
      <c r="G913" s="23"/>
      <c r="H913" s="24"/>
      <c r="I913" s="23"/>
      <c r="J913" s="23"/>
      <c r="K913" s="23"/>
      <c r="L913" s="22"/>
      <c r="M913" s="20"/>
    </row>
    <row r="914" spans="1:13" x14ac:dyDescent="0.25">
      <c r="A914" s="22"/>
      <c r="B914" s="23"/>
      <c r="C914" s="23"/>
      <c r="D914" s="23"/>
      <c r="E914" s="23"/>
      <c r="F914" s="22"/>
      <c r="G914" s="23"/>
      <c r="H914" s="24"/>
      <c r="I914" s="23"/>
      <c r="J914" s="23"/>
      <c r="K914" s="23"/>
      <c r="L914" s="22"/>
      <c r="M914" s="20"/>
    </row>
    <row r="915" spans="1:13" x14ac:dyDescent="0.25">
      <c r="A915" s="22"/>
      <c r="B915" s="23"/>
      <c r="C915" s="23"/>
      <c r="D915" s="23"/>
      <c r="E915" s="23"/>
      <c r="F915" s="22"/>
      <c r="G915" s="23"/>
      <c r="H915" s="24"/>
      <c r="I915" s="23"/>
      <c r="J915" s="23"/>
      <c r="K915" s="23"/>
      <c r="L915" s="22"/>
      <c r="M915" s="20"/>
    </row>
    <row r="916" spans="1:13" x14ac:dyDescent="0.25">
      <c r="A916" s="22"/>
      <c r="B916" s="23"/>
      <c r="C916" s="23"/>
      <c r="D916" s="23"/>
      <c r="E916" s="23"/>
      <c r="F916" s="22"/>
      <c r="G916" s="23"/>
      <c r="H916" s="24"/>
      <c r="I916" s="23"/>
      <c r="J916" s="23"/>
      <c r="K916" s="23"/>
      <c r="L916" s="22"/>
      <c r="M916" s="20"/>
    </row>
    <row r="917" spans="1:13" x14ac:dyDescent="0.25">
      <c r="A917" s="22"/>
      <c r="B917" s="23"/>
      <c r="C917" s="23"/>
      <c r="D917" s="23"/>
      <c r="E917" s="23"/>
      <c r="F917" s="22"/>
      <c r="G917" s="23"/>
      <c r="H917" s="24"/>
      <c r="I917" s="23"/>
      <c r="J917" s="23"/>
      <c r="K917" s="23"/>
      <c r="L917" s="22"/>
      <c r="M917" s="20"/>
    </row>
    <row r="918" spans="1:13" x14ac:dyDescent="0.25">
      <c r="A918" s="22"/>
      <c r="B918" s="23"/>
      <c r="C918" s="23"/>
      <c r="D918" s="23"/>
      <c r="E918" s="23"/>
      <c r="F918" s="22"/>
      <c r="G918" s="23"/>
      <c r="H918" s="24"/>
      <c r="I918" s="23"/>
      <c r="J918" s="23"/>
      <c r="K918" s="23"/>
      <c r="L918" s="22"/>
      <c r="M918" s="20"/>
    </row>
    <row r="919" spans="1:13" x14ac:dyDescent="0.25">
      <c r="A919" s="22"/>
      <c r="B919" s="23"/>
      <c r="C919" s="23"/>
      <c r="D919" s="23"/>
      <c r="E919" s="23"/>
      <c r="F919" s="22"/>
      <c r="G919" s="23"/>
      <c r="H919" s="24"/>
      <c r="I919" s="23"/>
      <c r="J919" s="23"/>
      <c r="K919" s="23"/>
      <c r="L919" s="22"/>
      <c r="M919" s="20"/>
    </row>
    <row r="920" spans="1:13" x14ac:dyDescent="0.25">
      <c r="A920" s="22"/>
      <c r="B920" s="23"/>
      <c r="C920" s="23"/>
      <c r="D920" s="23"/>
      <c r="E920" s="23"/>
      <c r="F920" s="22"/>
      <c r="G920" s="23"/>
      <c r="H920" s="24"/>
      <c r="I920" s="23"/>
      <c r="J920" s="23"/>
      <c r="K920" s="23"/>
      <c r="L920" s="22"/>
      <c r="M920" s="20"/>
    </row>
    <row r="921" spans="1:13" x14ac:dyDescent="0.25">
      <c r="A921" s="22"/>
      <c r="B921" s="23"/>
      <c r="C921" s="23"/>
      <c r="D921" s="23"/>
      <c r="E921" s="23"/>
      <c r="F921" s="22"/>
      <c r="G921" s="23"/>
      <c r="H921" s="24"/>
      <c r="I921" s="23"/>
      <c r="J921" s="23"/>
      <c r="K921" s="23"/>
      <c r="L921" s="22"/>
      <c r="M921" s="20"/>
    </row>
    <row r="922" spans="1:13" x14ac:dyDescent="0.25">
      <c r="A922" s="22"/>
      <c r="B922" s="23"/>
      <c r="C922" s="23"/>
      <c r="D922" s="23"/>
      <c r="E922" s="23"/>
      <c r="F922" s="22"/>
      <c r="G922" s="23"/>
      <c r="H922" s="24"/>
      <c r="I922" s="23"/>
      <c r="J922" s="23"/>
      <c r="K922" s="23"/>
      <c r="L922" s="22"/>
      <c r="M922" s="20"/>
    </row>
    <row r="923" spans="1:13" x14ac:dyDescent="0.25">
      <c r="A923" s="22"/>
      <c r="B923" s="23"/>
      <c r="C923" s="23"/>
      <c r="D923" s="23"/>
      <c r="E923" s="23"/>
      <c r="F923" s="22"/>
      <c r="G923" s="23"/>
      <c r="H923" s="24"/>
      <c r="I923" s="23"/>
      <c r="J923" s="23"/>
      <c r="K923" s="23"/>
      <c r="L923" s="22"/>
      <c r="M923" s="20"/>
    </row>
    <row r="924" spans="1:13" x14ac:dyDescent="0.25">
      <c r="A924" s="22"/>
      <c r="B924" s="23"/>
      <c r="C924" s="23"/>
      <c r="D924" s="23"/>
      <c r="E924" s="23"/>
      <c r="F924" s="22"/>
      <c r="G924" s="23"/>
      <c r="H924" s="24"/>
      <c r="I924" s="23"/>
      <c r="J924" s="23"/>
      <c r="K924" s="23"/>
      <c r="L924" s="22"/>
      <c r="M924" s="20"/>
    </row>
    <row r="925" spans="1:13" x14ac:dyDescent="0.25">
      <c r="A925" s="22"/>
      <c r="B925" s="23"/>
      <c r="C925" s="23"/>
      <c r="D925" s="23"/>
      <c r="E925" s="23"/>
      <c r="F925" s="22"/>
      <c r="G925" s="23"/>
      <c r="H925" s="24"/>
      <c r="I925" s="23"/>
      <c r="J925" s="23"/>
      <c r="K925" s="23"/>
      <c r="L925" s="22"/>
      <c r="M925" s="20"/>
    </row>
    <row r="926" spans="1:13" x14ac:dyDescent="0.25">
      <c r="A926" s="22"/>
      <c r="B926" s="23"/>
      <c r="C926" s="23"/>
      <c r="D926" s="23"/>
      <c r="E926" s="23"/>
      <c r="F926" s="22"/>
      <c r="G926" s="23"/>
      <c r="H926" s="24"/>
      <c r="I926" s="23"/>
      <c r="J926" s="23"/>
      <c r="K926" s="23"/>
      <c r="L926" s="22"/>
      <c r="M926" s="20"/>
    </row>
    <row r="927" spans="1:13" x14ac:dyDescent="0.25">
      <c r="A927" s="22"/>
      <c r="B927" s="23"/>
      <c r="C927" s="23"/>
      <c r="D927" s="23"/>
      <c r="E927" s="23"/>
      <c r="F927" s="22"/>
      <c r="G927" s="23"/>
      <c r="H927" s="24"/>
      <c r="I927" s="23"/>
      <c r="J927" s="23"/>
      <c r="K927" s="23"/>
      <c r="L927" s="22"/>
      <c r="M927" s="20"/>
    </row>
    <row r="928" spans="1:13" x14ac:dyDescent="0.25">
      <c r="A928" s="22"/>
      <c r="B928" s="23"/>
      <c r="C928" s="23"/>
      <c r="D928" s="23"/>
      <c r="E928" s="23"/>
      <c r="F928" s="22"/>
      <c r="G928" s="23"/>
      <c r="H928" s="24"/>
      <c r="I928" s="23"/>
      <c r="J928" s="23"/>
      <c r="K928" s="23"/>
      <c r="L928" s="22"/>
      <c r="M928" s="20"/>
    </row>
    <row r="929" spans="1:13" x14ac:dyDescent="0.25">
      <c r="A929" s="22"/>
      <c r="B929" s="23"/>
      <c r="C929" s="23"/>
      <c r="D929" s="23"/>
      <c r="E929" s="23"/>
      <c r="F929" s="22"/>
      <c r="G929" s="23"/>
      <c r="H929" s="24"/>
      <c r="I929" s="23"/>
      <c r="J929" s="23"/>
      <c r="K929" s="23"/>
      <c r="L929" s="22"/>
      <c r="M929" s="20"/>
    </row>
    <row r="930" spans="1:13" x14ac:dyDescent="0.25">
      <c r="A930" s="22"/>
      <c r="B930" s="23"/>
      <c r="C930" s="23"/>
      <c r="D930" s="23"/>
      <c r="E930" s="23"/>
      <c r="F930" s="22"/>
      <c r="G930" s="23"/>
      <c r="H930" s="24"/>
      <c r="I930" s="23"/>
      <c r="J930" s="23"/>
      <c r="K930" s="23"/>
      <c r="L930" s="22"/>
      <c r="M930" s="20"/>
    </row>
    <row r="931" spans="1:13" x14ac:dyDescent="0.25">
      <c r="A931" s="22"/>
      <c r="B931" s="23"/>
      <c r="C931" s="23"/>
      <c r="D931" s="23"/>
      <c r="E931" s="23"/>
      <c r="F931" s="22"/>
      <c r="G931" s="23"/>
      <c r="H931" s="24"/>
      <c r="I931" s="23"/>
      <c r="J931" s="23"/>
      <c r="K931" s="23"/>
      <c r="L931" s="22"/>
      <c r="M931" s="20"/>
    </row>
    <row r="932" spans="1:13" x14ac:dyDescent="0.25">
      <c r="A932" s="22"/>
      <c r="B932" s="23"/>
      <c r="C932" s="23"/>
      <c r="D932" s="23"/>
      <c r="E932" s="23"/>
      <c r="F932" s="22"/>
      <c r="G932" s="23"/>
      <c r="H932" s="24"/>
      <c r="I932" s="23"/>
      <c r="J932" s="23"/>
      <c r="K932" s="23"/>
      <c r="L932" s="22"/>
      <c r="M932" s="20"/>
    </row>
    <row r="933" spans="1:13" x14ac:dyDescent="0.25">
      <c r="A933" s="22"/>
      <c r="B933" s="23"/>
      <c r="C933" s="23"/>
      <c r="D933" s="23"/>
      <c r="E933" s="23"/>
      <c r="F933" s="22"/>
      <c r="G933" s="23"/>
      <c r="H933" s="24"/>
      <c r="I933" s="23"/>
      <c r="J933" s="23"/>
      <c r="K933" s="23"/>
      <c r="L933" s="22"/>
      <c r="M933" s="20"/>
    </row>
    <row r="934" spans="1:13" x14ac:dyDescent="0.25">
      <c r="A934" s="22"/>
      <c r="B934" s="23"/>
      <c r="C934" s="23"/>
      <c r="D934" s="23"/>
      <c r="E934" s="23"/>
      <c r="F934" s="22"/>
      <c r="G934" s="23"/>
      <c r="H934" s="24"/>
      <c r="I934" s="23"/>
      <c r="J934" s="23"/>
      <c r="K934" s="23"/>
      <c r="L934" s="22"/>
      <c r="M934" s="20"/>
    </row>
    <row r="935" spans="1:13" x14ac:dyDescent="0.25">
      <c r="A935" s="22"/>
      <c r="B935" s="23"/>
      <c r="C935" s="23"/>
      <c r="D935" s="23"/>
      <c r="E935" s="23"/>
      <c r="F935" s="22"/>
      <c r="G935" s="23"/>
      <c r="H935" s="24"/>
      <c r="I935" s="23"/>
      <c r="J935" s="23"/>
      <c r="K935" s="23"/>
      <c r="L935" s="22"/>
      <c r="M935" s="20"/>
    </row>
    <row r="936" spans="1:13" x14ac:dyDescent="0.25">
      <c r="A936" s="22"/>
      <c r="B936" s="23"/>
      <c r="C936" s="23"/>
      <c r="D936" s="23"/>
      <c r="E936" s="23"/>
      <c r="F936" s="22"/>
      <c r="G936" s="23"/>
      <c r="H936" s="24"/>
      <c r="I936" s="23"/>
      <c r="J936" s="23"/>
      <c r="K936" s="23"/>
      <c r="L936" s="22"/>
      <c r="M936" s="20"/>
    </row>
    <row r="937" spans="1:13" x14ac:dyDescent="0.25">
      <c r="A937" s="22"/>
      <c r="B937" s="23"/>
      <c r="C937" s="23"/>
      <c r="D937" s="23"/>
      <c r="E937" s="23"/>
      <c r="F937" s="22"/>
      <c r="G937" s="23"/>
      <c r="H937" s="24"/>
      <c r="I937" s="23"/>
      <c r="J937" s="23"/>
      <c r="K937" s="23"/>
      <c r="L937" s="22"/>
      <c r="M937" s="20"/>
    </row>
    <row r="938" spans="1:13" x14ac:dyDescent="0.25">
      <c r="A938" s="22"/>
      <c r="B938" s="23"/>
      <c r="C938" s="23"/>
      <c r="D938" s="23"/>
      <c r="E938" s="23"/>
      <c r="F938" s="22"/>
      <c r="G938" s="23"/>
      <c r="H938" s="24"/>
      <c r="I938" s="23"/>
      <c r="J938" s="23"/>
      <c r="K938" s="23"/>
      <c r="L938" s="22"/>
      <c r="M938" s="20"/>
    </row>
    <row r="939" spans="1:13" x14ac:dyDescent="0.25">
      <c r="A939" s="22"/>
      <c r="B939" s="23"/>
      <c r="C939" s="23"/>
      <c r="D939" s="23"/>
      <c r="E939" s="23"/>
      <c r="F939" s="22"/>
      <c r="G939" s="23"/>
      <c r="H939" s="24"/>
      <c r="I939" s="23"/>
      <c r="J939" s="23"/>
      <c r="K939" s="23"/>
      <c r="L939" s="22"/>
      <c r="M939" s="20"/>
    </row>
    <row r="940" spans="1:13" x14ac:dyDescent="0.25">
      <c r="A940" s="22"/>
      <c r="B940" s="23"/>
      <c r="C940" s="23"/>
      <c r="D940" s="23"/>
      <c r="E940" s="23"/>
      <c r="F940" s="22"/>
      <c r="G940" s="23"/>
      <c r="H940" s="24"/>
      <c r="I940" s="23"/>
      <c r="J940" s="23"/>
      <c r="K940" s="23"/>
      <c r="L940" s="22"/>
      <c r="M940" s="20"/>
    </row>
    <row r="941" spans="1:13" x14ac:dyDescent="0.25">
      <c r="A941" s="22"/>
      <c r="B941" s="23"/>
      <c r="C941" s="23"/>
      <c r="D941" s="23"/>
      <c r="E941" s="23"/>
      <c r="F941" s="22"/>
      <c r="G941" s="23"/>
      <c r="H941" s="24"/>
      <c r="I941" s="23"/>
      <c r="J941" s="23"/>
      <c r="K941" s="23"/>
      <c r="L941" s="22"/>
      <c r="M941" s="20"/>
    </row>
    <row r="942" spans="1:13" x14ac:dyDescent="0.25">
      <c r="A942" s="22"/>
      <c r="B942" s="23"/>
      <c r="C942" s="23"/>
      <c r="D942" s="23"/>
      <c r="E942" s="23"/>
      <c r="F942" s="22"/>
      <c r="G942" s="23"/>
      <c r="H942" s="24"/>
      <c r="I942" s="23"/>
      <c r="J942" s="23"/>
      <c r="K942" s="23"/>
      <c r="L942" s="22"/>
      <c r="M942" s="20"/>
    </row>
    <row r="943" spans="1:13" x14ac:dyDescent="0.25">
      <c r="A943" s="22"/>
      <c r="B943" s="23"/>
      <c r="C943" s="23"/>
      <c r="D943" s="23"/>
      <c r="E943" s="23"/>
      <c r="F943" s="22"/>
      <c r="G943" s="23"/>
      <c r="H943" s="24"/>
      <c r="I943" s="23"/>
      <c r="J943" s="23"/>
      <c r="K943" s="23"/>
      <c r="L943" s="22"/>
      <c r="M943" s="20"/>
    </row>
    <row r="944" spans="1:13" x14ac:dyDescent="0.25">
      <c r="A944" s="22"/>
      <c r="B944" s="23"/>
      <c r="C944" s="23"/>
      <c r="D944" s="23"/>
      <c r="E944" s="23"/>
      <c r="F944" s="22"/>
      <c r="G944" s="23"/>
      <c r="H944" s="24"/>
      <c r="I944" s="23"/>
      <c r="J944" s="23"/>
      <c r="K944" s="23"/>
      <c r="L944" s="22"/>
      <c r="M944" s="20"/>
    </row>
    <row r="945" spans="1:13" x14ac:dyDescent="0.25">
      <c r="A945" s="22"/>
      <c r="B945" s="23"/>
      <c r="C945" s="23"/>
      <c r="D945" s="23"/>
      <c r="E945" s="23"/>
      <c r="F945" s="22"/>
      <c r="G945" s="23"/>
      <c r="H945" s="24"/>
      <c r="I945" s="23"/>
      <c r="J945" s="23"/>
      <c r="K945" s="23"/>
      <c r="L945" s="22"/>
      <c r="M945" s="20"/>
    </row>
    <row r="946" spans="1:13" x14ac:dyDescent="0.25">
      <c r="A946" s="22"/>
      <c r="B946" s="23"/>
      <c r="C946" s="23"/>
      <c r="D946" s="23"/>
      <c r="E946" s="23"/>
      <c r="F946" s="22"/>
      <c r="G946" s="23"/>
      <c r="H946" s="24"/>
      <c r="I946" s="23"/>
      <c r="J946" s="23"/>
      <c r="K946" s="23"/>
      <c r="L946" s="22"/>
      <c r="M946" s="20"/>
    </row>
    <row r="947" spans="1:13" x14ac:dyDescent="0.25">
      <c r="A947" s="22"/>
      <c r="B947" s="23"/>
      <c r="C947" s="23"/>
      <c r="D947" s="23"/>
      <c r="E947" s="23"/>
      <c r="F947" s="22"/>
      <c r="G947" s="23"/>
      <c r="H947" s="24"/>
      <c r="I947" s="23"/>
      <c r="J947" s="23"/>
      <c r="K947" s="23"/>
      <c r="L947" s="22"/>
      <c r="M947" s="20"/>
    </row>
    <row r="948" spans="1:13" x14ac:dyDescent="0.25">
      <c r="A948" s="22"/>
      <c r="B948" s="23"/>
      <c r="C948" s="23"/>
      <c r="D948" s="23"/>
      <c r="E948" s="23"/>
      <c r="F948" s="22"/>
      <c r="G948" s="23"/>
      <c r="H948" s="24"/>
      <c r="I948" s="23"/>
      <c r="J948" s="23"/>
      <c r="K948" s="23"/>
      <c r="L948" s="22"/>
      <c r="M948" s="20"/>
    </row>
    <row r="949" spans="1:13" x14ac:dyDescent="0.25">
      <c r="A949" s="22"/>
      <c r="B949" s="23"/>
      <c r="C949" s="23"/>
      <c r="D949" s="23"/>
      <c r="E949" s="23"/>
      <c r="F949" s="22"/>
      <c r="G949" s="23"/>
      <c r="H949" s="24"/>
      <c r="I949" s="23"/>
      <c r="J949" s="23"/>
      <c r="K949" s="23"/>
      <c r="L949" s="22"/>
      <c r="M949" s="20"/>
    </row>
    <row r="950" spans="1:13" x14ac:dyDescent="0.25">
      <c r="A950" s="22"/>
      <c r="B950" s="23"/>
      <c r="C950" s="23"/>
      <c r="D950" s="23"/>
      <c r="E950" s="23"/>
      <c r="F950" s="22"/>
      <c r="G950" s="23"/>
      <c r="H950" s="24"/>
      <c r="I950" s="23"/>
      <c r="J950" s="23"/>
      <c r="K950" s="23"/>
      <c r="L950" s="22"/>
      <c r="M950" s="20"/>
    </row>
    <row r="951" spans="1:13" x14ac:dyDescent="0.25">
      <c r="A951" s="22"/>
      <c r="B951" s="23"/>
      <c r="C951" s="23"/>
      <c r="D951" s="23"/>
      <c r="E951" s="23"/>
      <c r="F951" s="22"/>
      <c r="G951" s="23"/>
      <c r="H951" s="24"/>
      <c r="I951" s="23"/>
      <c r="J951" s="23"/>
      <c r="K951" s="23"/>
      <c r="L951" s="22"/>
      <c r="M951" s="20"/>
    </row>
    <row r="952" spans="1:13" x14ac:dyDescent="0.25">
      <c r="A952" s="22"/>
      <c r="B952" s="23"/>
      <c r="C952" s="23"/>
      <c r="D952" s="23"/>
      <c r="E952" s="23"/>
      <c r="F952" s="22"/>
      <c r="G952" s="23"/>
      <c r="H952" s="24"/>
      <c r="I952" s="23"/>
      <c r="J952" s="23"/>
      <c r="K952" s="23"/>
      <c r="L952" s="22"/>
      <c r="M952" s="20"/>
    </row>
    <row r="953" spans="1:13" x14ac:dyDescent="0.25">
      <c r="A953" s="22"/>
      <c r="B953" s="23"/>
      <c r="C953" s="23"/>
      <c r="D953" s="23"/>
      <c r="E953" s="23"/>
      <c r="F953" s="22"/>
      <c r="G953" s="23"/>
      <c r="H953" s="24"/>
      <c r="I953" s="23"/>
      <c r="J953" s="23"/>
      <c r="K953" s="23"/>
      <c r="L953" s="22"/>
      <c r="M953" s="20"/>
    </row>
    <row r="954" spans="1:13" x14ac:dyDescent="0.25">
      <c r="A954" s="22"/>
      <c r="B954" s="23"/>
      <c r="C954" s="23"/>
      <c r="D954" s="23"/>
      <c r="E954" s="23"/>
      <c r="F954" s="22"/>
      <c r="G954" s="23"/>
      <c r="H954" s="24"/>
      <c r="I954" s="23"/>
      <c r="J954" s="23"/>
      <c r="K954" s="23"/>
      <c r="L954" s="22"/>
      <c r="M954" s="20"/>
    </row>
    <row r="955" spans="1:13" x14ac:dyDescent="0.25">
      <c r="A955" s="22"/>
      <c r="B955" s="23"/>
      <c r="C955" s="23"/>
      <c r="D955" s="23"/>
      <c r="E955" s="23"/>
      <c r="F955" s="22"/>
      <c r="G955" s="23"/>
      <c r="H955" s="24"/>
      <c r="I955" s="23"/>
      <c r="J955" s="23"/>
      <c r="K955" s="23"/>
      <c r="L955" s="22"/>
      <c r="M955" s="20"/>
    </row>
    <row r="956" spans="1:13" x14ac:dyDescent="0.25">
      <c r="A956" s="22"/>
      <c r="B956" s="23"/>
      <c r="C956" s="23"/>
      <c r="D956" s="23"/>
      <c r="E956" s="23"/>
      <c r="F956" s="22"/>
      <c r="G956" s="23"/>
      <c r="H956" s="24"/>
      <c r="I956" s="23"/>
      <c r="J956" s="23"/>
      <c r="K956" s="23"/>
      <c r="L956" s="22"/>
      <c r="M956" s="20"/>
    </row>
    <row r="957" spans="1:13" x14ac:dyDescent="0.25">
      <c r="A957" s="22"/>
      <c r="B957" s="23"/>
      <c r="C957" s="23"/>
      <c r="D957" s="23"/>
      <c r="E957" s="23"/>
      <c r="F957" s="22"/>
      <c r="G957" s="23"/>
      <c r="H957" s="24"/>
      <c r="I957" s="23"/>
      <c r="J957" s="23"/>
      <c r="K957" s="23"/>
      <c r="L957" s="22"/>
      <c r="M957" s="20"/>
    </row>
    <row r="958" spans="1:13" x14ac:dyDescent="0.25">
      <c r="A958" s="22"/>
      <c r="B958" s="23"/>
      <c r="C958" s="23"/>
      <c r="D958" s="23"/>
      <c r="E958" s="23"/>
      <c r="F958" s="22"/>
      <c r="G958" s="23"/>
      <c r="H958" s="24"/>
      <c r="I958" s="23"/>
      <c r="J958" s="23"/>
      <c r="K958" s="23"/>
      <c r="L958" s="22"/>
      <c r="M958" s="20"/>
    </row>
    <row r="959" spans="1:13" x14ac:dyDescent="0.25">
      <c r="A959" s="22"/>
      <c r="B959" s="23"/>
      <c r="C959" s="23"/>
      <c r="D959" s="23"/>
      <c r="E959" s="23"/>
      <c r="F959" s="22"/>
      <c r="G959" s="23"/>
      <c r="H959" s="24"/>
      <c r="I959" s="23"/>
      <c r="J959" s="23"/>
      <c r="K959" s="23"/>
      <c r="L959" s="22"/>
      <c r="M959" s="20"/>
    </row>
    <row r="960" spans="1:13" x14ac:dyDescent="0.25">
      <c r="A960" s="22"/>
      <c r="B960" s="23"/>
      <c r="C960" s="23"/>
      <c r="D960" s="23"/>
      <c r="E960" s="23"/>
      <c r="F960" s="22"/>
      <c r="G960" s="23"/>
      <c r="H960" s="24"/>
      <c r="I960" s="23"/>
      <c r="J960" s="23"/>
      <c r="K960" s="23"/>
      <c r="L960" s="22"/>
      <c r="M960" s="20"/>
    </row>
    <row r="961" spans="1:13" x14ac:dyDescent="0.25">
      <c r="A961" s="22"/>
      <c r="B961" s="23"/>
      <c r="C961" s="23"/>
      <c r="D961" s="23"/>
      <c r="E961" s="23"/>
      <c r="F961" s="22"/>
      <c r="G961" s="23"/>
      <c r="H961" s="24"/>
      <c r="I961" s="23"/>
      <c r="J961" s="23"/>
      <c r="K961" s="23"/>
      <c r="L961" s="22"/>
      <c r="M961" s="20"/>
    </row>
    <row r="962" spans="1:13" x14ac:dyDescent="0.25">
      <c r="A962" s="22"/>
      <c r="B962" s="23"/>
      <c r="C962" s="23"/>
      <c r="D962" s="23"/>
      <c r="E962" s="23"/>
      <c r="F962" s="22"/>
      <c r="G962" s="23"/>
      <c r="H962" s="24"/>
      <c r="I962" s="23"/>
      <c r="J962" s="23"/>
      <c r="K962" s="23"/>
      <c r="L962" s="22"/>
      <c r="M962" s="20"/>
    </row>
    <row r="963" spans="1:13" x14ac:dyDescent="0.25">
      <c r="A963" s="22"/>
      <c r="B963" s="23"/>
      <c r="C963" s="23"/>
      <c r="D963" s="23"/>
      <c r="E963" s="23"/>
      <c r="F963" s="22"/>
      <c r="G963" s="23"/>
      <c r="H963" s="24"/>
      <c r="I963" s="23"/>
      <c r="J963" s="23"/>
      <c r="K963" s="23"/>
      <c r="L963" s="22"/>
      <c r="M963" s="20"/>
    </row>
    <row r="964" spans="1:13" x14ac:dyDescent="0.25">
      <c r="A964" s="22"/>
      <c r="B964" s="23"/>
      <c r="C964" s="23"/>
      <c r="D964" s="23"/>
      <c r="E964" s="23"/>
      <c r="F964" s="22"/>
      <c r="G964" s="23"/>
      <c r="H964" s="24"/>
      <c r="I964" s="23"/>
      <c r="J964" s="23"/>
      <c r="K964" s="23"/>
      <c r="L964" s="22"/>
      <c r="M964" s="20"/>
    </row>
    <row r="965" spans="1:13" x14ac:dyDescent="0.25">
      <c r="A965" s="22"/>
      <c r="B965" s="23"/>
      <c r="C965" s="23"/>
      <c r="D965" s="23"/>
      <c r="E965" s="23"/>
      <c r="F965" s="22"/>
      <c r="G965" s="23"/>
      <c r="H965" s="24"/>
      <c r="I965" s="23"/>
      <c r="J965" s="23"/>
      <c r="K965" s="23"/>
      <c r="L965" s="22"/>
      <c r="M965" s="20"/>
    </row>
    <row r="966" spans="1:13" x14ac:dyDescent="0.25">
      <c r="A966" s="22"/>
      <c r="B966" s="23"/>
      <c r="C966" s="23"/>
      <c r="D966" s="23"/>
      <c r="E966" s="23"/>
      <c r="F966" s="22"/>
      <c r="G966" s="23"/>
      <c r="H966" s="24"/>
      <c r="I966" s="23"/>
      <c r="J966" s="23"/>
      <c r="K966" s="23"/>
      <c r="L966" s="22"/>
      <c r="M966" s="20"/>
    </row>
    <row r="967" spans="1:13" x14ac:dyDescent="0.25">
      <c r="A967" s="22"/>
      <c r="B967" s="23"/>
      <c r="C967" s="23"/>
      <c r="D967" s="23"/>
      <c r="E967" s="23"/>
      <c r="F967" s="22"/>
      <c r="G967" s="23"/>
      <c r="H967" s="24"/>
      <c r="I967" s="23"/>
      <c r="J967" s="23"/>
      <c r="K967" s="23"/>
      <c r="L967" s="22"/>
      <c r="M967" s="20"/>
    </row>
    <row r="968" spans="1:13" x14ac:dyDescent="0.25">
      <c r="A968" s="22"/>
      <c r="B968" s="23"/>
      <c r="C968" s="23"/>
      <c r="D968" s="23"/>
      <c r="E968" s="23"/>
      <c r="F968" s="22"/>
      <c r="G968" s="23"/>
      <c r="H968" s="24"/>
      <c r="I968" s="23"/>
      <c r="J968" s="23"/>
      <c r="K968" s="23"/>
      <c r="L968" s="22"/>
      <c r="M968" s="20"/>
    </row>
    <row r="969" spans="1:13" x14ac:dyDescent="0.25">
      <c r="A969" s="22"/>
      <c r="B969" s="23"/>
      <c r="C969" s="23"/>
      <c r="D969" s="23"/>
      <c r="E969" s="23"/>
      <c r="F969" s="22"/>
      <c r="G969" s="23"/>
      <c r="H969" s="24"/>
      <c r="I969" s="23"/>
      <c r="J969" s="23"/>
      <c r="K969" s="23"/>
      <c r="L969" s="22"/>
      <c r="M969" s="20"/>
    </row>
    <row r="970" spans="1:13" x14ac:dyDescent="0.25">
      <c r="A970" s="22"/>
      <c r="B970" s="23"/>
      <c r="C970" s="23"/>
      <c r="D970" s="23"/>
      <c r="E970" s="23"/>
      <c r="F970" s="22"/>
      <c r="G970" s="23"/>
      <c r="H970" s="24"/>
      <c r="I970" s="23"/>
      <c r="J970" s="23"/>
      <c r="K970" s="23"/>
      <c r="L970" s="22"/>
      <c r="M970" s="20"/>
    </row>
    <row r="971" spans="1:13" x14ac:dyDescent="0.25">
      <c r="A971" s="22"/>
      <c r="B971" s="23"/>
      <c r="C971" s="23"/>
      <c r="D971" s="23"/>
      <c r="E971" s="23"/>
      <c r="F971" s="22"/>
      <c r="G971" s="23"/>
      <c r="H971" s="24"/>
      <c r="I971" s="23"/>
      <c r="J971" s="23"/>
      <c r="K971" s="23"/>
      <c r="L971" s="22"/>
      <c r="M971" s="20"/>
    </row>
    <row r="972" spans="1:13" x14ac:dyDescent="0.25">
      <c r="A972" s="22"/>
      <c r="B972" s="23"/>
      <c r="C972" s="23"/>
      <c r="D972" s="23"/>
      <c r="E972" s="23"/>
      <c r="F972" s="22"/>
      <c r="G972" s="23"/>
      <c r="H972" s="24"/>
      <c r="I972" s="23"/>
      <c r="J972" s="23"/>
      <c r="K972" s="23"/>
      <c r="L972" s="22"/>
      <c r="M972" s="20"/>
    </row>
    <row r="973" spans="1:13" x14ac:dyDescent="0.25">
      <c r="A973" s="22"/>
      <c r="B973" s="23"/>
      <c r="C973" s="23"/>
      <c r="D973" s="23"/>
      <c r="E973" s="23"/>
      <c r="F973" s="22"/>
      <c r="G973" s="23"/>
      <c r="H973" s="24"/>
      <c r="I973" s="23"/>
      <c r="J973" s="23"/>
      <c r="K973" s="23"/>
      <c r="L973" s="22"/>
      <c r="M973" s="20"/>
    </row>
    <row r="974" spans="1:13" x14ac:dyDescent="0.25">
      <c r="A974" s="22"/>
      <c r="B974" s="23"/>
      <c r="C974" s="23"/>
      <c r="D974" s="23"/>
      <c r="E974" s="23"/>
      <c r="F974" s="22"/>
      <c r="G974" s="23"/>
      <c r="H974" s="24"/>
      <c r="I974" s="23"/>
      <c r="J974" s="23"/>
      <c r="K974" s="23"/>
      <c r="L974" s="22"/>
      <c r="M974" s="20"/>
    </row>
    <row r="975" spans="1:13" x14ac:dyDescent="0.25">
      <c r="A975" s="22"/>
      <c r="B975" s="23"/>
      <c r="C975" s="23"/>
      <c r="D975" s="23"/>
      <c r="E975" s="23"/>
      <c r="F975" s="22"/>
      <c r="G975" s="23"/>
      <c r="H975" s="24"/>
      <c r="I975" s="23"/>
      <c r="J975" s="23"/>
      <c r="K975" s="23"/>
      <c r="L975" s="22"/>
      <c r="M975" s="20"/>
    </row>
    <row r="976" spans="1:13" x14ac:dyDescent="0.25">
      <c r="A976" s="22"/>
      <c r="B976" s="23"/>
      <c r="C976" s="23"/>
      <c r="D976" s="23"/>
      <c r="E976" s="23"/>
      <c r="F976" s="22"/>
      <c r="G976" s="23"/>
      <c r="H976" s="24"/>
      <c r="I976" s="23"/>
      <c r="J976" s="23"/>
      <c r="K976" s="23"/>
      <c r="L976" s="22"/>
      <c r="M976" s="20"/>
    </row>
    <row r="977" spans="1:13" x14ac:dyDescent="0.25">
      <c r="A977" s="22"/>
      <c r="B977" s="23"/>
      <c r="C977" s="23"/>
      <c r="D977" s="23"/>
      <c r="E977" s="23"/>
      <c r="F977" s="22"/>
      <c r="G977" s="23"/>
      <c r="H977" s="24"/>
      <c r="I977" s="23"/>
      <c r="J977" s="23"/>
      <c r="K977" s="23"/>
      <c r="L977" s="22"/>
      <c r="M977" s="20"/>
    </row>
    <row r="978" spans="1:13" x14ac:dyDescent="0.25">
      <c r="A978" s="22"/>
      <c r="B978" s="23"/>
      <c r="C978" s="23"/>
      <c r="D978" s="23"/>
      <c r="E978" s="23"/>
      <c r="F978" s="22"/>
      <c r="G978" s="23"/>
      <c r="H978" s="24"/>
      <c r="I978" s="23"/>
      <c r="J978" s="23"/>
      <c r="K978" s="23"/>
      <c r="L978" s="22"/>
      <c r="M978" s="20"/>
    </row>
    <row r="979" spans="1:13" x14ac:dyDescent="0.25">
      <c r="A979" s="22"/>
      <c r="B979" s="23"/>
      <c r="C979" s="23"/>
      <c r="D979" s="23"/>
      <c r="E979" s="23"/>
      <c r="F979" s="22"/>
      <c r="G979" s="23"/>
      <c r="H979" s="24"/>
      <c r="I979" s="23"/>
      <c r="J979" s="23"/>
      <c r="K979" s="23"/>
      <c r="L979" s="22"/>
      <c r="M979" s="20"/>
    </row>
    <row r="980" spans="1:13" x14ac:dyDescent="0.25">
      <c r="A980" s="22"/>
      <c r="B980" s="23"/>
      <c r="C980" s="23"/>
      <c r="D980" s="23"/>
      <c r="E980" s="23"/>
      <c r="F980" s="22"/>
      <c r="G980" s="23"/>
      <c r="H980" s="24"/>
      <c r="I980" s="23"/>
      <c r="J980" s="23"/>
      <c r="K980" s="23"/>
      <c r="L980" s="22"/>
      <c r="M980" s="20"/>
    </row>
    <row r="981" spans="1:13" x14ac:dyDescent="0.25">
      <c r="A981" s="22"/>
      <c r="B981" s="23"/>
      <c r="C981" s="23"/>
      <c r="D981" s="23"/>
      <c r="E981" s="23"/>
      <c r="F981" s="22"/>
      <c r="G981" s="23"/>
      <c r="H981" s="24"/>
      <c r="I981" s="23"/>
      <c r="J981" s="23"/>
      <c r="K981" s="23"/>
      <c r="L981" s="22"/>
      <c r="M981" s="20"/>
    </row>
    <row r="982" spans="1:13" x14ac:dyDescent="0.25">
      <c r="A982" s="22"/>
      <c r="B982" s="23"/>
      <c r="C982" s="23"/>
      <c r="D982" s="23"/>
      <c r="E982" s="23"/>
      <c r="F982" s="22"/>
      <c r="G982" s="23"/>
      <c r="H982" s="24"/>
      <c r="I982" s="23"/>
      <c r="J982" s="23"/>
      <c r="K982" s="23"/>
      <c r="L982" s="22"/>
      <c r="M982" s="20"/>
    </row>
    <row r="983" spans="1:13" x14ac:dyDescent="0.25">
      <c r="A983" s="22"/>
      <c r="B983" s="23"/>
      <c r="C983" s="23"/>
      <c r="D983" s="23"/>
      <c r="E983" s="23"/>
      <c r="F983" s="22"/>
      <c r="G983" s="23"/>
      <c r="H983" s="24"/>
      <c r="I983" s="23"/>
      <c r="J983" s="23"/>
      <c r="K983" s="23"/>
      <c r="L983" s="22"/>
      <c r="M983" s="20"/>
    </row>
    <row r="984" spans="1:13" x14ac:dyDescent="0.25">
      <c r="A984" s="22"/>
      <c r="B984" s="23"/>
      <c r="C984" s="23"/>
      <c r="D984" s="23"/>
      <c r="E984" s="23"/>
      <c r="F984" s="22"/>
      <c r="G984" s="23"/>
      <c r="H984" s="24"/>
      <c r="I984" s="23"/>
      <c r="J984" s="23"/>
      <c r="K984" s="23"/>
      <c r="L984" s="22"/>
      <c r="M984" s="20"/>
    </row>
    <row r="985" spans="1:13" x14ac:dyDescent="0.25">
      <c r="A985" s="22"/>
      <c r="B985" s="23"/>
      <c r="C985" s="23"/>
      <c r="D985" s="23"/>
      <c r="E985" s="23"/>
      <c r="F985" s="22"/>
      <c r="G985" s="23"/>
      <c r="H985" s="24"/>
      <c r="I985" s="23"/>
      <c r="J985" s="23"/>
      <c r="K985" s="23"/>
      <c r="L985" s="22"/>
      <c r="M985" s="20"/>
    </row>
    <row r="986" spans="1:13" x14ac:dyDescent="0.25">
      <c r="A986" s="22"/>
      <c r="B986" s="23"/>
      <c r="C986" s="23"/>
      <c r="D986" s="23"/>
      <c r="E986" s="23"/>
      <c r="F986" s="22"/>
      <c r="G986" s="23"/>
      <c r="H986" s="24"/>
      <c r="I986" s="23"/>
      <c r="J986" s="23"/>
      <c r="K986" s="23"/>
      <c r="L986" s="22"/>
      <c r="M986" s="20"/>
    </row>
    <row r="987" spans="1:13" x14ac:dyDescent="0.25">
      <c r="A987" s="22"/>
      <c r="B987" s="23"/>
      <c r="C987" s="23"/>
      <c r="D987" s="23"/>
      <c r="E987" s="23"/>
      <c r="F987" s="22"/>
      <c r="G987" s="23"/>
      <c r="H987" s="24"/>
      <c r="I987" s="23"/>
      <c r="J987" s="23"/>
      <c r="K987" s="23"/>
      <c r="L987" s="22"/>
      <c r="M987" s="20"/>
    </row>
    <row r="988" spans="1:13" x14ac:dyDescent="0.25">
      <c r="A988" s="22"/>
      <c r="B988" s="23"/>
      <c r="C988" s="23"/>
      <c r="D988" s="23"/>
      <c r="E988" s="23"/>
      <c r="F988" s="22"/>
      <c r="G988" s="23"/>
      <c r="H988" s="24"/>
      <c r="I988" s="23"/>
      <c r="J988" s="23"/>
      <c r="K988" s="23"/>
      <c r="L988" s="22"/>
      <c r="M988" s="20"/>
    </row>
    <row r="989" spans="1:13" x14ac:dyDescent="0.25">
      <c r="A989" s="22"/>
      <c r="B989" s="23"/>
      <c r="C989" s="23"/>
      <c r="D989" s="23"/>
      <c r="E989" s="23"/>
      <c r="F989" s="22"/>
      <c r="G989" s="23"/>
      <c r="H989" s="24"/>
      <c r="I989" s="23"/>
      <c r="J989" s="23"/>
      <c r="K989" s="23"/>
      <c r="L989" s="22"/>
      <c r="M989" s="20"/>
    </row>
    <row r="990" spans="1:13" x14ac:dyDescent="0.25">
      <c r="A990" s="22"/>
      <c r="B990" s="23"/>
      <c r="C990" s="23"/>
      <c r="D990" s="23"/>
      <c r="E990" s="23"/>
      <c r="F990" s="22"/>
      <c r="G990" s="23"/>
      <c r="H990" s="24"/>
      <c r="I990" s="23"/>
      <c r="J990" s="23"/>
      <c r="K990" s="23"/>
      <c r="L990" s="22"/>
      <c r="M990" s="20"/>
    </row>
    <row r="991" spans="1:13" x14ac:dyDescent="0.25">
      <c r="A991" s="22"/>
      <c r="B991" s="23"/>
      <c r="C991" s="23"/>
      <c r="D991" s="23"/>
      <c r="E991" s="23"/>
      <c r="F991" s="22"/>
      <c r="G991" s="23"/>
      <c r="H991" s="24"/>
      <c r="I991" s="23"/>
      <c r="J991" s="23"/>
      <c r="K991" s="23"/>
      <c r="L991" s="22"/>
      <c r="M991" s="20"/>
    </row>
    <row r="992" spans="1:13" x14ac:dyDescent="0.25">
      <c r="A992" s="22"/>
      <c r="B992" s="23"/>
      <c r="C992" s="23"/>
      <c r="D992" s="23"/>
      <c r="E992" s="23"/>
      <c r="F992" s="22"/>
      <c r="G992" s="23"/>
      <c r="H992" s="24"/>
      <c r="I992" s="23"/>
      <c r="J992" s="23"/>
      <c r="K992" s="23"/>
      <c r="L992" s="22"/>
      <c r="M992" s="20"/>
    </row>
    <row r="993" spans="1:13" x14ac:dyDescent="0.25">
      <c r="A993" s="22"/>
      <c r="B993" s="23"/>
      <c r="C993" s="23"/>
      <c r="D993" s="23"/>
      <c r="E993" s="23"/>
      <c r="F993" s="22"/>
      <c r="G993" s="23"/>
      <c r="H993" s="24"/>
      <c r="I993" s="23"/>
      <c r="J993" s="23"/>
      <c r="K993" s="23"/>
      <c r="L993" s="22"/>
      <c r="M993" s="20"/>
    </row>
    <row r="994" spans="1:13" x14ac:dyDescent="0.25">
      <c r="A994" s="22"/>
      <c r="B994" s="23"/>
      <c r="C994" s="23"/>
      <c r="D994" s="23"/>
      <c r="E994" s="23"/>
      <c r="F994" s="22"/>
      <c r="G994" s="23"/>
      <c r="H994" s="24"/>
      <c r="I994" s="23"/>
      <c r="J994" s="23"/>
      <c r="K994" s="23"/>
      <c r="L994" s="22"/>
      <c r="M994" s="20"/>
    </row>
    <row r="995" spans="1:13" x14ac:dyDescent="0.25">
      <c r="A995" s="22"/>
      <c r="B995" s="23"/>
      <c r="C995" s="23"/>
      <c r="D995" s="23"/>
      <c r="E995" s="23"/>
      <c r="F995" s="22"/>
      <c r="G995" s="23"/>
      <c r="H995" s="24"/>
      <c r="I995" s="23"/>
      <c r="J995" s="23"/>
      <c r="K995" s="23"/>
      <c r="L995" s="22"/>
      <c r="M995" s="20"/>
    </row>
    <row r="996" spans="1:13" x14ac:dyDescent="0.25">
      <c r="A996" s="22"/>
      <c r="B996" s="23"/>
      <c r="C996" s="23"/>
      <c r="D996" s="23"/>
      <c r="E996" s="23"/>
      <c r="F996" s="22"/>
      <c r="G996" s="23"/>
      <c r="H996" s="24"/>
      <c r="I996" s="23"/>
      <c r="J996" s="23"/>
      <c r="K996" s="23"/>
      <c r="L996" s="22"/>
      <c r="M996" s="20"/>
    </row>
    <row r="997" spans="1:13" x14ac:dyDescent="0.25">
      <c r="A997" s="22"/>
      <c r="B997" s="23"/>
      <c r="C997" s="23"/>
      <c r="D997" s="23"/>
      <c r="E997" s="23"/>
      <c r="F997" s="22"/>
      <c r="G997" s="23"/>
      <c r="H997" s="24"/>
      <c r="I997" s="23"/>
      <c r="J997" s="23"/>
      <c r="K997" s="23"/>
      <c r="L997" s="22"/>
      <c r="M997" s="20"/>
    </row>
    <row r="998" spans="1:13" x14ac:dyDescent="0.25">
      <c r="A998" s="22"/>
      <c r="B998" s="23"/>
      <c r="C998" s="23"/>
      <c r="D998" s="23"/>
      <c r="E998" s="23"/>
      <c r="F998" s="22"/>
      <c r="G998" s="23"/>
      <c r="H998" s="24"/>
      <c r="I998" s="23"/>
      <c r="J998" s="23"/>
      <c r="K998" s="23"/>
      <c r="L998" s="22"/>
      <c r="M998" s="20"/>
    </row>
    <row r="999" spans="1:13" x14ac:dyDescent="0.25">
      <c r="A999" s="22"/>
      <c r="B999" s="23"/>
      <c r="C999" s="23"/>
      <c r="D999" s="23"/>
      <c r="E999" s="23"/>
      <c r="F999" s="22"/>
      <c r="G999" s="23"/>
      <c r="H999" s="24"/>
      <c r="I999" s="23"/>
      <c r="J999" s="23"/>
      <c r="K999" s="23"/>
      <c r="L999" s="22"/>
      <c r="M999" s="20"/>
    </row>
    <row r="1000" spans="1:13" x14ac:dyDescent="0.25">
      <c r="A1000" s="22"/>
      <c r="B1000" s="23"/>
      <c r="C1000" s="23"/>
      <c r="D1000" s="23"/>
      <c r="E1000" s="23"/>
      <c r="F1000" s="22"/>
      <c r="G1000" s="23"/>
      <c r="H1000" s="24"/>
      <c r="I1000" s="23"/>
      <c r="J1000" s="23"/>
      <c r="K1000" s="23"/>
      <c r="L1000" s="22"/>
      <c r="M1000" s="20"/>
    </row>
    <row r="1001" spans="1:13" x14ac:dyDescent="0.25">
      <c r="A1001" s="22"/>
      <c r="B1001" s="23"/>
      <c r="C1001" s="23"/>
      <c r="D1001" s="23"/>
      <c r="E1001" s="23"/>
      <c r="F1001" s="22"/>
      <c r="G1001" s="23"/>
      <c r="H1001" s="24"/>
      <c r="I1001" s="23"/>
      <c r="J1001" s="23"/>
      <c r="K1001" s="23"/>
      <c r="L1001" s="22"/>
      <c r="M1001" s="20"/>
    </row>
    <row r="1002" spans="1:13" x14ac:dyDescent="0.25">
      <c r="A1002" s="22"/>
      <c r="B1002" s="23"/>
      <c r="C1002" s="23"/>
      <c r="D1002" s="23"/>
      <c r="E1002" s="23"/>
      <c r="F1002" s="22"/>
      <c r="G1002" s="23"/>
      <c r="H1002" s="24"/>
      <c r="I1002" s="23"/>
      <c r="J1002" s="23"/>
      <c r="K1002" s="23"/>
      <c r="L1002" s="22"/>
      <c r="M1002" s="20"/>
    </row>
    <row r="1003" spans="1:13" x14ac:dyDescent="0.25">
      <c r="A1003" s="22"/>
      <c r="B1003" s="23"/>
      <c r="C1003" s="23"/>
      <c r="D1003" s="23"/>
      <c r="E1003" s="23"/>
      <c r="F1003" s="22"/>
      <c r="G1003" s="23"/>
      <c r="H1003" s="24"/>
      <c r="I1003" s="23"/>
      <c r="J1003" s="23"/>
      <c r="K1003" s="23"/>
      <c r="L1003" s="22"/>
      <c r="M1003" s="20"/>
    </row>
    <row r="1004" spans="1:13" x14ac:dyDescent="0.25">
      <c r="A1004" s="22"/>
      <c r="B1004" s="23"/>
      <c r="C1004" s="23"/>
      <c r="D1004" s="23"/>
      <c r="E1004" s="23"/>
      <c r="F1004" s="22"/>
      <c r="G1004" s="23"/>
      <c r="H1004" s="24"/>
      <c r="I1004" s="23"/>
      <c r="J1004" s="23"/>
      <c r="K1004" s="23"/>
      <c r="L1004" s="22"/>
      <c r="M1004" s="20"/>
    </row>
    <row r="1005" spans="1:13" x14ac:dyDescent="0.25">
      <c r="A1005" s="22"/>
      <c r="B1005" s="23"/>
      <c r="C1005" s="23"/>
      <c r="D1005" s="23"/>
      <c r="E1005" s="23"/>
      <c r="F1005" s="22"/>
      <c r="G1005" s="23"/>
      <c r="H1005" s="24"/>
      <c r="I1005" s="23"/>
      <c r="J1005" s="23"/>
      <c r="K1005" s="23"/>
      <c r="L1005" s="22"/>
      <c r="M1005" s="20"/>
    </row>
    <row r="1006" spans="1:13" x14ac:dyDescent="0.25">
      <c r="A1006" s="22"/>
      <c r="B1006" s="23"/>
      <c r="C1006" s="23"/>
      <c r="D1006" s="23"/>
      <c r="E1006" s="23"/>
      <c r="F1006" s="22"/>
      <c r="G1006" s="23"/>
      <c r="H1006" s="24"/>
      <c r="I1006" s="23"/>
      <c r="J1006" s="23"/>
      <c r="K1006" s="23"/>
      <c r="L1006" s="22"/>
      <c r="M1006" s="20"/>
    </row>
    <row r="1007" spans="1:13" x14ac:dyDescent="0.25">
      <c r="A1007" s="22"/>
      <c r="B1007" s="23"/>
      <c r="C1007" s="23"/>
      <c r="D1007" s="23"/>
      <c r="E1007" s="23"/>
      <c r="F1007" s="22"/>
      <c r="G1007" s="23"/>
      <c r="H1007" s="24"/>
      <c r="I1007" s="23"/>
      <c r="J1007" s="23"/>
      <c r="K1007" s="23"/>
      <c r="L1007" s="22"/>
      <c r="M1007" s="20"/>
    </row>
    <row r="1008" spans="1:13" x14ac:dyDescent="0.25">
      <c r="A1008" s="22"/>
      <c r="B1008" s="23"/>
      <c r="C1008" s="23"/>
      <c r="D1008" s="23"/>
      <c r="E1008" s="23"/>
      <c r="F1008" s="22"/>
      <c r="G1008" s="23"/>
      <c r="H1008" s="24"/>
      <c r="I1008" s="23"/>
      <c r="J1008" s="23"/>
      <c r="K1008" s="23"/>
      <c r="L1008" s="22"/>
      <c r="M1008" s="20"/>
    </row>
    <row r="1009" spans="1:13" x14ac:dyDescent="0.25">
      <c r="A1009" s="22"/>
      <c r="B1009" s="23"/>
      <c r="C1009" s="23"/>
      <c r="D1009" s="23"/>
      <c r="E1009" s="23"/>
      <c r="F1009" s="22"/>
      <c r="G1009" s="23"/>
      <c r="H1009" s="24"/>
      <c r="I1009" s="23"/>
      <c r="J1009" s="23"/>
      <c r="K1009" s="23"/>
      <c r="L1009" s="22"/>
      <c r="M1009" s="20"/>
    </row>
    <row r="1010" spans="1:13" x14ac:dyDescent="0.25">
      <c r="A1010" s="22"/>
      <c r="B1010" s="23"/>
      <c r="C1010" s="23"/>
      <c r="D1010" s="23"/>
      <c r="E1010" s="23"/>
      <c r="F1010" s="22"/>
      <c r="G1010" s="23"/>
      <c r="H1010" s="24"/>
      <c r="I1010" s="23"/>
      <c r="J1010" s="23"/>
      <c r="K1010" s="23"/>
      <c r="L1010" s="22"/>
      <c r="M1010" s="20"/>
    </row>
    <row r="1011" spans="1:13" x14ac:dyDescent="0.25">
      <c r="A1011" s="22"/>
      <c r="B1011" s="23"/>
      <c r="C1011" s="23"/>
      <c r="D1011" s="23"/>
      <c r="E1011" s="23"/>
      <c r="F1011" s="22"/>
      <c r="G1011" s="23"/>
      <c r="H1011" s="24"/>
      <c r="I1011" s="23"/>
      <c r="J1011" s="23"/>
      <c r="K1011" s="23"/>
      <c r="L1011" s="22"/>
      <c r="M1011" s="20"/>
    </row>
    <row r="1012" spans="1:13" x14ac:dyDescent="0.25">
      <c r="A1012" s="22"/>
      <c r="B1012" s="23"/>
      <c r="C1012" s="23"/>
      <c r="D1012" s="23"/>
      <c r="E1012" s="23"/>
      <c r="F1012" s="22"/>
      <c r="G1012" s="23"/>
      <c r="H1012" s="24"/>
      <c r="I1012" s="23"/>
      <c r="J1012" s="23"/>
      <c r="K1012" s="23"/>
      <c r="L1012" s="22"/>
      <c r="M1012" s="20"/>
    </row>
    <row r="1013" spans="1:13" x14ac:dyDescent="0.25">
      <c r="A1013" s="22"/>
      <c r="B1013" s="23"/>
      <c r="C1013" s="23"/>
      <c r="D1013" s="23"/>
      <c r="E1013" s="23"/>
      <c r="F1013" s="22"/>
      <c r="G1013" s="23"/>
      <c r="H1013" s="24"/>
      <c r="I1013" s="23"/>
      <c r="J1013" s="23"/>
      <c r="K1013" s="23"/>
      <c r="L1013" s="22"/>
      <c r="M1013" s="20"/>
    </row>
    <row r="1014" spans="1:13" x14ac:dyDescent="0.25">
      <c r="A1014" s="22"/>
      <c r="B1014" s="23"/>
      <c r="C1014" s="23"/>
      <c r="D1014" s="23"/>
      <c r="E1014" s="23"/>
      <c r="F1014" s="22"/>
      <c r="G1014" s="23"/>
      <c r="H1014" s="24"/>
      <c r="I1014" s="23"/>
      <c r="J1014" s="23"/>
      <c r="K1014" s="23"/>
      <c r="L1014" s="22"/>
      <c r="M1014" s="20"/>
    </row>
    <row r="1015" spans="1:13" x14ac:dyDescent="0.25">
      <c r="A1015" s="22"/>
      <c r="B1015" s="23"/>
      <c r="C1015" s="23"/>
      <c r="D1015" s="23"/>
      <c r="E1015" s="23"/>
      <c r="F1015" s="22"/>
      <c r="G1015" s="23"/>
      <c r="H1015" s="24"/>
      <c r="I1015" s="23"/>
      <c r="J1015" s="23"/>
      <c r="K1015" s="23"/>
      <c r="L1015" s="22"/>
      <c r="M1015" s="20"/>
    </row>
    <row r="1016" spans="1:13" x14ac:dyDescent="0.25">
      <c r="A1016" s="22"/>
      <c r="B1016" s="23"/>
      <c r="C1016" s="23"/>
      <c r="D1016" s="23"/>
      <c r="E1016" s="23"/>
      <c r="F1016" s="22"/>
      <c r="G1016" s="23"/>
      <c r="H1016" s="24"/>
      <c r="I1016" s="23"/>
      <c r="J1016" s="23"/>
      <c r="K1016" s="23"/>
      <c r="L1016" s="22"/>
      <c r="M1016" s="20"/>
    </row>
    <row r="1017" spans="1:13" x14ac:dyDescent="0.25">
      <c r="A1017" s="22"/>
      <c r="B1017" s="23"/>
      <c r="C1017" s="23"/>
      <c r="D1017" s="23"/>
      <c r="E1017" s="23"/>
      <c r="F1017" s="22"/>
      <c r="G1017" s="23"/>
      <c r="H1017" s="24"/>
      <c r="I1017" s="23"/>
      <c r="J1017" s="23"/>
      <c r="K1017" s="23"/>
      <c r="L1017" s="22"/>
      <c r="M1017" s="20"/>
    </row>
    <row r="1018" spans="1:13" x14ac:dyDescent="0.25">
      <c r="A1018" s="22"/>
      <c r="B1018" s="23"/>
      <c r="C1018" s="23"/>
      <c r="D1018" s="23"/>
      <c r="E1018" s="23"/>
      <c r="F1018" s="22"/>
      <c r="G1018" s="23"/>
      <c r="H1018" s="24"/>
      <c r="I1018" s="23"/>
      <c r="J1018" s="23"/>
      <c r="K1018" s="23"/>
      <c r="L1018" s="22"/>
      <c r="M1018" s="20"/>
    </row>
    <row r="1019" spans="1:13" x14ac:dyDescent="0.25">
      <c r="A1019" s="22"/>
      <c r="B1019" s="23"/>
      <c r="C1019" s="23"/>
      <c r="D1019" s="23"/>
      <c r="E1019" s="23"/>
      <c r="F1019" s="22"/>
      <c r="G1019" s="23"/>
      <c r="H1019" s="24"/>
      <c r="I1019" s="23"/>
      <c r="J1019" s="23"/>
      <c r="K1019" s="23"/>
      <c r="L1019" s="22"/>
      <c r="M1019" s="20"/>
    </row>
    <row r="1020" spans="1:13" x14ac:dyDescent="0.25">
      <c r="A1020" s="22"/>
      <c r="B1020" s="23"/>
      <c r="C1020" s="23"/>
      <c r="D1020" s="23"/>
      <c r="E1020" s="23"/>
      <c r="F1020" s="22"/>
      <c r="G1020" s="23"/>
      <c r="H1020" s="24"/>
      <c r="I1020" s="23"/>
      <c r="J1020" s="23"/>
      <c r="K1020" s="23"/>
      <c r="L1020" s="22"/>
      <c r="M1020" s="20"/>
    </row>
    <row r="1021" spans="1:13" x14ac:dyDescent="0.25">
      <c r="A1021" s="22"/>
      <c r="B1021" s="23"/>
      <c r="C1021" s="23"/>
      <c r="D1021" s="23"/>
      <c r="E1021" s="23"/>
      <c r="F1021" s="22"/>
      <c r="G1021" s="23"/>
      <c r="H1021" s="24"/>
      <c r="I1021" s="23"/>
      <c r="J1021" s="23"/>
      <c r="K1021" s="23"/>
      <c r="L1021" s="22"/>
      <c r="M1021" s="20"/>
    </row>
    <row r="1022" spans="1:13" x14ac:dyDescent="0.25">
      <c r="A1022" s="22"/>
      <c r="B1022" s="23"/>
      <c r="C1022" s="23"/>
      <c r="D1022" s="23"/>
      <c r="E1022" s="23"/>
      <c r="F1022" s="22"/>
      <c r="G1022" s="23"/>
      <c r="H1022" s="24"/>
      <c r="I1022" s="23"/>
      <c r="J1022" s="23"/>
      <c r="K1022" s="23"/>
      <c r="L1022" s="22"/>
      <c r="M1022" s="20"/>
    </row>
    <row r="1023" spans="1:13" x14ac:dyDescent="0.25">
      <c r="A1023" s="22"/>
      <c r="B1023" s="23"/>
      <c r="C1023" s="23"/>
      <c r="D1023" s="23"/>
      <c r="E1023" s="23"/>
      <c r="F1023" s="22"/>
      <c r="G1023" s="23"/>
      <c r="H1023" s="24"/>
      <c r="I1023" s="23"/>
      <c r="J1023" s="23"/>
      <c r="K1023" s="23"/>
      <c r="L1023" s="22"/>
      <c r="M1023" s="20"/>
    </row>
    <row r="1024" spans="1:13" x14ac:dyDescent="0.25">
      <c r="A1024" s="22"/>
      <c r="B1024" s="23"/>
      <c r="C1024" s="23"/>
      <c r="D1024" s="23"/>
      <c r="E1024" s="23"/>
      <c r="F1024" s="22"/>
      <c r="G1024" s="23"/>
      <c r="H1024" s="24"/>
      <c r="I1024" s="23"/>
      <c r="J1024" s="23"/>
      <c r="K1024" s="23"/>
      <c r="L1024" s="22"/>
      <c r="M1024" s="20"/>
    </row>
    <row r="1025" spans="1:13" x14ac:dyDescent="0.25">
      <c r="A1025" s="22"/>
      <c r="B1025" s="23"/>
      <c r="C1025" s="23"/>
      <c r="D1025" s="23"/>
      <c r="E1025" s="23"/>
      <c r="F1025" s="22"/>
      <c r="G1025" s="23"/>
      <c r="H1025" s="24"/>
      <c r="I1025" s="23"/>
      <c r="J1025" s="23"/>
      <c r="K1025" s="23"/>
      <c r="L1025" s="22"/>
      <c r="M1025" s="20"/>
    </row>
    <row r="1026" spans="1:13" x14ac:dyDescent="0.25">
      <c r="A1026" s="22"/>
      <c r="B1026" s="23"/>
      <c r="C1026" s="23"/>
      <c r="D1026" s="23"/>
      <c r="E1026" s="23"/>
      <c r="F1026" s="22"/>
      <c r="G1026" s="23"/>
      <c r="H1026" s="24"/>
      <c r="I1026" s="23"/>
      <c r="J1026" s="23"/>
      <c r="K1026" s="23"/>
      <c r="L1026" s="22"/>
      <c r="M1026" s="20"/>
    </row>
    <row r="1027" spans="1:13" x14ac:dyDescent="0.25">
      <c r="A1027" s="22"/>
      <c r="B1027" s="23"/>
      <c r="C1027" s="23"/>
      <c r="D1027" s="23"/>
      <c r="E1027" s="23"/>
      <c r="F1027" s="22"/>
      <c r="G1027" s="23"/>
      <c r="H1027" s="24"/>
      <c r="I1027" s="23"/>
      <c r="J1027" s="23"/>
      <c r="K1027" s="23"/>
      <c r="L1027" s="22"/>
      <c r="M1027" s="20"/>
    </row>
    <row r="1028" spans="1:13" x14ac:dyDescent="0.25">
      <c r="A1028" s="22"/>
      <c r="B1028" s="23"/>
      <c r="C1028" s="23"/>
      <c r="D1028" s="23"/>
      <c r="E1028" s="23"/>
      <c r="F1028" s="22"/>
      <c r="G1028" s="23"/>
      <c r="H1028" s="24"/>
      <c r="I1028" s="23"/>
      <c r="J1028" s="23"/>
      <c r="K1028" s="23"/>
      <c r="L1028" s="22"/>
      <c r="M1028" s="20"/>
    </row>
    <row r="1029" spans="1:13" x14ac:dyDescent="0.25">
      <c r="A1029" s="22"/>
      <c r="B1029" s="23"/>
      <c r="C1029" s="23"/>
      <c r="D1029" s="23"/>
      <c r="E1029" s="23"/>
      <c r="F1029" s="22"/>
      <c r="G1029" s="23"/>
      <c r="H1029" s="24"/>
      <c r="I1029" s="23"/>
      <c r="J1029" s="23"/>
      <c r="K1029" s="23"/>
      <c r="L1029" s="22"/>
      <c r="M1029" s="20"/>
    </row>
    <row r="1030" spans="1:13" x14ac:dyDescent="0.25">
      <c r="A1030" s="22"/>
      <c r="B1030" s="23"/>
      <c r="C1030" s="23"/>
      <c r="D1030" s="23"/>
      <c r="E1030" s="23"/>
      <c r="F1030" s="22"/>
      <c r="G1030" s="23"/>
      <c r="H1030" s="24"/>
      <c r="I1030" s="23"/>
      <c r="J1030" s="23"/>
      <c r="K1030" s="23"/>
      <c r="L1030" s="22"/>
      <c r="M1030" s="20"/>
    </row>
    <row r="1031" spans="1:13" x14ac:dyDescent="0.25">
      <c r="A1031" s="22"/>
      <c r="B1031" s="23"/>
      <c r="C1031" s="23"/>
      <c r="D1031" s="23"/>
      <c r="E1031" s="23"/>
      <c r="F1031" s="22"/>
      <c r="G1031" s="23"/>
      <c r="H1031" s="24"/>
      <c r="I1031" s="23"/>
      <c r="J1031" s="23"/>
      <c r="K1031" s="23"/>
      <c r="L1031" s="22"/>
      <c r="M1031" s="20"/>
    </row>
    <row r="1032" spans="1:13" x14ac:dyDescent="0.25">
      <c r="A1032" s="22"/>
      <c r="B1032" s="23"/>
      <c r="C1032" s="23"/>
      <c r="D1032" s="23"/>
      <c r="E1032" s="23"/>
      <c r="F1032" s="22"/>
      <c r="G1032" s="23"/>
      <c r="H1032" s="24"/>
      <c r="I1032" s="23"/>
      <c r="J1032" s="23"/>
      <c r="K1032" s="23"/>
      <c r="L1032" s="22"/>
      <c r="M1032" s="20"/>
    </row>
    <row r="1033" spans="1:13" x14ac:dyDescent="0.25">
      <c r="A1033" s="22"/>
      <c r="B1033" s="23"/>
      <c r="C1033" s="23"/>
      <c r="D1033" s="23"/>
      <c r="E1033" s="23"/>
      <c r="F1033" s="22"/>
      <c r="G1033" s="23"/>
      <c r="H1033" s="24"/>
      <c r="I1033" s="23"/>
      <c r="J1033" s="23"/>
      <c r="K1033" s="23"/>
      <c r="L1033" s="22"/>
      <c r="M1033" s="20"/>
    </row>
    <row r="1034" spans="1:13" x14ac:dyDescent="0.25">
      <c r="A1034" s="22"/>
      <c r="B1034" s="23"/>
      <c r="C1034" s="23"/>
      <c r="D1034" s="23"/>
      <c r="E1034" s="23"/>
      <c r="F1034" s="22"/>
      <c r="G1034" s="23"/>
      <c r="H1034" s="24"/>
      <c r="I1034" s="23"/>
      <c r="J1034" s="23"/>
      <c r="K1034" s="23"/>
      <c r="L1034" s="22"/>
      <c r="M1034" s="20"/>
    </row>
    <row r="1035" spans="1:13" x14ac:dyDescent="0.25">
      <c r="A1035" s="22"/>
      <c r="B1035" s="23"/>
      <c r="C1035" s="23"/>
      <c r="D1035" s="23"/>
      <c r="E1035" s="23"/>
      <c r="F1035" s="22"/>
      <c r="G1035" s="23"/>
      <c r="H1035" s="24"/>
      <c r="I1035" s="23"/>
      <c r="J1035" s="23"/>
      <c r="K1035" s="23"/>
      <c r="L1035" s="22"/>
      <c r="M1035" s="20"/>
    </row>
    <row r="1036" spans="1:13" x14ac:dyDescent="0.25">
      <c r="A1036" s="22"/>
      <c r="B1036" s="23"/>
      <c r="C1036" s="23"/>
      <c r="D1036" s="23"/>
      <c r="E1036" s="23"/>
      <c r="F1036" s="22"/>
      <c r="G1036" s="23"/>
      <c r="H1036" s="24"/>
      <c r="I1036" s="23"/>
      <c r="J1036" s="23"/>
      <c r="K1036" s="23"/>
      <c r="L1036" s="22"/>
      <c r="M1036" s="20"/>
    </row>
    <row r="1037" spans="1:13" x14ac:dyDescent="0.25">
      <c r="A1037" s="22"/>
      <c r="B1037" s="23"/>
      <c r="C1037" s="23"/>
      <c r="D1037" s="23"/>
      <c r="E1037" s="23"/>
      <c r="F1037" s="22"/>
      <c r="G1037" s="23"/>
      <c r="H1037" s="24"/>
      <c r="I1037" s="23"/>
      <c r="J1037" s="23"/>
      <c r="K1037" s="23"/>
      <c r="L1037" s="22"/>
      <c r="M1037" s="20"/>
    </row>
    <row r="1038" spans="1:13" x14ac:dyDescent="0.25">
      <c r="A1038" s="22"/>
      <c r="B1038" s="23"/>
      <c r="C1038" s="23"/>
      <c r="D1038" s="23"/>
      <c r="E1038" s="23"/>
      <c r="F1038" s="22"/>
      <c r="G1038" s="23"/>
      <c r="H1038" s="24"/>
      <c r="I1038" s="23"/>
      <c r="J1038" s="23"/>
      <c r="K1038" s="23"/>
      <c r="L1038" s="22"/>
      <c r="M1038" s="20"/>
    </row>
    <row r="1039" spans="1:13" x14ac:dyDescent="0.25">
      <c r="A1039" s="22"/>
      <c r="B1039" s="23"/>
      <c r="C1039" s="23"/>
      <c r="D1039" s="23"/>
      <c r="E1039" s="23"/>
      <c r="F1039" s="22"/>
      <c r="G1039" s="23"/>
      <c r="H1039" s="24"/>
      <c r="I1039" s="23"/>
      <c r="J1039" s="23"/>
      <c r="K1039" s="23"/>
      <c r="L1039" s="22"/>
      <c r="M1039" s="20"/>
    </row>
    <row r="1040" spans="1:13" x14ac:dyDescent="0.25">
      <c r="A1040" s="22"/>
      <c r="B1040" s="23"/>
      <c r="C1040" s="23"/>
      <c r="D1040" s="23"/>
      <c r="E1040" s="23"/>
      <c r="F1040" s="22"/>
      <c r="G1040" s="23"/>
      <c r="H1040" s="24"/>
      <c r="I1040" s="23"/>
      <c r="J1040" s="23"/>
      <c r="K1040" s="23"/>
      <c r="L1040" s="22"/>
      <c r="M1040" s="20"/>
    </row>
    <row r="1041" spans="1:13" x14ac:dyDescent="0.25">
      <c r="A1041" s="22"/>
      <c r="B1041" s="23"/>
      <c r="C1041" s="23"/>
      <c r="D1041" s="23"/>
      <c r="E1041" s="23"/>
      <c r="F1041" s="22"/>
      <c r="G1041" s="23"/>
      <c r="H1041" s="24"/>
      <c r="I1041" s="23"/>
      <c r="J1041" s="23"/>
      <c r="K1041" s="23"/>
      <c r="L1041" s="22"/>
      <c r="M1041" s="20"/>
    </row>
    <row r="1042" spans="1:13" x14ac:dyDescent="0.25">
      <c r="A1042" s="22"/>
      <c r="B1042" s="23"/>
      <c r="C1042" s="23"/>
      <c r="D1042" s="23"/>
      <c r="E1042" s="23"/>
      <c r="F1042" s="22"/>
      <c r="G1042" s="23"/>
      <c r="H1042" s="24"/>
      <c r="I1042" s="23"/>
      <c r="J1042" s="23"/>
      <c r="K1042" s="23"/>
      <c r="L1042" s="22"/>
      <c r="M1042" s="20"/>
    </row>
    <row r="1043" spans="1:13" x14ac:dyDescent="0.25">
      <c r="A1043" s="22"/>
      <c r="B1043" s="23"/>
      <c r="C1043" s="23"/>
      <c r="D1043" s="23"/>
      <c r="E1043" s="23"/>
      <c r="F1043" s="22"/>
      <c r="G1043" s="23"/>
      <c r="H1043" s="24"/>
      <c r="I1043" s="23"/>
      <c r="J1043" s="23"/>
      <c r="K1043" s="23"/>
      <c r="L1043" s="22"/>
      <c r="M1043" s="20"/>
    </row>
    <row r="1044" spans="1:13" x14ac:dyDescent="0.25">
      <c r="A1044" s="22"/>
      <c r="B1044" s="23"/>
      <c r="C1044" s="23"/>
      <c r="D1044" s="23"/>
      <c r="E1044" s="23"/>
      <c r="F1044" s="22"/>
      <c r="G1044" s="23"/>
      <c r="H1044" s="24"/>
      <c r="I1044" s="23"/>
      <c r="J1044" s="23"/>
      <c r="K1044" s="23"/>
      <c r="L1044" s="22"/>
      <c r="M1044" s="20"/>
    </row>
    <row r="1045" spans="1:13" x14ac:dyDescent="0.25">
      <c r="A1045" s="22"/>
      <c r="B1045" s="23"/>
      <c r="C1045" s="23"/>
      <c r="D1045" s="23"/>
      <c r="E1045" s="23"/>
      <c r="F1045" s="22"/>
      <c r="G1045" s="23"/>
      <c r="H1045" s="24"/>
      <c r="I1045" s="23"/>
      <c r="J1045" s="23"/>
      <c r="K1045" s="23"/>
      <c r="L1045" s="22"/>
      <c r="M1045" s="20"/>
    </row>
    <row r="1046" spans="1:13" x14ac:dyDescent="0.25">
      <c r="A1046" s="22"/>
      <c r="B1046" s="23"/>
      <c r="C1046" s="23"/>
      <c r="D1046" s="23"/>
      <c r="E1046" s="23"/>
      <c r="F1046" s="22"/>
      <c r="G1046" s="23"/>
      <c r="H1046" s="24"/>
      <c r="I1046" s="23"/>
      <c r="J1046" s="23"/>
      <c r="K1046" s="23"/>
      <c r="L1046" s="22"/>
      <c r="M1046" s="20"/>
    </row>
    <row r="1047" spans="1:13" x14ac:dyDescent="0.25">
      <c r="A1047" s="22"/>
      <c r="B1047" s="23"/>
      <c r="C1047" s="23"/>
      <c r="D1047" s="23"/>
      <c r="E1047" s="23"/>
      <c r="F1047" s="22"/>
      <c r="G1047" s="23"/>
      <c r="H1047" s="24"/>
      <c r="I1047" s="23"/>
      <c r="J1047" s="23"/>
      <c r="K1047" s="23"/>
      <c r="L1047" s="22"/>
      <c r="M1047" s="20"/>
    </row>
    <row r="1048" spans="1:13" x14ac:dyDescent="0.25">
      <c r="A1048" s="22"/>
      <c r="B1048" s="23"/>
      <c r="C1048" s="23"/>
      <c r="D1048" s="23"/>
      <c r="E1048" s="23"/>
      <c r="F1048" s="22"/>
      <c r="G1048" s="23"/>
      <c r="H1048" s="24"/>
      <c r="I1048" s="23"/>
      <c r="J1048" s="23"/>
      <c r="K1048" s="23"/>
      <c r="L1048" s="22"/>
      <c r="M1048" s="20"/>
    </row>
    <row r="1049" spans="1:13" x14ac:dyDescent="0.25">
      <c r="A1049" s="22"/>
      <c r="B1049" s="23"/>
      <c r="C1049" s="23"/>
      <c r="D1049" s="23"/>
      <c r="E1049" s="23"/>
      <c r="F1049" s="22"/>
      <c r="G1049" s="23"/>
      <c r="H1049" s="24"/>
      <c r="I1049" s="23"/>
      <c r="J1049" s="23"/>
      <c r="K1049" s="23"/>
      <c r="L1049" s="22"/>
      <c r="M1049" s="20"/>
    </row>
    <row r="1050" spans="1:13" x14ac:dyDescent="0.25">
      <c r="A1050" s="22"/>
      <c r="B1050" s="23"/>
      <c r="C1050" s="23"/>
      <c r="D1050" s="23"/>
      <c r="E1050" s="23"/>
      <c r="F1050" s="22"/>
      <c r="G1050" s="23"/>
      <c r="H1050" s="24"/>
      <c r="I1050" s="23"/>
      <c r="J1050" s="23"/>
      <c r="K1050" s="23"/>
      <c r="L1050" s="22"/>
      <c r="M1050" s="20"/>
    </row>
    <row r="1051" spans="1:13" x14ac:dyDescent="0.25">
      <c r="A1051" s="22"/>
      <c r="B1051" s="23"/>
      <c r="C1051" s="23"/>
      <c r="D1051" s="23"/>
      <c r="E1051" s="23"/>
      <c r="F1051" s="22"/>
      <c r="G1051" s="23"/>
      <c r="H1051" s="24"/>
      <c r="I1051" s="23"/>
      <c r="J1051" s="23"/>
      <c r="K1051" s="23"/>
      <c r="L1051" s="22"/>
      <c r="M1051" s="20"/>
    </row>
    <row r="1052" spans="1:13" x14ac:dyDescent="0.25">
      <c r="A1052" s="22"/>
      <c r="B1052" s="23"/>
      <c r="C1052" s="23"/>
      <c r="D1052" s="23"/>
      <c r="E1052" s="23"/>
      <c r="F1052" s="22"/>
      <c r="G1052" s="23"/>
      <c r="H1052" s="24"/>
      <c r="I1052" s="23"/>
      <c r="J1052" s="23"/>
      <c r="K1052" s="23"/>
      <c r="L1052" s="22"/>
      <c r="M1052" s="20"/>
    </row>
    <row r="1053" spans="1:13" x14ac:dyDescent="0.25">
      <c r="A1053" s="22"/>
      <c r="B1053" s="23"/>
      <c r="C1053" s="23"/>
      <c r="D1053" s="23"/>
      <c r="E1053" s="23"/>
      <c r="F1053" s="22"/>
      <c r="G1053" s="23"/>
      <c r="H1053" s="24"/>
      <c r="I1053" s="23"/>
      <c r="J1053" s="23"/>
      <c r="K1053" s="23"/>
      <c r="L1053" s="22"/>
      <c r="M1053" s="20"/>
    </row>
    <row r="1054" spans="1:13" x14ac:dyDescent="0.25">
      <c r="A1054" s="22"/>
      <c r="B1054" s="23"/>
      <c r="C1054" s="23"/>
      <c r="D1054" s="23"/>
      <c r="E1054" s="23"/>
      <c r="F1054" s="22"/>
      <c r="G1054" s="23"/>
      <c r="H1054" s="24"/>
      <c r="I1054" s="23"/>
      <c r="J1054" s="23"/>
      <c r="K1054" s="23"/>
      <c r="L1054" s="22"/>
      <c r="M1054" s="20"/>
    </row>
    <row r="1055" spans="1:13" x14ac:dyDescent="0.25">
      <c r="A1055" s="22"/>
      <c r="B1055" s="23"/>
      <c r="C1055" s="23"/>
      <c r="D1055" s="23"/>
      <c r="E1055" s="23"/>
      <c r="F1055" s="22"/>
      <c r="G1055" s="23"/>
      <c r="H1055" s="24"/>
      <c r="I1055" s="23"/>
      <c r="J1055" s="23"/>
      <c r="K1055" s="23"/>
      <c r="L1055" s="22"/>
      <c r="M1055" s="20"/>
    </row>
    <row r="1056" spans="1:13" x14ac:dyDescent="0.25">
      <c r="A1056" s="22"/>
      <c r="B1056" s="23"/>
      <c r="C1056" s="23"/>
      <c r="D1056" s="23"/>
      <c r="E1056" s="23"/>
      <c r="F1056" s="22"/>
      <c r="G1056" s="23"/>
      <c r="H1056" s="24"/>
      <c r="I1056" s="23"/>
      <c r="J1056" s="23"/>
      <c r="K1056" s="23"/>
      <c r="L1056" s="22"/>
      <c r="M1056" s="20"/>
    </row>
    <row r="1057" spans="1:13" x14ac:dyDescent="0.25">
      <c r="A1057" s="22"/>
      <c r="B1057" s="23"/>
      <c r="C1057" s="23"/>
      <c r="D1057" s="23"/>
      <c r="E1057" s="23"/>
      <c r="F1057" s="22"/>
      <c r="G1057" s="23"/>
      <c r="H1057" s="24"/>
      <c r="I1057" s="23"/>
      <c r="J1057" s="23"/>
      <c r="K1057" s="23"/>
      <c r="L1057" s="22"/>
      <c r="M1057" s="20"/>
    </row>
    <row r="1058" spans="1:13" x14ac:dyDescent="0.25">
      <c r="A1058" s="22"/>
      <c r="B1058" s="23"/>
      <c r="C1058" s="23"/>
      <c r="D1058" s="23"/>
      <c r="E1058" s="23"/>
      <c r="F1058" s="22"/>
      <c r="G1058" s="23"/>
      <c r="H1058" s="24"/>
      <c r="I1058" s="23"/>
      <c r="J1058" s="23"/>
      <c r="K1058" s="23"/>
      <c r="L1058" s="22"/>
      <c r="M1058" s="20"/>
    </row>
    <row r="1059" spans="1:13" x14ac:dyDescent="0.25">
      <c r="A1059" s="22"/>
      <c r="B1059" s="23"/>
      <c r="C1059" s="23"/>
      <c r="D1059" s="23"/>
      <c r="E1059" s="23"/>
      <c r="F1059" s="22"/>
      <c r="G1059" s="23"/>
      <c r="H1059" s="24"/>
      <c r="I1059" s="23"/>
      <c r="J1059" s="23"/>
      <c r="K1059" s="23"/>
      <c r="L1059" s="22"/>
      <c r="M1059" s="20"/>
    </row>
    <row r="1060" spans="1:13" x14ac:dyDescent="0.25">
      <c r="A1060" s="22"/>
      <c r="B1060" s="23"/>
      <c r="C1060" s="23"/>
      <c r="D1060" s="23"/>
      <c r="E1060" s="23"/>
      <c r="F1060" s="22"/>
      <c r="G1060" s="23"/>
      <c r="H1060" s="24"/>
      <c r="I1060" s="23"/>
      <c r="J1060" s="23"/>
      <c r="K1060" s="23"/>
      <c r="L1060" s="22"/>
      <c r="M1060" s="20"/>
    </row>
    <row r="1061" spans="1:13" x14ac:dyDescent="0.25">
      <c r="A1061" s="22"/>
      <c r="B1061" s="23"/>
      <c r="C1061" s="23"/>
      <c r="D1061" s="23"/>
      <c r="E1061" s="23"/>
      <c r="F1061" s="22"/>
      <c r="G1061" s="23"/>
      <c r="H1061" s="24"/>
      <c r="I1061" s="23"/>
      <c r="J1061" s="23"/>
      <c r="K1061" s="23"/>
      <c r="L1061" s="22"/>
      <c r="M1061" s="20"/>
    </row>
    <row r="1062" spans="1:13" x14ac:dyDescent="0.25">
      <c r="A1062" s="22"/>
      <c r="B1062" s="23"/>
      <c r="C1062" s="23"/>
      <c r="D1062" s="23"/>
      <c r="E1062" s="23"/>
      <c r="F1062" s="22"/>
      <c r="G1062" s="23"/>
      <c r="H1062" s="24"/>
      <c r="I1062" s="23"/>
      <c r="J1062" s="23"/>
      <c r="K1062" s="23"/>
      <c r="L1062" s="22"/>
      <c r="M1062" s="20"/>
    </row>
    <row r="1063" spans="1:13" x14ac:dyDescent="0.25">
      <c r="A1063" s="22"/>
      <c r="B1063" s="23"/>
      <c r="C1063" s="23"/>
      <c r="D1063" s="23"/>
      <c r="E1063" s="23"/>
      <c r="F1063" s="22"/>
      <c r="G1063" s="23"/>
      <c r="H1063" s="24"/>
      <c r="I1063" s="23"/>
      <c r="J1063" s="23"/>
      <c r="K1063" s="23"/>
      <c r="L1063" s="22"/>
      <c r="M1063" s="20"/>
    </row>
    <row r="1064" spans="1:13" x14ac:dyDescent="0.25">
      <c r="A1064" s="22"/>
      <c r="B1064" s="23"/>
      <c r="C1064" s="23"/>
      <c r="D1064" s="23"/>
      <c r="E1064" s="23"/>
      <c r="F1064" s="22"/>
      <c r="G1064" s="23"/>
      <c r="H1064" s="24"/>
      <c r="I1064" s="23"/>
      <c r="J1064" s="23"/>
      <c r="K1064" s="23"/>
      <c r="L1064" s="22"/>
      <c r="M1064" s="20"/>
    </row>
    <row r="1065" spans="1:13" x14ac:dyDescent="0.25">
      <c r="A1065" s="22"/>
      <c r="B1065" s="23"/>
      <c r="C1065" s="23"/>
      <c r="D1065" s="23"/>
      <c r="E1065" s="23"/>
      <c r="F1065" s="22"/>
      <c r="G1065" s="23"/>
      <c r="H1065" s="24"/>
      <c r="I1065" s="23"/>
      <c r="J1065" s="23"/>
      <c r="K1065" s="23"/>
      <c r="L1065" s="22"/>
      <c r="M1065" s="20"/>
    </row>
    <row r="1066" spans="1:13" x14ac:dyDescent="0.25">
      <c r="A1066" s="22"/>
      <c r="B1066" s="23"/>
      <c r="C1066" s="23"/>
      <c r="D1066" s="23"/>
      <c r="E1066" s="23"/>
      <c r="F1066" s="22"/>
      <c r="G1066" s="23"/>
      <c r="H1066" s="24"/>
      <c r="I1066" s="23"/>
      <c r="J1066" s="23"/>
      <c r="K1066" s="23"/>
      <c r="L1066" s="22"/>
      <c r="M1066" s="20"/>
    </row>
    <row r="1067" spans="1:13" x14ac:dyDescent="0.25">
      <c r="A1067" s="22"/>
      <c r="B1067" s="23"/>
      <c r="C1067" s="23"/>
      <c r="D1067" s="23"/>
      <c r="E1067" s="23"/>
      <c r="F1067" s="22"/>
      <c r="G1067" s="23"/>
      <c r="H1067" s="24"/>
      <c r="I1067" s="23"/>
      <c r="J1067" s="23"/>
      <c r="K1067" s="23"/>
      <c r="L1067" s="22"/>
      <c r="M1067" s="20"/>
    </row>
    <row r="1068" spans="1:13" x14ac:dyDescent="0.25">
      <c r="A1068" s="22"/>
      <c r="B1068" s="23"/>
      <c r="C1068" s="23"/>
      <c r="D1068" s="23"/>
      <c r="E1068" s="23"/>
      <c r="F1068" s="22"/>
      <c r="G1068" s="23"/>
      <c r="H1068" s="24"/>
      <c r="I1068" s="23"/>
      <c r="J1068" s="23"/>
      <c r="K1068" s="23"/>
      <c r="L1068" s="22"/>
      <c r="M1068" s="20"/>
    </row>
    <row r="1069" spans="1:13" x14ac:dyDescent="0.25">
      <c r="A1069" s="22"/>
      <c r="B1069" s="23"/>
      <c r="C1069" s="23"/>
      <c r="D1069" s="23"/>
      <c r="E1069" s="23"/>
      <c r="F1069" s="22"/>
      <c r="G1069" s="23"/>
      <c r="H1069" s="24"/>
      <c r="I1069" s="23"/>
      <c r="J1069" s="23"/>
      <c r="K1069" s="23"/>
      <c r="L1069" s="22"/>
      <c r="M1069" s="20"/>
    </row>
    <row r="1070" spans="1:13" x14ac:dyDescent="0.25">
      <c r="A1070" s="22"/>
      <c r="B1070" s="23"/>
      <c r="C1070" s="23"/>
      <c r="D1070" s="23"/>
      <c r="E1070" s="23"/>
      <c r="F1070" s="22"/>
      <c r="G1070" s="23"/>
      <c r="H1070" s="24"/>
      <c r="I1070" s="23"/>
      <c r="J1070" s="23"/>
      <c r="K1070" s="23"/>
      <c r="L1070" s="22"/>
      <c r="M1070" s="20"/>
    </row>
    <row r="1071" spans="1:13" x14ac:dyDescent="0.25">
      <c r="A1071" s="22"/>
      <c r="B1071" s="23"/>
      <c r="C1071" s="23"/>
      <c r="D1071" s="23"/>
      <c r="E1071" s="23"/>
      <c r="F1071" s="22"/>
      <c r="G1071" s="23"/>
      <c r="H1071" s="24"/>
      <c r="I1071" s="23"/>
      <c r="J1071" s="23"/>
      <c r="K1071" s="23"/>
      <c r="L1071" s="22"/>
      <c r="M1071" s="20"/>
    </row>
    <row r="1072" spans="1:13" x14ac:dyDescent="0.25">
      <c r="A1072" s="22"/>
      <c r="B1072" s="23"/>
      <c r="C1072" s="23"/>
      <c r="D1072" s="23"/>
      <c r="E1072" s="23"/>
      <c r="F1072" s="22"/>
      <c r="G1072" s="23"/>
      <c r="H1072" s="24"/>
      <c r="I1072" s="23"/>
      <c r="J1072" s="23"/>
      <c r="K1072" s="23"/>
      <c r="L1072" s="22"/>
      <c r="M1072" s="20"/>
    </row>
    <row r="1073" spans="1:13" x14ac:dyDescent="0.25">
      <c r="A1073" s="22"/>
      <c r="B1073" s="23"/>
      <c r="C1073" s="23"/>
      <c r="D1073" s="23"/>
      <c r="E1073" s="23"/>
      <c r="F1073" s="22"/>
      <c r="G1073" s="23"/>
      <c r="H1073" s="24"/>
      <c r="I1073" s="23"/>
      <c r="J1073" s="23"/>
      <c r="K1073" s="23"/>
      <c r="L1073" s="22"/>
      <c r="M1073" s="20"/>
    </row>
    <row r="1074" spans="1:13" x14ac:dyDescent="0.25">
      <c r="A1074" s="22"/>
      <c r="B1074" s="23"/>
      <c r="C1074" s="23"/>
      <c r="D1074" s="23"/>
      <c r="E1074" s="23"/>
      <c r="F1074" s="22"/>
      <c r="G1074" s="23"/>
      <c r="H1074" s="24"/>
      <c r="I1074" s="23"/>
      <c r="J1074" s="23"/>
      <c r="K1074" s="23"/>
      <c r="L1074" s="22"/>
      <c r="M1074" s="20"/>
    </row>
    <row r="1075" spans="1:13" x14ac:dyDescent="0.25">
      <c r="A1075" s="22"/>
      <c r="B1075" s="23"/>
      <c r="C1075" s="23"/>
      <c r="D1075" s="23"/>
      <c r="E1075" s="23"/>
      <c r="F1075" s="22"/>
      <c r="G1075" s="23"/>
      <c r="H1075" s="24"/>
      <c r="I1075" s="23"/>
      <c r="J1075" s="23"/>
      <c r="K1075" s="23"/>
      <c r="L1075" s="22"/>
      <c r="M1075" s="20"/>
    </row>
    <row r="1076" spans="1:13" x14ac:dyDescent="0.25">
      <c r="A1076" s="22"/>
      <c r="B1076" s="23"/>
      <c r="C1076" s="23"/>
      <c r="D1076" s="23"/>
      <c r="E1076" s="23"/>
      <c r="F1076" s="22"/>
      <c r="G1076" s="23"/>
      <c r="H1076" s="24"/>
      <c r="I1076" s="23"/>
      <c r="J1076" s="23"/>
      <c r="K1076" s="23"/>
      <c r="L1076" s="22"/>
      <c r="M1076" s="20"/>
    </row>
    <row r="1077" spans="1:13" x14ac:dyDescent="0.25">
      <c r="A1077" s="22"/>
      <c r="B1077" s="23"/>
      <c r="C1077" s="23"/>
      <c r="D1077" s="23"/>
      <c r="E1077" s="23"/>
      <c r="F1077" s="22"/>
      <c r="G1077" s="23"/>
      <c r="H1077" s="24"/>
      <c r="I1077" s="23"/>
      <c r="J1077" s="23"/>
      <c r="K1077" s="23"/>
      <c r="L1077" s="22"/>
      <c r="M1077" s="20"/>
    </row>
    <row r="1078" spans="1:13" x14ac:dyDescent="0.25">
      <c r="A1078" s="22"/>
      <c r="B1078" s="23"/>
      <c r="C1078" s="23"/>
      <c r="D1078" s="23"/>
      <c r="E1078" s="23"/>
      <c r="F1078" s="22"/>
      <c r="G1078" s="23"/>
      <c r="H1078" s="24"/>
      <c r="I1078" s="23"/>
      <c r="J1078" s="23"/>
      <c r="K1078" s="23"/>
      <c r="L1078" s="22"/>
      <c r="M1078" s="20"/>
    </row>
    <row r="1079" spans="1:13" x14ac:dyDescent="0.25">
      <c r="A1079" s="22"/>
      <c r="B1079" s="23"/>
      <c r="C1079" s="23"/>
      <c r="D1079" s="23"/>
      <c r="E1079" s="23"/>
      <c r="F1079" s="22"/>
      <c r="G1079" s="23"/>
      <c r="H1079" s="24"/>
      <c r="I1079" s="23"/>
      <c r="J1079" s="23"/>
      <c r="K1079" s="23"/>
      <c r="L1079" s="22"/>
      <c r="M1079" s="20"/>
    </row>
    <row r="1080" spans="1:13" x14ac:dyDescent="0.25">
      <c r="A1080" s="22"/>
      <c r="B1080" s="23"/>
      <c r="C1080" s="23"/>
      <c r="D1080" s="23"/>
      <c r="E1080" s="23"/>
      <c r="F1080" s="22"/>
      <c r="G1080" s="23"/>
      <c r="H1080" s="24"/>
      <c r="I1080" s="23"/>
      <c r="J1080" s="23"/>
      <c r="K1080" s="23"/>
      <c r="L1080" s="22"/>
      <c r="M1080" s="20"/>
    </row>
    <row r="1081" spans="1:13" x14ac:dyDescent="0.25">
      <c r="A1081" s="22"/>
      <c r="B1081" s="23"/>
      <c r="C1081" s="23"/>
      <c r="D1081" s="23"/>
      <c r="E1081" s="23"/>
      <c r="F1081" s="22"/>
      <c r="G1081" s="23"/>
      <c r="H1081" s="24"/>
      <c r="I1081" s="23"/>
      <c r="J1081" s="23"/>
      <c r="K1081" s="23"/>
      <c r="L1081" s="22"/>
      <c r="M1081" s="20"/>
    </row>
    <row r="1082" spans="1:13" x14ac:dyDescent="0.25">
      <c r="A1082" s="22"/>
      <c r="B1082" s="23"/>
      <c r="C1082" s="23"/>
      <c r="D1082" s="23"/>
      <c r="E1082" s="23"/>
      <c r="F1082" s="22"/>
      <c r="G1082" s="23"/>
      <c r="H1082" s="24"/>
      <c r="I1082" s="23"/>
      <c r="J1082" s="23"/>
      <c r="K1082" s="23"/>
      <c r="L1082" s="22"/>
      <c r="M1082" s="20"/>
    </row>
    <row r="1083" spans="1:13" x14ac:dyDescent="0.25">
      <c r="A1083" s="22"/>
      <c r="B1083" s="23"/>
      <c r="C1083" s="23"/>
      <c r="D1083" s="23"/>
      <c r="E1083" s="23"/>
      <c r="F1083" s="22"/>
      <c r="G1083" s="23"/>
      <c r="H1083" s="24"/>
      <c r="I1083" s="23"/>
      <c r="J1083" s="23"/>
      <c r="K1083" s="23"/>
      <c r="L1083" s="22"/>
      <c r="M1083" s="20"/>
    </row>
    <row r="1084" spans="1:13" x14ac:dyDescent="0.25">
      <c r="A1084" s="22"/>
      <c r="B1084" s="23"/>
      <c r="C1084" s="23"/>
      <c r="D1084" s="23"/>
      <c r="E1084" s="23"/>
      <c r="F1084" s="22"/>
      <c r="G1084" s="23"/>
      <c r="H1084" s="24"/>
      <c r="I1084" s="23"/>
      <c r="J1084" s="23"/>
      <c r="K1084" s="23"/>
      <c r="L1084" s="22"/>
      <c r="M1084" s="20"/>
    </row>
    <row r="1085" spans="1:13" x14ac:dyDescent="0.25">
      <c r="A1085" s="22"/>
      <c r="B1085" s="23"/>
      <c r="C1085" s="23"/>
      <c r="D1085" s="23"/>
      <c r="E1085" s="23"/>
      <c r="F1085" s="22"/>
      <c r="G1085" s="23"/>
      <c r="H1085" s="24"/>
      <c r="I1085" s="23"/>
      <c r="J1085" s="23"/>
      <c r="K1085" s="23"/>
      <c r="L1085" s="22"/>
      <c r="M1085" s="20"/>
    </row>
    <row r="1086" spans="1:13" x14ac:dyDescent="0.25">
      <c r="A1086" s="22"/>
      <c r="B1086" s="23"/>
      <c r="C1086" s="23"/>
      <c r="D1086" s="23"/>
      <c r="E1086" s="23"/>
      <c r="F1086" s="22"/>
      <c r="G1086" s="23"/>
      <c r="H1086" s="24"/>
      <c r="I1086" s="23"/>
      <c r="J1086" s="23"/>
      <c r="K1086" s="23"/>
      <c r="L1086" s="22"/>
      <c r="M1086" s="20"/>
    </row>
    <row r="1087" spans="1:13" x14ac:dyDescent="0.25">
      <c r="A1087" s="22"/>
      <c r="B1087" s="23"/>
      <c r="C1087" s="23"/>
      <c r="D1087" s="23"/>
      <c r="E1087" s="23"/>
      <c r="F1087" s="22"/>
      <c r="G1087" s="23"/>
      <c r="H1087" s="24"/>
      <c r="I1087" s="23"/>
      <c r="J1087" s="23"/>
      <c r="K1087" s="23"/>
      <c r="L1087" s="22"/>
      <c r="M1087" s="20"/>
    </row>
    <row r="1088" spans="1:13" x14ac:dyDescent="0.25">
      <c r="A1088" s="22"/>
      <c r="B1088" s="23"/>
      <c r="C1088" s="23"/>
      <c r="D1088" s="23"/>
      <c r="E1088" s="23"/>
      <c r="F1088" s="22"/>
      <c r="G1088" s="23"/>
      <c r="H1088" s="24"/>
      <c r="I1088" s="23"/>
      <c r="J1088" s="23"/>
      <c r="K1088" s="23"/>
      <c r="L1088" s="22"/>
      <c r="M1088" s="20"/>
    </row>
    <row r="1089" spans="1:13" x14ac:dyDescent="0.25">
      <c r="A1089" s="22"/>
      <c r="B1089" s="23"/>
      <c r="C1089" s="23"/>
      <c r="D1089" s="23"/>
      <c r="E1089" s="23"/>
      <c r="F1089" s="22"/>
      <c r="G1089" s="23"/>
      <c r="H1089" s="24"/>
      <c r="I1089" s="23"/>
      <c r="J1089" s="23"/>
      <c r="K1089" s="23"/>
      <c r="L1089" s="22"/>
      <c r="M1089" s="20"/>
    </row>
    <row r="1090" spans="1:13" x14ac:dyDescent="0.25">
      <c r="A1090" s="22"/>
      <c r="B1090" s="23"/>
      <c r="C1090" s="23"/>
      <c r="D1090" s="23"/>
      <c r="E1090" s="23"/>
      <c r="F1090" s="22"/>
      <c r="G1090" s="23"/>
      <c r="H1090" s="24"/>
      <c r="I1090" s="23"/>
      <c r="J1090" s="23"/>
      <c r="K1090" s="23"/>
      <c r="L1090" s="22"/>
      <c r="M1090" s="20"/>
    </row>
    <row r="1091" spans="1:13" x14ac:dyDescent="0.25">
      <c r="A1091" s="22"/>
      <c r="B1091" s="23"/>
      <c r="C1091" s="23"/>
      <c r="D1091" s="23"/>
      <c r="E1091" s="23"/>
      <c r="F1091" s="22"/>
      <c r="G1091" s="23"/>
      <c r="H1091" s="24"/>
      <c r="I1091" s="23"/>
      <c r="J1091" s="23"/>
      <c r="K1091" s="23"/>
      <c r="L1091" s="22"/>
      <c r="M1091" s="20"/>
    </row>
    <row r="1092" spans="1:13" x14ac:dyDescent="0.25">
      <c r="A1092" s="22"/>
      <c r="B1092" s="23"/>
      <c r="C1092" s="23"/>
      <c r="D1092" s="23"/>
      <c r="E1092" s="23"/>
      <c r="F1092" s="22"/>
      <c r="G1092" s="23"/>
      <c r="H1092" s="24"/>
      <c r="I1092" s="23"/>
      <c r="J1092" s="23"/>
      <c r="K1092" s="23"/>
      <c r="L1092" s="22"/>
      <c r="M1092" s="20"/>
    </row>
    <row r="1093" spans="1:13" x14ac:dyDescent="0.25">
      <c r="A1093" s="22"/>
      <c r="B1093" s="23"/>
      <c r="C1093" s="23"/>
      <c r="D1093" s="23"/>
      <c r="E1093" s="23"/>
      <c r="F1093" s="22"/>
      <c r="G1093" s="23"/>
      <c r="H1093" s="24"/>
      <c r="I1093" s="23"/>
      <c r="J1093" s="23"/>
      <c r="K1093" s="23"/>
      <c r="L1093" s="22"/>
      <c r="M1093" s="20"/>
    </row>
    <row r="1094" spans="1:13" x14ac:dyDescent="0.25">
      <c r="A1094" s="22"/>
      <c r="B1094" s="23"/>
      <c r="C1094" s="23"/>
      <c r="D1094" s="23"/>
      <c r="E1094" s="23"/>
      <c r="F1094" s="22"/>
      <c r="G1094" s="23"/>
      <c r="H1094" s="24"/>
      <c r="I1094" s="23"/>
      <c r="J1094" s="23"/>
      <c r="K1094" s="23"/>
      <c r="L1094" s="22"/>
      <c r="M1094" s="20"/>
    </row>
    <row r="1095" spans="1:13" x14ac:dyDescent="0.25">
      <c r="A1095" s="22"/>
      <c r="B1095" s="23"/>
      <c r="C1095" s="23"/>
      <c r="D1095" s="23"/>
      <c r="E1095" s="23"/>
      <c r="F1095" s="22"/>
      <c r="G1095" s="23"/>
      <c r="H1095" s="24"/>
      <c r="I1095" s="23"/>
      <c r="J1095" s="23"/>
      <c r="K1095" s="23"/>
      <c r="L1095" s="22"/>
      <c r="M1095" s="20"/>
    </row>
    <row r="1096" spans="1:13" x14ac:dyDescent="0.25">
      <c r="A1096" s="22"/>
      <c r="B1096" s="23"/>
      <c r="C1096" s="23"/>
      <c r="D1096" s="23"/>
      <c r="E1096" s="23"/>
      <c r="F1096" s="22"/>
      <c r="G1096" s="23"/>
      <c r="H1096" s="24"/>
      <c r="I1096" s="23"/>
      <c r="J1096" s="23"/>
      <c r="K1096" s="23"/>
      <c r="L1096" s="22"/>
      <c r="M1096" s="20"/>
    </row>
    <row r="1097" spans="1:13" x14ac:dyDescent="0.25">
      <c r="A1097" s="22"/>
      <c r="B1097" s="23"/>
      <c r="C1097" s="23"/>
      <c r="D1097" s="23"/>
      <c r="E1097" s="23"/>
      <c r="F1097" s="22"/>
      <c r="G1097" s="23"/>
      <c r="H1097" s="24"/>
      <c r="I1097" s="23"/>
      <c r="J1097" s="23"/>
      <c r="K1097" s="23"/>
      <c r="L1097" s="22"/>
      <c r="M1097" s="20"/>
    </row>
    <row r="1098" spans="1:13" x14ac:dyDescent="0.25">
      <c r="A1098" s="22"/>
      <c r="B1098" s="23"/>
      <c r="C1098" s="23"/>
      <c r="D1098" s="23"/>
      <c r="E1098" s="23"/>
      <c r="F1098" s="22"/>
      <c r="G1098" s="23"/>
      <c r="H1098" s="24"/>
      <c r="I1098" s="23"/>
      <c r="J1098" s="23"/>
      <c r="K1098" s="23"/>
      <c r="L1098" s="22"/>
      <c r="M1098" s="20"/>
    </row>
    <row r="1099" spans="1:13" x14ac:dyDescent="0.25">
      <c r="A1099" s="22"/>
      <c r="B1099" s="23"/>
      <c r="C1099" s="23"/>
      <c r="D1099" s="23"/>
      <c r="E1099" s="23"/>
      <c r="F1099" s="22"/>
      <c r="G1099" s="23"/>
      <c r="H1099" s="24"/>
      <c r="I1099" s="23"/>
      <c r="J1099" s="23"/>
      <c r="K1099" s="23"/>
      <c r="L1099" s="22"/>
      <c r="M1099" s="20"/>
    </row>
    <row r="1100" spans="1:13" x14ac:dyDescent="0.25">
      <c r="A1100" s="22"/>
      <c r="B1100" s="23"/>
      <c r="C1100" s="23"/>
      <c r="D1100" s="23"/>
      <c r="E1100" s="23"/>
      <c r="F1100" s="22"/>
      <c r="G1100" s="23"/>
      <c r="H1100" s="24"/>
      <c r="I1100" s="23"/>
      <c r="J1100" s="23"/>
      <c r="K1100" s="23"/>
      <c r="L1100" s="22"/>
      <c r="M1100" s="20"/>
    </row>
    <row r="1101" spans="1:13" x14ac:dyDescent="0.25">
      <c r="A1101" s="22"/>
      <c r="B1101" s="23"/>
      <c r="C1101" s="23"/>
      <c r="D1101" s="23"/>
      <c r="E1101" s="23"/>
      <c r="F1101" s="22"/>
      <c r="G1101" s="23"/>
      <c r="H1101" s="24"/>
      <c r="I1101" s="23"/>
      <c r="J1101" s="23"/>
      <c r="K1101" s="23"/>
      <c r="L1101" s="22"/>
      <c r="M1101" s="20"/>
    </row>
    <row r="1102" spans="1:13" x14ac:dyDescent="0.25">
      <c r="A1102" s="22"/>
      <c r="B1102" s="23"/>
      <c r="C1102" s="23"/>
      <c r="D1102" s="23"/>
      <c r="E1102" s="23"/>
      <c r="F1102" s="22"/>
      <c r="G1102" s="23"/>
      <c r="H1102" s="24"/>
      <c r="I1102" s="23"/>
      <c r="J1102" s="23"/>
      <c r="K1102" s="23"/>
      <c r="L1102" s="22"/>
      <c r="M1102" s="20"/>
    </row>
    <row r="1103" spans="1:13" x14ac:dyDescent="0.25">
      <c r="A1103" s="22"/>
      <c r="B1103" s="23"/>
      <c r="C1103" s="23"/>
      <c r="D1103" s="23"/>
      <c r="E1103" s="23"/>
      <c r="F1103" s="22"/>
      <c r="G1103" s="23"/>
      <c r="H1103" s="24"/>
      <c r="I1103" s="23"/>
      <c r="J1103" s="23"/>
      <c r="K1103" s="23"/>
      <c r="L1103" s="22"/>
      <c r="M1103" s="20"/>
    </row>
    <row r="1104" spans="1:13" x14ac:dyDescent="0.25">
      <c r="A1104" s="22"/>
      <c r="B1104" s="23"/>
      <c r="C1104" s="23"/>
      <c r="D1104" s="23"/>
      <c r="E1104" s="23"/>
      <c r="F1104" s="22"/>
      <c r="G1104" s="23"/>
      <c r="H1104" s="24"/>
      <c r="I1104" s="23"/>
      <c r="J1104" s="23"/>
      <c r="K1104" s="23"/>
      <c r="L1104" s="22"/>
      <c r="M1104" s="20"/>
    </row>
    <row r="1105" spans="1:13" x14ac:dyDescent="0.25">
      <c r="A1105" s="22"/>
      <c r="B1105" s="23"/>
      <c r="C1105" s="23"/>
      <c r="D1105" s="23"/>
      <c r="E1105" s="23"/>
      <c r="F1105" s="22"/>
      <c r="G1105" s="23"/>
      <c r="H1105" s="24"/>
      <c r="I1105" s="23"/>
      <c r="J1105" s="23"/>
      <c r="K1105" s="23"/>
      <c r="L1105" s="22"/>
      <c r="M1105" s="20"/>
    </row>
    <row r="1106" spans="1:13" x14ac:dyDescent="0.25">
      <c r="A1106" s="22"/>
      <c r="B1106" s="23"/>
      <c r="C1106" s="23"/>
      <c r="D1106" s="23"/>
      <c r="E1106" s="23"/>
      <c r="F1106" s="22"/>
      <c r="G1106" s="23"/>
      <c r="H1106" s="24"/>
      <c r="I1106" s="23"/>
      <c r="J1106" s="23"/>
      <c r="K1106" s="23"/>
      <c r="L1106" s="22"/>
      <c r="M1106" s="20"/>
    </row>
    <row r="1107" spans="1:13" x14ac:dyDescent="0.25">
      <c r="A1107" s="22"/>
      <c r="B1107" s="23"/>
      <c r="C1107" s="23"/>
      <c r="D1107" s="23"/>
      <c r="E1107" s="23"/>
      <c r="F1107" s="22"/>
      <c r="G1107" s="23"/>
      <c r="H1107" s="24"/>
      <c r="I1107" s="23"/>
      <c r="J1107" s="23"/>
      <c r="K1107" s="23"/>
      <c r="L1107" s="22"/>
      <c r="M1107" s="20"/>
    </row>
    <row r="1108" spans="1:13" x14ac:dyDescent="0.25">
      <c r="A1108" s="22"/>
      <c r="B1108" s="23"/>
      <c r="C1108" s="23"/>
      <c r="D1108" s="23"/>
      <c r="E1108" s="23"/>
      <c r="F1108" s="22"/>
      <c r="G1108" s="23"/>
      <c r="H1108" s="24"/>
      <c r="I1108" s="23"/>
      <c r="J1108" s="23"/>
      <c r="K1108" s="23"/>
      <c r="L1108" s="22"/>
      <c r="M1108" s="20"/>
    </row>
    <row r="1109" spans="1:13" x14ac:dyDescent="0.25">
      <c r="A1109" s="22"/>
      <c r="B1109" s="23"/>
      <c r="C1109" s="23"/>
      <c r="D1109" s="23"/>
      <c r="E1109" s="23"/>
      <c r="F1109" s="22"/>
      <c r="G1109" s="23"/>
      <c r="H1109" s="24"/>
      <c r="I1109" s="23"/>
      <c r="J1109" s="23"/>
      <c r="K1109" s="23"/>
      <c r="L1109" s="22"/>
      <c r="M1109" s="20"/>
    </row>
    <row r="1110" spans="1:13" x14ac:dyDescent="0.25">
      <c r="A1110" s="22"/>
      <c r="B1110" s="23"/>
      <c r="C1110" s="23"/>
      <c r="D1110" s="23"/>
      <c r="E1110" s="23"/>
      <c r="F1110" s="22"/>
      <c r="G1110" s="23"/>
      <c r="H1110" s="24"/>
      <c r="I1110" s="23"/>
      <c r="J1110" s="23"/>
      <c r="K1110" s="23"/>
      <c r="L1110" s="22"/>
      <c r="M1110" s="20"/>
    </row>
    <row r="1111" spans="1:13" x14ac:dyDescent="0.25">
      <c r="A1111" s="22"/>
      <c r="B1111" s="23"/>
      <c r="C1111" s="23"/>
      <c r="D1111" s="23"/>
      <c r="E1111" s="23"/>
      <c r="F1111" s="22"/>
      <c r="G1111" s="23"/>
      <c r="H1111" s="24"/>
      <c r="I1111" s="23"/>
      <c r="J1111" s="23"/>
      <c r="K1111" s="23"/>
      <c r="L1111" s="22"/>
      <c r="M1111" s="20"/>
    </row>
    <row r="1112" spans="1:13" x14ac:dyDescent="0.25">
      <c r="A1112" s="22"/>
      <c r="B1112" s="23"/>
      <c r="C1112" s="23"/>
      <c r="D1112" s="23"/>
      <c r="E1112" s="23"/>
      <c r="F1112" s="22"/>
      <c r="G1112" s="23"/>
      <c r="H1112" s="24"/>
      <c r="I1112" s="23"/>
      <c r="J1112" s="23"/>
      <c r="K1112" s="23"/>
      <c r="L1112" s="22"/>
      <c r="M1112" s="20"/>
    </row>
    <row r="1113" spans="1:13" x14ac:dyDescent="0.25">
      <c r="A1113" s="22"/>
      <c r="B1113" s="23"/>
      <c r="C1113" s="23"/>
      <c r="D1113" s="23"/>
      <c r="E1113" s="23"/>
      <c r="F1113" s="22"/>
      <c r="G1113" s="23"/>
      <c r="H1113" s="24"/>
      <c r="I1113" s="23"/>
      <c r="J1113" s="23"/>
      <c r="K1113" s="23"/>
      <c r="L1113" s="22"/>
      <c r="M1113" s="20"/>
    </row>
    <row r="1114" spans="1:13" x14ac:dyDescent="0.25">
      <c r="A1114" s="22"/>
      <c r="B1114" s="23"/>
      <c r="C1114" s="23"/>
      <c r="D1114" s="23"/>
      <c r="E1114" s="23"/>
      <c r="F1114" s="22"/>
      <c r="G1114" s="23"/>
      <c r="H1114" s="24"/>
      <c r="I1114" s="23"/>
      <c r="J1114" s="23"/>
      <c r="K1114" s="23"/>
      <c r="L1114" s="22"/>
      <c r="M1114" s="20"/>
    </row>
    <row r="1115" spans="1:13" x14ac:dyDescent="0.25">
      <c r="A1115" s="22"/>
      <c r="B1115" s="23"/>
      <c r="C1115" s="23"/>
      <c r="D1115" s="23"/>
      <c r="E1115" s="23"/>
      <c r="F1115" s="22"/>
      <c r="G1115" s="23"/>
      <c r="H1115" s="24"/>
      <c r="I1115" s="23"/>
      <c r="J1115" s="23"/>
      <c r="K1115" s="23"/>
      <c r="L1115" s="22"/>
      <c r="M1115" s="20"/>
    </row>
    <row r="1116" spans="1:13" x14ac:dyDescent="0.25">
      <c r="A1116" s="22"/>
      <c r="B1116" s="23"/>
      <c r="C1116" s="23"/>
      <c r="D1116" s="23"/>
      <c r="E1116" s="23"/>
      <c r="F1116" s="22"/>
      <c r="G1116" s="23"/>
      <c r="H1116" s="24"/>
      <c r="I1116" s="23"/>
      <c r="J1116" s="23"/>
      <c r="K1116" s="23"/>
      <c r="L1116" s="22"/>
      <c r="M1116" s="20"/>
    </row>
    <row r="1117" spans="1:13" x14ac:dyDescent="0.25">
      <c r="A1117" s="22"/>
      <c r="B1117" s="23"/>
      <c r="C1117" s="23"/>
      <c r="D1117" s="23"/>
      <c r="E1117" s="23"/>
      <c r="F1117" s="22"/>
      <c r="G1117" s="23"/>
      <c r="H1117" s="24"/>
      <c r="I1117" s="23"/>
      <c r="J1117" s="23"/>
      <c r="K1117" s="23"/>
      <c r="L1117" s="22"/>
      <c r="M1117" s="20"/>
    </row>
    <row r="1118" spans="1:13" x14ac:dyDescent="0.25">
      <c r="A1118" s="22"/>
      <c r="B1118" s="23"/>
      <c r="C1118" s="23"/>
      <c r="D1118" s="23"/>
      <c r="E1118" s="23"/>
      <c r="F1118" s="22"/>
      <c r="G1118" s="23"/>
      <c r="H1118" s="24"/>
      <c r="I1118" s="23"/>
      <c r="J1118" s="23"/>
      <c r="K1118" s="23"/>
      <c r="L1118" s="22"/>
      <c r="M1118" s="20"/>
    </row>
    <row r="1119" spans="1:13" x14ac:dyDescent="0.25">
      <c r="A1119" s="22"/>
      <c r="B1119" s="23"/>
      <c r="C1119" s="23"/>
      <c r="D1119" s="23"/>
      <c r="E1119" s="23"/>
      <c r="F1119" s="22"/>
      <c r="G1119" s="23"/>
      <c r="H1119" s="24"/>
      <c r="I1119" s="23"/>
      <c r="J1119" s="23"/>
      <c r="K1119" s="23"/>
      <c r="L1119" s="22"/>
      <c r="M1119" s="20"/>
    </row>
    <row r="1120" spans="1:13" x14ac:dyDescent="0.25">
      <c r="A1120" s="22"/>
      <c r="B1120" s="23"/>
      <c r="C1120" s="23"/>
      <c r="D1120" s="23"/>
      <c r="E1120" s="23"/>
      <c r="F1120" s="22"/>
      <c r="G1120" s="23"/>
      <c r="H1120" s="24"/>
      <c r="I1120" s="23"/>
      <c r="J1120" s="23"/>
      <c r="K1120" s="23"/>
      <c r="L1120" s="22"/>
      <c r="M1120" s="20"/>
    </row>
    <row r="1121" spans="1:14" x14ac:dyDescent="0.25">
      <c r="A1121" s="22"/>
      <c r="B1121" s="23"/>
      <c r="C1121" s="23"/>
      <c r="D1121" s="23"/>
      <c r="E1121" s="23"/>
      <c r="F1121" s="22"/>
      <c r="G1121" s="23"/>
      <c r="H1121" s="24"/>
      <c r="I1121" s="23"/>
      <c r="J1121" s="23"/>
      <c r="K1121" s="23"/>
      <c r="L1121" s="22"/>
      <c r="M1121" s="20"/>
      <c r="N1121" s="19"/>
    </row>
    <row r="1122" spans="1:14" x14ac:dyDescent="0.25">
      <c r="A1122" s="22"/>
      <c r="B1122" s="23"/>
      <c r="C1122" s="23"/>
      <c r="D1122" s="23"/>
      <c r="E1122" s="23"/>
      <c r="F1122" s="22"/>
      <c r="G1122" s="23"/>
      <c r="H1122" s="24"/>
      <c r="I1122" s="23"/>
      <c r="J1122" s="23"/>
      <c r="K1122" s="23"/>
      <c r="L1122" s="22"/>
      <c r="M1122" s="20"/>
      <c r="N1122" s="19"/>
    </row>
    <row r="1123" spans="1:14" x14ac:dyDescent="0.25">
      <c r="A1123" s="22"/>
      <c r="B1123" s="23"/>
      <c r="C1123" s="23"/>
      <c r="D1123" s="23"/>
      <c r="E1123" s="23"/>
      <c r="F1123" s="22"/>
      <c r="G1123" s="23"/>
      <c r="H1123" s="24"/>
      <c r="I1123" s="23"/>
      <c r="J1123" s="23"/>
      <c r="K1123" s="23"/>
      <c r="L1123" s="22"/>
      <c r="M1123" s="20"/>
      <c r="N1123" s="19"/>
    </row>
    <row r="1124" spans="1:14" x14ac:dyDescent="0.25">
      <c r="A1124" s="22"/>
      <c r="B1124" s="23"/>
      <c r="C1124" s="23"/>
      <c r="D1124" s="23"/>
      <c r="E1124" s="23"/>
      <c r="F1124" s="22"/>
      <c r="G1124" s="23"/>
      <c r="H1124" s="24"/>
      <c r="I1124" s="23"/>
      <c r="J1124" s="23"/>
      <c r="K1124" s="23"/>
      <c r="L1124" s="22"/>
      <c r="M1124" s="20"/>
      <c r="N1124" s="19"/>
    </row>
    <row r="1125" spans="1:14" x14ac:dyDescent="0.25">
      <c r="A1125" s="22"/>
      <c r="B1125" s="23"/>
      <c r="C1125" s="23"/>
      <c r="D1125" s="23"/>
      <c r="E1125" s="23"/>
      <c r="F1125" s="22"/>
      <c r="G1125" s="23"/>
      <c r="H1125" s="24"/>
      <c r="I1125" s="23"/>
      <c r="J1125" s="23"/>
      <c r="K1125" s="23"/>
      <c r="L1125" s="22"/>
      <c r="M1125" s="20"/>
      <c r="N1125" s="19"/>
    </row>
    <row r="1126" spans="1:14" x14ac:dyDescent="0.25">
      <c r="A1126" s="22"/>
      <c r="B1126" s="23"/>
      <c r="C1126" s="23"/>
      <c r="D1126" s="23"/>
      <c r="E1126" s="23"/>
      <c r="F1126" s="22"/>
      <c r="G1126" s="23"/>
      <c r="H1126" s="24"/>
      <c r="I1126" s="23"/>
      <c r="J1126" s="23"/>
      <c r="K1126" s="23"/>
      <c r="L1126" s="22"/>
      <c r="M1126" s="20"/>
      <c r="N1126" s="19"/>
    </row>
    <row r="1127" spans="1:14" x14ac:dyDescent="0.25">
      <c r="A1127" s="22"/>
      <c r="B1127" s="23"/>
      <c r="C1127" s="23"/>
      <c r="D1127" s="23"/>
      <c r="E1127" s="23"/>
      <c r="F1127" s="22"/>
      <c r="G1127" s="23"/>
      <c r="H1127" s="24"/>
      <c r="I1127" s="23"/>
      <c r="J1127" s="23"/>
      <c r="K1127" s="23"/>
      <c r="L1127" s="22"/>
      <c r="M1127" s="20"/>
      <c r="N1127" s="19"/>
    </row>
    <row r="1128" spans="1:14" x14ac:dyDescent="0.25">
      <c r="A1128" s="22"/>
      <c r="B1128" s="23"/>
      <c r="C1128" s="23"/>
      <c r="D1128" s="23"/>
      <c r="E1128" s="23"/>
      <c r="F1128" s="22"/>
      <c r="G1128" s="23"/>
      <c r="H1128" s="24"/>
      <c r="I1128" s="23"/>
      <c r="J1128" s="23"/>
      <c r="K1128" s="23"/>
      <c r="L1128" s="22"/>
      <c r="M1128" s="20"/>
      <c r="N1128" s="19"/>
    </row>
    <row r="1129" spans="1:14" x14ac:dyDescent="0.25">
      <c r="A1129" s="22"/>
      <c r="B1129" s="23"/>
      <c r="C1129" s="23"/>
      <c r="D1129" s="23"/>
      <c r="E1129" s="23"/>
      <c r="F1129" s="22"/>
      <c r="G1129" s="23"/>
      <c r="H1129" s="24"/>
      <c r="I1129" s="23"/>
      <c r="J1129" s="23"/>
      <c r="K1129" s="23"/>
      <c r="L1129" s="22"/>
      <c r="M1129" s="20"/>
      <c r="N1129" s="19"/>
    </row>
    <row r="1130" spans="1:14" x14ac:dyDescent="0.25">
      <c r="A1130" s="22"/>
      <c r="B1130" s="23"/>
      <c r="C1130" s="23"/>
      <c r="D1130" s="23"/>
      <c r="E1130" s="23"/>
      <c r="F1130" s="22"/>
      <c r="G1130" s="23"/>
      <c r="H1130" s="24"/>
      <c r="I1130" s="23"/>
      <c r="J1130" s="23"/>
      <c r="K1130" s="23"/>
      <c r="L1130" s="22"/>
      <c r="M1130" s="20"/>
      <c r="N1130" s="19"/>
    </row>
    <row r="1131" spans="1:14" x14ac:dyDescent="0.25">
      <c r="A1131" s="22"/>
      <c r="B1131" s="23"/>
      <c r="C1131" s="23"/>
      <c r="D1131" s="23"/>
      <c r="E1131" s="23"/>
      <c r="F1131" s="22"/>
      <c r="G1131" s="23"/>
      <c r="H1131" s="24"/>
      <c r="I1131" s="23"/>
      <c r="J1131" s="23"/>
      <c r="K1131" s="23"/>
      <c r="L1131" s="22"/>
      <c r="M1131" s="20"/>
      <c r="N1131" s="19"/>
    </row>
    <row r="1132" spans="1:14" x14ac:dyDescent="0.25">
      <c r="A1132" s="22"/>
      <c r="B1132" s="23"/>
      <c r="C1132" s="23"/>
      <c r="D1132" s="23"/>
      <c r="E1132" s="23"/>
      <c r="F1132" s="22"/>
      <c r="G1132" s="23"/>
      <c r="H1132" s="24"/>
      <c r="I1132" s="23"/>
      <c r="J1132" s="23"/>
      <c r="K1132" s="23"/>
      <c r="L1132" s="22"/>
      <c r="M1132" s="20"/>
      <c r="N1132" s="19"/>
    </row>
    <row r="1133" spans="1:14" x14ac:dyDescent="0.25">
      <c r="A1133" s="22"/>
      <c r="B1133" s="23"/>
      <c r="C1133" s="23"/>
      <c r="D1133" s="23"/>
      <c r="E1133" s="23"/>
      <c r="F1133" s="22"/>
      <c r="G1133" s="23"/>
      <c r="H1133" s="24"/>
      <c r="I1133" s="23"/>
      <c r="J1133" s="23"/>
      <c r="K1133" s="23"/>
      <c r="L1133" s="22"/>
      <c r="M1133" s="20"/>
      <c r="N1133" s="19"/>
    </row>
    <row r="1134" spans="1:14" x14ac:dyDescent="0.25">
      <c r="A1134" s="22"/>
      <c r="B1134" s="23"/>
      <c r="C1134" s="23"/>
      <c r="D1134" s="23"/>
      <c r="E1134" s="23"/>
      <c r="F1134" s="22"/>
      <c r="G1134" s="23"/>
      <c r="H1134" s="24"/>
      <c r="I1134" s="23"/>
      <c r="J1134" s="23"/>
      <c r="K1134" s="23"/>
      <c r="L1134" s="22"/>
      <c r="M1134" s="20"/>
      <c r="N1134" s="19"/>
    </row>
    <row r="1135" spans="1:14" x14ac:dyDescent="0.25">
      <c r="A1135" s="22"/>
      <c r="B1135" s="23"/>
      <c r="C1135" s="23"/>
      <c r="D1135" s="23"/>
      <c r="E1135" s="23"/>
      <c r="F1135" s="22"/>
      <c r="G1135" s="23"/>
      <c r="H1135" s="24"/>
      <c r="I1135" s="23"/>
      <c r="J1135" s="23"/>
      <c r="K1135" s="23"/>
      <c r="L1135" s="22"/>
      <c r="M1135" s="20"/>
      <c r="N1135" s="19"/>
    </row>
    <row r="1136" spans="1:14" x14ac:dyDescent="0.25">
      <c r="A1136" s="22"/>
      <c r="B1136" s="23"/>
      <c r="C1136" s="23"/>
      <c r="D1136" s="23"/>
      <c r="E1136" s="23"/>
      <c r="F1136" s="22"/>
      <c r="G1136" s="23"/>
      <c r="H1136" s="24"/>
      <c r="I1136" s="23"/>
      <c r="J1136" s="23"/>
      <c r="K1136" s="23"/>
      <c r="L1136" s="22"/>
      <c r="M1136" s="20"/>
      <c r="N1136" s="19"/>
    </row>
    <row r="1137" spans="1:14" x14ac:dyDescent="0.25">
      <c r="A1137" s="22"/>
      <c r="B1137" s="23"/>
      <c r="C1137" s="23"/>
      <c r="D1137" s="23"/>
      <c r="E1137" s="23"/>
      <c r="F1137" s="22"/>
      <c r="G1137" s="23"/>
      <c r="H1137" s="24"/>
      <c r="I1137" s="23"/>
      <c r="J1137" s="23"/>
      <c r="K1137" s="23"/>
      <c r="L1137" s="22"/>
      <c r="M1137" s="20"/>
      <c r="N1137" s="19"/>
    </row>
    <row r="1138" spans="1:14" x14ac:dyDescent="0.25">
      <c r="A1138" s="22"/>
      <c r="B1138" s="23"/>
      <c r="C1138" s="23"/>
      <c r="D1138" s="23"/>
      <c r="E1138" s="23"/>
      <c r="F1138" s="22"/>
      <c r="G1138" s="23"/>
      <c r="H1138" s="24"/>
      <c r="I1138" s="23"/>
      <c r="J1138" s="23"/>
      <c r="K1138" s="23"/>
      <c r="L1138" s="22"/>
      <c r="M1138" s="20"/>
      <c r="N1138" s="19"/>
    </row>
    <row r="1139" spans="1:14" x14ac:dyDescent="0.25">
      <c r="A1139" s="22"/>
      <c r="B1139" s="23"/>
      <c r="C1139" s="23"/>
      <c r="D1139" s="23"/>
      <c r="E1139" s="23"/>
      <c r="F1139" s="22"/>
      <c r="G1139" s="23"/>
      <c r="H1139" s="24"/>
      <c r="I1139" s="23"/>
      <c r="J1139" s="23"/>
      <c r="K1139" s="23"/>
      <c r="L1139" s="22"/>
      <c r="M1139" s="20"/>
      <c r="N1139" s="19"/>
    </row>
    <row r="1140" spans="1:14" x14ac:dyDescent="0.25">
      <c r="A1140" s="22"/>
      <c r="B1140" s="23"/>
      <c r="C1140" s="23"/>
      <c r="D1140" s="23"/>
      <c r="E1140" s="23"/>
      <c r="F1140" s="22"/>
      <c r="G1140" s="23"/>
      <c r="H1140" s="24"/>
      <c r="I1140" s="23"/>
      <c r="J1140" s="23"/>
      <c r="K1140" s="23"/>
      <c r="L1140" s="22"/>
      <c r="M1140" s="20"/>
      <c r="N1140" s="19"/>
    </row>
    <row r="1141" spans="1:14" x14ac:dyDescent="0.25">
      <c r="A1141" s="22"/>
      <c r="B1141" s="23"/>
      <c r="C1141" s="23"/>
      <c r="D1141" s="23"/>
      <c r="E1141" s="23"/>
      <c r="F1141" s="22"/>
      <c r="G1141" s="23"/>
      <c r="H1141" s="24"/>
      <c r="I1141" s="23"/>
      <c r="J1141" s="23"/>
      <c r="K1141" s="23"/>
      <c r="L1141" s="22"/>
      <c r="M1141" s="20"/>
      <c r="N1141" s="19"/>
    </row>
    <row r="1142" spans="1:14" x14ac:dyDescent="0.25">
      <c r="A1142" s="22"/>
      <c r="B1142" s="23"/>
      <c r="C1142" s="23"/>
      <c r="D1142" s="23"/>
      <c r="E1142" s="23"/>
      <c r="F1142" s="22"/>
      <c r="G1142" s="23"/>
      <c r="H1142" s="24"/>
      <c r="I1142" s="23"/>
      <c r="J1142" s="23"/>
      <c r="K1142" s="23"/>
      <c r="L1142" s="22"/>
      <c r="M1142" s="20"/>
      <c r="N1142" s="19"/>
    </row>
    <row r="1143" spans="1:14" x14ac:dyDescent="0.25">
      <c r="A1143" s="22"/>
      <c r="B1143" s="23"/>
      <c r="C1143" s="23"/>
      <c r="D1143" s="23"/>
      <c r="E1143" s="23"/>
      <c r="F1143" s="22"/>
      <c r="G1143" s="23"/>
      <c r="H1143" s="24"/>
      <c r="I1143" s="23"/>
      <c r="J1143" s="23"/>
      <c r="K1143" s="23"/>
      <c r="L1143" s="22"/>
      <c r="M1143" s="20"/>
      <c r="N1143" s="19"/>
    </row>
    <row r="1144" spans="1:14" x14ac:dyDescent="0.25">
      <c r="A1144" s="22"/>
      <c r="B1144" s="23"/>
      <c r="C1144" s="23"/>
      <c r="D1144" s="23"/>
      <c r="E1144" s="23"/>
      <c r="F1144" s="22"/>
      <c r="G1144" s="23"/>
      <c r="H1144" s="24"/>
      <c r="I1144" s="23"/>
      <c r="J1144" s="23"/>
      <c r="K1144" s="23"/>
      <c r="L1144" s="22"/>
      <c r="M1144" s="20"/>
      <c r="N1144" s="19"/>
    </row>
    <row r="1145" spans="1:14" x14ac:dyDescent="0.25">
      <c r="A1145" s="22"/>
      <c r="B1145" s="23"/>
      <c r="C1145" s="23"/>
      <c r="D1145" s="23"/>
      <c r="E1145" s="23"/>
      <c r="F1145" s="22"/>
      <c r="G1145" s="23"/>
      <c r="H1145" s="24"/>
      <c r="I1145" s="23"/>
      <c r="J1145" s="23"/>
      <c r="K1145" s="23"/>
      <c r="L1145" s="22"/>
      <c r="M1145" s="20"/>
      <c r="N1145" s="19"/>
    </row>
    <row r="1146" spans="1:14" x14ac:dyDescent="0.25">
      <c r="A1146" s="22"/>
      <c r="B1146" s="23"/>
      <c r="C1146" s="23"/>
      <c r="D1146" s="23"/>
      <c r="E1146" s="23"/>
      <c r="F1146" s="22"/>
      <c r="G1146" s="23"/>
      <c r="H1146" s="24"/>
      <c r="I1146" s="23"/>
      <c r="J1146" s="23"/>
      <c r="K1146" s="23"/>
      <c r="L1146" s="22"/>
      <c r="M1146" s="20"/>
      <c r="N1146" s="19"/>
    </row>
    <row r="1147" spans="1:14" x14ac:dyDescent="0.25">
      <c r="A1147" s="22"/>
      <c r="B1147" s="23"/>
      <c r="C1147" s="23"/>
      <c r="D1147" s="23"/>
      <c r="E1147" s="23"/>
      <c r="F1147" s="22"/>
      <c r="G1147" s="23"/>
      <c r="H1147" s="24"/>
      <c r="I1147" s="23"/>
      <c r="J1147" s="23"/>
      <c r="K1147" s="23"/>
      <c r="L1147" s="22"/>
      <c r="M1147" s="20"/>
      <c r="N1147" s="19"/>
    </row>
    <row r="1148" spans="1:14" x14ac:dyDescent="0.25">
      <c r="A1148" s="22"/>
      <c r="B1148" s="23"/>
      <c r="C1148" s="23"/>
      <c r="D1148" s="23"/>
      <c r="E1148" s="23"/>
      <c r="F1148" s="22"/>
      <c r="G1148" s="23"/>
      <c r="H1148" s="24"/>
      <c r="I1148" s="23"/>
      <c r="J1148" s="23"/>
      <c r="K1148" s="23"/>
      <c r="L1148" s="22"/>
      <c r="M1148" s="20"/>
      <c r="N1148" s="19"/>
    </row>
    <row r="1149" spans="1:14" x14ac:dyDescent="0.25">
      <c r="A1149" s="22"/>
      <c r="B1149" s="23"/>
      <c r="C1149" s="23"/>
      <c r="D1149" s="23"/>
      <c r="E1149" s="23"/>
      <c r="F1149" s="22"/>
      <c r="G1149" s="23"/>
      <c r="H1149" s="24"/>
      <c r="I1149" s="23"/>
      <c r="J1149" s="23"/>
      <c r="K1149" s="23"/>
      <c r="L1149" s="22"/>
      <c r="M1149" s="20"/>
      <c r="N1149" s="19"/>
    </row>
    <row r="1150" spans="1:14" x14ac:dyDescent="0.25">
      <c r="A1150" s="22"/>
      <c r="B1150" s="23"/>
      <c r="C1150" s="23"/>
      <c r="D1150" s="23"/>
      <c r="E1150" s="23"/>
      <c r="F1150" s="22"/>
      <c r="G1150" s="23"/>
      <c r="H1150" s="24"/>
      <c r="I1150" s="23"/>
      <c r="J1150" s="23"/>
      <c r="K1150" s="23"/>
      <c r="L1150" s="22"/>
      <c r="M1150" s="20"/>
      <c r="N1150" s="19"/>
    </row>
    <row r="1151" spans="1:14" x14ac:dyDescent="0.25">
      <c r="A1151" s="22"/>
      <c r="B1151" s="23"/>
      <c r="C1151" s="23"/>
      <c r="D1151" s="23"/>
      <c r="E1151" s="23"/>
      <c r="F1151" s="22"/>
      <c r="G1151" s="23"/>
      <c r="H1151" s="24"/>
      <c r="I1151" s="23"/>
      <c r="J1151" s="23"/>
      <c r="K1151" s="23"/>
      <c r="L1151" s="22"/>
      <c r="M1151" s="20"/>
      <c r="N1151" s="19"/>
    </row>
    <row r="1152" spans="1:14" x14ac:dyDescent="0.25">
      <c r="A1152" s="22"/>
      <c r="B1152" s="23"/>
      <c r="C1152" s="23"/>
      <c r="D1152" s="23"/>
      <c r="E1152" s="23"/>
      <c r="F1152" s="22"/>
      <c r="G1152" s="23"/>
      <c r="H1152" s="24"/>
      <c r="I1152" s="23"/>
      <c r="J1152" s="23"/>
      <c r="K1152" s="23"/>
      <c r="L1152" s="22"/>
      <c r="M1152" s="20"/>
      <c r="N1152" s="19"/>
    </row>
    <row r="1153" spans="1:13" x14ac:dyDescent="0.25">
      <c r="A1153" s="22"/>
      <c r="B1153" s="23"/>
      <c r="C1153" s="23"/>
      <c r="D1153" s="23"/>
      <c r="E1153" s="23"/>
      <c r="F1153" s="22"/>
      <c r="G1153" s="23"/>
      <c r="H1153" s="24"/>
      <c r="I1153" s="23"/>
      <c r="J1153" s="23"/>
      <c r="K1153" s="23"/>
      <c r="L1153" s="22"/>
      <c r="M1153" s="20"/>
    </row>
    <row r="1154" spans="1:13" x14ac:dyDescent="0.25">
      <c r="A1154" s="22"/>
      <c r="B1154" s="23"/>
      <c r="C1154" s="23"/>
      <c r="D1154" s="23"/>
      <c r="E1154" s="23"/>
      <c r="F1154" s="22"/>
      <c r="G1154" s="23"/>
      <c r="H1154" s="24"/>
      <c r="I1154" s="23"/>
      <c r="J1154" s="23"/>
      <c r="K1154" s="23"/>
      <c r="L1154" s="22"/>
      <c r="M1154" s="20"/>
    </row>
    <row r="1155" spans="1:13" x14ac:dyDescent="0.25">
      <c r="A1155" s="22"/>
      <c r="B1155" s="23"/>
      <c r="C1155" s="23"/>
      <c r="D1155" s="23"/>
      <c r="E1155" s="23"/>
      <c r="F1155" s="22"/>
      <c r="G1155" s="23"/>
      <c r="H1155" s="24"/>
      <c r="I1155" s="23"/>
      <c r="J1155" s="23"/>
      <c r="K1155" s="23"/>
      <c r="L1155" s="22"/>
      <c r="M1155" s="20"/>
    </row>
    <row r="1156" spans="1:13" x14ac:dyDescent="0.25">
      <c r="A1156" s="22"/>
      <c r="B1156" s="23"/>
      <c r="C1156" s="23"/>
      <c r="D1156" s="23"/>
      <c r="E1156" s="23"/>
      <c r="F1156" s="22"/>
      <c r="G1156" s="23"/>
      <c r="H1156" s="24"/>
      <c r="I1156" s="23"/>
      <c r="J1156" s="23"/>
      <c r="K1156" s="23"/>
      <c r="L1156" s="22"/>
      <c r="M1156" s="20"/>
    </row>
    <row r="1157" spans="1:13" x14ac:dyDescent="0.25">
      <c r="A1157" s="22"/>
      <c r="B1157" s="23"/>
      <c r="C1157" s="23"/>
      <c r="D1157" s="23"/>
      <c r="E1157" s="23"/>
      <c r="F1157" s="22"/>
      <c r="G1157" s="23"/>
      <c r="H1157" s="24"/>
      <c r="I1157" s="23"/>
      <c r="J1157" s="23"/>
      <c r="K1157" s="23"/>
      <c r="L1157" s="22"/>
      <c r="M1157" s="20"/>
    </row>
    <row r="1158" spans="1:13" x14ac:dyDescent="0.25">
      <c r="A1158" s="22"/>
      <c r="B1158" s="23"/>
      <c r="C1158" s="23"/>
      <c r="D1158" s="23"/>
      <c r="E1158" s="23"/>
      <c r="F1158" s="22"/>
      <c r="G1158" s="23"/>
      <c r="H1158" s="24"/>
      <c r="I1158" s="23"/>
      <c r="J1158" s="23"/>
      <c r="K1158" s="23"/>
      <c r="L1158" s="22"/>
      <c r="M1158" s="20"/>
    </row>
    <row r="1159" spans="1:13" x14ac:dyDescent="0.25">
      <c r="A1159" s="22"/>
      <c r="B1159" s="23"/>
      <c r="C1159" s="23"/>
      <c r="D1159" s="23"/>
      <c r="E1159" s="23"/>
      <c r="F1159" s="22"/>
      <c r="G1159" s="23"/>
      <c r="H1159" s="24"/>
      <c r="I1159" s="23"/>
      <c r="J1159" s="23"/>
      <c r="K1159" s="23"/>
      <c r="L1159" s="22"/>
      <c r="M1159" s="20"/>
    </row>
    <row r="1160" spans="1:13" x14ac:dyDescent="0.25">
      <c r="A1160" s="22"/>
      <c r="B1160" s="23"/>
      <c r="C1160" s="23"/>
      <c r="D1160" s="23"/>
      <c r="E1160" s="23"/>
      <c r="F1160" s="22"/>
      <c r="G1160" s="23"/>
      <c r="H1160" s="24"/>
      <c r="I1160" s="23"/>
      <c r="J1160" s="23"/>
      <c r="K1160" s="23"/>
      <c r="L1160" s="22"/>
      <c r="M1160" s="20"/>
    </row>
    <row r="1161" spans="1:13" x14ac:dyDescent="0.25">
      <c r="A1161" s="22"/>
      <c r="B1161" s="23"/>
      <c r="C1161" s="23"/>
      <c r="D1161" s="23"/>
      <c r="E1161" s="23"/>
      <c r="F1161" s="22"/>
      <c r="G1161" s="23"/>
      <c r="H1161" s="24"/>
      <c r="I1161" s="23"/>
      <c r="J1161" s="23"/>
      <c r="K1161" s="23"/>
      <c r="L1161" s="22"/>
      <c r="M1161" s="20"/>
    </row>
    <row r="1162" spans="1:13" x14ac:dyDescent="0.25">
      <c r="A1162" s="22"/>
      <c r="B1162" s="23"/>
      <c r="C1162" s="23"/>
      <c r="D1162" s="23"/>
      <c r="E1162" s="23"/>
      <c r="F1162" s="22"/>
      <c r="G1162" s="23"/>
      <c r="H1162" s="24"/>
      <c r="I1162" s="23"/>
      <c r="J1162" s="23"/>
      <c r="K1162" s="23"/>
      <c r="L1162" s="22"/>
      <c r="M1162" s="20"/>
    </row>
    <row r="1163" spans="1:13" x14ac:dyDescent="0.25">
      <c r="A1163" s="22"/>
      <c r="B1163" s="23"/>
      <c r="C1163" s="23"/>
      <c r="D1163" s="23"/>
      <c r="E1163" s="23"/>
      <c r="F1163" s="22"/>
      <c r="G1163" s="23"/>
      <c r="H1163" s="24"/>
      <c r="I1163" s="23"/>
      <c r="J1163" s="23"/>
      <c r="K1163" s="23"/>
      <c r="L1163" s="22"/>
      <c r="M1163" s="20"/>
    </row>
    <row r="1164" spans="1:13" x14ac:dyDescent="0.25">
      <c r="A1164" s="22"/>
      <c r="B1164" s="23"/>
      <c r="C1164" s="23"/>
      <c r="D1164" s="23"/>
      <c r="E1164" s="23"/>
      <c r="F1164" s="22"/>
      <c r="G1164" s="23"/>
      <c r="H1164" s="24"/>
      <c r="I1164" s="23"/>
      <c r="J1164" s="23"/>
      <c r="K1164" s="23"/>
      <c r="L1164" s="22"/>
      <c r="M1164" s="20"/>
    </row>
    <row r="1165" spans="1:13" x14ac:dyDescent="0.25">
      <c r="A1165" s="22"/>
      <c r="B1165" s="23"/>
      <c r="C1165" s="23"/>
      <c r="D1165" s="23"/>
      <c r="E1165" s="23"/>
      <c r="F1165" s="22"/>
      <c r="G1165" s="23"/>
      <c r="H1165" s="24"/>
      <c r="I1165" s="23"/>
      <c r="J1165" s="23"/>
      <c r="K1165" s="23"/>
      <c r="L1165" s="22"/>
      <c r="M1165" s="20"/>
    </row>
    <row r="1166" spans="1:13" x14ac:dyDescent="0.25">
      <c r="A1166" s="22"/>
      <c r="B1166" s="23"/>
      <c r="C1166" s="23"/>
      <c r="D1166" s="23"/>
      <c r="E1166" s="23"/>
      <c r="F1166" s="22"/>
      <c r="G1166" s="23"/>
      <c r="H1166" s="24"/>
      <c r="I1166" s="23"/>
      <c r="J1166" s="23"/>
      <c r="K1166" s="23"/>
      <c r="L1166" s="22"/>
      <c r="M1166" s="20"/>
    </row>
    <row r="1167" spans="1:13" x14ac:dyDescent="0.25">
      <c r="A1167" s="22"/>
      <c r="B1167" s="23"/>
      <c r="C1167" s="23"/>
      <c r="D1167" s="23"/>
      <c r="E1167" s="23"/>
      <c r="F1167" s="22"/>
      <c r="G1167" s="23"/>
      <c r="H1167" s="24"/>
      <c r="I1167" s="23"/>
      <c r="J1167" s="23"/>
      <c r="K1167" s="23"/>
      <c r="L1167" s="22"/>
      <c r="M1167" s="20"/>
    </row>
    <row r="1168" spans="1:13" x14ac:dyDescent="0.25">
      <c r="A1168" s="22"/>
      <c r="B1168" s="23"/>
      <c r="C1168" s="23"/>
      <c r="D1168" s="23"/>
      <c r="E1168" s="23"/>
      <c r="F1168" s="22"/>
      <c r="G1168" s="23"/>
      <c r="H1168" s="24"/>
      <c r="I1168" s="23"/>
      <c r="J1168" s="23"/>
      <c r="K1168" s="23"/>
      <c r="L1168" s="22"/>
      <c r="M1168" s="20"/>
    </row>
    <row r="1169" spans="1:13" x14ac:dyDescent="0.25">
      <c r="A1169" s="22"/>
      <c r="B1169" s="23"/>
      <c r="C1169" s="23"/>
      <c r="D1169" s="23"/>
      <c r="E1169" s="23"/>
      <c r="F1169" s="22"/>
      <c r="G1169" s="23"/>
      <c r="H1169" s="24"/>
      <c r="I1169" s="23"/>
      <c r="J1169" s="23"/>
      <c r="K1169" s="23"/>
      <c r="L1169" s="22"/>
      <c r="M1169" s="20"/>
    </row>
    <row r="1170" spans="1:13" x14ac:dyDescent="0.25">
      <c r="A1170" s="22"/>
      <c r="B1170" s="23"/>
      <c r="C1170" s="23"/>
      <c r="D1170" s="23"/>
      <c r="E1170" s="23"/>
      <c r="F1170" s="22"/>
      <c r="G1170" s="23"/>
      <c r="H1170" s="24"/>
      <c r="I1170" s="23"/>
      <c r="J1170" s="23"/>
      <c r="K1170" s="23"/>
      <c r="L1170" s="22"/>
      <c r="M1170" s="20"/>
    </row>
    <row r="1171" spans="1:13" x14ac:dyDescent="0.25">
      <c r="A1171" s="22"/>
      <c r="B1171" s="23"/>
      <c r="C1171" s="23"/>
      <c r="D1171" s="23"/>
      <c r="E1171" s="23"/>
      <c r="F1171" s="22"/>
      <c r="G1171" s="23"/>
      <c r="H1171" s="24"/>
      <c r="I1171" s="23"/>
      <c r="J1171" s="23"/>
      <c r="K1171" s="23"/>
      <c r="L1171" s="22"/>
      <c r="M1171" s="20"/>
    </row>
    <row r="1172" spans="1:13" x14ac:dyDescent="0.25">
      <c r="A1172" s="22"/>
      <c r="B1172" s="23"/>
      <c r="C1172" s="23"/>
      <c r="D1172" s="23"/>
      <c r="E1172" s="23"/>
      <c r="F1172" s="22"/>
      <c r="G1172" s="23"/>
      <c r="H1172" s="24"/>
      <c r="I1172" s="23"/>
      <c r="J1172" s="23"/>
      <c r="K1172" s="23"/>
      <c r="L1172" s="22"/>
      <c r="M1172" s="20"/>
    </row>
    <row r="1173" spans="1:13" x14ac:dyDescent="0.25">
      <c r="A1173" s="22"/>
      <c r="B1173" s="23"/>
      <c r="C1173" s="23"/>
      <c r="D1173" s="23"/>
      <c r="E1173" s="23"/>
      <c r="F1173" s="22"/>
      <c r="G1173" s="23"/>
      <c r="H1173" s="24"/>
      <c r="I1173" s="23"/>
      <c r="J1173" s="23"/>
      <c r="K1173" s="23"/>
      <c r="L1173" s="22"/>
      <c r="M1173" s="20"/>
    </row>
    <row r="1174" spans="1:13" x14ac:dyDescent="0.25">
      <c r="A1174" s="22"/>
      <c r="B1174" s="23"/>
      <c r="C1174" s="23"/>
      <c r="D1174" s="23"/>
      <c r="E1174" s="23"/>
      <c r="F1174" s="22"/>
      <c r="G1174" s="23"/>
      <c r="H1174" s="24"/>
      <c r="I1174" s="23"/>
      <c r="J1174" s="23"/>
      <c r="K1174" s="23"/>
      <c r="L1174" s="22"/>
      <c r="M1174" s="20"/>
    </row>
    <row r="1175" spans="1:13" x14ac:dyDescent="0.25">
      <c r="A1175" s="22"/>
      <c r="B1175" s="23"/>
      <c r="C1175" s="23"/>
      <c r="D1175" s="23"/>
      <c r="E1175" s="23"/>
      <c r="F1175" s="22"/>
      <c r="G1175" s="23"/>
      <c r="H1175" s="24"/>
      <c r="I1175" s="23"/>
      <c r="J1175" s="23"/>
      <c r="K1175" s="23"/>
      <c r="L1175" s="22"/>
      <c r="M1175" s="20"/>
    </row>
    <row r="1176" spans="1:13" x14ac:dyDescent="0.25">
      <c r="A1176" s="22"/>
      <c r="B1176" s="23"/>
      <c r="C1176" s="23"/>
      <c r="D1176" s="23"/>
      <c r="E1176" s="23"/>
      <c r="F1176" s="22"/>
      <c r="G1176" s="23"/>
      <c r="H1176" s="24"/>
      <c r="I1176" s="23"/>
      <c r="J1176" s="23"/>
      <c r="K1176" s="23"/>
      <c r="L1176" s="22"/>
      <c r="M1176" s="20"/>
    </row>
    <row r="1177" spans="1:13" x14ac:dyDescent="0.25">
      <c r="A1177" s="22"/>
      <c r="B1177" s="23"/>
      <c r="C1177" s="23"/>
      <c r="D1177" s="23"/>
      <c r="E1177" s="23"/>
      <c r="F1177" s="22"/>
      <c r="G1177" s="23"/>
      <c r="H1177" s="24"/>
      <c r="I1177" s="23"/>
      <c r="J1177" s="23"/>
      <c r="K1177" s="23"/>
      <c r="L1177" s="22"/>
      <c r="M1177" s="20"/>
    </row>
    <row r="1178" spans="1:13" x14ac:dyDescent="0.25">
      <c r="A1178" s="22"/>
      <c r="B1178" s="23"/>
      <c r="C1178" s="23"/>
      <c r="D1178" s="23"/>
      <c r="E1178" s="23"/>
      <c r="F1178" s="22"/>
      <c r="G1178" s="23"/>
      <c r="H1178" s="24"/>
      <c r="I1178" s="23"/>
      <c r="J1178" s="23"/>
      <c r="K1178" s="23"/>
      <c r="L1178" s="22"/>
      <c r="M1178" s="20"/>
    </row>
    <row r="1179" spans="1:13" x14ac:dyDescent="0.25">
      <c r="A1179" s="22"/>
      <c r="B1179" s="23"/>
      <c r="C1179" s="23"/>
      <c r="D1179" s="23"/>
      <c r="E1179" s="23"/>
      <c r="F1179" s="22"/>
      <c r="G1179" s="23"/>
      <c r="H1179" s="24"/>
      <c r="I1179" s="23"/>
      <c r="J1179" s="23"/>
      <c r="K1179" s="23"/>
      <c r="L1179" s="22"/>
      <c r="M1179" s="20"/>
    </row>
    <row r="1180" spans="1:13" x14ac:dyDescent="0.25">
      <c r="A1180" s="22"/>
      <c r="B1180" s="23"/>
      <c r="C1180" s="23"/>
      <c r="D1180" s="23"/>
      <c r="E1180" s="23"/>
      <c r="F1180" s="22"/>
      <c r="G1180" s="23"/>
      <c r="H1180" s="24"/>
      <c r="I1180" s="23"/>
      <c r="J1180" s="23"/>
      <c r="K1180" s="23"/>
      <c r="L1180" s="22"/>
      <c r="M1180" s="20"/>
    </row>
    <row r="1181" spans="1:13" x14ac:dyDescent="0.25">
      <c r="A1181" s="22"/>
      <c r="B1181" s="23"/>
      <c r="C1181" s="23"/>
      <c r="D1181" s="23"/>
      <c r="E1181" s="23"/>
      <c r="F1181" s="22"/>
      <c r="G1181" s="23"/>
      <c r="H1181" s="24"/>
      <c r="I1181" s="23"/>
      <c r="J1181" s="23"/>
      <c r="K1181" s="23"/>
      <c r="L1181" s="22"/>
      <c r="M1181" s="20"/>
    </row>
    <row r="1182" spans="1:13" x14ac:dyDescent="0.25">
      <c r="A1182" s="22"/>
      <c r="B1182" s="23"/>
      <c r="C1182" s="23"/>
      <c r="D1182" s="23"/>
      <c r="E1182" s="23"/>
      <c r="F1182" s="22"/>
      <c r="G1182" s="23"/>
      <c r="H1182" s="24"/>
      <c r="I1182" s="23"/>
      <c r="J1182" s="23"/>
      <c r="K1182" s="23"/>
      <c r="L1182" s="22"/>
      <c r="M1182" s="20"/>
    </row>
    <row r="1183" spans="1:13" x14ac:dyDescent="0.25">
      <c r="A1183" s="22"/>
      <c r="B1183" s="23"/>
      <c r="C1183" s="23"/>
      <c r="D1183" s="23"/>
      <c r="E1183" s="23"/>
      <c r="F1183" s="22"/>
      <c r="G1183" s="23"/>
      <c r="H1183" s="24"/>
      <c r="I1183" s="23"/>
      <c r="J1183" s="23"/>
      <c r="K1183" s="23"/>
      <c r="L1183" s="22"/>
      <c r="M1183" s="20"/>
    </row>
    <row r="1184" spans="1:13" x14ac:dyDescent="0.25">
      <c r="A1184" s="22"/>
      <c r="B1184" s="23"/>
      <c r="C1184" s="23"/>
      <c r="D1184" s="23"/>
      <c r="E1184" s="23"/>
      <c r="F1184" s="22"/>
      <c r="G1184" s="23"/>
      <c r="H1184" s="24"/>
      <c r="I1184" s="23"/>
      <c r="J1184" s="23"/>
      <c r="K1184" s="23"/>
      <c r="L1184" s="22"/>
      <c r="M1184" s="20"/>
    </row>
    <row r="1185" spans="1:13" x14ac:dyDescent="0.25">
      <c r="A1185" s="22"/>
      <c r="B1185" s="23"/>
      <c r="C1185" s="23"/>
      <c r="D1185" s="23"/>
      <c r="E1185" s="23"/>
      <c r="F1185" s="22"/>
      <c r="G1185" s="23"/>
      <c r="H1185" s="24"/>
      <c r="I1185" s="23"/>
      <c r="J1185" s="23"/>
      <c r="K1185" s="23"/>
      <c r="L1185" s="22"/>
      <c r="M1185" s="20"/>
    </row>
    <row r="1186" spans="1:13" x14ac:dyDescent="0.25">
      <c r="A1186" s="22"/>
      <c r="B1186" s="23"/>
      <c r="C1186" s="23"/>
      <c r="D1186" s="23"/>
      <c r="E1186" s="23"/>
      <c r="F1186" s="22"/>
      <c r="G1186" s="23"/>
      <c r="H1186" s="24"/>
      <c r="I1186" s="23"/>
      <c r="J1186" s="23"/>
      <c r="K1186" s="23"/>
      <c r="L1186" s="22"/>
      <c r="M1186" s="20"/>
    </row>
    <row r="1187" spans="1:13" x14ac:dyDescent="0.25">
      <c r="A1187" s="22"/>
      <c r="B1187" s="23"/>
      <c r="C1187" s="23"/>
      <c r="D1187" s="23"/>
      <c r="E1187" s="23"/>
      <c r="F1187" s="22"/>
      <c r="G1187" s="23"/>
      <c r="H1187" s="24"/>
      <c r="I1187" s="23"/>
      <c r="J1187" s="23"/>
      <c r="K1187" s="23"/>
      <c r="L1187" s="22"/>
      <c r="M1187" s="20"/>
    </row>
    <row r="1188" spans="1:13" x14ac:dyDescent="0.25">
      <c r="A1188" s="22"/>
      <c r="B1188" s="23"/>
      <c r="C1188" s="23"/>
      <c r="D1188" s="23"/>
      <c r="E1188" s="23"/>
      <c r="F1188" s="22"/>
      <c r="G1188" s="23"/>
      <c r="H1188" s="24"/>
      <c r="I1188" s="23"/>
      <c r="J1188" s="23"/>
      <c r="K1188" s="23"/>
      <c r="L1188" s="22"/>
      <c r="M1188" s="20"/>
    </row>
    <row r="1189" spans="1:13" x14ac:dyDescent="0.25">
      <c r="A1189" s="22"/>
      <c r="B1189" s="23"/>
      <c r="C1189" s="23"/>
      <c r="D1189" s="23"/>
      <c r="E1189" s="23"/>
      <c r="F1189" s="22"/>
      <c r="G1189" s="23"/>
      <c r="H1189" s="24"/>
      <c r="I1189" s="23"/>
      <c r="J1189" s="23"/>
      <c r="K1189" s="23"/>
      <c r="L1189" s="22"/>
      <c r="M1189" s="20"/>
    </row>
    <row r="1190" spans="1:13" x14ac:dyDescent="0.25">
      <c r="A1190" s="22"/>
      <c r="B1190" s="23"/>
      <c r="C1190" s="23"/>
      <c r="D1190" s="23"/>
      <c r="E1190" s="23"/>
      <c r="F1190" s="22"/>
      <c r="G1190" s="23"/>
      <c r="H1190" s="24"/>
      <c r="I1190" s="23"/>
      <c r="J1190" s="23"/>
      <c r="K1190" s="23"/>
      <c r="L1190" s="22"/>
      <c r="M1190" s="20"/>
    </row>
    <row r="1191" spans="1:13" x14ac:dyDescent="0.25">
      <c r="A1191" s="22"/>
      <c r="B1191" s="23"/>
      <c r="C1191" s="23"/>
      <c r="D1191" s="23"/>
      <c r="E1191" s="23"/>
      <c r="F1191" s="22"/>
      <c r="G1191" s="23"/>
      <c r="H1191" s="24"/>
      <c r="I1191" s="23"/>
      <c r="J1191" s="23"/>
      <c r="K1191" s="23"/>
      <c r="L1191" s="22"/>
      <c r="M1191" s="20"/>
    </row>
    <row r="1192" spans="1:13" x14ac:dyDescent="0.25">
      <c r="A1192" s="22"/>
      <c r="B1192" s="23"/>
      <c r="C1192" s="23"/>
      <c r="D1192" s="23"/>
      <c r="E1192" s="23"/>
      <c r="F1192" s="22"/>
      <c r="G1192" s="23"/>
      <c r="H1192" s="24"/>
      <c r="I1192" s="23"/>
      <c r="J1192" s="23"/>
      <c r="K1192" s="23"/>
      <c r="L1192" s="22"/>
      <c r="M1192" s="20"/>
    </row>
    <row r="1193" spans="1:13" x14ac:dyDescent="0.25">
      <c r="A1193" s="22"/>
      <c r="B1193" s="23"/>
      <c r="C1193" s="23"/>
      <c r="D1193" s="23"/>
      <c r="E1193" s="23"/>
      <c r="F1193" s="22"/>
      <c r="G1193" s="23"/>
      <c r="H1193" s="24"/>
      <c r="I1193" s="23"/>
      <c r="J1193" s="23"/>
      <c r="K1193" s="23"/>
      <c r="L1193" s="22"/>
      <c r="M1193" s="20"/>
    </row>
    <row r="1194" spans="1:13" x14ac:dyDescent="0.25">
      <c r="A1194" s="22"/>
      <c r="B1194" s="23"/>
      <c r="C1194" s="23"/>
      <c r="D1194" s="23"/>
      <c r="E1194" s="23"/>
      <c r="F1194" s="22"/>
      <c r="G1194" s="23"/>
      <c r="H1194" s="24"/>
      <c r="I1194" s="23"/>
      <c r="J1194" s="23"/>
      <c r="K1194" s="23"/>
      <c r="L1194" s="22"/>
      <c r="M1194" s="20"/>
    </row>
    <row r="1195" spans="1:13" x14ac:dyDescent="0.25">
      <c r="A1195" s="22"/>
      <c r="B1195" s="23"/>
      <c r="C1195" s="23"/>
      <c r="D1195" s="23"/>
      <c r="E1195" s="23"/>
      <c r="F1195" s="22"/>
      <c r="G1195" s="23"/>
      <c r="H1195" s="24"/>
      <c r="I1195" s="23"/>
      <c r="J1195" s="23"/>
      <c r="K1195" s="23"/>
      <c r="L1195" s="22"/>
      <c r="M1195" s="20"/>
    </row>
    <row r="1196" spans="1:13" x14ac:dyDescent="0.25">
      <c r="A1196" s="22"/>
      <c r="B1196" s="23"/>
      <c r="C1196" s="23"/>
      <c r="D1196" s="23"/>
      <c r="E1196" s="23"/>
      <c r="F1196" s="22"/>
      <c r="G1196" s="23"/>
      <c r="H1196" s="24"/>
      <c r="I1196" s="23"/>
      <c r="J1196" s="23"/>
      <c r="K1196" s="23"/>
      <c r="L1196" s="22"/>
      <c r="M1196" s="20"/>
    </row>
    <row r="1197" spans="1:13" x14ac:dyDescent="0.25">
      <c r="A1197" s="22"/>
      <c r="B1197" s="23"/>
      <c r="C1197" s="23"/>
      <c r="D1197" s="23"/>
      <c r="E1197" s="23"/>
      <c r="F1197" s="22"/>
      <c r="G1197" s="23"/>
      <c r="H1197" s="24"/>
      <c r="I1197" s="23"/>
      <c r="J1197" s="23"/>
      <c r="K1197" s="23"/>
      <c r="L1197" s="22"/>
      <c r="M1197" s="20"/>
    </row>
    <row r="1198" spans="1:13" x14ac:dyDescent="0.25">
      <c r="A1198" s="22"/>
      <c r="B1198" s="23"/>
      <c r="C1198" s="23"/>
      <c r="D1198" s="23"/>
      <c r="E1198" s="23"/>
      <c r="F1198" s="22"/>
      <c r="G1198" s="23"/>
      <c r="H1198" s="24"/>
      <c r="I1198" s="23"/>
      <c r="J1198" s="23"/>
      <c r="K1198" s="23"/>
      <c r="L1198" s="22"/>
      <c r="M1198" s="20"/>
    </row>
    <row r="1199" spans="1:13" x14ac:dyDescent="0.25">
      <c r="A1199" s="22"/>
      <c r="B1199" s="23"/>
      <c r="C1199" s="23"/>
      <c r="D1199" s="23"/>
      <c r="E1199" s="23"/>
      <c r="F1199" s="22"/>
      <c r="G1199" s="23"/>
      <c r="H1199" s="24"/>
      <c r="I1199" s="23"/>
      <c r="J1199" s="23"/>
      <c r="K1199" s="23"/>
      <c r="L1199" s="22"/>
      <c r="M1199" s="20"/>
    </row>
    <row r="1200" spans="1:13" x14ac:dyDescent="0.25">
      <c r="A1200" s="22"/>
      <c r="B1200" s="23"/>
      <c r="C1200" s="23"/>
      <c r="D1200" s="23"/>
      <c r="E1200" s="23"/>
      <c r="F1200" s="22"/>
      <c r="G1200" s="23"/>
      <c r="H1200" s="24"/>
      <c r="I1200" s="23"/>
      <c r="J1200" s="23"/>
      <c r="K1200" s="23"/>
      <c r="L1200" s="22"/>
      <c r="M1200" s="20"/>
    </row>
    <row r="1201" spans="1:13" x14ac:dyDescent="0.25">
      <c r="A1201" s="22"/>
      <c r="B1201" s="23"/>
      <c r="C1201" s="23"/>
      <c r="D1201" s="23"/>
      <c r="E1201" s="23"/>
      <c r="F1201" s="22"/>
      <c r="G1201" s="23"/>
      <c r="H1201" s="24"/>
      <c r="I1201" s="23"/>
      <c r="J1201" s="23"/>
      <c r="K1201" s="23"/>
      <c r="L1201" s="22"/>
      <c r="M1201" s="20"/>
    </row>
    <row r="1202" spans="1:13" x14ac:dyDescent="0.25">
      <c r="A1202" s="22"/>
      <c r="B1202" s="23"/>
      <c r="C1202" s="23"/>
      <c r="D1202" s="23"/>
      <c r="E1202" s="23"/>
      <c r="F1202" s="22"/>
      <c r="G1202" s="23"/>
      <c r="H1202" s="24"/>
      <c r="I1202" s="23"/>
      <c r="J1202" s="23"/>
      <c r="K1202" s="23"/>
      <c r="L1202" s="22"/>
      <c r="M1202" s="20"/>
    </row>
    <row r="1203" spans="1:13" x14ac:dyDescent="0.25">
      <c r="A1203" s="22"/>
      <c r="B1203" s="23"/>
      <c r="C1203" s="23"/>
      <c r="D1203" s="23"/>
      <c r="E1203" s="23"/>
      <c r="F1203" s="22"/>
      <c r="G1203" s="23"/>
      <c r="H1203" s="24"/>
      <c r="I1203" s="23"/>
      <c r="J1203" s="23"/>
      <c r="K1203" s="23"/>
      <c r="L1203" s="22"/>
      <c r="M1203" s="20"/>
    </row>
    <row r="1204" spans="1:13" x14ac:dyDescent="0.25">
      <c r="A1204" s="22"/>
      <c r="B1204" s="23"/>
      <c r="C1204" s="23"/>
      <c r="D1204" s="23"/>
      <c r="E1204" s="23"/>
      <c r="F1204" s="22"/>
      <c r="G1204" s="23"/>
      <c r="H1204" s="24"/>
      <c r="I1204" s="23"/>
      <c r="J1204" s="23"/>
      <c r="K1204" s="23"/>
      <c r="L1204" s="22"/>
      <c r="M1204" s="20"/>
    </row>
    <row r="1205" spans="1:13" x14ac:dyDescent="0.25">
      <c r="A1205" s="22"/>
      <c r="B1205" s="23"/>
      <c r="C1205" s="23"/>
      <c r="D1205" s="23"/>
      <c r="E1205" s="23"/>
      <c r="F1205" s="22"/>
      <c r="G1205" s="23"/>
      <c r="H1205" s="24"/>
      <c r="I1205" s="23"/>
      <c r="J1205" s="23"/>
      <c r="K1205" s="23"/>
      <c r="L1205" s="22"/>
      <c r="M1205" s="20"/>
    </row>
    <row r="1206" spans="1:13" x14ac:dyDescent="0.25">
      <c r="A1206" s="22"/>
      <c r="B1206" s="23"/>
      <c r="C1206" s="23"/>
      <c r="D1206" s="23"/>
      <c r="E1206" s="23"/>
      <c r="F1206" s="22"/>
      <c r="G1206" s="23"/>
      <c r="H1206" s="24"/>
      <c r="I1206" s="23"/>
      <c r="J1206" s="23"/>
      <c r="K1206" s="23"/>
      <c r="L1206" s="22"/>
      <c r="M1206" s="20"/>
    </row>
    <row r="1207" spans="1:13" x14ac:dyDescent="0.25">
      <c r="A1207" s="22"/>
      <c r="B1207" s="23"/>
      <c r="C1207" s="23"/>
      <c r="D1207" s="23"/>
      <c r="E1207" s="23"/>
      <c r="F1207" s="22"/>
      <c r="G1207" s="23"/>
      <c r="H1207" s="24"/>
      <c r="I1207" s="23"/>
      <c r="J1207" s="23"/>
      <c r="K1207" s="23"/>
      <c r="L1207" s="22"/>
      <c r="M1207" s="20"/>
    </row>
    <row r="1208" spans="1:13" x14ac:dyDescent="0.25">
      <c r="A1208" s="22"/>
      <c r="B1208" s="23"/>
      <c r="C1208" s="23"/>
      <c r="D1208" s="23"/>
      <c r="E1208" s="23"/>
      <c r="F1208" s="22"/>
      <c r="G1208" s="23"/>
      <c r="H1208" s="24"/>
      <c r="I1208" s="23"/>
      <c r="J1208" s="23"/>
      <c r="K1208" s="23"/>
      <c r="L1208" s="22"/>
      <c r="M1208" s="20"/>
    </row>
    <row r="1209" spans="1:13" x14ac:dyDescent="0.25">
      <c r="A1209" s="22"/>
      <c r="B1209" s="23"/>
      <c r="C1209" s="23"/>
      <c r="D1209" s="23"/>
      <c r="E1209" s="23"/>
      <c r="F1209" s="22"/>
      <c r="G1209" s="23"/>
      <c r="H1209" s="24"/>
      <c r="I1209" s="23"/>
      <c r="J1209" s="23"/>
      <c r="K1209" s="23"/>
      <c r="L1209" s="22"/>
      <c r="M1209" s="20"/>
    </row>
    <row r="1210" spans="1:13" x14ac:dyDescent="0.25">
      <c r="A1210" s="22"/>
      <c r="B1210" s="23"/>
      <c r="C1210" s="23"/>
      <c r="D1210" s="23"/>
      <c r="E1210" s="23"/>
      <c r="F1210" s="22"/>
      <c r="G1210" s="23"/>
      <c r="H1210" s="24"/>
      <c r="I1210" s="23"/>
      <c r="J1210" s="23"/>
      <c r="K1210" s="23"/>
      <c r="L1210" s="22"/>
      <c r="M1210" s="20"/>
    </row>
    <row r="1211" spans="1:13" x14ac:dyDescent="0.25">
      <c r="A1211" s="22"/>
      <c r="B1211" s="23"/>
      <c r="C1211" s="23"/>
      <c r="D1211" s="23"/>
      <c r="E1211" s="23"/>
      <c r="F1211" s="22"/>
      <c r="G1211" s="23"/>
      <c r="H1211" s="24"/>
      <c r="I1211" s="23"/>
      <c r="J1211" s="23"/>
      <c r="K1211" s="23"/>
      <c r="L1211" s="22"/>
      <c r="M1211" s="20"/>
    </row>
    <row r="1212" spans="1:13" x14ac:dyDescent="0.25">
      <c r="A1212" s="22"/>
      <c r="B1212" s="23"/>
      <c r="C1212" s="23"/>
      <c r="D1212" s="23"/>
      <c r="E1212" s="23"/>
      <c r="F1212" s="22"/>
      <c r="G1212" s="23"/>
      <c r="H1212" s="24"/>
      <c r="I1212" s="23"/>
      <c r="J1212" s="23"/>
      <c r="K1212" s="23"/>
      <c r="L1212" s="22"/>
      <c r="M1212" s="20"/>
    </row>
    <row r="1213" spans="1:13" x14ac:dyDescent="0.25">
      <c r="A1213" s="22"/>
      <c r="B1213" s="23"/>
      <c r="C1213" s="23"/>
      <c r="D1213" s="23"/>
      <c r="E1213" s="23"/>
      <c r="F1213" s="22"/>
      <c r="G1213" s="23"/>
      <c r="H1213" s="24"/>
      <c r="I1213" s="23"/>
      <c r="J1213" s="23"/>
      <c r="K1213" s="23"/>
      <c r="L1213" s="22"/>
      <c r="M1213" s="20"/>
    </row>
    <row r="1214" spans="1:13" x14ac:dyDescent="0.25">
      <c r="A1214" s="22"/>
      <c r="B1214" s="23"/>
      <c r="C1214" s="23"/>
      <c r="D1214" s="23"/>
      <c r="E1214" s="23"/>
      <c r="F1214" s="22"/>
      <c r="G1214" s="23"/>
      <c r="H1214" s="24"/>
      <c r="I1214" s="23"/>
      <c r="J1214" s="23"/>
      <c r="K1214" s="23"/>
      <c r="L1214" s="22"/>
      <c r="M1214" s="20"/>
    </row>
    <row r="1215" spans="1:13" x14ac:dyDescent="0.25">
      <c r="A1215" s="22"/>
      <c r="B1215" s="23"/>
      <c r="C1215" s="23"/>
      <c r="D1215" s="23"/>
      <c r="E1215" s="23"/>
      <c r="F1215" s="22"/>
      <c r="G1215" s="23"/>
      <c r="H1215" s="24"/>
      <c r="I1215" s="23"/>
      <c r="J1215" s="23"/>
      <c r="K1215" s="23"/>
      <c r="L1215" s="22"/>
      <c r="M1215" s="20"/>
    </row>
    <row r="1216" spans="1:13" x14ac:dyDescent="0.25">
      <c r="A1216" s="22"/>
      <c r="B1216" s="23"/>
      <c r="C1216" s="23"/>
      <c r="D1216" s="23"/>
      <c r="E1216" s="23"/>
      <c r="F1216" s="22"/>
      <c r="G1216" s="23"/>
      <c r="H1216" s="24"/>
      <c r="I1216" s="23"/>
      <c r="J1216" s="23"/>
      <c r="K1216" s="23"/>
      <c r="L1216" s="22"/>
      <c r="M1216" s="20"/>
    </row>
    <row r="1217" spans="1:13" x14ac:dyDescent="0.25">
      <c r="A1217" s="22"/>
      <c r="B1217" s="23"/>
      <c r="C1217" s="23"/>
      <c r="D1217" s="23"/>
      <c r="E1217" s="23"/>
      <c r="F1217" s="22"/>
      <c r="G1217" s="23"/>
      <c r="H1217" s="24"/>
      <c r="I1217" s="23"/>
      <c r="J1217" s="23"/>
      <c r="K1217" s="23"/>
      <c r="L1217" s="22"/>
      <c r="M1217" s="20"/>
    </row>
    <row r="1218" spans="1:13" x14ac:dyDescent="0.25">
      <c r="A1218" s="22"/>
      <c r="B1218" s="23"/>
      <c r="C1218" s="23"/>
      <c r="D1218" s="23"/>
      <c r="E1218" s="23"/>
      <c r="F1218" s="22"/>
      <c r="G1218" s="23"/>
      <c r="H1218" s="24"/>
      <c r="I1218" s="23"/>
      <c r="J1218" s="23"/>
      <c r="K1218" s="23"/>
      <c r="L1218" s="22"/>
      <c r="M1218" s="20"/>
    </row>
    <row r="1219" spans="1:13" x14ac:dyDescent="0.25">
      <c r="A1219" s="22"/>
      <c r="B1219" s="23"/>
      <c r="C1219" s="23"/>
      <c r="D1219" s="23"/>
      <c r="E1219" s="23"/>
      <c r="F1219" s="22"/>
      <c r="G1219" s="23"/>
      <c r="H1219" s="24"/>
      <c r="I1219" s="23"/>
      <c r="J1219" s="23"/>
      <c r="K1219" s="23"/>
      <c r="L1219" s="22"/>
      <c r="M1219" s="20"/>
    </row>
    <row r="1220" spans="1:13" x14ac:dyDescent="0.25">
      <c r="A1220" s="22"/>
      <c r="B1220" s="23"/>
      <c r="C1220" s="23"/>
      <c r="D1220" s="23"/>
      <c r="E1220" s="23"/>
      <c r="F1220" s="22"/>
      <c r="G1220" s="23"/>
      <c r="H1220" s="24"/>
      <c r="I1220" s="23"/>
      <c r="J1220" s="23"/>
      <c r="K1220" s="23"/>
      <c r="L1220" s="22"/>
      <c r="M1220" s="20"/>
    </row>
    <row r="1221" spans="1:13" x14ac:dyDescent="0.25">
      <c r="A1221" s="22"/>
      <c r="B1221" s="23"/>
      <c r="C1221" s="23"/>
      <c r="D1221" s="23"/>
      <c r="E1221" s="23"/>
      <c r="F1221" s="22"/>
      <c r="G1221" s="23"/>
      <c r="H1221" s="24"/>
      <c r="I1221" s="23"/>
      <c r="J1221" s="23"/>
      <c r="K1221" s="23"/>
      <c r="L1221" s="22"/>
      <c r="M1221" s="20"/>
    </row>
    <row r="1222" spans="1:13" x14ac:dyDescent="0.25">
      <c r="A1222" s="22"/>
      <c r="B1222" s="23"/>
      <c r="C1222" s="23"/>
      <c r="D1222" s="23"/>
      <c r="E1222" s="23"/>
      <c r="F1222" s="22"/>
      <c r="G1222" s="23"/>
      <c r="H1222" s="24"/>
      <c r="I1222" s="23"/>
      <c r="J1222" s="23"/>
      <c r="K1222" s="23"/>
      <c r="L1222" s="22"/>
      <c r="M1222" s="20"/>
    </row>
    <row r="1223" spans="1:13" x14ac:dyDescent="0.25">
      <c r="A1223" s="22"/>
      <c r="B1223" s="23"/>
      <c r="C1223" s="23"/>
      <c r="D1223" s="23"/>
      <c r="E1223" s="23"/>
      <c r="F1223" s="22"/>
      <c r="G1223" s="23"/>
      <c r="H1223" s="24"/>
      <c r="I1223" s="23"/>
      <c r="J1223" s="23"/>
      <c r="K1223" s="23"/>
      <c r="L1223" s="22"/>
      <c r="M1223" s="20"/>
    </row>
    <row r="1224" spans="1:13" x14ac:dyDescent="0.25">
      <c r="A1224" s="22"/>
      <c r="B1224" s="23"/>
      <c r="C1224" s="23"/>
      <c r="D1224" s="23"/>
      <c r="E1224" s="23"/>
      <c r="F1224" s="22"/>
      <c r="G1224" s="23"/>
      <c r="H1224" s="24"/>
      <c r="I1224" s="23"/>
      <c r="J1224" s="23"/>
      <c r="K1224" s="23"/>
      <c r="L1224" s="22"/>
      <c r="M1224" s="20"/>
    </row>
    <row r="1225" spans="1:13" x14ac:dyDescent="0.25">
      <c r="A1225" s="22"/>
      <c r="B1225" s="23"/>
      <c r="C1225" s="23"/>
      <c r="D1225" s="23"/>
      <c r="E1225" s="23"/>
      <c r="F1225" s="22"/>
      <c r="G1225" s="23"/>
      <c r="H1225" s="24"/>
      <c r="I1225" s="23"/>
      <c r="J1225" s="23"/>
      <c r="K1225" s="23"/>
      <c r="L1225" s="22"/>
      <c r="M1225" s="20"/>
    </row>
    <row r="1226" spans="1:13" x14ac:dyDescent="0.25">
      <c r="A1226" s="22"/>
      <c r="B1226" s="23"/>
      <c r="C1226" s="23"/>
      <c r="D1226" s="23"/>
      <c r="E1226" s="23"/>
      <c r="F1226" s="22"/>
      <c r="G1226" s="23"/>
      <c r="H1226" s="24"/>
      <c r="I1226" s="23"/>
      <c r="J1226" s="23"/>
      <c r="K1226" s="23"/>
      <c r="L1226" s="22"/>
      <c r="M1226" s="20"/>
    </row>
    <row r="1227" spans="1:13" x14ac:dyDescent="0.25">
      <c r="A1227" s="22"/>
      <c r="B1227" s="23"/>
      <c r="C1227" s="23"/>
      <c r="D1227" s="23"/>
      <c r="E1227" s="23"/>
      <c r="F1227" s="22"/>
      <c r="G1227" s="23"/>
      <c r="H1227" s="24"/>
      <c r="I1227" s="23"/>
      <c r="J1227" s="23"/>
      <c r="K1227" s="23"/>
      <c r="L1227" s="22"/>
      <c r="M1227" s="20"/>
    </row>
    <row r="1228" spans="1:13" x14ac:dyDescent="0.25">
      <c r="A1228" s="22"/>
      <c r="B1228" s="23"/>
      <c r="C1228" s="23"/>
      <c r="D1228" s="23"/>
      <c r="E1228" s="23"/>
      <c r="F1228" s="22"/>
      <c r="G1228" s="23"/>
      <c r="H1228" s="24"/>
      <c r="I1228" s="23"/>
      <c r="J1228" s="23"/>
      <c r="K1228" s="23"/>
      <c r="L1228" s="22"/>
      <c r="M1228" s="20"/>
    </row>
    <row r="1229" spans="1:13" x14ac:dyDescent="0.25">
      <c r="A1229" s="22"/>
      <c r="B1229" s="23"/>
      <c r="C1229" s="23"/>
      <c r="D1229" s="23"/>
      <c r="E1229" s="23"/>
      <c r="F1229" s="22"/>
      <c r="G1229" s="23"/>
      <c r="H1229" s="24"/>
      <c r="I1229" s="23"/>
      <c r="J1229" s="23"/>
      <c r="K1229" s="23"/>
      <c r="L1229" s="22"/>
      <c r="M1229" s="20"/>
    </row>
    <row r="1230" spans="1:13" x14ac:dyDescent="0.25">
      <c r="A1230" s="22"/>
      <c r="B1230" s="23"/>
      <c r="C1230" s="23"/>
      <c r="D1230" s="23"/>
      <c r="E1230" s="23"/>
      <c r="F1230" s="22"/>
      <c r="G1230" s="23"/>
      <c r="H1230" s="24"/>
      <c r="I1230" s="23"/>
      <c r="J1230" s="23"/>
      <c r="K1230" s="23"/>
      <c r="L1230" s="22"/>
      <c r="M1230" s="20"/>
    </row>
    <row r="1231" spans="1:13" x14ac:dyDescent="0.25">
      <c r="A1231" s="22"/>
      <c r="B1231" s="23"/>
      <c r="C1231" s="23"/>
      <c r="D1231" s="23"/>
      <c r="E1231" s="23"/>
      <c r="F1231" s="22"/>
      <c r="G1231" s="23"/>
      <c r="H1231" s="24"/>
      <c r="I1231" s="23"/>
      <c r="J1231" s="23"/>
      <c r="K1231" s="23"/>
      <c r="L1231" s="22"/>
      <c r="M1231" s="20"/>
    </row>
    <row r="1232" spans="1:13" x14ac:dyDescent="0.25">
      <c r="A1232" s="22"/>
      <c r="B1232" s="23"/>
      <c r="C1232" s="23"/>
      <c r="D1232" s="23"/>
      <c r="E1232" s="23"/>
      <c r="F1232" s="22"/>
      <c r="G1232" s="23"/>
      <c r="H1232" s="24"/>
      <c r="I1232" s="23"/>
      <c r="J1232" s="23"/>
      <c r="K1232" s="23"/>
      <c r="L1232" s="22"/>
      <c r="M1232" s="20"/>
    </row>
    <row r="1233" spans="1:13" x14ac:dyDescent="0.25">
      <c r="A1233" s="22"/>
      <c r="B1233" s="23"/>
      <c r="C1233" s="23"/>
      <c r="D1233" s="23"/>
      <c r="E1233" s="23"/>
      <c r="F1233" s="22"/>
      <c r="G1233" s="23"/>
      <c r="H1233" s="24"/>
      <c r="I1233" s="23"/>
      <c r="J1233" s="23"/>
      <c r="K1233" s="23"/>
      <c r="L1233" s="22"/>
      <c r="M1233" s="20"/>
    </row>
    <row r="1234" spans="1:13" x14ac:dyDescent="0.25">
      <c r="A1234" s="22"/>
      <c r="B1234" s="23"/>
      <c r="C1234" s="23"/>
      <c r="D1234" s="23"/>
      <c r="E1234" s="23"/>
      <c r="F1234" s="22"/>
      <c r="G1234" s="23"/>
      <c r="H1234" s="24"/>
      <c r="I1234" s="23"/>
      <c r="J1234" s="23"/>
      <c r="K1234" s="23"/>
      <c r="L1234" s="22"/>
      <c r="M1234" s="20"/>
    </row>
    <row r="1235" spans="1:13" x14ac:dyDescent="0.25">
      <c r="A1235" s="22"/>
      <c r="B1235" s="23"/>
      <c r="C1235" s="23"/>
      <c r="D1235" s="23"/>
      <c r="E1235" s="23"/>
      <c r="F1235" s="22"/>
      <c r="G1235" s="23"/>
      <c r="H1235" s="24"/>
      <c r="I1235" s="23"/>
      <c r="J1235" s="23"/>
      <c r="K1235" s="23"/>
      <c r="L1235" s="22"/>
      <c r="M1235" s="20"/>
    </row>
    <row r="1236" spans="1:13" x14ac:dyDescent="0.25">
      <c r="A1236" s="22"/>
      <c r="B1236" s="23"/>
      <c r="C1236" s="23"/>
      <c r="D1236" s="23"/>
      <c r="E1236" s="23"/>
      <c r="F1236" s="22"/>
      <c r="G1236" s="23"/>
      <c r="H1236" s="24"/>
      <c r="I1236" s="23"/>
      <c r="J1236" s="23"/>
      <c r="K1236" s="23"/>
      <c r="L1236" s="22"/>
      <c r="M1236" s="20"/>
    </row>
    <row r="1237" spans="1:13" x14ac:dyDescent="0.25">
      <c r="A1237" s="22"/>
      <c r="B1237" s="23"/>
      <c r="C1237" s="23"/>
      <c r="D1237" s="23"/>
      <c r="E1237" s="23"/>
      <c r="F1237" s="22"/>
      <c r="G1237" s="23"/>
      <c r="H1237" s="24"/>
      <c r="I1237" s="23"/>
      <c r="J1237" s="23"/>
      <c r="K1237" s="23"/>
      <c r="L1237" s="22"/>
      <c r="M1237" s="20"/>
    </row>
    <row r="1238" spans="1:13" x14ac:dyDescent="0.25">
      <c r="A1238" s="22"/>
      <c r="B1238" s="23"/>
      <c r="C1238" s="23"/>
      <c r="D1238" s="23"/>
      <c r="E1238" s="23"/>
      <c r="F1238" s="22"/>
      <c r="G1238" s="23"/>
      <c r="H1238" s="24"/>
      <c r="I1238" s="23"/>
      <c r="J1238" s="23"/>
      <c r="K1238" s="23"/>
      <c r="L1238" s="22"/>
      <c r="M1238" s="20"/>
    </row>
    <row r="1239" spans="1:13" x14ac:dyDescent="0.25">
      <c r="A1239" s="22"/>
      <c r="B1239" s="23"/>
      <c r="C1239" s="23"/>
      <c r="D1239" s="23"/>
      <c r="E1239" s="23"/>
      <c r="F1239" s="22"/>
      <c r="G1239" s="23"/>
      <c r="H1239" s="24"/>
      <c r="I1239" s="23"/>
      <c r="J1239" s="23"/>
      <c r="K1239" s="23"/>
      <c r="L1239" s="22"/>
      <c r="M1239" s="20"/>
    </row>
    <row r="1240" spans="1:13" x14ac:dyDescent="0.25">
      <c r="A1240" s="22"/>
      <c r="B1240" s="23"/>
      <c r="C1240" s="23"/>
      <c r="D1240" s="23"/>
      <c r="E1240" s="23"/>
      <c r="F1240" s="22"/>
      <c r="G1240" s="23"/>
      <c r="H1240" s="24"/>
      <c r="I1240" s="23"/>
      <c r="J1240" s="23"/>
      <c r="K1240" s="23"/>
      <c r="L1240" s="22"/>
      <c r="M1240" s="20"/>
    </row>
    <row r="1241" spans="1:13" x14ac:dyDescent="0.25">
      <c r="A1241" s="22"/>
      <c r="B1241" s="23"/>
      <c r="C1241" s="23"/>
      <c r="D1241" s="23"/>
      <c r="E1241" s="23"/>
      <c r="F1241" s="22"/>
      <c r="G1241" s="23"/>
      <c r="H1241" s="24"/>
      <c r="I1241" s="23"/>
      <c r="J1241" s="23"/>
      <c r="K1241" s="23"/>
      <c r="L1241" s="22"/>
      <c r="M1241" s="20"/>
    </row>
    <row r="1242" spans="1:13" x14ac:dyDescent="0.25">
      <c r="A1242" s="22"/>
      <c r="B1242" s="23"/>
      <c r="C1242" s="23"/>
      <c r="D1242" s="23"/>
      <c r="E1242" s="23"/>
      <c r="F1242" s="22"/>
      <c r="G1242" s="23"/>
      <c r="H1242" s="24"/>
      <c r="I1242" s="23"/>
      <c r="J1242" s="23"/>
      <c r="K1242" s="23"/>
      <c r="L1242" s="22"/>
      <c r="M1242" s="20"/>
    </row>
    <row r="1243" spans="1:13" x14ac:dyDescent="0.25">
      <c r="A1243" s="22"/>
      <c r="B1243" s="23"/>
      <c r="C1243" s="23"/>
      <c r="D1243" s="23"/>
      <c r="E1243" s="23"/>
      <c r="F1243" s="22"/>
      <c r="G1243" s="23"/>
      <c r="H1243" s="24"/>
      <c r="I1243" s="23"/>
      <c r="J1243" s="23"/>
      <c r="K1243" s="23"/>
      <c r="L1243" s="22"/>
      <c r="M1243" s="20"/>
    </row>
    <row r="1244" spans="1:13" x14ac:dyDescent="0.25">
      <c r="A1244" s="22"/>
      <c r="B1244" s="23"/>
      <c r="C1244" s="23"/>
      <c r="D1244" s="23"/>
      <c r="E1244" s="23"/>
      <c r="F1244" s="22"/>
      <c r="G1244" s="23"/>
      <c r="H1244" s="24"/>
      <c r="I1244" s="23"/>
      <c r="J1244" s="23"/>
      <c r="K1244" s="23"/>
      <c r="L1244" s="22"/>
      <c r="M1244" s="20"/>
    </row>
    <row r="1245" spans="1:13" x14ac:dyDescent="0.25">
      <c r="A1245" s="22"/>
      <c r="B1245" s="23"/>
      <c r="C1245" s="23"/>
      <c r="D1245" s="23"/>
      <c r="E1245" s="23"/>
      <c r="F1245" s="22"/>
      <c r="G1245" s="23"/>
      <c r="H1245" s="24"/>
      <c r="I1245" s="23"/>
      <c r="J1245" s="23"/>
      <c r="K1245" s="23"/>
      <c r="L1245" s="22"/>
      <c r="M1245" s="20"/>
    </row>
    <row r="1246" spans="1:13" x14ac:dyDescent="0.25">
      <c r="A1246" s="22"/>
      <c r="B1246" s="23"/>
      <c r="C1246" s="23"/>
      <c r="D1246" s="23"/>
      <c r="E1246" s="23"/>
      <c r="F1246" s="22"/>
      <c r="G1246" s="23"/>
      <c r="H1246" s="24"/>
      <c r="I1246" s="23"/>
      <c r="J1246" s="23"/>
      <c r="K1246" s="23"/>
      <c r="L1246" s="22"/>
      <c r="M1246" s="20"/>
    </row>
    <row r="1247" spans="1:13" x14ac:dyDescent="0.25">
      <c r="A1247" s="22"/>
      <c r="B1247" s="23"/>
      <c r="C1247" s="23"/>
      <c r="D1247" s="23"/>
      <c r="E1247" s="23"/>
      <c r="F1247" s="22"/>
      <c r="G1247" s="23"/>
      <c r="H1247" s="24"/>
      <c r="I1247" s="23"/>
      <c r="J1247" s="23"/>
      <c r="K1247" s="23"/>
      <c r="L1247" s="22"/>
      <c r="M1247" s="20"/>
    </row>
    <row r="1248" spans="1:13" x14ac:dyDescent="0.25">
      <c r="A1248" s="22"/>
      <c r="B1248" s="23"/>
      <c r="C1248" s="23"/>
      <c r="D1248" s="23"/>
      <c r="E1248" s="23"/>
      <c r="F1248" s="22"/>
      <c r="G1248" s="23"/>
      <c r="H1248" s="24"/>
      <c r="I1248" s="23"/>
      <c r="J1248" s="23"/>
      <c r="K1248" s="23"/>
      <c r="L1248" s="22"/>
      <c r="M1248" s="20"/>
    </row>
    <row r="1249" spans="1:13" x14ac:dyDescent="0.25">
      <c r="A1249" s="22"/>
      <c r="B1249" s="23"/>
      <c r="C1249" s="23"/>
      <c r="D1249" s="23"/>
      <c r="E1249" s="23"/>
      <c r="F1249" s="22"/>
      <c r="G1249" s="23"/>
      <c r="H1249" s="24"/>
      <c r="I1249" s="23"/>
      <c r="J1249" s="23"/>
      <c r="K1249" s="23"/>
      <c r="L1249" s="22"/>
      <c r="M1249" s="20"/>
    </row>
    <row r="1250" spans="1:13" x14ac:dyDescent="0.25">
      <c r="A1250" s="22"/>
      <c r="B1250" s="23"/>
      <c r="C1250" s="23"/>
      <c r="D1250" s="23"/>
      <c r="E1250" s="23"/>
      <c r="F1250" s="22"/>
      <c r="G1250" s="23"/>
      <c r="H1250" s="24"/>
      <c r="I1250" s="23"/>
      <c r="J1250" s="23"/>
      <c r="K1250" s="23"/>
      <c r="L1250" s="22"/>
      <c r="M1250" s="20"/>
    </row>
    <row r="1251" spans="1:13" x14ac:dyDescent="0.25">
      <c r="A1251" s="22"/>
      <c r="B1251" s="23"/>
      <c r="C1251" s="23"/>
      <c r="D1251" s="23"/>
      <c r="E1251" s="23"/>
      <c r="F1251" s="22"/>
      <c r="G1251" s="23"/>
      <c r="H1251" s="24"/>
      <c r="I1251" s="23"/>
      <c r="J1251" s="23"/>
      <c r="K1251" s="23"/>
      <c r="L1251" s="22"/>
      <c r="M1251" s="20"/>
    </row>
    <row r="1252" spans="1:13" x14ac:dyDescent="0.25">
      <c r="A1252" s="22"/>
      <c r="B1252" s="23"/>
      <c r="C1252" s="23"/>
      <c r="D1252" s="23"/>
      <c r="E1252" s="23"/>
      <c r="F1252" s="22"/>
      <c r="G1252" s="23"/>
      <c r="H1252" s="24"/>
      <c r="I1252" s="23"/>
      <c r="J1252" s="23"/>
      <c r="K1252" s="23"/>
      <c r="L1252" s="22"/>
      <c r="M1252" s="20"/>
    </row>
    <row r="1253" spans="1:13" x14ac:dyDescent="0.25">
      <c r="A1253" s="22"/>
      <c r="B1253" s="23"/>
      <c r="C1253" s="23"/>
      <c r="D1253" s="23"/>
      <c r="E1253" s="23"/>
      <c r="F1253" s="22"/>
      <c r="G1253" s="23"/>
      <c r="H1253" s="24"/>
      <c r="I1253" s="23"/>
      <c r="J1253" s="23"/>
      <c r="K1253" s="23"/>
      <c r="L1253" s="22"/>
      <c r="M1253" s="20"/>
    </row>
    <row r="1254" spans="1:13" x14ac:dyDescent="0.25">
      <c r="A1254" s="22"/>
      <c r="B1254" s="23"/>
      <c r="C1254" s="23"/>
      <c r="D1254" s="23"/>
      <c r="E1254" s="23"/>
      <c r="F1254" s="22"/>
      <c r="G1254" s="23"/>
      <c r="H1254" s="24"/>
      <c r="I1254" s="23"/>
      <c r="J1254" s="23"/>
      <c r="K1254" s="23"/>
      <c r="L1254" s="22"/>
      <c r="M1254" s="20"/>
    </row>
    <row r="1255" spans="1:13" x14ac:dyDescent="0.25">
      <c r="A1255" s="22"/>
      <c r="B1255" s="23"/>
      <c r="C1255" s="23"/>
      <c r="D1255" s="23"/>
      <c r="E1255" s="23"/>
      <c r="F1255" s="22"/>
      <c r="G1255" s="23"/>
      <c r="H1255" s="24"/>
      <c r="I1255" s="23"/>
      <c r="J1255" s="23"/>
      <c r="K1255" s="23"/>
      <c r="L1255" s="22"/>
      <c r="M1255" s="20"/>
    </row>
    <row r="1256" spans="1:13" x14ac:dyDescent="0.25">
      <c r="A1256" s="22"/>
      <c r="B1256" s="23"/>
      <c r="C1256" s="23"/>
      <c r="D1256" s="23"/>
      <c r="E1256" s="23"/>
      <c r="F1256" s="22"/>
      <c r="G1256" s="23"/>
      <c r="H1256" s="24"/>
      <c r="I1256" s="23"/>
      <c r="J1256" s="23"/>
      <c r="K1256" s="23"/>
      <c r="L1256" s="22"/>
      <c r="M1256" s="20"/>
    </row>
    <row r="1257" spans="1:13" x14ac:dyDescent="0.25">
      <c r="A1257" s="22"/>
      <c r="B1257" s="23"/>
      <c r="C1257" s="23"/>
      <c r="D1257" s="23"/>
      <c r="E1257" s="23"/>
      <c r="F1257" s="22"/>
      <c r="G1257" s="23"/>
      <c r="H1257" s="24"/>
      <c r="I1257" s="23"/>
      <c r="J1257" s="23"/>
      <c r="K1257" s="23"/>
      <c r="L1257" s="22"/>
      <c r="M1257" s="20"/>
    </row>
    <row r="1258" spans="1:13" x14ac:dyDescent="0.25">
      <c r="A1258" s="22"/>
      <c r="B1258" s="23"/>
      <c r="C1258" s="23"/>
      <c r="D1258" s="23"/>
      <c r="E1258" s="23"/>
      <c r="F1258" s="22"/>
      <c r="G1258" s="23"/>
      <c r="H1258" s="24"/>
      <c r="I1258" s="23"/>
      <c r="J1258" s="23"/>
      <c r="K1258" s="23"/>
      <c r="L1258" s="22"/>
      <c r="M1258" s="20"/>
    </row>
    <row r="1259" spans="1:13" x14ac:dyDescent="0.25">
      <c r="A1259" s="22"/>
      <c r="B1259" s="23"/>
      <c r="C1259" s="23"/>
      <c r="D1259" s="23"/>
      <c r="E1259" s="23"/>
      <c r="F1259" s="22"/>
      <c r="G1259" s="23"/>
      <c r="H1259" s="24"/>
      <c r="I1259" s="23"/>
      <c r="J1259" s="23"/>
      <c r="K1259" s="23"/>
      <c r="L1259" s="22"/>
      <c r="M1259" s="20"/>
    </row>
    <row r="1260" spans="1:13" x14ac:dyDescent="0.25">
      <c r="A1260" s="22"/>
      <c r="B1260" s="23"/>
      <c r="C1260" s="23"/>
      <c r="D1260" s="23"/>
      <c r="E1260" s="23"/>
      <c r="F1260" s="22"/>
      <c r="G1260" s="23"/>
      <c r="H1260" s="24"/>
      <c r="I1260" s="23"/>
      <c r="J1260" s="23"/>
      <c r="K1260" s="23"/>
      <c r="L1260" s="22"/>
      <c r="M1260" s="20"/>
    </row>
    <row r="1261" spans="1:13" x14ac:dyDescent="0.25">
      <c r="A1261" s="22"/>
      <c r="B1261" s="23"/>
      <c r="C1261" s="23"/>
      <c r="D1261" s="23"/>
      <c r="E1261" s="23"/>
      <c r="F1261" s="22"/>
      <c r="G1261" s="23"/>
      <c r="H1261" s="24"/>
      <c r="I1261" s="23"/>
      <c r="J1261" s="23"/>
      <c r="K1261" s="23"/>
      <c r="L1261" s="22"/>
      <c r="M1261" s="20"/>
    </row>
    <row r="1262" spans="1:13" x14ac:dyDescent="0.25">
      <c r="A1262" s="22"/>
      <c r="B1262" s="23"/>
      <c r="C1262" s="23"/>
      <c r="D1262" s="23"/>
      <c r="E1262" s="23"/>
      <c r="F1262" s="22"/>
      <c r="G1262" s="23"/>
      <c r="H1262" s="24"/>
      <c r="I1262" s="23"/>
      <c r="J1262" s="23"/>
      <c r="K1262" s="23"/>
      <c r="L1262" s="22"/>
      <c r="M1262" s="20"/>
    </row>
    <row r="1263" spans="1:13" x14ac:dyDescent="0.25">
      <c r="A1263" s="22"/>
      <c r="B1263" s="23"/>
      <c r="C1263" s="23"/>
      <c r="D1263" s="23"/>
      <c r="E1263" s="23"/>
      <c r="F1263" s="22"/>
      <c r="G1263" s="23"/>
      <c r="H1263" s="24"/>
      <c r="I1263" s="23"/>
      <c r="J1263" s="23"/>
      <c r="K1263" s="23"/>
      <c r="L1263" s="22"/>
      <c r="M1263" s="20"/>
    </row>
    <row r="1264" spans="1:13" x14ac:dyDescent="0.25">
      <c r="A1264" s="22"/>
      <c r="B1264" s="23"/>
      <c r="C1264" s="23"/>
      <c r="D1264" s="23"/>
      <c r="E1264" s="23"/>
      <c r="F1264" s="22"/>
      <c r="G1264" s="23"/>
      <c r="H1264" s="24"/>
      <c r="I1264" s="23"/>
      <c r="J1264" s="23"/>
      <c r="K1264" s="23"/>
      <c r="L1264" s="22"/>
      <c r="M1264" s="20"/>
    </row>
    <row r="1265" spans="1:13" x14ac:dyDescent="0.25">
      <c r="A1265" s="22"/>
      <c r="B1265" s="23"/>
      <c r="C1265" s="23"/>
      <c r="D1265" s="23"/>
      <c r="E1265" s="23"/>
      <c r="F1265" s="22"/>
      <c r="G1265" s="23"/>
      <c r="H1265" s="24"/>
      <c r="I1265" s="23"/>
      <c r="J1265" s="23"/>
      <c r="K1265" s="23"/>
      <c r="L1265" s="22"/>
      <c r="M1265" s="20"/>
    </row>
    <row r="1266" spans="1:13" x14ac:dyDescent="0.25">
      <c r="A1266" s="22"/>
      <c r="B1266" s="23"/>
      <c r="C1266" s="23"/>
      <c r="D1266" s="23"/>
      <c r="E1266" s="23"/>
      <c r="F1266" s="22"/>
      <c r="G1266" s="23"/>
      <c r="H1266" s="24"/>
      <c r="I1266" s="23"/>
      <c r="J1266" s="23"/>
      <c r="K1266" s="23"/>
      <c r="L1266" s="22"/>
      <c r="M1266" s="20"/>
    </row>
    <row r="1267" spans="1:13" x14ac:dyDescent="0.25">
      <c r="A1267" s="22"/>
      <c r="B1267" s="23"/>
      <c r="C1267" s="23"/>
      <c r="D1267" s="23"/>
      <c r="E1267" s="23"/>
      <c r="F1267" s="22"/>
      <c r="G1267" s="23"/>
      <c r="H1267" s="24"/>
      <c r="I1267" s="23"/>
      <c r="J1267" s="23"/>
      <c r="K1267" s="23"/>
      <c r="L1267" s="22"/>
      <c r="M1267" s="20"/>
    </row>
    <row r="1268" spans="1:13" x14ac:dyDescent="0.25">
      <c r="A1268" s="22"/>
      <c r="B1268" s="23"/>
      <c r="C1268" s="23"/>
      <c r="D1268" s="23"/>
      <c r="E1268" s="23"/>
      <c r="F1268" s="22"/>
      <c r="G1268" s="23"/>
      <c r="H1268" s="24"/>
      <c r="I1268" s="23"/>
      <c r="J1268" s="23"/>
      <c r="K1268" s="23"/>
      <c r="L1268" s="22"/>
      <c r="M1268" s="20"/>
    </row>
    <row r="1269" spans="1:13" x14ac:dyDescent="0.25">
      <c r="A1269" s="22"/>
      <c r="B1269" s="23"/>
      <c r="C1269" s="23"/>
      <c r="D1269" s="23"/>
      <c r="E1269" s="23"/>
      <c r="F1269" s="22"/>
      <c r="G1269" s="23"/>
      <c r="H1269" s="24"/>
      <c r="I1269" s="23"/>
      <c r="J1269" s="23"/>
      <c r="K1269" s="23"/>
      <c r="L1269" s="22"/>
      <c r="M1269" s="20"/>
    </row>
    <row r="1270" spans="1:13" x14ac:dyDescent="0.25">
      <c r="A1270" s="22"/>
      <c r="B1270" s="23"/>
      <c r="C1270" s="23"/>
      <c r="D1270" s="23"/>
      <c r="E1270" s="23"/>
      <c r="F1270" s="22"/>
      <c r="G1270" s="23"/>
      <c r="H1270" s="24"/>
      <c r="I1270" s="23"/>
      <c r="J1270" s="23"/>
      <c r="K1270" s="23"/>
      <c r="L1270" s="22"/>
      <c r="M1270" s="20"/>
    </row>
    <row r="1271" spans="1:13" x14ac:dyDescent="0.25">
      <c r="A1271" s="22"/>
      <c r="B1271" s="23"/>
      <c r="C1271" s="23"/>
      <c r="D1271" s="23"/>
      <c r="E1271" s="23"/>
      <c r="F1271" s="22"/>
      <c r="G1271" s="23"/>
      <c r="H1271" s="24"/>
      <c r="I1271" s="23"/>
      <c r="J1271" s="23"/>
      <c r="K1271" s="23"/>
      <c r="L1271" s="22"/>
      <c r="M1271" s="20"/>
    </row>
    <row r="1272" spans="1:13" x14ac:dyDescent="0.25">
      <c r="A1272" s="22"/>
      <c r="B1272" s="23"/>
      <c r="C1272" s="23"/>
      <c r="D1272" s="23"/>
      <c r="E1272" s="23"/>
      <c r="F1272" s="22"/>
      <c r="G1272" s="23"/>
      <c r="H1272" s="24"/>
      <c r="I1272" s="23"/>
      <c r="J1272" s="23"/>
      <c r="K1272" s="23"/>
      <c r="L1272" s="22"/>
      <c r="M1272" s="20"/>
    </row>
    <row r="1273" spans="1:13" x14ac:dyDescent="0.25">
      <c r="A1273" s="22"/>
      <c r="B1273" s="23"/>
      <c r="C1273" s="23"/>
      <c r="D1273" s="23"/>
      <c r="E1273" s="23"/>
      <c r="F1273" s="22"/>
      <c r="G1273" s="23"/>
      <c r="H1273" s="24"/>
      <c r="I1273" s="23"/>
      <c r="J1273" s="23"/>
      <c r="K1273" s="23"/>
      <c r="L1273" s="22"/>
      <c r="M1273" s="20"/>
    </row>
    <row r="1274" spans="1:13" x14ac:dyDescent="0.25">
      <c r="A1274" s="22"/>
      <c r="B1274" s="23"/>
      <c r="C1274" s="23"/>
      <c r="D1274" s="23"/>
      <c r="E1274" s="23"/>
      <c r="F1274" s="22"/>
      <c r="G1274" s="23"/>
      <c r="H1274" s="24"/>
      <c r="I1274" s="23"/>
      <c r="J1274" s="23"/>
      <c r="K1274" s="23"/>
      <c r="L1274" s="22"/>
      <c r="M1274" s="20"/>
    </row>
    <row r="1275" spans="1:13" x14ac:dyDescent="0.25">
      <c r="A1275" s="22"/>
      <c r="B1275" s="23"/>
      <c r="C1275" s="23"/>
      <c r="D1275" s="23"/>
      <c r="E1275" s="23"/>
      <c r="F1275" s="22"/>
      <c r="G1275" s="23"/>
      <c r="H1275" s="24"/>
      <c r="I1275" s="23"/>
      <c r="J1275" s="23"/>
      <c r="K1275" s="23"/>
      <c r="L1275" s="22"/>
      <c r="M1275" s="20"/>
    </row>
    <row r="1276" spans="1:13" x14ac:dyDescent="0.25">
      <c r="A1276" s="22"/>
      <c r="B1276" s="23"/>
      <c r="C1276" s="23"/>
      <c r="D1276" s="23"/>
      <c r="E1276" s="23"/>
      <c r="F1276" s="22"/>
      <c r="G1276" s="23"/>
      <c r="H1276" s="24"/>
      <c r="I1276" s="23"/>
      <c r="J1276" s="23"/>
      <c r="K1276" s="23"/>
      <c r="L1276" s="22"/>
      <c r="M1276" s="20"/>
    </row>
    <row r="1277" spans="1:13" x14ac:dyDescent="0.25">
      <c r="A1277" s="22"/>
      <c r="B1277" s="23"/>
      <c r="C1277" s="23"/>
      <c r="D1277" s="23"/>
      <c r="E1277" s="23"/>
      <c r="F1277" s="22"/>
      <c r="G1277" s="23"/>
      <c r="H1277" s="24"/>
      <c r="I1277" s="23"/>
      <c r="J1277" s="23"/>
      <c r="K1277" s="23"/>
      <c r="L1277" s="22"/>
      <c r="M1277" s="20"/>
    </row>
    <row r="1278" spans="1:13" x14ac:dyDescent="0.25">
      <c r="A1278" s="22"/>
      <c r="B1278" s="23"/>
      <c r="C1278" s="23"/>
      <c r="D1278" s="23"/>
      <c r="E1278" s="23"/>
      <c r="F1278" s="22"/>
      <c r="G1278" s="23"/>
      <c r="H1278" s="24"/>
      <c r="I1278" s="23"/>
      <c r="J1278" s="23"/>
      <c r="K1278" s="23"/>
      <c r="L1278" s="22"/>
      <c r="M1278" s="20"/>
    </row>
    <row r="1279" spans="1:13" x14ac:dyDescent="0.25">
      <c r="A1279" s="22"/>
      <c r="B1279" s="23"/>
      <c r="C1279" s="23"/>
      <c r="D1279" s="23"/>
      <c r="E1279" s="23"/>
      <c r="F1279" s="22"/>
      <c r="G1279" s="23"/>
      <c r="H1279" s="24"/>
      <c r="I1279" s="23"/>
      <c r="J1279" s="23"/>
      <c r="K1279" s="23"/>
      <c r="L1279" s="22"/>
      <c r="M1279" s="20"/>
    </row>
    <row r="1280" spans="1:13" x14ac:dyDescent="0.25">
      <c r="A1280" s="22"/>
      <c r="B1280" s="23"/>
      <c r="C1280" s="23"/>
      <c r="D1280" s="23"/>
      <c r="E1280" s="23"/>
      <c r="F1280" s="22"/>
      <c r="G1280" s="23"/>
      <c r="H1280" s="24"/>
      <c r="I1280" s="23"/>
      <c r="J1280" s="23"/>
      <c r="K1280" s="23"/>
      <c r="L1280" s="22"/>
      <c r="M1280" s="20"/>
    </row>
    <row r="1281" spans="1:13" x14ac:dyDescent="0.25">
      <c r="A1281" s="22"/>
      <c r="B1281" s="23"/>
      <c r="C1281" s="23"/>
      <c r="D1281" s="23"/>
      <c r="E1281" s="23"/>
      <c r="F1281" s="22"/>
      <c r="G1281" s="23"/>
      <c r="H1281" s="24"/>
      <c r="I1281" s="23"/>
      <c r="J1281" s="23"/>
      <c r="K1281" s="23"/>
      <c r="L1281" s="22"/>
      <c r="M1281" s="20"/>
    </row>
    <row r="1282" spans="1:13" x14ac:dyDescent="0.25">
      <c r="A1282" s="22"/>
      <c r="B1282" s="23"/>
      <c r="C1282" s="23"/>
      <c r="D1282" s="23"/>
      <c r="E1282" s="23"/>
      <c r="F1282" s="22"/>
      <c r="G1282" s="23"/>
      <c r="H1282" s="24"/>
      <c r="I1282" s="23"/>
      <c r="J1282" s="23"/>
      <c r="K1282" s="23"/>
      <c r="L1282" s="22"/>
      <c r="M1282" s="20"/>
    </row>
    <row r="1283" spans="1:13" x14ac:dyDescent="0.25">
      <c r="A1283" s="22"/>
      <c r="B1283" s="23"/>
      <c r="C1283" s="23"/>
      <c r="D1283" s="23"/>
      <c r="E1283" s="23"/>
      <c r="F1283" s="22"/>
      <c r="G1283" s="23"/>
      <c r="H1283" s="24"/>
      <c r="I1283" s="23"/>
      <c r="J1283" s="23"/>
      <c r="K1283" s="23"/>
      <c r="L1283" s="22"/>
      <c r="M1283" s="20"/>
    </row>
    <row r="1284" spans="1:13" x14ac:dyDescent="0.25">
      <c r="A1284" s="22"/>
      <c r="B1284" s="23"/>
      <c r="C1284" s="23"/>
      <c r="D1284" s="23"/>
      <c r="E1284" s="23"/>
      <c r="F1284" s="22"/>
      <c r="G1284" s="23"/>
      <c r="H1284" s="24"/>
      <c r="I1284" s="23"/>
      <c r="J1284" s="23"/>
      <c r="K1284" s="23"/>
      <c r="L1284" s="22"/>
      <c r="M1284" s="20"/>
    </row>
    <row r="1285" spans="1:13" x14ac:dyDescent="0.25">
      <c r="A1285" s="22"/>
      <c r="B1285" s="23"/>
      <c r="C1285" s="23"/>
      <c r="D1285" s="23"/>
      <c r="E1285" s="23"/>
      <c r="F1285" s="22"/>
      <c r="G1285" s="23"/>
      <c r="H1285" s="24"/>
      <c r="I1285" s="23"/>
      <c r="J1285" s="23"/>
      <c r="K1285" s="23"/>
      <c r="L1285" s="22"/>
      <c r="M1285" s="20"/>
    </row>
    <row r="1286" spans="1:13" x14ac:dyDescent="0.25">
      <c r="A1286" s="22"/>
      <c r="B1286" s="23"/>
      <c r="C1286" s="23"/>
      <c r="D1286" s="23"/>
      <c r="E1286" s="23"/>
      <c r="F1286" s="22"/>
      <c r="G1286" s="23"/>
      <c r="H1286" s="24"/>
      <c r="I1286" s="23"/>
      <c r="J1286" s="23"/>
      <c r="K1286" s="23"/>
      <c r="L1286" s="22"/>
      <c r="M1286" s="20"/>
    </row>
    <row r="1287" spans="1:13" x14ac:dyDescent="0.25">
      <c r="A1287" s="22"/>
      <c r="B1287" s="23"/>
      <c r="C1287" s="23"/>
      <c r="D1287" s="23"/>
      <c r="E1287" s="23"/>
      <c r="F1287" s="22"/>
      <c r="G1287" s="23"/>
      <c r="H1287" s="24"/>
      <c r="I1287" s="23"/>
      <c r="J1287" s="23"/>
      <c r="K1287" s="23"/>
      <c r="L1287" s="22"/>
      <c r="M1287" s="20"/>
    </row>
    <row r="1288" spans="1:13" x14ac:dyDescent="0.25">
      <c r="A1288" s="22"/>
      <c r="B1288" s="23"/>
      <c r="C1288" s="23"/>
      <c r="D1288" s="23"/>
      <c r="E1288" s="23"/>
      <c r="F1288" s="22"/>
      <c r="G1288" s="23"/>
      <c r="H1288" s="24"/>
      <c r="I1288" s="23"/>
      <c r="J1288" s="23"/>
      <c r="K1288" s="23"/>
      <c r="L1288" s="22"/>
      <c r="M1288" s="20"/>
    </row>
    <row r="1289" spans="1:13" x14ac:dyDescent="0.25">
      <c r="A1289" s="22"/>
      <c r="B1289" s="23"/>
      <c r="C1289" s="23"/>
      <c r="D1289" s="23"/>
      <c r="E1289" s="23"/>
      <c r="F1289" s="22"/>
      <c r="G1289" s="23"/>
      <c r="H1289" s="24"/>
      <c r="I1289" s="23"/>
      <c r="J1289" s="23"/>
      <c r="K1289" s="23"/>
      <c r="L1289" s="22"/>
      <c r="M1289" s="20"/>
    </row>
    <row r="1290" spans="1:13" x14ac:dyDescent="0.25">
      <c r="A1290" s="22"/>
      <c r="B1290" s="23"/>
      <c r="C1290" s="23"/>
      <c r="D1290" s="23"/>
      <c r="E1290" s="23"/>
      <c r="F1290" s="22"/>
      <c r="G1290" s="23"/>
      <c r="H1290" s="24"/>
      <c r="I1290" s="23"/>
      <c r="J1290" s="23"/>
      <c r="K1290" s="23"/>
      <c r="L1290" s="22"/>
      <c r="M1290" s="20"/>
    </row>
    <row r="1291" spans="1:13" x14ac:dyDescent="0.25">
      <c r="A1291" s="22"/>
      <c r="B1291" s="23"/>
      <c r="C1291" s="23"/>
      <c r="D1291" s="23"/>
      <c r="E1291" s="23"/>
      <c r="F1291" s="22"/>
      <c r="G1291" s="23"/>
      <c r="H1291" s="24"/>
      <c r="I1291" s="23"/>
      <c r="J1291" s="23"/>
      <c r="K1291" s="23"/>
      <c r="L1291" s="22"/>
      <c r="M1291" s="20"/>
    </row>
    <row r="1292" spans="1:13" x14ac:dyDescent="0.25">
      <c r="A1292" s="22"/>
      <c r="B1292" s="23"/>
      <c r="C1292" s="23"/>
      <c r="D1292" s="23"/>
      <c r="E1292" s="23"/>
      <c r="F1292" s="22"/>
      <c r="G1292" s="23"/>
      <c r="H1292" s="24"/>
      <c r="I1292" s="23"/>
      <c r="J1292" s="23"/>
      <c r="K1292" s="23"/>
      <c r="L1292" s="22"/>
      <c r="M1292" s="20"/>
    </row>
    <row r="1293" spans="1:13" x14ac:dyDescent="0.25">
      <c r="A1293" s="22"/>
      <c r="B1293" s="23"/>
      <c r="C1293" s="23"/>
      <c r="D1293" s="23"/>
      <c r="E1293" s="23"/>
      <c r="F1293" s="22"/>
      <c r="G1293" s="23"/>
      <c r="H1293" s="24"/>
      <c r="I1293" s="23"/>
      <c r="J1293" s="23"/>
      <c r="K1293" s="23"/>
      <c r="L1293" s="22"/>
      <c r="M1293" s="20"/>
    </row>
    <row r="1294" spans="1:13" x14ac:dyDescent="0.25">
      <c r="A1294" s="22"/>
      <c r="B1294" s="23"/>
      <c r="C1294" s="23"/>
      <c r="D1294" s="23"/>
      <c r="E1294" s="23"/>
      <c r="F1294" s="22"/>
      <c r="G1294" s="23"/>
      <c r="H1294" s="24"/>
      <c r="I1294" s="23"/>
      <c r="J1294" s="23"/>
      <c r="K1294" s="23"/>
      <c r="L1294" s="22"/>
      <c r="M1294" s="20"/>
    </row>
    <row r="1295" spans="1:13" x14ac:dyDescent="0.25">
      <c r="A1295" s="22"/>
      <c r="B1295" s="23"/>
      <c r="C1295" s="23"/>
      <c r="D1295" s="23"/>
      <c r="E1295" s="23"/>
      <c r="F1295" s="22"/>
      <c r="G1295" s="23"/>
      <c r="H1295" s="24"/>
      <c r="I1295" s="23"/>
      <c r="J1295" s="23"/>
      <c r="K1295" s="23"/>
      <c r="L1295" s="22"/>
      <c r="M1295" s="20"/>
    </row>
    <row r="1296" spans="1:13" x14ac:dyDescent="0.25">
      <c r="A1296" s="22"/>
      <c r="B1296" s="23"/>
      <c r="C1296" s="23"/>
      <c r="D1296" s="23"/>
      <c r="E1296" s="23"/>
      <c r="F1296" s="22"/>
      <c r="G1296" s="23"/>
      <c r="H1296" s="24"/>
      <c r="I1296" s="23"/>
      <c r="J1296" s="23"/>
      <c r="K1296" s="23"/>
      <c r="L1296" s="22"/>
      <c r="M1296" s="20"/>
    </row>
    <row r="1297" spans="1:13" x14ac:dyDescent="0.25">
      <c r="A1297" s="22"/>
      <c r="B1297" s="23"/>
      <c r="C1297" s="23"/>
      <c r="D1297" s="23"/>
      <c r="E1297" s="23"/>
      <c r="F1297" s="22"/>
      <c r="G1297" s="23"/>
      <c r="H1297" s="24"/>
      <c r="I1297" s="23"/>
      <c r="J1297" s="23"/>
      <c r="K1297" s="23"/>
      <c r="L1297" s="22"/>
      <c r="M1297" s="20"/>
    </row>
    <row r="1298" spans="1:13" x14ac:dyDescent="0.25">
      <c r="A1298" s="22"/>
      <c r="B1298" s="23"/>
      <c r="C1298" s="23"/>
      <c r="D1298" s="23"/>
      <c r="E1298" s="23"/>
      <c r="F1298" s="22"/>
      <c r="G1298" s="23"/>
      <c r="H1298" s="24"/>
      <c r="I1298" s="23"/>
      <c r="J1298" s="23"/>
      <c r="K1298" s="23"/>
      <c r="L1298" s="22"/>
      <c r="M1298" s="20"/>
    </row>
    <row r="1299" spans="1:13" x14ac:dyDescent="0.25">
      <c r="A1299" s="22"/>
      <c r="B1299" s="23"/>
      <c r="C1299" s="23"/>
      <c r="D1299" s="23"/>
      <c r="E1299" s="23"/>
      <c r="F1299" s="22"/>
      <c r="G1299" s="23"/>
      <c r="H1299" s="24"/>
      <c r="I1299" s="23"/>
      <c r="J1299" s="23"/>
      <c r="K1299" s="23"/>
      <c r="L1299" s="22"/>
      <c r="M1299" s="20"/>
    </row>
    <row r="1300" spans="1:13" x14ac:dyDescent="0.25">
      <c r="A1300" s="22"/>
      <c r="B1300" s="23"/>
      <c r="C1300" s="23"/>
      <c r="D1300" s="23"/>
      <c r="E1300" s="23"/>
      <c r="F1300" s="22"/>
      <c r="G1300" s="23"/>
      <c r="H1300" s="24"/>
      <c r="I1300" s="23"/>
      <c r="J1300" s="23"/>
      <c r="K1300" s="23"/>
      <c r="L1300" s="22"/>
      <c r="M1300" s="20"/>
    </row>
    <row r="1301" spans="1:13" x14ac:dyDescent="0.25">
      <c r="A1301" s="22"/>
      <c r="B1301" s="23"/>
      <c r="C1301" s="23"/>
      <c r="D1301" s="23"/>
      <c r="E1301" s="23"/>
      <c r="F1301" s="22"/>
      <c r="G1301" s="23"/>
      <c r="H1301" s="24"/>
      <c r="I1301" s="23"/>
      <c r="J1301" s="23"/>
      <c r="K1301" s="23"/>
      <c r="L1301" s="22"/>
      <c r="M1301" s="20"/>
    </row>
    <row r="1302" spans="1:13" x14ac:dyDescent="0.25">
      <c r="A1302" s="22"/>
      <c r="B1302" s="23"/>
      <c r="C1302" s="23"/>
      <c r="D1302" s="23"/>
      <c r="E1302" s="23"/>
      <c r="F1302" s="22"/>
      <c r="G1302" s="23"/>
      <c r="H1302" s="24"/>
      <c r="I1302" s="23"/>
      <c r="J1302" s="23"/>
      <c r="K1302" s="23"/>
      <c r="L1302" s="22"/>
      <c r="M1302" s="20"/>
    </row>
    <row r="1303" spans="1:13" x14ac:dyDescent="0.25">
      <c r="A1303" s="22"/>
      <c r="B1303" s="23"/>
      <c r="C1303" s="23"/>
      <c r="D1303" s="23"/>
      <c r="E1303" s="23"/>
      <c r="F1303" s="22"/>
      <c r="G1303" s="23"/>
      <c r="H1303" s="24"/>
      <c r="I1303" s="23"/>
      <c r="J1303" s="23"/>
      <c r="K1303" s="23"/>
      <c r="L1303" s="22"/>
      <c r="M1303" s="20"/>
    </row>
    <row r="1304" spans="1:13" x14ac:dyDescent="0.25">
      <c r="A1304" s="22"/>
      <c r="B1304" s="23"/>
      <c r="C1304" s="23"/>
      <c r="D1304" s="23"/>
      <c r="E1304" s="23"/>
      <c r="F1304" s="22"/>
      <c r="G1304" s="23"/>
      <c r="H1304" s="24"/>
      <c r="I1304" s="23"/>
      <c r="J1304" s="23"/>
      <c r="K1304" s="23"/>
      <c r="L1304" s="22"/>
      <c r="M1304" s="20"/>
    </row>
    <row r="1305" spans="1:13" x14ac:dyDescent="0.25">
      <c r="A1305" s="22"/>
      <c r="B1305" s="23"/>
      <c r="C1305" s="23"/>
      <c r="D1305" s="23"/>
      <c r="E1305" s="23"/>
      <c r="F1305" s="22"/>
      <c r="G1305" s="23"/>
      <c r="H1305" s="24"/>
      <c r="I1305" s="23"/>
      <c r="J1305" s="23"/>
      <c r="K1305" s="23"/>
      <c r="L1305" s="22"/>
      <c r="M1305" s="20"/>
    </row>
    <row r="1306" spans="1:13" x14ac:dyDescent="0.25">
      <c r="A1306" s="22"/>
      <c r="B1306" s="23"/>
      <c r="C1306" s="23"/>
      <c r="D1306" s="23"/>
      <c r="E1306" s="23"/>
      <c r="F1306" s="22"/>
      <c r="G1306" s="23"/>
      <c r="H1306" s="24"/>
      <c r="I1306" s="23"/>
      <c r="J1306" s="23"/>
      <c r="K1306" s="23"/>
      <c r="L1306" s="22"/>
      <c r="M1306" s="20"/>
    </row>
    <row r="1307" spans="1:13" x14ac:dyDescent="0.25">
      <c r="A1307" s="22"/>
      <c r="B1307" s="23"/>
      <c r="C1307" s="23"/>
      <c r="D1307" s="23"/>
      <c r="E1307" s="23"/>
      <c r="F1307" s="22"/>
      <c r="G1307" s="23"/>
      <c r="H1307" s="24"/>
      <c r="I1307" s="23"/>
      <c r="J1307" s="23"/>
      <c r="K1307" s="23"/>
      <c r="L1307" s="22"/>
      <c r="M1307" s="20"/>
    </row>
    <row r="1308" spans="1:13" x14ac:dyDescent="0.25">
      <c r="A1308" s="22"/>
      <c r="B1308" s="23"/>
      <c r="C1308" s="23"/>
      <c r="D1308" s="23"/>
      <c r="E1308" s="23"/>
      <c r="F1308" s="22"/>
      <c r="G1308" s="23"/>
      <c r="H1308" s="24"/>
      <c r="I1308" s="23"/>
      <c r="J1308" s="23"/>
      <c r="K1308" s="23"/>
      <c r="L1308" s="22"/>
      <c r="M1308" s="20"/>
    </row>
    <row r="1309" spans="1:13" x14ac:dyDescent="0.25">
      <c r="A1309" s="22"/>
      <c r="B1309" s="23"/>
      <c r="C1309" s="23"/>
      <c r="D1309" s="23"/>
      <c r="E1309" s="23"/>
      <c r="F1309" s="22"/>
      <c r="G1309" s="23"/>
      <c r="H1309" s="24"/>
      <c r="I1309" s="23"/>
      <c r="J1309" s="23"/>
      <c r="K1309" s="23"/>
      <c r="L1309" s="22"/>
      <c r="M1309" s="20"/>
    </row>
    <row r="1310" spans="1:13" x14ac:dyDescent="0.25">
      <c r="A1310" s="22"/>
      <c r="B1310" s="23"/>
      <c r="C1310" s="23"/>
      <c r="D1310" s="23"/>
      <c r="E1310" s="23"/>
      <c r="F1310" s="22"/>
      <c r="G1310" s="23"/>
      <c r="H1310" s="24"/>
      <c r="I1310" s="23"/>
      <c r="J1310" s="23"/>
      <c r="K1310" s="23"/>
      <c r="L1310" s="22"/>
      <c r="M1310" s="20"/>
    </row>
    <row r="1311" spans="1:13" x14ac:dyDescent="0.25">
      <c r="A1311" s="22"/>
      <c r="B1311" s="23"/>
      <c r="C1311" s="23"/>
      <c r="D1311" s="23"/>
      <c r="E1311" s="23"/>
      <c r="F1311" s="22"/>
      <c r="G1311" s="23"/>
      <c r="H1311" s="24"/>
      <c r="I1311" s="23"/>
      <c r="J1311" s="23"/>
      <c r="K1311" s="23"/>
      <c r="L1311" s="22"/>
      <c r="M1311" s="20"/>
    </row>
    <row r="1312" spans="1:13" x14ac:dyDescent="0.25">
      <c r="A1312" s="22"/>
      <c r="B1312" s="23"/>
      <c r="C1312" s="23"/>
      <c r="D1312" s="23"/>
      <c r="E1312" s="23"/>
      <c r="F1312" s="22"/>
      <c r="G1312" s="23"/>
      <c r="H1312" s="24"/>
      <c r="I1312" s="23"/>
      <c r="J1312" s="23"/>
      <c r="K1312" s="23"/>
      <c r="L1312" s="22"/>
      <c r="M1312" s="20"/>
    </row>
    <row r="1313" spans="1:14" x14ac:dyDescent="0.25">
      <c r="A1313" s="22"/>
      <c r="B1313" s="23"/>
      <c r="C1313" s="23"/>
      <c r="D1313" s="23"/>
      <c r="E1313" s="23"/>
      <c r="F1313" s="22"/>
      <c r="G1313" s="23"/>
      <c r="H1313" s="24"/>
      <c r="I1313" s="23"/>
      <c r="J1313" s="23"/>
      <c r="K1313" s="23"/>
      <c r="L1313" s="22"/>
      <c r="M1313" s="20"/>
      <c r="N1313" s="19"/>
    </row>
    <row r="1314" spans="1:14" x14ac:dyDescent="0.25">
      <c r="A1314" s="22"/>
      <c r="B1314" s="23"/>
      <c r="C1314" s="23"/>
      <c r="D1314" s="23"/>
      <c r="E1314" s="23"/>
      <c r="F1314" s="22"/>
      <c r="G1314" s="23"/>
      <c r="H1314" s="24"/>
      <c r="I1314" s="23"/>
      <c r="J1314" s="23"/>
      <c r="K1314" s="23"/>
      <c r="L1314" s="22"/>
      <c r="M1314" s="20"/>
      <c r="N1314" s="19"/>
    </row>
    <row r="1315" spans="1:14" x14ac:dyDescent="0.25">
      <c r="A1315" s="22"/>
      <c r="B1315" s="23"/>
      <c r="C1315" s="23"/>
      <c r="D1315" s="23"/>
      <c r="E1315" s="23"/>
      <c r="F1315" s="22"/>
      <c r="G1315" s="23"/>
      <c r="H1315" s="24"/>
      <c r="I1315" s="23"/>
      <c r="J1315" s="23"/>
      <c r="K1315" s="23"/>
      <c r="L1315" s="22"/>
      <c r="M1315" s="20"/>
      <c r="N1315" s="19"/>
    </row>
    <row r="1316" spans="1:14" x14ac:dyDescent="0.25">
      <c r="A1316" s="22"/>
      <c r="B1316" s="23"/>
      <c r="C1316" s="23"/>
      <c r="D1316" s="23"/>
      <c r="E1316" s="23"/>
      <c r="F1316" s="22"/>
      <c r="G1316" s="23"/>
      <c r="H1316" s="24"/>
      <c r="I1316" s="23"/>
      <c r="J1316" s="23"/>
      <c r="K1316" s="23"/>
      <c r="L1316" s="22"/>
      <c r="M1316" s="20"/>
      <c r="N1316" s="19"/>
    </row>
    <row r="1317" spans="1:14" x14ac:dyDescent="0.25">
      <c r="A1317" s="22"/>
      <c r="B1317" s="23"/>
      <c r="C1317" s="23"/>
      <c r="D1317" s="23"/>
      <c r="E1317" s="23"/>
      <c r="F1317" s="22"/>
      <c r="G1317" s="23"/>
      <c r="H1317" s="24"/>
      <c r="I1317" s="23"/>
      <c r="J1317" s="23"/>
      <c r="K1317" s="23"/>
      <c r="L1317" s="22"/>
      <c r="M1317" s="20"/>
      <c r="N1317" s="19"/>
    </row>
    <row r="1318" spans="1:14" x14ac:dyDescent="0.25">
      <c r="A1318" s="22"/>
      <c r="B1318" s="23"/>
      <c r="C1318" s="23"/>
      <c r="D1318" s="23"/>
      <c r="E1318" s="23"/>
      <c r="F1318" s="22"/>
      <c r="G1318" s="23"/>
      <c r="H1318" s="24"/>
      <c r="I1318" s="23"/>
      <c r="J1318" s="23"/>
      <c r="K1318" s="23"/>
      <c r="L1318" s="22"/>
      <c r="M1318" s="20"/>
      <c r="N1318" s="19"/>
    </row>
    <row r="1319" spans="1:14" x14ac:dyDescent="0.25">
      <c r="A1319" s="22"/>
      <c r="B1319" s="23"/>
      <c r="C1319" s="23"/>
      <c r="D1319" s="23"/>
      <c r="E1319" s="23"/>
      <c r="F1319" s="22"/>
      <c r="G1319" s="23"/>
      <c r="H1319" s="24"/>
      <c r="I1319" s="23"/>
      <c r="J1319" s="23"/>
      <c r="K1319" s="23"/>
      <c r="L1319" s="22"/>
      <c r="M1319" s="20"/>
      <c r="N1319" s="19"/>
    </row>
    <row r="1320" spans="1:14" x14ac:dyDescent="0.25">
      <c r="A1320" s="22"/>
      <c r="B1320" s="23"/>
      <c r="C1320" s="23"/>
      <c r="D1320" s="23"/>
      <c r="E1320" s="23"/>
      <c r="F1320" s="22"/>
      <c r="G1320" s="23"/>
      <c r="H1320" s="24"/>
      <c r="I1320" s="23"/>
      <c r="J1320" s="23"/>
      <c r="K1320" s="23"/>
      <c r="L1320" s="22"/>
      <c r="M1320" s="20"/>
      <c r="N1320" s="19"/>
    </row>
    <row r="1321" spans="1:14" x14ac:dyDescent="0.25">
      <c r="A1321" s="22"/>
      <c r="B1321" s="23"/>
      <c r="C1321" s="23"/>
      <c r="D1321" s="23"/>
      <c r="E1321" s="23"/>
      <c r="F1321" s="22"/>
      <c r="G1321" s="23"/>
      <c r="H1321" s="24"/>
      <c r="I1321" s="23"/>
      <c r="J1321" s="23"/>
      <c r="K1321" s="23"/>
      <c r="L1321" s="22"/>
      <c r="M1321" s="20"/>
      <c r="N1321" s="19"/>
    </row>
    <row r="1322" spans="1:14" x14ac:dyDescent="0.25">
      <c r="A1322" s="22"/>
      <c r="B1322" s="23"/>
      <c r="C1322" s="23"/>
      <c r="D1322" s="23"/>
      <c r="E1322" s="23"/>
      <c r="F1322" s="22"/>
      <c r="G1322" s="23"/>
      <c r="H1322" s="24"/>
      <c r="I1322" s="23"/>
      <c r="J1322" s="23"/>
      <c r="K1322" s="23"/>
      <c r="L1322" s="22"/>
      <c r="M1322" s="20"/>
      <c r="N1322" s="19"/>
    </row>
    <row r="1323" spans="1:14" x14ac:dyDescent="0.25">
      <c r="A1323" s="22"/>
      <c r="B1323" s="23"/>
      <c r="C1323" s="23"/>
      <c r="D1323" s="23"/>
      <c r="E1323" s="23"/>
      <c r="F1323" s="22"/>
      <c r="G1323" s="23"/>
      <c r="H1323" s="24"/>
      <c r="I1323" s="23"/>
      <c r="J1323" s="23"/>
      <c r="K1323" s="23"/>
      <c r="L1323" s="22"/>
      <c r="M1323" s="20"/>
      <c r="N1323" s="19"/>
    </row>
    <row r="1324" spans="1:14" x14ac:dyDescent="0.25">
      <c r="A1324" s="22"/>
      <c r="B1324" s="23"/>
      <c r="C1324" s="23"/>
      <c r="D1324" s="23"/>
      <c r="E1324" s="23"/>
      <c r="F1324" s="22"/>
      <c r="G1324" s="23"/>
      <c r="H1324" s="24"/>
      <c r="I1324" s="23"/>
      <c r="J1324" s="23"/>
      <c r="K1324" s="23"/>
      <c r="L1324" s="22"/>
      <c r="M1324" s="20"/>
      <c r="N1324" s="19"/>
    </row>
    <row r="1325" spans="1:14" x14ac:dyDescent="0.25">
      <c r="A1325" s="22"/>
      <c r="B1325" s="23"/>
      <c r="C1325" s="23"/>
      <c r="D1325" s="23"/>
      <c r="E1325" s="23"/>
      <c r="F1325" s="22"/>
      <c r="G1325" s="23"/>
      <c r="H1325" s="24"/>
      <c r="I1325" s="23"/>
      <c r="J1325" s="23"/>
      <c r="K1325" s="23"/>
      <c r="L1325" s="22"/>
      <c r="M1325" s="20"/>
      <c r="N1325" s="19"/>
    </row>
    <row r="1326" spans="1:14" x14ac:dyDescent="0.25">
      <c r="A1326" s="22"/>
      <c r="B1326" s="23"/>
      <c r="C1326" s="23"/>
      <c r="D1326" s="23"/>
      <c r="E1326" s="23"/>
      <c r="F1326" s="22"/>
      <c r="G1326" s="23"/>
      <c r="H1326" s="24"/>
      <c r="I1326" s="23"/>
      <c r="J1326" s="23"/>
      <c r="K1326" s="23"/>
      <c r="L1326" s="22"/>
      <c r="M1326" s="20"/>
      <c r="N1326" s="19"/>
    </row>
    <row r="1327" spans="1:14" x14ac:dyDescent="0.25">
      <c r="A1327" s="22"/>
      <c r="B1327" s="23"/>
      <c r="C1327" s="23"/>
      <c r="D1327" s="23"/>
      <c r="E1327" s="23"/>
      <c r="F1327" s="22"/>
      <c r="G1327" s="23"/>
      <c r="H1327" s="24"/>
      <c r="I1327" s="23"/>
      <c r="J1327" s="23"/>
      <c r="K1327" s="23"/>
      <c r="L1327" s="22"/>
      <c r="M1327" s="20"/>
      <c r="N1327" s="19"/>
    </row>
    <row r="1328" spans="1:14" x14ac:dyDescent="0.25">
      <c r="A1328" s="22"/>
      <c r="B1328" s="23"/>
      <c r="C1328" s="23"/>
      <c r="D1328" s="23"/>
      <c r="E1328" s="23"/>
      <c r="F1328" s="22"/>
      <c r="G1328" s="23"/>
      <c r="H1328" s="24"/>
      <c r="I1328" s="23"/>
      <c r="J1328" s="23"/>
      <c r="K1328" s="23"/>
      <c r="L1328" s="22"/>
      <c r="M1328" s="20"/>
      <c r="N1328" s="19"/>
    </row>
    <row r="1329" spans="1:13" x14ac:dyDescent="0.25">
      <c r="A1329" s="22"/>
      <c r="B1329" s="23"/>
      <c r="C1329" s="23"/>
      <c r="D1329" s="23"/>
      <c r="E1329" s="23"/>
      <c r="F1329" s="22"/>
      <c r="G1329" s="23"/>
      <c r="H1329" s="24"/>
      <c r="I1329" s="23"/>
      <c r="J1329" s="23"/>
      <c r="K1329" s="23"/>
      <c r="L1329" s="22"/>
      <c r="M1329" s="20"/>
    </row>
    <row r="1330" spans="1:13" x14ac:dyDescent="0.25">
      <c r="A1330" s="22"/>
      <c r="B1330" s="23"/>
      <c r="C1330" s="23"/>
      <c r="D1330" s="23"/>
      <c r="E1330" s="23"/>
      <c r="F1330" s="22"/>
      <c r="G1330" s="23"/>
      <c r="H1330" s="24"/>
      <c r="I1330" s="23"/>
      <c r="J1330" s="23"/>
      <c r="K1330" s="23"/>
      <c r="L1330" s="22"/>
      <c r="M1330" s="20"/>
    </row>
    <row r="1331" spans="1:13" x14ac:dyDescent="0.25">
      <c r="A1331" s="22"/>
      <c r="B1331" s="23"/>
      <c r="C1331" s="23"/>
      <c r="D1331" s="23"/>
      <c r="E1331" s="23"/>
      <c r="F1331" s="22"/>
      <c r="G1331" s="23"/>
      <c r="H1331" s="24"/>
      <c r="I1331" s="23"/>
      <c r="J1331" s="23"/>
      <c r="K1331" s="23"/>
      <c r="L1331" s="22"/>
      <c r="M1331" s="20"/>
    </row>
    <row r="1332" spans="1:13" x14ac:dyDescent="0.25">
      <c r="A1332" s="22"/>
      <c r="B1332" s="23"/>
      <c r="C1332" s="23"/>
      <c r="D1332" s="23"/>
      <c r="E1332" s="23"/>
      <c r="F1332" s="22"/>
      <c r="G1332" s="23"/>
      <c r="H1332" s="24"/>
      <c r="I1332" s="23"/>
      <c r="J1332" s="23"/>
      <c r="K1332" s="23"/>
      <c r="L1332" s="22"/>
      <c r="M1332" s="20"/>
    </row>
    <row r="1333" spans="1:13" x14ac:dyDescent="0.25">
      <c r="A1333" s="22"/>
      <c r="B1333" s="23"/>
      <c r="C1333" s="23"/>
      <c r="D1333" s="23"/>
      <c r="E1333" s="23"/>
      <c r="F1333" s="22"/>
      <c r="G1333" s="23"/>
      <c r="H1333" s="24"/>
      <c r="I1333" s="23"/>
      <c r="J1333" s="23"/>
      <c r="K1333" s="23"/>
      <c r="L1333" s="22"/>
      <c r="M1333" s="20"/>
    </row>
    <row r="1334" spans="1:13" x14ac:dyDescent="0.25">
      <c r="A1334" s="22"/>
      <c r="B1334" s="23"/>
      <c r="C1334" s="23"/>
      <c r="D1334" s="23"/>
      <c r="E1334" s="23"/>
      <c r="F1334" s="22"/>
      <c r="G1334" s="23"/>
      <c r="H1334" s="24"/>
      <c r="I1334" s="23"/>
      <c r="J1334" s="23"/>
      <c r="K1334" s="23"/>
      <c r="L1334" s="22"/>
      <c r="M1334" s="20"/>
    </row>
    <row r="1335" spans="1:13" x14ac:dyDescent="0.25">
      <c r="A1335" s="22"/>
      <c r="B1335" s="23"/>
      <c r="C1335" s="23"/>
      <c r="D1335" s="23"/>
      <c r="E1335" s="23"/>
      <c r="F1335" s="22"/>
      <c r="G1335" s="23"/>
      <c r="H1335" s="24"/>
      <c r="I1335" s="23"/>
      <c r="J1335" s="23"/>
      <c r="K1335" s="23"/>
      <c r="L1335" s="22"/>
      <c r="M1335" s="20"/>
    </row>
    <row r="1336" spans="1:13" x14ac:dyDescent="0.25">
      <c r="A1336" s="22"/>
      <c r="B1336" s="23"/>
      <c r="C1336" s="23"/>
      <c r="D1336" s="23"/>
      <c r="E1336" s="23"/>
      <c r="F1336" s="22"/>
      <c r="G1336" s="23"/>
      <c r="H1336" s="24"/>
      <c r="I1336" s="23"/>
      <c r="J1336" s="23"/>
      <c r="K1336" s="23"/>
      <c r="L1336" s="22"/>
      <c r="M1336" s="20"/>
    </row>
    <row r="1337" spans="1:13" x14ac:dyDescent="0.25">
      <c r="A1337" s="22"/>
      <c r="B1337" s="23"/>
      <c r="C1337" s="23"/>
      <c r="D1337" s="23"/>
      <c r="E1337" s="23"/>
      <c r="F1337" s="22"/>
      <c r="G1337" s="23"/>
      <c r="H1337" s="24"/>
      <c r="I1337" s="23"/>
      <c r="J1337" s="23"/>
      <c r="K1337" s="23"/>
      <c r="L1337" s="22"/>
      <c r="M1337" s="20"/>
    </row>
    <row r="1338" spans="1:13" x14ac:dyDescent="0.25">
      <c r="A1338" s="22"/>
      <c r="B1338" s="23"/>
      <c r="C1338" s="23"/>
      <c r="D1338" s="23"/>
      <c r="E1338" s="23"/>
      <c r="F1338" s="22"/>
      <c r="G1338" s="23"/>
      <c r="H1338" s="24"/>
      <c r="I1338" s="23"/>
      <c r="J1338" s="23"/>
      <c r="K1338" s="23"/>
      <c r="L1338" s="22"/>
      <c r="M1338" s="20"/>
    </row>
    <row r="1339" spans="1:13" x14ac:dyDescent="0.25">
      <c r="A1339" s="22"/>
      <c r="B1339" s="23"/>
      <c r="C1339" s="23"/>
      <c r="D1339" s="23"/>
      <c r="E1339" s="23"/>
      <c r="F1339" s="22"/>
      <c r="G1339" s="23"/>
      <c r="H1339" s="24"/>
      <c r="I1339" s="23"/>
      <c r="J1339" s="23"/>
      <c r="K1339" s="23"/>
      <c r="L1339" s="22"/>
      <c r="M1339" s="20"/>
    </row>
    <row r="1340" spans="1:13" x14ac:dyDescent="0.25">
      <c r="A1340" s="22"/>
      <c r="B1340" s="23"/>
      <c r="C1340" s="23"/>
      <c r="D1340" s="23"/>
      <c r="E1340" s="23"/>
      <c r="F1340" s="22"/>
      <c r="G1340" s="23"/>
      <c r="H1340" s="24"/>
      <c r="I1340" s="23"/>
      <c r="J1340" s="23"/>
      <c r="K1340" s="23"/>
      <c r="L1340" s="22"/>
      <c r="M1340" s="20"/>
    </row>
    <row r="1341" spans="1:13" x14ac:dyDescent="0.25">
      <c r="A1341" s="22"/>
      <c r="B1341" s="23"/>
      <c r="C1341" s="23"/>
      <c r="D1341" s="23"/>
      <c r="E1341" s="23"/>
      <c r="F1341" s="22"/>
      <c r="G1341" s="23"/>
      <c r="H1341" s="24"/>
      <c r="I1341" s="23"/>
      <c r="J1341" s="23"/>
      <c r="K1341" s="23"/>
      <c r="L1341" s="22"/>
      <c r="M1341" s="20"/>
    </row>
    <row r="1342" spans="1:13" x14ac:dyDescent="0.25">
      <c r="A1342" s="22"/>
      <c r="B1342" s="23"/>
      <c r="C1342" s="23"/>
      <c r="D1342" s="23"/>
      <c r="E1342" s="23"/>
      <c r="F1342" s="22"/>
      <c r="G1342" s="23"/>
      <c r="H1342" s="24"/>
      <c r="I1342" s="23"/>
      <c r="J1342" s="23"/>
      <c r="K1342" s="23"/>
      <c r="L1342" s="22"/>
      <c r="M1342" s="20"/>
    </row>
    <row r="1343" spans="1:13" x14ac:dyDescent="0.25">
      <c r="A1343" s="22"/>
      <c r="B1343" s="23"/>
      <c r="C1343" s="23"/>
      <c r="D1343" s="23"/>
      <c r="E1343" s="23"/>
      <c r="F1343" s="22"/>
      <c r="G1343" s="23"/>
      <c r="H1343" s="24"/>
      <c r="I1343" s="23"/>
      <c r="J1343" s="23"/>
      <c r="K1343" s="23"/>
      <c r="L1343" s="22"/>
      <c r="M1343" s="20"/>
    </row>
    <row r="1344" spans="1:13" x14ac:dyDescent="0.25">
      <c r="A1344" s="22"/>
      <c r="B1344" s="23"/>
      <c r="C1344" s="23"/>
      <c r="D1344" s="23"/>
      <c r="E1344" s="23"/>
      <c r="F1344" s="22"/>
      <c r="G1344" s="23"/>
      <c r="H1344" s="24"/>
      <c r="I1344" s="23"/>
      <c r="J1344" s="23"/>
      <c r="K1344" s="23"/>
      <c r="L1344" s="22"/>
      <c r="M1344" s="20"/>
    </row>
    <row r="1345" spans="1:13" x14ac:dyDescent="0.25">
      <c r="A1345" s="22"/>
      <c r="B1345" s="23"/>
      <c r="C1345" s="23"/>
      <c r="D1345" s="23"/>
      <c r="E1345" s="23"/>
      <c r="F1345" s="22"/>
      <c r="G1345" s="23"/>
      <c r="H1345" s="24"/>
      <c r="I1345" s="23"/>
      <c r="J1345" s="23"/>
      <c r="K1345" s="23"/>
      <c r="L1345" s="22"/>
      <c r="M1345" s="20"/>
    </row>
    <row r="1346" spans="1:13" x14ac:dyDescent="0.25">
      <c r="A1346" s="22"/>
      <c r="B1346" s="23"/>
      <c r="C1346" s="23"/>
      <c r="D1346" s="23"/>
      <c r="E1346" s="23"/>
      <c r="F1346" s="22"/>
      <c r="G1346" s="23"/>
      <c r="H1346" s="24"/>
      <c r="I1346" s="23"/>
      <c r="J1346" s="23"/>
      <c r="K1346" s="23"/>
      <c r="L1346" s="22"/>
      <c r="M1346" s="20"/>
    </row>
    <row r="1347" spans="1:13" x14ac:dyDescent="0.25">
      <c r="A1347" s="22"/>
      <c r="B1347" s="23"/>
      <c r="C1347" s="23"/>
      <c r="D1347" s="23"/>
      <c r="E1347" s="23"/>
      <c r="F1347" s="22"/>
      <c r="G1347" s="23"/>
      <c r="H1347" s="24"/>
      <c r="I1347" s="23"/>
      <c r="J1347" s="23"/>
      <c r="K1347" s="23"/>
      <c r="L1347" s="22"/>
      <c r="M1347" s="20"/>
    </row>
    <row r="1348" spans="1:13" x14ac:dyDescent="0.25">
      <c r="A1348" s="22"/>
      <c r="B1348" s="23"/>
      <c r="C1348" s="23"/>
      <c r="D1348" s="23"/>
      <c r="E1348" s="23"/>
      <c r="F1348" s="22"/>
      <c r="G1348" s="23"/>
      <c r="H1348" s="24"/>
      <c r="I1348" s="23"/>
      <c r="J1348" s="23"/>
      <c r="K1348" s="23"/>
      <c r="L1348" s="22"/>
      <c r="M1348" s="20"/>
    </row>
    <row r="1349" spans="1:13" x14ac:dyDescent="0.25">
      <c r="A1349" s="22"/>
      <c r="B1349" s="23"/>
      <c r="C1349" s="23"/>
      <c r="D1349" s="23"/>
      <c r="E1349" s="23"/>
      <c r="F1349" s="22"/>
      <c r="G1349" s="23"/>
      <c r="H1349" s="24"/>
      <c r="I1349" s="23"/>
      <c r="J1349" s="23"/>
      <c r="K1349" s="23"/>
      <c r="L1349" s="22"/>
      <c r="M1349" s="20"/>
    </row>
    <row r="1350" spans="1:13" x14ac:dyDescent="0.25">
      <c r="A1350" s="22"/>
      <c r="B1350" s="23"/>
      <c r="C1350" s="23"/>
      <c r="D1350" s="23"/>
      <c r="E1350" s="23"/>
      <c r="F1350" s="22"/>
      <c r="G1350" s="23"/>
      <c r="H1350" s="24"/>
      <c r="I1350" s="23"/>
      <c r="J1350" s="23"/>
      <c r="K1350" s="23"/>
      <c r="L1350" s="22"/>
      <c r="M1350" s="20"/>
    </row>
    <row r="1351" spans="1:13" x14ac:dyDescent="0.25">
      <c r="A1351" s="22"/>
      <c r="B1351" s="23"/>
      <c r="C1351" s="23"/>
      <c r="D1351" s="23"/>
      <c r="E1351" s="23"/>
      <c r="F1351" s="22"/>
      <c r="G1351" s="23"/>
      <c r="H1351" s="24"/>
      <c r="I1351" s="23"/>
      <c r="J1351" s="23"/>
      <c r="K1351" s="23"/>
      <c r="L1351" s="22"/>
      <c r="M1351" s="20"/>
    </row>
    <row r="1352" spans="1:13" x14ac:dyDescent="0.25">
      <c r="A1352" s="22"/>
      <c r="B1352" s="23"/>
      <c r="C1352" s="23"/>
      <c r="D1352" s="23"/>
      <c r="E1352" s="23"/>
      <c r="F1352" s="22"/>
      <c r="G1352" s="23"/>
      <c r="H1352" s="24"/>
      <c r="I1352" s="23"/>
      <c r="J1352" s="23"/>
      <c r="K1352" s="23"/>
      <c r="L1352" s="22"/>
      <c r="M1352" s="20"/>
    </row>
    <row r="1353" spans="1:13" x14ac:dyDescent="0.25">
      <c r="A1353" s="22"/>
      <c r="B1353" s="23"/>
      <c r="C1353" s="23"/>
      <c r="D1353" s="23"/>
      <c r="E1353" s="23"/>
      <c r="F1353" s="22"/>
      <c r="G1353" s="23"/>
      <c r="H1353" s="24"/>
      <c r="I1353" s="23"/>
      <c r="J1353" s="23"/>
      <c r="K1353" s="23"/>
      <c r="L1353" s="22"/>
      <c r="M1353" s="20"/>
    </row>
    <row r="1354" spans="1:13" x14ac:dyDescent="0.25">
      <c r="A1354" s="22"/>
      <c r="B1354" s="23"/>
      <c r="C1354" s="23"/>
      <c r="D1354" s="23"/>
      <c r="E1354" s="23"/>
      <c r="F1354" s="22"/>
      <c r="G1354" s="23"/>
      <c r="H1354" s="24"/>
      <c r="I1354" s="23"/>
      <c r="J1354" s="23"/>
      <c r="K1354" s="23"/>
      <c r="L1354" s="22"/>
      <c r="M1354" s="20"/>
    </row>
    <row r="1355" spans="1:13" x14ac:dyDescent="0.25">
      <c r="A1355" s="22"/>
      <c r="B1355" s="23"/>
      <c r="C1355" s="23"/>
      <c r="D1355" s="23"/>
      <c r="E1355" s="23"/>
      <c r="F1355" s="22"/>
      <c r="G1355" s="23"/>
      <c r="H1355" s="24"/>
      <c r="I1355" s="23"/>
      <c r="J1355" s="23"/>
      <c r="K1355" s="23"/>
      <c r="L1355" s="22"/>
      <c r="M1355" s="20"/>
    </row>
    <row r="1356" spans="1:13" x14ac:dyDescent="0.25">
      <c r="A1356" s="22"/>
      <c r="B1356" s="23"/>
      <c r="C1356" s="23"/>
      <c r="D1356" s="23"/>
      <c r="E1356" s="23"/>
      <c r="F1356" s="22"/>
      <c r="G1356" s="23"/>
      <c r="H1356" s="24"/>
      <c r="I1356" s="23"/>
      <c r="J1356" s="23"/>
      <c r="K1356" s="23"/>
      <c r="L1356" s="22"/>
      <c r="M1356" s="20"/>
    </row>
    <row r="1357" spans="1:13" x14ac:dyDescent="0.25">
      <c r="A1357" s="22"/>
      <c r="B1357" s="23"/>
      <c r="C1357" s="23"/>
      <c r="D1357" s="23"/>
      <c r="E1357" s="23"/>
      <c r="F1357" s="22"/>
      <c r="G1357" s="23"/>
      <c r="H1357" s="24"/>
      <c r="I1357" s="23"/>
      <c r="J1357" s="23"/>
      <c r="K1357" s="23"/>
      <c r="L1357" s="22"/>
      <c r="M1357" s="20"/>
    </row>
    <row r="1358" spans="1:13" x14ac:dyDescent="0.25">
      <c r="A1358" s="22"/>
      <c r="B1358" s="23"/>
      <c r="C1358" s="23"/>
      <c r="D1358" s="23"/>
      <c r="E1358" s="23"/>
      <c r="F1358" s="22"/>
      <c r="G1358" s="23"/>
      <c r="H1358" s="24"/>
      <c r="I1358" s="23"/>
      <c r="J1358" s="23"/>
      <c r="K1358" s="23"/>
      <c r="L1358" s="22"/>
      <c r="M1358" s="20"/>
    </row>
    <row r="1359" spans="1:13" x14ac:dyDescent="0.25">
      <c r="A1359" s="22"/>
      <c r="B1359" s="23"/>
      <c r="C1359" s="23"/>
      <c r="D1359" s="23"/>
      <c r="E1359" s="23"/>
      <c r="F1359" s="22"/>
      <c r="G1359" s="23"/>
      <c r="H1359" s="24"/>
      <c r="I1359" s="23"/>
      <c r="J1359" s="23"/>
      <c r="K1359" s="23"/>
      <c r="L1359" s="22"/>
      <c r="M1359" s="20"/>
    </row>
    <row r="1360" spans="1:13" x14ac:dyDescent="0.25">
      <c r="A1360" s="22"/>
      <c r="B1360" s="23"/>
      <c r="C1360" s="23"/>
      <c r="D1360" s="23"/>
      <c r="E1360" s="23"/>
      <c r="F1360" s="22"/>
      <c r="G1360" s="23"/>
      <c r="H1360" s="24"/>
      <c r="I1360" s="23"/>
      <c r="J1360" s="23"/>
      <c r="K1360" s="23"/>
      <c r="L1360" s="22"/>
      <c r="M1360" s="20"/>
    </row>
    <row r="1361" spans="1:13" x14ac:dyDescent="0.25">
      <c r="A1361" s="22"/>
      <c r="B1361" s="23"/>
      <c r="C1361" s="23"/>
      <c r="D1361" s="23"/>
      <c r="E1361" s="23"/>
      <c r="F1361" s="22"/>
      <c r="G1361" s="23"/>
      <c r="H1361" s="24"/>
      <c r="I1361" s="23"/>
      <c r="J1361" s="23"/>
      <c r="K1361" s="23"/>
      <c r="L1361" s="22"/>
      <c r="M1361" s="20"/>
    </row>
    <row r="1362" spans="1:13" x14ac:dyDescent="0.25">
      <c r="A1362" s="22"/>
      <c r="B1362" s="23"/>
      <c r="C1362" s="23"/>
      <c r="D1362" s="23"/>
      <c r="E1362" s="23"/>
      <c r="F1362" s="22"/>
      <c r="G1362" s="23"/>
      <c r="H1362" s="24"/>
      <c r="I1362" s="23"/>
      <c r="J1362" s="23"/>
      <c r="K1362" s="23"/>
      <c r="L1362" s="22"/>
      <c r="M1362" s="20"/>
    </row>
    <row r="1363" spans="1:13" x14ac:dyDescent="0.25">
      <c r="A1363" s="22"/>
      <c r="B1363" s="23"/>
      <c r="C1363" s="23"/>
      <c r="D1363" s="23"/>
      <c r="E1363" s="23"/>
      <c r="F1363" s="22"/>
      <c r="G1363" s="23"/>
      <c r="H1363" s="24"/>
      <c r="I1363" s="23"/>
      <c r="J1363" s="23"/>
      <c r="K1363" s="23"/>
      <c r="L1363" s="22"/>
      <c r="M1363" s="20"/>
    </row>
    <row r="1364" spans="1:13" x14ac:dyDescent="0.25">
      <c r="A1364" s="22"/>
      <c r="B1364" s="23"/>
      <c r="C1364" s="23"/>
      <c r="D1364" s="23"/>
      <c r="E1364" s="23"/>
      <c r="F1364" s="22"/>
      <c r="G1364" s="23"/>
      <c r="H1364" s="24"/>
      <c r="I1364" s="23"/>
      <c r="J1364" s="23"/>
      <c r="K1364" s="23"/>
      <c r="L1364" s="22"/>
      <c r="M1364" s="20"/>
    </row>
    <row r="1365" spans="1:13" x14ac:dyDescent="0.25">
      <c r="A1365" s="22"/>
      <c r="B1365" s="23"/>
      <c r="C1365" s="23"/>
      <c r="D1365" s="23"/>
      <c r="E1365" s="23"/>
      <c r="F1365" s="22"/>
      <c r="G1365" s="23"/>
      <c r="H1365" s="24"/>
      <c r="I1365" s="23"/>
      <c r="J1365" s="23"/>
      <c r="K1365" s="23"/>
      <c r="L1365" s="22"/>
      <c r="M1365" s="20"/>
    </row>
    <row r="1366" spans="1:13" x14ac:dyDescent="0.25">
      <c r="A1366" s="22"/>
      <c r="B1366" s="23"/>
      <c r="C1366" s="23"/>
      <c r="D1366" s="23"/>
      <c r="E1366" s="23"/>
      <c r="F1366" s="22"/>
      <c r="G1366" s="23"/>
      <c r="H1366" s="24"/>
      <c r="I1366" s="23"/>
      <c r="J1366" s="23"/>
      <c r="K1366" s="23"/>
      <c r="L1366" s="22"/>
      <c r="M1366" s="20"/>
    </row>
    <row r="1367" spans="1:13" x14ac:dyDescent="0.25">
      <c r="A1367" s="22"/>
      <c r="B1367" s="23"/>
      <c r="C1367" s="23"/>
      <c r="D1367" s="23"/>
      <c r="E1367" s="23"/>
      <c r="F1367" s="22"/>
      <c r="G1367" s="23"/>
      <c r="H1367" s="24"/>
      <c r="I1367" s="23"/>
      <c r="J1367" s="23"/>
      <c r="K1367" s="23"/>
      <c r="L1367" s="22"/>
      <c r="M1367" s="20"/>
    </row>
    <row r="1368" spans="1:13" x14ac:dyDescent="0.25">
      <c r="A1368" s="22"/>
      <c r="B1368" s="23"/>
      <c r="C1368" s="23"/>
      <c r="D1368" s="23"/>
      <c r="E1368" s="23"/>
      <c r="F1368" s="22"/>
      <c r="G1368" s="23"/>
      <c r="H1368" s="24"/>
      <c r="I1368" s="23"/>
      <c r="J1368" s="23"/>
      <c r="K1368" s="23"/>
      <c r="L1368" s="22"/>
      <c r="M1368" s="20"/>
    </row>
    <row r="1369" spans="1:13" x14ac:dyDescent="0.25">
      <c r="A1369" s="22"/>
      <c r="B1369" s="23"/>
      <c r="C1369" s="23"/>
      <c r="D1369" s="23"/>
      <c r="E1369" s="23"/>
      <c r="F1369" s="22"/>
      <c r="G1369" s="23"/>
      <c r="H1369" s="24"/>
      <c r="I1369" s="23"/>
      <c r="J1369" s="23"/>
      <c r="K1369" s="23"/>
      <c r="L1369" s="22"/>
      <c r="M1369" s="20"/>
    </row>
    <row r="1370" spans="1:13" x14ac:dyDescent="0.25">
      <c r="A1370" s="22"/>
      <c r="B1370" s="23"/>
      <c r="C1370" s="23"/>
      <c r="D1370" s="23"/>
      <c r="E1370" s="23"/>
      <c r="F1370" s="22"/>
      <c r="G1370" s="23"/>
      <c r="H1370" s="24"/>
      <c r="I1370" s="23"/>
      <c r="J1370" s="23"/>
      <c r="K1370" s="23"/>
      <c r="L1370" s="22"/>
      <c r="M1370" s="20"/>
    </row>
    <row r="1371" spans="1:13" x14ac:dyDescent="0.25">
      <c r="A1371" s="22"/>
      <c r="B1371" s="23"/>
      <c r="C1371" s="23"/>
      <c r="D1371" s="23"/>
      <c r="E1371" s="23"/>
      <c r="F1371" s="22"/>
      <c r="G1371" s="23"/>
      <c r="H1371" s="24"/>
      <c r="I1371" s="23"/>
      <c r="J1371" s="23"/>
      <c r="K1371" s="23"/>
      <c r="L1371" s="22"/>
      <c r="M1371" s="20"/>
    </row>
    <row r="1372" spans="1:13" x14ac:dyDescent="0.25">
      <c r="A1372" s="22"/>
      <c r="B1372" s="23"/>
      <c r="C1372" s="23"/>
      <c r="D1372" s="23"/>
      <c r="E1372" s="23"/>
      <c r="F1372" s="22"/>
      <c r="G1372" s="23"/>
      <c r="H1372" s="24"/>
      <c r="I1372" s="23"/>
      <c r="J1372" s="23"/>
      <c r="K1372" s="23"/>
      <c r="L1372" s="22"/>
      <c r="M1372" s="20"/>
    </row>
    <row r="1373" spans="1:13" x14ac:dyDescent="0.25">
      <c r="A1373" s="22"/>
      <c r="B1373" s="23"/>
      <c r="C1373" s="23"/>
      <c r="D1373" s="23"/>
      <c r="E1373" s="23"/>
      <c r="F1373" s="22"/>
      <c r="G1373" s="23"/>
      <c r="H1373" s="24"/>
      <c r="I1373" s="23"/>
      <c r="J1373" s="23"/>
      <c r="K1373" s="23"/>
      <c r="L1373" s="22"/>
      <c r="M1373" s="20"/>
    </row>
    <row r="1374" spans="1:13" x14ac:dyDescent="0.25">
      <c r="A1374" s="22"/>
      <c r="B1374" s="23"/>
      <c r="C1374" s="23"/>
      <c r="D1374" s="23"/>
      <c r="E1374" s="23"/>
      <c r="F1374" s="22"/>
      <c r="G1374" s="23"/>
      <c r="H1374" s="24"/>
      <c r="I1374" s="23"/>
      <c r="J1374" s="23"/>
      <c r="K1374" s="23"/>
      <c r="L1374" s="22"/>
      <c r="M1374" s="20"/>
    </row>
    <row r="1375" spans="1:13" x14ac:dyDescent="0.25">
      <c r="A1375" s="22"/>
      <c r="B1375" s="23"/>
      <c r="C1375" s="23"/>
      <c r="D1375" s="23"/>
      <c r="E1375" s="23"/>
      <c r="F1375" s="22"/>
      <c r="G1375" s="23"/>
      <c r="H1375" s="24"/>
      <c r="I1375" s="23"/>
      <c r="J1375" s="23"/>
      <c r="K1375" s="23"/>
      <c r="L1375" s="22"/>
      <c r="M1375" s="20"/>
    </row>
    <row r="1376" spans="1:13" x14ac:dyDescent="0.25">
      <c r="A1376" s="22"/>
      <c r="B1376" s="23"/>
      <c r="C1376" s="23"/>
      <c r="D1376" s="23"/>
      <c r="E1376" s="23"/>
      <c r="F1376" s="22"/>
      <c r="G1376" s="23"/>
      <c r="H1376" s="24"/>
      <c r="I1376" s="23"/>
      <c r="J1376" s="23"/>
      <c r="K1376" s="23"/>
      <c r="L1376" s="22"/>
      <c r="M1376" s="20"/>
    </row>
    <row r="1377" spans="1:13" x14ac:dyDescent="0.25">
      <c r="A1377" s="22"/>
      <c r="B1377" s="23"/>
      <c r="C1377" s="23"/>
      <c r="D1377" s="23"/>
      <c r="E1377" s="23"/>
      <c r="F1377" s="22"/>
      <c r="G1377" s="23"/>
      <c r="H1377" s="24"/>
      <c r="I1377" s="23"/>
      <c r="J1377" s="23"/>
      <c r="K1377" s="23"/>
      <c r="L1377" s="22"/>
      <c r="M1377" s="20"/>
    </row>
    <row r="1378" spans="1:13" x14ac:dyDescent="0.25">
      <c r="A1378" s="22"/>
      <c r="B1378" s="23"/>
      <c r="C1378" s="23"/>
      <c r="D1378" s="23"/>
      <c r="E1378" s="23"/>
      <c r="F1378" s="22"/>
      <c r="G1378" s="23"/>
      <c r="H1378" s="24"/>
      <c r="I1378" s="23"/>
      <c r="J1378" s="23"/>
      <c r="K1378" s="23"/>
      <c r="L1378" s="22"/>
      <c r="M1378" s="20"/>
    </row>
    <row r="1379" spans="1:13" x14ac:dyDescent="0.25">
      <c r="A1379" s="22"/>
      <c r="B1379" s="23"/>
      <c r="C1379" s="23"/>
      <c r="D1379" s="23"/>
      <c r="E1379" s="23"/>
      <c r="F1379" s="22"/>
      <c r="G1379" s="23"/>
      <c r="H1379" s="24"/>
      <c r="I1379" s="23"/>
      <c r="J1379" s="23"/>
      <c r="K1379" s="23"/>
      <c r="L1379" s="22"/>
      <c r="M1379" s="20"/>
    </row>
    <row r="1380" spans="1:13" x14ac:dyDescent="0.25">
      <c r="A1380" s="22"/>
      <c r="B1380" s="23"/>
      <c r="C1380" s="23"/>
      <c r="D1380" s="23"/>
      <c r="E1380" s="23"/>
      <c r="F1380" s="22"/>
      <c r="G1380" s="23"/>
      <c r="H1380" s="24"/>
      <c r="I1380" s="23"/>
      <c r="J1380" s="23"/>
      <c r="K1380" s="23"/>
      <c r="L1380" s="22"/>
      <c r="M1380" s="20"/>
    </row>
    <row r="1381" spans="1:13" x14ac:dyDescent="0.25">
      <c r="A1381" s="22"/>
      <c r="B1381" s="23"/>
      <c r="C1381" s="23"/>
      <c r="D1381" s="23"/>
      <c r="E1381" s="23"/>
      <c r="F1381" s="22"/>
      <c r="G1381" s="23"/>
      <c r="H1381" s="24"/>
      <c r="I1381" s="23"/>
      <c r="J1381" s="23"/>
      <c r="K1381" s="23"/>
      <c r="L1381" s="22"/>
      <c r="M1381" s="20"/>
    </row>
    <row r="1382" spans="1:13" x14ac:dyDescent="0.25">
      <c r="A1382" s="22"/>
      <c r="B1382" s="23"/>
      <c r="C1382" s="23"/>
      <c r="D1382" s="23"/>
      <c r="E1382" s="23"/>
      <c r="F1382" s="22"/>
      <c r="G1382" s="23"/>
      <c r="H1382" s="24"/>
      <c r="I1382" s="23"/>
      <c r="J1382" s="23"/>
      <c r="K1382" s="23"/>
      <c r="L1382" s="22"/>
      <c r="M1382" s="20"/>
    </row>
    <row r="1383" spans="1:13" x14ac:dyDescent="0.25">
      <c r="A1383" s="22"/>
      <c r="B1383" s="23"/>
      <c r="C1383" s="23"/>
      <c r="D1383" s="23"/>
      <c r="E1383" s="23"/>
      <c r="F1383" s="22"/>
      <c r="G1383" s="23"/>
      <c r="H1383" s="24"/>
      <c r="I1383" s="23"/>
      <c r="J1383" s="23"/>
      <c r="K1383" s="23"/>
      <c r="L1383" s="22"/>
      <c r="M1383" s="20"/>
    </row>
    <row r="1384" spans="1:13" x14ac:dyDescent="0.25">
      <c r="A1384" s="22"/>
      <c r="B1384" s="23"/>
      <c r="C1384" s="23"/>
      <c r="D1384" s="23"/>
      <c r="E1384" s="23"/>
      <c r="F1384" s="22"/>
      <c r="G1384" s="23"/>
      <c r="H1384" s="24"/>
      <c r="I1384" s="23"/>
      <c r="J1384" s="23"/>
      <c r="K1384" s="23"/>
      <c r="L1384" s="22"/>
      <c r="M1384" s="20"/>
    </row>
    <row r="1385" spans="1:13" x14ac:dyDescent="0.25">
      <c r="A1385" s="22"/>
      <c r="B1385" s="23"/>
      <c r="C1385" s="23"/>
      <c r="D1385" s="23"/>
      <c r="E1385" s="23"/>
      <c r="F1385" s="22"/>
      <c r="G1385" s="23"/>
      <c r="H1385" s="24"/>
      <c r="I1385" s="23"/>
      <c r="J1385" s="23"/>
      <c r="K1385" s="23"/>
      <c r="L1385" s="22"/>
      <c r="M1385" s="20"/>
    </row>
    <row r="1386" spans="1:13" x14ac:dyDescent="0.25">
      <c r="A1386" s="22"/>
      <c r="B1386" s="23"/>
      <c r="C1386" s="23"/>
      <c r="D1386" s="23"/>
      <c r="E1386" s="23"/>
      <c r="F1386" s="22"/>
      <c r="G1386" s="23"/>
      <c r="H1386" s="24"/>
      <c r="I1386" s="23"/>
      <c r="J1386" s="23"/>
      <c r="K1386" s="23"/>
      <c r="L1386" s="22"/>
      <c r="M1386" s="20"/>
    </row>
    <row r="1387" spans="1:13" x14ac:dyDescent="0.25">
      <c r="A1387" s="22"/>
      <c r="B1387" s="23"/>
      <c r="C1387" s="23"/>
      <c r="D1387" s="23"/>
      <c r="E1387" s="23"/>
      <c r="F1387" s="22"/>
      <c r="G1387" s="23"/>
      <c r="H1387" s="24"/>
      <c r="I1387" s="23"/>
      <c r="J1387" s="23"/>
      <c r="K1387" s="23"/>
      <c r="L1387" s="22"/>
      <c r="M1387" s="20"/>
    </row>
    <row r="1388" spans="1:13" x14ac:dyDescent="0.25">
      <c r="A1388" s="22"/>
      <c r="B1388" s="23"/>
      <c r="C1388" s="23"/>
      <c r="D1388" s="23"/>
      <c r="E1388" s="23"/>
      <c r="F1388" s="22"/>
      <c r="G1388" s="23"/>
      <c r="H1388" s="24"/>
      <c r="I1388" s="23"/>
      <c r="J1388" s="23"/>
      <c r="K1388" s="23"/>
      <c r="L1388" s="22"/>
      <c r="M1388" s="20"/>
    </row>
    <row r="1389" spans="1:13" x14ac:dyDescent="0.25">
      <c r="A1389" s="22"/>
      <c r="B1389" s="23"/>
      <c r="C1389" s="23"/>
      <c r="D1389" s="23"/>
      <c r="E1389" s="23"/>
      <c r="F1389" s="22"/>
      <c r="G1389" s="23"/>
      <c r="H1389" s="24"/>
      <c r="I1389" s="23"/>
      <c r="J1389" s="23"/>
      <c r="K1389" s="23"/>
      <c r="L1389" s="22"/>
      <c r="M1389" s="20"/>
    </row>
    <row r="1390" spans="1:13" x14ac:dyDescent="0.25">
      <c r="A1390" s="22"/>
      <c r="B1390" s="23"/>
      <c r="C1390" s="23"/>
      <c r="D1390" s="23"/>
      <c r="E1390" s="23"/>
      <c r="F1390" s="22"/>
      <c r="G1390" s="23"/>
      <c r="H1390" s="24"/>
      <c r="I1390" s="23"/>
      <c r="J1390" s="23"/>
      <c r="K1390" s="23"/>
      <c r="L1390" s="22"/>
      <c r="M1390" s="20"/>
    </row>
    <row r="1391" spans="1:13" x14ac:dyDescent="0.25">
      <c r="A1391" s="22"/>
      <c r="B1391" s="23"/>
      <c r="C1391" s="23"/>
      <c r="D1391" s="23"/>
      <c r="E1391" s="23"/>
      <c r="F1391" s="22"/>
      <c r="G1391" s="23"/>
      <c r="H1391" s="24"/>
      <c r="I1391" s="23"/>
      <c r="J1391" s="23"/>
      <c r="K1391" s="23"/>
      <c r="L1391" s="22"/>
      <c r="M1391" s="20"/>
    </row>
    <row r="1392" spans="1:13" x14ac:dyDescent="0.25">
      <c r="A1392" s="22"/>
      <c r="B1392" s="23"/>
      <c r="C1392" s="23"/>
      <c r="D1392" s="23"/>
      <c r="E1392" s="23"/>
      <c r="F1392" s="22"/>
      <c r="G1392" s="23"/>
      <c r="H1392" s="24"/>
      <c r="I1392" s="23"/>
      <c r="J1392" s="23"/>
      <c r="K1392" s="23"/>
      <c r="L1392" s="22"/>
      <c r="M1392" s="20"/>
    </row>
    <row r="1393" spans="1:13" x14ac:dyDescent="0.25">
      <c r="A1393" s="22"/>
      <c r="B1393" s="23"/>
      <c r="C1393" s="23"/>
      <c r="D1393" s="23"/>
      <c r="E1393" s="23"/>
      <c r="F1393" s="22"/>
      <c r="G1393" s="23"/>
      <c r="H1393" s="24"/>
      <c r="I1393" s="23"/>
      <c r="J1393" s="23"/>
      <c r="K1393" s="23"/>
      <c r="L1393" s="22"/>
      <c r="M1393" s="20"/>
    </row>
    <row r="1394" spans="1:13" x14ac:dyDescent="0.25">
      <c r="A1394" s="22"/>
      <c r="B1394" s="23"/>
      <c r="C1394" s="23"/>
      <c r="D1394" s="23"/>
      <c r="E1394" s="23"/>
      <c r="F1394" s="22"/>
      <c r="G1394" s="23"/>
      <c r="H1394" s="24"/>
      <c r="I1394" s="23"/>
      <c r="J1394" s="23"/>
      <c r="K1394" s="23"/>
      <c r="L1394" s="22"/>
      <c r="M1394" s="20"/>
    </row>
    <row r="1395" spans="1:13" x14ac:dyDescent="0.25">
      <c r="A1395" s="22"/>
      <c r="B1395" s="23"/>
      <c r="C1395" s="23"/>
      <c r="D1395" s="23"/>
      <c r="E1395" s="23"/>
      <c r="F1395" s="22"/>
      <c r="G1395" s="23"/>
      <c r="H1395" s="24"/>
      <c r="I1395" s="23"/>
      <c r="J1395" s="23"/>
      <c r="K1395" s="23"/>
      <c r="L1395" s="22"/>
      <c r="M1395" s="20"/>
    </row>
    <row r="1396" spans="1:13" x14ac:dyDescent="0.25">
      <c r="A1396" s="22"/>
      <c r="B1396" s="23"/>
      <c r="C1396" s="23"/>
      <c r="D1396" s="23"/>
      <c r="E1396" s="23"/>
      <c r="F1396" s="22"/>
      <c r="G1396" s="23"/>
      <c r="H1396" s="24"/>
      <c r="I1396" s="23"/>
      <c r="J1396" s="23"/>
      <c r="K1396" s="23"/>
      <c r="L1396" s="22"/>
      <c r="M1396" s="20"/>
    </row>
    <row r="1397" spans="1:13" x14ac:dyDescent="0.25">
      <c r="A1397" s="22"/>
      <c r="B1397" s="23"/>
      <c r="C1397" s="23"/>
      <c r="D1397" s="23"/>
      <c r="E1397" s="23"/>
      <c r="F1397" s="22"/>
      <c r="G1397" s="23"/>
      <c r="H1397" s="24"/>
      <c r="I1397" s="23"/>
      <c r="J1397" s="23"/>
      <c r="K1397" s="23"/>
      <c r="L1397" s="22"/>
      <c r="M1397" s="20"/>
    </row>
    <row r="1398" spans="1:13" x14ac:dyDescent="0.25">
      <c r="A1398" s="22"/>
      <c r="B1398" s="23"/>
      <c r="C1398" s="23"/>
      <c r="D1398" s="23"/>
      <c r="E1398" s="23"/>
      <c r="F1398" s="22"/>
      <c r="G1398" s="23"/>
      <c r="H1398" s="24"/>
      <c r="I1398" s="23"/>
      <c r="J1398" s="23"/>
      <c r="K1398" s="23"/>
      <c r="L1398" s="22"/>
      <c r="M1398" s="20"/>
    </row>
    <row r="1399" spans="1:13" x14ac:dyDescent="0.25">
      <c r="A1399" s="22"/>
      <c r="B1399" s="23"/>
      <c r="C1399" s="23"/>
      <c r="D1399" s="23"/>
      <c r="E1399" s="23"/>
      <c r="F1399" s="22"/>
      <c r="G1399" s="23"/>
      <c r="H1399" s="24"/>
      <c r="I1399" s="23"/>
      <c r="J1399" s="23"/>
      <c r="K1399" s="23"/>
      <c r="L1399" s="22"/>
      <c r="M1399" s="20"/>
    </row>
    <row r="1400" spans="1:13" x14ac:dyDescent="0.25">
      <c r="A1400" s="22"/>
      <c r="B1400" s="23"/>
      <c r="C1400" s="23"/>
      <c r="D1400" s="23"/>
      <c r="E1400" s="23"/>
      <c r="F1400" s="22"/>
      <c r="G1400" s="23"/>
      <c r="H1400" s="24"/>
      <c r="I1400" s="23"/>
      <c r="J1400" s="23"/>
      <c r="K1400" s="23"/>
      <c r="L1400" s="22"/>
      <c r="M1400" s="20"/>
    </row>
    <row r="1401" spans="1:13" x14ac:dyDescent="0.25">
      <c r="A1401" s="22"/>
      <c r="B1401" s="23"/>
      <c r="C1401" s="23"/>
      <c r="D1401" s="23"/>
      <c r="E1401" s="23"/>
      <c r="F1401" s="22"/>
      <c r="G1401" s="23"/>
      <c r="H1401" s="24"/>
      <c r="I1401" s="23"/>
      <c r="J1401" s="23"/>
      <c r="K1401" s="23"/>
      <c r="L1401" s="22"/>
      <c r="M1401" s="20"/>
    </row>
    <row r="1402" spans="1:13" x14ac:dyDescent="0.25">
      <c r="A1402" s="22"/>
      <c r="B1402" s="23"/>
      <c r="C1402" s="23"/>
      <c r="D1402" s="23"/>
      <c r="E1402" s="23"/>
      <c r="F1402" s="22"/>
      <c r="G1402" s="23"/>
      <c r="H1402" s="24"/>
      <c r="I1402" s="23"/>
      <c r="J1402" s="23"/>
      <c r="K1402" s="23"/>
      <c r="L1402" s="22"/>
      <c r="M1402" s="20"/>
    </row>
    <row r="1403" spans="1:13" x14ac:dyDescent="0.25">
      <c r="A1403" s="22"/>
      <c r="B1403" s="23"/>
      <c r="C1403" s="23"/>
      <c r="D1403" s="23"/>
      <c r="E1403" s="23"/>
      <c r="F1403" s="22"/>
      <c r="G1403" s="23"/>
      <c r="H1403" s="24"/>
      <c r="I1403" s="23"/>
      <c r="J1403" s="23"/>
      <c r="K1403" s="23"/>
      <c r="L1403" s="22"/>
      <c r="M1403" s="20"/>
    </row>
    <row r="1404" spans="1:13" x14ac:dyDescent="0.25">
      <c r="A1404" s="22"/>
      <c r="B1404" s="23"/>
      <c r="C1404" s="23"/>
      <c r="D1404" s="23"/>
      <c r="E1404" s="23"/>
      <c r="F1404" s="22"/>
      <c r="G1404" s="23"/>
      <c r="H1404" s="24"/>
      <c r="I1404" s="23"/>
      <c r="J1404" s="23"/>
      <c r="K1404" s="23"/>
      <c r="L1404" s="22"/>
      <c r="M1404" s="20"/>
    </row>
    <row r="1405" spans="1:13" x14ac:dyDescent="0.25">
      <c r="A1405" s="22"/>
      <c r="B1405" s="23"/>
      <c r="C1405" s="23"/>
      <c r="D1405" s="23"/>
      <c r="E1405" s="23"/>
      <c r="F1405" s="22"/>
      <c r="G1405" s="23"/>
      <c r="H1405" s="24"/>
      <c r="I1405" s="23"/>
      <c r="J1405" s="23"/>
      <c r="K1405" s="23"/>
      <c r="L1405" s="22"/>
      <c r="M1405" s="20"/>
    </row>
    <row r="1406" spans="1:13" x14ac:dyDescent="0.25">
      <c r="A1406" s="22"/>
      <c r="B1406" s="23"/>
      <c r="C1406" s="23"/>
      <c r="D1406" s="23"/>
      <c r="E1406" s="23"/>
      <c r="F1406" s="22"/>
      <c r="G1406" s="23"/>
      <c r="H1406" s="24"/>
      <c r="I1406" s="23"/>
      <c r="J1406" s="23"/>
      <c r="K1406" s="23"/>
      <c r="L1406" s="22"/>
      <c r="M1406" s="20"/>
    </row>
    <row r="1407" spans="1:13" x14ac:dyDescent="0.25">
      <c r="A1407" s="22"/>
      <c r="B1407" s="23"/>
      <c r="C1407" s="23"/>
      <c r="D1407" s="23"/>
      <c r="E1407" s="23"/>
      <c r="F1407" s="22"/>
      <c r="G1407" s="23"/>
      <c r="H1407" s="24"/>
      <c r="I1407" s="23"/>
      <c r="J1407" s="23"/>
      <c r="K1407" s="23"/>
      <c r="L1407" s="22"/>
      <c r="M1407" s="20"/>
    </row>
    <row r="1408" spans="1:13" x14ac:dyDescent="0.25">
      <c r="A1408" s="22"/>
      <c r="B1408" s="23"/>
      <c r="C1408" s="23"/>
      <c r="D1408" s="23"/>
      <c r="E1408" s="23"/>
      <c r="F1408" s="22"/>
      <c r="G1408" s="23"/>
      <c r="H1408" s="24"/>
      <c r="I1408" s="23"/>
      <c r="J1408" s="23"/>
      <c r="K1408" s="23"/>
      <c r="L1408" s="22"/>
      <c r="M1408" s="20"/>
    </row>
    <row r="1409" spans="1:13" x14ac:dyDescent="0.25">
      <c r="A1409" s="22"/>
      <c r="B1409" s="23"/>
      <c r="C1409" s="23"/>
      <c r="D1409" s="23"/>
      <c r="E1409" s="23"/>
      <c r="F1409" s="22"/>
      <c r="G1409" s="23"/>
      <c r="H1409" s="24"/>
      <c r="I1409" s="23"/>
      <c r="J1409" s="23"/>
      <c r="K1409" s="23"/>
      <c r="L1409" s="22"/>
      <c r="M1409" s="20"/>
    </row>
    <row r="1410" spans="1:13" x14ac:dyDescent="0.25">
      <c r="A1410" s="22"/>
      <c r="B1410" s="23"/>
      <c r="C1410" s="23"/>
      <c r="D1410" s="23"/>
      <c r="E1410" s="23"/>
      <c r="F1410" s="22"/>
      <c r="G1410" s="23"/>
      <c r="H1410" s="24"/>
      <c r="I1410" s="23"/>
      <c r="J1410" s="23"/>
      <c r="K1410" s="23"/>
      <c r="L1410" s="22"/>
      <c r="M1410" s="20"/>
    </row>
    <row r="1411" spans="1:13" x14ac:dyDescent="0.25">
      <c r="A1411" s="22"/>
      <c r="B1411" s="23"/>
      <c r="C1411" s="23"/>
      <c r="D1411" s="23"/>
      <c r="E1411" s="23"/>
      <c r="F1411" s="22"/>
      <c r="G1411" s="23"/>
      <c r="H1411" s="24"/>
      <c r="I1411" s="23"/>
      <c r="J1411" s="23"/>
      <c r="K1411" s="23"/>
      <c r="L1411" s="22"/>
      <c r="M1411" s="20"/>
    </row>
    <row r="1412" spans="1:13" x14ac:dyDescent="0.25">
      <c r="A1412" s="22"/>
      <c r="B1412" s="23"/>
      <c r="C1412" s="23"/>
      <c r="D1412" s="23"/>
      <c r="E1412" s="23"/>
      <c r="F1412" s="22"/>
      <c r="G1412" s="23"/>
      <c r="H1412" s="24"/>
      <c r="I1412" s="23"/>
      <c r="J1412" s="23"/>
      <c r="K1412" s="23"/>
      <c r="L1412" s="22"/>
      <c r="M1412" s="20"/>
    </row>
    <row r="1413" spans="1:13" x14ac:dyDescent="0.25">
      <c r="A1413" s="22"/>
      <c r="B1413" s="23"/>
      <c r="C1413" s="23"/>
      <c r="D1413" s="23"/>
      <c r="E1413" s="23"/>
      <c r="F1413" s="22"/>
      <c r="G1413" s="23"/>
      <c r="H1413" s="24"/>
      <c r="I1413" s="23"/>
      <c r="J1413" s="23"/>
      <c r="K1413" s="23"/>
      <c r="L1413" s="22"/>
      <c r="M1413" s="20"/>
    </row>
    <row r="1414" spans="1:13" x14ac:dyDescent="0.25">
      <c r="A1414" s="22"/>
      <c r="B1414" s="23"/>
      <c r="C1414" s="23"/>
      <c r="D1414" s="23"/>
      <c r="E1414" s="23"/>
      <c r="F1414" s="22"/>
      <c r="G1414" s="23"/>
      <c r="H1414" s="24"/>
      <c r="I1414" s="23"/>
      <c r="J1414" s="23"/>
      <c r="K1414" s="23"/>
      <c r="L1414" s="22"/>
      <c r="M1414" s="20"/>
    </row>
    <row r="1415" spans="1:13" x14ac:dyDescent="0.25">
      <c r="A1415" s="22"/>
      <c r="B1415" s="23"/>
      <c r="C1415" s="23"/>
      <c r="D1415" s="23"/>
      <c r="E1415" s="23"/>
      <c r="F1415" s="22"/>
      <c r="G1415" s="23"/>
      <c r="H1415" s="24"/>
      <c r="I1415" s="23"/>
      <c r="J1415" s="23"/>
      <c r="K1415" s="23"/>
      <c r="L1415" s="22"/>
      <c r="M1415" s="20"/>
    </row>
    <row r="1416" spans="1:13" x14ac:dyDescent="0.25">
      <c r="A1416" s="22"/>
      <c r="B1416" s="23"/>
      <c r="C1416" s="23"/>
      <c r="D1416" s="23"/>
      <c r="E1416" s="23"/>
      <c r="F1416" s="22"/>
      <c r="G1416" s="23"/>
      <c r="H1416" s="24"/>
      <c r="I1416" s="23"/>
      <c r="J1416" s="23"/>
      <c r="K1416" s="23"/>
      <c r="L1416" s="22"/>
      <c r="M1416" s="20"/>
    </row>
    <row r="1417" spans="1:13" x14ac:dyDescent="0.25">
      <c r="A1417" s="22"/>
      <c r="B1417" s="23"/>
      <c r="C1417" s="23"/>
      <c r="D1417" s="23"/>
      <c r="E1417" s="23"/>
      <c r="F1417" s="22"/>
      <c r="G1417" s="23"/>
      <c r="H1417" s="24"/>
      <c r="I1417" s="23"/>
      <c r="J1417" s="23"/>
      <c r="K1417" s="23"/>
      <c r="L1417" s="22"/>
      <c r="M1417" s="20"/>
    </row>
    <row r="1418" spans="1:13" x14ac:dyDescent="0.25">
      <c r="A1418" s="22"/>
      <c r="B1418" s="23"/>
      <c r="C1418" s="23"/>
      <c r="D1418" s="23"/>
      <c r="E1418" s="23"/>
      <c r="F1418" s="22"/>
      <c r="G1418" s="23"/>
      <c r="H1418" s="24"/>
      <c r="I1418" s="23"/>
      <c r="J1418" s="23"/>
      <c r="K1418" s="23"/>
      <c r="L1418" s="22"/>
      <c r="M1418" s="20"/>
    </row>
    <row r="1419" spans="1:13" x14ac:dyDescent="0.25">
      <c r="A1419" s="22"/>
      <c r="B1419" s="23"/>
      <c r="C1419" s="23"/>
      <c r="D1419" s="23"/>
      <c r="E1419" s="23"/>
      <c r="F1419" s="22"/>
      <c r="G1419" s="23"/>
      <c r="H1419" s="24"/>
      <c r="I1419" s="23"/>
      <c r="J1419" s="23"/>
      <c r="K1419" s="23"/>
      <c r="L1419" s="22"/>
      <c r="M1419" s="20"/>
    </row>
    <row r="1420" spans="1:13" x14ac:dyDescent="0.25">
      <c r="A1420" s="22"/>
      <c r="B1420" s="23"/>
      <c r="C1420" s="23"/>
      <c r="D1420" s="23"/>
      <c r="E1420" s="23"/>
      <c r="F1420" s="22"/>
      <c r="G1420" s="23"/>
      <c r="H1420" s="24"/>
      <c r="I1420" s="23"/>
      <c r="J1420" s="23"/>
      <c r="K1420" s="23"/>
      <c r="L1420" s="22"/>
      <c r="M1420" s="20"/>
    </row>
    <row r="1421" spans="1:13" x14ac:dyDescent="0.25">
      <c r="A1421" s="22"/>
      <c r="B1421" s="23"/>
      <c r="C1421" s="23"/>
      <c r="D1421" s="23"/>
      <c r="E1421" s="23"/>
      <c r="F1421" s="22"/>
      <c r="G1421" s="23"/>
      <c r="H1421" s="24"/>
      <c r="I1421" s="23"/>
      <c r="J1421" s="23"/>
      <c r="K1421" s="23"/>
      <c r="L1421" s="22"/>
      <c r="M1421" s="20"/>
    </row>
    <row r="1422" spans="1:13" x14ac:dyDescent="0.25">
      <c r="A1422" s="22"/>
      <c r="B1422" s="23"/>
      <c r="C1422" s="23"/>
      <c r="D1422" s="23"/>
      <c r="E1422" s="23"/>
      <c r="F1422" s="22"/>
      <c r="G1422" s="23"/>
      <c r="H1422" s="24"/>
      <c r="I1422" s="23"/>
      <c r="J1422" s="23"/>
      <c r="K1422" s="23"/>
      <c r="L1422" s="22"/>
      <c r="M1422" s="20"/>
    </row>
    <row r="1423" spans="1:13" x14ac:dyDescent="0.25">
      <c r="A1423" s="22"/>
      <c r="B1423" s="23"/>
      <c r="C1423" s="23"/>
      <c r="D1423" s="23"/>
      <c r="E1423" s="23"/>
      <c r="F1423" s="22"/>
      <c r="G1423" s="23"/>
      <c r="H1423" s="24"/>
      <c r="I1423" s="23"/>
      <c r="J1423" s="23"/>
      <c r="K1423" s="23"/>
      <c r="L1423" s="22"/>
      <c r="M1423" s="20"/>
    </row>
    <row r="1424" spans="1:13" x14ac:dyDescent="0.25">
      <c r="A1424" s="22"/>
      <c r="B1424" s="23"/>
      <c r="C1424" s="23"/>
      <c r="D1424" s="23"/>
      <c r="E1424" s="23"/>
      <c r="F1424" s="22"/>
      <c r="G1424" s="23"/>
      <c r="H1424" s="24"/>
      <c r="I1424" s="23"/>
      <c r="J1424" s="23"/>
      <c r="K1424" s="23"/>
      <c r="L1424" s="22"/>
      <c r="M1424" s="20"/>
    </row>
    <row r="1425" spans="1:13" x14ac:dyDescent="0.25">
      <c r="A1425" s="22"/>
      <c r="B1425" s="23"/>
      <c r="C1425" s="23"/>
      <c r="D1425" s="23"/>
      <c r="E1425" s="23"/>
      <c r="F1425" s="22"/>
      <c r="G1425" s="23"/>
      <c r="H1425" s="24"/>
      <c r="I1425" s="23"/>
      <c r="J1425" s="23"/>
      <c r="K1425" s="23"/>
      <c r="L1425" s="22"/>
      <c r="M1425" s="20"/>
    </row>
    <row r="1426" spans="1:13" x14ac:dyDescent="0.25">
      <c r="A1426" s="22"/>
      <c r="B1426" s="23"/>
      <c r="C1426" s="23"/>
      <c r="D1426" s="23"/>
      <c r="E1426" s="23"/>
      <c r="F1426" s="22"/>
      <c r="G1426" s="23"/>
      <c r="H1426" s="24"/>
      <c r="I1426" s="23"/>
      <c r="J1426" s="23"/>
      <c r="K1426" s="23"/>
      <c r="L1426" s="22"/>
      <c r="M1426" s="20"/>
    </row>
    <row r="1427" spans="1:13" x14ac:dyDescent="0.25">
      <c r="A1427" s="22"/>
      <c r="B1427" s="23"/>
      <c r="C1427" s="23"/>
      <c r="D1427" s="23"/>
      <c r="E1427" s="23"/>
      <c r="F1427" s="22"/>
      <c r="G1427" s="23"/>
      <c r="H1427" s="24"/>
      <c r="I1427" s="23"/>
      <c r="J1427" s="23"/>
      <c r="K1427" s="23"/>
      <c r="L1427" s="22"/>
      <c r="M1427" s="20"/>
    </row>
    <row r="1428" spans="1:13" x14ac:dyDescent="0.25">
      <c r="A1428" s="22"/>
      <c r="B1428" s="23"/>
      <c r="C1428" s="23"/>
      <c r="D1428" s="23"/>
      <c r="E1428" s="23"/>
      <c r="F1428" s="22"/>
      <c r="G1428" s="23"/>
      <c r="H1428" s="24"/>
      <c r="I1428" s="23"/>
      <c r="J1428" s="23"/>
      <c r="K1428" s="23"/>
      <c r="L1428" s="22"/>
      <c r="M1428" s="20"/>
    </row>
    <row r="1429" spans="1:13" x14ac:dyDescent="0.25">
      <c r="A1429" s="22"/>
      <c r="B1429" s="23"/>
      <c r="C1429" s="23"/>
      <c r="D1429" s="23"/>
      <c r="E1429" s="23"/>
      <c r="F1429" s="22"/>
      <c r="G1429" s="23"/>
      <c r="H1429" s="24"/>
      <c r="I1429" s="23"/>
      <c r="J1429" s="23"/>
      <c r="K1429" s="23"/>
      <c r="L1429" s="22"/>
      <c r="M1429" s="20"/>
    </row>
    <row r="1430" spans="1:13" x14ac:dyDescent="0.25">
      <c r="A1430" s="22"/>
      <c r="B1430" s="23"/>
      <c r="C1430" s="23"/>
      <c r="D1430" s="23"/>
      <c r="E1430" s="23"/>
      <c r="F1430" s="22"/>
      <c r="G1430" s="23"/>
      <c r="H1430" s="24"/>
      <c r="I1430" s="23"/>
      <c r="J1430" s="23"/>
      <c r="K1430" s="23"/>
      <c r="L1430" s="22"/>
      <c r="M1430" s="20"/>
    </row>
    <row r="1431" spans="1:13" x14ac:dyDescent="0.25">
      <c r="A1431" s="22"/>
      <c r="B1431" s="23"/>
      <c r="C1431" s="23"/>
      <c r="D1431" s="23"/>
      <c r="E1431" s="23"/>
      <c r="F1431" s="22"/>
      <c r="G1431" s="23"/>
      <c r="H1431" s="24"/>
      <c r="I1431" s="23"/>
      <c r="J1431" s="23"/>
      <c r="K1431" s="23"/>
      <c r="L1431" s="22"/>
      <c r="M1431" s="20"/>
    </row>
    <row r="1432" spans="1:13" x14ac:dyDescent="0.25">
      <c r="A1432" s="22"/>
      <c r="B1432" s="23"/>
      <c r="C1432" s="23"/>
      <c r="D1432" s="23"/>
      <c r="E1432" s="23"/>
      <c r="F1432" s="22"/>
      <c r="G1432" s="23"/>
      <c r="H1432" s="24"/>
      <c r="I1432" s="23"/>
      <c r="J1432" s="23"/>
      <c r="K1432" s="23"/>
      <c r="L1432" s="22"/>
      <c r="M1432" s="20"/>
    </row>
    <row r="1433" spans="1:13" x14ac:dyDescent="0.25">
      <c r="A1433" s="22"/>
      <c r="B1433" s="23"/>
      <c r="C1433" s="23"/>
      <c r="D1433" s="23"/>
      <c r="E1433" s="23"/>
      <c r="F1433" s="22"/>
      <c r="G1433" s="23"/>
      <c r="H1433" s="24"/>
      <c r="I1433" s="23"/>
      <c r="J1433" s="23"/>
      <c r="K1433" s="23"/>
      <c r="L1433" s="22"/>
      <c r="M1433" s="20"/>
    </row>
    <row r="1434" spans="1:13" x14ac:dyDescent="0.25">
      <c r="A1434" s="22"/>
      <c r="B1434" s="23"/>
      <c r="C1434" s="23"/>
      <c r="D1434" s="23"/>
      <c r="E1434" s="23"/>
      <c r="F1434" s="22"/>
      <c r="G1434" s="23"/>
      <c r="H1434" s="24"/>
      <c r="I1434" s="23"/>
      <c r="J1434" s="23"/>
      <c r="K1434" s="23"/>
      <c r="L1434" s="22"/>
      <c r="M1434" s="20"/>
    </row>
    <row r="1435" spans="1:13" x14ac:dyDescent="0.25">
      <c r="A1435" s="22"/>
      <c r="B1435" s="23"/>
      <c r="C1435" s="23"/>
      <c r="D1435" s="23"/>
      <c r="E1435" s="23"/>
      <c r="F1435" s="22"/>
      <c r="G1435" s="23"/>
      <c r="H1435" s="24"/>
      <c r="I1435" s="23"/>
      <c r="J1435" s="23"/>
      <c r="K1435" s="23"/>
      <c r="L1435" s="22"/>
      <c r="M1435" s="20"/>
    </row>
    <row r="1436" spans="1:13" x14ac:dyDescent="0.25">
      <c r="A1436" s="22"/>
      <c r="B1436" s="23"/>
      <c r="C1436" s="23"/>
      <c r="D1436" s="23"/>
      <c r="E1436" s="23"/>
      <c r="F1436" s="22"/>
      <c r="G1436" s="23"/>
      <c r="H1436" s="24"/>
      <c r="I1436" s="23"/>
      <c r="J1436" s="23"/>
      <c r="K1436" s="23"/>
      <c r="L1436" s="22"/>
      <c r="M1436" s="20"/>
    </row>
    <row r="1437" spans="1:13" x14ac:dyDescent="0.25">
      <c r="A1437" s="22"/>
      <c r="B1437" s="23"/>
      <c r="C1437" s="23"/>
      <c r="D1437" s="23"/>
      <c r="E1437" s="23"/>
      <c r="F1437" s="22"/>
      <c r="G1437" s="23"/>
      <c r="H1437" s="24"/>
      <c r="I1437" s="23"/>
      <c r="J1437" s="23"/>
      <c r="K1437" s="23"/>
      <c r="L1437" s="22"/>
      <c r="M1437" s="20"/>
    </row>
    <row r="1438" spans="1:13" x14ac:dyDescent="0.25">
      <c r="A1438" s="22"/>
      <c r="B1438" s="23"/>
      <c r="C1438" s="23"/>
      <c r="D1438" s="23"/>
      <c r="E1438" s="23"/>
      <c r="F1438" s="22"/>
      <c r="G1438" s="23"/>
      <c r="H1438" s="24"/>
      <c r="I1438" s="23"/>
      <c r="J1438" s="23"/>
      <c r="K1438" s="23"/>
      <c r="L1438" s="22"/>
      <c r="M1438" s="20"/>
    </row>
    <row r="1439" spans="1:13" x14ac:dyDescent="0.25">
      <c r="A1439" s="22"/>
      <c r="B1439" s="23"/>
      <c r="C1439" s="23"/>
      <c r="D1439" s="23"/>
      <c r="E1439" s="23"/>
      <c r="F1439" s="22"/>
      <c r="G1439" s="23"/>
      <c r="H1439" s="24"/>
      <c r="I1439" s="23"/>
      <c r="J1439" s="23"/>
      <c r="K1439" s="23"/>
      <c r="L1439" s="22"/>
      <c r="M1439" s="20"/>
    </row>
    <row r="1440" spans="1:13" x14ac:dyDescent="0.25">
      <c r="A1440" s="22"/>
      <c r="B1440" s="23"/>
      <c r="C1440" s="23"/>
      <c r="D1440" s="23"/>
      <c r="E1440" s="23"/>
      <c r="F1440" s="22"/>
      <c r="G1440" s="23"/>
      <c r="H1440" s="24"/>
      <c r="I1440" s="23"/>
      <c r="J1440" s="23"/>
      <c r="K1440" s="23"/>
      <c r="L1440" s="22"/>
      <c r="M1440" s="20"/>
    </row>
    <row r="1441" spans="1:13" x14ac:dyDescent="0.25">
      <c r="A1441" s="22"/>
      <c r="B1441" s="23"/>
      <c r="C1441" s="23"/>
      <c r="D1441" s="23"/>
      <c r="E1441" s="23"/>
      <c r="F1441" s="22"/>
      <c r="G1441" s="23"/>
      <c r="H1441" s="24"/>
      <c r="I1441" s="23"/>
      <c r="J1441" s="23"/>
      <c r="K1441" s="23"/>
      <c r="L1441" s="22"/>
      <c r="M1441" s="20"/>
    </row>
    <row r="1442" spans="1:13" x14ac:dyDescent="0.25">
      <c r="A1442" s="22"/>
      <c r="B1442" s="23"/>
      <c r="C1442" s="23"/>
      <c r="D1442" s="23"/>
      <c r="E1442" s="23"/>
      <c r="F1442" s="22"/>
      <c r="G1442" s="23"/>
      <c r="H1442" s="24"/>
      <c r="I1442" s="23"/>
      <c r="J1442" s="23"/>
      <c r="K1442" s="23"/>
      <c r="L1442" s="22"/>
      <c r="M1442" s="20"/>
    </row>
    <row r="1443" spans="1:13" x14ac:dyDescent="0.25">
      <c r="A1443" s="22"/>
      <c r="B1443" s="23"/>
      <c r="C1443" s="23"/>
      <c r="D1443" s="23"/>
      <c r="E1443" s="23"/>
      <c r="F1443" s="22"/>
      <c r="G1443" s="23"/>
      <c r="H1443" s="24"/>
      <c r="I1443" s="23"/>
      <c r="J1443" s="23"/>
      <c r="K1443" s="23"/>
      <c r="L1443" s="22"/>
      <c r="M1443" s="20"/>
    </row>
    <row r="1444" spans="1:13" x14ac:dyDescent="0.25">
      <c r="A1444" s="22"/>
      <c r="B1444" s="23"/>
      <c r="C1444" s="23"/>
      <c r="D1444" s="23"/>
      <c r="E1444" s="23"/>
      <c r="F1444" s="22"/>
      <c r="G1444" s="23"/>
      <c r="H1444" s="24"/>
      <c r="I1444" s="23"/>
      <c r="J1444" s="23"/>
      <c r="K1444" s="23"/>
      <c r="L1444" s="22"/>
      <c r="M1444" s="20"/>
    </row>
    <row r="1445" spans="1:13" x14ac:dyDescent="0.25">
      <c r="A1445" s="22"/>
      <c r="B1445" s="23"/>
      <c r="C1445" s="23"/>
      <c r="D1445" s="23"/>
      <c r="E1445" s="23"/>
      <c r="F1445" s="22"/>
      <c r="G1445" s="23"/>
      <c r="H1445" s="24"/>
      <c r="I1445" s="23"/>
      <c r="J1445" s="23"/>
      <c r="K1445" s="23"/>
      <c r="L1445" s="22"/>
      <c r="M1445" s="20"/>
    </row>
    <row r="1446" spans="1:13" x14ac:dyDescent="0.25">
      <c r="A1446" s="22"/>
      <c r="B1446" s="23"/>
      <c r="C1446" s="23"/>
      <c r="D1446" s="23"/>
      <c r="E1446" s="23"/>
      <c r="F1446" s="22"/>
      <c r="G1446" s="23"/>
      <c r="H1446" s="24"/>
      <c r="I1446" s="23"/>
      <c r="J1446" s="23"/>
      <c r="K1446" s="23"/>
      <c r="L1446" s="22"/>
      <c r="M1446" s="20"/>
    </row>
    <row r="1447" spans="1:13" x14ac:dyDescent="0.25">
      <c r="A1447" s="22"/>
      <c r="B1447" s="23"/>
      <c r="C1447" s="23"/>
      <c r="D1447" s="23"/>
      <c r="E1447" s="23"/>
      <c r="F1447" s="22"/>
      <c r="G1447" s="23"/>
      <c r="H1447" s="24"/>
      <c r="I1447" s="23"/>
      <c r="J1447" s="23"/>
      <c r="K1447" s="23"/>
      <c r="L1447" s="22"/>
      <c r="M1447" s="20"/>
    </row>
    <row r="1448" spans="1:13" x14ac:dyDescent="0.25">
      <c r="A1448" s="22"/>
      <c r="B1448" s="23"/>
      <c r="C1448" s="23"/>
      <c r="D1448" s="23"/>
      <c r="E1448" s="23"/>
      <c r="F1448" s="22"/>
      <c r="G1448" s="23"/>
      <c r="H1448" s="24"/>
      <c r="I1448" s="23"/>
      <c r="J1448" s="23"/>
      <c r="K1448" s="23"/>
      <c r="L1448" s="22"/>
      <c r="M1448" s="20"/>
    </row>
    <row r="1449" spans="1:13" x14ac:dyDescent="0.25">
      <c r="A1449" s="22"/>
      <c r="B1449" s="23"/>
      <c r="C1449" s="23"/>
      <c r="D1449" s="23"/>
      <c r="E1449" s="23"/>
      <c r="F1449" s="22"/>
      <c r="G1449" s="23"/>
      <c r="H1449" s="24"/>
      <c r="I1449" s="23"/>
      <c r="J1449" s="23"/>
      <c r="K1449" s="23"/>
      <c r="L1449" s="22"/>
      <c r="M1449" s="20"/>
    </row>
    <row r="1450" spans="1:13" x14ac:dyDescent="0.25">
      <c r="A1450" s="22"/>
      <c r="B1450" s="23"/>
      <c r="C1450" s="23"/>
      <c r="D1450" s="23"/>
      <c r="E1450" s="23"/>
      <c r="F1450" s="22"/>
      <c r="G1450" s="23"/>
      <c r="H1450" s="24"/>
      <c r="I1450" s="23"/>
      <c r="J1450" s="23"/>
      <c r="K1450" s="23"/>
      <c r="L1450" s="22"/>
      <c r="M1450" s="20"/>
    </row>
    <row r="1451" spans="1:13" x14ac:dyDescent="0.25">
      <c r="A1451" s="22"/>
      <c r="B1451" s="23"/>
      <c r="C1451" s="23"/>
      <c r="D1451" s="23"/>
      <c r="E1451" s="23"/>
      <c r="F1451" s="22"/>
      <c r="G1451" s="23"/>
      <c r="H1451" s="24"/>
      <c r="I1451" s="23"/>
      <c r="J1451" s="23"/>
      <c r="K1451" s="23"/>
      <c r="L1451" s="22"/>
      <c r="M1451" s="20"/>
    </row>
    <row r="1452" spans="1:13" x14ac:dyDescent="0.25">
      <c r="A1452" s="22"/>
      <c r="B1452" s="23"/>
      <c r="C1452" s="23"/>
      <c r="D1452" s="23"/>
      <c r="E1452" s="23"/>
      <c r="F1452" s="22"/>
      <c r="G1452" s="23"/>
      <c r="H1452" s="24"/>
      <c r="I1452" s="23"/>
      <c r="J1452" s="23"/>
      <c r="K1452" s="23"/>
      <c r="L1452" s="22"/>
      <c r="M1452" s="20"/>
    </row>
    <row r="1453" spans="1:13" x14ac:dyDescent="0.25">
      <c r="A1453" s="22"/>
      <c r="B1453" s="23"/>
      <c r="C1453" s="23"/>
      <c r="D1453" s="23"/>
      <c r="E1453" s="23"/>
      <c r="F1453" s="22"/>
      <c r="G1453" s="23"/>
      <c r="H1453" s="24"/>
      <c r="I1453" s="23"/>
      <c r="J1453" s="23"/>
      <c r="K1453" s="23"/>
      <c r="L1453" s="22"/>
      <c r="M1453" s="20"/>
    </row>
    <row r="1454" spans="1:13" x14ac:dyDescent="0.25">
      <c r="A1454" s="22"/>
      <c r="B1454" s="23"/>
      <c r="C1454" s="23"/>
      <c r="D1454" s="23"/>
      <c r="E1454" s="23"/>
      <c r="F1454" s="22"/>
      <c r="G1454" s="23"/>
      <c r="H1454" s="24"/>
      <c r="I1454" s="23"/>
      <c r="J1454" s="23"/>
      <c r="K1454" s="23"/>
      <c r="L1454" s="22"/>
      <c r="M1454" s="20"/>
    </row>
    <row r="1455" spans="1:13" x14ac:dyDescent="0.25">
      <c r="A1455" s="22"/>
      <c r="B1455" s="23"/>
      <c r="C1455" s="23"/>
      <c r="D1455" s="23"/>
      <c r="E1455" s="23"/>
      <c r="F1455" s="22"/>
      <c r="G1455" s="23"/>
      <c r="H1455" s="24"/>
      <c r="I1455" s="23"/>
      <c r="J1455" s="23"/>
      <c r="K1455" s="23"/>
      <c r="L1455" s="22"/>
      <c r="M1455" s="20"/>
    </row>
    <row r="1456" spans="1:13" x14ac:dyDescent="0.25">
      <c r="A1456" s="22"/>
      <c r="B1456" s="23"/>
      <c r="C1456" s="23"/>
      <c r="D1456" s="23"/>
      <c r="E1456" s="23"/>
      <c r="F1456" s="22"/>
      <c r="G1456" s="23"/>
      <c r="H1456" s="24"/>
      <c r="I1456" s="23"/>
      <c r="J1456" s="23"/>
      <c r="K1456" s="23"/>
      <c r="L1456" s="22"/>
      <c r="M1456" s="20"/>
    </row>
    <row r="1457" spans="1:13" x14ac:dyDescent="0.25">
      <c r="A1457" s="22"/>
      <c r="B1457" s="23"/>
      <c r="C1457" s="23"/>
      <c r="D1457" s="23"/>
      <c r="E1457" s="23"/>
      <c r="F1457" s="22"/>
      <c r="G1457" s="23"/>
      <c r="H1457" s="24"/>
      <c r="I1457" s="23"/>
      <c r="J1457" s="23"/>
      <c r="K1457" s="23"/>
      <c r="L1457" s="22"/>
      <c r="M1457" s="20"/>
    </row>
    <row r="1458" spans="1:13" x14ac:dyDescent="0.25">
      <c r="A1458" s="22"/>
      <c r="B1458" s="23"/>
      <c r="C1458" s="23"/>
      <c r="D1458" s="23"/>
      <c r="E1458" s="23"/>
      <c r="F1458" s="22"/>
      <c r="G1458" s="23"/>
      <c r="H1458" s="24"/>
      <c r="I1458" s="23"/>
      <c r="J1458" s="23"/>
      <c r="K1458" s="23"/>
      <c r="L1458" s="22"/>
      <c r="M1458" s="20"/>
    </row>
    <row r="1459" spans="1:13" x14ac:dyDescent="0.25">
      <c r="A1459" s="22"/>
      <c r="B1459" s="23"/>
      <c r="C1459" s="23"/>
      <c r="D1459" s="23"/>
      <c r="E1459" s="23"/>
      <c r="F1459" s="22"/>
      <c r="G1459" s="23"/>
      <c r="H1459" s="24"/>
      <c r="I1459" s="23"/>
      <c r="J1459" s="23"/>
      <c r="K1459" s="23"/>
      <c r="L1459" s="22"/>
      <c r="M1459" s="20"/>
    </row>
    <row r="1460" spans="1:13" x14ac:dyDescent="0.25">
      <c r="A1460" s="22"/>
      <c r="B1460" s="23"/>
      <c r="C1460" s="23"/>
      <c r="D1460" s="23"/>
      <c r="E1460" s="23"/>
      <c r="F1460" s="22"/>
      <c r="G1460" s="23"/>
      <c r="H1460" s="24"/>
      <c r="I1460" s="23"/>
      <c r="J1460" s="23"/>
      <c r="K1460" s="23"/>
      <c r="L1460" s="22"/>
      <c r="M1460" s="20"/>
    </row>
    <row r="1461" spans="1:13" x14ac:dyDescent="0.25">
      <c r="A1461" s="22"/>
      <c r="B1461" s="23"/>
      <c r="C1461" s="23"/>
      <c r="D1461" s="23"/>
      <c r="E1461" s="23"/>
      <c r="F1461" s="22"/>
      <c r="G1461" s="23"/>
      <c r="H1461" s="24"/>
      <c r="I1461" s="23"/>
      <c r="J1461" s="23"/>
      <c r="K1461" s="23"/>
      <c r="L1461" s="22"/>
      <c r="M1461" s="20"/>
    </row>
    <row r="1462" spans="1:13" x14ac:dyDescent="0.25">
      <c r="A1462" s="22"/>
      <c r="B1462" s="23"/>
      <c r="C1462" s="23"/>
      <c r="D1462" s="23"/>
      <c r="E1462" s="23"/>
      <c r="F1462" s="22"/>
      <c r="G1462" s="23"/>
      <c r="H1462" s="24"/>
      <c r="I1462" s="23"/>
      <c r="J1462" s="23"/>
      <c r="K1462" s="23"/>
      <c r="L1462" s="22"/>
      <c r="M1462" s="20"/>
    </row>
    <row r="1463" spans="1:13" x14ac:dyDescent="0.25">
      <c r="A1463" s="22"/>
      <c r="B1463" s="23"/>
      <c r="C1463" s="23"/>
      <c r="D1463" s="23"/>
      <c r="E1463" s="23"/>
      <c r="F1463" s="22"/>
      <c r="G1463" s="23"/>
      <c r="H1463" s="24"/>
      <c r="I1463" s="23"/>
      <c r="J1463" s="23"/>
      <c r="K1463" s="23"/>
      <c r="L1463" s="22"/>
      <c r="M1463" s="20"/>
    </row>
    <row r="1464" spans="1:13" x14ac:dyDescent="0.25">
      <c r="A1464" s="22"/>
      <c r="B1464" s="23"/>
      <c r="C1464" s="23"/>
      <c r="D1464" s="23"/>
      <c r="E1464" s="23"/>
      <c r="F1464" s="22"/>
      <c r="G1464" s="23"/>
      <c r="H1464" s="24"/>
      <c r="I1464" s="23"/>
      <c r="J1464" s="23"/>
      <c r="K1464" s="23"/>
      <c r="L1464" s="22"/>
      <c r="M1464" s="20"/>
    </row>
    <row r="1465" spans="1:13" x14ac:dyDescent="0.25">
      <c r="A1465" s="22"/>
      <c r="B1465" s="23"/>
      <c r="C1465" s="23"/>
      <c r="D1465" s="23"/>
      <c r="E1465" s="23"/>
      <c r="F1465" s="22"/>
      <c r="G1465" s="23"/>
      <c r="H1465" s="24"/>
      <c r="I1465" s="23"/>
      <c r="J1465" s="23"/>
      <c r="K1465" s="23"/>
      <c r="L1465" s="22"/>
      <c r="M1465" s="20"/>
    </row>
    <row r="1466" spans="1:13" x14ac:dyDescent="0.25">
      <c r="A1466" s="22"/>
      <c r="B1466" s="23"/>
      <c r="C1466" s="23"/>
      <c r="D1466" s="23"/>
      <c r="E1466" s="23"/>
      <c r="F1466" s="22"/>
      <c r="G1466" s="23"/>
      <c r="H1466" s="24"/>
      <c r="I1466" s="23"/>
      <c r="J1466" s="23"/>
      <c r="K1466" s="23"/>
      <c r="L1466" s="22"/>
      <c r="M1466" s="20"/>
    </row>
    <row r="1467" spans="1:13" x14ac:dyDescent="0.25">
      <c r="A1467" s="22"/>
      <c r="B1467" s="23"/>
      <c r="C1467" s="23"/>
      <c r="D1467" s="23"/>
      <c r="E1467" s="23"/>
      <c r="F1467" s="22"/>
      <c r="G1467" s="23"/>
      <c r="H1467" s="24"/>
      <c r="I1467" s="23"/>
      <c r="J1467" s="23"/>
      <c r="K1467" s="23"/>
      <c r="L1467" s="22"/>
      <c r="M1467" s="20"/>
    </row>
    <row r="1468" spans="1:13" x14ac:dyDescent="0.25">
      <c r="A1468" s="22"/>
      <c r="B1468" s="23"/>
      <c r="C1468" s="23"/>
      <c r="D1468" s="23"/>
      <c r="E1468" s="23"/>
      <c r="F1468" s="22"/>
      <c r="G1468" s="23"/>
      <c r="H1468" s="24"/>
      <c r="I1468" s="23"/>
      <c r="J1468" s="23"/>
      <c r="K1468" s="23"/>
      <c r="L1468" s="22"/>
      <c r="M1468" s="20"/>
    </row>
    <row r="1469" spans="1:13" x14ac:dyDescent="0.25">
      <c r="A1469" s="22"/>
      <c r="B1469" s="23"/>
      <c r="C1469" s="23"/>
      <c r="D1469" s="23"/>
      <c r="E1469" s="23"/>
      <c r="F1469" s="22"/>
      <c r="G1469" s="23"/>
      <c r="H1469" s="24"/>
      <c r="I1469" s="23"/>
      <c r="J1469" s="23"/>
      <c r="K1469" s="23"/>
      <c r="L1469" s="22"/>
      <c r="M1469" s="20"/>
    </row>
    <row r="1470" spans="1:13" x14ac:dyDescent="0.25">
      <c r="A1470" s="22"/>
      <c r="B1470" s="23"/>
      <c r="C1470" s="23"/>
      <c r="D1470" s="23"/>
      <c r="E1470" s="23"/>
      <c r="F1470" s="22"/>
      <c r="G1470" s="23"/>
      <c r="H1470" s="24"/>
      <c r="I1470" s="23"/>
      <c r="J1470" s="23"/>
      <c r="K1470" s="23"/>
      <c r="L1470" s="22"/>
      <c r="M1470" s="20"/>
    </row>
    <row r="1471" spans="1:13" x14ac:dyDescent="0.25">
      <c r="A1471" s="22"/>
      <c r="B1471" s="23"/>
      <c r="C1471" s="23"/>
      <c r="D1471" s="23"/>
      <c r="E1471" s="23"/>
      <c r="F1471" s="22"/>
      <c r="G1471" s="23"/>
      <c r="H1471" s="24"/>
      <c r="I1471" s="23"/>
      <c r="J1471" s="23"/>
      <c r="K1471" s="23"/>
      <c r="L1471" s="22"/>
      <c r="M1471" s="20"/>
    </row>
    <row r="1472" spans="1:13" x14ac:dyDescent="0.25">
      <c r="A1472" s="22"/>
      <c r="B1472" s="23"/>
      <c r="C1472" s="23"/>
      <c r="D1472" s="23"/>
      <c r="E1472" s="23"/>
      <c r="F1472" s="22"/>
      <c r="G1472" s="23"/>
      <c r="H1472" s="24"/>
      <c r="I1472" s="23"/>
      <c r="J1472" s="23"/>
      <c r="K1472" s="23"/>
      <c r="L1472" s="22"/>
      <c r="M1472" s="20"/>
    </row>
    <row r="1473" spans="1:13" x14ac:dyDescent="0.25">
      <c r="A1473" s="22"/>
      <c r="B1473" s="23"/>
      <c r="C1473" s="23"/>
      <c r="D1473" s="23"/>
      <c r="E1473" s="23"/>
      <c r="F1473" s="22"/>
      <c r="G1473" s="23"/>
      <c r="H1473" s="24"/>
      <c r="I1473" s="23"/>
      <c r="J1473" s="23"/>
      <c r="K1473" s="23"/>
      <c r="L1473" s="22"/>
      <c r="M1473" s="20"/>
    </row>
    <row r="1474" spans="1:13" x14ac:dyDescent="0.25">
      <c r="A1474" s="22"/>
      <c r="B1474" s="23"/>
      <c r="C1474" s="23"/>
      <c r="D1474" s="23"/>
      <c r="E1474" s="23"/>
      <c r="F1474" s="22"/>
      <c r="G1474" s="23"/>
      <c r="H1474" s="24"/>
      <c r="I1474" s="23"/>
      <c r="J1474" s="23"/>
      <c r="K1474" s="23"/>
      <c r="L1474" s="22"/>
      <c r="M1474" s="20"/>
    </row>
    <row r="1475" spans="1:13" x14ac:dyDescent="0.25">
      <c r="A1475" s="22"/>
      <c r="B1475" s="23"/>
      <c r="C1475" s="23"/>
      <c r="D1475" s="23"/>
      <c r="E1475" s="23"/>
      <c r="F1475" s="22"/>
      <c r="G1475" s="23"/>
      <c r="H1475" s="24"/>
      <c r="I1475" s="23"/>
      <c r="J1475" s="23"/>
      <c r="K1475" s="23"/>
      <c r="L1475" s="22"/>
      <c r="M1475" s="20"/>
    </row>
    <row r="1476" spans="1:13" x14ac:dyDescent="0.25">
      <c r="A1476" s="22"/>
      <c r="B1476" s="23"/>
      <c r="C1476" s="23"/>
      <c r="D1476" s="23"/>
      <c r="E1476" s="23"/>
      <c r="F1476" s="22"/>
      <c r="G1476" s="23"/>
      <c r="H1476" s="24"/>
      <c r="I1476" s="23"/>
      <c r="J1476" s="23"/>
      <c r="K1476" s="23"/>
      <c r="L1476" s="22"/>
      <c r="M1476" s="20"/>
    </row>
    <row r="1477" spans="1:13" x14ac:dyDescent="0.25">
      <c r="A1477" s="22"/>
      <c r="B1477" s="23"/>
      <c r="C1477" s="23"/>
      <c r="D1477" s="23"/>
      <c r="E1477" s="23"/>
      <c r="F1477" s="22"/>
      <c r="G1477" s="23"/>
      <c r="H1477" s="24"/>
      <c r="I1477" s="23"/>
      <c r="J1477" s="23"/>
      <c r="K1477" s="23"/>
      <c r="L1477" s="22"/>
      <c r="M1477" s="20"/>
    </row>
    <row r="1478" spans="1:13" x14ac:dyDescent="0.25">
      <c r="A1478" s="22"/>
      <c r="B1478" s="23"/>
      <c r="C1478" s="23"/>
      <c r="D1478" s="23"/>
      <c r="E1478" s="23"/>
      <c r="F1478" s="22"/>
      <c r="G1478" s="23"/>
      <c r="H1478" s="24"/>
      <c r="I1478" s="23"/>
      <c r="J1478" s="23"/>
      <c r="K1478" s="23"/>
      <c r="L1478" s="22"/>
      <c r="M1478" s="20"/>
    </row>
    <row r="1479" spans="1:13" x14ac:dyDescent="0.25">
      <c r="A1479" s="22"/>
      <c r="B1479" s="23"/>
      <c r="C1479" s="23"/>
      <c r="D1479" s="23"/>
      <c r="E1479" s="23"/>
      <c r="F1479" s="22"/>
      <c r="G1479" s="23"/>
      <c r="H1479" s="24"/>
      <c r="I1479" s="23"/>
      <c r="J1479" s="23"/>
      <c r="K1479" s="23"/>
      <c r="L1479" s="22"/>
      <c r="M1479" s="20"/>
    </row>
    <row r="1480" spans="1:13" x14ac:dyDescent="0.25">
      <c r="A1480" s="22"/>
      <c r="B1480" s="23"/>
      <c r="C1480" s="23"/>
      <c r="D1480" s="23"/>
      <c r="E1480" s="23"/>
      <c r="F1480" s="22"/>
      <c r="G1480" s="23"/>
      <c r="H1480" s="24"/>
      <c r="I1480" s="23"/>
      <c r="J1480" s="23"/>
      <c r="K1480" s="23"/>
      <c r="L1480" s="22"/>
      <c r="M1480" s="20"/>
    </row>
    <row r="1481" spans="1:13" x14ac:dyDescent="0.25">
      <c r="A1481" s="22"/>
      <c r="B1481" s="23"/>
      <c r="C1481" s="23"/>
      <c r="D1481" s="23"/>
      <c r="E1481" s="23"/>
      <c r="F1481" s="22"/>
      <c r="G1481" s="23"/>
      <c r="H1481" s="24"/>
      <c r="I1481" s="23"/>
      <c r="J1481" s="23"/>
      <c r="K1481" s="23"/>
      <c r="L1481" s="22"/>
      <c r="M1481" s="20"/>
    </row>
    <row r="1482" spans="1:13" x14ac:dyDescent="0.25">
      <c r="A1482" s="22"/>
      <c r="B1482" s="23"/>
      <c r="C1482" s="23"/>
      <c r="D1482" s="23"/>
      <c r="E1482" s="23"/>
      <c r="F1482" s="22"/>
      <c r="G1482" s="23"/>
      <c r="H1482" s="24"/>
      <c r="I1482" s="23"/>
      <c r="J1482" s="23"/>
      <c r="K1482" s="23"/>
      <c r="L1482" s="22"/>
      <c r="M1482" s="20"/>
    </row>
    <row r="1483" spans="1:13" x14ac:dyDescent="0.25">
      <c r="A1483" s="22"/>
      <c r="B1483" s="23"/>
      <c r="C1483" s="23"/>
      <c r="D1483" s="23"/>
      <c r="E1483" s="23"/>
      <c r="F1483" s="22"/>
      <c r="G1483" s="23"/>
      <c r="H1483" s="24"/>
      <c r="I1483" s="23"/>
      <c r="J1483" s="23"/>
      <c r="K1483" s="23"/>
      <c r="L1483" s="22"/>
      <c r="M1483" s="20"/>
    </row>
    <row r="1484" spans="1:13" x14ac:dyDescent="0.25">
      <c r="A1484" s="22"/>
      <c r="B1484" s="23"/>
      <c r="C1484" s="23"/>
      <c r="D1484" s="23"/>
      <c r="E1484" s="23"/>
      <c r="F1484" s="22"/>
      <c r="G1484" s="23"/>
      <c r="H1484" s="24"/>
      <c r="I1484" s="23"/>
      <c r="J1484" s="23"/>
      <c r="K1484" s="23"/>
      <c r="L1484" s="22"/>
      <c r="M1484" s="20"/>
    </row>
    <row r="1485" spans="1:13" x14ac:dyDescent="0.25">
      <c r="A1485" s="22"/>
      <c r="B1485" s="23"/>
      <c r="C1485" s="23"/>
      <c r="D1485" s="23"/>
      <c r="E1485" s="23"/>
      <c r="F1485" s="22"/>
      <c r="G1485" s="23"/>
      <c r="H1485" s="24"/>
      <c r="I1485" s="23"/>
      <c r="J1485" s="23"/>
      <c r="K1485" s="23"/>
      <c r="L1485" s="22"/>
      <c r="M1485" s="20"/>
    </row>
    <row r="1486" spans="1:13" x14ac:dyDescent="0.25">
      <c r="A1486" s="22"/>
      <c r="B1486" s="23"/>
      <c r="C1486" s="23"/>
      <c r="D1486" s="23"/>
      <c r="E1486" s="23"/>
      <c r="F1486" s="22"/>
      <c r="G1486" s="23"/>
      <c r="H1486" s="24"/>
      <c r="I1486" s="23"/>
      <c r="J1486" s="23"/>
      <c r="K1486" s="23"/>
      <c r="L1486" s="22"/>
      <c r="M1486" s="20"/>
    </row>
    <row r="1487" spans="1:13" x14ac:dyDescent="0.25">
      <c r="A1487" s="22"/>
      <c r="B1487" s="23"/>
      <c r="C1487" s="23"/>
      <c r="D1487" s="23"/>
      <c r="E1487" s="23"/>
      <c r="F1487" s="22"/>
      <c r="G1487" s="23"/>
      <c r="H1487" s="24"/>
      <c r="I1487" s="23"/>
      <c r="J1487" s="23"/>
      <c r="K1487" s="23"/>
      <c r="L1487" s="22"/>
      <c r="M1487" s="20"/>
    </row>
    <row r="1488" spans="1:13" x14ac:dyDescent="0.25">
      <c r="A1488" s="22"/>
      <c r="B1488" s="23"/>
      <c r="C1488" s="23"/>
      <c r="D1488" s="23"/>
      <c r="E1488" s="23"/>
      <c r="F1488" s="22"/>
      <c r="G1488" s="23"/>
      <c r="H1488" s="24"/>
      <c r="I1488" s="23"/>
      <c r="J1488" s="23"/>
      <c r="K1488" s="23"/>
      <c r="L1488" s="22"/>
      <c r="M1488" s="20"/>
    </row>
    <row r="1489" spans="1:13" x14ac:dyDescent="0.25">
      <c r="A1489" s="22"/>
      <c r="B1489" s="23"/>
      <c r="C1489" s="23"/>
      <c r="D1489" s="23"/>
      <c r="E1489" s="23"/>
      <c r="F1489" s="22"/>
      <c r="G1489" s="23"/>
      <c r="H1489" s="24"/>
      <c r="I1489" s="23"/>
      <c r="J1489" s="23"/>
      <c r="K1489" s="23"/>
      <c r="L1489" s="22"/>
      <c r="M1489" s="20"/>
    </row>
    <row r="1490" spans="1:13" x14ac:dyDescent="0.25">
      <c r="A1490" s="22"/>
      <c r="B1490" s="23"/>
      <c r="C1490" s="23"/>
      <c r="D1490" s="23"/>
      <c r="E1490" s="23"/>
      <c r="F1490" s="22"/>
      <c r="G1490" s="23"/>
      <c r="H1490" s="24"/>
      <c r="I1490" s="23"/>
      <c r="J1490" s="23"/>
      <c r="K1490" s="23"/>
      <c r="L1490" s="22"/>
      <c r="M1490" s="20"/>
    </row>
    <row r="1491" spans="1:13" x14ac:dyDescent="0.25">
      <c r="A1491" s="22"/>
      <c r="B1491" s="23"/>
      <c r="C1491" s="23"/>
      <c r="D1491" s="23"/>
      <c r="E1491" s="23"/>
      <c r="F1491" s="22"/>
      <c r="G1491" s="23"/>
      <c r="H1491" s="24"/>
      <c r="I1491" s="23"/>
      <c r="J1491" s="23"/>
      <c r="K1491" s="23"/>
      <c r="L1491" s="22"/>
      <c r="M1491" s="20"/>
    </row>
    <row r="1492" spans="1:13" x14ac:dyDescent="0.25">
      <c r="A1492" s="22"/>
      <c r="B1492" s="23"/>
      <c r="C1492" s="23"/>
      <c r="D1492" s="23"/>
      <c r="E1492" s="23"/>
      <c r="F1492" s="22"/>
      <c r="G1492" s="23"/>
      <c r="H1492" s="24"/>
      <c r="I1492" s="23"/>
      <c r="J1492" s="23"/>
      <c r="K1492" s="23"/>
      <c r="L1492" s="22"/>
      <c r="M1492" s="20"/>
    </row>
    <row r="1493" spans="1:13" x14ac:dyDescent="0.25">
      <c r="A1493" s="22"/>
      <c r="B1493" s="23"/>
      <c r="C1493" s="23"/>
      <c r="D1493" s="23"/>
      <c r="E1493" s="23"/>
      <c r="F1493" s="22"/>
      <c r="G1493" s="23"/>
      <c r="H1493" s="24"/>
      <c r="I1493" s="23"/>
      <c r="J1493" s="23"/>
      <c r="K1493" s="23"/>
      <c r="L1493" s="22"/>
      <c r="M1493" s="20"/>
    </row>
    <row r="1494" spans="1:13" x14ac:dyDescent="0.25">
      <c r="A1494" s="22"/>
      <c r="B1494" s="23"/>
      <c r="C1494" s="23"/>
      <c r="D1494" s="23"/>
      <c r="E1494" s="23"/>
      <c r="F1494" s="22"/>
      <c r="G1494" s="23"/>
      <c r="H1494" s="24"/>
      <c r="I1494" s="23"/>
      <c r="J1494" s="23"/>
      <c r="K1494" s="23"/>
      <c r="L1494" s="22"/>
      <c r="M1494" s="20"/>
    </row>
    <row r="1495" spans="1:13" x14ac:dyDescent="0.25">
      <c r="A1495" s="22"/>
      <c r="B1495" s="23"/>
      <c r="C1495" s="23"/>
      <c r="D1495" s="23"/>
      <c r="E1495" s="23"/>
      <c r="F1495" s="22"/>
      <c r="G1495" s="23"/>
      <c r="H1495" s="24"/>
      <c r="I1495" s="23"/>
      <c r="J1495" s="23"/>
      <c r="K1495" s="23"/>
      <c r="L1495" s="22"/>
      <c r="M1495" s="20"/>
    </row>
    <row r="1496" spans="1:13" x14ac:dyDescent="0.25">
      <c r="A1496" s="22"/>
      <c r="B1496" s="23"/>
      <c r="C1496" s="23"/>
      <c r="D1496" s="23"/>
      <c r="E1496" s="23"/>
      <c r="F1496" s="22"/>
      <c r="G1496" s="23"/>
      <c r="H1496" s="24"/>
      <c r="I1496" s="23"/>
      <c r="J1496" s="23"/>
      <c r="K1496" s="23"/>
      <c r="L1496" s="22"/>
      <c r="M1496" s="20"/>
    </row>
    <row r="1497" spans="1:13" x14ac:dyDescent="0.25">
      <c r="A1497" s="22"/>
      <c r="B1497" s="23"/>
      <c r="C1497" s="23"/>
      <c r="D1497" s="23"/>
      <c r="E1497" s="23"/>
      <c r="F1497" s="22"/>
      <c r="G1497" s="23"/>
      <c r="H1497" s="24"/>
      <c r="I1497" s="23"/>
      <c r="J1497" s="23"/>
      <c r="K1497" s="23"/>
      <c r="L1497" s="22"/>
      <c r="M1497" s="20"/>
    </row>
    <row r="1498" spans="1:13" x14ac:dyDescent="0.25">
      <c r="A1498" s="22"/>
      <c r="B1498" s="23"/>
      <c r="C1498" s="23"/>
      <c r="D1498" s="23"/>
      <c r="E1498" s="23"/>
      <c r="F1498" s="22"/>
      <c r="G1498" s="23"/>
      <c r="H1498" s="24"/>
      <c r="I1498" s="23"/>
      <c r="J1498" s="23"/>
      <c r="K1498" s="23"/>
      <c r="L1498" s="22"/>
      <c r="M1498" s="20"/>
    </row>
    <row r="1499" spans="1:13" x14ac:dyDescent="0.25">
      <c r="A1499" s="22"/>
      <c r="B1499" s="23"/>
      <c r="C1499" s="23"/>
      <c r="D1499" s="23"/>
      <c r="E1499" s="23"/>
      <c r="F1499" s="22"/>
      <c r="G1499" s="23"/>
      <c r="H1499" s="24"/>
      <c r="I1499" s="23"/>
      <c r="J1499" s="23"/>
      <c r="K1499" s="23"/>
      <c r="L1499" s="22"/>
      <c r="M1499" s="20"/>
    </row>
    <row r="1500" spans="1:13" x14ac:dyDescent="0.25">
      <c r="A1500" s="22"/>
      <c r="B1500" s="23"/>
      <c r="C1500" s="23"/>
      <c r="D1500" s="23"/>
      <c r="E1500" s="23"/>
      <c r="F1500" s="22"/>
      <c r="G1500" s="23"/>
      <c r="H1500" s="24"/>
      <c r="I1500" s="23"/>
      <c r="J1500" s="23"/>
      <c r="K1500" s="23"/>
      <c r="L1500" s="22"/>
      <c r="M1500" s="20"/>
    </row>
    <row r="1501" spans="1:13" x14ac:dyDescent="0.25">
      <c r="A1501" s="22"/>
      <c r="B1501" s="23"/>
      <c r="C1501" s="23"/>
      <c r="D1501" s="23"/>
      <c r="E1501" s="23"/>
      <c r="F1501" s="22"/>
      <c r="G1501" s="23"/>
      <c r="H1501" s="24"/>
      <c r="I1501" s="23"/>
      <c r="J1501" s="23"/>
      <c r="K1501" s="23"/>
      <c r="L1501" s="22"/>
      <c r="M1501" s="20"/>
    </row>
    <row r="1502" spans="1:13" x14ac:dyDescent="0.25">
      <c r="A1502" s="22"/>
      <c r="B1502" s="23"/>
      <c r="C1502" s="23"/>
      <c r="D1502" s="23"/>
      <c r="E1502" s="23"/>
      <c r="F1502" s="22"/>
      <c r="G1502" s="23"/>
      <c r="H1502" s="24"/>
      <c r="I1502" s="23"/>
      <c r="J1502" s="23"/>
      <c r="K1502" s="23"/>
      <c r="L1502" s="22"/>
      <c r="M1502" s="20"/>
    </row>
    <row r="1503" spans="1:13" x14ac:dyDescent="0.25">
      <c r="A1503" s="22"/>
      <c r="B1503" s="23"/>
      <c r="C1503" s="23"/>
      <c r="D1503" s="23"/>
      <c r="E1503" s="23"/>
      <c r="F1503" s="22"/>
      <c r="G1503" s="23"/>
      <c r="H1503" s="24"/>
      <c r="I1503" s="23"/>
      <c r="J1503" s="23"/>
      <c r="K1503" s="23"/>
      <c r="L1503" s="22"/>
      <c r="M1503" s="20"/>
    </row>
    <row r="1504" spans="1:13" x14ac:dyDescent="0.25">
      <c r="A1504" s="22"/>
      <c r="B1504" s="23"/>
      <c r="C1504" s="23"/>
      <c r="D1504" s="23"/>
      <c r="E1504" s="23"/>
      <c r="F1504" s="22"/>
      <c r="G1504" s="23"/>
      <c r="H1504" s="24"/>
      <c r="I1504" s="23"/>
      <c r="J1504" s="23"/>
      <c r="K1504" s="23"/>
      <c r="L1504" s="22"/>
      <c r="M1504" s="20"/>
    </row>
    <row r="1505" spans="1:13" x14ac:dyDescent="0.25">
      <c r="A1505" s="22"/>
      <c r="B1505" s="23"/>
      <c r="C1505" s="23"/>
      <c r="D1505" s="23"/>
      <c r="E1505" s="23"/>
      <c r="F1505" s="22"/>
      <c r="G1505" s="23"/>
      <c r="H1505" s="24"/>
      <c r="I1505" s="23"/>
      <c r="J1505" s="23"/>
      <c r="K1505" s="23"/>
      <c r="L1505" s="22"/>
      <c r="M1505" s="20"/>
    </row>
    <row r="1506" spans="1:13" x14ac:dyDescent="0.25">
      <c r="A1506" s="22"/>
      <c r="B1506" s="23"/>
      <c r="C1506" s="23"/>
      <c r="D1506" s="23"/>
      <c r="E1506" s="23"/>
      <c r="F1506" s="22"/>
      <c r="G1506" s="23"/>
      <c r="H1506" s="24"/>
      <c r="I1506" s="23"/>
      <c r="J1506" s="23"/>
      <c r="K1506" s="23"/>
      <c r="L1506" s="22"/>
      <c r="M1506" s="20"/>
    </row>
    <row r="1507" spans="1:13" x14ac:dyDescent="0.25">
      <c r="A1507" s="22"/>
      <c r="B1507" s="23"/>
      <c r="C1507" s="23"/>
      <c r="D1507" s="23"/>
      <c r="E1507" s="23"/>
      <c r="F1507" s="22"/>
      <c r="G1507" s="23"/>
      <c r="H1507" s="24"/>
      <c r="I1507" s="23"/>
      <c r="J1507" s="23"/>
      <c r="K1507" s="23"/>
      <c r="L1507" s="22"/>
      <c r="M1507" s="20"/>
    </row>
    <row r="1508" spans="1:13" x14ac:dyDescent="0.25">
      <c r="A1508" s="22"/>
      <c r="B1508" s="23"/>
      <c r="C1508" s="23"/>
      <c r="D1508" s="23"/>
      <c r="E1508" s="23"/>
      <c r="F1508" s="22"/>
      <c r="G1508" s="23"/>
      <c r="H1508" s="24"/>
      <c r="I1508" s="23"/>
      <c r="J1508" s="23"/>
      <c r="K1508" s="23"/>
      <c r="L1508" s="22"/>
      <c r="M1508" s="20"/>
    </row>
    <row r="1509" spans="1:13" x14ac:dyDescent="0.25">
      <c r="A1509" s="22"/>
      <c r="B1509" s="23"/>
      <c r="C1509" s="23"/>
      <c r="D1509" s="23"/>
      <c r="E1509" s="23"/>
      <c r="F1509" s="22"/>
      <c r="G1509" s="23"/>
      <c r="H1509" s="24"/>
      <c r="I1509" s="23"/>
      <c r="J1509" s="23"/>
      <c r="K1509" s="23"/>
      <c r="L1509" s="22"/>
      <c r="M1509" s="20"/>
    </row>
    <row r="1510" spans="1:13" x14ac:dyDescent="0.25">
      <c r="A1510" s="22"/>
      <c r="B1510" s="23"/>
      <c r="C1510" s="23"/>
      <c r="D1510" s="23"/>
      <c r="E1510" s="23"/>
      <c r="F1510" s="22"/>
      <c r="G1510" s="23"/>
      <c r="H1510" s="24"/>
      <c r="I1510" s="23"/>
      <c r="J1510" s="23"/>
      <c r="K1510" s="23"/>
      <c r="L1510" s="22"/>
      <c r="M1510" s="20"/>
    </row>
    <row r="1511" spans="1:13" x14ac:dyDescent="0.25">
      <c r="A1511" s="22"/>
      <c r="B1511" s="23"/>
      <c r="C1511" s="23"/>
      <c r="D1511" s="23"/>
      <c r="E1511" s="23"/>
      <c r="F1511" s="22"/>
      <c r="G1511" s="23"/>
      <c r="H1511" s="24"/>
      <c r="I1511" s="23"/>
      <c r="J1511" s="23"/>
      <c r="K1511" s="23"/>
      <c r="L1511" s="22"/>
      <c r="M1511" s="20"/>
    </row>
    <row r="1512" spans="1:13" x14ac:dyDescent="0.25">
      <c r="A1512" s="22"/>
      <c r="B1512" s="23"/>
      <c r="C1512" s="23"/>
      <c r="D1512" s="23"/>
      <c r="E1512" s="23"/>
      <c r="F1512" s="22"/>
      <c r="G1512" s="23"/>
      <c r="H1512" s="24"/>
      <c r="I1512" s="23"/>
      <c r="J1512" s="23"/>
      <c r="K1512" s="23"/>
      <c r="L1512" s="22"/>
      <c r="M1512" s="20"/>
    </row>
    <row r="1513" spans="1:13" x14ac:dyDescent="0.25">
      <c r="A1513" s="22"/>
      <c r="B1513" s="23"/>
      <c r="C1513" s="23"/>
      <c r="D1513" s="23"/>
      <c r="E1513" s="23"/>
      <c r="F1513" s="22"/>
      <c r="G1513" s="23"/>
      <c r="H1513" s="24"/>
      <c r="I1513" s="23"/>
      <c r="J1513" s="23"/>
      <c r="K1513" s="23"/>
      <c r="L1513" s="22"/>
      <c r="M1513" s="20"/>
    </row>
    <row r="1514" spans="1:13" x14ac:dyDescent="0.25">
      <c r="A1514" s="22"/>
      <c r="B1514" s="23"/>
      <c r="C1514" s="23"/>
      <c r="D1514" s="23"/>
      <c r="E1514" s="23"/>
      <c r="F1514" s="22"/>
      <c r="G1514" s="23"/>
      <c r="H1514" s="24"/>
      <c r="I1514" s="23"/>
      <c r="J1514" s="23"/>
      <c r="K1514" s="23"/>
      <c r="L1514" s="22"/>
      <c r="M1514" s="20"/>
    </row>
    <row r="1515" spans="1:13" x14ac:dyDescent="0.25">
      <c r="A1515" s="22"/>
      <c r="B1515" s="23"/>
      <c r="C1515" s="23"/>
      <c r="D1515" s="23"/>
      <c r="E1515" s="23"/>
      <c r="F1515" s="22"/>
      <c r="G1515" s="23"/>
      <c r="H1515" s="24"/>
      <c r="I1515" s="23"/>
      <c r="J1515" s="23"/>
      <c r="K1515" s="23"/>
      <c r="L1515" s="22"/>
      <c r="M1515" s="20"/>
    </row>
    <row r="1516" spans="1:13" x14ac:dyDescent="0.25">
      <c r="A1516" s="22"/>
      <c r="B1516" s="23"/>
      <c r="C1516" s="23"/>
      <c r="D1516" s="23"/>
      <c r="E1516" s="23"/>
      <c r="F1516" s="22"/>
      <c r="G1516" s="23"/>
      <c r="H1516" s="24"/>
      <c r="I1516" s="23"/>
      <c r="J1516" s="23"/>
      <c r="K1516" s="23"/>
      <c r="L1516" s="22"/>
      <c r="M1516" s="20"/>
    </row>
    <row r="1517" spans="1:13" x14ac:dyDescent="0.25">
      <c r="A1517" s="22"/>
      <c r="B1517" s="23"/>
      <c r="C1517" s="23"/>
      <c r="D1517" s="23"/>
      <c r="E1517" s="23"/>
      <c r="F1517" s="22"/>
      <c r="G1517" s="23"/>
      <c r="H1517" s="24"/>
      <c r="I1517" s="23"/>
      <c r="J1517" s="23"/>
      <c r="K1517" s="23"/>
      <c r="L1517" s="22"/>
      <c r="M1517" s="20"/>
    </row>
    <row r="1518" spans="1:13" x14ac:dyDescent="0.25">
      <c r="A1518" s="22"/>
      <c r="B1518" s="23"/>
      <c r="C1518" s="23"/>
      <c r="D1518" s="23"/>
      <c r="E1518" s="23"/>
      <c r="F1518" s="22"/>
      <c r="G1518" s="23"/>
      <c r="H1518" s="24"/>
      <c r="I1518" s="23"/>
      <c r="J1518" s="23"/>
      <c r="K1518" s="23"/>
      <c r="L1518" s="22"/>
      <c r="M1518" s="20"/>
    </row>
    <row r="1519" spans="1:13" x14ac:dyDescent="0.25">
      <c r="A1519" s="22"/>
      <c r="B1519" s="23"/>
      <c r="C1519" s="23"/>
      <c r="D1519" s="23"/>
      <c r="E1519" s="23"/>
      <c r="F1519" s="22"/>
      <c r="G1519" s="23"/>
      <c r="H1519" s="24"/>
      <c r="I1519" s="23"/>
      <c r="J1519" s="23"/>
      <c r="K1519" s="23"/>
      <c r="L1519" s="22"/>
      <c r="M1519" s="20"/>
    </row>
    <row r="1520" spans="1:13" x14ac:dyDescent="0.25">
      <c r="A1520" s="22"/>
      <c r="B1520" s="23"/>
      <c r="C1520" s="23"/>
      <c r="D1520" s="23"/>
      <c r="E1520" s="23"/>
      <c r="F1520" s="22"/>
      <c r="G1520" s="23"/>
      <c r="H1520" s="24"/>
      <c r="I1520" s="23"/>
      <c r="J1520" s="23"/>
      <c r="K1520" s="23"/>
      <c r="L1520" s="22"/>
      <c r="M1520" s="20"/>
    </row>
    <row r="1521" spans="1:13" x14ac:dyDescent="0.25">
      <c r="A1521" s="22"/>
      <c r="B1521" s="23"/>
      <c r="C1521" s="23"/>
      <c r="D1521" s="23"/>
      <c r="E1521" s="23"/>
      <c r="F1521" s="22"/>
      <c r="G1521" s="23"/>
      <c r="H1521" s="24"/>
      <c r="I1521" s="23"/>
      <c r="J1521" s="23"/>
      <c r="K1521" s="23"/>
      <c r="L1521" s="22"/>
      <c r="M1521" s="20"/>
    </row>
    <row r="1522" spans="1:13" x14ac:dyDescent="0.25">
      <c r="A1522" s="22"/>
      <c r="B1522" s="23"/>
      <c r="C1522" s="23"/>
      <c r="D1522" s="23"/>
      <c r="E1522" s="23"/>
      <c r="F1522" s="22"/>
      <c r="G1522" s="23"/>
      <c r="H1522" s="24"/>
      <c r="I1522" s="23"/>
      <c r="J1522" s="23"/>
      <c r="K1522" s="23"/>
      <c r="L1522" s="22"/>
      <c r="M1522" s="20"/>
    </row>
    <row r="1523" spans="1:13" x14ac:dyDescent="0.25">
      <c r="A1523" s="22"/>
      <c r="B1523" s="23"/>
      <c r="C1523" s="23"/>
      <c r="D1523" s="23"/>
      <c r="E1523" s="23"/>
      <c r="F1523" s="22"/>
      <c r="G1523" s="23"/>
      <c r="H1523" s="24"/>
      <c r="I1523" s="23"/>
      <c r="J1523" s="23"/>
      <c r="K1523" s="23"/>
      <c r="L1523" s="22"/>
      <c r="M1523" s="20"/>
    </row>
    <row r="1524" spans="1:13" x14ac:dyDescent="0.25">
      <c r="A1524" s="22"/>
      <c r="B1524" s="23"/>
      <c r="C1524" s="23"/>
      <c r="D1524" s="23"/>
      <c r="E1524" s="23"/>
      <c r="F1524" s="22"/>
      <c r="G1524" s="23"/>
      <c r="H1524" s="24"/>
      <c r="I1524" s="23"/>
      <c r="J1524" s="23"/>
      <c r="K1524" s="23"/>
      <c r="L1524" s="22"/>
      <c r="M1524" s="20"/>
    </row>
    <row r="1525" spans="1:13" x14ac:dyDescent="0.25">
      <c r="A1525" s="22"/>
      <c r="B1525" s="23"/>
      <c r="C1525" s="23"/>
      <c r="D1525" s="23"/>
      <c r="E1525" s="23"/>
      <c r="F1525" s="22"/>
      <c r="G1525" s="23"/>
      <c r="H1525" s="24"/>
      <c r="I1525" s="23"/>
      <c r="J1525" s="23"/>
      <c r="K1525" s="23"/>
      <c r="L1525" s="22"/>
      <c r="M1525" s="20"/>
    </row>
    <row r="1526" spans="1:13" x14ac:dyDescent="0.25">
      <c r="A1526" s="22"/>
      <c r="B1526" s="23"/>
      <c r="C1526" s="23"/>
      <c r="D1526" s="23"/>
      <c r="E1526" s="23"/>
      <c r="F1526" s="22"/>
      <c r="G1526" s="23"/>
      <c r="H1526" s="24"/>
      <c r="I1526" s="23"/>
      <c r="J1526" s="23"/>
      <c r="K1526" s="23"/>
      <c r="L1526" s="22"/>
      <c r="M1526" s="20"/>
    </row>
    <row r="1527" spans="1:13" x14ac:dyDescent="0.25">
      <c r="A1527" s="22"/>
      <c r="B1527" s="23"/>
      <c r="C1527" s="23"/>
      <c r="D1527" s="23"/>
      <c r="E1527" s="23"/>
      <c r="F1527" s="22"/>
      <c r="G1527" s="23"/>
      <c r="H1527" s="24"/>
      <c r="I1527" s="23"/>
      <c r="J1527" s="23"/>
      <c r="K1527" s="23"/>
      <c r="L1527" s="22"/>
      <c r="M1527" s="20"/>
    </row>
    <row r="1528" spans="1:13" x14ac:dyDescent="0.25">
      <c r="A1528" s="22"/>
      <c r="B1528" s="23"/>
      <c r="C1528" s="23"/>
      <c r="D1528" s="23"/>
      <c r="E1528" s="23"/>
      <c r="F1528" s="22"/>
      <c r="G1528" s="23"/>
      <c r="H1528" s="24"/>
      <c r="I1528" s="23"/>
      <c r="J1528" s="23"/>
      <c r="K1528" s="23"/>
      <c r="L1528" s="22"/>
      <c r="M1528" s="20"/>
    </row>
    <row r="1529" spans="1:13" x14ac:dyDescent="0.25">
      <c r="A1529" s="22"/>
      <c r="B1529" s="23"/>
      <c r="C1529" s="23"/>
      <c r="D1529" s="23"/>
      <c r="E1529" s="23"/>
      <c r="F1529" s="22"/>
      <c r="G1529" s="23"/>
      <c r="H1529" s="24"/>
      <c r="I1529" s="23"/>
      <c r="J1529" s="23"/>
      <c r="K1529" s="23"/>
      <c r="L1529" s="22"/>
      <c r="M1529" s="20"/>
    </row>
    <row r="1530" spans="1:13" x14ac:dyDescent="0.25">
      <c r="A1530" s="22"/>
      <c r="B1530" s="23"/>
      <c r="C1530" s="23"/>
      <c r="D1530" s="23"/>
      <c r="E1530" s="23"/>
      <c r="F1530" s="22"/>
      <c r="G1530" s="23"/>
      <c r="H1530" s="24"/>
      <c r="I1530" s="23"/>
      <c r="J1530" s="23"/>
      <c r="K1530" s="23"/>
      <c r="L1530" s="22"/>
      <c r="M1530" s="20"/>
    </row>
    <row r="1531" spans="1:13" x14ac:dyDescent="0.25">
      <c r="A1531" s="22"/>
      <c r="B1531" s="23"/>
      <c r="C1531" s="23"/>
      <c r="D1531" s="23"/>
      <c r="E1531" s="23"/>
      <c r="F1531" s="22"/>
      <c r="G1531" s="23"/>
      <c r="H1531" s="24"/>
      <c r="I1531" s="23"/>
      <c r="J1531" s="23"/>
      <c r="K1531" s="23"/>
      <c r="L1531" s="22"/>
      <c r="M1531" s="20"/>
    </row>
    <row r="1532" spans="1:13" x14ac:dyDescent="0.25">
      <c r="A1532" s="22"/>
      <c r="B1532" s="23"/>
      <c r="C1532" s="23"/>
      <c r="D1532" s="23"/>
      <c r="E1532" s="23"/>
      <c r="F1532" s="22"/>
      <c r="G1532" s="23"/>
      <c r="H1532" s="24"/>
      <c r="I1532" s="23"/>
      <c r="J1532" s="23"/>
      <c r="K1532" s="23"/>
      <c r="L1532" s="22"/>
      <c r="M1532" s="20"/>
    </row>
    <row r="1533" spans="1:13" x14ac:dyDescent="0.25">
      <c r="A1533" s="22"/>
      <c r="B1533" s="23"/>
      <c r="C1533" s="23"/>
      <c r="D1533" s="23"/>
      <c r="E1533" s="23"/>
      <c r="F1533" s="22"/>
      <c r="G1533" s="23"/>
      <c r="H1533" s="24"/>
      <c r="I1533" s="23"/>
      <c r="J1533" s="23"/>
      <c r="K1533" s="23"/>
      <c r="L1533" s="22"/>
      <c r="M1533" s="20"/>
    </row>
    <row r="1534" spans="1:13" x14ac:dyDescent="0.25">
      <c r="A1534" s="22"/>
      <c r="B1534" s="23"/>
      <c r="C1534" s="23"/>
      <c r="D1534" s="23"/>
      <c r="E1534" s="23"/>
      <c r="F1534" s="22"/>
      <c r="G1534" s="23"/>
      <c r="H1534" s="24"/>
      <c r="I1534" s="23"/>
      <c r="J1534" s="23"/>
      <c r="K1534" s="23"/>
      <c r="L1534" s="22"/>
      <c r="M1534" s="20"/>
    </row>
    <row r="1535" spans="1:13" x14ac:dyDescent="0.25">
      <c r="A1535" s="22"/>
      <c r="B1535" s="23"/>
      <c r="C1535" s="23"/>
      <c r="D1535" s="23"/>
      <c r="E1535" s="23"/>
      <c r="F1535" s="22"/>
      <c r="G1535" s="23"/>
      <c r="H1535" s="24"/>
      <c r="I1535" s="23"/>
      <c r="J1535" s="23"/>
      <c r="K1535" s="23"/>
      <c r="L1535" s="22"/>
      <c r="M1535" s="20"/>
    </row>
    <row r="1536" spans="1:13" x14ac:dyDescent="0.25">
      <c r="A1536" s="22"/>
      <c r="B1536" s="23"/>
      <c r="C1536" s="23"/>
      <c r="D1536" s="23"/>
      <c r="E1536" s="23"/>
      <c r="F1536" s="22"/>
      <c r="G1536" s="23"/>
      <c r="H1536" s="24"/>
      <c r="I1536" s="23"/>
      <c r="J1536" s="23"/>
      <c r="K1536" s="23"/>
      <c r="L1536" s="22"/>
      <c r="M1536" s="20"/>
    </row>
    <row r="1537" spans="1:13" x14ac:dyDescent="0.25">
      <c r="A1537" s="22"/>
      <c r="B1537" s="23"/>
      <c r="C1537" s="23"/>
      <c r="D1537" s="23"/>
      <c r="E1537" s="23"/>
      <c r="F1537" s="22"/>
      <c r="G1537" s="23"/>
      <c r="H1537" s="24"/>
      <c r="I1537" s="23"/>
      <c r="J1537" s="23"/>
      <c r="K1537" s="23"/>
      <c r="L1537" s="22"/>
      <c r="M1537" s="20"/>
    </row>
    <row r="1538" spans="1:13" x14ac:dyDescent="0.25">
      <c r="A1538" s="22"/>
      <c r="B1538" s="23"/>
      <c r="C1538" s="23"/>
      <c r="D1538" s="23"/>
      <c r="E1538" s="23"/>
      <c r="F1538" s="22"/>
      <c r="G1538" s="23"/>
      <c r="H1538" s="24"/>
      <c r="I1538" s="23"/>
      <c r="J1538" s="23"/>
      <c r="K1538" s="23"/>
      <c r="L1538" s="22"/>
      <c r="M1538" s="20"/>
    </row>
    <row r="1539" spans="1:13" x14ac:dyDescent="0.25">
      <c r="A1539" s="22"/>
      <c r="B1539" s="23"/>
      <c r="C1539" s="23"/>
      <c r="D1539" s="23"/>
      <c r="E1539" s="23"/>
      <c r="F1539" s="22"/>
      <c r="G1539" s="23"/>
      <c r="H1539" s="24"/>
      <c r="I1539" s="23"/>
      <c r="J1539" s="23"/>
      <c r="K1539" s="23"/>
      <c r="L1539" s="22"/>
      <c r="M1539" s="20"/>
    </row>
    <row r="1540" spans="1:13" x14ac:dyDescent="0.25">
      <c r="A1540" s="22"/>
      <c r="B1540" s="23"/>
      <c r="C1540" s="23"/>
      <c r="D1540" s="23"/>
      <c r="E1540" s="23"/>
      <c r="F1540" s="22"/>
      <c r="G1540" s="23"/>
      <c r="H1540" s="24"/>
      <c r="I1540" s="23"/>
      <c r="J1540" s="23"/>
      <c r="K1540" s="23"/>
      <c r="L1540" s="22"/>
      <c r="M1540" s="20"/>
    </row>
    <row r="1541" spans="1:13" x14ac:dyDescent="0.25">
      <c r="A1541" s="22"/>
      <c r="B1541" s="23"/>
      <c r="C1541" s="23"/>
      <c r="D1541" s="23"/>
      <c r="E1541" s="23"/>
      <c r="F1541" s="22"/>
      <c r="G1541" s="23"/>
      <c r="H1541" s="24"/>
      <c r="I1541" s="23"/>
      <c r="J1541" s="23"/>
      <c r="K1541" s="23"/>
      <c r="L1541" s="22"/>
      <c r="M1541" s="20"/>
    </row>
    <row r="1542" spans="1:13" x14ac:dyDescent="0.25">
      <c r="A1542" s="22"/>
      <c r="B1542" s="23"/>
      <c r="C1542" s="23"/>
      <c r="D1542" s="23"/>
      <c r="E1542" s="23"/>
      <c r="F1542" s="22"/>
      <c r="G1542" s="23"/>
      <c r="H1542" s="24"/>
      <c r="I1542" s="23"/>
      <c r="J1542" s="23"/>
      <c r="K1542" s="23"/>
      <c r="L1542" s="22"/>
      <c r="M1542" s="20"/>
    </row>
    <row r="1543" spans="1:13" x14ac:dyDescent="0.25">
      <c r="A1543" s="22"/>
      <c r="B1543" s="23"/>
      <c r="C1543" s="23"/>
      <c r="D1543" s="23"/>
      <c r="E1543" s="23"/>
      <c r="F1543" s="22"/>
      <c r="G1543" s="23"/>
      <c r="H1543" s="24"/>
      <c r="I1543" s="23"/>
      <c r="J1543" s="23"/>
      <c r="K1543" s="23"/>
      <c r="L1543" s="22"/>
      <c r="M1543" s="20"/>
    </row>
    <row r="1544" spans="1:13" x14ac:dyDescent="0.25">
      <c r="A1544" s="22"/>
      <c r="B1544" s="23"/>
      <c r="C1544" s="23"/>
      <c r="D1544" s="23"/>
      <c r="E1544" s="23"/>
      <c r="F1544" s="22"/>
      <c r="G1544" s="23"/>
      <c r="H1544" s="24"/>
      <c r="I1544" s="23"/>
      <c r="J1544" s="23"/>
      <c r="K1544" s="23"/>
      <c r="L1544" s="22"/>
      <c r="M1544" s="20"/>
    </row>
    <row r="1545" spans="1:13" x14ac:dyDescent="0.25">
      <c r="A1545" s="22"/>
      <c r="B1545" s="23"/>
      <c r="C1545" s="23"/>
      <c r="D1545" s="23"/>
      <c r="E1545" s="23"/>
      <c r="F1545" s="22"/>
      <c r="G1545" s="23"/>
      <c r="H1545" s="24"/>
      <c r="I1545" s="23"/>
      <c r="J1545" s="23"/>
      <c r="K1545" s="23"/>
      <c r="L1545" s="22"/>
      <c r="M1545" s="20"/>
    </row>
    <row r="1546" spans="1:13" x14ac:dyDescent="0.25">
      <c r="A1546" s="22"/>
      <c r="B1546" s="23"/>
      <c r="C1546" s="23"/>
      <c r="D1546" s="23"/>
      <c r="E1546" s="23"/>
      <c r="F1546" s="22"/>
      <c r="G1546" s="23"/>
      <c r="H1546" s="24"/>
      <c r="I1546" s="23"/>
      <c r="J1546" s="23"/>
      <c r="K1546" s="23"/>
      <c r="L1546" s="22"/>
      <c r="M1546" s="20"/>
    </row>
    <row r="1547" spans="1:13" x14ac:dyDescent="0.25">
      <c r="A1547" s="22"/>
      <c r="B1547" s="23"/>
      <c r="C1547" s="23"/>
      <c r="D1547" s="23"/>
      <c r="E1547" s="23"/>
      <c r="F1547" s="22"/>
      <c r="G1547" s="23"/>
      <c r="H1547" s="24"/>
      <c r="I1547" s="23"/>
      <c r="J1547" s="23"/>
      <c r="K1547" s="23"/>
      <c r="L1547" s="22"/>
      <c r="M1547" s="20"/>
    </row>
    <row r="1548" spans="1:13" x14ac:dyDescent="0.25">
      <c r="A1548" s="22"/>
      <c r="B1548" s="23"/>
      <c r="C1548" s="23"/>
      <c r="D1548" s="23"/>
      <c r="E1548" s="23"/>
      <c r="F1548" s="22"/>
      <c r="G1548" s="23"/>
      <c r="H1548" s="24"/>
      <c r="I1548" s="23"/>
      <c r="J1548" s="23"/>
      <c r="K1548" s="23"/>
      <c r="L1548" s="22"/>
      <c r="M1548" s="20"/>
    </row>
    <row r="1549" spans="1:13" x14ac:dyDescent="0.25">
      <c r="A1549" s="22"/>
      <c r="B1549" s="23"/>
      <c r="C1549" s="23"/>
      <c r="D1549" s="23"/>
      <c r="E1549" s="23"/>
      <c r="F1549" s="22"/>
      <c r="G1549" s="23"/>
      <c r="H1549" s="24"/>
      <c r="I1549" s="23"/>
      <c r="J1549" s="23"/>
      <c r="K1549" s="23"/>
      <c r="L1549" s="22"/>
      <c r="M1549" s="20"/>
    </row>
    <row r="1550" spans="1:13" x14ac:dyDescent="0.25">
      <c r="A1550" s="22"/>
      <c r="B1550" s="23"/>
      <c r="C1550" s="23"/>
      <c r="D1550" s="23"/>
      <c r="E1550" s="23"/>
      <c r="F1550" s="22"/>
      <c r="G1550" s="23"/>
      <c r="H1550" s="24"/>
      <c r="I1550" s="23"/>
      <c r="J1550" s="23"/>
      <c r="K1550" s="23"/>
      <c r="L1550" s="22"/>
      <c r="M1550" s="20"/>
    </row>
    <row r="1551" spans="1:13" x14ac:dyDescent="0.25">
      <c r="A1551" s="22"/>
      <c r="B1551" s="23"/>
      <c r="C1551" s="23"/>
      <c r="D1551" s="23"/>
      <c r="E1551" s="23"/>
      <c r="F1551" s="22"/>
      <c r="G1551" s="23"/>
      <c r="H1551" s="24"/>
      <c r="I1551" s="23"/>
      <c r="J1551" s="23"/>
      <c r="K1551" s="23"/>
      <c r="L1551" s="22"/>
      <c r="M1551" s="20"/>
    </row>
    <row r="1552" spans="1:13" x14ac:dyDescent="0.25">
      <c r="A1552" s="22"/>
      <c r="B1552" s="23"/>
      <c r="C1552" s="23"/>
      <c r="D1552" s="23"/>
      <c r="E1552" s="23"/>
      <c r="F1552" s="22"/>
      <c r="G1552" s="23"/>
      <c r="H1552" s="24"/>
      <c r="I1552" s="23"/>
      <c r="J1552" s="23"/>
      <c r="K1552" s="23"/>
      <c r="L1552" s="22"/>
      <c r="M1552" s="20"/>
    </row>
    <row r="1553" spans="1:13" x14ac:dyDescent="0.25">
      <c r="A1553" s="22"/>
      <c r="B1553" s="23"/>
      <c r="C1553" s="23"/>
      <c r="D1553" s="23"/>
      <c r="E1553" s="23"/>
      <c r="F1553" s="22"/>
      <c r="G1553" s="23"/>
      <c r="H1553" s="24"/>
      <c r="I1553" s="23"/>
      <c r="J1553" s="23"/>
      <c r="K1553" s="23"/>
      <c r="L1553" s="22"/>
      <c r="M1553" s="20"/>
    </row>
    <row r="1554" spans="1:13" x14ac:dyDescent="0.25">
      <c r="A1554" s="22"/>
      <c r="B1554" s="23"/>
      <c r="C1554" s="23"/>
      <c r="D1554" s="23"/>
      <c r="E1554" s="23"/>
      <c r="F1554" s="22"/>
      <c r="G1554" s="23"/>
      <c r="H1554" s="24"/>
      <c r="I1554" s="23"/>
      <c r="J1554" s="23"/>
      <c r="K1554" s="23"/>
      <c r="L1554" s="22"/>
      <c r="M1554" s="20"/>
    </row>
    <row r="1555" spans="1:13" x14ac:dyDescent="0.25">
      <c r="A1555" s="22"/>
      <c r="B1555" s="23"/>
      <c r="C1555" s="23"/>
      <c r="D1555" s="23"/>
      <c r="E1555" s="23"/>
      <c r="F1555" s="22"/>
      <c r="G1555" s="23"/>
      <c r="H1555" s="24"/>
      <c r="I1555" s="23"/>
      <c r="J1555" s="23"/>
      <c r="K1555" s="23"/>
      <c r="L1555" s="22"/>
      <c r="M1555" s="20"/>
    </row>
    <row r="1556" spans="1:13" x14ac:dyDescent="0.25">
      <c r="A1556" s="22"/>
      <c r="B1556" s="23"/>
      <c r="C1556" s="23"/>
      <c r="D1556" s="23"/>
      <c r="E1556" s="23"/>
      <c r="F1556" s="22"/>
      <c r="G1556" s="23"/>
      <c r="H1556" s="24"/>
      <c r="I1556" s="23"/>
      <c r="J1556" s="23"/>
      <c r="K1556" s="23"/>
      <c r="L1556" s="22"/>
      <c r="M1556" s="20"/>
    </row>
    <row r="1557" spans="1:13" x14ac:dyDescent="0.25">
      <c r="A1557" s="22"/>
      <c r="B1557" s="23"/>
      <c r="C1557" s="23"/>
      <c r="D1557" s="23"/>
      <c r="E1557" s="23"/>
      <c r="F1557" s="22"/>
      <c r="G1557" s="23"/>
      <c r="H1557" s="24"/>
      <c r="I1557" s="23"/>
      <c r="J1557" s="23"/>
      <c r="K1557" s="23"/>
      <c r="L1557" s="22"/>
      <c r="M1557" s="20"/>
    </row>
    <row r="1558" spans="1:13" x14ac:dyDescent="0.25">
      <c r="A1558" s="22"/>
      <c r="B1558" s="23"/>
      <c r="C1558" s="23"/>
      <c r="D1558" s="23"/>
      <c r="E1558" s="23"/>
      <c r="F1558" s="22"/>
      <c r="G1558" s="23"/>
      <c r="H1558" s="24"/>
      <c r="I1558" s="23"/>
      <c r="J1558" s="23"/>
      <c r="K1558" s="23"/>
      <c r="L1558" s="22"/>
      <c r="M1558" s="20"/>
    </row>
    <row r="1559" spans="1:13" x14ac:dyDescent="0.25">
      <c r="A1559" s="22"/>
      <c r="B1559" s="23"/>
      <c r="C1559" s="23"/>
      <c r="D1559" s="23"/>
      <c r="E1559" s="23"/>
      <c r="F1559" s="22"/>
      <c r="G1559" s="23"/>
      <c r="H1559" s="24"/>
      <c r="I1559" s="23"/>
      <c r="J1559" s="23"/>
      <c r="K1559" s="23"/>
      <c r="L1559" s="22"/>
      <c r="M1559" s="20"/>
    </row>
    <row r="1560" spans="1:13" x14ac:dyDescent="0.25">
      <c r="A1560" s="22"/>
      <c r="B1560" s="23"/>
      <c r="C1560" s="23"/>
      <c r="D1560" s="23"/>
      <c r="E1560" s="23"/>
      <c r="F1560" s="22"/>
      <c r="G1560" s="23"/>
      <c r="H1560" s="24"/>
      <c r="I1560" s="23"/>
      <c r="J1560" s="23"/>
      <c r="K1560" s="23"/>
      <c r="L1560" s="22"/>
      <c r="M1560" s="20"/>
    </row>
    <row r="1561" spans="1:13" x14ac:dyDescent="0.25">
      <c r="A1561" s="22"/>
      <c r="B1561" s="23"/>
      <c r="C1561" s="23"/>
      <c r="D1561" s="23"/>
      <c r="E1561" s="23"/>
      <c r="F1561" s="22"/>
      <c r="G1561" s="23"/>
      <c r="H1561" s="24"/>
      <c r="I1561" s="23"/>
      <c r="J1561" s="23"/>
      <c r="K1561" s="23"/>
      <c r="L1561" s="22"/>
      <c r="M1561" s="20"/>
    </row>
    <row r="1562" spans="1:13" x14ac:dyDescent="0.25">
      <c r="A1562" s="22"/>
      <c r="B1562" s="23"/>
      <c r="C1562" s="23"/>
      <c r="D1562" s="23"/>
      <c r="E1562" s="23"/>
      <c r="F1562" s="22"/>
      <c r="G1562" s="23"/>
      <c r="H1562" s="24"/>
      <c r="I1562" s="23"/>
      <c r="J1562" s="23"/>
      <c r="K1562" s="23"/>
      <c r="L1562" s="22"/>
      <c r="M1562" s="20"/>
    </row>
    <row r="1563" spans="1:13" x14ac:dyDescent="0.25">
      <c r="A1563" s="22"/>
      <c r="B1563" s="23"/>
      <c r="C1563" s="23"/>
      <c r="D1563" s="23"/>
      <c r="E1563" s="23"/>
      <c r="F1563" s="22"/>
      <c r="G1563" s="23"/>
      <c r="H1563" s="24"/>
      <c r="I1563" s="23"/>
      <c r="J1563" s="23"/>
      <c r="K1563" s="23"/>
      <c r="L1563" s="22"/>
      <c r="M1563" s="20"/>
    </row>
    <row r="1564" spans="1:13" x14ac:dyDescent="0.25">
      <c r="A1564" s="22"/>
      <c r="B1564" s="23"/>
      <c r="C1564" s="23"/>
      <c r="D1564" s="23"/>
      <c r="E1564" s="23"/>
      <c r="F1564" s="22"/>
      <c r="G1564" s="23"/>
      <c r="H1564" s="24"/>
      <c r="I1564" s="23"/>
      <c r="J1564" s="23"/>
      <c r="K1564" s="23"/>
      <c r="L1564" s="22"/>
      <c r="M1564" s="20"/>
    </row>
    <row r="1565" spans="1:13" x14ac:dyDescent="0.25">
      <c r="A1565" s="22"/>
      <c r="B1565" s="23"/>
      <c r="C1565" s="23"/>
      <c r="D1565" s="23"/>
      <c r="E1565" s="23"/>
      <c r="F1565" s="22"/>
      <c r="G1565" s="23"/>
      <c r="H1565" s="24"/>
      <c r="I1565" s="23"/>
      <c r="J1565" s="23"/>
      <c r="K1565" s="23"/>
      <c r="L1565" s="22"/>
      <c r="M1565" s="20"/>
    </row>
    <row r="1566" spans="1:13" x14ac:dyDescent="0.25">
      <c r="A1566" s="22"/>
      <c r="B1566" s="23"/>
      <c r="C1566" s="23"/>
      <c r="D1566" s="23"/>
      <c r="E1566" s="23"/>
      <c r="F1566" s="22"/>
      <c r="G1566" s="23"/>
      <c r="H1566" s="24"/>
      <c r="I1566" s="23"/>
      <c r="J1566" s="23"/>
      <c r="K1566" s="23"/>
      <c r="L1566" s="22"/>
      <c r="M1566" s="20"/>
    </row>
    <row r="1567" spans="1:13" x14ac:dyDescent="0.25">
      <c r="A1567" s="22"/>
      <c r="B1567" s="23"/>
      <c r="C1567" s="23"/>
      <c r="D1567" s="23"/>
      <c r="E1567" s="23"/>
      <c r="F1567" s="22"/>
      <c r="G1567" s="23"/>
      <c r="H1567" s="24"/>
      <c r="I1567" s="23"/>
      <c r="J1567" s="23"/>
      <c r="K1567" s="23"/>
      <c r="L1567" s="22"/>
      <c r="M1567" s="20"/>
    </row>
    <row r="1568" spans="1:13" x14ac:dyDescent="0.25">
      <c r="A1568" s="22"/>
      <c r="B1568" s="23"/>
      <c r="C1568" s="23"/>
      <c r="D1568" s="23"/>
      <c r="E1568" s="23"/>
      <c r="F1568" s="22"/>
      <c r="G1568" s="23"/>
      <c r="H1568" s="24"/>
      <c r="I1568" s="23"/>
      <c r="J1568" s="23"/>
      <c r="K1568" s="23"/>
      <c r="L1568" s="22"/>
      <c r="M1568" s="20"/>
    </row>
    <row r="1569" spans="1:13" x14ac:dyDescent="0.25">
      <c r="A1569" s="22"/>
      <c r="B1569" s="23"/>
      <c r="C1569" s="23"/>
      <c r="D1569" s="23"/>
      <c r="E1569" s="23"/>
      <c r="F1569" s="22"/>
      <c r="G1569" s="23"/>
      <c r="H1569" s="24"/>
      <c r="I1569" s="23"/>
      <c r="J1569" s="23"/>
      <c r="K1569" s="23"/>
      <c r="L1569" s="22"/>
      <c r="M1569" s="20"/>
    </row>
    <row r="1570" spans="1:13" x14ac:dyDescent="0.25">
      <c r="A1570" s="22"/>
      <c r="B1570" s="23"/>
      <c r="C1570" s="23"/>
      <c r="D1570" s="23"/>
      <c r="E1570" s="23"/>
      <c r="F1570" s="22"/>
      <c r="G1570" s="23"/>
      <c r="H1570" s="24"/>
      <c r="I1570" s="23"/>
      <c r="J1570" s="23"/>
      <c r="K1570" s="23"/>
      <c r="L1570" s="22"/>
      <c r="M1570" s="20"/>
    </row>
    <row r="1571" spans="1:13" x14ac:dyDescent="0.25">
      <c r="A1571" s="22"/>
      <c r="B1571" s="23"/>
      <c r="C1571" s="23"/>
      <c r="D1571" s="23"/>
      <c r="E1571" s="23"/>
      <c r="F1571" s="22"/>
      <c r="G1571" s="23"/>
      <c r="H1571" s="24"/>
      <c r="I1571" s="23"/>
      <c r="J1571" s="23"/>
      <c r="K1571" s="23"/>
      <c r="L1571" s="22"/>
      <c r="M1571" s="20"/>
    </row>
    <row r="1572" spans="1:13" x14ac:dyDescent="0.25">
      <c r="A1572" s="22"/>
      <c r="B1572" s="23"/>
      <c r="C1572" s="23"/>
      <c r="D1572" s="23"/>
      <c r="E1572" s="23"/>
      <c r="F1572" s="22"/>
      <c r="G1572" s="23"/>
      <c r="H1572" s="24"/>
      <c r="I1572" s="23"/>
      <c r="J1572" s="23"/>
      <c r="K1572" s="23"/>
      <c r="L1572" s="22"/>
      <c r="M1572" s="20"/>
    </row>
    <row r="1573" spans="1:13" x14ac:dyDescent="0.25">
      <c r="A1573" s="22"/>
      <c r="B1573" s="23"/>
      <c r="C1573" s="23"/>
      <c r="D1573" s="23"/>
      <c r="E1573" s="23"/>
      <c r="F1573" s="22"/>
      <c r="G1573" s="23"/>
      <c r="H1573" s="24"/>
      <c r="I1573" s="23"/>
      <c r="J1573" s="23"/>
      <c r="K1573" s="23"/>
      <c r="L1573" s="22"/>
      <c r="M1573" s="20"/>
    </row>
    <row r="1574" spans="1:13" x14ac:dyDescent="0.25">
      <c r="A1574" s="22"/>
      <c r="B1574" s="23"/>
      <c r="C1574" s="23"/>
      <c r="D1574" s="23"/>
      <c r="E1574" s="23"/>
      <c r="F1574" s="22"/>
      <c r="G1574" s="23"/>
      <c r="H1574" s="24"/>
      <c r="I1574" s="23"/>
      <c r="J1574" s="23"/>
      <c r="K1574" s="23"/>
      <c r="L1574" s="22"/>
      <c r="M1574" s="20"/>
    </row>
    <row r="1575" spans="1:13" x14ac:dyDescent="0.25">
      <c r="A1575" s="22"/>
      <c r="B1575" s="23"/>
      <c r="C1575" s="23"/>
      <c r="D1575" s="23"/>
      <c r="E1575" s="23"/>
      <c r="F1575" s="22"/>
      <c r="G1575" s="23"/>
      <c r="H1575" s="24"/>
      <c r="I1575" s="23"/>
      <c r="J1575" s="23"/>
      <c r="K1575" s="23"/>
      <c r="L1575" s="22"/>
      <c r="M1575" s="20"/>
    </row>
    <row r="1576" spans="1:13" x14ac:dyDescent="0.25">
      <c r="A1576" s="22"/>
      <c r="B1576" s="23"/>
      <c r="C1576" s="23"/>
      <c r="D1576" s="23"/>
      <c r="E1576" s="23"/>
      <c r="F1576" s="22"/>
      <c r="G1576" s="23"/>
      <c r="H1576" s="24"/>
      <c r="I1576" s="23"/>
      <c r="J1576" s="23"/>
      <c r="K1576" s="23"/>
      <c r="L1576" s="22"/>
      <c r="M1576" s="20"/>
    </row>
    <row r="1577" spans="1:13" x14ac:dyDescent="0.25">
      <c r="A1577" s="22"/>
      <c r="B1577" s="23"/>
      <c r="C1577" s="23"/>
      <c r="D1577" s="23"/>
      <c r="E1577" s="23"/>
      <c r="F1577" s="22"/>
      <c r="G1577" s="23"/>
      <c r="H1577" s="24"/>
      <c r="I1577" s="23"/>
      <c r="J1577" s="23"/>
      <c r="K1577" s="23"/>
      <c r="L1577" s="22"/>
      <c r="M1577" s="20"/>
    </row>
    <row r="1578" spans="1:13" x14ac:dyDescent="0.25">
      <c r="A1578" s="22"/>
      <c r="B1578" s="23"/>
      <c r="C1578" s="23"/>
      <c r="D1578" s="23"/>
      <c r="E1578" s="23"/>
      <c r="F1578" s="22"/>
      <c r="G1578" s="23"/>
      <c r="H1578" s="24"/>
      <c r="I1578" s="23"/>
      <c r="J1578" s="23"/>
      <c r="K1578" s="23"/>
      <c r="L1578" s="22"/>
      <c r="M1578" s="20"/>
    </row>
    <row r="1579" spans="1:13" x14ac:dyDescent="0.25">
      <c r="A1579" s="22"/>
      <c r="B1579" s="23"/>
      <c r="C1579" s="23"/>
      <c r="D1579" s="23"/>
      <c r="E1579" s="23"/>
      <c r="F1579" s="22"/>
      <c r="G1579" s="23"/>
      <c r="H1579" s="24"/>
      <c r="I1579" s="23"/>
      <c r="J1579" s="23"/>
      <c r="K1579" s="23"/>
      <c r="L1579" s="22"/>
      <c r="M1579" s="20"/>
    </row>
    <row r="1580" spans="1:13" x14ac:dyDescent="0.25">
      <c r="A1580" s="22"/>
      <c r="B1580" s="23"/>
      <c r="C1580" s="23"/>
      <c r="D1580" s="23"/>
      <c r="E1580" s="23"/>
      <c r="F1580" s="22"/>
      <c r="G1580" s="23"/>
      <c r="H1580" s="24"/>
      <c r="I1580" s="23"/>
      <c r="J1580" s="23"/>
      <c r="K1580" s="23"/>
      <c r="L1580" s="22"/>
      <c r="M1580" s="20"/>
    </row>
    <row r="1581" spans="1:13" x14ac:dyDescent="0.25">
      <c r="A1581" s="22"/>
      <c r="B1581" s="23"/>
      <c r="C1581" s="23"/>
      <c r="D1581" s="23"/>
      <c r="E1581" s="23"/>
      <c r="F1581" s="22"/>
      <c r="G1581" s="23"/>
      <c r="H1581" s="24"/>
      <c r="I1581" s="23"/>
      <c r="J1581" s="23"/>
      <c r="K1581" s="23"/>
      <c r="L1581" s="22"/>
      <c r="M1581" s="20"/>
    </row>
    <row r="1582" spans="1:13" x14ac:dyDescent="0.25">
      <c r="A1582" s="22"/>
      <c r="B1582" s="23"/>
      <c r="C1582" s="23"/>
      <c r="D1582" s="23"/>
      <c r="E1582" s="23"/>
      <c r="F1582" s="22"/>
      <c r="G1582" s="23"/>
      <c r="H1582" s="24"/>
      <c r="I1582" s="23"/>
      <c r="J1582" s="23"/>
      <c r="K1582" s="23"/>
      <c r="L1582" s="22"/>
      <c r="M1582" s="20"/>
    </row>
    <row r="1583" spans="1:13" x14ac:dyDescent="0.25">
      <c r="A1583" s="22"/>
      <c r="B1583" s="23"/>
      <c r="C1583" s="23"/>
      <c r="D1583" s="23"/>
      <c r="E1583" s="23"/>
      <c r="F1583" s="22"/>
      <c r="G1583" s="23"/>
      <c r="H1583" s="24"/>
      <c r="I1583" s="23"/>
      <c r="J1583" s="23"/>
      <c r="K1583" s="23"/>
      <c r="L1583" s="22"/>
      <c r="M1583" s="20"/>
    </row>
    <row r="1584" spans="1:13" x14ac:dyDescent="0.25">
      <c r="A1584" s="22"/>
      <c r="B1584" s="23"/>
      <c r="C1584" s="23"/>
      <c r="D1584" s="23"/>
      <c r="E1584" s="23"/>
      <c r="F1584" s="22"/>
      <c r="G1584" s="23"/>
      <c r="H1584" s="24"/>
      <c r="I1584" s="23"/>
      <c r="J1584" s="23"/>
      <c r="K1584" s="23"/>
      <c r="L1584" s="22"/>
      <c r="M1584" s="20"/>
    </row>
    <row r="1585" spans="1:13" x14ac:dyDescent="0.25">
      <c r="A1585" s="22"/>
      <c r="B1585" s="23"/>
      <c r="C1585" s="23"/>
      <c r="D1585" s="23"/>
      <c r="E1585" s="23"/>
      <c r="F1585" s="22"/>
      <c r="G1585" s="23"/>
      <c r="H1585" s="24"/>
      <c r="I1585" s="23"/>
      <c r="J1585" s="23"/>
      <c r="K1585" s="23"/>
      <c r="L1585" s="22"/>
      <c r="M1585" s="20"/>
    </row>
    <row r="1586" spans="1:13" x14ac:dyDescent="0.25">
      <c r="A1586" s="22"/>
      <c r="B1586" s="23"/>
      <c r="C1586" s="23"/>
      <c r="D1586" s="23"/>
      <c r="E1586" s="23"/>
      <c r="F1586" s="22"/>
      <c r="G1586" s="23"/>
      <c r="H1586" s="24"/>
      <c r="I1586" s="23"/>
      <c r="J1586" s="23"/>
      <c r="K1586" s="23"/>
      <c r="L1586" s="22"/>
      <c r="M1586" s="20"/>
    </row>
    <row r="1587" spans="1:13" x14ac:dyDescent="0.25">
      <c r="A1587" s="22"/>
      <c r="B1587" s="23"/>
      <c r="C1587" s="23"/>
      <c r="D1587" s="23"/>
      <c r="E1587" s="23"/>
      <c r="F1587" s="22"/>
      <c r="G1587" s="23"/>
      <c r="H1587" s="24"/>
      <c r="I1587" s="23"/>
      <c r="J1587" s="23"/>
      <c r="K1587" s="23"/>
      <c r="L1587" s="22"/>
      <c r="M1587" s="20"/>
    </row>
    <row r="1588" spans="1:13" x14ac:dyDescent="0.25">
      <c r="A1588" s="22"/>
      <c r="B1588" s="23"/>
      <c r="C1588" s="23"/>
      <c r="D1588" s="23"/>
      <c r="E1588" s="23"/>
      <c r="F1588" s="22"/>
      <c r="G1588" s="23"/>
      <c r="H1588" s="24"/>
      <c r="I1588" s="23"/>
      <c r="J1588" s="23"/>
      <c r="K1588" s="23"/>
      <c r="L1588" s="22"/>
      <c r="M1588" s="20"/>
    </row>
    <row r="1589" spans="1:13" x14ac:dyDescent="0.25">
      <c r="A1589" s="22"/>
      <c r="B1589" s="23"/>
      <c r="C1589" s="23"/>
      <c r="D1589" s="23"/>
      <c r="E1589" s="23"/>
      <c r="F1589" s="22"/>
      <c r="G1589" s="23"/>
      <c r="H1589" s="24"/>
      <c r="I1589" s="23"/>
      <c r="J1589" s="23"/>
      <c r="K1589" s="23"/>
      <c r="L1589" s="22"/>
      <c r="M1589" s="20"/>
    </row>
    <row r="1590" spans="1:13" x14ac:dyDescent="0.25">
      <c r="A1590" s="22"/>
      <c r="B1590" s="23"/>
      <c r="C1590" s="23"/>
      <c r="D1590" s="23"/>
      <c r="E1590" s="23"/>
      <c r="F1590" s="22"/>
      <c r="G1590" s="23"/>
      <c r="H1590" s="24"/>
      <c r="I1590" s="23"/>
      <c r="J1590" s="23"/>
      <c r="K1590" s="23"/>
      <c r="L1590" s="22"/>
      <c r="M1590" s="20"/>
    </row>
    <row r="1591" spans="1:13" x14ac:dyDescent="0.25">
      <c r="A1591" s="22"/>
      <c r="B1591" s="23"/>
      <c r="C1591" s="23"/>
      <c r="D1591" s="23"/>
      <c r="E1591" s="23"/>
      <c r="F1591" s="22"/>
      <c r="G1591" s="23"/>
      <c r="H1591" s="24"/>
      <c r="I1591" s="23"/>
      <c r="J1591" s="23"/>
      <c r="K1591" s="23"/>
      <c r="L1591" s="22"/>
      <c r="M1591" s="20"/>
    </row>
    <row r="1592" spans="1:13" x14ac:dyDescent="0.25">
      <c r="A1592" s="22"/>
      <c r="B1592" s="23"/>
      <c r="C1592" s="23"/>
      <c r="D1592" s="23"/>
      <c r="E1592" s="23"/>
      <c r="F1592" s="22"/>
      <c r="G1592" s="23"/>
      <c r="H1592" s="24"/>
      <c r="I1592" s="23"/>
      <c r="J1592" s="23"/>
      <c r="K1592" s="23"/>
      <c r="L1592" s="22"/>
      <c r="M1592" s="20"/>
    </row>
    <row r="1593" spans="1:13" x14ac:dyDescent="0.25">
      <c r="A1593" s="22"/>
      <c r="B1593" s="23"/>
      <c r="C1593" s="23"/>
      <c r="D1593" s="23"/>
      <c r="E1593" s="23"/>
      <c r="F1593" s="22"/>
      <c r="G1593" s="23"/>
      <c r="H1593" s="24"/>
      <c r="I1593" s="23"/>
      <c r="J1593" s="23"/>
      <c r="K1593" s="23"/>
      <c r="L1593" s="22"/>
      <c r="M1593" s="20"/>
    </row>
    <row r="1594" spans="1:13" x14ac:dyDescent="0.25">
      <c r="A1594" s="22"/>
      <c r="B1594" s="23"/>
      <c r="C1594" s="23"/>
      <c r="D1594" s="23"/>
      <c r="E1594" s="23"/>
      <c r="F1594" s="22"/>
      <c r="G1594" s="23"/>
      <c r="H1594" s="24"/>
      <c r="I1594" s="23"/>
      <c r="J1594" s="23"/>
      <c r="K1594" s="23"/>
      <c r="L1594" s="22"/>
      <c r="M1594" s="20"/>
    </row>
    <row r="1595" spans="1:13" x14ac:dyDescent="0.25">
      <c r="A1595" s="22"/>
      <c r="B1595" s="23"/>
      <c r="C1595" s="23"/>
      <c r="D1595" s="23"/>
      <c r="E1595" s="23"/>
      <c r="F1595" s="22"/>
      <c r="G1595" s="23"/>
      <c r="H1595" s="24"/>
      <c r="I1595" s="23"/>
      <c r="J1595" s="23"/>
      <c r="K1595" s="23"/>
      <c r="L1595" s="22"/>
      <c r="M1595" s="20"/>
    </row>
    <row r="1596" spans="1:13" x14ac:dyDescent="0.25">
      <c r="A1596" s="22"/>
      <c r="B1596" s="23"/>
      <c r="C1596" s="23"/>
      <c r="D1596" s="23"/>
      <c r="E1596" s="23"/>
      <c r="F1596" s="22"/>
      <c r="G1596" s="23"/>
      <c r="H1596" s="24"/>
      <c r="I1596" s="23"/>
      <c r="J1596" s="23"/>
      <c r="K1596" s="23"/>
      <c r="L1596" s="22"/>
      <c r="M1596" s="20"/>
    </row>
    <row r="1597" spans="1:13" x14ac:dyDescent="0.25">
      <c r="A1597" s="22"/>
      <c r="B1597" s="23"/>
      <c r="C1597" s="23"/>
      <c r="D1597" s="23"/>
      <c r="E1597" s="23"/>
      <c r="F1597" s="22"/>
      <c r="G1597" s="23"/>
      <c r="H1597" s="24"/>
      <c r="I1597" s="23"/>
      <c r="J1597" s="23"/>
      <c r="K1597" s="23"/>
      <c r="L1597" s="22"/>
      <c r="M1597" s="20"/>
    </row>
    <row r="1598" spans="1:13" x14ac:dyDescent="0.25">
      <c r="A1598" s="22"/>
      <c r="B1598" s="23"/>
      <c r="C1598" s="23"/>
      <c r="D1598" s="23"/>
      <c r="E1598" s="23"/>
      <c r="F1598" s="22"/>
      <c r="G1598" s="23"/>
      <c r="H1598" s="24"/>
      <c r="I1598" s="23"/>
      <c r="J1598" s="23"/>
      <c r="K1598" s="23"/>
      <c r="L1598" s="22"/>
      <c r="M1598" s="20"/>
    </row>
    <row r="1599" spans="1:13" x14ac:dyDescent="0.25">
      <c r="A1599" s="22"/>
      <c r="B1599" s="23"/>
      <c r="C1599" s="23"/>
      <c r="D1599" s="23"/>
      <c r="E1599" s="23"/>
      <c r="F1599" s="22"/>
      <c r="G1599" s="23"/>
      <c r="H1599" s="24"/>
      <c r="I1599" s="23"/>
      <c r="J1599" s="23"/>
      <c r="K1599" s="23"/>
      <c r="L1599" s="22"/>
      <c r="M1599" s="20"/>
    </row>
    <row r="1600" spans="1:13" x14ac:dyDescent="0.25">
      <c r="A1600" s="22"/>
      <c r="B1600" s="23"/>
      <c r="C1600" s="23"/>
      <c r="D1600" s="23"/>
      <c r="E1600" s="23"/>
      <c r="F1600" s="22"/>
      <c r="G1600" s="23"/>
      <c r="H1600" s="24"/>
      <c r="I1600" s="23"/>
      <c r="J1600" s="23"/>
      <c r="K1600" s="23"/>
      <c r="L1600" s="22"/>
      <c r="M1600" s="20"/>
    </row>
    <row r="1601" spans="1:13" x14ac:dyDescent="0.25">
      <c r="A1601" s="22"/>
      <c r="B1601" s="23"/>
      <c r="C1601" s="23"/>
      <c r="D1601" s="23"/>
      <c r="E1601" s="23"/>
      <c r="F1601" s="22"/>
      <c r="G1601" s="23"/>
      <c r="H1601" s="24"/>
      <c r="I1601" s="23"/>
      <c r="J1601" s="23"/>
      <c r="K1601" s="23"/>
      <c r="L1601" s="22"/>
      <c r="M1601" s="20"/>
    </row>
    <row r="1602" spans="1:13" x14ac:dyDescent="0.25">
      <c r="A1602" s="22"/>
      <c r="B1602" s="23"/>
      <c r="C1602" s="23"/>
      <c r="D1602" s="23"/>
      <c r="E1602" s="23"/>
      <c r="F1602" s="22"/>
      <c r="G1602" s="23"/>
      <c r="H1602" s="24"/>
      <c r="I1602" s="23"/>
      <c r="J1602" s="23"/>
      <c r="K1602" s="23"/>
      <c r="L1602" s="22"/>
      <c r="M1602" s="20"/>
    </row>
    <row r="1603" spans="1:13" x14ac:dyDescent="0.25">
      <c r="A1603" s="22"/>
      <c r="B1603" s="23"/>
      <c r="C1603" s="23"/>
      <c r="D1603" s="23"/>
      <c r="E1603" s="23"/>
      <c r="F1603" s="22"/>
      <c r="G1603" s="23"/>
      <c r="H1603" s="24"/>
      <c r="I1603" s="23"/>
      <c r="J1603" s="23"/>
      <c r="K1603" s="23"/>
      <c r="L1603" s="22"/>
      <c r="M1603" s="20"/>
    </row>
    <row r="1604" spans="1:13" x14ac:dyDescent="0.25">
      <c r="A1604" s="22"/>
      <c r="B1604" s="23"/>
      <c r="C1604" s="23"/>
      <c r="D1604" s="23"/>
      <c r="E1604" s="23"/>
      <c r="F1604" s="22"/>
      <c r="G1604" s="23"/>
      <c r="H1604" s="24"/>
      <c r="I1604" s="23"/>
      <c r="J1604" s="23"/>
      <c r="K1604" s="23"/>
      <c r="L1604" s="22"/>
      <c r="M1604" s="20"/>
    </row>
    <row r="1605" spans="1:13" x14ac:dyDescent="0.25">
      <c r="A1605" s="22"/>
      <c r="B1605" s="23"/>
      <c r="C1605" s="23"/>
      <c r="D1605" s="23"/>
      <c r="E1605" s="23"/>
      <c r="F1605" s="22"/>
      <c r="G1605" s="23"/>
      <c r="H1605" s="24"/>
      <c r="I1605" s="23"/>
      <c r="J1605" s="23"/>
      <c r="K1605" s="23"/>
      <c r="L1605" s="22"/>
      <c r="M1605" s="20"/>
    </row>
    <row r="1606" spans="1:13" x14ac:dyDescent="0.25">
      <c r="A1606" s="22"/>
      <c r="B1606" s="23"/>
      <c r="C1606" s="23"/>
      <c r="D1606" s="23"/>
      <c r="E1606" s="23"/>
      <c r="F1606" s="22"/>
      <c r="G1606" s="23"/>
      <c r="H1606" s="24"/>
      <c r="I1606" s="23"/>
      <c r="J1606" s="23"/>
      <c r="K1606" s="23"/>
      <c r="L1606" s="22"/>
      <c r="M1606" s="20"/>
    </row>
    <row r="1607" spans="1:13" x14ac:dyDescent="0.25">
      <c r="A1607" s="22"/>
      <c r="B1607" s="23"/>
      <c r="C1607" s="23"/>
      <c r="D1607" s="23"/>
      <c r="E1607" s="23"/>
      <c r="F1607" s="22"/>
      <c r="G1607" s="23"/>
      <c r="H1607" s="24"/>
      <c r="I1607" s="23"/>
      <c r="J1607" s="23"/>
      <c r="K1607" s="23"/>
      <c r="L1607" s="22"/>
      <c r="M1607" s="20"/>
    </row>
    <row r="1608" spans="1:13" x14ac:dyDescent="0.25">
      <c r="A1608" s="22"/>
      <c r="B1608" s="23"/>
      <c r="C1608" s="23"/>
      <c r="D1608" s="23"/>
      <c r="E1608" s="23"/>
      <c r="F1608" s="22"/>
      <c r="G1608" s="23"/>
      <c r="H1608" s="24"/>
      <c r="I1608" s="23"/>
      <c r="J1608" s="23"/>
      <c r="K1608" s="23"/>
      <c r="L1608" s="22"/>
      <c r="M1608" s="20"/>
    </row>
    <row r="1609" spans="1:13" x14ac:dyDescent="0.25">
      <c r="A1609" s="22"/>
      <c r="B1609" s="23"/>
      <c r="C1609" s="23"/>
      <c r="D1609" s="23"/>
      <c r="E1609" s="23"/>
      <c r="F1609" s="22"/>
      <c r="G1609" s="23"/>
      <c r="H1609" s="24"/>
      <c r="I1609" s="23"/>
      <c r="J1609" s="23"/>
      <c r="K1609" s="23"/>
      <c r="L1609" s="22"/>
      <c r="M1609" s="20"/>
    </row>
    <row r="1610" spans="1:13" x14ac:dyDescent="0.25">
      <c r="A1610" s="22"/>
      <c r="B1610" s="23"/>
      <c r="C1610" s="23"/>
      <c r="D1610" s="23"/>
      <c r="E1610" s="23"/>
      <c r="F1610" s="22"/>
      <c r="G1610" s="23"/>
      <c r="H1610" s="24"/>
      <c r="I1610" s="23"/>
      <c r="J1610" s="23"/>
      <c r="K1610" s="23"/>
      <c r="L1610" s="22"/>
      <c r="M1610" s="20"/>
    </row>
    <row r="1611" spans="1:13" x14ac:dyDescent="0.25">
      <c r="A1611" s="22"/>
      <c r="B1611" s="23"/>
      <c r="C1611" s="23"/>
      <c r="D1611" s="23"/>
      <c r="E1611" s="23"/>
      <c r="F1611" s="22"/>
      <c r="G1611" s="23"/>
      <c r="H1611" s="24"/>
      <c r="I1611" s="23"/>
      <c r="J1611" s="23"/>
      <c r="K1611" s="23"/>
      <c r="L1611" s="22"/>
      <c r="M1611" s="20"/>
    </row>
    <row r="1612" spans="1:13" x14ac:dyDescent="0.25">
      <c r="A1612" s="22"/>
      <c r="B1612" s="23"/>
      <c r="C1612" s="23"/>
      <c r="D1612" s="23"/>
      <c r="E1612" s="23"/>
      <c r="F1612" s="22"/>
      <c r="G1612" s="23"/>
      <c r="H1612" s="24"/>
      <c r="I1612" s="23"/>
      <c r="J1612" s="23"/>
      <c r="K1612" s="23"/>
      <c r="L1612" s="22"/>
      <c r="M1612" s="20"/>
    </row>
    <row r="1613" spans="1:13" x14ac:dyDescent="0.25">
      <c r="A1613" s="22"/>
      <c r="B1613" s="23"/>
      <c r="C1613" s="23"/>
      <c r="D1613" s="23"/>
      <c r="E1613" s="23"/>
      <c r="F1613" s="22"/>
      <c r="G1613" s="23"/>
      <c r="H1613" s="24"/>
      <c r="I1613" s="23"/>
      <c r="J1613" s="23"/>
      <c r="K1613" s="23"/>
      <c r="L1613" s="22"/>
      <c r="M1613" s="20"/>
    </row>
    <row r="1614" spans="1:13" x14ac:dyDescent="0.25">
      <c r="A1614" s="22"/>
      <c r="B1614" s="23"/>
      <c r="C1614" s="23"/>
      <c r="D1614" s="23"/>
      <c r="E1614" s="23"/>
      <c r="F1614" s="22"/>
      <c r="G1614" s="23"/>
      <c r="H1614" s="24"/>
      <c r="I1614" s="23"/>
      <c r="J1614" s="23"/>
      <c r="K1614" s="23"/>
      <c r="L1614" s="22"/>
      <c r="M1614" s="20"/>
    </row>
    <row r="1615" spans="1:13" x14ac:dyDescent="0.25">
      <c r="A1615" s="22"/>
      <c r="B1615" s="23"/>
      <c r="C1615" s="23"/>
      <c r="D1615" s="23"/>
      <c r="E1615" s="23"/>
      <c r="F1615" s="22"/>
      <c r="G1615" s="23"/>
      <c r="H1615" s="24"/>
      <c r="I1615" s="23"/>
      <c r="J1615" s="23"/>
      <c r="K1615" s="23"/>
      <c r="L1615" s="22"/>
      <c r="M1615" s="20"/>
    </row>
    <row r="1616" spans="1:13" x14ac:dyDescent="0.25">
      <c r="A1616" s="22"/>
      <c r="B1616" s="23"/>
      <c r="C1616" s="23"/>
      <c r="D1616" s="23"/>
      <c r="E1616" s="23"/>
      <c r="F1616" s="22"/>
      <c r="G1616" s="23"/>
      <c r="H1616" s="24"/>
      <c r="I1616" s="23"/>
      <c r="J1616" s="23"/>
      <c r="K1616" s="23"/>
      <c r="L1616" s="22"/>
      <c r="M1616" s="20"/>
    </row>
    <row r="1617" spans="1:13" x14ac:dyDescent="0.25">
      <c r="A1617" s="22"/>
      <c r="B1617" s="23"/>
      <c r="C1617" s="23"/>
      <c r="D1617" s="23"/>
      <c r="E1617" s="23"/>
      <c r="F1617" s="22"/>
      <c r="G1617" s="23"/>
      <c r="H1617" s="24"/>
      <c r="I1617" s="23"/>
      <c r="J1617" s="23"/>
      <c r="K1617" s="23"/>
      <c r="L1617" s="22"/>
      <c r="M1617" s="20"/>
    </row>
    <row r="1618" spans="1:13" x14ac:dyDescent="0.25">
      <c r="A1618" s="22"/>
      <c r="B1618" s="23"/>
      <c r="C1618" s="23"/>
      <c r="D1618" s="23"/>
      <c r="E1618" s="23"/>
      <c r="F1618" s="22"/>
      <c r="G1618" s="23"/>
      <c r="H1618" s="24"/>
      <c r="I1618" s="23"/>
      <c r="J1618" s="23"/>
      <c r="K1618" s="23"/>
      <c r="L1618" s="22"/>
      <c r="M1618" s="20"/>
    </row>
    <row r="1619" spans="1:13" x14ac:dyDescent="0.25">
      <c r="A1619" s="22"/>
      <c r="B1619" s="23"/>
      <c r="C1619" s="23"/>
      <c r="D1619" s="23"/>
      <c r="E1619" s="23"/>
      <c r="F1619" s="22"/>
      <c r="G1619" s="23"/>
      <c r="H1619" s="24"/>
      <c r="I1619" s="23"/>
      <c r="J1619" s="23"/>
      <c r="K1619" s="23"/>
      <c r="L1619" s="22"/>
      <c r="M1619" s="20"/>
    </row>
    <row r="1620" spans="1:13" x14ac:dyDescent="0.25">
      <c r="A1620" s="22"/>
      <c r="B1620" s="23"/>
      <c r="C1620" s="23"/>
      <c r="D1620" s="23"/>
      <c r="E1620" s="23"/>
      <c r="F1620" s="22"/>
      <c r="G1620" s="23"/>
      <c r="H1620" s="24"/>
      <c r="I1620" s="23"/>
      <c r="J1620" s="23"/>
      <c r="K1620" s="23"/>
      <c r="L1620" s="22"/>
      <c r="M1620" s="20"/>
    </row>
    <row r="1621" spans="1:13" x14ac:dyDescent="0.25">
      <c r="A1621" s="22"/>
      <c r="B1621" s="23"/>
      <c r="C1621" s="23"/>
      <c r="D1621" s="23"/>
      <c r="E1621" s="23"/>
      <c r="F1621" s="22"/>
      <c r="G1621" s="23"/>
      <c r="H1621" s="24"/>
      <c r="I1621" s="23"/>
      <c r="J1621" s="23"/>
      <c r="K1621" s="23"/>
      <c r="L1621" s="22"/>
      <c r="M1621" s="20"/>
    </row>
    <row r="1622" spans="1:13" x14ac:dyDescent="0.25">
      <c r="A1622" s="22"/>
      <c r="B1622" s="23"/>
      <c r="C1622" s="23"/>
      <c r="D1622" s="23"/>
      <c r="E1622" s="23"/>
      <c r="F1622" s="22"/>
      <c r="G1622" s="23"/>
      <c r="H1622" s="24"/>
      <c r="I1622" s="23"/>
      <c r="J1622" s="23"/>
      <c r="K1622" s="23"/>
      <c r="L1622" s="22"/>
      <c r="M1622" s="20"/>
    </row>
    <row r="1623" spans="1:13" x14ac:dyDescent="0.25">
      <c r="A1623" s="22"/>
      <c r="B1623" s="23"/>
      <c r="C1623" s="23"/>
      <c r="D1623" s="23"/>
      <c r="E1623" s="23"/>
      <c r="F1623" s="22"/>
      <c r="G1623" s="23"/>
      <c r="H1623" s="24"/>
      <c r="I1623" s="23"/>
      <c r="J1623" s="23"/>
      <c r="K1623" s="23"/>
      <c r="L1623" s="22"/>
      <c r="M1623" s="20"/>
    </row>
    <row r="1624" spans="1:13" x14ac:dyDescent="0.25">
      <c r="A1624" s="22"/>
      <c r="B1624" s="23"/>
      <c r="C1624" s="23"/>
      <c r="D1624" s="23"/>
      <c r="E1624" s="23"/>
      <c r="F1624" s="22"/>
      <c r="G1624" s="23"/>
      <c r="H1624" s="24"/>
      <c r="I1624" s="23"/>
      <c r="J1624" s="23"/>
      <c r="K1624" s="23"/>
      <c r="L1624" s="22"/>
      <c r="M1624" s="20"/>
    </row>
    <row r="1625" spans="1:13" x14ac:dyDescent="0.25">
      <c r="A1625" s="22"/>
      <c r="B1625" s="23"/>
      <c r="C1625" s="23"/>
      <c r="D1625" s="23"/>
      <c r="E1625" s="23"/>
      <c r="F1625" s="22"/>
      <c r="G1625" s="23"/>
      <c r="H1625" s="24"/>
      <c r="I1625" s="23"/>
      <c r="J1625" s="23"/>
      <c r="K1625" s="23"/>
      <c r="L1625" s="22"/>
      <c r="M1625" s="20"/>
    </row>
    <row r="1626" spans="1:13" x14ac:dyDescent="0.25">
      <c r="A1626" s="22"/>
      <c r="B1626" s="23"/>
      <c r="C1626" s="23"/>
      <c r="D1626" s="23"/>
      <c r="E1626" s="23"/>
      <c r="F1626" s="22"/>
      <c r="G1626" s="23"/>
      <c r="H1626" s="24"/>
      <c r="I1626" s="23"/>
      <c r="J1626" s="23"/>
      <c r="K1626" s="23"/>
      <c r="L1626" s="22"/>
      <c r="M1626" s="20"/>
    </row>
    <row r="1627" spans="1:13" x14ac:dyDescent="0.25">
      <c r="A1627" s="22"/>
      <c r="B1627" s="23"/>
      <c r="C1627" s="23"/>
      <c r="D1627" s="23"/>
      <c r="E1627" s="23"/>
      <c r="F1627" s="22"/>
      <c r="G1627" s="23"/>
      <c r="H1627" s="24"/>
      <c r="I1627" s="23"/>
      <c r="J1627" s="23"/>
      <c r="K1627" s="23"/>
      <c r="L1627" s="22"/>
      <c r="M1627" s="20"/>
    </row>
    <row r="1628" spans="1:13" x14ac:dyDescent="0.25">
      <c r="A1628" s="22"/>
      <c r="B1628" s="23"/>
      <c r="C1628" s="23"/>
      <c r="D1628" s="23"/>
      <c r="E1628" s="23"/>
      <c r="F1628" s="22"/>
      <c r="G1628" s="23"/>
      <c r="H1628" s="24"/>
      <c r="I1628" s="23"/>
      <c r="J1628" s="23"/>
      <c r="K1628" s="23"/>
      <c r="L1628" s="22"/>
      <c r="M1628" s="20"/>
    </row>
    <row r="1629" spans="1:13" x14ac:dyDescent="0.25">
      <c r="A1629" s="22"/>
      <c r="B1629" s="23"/>
      <c r="C1629" s="23"/>
      <c r="D1629" s="23"/>
      <c r="E1629" s="23"/>
      <c r="F1629" s="22"/>
      <c r="G1629" s="23"/>
      <c r="H1629" s="24"/>
      <c r="I1629" s="23"/>
      <c r="J1629" s="23"/>
      <c r="K1629" s="23"/>
      <c r="L1629" s="22"/>
      <c r="M1629" s="20"/>
    </row>
    <row r="1630" spans="1:13" x14ac:dyDescent="0.25">
      <c r="A1630" s="22"/>
      <c r="B1630" s="23"/>
      <c r="C1630" s="23"/>
      <c r="D1630" s="23"/>
      <c r="E1630" s="23"/>
      <c r="F1630" s="22"/>
      <c r="G1630" s="23"/>
      <c r="H1630" s="24"/>
      <c r="I1630" s="23"/>
      <c r="J1630" s="23"/>
      <c r="K1630" s="23"/>
      <c r="L1630" s="22"/>
      <c r="M1630" s="20"/>
    </row>
    <row r="1631" spans="1:13" x14ac:dyDescent="0.25">
      <c r="A1631" s="22"/>
      <c r="B1631" s="23"/>
      <c r="C1631" s="23"/>
      <c r="D1631" s="23"/>
      <c r="E1631" s="23"/>
      <c r="F1631" s="22"/>
      <c r="G1631" s="23"/>
      <c r="H1631" s="24"/>
      <c r="I1631" s="23"/>
      <c r="J1631" s="23"/>
      <c r="K1631" s="23"/>
      <c r="L1631" s="22"/>
      <c r="M1631" s="20"/>
    </row>
    <row r="1632" spans="1:13" x14ac:dyDescent="0.25">
      <c r="A1632" s="22"/>
      <c r="B1632" s="23"/>
      <c r="C1632" s="23"/>
      <c r="D1632" s="23"/>
      <c r="E1632" s="23"/>
      <c r="F1632" s="22"/>
      <c r="G1632" s="23"/>
      <c r="H1632" s="24"/>
      <c r="I1632" s="23"/>
      <c r="J1632" s="23"/>
      <c r="K1632" s="23"/>
      <c r="L1632" s="22"/>
      <c r="M1632" s="20"/>
    </row>
    <row r="1633" spans="1:13" x14ac:dyDescent="0.25">
      <c r="A1633" s="22"/>
      <c r="B1633" s="23"/>
      <c r="C1633" s="23"/>
      <c r="D1633" s="23"/>
      <c r="E1633" s="23"/>
      <c r="F1633" s="22"/>
      <c r="G1633" s="23"/>
      <c r="H1633" s="24"/>
      <c r="I1633" s="23"/>
      <c r="J1633" s="23"/>
      <c r="K1633" s="23"/>
      <c r="L1633" s="22"/>
      <c r="M1633" s="20"/>
    </row>
    <row r="1634" spans="1:13" x14ac:dyDescent="0.25">
      <c r="A1634" s="22"/>
      <c r="B1634" s="23"/>
      <c r="C1634" s="23"/>
      <c r="D1634" s="23"/>
      <c r="E1634" s="23"/>
      <c r="F1634" s="22"/>
      <c r="G1634" s="23"/>
      <c r="H1634" s="24"/>
      <c r="I1634" s="23"/>
      <c r="J1634" s="23"/>
      <c r="K1634" s="23"/>
      <c r="L1634" s="22"/>
      <c r="M1634" s="20"/>
    </row>
    <row r="1635" spans="1:13" x14ac:dyDescent="0.25">
      <c r="A1635" s="22"/>
      <c r="B1635" s="23"/>
      <c r="C1635" s="23"/>
      <c r="D1635" s="23"/>
      <c r="E1635" s="23"/>
      <c r="F1635" s="22"/>
      <c r="G1635" s="23"/>
      <c r="H1635" s="24"/>
      <c r="I1635" s="23"/>
      <c r="J1635" s="23"/>
      <c r="K1635" s="23"/>
      <c r="L1635" s="22"/>
      <c r="M1635" s="20"/>
    </row>
    <row r="1636" spans="1:13" x14ac:dyDescent="0.25">
      <c r="A1636" s="22"/>
      <c r="B1636" s="23"/>
      <c r="C1636" s="23"/>
      <c r="D1636" s="23"/>
      <c r="E1636" s="23"/>
      <c r="F1636" s="22"/>
      <c r="G1636" s="23"/>
      <c r="H1636" s="24"/>
      <c r="I1636" s="23"/>
      <c r="J1636" s="23"/>
      <c r="K1636" s="23"/>
      <c r="L1636" s="22"/>
      <c r="M1636" s="20"/>
    </row>
    <row r="1637" spans="1:13" x14ac:dyDescent="0.25">
      <c r="A1637" s="22"/>
      <c r="B1637" s="23"/>
      <c r="C1637" s="23"/>
      <c r="D1637" s="23"/>
      <c r="E1637" s="23"/>
      <c r="F1637" s="22"/>
      <c r="G1637" s="23"/>
      <c r="H1637" s="24"/>
      <c r="I1637" s="23"/>
      <c r="J1637" s="23"/>
      <c r="K1637" s="23"/>
      <c r="L1637" s="22"/>
      <c r="M1637" s="20"/>
    </row>
    <row r="1638" spans="1:13" x14ac:dyDescent="0.25">
      <c r="A1638" s="22"/>
      <c r="B1638" s="23"/>
      <c r="C1638" s="23"/>
      <c r="D1638" s="23"/>
      <c r="E1638" s="23"/>
      <c r="F1638" s="22"/>
      <c r="G1638" s="23"/>
      <c r="H1638" s="24"/>
      <c r="I1638" s="23"/>
      <c r="J1638" s="23"/>
      <c r="K1638" s="23"/>
      <c r="L1638" s="22"/>
      <c r="M1638" s="20"/>
    </row>
    <row r="1639" spans="1:13" x14ac:dyDescent="0.25">
      <c r="A1639" s="22"/>
      <c r="B1639" s="23"/>
      <c r="C1639" s="23"/>
      <c r="D1639" s="23"/>
      <c r="E1639" s="23"/>
      <c r="F1639" s="22"/>
      <c r="G1639" s="23"/>
      <c r="H1639" s="24"/>
      <c r="I1639" s="23"/>
      <c r="J1639" s="23"/>
      <c r="K1639" s="23"/>
      <c r="L1639" s="22"/>
      <c r="M1639" s="20"/>
    </row>
    <row r="1640" spans="1:13" x14ac:dyDescent="0.25">
      <c r="A1640" s="22"/>
      <c r="B1640" s="23"/>
      <c r="C1640" s="23"/>
      <c r="D1640" s="23"/>
      <c r="E1640" s="23"/>
      <c r="F1640" s="22"/>
      <c r="G1640" s="23"/>
      <c r="H1640" s="24"/>
      <c r="I1640" s="23"/>
      <c r="J1640" s="23"/>
      <c r="K1640" s="23"/>
      <c r="L1640" s="22"/>
      <c r="M1640" s="20"/>
    </row>
    <row r="1641" spans="1:13" x14ac:dyDescent="0.25">
      <c r="A1641" s="22"/>
      <c r="B1641" s="23"/>
      <c r="C1641" s="23"/>
      <c r="D1641" s="23"/>
      <c r="E1641" s="23"/>
      <c r="F1641" s="22"/>
      <c r="G1641" s="23"/>
      <c r="H1641" s="24"/>
      <c r="I1641" s="23"/>
      <c r="J1641" s="23"/>
      <c r="K1641" s="23"/>
      <c r="L1641" s="22"/>
      <c r="M1641" s="20"/>
    </row>
    <row r="1642" spans="1:13" x14ac:dyDescent="0.25">
      <c r="A1642" s="22"/>
      <c r="B1642" s="23"/>
      <c r="C1642" s="23"/>
      <c r="D1642" s="23"/>
      <c r="E1642" s="23"/>
      <c r="F1642" s="22"/>
      <c r="G1642" s="23"/>
      <c r="H1642" s="24"/>
      <c r="I1642" s="23"/>
      <c r="J1642" s="23"/>
      <c r="K1642" s="23"/>
      <c r="L1642" s="22"/>
      <c r="M1642" s="20"/>
    </row>
    <row r="1643" spans="1:13" x14ac:dyDescent="0.25">
      <c r="A1643" s="22"/>
      <c r="B1643" s="23"/>
      <c r="C1643" s="23"/>
      <c r="D1643" s="23"/>
      <c r="E1643" s="23"/>
      <c r="F1643" s="22"/>
      <c r="G1643" s="23"/>
      <c r="H1643" s="24"/>
      <c r="I1643" s="23"/>
      <c r="J1643" s="23"/>
      <c r="K1643" s="23"/>
      <c r="L1643" s="22"/>
      <c r="M1643" s="20"/>
    </row>
    <row r="1644" spans="1:13" x14ac:dyDescent="0.25">
      <c r="A1644" s="22"/>
      <c r="B1644" s="23"/>
      <c r="C1644" s="23"/>
      <c r="D1644" s="23"/>
      <c r="E1644" s="23"/>
      <c r="F1644" s="22"/>
      <c r="G1644" s="23"/>
      <c r="H1644" s="24"/>
      <c r="I1644" s="23"/>
      <c r="J1644" s="23"/>
      <c r="K1644" s="23"/>
      <c r="L1644" s="22"/>
      <c r="M1644" s="20"/>
    </row>
    <row r="1645" spans="1:13" x14ac:dyDescent="0.25">
      <c r="A1645" s="22"/>
      <c r="B1645" s="23"/>
      <c r="C1645" s="23"/>
      <c r="D1645" s="23"/>
      <c r="E1645" s="23"/>
      <c r="F1645" s="22"/>
      <c r="G1645" s="23"/>
      <c r="H1645" s="24"/>
      <c r="I1645" s="23"/>
      <c r="J1645" s="23"/>
      <c r="K1645" s="23"/>
      <c r="L1645" s="22"/>
      <c r="M1645" s="20"/>
    </row>
    <row r="1646" spans="1:13" x14ac:dyDescent="0.25">
      <c r="A1646" s="22"/>
      <c r="B1646" s="23"/>
      <c r="C1646" s="23"/>
      <c r="D1646" s="23"/>
      <c r="E1646" s="23"/>
      <c r="F1646" s="22"/>
      <c r="G1646" s="23"/>
      <c r="H1646" s="24"/>
      <c r="I1646" s="23"/>
      <c r="J1646" s="23"/>
      <c r="K1646" s="23"/>
      <c r="L1646" s="22"/>
      <c r="M1646" s="20"/>
    </row>
    <row r="1647" spans="1:13" x14ac:dyDescent="0.25">
      <c r="A1647" s="22"/>
      <c r="B1647" s="23"/>
      <c r="C1647" s="23"/>
      <c r="D1647" s="23"/>
      <c r="E1647" s="23"/>
      <c r="F1647" s="22"/>
      <c r="G1647" s="23"/>
      <c r="H1647" s="24"/>
      <c r="I1647" s="23"/>
      <c r="J1647" s="23"/>
      <c r="K1647" s="23"/>
      <c r="L1647" s="22"/>
      <c r="M1647" s="20"/>
    </row>
    <row r="1648" spans="1:13" x14ac:dyDescent="0.25">
      <c r="A1648" s="22"/>
      <c r="B1648" s="23"/>
      <c r="C1648" s="23"/>
      <c r="D1648" s="23"/>
      <c r="E1648" s="23"/>
      <c r="F1648" s="22"/>
      <c r="G1648" s="23"/>
      <c r="H1648" s="24"/>
      <c r="I1648" s="23"/>
      <c r="J1648" s="23"/>
      <c r="K1648" s="23"/>
      <c r="L1648" s="22"/>
      <c r="M1648" s="20"/>
    </row>
    <row r="1649" spans="1:13" x14ac:dyDescent="0.25">
      <c r="A1649" s="22"/>
      <c r="B1649" s="23"/>
      <c r="C1649" s="23"/>
      <c r="D1649" s="23"/>
      <c r="E1649" s="23"/>
      <c r="F1649" s="22"/>
      <c r="G1649" s="23"/>
      <c r="H1649" s="24"/>
      <c r="I1649" s="23"/>
      <c r="J1649" s="23"/>
      <c r="K1649" s="23"/>
      <c r="L1649" s="22"/>
      <c r="M1649" s="20"/>
    </row>
    <row r="1650" spans="1:13" x14ac:dyDescent="0.25">
      <c r="A1650" s="22"/>
      <c r="B1650" s="23"/>
      <c r="C1650" s="23"/>
      <c r="D1650" s="23"/>
      <c r="E1650" s="23"/>
      <c r="F1650" s="22"/>
      <c r="G1650" s="23"/>
      <c r="H1650" s="24"/>
      <c r="I1650" s="23"/>
      <c r="J1650" s="23"/>
      <c r="K1650" s="23"/>
      <c r="L1650" s="22"/>
      <c r="M1650" s="20"/>
    </row>
    <row r="1651" spans="1:13" x14ac:dyDescent="0.25">
      <c r="A1651" s="22"/>
      <c r="B1651" s="23"/>
      <c r="C1651" s="23"/>
      <c r="D1651" s="23"/>
      <c r="E1651" s="23"/>
      <c r="F1651" s="22"/>
      <c r="G1651" s="23"/>
      <c r="H1651" s="24"/>
      <c r="I1651" s="23"/>
      <c r="J1651" s="23"/>
      <c r="K1651" s="23"/>
      <c r="L1651" s="22"/>
      <c r="M1651" s="20"/>
    </row>
    <row r="1652" spans="1:13" x14ac:dyDescent="0.25">
      <c r="A1652" s="22"/>
      <c r="B1652" s="23"/>
      <c r="C1652" s="23"/>
      <c r="D1652" s="23"/>
      <c r="E1652" s="23"/>
      <c r="F1652" s="22"/>
      <c r="G1652" s="23"/>
      <c r="H1652" s="24"/>
      <c r="I1652" s="23"/>
      <c r="J1652" s="23"/>
      <c r="K1652" s="23"/>
      <c r="L1652" s="22"/>
      <c r="M1652" s="20"/>
    </row>
    <row r="1653" spans="1:13" x14ac:dyDescent="0.25">
      <c r="A1653" s="22"/>
      <c r="B1653" s="23"/>
      <c r="C1653" s="23"/>
      <c r="D1653" s="23"/>
      <c r="E1653" s="23"/>
      <c r="F1653" s="22"/>
      <c r="G1653" s="23"/>
      <c r="H1653" s="24"/>
      <c r="I1653" s="23"/>
      <c r="J1653" s="23"/>
      <c r="K1653" s="23"/>
      <c r="L1653" s="22"/>
      <c r="M1653" s="20"/>
    </row>
    <row r="1654" spans="1:13" x14ac:dyDescent="0.25">
      <c r="A1654" s="22"/>
      <c r="B1654" s="23"/>
      <c r="C1654" s="23"/>
      <c r="D1654" s="23"/>
      <c r="E1654" s="23"/>
      <c r="F1654" s="22"/>
      <c r="G1654" s="23"/>
      <c r="H1654" s="24"/>
      <c r="I1654" s="23"/>
      <c r="J1654" s="23"/>
      <c r="K1654" s="23"/>
      <c r="L1654" s="22"/>
      <c r="M1654" s="20"/>
    </row>
    <row r="1655" spans="1:13" x14ac:dyDescent="0.25">
      <c r="A1655" s="22"/>
      <c r="B1655" s="23"/>
      <c r="C1655" s="23"/>
      <c r="D1655" s="23"/>
      <c r="E1655" s="23"/>
      <c r="F1655" s="22"/>
      <c r="G1655" s="23"/>
      <c r="H1655" s="24"/>
      <c r="I1655" s="23"/>
      <c r="J1655" s="23"/>
      <c r="K1655" s="23"/>
      <c r="L1655" s="22"/>
      <c r="M1655" s="20"/>
    </row>
    <row r="1656" spans="1:13" x14ac:dyDescent="0.25">
      <c r="A1656" s="22"/>
      <c r="B1656" s="23"/>
      <c r="C1656" s="23"/>
      <c r="D1656" s="23"/>
      <c r="E1656" s="23"/>
      <c r="F1656" s="22"/>
      <c r="G1656" s="23"/>
      <c r="H1656" s="24"/>
      <c r="I1656" s="23"/>
      <c r="J1656" s="23"/>
      <c r="K1656" s="23"/>
      <c r="L1656" s="22"/>
      <c r="M1656" s="20"/>
    </row>
    <row r="1657" spans="1:13" x14ac:dyDescent="0.25">
      <c r="A1657" s="22"/>
      <c r="B1657" s="23"/>
      <c r="C1657" s="23"/>
      <c r="D1657" s="23"/>
      <c r="E1657" s="23"/>
      <c r="F1657" s="22"/>
      <c r="G1657" s="23"/>
      <c r="H1657" s="24"/>
      <c r="I1657" s="23"/>
      <c r="J1657" s="23"/>
      <c r="K1657" s="23"/>
      <c r="L1657" s="22"/>
      <c r="M1657" s="20"/>
    </row>
    <row r="1658" spans="1:13" x14ac:dyDescent="0.25">
      <c r="A1658" s="22"/>
      <c r="B1658" s="23"/>
      <c r="C1658" s="23"/>
      <c r="D1658" s="23"/>
      <c r="E1658" s="23"/>
      <c r="F1658" s="22"/>
      <c r="G1658" s="23"/>
      <c r="H1658" s="24"/>
      <c r="I1658" s="23"/>
      <c r="J1658" s="23"/>
      <c r="K1658" s="23"/>
      <c r="L1658" s="22"/>
      <c r="M1658" s="20"/>
    </row>
    <row r="1659" spans="1:13" x14ac:dyDescent="0.25">
      <c r="A1659" s="22"/>
      <c r="B1659" s="23"/>
      <c r="C1659" s="23"/>
      <c r="D1659" s="23"/>
      <c r="E1659" s="23"/>
      <c r="F1659" s="22"/>
      <c r="G1659" s="23"/>
      <c r="H1659" s="24"/>
      <c r="I1659" s="23"/>
      <c r="J1659" s="23"/>
      <c r="K1659" s="23"/>
      <c r="L1659" s="22"/>
      <c r="M1659" s="20"/>
    </row>
    <row r="1660" spans="1:13" x14ac:dyDescent="0.25">
      <c r="A1660" s="22"/>
      <c r="B1660" s="23"/>
      <c r="C1660" s="23"/>
      <c r="D1660" s="23"/>
      <c r="E1660" s="23"/>
      <c r="F1660" s="22"/>
      <c r="G1660" s="23"/>
      <c r="H1660" s="24"/>
      <c r="I1660" s="23"/>
      <c r="J1660" s="23"/>
      <c r="K1660" s="23"/>
      <c r="L1660" s="22"/>
      <c r="M1660" s="20"/>
    </row>
    <row r="1661" spans="1:13" x14ac:dyDescent="0.25">
      <c r="A1661" s="22"/>
      <c r="B1661" s="23"/>
      <c r="C1661" s="23"/>
      <c r="D1661" s="23"/>
      <c r="E1661" s="23"/>
      <c r="F1661" s="22"/>
      <c r="G1661" s="23"/>
      <c r="H1661" s="24"/>
      <c r="I1661" s="23"/>
      <c r="J1661" s="23"/>
      <c r="K1661" s="23"/>
      <c r="L1661" s="22"/>
      <c r="M1661" s="20"/>
    </row>
    <row r="1662" spans="1:13" x14ac:dyDescent="0.25">
      <c r="A1662" s="22"/>
      <c r="B1662" s="23"/>
      <c r="C1662" s="23"/>
      <c r="D1662" s="23"/>
      <c r="E1662" s="23"/>
      <c r="F1662" s="22"/>
      <c r="G1662" s="23"/>
      <c r="H1662" s="24"/>
      <c r="I1662" s="23"/>
      <c r="J1662" s="23"/>
      <c r="K1662" s="23"/>
      <c r="L1662" s="22"/>
      <c r="M1662" s="20"/>
    </row>
    <row r="1663" spans="1:13" x14ac:dyDescent="0.25">
      <c r="A1663" s="22"/>
      <c r="B1663" s="23"/>
      <c r="C1663" s="23"/>
      <c r="D1663" s="23"/>
      <c r="E1663" s="23"/>
      <c r="F1663" s="22"/>
      <c r="G1663" s="23"/>
      <c r="H1663" s="24"/>
      <c r="I1663" s="23"/>
      <c r="J1663" s="23"/>
      <c r="K1663" s="23"/>
      <c r="L1663" s="22"/>
      <c r="M1663" s="20"/>
    </row>
    <row r="1664" spans="1:13" x14ac:dyDescent="0.25">
      <c r="A1664" s="22"/>
      <c r="B1664" s="23"/>
      <c r="C1664" s="23"/>
      <c r="D1664" s="23"/>
      <c r="E1664" s="23"/>
      <c r="F1664" s="22"/>
      <c r="G1664" s="23"/>
      <c r="H1664" s="24"/>
      <c r="I1664" s="23"/>
      <c r="J1664" s="23"/>
      <c r="K1664" s="23"/>
      <c r="L1664" s="22"/>
      <c r="M1664" s="20"/>
    </row>
    <row r="1665" spans="1:13" x14ac:dyDescent="0.25">
      <c r="A1665" s="22"/>
      <c r="B1665" s="23"/>
      <c r="C1665" s="23"/>
      <c r="D1665" s="23"/>
      <c r="E1665" s="23"/>
      <c r="F1665" s="22"/>
      <c r="G1665" s="23"/>
      <c r="H1665" s="24"/>
      <c r="I1665" s="23"/>
      <c r="J1665" s="23"/>
      <c r="K1665" s="23"/>
      <c r="L1665" s="22"/>
      <c r="M1665" s="20"/>
    </row>
    <row r="1666" spans="1:13" x14ac:dyDescent="0.25">
      <c r="A1666" s="22"/>
      <c r="B1666" s="23"/>
      <c r="C1666" s="23"/>
      <c r="D1666" s="23"/>
      <c r="E1666" s="23"/>
      <c r="F1666" s="22"/>
      <c r="G1666" s="23"/>
      <c r="H1666" s="24"/>
      <c r="I1666" s="23"/>
      <c r="J1666" s="23"/>
      <c r="K1666" s="23"/>
      <c r="L1666" s="22"/>
      <c r="M1666" s="20"/>
    </row>
    <row r="1667" spans="1:13" x14ac:dyDescent="0.25">
      <c r="A1667" s="22"/>
      <c r="B1667" s="23"/>
      <c r="C1667" s="23"/>
      <c r="D1667" s="23"/>
      <c r="E1667" s="23"/>
      <c r="F1667" s="22"/>
      <c r="G1667" s="23"/>
      <c r="H1667" s="24"/>
      <c r="I1667" s="23"/>
      <c r="J1667" s="23"/>
      <c r="K1667" s="23"/>
      <c r="L1667" s="22"/>
      <c r="M1667" s="20"/>
    </row>
    <row r="1668" spans="1:13" x14ac:dyDescent="0.25">
      <c r="A1668" s="22"/>
      <c r="B1668" s="23"/>
      <c r="C1668" s="23"/>
      <c r="D1668" s="23"/>
      <c r="E1668" s="23"/>
      <c r="F1668" s="22"/>
      <c r="G1668" s="23"/>
      <c r="H1668" s="24"/>
      <c r="I1668" s="23"/>
      <c r="J1668" s="23"/>
      <c r="K1668" s="23"/>
      <c r="L1668" s="22"/>
      <c r="M1668" s="20"/>
    </row>
    <row r="1669" spans="1:13" x14ac:dyDescent="0.25">
      <c r="A1669" s="22"/>
      <c r="B1669" s="23"/>
      <c r="C1669" s="23"/>
      <c r="D1669" s="23"/>
      <c r="E1669" s="23"/>
      <c r="F1669" s="22"/>
      <c r="G1669" s="23"/>
      <c r="H1669" s="24"/>
      <c r="I1669" s="23"/>
      <c r="J1669" s="23"/>
      <c r="K1669" s="23"/>
      <c r="L1669" s="22"/>
      <c r="M1669" s="20"/>
    </row>
    <row r="1670" spans="1:13" x14ac:dyDescent="0.25">
      <c r="A1670" s="22"/>
      <c r="B1670" s="23"/>
      <c r="C1670" s="23"/>
      <c r="D1670" s="23"/>
      <c r="E1670" s="23"/>
      <c r="F1670" s="22"/>
      <c r="G1670" s="23"/>
      <c r="H1670" s="24"/>
      <c r="I1670" s="23"/>
      <c r="J1670" s="23"/>
      <c r="K1670" s="23"/>
      <c r="L1670" s="22"/>
      <c r="M1670" s="20"/>
    </row>
    <row r="1671" spans="1:13" x14ac:dyDescent="0.25">
      <c r="A1671" s="22"/>
      <c r="B1671" s="23"/>
      <c r="C1671" s="23"/>
      <c r="D1671" s="23"/>
      <c r="E1671" s="23"/>
      <c r="F1671" s="22"/>
      <c r="G1671" s="23"/>
      <c r="H1671" s="24"/>
      <c r="I1671" s="23"/>
      <c r="J1671" s="23"/>
      <c r="K1671" s="23"/>
      <c r="L1671" s="22"/>
      <c r="M1671" s="20"/>
    </row>
    <row r="1672" spans="1:13" x14ac:dyDescent="0.25">
      <c r="A1672" s="22"/>
      <c r="B1672" s="23"/>
      <c r="C1672" s="23"/>
      <c r="D1672" s="23"/>
      <c r="E1672" s="23"/>
      <c r="F1672" s="22"/>
      <c r="G1672" s="23"/>
      <c r="H1672" s="24"/>
      <c r="I1672" s="23"/>
      <c r="J1672" s="23"/>
      <c r="K1672" s="23"/>
      <c r="L1672" s="22"/>
      <c r="M1672" s="20"/>
    </row>
    <row r="1673" spans="1:13" x14ac:dyDescent="0.25">
      <c r="A1673" s="22"/>
      <c r="B1673" s="23"/>
      <c r="C1673" s="23"/>
      <c r="D1673" s="23"/>
      <c r="E1673" s="23"/>
      <c r="F1673" s="22"/>
      <c r="G1673" s="23"/>
      <c r="H1673" s="24"/>
      <c r="I1673" s="23"/>
      <c r="J1673" s="23"/>
      <c r="K1673" s="23"/>
      <c r="L1673" s="22"/>
      <c r="M1673" s="20"/>
    </row>
    <row r="1674" spans="1:13" x14ac:dyDescent="0.25">
      <c r="A1674" s="22"/>
      <c r="B1674" s="23"/>
      <c r="C1674" s="23"/>
      <c r="D1674" s="23"/>
      <c r="E1674" s="23"/>
      <c r="F1674" s="22"/>
      <c r="G1674" s="23"/>
      <c r="H1674" s="24"/>
      <c r="I1674" s="23"/>
      <c r="J1674" s="23"/>
      <c r="K1674" s="23"/>
      <c r="L1674" s="22"/>
      <c r="M1674" s="20"/>
    </row>
    <row r="1675" spans="1:13" x14ac:dyDescent="0.25">
      <c r="A1675" s="22"/>
      <c r="B1675" s="23"/>
      <c r="C1675" s="23"/>
      <c r="D1675" s="23"/>
      <c r="E1675" s="23"/>
      <c r="F1675" s="22"/>
      <c r="G1675" s="23"/>
      <c r="H1675" s="24"/>
      <c r="I1675" s="23"/>
      <c r="J1675" s="23"/>
      <c r="K1675" s="23"/>
      <c r="L1675" s="22"/>
      <c r="M1675" s="20"/>
    </row>
    <row r="1676" spans="1:13" x14ac:dyDescent="0.25">
      <c r="A1676" s="22"/>
      <c r="B1676" s="23"/>
      <c r="C1676" s="23"/>
      <c r="D1676" s="23"/>
      <c r="E1676" s="23"/>
      <c r="F1676" s="22"/>
      <c r="G1676" s="23"/>
      <c r="H1676" s="24"/>
      <c r="I1676" s="23"/>
      <c r="J1676" s="23"/>
      <c r="K1676" s="23"/>
      <c r="L1676" s="22"/>
      <c r="M1676" s="20"/>
    </row>
    <row r="1677" spans="1:13" x14ac:dyDescent="0.25">
      <c r="A1677" s="22"/>
      <c r="B1677" s="23"/>
      <c r="C1677" s="23"/>
      <c r="D1677" s="23"/>
      <c r="E1677" s="23"/>
      <c r="F1677" s="22"/>
      <c r="G1677" s="23"/>
      <c r="H1677" s="24"/>
      <c r="I1677" s="23"/>
      <c r="J1677" s="23"/>
      <c r="K1677" s="23"/>
      <c r="L1677" s="22"/>
      <c r="M1677" s="20"/>
    </row>
    <row r="1678" spans="1:13" x14ac:dyDescent="0.25">
      <c r="A1678" s="22"/>
      <c r="B1678" s="23"/>
      <c r="C1678" s="23"/>
      <c r="D1678" s="23"/>
      <c r="E1678" s="23"/>
      <c r="F1678" s="22"/>
      <c r="G1678" s="23"/>
      <c r="H1678" s="24"/>
      <c r="I1678" s="23"/>
      <c r="J1678" s="23"/>
      <c r="K1678" s="23"/>
      <c r="L1678" s="22"/>
      <c r="M1678" s="20"/>
    </row>
    <row r="1679" spans="1:13" x14ac:dyDescent="0.25">
      <c r="A1679" s="22"/>
      <c r="B1679" s="23"/>
      <c r="C1679" s="23"/>
      <c r="D1679" s="23"/>
      <c r="E1679" s="23"/>
      <c r="F1679" s="22"/>
      <c r="G1679" s="23"/>
      <c r="H1679" s="24"/>
      <c r="I1679" s="23"/>
      <c r="J1679" s="23"/>
      <c r="K1679" s="23"/>
      <c r="L1679" s="22"/>
      <c r="M1679" s="20"/>
    </row>
    <row r="1680" spans="1:13" x14ac:dyDescent="0.25">
      <c r="A1680" s="22"/>
      <c r="B1680" s="23"/>
      <c r="C1680" s="23"/>
      <c r="D1680" s="23"/>
      <c r="E1680" s="23"/>
      <c r="F1680" s="22"/>
      <c r="G1680" s="23"/>
      <c r="H1680" s="24"/>
      <c r="I1680" s="23"/>
      <c r="J1680" s="23"/>
      <c r="K1680" s="23"/>
      <c r="L1680" s="22"/>
      <c r="M1680" s="20"/>
    </row>
    <row r="1681" spans="1:13" x14ac:dyDescent="0.25">
      <c r="A1681" s="22"/>
      <c r="B1681" s="23"/>
      <c r="C1681" s="23"/>
      <c r="D1681" s="23"/>
      <c r="E1681" s="23"/>
      <c r="F1681" s="22"/>
      <c r="G1681" s="23"/>
      <c r="H1681" s="24"/>
      <c r="I1681" s="23"/>
      <c r="J1681" s="23"/>
      <c r="K1681" s="23"/>
      <c r="L1681" s="22"/>
      <c r="M1681" s="20"/>
    </row>
    <row r="1682" spans="1:13" x14ac:dyDescent="0.25">
      <c r="A1682" s="22"/>
      <c r="B1682" s="23"/>
      <c r="C1682" s="23"/>
      <c r="D1682" s="23"/>
      <c r="E1682" s="23"/>
      <c r="F1682" s="22"/>
      <c r="G1682" s="23"/>
      <c r="H1682" s="24"/>
      <c r="I1682" s="23"/>
      <c r="J1682" s="23"/>
      <c r="K1682" s="23"/>
      <c r="L1682" s="22"/>
      <c r="M1682" s="20"/>
    </row>
    <row r="1683" spans="1:13" x14ac:dyDescent="0.25">
      <c r="A1683" s="22"/>
      <c r="B1683" s="23"/>
      <c r="C1683" s="23"/>
      <c r="D1683" s="23"/>
      <c r="E1683" s="23"/>
      <c r="F1683" s="22"/>
      <c r="G1683" s="23"/>
      <c r="H1683" s="24"/>
      <c r="I1683" s="23"/>
      <c r="J1683" s="23"/>
      <c r="K1683" s="23"/>
      <c r="L1683" s="22"/>
      <c r="M1683" s="20"/>
    </row>
    <row r="1684" spans="1:13" x14ac:dyDescent="0.25">
      <c r="A1684" s="22"/>
      <c r="B1684" s="23"/>
      <c r="C1684" s="23"/>
      <c r="D1684" s="23"/>
      <c r="E1684" s="23"/>
      <c r="F1684" s="22"/>
      <c r="G1684" s="23"/>
      <c r="H1684" s="24"/>
      <c r="I1684" s="23"/>
      <c r="J1684" s="23"/>
      <c r="K1684" s="23"/>
      <c r="L1684" s="22"/>
      <c r="M1684" s="20"/>
    </row>
    <row r="1685" spans="1:13" x14ac:dyDescent="0.25">
      <c r="A1685" s="22"/>
      <c r="B1685" s="23"/>
      <c r="C1685" s="23"/>
      <c r="D1685" s="23"/>
      <c r="E1685" s="23"/>
      <c r="F1685" s="22"/>
      <c r="G1685" s="23"/>
      <c r="H1685" s="24"/>
      <c r="I1685" s="23"/>
      <c r="J1685" s="23"/>
      <c r="K1685" s="23"/>
      <c r="L1685" s="22"/>
      <c r="M1685" s="20"/>
    </row>
    <row r="1686" spans="1:13" x14ac:dyDescent="0.25">
      <c r="A1686" s="22"/>
      <c r="B1686" s="23"/>
      <c r="C1686" s="23"/>
      <c r="D1686" s="23"/>
      <c r="E1686" s="23"/>
      <c r="F1686" s="22"/>
      <c r="G1686" s="23"/>
      <c r="H1686" s="24"/>
      <c r="I1686" s="23"/>
      <c r="J1686" s="23"/>
      <c r="K1686" s="23"/>
      <c r="L1686" s="22"/>
      <c r="M1686" s="20"/>
    </row>
    <row r="1687" spans="1:13" x14ac:dyDescent="0.25">
      <c r="A1687" s="22"/>
      <c r="B1687" s="23"/>
      <c r="C1687" s="23"/>
      <c r="D1687" s="23"/>
      <c r="E1687" s="23"/>
      <c r="F1687" s="22"/>
      <c r="G1687" s="23"/>
      <c r="H1687" s="24"/>
      <c r="I1687" s="23"/>
      <c r="J1687" s="23"/>
      <c r="K1687" s="23"/>
      <c r="L1687" s="22"/>
      <c r="M1687" s="20"/>
    </row>
    <row r="1688" spans="1:13" x14ac:dyDescent="0.25">
      <c r="A1688" s="22"/>
      <c r="B1688" s="23"/>
      <c r="C1688" s="23"/>
      <c r="D1688" s="23"/>
      <c r="E1688" s="23"/>
      <c r="F1688" s="22"/>
      <c r="G1688" s="23"/>
      <c r="H1688" s="24"/>
      <c r="I1688" s="23"/>
      <c r="J1688" s="23"/>
      <c r="K1688" s="23"/>
      <c r="L1688" s="22"/>
      <c r="M1688" s="20"/>
    </row>
    <row r="1689" spans="1:13" x14ac:dyDescent="0.25">
      <c r="A1689" s="22"/>
      <c r="B1689" s="23"/>
      <c r="C1689" s="23"/>
      <c r="D1689" s="23"/>
      <c r="E1689" s="23"/>
      <c r="F1689" s="22"/>
      <c r="G1689" s="23"/>
      <c r="H1689" s="24"/>
      <c r="I1689" s="23"/>
      <c r="J1689" s="23"/>
      <c r="K1689" s="23"/>
      <c r="L1689" s="22"/>
      <c r="M1689" s="20"/>
    </row>
    <row r="1690" spans="1:13" x14ac:dyDescent="0.25">
      <c r="A1690" s="22"/>
      <c r="B1690" s="23"/>
      <c r="C1690" s="23"/>
      <c r="D1690" s="23"/>
      <c r="E1690" s="23"/>
      <c r="F1690" s="22"/>
      <c r="G1690" s="23"/>
      <c r="H1690" s="24"/>
      <c r="I1690" s="23"/>
      <c r="J1690" s="23"/>
      <c r="K1690" s="23"/>
      <c r="L1690" s="22"/>
      <c r="M1690" s="20"/>
    </row>
    <row r="1691" spans="1:13" x14ac:dyDescent="0.25">
      <c r="A1691" s="22"/>
      <c r="B1691" s="23"/>
      <c r="C1691" s="23"/>
      <c r="D1691" s="23"/>
      <c r="E1691" s="23"/>
      <c r="F1691" s="22"/>
      <c r="G1691" s="23"/>
      <c r="H1691" s="24"/>
      <c r="I1691" s="23"/>
      <c r="J1691" s="23"/>
      <c r="K1691" s="23"/>
      <c r="L1691" s="22"/>
      <c r="M1691" s="20"/>
    </row>
    <row r="1692" spans="1:13" x14ac:dyDescent="0.25">
      <c r="A1692" s="22"/>
      <c r="B1692" s="23"/>
      <c r="C1692" s="23"/>
      <c r="D1692" s="23"/>
      <c r="E1692" s="23"/>
      <c r="F1692" s="22"/>
      <c r="G1692" s="23"/>
      <c r="H1692" s="24"/>
      <c r="I1692" s="23"/>
      <c r="J1692" s="23"/>
      <c r="K1692" s="23"/>
      <c r="L1692" s="22"/>
      <c r="M1692" s="20"/>
    </row>
    <row r="1693" spans="1:13" x14ac:dyDescent="0.25">
      <c r="A1693" s="22"/>
      <c r="B1693" s="23"/>
      <c r="C1693" s="23"/>
      <c r="D1693" s="23"/>
      <c r="E1693" s="23"/>
      <c r="F1693" s="22"/>
      <c r="G1693" s="23"/>
      <c r="H1693" s="24"/>
      <c r="I1693" s="23"/>
      <c r="J1693" s="23"/>
      <c r="K1693" s="23"/>
      <c r="L1693" s="22"/>
      <c r="M1693" s="20"/>
    </row>
    <row r="1694" spans="1:13" x14ac:dyDescent="0.25">
      <c r="A1694" s="22"/>
      <c r="B1694" s="23"/>
      <c r="C1694" s="23"/>
      <c r="D1694" s="23"/>
      <c r="E1694" s="23"/>
      <c r="F1694" s="22"/>
      <c r="G1694" s="23"/>
      <c r="H1694" s="24"/>
      <c r="I1694" s="23"/>
      <c r="J1694" s="23"/>
      <c r="K1694" s="23"/>
      <c r="L1694" s="22"/>
      <c r="M1694" s="20"/>
    </row>
    <row r="1695" spans="1:13" x14ac:dyDescent="0.25">
      <c r="A1695" s="22"/>
      <c r="B1695" s="23"/>
      <c r="C1695" s="23"/>
      <c r="D1695" s="23"/>
      <c r="E1695" s="23"/>
      <c r="F1695" s="22"/>
      <c r="G1695" s="23"/>
      <c r="H1695" s="24"/>
      <c r="I1695" s="23"/>
      <c r="J1695" s="23"/>
      <c r="K1695" s="23"/>
      <c r="L1695" s="22"/>
      <c r="M1695" s="20"/>
    </row>
    <row r="1696" spans="1:13" x14ac:dyDescent="0.25">
      <c r="A1696" s="22"/>
      <c r="B1696" s="23"/>
      <c r="C1696" s="23"/>
      <c r="D1696" s="23"/>
      <c r="E1696" s="23"/>
      <c r="F1696" s="22"/>
      <c r="G1696" s="23"/>
      <c r="H1696" s="24"/>
      <c r="I1696" s="23"/>
      <c r="J1696" s="23"/>
      <c r="K1696" s="23"/>
      <c r="L1696" s="22"/>
      <c r="M1696" s="20"/>
    </row>
    <row r="1697" spans="1:13" x14ac:dyDescent="0.25">
      <c r="A1697" s="22"/>
      <c r="B1697" s="23"/>
      <c r="C1697" s="23"/>
      <c r="D1697" s="23"/>
      <c r="E1697" s="23"/>
      <c r="F1697" s="22"/>
      <c r="G1697" s="23"/>
      <c r="H1697" s="24"/>
      <c r="I1697" s="23"/>
      <c r="J1697" s="23"/>
      <c r="K1697" s="23"/>
      <c r="L1697" s="22"/>
      <c r="M1697" s="20"/>
    </row>
    <row r="1698" spans="1:13" x14ac:dyDescent="0.25">
      <c r="A1698" s="22"/>
      <c r="B1698" s="23"/>
      <c r="C1698" s="23"/>
      <c r="D1698" s="23"/>
      <c r="E1698" s="23"/>
      <c r="F1698" s="22"/>
      <c r="G1698" s="23"/>
      <c r="H1698" s="24"/>
      <c r="I1698" s="23"/>
      <c r="J1698" s="23"/>
      <c r="K1698" s="23"/>
      <c r="L1698" s="22"/>
      <c r="M1698" s="20"/>
    </row>
    <row r="1699" spans="1:13" x14ac:dyDescent="0.25">
      <c r="A1699" s="22"/>
      <c r="B1699" s="23"/>
      <c r="C1699" s="23"/>
      <c r="D1699" s="23"/>
      <c r="E1699" s="23"/>
      <c r="F1699" s="22"/>
      <c r="G1699" s="23"/>
      <c r="H1699" s="24"/>
      <c r="I1699" s="23"/>
      <c r="J1699" s="23"/>
      <c r="K1699" s="23"/>
      <c r="L1699" s="22"/>
      <c r="M1699" s="20"/>
    </row>
    <row r="1700" spans="1:13" x14ac:dyDescent="0.25">
      <c r="A1700" s="22"/>
      <c r="B1700" s="23"/>
      <c r="C1700" s="23"/>
      <c r="D1700" s="23"/>
      <c r="E1700" s="23"/>
      <c r="F1700" s="22"/>
      <c r="G1700" s="23"/>
      <c r="H1700" s="24"/>
      <c r="I1700" s="23"/>
      <c r="J1700" s="23"/>
      <c r="K1700" s="23"/>
      <c r="L1700" s="22"/>
      <c r="M1700" s="20"/>
    </row>
    <row r="1701" spans="1:13" x14ac:dyDescent="0.25">
      <c r="A1701" s="22"/>
      <c r="B1701" s="23"/>
      <c r="C1701" s="23"/>
      <c r="D1701" s="23"/>
      <c r="E1701" s="23"/>
      <c r="F1701" s="22"/>
      <c r="G1701" s="23"/>
      <c r="H1701" s="24"/>
      <c r="I1701" s="23"/>
      <c r="J1701" s="23"/>
      <c r="K1701" s="23"/>
      <c r="L1701" s="22"/>
      <c r="M1701" s="20"/>
    </row>
    <row r="1702" spans="1:13" x14ac:dyDescent="0.25">
      <c r="A1702" s="22"/>
      <c r="B1702" s="23"/>
      <c r="C1702" s="23"/>
      <c r="D1702" s="23"/>
      <c r="E1702" s="23"/>
      <c r="F1702" s="22"/>
      <c r="G1702" s="23"/>
      <c r="H1702" s="24"/>
      <c r="I1702" s="23"/>
      <c r="J1702" s="23"/>
      <c r="K1702" s="23"/>
      <c r="L1702" s="22"/>
      <c r="M1702" s="20"/>
    </row>
    <row r="1703" spans="1:13" x14ac:dyDescent="0.25">
      <c r="A1703" s="22"/>
      <c r="B1703" s="23"/>
      <c r="C1703" s="23"/>
      <c r="D1703" s="23"/>
      <c r="E1703" s="23"/>
      <c r="F1703" s="22"/>
      <c r="G1703" s="23"/>
      <c r="H1703" s="24"/>
      <c r="I1703" s="23"/>
      <c r="J1703" s="23"/>
      <c r="K1703" s="23"/>
      <c r="L1703" s="22"/>
      <c r="M1703" s="20"/>
    </row>
    <row r="1704" spans="1:13" x14ac:dyDescent="0.25">
      <c r="A1704" s="22"/>
      <c r="B1704" s="23"/>
      <c r="C1704" s="23"/>
      <c r="D1704" s="23"/>
      <c r="E1704" s="23"/>
      <c r="F1704" s="22"/>
      <c r="G1704" s="23"/>
      <c r="H1704" s="24"/>
      <c r="I1704" s="23"/>
      <c r="J1704" s="23"/>
      <c r="K1704" s="23"/>
      <c r="L1704" s="22"/>
      <c r="M1704" s="20"/>
    </row>
    <row r="1705" spans="1:13" x14ac:dyDescent="0.25">
      <c r="A1705" s="22"/>
      <c r="B1705" s="23"/>
      <c r="C1705" s="23"/>
      <c r="D1705" s="23"/>
      <c r="E1705" s="23"/>
      <c r="F1705" s="22"/>
      <c r="G1705" s="23"/>
      <c r="H1705" s="24"/>
      <c r="I1705" s="23"/>
      <c r="J1705" s="23"/>
      <c r="K1705" s="23"/>
      <c r="L1705" s="22"/>
      <c r="M1705" s="20"/>
    </row>
    <row r="1706" spans="1:13" x14ac:dyDescent="0.25">
      <c r="A1706" s="22"/>
      <c r="B1706" s="23"/>
      <c r="C1706" s="23"/>
      <c r="D1706" s="23"/>
      <c r="E1706" s="23"/>
      <c r="F1706" s="22"/>
      <c r="G1706" s="23"/>
      <c r="H1706" s="24"/>
      <c r="I1706" s="23"/>
      <c r="J1706" s="23"/>
      <c r="K1706" s="23"/>
      <c r="L1706" s="22"/>
      <c r="M1706" s="20"/>
    </row>
    <row r="1707" spans="1:13" x14ac:dyDescent="0.25">
      <c r="A1707" s="22"/>
      <c r="B1707" s="23"/>
      <c r="C1707" s="23"/>
      <c r="D1707" s="23"/>
      <c r="E1707" s="23"/>
      <c r="F1707" s="22"/>
      <c r="G1707" s="23"/>
      <c r="H1707" s="24"/>
      <c r="I1707" s="23"/>
      <c r="J1707" s="23"/>
      <c r="K1707" s="23"/>
      <c r="L1707" s="22"/>
      <c r="M1707" s="20"/>
    </row>
    <row r="1708" spans="1:13" x14ac:dyDescent="0.25">
      <c r="A1708" s="22"/>
      <c r="B1708" s="23"/>
      <c r="C1708" s="23"/>
      <c r="D1708" s="23"/>
      <c r="E1708" s="23"/>
      <c r="F1708" s="22"/>
      <c r="G1708" s="23"/>
      <c r="H1708" s="24"/>
      <c r="I1708" s="23"/>
      <c r="J1708" s="23"/>
      <c r="K1708" s="23"/>
      <c r="L1708" s="22"/>
      <c r="M1708" s="20"/>
    </row>
    <row r="1709" spans="1:13" x14ac:dyDescent="0.25">
      <c r="A1709" s="22"/>
      <c r="B1709" s="23"/>
      <c r="C1709" s="23"/>
      <c r="D1709" s="23"/>
      <c r="E1709" s="23"/>
      <c r="F1709" s="22"/>
      <c r="G1709" s="23"/>
      <c r="H1709" s="24"/>
      <c r="I1709" s="23"/>
      <c r="J1709" s="23"/>
      <c r="K1709" s="23"/>
      <c r="L1709" s="22"/>
      <c r="M1709" s="20"/>
    </row>
    <row r="1710" spans="1:13" x14ac:dyDescent="0.25">
      <c r="A1710" s="22"/>
      <c r="B1710" s="23"/>
      <c r="C1710" s="23"/>
      <c r="D1710" s="23"/>
      <c r="E1710" s="23"/>
      <c r="F1710" s="22"/>
      <c r="G1710" s="23"/>
      <c r="H1710" s="24"/>
      <c r="I1710" s="23"/>
      <c r="J1710" s="23"/>
      <c r="K1710" s="23"/>
      <c r="L1710" s="22"/>
      <c r="M1710" s="20"/>
    </row>
    <row r="1711" spans="1:13" x14ac:dyDescent="0.25">
      <c r="A1711" s="22"/>
      <c r="B1711" s="23"/>
      <c r="C1711" s="23"/>
      <c r="D1711" s="23"/>
      <c r="E1711" s="23"/>
      <c r="F1711" s="22"/>
      <c r="G1711" s="23"/>
      <c r="H1711" s="24"/>
      <c r="I1711" s="23"/>
      <c r="J1711" s="23"/>
      <c r="K1711" s="23"/>
      <c r="L1711" s="22"/>
      <c r="M1711" s="20"/>
    </row>
    <row r="1712" spans="1:13" x14ac:dyDescent="0.25">
      <c r="A1712" s="22"/>
      <c r="B1712" s="23"/>
      <c r="C1712" s="23"/>
      <c r="D1712" s="23"/>
      <c r="E1712" s="23"/>
      <c r="F1712" s="22"/>
      <c r="G1712" s="23"/>
      <c r="H1712" s="24"/>
      <c r="I1712" s="23"/>
      <c r="J1712" s="23"/>
      <c r="K1712" s="23"/>
      <c r="L1712" s="22"/>
      <c r="M1712" s="20"/>
    </row>
    <row r="1713" spans="1:13" x14ac:dyDescent="0.25">
      <c r="A1713" s="22"/>
      <c r="B1713" s="23"/>
      <c r="C1713" s="23"/>
      <c r="D1713" s="23"/>
      <c r="E1713" s="23"/>
      <c r="F1713" s="22"/>
      <c r="G1713" s="23"/>
      <c r="H1713" s="24"/>
      <c r="I1713" s="23"/>
      <c r="J1713" s="23"/>
      <c r="K1713" s="23"/>
      <c r="L1713" s="22"/>
      <c r="M1713" s="20"/>
    </row>
    <row r="1714" spans="1:13" x14ac:dyDescent="0.25">
      <c r="A1714" s="22"/>
      <c r="B1714" s="23"/>
      <c r="C1714" s="23"/>
      <c r="D1714" s="23"/>
      <c r="E1714" s="23"/>
      <c r="F1714" s="22"/>
      <c r="G1714" s="23"/>
      <c r="H1714" s="24"/>
      <c r="I1714" s="23"/>
      <c r="J1714" s="23"/>
      <c r="K1714" s="23"/>
      <c r="L1714" s="22"/>
      <c r="M1714" s="20"/>
    </row>
    <row r="1715" spans="1:13" x14ac:dyDescent="0.25">
      <c r="A1715" s="22"/>
      <c r="B1715" s="23"/>
      <c r="C1715" s="23"/>
      <c r="D1715" s="23"/>
      <c r="E1715" s="23"/>
      <c r="F1715" s="22"/>
      <c r="G1715" s="23"/>
      <c r="H1715" s="24"/>
      <c r="I1715" s="23"/>
      <c r="J1715" s="23"/>
      <c r="K1715" s="23"/>
      <c r="L1715" s="22"/>
      <c r="M1715" s="20"/>
    </row>
    <row r="1716" spans="1:13" x14ac:dyDescent="0.25">
      <c r="A1716" s="22"/>
      <c r="B1716" s="23"/>
      <c r="C1716" s="23"/>
      <c r="D1716" s="23"/>
      <c r="E1716" s="23"/>
      <c r="F1716" s="22"/>
      <c r="G1716" s="23"/>
      <c r="H1716" s="24"/>
      <c r="I1716" s="23"/>
      <c r="J1716" s="23"/>
      <c r="K1716" s="23"/>
      <c r="L1716" s="22"/>
      <c r="M1716" s="20"/>
    </row>
    <row r="1717" spans="1:13" x14ac:dyDescent="0.25">
      <c r="A1717" s="22"/>
      <c r="B1717" s="23"/>
      <c r="C1717" s="23"/>
      <c r="D1717" s="23"/>
      <c r="E1717" s="23"/>
      <c r="F1717" s="22"/>
      <c r="G1717" s="23"/>
      <c r="H1717" s="24"/>
      <c r="I1717" s="23"/>
      <c r="J1717" s="23"/>
      <c r="K1717" s="23"/>
      <c r="L1717" s="22"/>
      <c r="M1717" s="20"/>
    </row>
    <row r="1718" spans="1:13" x14ac:dyDescent="0.25">
      <c r="A1718" s="22"/>
      <c r="B1718" s="23"/>
      <c r="C1718" s="23"/>
      <c r="D1718" s="23"/>
      <c r="E1718" s="23"/>
      <c r="F1718" s="22"/>
      <c r="G1718" s="23"/>
      <c r="H1718" s="24"/>
      <c r="I1718" s="23"/>
      <c r="J1718" s="23"/>
      <c r="K1718" s="23"/>
      <c r="L1718" s="22"/>
      <c r="M1718" s="20"/>
    </row>
    <row r="1719" spans="1:13" x14ac:dyDescent="0.25">
      <c r="A1719" s="22"/>
      <c r="B1719" s="23"/>
      <c r="C1719" s="23"/>
      <c r="D1719" s="23"/>
      <c r="E1719" s="23"/>
      <c r="F1719" s="22"/>
      <c r="G1719" s="23"/>
      <c r="H1719" s="24"/>
      <c r="I1719" s="23"/>
      <c r="J1719" s="23"/>
      <c r="K1719" s="23"/>
      <c r="L1719" s="22"/>
      <c r="M1719" s="20"/>
    </row>
    <row r="1720" spans="1:13" x14ac:dyDescent="0.25">
      <c r="A1720" s="22"/>
      <c r="B1720" s="23"/>
      <c r="C1720" s="23"/>
      <c r="D1720" s="23"/>
      <c r="E1720" s="23"/>
      <c r="F1720" s="22"/>
      <c r="G1720" s="23"/>
      <c r="H1720" s="24"/>
      <c r="I1720" s="23"/>
      <c r="J1720" s="23"/>
      <c r="K1720" s="23"/>
      <c r="L1720" s="22"/>
      <c r="M1720" s="20"/>
    </row>
    <row r="1721" spans="1:13" x14ac:dyDescent="0.25">
      <c r="A1721" s="22"/>
      <c r="B1721" s="23"/>
      <c r="C1721" s="23"/>
      <c r="D1721" s="23"/>
      <c r="E1721" s="23"/>
      <c r="F1721" s="22"/>
      <c r="G1721" s="23"/>
      <c r="H1721" s="24"/>
      <c r="I1721" s="23"/>
      <c r="J1721" s="23"/>
      <c r="K1721" s="23"/>
      <c r="L1721" s="22"/>
      <c r="M1721" s="20"/>
    </row>
    <row r="1722" spans="1:13" x14ac:dyDescent="0.25">
      <c r="A1722" s="22"/>
      <c r="B1722" s="23"/>
      <c r="C1722" s="23"/>
      <c r="D1722" s="23"/>
      <c r="E1722" s="23"/>
      <c r="F1722" s="22"/>
      <c r="G1722" s="23"/>
      <c r="H1722" s="24"/>
      <c r="I1722" s="23"/>
      <c r="J1722" s="23"/>
      <c r="K1722" s="23"/>
      <c r="L1722" s="22"/>
      <c r="M1722" s="20"/>
    </row>
    <row r="1723" spans="1:13" x14ac:dyDescent="0.25">
      <c r="A1723" s="22"/>
      <c r="B1723" s="23"/>
      <c r="C1723" s="23"/>
      <c r="D1723" s="23"/>
      <c r="E1723" s="23"/>
      <c r="F1723" s="22"/>
      <c r="G1723" s="23"/>
      <c r="H1723" s="24"/>
      <c r="I1723" s="23"/>
      <c r="J1723" s="23"/>
      <c r="K1723" s="23"/>
      <c r="L1723" s="22"/>
      <c r="M1723" s="20"/>
    </row>
    <row r="1724" spans="1:13" x14ac:dyDescent="0.25">
      <c r="A1724" s="22"/>
      <c r="B1724" s="23"/>
      <c r="C1724" s="23"/>
      <c r="D1724" s="23"/>
      <c r="E1724" s="23"/>
      <c r="F1724" s="22"/>
      <c r="G1724" s="23"/>
      <c r="H1724" s="24"/>
      <c r="I1724" s="23"/>
      <c r="J1724" s="23"/>
      <c r="K1724" s="23"/>
      <c r="L1724" s="22"/>
      <c r="M1724" s="20"/>
    </row>
    <row r="1725" spans="1:13" x14ac:dyDescent="0.25">
      <c r="A1725" s="22"/>
      <c r="B1725" s="23"/>
      <c r="C1725" s="23"/>
      <c r="D1725" s="23"/>
      <c r="E1725" s="23"/>
      <c r="F1725" s="22"/>
      <c r="G1725" s="23"/>
      <c r="H1725" s="24"/>
      <c r="I1725" s="23"/>
      <c r="J1725" s="23"/>
      <c r="K1725" s="23"/>
      <c r="L1725" s="22"/>
      <c r="M1725" s="20"/>
    </row>
    <row r="1726" spans="1:13" x14ac:dyDescent="0.25">
      <c r="A1726" s="22"/>
      <c r="B1726" s="23"/>
      <c r="C1726" s="23"/>
      <c r="D1726" s="23"/>
      <c r="E1726" s="23"/>
      <c r="F1726" s="22"/>
      <c r="G1726" s="23"/>
      <c r="H1726" s="24"/>
      <c r="I1726" s="23"/>
      <c r="J1726" s="23"/>
      <c r="K1726" s="23"/>
      <c r="L1726" s="22"/>
      <c r="M1726" s="20"/>
    </row>
    <row r="1727" spans="1:13" x14ac:dyDescent="0.25">
      <c r="A1727" s="22"/>
      <c r="B1727" s="23"/>
      <c r="C1727" s="23"/>
      <c r="D1727" s="23"/>
      <c r="E1727" s="23"/>
      <c r="F1727" s="22"/>
      <c r="G1727" s="23"/>
      <c r="H1727" s="24"/>
      <c r="I1727" s="23"/>
      <c r="J1727" s="23"/>
      <c r="K1727" s="23"/>
      <c r="L1727" s="22"/>
      <c r="M1727" s="20"/>
    </row>
    <row r="1728" spans="1:13" x14ac:dyDescent="0.25">
      <c r="A1728" s="22"/>
      <c r="B1728" s="23"/>
      <c r="C1728" s="23"/>
      <c r="D1728" s="23"/>
      <c r="E1728" s="23"/>
      <c r="F1728" s="22"/>
      <c r="G1728" s="23"/>
      <c r="H1728" s="24"/>
      <c r="I1728" s="23"/>
      <c r="J1728" s="23"/>
      <c r="K1728" s="23"/>
      <c r="L1728" s="22"/>
      <c r="M1728" s="20"/>
    </row>
    <row r="1729" spans="1:13" x14ac:dyDescent="0.25">
      <c r="A1729" s="22"/>
      <c r="B1729" s="23"/>
      <c r="C1729" s="23"/>
      <c r="D1729" s="23"/>
      <c r="E1729" s="23"/>
      <c r="F1729" s="22"/>
      <c r="G1729" s="23"/>
      <c r="H1729" s="24"/>
      <c r="I1729" s="23"/>
      <c r="J1729" s="23"/>
      <c r="K1729" s="23"/>
      <c r="L1729" s="22"/>
      <c r="M1729" s="20"/>
    </row>
    <row r="1730" spans="1:13" x14ac:dyDescent="0.25">
      <c r="A1730" s="22"/>
      <c r="B1730" s="23"/>
      <c r="C1730" s="23"/>
      <c r="D1730" s="23"/>
      <c r="E1730" s="23"/>
      <c r="F1730" s="22"/>
      <c r="G1730" s="23"/>
      <c r="H1730" s="24"/>
      <c r="I1730" s="23"/>
      <c r="J1730" s="23"/>
      <c r="K1730" s="23"/>
      <c r="L1730" s="22"/>
      <c r="M1730" s="20"/>
    </row>
    <row r="1731" spans="1:13" x14ac:dyDescent="0.25">
      <c r="A1731" s="22"/>
      <c r="B1731" s="23"/>
      <c r="C1731" s="23"/>
      <c r="D1731" s="23"/>
      <c r="E1731" s="23"/>
      <c r="F1731" s="22"/>
      <c r="G1731" s="23"/>
      <c r="H1731" s="24"/>
      <c r="I1731" s="23"/>
      <c r="J1731" s="23"/>
      <c r="K1731" s="23"/>
      <c r="L1731" s="22"/>
      <c r="M1731" s="20"/>
    </row>
    <row r="1732" spans="1:13" x14ac:dyDescent="0.25">
      <c r="A1732" s="22"/>
      <c r="B1732" s="23"/>
      <c r="C1732" s="23"/>
      <c r="D1732" s="23"/>
      <c r="E1732" s="23"/>
      <c r="F1732" s="22"/>
      <c r="G1732" s="23"/>
      <c r="H1732" s="24"/>
      <c r="I1732" s="23"/>
      <c r="J1732" s="23"/>
      <c r="K1732" s="23"/>
      <c r="L1732" s="22"/>
      <c r="M1732" s="20"/>
    </row>
    <row r="1733" spans="1:13" x14ac:dyDescent="0.25">
      <c r="A1733" s="22"/>
      <c r="B1733" s="23"/>
      <c r="C1733" s="23"/>
      <c r="D1733" s="23"/>
      <c r="E1733" s="23"/>
      <c r="F1733" s="22"/>
      <c r="G1733" s="23"/>
      <c r="H1733" s="24"/>
      <c r="I1733" s="23"/>
      <c r="J1733" s="23"/>
      <c r="K1733" s="23"/>
      <c r="L1733" s="22"/>
      <c r="M1733" s="20"/>
    </row>
    <row r="1734" spans="1:13" x14ac:dyDescent="0.25">
      <c r="A1734" s="22"/>
      <c r="B1734" s="23"/>
      <c r="C1734" s="23"/>
      <c r="D1734" s="23"/>
      <c r="E1734" s="23"/>
      <c r="F1734" s="22"/>
      <c r="G1734" s="23"/>
      <c r="H1734" s="24"/>
      <c r="I1734" s="23"/>
      <c r="J1734" s="23"/>
      <c r="K1734" s="23"/>
      <c r="L1734" s="22"/>
      <c r="M1734" s="20"/>
    </row>
    <row r="1735" spans="1:13" x14ac:dyDescent="0.25">
      <c r="A1735" s="22"/>
      <c r="B1735" s="23"/>
      <c r="C1735" s="23"/>
      <c r="D1735" s="23"/>
      <c r="E1735" s="23"/>
      <c r="F1735" s="22"/>
      <c r="G1735" s="23"/>
      <c r="H1735" s="24"/>
      <c r="I1735" s="23"/>
      <c r="J1735" s="23"/>
      <c r="K1735" s="23"/>
      <c r="L1735" s="22"/>
      <c r="M1735" s="20"/>
    </row>
    <row r="1736" spans="1:13" x14ac:dyDescent="0.25">
      <c r="A1736" s="22"/>
      <c r="B1736" s="23"/>
      <c r="C1736" s="23"/>
      <c r="D1736" s="23"/>
      <c r="E1736" s="23"/>
      <c r="F1736" s="22"/>
      <c r="G1736" s="23"/>
      <c r="H1736" s="24"/>
      <c r="I1736" s="23"/>
      <c r="J1736" s="23"/>
      <c r="K1736" s="23"/>
      <c r="L1736" s="22"/>
      <c r="M1736" s="20"/>
    </row>
    <row r="1737" spans="1:13" x14ac:dyDescent="0.25">
      <c r="A1737" s="22"/>
      <c r="B1737" s="23"/>
      <c r="C1737" s="23"/>
      <c r="D1737" s="23"/>
      <c r="E1737" s="23"/>
      <c r="F1737" s="22"/>
      <c r="G1737" s="23"/>
      <c r="H1737" s="24"/>
      <c r="I1737" s="23"/>
      <c r="J1737" s="23"/>
      <c r="K1737" s="23"/>
      <c r="L1737" s="22"/>
      <c r="M1737" s="20"/>
    </row>
    <row r="1738" spans="1:13" x14ac:dyDescent="0.25">
      <c r="A1738" s="22"/>
      <c r="B1738" s="23"/>
      <c r="C1738" s="23"/>
      <c r="D1738" s="23"/>
      <c r="E1738" s="23"/>
      <c r="F1738" s="22"/>
      <c r="G1738" s="23"/>
      <c r="H1738" s="24"/>
      <c r="I1738" s="23"/>
      <c r="J1738" s="23"/>
      <c r="K1738" s="23"/>
      <c r="L1738" s="22"/>
      <c r="M1738" s="20"/>
    </row>
    <row r="1739" spans="1:13" x14ac:dyDescent="0.25">
      <c r="A1739" s="22"/>
      <c r="B1739" s="23"/>
      <c r="C1739" s="23"/>
      <c r="D1739" s="23"/>
      <c r="E1739" s="23"/>
      <c r="F1739" s="22"/>
      <c r="G1739" s="23"/>
      <c r="H1739" s="24"/>
      <c r="I1739" s="23"/>
      <c r="J1739" s="23"/>
      <c r="K1739" s="23"/>
      <c r="L1739" s="22"/>
      <c r="M1739" s="20"/>
    </row>
    <row r="1740" spans="1:13" x14ac:dyDescent="0.25">
      <c r="A1740" s="22"/>
      <c r="B1740" s="23"/>
      <c r="C1740" s="23"/>
      <c r="D1740" s="23"/>
      <c r="E1740" s="23"/>
      <c r="F1740" s="22"/>
      <c r="G1740" s="23"/>
      <c r="H1740" s="24"/>
      <c r="I1740" s="23"/>
      <c r="J1740" s="23"/>
      <c r="K1740" s="23"/>
      <c r="L1740" s="22"/>
      <c r="M1740" s="20"/>
    </row>
    <row r="1741" spans="1:13" x14ac:dyDescent="0.25">
      <c r="A1741" s="22"/>
      <c r="B1741" s="23"/>
      <c r="C1741" s="23"/>
      <c r="D1741" s="23"/>
      <c r="E1741" s="23"/>
      <c r="F1741" s="22"/>
      <c r="G1741" s="23"/>
      <c r="H1741" s="24"/>
      <c r="I1741" s="23"/>
      <c r="J1741" s="23"/>
      <c r="K1741" s="23"/>
      <c r="L1741" s="22"/>
      <c r="M1741" s="20"/>
    </row>
    <row r="1742" spans="1:13" x14ac:dyDescent="0.25">
      <c r="A1742" s="22"/>
      <c r="B1742" s="23"/>
      <c r="C1742" s="23"/>
      <c r="D1742" s="23"/>
      <c r="E1742" s="23"/>
      <c r="F1742" s="22"/>
      <c r="G1742" s="23"/>
      <c r="H1742" s="24"/>
      <c r="I1742" s="23"/>
      <c r="J1742" s="23"/>
      <c r="K1742" s="23"/>
      <c r="L1742" s="22"/>
      <c r="M1742" s="20"/>
    </row>
    <row r="1743" spans="1:13" x14ac:dyDescent="0.25">
      <c r="A1743" s="22"/>
      <c r="B1743" s="23"/>
      <c r="C1743" s="23"/>
      <c r="D1743" s="23"/>
      <c r="E1743" s="23"/>
      <c r="F1743" s="22"/>
      <c r="G1743" s="23"/>
      <c r="H1743" s="24"/>
      <c r="I1743" s="23"/>
      <c r="J1743" s="23"/>
      <c r="K1743" s="23"/>
      <c r="L1743" s="22"/>
      <c r="M1743" s="20"/>
    </row>
    <row r="1744" spans="1:13" x14ac:dyDescent="0.25">
      <c r="A1744" s="22"/>
      <c r="B1744" s="23"/>
      <c r="C1744" s="23"/>
      <c r="D1744" s="23"/>
      <c r="E1744" s="23"/>
      <c r="F1744" s="22"/>
      <c r="G1744" s="23"/>
      <c r="H1744" s="24"/>
      <c r="I1744" s="23"/>
      <c r="J1744" s="23"/>
      <c r="K1744" s="23"/>
      <c r="L1744" s="22"/>
      <c r="M1744" s="20"/>
    </row>
    <row r="1745" spans="1:13" x14ac:dyDescent="0.25">
      <c r="A1745" s="22"/>
      <c r="B1745" s="23"/>
      <c r="C1745" s="23"/>
      <c r="D1745" s="23"/>
      <c r="E1745" s="23"/>
      <c r="F1745" s="22"/>
      <c r="G1745" s="23"/>
      <c r="H1745" s="24"/>
      <c r="I1745" s="23"/>
      <c r="J1745" s="23"/>
      <c r="K1745" s="23"/>
      <c r="L1745" s="22"/>
      <c r="M1745" s="20"/>
    </row>
    <row r="1746" spans="1:13" x14ac:dyDescent="0.25">
      <c r="A1746" s="22"/>
      <c r="B1746" s="23"/>
      <c r="C1746" s="23"/>
      <c r="D1746" s="23"/>
      <c r="E1746" s="23"/>
      <c r="F1746" s="22"/>
      <c r="G1746" s="23"/>
      <c r="H1746" s="24"/>
      <c r="I1746" s="23"/>
      <c r="J1746" s="23"/>
      <c r="K1746" s="23"/>
      <c r="L1746" s="22"/>
      <c r="M1746" s="20"/>
    </row>
    <row r="1747" spans="1:13" x14ac:dyDescent="0.25">
      <c r="A1747" s="22"/>
      <c r="B1747" s="23"/>
      <c r="C1747" s="23"/>
      <c r="D1747" s="23"/>
      <c r="E1747" s="23"/>
      <c r="F1747" s="22"/>
      <c r="G1747" s="23"/>
      <c r="H1747" s="24"/>
      <c r="I1747" s="23"/>
      <c r="J1747" s="23"/>
      <c r="K1747" s="23"/>
      <c r="L1747" s="22"/>
      <c r="M1747" s="20"/>
    </row>
    <row r="1748" spans="1:13" x14ac:dyDescent="0.25">
      <c r="A1748" s="22"/>
      <c r="B1748" s="23"/>
      <c r="C1748" s="23"/>
      <c r="D1748" s="23"/>
      <c r="E1748" s="23"/>
      <c r="F1748" s="22"/>
      <c r="G1748" s="23"/>
      <c r="H1748" s="24"/>
      <c r="I1748" s="23"/>
      <c r="J1748" s="23"/>
      <c r="K1748" s="23"/>
      <c r="L1748" s="22"/>
      <c r="M1748" s="20"/>
    </row>
    <row r="1749" spans="1:13" x14ac:dyDescent="0.25">
      <c r="A1749" s="22"/>
      <c r="B1749" s="23"/>
      <c r="C1749" s="23"/>
      <c r="D1749" s="23"/>
      <c r="E1749" s="23"/>
      <c r="F1749" s="22"/>
      <c r="G1749" s="23"/>
      <c r="H1749" s="24"/>
      <c r="I1749" s="23"/>
      <c r="J1749" s="23"/>
      <c r="K1749" s="23"/>
      <c r="L1749" s="22"/>
      <c r="M1749" s="20"/>
    </row>
    <row r="1750" spans="1:13" x14ac:dyDescent="0.25">
      <c r="A1750" s="22"/>
      <c r="B1750" s="23"/>
      <c r="C1750" s="23"/>
      <c r="D1750" s="23"/>
      <c r="E1750" s="23"/>
      <c r="F1750" s="22"/>
      <c r="G1750" s="23"/>
      <c r="H1750" s="24"/>
      <c r="I1750" s="23"/>
      <c r="J1750" s="23"/>
      <c r="K1750" s="23"/>
      <c r="L1750" s="22"/>
      <c r="M1750" s="20"/>
    </row>
    <row r="1751" spans="1:13" x14ac:dyDescent="0.25">
      <c r="A1751" s="22"/>
      <c r="B1751" s="23"/>
      <c r="C1751" s="23"/>
      <c r="D1751" s="23"/>
      <c r="E1751" s="23"/>
      <c r="F1751" s="22"/>
      <c r="G1751" s="23"/>
      <c r="H1751" s="24"/>
      <c r="I1751" s="23"/>
      <c r="J1751" s="23"/>
      <c r="K1751" s="23"/>
      <c r="L1751" s="22"/>
      <c r="M1751" s="20"/>
    </row>
    <row r="1752" spans="1:13" x14ac:dyDescent="0.25">
      <c r="A1752" s="22"/>
      <c r="B1752" s="23"/>
      <c r="C1752" s="23"/>
      <c r="D1752" s="23"/>
      <c r="E1752" s="23"/>
      <c r="F1752" s="22"/>
      <c r="G1752" s="23"/>
      <c r="H1752" s="24"/>
      <c r="I1752" s="23"/>
      <c r="J1752" s="23"/>
      <c r="K1752" s="23"/>
      <c r="L1752" s="22"/>
      <c r="M1752" s="20"/>
    </row>
    <row r="1753" spans="1:13" x14ac:dyDescent="0.25">
      <c r="A1753" s="22"/>
      <c r="B1753" s="23"/>
      <c r="C1753" s="23"/>
      <c r="D1753" s="23"/>
      <c r="E1753" s="23"/>
      <c r="F1753" s="22"/>
      <c r="G1753" s="23"/>
      <c r="H1753" s="24"/>
      <c r="I1753" s="23"/>
      <c r="J1753" s="23"/>
      <c r="K1753" s="23"/>
      <c r="L1753" s="22"/>
      <c r="M1753" s="20"/>
    </row>
    <row r="1754" spans="1:13" x14ac:dyDescent="0.25">
      <c r="A1754" s="22"/>
      <c r="B1754" s="23"/>
      <c r="C1754" s="23"/>
      <c r="D1754" s="23"/>
      <c r="E1754" s="23"/>
      <c r="F1754" s="22"/>
      <c r="G1754" s="23"/>
      <c r="H1754" s="24"/>
      <c r="I1754" s="23"/>
      <c r="J1754" s="23"/>
      <c r="K1754" s="23"/>
      <c r="L1754" s="22"/>
      <c r="M1754" s="20"/>
    </row>
    <row r="1755" spans="1:13" x14ac:dyDescent="0.25">
      <c r="A1755" s="22"/>
      <c r="B1755" s="23"/>
      <c r="C1755" s="23"/>
      <c r="D1755" s="23"/>
      <c r="E1755" s="23"/>
      <c r="F1755" s="22"/>
      <c r="G1755" s="23"/>
      <c r="H1755" s="24"/>
      <c r="I1755" s="23"/>
      <c r="J1755" s="23"/>
      <c r="K1755" s="23"/>
      <c r="L1755" s="22"/>
      <c r="M1755" s="20"/>
    </row>
    <row r="1756" spans="1:13" x14ac:dyDescent="0.25">
      <c r="A1756" s="22"/>
      <c r="B1756" s="23"/>
      <c r="C1756" s="23"/>
      <c r="D1756" s="23"/>
      <c r="E1756" s="23"/>
      <c r="F1756" s="22"/>
      <c r="G1756" s="23"/>
      <c r="H1756" s="24"/>
      <c r="I1756" s="23"/>
      <c r="J1756" s="23"/>
      <c r="K1756" s="23"/>
      <c r="L1756" s="22"/>
      <c r="M1756" s="20"/>
    </row>
    <row r="1757" spans="1:13" x14ac:dyDescent="0.25">
      <c r="A1757" s="22"/>
      <c r="B1757" s="23"/>
      <c r="C1757" s="23"/>
      <c r="D1757" s="23"/>
      <c r="E1757" s="23"/>
      <c r="F1757" s="22"/>
      <c r="G1757" s="23"/>
      <c r="H1757" s="24"/>
      <c r="I1757" s="23"/>
      <c r="J1757" s="23"/>
      <c r="K1757" s="23"/>
      <c r="L1757" s="22"/>
      <c r="M1757" s="20"/>
    </row>
    <row r="1758" spans="1:13" x14ac:dyDescent="0.25">
      <c r="A1758" s="22"/>
      <c r="B1758" s="23"/>
      <c r="C1758" s="23"/>
      <c r="D1758" s="23"/>
      <c r="E1758" s="23"/>
      <c r="F1758" s="22"/>
      <c r="G1758" s="23"/>
      <c r="H1758" s="24"/>
      <c r="I1758" s="23"/>
      <c r="J1758" s="23"/>
      <c r="K1758" s="23"/>
      <c r="L1758" s="22"/>
      <c r="M1758" s="20"/>
    </row>
    <row r="1759" spans="1:13" x14ac:dyDescent="0.25">
      <c r="A1759" s="22"/>
      <c r="B1759" s="23"/>
      <c r="C1759" s="23"/>
      <c r="D1759" s="23"/>
      <c r="E1759" s="23"/>
      <c r="F1759" s="22"/>
      <c r="G1759" s="23"/>
      <c r="H1759" s="24"/>
      <c r="I1759" s="23"/>
      <c r="J1759" s="23"/>
      <c r="K1759" s="23"/>
      <c r="L1759" s="22"/>
      <c r="M1759" s="20"/>
    </row>
    <row r="1760" spans="1:13" x14ac:dyDescent="0.25">
      <c r="A1760" s="22"/>
      <c r="B1760" s="23"/>
      <c r="C1760" s="23"/>
      <c r="D1760" s="23"/>
      <c r="E1760" s="23"/>
      <c r="F1760" s="22"/>
      <c r="G1760" s="23"/>
      <c r="H1760" s="24"/>
      <c r="I1760" s="23"/>
      <c r="J1760" s="23"/>
      <c r="K1760" s="23"/>
      <c r="L1760" s="22"/>
      <c r="M1760" s="20"/>
    </row>
    <row r="1761" spans="1:13" x14ac:dyDescent="0.25">
      <c r="A1761" s="22"/>
      <c r="B1761" s="23"/>
      <c r="C1761" s="23"/>
      <c r="D1761" s="23"/>
      <c r="E1761" s="23"/>
      <c r="F1761" s="22"/>
      <c r="G1761" s="23"/>
      <c r="H1761" s="24"/>
      <c r="I1761" s="23"/>
      <c r="J1761" s="23"/>
      <c r="K1761" s="23"/>
      <c r="L1761" s="22"/>
      <c r="M1761" s="20"/>
    </row>
    <row r="1762" spans="1:13" x14ac:dyDescent="0.25">
      <c r="A1762" s="22"/>
      <c r="B1762" s="23"/>
      <c r="C1762" s="23"/>
      <c r="D1762" s="23"/>
      <c r="E1762" s="23"/>
      <c r="F1762" s="22"/>
      <c r="G1762" s="23"/>
      <c r="H1762" s="24"/>
      <c r="I1762" s="23"/>
      <c r="J1762" s="23"/>
      <c r="K1762" s="23"/>
      <c r="L1762" s="22"/>
      <c r="M1762" s="20"/>
    </row>
    <row r="1763" spans="1:13" x14ac:dyDescent="0.25">
      <c r="A1763" s="22"/>
      <c r="B1763" s="23"/>
      <c r="C1763" s="23"/>
      <c r="D1763" s="23"/>
      <c r="E1763" s="23"/>
      <c r="F1763" s="22"/>
      <c r="G1763" s="23"/>
      <c r="H1763" s="24"/>
      <c r="I1763" s="23"/>
      <c r="J1763" s="23"/>
      <c r="K1763" s="23"/>
      <c r="L1763" s="22"/>
      <c r="M1763" s="20"/>
    </row>
    <row r="1764" spans="1:13" x14ac:dyDescent="0.25">
      <c r="A1764" s="22"/>
      <c r="B1764" s="23"/>
      <c r="C1764" s="23"/>
      <c r="D1764" s="23"/>
      <c r="E1764" s="23"/>
      <c r="F1764" s="22"/>
      <c r="G1764" s="23"/>
      <c r="H1764" s="24"/>
      <c r="I1764" s="23"/>
      <c r="J1764" s="23"/>
      <c r="K1764" s="23"/>
      <c r="L1764" s="22"/>
      <c r="M1764" s="20"/>
    </row>
    <row r="1765" spans="1:13" x14ac:dyDescent="0.25">
      <c r="A1765" s="22"/>
      <c r="B1765" s="23"/>
      <c r="C1765" s="23"/>
      <c r="D1765" s="23"/>
      <c r="E1765" s="23"/>
      <c r="F1765" s="22"/>
      <c r="G1765" s="23"/>
      <c r="H1765" s="24"/>
      <c r="I1765" s="23"/>
      <c r="J1765" s="23"/>
      <c r="K1765" s="23"/>
      <c r="L1765" s="22"/>
      <c r="M1765" s="20"/>
    </row>
    <row r="1766" spans="1:13" x14ac:dyDescent="0.25">
      <c r="A1766" s="22"/>
      <c r="B1766" s="23"/>
      <c r="C1766" s="23"/>
      <c r="D1766" s="23"/>
      <c r="E1766" s="23"/>
      <c r="F1766" s="22"/>
      <c r="G1766" s="23"/>
      <c r="H1766" s="24"/>
      <c r="I1766" s="23"/>
      <c r="J1766" s="23"/>
      <c r="K1766" s="23"/>
      <c r="L1766" s="22"/>
      <c r="M1766" s="20"/>
    </row>
    <row r="1767" spans="1:13" x14ac:dyDescent="0.25">
      <c r="A1767" s="22"/>
      <c r="B1767" s="23"/>
      <c r="C1767" s="23"/>
      <c r="D1767" s="23"/>
      <c r="E1767" s="23"/>
      <c r="F1767" s="22"/>
      <c r="G1767" s="23"/>
      <c r="H1767" s="24"/>
      <c r="I1767" s="23"/>
      <c r="J1767" s="23"/>
      <c r="K1767" s="23"/>
      <c r="L1767" s="22"/>
      <c r="M1767" s="20"/>
    </row>
    <row r="1768" spans="1:13" x14ac:dyDescent="0.25">
      <c r="A1768" s="22"/>
      <c r="B1768" s="23"/>
      <c r="C1768" s="23"/>
      <c r="D1768" s="23"/>
      <c r="E1768" s="23"/>
      <c r="F1768" s="22"/>
      <c r="G1768" s="23"/>
      <c r="H1768" s="24"/>
      <c r="I1768" s="23"/>
      <c r="J1768" s="23"/>
      <c r="K1768" s="23"/>
      <c r="L1768" s="22"/>
      <c r="M1768" s="20"/>
    </row>
    <row r="1769" spans="1:13" x14ac:dyDescent="0.25">
      <c r="A1769" s="22"/>
      <c r="B1769" s="23"/>
      <c r="C1769" s="23"/>
      <c r="D1769" s="23"/>
      <c r="E1769" s="23"/>
      <c r="F1769" s="22"/>
      <c r="G1769" s="23"/>
      <c r="H1769" s="24"/>
      <c r="I1769" s="23"/>
      <c r="J1769" s="23"/>
      <c r="K1769" s="23"/>
      <c r="L1769" s="22"/>
      <c r="M1769" s="20"/>
    </row>
    <row r="1770" spans="1:13" x14ac:dyDescent="0.25">
      <c r="A1770" s="22"/>
      <c r="B1770" s="23"/>
      <c r="C1770" s="23"/>
      <c r="D1770" s="23"/>
      <c r="E1770" s="23"/>
      <c r="F1770" s="22"/>
      <c r="G1770" s="23"/>
      <c r="H1770" s="24"/>
      <c r="I1770" s="23"/>
      <c r="J1770" s="23"/>
      <c r="K1770" s="23"/>
      <c r="L1770" s="22"/>
      <c r="M1770" s="20"/>
    </row>
    <row r="1771" spans="1:13" x14ac:dyDescent="0.25">
      <c r="A1771" s="22"/>
      <c r="B1771" s="23"/>
      <c r="C1771" s="23"/>
      <c r="D1771" s="23"/>
      <c r="E1771" s="23"/>
      <c r="F1771" s="22"/>
      <c r="G1771" s="23"/>
      <c r="H1771" s="24"/>
      <c r="I1771" s="23"/>
      <c r="J1771" s="23"/>
      <c r="K1771" s="23"/>
      <c r="L1771" s="22"/>
      <c r="M1771" s="20"/>
    </row>
    <row r="1772" spans="1:13" x14ac:dyDescent="0.25">
      <c r="A1772" s="22"/>
      <c r="B1772" s="23"/>
      <c r="C1772" s="23"/>
      <c r="D1772" s="23"/>
      <c r="E1772" s="23"/>
      <c r="F1772" s="22"/>
      <c r="G1772" s="23"/>
      <c r="H1772" s="24"/>
      <c r="I1772" s="23"/>
      <c r="J1772" s="23"/>
      <c r="K1772" s="23"/>
      <c r="L1772" s="22"/>
      <c r="M1772" s="20"/>
    </row>
    <row r="1773" spans="1:13" x14ac:dyDescent="0.25">
      <c r="A1773" s="22"/>
      <c r="B1773" s="23"/>
      <c r="C1773" s="23"/>
      <c r="D1773" s="23"/>
      <c r="E1773" s="23"/>
      <c r="F1773" s="22"/>
      <c r="G1773" s="23"/>
      <c r="H1773" s="24"/>
      <c r="I1773" s="23"/>
      <c r="J1773" s="23"/>
      <c r="K1773" s="23"/>
      <c r="L1773" s="22"/>
      <c r="M1773" s="20"/>
    </row>
    <row r="1774" spans="1:13" x14ac:dyDescent="0.25">
      <c r="A1774" s="22"/>
      <c r="B1774" s="23"/>
      <c r="C1774" s="23"/>
      <c r="D1774" s="23"/>
      <c r="E1774" s="23"/>
      <c r="F1774" s="22"/>
      <c r="G1774" s="23"/>
      <c r="H1774" s="24"/>
      <c r="I1774" s="23"/>
      <c r="J1774" s="23"/>
      <c r="K1774" s="23"/>
      <c r="L1774" s="22"/>
      <c r="M1774" s="20"/>
    </row>
    <row r="1775" spans="1:13" x14ac:dyDescent="0.25">
      <c r="A1775" s="22"/>
      <c r="B1775" s="23"/>
      <c r="C1775" s="23"/>
      <c r="D1775" s="23"/>
      <c r="E1775" s="23"/>
      <c r="F1775" s="22"/>
      <c r="G1775" s="23"/>
      <c r="H1775" s="24"/>
      <c r="I1775" s="23"/>
      <c r="J1775" s="23"/>
      <c r="K1775" s="23"/>
      <c r="L1775" s="22"/>
      <c r="M1775" s="20"/>
    </row>
    <row r="1776" spans="1:13" x14ac:dyDescent="0.25">
      <c r="A1776" s="22"/>
      <c r="B1776" s="23"/>
      <c r="C1776" s="23"/>
      <c r="D1776" s="23"/>
      <c r="E1776" s="23"/>
      <c r="F1776" s="22"/>
      <c r="G1776" s="23"/>
      <c r="H1776" s="24"/>
      <c r="I1776" s="23"/>
      <c r="J1776" s="23"/>
      <c r="K1776" s="23"/>
      <c r="L1776" s="22"/>
      <c r="M1776" s="20"/>
    </row>
    <row r="1777" spans="1:13" x14ac:dyDescent="0.25">
      <c r="A1777" s="22"/>
      <c r="B1777" s="23"/>
      <c r="C1777" s="23"/>
      <c r="D1777" s="23"/>
      <c r="E1777" s="23"/>
      <c r="F1777" s="22"/>
      <c r="G1777" s="23"/>
      <c r="H1777" s="24"/>
      <c r="I1777" s="23"/>
      <c r="J1777" s="23"/>
      <c r="K1777" s="23"/>
      <c r="L1777" s="22"/>
      <c r="M1777" s="20"/>
    </row>
    <row r="1778" spans="1:13" x14ac:dyDescent="0.25">
      <c r="A1778" s="22"/>
      <c r="B1778" s="23"/>
      <c r="C1778" s="23"/>
      <c r="D1778" s="23"/>
      <c r="E1778" s="23"/>
      <c r="F1778" s="22"/>
      <c r="G1778" s="23"/>
      <c r="H1778" s="24"/>
      <c r="I1778" s="23"/>
      <c r="J1778" s="23"/>
      <c r="K1778" s="23"/>
      <c r="L1778" s="22"/>
      <c r="M1778" s="20"/>
    </row>
    <row r="1779" spans="1:13" x14ac:dyDescent="0.25">
      <c r="A1779" s="22"/>
      <c r="B1779" s="23"/>
      <c r="C1779" s="23"/>
      <c r="D1779" s="23"/>
      <c r="E1779" s="23"/>
      <c r="F1779" s="22"/>
      <c r="G1779" s="23"/>
      <c r="H1779" s="24"/>
      <c r="I1779" s="23"/>
      <c r="J1779" s="23"/>
      <c r="K1779" s="23"/>
      <c r="L1779" s="22"/>
      <c r="M1779" s="20"/>
    </row>
    <row r="1780" spans="1:13" x14ac:dyDescent="0.25">
      <c r="A1780" s="22"/>
      <c r="B1780" s="23"/>
      <c r="C1780" s="23"/>
      <c r="D1780" s="23"/>
      <c r="E1780" s="23"/>
      <c r="F1780" s="22"/>
      <c r="G1780" s="23"/>
      <c r="H1780" s="24"/>
      <c r="I1780" s="23"/>
      <c r="J1780" s="23"/>
      <c r="K1780" s="23"/>
      <c r="L1780" s="22"/>
      <c r="M1780" s="20"/>
    </row>
    <row r="1781" spans="1:13" x14ac:dyDescent="0.25">
      <c r="A1781" s="22"/>
      <c r="B1781" s="23"/>
      <c r="C1781" s="23"/>
      <c r="D1781" s="23"/>
      <c r="E1781" s="23"/>
      <c r="F1781" s="22"/>
      <c r="G1781" s="23"/>
      <c r="H1781" s="24"/>
      <c r="I1781" s="23"/>
      <c r="J1781" s="23"/>
      <c r="K1781" s="23"/>
      <c r="L1781" s="22"/>
      <c r="M1781" s="20"/>
    </row>
    <row r="1782" spans="1:13" x14ac:dyDescent="0.25">
      <c r="A1782" s="22"/>
      <c r="B1782" s="23"/>
      <c r="C1782" s="23"/>
      <c r="D1782" s="23"/>
      <c r="E1782" s="23"/>
      <c r="F1782" s="22"/>
      <c r="G1782" s="23"/>
      <c r="H1782" s="24"/>
      <c r="I1782" s="23"/>
      <c r="J1782" s="23"/>
      <c r="K1782" s="23"/>
      <c r="L1782" s="22"/>
      <c r="M1782" s="20"/>
    </row>
    <row r="1783" spans="1:13" x14ac:dyDescent="0.25">
      <c r="A1783" s="22"/>
      <c r="B1783" s="23"/>
      <c r="C1783" s="23"/>
      <c r="D1783" s="23"/>
      <c r="E1783" s="23"/>
      <c r="F1783" s="22"/>
      <c r="G1783" s="23"/>
      <c r="H1783" s="24"/>
      <c r="I1783" s="23"/>
      <c r="J1783" s="23"/>
      <c r="K1783" s="23"/>
      <c r="L1783" s="22"/>
      <c r="M1783" s="20"/>
    </row>
    <row r="1784" spans="1:13" x14ac:dyDescent="0.25">
      <c r="A1784" s="22"/>
      <c r="B1784" s="23"/>
      <c r="C1784" s="23"/>
      <c r="D1784" s="23"/>
      <c r="E1784" s="23"/>
      <c r="F1784" s="22"/>
      <c r="G1784" s="23"/>
      <c r="H1784" s="24"/>
      <c r="I1784" s="23"/>
      <c r="J1784" s="23"/>
      <c r="K1784" s="23"/>
      <c r="L1784" s="22"/>
      <c r="M1784" s="20"/>
    </row>
    <row r="1785" spans="1:13" x14ac:dyDescent="0.25">
      <c r="A1785" s="22"/>
      <c r="B1785" s="23"/>
      <c r="C1785" s="23"/>
      <c r="D1785" s="23"/>
      <c r="E1785" s="23"/>
      <c r="F1785" s="22"/>
      <c r="G1785" s="23"/>
      <c r="H1785" s="24"/>
      <c r="I1785" s="23"/>
      <c r="J1785" s="23"/>
      <c r="K1785" s="23"/>
      <c r="L1785" s="22"/>
      <c r="M1785" s="20"/>
    </row>
    <row r="1786" spans="1:13" x14ac:dyDescent="0.25">
      <c r="A1786" s="22"/>
      <c r="B1786" s="23"/>
      <c r="C1786" s="23"/>
      <c r="D1786" s="23"/>
      <c r="E1786" s="23"/>
      <c r="F1786" s="22"/>
      <c r="G1786" s="23"/>
      <c r="H1786" s="24"/>
      <c r="I1786" s="23"/>
      <c r="J1786" s="23"/>
      <c r="K1786" s="23"/>
      <c r="L1786" s="22"/>
      <c r="M1786" s="20"/>
    </row>
    <row r="1787" spans="1:13" x14ac:dyDescent="0.25">
      <c r="A1787" s="22"/>
      <c r="B1787" s="23"/>
      <c r="C1787" s="23"/>
      <c r="D1787" s="23"/>
      <c r="E1787" s="23"/>
      <c r="F1787" s="22"/>
      <c r="G1787" s="23"/>
      <c r="H1787" s="24"/>
      <c r="I1787" s="23"/>
      <c r="J1787" s="23"/>
      <c r="K1787" s="23"/>
      <c r="L1787" s="22"/>
      <c r="M1787" s="20"/>
    </row>
    <row r="1788" spans="1:13" x14ac:dyDescent="0.25">
      <c r="A1788" s="22"/>
      <c r="B1788" s="23"/>
      <c r="C1788" s="23"/>
      <c r="D1788" s="23"/>
      <c r="E1788" s="23"/>
      <c r="F1788" s="22"/>
      <c r="G1788" s="23"/>
      <c r="H1788" s="24"/>
      <c r="I1788" s="23"/>
      <c r="J1788" s="23"/>
      <c r="K1788" s="23"/>
      <c r="L1788" s="22"/>
      <c r="M1788" s="20"/>
    </row>
    <row r="1789" spans="1:13" x14ac:dyDescent="0.25">
      <c r="A1789" s="22"/>
      <c r="B1789" s="23"/>
      <c r="C1789" s="23"/>
      <c r="D1789" s="23"/>
      <c r="E1789" s="23"/>
      <c r="F1789" s="22"/>
      <c r="G1789" s="23"/>
      <c r="H1789" s="24"/>
      <c r="I1789" s="23"/>
      <c r="J1789" s="23"/>
      <c r="K1789" s="23"/>
      <c r="L1789" s="22"/>
      <c r="M1789" s="20"/>
    </row>
    <row r="1790" spans="1:13" x14ac:dyDescent="0.25">
      <c r="A1790" s="22"/>
      <c r="B1790" s="23"/>
      <c r="C1790" s="23"/>
      <c r="D1790" s="23"/>
      <c r="E1790" s="23"/>
      <c r="F1790" s="22"/>
      <c r="G1790" s="23"/>
      <c r="H1790" s="24"/>
      <c r="I1790" s="23"/>
      <c r="J1790" s="23"/>
      <c r="K1790" s="23"/>
      <c r="L1790" s="22"/>
      <c r="M1790" s="20"/>
    </row>
    <row r="1791" spans="1:13" x14ac:dyDescent="0.25">
      <c r="A1791" s="22"/>
      <c r="B1791" s="23"/>
      <c r="C1791" s="23"/>
      <c r="D1791" s="23"/>
      <c r="E1791" s="23"/>
      <c r="F1791" s="22"/>
      <c r="G1791" s="23"/>
      <c r="H1791" s="24"/>
      <c r="I1791" s="23"/>
      <c r="J1791" s="23"/>
      <c r="K1791" s="23"/>
      <c r="L1791" s="22"/>
      <c r="M1791" s="20"/>
    </row>
    <row r="1792" spans="1:13" x14ac:dyDescent="0.25">
      <c r="A1792" s="22"/>
      <c r="B1792" s="23"/>
      <c r="C1792" s="23"/>
      <c r="D1792" s="23"/>
      <c r="E1792" s="23"/>
      <c r="F1792" s="22"/>
      <c r="G1792" s="23"/>
      <c r="H1792" s="24"/>
      <c r="I1792" s="23"/>
      <c r="J1792" s="23"/>
      <c r="K1792" s="23"/>
      <c r="L1792" s="22"/>
      <c r="M1792" s="20"/>
    </row>
    <row r="1793" spans="1:13" x14ac:dyDescent="0.25">
      <c r="A1793" s="22"/>
      <c r="B1793" s="23"/>
      <c r="C1793" s="23"/>
      <c r="D1793" s="23"/>
      <c r="E1793" s="23"/>
      <c r="F1793" s="22"/>
      <c r="G1793" s="23"/>
      <c r="H1793" s="24"/>
      <c r="I1793" s="23"/>
      <c r="J1793" s="23"/>
      <c r="K1793" s="23"/>
      <c r="L1793" s="22"/>
      <c r="M1793" s="20"/>
    </row>
    <row r="1794" spans="1:13" x14ac:dyDescent="0.25">
      <c r="A1794" s="22"/>
      <c r="B1794" s="23"/>
      <c r="C1794" s="23"/>
      <c r="D1794" s="23"/>
      <c r="E1794" s="23"/>
      <c r="F1794" s="22"/>
      <c r="G1794" s="23"/>
      <c r="H1794" s="24"/>
      <c r="I1794" s="23"/>
      <c r="J1794" s="23"/>
      <c r="K1794" s="23"/>
      <c r="L1794" s="22"/>
      <c r="M1794" s="20"/>
    </row>
    <row r="1795" spans="1:13" x14ac:dyDescent="0.25">
      <c r="A1795" s="22"/>
      <c r="B1795" s="23"/>
      <c r="C1795" s="23"/>
      <c r="D1795" s="23"/>
      <c r="E1795" s="23"/>
      <c r="F1795" s="22"/>
      <c r="G1795" s="23"/>
      <c r="H1795" s="24"/>
      <c r="I1795" s="23"/>
      <c r="J1795" s="23"/>
      <c r="K1795" s="23"/>
      <c r="L1795" s="22"/>
      <c r="M1795" s="20"/>
    </row>
    <row r="1796" spans="1:13" x14ac:dyDescent="0.25">
      <c r="A1796" s="22"/>
      <c r="B1796" s="23"/>
      <c r="C1796" s="23"/>
      <c r="D1796" s="23"/>
      <c r="E1796" s="23"/>
      <c r="F1796" s="22"/>
      <c r="G1796" s="23"/>
      <c r="H1796" s="24"/>
      <c r="I1796" s="23"/>
      <c r="J1796" s="23"/>
      <c r="K1796" s="23"/>
      <c r="L1796" s="22"/>
      <c r="M1796" s="20"/>
    </row>
    <row r="1797" spans="1:13" x14ac:dyDescent="0.25">
      <c r="A1797" s="22"/>
      <c r="B1797" s="23"/>
      <c r="C1797" s="23"/>
      <c r="D1797" s="23"/>
      <c r="E1797" s="23"/>
      <c r="F1797" s="22"/>
      <c r="G1797" s="23"/>
      <c r="H1797" s="24"/>
      <c r="I1797" s="23"/>
      <c r="J1797" s="23"/>
      <c r="K1797" s="23"/>
      <c r="L1797" s="22"/>
      <c r="M1797" s="20"/>
    </row>
    <row r="1798" spans="1:13" x14ac:dyDescent="0.25">
      <c r="A1798" s="22"/>
      <c r="B1798" s="23"/>
      <c r="C1798" s="23"/>
      <c r="D1798" s="23"/>
      <c r="E1798" s="23"/>
      <c r="F1798" s="22"/>
      <c r="G1798" s="23"/>
      <c r="H1798" s="24"/>
      <c r="I1798" s="23"/>
      <c r="J1798" s="23"/>
      <c r="K1798" s="23"/>
      <c r="L1798" s="22"/>
      <c r="M1798" s="20"/>
    </row>
    <row r="1799" spans="1:13" x14ac:dyDescent="0.25">
      <c r="A1799" s="22"/>
      <c r="B1799" s="23"/>
      <c r="C1799" s="23"/>
      <c r="D1799" s="23"/>
      <c r="E1799" s="23"/>
      <c r="F1799" s="22"/>
      <c r="G1799" s="23"/>
      <c r="H1799" s="24"/>
      <c r="I1799" s="23"/>
      <c r="J1799" s="23"/>
      <c r="K1799" s="23"/>
      <c r="L1799" s="22"/>
      <c r="M1799" s="20"/>
    </row>
    <row r="1800" spans="1:13" x14ac:dyDescent="0.25">
      <c r="A1800" s="22"/>
      <c r="B1800" s="23"/>
      <c r="C1800" s="23"/>
      <c r="D1800" s="23"/>
      <c r="E1800" s="23"/>
      <c r="F1800" s="22"/>
      <c r="G1800" s="23"/>
      <c r="H1800" s="24"/>
      <c r="I1800" s="23"/>
      <c r="J1800" s="23"/>
      <c r="K1800" s="23"/>
      <c r="L1800" s="22"/>
      <c r="M1800" s="20"/>
    </row>
    <row r="1801" spans="1:13" x14ac:dyDescent="0.25">
      <c r="A1801" s="22"/>
      <c r="B1801" s="23"/>
      <c r="C1801" s="23"/>
      <c r="D1801" s="23"/>
      <c r="E1801" s="23"/>
      <c r="F1801" s="22"/>
      <c r="G1801" s="23"/>
      <c r="H1801" s="24"/>
      <c r="I1801" s="23"/>
      <c r="J1801" s="23"/>
      <c r="K1801" s="23"/>
      <c r="L1801" s="22"/>
      <c r="M1801" s="20"/>
    </row>
    <row r="1802" spans="1:13" x14ac:dyDescent="0.25">
      <c r="A1802" s="22"/>
      <c r="B1802" s="23"/>
      <c r="C1802" s="23"/>
      <c r="D1802" s="23"/>
      <c r="E1802" s="23"/>
      <c r="F1802" s="22"/>
      <c r="G1802" s="23"/>
      <c r="H1802" s="24"/>
      <c r="I1802" s="23"/>
      <c r="J1802" s="23"/>
      <c r="K1802" s="23"/>
      <c r="L1802" s="22"/>
      <c r="M1802" s="20"/>
    </row>
    <row r="1803" spans="1:13" x14ac:dyDescent="0.25">
      <c r="A1803" s="22"/>
      <c r="B1803" s="23"/>
      <c r="C1803" s="23"/>
      <c r="D1803" s="23"/>
      <c r="E1803" s="23"/>
      <c r="F1803" s="22"/>
      <c r="G1803" s="23"/>
      <c r="H1803" s="24"/>
      <c r="I1803" s="23"/>
      <c r="J1803" s="23"/>
      <c r="K1803" s="23"/>
      <c r="L1803" s="22"/>
      <c r="M1803" s="20"/>
    </row>
    <row r="1804" spans="1:13" x14ac:dyDescent="0.25">
      <c r="A1804" s="22"/>
      <c r="B1804" s="23"/>
      <c r="C1804" s="23"/>
      <c r="D1804" s="23"/>
      <c r="E1804" s="23"/>
      <c r="F1804" s="22"/>
      <c r="G1804" s="23"/>
      <c r="H1804" s="24"/>
      <c r="I1804" s="23"/>
      <c r="J1804" s="23"/>
      <c r="K1804" s="23"/>
      <c r="L1804" s="22"/>
      <c r="M1804" s="20"/>
    </row>
    <row r="1805" spans="1:13" x14ac:dyDescent="0.25">
      <c r="A1805" s="22"/>
      <c r="B1805" s="23"/>
      <c r="C1805" s="23"/>
      <c r="D1805" s="23"/>
      <c r="E1805" s="23"/>
      <c r="F1805" s="22"/>
      <c r="G1805" s="23"/>
      <c r="H1805" s="24"/>
      <c r="I1805" s="23"/>
      <c r="J1805" s="23"/>
      <c r="K1805" s="23"/>
      <c r="L1805" s="22"/>
      <c r="M1805" s="20"/>
    </row>
    <row r="1806" spans="1:13" x14ac:dyDescent="0.25">
      <c r="A1806" s="22"/>
      <c r="B1806" s="23"/>
      <c r="C1806" s="23"/>
      <c r="D1806" s="23"/>
      <c r="E1806" s="23"/>
      <c r="F1806" s="22"/>
      <c r="G1806" s="23"/>
      <c r="H1806" s="24"/>
      <c r="I1806" s="23"/>
      <c r="J1806" s="23"/>
      <c r="K1806" s="23"/>
      <c r="L1806" s="22"/>
      <c r="M1806" s="20"/>
    </row>
    <row r="1807" spans="1:13" x14ac:dyDescent="0.25">
      <c r="A1807" s="22"/>
      <c r="B1807" s="23"/>
      <c r="C1807" s="23"/>
      <c r="D1807" s="23"/>
      <c r="E1807" s="23"/>
      <c r="F1807" s="22"/>
      <c r="G1807" s="23"/>
      <c r="H1807" s="24"/>
      <c r="I1807" s="23"/>
      <c r="J1807" s="23"/>
      <c r="K1807" s="23"/>
      <c r="L1807" s="22"/>
      <c r="M1807" s="20"/>
    </row>
    <row r="1808" spans="1:13" x14ac:dyDescent="0.25">
      <c r="A1808" s="22"/>
      <c r="B1808" s="23"/>
      <c r="C1808" s="23"/>
      <c r="D1808" s="23"/>
      <c r="E1808" s="23"/>
      <c r="F1808" s="22"/>
      <c r="G1808" s="23"/>
      <c r="H1808" s="24"/>
      <c r="I1808" s="23"/>
      <c r="J1808" s="23"/>
      <c r="K1808" s="23"/>
      <c r="L1808" s="22"/>
      <c r="M1808" s="20"/>
    </row>
    <row r="1809" spans="1:13" x14ac:dyDescent="0.25">
      <c r="A1809" s="22"/>
      <c r="B1809" s="23"/>
      <c r="C1809" s="23"/>
      <c r="D1809" s="23"/>
      <c r="E1809" s="23"/>
      <c r="F1809" s="22"/>
      <c r="G1809" s="23"/>
      <c r="H1809" s="24"/>
      <c r="I1809" s="23"/>
      <c r="J1809" s="23"/>
      <c r="K1809" s="23"/>
      <c r="L1809" s="22"/>
      <c r="M1809" s="20"/>
    </row>
    <row r="1810" spans="1:13" x14ac:dyDescent="0.25">
      <c r="A1810" s="22"/>
      <c r="B1810" s="23"/>
      <c r="C1810" s="23"/>
      <c r="D1810" s="23"/>
      <c r="E1810" s="23"/>
      <c r="F1810" s="22"/>
      <c r="G1810" s="23"/>
      <c r="H1810" s="24"/>
      <c r="I1810" s="23"/>
      <c r="J1810" s="23"/>
      <c r="K1810" s="23"/>
      <c r="L1810" s="22"/>
      <c r="M1810" s="20"/>
    </row>
    <row r="1811" spans="1:13" x14ac:dyDescent="0.25">
      <c r="A1811" s="22"/>
      <c r="B1811" s="23"/>
      <c r="C1811" s="23"/>
      <c r="D1811" s="23"/>
      <c r="E1811" s="23"/>
      <c r="F1811" s="22"/>
      <c r="G1811" s="23"/>
      <c r="H1811" s="24"/>
      <c r="I1811" s="23"/>
      <c r="J1811" s="23"/>
      <c r="K1811" s="23"/>
      <c r="L1811" s="22"/>
      <c r="M1811" s="20"/>
    </row>
    <row r="1812" spans="1:13" x14ac:dyDescent="0.25">
      <c r="A1812" s="22"/>
      <c r="B1812" s="23"/>
      <c r="C1812" s="23"/>
      <c r="D1812" s="23"/>
      <c r="E1812" s="23"/>
      <c r="F1812" s="22"/>
      <c r="G1812" s="23"/>
      <c r="H1812" s="24"/>
      <c r="I1812" s="23"/>
      <c r="J1812" s="23"/>
      <c r="K1812" s="23"/>
      <c r="L1812" s="22"/>
      <c r="M1812" s="20"/>
    </row>
    <row r="1813" spans="1:13" x14ac:dyDescent="0.25">
      <c r="A1813" s="22"/>
      <c r="B1813" s="23"/>
      <c r="C1813" s="23"/>
      <c r="D1813" s="23"/>
      <c r="E1813" s="23"/>
      <c r="F1813" s="22"/>
      <c r="G1813" s="23"/>
      <c r="H1813" s="24"/>
      <c r="I1813" s="23"/>
      <c r="J1813" s="23"/>
      <c r="K1813" s="23"/>
      <c r="L1813" s="22"/>
      <c r="M1813" s="20"/>
    </row>
    <row r="1814" spans="1:13" x14ac:dyDescent="0.25">
      <c r="A1814" s="22"/>
      <c r="B1814" s="23"/>
      <c r="C1814" s="23"/>
      <c r="D1814" s="23"/>
      <c r="E1814" s="23"/>
      <c r="F1814" s="22"/>
      <c r="G1814" s="23"/>
      <c r="H1814" s="24"/>
      <c r="I1814" s="23"/>
      <c r="J1814" s="23"/>
      <c r="K1814" s="23"/>
      <c r="L1814" s="22"/>
      <c r="M1814" s="20"/>
    </row>
    <row r="1815" spans="1:13" x14ac:dyDescent="0.25">
      <c r="A1815" s="22"/>
      <c r="B1815" s="23"/>
      <c r="C1815" s="23"/>
      <c r="D1815" s="23"/>
      <c r="E1815" s="23"/>
      <c r="F1815" s="22"/>
      <c r="G1815" s="23"/>
      <c r="H1815" s="24"/>
      <c r="I1815" s="23"/>
      <c r="J1815" s="23"/>
      <c r="K1815" s="23"/>
      <c r="L1815" s="22"/>
      <c r="M1815" s="20"/>
    </row>
    <row r="1816" spans="1:13" x14ac:dyDescent="0.25">
      <c r="A1816" s="22"/>
      <c r="B1816" s="23"/>
      <c r="C1816" s="23"/>
      <c r="D1816" s="23"/>
      <c r="E1816" s="23"/>
      <c r="F1816" s="22"/>
      <c r="G1816" s="23"/>
      <c r="H1816" s="24"/>
      <c r="I1816" s="23"/>
      <c r="J1816" s="23"/>
      <c r="K1816" s="23"/>
      <c r="L1816" s="22"/>
      <c r="M1816" s="20"/>
    </row>
    <row r="1817" spans="1:13" x14ac:dyDescent="0.25">
      <c r="A1817" s="22"/>
      <c r="B1817" s="23"/>
      <c r="C1817" s="23"/>
      <c r="D1817" s="23"/>
      <c r="E1817" s="23"/>
      <c r="F1817" s="22"/>
      <c r="G1817" s="23"/>
      <c r="H1817" s="24"/>
      <c r="I1817" s="23"/>
      <c r="J1817" s="23"/>
      <c r="K1817" s="23"/>
      <c r="L1817" s="22"/>
      <c r="M1817" s="20"/>
    </row>
    <row r="1818" spans="1:13" x14ac:dyDescent="0.25">
      <c r="A1818" s="22"/>
      <c r="B1818" s="23"/>
      <c r="C1818" s="23"/>
      <c r="D1818" s="23"/>
      <c r="E1818" s="23"/>
      <c r="F1818" s="22"/>
      <c r="G1818" s="23"/>
      <c r="H1818" s="24"/>
      <c r="I1818" s="23"/>
      <c r="J1818" s="23"/>
      <c r="K1818" s="23"/>
      <c r="L1818" s="22"/>
      <c r="M1818" s="20"/>
    </row>
    <row r="1819" spans="1:13" x14ac:dyDescent="0.25">
      <c r="A1819" s="22"/>
      <c r="B1819" s="23"/>
      <c r="C1819" s="23"/>
      <c r="D1819" s="23"/>
      <c r="E1819" s="23"/>
      <c r="F1819" s="22"/>
      <c r="G1819" s="23"/>
      <c r="H1819" s="24"/>
      <c r="I1819" s="23"/>
      <c r="J1819" s="23"/>
      <c r="K1819" s="23"/>
      <c r="L1819" s="22"/>
      <c r="M1819" s="20"/>
    </row>
    <row r="1820" spans="1:13" x14ac:dyDescent="0.25">
      <c r="A1820" s="22"/>
      <c r="B1820" s="23"/>
      <c r="C1820" s="23"/>
      <c r="D1820" s="23"/>
      <c r="E1820" s="23"/>
      <c r="F1820" s="22"/>
      <c r="G1820" s="23"/>
      <c r="H1820" s="24"/>
      <c r="I1820" s="23"/>
      <c r="J1820" s="23"/>
      <c r="K1820" s="23"/>
      <c r="L1820" s="22"/>
      <c r="M1820" s="20"/>
    </row>
    <row r="1821" spans="1:13" x14ac:dyDescent="0.25">
      <c r="A1821" s="22"/>
      <c r="B1821" s="23"/>
      <c r="C1821" s="23"/>
      <c r="D1821" s="23"/>
      <c r="E1821" s="23"/>
      <c r="F1821" s="22"/>
      <c r="G1821" s="23"/>
      <c r="H1821" s="24"/>
      <c r="I1821" s="23"/>
      <c r="J1821" s="23"/>
      <c r="K1821" s="23"/>
      <c r="L1821" s="22"/>
      <c r="M1821" s="20"/>
    </row>
    <row r="1822" spans="1:13" x14ac:dyDescent="0.25">
      <c r="A1822" s="22"/>
      <c r="B1822" s="23"/>
      <c r="C1822" s="23"/>
      <c r="D1822" s="23"/>
      <c r="E1822" s="23"/>
      <c r="F1822" s="22"/>
      <c r="G1822" s="23"/>
      <c r="H1822" s="24"/>
      <c r="I1822" s="23"/>
      <c r="J1822" s="23"/>
      <c r="K1822" s="23"/>
      <c r="L1822" s="22"/>
      <c r="M1822" s="20"/>
    </row>
    <row r="1823" spans="1:13" x14ac:dyDescent="0.25">
      <c r="A1823" s="22"/>
      <c r="B1823" s="23"/>
      <c r="C1823" s="23"/>
      <c r="D1823" s="23"/>
      <c r="E1823" s="23"/>
      <c r="F1823" s="22"/>
      <c r="G1823" s="23"/>
      <c r="H1823" s="24"/>
      <c r="I1823" s="23"/>
      <c r="J1823" s="23"/>
      <c r="K1823" s="23"/>
      <c r="L1823" s="22"/>
      <c r="M1823" s="20"/>
    </row>
    <row r="1824" spans="1:13" x14ac:dyDescent="0.25">
      <c r="A1824" s="22"/>
      <c r="B1824" s="23"/>
      <c r="C1824" s="23"/>
      <c r="D1824" s="23"/>
      <c r="E1824" s="23"/>
      <c r="F1824" s="22"/>
      <c r="G1824" s="23"/>
      <c r="H1824" s="24"/>
      <c r="I1824" s="23"/>
      <c r="J1824" s="23"/>
      <c r="K1824" s="23"/>
      <c r="L1824" s="22"/>
      <c r="M1824" s="20"/>
    </row>
    <row r="1825" spans="1:13" x14ac:dyDescent="0.25">
      <c r="A1825" s="22"/>
      <c r="B1825" s="23"/>
      <c r="C1825" s="23"/>
      <c r="D1825" s="23"/>
      <c r="E1825" s="23"/>
      <c r="F1825" s="22"/>
      <c r="G1825" s="23"/>
      <c r="H1825" s="24"/>
      <c r="I1825" s="23"/>
      <c r="J1825" s="23"/>
      <c r="K1825" s="23"/>
      <c r="L1825" s="22"/>
      <c r="M1825" s="20"/>
    </row>
    <row r="1826" spans="1:13" x14ac:dyDescent="0.25">
      <c r="A1826" s="22"/>
      <c r="B1826" s="23"/>
      <c r="C1826" s="23"/>
      <c r="D1826" s="23"/>
      <c r="E1826" s="23"/>
      <c r="F1826" s="22"/>
      <c r="G1826" s="23"/>
      <c r="H1826" s="24"/>
      <c r="I1826" s="23"/>
      <c r="J1826" s="23"/>
      <c r="K1826" s="23"/>
      <c r="L1826" s="22"/>
      <c r="M1826" s="20"/>
    </row>
    <row r="1827" spans="1:13" x14ac:dyDescent="0.25">
      <c r="A1827" s="22"/>
      <c r="B1827" s="23"/>
      <c r="C1827" s="23"/>
      <c r="D1827" s="23"/>
      <c r="E1827" s="23"/>
      <c r="F1827" s="22"/>
      <c r="G1827" s="23"/>
      <c r="H1827" s="24"/>
      <c r="I1827" s="23"/>
      <c r="J1827" s="23"/>
      <c r="K1827" s="23"/>
      <c r="L1827" s="22"/>
      <c r="M1827" s="20"/>
    </row>
    <row r="1828" spans="1:13" x14ac:dyDescent="0.25">
      <c r="A1828" s="22"/>
      <c r="B1828" s="23"/>
      <c r="C1828" s="23"/>
      <c r="D1828" s="23"/>
      <c r="E1828" s="23"/>
      <c r="F1828" s="22"/>
      <c r="G1828" s="23"/>
      <c r="H1828" s="24"/>
      <c r="I1828" s="23"/>
      <c r="J1828" s="23"/>
      <c r="K1828" s="23"/>
      <c r="L1828" s="22"/>
      <c r="M1828" s="20"/>
    </row>
    <row r="1829" spans="1:13" x14ac:dyDescent="0.25">
      <c r="A1829" s="22"/>
      <c r="B1829" s="23"/>
      <c r="C1829" s="23"/>
      <c r="D1829" s="23"/>
      <c r="E1829" s="23"/>
      <c r="F1829" s="22"/>
      <c r="G1829" s="23"/>
      <c r="H1829" s="24"/>
      <c r="I1829" s="23"/>
      <c r="J1829" s="23"/>
      <c r="K1829" s="23"/>
      <c r="L1829" s="22"/>
      <c r="M1829" s="20"/>
    </row>
    <row r="1830" spans="1:13" x14ac:dyDescent="0.25">
      <c r="A1830" s="22"/>
      <c r="B1830" s="23"/>
      <c r="C1830" s="23"/>
      <c r="D1830" s="23"/>
      <c r="E1830" s="23"/>
      <c r="F1830" s="22"/>
      <c r="G1830" s="23"/>
      <c r="H1830" s="24"/>
      <c r="I1830" s="23"/>
      <c r="J1830" s="23"/>
      <c r="K1830" s="23"/>
      <c r="L1830" s="22"/>
      <c r="M1830" s="20"/>
    </row>
    <row r="1831" spans="1:13" x14ac:dyDescent="0.25">
      <c r="A1831" s="22"/>
      <c r="B1831" s="23"/>
      <c r="C1831" s="23"/>
      <c r="D1831" s="23"/>
      <c r="E1831" s="23"/>
      <c r="F1831" s="22"/>
      <c r="G1831" s="23"/>
      <c r="H1831" s="24"/>
      <c r="I1831" s="23"/>
      <c r="J1831" s="23"/>
      <c r="K1831" s="23"/>
      <c r="L1831" s="22"/>
      <c r="M1831" s="20"/>
    </row>
    <row r="1832" spans="1:13" x14ac:dyDescent="0.25">
      <c r="A1832" s="22"/>
      <c r="B1832" s="23"/>
      <c r="C1832" s="23"/>
      <c r="D1832" s="23"/>
      <c r="E1832" s="23"/>
      <c r="F1832" s="22"/>
      <c r="G1832" s="23"/>
      <c r="H1832" s="24"/>
      <c r="I1832" s="23"/>
      <c r="J1832" s="23"/>
      <c r="K1832" s="23"/>
      <c r="L1832" s="22"/>
      <c r="M1832" s="20"/>
    </row>
    <row r="1833" spans="1:13" x14ac:dyDescent="0.25">
      <c r="A1833" s="22"/>
      <c r="B1833" s="23"/>
      <c r="C1833" s="23"/>
      <c r="D1833" s="23"/>
      <c r="E1833" s="23"/>
      <c r="F1833" s="22"/>
      <c r="G1833" s="23"/>
      <c r="H1833" s="24"/>
      <c r="I1833" s="23"/>
      <c r="J1833" s="23"/>
      <c r="K1833" s="23"/>
      <c r="L1833" s="22"/>
      <c r="M1833" s="20"/>
    </row>
    <row r="1834" spans="1:13" x14ac:dyDescent="0.25">
      <c r="A1834" s="22"/>
      <c r="B1834" s="23"/>
      <c r="C1834" s="23"/>
      <c r="D1834" s="23"/>
      <c r="E1834" s="23"/>
      <c r="F1834" s="22"/>
      <c r="G1834" s="23"/>
      <c r="H1834" s="24"/>
      <c r="I1834" s="23"/>
      <c r="J1834" s="23"/>
      <c r="K1834" s="23"/>
      <c r="L1834" s="22"/>
      <c r="M1834" s="20"/>
    </row>
    <row r="1835" spans="1:13" x14ac:dyDescent="0.25">
      <c r="A1835" s="22"/>
      <c r="B1835" s="23"/>
      <c r="C1835" s="23"/>
      <c r="D1835" s="23"/>
      <c r="E1835" s="23"/>
      <c r="F1835" s="22"/>
      <c r="G1835" s="23"/>
      <c r="H1835" s="24"/>
      <c r="I1835" s="23"/>
      <c r="J1835" s="23"/>
      <c r="K1835" s="23"/>
      <c r="L1835" s="22"/>
      <c r="M1835" s="20"/>
    </row>
    <row r="1836" spans="1:13" x14ac:dyDescent="0.25">
      <c r="A1836" s="22"/>
      <c r="B1836" s="23"/>
      <c r="C1836" s="23"/>
      <c r="D1836" s="23"/>
      <c r="E1836" s="23"/>
      <c r="F1836" s="22"/>
      <c r="G1836" s="23"/>
      <c r="H1836" s="24"/>
      <c r="I1836" s="23"/>
      <c r="J1836" s="23"/>
      <c r="K1836" s="23"/>
      <c r="L1836" s="22"/>
      <c r="M1836" s="20"/>
    </row>
    <row r="1837" spans="1:13" x14ac:dyDescent="0.25">
      <c r="A1837" s="22"/>
      <c r="B1837" s="23"/>
      <c r="C1837" s="23"/>
      <c r="D1837" s="23"/>
      <c r="E1837" s="23"/>
      <c r="F1837" s="22"/>
      <c r="G1837" s="23"/>
      <c r="H1837" s="24"/>
      <c r="I1837" s="23"/>
      <c r="J1837" s="23"/>
      <c r="K1837" s="23"/>
      <c r="L1837" s="22"/>
      <c r="M1837" s="20"/>
    </row>
    <row r="1838" spans="1:13" x14ac:dyDescent="0.25">
      <c r="A1838" s="22"/>
      <c r="B1838" s="23"/>
      <c r="C1838" s="23"/>
      <c r="D1838" s="23"/>
      <c r="E1838" s="23"/>
      <c r="F1838" s="22"/>
      <c r="G1838" s="23"/>
      <c r="H1838" s="24"/>
      <c r="I1838" s="23"/>
      <c r="J1838" s="23"/>
      <c r="K1838" s="23"/>
      <c r="L1838" s="22"/>
      <c r="M1838" s="20"/>
    </row>
    <row r="1839" spans="1:13" x14ac:dyDescent="0.25">
      <c r="A1839" s="22"/>
      <c r="B1839" s="23"/>
      <c r="C1839" s="23"/>
      <c r="D1839" s="23"/>
      <c r="E1839" s="23"/>
      <c r="F1839" s="22"/>
      <c r="G1839" s="23"/>
      <c r="H1839" s="24"/>
      <c r="I1839" s="23"/>
      <c r="J1839" s="23"/>
      <c r="K1839" s="23"/>
      <c r="L1839" s="22"/>
      <c r="M1839" s="20"/>
    </row>
    <row r="1840" spans="1:13" x14ac:dyDescent="0.25">
      <c r="A1840" s="22"/>
      <c r="B1840" s="23"/>
      <c r="C1840" s="23"/>
      <c r="D1840" s="23"/>
      <c r="E1840" s="23"/>
      <c r="F1840" s="22"/>
      <c r="G1840" s="23"/>
      <c r="H1840" s="24"/>
      <c r="I1840" s="23"/>
      <c r="J1840" s="23"/>
      <c r="K1840" s="23"/>
      <c r="L1840" s="22"/>
      <c r="M1840" s="20"/>
    </row>
    <row r="1841" spans="1:13" x14ac:dyDescent="0.25">
      <c r="A1841" s="22"/>
      <c r="B1841" s="23"/>
      <c r="C1841" s="23"/>
      <c r="D1841" s="23"/>
      <c r="E1841" s="23"/>
      <c r="F1841" s="22"/>
      <c r="G1841" s="23"/>
      <c r="H1841" s="24"/>
      <c r="I1841" s="23"/>
      <c r="J1841" s="23"/>
      <c r="K1841" s="23"/>
      <c r="L1841" s="22"/>
      <c r="M1841" s="20"/>
    </row>
    <row r="1842" spans="1:13" x14ac:dyDescent="0.25">
      <c r="A1842" s="22"/>
      <c r="B1842" s="23"/>
      <c r="C1842" s="23"/>
      <c r="D1842" s="23"/>
      <c r="E1842" s="23"/>
      <c r="F1842" s="22"/>
      <c r="G1842" s="23"/>
      <c r="H1842" s="24"/>
      <c r="I1842" s="23"/>
      <c r="J1842" s="23"/>
      <c r="K1842" s="23"/>
      <c r="L1842" s="22"/>
      <c r="M1842" s="20"/>
    </row>
    <row r="1843" spans="1:13" x14ac:dyDescent="0.25">
      <c r="A1843" s="22"/>
      <c r="B1843" s="23"/>
      <c r="C1843" s="23"/>
      <c r="D1843" s="23"/>
      <c r="E1843" s="23"/>
      <c r="F1843" s="22"/>
      <c r="G1843" s="23"/>
      <c r="H1843" s="24"/>
      <c r="I1843" s="23"/>
      <c r="J1843" s="23"/>
      <c r="K1843" s="23"/>
      <c r="L1843" s="22"/>
      <c r="M1843" s="20"/>
    </row>
    <row r="1844" spans="1:13" x14ac:dyDescent="0.25">
      <c r="A1844" s="22"/>
      <c r="B1844" s="23"/>
      <c r="C1844" s="23"/>
      <c r="D1844" s="23"/>
      <c r="E1844" s="23"/>
      <c r="F1844" s="22"/>
      <c r="G1844" s="23"/>
      <c r="H1844" s="24"/>
      <c r="I1844" s="23"/>
      <c r="J1844" s="23"/>
      <c r="K1844" s="23"/>
      <c r="L1844" s="22"/>
      <c r="M1844" s="20"/>
    </row>
    <row r="1845" spans="1:13" x14ac:dyDescent="0.25">
      <c r="A1845" s="22"/>
      <c r="B1845" s="23"/>
      <c r="C1845" s="23"/>
      <c r="D1845" s="23"/>
      <c r="E1845" s="23"/>
      <c r="F1845" s="22"/>
      <c r="G1845" s="23"/>
      <c r="H1845" s="24"/>
      <c r="I1845" s="23"/>
      <c r="J1845" s="23"/>
      <c r="K1845" s="23"/>
      <c r="L1845" s="22"/>
      <c r="M1845" s="20"/>
    </row>
    <row r="1846" spans="1:13" x14ac:dyDescent="0.25">
      <c r="A1846" s="22"/>
      <c r="B1846" s="23"/>
      <c r="C1846" s="23"/>
      <c r="D1846" s="23"/>
      <c r="E1846" s="23"/>
      <c r="F1846" s="22"/>
      <c r="G1846" s="23"/>
      <c r="H1846" s="24"/>
      <c r="I1846" s="23"/>
      <c r="J1846" s="23"/>
      <c r="K1846" s="23"/>
      <c r="L1846" s="22"/>
      <c r="M1846" s="20"/>
    </row>
    <row r="1847" spans="1:13" x14ac:dyDescent="0.25">
      <c r="A1847" s="22"/>
      <c r="B1847" s="23"/>
      <c r="C1847" s="23"/>
      <c r="D1847" s="23"/>
      <c r="E1847" s="23"/>
      <c r="F1847" s="22"/>
      <c r="G1847" s="23"/>
      <c r="H1847" s="24"/>
      <c r="I1847" s="23"/>
      <c r="J1847" s="23"/>
      <c r="K1847" s="23"/>
      <c r="L1847" s="22"/>
      <c r="M1847" s="20"/>
    </row>
    <row r="1848" spans="1:13" x14ac:dyDescent="0.25">
      <c r="A1848" s="22"/>
      <c r="B1848" s="23"/>
      <c r="C1848" s="23"/>
      <c r="D1848" s="23"/>
      <c r="E1848" s="23"/>
      <c r="F1848" s="22"/>
      <c r="G1848" s="23"/>
      <c r="H1848" s="24"/>
      <c r="I1848" s="23"/>
      <c r="J1848" s="23"/>
      <c r="K1848" s="23"/>
      <c r="L1848" s="22"/>
      <c r="M1848" s="20"/>
    </row>
    <row r="1849" spans="1:13" x14ac:dyDescent="0.25">
      <c r="A1849" s="22"/>
      <c r="B1849" s="23"/>
      <c r="C1849" s="23"/>
      <c r="D1849" s="23"/>
      <c r="E1849" s="23"/>
      <c r="F1849" s="22"/>
      <c r="G1849" s="23"/>
      <c r="H1849" s="24"/>
      <c r="I1849" s="23"/>
      <c r="J1849" s="23"/>
      <c r="K1849" s="23"/>
      <c r="L1849" s="22"/>
      <c r="M1849" s="20"/>
    </row>
    <row r="1850" spans="1:13" x14ac:dyDescent="0.25">
      <c r="A1850" s="22"/>
      <c r="B1850" s="23"/>
      <c r="C1850" s="23"/>
      <c r="D1850" s="23"/>
      <c r="E1850" s="23"/>
      <c r="F1850" s="22"/>
      <c r="G1850" s="23"/>
      <c r="H1850" s="24"/>
      <c r="I1850" s="23"/>
      <c r="J1850" s="23"/>
      <c r="K1850" s="23"/>
      <c r="L1850" s="22"/>
      <c r="M1850" s="20"/>
    </row>
    <row r="1851" spans="1:13" x14ac:dyDescent="0.25">
      <c r="A1851" s="22"/>
      <c r="B1851" s="23"/>
      <c r="C1851" s="23"/>
      <c r="D1851" s="23"/>
      <c r="E1851" s="23"/>
      <c r="F1851" s="22"/>
      <c r="G1851" s="23"/>
      <c r="H1851" s="24"/>
      <c r="I1851" s="23"/>
      <c r="J1851" s="23"/>
      <c r="K1851" s="23"/>
      <c r="L1851" s="22"/>
      <c r="M1851" s="20"/>
    </row>
    <row r="1852" spans="1:13" x14ac:dyDescent="0.25">
      <c r="A1852" s="22"/>
      <c r="B1852" s="23"/>
      <c r="C1852" s="23"/>
      <c r="D1852" s="23"/>
      <c r="E1852" s="23"/>
      <c r="F1852" s="22"/>
      <c r="G1852" s="23"/>
      <c r="H1852" s="24"/>
      <c r="I1852" s="23"/>
      <c r="J1852" s="23"/>
      <c r="K1852" s="23"/>
      <c r="L1852" s="22"/>
      <c r="M1852" s="20"/>
    </row>
    <row r="1853" spans="1:13" x14ac:dyDescent="0.25">
      <c r="A1853" s="22"/>
      <c r="B1853" s="23"/>
      <c r="C1853" s="23"/>
      <c r="D1853" s="23"/>
      <c r="E1853" s="23"/>
      <c r="F1853" s="22"/>
      <c r="G1853" s="23"/>
      <c r="H1853" s="24"/>
      <c r="I1853" s="23"/>
      <c r="J1853" s="23"/>
      <c r="K1853" s="23"/>
      <c r="L1853" s="22"/>
      <c r="M1853" s="20"/>
    </row>
    <row r="1854" spans="1:13" x14ac:dyDescent="0.25">
      <c r="A1854" s="22"/>
      <c r="B1854" s="23"/>
      <c r="C1854" s="23"/>
      <c r="D1854" s="23"/>
      <c r="E1854" s="23"/>
      <c r="F1854" s="22"/>
      <c r="G1854" s="23"/>
      <c r="H1854" s="24"/>
      <c r="I1854" s="23"/>
      <c r="J1854" s="23"/>
      <c r="K1854" s="23"/>
      <c r="L1854" s="22"/>
      <c r="M1854" s="20"/>
    </row>
    <row r="1855" spans="1:13" x14ac:dyDescent="0.25">
      <c r="A1855" s="22"/>
      <c r="B1855" s="23"/>
      <c r="C1855" s="23"/>
      <c r="D1855" s="23"/>
      <c r="E1855" s="23"/>
      <c r="F1855" s="22"/>
      <c r="G1855" s="23"/>
      <c r="H1855" s="24"/>
      <c r="I1855" s="23"/>
      <c r="J1855" s="23"/>
      <c r="K1855" s="23"/>
      <c r="L1855" s="22"/>
      <c r="M1855" s="20"/>
    </row>
    <row r="1856" spans="1:13" x14ac:dyDescent="0.25">
      <c r="A1856" s="22"/>
      <c r="B1856" s="23"/>
      <c r="C1856" s="23"/>
      <c r="D1856" s="23"/>
      <c r="E1856" s="23"/>
      <c r="F1856" s="22"/>
      <c r="G1856" s="23"/>
      <c r="H1856" s="24"/>
      <c r="I1856" s="23"/>
      <c r="J1856" s="23"/>
      <c r="K1856" s="23"/>
      <c r="L1856" s="22"/>
      <c r="M1856" s="20"/>
    </row>
    <row r="1857" spans="1:13" x14ac:dyDescent="0.25">
      <c r="A1857" s="22"/>
      <c r="B1857" s="23"/>
      <c r="C1857" s="23"/>
      <c r="D1857" s="23"/>
      <c r="E1857" s="23"/>
      <c r="F1857" s="22"/>
      <c r="G1857" s="23"/>
      <c r="H1857" s="24"/>
      <c r="I1857" s="23"/>
      <c r="J1857" s="23"/>
      <c r="K1857" s="23"/>
      <c r="L1857" s="22"/>
      <c r="M1857" s="20"/>
    </row>
    <row r="1858" spans="1:13" x14ac:dyDescent="0.25">
      <c r="A1858" s="22"/>
      <c r="B1858" s="23"/>
      <c r="C1858" s="23"/>
      <c r="D1858" s="23"/>
      <c r="E1858" s="23"/>
      <c r="F1858" s="22"/>
      <c r="G1858" s="23"/>
      <c r="H1858" s="24"/>
      <c r="I1858" s="23"/>
      <c r="J1858" s="23"/>
      <c r="K1858" s="23"/>
      <c r="L1858" s="22"/>
      <c r="M1858" s="20"/>
    </row>
    <row r="1859" spans="1:13" x14ac:dyDescent="0.25">
      <c r="A1859" s="22"/>
      <c r="B1859" s="23"/>
      <c r="C1859" s="23"/>
      <c r="D1859" s="23"/>
      <c r="E1859" s="23"/>
      <c r="F1859" s="22"/>
      <c r="G1859" s="23"/>
      <c r="H1859" s="24"/>
      <c r="I1859" s="23"/>
      <c r="J1859" s="23"/>
      <c r="K1859" s="23"/>
      <c r="L1859" s="22"/>
      <c r="M1859" s="20"/>
    </row>
    <row r="1860" spans="1:13" x14ac:dyDescent="0.25">
      <c r="A1860" s="22"/>
      <c r="B1860" s="23"/>
      <c r="C1860" s="23"/>
      <c r="D1860" s="23"/>
      <c r="E1860" s="23"/>
      <c r="F1860" s="22"/>
      <c r="G1860" s="23"/>
      <c r="H1860" s="24"/>
      <c r="I1860" s="23"/>
      <c r="J1860" s="23"/>
      <c r="K1860" s="23"/>
      <c r="L1860" s="22"/>
      <c r="M1860" s="20"/>
    </row>
    <row r="1861" spans="1:13" x14ac:dyDescent="0.25">
      <c r="A1861" s="22"/>
      <c r="B1861" s="23"/>
      <c r="C1861" s="23"/>
      <c r="D1861" s="23"/>
      <c r="E1861" s="23"/>
      <c r="F1861" s="22"/>
      <c r="G1861" s="23"/>
      <c r="H1861" s="24"/>
      <c r="I1861" s="23"/>
      <c r="J1861" s="23"/>
      <c r="K1861" s="23"/>
      <c r="L1861" s="22"/>
      <c r="M1861" s="20"/>
    </row>
    <row r="1862" spans="1:13" x14ac:dyDescent="0.25">
      <c r="A1862" s="22"/>
      <c r="B1862" s="23"/>
      <c r="C1862" s="23"/>
      <c r="D1862" s="23"/>
      <c r="E1862" s="23"/>
      <c r="F1862" s="22"/>
      <c r="G1862" s="23"/>
      <c r="H1862" s="24"/>
      <c r="I1862" s="23"/>
      <c r="J1862" s="23"/>
      <c r="K1862" s="23"/>
      <c r="L1862" s="22"/>
      <c r="M1862" s="20"/>
    </row>
    <row r="1863" spans="1:13" x14ac:dyDescent="0.25">
      <c r="A1863" s="22"/>
      <c r="B1863" s="23"/>
      <c r="C1863" s="23"/>
      <c r="D1863" s="23"/>
      <c r="E1863" s="23"/>
      <c r="F1863" s="22"/>
      <c r="G1863" s="23"/>
      <c r="H1863" s="24"/>
      <c r="I1863" s="23"/>
      <c r="J1863" s="23"/>
      <c r="K1863" s="23"/>
      <c r="L1863" s="22"/>
      <c r="M1863" s="20"/>
    </row>
    <row r="1864" spans="1:13" x14ac:dyDescent="0.25">
      <c r="A1864" s="22"/>
      <c r="B1864" s="23"/>
      <c r="C1864" s="23"/>
      <c r="D1864" s="23"/>
      <c r="E1864" s="23"/>
      <c r="F1864" s="22"/>
      <c r="G1864" s="23"/>
      <c r="H1864" s="24"/>
      <c r="I1864" s="23"/>
      <c r="J1864" s="23"/>
      <c r="K1864" s="23"/>
      <c r="L1864" s="22"/>
      <c r="M1864" s="20"/>
    </row>
    <row r="1865" spans="1:13" x14ac:dyDescent="0.25">
      <c r="A1865" s="22"/>
      <c r="B1865" s="23"/>
      <c r="C1865" s="23"/>
      <c r="D1865" s="23"/>
      <c r="E1865" s="23"/>
      <c r="F1865" s="22"/>
      <c r="G1865" s="23"/>
      <c r="H1865" s="24"/>
      <c r="I1865" s="23"/>
      <c r="J1865" s="23"/>
      <c r="K1865" s="23"/>
      <c r="L1865" s="22"/>
      <c r="M1865" s="20"/>
    </row>
    <row r="1866" spans="1:13" x14ac:dyDescent="0.25">
      <c r="A1866" s="22"/>
      <c r="B1866" s="23"/>
      <c r="C1866" s="23"/>
      <c r="D1866" s="23"/>
      <c r="E1866" s="23"/>
      <c r="F1866" s="22"/>
      <c r="G1866" s="23"/>
      <c r="H1866" s="24"/>
      <c r="I1866" s="23"/>
      <c r="J1866" s="23"/>
      <c r="K1866" s="23"/>
      <c r="L1866" s="22"/>
      <c r="M1866" s="20"/>
    </row>
    <row r="1867" spans="1:13" x14ac:dyDescent="0.25">
      <c r="A1867" s="22"/>
      <c r="B1867" s="23"/>
      <c r="C1867" s="23"/>
      <c r="D1867" s="23"/>
      <c r="E1867" s="23"/>
      <c r="F1867" s="22"/>
      <c r="G1867" s="23"/>
      <c r="H1867" s="24"/>
      <c r="I1867" s="23"/>
      <c r="J1867" s="23"/>
      <c r="K1867" s="23"/>
      <c r="L1867" s="22"/>
      <c r="M1867" s="20"/>
    </row>
    <row r="1868" spans="1:13" x14ac:dyDescent="0.25">
      <c r="A1868" s="22"/>
      <c r="B1868" s="23"/>
      <c r="C1868" s="23"/>
      <c r="D1868" s="23"/>
      <c r="E1868" s="23"/>
      <c r="F1868" s="22"/>
      <c r="G1868" s="23"/>
      <c r="H1868" s="24"/>
      <c r="I1868" s="23"/>
      <c r="J1868" s="23"/>
      <c r="K1868" s="23"/>
      <c r="L1868" s="22"/>
      <c r="M1868" s="20"/>
    </row>
    <row r="1869" spans="1:13" x14ac:dyDescent="0.25">
      <c r="A1869" s="22"/>
      <c r="B1869" s="23"/>
      <c r="C1869" s="23"/>
      <c r="D1869" s="23"/>
      <c r="E1869" s="23"/>
      <c r="F1869" s="22"/>
      <c r="G1869" s="23"/>
      <c r="H1869" s="24"/>
      <c r="I1869" s="23"/>
      <c r="J1869" s="23"/>
      <c r="K1869" s="23"/>
      <c r="L1869" s="22"/>
      <c r="M1869" s="20"/>
    </row>
    <row r="1870" spans="1:13" x14ac:dyDescent="0.25">
      <c r="A1870" s="22"/>
      <c r="B1870" s="23"/>
      <c r="C1870" s="23"/>
      <c r="D1870" s="23"/>
      <c r="E1870" s="23"/>
      <c r="F1870" s="22"/>
      <c r="G1870" s="23"/>
      <c r="H1870" s="24"/>
      <c r="I1870" s="23"/>
      <c r="J1870" s="23"/>
      <c r="K1870" s="23"/>
      <c r="L1870" s="22"/>
      <c r="M1870" s="20"/>
    </row>
    <row r="1871" spans="1:13" x14ac:dyDescent="0.25">
      <c r="A1871" s="22"/>
      <c r="B1871" s="23"/>
      <c r="C1871" s="23"/>
      <c r="D1871" s="23"/>
      <c r="E1871" s="23"/>
      <c r="F1871" s="22"/>
      <c r="G1871" s="23"/>
      <c r="H1871" s="24"/>
      <c r="I1871" s="23"/>
      <c r="J1871" s="23"/>
      <c r="K1871" s="23"/>
      <c r="L1871" s="22"/>
      <c r="M1871" s="20"/>
    </row>
    <row r="1872" spans="1:13" x14ac:dyDescent="0.25">
      <c r="A1872" s="22"/>
      <c r="B1872" s="23"/>
      <c r="C1872" s="23"/>
      <c r="D1872" s="23"/>
      <c r="E1872" s="23"/>
      <c r="F1872" s="22"/>
      <c r="G1872" s="23"/>
      <c r="H1872" s="24"/>
      <c r="I1872" s="23"/>
      <c r="J1872" s="23"/>
      <c r="K1872" s="23"/>
      <c r="L1872" s="22"/>
      <c r="M1872" s="20"/>
    </row>
    <row r="1873" spans="1:13" x14ac:dyDescent="0.25">
      <c r="A1873" s="22"/>
      <c r="B1873" s="23"/>
      <c r="C1873" s="23"/>
      <c r="D1873" s="23"/>
      <c r="E1873" s="23"/>
      <c r="F1873" s="22"/>
      <c r="G1873" s="23"/>
      <c r="H1873" s="24"/>
      <c r="I1873" s="23"/>
      <c r="J1873" s="23"/>
      <c r="K1873" s="23"/>
      <c r="L1873" s="22"/>
      <c r="M1873" s="20"/>
    </row>
    <row r="1874" spans="1:13" x14ac:dyDescent="0.25">
      <c r="A1874" s="22"/>
      <c r="B1874" s="23"/>
      <c r="C1874" s="23"/>
      <c r="D1874" s="23"/>
      <c r="E1874" s="23"/>
      <c r="F1874" s="22"/>
      <c r="G1874" s="23"/>
      <c r="H1874" s="24"/>
      <c r="I1874" s="23"/>
      <c r="J1874" s="23"/>
      <c r="K1874" s="23"/>
      <c r="L1874" s="22"/>
      <c r="M1874" s="20"/>
    </row>
    <row r="1875" spans="1:13" x14ac:dyDescent="0.25">
      <c r="A1875" s="22"/>
      <c r="B1875" s="23"/>
      <c r="C1875" s="23"/>
      <c r="D1875" s="23"/>
      <c r="E1875" s="23"/>
      <c r="F1875" s="22"/>
      <c r="G1875" s="23"/>
      <c r="H1875" s="24"/>
      <c r="I1875" s="23"/>
      <c r="J1875" s="23"/>
      <c r="K1875" s="23"/>
      <c r="L1875" s="22"/>
      <c r="M1875" s="20"/>
    </row>
    <row r="1876" spans="1:13" x14ac:dyDescent="0.25">
      <c r="A1876" s="22"/>
      <c r="B1876" s="23"/>
      <c r="C1876" s="23"/>
      <c r="D1876" s="23"/>
      <c r="E1876" s="23"/>
      <c r="F1876" s="22"/>
      <c r="G1876" s="23"/>
      <c r="H1876" s="24"/>
      <c r="I1876" s="23"/>
      <c r="J1876" s="23"/>
      <c r="K1876" s="23"/>
      <c r="L1876" s="22"/>
      <c r="M1876" s="20"/>
    </row>
    <row r="1877" spans="1:13" x14ac:dyDescent="0.25">
      <c r="A1877" s="22"/>
      <c r="B1877" s="23"/>
      <c r="C1877" s="23"/>
      <c r="D1877" s="23"/>
      <c r="E1877" s="23"/>
      <c r="F1877" s="22"/>
      <c r="G1877" s="23"/>
      <c r="H1877" s="24"/>
      <c r="I1877" s="23"/>
      <c r="J1877" s="23"/>
      <c r="K1877" s="23"/>
      <c r="L1877" s="22"/>
      <c r="M1877" s="20"/>
    </row>
    <row r="1878" spans="1:13" x14ac:dyDescent="0.25">
      <c r="A1878" s="22"/>
      <c r="B1878" s="23"/>
      <c r="C1878" s="23"/>
      <c r="D1878" s="23"/>
      <c r="E1878" s="23"/>
      <c r="F1878" s="22"/>
      <c r="G1878" s="23"/>
      <c r="H1878" s="24"/>
      <c r="I1878" s="23"/>
      <c r="J1878" s="23"/>
      <c r="K1878" s="23"/>
      <c r="L1878" s="22"/>
      <c r="M1878" s="20"/>
    </row>
    <row r="1879" spans="1:13" x14ac:dyDescent="0.25">
      <c r="A1879" s="22"/>
      <c r="B1879" s="23"/>
      <c r="C1879" s="23"/>
      <c r="D1879" s="23"/>
      <c r="E1879" s="23"/>
      <c r="F1879" s="22"/>
      <c r="G1879" s="23"/>
      <c r="H1879" s="24"/>
      <c r="I1879" s="23"/>
      <c r="J1879" s="23"/>
      <c r="K1879" s="23"/>
      <c r="L1879" s="22"/>
      <c r="M1879" s="20"/>
    </row>
    <row r="1880" spans="1:13" x14ac:dyDescent="0.25">
      <c r="A1880" s="22"/>
      <c r="B1880" s="23"/>
      <c r="C1880" s="23"/>
      <c r="D1880" s="23"/>
      <c r="E1880" s="23"/>
      <c r="F1880" s="22"/>
      <c r="G1880" s="23"/>
      <c r="H1880" s="24"/>
      <c r="I1880" s="23"/>
      <c r="J1880" s="23"/>
      <c r="K1880" s="23"/>
      <c r="L1880" s="22"/>
      <c r="M1880" s="20"/>
    </row>
    <row r="1881" spans="1:13" x14ac:dyDescent="0.25">
      <c r="A1881" s="22"/>
      <c r="B1881" s="23"/>
      <c r="C1881" s="23"/>
      <c r="D1881" s="23"/>
      <c r="E1881" s="23"/>
      <c r="F1881" s="22"/>
      <c r="G1881" s="23"/>
      <c r="H1881" s="24"/>
      <c r="I1881" s="23"/>
      <c r="J1881" s="23"/>
      <c r="K1881" s="23"/>
      <c r="L1881" s="22"/>
      <c r="M1881" s="20"/>
    </row>
    <row r="1882" spans="1:13" x14ac:dyDescent="0.25">
      <c r="A1882" s="22"/>
      <c r="B1882" s="23"/>
      <c r="C1882" s="23"/>
      <c r="D1882" s="23"/>
      <c r="E1882" s="23"/>
      <c r="F1882" s="22"/>
      <c r="G1882" s="23"/>
      <c r="H1882" s="24"/>
      <c r="I1882" s="23"/>
      <c r="J1882" s="23"/>
      <c r="K1882" s="23"/>
      <c r="L1882" s="22"/>
      <c r="M1882" s="20"/>
    </row>
    <row r="1883" spans="1:13" x14ac:dyDescent="0.25">
      <c r="A1883" s="22"/>
      <c r="B1883" s="23"/>
      <c r="C1883" s="23"/>
      <c r="D1883" s="23"/>
      <c r="E1883" s="23"/>
      <c r="F1883" s="22"/>
      <c r="G1883" s="23"/>
      <c r="H1883" s="24"/>
      <c r="I1883" s="23"/>
      <c r="J1883" s="23"/>
      <c r="K1883" s="23"/>
      <c r="L1883" s="22"/>
      <c r="M1883" s="20"/>
    </row>
    <row r="1884" spans="1:13" x14ac:dyDescent="0.25">
      <c r="A1884" s="22"/>
      <c r="B1884" s="23"/>
      <c r="C1884" s="23"/>
      <c r="D1884" s="23"/>
      <c r="E1884" s="23"/>
      <c r="F1884" s="22"/>
      <c r="G1884" s="23"/>
      <c r="H1884" s="24"/>
      <c r="I1884" s="23"/>
      <c r="J1884" s="23"/>
      <c r="K1884" s="23"/>
      <c r="L1884" s="22"/>
      <c r="M1884" s="20"/>
    </row>
    <row r="1885" spans="1:13" x14ac:dyDescent="0.25">
      <c r="A1885" s="22"/>
      <c r="B1885" s="23"/>
      <c r="C1885" s="23"/>
      <c r="D1885" s="23"/>
      <c r="E1885" s="23"/>
      <c r="F1885" s="22"/>
      <c r="G1885" s="23"/>
      <c r="H1885" s="24"/>
      <c r="I1885" s="23"/>
      <c r="J1885" s="23"/>
      <c r="K1885" s="23"/>
      <c r="L1885" s="22"/>
      <c r="M1885" s="20"/>
    </row>
    <row r="1886" spans="1:13" x14ac:dyDescent="0.25">
      <c r="A1886" s="22"/>
      <c r="B1886" s="23"/>
      <c r="C1886" s="23"/>
      <c r="D1886" s="23"/>
      <c r="E1886" s="23"/>
      <c r="F1886" s="22"/>
      <c r="G1886" s="23"/>
      <c r="H1886" s="24"/>
      <c r="I1886" s="23"/>
      <c r="J1886" s="23"/>
      <c r="K1886" s="23"/>
      <c r="L1886" s="22"/>
      <c r="M1886" s="20"/>
    </row>
    <row r="1887" spans="1:13" x14ac:dyDescent="0.25">
      <c r="A1887" s="22"/>
      <c r="B1887" s="23"/>
      <c r="C1887" s="23"/>
      <c r="D1887" s="23"/>
      <c r="E1887" s="23"/>
      <c r="F1887" s="22"/>
      <c r="G1887" s="23"/>
      <c r="H1887" s="24"/>
      <c r="I1887" s="23"/>
      <c r="J1887" s="23"/>
      <c r="K1887" s="23"/>
      <c r="L1887" s="22"/>
      <c r="M1887" s="20"/>
    </row>
    <row r="1888" spans="1:13" x14ac:dyDescent="0.25">
      <c r="A1888" s="22"/>
      <c r="B1888" s="23"/>
      <c r="C1888" s="23"/>
      <c r="D1888" s="23"/>
      <c r="E1888" s="23"/>
      <c r="F1888" s="22"/>
      <c r="G1888" s="23"/>
      <c r="H1888" s="24"/>
      <c r="I1888" s="23"/>
      <c r="J1888" s="23"/>
      <c r="K1888" s="23"/>
      <c r="L1888" s="22"/>
      <c r="M1888" s="20"/>
    </row>
    <row r="1889" spans="1:14" x14ac:dyDescent="0.25">
      <c r="A1889" s="22"/>
      <c r="B1889" s="23"/>
      <c r="C1889" s="23"/>
      <c r="D1889" s="23"/>
      <c r="E1889" s="23"/>
      <c r="F1889" s="22"/>
      <c r="G1889" s="23"/>
      <c r="H1889" s="24"/>
      <c r="I1889" s="23"/>
      <c r="J1889" s="23"/>
      <c r="K1889" s="23"/>
      <c r="L1889" s="22"/>
      <c r="M1889" s="20"/>
      <c r="N1889" s="19"/>
    </row>
    <row r="1890" spans="1:14" x14ac:dyDescent="0.25">
      <c r="A1890" s="22"/>
      <c r="B1890" s="23"/>
      <c r="C1890" s="23"/>
      <c r="D1890" s="23"/>
      <c r="E1890" s="23"/>
      <c r="F1890" s="22"/>
      <c r="G1890" s="23"/>
      <c r="H1890" s="24"/>
      <c r="I1890" s="23"/>
      <c r="J1890" s="23"/>
      <c r="K1890" s="23"/>
      <c r="L1890" s="22"/>
      <c r="M1890" s="20"/>
      <c r="N1890" s="19"/>
    </row>
    <row r="1891" spans="1:14" x14ac:dyDescent="0.25">
      <c r="A1891" s="22"/>
      <c r="B1891" s="23"/>
      <c r="C1891" s="23"/>
      <c r="D1891" s="23"/>
      <c r="E1891" s="23"/>
      <c r="F1891" s="22"/>
      <c r="G1891" s="23"/>
      <c r="H1891" s="24"/>
      <c r="I1891" s="23"/>
      <c r="J1891" s="23"/>
      <c r="K1891" s="23"/>
      <c r="L1891" s="22"/>
      <c r="M1891" s="20"/>
      <c r="N1891" s="19"/>
    </row>
    <row r="1892" spans="1:14" x14ac:dyDescent="0.25">
      <c r="A1892" s="22"/>
      <c r="B1892" s="23"/>
      <c r="C1892" s="23"/>
      <c r="D1892" s="23"/>
      <c r="E1892" s="23"/>
      <c r="F1892" s="22"/>
      <c r="G1892" s="23"/>
      <c r="H1892" s="24"/>
      <c r="I1892" s="23"/>
      <c r="J1892" s="23"/>
      <c r="K1892" s="23"/>
      <c r="L1892" s="22"/>
      <c r="M1892" s="20"/>
      <c r="N1892" s="19"/>
    </row>
    <row r="1893" spans="1:14" x14ac:dyDescent="0.25">
      <c r="A1893" s="22"/>
      <c r="B1893" s="23"/>
      <c r="C1893" s="23"/>
      <c r="D1893" s="23"/>
      <c r="E1893" s="23"/>
      <c r="F1893" s="22"/>
      <c r="G1893" s="23"/>
      <c r="H1893" s="24"/>
      <c r="I1893" s="23"/>
      <c r="J1893" s="23"/>
      <c r="K1893" s="23"/>
      <c r="L1893" s="22"/>
      <c r="M1893" s="20"/>
      <c r="N1893" s="19"/>
    </row>
    <row r="1894" spans="1:14" x14ac:dyDescent="0.25">
      <c r="A1894" s="22"/>
      <c r="B1894" s="23"/>
      <c r="C1894" s="23"/>
      <c r="D1894" s="23"/>
      <c r="E1894" s="23"/>
      <c r="F1894" s="22"/>
      <c r="G1894" s="23"/>
      <c r="H1894" s="24"/>
      <c r="I1894" s="23"/>
      <c r="J1894" s="23"/>
      <c r="K1894" s="23"/>
      <c r="L1894" s="22"/>
      <c r="M1894" s="20"/>
      <c r="N1894" s="19"/>
    </row>
    <row r="1895" spans="1:14" x14ac:dyDescent="0.25">
      <c r="A1895" s="22"/>
      <c r="B1895" s="23"/>
      <c r="C1895" s="23"/>
      <c r="D1895" s="23"/>
      <c r="E1895" s="23"/>
      <c r="F1895" s="22"/>
      <c r="G1895" s="23"/>
      <c r="H1895" s="24"/>
      <c r="I1895" s="23"/>
      <c r="J1895" s="23"/>
      <c r="K1895" s="23"/>
      <c r="L1895" s="22"/>
      <c r="M1895" s="20"/>
      <c r="N1895" s="19"/>
    </row>
    <row r="1896" spans="1:14" x14ac:dyDescent="0.25">
      <c r="A1896" s="22"/>
      <c r="B1896" s="23"/>
      <c r="C1896" s="23"/>
      <c r="D1896" s="23"/>
      <c r="E1896" s="23"/>
      <c r="F1896" s="22"/>
      <c r="G1896" s="23"/>
      <c r="H1896" s="24"/>
      <c r="I1896" s="23"/>
      <c r="J1896" s="23"/>
      <c r="K1896" s="23"/>
      <c r="L1896" s="22"/>
      <c r="M1896" s="20"/>
      <c r="N1896" s="19"/>
    </row>
    <row r="1897" spans="1:14" x14ac:dyDescent="0.25">
      <c r="A1897" s="22"/>
      <c r="B1897" s="23"/>
      <c r="C1897" s="23"/>
      <c r="D1897" s="23"/>
      <c r="E1897" s="23"/>
      <c r="F1897" s="22"/>
      <c r="G1897" s="23"/>
      <c r="H1897" s="24"/>
      <c r="I1897" s="23"/>
      <c r="J1897" s="23"/>
      <c r="K1897" s="23"/>
      <c r="L1897" s="22"/>
      <c r="M1897" s="20"/>
      <c r="N1897" s="19"/>
    </row>
    <row r="1898" spans="1:14" x14ac:dyDescent="0.25">
      <c r="A1898" s="22"/>
      <c r="B1898" s="23"/>
      <c r="C1898" s="23"/>
      <c r="D1898" s="23"/>
      <c r="E1898" s="23"/>
      <c r="F1898" s="22"/>
      <c r="G1898" s="23"/>
      <c r="H1898" s="24"/>
      <c r="I1898" s="23"/>
      <c r="J1898" s="23"/>
      <c r="K1898" s="23"/>
      <c r="L1898" s="22"/>
      <c r="M1898" s="20"/>
      <c r="N1898" s="19"/>
    </row>
    <row r="1899" spans="1:14" x14ac:dyDescent="0.25">
      <c r="A1899" s="22"/>
      <c r="B1899" s="23"/>
      <c r="C1899" s="23"/>
      <c r="D1899" s="23"/>
      <c r="E1899" s="23"/>
      <c r="F1899" s="22"/>
      <c r="G1899" s="23"/>
      <c r="H1899" s="24"/>
      <c r="I1899" s="23"/>
      <c r="J1899" s="23"/>
      <c r="K1899" s="23"/>
      <c r="L1899" s="22"/>
      <c r="M1899" s="20"/>
      <c r="N1899" s="19"/>
    </row>
    <row r="1900" spans="1:14" x14ac:dyDescent="0.25">
      <c r="A1900" s="22"/>
      <c r="B1900" s="23"/>
      <c r="C1900" s="23"/>
      <c r="D1900" s="23"/>
      <c r="E1900" s="23"/>
      <c r="F1900" s="22"/>
      <c r="G1900" s="23"/>
      <c r="H1900" s="24"/>
      <c r="I1900" s="23"/>
      <c r="J1900" s="23"/>
      <c r="K1900" s="23"/>
      <c r="L1900" s="22"/>
      <c r="M1900" s="20"/>
      <c r="N1900" s="19"/>
    </row>
    <row r="1901" spans="1:14" x14ac:dyDescent="0.25">
      <c r="A1901" s="22"/>
      <c r="B1901" s="23"/>
      <c r="C1901" s="23"/>
      <c r="D1901" s="23"/>
      <c r="E1901" s="23"/>
      <c r="F1901" s="22"/>
      <c r="G1901" s="23"/>
      <c r="H1901" s="24"/>
      <c r="I1901" s="23"/>
      <c r="J1901" s="23"/>
      <c r="K1901" s="23"/>
      <c r="L1901" s="22"/>
      <c r="M1901" s="20"/>
      <c r="N1901" s="19"/>
    </row>
    <row r="1902" spans="1:14" x14ac:dyDescent="0.25">
      <c r="A1902" s="22"/>
      <c r="B1902" s="23"/>
      <c r="C1902" s="23"/>
      <c r="D1902" s="23"/>
      <c r="E1902" s="23"/>
      <c r="F1902" s="22"/>
      <c r="G1902" s="23"/>
      <c r="H1902" s="24"/>
      <c r="I1902" s="23"/>
      <c r="J1902" s="23"/>
      <c r="K1902" s="23"/>
      <c r="L1902" s="22"/>
      <c r="M1902" s="20"/>
      <c r="N1902" s="19"/>
    </row>
    <row r="1903" spans="1:14" x14ac:dyDescent="0.25">
      <c r="A1903" s="22"/>
      <c r="B1903" s="23"/>
      <c r="C1903" s="23"/>
      <c r="D1903" s="23"/>
      <c r="E1903" s="23"/>
      <c r="F1903" s="22"/>
      <c r="G1903" s="23"/>
      <c r="H1903" s="24"/>
      <c r="I1903" s="23"/>
      <c r="J1903" s="23"/>
      <c r="K1903" s="23"/>
      <c r="L1903" s="22"/>
      <c r="M1903" s="20"/>
      <c r="N1903" s="19"/>
    </row>
    <row r="1904" spans="1:14" x14ac:dyDescent="0.25">
      <c r="A1904" s="22"/>
      <c r="B1904" s="23"/>
      <c r="C1904" s="23"/>
      <c r="D1904" s="23"/>
      <c r="E1904" s="23"/>
      <c r="F1904" s="22"/>
      <c r="G1904" s="23"/>
      <c r="H1904" s="24"/>
      <c r="I1904" s="23"/>
      <c r="J1904" s="23"/>
      <c r="K1904" s="23"/>
      <c r="L1904" s="22"/>
      <c r="M1904" s="20"/>
      <c r="N1904" s="19"/>
    </row>
    <row r="1905" spans="1:13" x14ac:dyDescent="0.25">
      <c r="A1905" s="22"/>
      <c r="B1905" s="23"/>
      <c r="C1905" s="23"/>
      <c r="D1905" s="23"/>
      <c r="E1905" s="23"/>
      <c r="F1905" s="22"/>
      <c r="G1905" s="23"/>
      <c r="H1905" s="24"/>
      <c r="I1905" s="23"/>
      <c r="J1905" s="23"/>
      <c r="K1905" s="23"/>
      <c r="L1905" s="22"/>
      <c r="M1905" s="20"/>
    </row>
    <row r="1906" spans="1:13" x14ac:dyDescent="0.25">
      <c r="A1906" s="22"/>
      <c r="B1906" s="23"/>
      <c r="C1906" s="23"/>
      <c r="D1906" s="23"/>
      <c r="E1906" s="23"/>
      <c r="F1906" s="22"/>
      <c r="G1906" s="23"/>
      <c r="H1906" s="24"/>
      <c r="I1906" s="23"/>
      <c r="J1906" s="23"/>
      <c r="K1906" s="23"/>
      <c r="L1906" s="22"/>
      <c r="M1906" s="20"/>
    </row>
    <row r="1907" spans="1:13" x14ac:dyDescent="0.25">
      <c r="A1907" s="22"/>
      <c r="B1907" s="23"/>
      <c r="C1907" s="23"/>
      <c r="D1907" s="23"/>
      <c r="E1907" s="23"/>
      <c r="F1907" s="22"/>
      <c r="G1907" s="23"/>
      <c r="H1907" s="24"/>
      <c r="I1907" s="23"/>
      <c r="J1907" s="23"/>
      <c r="K1907" s="23"/>
      <c r="L1907" s="22"/>
      <c r="M1907" s="20"/>
    </row>
    <row r="1908" spans="1:13" x14ac:dyDescent="0.25">
      <c r="A1908" s="22"/>
      <c r="B1908" s="23"/>
      <c r="C1908" s="23"/>
      <c r="D1908" s="23"/>
      <c r="E1908" s="23"/>
      <c r="F1908" s="22"/>
      <c r="G1908" s="23"/>
      <c r="H1908" s="24"/>
      <c r="I1908" s="23"/>
      <c r="J1908" s="23"/>
      <c r="K1908" s="23"/>
      <c r="L1908" s="22"/>
      <c r="M1908" s="20"/>
    </row>
    <row r="1909" spans="1:13" x14ac:dyDescent="0.25">
      <c r="A1909" s="22"/>
      <c r="B1909" s="23"/>
      <c r="C1909" s="23"/>
      <c r="D1909" s="23"/>
      <c r="E1909" s="23"/>
      <c r="F1909" s="22"/>
      <c r="G1909" s="23"/>
      <c r="H1909" s="24"/>
      <c r="I1909" s="23"/>
      <c r="J1909" s="23"/>
      <c r="K1909" s="23"/>
      <c r="L1909" s="22"/>
      <c r="M1909" s="20"/>
    </row>
    <row r="1910" spans="1:13" x14ac:dyDescent="0.25">
      <c r="A1910" s="22"/>
      <c r="B1910" s="23"/>
      <c r="C1910" s="23"/>
      <c r="D1910" s="23"/>
      <c r="E1910" s="23"/>
      <c r="F1910" s="22"/>
      <c r="G1910" s="23"/>
      <c r="H1910" s="24"/>
      <c r="I1910" s="23"/>
      <c r="J1910" s="23"/>
      <c r="K1910" s="23"/>
      <c r="L1910" s="22"/>
      <c r="M1910" s="20"/>
    </row>
    <row r="1911" spans="1:13" x14ac:dyDescent="0.25">
      <c r="A1911" s="22"/>
      <c r="B1911" s="23"/>
      <c r="C1911" s="23"/>
      <c r="D1911" s="23"/>
      <c r="E1911" s="23"/>
      <c r="F1911" s="22"/>
      <c r="G1911" s="23"/>
      <c r="H1911" s="24"/>
      <c r="I1911" s="23"/>
      <c r="J1911" s="23"/>
      <c r="K1911" s="23"/>
      <c r="L1911" s="22"/>
      <c r="M1911" s="20"/>
    </row>
    <row r="1912" spans="1:13" x14ac:dyDescent="0.25">
      <c r="A1912" s="22"/>
      <c r="B1912" s="23"/>
      <c r="C1912" s="23"/>
      <c r="D1912" s="23"/>
      <c r="E1912" s="23"/>
      <c r="F1912" s="22"/>
      <c r="G1912" s="23"/>
      <c r="H1912" s="24"/>
      <c r="I1912" s="23"/>
      <c r="J1912" s="23"/>
      <c r="K1912" s="23"/>
      <c r="L1912" s="22"/>
      <c r="M1912" s="20"/>
    </row>
    <row r="1913" spans="1:13" x14ac:dyDescent="0.25">
      <c r="A1913" s="22"/>
      <c r="B1913" s="23"/>
      <c r="C1913" s="23"/>
      <c r="D1913" s="23"/>
      <c r="E1913" s="23"/>
      <c r="F1913" s="22"/>
      <c r="G1913" s="23"/>
      <c r="H1913" s="24"/>
      <c r="I1913" s="23"/>
      <c r="J1913" s="23"/>
      <c r="K1913" s="23"/>
      <c r="L1913" s="22"/>
      <c r="M1913" s="20"/>
    </row>
    <row r="1914" spans="1:13" x14ac:dyDescent="0.25">
      <c r="A1914" s="22"/>
      <c r="B1914" s="23"/>
      <c r="C1914" s="23"/>
      <c r="D1914" s="23"/>
      <c r="E1914" s="23"/>
      <c r="F1914" s="22"/>
      <c r="G1914" s="23"/>
      <c r="H1914" s="24"/>
      <c r="I1914" s="23"/>
      <c r="J1914" s="23"/>
      <c r="K1914" s="23"/>
      <c r="L1914" s="22"/>
      <c r="M1914" s="20"/>
    </row>
    <row r="1915" spans="1:13" x14ac:dyDescent="0.25">
      <c r="A1915" s="22"/>
      <c r="B1915" s="23"/>
      <c r="C1915" s="23"/>
      <c r="D1915" s="23"/>
      <c r="E1915" s="23"/>
      <c r="F1915" s="22"/>
      <c r="G1915" s="23"/>
      <c r="H1915" s="24"/>
      <c r="I1915" s="23"/>
      <c r="J1915" s="23"/>
      <c r="K1915" s="23"/>
      <c r="L1915" s="22"/>
      <c r="M1915" s="20"/>
    </row>
    <row r="1916" spans="1:13" x14ac:dyDescent="0.25">
      <c r="A1916" s="22"/>
      <c r="B1916" s="23"/>
      <c r="C1916" s="23"/>
      <c r="D1916" s="23"/>
      <c r="E1916" s="23"/>
      <c r="F1916" s="22"/>
      <c r="G1916" s="23"/>
      <c r="H1916" s="24"/>
      <c r="I1916" s="23"/>
      <c r="J1916" s="23"/>
      <c r="K1916" s="23"/>
      <c r="L1916" s="22"/>
      <c r="M1916" s="20"/>
    </row>
    <row r="1917" spans="1:13" x14ac:dyDescent="0.25">
      <c r="A1917" s="22"/>
      <c r="B1917" s="23"/>
      <c r="C1917" s="23"/>
      <c r="D1917" s="23"/>
      <c r="E1917" s="23"/>
      <c r="F1917" s="22"/>
      <c r="G1917" s="23"/>
      <c r="H1917" s="24"/>
      <c r="I1917" s="23"/>
      <c r="J1917" s="23"/>
      <c r="K1917" s="23"/>
      <c r="L1917" s="22"/>
      <c r="M1917" s="20"/>
    </row>
    <row r="1918" spans="1:13" x14ac:dyDescent="0.25">
      <c r="A1918" s="22"/>
      <c r="B1918" s="23"/>
      <c r="C1918" s="23"/>
      <c r="D1918" s="23"/>
      <c r="E1918" s="23"/>
      <c r="F1918" s="22"/>
      <c r="G1918" s="23"/>
      <c r="H1918" s="24"/>
      <c r="I1918" s="23"/>
      <c r="J1918" s="23"/>
      <c r="K1918" s="23"/>
      <c r="L1918" s="22"/>
      <c r="M1918" s="20"/>
    </row>
    <row r="1919" spans="1:13" x14ac:dyDescent="0.25">
      <c r="A1919" s="22"/>
      <c r="B1919" s="23"/>
      <c r="C1919" s="23"/>
      <c r="D1919" s="23"/>
      <c r="E1919" s="23"/>
      <c r="F1919" s="22"/>
      <c r="G1919" s="23"/>
      <c r="H1919" s="24"/>
      <c r="I1919" s="23"/>
      <c r="J1919" s="23"/>
      <c r="K1919" s="23"/>
      <c r="L1919" s="22"/>
      <c r="M1919" s="20"/>
    </row>
    <row r="1920" spans="1:13" x14ac:dyDescent="0.25">
      <c r="A1920" s="22"/>
      <c r="B1920" s="23"/>
      <c r="C1920" s="23"/>
      <c r="D1920" s="23"/>
      <c r="E1920" s="23"/>
      <c r="F1920" s="22"/>
      <c r="G1920" s="23"/>
      <c r="H1920" s="24"/>
      <c r="I1920" s="23"/>
      <c r="J1920" s="23"/>
      <c r="K1920" s="23"/>
      <c r="L1920" s="22"/>
      <c r="M1920" s="20"/>
    </row>
    <row r="1921" spans="1:13" x14ac:dyDescent="0.25">
      <c r="A1921" s="22"/>
      <c r="B1921" s="23"/>
      <c r="C1921" s="23"/>
      <c r="D1921" s="23"/>
      <c r="E1921" s="23"/>
      <c r="F1921" s="22"/>
      <c r="G1921" s="23"/>
      <c r="H1921" s="24"/>
      <c r="I1921" s="23"/>
      <c r="J1921" s="23"/>
      <c r="K1921" s="23"/>
      <c r="L1921" s="22"/>
      <c r="M1921" s="20"/>
    </row>
    <row r="1922" spans="1:13" x14ac:dyDescent="0.25">
      <c r="A1922" s="22"/>
      <c r="B1922" s="23"/>
      <c r="C1922" s="23"/>
      <c r="D1922" s="23"/>
      <c r="E1922" s="23"/>
      <c r="F1922" s="22"/>
      <c r="G1922" s="23"/>
      <c r="H1922" s="24"/>
      <c r="I1922" s="23"/>
      <c r="J1922" s="23"/>
      <c r="K1922" s="23"/>
      <c r="L1922" s="22"/>
      <c r="M1922" s="20"/>
    </row>
    <row r="1923" spans="1:13" x14ac:dyDescent="0.25">
      <c r="A1923" s="22"/>
      <c r="B1923" s="23"/>
      <c r="C1923" s="23"/>
      <c r="D1923" s="23"/>
      <c r="E1923" s="23"/>
      <c r="F1923" s="22"/>
      <c r="G1923" s="23"/>
      <c r="H1923" s="24"/>
      <c r="I1923" s="23"/>
      <c r="J1923" s="23"/>
      <c r="K1923" s="23"/>
      <c r="L1923" s="22"/>
      <c r="M1923" s="20"/>
    </row>
    <row r="1924" spans="1:13" x14ac:dyDescent="0.25">
      <c r="A1924" s="22"/>
      <c r="B1924" s="23"/>
      <c r="C1924" s="23"/>
      <c r="D1924" s="23"/>
      <c r="E1924" s="23"/>
      <c r="F1924" s="22"/>
      <c r="G1924" s="23"/>
      <c r="H1924" s="24"/>
      <c r="I1924" s="23"/>
      <c r="J1924" s="23"/>
      <c r="K1924" s="23"/>
      <c r="L1924" s="22"/>
      <c r="M1924" s="20"/>
    </row>
    <row r="1925" spans="1:13" x14ac:dyDescent="0.25">
      <c r="A1925" s="22"/>
      <c r="B1925" s="23"/>
      <c r="C1925" s="23"/>
      <c r="D1925" s="23"/>
      <c r="E1925" s="23"/>
      <c r="F1925" s="22"/>
      <c r="G1925" s="23"/>
      <c r="H1925" s="24"/>
      <c r="I1925" s="23"/>
      <c r="J1925" s="23"/>
      <c r="K1925" s="23"/>
      <c r="L1925" s="22"/>
      <c r="M1925" s="20"/>
    </row>
    <row r="1926" spans="1:13" x14ac:dyDescent="0.25">
      <c r="A1926" s="22"/>
      <c r="B1926" s="23"/>
      <c r="C1926" s="23"/>
      <c r="D1926" s="23"/>
      <c r="E1926" s="23"/>
      <c r="F1926" s="22"/>
      <c r="G1926" s="23"/>
      <c r="H1926" s="24"/>
      <c r="I1926" s="23"/>
      <c r="J1926" s="23"/>
      <c r="K1926" s="23"/>
      <c r="L1926" s="22"/>
      <c r="M1926" s="20"/>
    </row>
    <row r="1927" spans="1:13" x14ac:dyDescent="0.25">
      <c r="A1927" s="22"/>
      <c r="B1927" s="23"/>
      <c r="C1927" s="23"/>
      <c r="D1927" s="23"/>
      <c r="E1927" s="23"/>
      <c r="F1927" s="22"/>
      <c r="G1927" s="23"/>
      <c r="H1927" s="24"/>
      <c r="I1927" s="23"/>
      <c r="J1927" s="23"/>
      <c r="K1927" s="23"/>
      <c r="L1927" s="22"/>
      <c r="M1927" s="20"/>
    </row>
    <row r="1928" spans="1:13" x14ac:dyDescent="0.25">
      <c r="A1928" s="22"/>
      <c r="B1928" s="23"/>
      <c r="C1928" s="23"/>
      <c r="D1928" s="23"/>
      <c r="E1928" s="23"/>
      <c r="F1928" s="22"/>
      <c r="G1928" s="23"/>
      <c r="H1928" s="24"/>
      <c r="I1928" s="23"/>
      <c r="J1928" s="23"/>
      <c r="K1928" s="23"/>
      <c r="L1928" s="22"/>
      <c r="M1928" s="20"/>
    </row>
    <row r="1929" spans="1:13" x14ac:dyDescent="0.25">
      <c r="A1929" s="22"/>
      <c r="B1929" s="23"/>
      <c r="C1929" s="23"/>
      <c r="D1929" s="23"/>
      <c r="E1929" s="23"/>
      <c r="F1929" s="22"/>
      <c r="G1929" s="23"/>
      <c r="H1929" s="24"/>
      <c r="I1929" s="23"/>
      <c r="J1929" s="23"/>
      <c r="K1929" s="23"/>
      <c r="L1929" s="22"/>
      <c r="M1929" s="20"/>
    </row>
    <row r="1930" spans="1:13" x14ac:dyDescent="0.25">
      <c r="A1930" s="22"/>
      <c r="B1930" s="23"/>
      <c r="C1930" s="23"/>
      <c r="D1930" s="23"/>
      <c r="E1930" s="23"/>
      <c r="F1930" s="22"/>
      <c r="G1930" s="23"/>
      <c r="H1930" s="24"/>
      <c r="I1930" s="23"/>
      <c r="J1930" s="23"/>
      <c r="K1930" s="23"/>
      <c r="L1930" s="22"/>
      <c r="M1930" s="20"/>
    </row>
    <row r="1931" spans="1:13" x14ac:dyDescent="0.25">
      <c r="A1931" s="22"/>
      <c r="B1931" s="23"/>
      <c r="C1931" s="23"/>
      <c r="D1931" s="23"/>
      <c r="E1931" s="23"/>
      <c r="F1931" s="22"/>
      <c r="G1931" s="23"/>
      <c r="H1931" s="24"/>
      <c r="I1931" s="23"/>
      <c r="J1931" s="23"/>
      <c r="K1931" s="23"/>
      <c r="L1931" s="22"/>
      <c r="M1931" s="20"/>
    </row>
    <row r="1932" spans="1:13" x14ac:dyDescent="0.25">
      <c r="A1932" s="22"/>
      <c r="B1932" s="23"/>
      <c r="C1932" s="23"/>
      <c r="D1932" s="23"/>
      <c r="E1932" s="23"/>
      <c r="F1932" s="22"/>
      <c r="G1932" s="23"/>
      <c r="H1932" s="24"/>
      <c r="I1932" s="23"/>
      <c r="J1932" s="23"/>
      <c r="K1932" s="23"/>
      <c r="L1932" s="22"/>
      <c r="M1932" s="20"/>
    </row>
    <row r="1933" spans="1:13" x14ac:dyDescent="0.25">
      <c r="A1933" s="22"/>
      <c r="B1933" s="23"/>
      <c r="C1933" s="23"/>
      <c r="D1933" s="23"/>
      <c r="E1933" s="23"/>
      <c r="F1933" s="22"/>
      <c r="G1933" s="23"/>
      <c r="H1933" s="24"/>
      <c r="I1933" s="23"/>
      <c r="J1933" s="23"/>
      <c r="K1933" s="23"/>
      <c r="L1933" s="22"/>
      <c r="M1933" s="20"/>
    </row>
    <row r="1934" spans="1:13" x14ac:dyDescent="0.25">
      <c r="A1934" s="22"/>
      <c r="B1934" s="23"/>
      <c r="C1934" s="23"/>
      <c r="D1934" s="23"/>
      <c r="E1934" s="23"/>
      <c r="F1934" s="22"/>
      <c r="G1934" s="23"/>
      <c r="H1934" s="24"/>
      <c r="I1934" s="23"/>
      <c r="J1934" s="23"/>
      <c r="K1934" s="23"/>
      <c r="L1934" s="22"/>
      <c r="M1934" s="20"/>
    </row>
    <row r="1935" spans="1:13" x14ac:dyDescent="0.25">
      <c r="A1935" s="22"/>
      <c r="B1935" s="23"/>
      <c r="C1935" s="23"/>
      <c r="D1935" s="23"/>
      <c r="E1935" s="23"/>
      <c r="F1935" s="22"/>
      <c r="G1935" s="23"/>
      <c r="H1935" s="24"/>
      <c r="I1935" s="23"/>
      <c r="J1935" s="23"/>
      <c r="K1935" s="23"/>
      <c r="L1935" s="22"/>
      <c r="M1935" s="20"/>
    </row>
    <row r="1936" spans="1:13" x14ac:dyDescent="0.25">
      <c r="A1936" s="22"/>
      <c r="B1936" s="23"/>
      <c r="C1936" s="23"/>
      <c r="D1936" s="23"/>
      <c r="E1936" s="23"/>
      <c r="F1936" s="22"/>
      <c r="G1936" s="23"/>
      <c r="H1936" s="24"/>
      <c r="I1936" s="23"/>
      <c r="J1936" s="23"/>
      <c r="K1936" s="23"/>
      <c r="L1936" s="22"/>
      <c r="M1936" s="20"/>
    </row>
    <row r="1937" spans="1:13" x14ac:dyDescent="0.25">
      <c r="A1937" s="22"/>
      <c r="B1937" s="23"/>
      <c r="C1937" s="23"/>
      <c r="D1937" s="23"/>
      <c r="E1937" s="23"/>
      <c r="F1937" s="22"/>
      <c r="G1937" s="23"/>
      <c r="H1937" s="24"/>
      <c r="I1937" s="23"/>
      <c r="J1937" s="23"/>
      <c r="K1937" s="23"/>
      <c r="L1937" s="22"/>
      <c r="M1937" s="20"/>
    </row>
    <row r="1938" spans="1:13" x14ac:dyDescent="0.25">
      <c r="A1938" s="22"/>
      <c r="B1938" s="23"/>
      <c r="C1938" s="23"/>
      <c r="D1938" s="23"/>
      <c r="E1938" s="23"/>
      <c r="F1938" s="22"/>
      <c r="G1938" s="23"/>
      <c r="H1938" s="24"/>
      <c r="I1938" s="23"/>
      <c r="J1938" s="23"/>
      <c r="K1938" s="23"/>
      <c r="L1938" s="22"/>
      <c r="M1938" s="20"/>
    </row>
    <row r="1939" spans="1:13" x14ac:dyDescent="0.25">
      <c r="A1939" s="22"/>
      <c r="B1939" s="23"/>
      <c r="C1939" s="23"/>
      <c r="D1939" s="23"/>
      <c r="E1939" s="23"/>
      <c r="F1939" s="22"/>
      <c r="G1939" s="23"/>
      <c r="H1939" s="24"/>
      <c r="I1939" s="23"/>
      <c r="J1939" s="23"/>
      <c r="K1939" s="23"/>
      <c r="L1939" s="22"/>
      <c r="M1939" s="20"/>
    </row>
    <row r="1940" spans="1:13" x14ac:dyDescent="0.25">
      <c r="A1940" s="22"/>
      <c r="B1940" s="23"/>
      <c r="C1940" s="23"/>
      <c r="D1940" s="23"/>
      <c r="E1940" s="23"/>
      <c r="F1940" s="22"/>
      <c r="G1940" s="23"/>
      <c r="H1940" s="24"/>
      <c r="I1940" s="23"/>
      <c r="J1940" s="23"/>
      <c r="K1940" s="23"/>
      <c r="L1940" s="22"/>
      <c r="M1940" s="20"/>
    </row>
    <row r="1941" spans="1:13" x14ac:dyDescent="0.25">
      <c r="A1941" s="22"/>
      <c r="B1941" s="23"/>
      <c r="C1941" s="23"/>
      <c r="D1941" s="23"/>
      <c r="E1941" s="23"/>
      <c r="F1941" s="22"/>
      <c r="G1941" s="23"/>
      <c r="H1941" s="24"/>
      <c r="I1941" s="23"/>
      <c r="J1941" s="23"/>
      <c r="K1941" s="23"/>
      <c r="L1941" s="22"/>
      <c r="M1941" s="20"/>
    </row>
    <row r="1942" spans="1:13" x14ac:dyDescent="0.25">
      <c r="A1942" s="22"/>
      <c r="B1942" s="23"/>
      <c r="C1942" s="23"/>
      <c r="D1942" s="23"/>
      <c r="E1942" s="23"/>
      <c r="F1942" s="22"/>
      <c r="G1942" s="23"/>
      <c r="H1942" s="24"/>
      <c r="I1942" s="23"/>
      <c r="J1942" s="23"/>
      <c r="K1942" s="23"/>
      <c r="L1942" s="22"/>
      <c r="M1942" s="20"/>
    </row>
    <row r="1943" spans="1:13" x14ac:dyDescent="0.25">
      <c r="A1943" s="22"/>
      <c r="B1943" s="23"/>
      <c r="C1943" s="23"/>
      <c r="D1943" s="23"/>
      <c r="E1943" s="23"/>
      <c r="F1943" s="22"/>
      <c r="G1943" s="23"/>
      <c r="H1943" s="24"/>
      <c r="I1943" s="23"/>
      <c r="J1943" s="23"/>
      <c r="K1943" s="23"/>
      <c r="L1943" s="22"/>
      <c r="M1943" s="20"/>
    </row>
    <row r="1944" spans="1:13" x14ac:dyDescent="0.25">
      <c r="A1944" s="22"/>
      <c r="B1944" s="23"/>
      <c r="C1944" s="23"/>
      <c r="D1944" s="23"/>
      <c r="E1944" s="23"/>
      <c r="F1944" s="22"/>
      <c r="G1944" s="23"/>
      <c r="H1944" s="24"/>
      <c r="I1944" s="23"/>
      <c r="J1944" s="23"/>
      <c r="K1944" s="23"/>
      <c r="L1944" s="22"/>
      <c r="M1944" s="20"/>
    </row>
    <row r="1945" spans="1:13" x14ac:dyDescent="0.25">
      <c r="A1945" s="22"/>
      <c r="B1945" s="23"/>
      <c r="C1945" s="23"/>
      <c r="D1945" s="23"/>
      <c r="E1945" s="23"/>
      <c r="F1945" s="22"/>
      <c r="G1945" s="23"/>
      <c r="H1945" s="24"/>
      <c r="I1945" s="23"/>
      <c r="J1945" s="23"/>
      <c r="K1945" s="23"/>
      <c r="L1945" s="22"/>
      <c r="M1945" s="20"/>
    </row>
    <row r="1946" spans="1:13" x14ac:dyDescent="0.25">
      <c r="A1946" s="22"/>
      <c r="B1946" s="23"/>
      <c r="C1946" s="23"/>
      <c r="D1946" s="23"/>
      <c r="E1946" s="23"/>
      <c r="F1946" s="22"/>
      <c r="G1946" s="23"/>
      <c r="H1946" s="24"/>
      <c r="I1946" s="23"/>
      <c r="J1946" s="23"/>
      <c r="K1946" s="23"/>
      <c r="L1946" s="22"/>
      <c r="M1946" s="20"/>
    </row>
    <row r="1947" spans="1:13" x14ac:dyDescent="0.25">
      <c r="A1947" s="22"/>
      <c r="B1947" s="23"/>
      <c r="C1947" s="23"/>
      <c r="D1947" s="23"/>
      <c r="E1947" s="23"/>
      <c r="F1947" s="22"/>
      <c r="G1947" s="23"/>
      <c r="H1947" s="24"/>
      <c r="I1947" s="23"/>
      <c r="J1947" s="23"/>
      <c r="K1947" s="23"/>
      <c r="L1947" s="22"/>
      <c r="M1947" s="20"/>
    </row>
    <row r="1948" spans="1:13" x14ac:dyDescent="0.25">
      <c r="A1948" s="22"/>
      <c r="B1948" s="23"/>
      <c r="C1948" s="23"/>
      <c r="D1948" s="23"/>
      <c r="E1948" s="23"/>
      <c r="F1948" s="22"/>
      <c r="G1948" s="23"/>
      <c r="H1948" s="24"/>
      <c r="I1948" s="23"/>
      <c r="J1948" s="23"/>
      <c r="K1948" s="23"/>
      <c r="L1948" s="22"/>
      <c r="M1948" s="20"/>
    </row>
    <row r="1949" spans="1:13" x14ac:dyDescent="0.25">
      <c r="A1949" s="22"/>
      <c r="B1949" s="23"/>
      <c r="C1949" s="23"/>
      <c r="D1949" s="23"/>
      <c r="E1949" s="23"/>
      <c r="F1949" s="22"/>
      <c r="G1949" s="23"/>
      <c r="H1949" s="24"/>
      <c r="I1949" s="23"/>
      <c r="J1949" s="23"/>
      <c r="K1949" s="23"/>
      <c r="L1949" s="22"/>
      <c r="M1949" s="20"/>
    </row>
    <row r="1950" spans="1:13" x14ac:dyDescent="0.25">
      <c r="A1950" s="22"/>
      <c r="B1950" s="23"/>
      <c r="C1950" s="23"/>
      <c r="D1950" s="23"/>
      <c r="E1950" s="23"/>
      <c r="F1950" s="22"/>
      <c r="G1950" s="23"/>
      <c r="H1950" s="24"/>
      <c r="I1950" s="23"/>
      <c r="J1950" s="23"/>
      <c r="K1950" s="23"/>
      <c r="L1950" s="22"/>
      <c r="M1950" s="20"/>
    </row>
    <row r="1951" spans="1:13" x14ac:dyDescent="0.25">
      <c r="A1951" s="22"/>
      <c r="B1951" s="23"/>
      <c r="C1951" s="23"/>
      <c r="D1951" s="23"/>
      <c r="E1951" s="23"/>
      <c r="F1951" s="22"/>
      <c r="G1951" s="23"/>
      <c r="H1951" s="24"/>
      <c r="I1951" s="23"/>
      <c r="J1951" s="23"/>
      <c r="K1951" s="23"/>
      <c r="L1951" s="22"/>
      <c r="M1951" s="20"/>
    </row>
    <row r="1952" spans="1:13" x14ac:dyDescent="0.25">
      <c r="A1952" s="22"/>
      <c r="B1952" s="23"/>
      <c r="C1952" s="23"/>
      <c r="D1952" s="23"/>
      <c r="E1952" s="23"/>
      <c r="F1952" s="22"/>
      <c r="G1952" s="23"/>
      <c r="H1952" s="24"/>
      <c r="I1952" s="23"/>
      <c r="J1952" s="23"/>
      <c r="K1952" s="23"/>
      <c r="L1952" s="22"/>
      <c r="M1952" s="20"/>
    </row>
    <row r="1953" spans="1:13" x14ac:dyDescent="0.25">
      <c r="A1953" s="22"/>
      <c r="B1953" s="23"/>
      <c r="C1953" s="23"/>
      <c r="D1953" s="23"/>
      <c r="E1953" s="23"/>
      <c r="F1953" s="22"/>
      <c r="G1953" s="23"/>
      <c r="H1953" s="24"/>
      <c r="I1953" s="23"/>
      <c r="J1953" s="23"/>
      <c r="K1953" s="23"/>
      <c r="L1953" s="22"/>
      <c r="M1953" s="20"/>
    </row>
    <row r="1954" spans="1:13" x14ac:dyDescent="0.25">
      <c r="A1954" s="22"/>
      <c r="B1954" s="23"/>
      <c r="C1954" s="23"/>
      <c r="D1954" s="23"/>
      <c r="E1954" s="23"/>
      <c r="F1954" s="22"/>
      <c r="G1954" s="23"/>
      <c r="H1954" s="24"/>
      <c r="I1954" s="23"/>
      <c r="J1954" s="23"/>
      <c r="K1954" s="23"/>
      <c r="L1954" s="22"/>
      <c r="M1954" s="20"/>
    </row>
    <row r="1955" spans="1:13" x14ac:dyDescent="0.25">
      <c r="A1955" s="22"/>
      <c r="B1955" s="23"/>
      <c r="C1955" s="23"/>
      <c r="D1955" s="23"/>
      <c r="E1955" s="23"/>
      <c r="F1955" s="22"/>
      <c r="G1955" s="23"/>
      <c r="H1955" s="24"/>
      <c r="I1955" s="23"/>
      <c r="J1955" s="23"/>
      <c r="K1955" s="23"/>
      <c r="L1955" s="22"/>
      <c r="M1955" s="20"/>
    </row>
    <row r="1956" spans="1:13" x14ac:dyDescent="0.25">
      <c r="A1956" s="22"/>
      <c r="B1956" s="23"/>
      <c r="C1956" s="23"/>
      <c r="D1956" s="23"/>
      <c r="E1956" s="23"/>
      <c r="F1956" s="22"/>
      <c r="G1956" s="23"/>
      <c r="H1956" s="24"/>
      <c r="I1956" s="23"/>
      <c r="J1956" s="23"/>
      <c r="K1956" s="23"/>
      <c r="L1956" s="22"/>
      <c r="M1956" s="20"/>
    </row>
    <row r="1957" spans="1:13" x14ac:dyDescent="0.25">
      <c r="A1957" s="22"/>
      <c r="B1957" s="23"/>
      <c r="C1957" s="23"/>
      <c r="D1957" s="23"/>
      <c r="E1957" s="23"/>
      <c r="F1957" s="22"/>
      <c r="G1957" s="23"/>
      <c r="H1957" s="24"/>
      <c r="I1957" s="23"/>
      <c r="J1957" s="23"/>
      <c r="K1957" s="23"/>
      <c r="L1957" s="22"/>
      <c r="M1957" s="20"/>
    </row>
    <row r="1958" spans="1:13" x14ac:dyDescent="0.25">
      <c r="A1958" s="22"/>
      <c r="B1958" s="23"/>
      <c r="C1958" s="23"/>
      <c r="D1958" s="23"/>
      <c r="E1958" s="23"/>
      <c r="F1958" s="22"/>
      <c r="G1958" s="23"/>
      <c r="H1958" s="24"/>
      <c r="I1958" s="23"/>
      <c r="J1958" s="23"/>
      <c r="K1958" s="23"/>
      <c r="L1958" s="22"/>
      <c r="M1958" s="20"/>
    </row>
    <row r="1959" spans="1:13" x14ac:dyDescent="0.25">
      <c r="A1959" s="22"/>
      <c r="B1959" s="23"/>
      <c r="C1959" s="23"/>
      <c r="D1959" s="23"/>
      <c r="E1959" s="23"/>
      <c r="F1959" s="22"/>
      <c r="G1959" s="23"/>
      <c r="H1959" s="24"/>
      <c r="I1959" s="23"/>
      <c r="J1959" s="23"/>
      <c r="K1959" s="23"/>
      <c r="L1959" s="22"/>
      <c r="M1959" s="20"/>
    </row>
    <row r="1960" spans="1:13" x14ac:dyDescent="0.25">
      <c r="A1960" s="22"/>
      <c r="B1960" s="23"/>
      <c r="C1960" s="23"/>
      <c r="D1960" s="23"/>
      <c r="E1960" s="23"/>
      <c r="F1960" s="22"/>
      <c r="G1960" s="23"/>
      <c r="H1960" s="24"/>
      <c r="I1960" s="23"/>
      <c r="J1960" s="23"/>
      <c r="K1960" s="23"/>
      <c r="L1960" s="22"/>
      <c r="M1960" s="20"/>
    </row>
    <row r="1961" spans="1:13" x14ac:dyDescent="0.25">
      <c r="A1961" s="22"/>
      <c r="B1961" s="23"/>
      <c r="C1961" s="23"/>
      <c r="D1961" s="23"/>
      <c r="E1961" s="23"/>
      <c r="F1961" s="22"/>
      <c r="G1961" s="23"/>
      <c r="H1961" s="24"/>
      <c r="I1961" s="23"/>
      <c r="J1961" s="23"/>
      <c r="K1961" s="23"/>
      <c r="L1961" s="22"/>
      <c r="M1961" s="20"/>
    </row>
    <row r="1962" spans="1:13" x14ac:dyDescent="0.25">
      <c r="A1962" s="22"/>
      <c r="B1962" s="23"/>
      <c r="C1962" s="23"/>
      <c r="D1962" s="23"/>
      <c r="E1962" s="23"/>
      <c r="F1962" s="22"/>
      <c r="G1962" s="23"/>
      <c r="H1962" s="24"/>
      <c r="I1962" s="23"/>
      <c r="J1962" s="23"/>
      <c r="K1962" s="23"/>
      <c r="L1962" s="22"/>
      <c r="M1962" s="20"/>
    </row>
    <row r="1963" spans="1:13" x14ac:dyDescent="0.25">
      <c r="A1963" s="22"/>
      <c r="B1963" s="23"/>
      <c r="C1963" s="23"/>
      <c r="D1963" s="23"/>
      <c r="E1963" s="23"/>
      <c r="F1963" s="22"/>
      <c r="G1963" s="23"/>
      <c r="H1963" s="24"/>
      <c r="I1963" s="23"/>
      <c r="J1963" s="23"/>
      <c r="K1963" s="23"/>
      <c r="L1963" s="22"/>
      <c r="M1963" s="20"/>
    </row>
    <row r="1964" spans="1:13" x14ac:dyDescent="0.25">
      <c r="A1964" s="22"/>
      <c r="B1964" s="23"/>
      <c r="C1964" s="23"/>
      <c r="D1964" s="23"/>
      <c r="E1964" s="23"/>
      <c r="F1964" s="22"/>
      <c r="G1964" s="23"/>
      <c r="H1964" s="24"/>
      <c r="I1964" s="23"/>
      <c r="J1964" s="23"/>
      <c r="K1964" s="23"/>
      <c r="L1964" s="22"/>
      <c r="M1964" s="20"/>
    </row>
    <row r="1965" spans="1:13" x14ac:dyDescent="0.25">
      <c r="A1965" s="22"/>
      <c r="B1965" s="23"/>
      <c r="C1965" s="23"/>
      <c r="D1965" s="23"/>
      <c r="E1965" s="23"/>
      <c r="F1965" s="22"/>
      <c r="G1965" s="23"/>
      <c r="H1965" s="24"/>
      <c r="I1965" s="23"/>
      <c r="J1965" s="23"/>
      <c r="K1965" s="23"/>
      <c r="L1965" s="22"/>
      <c r="M1965" s="20"/>
    </row>
    <row r="1966" spans="1:13" x14ac:dyDescent="0.25">
      <c r="A1966" s="22"/>
      <c r="B1966" s="23"/>
      <c r="C1966" s="23"/>
      <c r="D1966" s="23"/>
      <c r="E1966" s="23"/>
      <c r="F1966" s="22"/>
      <c r="G1966" s="23"/>
      <c r="H1966" s="24"/>
      <c r="I1966" s="23"/>
      <c r="J1966" s="23"/>
      <c r="K1966" s="23"/>
      <c r="L1966" s="22"/>
      <c r="M1966" s="20"/>
    </row>
    <row r="1967" spans="1:13" x14ac:dyDescent="0.25">
      <c r="A1967" s="22"/>
      <c r="B1967" s="23"/>
      <c r="C1967" s="23"/>
      <c r="D1967" s="23"/>
      <c r="E1967" s="23"/>
      <c r="F1967" s="22"/>
      <c r="G1967" s="23"/>
      <c r="H1967" s="24"/>
      <c r="I1967" s="23"/>
      <c r="J1967" s="23"/>
      <c r="K1967" s="23"/>
      <c r="L1967" s="22"/>
      <c r="M1967" s="20"/>
    </row>
    <row r="1968" spans="1:13" x14ac:dyDescent="0.25">
      <c r="A1968" s="22"/>
      <c r="B1968" s="23"/>
      <c r="C1968" s="23"/>
      <c r="D1968" s="23"/>
      <c r="E1968" s="23"/>
      <c r="F1968" s="22"/>
      <c r="G1968" s="23"/>
      <c r="H1968" s="24"/>
      <c r="I1968" s="23"/>
      <c r="J1968" s="23"/>
      <c r="K1968" s="23"/>
      <c r="L1968" s="22"/>
      <c r="M1968" s="20"/>
    </row>
    <row r="1969" spans="1:13" x14ac:dyDescent="0.25">
      <c r="A1969" s="22"/>
      <c r="B1969" s="23"/>
      <c r="C1969" s="23"/>
      <c r="D1969" s="23"/>
      <c r="E1969" s="23"/>
      <c r="F1969" s="22"/>
      <c r="G1969" s="23"/>
      <c r="H1969" s="24"/>
      <c r="I1969" s="23"/>
      <c r="J1969" s="23"/>
      <c r="K1969" s="23"/>
      <c r="L1969" s="22"/>
      <c r="M1969" s="20"/>
    </row>
    <row r="1970" spans="1:13" x14ac:dyDescent="0.25">
      <c r="A1970" s="22"/>
      <c r="B1970" s="23"/>
      <c r="C1970" s="23"/>
      <c r="D1970" s="23"/>
      <c r="E1970" s="23"/>
      <c r="F1970" s="22"/>
      <c r="G1970" s="23"/>
      <c r="H1970" s="24"/>
      <c r="I1970" s="23"/>
      <c r="J1970" s="23"/>
      <c r="K1970" s="23"/>
      <c r="L1970" s="22"/>
      <c r="M1970" s="20"/>
    </row>
    <row r="1971" spans="1:13" x14ac:dyDescent="0.25">
      <c r="A1971" s="22"/>
      <c r="B1971" s="23"/>
      <c r="C1971" s="23"/>
      <c r="D1971" s="23"/>
      <c r="E1971" s="23"/>
      <c r="F1971" s="22"/>
      <c r="G1971" s="23"/>
      <c r="H1971" s="24"/>
      <c r="I1971" s="23"/>
      <c r="J1971" s="23"/>
      <c r="K1971" s="23"/>
      <c r="L1971" s="22"/>
      <c r="M1971" s="20"/>
    </row>
    <row r="1972" spans="1:13" x14ac:dyDescent="0.25">
      <c r="A1972" s="22"/>
      <c r="B1972" s="23"/>
      <c r="C1972" s="23"/>
      <c r="D1972" s="23"/>
      <c r="E1972" s="23"/>
      <c r="F1972" s="22"/>
      <c r="G1972" s="23"/>
      <c r="H1972" s="24"/>
      <c r="I1972" s="23"/>
      <c r="J1972" s="23"/>
      <c r="K1972" s="23"/>
      <c r="L1972" s="22"/>
      <c r="M1972" s="20"/>
    </row>
    <row r="1973" spans="1:13" x14ac:dyDescent="0.25">
      <c r="A1973" s="22"/>
      <c r="B1973" s="23"/>
      <c r="C1973" s="23"/>
      <c r="D1973" s="23"/>
      <c r="E1973" s="23"/>
      <c r="F1973" s="22"/>
      <c r="G1973" s="23"/>
      <c r="H1973" s="24"/>
      <c r="I1973" s="23"/>
      <c r="J1973" s="23"/>
      <c r="K1973" s="23"/>
      <c r="L1973" s="22"/>
      <c r="M1973" s="20"/>
    </row>
    <row r="1974" spans="1:13" x14ac:dyDescent="0.25">
      <c r="A1974" s="22"/>
      <c r="B1974" s="23"/>
      <c r="C1974" s="23"/>
      <c r="D1974" s="23"/>
      <c r="E1974" s="23"/>
      <c r="F1974" s="22"/>
      <c r="G1974" s="23"/>
      <c r="H1974" s="24"/>
      <c r="I1974" s="23"/>
      <c r="J1974" s="23"/>
      <c r="K1974" s="23"/>
      <c r="L1974" s="22"/>
      <c r="M1974" s="20"/>
    </row>
    <row r="1975" spans="1:13" x14ac:dyDescent="0.25">
      <c r="A1975" s="22"/>
      <c r="B1975" s="23"/>
      <c r="C1975" s="23"/>
      <c r="D1975" s="23"/>
      <c r="E1975" s="23"/>
      <c r="F1975" s="22"/>
      <c r="G1975" s="23"/>
      <c r="H1975" s="24"/>
      <c r="I1975" s="23"/>
      <c r="J1975" s="23"/>
      <c r="K1975" s="23"/>
      <c r="L1975" s="22"/>
      <c r="M1975" s="20"/>
    </row>
    <row r="1976" spans="1:13" x14ac:dyDescent="0.25">
      <c r="A1976" s="22"/>
      <c r="B1976" s="23"/>
      <c r="C1976" s="23"/>
      <c r="D1976" s="23"/>
      <c r="E1976" s="23"/>
      <c r="F1976" s="22"/>
      <c r="G1976" s="23"/>
      <c r="H1976" s="24"/>
      <c r="I1976" s="23"/>
      <c r="J1976" s="23"/>
      <c r="K1976" s="23"/>
      <c r="L1976" s="22"/>
      <c r="M1976" s="20"/>
    </row>
    <row r="1977" spans="1:13" x14ac:dyDescent="0.25">
      <c r="A1977" s="22"/>
      <c r="B1977" s="23"/>
      <c r="C1977" s="23"/>
      <c r="D1977" s="23"/>
      <c r="E1977" s="23"/>
      <c r="F1977" s="22"/>
      <c r="G1977" s="23"/>
      <c r="H1977" s="24"/>
      <c r="I1977" s="23"/>
      <c r="J1977" s="23"/>
      <c r="K1977" s="23"/>
      <c r="L1977" s="22"/>
      <c r="M1977" s="20"/>
    </row>
    <row r="1978" spans="1:13" x14ac:dyDescent="0.25">
      <c r="A1978" s="22"/>
      <c r="B1978" s="23"/>
      <c r="C1978" s="23"/>
      <c r="D1978" s="23"/>
      <c r="E1978" s="23"/>
      <c r="F1978" s="22"/>
      <c r="G1978" s="23"/>
      <c r="H1978" s="24"/>
      <c r="I1978" s="23"/>
      <c r="J1978" s="23"/>
      <c r="K1978" s="23"/>
      <c r="L1978" s="22"/>
      <c r="M1978" s="20"/>
    </row>
    <row r="1979" spans="1:13" x14ac:dyDescent="0.25">
      <c r="A1979" s="22"/>
      <c r="B1979" s="23"/>
      <c r="C1979" s="23"/>
      <c r="D1979" s="23"/>
      <c r="E1979" s="23"/>
      <c r="F1979" s="22"/>
      <c r="G1979" s="23"/>
      <c r="H1979" s="24"/>
      <c r="I1979" s="23"/>
      <c r="J1979" s="23"/>
      <c r="K1979" s="23"/>
      <c r="L1979" s="22"/>
      <c r="M1979" s="20"/>
    </row>
    <row r="1980" spans="1:13" x14ac:dyDescent="0.25">
      <c r="A1980" s="22"/>
      <c r="B1980" s="23"/>
      <c r="C1980" s="23"/>
      <c r="D1980" s="23"/>
      <c r="E1980" s="23"/>
      <c r="F1980" s="22"/>
      <c r="G1980" s="23"/>
      <c r="H1980" s="24"/>
      <c r="I1980" s="23"/>
      <c r="J1980" s="23"/>
      <c r="K1980" s="23"/>
      <c r="L1980" s="22"/>
      <c r="M1980" s="20"/>
    </row>
    <row r="1981" spans="1:13" x14ac:dyDescent="0.25">
      <c r="A1981" s="22"/>
      <c r="B1981" s="23"/>
      <c r="C1981" s="23"/>
      <c r="D1981" s="23"/>
      <c r="E1981" s="23"/>
      <c r="F1981" s="22"/>
      <c r="G1981" s="23"/>
      <c r="H1981" s="24"/>
      <c r="I1981" s="23"/>
      <c r="J1981" s="23"/>
      <c r="K1981" s="23"/>
      <c r="L1981" s="22"/>
      <c r="M1981" s="20"/>
    </row>
    <row r="1982" spans="1:13" x14ac:dyDescent="0.25">
      <c r="A1982" s="22"/>
      <c r="B1982" s="23"/>
      <c r="C1982" s="23"/>
      <c r="D1982" s="23"/>
      <c r="E1982" s="23"/>
      <c r="F1982" s="22"/>
      <c r="G1982" s="23"/>
      <c r="H1982" s="24"/>
      <c r="I1982" s="23"/>
      <c r="J1982" s="23"/>
      <c r="K1982" s="23"/>
      <c r="L1982" s="22"/>
      <c r="M1982" s="20"/>
    </row>
    <row r="1983" spans="1:13" x14ac:dyDescent="0.25">
      <c r="A1983" s="22"/>
      <c r="B1983" s="23"/>
      <c r="C1983" s="23"/>
      <c r="D1983" s="23"/>
      <c r="E1983" s="23"/>
      <c r="F1983" s="22"/>
      <c r="G1983" s="23"/>
      <c r="H1983" s="24"/>
      <c r="I1983" s="23"/>
      <c r="J1983" s="23"/>
      <c r="K1983" s="23"/>
      <c r="L1983" s="22"/>
      <c r="M1983" s="20"/>
    </row>
    <row r="1984" spans="1:13" x14ac:dyDescent="0.25">
      <c r="A1984" s="22"/>
      <c r="B1984" s="23"/>
      <c r="C1984" s="23"/>
      <c r="D1984" s="23"/>
      <c r="E1984" s="23"/>
      <c r="F1984" s="22"/>
      <c r="G1984" s="23"/>
      <c r="H1984" s="24"/>
      <c r="I1984" s="23"/>
      <c r="J1984" s="23"/>
      <c r="K1984" s="23"/>
      <c r="L1984" s="22"/>
      <c r="M1984" s="20"/>
    </row>
    <row r="1985" spans="1:13" x14ac:dyDescent="0.25">
      <c r="A1985" s="22"/>
      <c r="B1985" s="23"/>
      <c r="C1985" s="23"/>
      <c r="D1985" s="23"/>
      <c r="E1985" s="23"/>
      <c r="F1985" s="22"/>
      <c r="G1985" s="23"/>
      <c r="H1985" s="24"/>
      <c r="I1985" s="23"/>
      <c r="J1985" s="23"/>
      <c r="K1985" s="23"/>
      <c r="L1985" s="22"/>
      <c r="M1985" s="20"/>
    </row>
    <row r="1986" spans="1:13" x14ac:dyDescent="0.25">
      <c r="A1986" s="22"/>
      <c r="B1986" s="23"/>
      <c r="C1986" s="23"/>
      <c r="D1986" s="23"/>
      <c r="E1986" s="23"/>
      <c r="F1986" s="22"/>
      <c r="G1986" s="23"/>
      <c r="H1986" s="24"/>
      <c r="I1986" s="23"/>
      <c r="J1986" s="23"/>
      <c r="K1986" s="23"/>
      <c r="L1986" s="22"/>
      <c r="M1986" s="20"/>
    </row>
    <row r="1987" spans="1:13" x14ac:dyDescent="0.25">
      <c r="A1987" s="22"/>
      <c r="B1987" s="23"/>
      <c r="C1987" s="23"/>
      <c r="D1987" s="23"/>
      <c r="E1987" s="23"/>
      <c r="F1987" s="22"/>
      <c r="G1987" s="23"/>
      <c r="H1987" s="24"/>
      <c r="I1987" s="23"/>
      <c r="J1987" s="23"/>
      <c r="K1987" s="23"/>
      <c r="L1987" s="22"/>
      <c r="M1987" s="20"/>
    </row>
    <row r="1988" spans="1:13" x14ac:dyDescent="0.25">
      <c r="A1988" s="22"/>
      <c r="B1988" s="23"/>
      <c r="C1988" s="23"/>
      <c r="D1988" s="23"/>
      <c r="E1988" s="23"/>
      <c r="F1988" s="22"/>
      <c r="G1988" s="23"/>
      <c r="H1988" s="24"/>
      <c r="I1988" s="23"/>
      <c r="J1988" s="23"/>
      <c r="K1988" s="23"/>
      <c r="L1988" s="22"/>
      <c r="M1988" s="20"/>
    </row>
    <row r="1989" spans="1:13" x14ac:dyDescent="0.25">
      <c r="A1989" s="22"/>
      <c r="B1989" s="23"/>
      <c r="C1989" s="23"/>
      <c r="D1989" s="23"/>
      <c r="E1989" s="23"/>
      <c r="F1989" s="22"/>
      <c r="G1989" s="23"/>
      <c r="H1989" s="24"/>
      <c r="I1989" s="23"/>
      <c r="J1989" s="23"/>
      <c r="K1989" s="23"/>
      <c r="L1989" s="22"/>
      <c r="M1989" s="20"/>
    </row>
    <row r="1990" spans="1:13" x14ac:dyDescent="0.25">
      <c r="A1990" s="22"/>
      <c r="B1990" s="23"/>
      <c r="C1990" s="23"/>
      <c r="D1990" s="23"/>
      <c r="E1990" s="23"/>
      <c r="F1990" s="22"/>
      <c r="G1990" s="23"/>
      <c r="H1990" s="24"/>
      <c r="I1990" s="23"/>
      <c r="J1990" s="23"/>
      <c r="K1990" s="23"/>
      <c r="L1990" s="22"/>
      <c r="M1990" s="20"/>
    </row>
    <row r="1991" spans="1:13" x14ac:dyDescent="0.25">
      <c r="A1991" s="22"/>
      <c r="B1991" s="23"/>
      <c r="C1991" s="23"/>
      <c r="D1991" s="23"/>
      <c r="E1991" s="23"/>
      <c r="F1991" s="22"/>
      <c r="G1991" s="23"/>
      <c r="H1991" s="24"/>
      <c r="I1991" s="23"/>
      <c r="J1991" s="23"/>
      <c r="K1991" s="23"/>
      <c r="L1991" s="22"/>
      <c r="M1991" s="20"/>
    </row>
    <row r="1992" spans="1:13" x14ac:dyDescent="0.25">
      <c r="A1992" s="22"/>
      <c r="B1992" s="23"/>
      <c r="C1992" s="23"/>
      <c r="D1992" s="23"/>
      <c r="E1992" s="23"/>
      <c r="F1992" s="22"/>
      <c r="G1992" s="23"/>
      <c r="H1992" s="24"/>
      <c r="I1992" s="23"/>
      <c r="J1992" s="23"/>
      <c r="K1992" s="23"/>
      <c r="L1992" s="22"/>
      <c r="M1992" s="20"/>
    </row>
    <row r="1993" spans="1:13" x14ac:dyDescent="0.25">
      <c r="A1993" s="22"/>
      <c r="B1993" s="23"/>
      <c r="C1993" s="23"/>
      <c r="D1993" s="23"/>
      <c r="E1993" s="23"/>
      <c r="F1993" s="22"/>
      <c r="G1993" s="23"/>
      <c r="H1993" s="24"/>
      <c r="I1993" s="23"/>
      <c r="J1993" s="23"/>
      <c r="K1993" s="23"/>
      <c r="L1993" s="22"/>
      <c r="M1993" s="20"/>
    </row>
    <row r="1994" spans="1:13" x14ac:dyDescent="0.25">
      <c r="A1994" s="22"/>
      <c r="B1994" s="23"/>
      <c r="C1994" s="23"/>
      <c r="D1994" s="23"/>
      <c r="E1994" s="23"/>
      <c r="F1994" s="22"/>
      <c r="G1994" s="23"/>
      <c r="H1994" s="24"/>
      <c r="I1994" s="23"/>
      <c r="J1994" s="23"/>
      <c r="K1994" s="23"/>
      <c r="L1994" s="22"/>
      <c r="M1994" s="20"/>
    </row>
    <row r="1995" spans="1:13" x14ac:dyDescent="0.25">
      <c r="A1995" s="22"/>
      <c r="B1995" s="23"/>
      <c r="C1995" s="23"/>
      <c r="D1995" s="23"/>
      <c r="E1995" s="23"/>
      <c r="F1995" s="22"/>
      <c r="G1995" s="23"/>
      <c r="H1995" s="24"/>
      <c r="I1995" s="23"/>
      <c r="J1995" s="23"/>
      <c r="K1995" s="23"/>
      <c r="L1995" s="22"/>
      <c r="M1995" s="20"/>
    </row>
    <row r="1996" spans="1:13" x14ac:dyDescent="0.25">
      <c r="A1996" s="22"/>
      <c r="B1996" s="23"/>
      <c r="C1996" s="23"/>
      <c r="D1996" s="23"/>
      <c r="E1996" s="23"/>
      <c r="F1996" s="22"/>
      <c r="G1996" s="23"/>
      <c r="H1996" s="24"/>
      <c r="I1996" s="23"/>
      <c r="J1996" s="23"/>
      <c r="K1996" s="23"/>
      <c r="L1996" s="22"/>
      <c r="M1996" s="20"/>
    </row>
    <row r="1997" spans="1:13" x14ac:dyDescent="0.25">
      <c r="A1997" s="22"/>
      <c r="B1997" s="23"/>
      <c r="C1997" s="23"/>
      <c r="D1997" s="23"/>
      <c r="E1997" s="23"/>
      <c r="F1997" s="22"/>
      <c r="G1997" s="23"/>
      <c r="H1997" s="24"/>
      <c r="I1997" s="23"/>
      <c r="J1997" s="23"/>
      <c r="K1997" s="23"/>
      <c r="L1997" s="22"/>
      <c r="M1997" s="20"/>
    </row>
    <row r="1998" spans="1:13" x14ac:dyDescent="0.25">
      <c r="A1998" s="22"/>
      <c r="B1998" s="23"/>
      <c r="C1998" s="23"/>
      <c r="D1998" s="23"/>
      <c r="E1998" s="23"/>
      <c r="F1998" s="22"/>
      <c r="G1998" s="23"/>
      <c r="H1998" s="24"/>
      <c r="I1998" s="23"/>
      <c r="J1998" s="23"/>
      <c r="K1998" s="23"/>
      <c r="L1998" s="22"/>
      <c r="M1998" s="20"/>
    </row>
    <row r="1999" spans="1:13" x14ac:dyDescent="0.25">
      <c r="A1999" s="22"/>
      <c r="B1999" s="23"/>
      <c r="C1999" s="23"/>
      <c r="D1999" s="23"/>
      <c r="E1999" s="23"/>
      <c r="F1999" s="22"/>
      <c r="G1999" s="23"/>
      <c r="H1999" s="24"/>
      <c r="I1999" s="23"/>
      <c r="J1999" s="23"/>
      <c r="K1999" s="23"/>
      <c r="L1999" s="22"/>
      <c r="M1999" s="20"/>
    </row>
    <row r="2000" spans="1:13" x14ac:dyDescent="0.25">
      <c r="A2000" s="22"/>
      <c r="B2000" s="23"/>
      <c r="C2000" s="23"/>
      <c r="D2000" s="23"/>
      <c r="E2000" s="23"/>
      <c r="F2000" s="22"/>
      <c r="G2000" s="23"/>
      <c r="H2000" s="24"/>
      <c r="I2000" s="23"/>
      <c r="J2000" s="23"/>
      <c r="K2000" s="23"/>
      <c r="L2000" s="22"/>
      <c r="M2000" s="20"/>
    </row>
    <row r="2001" spans="1:13" x14ac:dyDescent="0.25">
      <c r="A2001" s="22"/>
      <c r="B2001" s="23"/>
      <c r="C2001" s="23"/>
      <c r="D2001" s="23"/>
      <c r="E2001" s="23"/>
      <c r="F2001" s="22"/>
      <c r="G2001" s="23"/>
      <c r="H2001" s="24"/>
      <c r="I2001" s="23"/>
      <c r="J2001" s="23"/>
      <c r="K2001" s="23"/>
      <c r="L2001" s="22"/>
      <c r="M2001" s="20"/>
    </row>
    <row r="2002" spans="1:13" x14ac:dyDescent="0.25">
      <c r="A2002" s="22"/>
      <c r="B2002" s="23"/>
      <c r="C2002" s="23"/>
      <c r="D2002" s="23"/>
      <c r="E2002" s="23"/>
      <c r="F2002" s="22"/>
      <c r="G2002" s="23"/>
      <c r="H2002" s="24"/>
      <c r="I2002" s="23"/>
      <c r="J2002" s="23"/>
      <c r="K2002" s="23"/>
      <c r="L2002" s="22"/>
      <c r="M2002" s="20"/>
    </row>
    <row r="2003" spans="1:13" x14ac:dyDescent="0.25">
      <c r="A2003" s="22"/>
      <c r="B2003" s="23"/>
      <c r="C2003" s="23"/>
      <c r="D2003" s="23"/>
      <c r="E2003" s="23"/>
      <c r="F2003" s="22"/>
      <c r="G2003" s="23"/>
      <c r="H2003" s="24"/>
      <c r="I2003" s="23"/>
      <c r="J2003" s="23"/>
      <c r="K2003" s="23"/>
      <c r="L2003" s="22"/>
      <c r="M2003" s="20"/>
    </row>
    <row r="2004" spans="1:13" x14ac:dyDescent="0.25">
      <c r="A2004" s="22"/>
      <c r="B2004" s="23"/>
      <c r="C2004" s="23"/>
      <c r="D2004" s="23"/>
      <c r="E2004" s="23"/>
      <c r="F2004" s="22"/>
      <c r="G2004" s="23"/>
      <c r="H2004" s="24"/>
      <c r="I2004" s="23"/>
      <c r="J2004" s="23"/>
      <c r="K2004" s="23"/>
      <c r="L2004" s="22"/>
      <c r="M2004" s="20"/>
    </row>
    <row r="2005" spans="1:13" x14ac:dyDescent="0.25">
      <c r="A2005" s="22"/>
      <c r="B2005" s="23"/>
      <c r="C2005" s="23"/>
      <c r="D2005" s="23"/>
      <c r="E2005" s="23"/>
      <c r="F2005" s="22"/>
      <c r="G2005" s="23"/>
      <c r="H2005" s="24"/>
      <c r="I2005" s="23"/>
      <c r="J2005" s="23"/>
      <c r="K2005" s="23"/>
      <c r="L2005" s="22"/>
      <c r="M2005" s="20"/>
    </row>
    <row r="2006" spans="1:13" x14ac:dyDescent="0.25">
      <c r="A2006" s="22"/>
      <c r="B2006" s="23"/>
      <c r="C2006" s="23"/>
      <c r="D2006" s="23"/>
      <c r="E2006" s="23"/>
      <c r="F2006" s="22"/>
      <c r="G2006" s="23"/>
      <c r="H2006" s="24"/>
      <c r="I2006" s="23"/>
      <c r="J2006" s="23"/>
      <c r="K2006" s="23"/>
      <c r="L2006" s="22"/>
      <c r="M2006" s="20"/>
    </row>
    <row r="2007" spans="1:13" x14ac:dyDescent="0.25">
      <c r="A2007" s="22"/>
      <c r="B2007" s="23"/>
      <c r="C2007" s="23"/>
      <c r="D2007" s="23"/>
      <c r="E2007" s="23"/>
      <c r="F2007" s="22"/>
      <c r="G2007" s="23"/>
      <c r="H2007" s="24"/>
      <c r="I2007" s="23"/>
      <c r="J2007" s="23"/>
      <c r="K2007" s="23"/>
      <c r="L2007" s="22"/>
      <c r="M2007" s="20"/>
    </row>
    <row r="2008" spans="1:13" x14ac:dyDescent="0.25">
      <c r="A2008" s="22"/>
      <c r="B2008" s="23"/>
      <c r="C2008" s="23"/>
      <c r="D2008" s="23"/>
      <c r="E2008" s="23"/>
      <c r="F2008" s="22"/>
      <c r="G2008" s="23"/>
      <c r="H2008" s="24"/>
      <c r="I2008" s="23"/>
      <c r="J2008" s="23"/>
      <c r="K2008" s="23"/>
      <c r="L2008" s="22"/>
      <c r="M2008" s="20"/>
    </row>
    <row r="2009" spans="1:13" x14ac:dyDescent="0.25">
      <c r="A2009" s="22"/>
      <c r="B2009" s="23"/>
      <c r="C2009" s="23"/>
      <c r="D2009" s="23"/>
      <c r="E2009" s="23"/>
      <c r="F2009" s="22"/>
      <c r="G2009" s="23"/>
      <c r="H2009" s="24"/>
      <c r="I2009" s="23"/>
      <c r="J2009" s="23"/>
      <c r="K2009" s="23"/>
      <c r="L2009" s="22"/>
      <c r="M2009" s="20"/>
    </row>
    <row r="2010" spans="1:13" x14ac:dyDescent="0.25">
      <c r="A2010" s="22"/>
      <c r="B2010" s="23"/>
      <c r="C2010" s="23"/>
      <c r="D2010" s="23"/>
      <c r="E2010" s="23"/>
      <c r="F2010" s="22"/>
      <c r="G2010" s="23"/>
      <c r="H2010" s="24"/>
      <c r="I2010" s="23"/>
      <c r="J2010" s="23"/>
      <c r="K2010" s="23"/>
      <c r="L2010" s="22"/>
      <c r="M2010" s="20"/>
    </row>
    <row r="2011" spans="1:13" x14ac:dyDescent="0.25">
      <c r="A2011" s="22"/>
      <c r="B2011" s="23"/>
      <c r="C2011" s="23"/>
      <c r="D2011" s="23"/>
      <c r="E2011" s="23"/>
      <c r="F2011" s="22"/>
      <c r="G2011" s="23"/>
      <c r="H2011" s="24"/>
      <c r="I2011" s="23"/>
      <c r="J2011" s="23"/>
      <c r="K2011" s="23"/>
      <c r="L2011" s="22"/>
      <c r="M2011" s="20"/>
    </row>
    <row r="2012" spans="1:13" x14ac:dyDescent="0.25">
      <c r="A2012" s="22"/>
      <c r="B2012" s="23"/>
      <c r="C2012" s="23"/>
      <c r="D2012" s="23"/>
      <c r="E2012" s="23"/>
      <c r="F2012" s="22"/>
      <c r="G2012" s="23"/>
      <c r="H2012" s="24"/>
      <c r="I2012" s="23"/>
      <c r="J2012" s="23"/>
      <c r="K2012" s="23"/>
      <c r="L2012" s="22"/>
      <c r="M2012" s="20"/>
    </row>
    <row r="2013" spans="1:13" x14ac:dyDescent="0.25">
      <c r="A2013" s="22"/>
      <c r="B2013" s="23"/>
      <c r="C2013" s="23"/>
      <c r="D2013" s="23"/>
      <c r="E2013" s="23"/>
      <c r="F2013" s="22"/>
      <c r="G2013" s="23"/>
      <c r="H2013" s="24"/>
      <c r="I2013" s="23"/>
      <c r="J2013" s="23"/>
      <c r="K2013" s="23"/>
      <c r="L2013" s="22"/>
      <c r="M2013" s="20"/>
    </row>
    <row r="2014" spans="1:13" x14ac:dyDescent="0.25">
      <c r="A2014" s="22"/>
      <c r="B2014" s="23"/>
      <c r="C2014" s="23"/>
      <c r="D2014" s="23"/>
      <c r="E2014" s="23"/>
      <c r="F2014" s="22"/>
      <c r="G2014" s="23"/>
      <c r="H2014" s="24"/>
      <c r="I2014" s="23"/>
      <c r="J2014" s="23"/>
      <c r="K2014" s="23"/>
      <c r="L2014" s="22"/>
      <c r="M2014" s="20"/>
    </row>
    <row r="2015" spans="1:13" x14ac:dyDescent="0.25">
      <c r="A2015" s="22"/>
      <c r="B2015" s="23"/>
      <c r="C2015" s="23"/>
      <c r="D2015" s="23"/>
      <c r="E2015" s="23"/>
      <c r="F2015" s="22"/>
      <c r="G2015" s="23"/>
      <c r="H2015" s="24"/>
      <c r="I2015" s="23"/>
      <c r="J2015" s="23"/>
      <c r="K2015" s="23"/>
      <c r="L2015" s="22"/>
      <c r="M2015" s="20"/>
    </row>
    <row r="2016" spans="1:13" x14ac:dyDescent="0.25">
      <c r="A2016" s="22"/>
      <c r="B2016" s="23"/>
      <c r="C2016" s="23"/>
      <c r="D2016" s="23"/>
      <c r="E2016" s="23"/>
      <c r="F2016" s="22"/>
      <c r="G2016" s="23"/>
      <c r="H2016" s="24"/>
      <c r="I2016" s="23"/>
      <c r="J2016" s="23"/>
      <c r="K2016" s="23"/>
      <c r="L2016" s="22"/>
      <c r="M2016" s="20"/>
    </row>
    <row r="2017" spans="1:13" x14ac:dyDescent="0.25">
      <c r="A2017" s="22"/>
      <c r="B2017" s="23"/>
      <c r="C2017" s="23"/>
      <c r="D2017" s="23"/>
      <c r="E2017" s="23"/>
      <c r="F2017" s="22"/>
      <c r="G2017" s="23"/>
      <c r="H2017" s="24"/>
      <c r="I2017" s="23"/>
      <c r="J2017" s="23"/>
      <c r="K2017" s="23"/>
      <c r="L2017" s="22"/>
      <c r="M2017" s="20"/>
    </row>
    <row r="2018" spans="1:13" x14ac:dyDescent="0.25">
      <c r="A2018" s="22"/>
      <c r="B2018" s="23"/>
      <c r="C2018" s="23"/>
      <c r="D2018" s="23"/>
      <c r="E2018" s="23"/>
      <c r="F2018" s="22"/>
      <c r="G2018" s="23"/>
      <c r="H2018" s="24"/>
      <c r="I2018" s="23"/>
      <c r="J2018" s="23"/>
      <c r="K2018" s="23"/>
      <c r="L2018" s="22"/>
      <c r="M2018" s="20"/>
    </row>
    <row r="2019" spans="1:13" x14ac:dyDescent="0.25">
      <c r="A2019" s="22"/>
      <c r="B2019" s="23"/>
      <c r="C2019" s="23"/>
      <c r="D2019" s="23"/>
      <c r="E2019" s="23"/>
      <c r="F2019" s="22"/>
      <c r="G2019" s="23"/>
      <c r="H2019" s="24"/>
      <c r="I2019" s="23"/>
      <c r="J2019" s="23"/>
      <c r="K2019" s="23"/>
      <c r="L2019" s="22"/>
      <c r="M2019" s="20"/>
    </row>
    <row r="2020" spans="1:13" x14ac:dyDescent="0.25">
      <c r="A2020" s="22"/>
      <c r="B2020" s="23"/>
      <c r="C2020" s="23"/>
      <c r="D2020" s="23"/>
      <c r="E2020" s="23"/>
      <c r="F2020" s="22"/>
      <c r="G2020" s="23"/>
      <c r="H2020" s="24"/>
      <c r="I2020" s="23"/>
      <c r="J2020" s="23"/>
      <c r="K2020" s="23"/>
      <c r="L2020" s="22"/>
      <c r="M2020" s="20"/>
    </row>
    <row r="2021" spans="1:13" x14ac:dyDescent="0.25">
      <c r="A2021" s="22"/>
      <c r="B2021" s="23"/>
      <c r="C2021" s="23"/>
      <c r="D2021" s="23"/>
      <c r="E2021" s="23"/>
      <c r="F2021" s="22"/>
      <c r="G2021" s="23"/>
      <c r="H2021" s="24"/>
      <c r="I2021" s="23"/>
      <c r="J2021" s="23"/>
      <c r="K2021" s="23"/>
      <c r="L2021" s="22"/>
      <c r="M2021" s="20"/>
    </row>
    <row r="2022" spans="1:13" x14ac:dyDescent="0.25">
      <c r="A2022" s="22"/>
      <c r="B2022" s="23"/>
      <c r="C2022" s="23"/>
      <c r="D2022" s="23"/>
      <c r="E2022" s="23"/>
      <c r="F2022" s="22"/>
      <c r="G2022" s="23"/>
      <c r="H2022" s="24"/>
      <c r="I2022" s="23"/>
      <c r="J2022" s="23"/>
      <c r="K2022" s="23"/>
      <c r="L2022" s="22"/>
      <c r="M2022" s="20"/>
    </row>
    <row r="2023" spans="1:13" x14ac:dyDescent="0.25">
      <c r="A2023" s="22"/>
      <c r="B2023" s="23"/>
      <c r="C2023" s="23"/>
      <c r="D2023" s="23"/>
      <c r="E2023" s="23"/>
      <c r="F2023" s="22"/>
      <c r="G2023" s="23"/>
      <c r="H2023" s="24"/>
      <c r="I2023" s="23"/>
      <c r="J2023" s="23"/>
      <c r="K2023" s="23"/>
      <c r="L2023" s="22"/>
      <c r="M2023" s="20"/>
    </row>
    <row r="2024" spans="1:13" x14ac:dyDescent="0.25">
      <c r="A2024" s="22"/>
      <c r="B2024" s="23"/>
      <c r="C2024" s="23"/>
      <c r="D2024" s="23"/>
      <c r="E2024" s="23"/>
      <c r="F2024" s="22"/>
      <c r="G2024" s="23"/>
      <c r="H2024" s="24"/>
      <c r="I2024" s="23"/>
      <c r="J2024" s="23"/>
      <c r="K2024" s="23"/>
      <c r="L2024" s="22"/>
      <c r="M2024" s="20"/>
    </row>
    <row r="2025" spans="1:13" x14ac:dyDescent="0.25">
      <c r="A2025" s="22"/>
      <c r="B2025" s="23"/>
      <c r="C2025" s="23"/>
      <c r="D2025" s="23"/>
      <c r="E2025" s="23"/>
      <c r="F2025" s="22"/>
      <c r="G2025" s="23"/>
      <c r="H2025" s="24"/>
      <c r="I2025" s="23"/>
      <c r="J2025" s="23"/>
      <c r="K2025" s="23"/>
      <c r="L2025" s="22"/>
      <c r="M2025" s="20"/>
    </row>
    <row r="2026" spans="1:13" x14ac:dyDescent="0.25">
      <c r="A2026" s="22"/>
      <c r="B2026" s="23"/>
      <c r="C2026" s="23"/>
      <c r="D2026" s="23"/>
      <c r="E2026" s="23"/>
      <c r="F2026" s="22"/>
      <c r="G2026" s="23"/>
      <c r="H2026" s="24"/>
      <c r="I2026" s="23"/>
      <c r="J2026" s="23"/>
      <c r="K2026" s="23"/>
      <c r="L2026" s="22"/>
      <c r="M2026" s="20"/>
    </row>
    <row r="2027" spans="1:13" x14ac:dyDescent="0.25">
      <c r="A2027" s="22"/>
      <c r="B2027" s="23"/>
      <c r="C2027" s="23"/>
      <c r="D2027" s="23"/>
      <c r="E2027" s="23"/>
      <c r="F2027" s="22"/>
      <c r="G2027" s="23"/>
      <c r="H2027" s="24"/>
      <c r="I2027" s="23"/>
      <c r="J2027" s="23"/>
      <c r="K2027" s="23"/>
      <c r="L2027" s="22"/>
      <c r="M2027" s="20"/>
    </row>
    <row r="2028" spans="1:13" x14ac:dyDescent="0.25">
      <c r="A2028" s="22"/>
      <c r="B2028" s="23"/>
      <c r="C2028" s="23"/>
      <c r="D2028" s="23"/>
      <c r="E2028" s="23"/>
      <c r="F2028" s="22"/>
      <c r="G2028" s="23"/>
      <c r="H2028" s="24"/>
      <c r="I2028" s="23"/>
      <c r="J2028" s="23"/>
      <c r="K2028" s="23"/>
      <c r="L2028" s="22"/>
      <c r="M2028" s="20"/>
    </row>
    <row r="2029" spans="1:13" x14ac:dyDescent="0.25">
      <c r="A2029" s="22"/>
      <c r="B2029" s="23"/>
      <c r="C2029" s="23"/>
      <c r="D2029" s="23"/>
      <c r="E2029" s="23"/>
      <c r="F2029" s="22"/>
      <c r="G2029" s="23"/>
      <c r="H2029" s="24"/>
      <c r="I2029" s="23"/>
      <c r="J2029" s="23"/>
      <c r="K2029" s="23"/>
      <c r="L2029" s="22"/>
      <c r="M2029" s="20"/>
    </row>
    <row r="2030" spans="1:13" x14ac:dyDescent="0.25">
      <c r="A2030" s="22"/>
      <c r="B2030" s="23"/>
      <c r="C2030" s="23"/>
      <c r="D2030" s="23"/>
      <c r="E2030" s="23"/>
      <c r="F2030" s="22"/>
      <c r="G2030" s="23"/>
      <c r="H2030" s="24"/>
      <c r="I2030" s="23"/>
      <c r="J2030" s="23"/>
      <c r="K2030" s="23"/>
      <c r="L2030" s="22"/>
      <c r="M2030" s="20"/>
    </row>
    <row r="2031" spans="1:13" x14ac:dyDescent="0.25">
      <c r="A2031" s="22"/>
      <c r="B2031" s="23"/>
      <c r="C2031" s="23"/>
      <c r="D2031" s="23"/>
      <c r="E2031" s="23"/>
      <c r="F2031" s="22"/>
      <c r="G2031" s="23"/>
      <c r="H2031" s="24"/>
      <c r="I2031" s="23"/>
      <c r="J2031" s="23"/>
      <c r="K2031" s="23"/>
      <c r="L2031" s="22"/>
      <c r="M2031" s="20"/>
    </row>
    <row r="2032" spans="1:13" x14ac:dyDescent="0.25">
      <c r="A2032" s="22"/>
      <c r="B2032" s="23"/>
      <c r="C2032" s="23"/>
      <c r="D2032" s="23"/>
      <c r="E2032" s="23"/>
      <c r="F2032" s="22"/>
      <c r="G2032" s="23"/>
      <c r="H2032" s="24"/>
      <c r="I2032" s="23"/>
      <c r="J2032" s="23"/>
      <c r="K2032" s="23"/>
      <c r="L2032" s="22"/>
      <c r="M2032" s="20"/>
    </row>
    <row r="2033" spans="1:13" x14ac:dyDescent="0.25">
      <c r="A2033" s="22"/>
      <c r="B2033" s="23"/>
      <c r="C2033" s="23"/>
      <c r="D2033" s="23"/>
      <c r="E2033" s="23"/>
      <c r="F2033" s="22"/>
      <c r="G2033" s="23"/>
      <c r="H2033" s="24"/>
      <c r="I2033" s="23"/>
      <c r="J2033" s="23"/>
      <c r="K2033" s="23"/>
      <c r="L2033" s="22"/>
      <c r="M2033" s="20"/>
    </row>
    <row r="2034" spans="1:13" x14ac:dyDescent="0.25">
      <c r="A2034" s="22"/>
      <c r="B2034" s="23"/>
      <c r="C2034" s="23"/>
      <c r="D2034" s="23"/>
      <c r="E2034" s="23"/>
      <c r="F2034" s="22"/>
      <c r="G2034" s="23"/>
      <c r="H2034" s="24"/>
      <c r="I2034" s="23"/>
      <c r="J2034" s="23"/>
      <c r="K2034" s="23"/>
      <c r="L2034" s="22"/>
      <c r="M2034" s="20"/>
    </row>
    <row r="2035" spans="1:13" x14ac:dyDescent="0.25">
      <c r="A2035" s="22"/>
      <c r="B2035" s="23"/>
      <c r="C2035" s="23"/>
      <c r="D2035" s="23"/>
      <c r="E2035" s="23"/>
      <c r="F2035" s="22"/>
      <c r="G2035" s="23"/>
      <c r="H2035" s="24"/>
      <c r="I2035" s="23"/>
      <c r="J2035" s="23"/>
      <c r="K2035" s="23"/>
      <c r="L2035" s="22"/>
      <c r="M2035" s="20"/>
    </row>
    <row r="2036" spans="1:13" x14ac:dyDescent="0.25">
      <c r="A2036" s="22"/>
      <c r="B2036" s="23"/>
      <c r="C2036" s="23"/>
      <c r="D2036" s="23"/>
      <c r="E2036" s="23"/>
      <c r="F2036" s="22"/>
      <c r="G2036" s="23"/>
      <c r="H2036" s="24"/>
      <c r="I2036" s="23"/>
      <c r="J2036" s="23"/>
      <c r="K2036" s="23"/>
      <c r="L2036" s="22"/>
      <c r="M2036" s="20"/>
    </row>
    <row r="2037" spans="1:13" x14ac:dyDescent="0.25">
      <c r="A2037" s="22"/>
      <c r="B2037" s="23"/>
      <c r="C2037" s="23"/>
      <c r="D2037" s="23"/>
      <c r="E2037" s="23"/>
      <c r="F2037" s="22"/>
      <c r="G2037" s="23"/>
      <c r="H2037" s="24"/>
      <c r="I2037" s="23"/>
      <c r="J2037" s="23"/>
      <c r="K2037" s="23"/>
      <c r="L2037" s="22"/>
      <c r="M2037" s="20"/>
    </row>
    <row r="2038" spans="1:13" x14ac:dyDescent="0.25">
      <c r="A2038" s="22"/>
      <c r="B2038" s="23"/>
      <c r="C2038" s="23"/>
      <c r="D2038" s="23"/>
      <c r="E2038" s="23"/>
      <c r="F2038" s="22"/>
      <c r="G2038" s="23"/>
      <c r="H2038" s="24"/>
      <c r="I2038" s="23"/>
      <c r="J2038" s="23"/>
      <c r="K2038" s="23"/>
      <c r="L2038" s="22"/>
      <c r="M2038" s="20"/>
    </row>
    <row r="2039" spans="1:13" x14ac:dyDescent="0.25">
      <c r="A2039" s="22"/>
      <c r="B2039" s="23"/>
      <c r="C2039" s="23"/>
      <c r="D2039" s="23"/>
      <c r="E2039" s="23"/>
      <c r="F2039" s="22"/>
      <c r="G2039" s="23"/>
      <c r="H2039" s="24"/>
      <c r="I2039" s="23"/>
      <c r="J2039" s="23"/>
      <c r="K2039" s="23"/>
      <c r="L2039" s="22"/>
      <c r="M2039" s="20"/>
    </row>
    <row r="2040" spans="1:13" x14ac:dyDescent="0.25">
      <c r="A2040" s="22"/>
      <c r="B2040" s="23"/>
      <c r="C2040" s="23"/>
      <c r="D2040" s="23"/>
      <c r="E2040" s="23"/>
      <c r="F2040" s="22"/>
      <c r="G2040" s="23"/>
      <c r="H2040" s="24"/>
      <c r="I2040" s="23"/>
      <c r="J2040" s="23"/>
      <c r="K2040" s="23"/>
      <c r="L2040" s="22"/>
      <c r="M2040" s="20"/>
    </row>
    <row r="2041" spans="1:13" x14ac:dyDescent="0.25">
      <c r="A2041" s="22"/>
      <c r="B2041" s="23"/>
      <c r="C2041" s="23"/>
      <c r="D2041" s="23"/>
      <c r="E2041" s="23"/>
      <c r="F2041" s="22"/>
      <c r="G2041" s="23"/>
      <c r="H2041" s="24"/>
      <c r="I2041" s="23"/>
      <c r="J2041" s="23"/>
      <c r="K2041" s="23"/>
      <c r="L2041" s="22"/>
      <c r="M2041" s="20"/>
    </row>
    <row r="2042" spans="1:13" x14ac:dyDescent="0.25">
      <c r="A2042" s="22"/>
      <c r="B2042" s="23"/>
      <c r="C2042" s="23"/>
      <c r="D2042" s="23"/>
      <c r="E2042" s="23"/>
      <c r="F2042" s="22"/>
      <c r="G2042" s="23"/>
      <c r="H2042" s="24"/>
      <c r="I2042" s="23"/>
      <c r="J2042" s="23"/>
      <c r="K2042" s="23"/>
      <c r="L2042" s="22"/>
      <c r="M2042" s="20"/>
    </row>
    <row r="2043" spans="1:13" x14ac:dyDescent="0.25">
      <c r="A2043" s="22"/>
      <c r="B2043" s="23"/>
      <c r="C2043" s="23"/>
      <c r="D2043" s="23"/>
      <c r="E2043" s="23"/>
      <c r="F2043" s="22"/>
      <c r="G2043" s="23"/>
      <c r="H2043" s="24"/>
      <c r="I2043" s="23"/>
      <c r="J2043" s="23"/>
      <c r="K2043" s="23"/>
      <c r="L2043" s="22"/>
      <c r="M2043" s="20"/>
    </row>
    <row r="2044" spans="1:13" x14ac:dyDescent="0.25">
      <c r="A2044" s="22"/>
      <c r="B2044" s="23"/>
      <c r="C2044" s="23"/>
      <c r="D2044" s="23"/>
      <c r="E2044" s="23"/>
      <c r="F2044" s="22"/>
      <c r="G2044" s="23"/>
      <c r="H2044" s="24"/>
      <c r="I2044" s="23"/>
      <c r="J2044" s="23"/>
      <c r="K2044" s="23"/>
      <c r="L2044" s="22"/>
      <c r="M2044" s="20"/>
    </row>
    <row r="2045" spans="1:13" x14ac:dyDescent="0.25">
      <c r="A2045" s="22"/>
      <c r="B2045" s="23"/>
      <c r="C2045" s="23"/>
      <c r="D2045" s="23"/>
      <c r="E2045" s="23"/>
      <c r="F2045" s="22"/>
      <c r="G2045" s="23"/>
      <c r="H2045" s="24"/>
      <c r="I2045" s="23"/>
      <c r="J2045" s="23"/>
      <c r="K2045" s="23"/>
      <c r="L2045" s="22"/>
      <c r="M2045" s="20"/>
    </row>
    <row r="2046" spans="1:13" x14ac:dyDescent="0.25">
      <c r="A2046" s="22"/>
      <c r="B2046" s="23"/>
      <c r="C2046" s="23"/>
      <c r="D2046" s="23"/>
      <c r="E2046" s="23"/>
      <c r="F2046" s="22"/>
      <c r="G2046" s="23"/>
      <c r="H2046" s="24"/>
      <c r="I2046" s="23"/>
      <c r="J2046" s="23"/>
      <c r="K2046" s="23"/>
      <c r="L2046" s="22"/>
      <c r="M2046" s="20"/>
    </row>
    <row r="2047" spans="1:13" x14ac:dyDescent="0.25">
      <c r="A2047" s="22"/>
      <c r="B2047" s="23"/>
      <c r="C2047" s="23"/>
      <c r="D2047" s="23"/>
      <c r="E2047" s="23"/>
      <c r="F2047" s="22"/>
      <c r="G2047" s="23"/>
      <c r="H2047" s="24"/>
      <c r="I2047" s="23"/>
      <c r="J2047" s="23"/>
      <c r="K2047" s="23"/>
      <c r="L2047" s="22"/>
      <c r="M2047" s="20"/>
    </row>
    <row r="2048" spans="1:13" x14ac:dyDescent="0.25">
      <c r="A2048" s="22"/>
      <c r="B2048" s="23"/>
      <c r="C2048" s="23"/>
      <c r="D2048" s="23"/>
      <c r="E2048" s="23"/>
      <c r="F2048" s="22"/>
      <c r="G2048" s="23"/>
      <c r="H2048" s="24"/>
      <c r="I2048" s="23"/>
      <c r="J2048" s="23"/>
      <c r="K2048" s="23"/>
      <c r="L2048" s="22"/>
      <c r="M2048" s="20"/>
    </row>
    <row r="2049" spans="1:13" x14ac:dyDescent="0.25">
      <c r="A2049" s="22"/>
      <c r="B2049" s="23"/>
      <c r="C2049" s="23"/>
      <c r="D2049" s="23"/>
      <c r="E2049" s="23"/>
      <c r="F2049" s="22"/>
      <c r="G2049" s="23"/>
      <c r="H2049" s="24"/>
      <c r="I2049" s="23"/>
      <c r="J2049" s="23"/>
      <c r="K2049" s="23"/>
      <c r="L2049" s="22"/>
      <c r="M2049" s="20"/>
    </row>
    <row r="2050" spans="1:13" x14ac:dyDescent="0.25">
      <c r="A2050" s="22"/>
      <c r="B2050" s="23"/>
      <c r="C2050" s="23"/>
      <c r="D2050" s="23"/>
      <c r="E2050" s="23"/>
      <c r="F2050" s="22"/>
      <c r="G2050" s="23"/>
      <c r="H2050" s="24"/>
      <c r="I2050" s="23"/>
      <c r="J2050" s="23"/>
      <c r="K2050" s="23"/>
      <c r="L2050" s="22"/>
      <c r="M2050" s="20"/>
    </row>
    <row r="2051" spans="1:13" x14ac:dyDescent="0.25">
      <c r="A2051" s="22"/>
      <c r="B2051" s="23"/>
      <c r="C2051" s="23"/>
      <c r="D2051" s="23"/>
      <c r="E2051" s="23"/>
      <c r="F2051" s="22"/>
      <c r="G2051" s="23"/>
      <c r="H2051" s="24"/>
      <c r="I2051" s="23"/>
      <c r="J2051" s="23"/>
      <c r="K2051" s="23"/>
      <c r="L2051" s="22"/>
      <c r="M2051" s="20"/>
    </row>
    <row r="2052" spans="1:13" x14ac:dyDescent="0.25">
      <c r="A2052" s="22"/>
      <c r="B2052" s="23"/>
      <c r="C2052" s="23"/>
      <c r="D2052" s="23"/>
      <c r="E2052" s="23"/>
      <c r="F2052" s="22"/>
      <c r="G2052" s="23"/>
      <c r="H2052" s="24"/>
      <c r="I2052" s="23"/>
      <c r="J2052" s="23"/>
      <c r="K2052" s="23"/>
      <c r="L2052" s="22"/>
      <c r="M2052" s="20"/>
    </row>
    <row r="2053" spans="1:13" x14ac:dyDescent="0.25">
      <c r="A2053" s="22"/>
      <c r="B2053" s="23"/>
      <c r="C2053" s="23"/>
      <c r="D2053" s="23"/>
      <c r="E2053" s="23"/>
      <c r="F2053" s="22"/>
      <c r="G2053" s="23"/>
      <c r="H2053" s="24"/>
      <c r="I2053" s="23"/>
      <c r="J2053" s="23"/>
      <c r="K2053" s="23"/>
      <c r="L2053" s="22"/>
      <c r="M2053" s="20"/>
    </row>
    <row r="2054" spans="1:13" x14ac:dyDescent="0.25">
      <c r="A2054" s="22"/>
      <c r="B2054" s="23"/>
      <c r="C2054" s="23"/>
      <c r="D2054" s="23"/>
      <c r="E2054" s="23"/>
      <c r="F2054" s="22"/>
      <c r="G2054" s="23"/>
      <c r="H2054" s="24"/>
      <c r="I2054" s="23"/>
      <c r="J2054" s="23"/>
      <c r="K2054" s="23"/>
      <c r="L2054" s="22"/>
      <c r="M2054" s="20"/>
    </row>
    <row r="2055" spans="1:13" x14ac:dyDescent="0.25">
      <c r="A2055" s="22"/>
      <c r="B2055" s="23"/>
      <c r="C2055" s="23"/>
      <c r="D2055" s="23"/>
      <c r="E2055" s="23"/>
      <c r="F2055" s="22"/>
      <c r="G2055" s="23"/>
      <c r="H2055" s="24"/>
      <c r="I2055" s="23"/>
      <c r="J2055" s="23"/>
      <c r="K2055" s="23"/>
      <c r="L2055" s="22"/>
      <c r="M2055" s="20"/>
    </row>
    <row r="2056" spans="1:13" x14ac:dyDescent="0.25">
      <c r="A2056" s="22"/>
      <c r="B2056" s="23"/>
      <c r="C2056" s="23"/>
      <c r="D2056" s="23"/>
      <c r="E2056" s="23"/>
      <c r="F2056" s="22"/>
      <c r="G2056" s="23"/>
      <c r="H2056" s="24"/>
      <c r="I2056" s="23"/>
      <c r="J2056" s="23"/>
      <c r="K2056" s="23"/>
      <c r="L2056" s="22"/>
      <c r="M2056" s="20"/>
    </row>
    <row r="2057" spans="1:13" x14ac:dyDescent="0.25">
      <c r="A2057" s="22"/>
      <c r="B2057" s="23"/>
      <c r="C2057" s="23"/>
      <c r="D2057" s="23"/>
      <c r="E2057" s="23"/>
      <c r="F2057" s="22"/>
      <c r="G2057" s="23"/>
      <c r="H2057" s="24"/>
      <c r="I2057" s="23"/>
      <c r="J2057" s="23"/>
      <c r="K2057" s="23"/>
      <c r="L2057" s="22"/>
      <c r="M2057" s="20"/>
    </row>
    <row r="2058" spans="1:13" x14ac:dyDescent="0.25">
      <c r="A2058" s="22"/>
      <c r="B2058" s="23"/>
      <c r="C2058" s="23"/>
      <c r="D2058" s="23"/>
      <c r="E2058" s="23"/>
      <c r="F2058" s="22"/>
      <c r="G2058" s="23"/>
      <c r="H2058" s="24"/>
      <c r="I2058" s="23"/>
      <c r="J2058" s="23"/>
      <c r="K2058" s="23"/>
      <c r="L2058" s="22"/>
      <c r="M2058" s="20"/>
    </row>
    <row r="2059" spans="1:13" x14ac:dyDescent="0.25">
      <c r="A2059" s="22"/>
      <c r="B2059" s="23"/>
      <c r="C2059" s="23"/>
      <c r="D2059" s="23"/>
      <c r="E2059" s="23"/>
      <c r="F2059" s="22"/>
      <c r="G2059" s="23"/>
      <c r="H2059" s="24"/>
      <c r="I2059" s="23"/>
      <c r="J2059" s="23"/>
      <c r="K2059" s="23"/>
      <c r="L2059" s="22"/>
      <c r="M2059" s="20"/>
    </row>
    <row r="2060" spans="1:13" x14ac:dyDescent="0.25">
      <c r="A2060" s="22"/>
      <c r="B2060" s="23"/>
      <c r="C2060" s="23"/>
      <c r="D2060" s="23"/>
      <c r="E2060" s="23"/>
      <c r="F2060" s="22"/>
      <c r="G2060" s="23"/>
      <c r="H2060" s="24"/>
      <c r="I2060" s="23"/>
      <c r="J2060" s="23"/>
      <c r="K2060" s="23"/>
      <c r="L2060" s="22"/>
      <c r="M2060" s="20"/>
    </row>
    <row r="2061" spans="1:13" x14ac:dyDescent="0.25">
      <c r="A2061" s="22"/>
      <c r="B2061" s="23"/>
      <c r="C2061" s="23"/>
      <c r="D2061" s="23"/>
      <c r="E2061" s="23"/>
      <c r="F2061" s="22"/>
      <c r="G2061" s="23"/>
      <c r="H2061" s="24"/>
      <c r="I2061" s="23"/>
      <c r="J2061" s="23"/>
      <c r="K2061" s="23"/>
      <c r="L2061" s="22"/>
      <c r="M2061" s="20"/>
    </row>
    <row r="2062" spans="1:13" x14ac:dyDescent="0.25">
      <c r="A2062" s="22"/>
      <c r="B2062" s="23"/>
      <c r="C2062" s="23"/>
      <c r="D2062" s="23"/>
      <c r="E2062" s="23"/>
      <c r="F2062" s="22"/>
      <c r="G2062" s="23"/>
      <c r="H2062" s="24"/>
      <c r="I2062" s="23"/>
      <c r="J2062" s="23"/>
      <c r="K2062" s="23"/>
      <c r="L2062" s="22"/>
      <c r="M2062" s="20"/>
    </row>
    <row r="2063" spans="1:13" x14ac:dyDescent="0.25">
      <c r="A2063" s="22"/>
      <c r="B2063" s="23"/>
      <c r="C2063" s="23"/>
      <c r="D2063" s="23"/>
      <c r="E2063" s="23"/>
      <c r="F2063" s="22"/>
      <c r="G2063" s="23"/>
      <c r="H2063" s="24"/>
      <c r="I2063" s="23"/>
      <c r="J2063" s="23"/>
      <c r="K2063" s="23"/>
      <c r="L2063" s="22"/>
      <c r="M2063" s="20"/>
    </row>
    <row r="2064" spans="1:13" x14ac:dyDescent="0.25">
      <c r="A2064" s="22"/>
      <c r="B2064" s="23"/>
      <c r="C2064" s="23"/>
      <c r="D2064" s="23"/>
      <c r="E2064" s="23"/>
      <c r="F2064" s="22"/>
      <c r="G2064" s="23"/>
      <c r="H2064" s="24"/>
      <c r="I2064" s="23"/>
      <c r="J2064" s="23"/>
      <c r="K2064" s="23"/>
      <c r="L2064" s="22"/>
      <c r="M2064" s="20"/>
    </row>
    <row r="2065" spans="1:14" x14ac:dyDescent="0.25">
      <c r="A2065" s="22"/>
      <c r="B2065" s="23"/>
      <c r="C2065" s="23"/>
      <c r="D2065" s="23"/>
      <c r="E2065" s="23"/>
      <c r="F2065" s="22"/>
      <c r="G2065" s="23"/>
      <c r="H2065" s="24"/>
      <c r="I2065" s="23"/>
      <c r="J2065" s="23"/>
      <c r="K2065" s="23"/>
      <c r="L2065" s="22"/>
      <c r="M2065" s="20"/>
      <c r="N2065" s="19"/>
    </row>
    <row r="2066" spans="1:14" x14ac:dyDescent="0.25">
      <c r="A2066" s="22"/>
      <c r="B2066" s="23"/>
      <c r="C2066" s="23"/>
      <c r="D2066" s="23"/>
      <c r="E2066" s="23"/>
      <c r="F2066" s="22"/>
      <c r="G2066" s="23"/>
      <c r="H2066" s="24"/>
      <c r="I2066" s="23"/>
      <c r="J2066" s="23"/>
      <c r="K2066" s="23"/>
      <c r="L2066" s="22"/>
      <c r="M2066" s="20"/>
      <c r="N2066" s="19"/>
    </row>
    <row r="2067" spans="1:14" x14ac:dyDescent="0.25">
      <c r="A2067" s="22"/>
      <c r="B2067" s="23"/>
      <c r="C2067" s="23"/>
      <c r="D2067" s="23"/>
      <c r="E2067" s="23"/>
      <c r="F2067" s="22"/>
      <c r="G2067" s="23"/>
      <c r="H2067" s="24"/>
      <c r="I2067" s="23"/>
      <c r="J2067" s="23"/>
      <c r="K2067" s="23"/>
      <c r="L2067" s="22"/>
      <c r="M2067" s="20"/>
      <c r="N2067" s="19"/>
    </row>
    <row r="2068" spans="1:14" x14ac:dyDescent="0.25">
      <c r="A2068" s="22"/>
      <c r="B2068" s="23"/>
      <c r="C2068" s="23"/>
      <c r="D2068" s="23"/>
      <c r="E2068" s="23"/>
      <c r="F2068" s="22"/>
      <c r="G2068" s="23"/>
      <c r="H2068" s="24"/>
      <c r="I2068" s="23"/>
      <c r="J2068" s="23"/>
      <c r="K2068" s="23"/>
      <c r="L2068" s="22"/>
      <c r="M2068" s="20"/>
      <c r="N2068" s="19"/>
    </row>
    <row r="2069" spans="1:14" x14ac:dyDescent="0.25">
      <c r="A2069" s="22"/>
      <c r="B2069" s="23"/>
      <c r="C2069" s="23"/>
      <c r="D2069" s="23"/>
      <c r="E2069" s="23"/>
      <c r="F2069" s="22"/>
      <c r="G2069" s="23"/>
      <c r="H2069" s="24"/>
      <c r="I2069" s="23"/>
      <c r="J2069" s="23"/>
      <c r="K2069" s="23"/>
      <c r="L2069" s="22"/>
      <c r="M2069" s="20"/>
      <c r="N2069" s="19"/>
    </row>
    <row r="2070" spans="1:14" x14ac:dyDescent="0.25">
      <c r="A2070" s="22"/>
      <c r="B2070" s="23"/>
      <c r="C2070" s="23"/>
      <c r="D2070" s="23"/>
      <c r="E2070" s="23"/>
      <c r="F2070" s="22"/>
      <c r="G2070" s="23"/>
      <c r="H2070" s="24"/>
      <c r="I2070" s="23"/>
      <c r="J2070" s="23"/>
      <c r="K2070" s="23"/>
      <c r="L2070" s="22"/>
      <c r="M2070" s="20"/>
      <c r="N2070" s="19"/>
    </row>
    <row r="2071" spans="1:14" x14ac:dyDescent="0.25">
      <c r="A2071" s="22"/>
      <c r="B2071" s="23"/>
      <c r="C2071" s="23"/>
      <c r="D2071" s="23"/>
      <c r="E2071" s="23"/>
      <c r="F2071" s="22"/>
      <c r="G2071" s="23"/>
      <c r="H2071" s="24"/>
      <c r="I2071" s="23"/>
      <c r="J2071" s="23"/>
      <c r="K2071" s="23"/>
      <c r="L2071" s="22"/>
      <c r="M2071" s="20"/>
      <c r="N2071" s="19"/>
    </row>
    <row r="2072" spans="1:14" x14ac:dyDescent="0.25">
      <c r="A2072" s="22"/>
      <c r="B2072" s="23"/>
      <c r="C2072" s="23"/>
      <c r="D2072" s="23"/>
      <c r="E2072" s="23"/>
      <c r="F2072" s="22"/>
      <c r="G2072" s="23"/>
      <c r="H2072" s="24"/>
      <c r="I2072" s="23"/>
      <c r="J2072" s="23"/>
      <c r="K2072" s="23"/>
      <c r="L2072" s="22"/>
      <c r="M2072" s="20"/>
      <c r="N2072" s="19"/>
    </row>
    <row r="2073" spans="1:14" x14ac:dyDescent="0.25">
      <c r="A2073" s="22"/>
      <c r="B2073" s="23"/>
      <c r="C2073" s="23"/>
      <c r="D2073" s="23"/>
      <c r="E2073" s="23"/>
      <c r="F2073" s="22"/>
      <c r="G2073" s="23"/>
      <c r="H2073" s="24"/>
      <c r="I2073" s="23"/>
      <c r="J2073" s="23"/>
      <c r="K2073" s="23"/>
      <c r="L2073" s="22"/>
      <c r="M2073" s="20"/>
      <c r="N2073" s="19"/>
    </row>
    <row r="2074" spans="1:14" x14ac:dyDescent="0.25">
      <c r="A2074" s="22"/>
      <c r="B2074" s="23"/>
      <c r="C2074" s="23"/>
      <c r="D2074" s="23"/>
      <c r="E2074" s="23"/>
      <c r="F2074" s="22"/>
      <c r="G2074" s="23"/>
      <c r="H2074" s="24"/>
      <c r="I2074" s="23"/>
      <c r="J2074" s="23"/>
      <c r="K2074" s="23"/>
      <c r="L2074" s="22"/>
      <c r="M2074" s="20"/>
      <c r="N2074" s="19"/>
    </row>
    <row r="2075" spans="1:14" x14ac:dyDescent="0.25">
      <c r="A2075" s="22"/>
      <c r="B2075" s="23"/>
      <c r="C2075" s="23"/>
      <c r="D2075" s="23"/>
      <c r="E2075" s="23"/>
      <c r="F2075" s="22"/>
      <c r="G2075" s="23"/>
      <c r="H2075" s="24"/>
      <c r="I2075" s="23"/>
      <c r="J2075" s="23"/>
      <c r="K2075" s="23"/>
      <c r="L2075" s="22"/>
      <c r="M2075" s="20"/>
      <c r="N2075" s="19"/>
    </row>
    <row r="2076" spans="1:14" x14ac:dyDescent="0.25">
      <c r="A2076" s="22"/>
      <c r="B2076" s="23"/>
      <c r="C2076" s="23"/>
      <c r="D2076" s="23"/>
      <c r="E2076" s="23"/>
      <c r="F2076" s="22"/>
      <c r="G2076" s="23"/>
      <c r="H2076" s="24"/>
      <c r="I2076" s="23"/>
      <c r="J2076" s="23"/>
      <c r="K2076" s="23"/>
      <c r="L2076" s="22"/>
      <c r="M2076" s="20"/>
      <c r="N2076" s="19"/>
    </row>
    <row r="2077" spans="1:14" x14ac:dyDescent="0.25">
      <c r="A2077" s="22"/>
      <c r="B2077" s="23"/>
      <c r="C2077" s="23"/>
      <c r="D2077" s="23"/>
      <c r="E2077" s="23"/>
      <c r="F2077" s="22"/>
      <c r="G2077" s="23"/>
      <c r="H2077" s="24"/>
      <c r="I2077" s="23"/>
      <c r="J2077" s="23"/>
      <c r="K2077" s="23"/>
      <c r="L2077" s="22"/>
      <c r="M2077" s="20"/>
      <c r="N2077" s="19"/>
    </row>
    <row r="2078" spans="1:14" x14ac:dyDescent="0.25">
      <c r="A2078" s="22"/>
      <c r="B2078" s="23"/>
      <c r="C2078" s="23"/>
      <c r="D2078" s="23"/>
      <c r="E2078" s="23"/>
      <c r="F2078" s="22"/>
      <c r="G2078" s="23"/>
      <c r="H2078" s="24"/>
      <c r="I2078" s="23"/>
      <c r="J2078" s="23"/>
      <c r="K2078" s="23"/>
      <c r="L2078" s="22"/>
      <c r="M2078" s="20"/>
      <c r="N2078" s="19"/>
    </row>
    <row r="2079" spans="1:14" x14ac:dyDescent="0.25">
      <c r="A2079" s="22"/>
      <c r="B2079" s="23"/>
      <c r="C2079" s="23"/>
      <c r="D2079" s="23"/>
      <c r="E2079" s="23"/>
      <c r="F2079" s="22"/>
      <c r="G2079" s="23"/>
      <c r="H2079" s="24"/>
      <c r="I2079" s="23"/>
      <c r="J2079" s="23"/>
      <c r="K2079" s="23"/>
      <c r="L2079" s="22"/>
      <c r="M2079" s="20"/>
      <c r="N2079" s="19"/>
    </row>
    <row r="2080" spans="1:14" x14ac:dyDescent="0.25">
      <c r="A2080" s="22"/>
      <c r="B2080" s="23"/>
      <c r="C2080" s="23"/>
      <c r="D2080" s="23"/>
      <c r="E2080" s="23"/>
      <c r="F2080" s="22"/>
      <c r="G2080" s="23"/>
      <c r="H2080" s="24"/>
      <c r="I2080" s="23"/>
      <c r="J2080" s="23"/>
      <c r="K2080" s="23"/>
      <c r="L2080" s="22"/>
      <c r="M2080" s="20"/>
      <c r="N2080" s="19"/>
    </row>
    <row r="2081" spans="1:13" x14ac:dyDescent="0.25">
      <c r="A2081" s="22"/>
      <c r="B2081" s="23"/>
      <c r="C2081" s="23"/>
      <c r="D2081" s="23"/>
      <c r="E2081" s="23"/>
      <c r="F2081" s="22"/>
      <c r="G2081" s="23"/>
      <c r="H2081" s="24"/>
      <c r="I2081" s="23"/>
      <c r="J2081" s="23"/>
      <c r="K2081" s="23"/>
      <c r="L2081" s="22"/>
      <c r="M2081" s="20"/>
    </row>
    <row r="2082" spans="1:13" x14ac:dyDescent="0.25">
      <c r="A2082" s="22"/>
      <c r="B2082" s="23"/>
      <c r="C2082" s="23"/>
      <c r="D2082" s="23"/>
      <c r="E2082" s="23"/>
      <c r="F2082" s="22"/>
      <c r="G2082" s="23"/>
      <c r="H2082" s="24"/>
      <c r="I2082" s="23"/>
      <c r="J2082" s="23"/>
      <c r="K2082" s="23"/>
      <c r="L2082" s="22"/>
      <c r="M2082" s="20"/>
    </row>
    <row r="2083" spans="1:13" x14ac:dyDescent="0.25">
      <c r="A2083" s="22"/>
      <c r="B2083" s="23"/>
      <c r="C2083" s="23"/>
      <c r="D2083" s="23"/>
      <c r="E2083" s="23"/>
      <c r="F2083" s="22"/>
      <c r="G2083" s="23"/>
      <c r="H2083" s="24"/>
      <c r="I2083" s="23"/>
      <c r="J2083" s="23"/>
      <c r="K2083" s="23"/>
      <c r="L2083" s="22"/>
      <c r="M2083" s="20"/>
    </row>
    <row r="2084" spans="1:13" x14ac:dyDescent="0.25">
      <c r="A2084" s="22"/>
      <c r="B2084" s="23"/>
      <c r="C2084" s="23"/>
      <c r="D2084" s="23"/>
      <c r="E2084" s="23"/>
      <c r="F2084" s="22"/>
      <c r="G2084" s="23"/>
      <c r="H2084" s="24"/>
      <c r="I2084" s="23"/>
      <c r="J2084" s="23"/>
      <c r="K2084" s="23"/>
      <c r="L2084" s="22"/>
      <c r="M2084" s="20"/>
    </row>
    <row r="2085" spans="1:13" x14ac:dyDescent="0.25">
      <c r="A2085" s="22"/>
      <c r="B2085" s="23"/>
      <c r="C2085" s="23"/>
      <c r="D2085" s="23"/>
      <c r="E2085" s="23"/>
      <c r="F2085" s="22"/>
      <c r="G2085" s="23"/>
      <c r="H2085" s="24"/>
      <c r="I2085" s="23"/>
      <c r="J2085" s="23"/>
      <c r="K2085" s="23"/>
      <c r="L2085" s="22"/>
      <c r="M2085" s="20"/>
    </row>
    <row r="2086" spans="1:13" x14ac:dyDescent="0.25">
      <c r="A2086" s="22"/>
      <c r="B2086" s="23"/>
      <c r="C2086" s="23"/>
      <c r="D2086" s="23"/>
      <c r="E2086" s="23"/>
      <c r="F2086" s="22"/>
      <c r="G2086" s="23"/>
      <c r="H2086" s="24"/>
      <c r="I2086" s="23"/>
      <c r="J2086" s="23"/>
      <c r="K2086" s="23"/>
      <c r="L2086" s="22"/>
      <c r="M2086" s="20"/>
    </row>
    <row r="2087" spans="1:13" x14ac:dyDescent="0.25">
      <c r="A2087" s="22"/>
      <c r="B2087" s="23"/>
      <c r="C2087" s="23"/>
      <c r="D2087" s="23"/>
      <c r="E2087" s="23"/>
      <c r="F2087" s="22"/>
      <c r="G2087" s="23"/>
      <c r="H2087" s="24"/>
      <c r="I2087" s="23"/>
      <c r="J2087" s="23"/>
      <c r="K2087" s="23"/>
      <c r="L2087" s="22"/>
      <c r="M2087" s="20"/>
    </row>
    <row r="2088" spans="1:13" x14ac:dyDescent="0.25">
      <c r="A2088" s="22"/>
      <c r="B2088" s="23"/>
      <c r="C2088" s="23"/>
      <c r="D2088" s="23"/>
      <c r="E2088" s="23"/>
      <c r="F2088" s="22"/>
      <c r="G2088" s="23"/>
      <c r="H2088" s="24"/>
      <c r="I2088" s="23"/>
      <c r="J2088" s="23"/>
      <c r="K2088" s="23"/>
      <c r="L2088" s="22"/>
      <c r="M2088" s="20"/>
    </row>
    <row r="2089" spans="1:13" x14ac:dyDescent="0.25">
      <c r="A2089" s="22"/>
      <c r="B2089" s="23"/>
      <c r="C2089" s="23"/>
      <c r="D2089" s="23"/>
      <c r="E2089" s="23"/>
      <c r="F2089" s="22"/>
      <c r="G2089" s="23"/>
      <c r="H2089" s="24"/>
      <c r="I2089" s="23"/>
      <c r="J2089" s="23"/>
      <c r="K2089" s="23"/>
      <c r="L2089" s="22"/>
      <c r="M2089" s="20"/>
    </row>
    <row r="2090" spans="1:13" x14ac:dyDescent="0.25">
      <c r="A2090" s="22"/>
      <c r="B2090" s="23"/>
      <c r="C2090" s="23"/>
      <c r="D2090" s="23"/>
      <c r="E2090" s="23"/>
      <c r="F2090" s="22"/>
      <c r="G2090" s="23"/>
      <c r="H2090" s="24"/>
      <c r="I2090" s="23"/>
      <c r="J2090" s="23"/>
      <c r="K2090" s="23"/>
      <c r="L2090" s="22"/>
      <c r="M2090" s="20"/>
    </row>
    <row r="2091" spans="1:13" x14ac:dyDescent="0.25">
      <c r="A2091" s="22"/>
      <c r="B2091" s="23"/>
      <c r="C2091" s="23"/>
      <c r="D2091" s="23"/>
      <c r="E2091" s="23"/>
      <c r="F2091" s="22"/>
      <c r="G2091" s="23"/>
      <c r="H2091" s="24"/>
      <c r="I2091" s="23"/>
      <c r="J2091" s="23"/>
      <c r="K2091" s="23"/>
      <c r="L2091" s="22"/>
      <c r="M2091" s="20"/>
    </row>
    <row r="2092" spans="1:13" x14ac:dyDescent="0.25">
      <c r="A2092" s="22"/>
      <c r="B2092" s="23"/>
      <c r="C2092" s="23"/>
      <c r="D2092" s="23"/>
      <c r="E2092" s="23"/>
      <c r="F2092" s="22"/>
      <c r="G2092" s="23"/>
      <c r="H2092" s="24"/>
      <c r="I2092" s="23"/>
      <c r="J2092" s="23"/>
      <c r="K2092" s="23"/>
      <c r="L2092" s="22"/>
      <c r="M2092" s="20"/>
    </row>
    <row r="2093" spans="1:13" x14ac:dyDescent="0.25">
      <c r="A2093" s="22"/>
      <c r="B2093" s="23"/>
      <c r="C2093" s="23"/>
      <c r="D2093" s="23"/>
      <c r="E2093" s="23"/>
      <c r="F2093" s="22"/>
      <c r="G2093" s="23"/>
      <c r="H2093" s="24"/>
      <c r="I2093" s="23"/>
      <c r="J2093" s="23"/>
      <c r="K2093" s="23"/>
      <c r="L2093" s="22"/>
      <c r="M2093" s="20"/>
    </row>
    <row r="2094" spans="1:13" x14ac:dyDescent="0.25">
      <c r="A2094" s="22"/>
      <c r="B2094" s="23"/>
      <c r="C2094" s="23"/>
      <c r="D2094" s="23"/>
      <c r="E2094" s="23"/>
      <c r="F2094" s="22"/>
      <c r="G2094" s="23"/>
      <c r="H2094" s="24"/>
      <c r="I2094" s="23"/>
      <c r="J2094" s="23"/>
      <c r="K2094" s="23"/>
      <c r="L2094" s="22"/>
      <c r="M2094" s="20"/>
    </row>
    <row r="2095" spans="1:13" x14ac:dyDescent="0.25">
      <c r="A2095" s="22"/>
      <c r="B2095" s="23"/>
      <c r="C2095" s="23"/>
      <c r="D2095" s="23"/>
      <c r="E2095" s="23"/>
      <c r="F2095" s="22"/>
      <c r="G2095" s="23"/>
      <c r="H2095" s="24"/>
      <c r="I2095" s="23"/>
      <c r="J2095" s="23"/>
      <c r="K2095" s="23"/>
      <c r="L2095" s="22"/>
      <c r="M2095" s="20"/>
    </row>
    <row r="2096" spans="1:13" x14ac:dyDescent="0.25">
      <c r="A2096" s="22"/>
      <c r="B2096" s="23"/>
      <c r="C2096" s="23"/>
      <c r="D2096" s="23"/>
      <c r="E2096" s="23"/>
      <c r="F2096" s="22"/>
      <c r="G2096" s="23"/>
      <c r="H2096" s="24"/>
      <c r="I2096" s="23"/>
      <c r="J2096" s="23"/>
      <c r="K2096" s="23"/>
      <c r="L2096" s="22"/>
      <c r="M2096" s="20"/>
    </row>
    <row r="2097" spans="1:13" x14ac:dyDescent="0.25">
      <c r="A2097" s="22"/>
      <c r="B2097" s="23"/>
      <c r="C2097" s="23"/>
      <c r="D2097" s="23"/>
      <c r="E2097" s="23"/>
      <c r="F2097" s="22"/>
      <c r="G2097" s="23"/>
      <c r="H2097" s="24"/>
      <c r="I2097" s="23"/>
      <c r="J2097" s="23"/>
      <c r="K2097" s="23"/>
      <c r="L2097" s="22"/>
      <c r="M2097" s="20"/>
    </row>
    <row r="2098" spans="1:13" x14ac:dyDescent="0.25">
      <c r="A2098" s="22"/>
      <c r="B2098" s="23"/>
      <c r="C2098" s="23"/>
      <c r="D2098" s="23"/>
      <c r="E2098" s="23"/>
      <c r="F2098" s="22"/>
      <c r="G2098" s="23"/>
      <c r="H2098" s="24"/>
      <c r="I2098" s="23"/>
      <c r="J2098" s="23"/>
      <c r="K2098" s="23"/>
      <c r="L2098" s="22"/>
      <c r="M2098" s="20"/>
    </row>
    <row r="2099" spans="1:13" x14ac:dyDescent="0.25">
      <c r="A2099" s="22"/>
      <c r="B2099" s="23"/>
      <c r="C2099" s="23"/>
      <c r="D2099" s="23"/>
      <c r="E2099" s="23"/>
      <c r="F2099" s="22"/>
      <c r="G2099" s="23"/>
      <c r="H2099" s="24"/>
      <c r="I2099" s="23"/>
      <c r="J2099" s="23"/>
      <c r="K2099" s="23"/>
      <c r="L2099" s="22"/>
      <c r="M2099" s="20"/>
    </row>
    <row r="2100" spans="1:13" x14ac:dyDescent="0.25">
      <c r="A2100" s="22"/>
      <c r="B2100" s="23"/>
      <c r="C2100" s="23"/>
      <c r="D2100" s="23"/>
      <c r="E2100" s="23"/>
      <c r="F2100" s="22"/>
      <c r="G2100" s="23"/>
      <c r="H2100" s="24"/>
      <c r="I2100" s="23"/>
      <c r="J2100" s="23"/>
      <c r="K2100" s="23"/>
      <c r="L2100" s="22"/>
      <c r="M2100" s="20"/>
    </row>
    <row r="2101" spans="1:13" x14ac:dyDescent="0.25">
      <c r="A2101" s="22"/>
      <c r="B2101" s="23"/>
      <c r="C2101" s="23"/>
      <c r="D2101" s="23"/>
      <c r="E2101" s="23"/>
      <c r="F2101" s="22"/>
      <c r="G2101" s="23"/>
      <c r="H2101" s="24"/>
      <c r="I2101" s="23"/>
      <c r="J2101" s="23"/>
      <c r="K2101" s="23"/>
      <c r="L2101" s="22"/>
      <c r="M2101" s="20"/>
    </row>
    <row r="2102" spans="1:13" x14ac:dyDescent="0.25">
      <c r="A2102" s="22"/>
      <c r="B2102" s="23"/>
      <c r="C2102" s="23"/>
      <c r="D2102" s="23"/>
      <c r="E2102" s="23"/>
      <c r="F2102" s="22"/>
      <c r="G2102" s="23"/>
      <c r="H2102" s="24"/>
      <c r="I2102" s="23"/>
      <c r="J2102" s="23"/>
      <c r="K2102" s="23"/>
      <c r="L2102" s="22"/>
      <c r="M2102" s="20"/>
    </row>
    <row r="2103" spans="1:13" x14ac:dyDescent="0.25">
      <c r="A2103" s="22"/>
      <c r="B2103" s="23"/>
      <c r="C2103" s="23"/>
      <c r="D2103" s="23"/>
      <c r="E2103" s="23"/>
      <c r="F2103" s="22"/>
      <c r="G2103" s="23"/>
      <c r="H2103" s="24"/>
      <c r="I2103" s="23"/>
      <c r="J2103" s="23"/>
      <c r="K2103" s="23"/>
      <c r="L2103" s="22"/>
      <c r="M2103" s="20"/>
    </row>
    <row r="2104" spans="1:13" x14ac:dyDescent="0.25">
      <c r="A2104" s="22"/>
      <c r="B2104" s="23"/>
      <c r="C2104" s="23"/>
      <c r="D2104" s="23"/>
      <c r="E2104" s="23"/>
      <c r="F2104" s="22"/>
      <c r="G2104" s="23"/>
      <c r="H2104" s="24"/>
      <c r="I2104" s="23"/>
      <c r="J2104" s="23"/>
      <c r="K2104" s="23"/>
      <c r="L2104" s="22"/>
      <c r="M2104" s="20"/>
    </row>
    <row r="2105" spans="1:13" x14ac:dyDescent="0.25">
      <c r="A2105" s="22"/>
      <c r="B2105" s="23"/>
      <c r="C2105" s="23"/>
      <c r="D2105" s="23"/>
      <c r="E2105" s="23"/>
      <c r="F2105" s="22"/>
      <c r="G2105" s="23"/>
      <c r="H2105" s="24"/>
      <c r="I2105" s="23"/>
      <c r="J2105" s="23"/>
      <c r="K2105" s="23"/>
      <c r="L2105" s="22"/>
      <c r="M2105" s="20"/>
    </row>
    <row r="2106" spans="1:13" x14ac:dyDescent="0.25">
      <c r="A2106" s="22"/>
      <c r="B2106" s="23"/>
      <c r="C2106" s="23"/>
      <c r="D2106" s="23"/>
      <c r="E2106" s="23"/>
      <c r="F2106" s="22"/>
      <c r="G2106" s="23"/>
      <c r="H2106" s="24"/>
      <c r="I2106" s="23"/>
      <c r="J2106" s="23"/>
      <c r="K2106" s="23"/>
      <c r="L2106" s="22"/>
      <c r="M2106" s="20"/>
    </row>
    <row r="2107" spans="1:13" x14ac:dyDescent="0.25">
      <c r="A2107" s="22"/>
      <c r="B2107" s="23"/>
      <c r="C2107" s="23"/>
      <c r="D2107" s="23"/>
      <c r="E2107" s="23"/>
      <c r="F2107" s="22"/>
      <c r="G2107" s="23"/>
      <c r="H2107" s="24"/>
      <c r="I2107" s="23"/>
      <c r="J2107" s="23"/>
      <c r="K2107" s="23"/>
      <c r="L2107" s="22"/>
      <c r="M2107" s="20"/>
    </row>
    <row r="2108" spans="1:13" x14ac:dyDescent="0.25">
      <c r="A2108" s="22"/>
      <c r="B2108" s="23"/>
      <c r="C2108" s="23"/>
      <c r="D2108" s="23"/>
      <c r="E2108" s="23"/>
      <c r="F2108" s="22"/>
      <c r="G2108" s="23"/>
      <c r="H2108" s="24"/>
      <c r="I2108" s="23"/>
      <c r="J2108" s="23"/>
      <c r="K2108" s="23"/>
      <c r="L2108" s="22"/>
      <c r="M2108" s="20"/>
    </row>
    <row r="2109" spans="1:13" x14ac:dyDescent="0.25">
      <c r="A2109" s="22"/>
      <c r="B2109" s="23"/>
      <c r="C2109" s="23"/>
      <c r="D2109" s="23"/>
      <c r="E2109" s="23"/>
      <c r="F2109" s="22"/>
      <c r="G2109" s="23"/>
      <c r="H2109" s="24"/>
      <c r="I2109" s="23"/>
      <c r="J2109" s="23"/>
      <c r="K2109" s="23"/>
      <c r="L2109" s="22"/>
      <c r="M2109" s="20"/>
    </row>
    <row r="2110" spans="1:13" x14ac:dyDescent="0.25">
      <c r="A2110" s="22"/>
      <c r="B2110" s="23"/>
      <c r="C2110" s="23"/>
      <c r="D2110" s="23"/>
      <c r="E2110" s="23"/>
      <c r="F2110" s="22"/>
      <c r="G2110" s="23"/>
      <c r="H2110" s="24"/>
      <c r="I2110" s="23"/>
      <c r="J2110" s="23"/>
      <c r="K2110" s="23"/>
      <c r="L2110" s="22"/>
      <c r="M2110" s="20"/>
    </row>
    <row r="2111" spans="1:13" x14ac:dyDescent="0.25">
      <c r="A2111" s="22"/>
      <c r="B2111" s="23"/>
      <c r="C2111" s="23"/>
      <c r="D2111" s="23"/>
      <c r="E2111" s="23"/>
      <c r="F2111" s="22"/>
      <c r="G2111" s="23"/>
      <c r="H2111" s="24"/>
      <c r="I2111" s="23"/>
      <c r="J2111" s="23"/>
      <c r="K2111" s="23"/>
      <c r="L2111" s="22"/>
      <c r="M2111" s="20"/>
    </row>
    <row r="2112" spans="1:13" x14ac:dyDescent="0.25">
      <c r="A2112" s="22"/>
      <c r="B2112" s="23"/>
      <c r="C2112" s="23"/>
      <c r="D2112" s="23"/>
      <c r="E2112" s="23"/>
      <c r="F2112" s="22"/>
      <c r="G2112" s="23"/>
      <c r="H2112" s="24"/>
      <c r="I2112" s="23"/>
      <c r="J2112" s="23"/>
      <c r="K2112" s="23"/>
      <c r="L2112" s="22"/>
      <c r="M2112" s="20"/>
    </row>
    <row r="2113" spans="1:13" x14ac:dyDescent="0.25">
      <c r="A2113" s="22"/>
      <c r="B2113" s="23"/>
      <c r="C2113" s="23"/>
      <c r="D2113" s="23"/>
      <c r="E2113" s="23"/>
      <c r="F2113" s="22"/>
      <c r="G2113" s="23"/>
      <c r="H2113" s="24"/>
      <c r="I2113" s="23"/>
      <c r="J2113" s="23"/>
      <c r="K2113" s="23"/>
      <c r="L2113" s="22"/>
      <c r="M2113" s="20"/>
    </row>
    <row r="2114" spans="1:13" x14ac:dyDescent="0.25">
      <c r="A2114" s="22"/>
      <c r="B2114" s="23"/>
      <c r="C2114" s="23"/>
      <c r="D2114" s="23"/>
      <c r="E2114" s="23"/>
      <c r="F2114" s="22"/>
      <c r="G2114" s="23"/>
      <c r="H2114" s="24"/>
      <c r="I2114" s="23"/>
      <c r="J2114" s="23"/>
      <c r="K2114" s="23"/>
      <c r="L2114" s="22"/>
      <c r="M2114" s="20"/>
    </row>
    <row r="2115" spans="1:13" x14ac:dyDescent="0.25">
      <c r="A2115" s="22"/>
      <c r="B2115" s="23"/>
      <c r="C2115" s="23"/>
      <c r="D2115" s="23"/>
      <c r="E2115" s="23"/>
      <c r="F2115" s="22"/>
      <c r="G2115" s="23"/>
      <c r="H2115" s="24"/>
      <c r="I2115" s="23"/>
      <c r="J2115" s="23"/>
      <c r="K2115" s="23"/>
      <c r="L2115" s="22"/>
      <c r="M2115" s="20"/>
    </row>
    <row r="2116" spans="1:13" x14ac:dyDescent="0.25">
      <c r="A2116" s="22"/>
      <c r="B2116" s="23"/>
      <c r="C2116" s="23"/>
      <c r="D2116" s="23"/>
      <c r="E2116" s="23"/>
      <c r="F2116" s="22"/>
      <c r="G2116" s="23"/>
      <c r="H2116" s="24"/>
      <c r="I2116" s="23"/>
      <c r="J2116" s="23"/>
      <c r="K2116" s="23"/>
      <c r="L2116" s="22"/>
      <c r="M2116" s="20"/>
    </row>
    <row r="2117" spans="1:13" x14ac:dyDescent="0.25">
      <c r="A2117" s="22"/>
      <c r="B2117" s="23"/>
      <c r="C2117" s="23"/>
      <c r="D2117" s="23"/>
      <c r="E2117" s="23"/>
      <c r="F2117" s="22"/>
      <c r="G2117" s="23"/>
      <c r="H2117" s="24"/>
      <c r="I2117" s="23"/>
      <c r="J2117" s="23"/>
      <c r="K2117" s="23"/>
      <c r="L2117" s="22"/>
      <c r="M2117" s="20"/>
    </row>
    <row r="2118" spans="1:13" x14ac:dyDescent="0.25">
      <c r="A2118" s="22"/>
      <c r="B2118" s="23"/>
      <c r="C2118" s="23"/>
      <c r="D2118" s="23"/>
      <c r="E2118" s="23"/>
      <c r="F2118" s="22"/>
      <c r="G2118" s="23"/>
      <c r="H2118" s="24"/>
      <c r="I2118" s="23"/>
      <c r="J2118" s="23"/>
      <c r="K2118" s="23"/>
      <c r="L2118" s="22"/>
      <c r="M2118" s="20"/>
    </row>
    <row r="2119" spans="1:13" x14ac:dyDescent="0.25">
      <c r="A2119" s="22"/>
      <c r="B2119" s="23"/>
      <c r="C2119" s="23"/>
      <c r="D2119" s="23"/>
      <c r="E2119" s="23"/>
      <c r="F2119" s="22"/>
      <c r="G2119" s="23"/>
      <c r="H2119" s="24"/>
      <c r="I2119" s="23"/>
      <c r="J2119" s="23"/>
      <c r="K2119" s="23"/>
      <c r="L2119" s="22"/>
      <c r="M2119" s="20"/>
    </row>
    <row r="2120" spans="1:13" x14ac:dyDescent="0.25">
      <c r="A2120" s="22"/>
      <c r="B2120" s="23"/>
      <c r="C2120" s="23"/>
      <c r="D2120" s="23"/>
      <c r="E2120" s="23"/>
      <c r="F2120" s="22"/>
      <c r="G2120" s="23"/>
      <c r="H2120" s="24"/>
      <c r="I2120" s="23"/>
      <c r="J2120" s="23"/>
      <c r="K2120" s="23"/>
      <c r="L2120" s="22"/>
      <c r="M2120" s="20"/>
    </row>
    <row r="2121" spans="1:13" x14ac:dyDescent="0.25">
      <c r="A2121" s="22"/>
      <c r="B2121" s="23"/>
      <c r="C2121" s="23"/>
      <c r="D2121" s="23"/>
      <c r="E2121" s="23"/>
      <c r="F2121" s="22"/>
      <c r="G2121" s="23"/>
      <c r="H2121" s="24"/>
      <c r="I2121" s="23"/>
      <c r="J2121" s="23"/>
      <c r="K2121" s="23"/>
      <c r="L2121" s="22"/>
      <c r="M2121" s="20"/>
    </row>
    <row r="2122" spans="1:13" x14ac:dyDescent="0.25">
      <c r="A2122" s="22"/>
      <c r="B2122" s="23"/>
      <c r="C2122" s="23"/>
      <c r="D2122" s="23"/>
      <c r="E2122" s="23"/>
      <c r="F2122" s="22"/>
      <c r="G2122" s="23"/>
      <c r="H2122" s="24"/>
      <c r="I2122" s="23"/>
      <c r="J2122" s="23"/>
      <c r="K2122" s="23"/>
      <c r="L2122" s="22"/>
      <c r="M2122" s="20"/>
    </row>
    <row r="2123" spans="1:13" x14ac:dyDescent="0.25">
      <c r="A2123" s="22"/>
      <c r="B2123" s="23"/>
      <c r="C2123" s="23"/>
      <c r="D2123" s="23"/>
      <c r="E2123" s="23"/>
      <c r="F2123" s="22"/>
      <c r="G2123" s="23"/>
      <c r="H2123" s="24"/>
      <c r="I2123" s="23"/>
      <c r="J2123" s="23"/>
      <c r="K2123" s="23"/>
      <c r="L2123" s="22"/>
      <c r="M2123" s="20"/>
    </row>
    <row r="2124" spans="1:13" x14ac:dyDescent="0.25">
      <c r="A2124" s="22"/>
      <c r="B2124" s="23"/>
      <c r="C2124" s="23"/>
      <c r="D2124" s="23"/>
      <c r="E2124" s="23"/>
      <c r="F2124" s="22"/>
      <c r="G2124" s="23"/>
      <c r="H2124" s="24"/>
      <c r="I2124" s="23"/>
      <c r="J2124" s="23"/>
      <c r="K2124" s="23"/>
      <c r="L2124" s="22"/>
      <c r="M2124" s="20"/>
    </row>
    <row r="2125" spans="1:13" x14ac:dyDescent="0.25">
      <c r="A2125" s="22"/>
      <c r="B2125" s="23"/>
      <c r="C2125" s="23"/>
      <c r="D2125" s="23"/>
      <c r="E2125" s="23"/>
      <c r="F2125" s="22"/>
      <c r="G2125" s="23"/>
      <c r="H2125" s="24"/>
      <c r="I2125" s="23"/>
      <c r="J2125" s="23"/>
      <c r="K2125" s="23"/>
      <c r="L2125" s="22"/>
      <c r="M2125" s="20"/>
    </row>
    <row r="2126" spans="1:13" x14ac:dyDescent="0.25">
      <c r="A2126" s="22"/>
      <c r="B2126" s="23"/>
      <c r="C2126" s="23"/>
      <c r="D2126" s="23"/>
      <c r="E2126" s="23"/>
      <c r="F2126" s="22"/>
      <c r="G2126" s="23"/>
      <c r="H2126" s="24"/>
      <c r="I2126" s="23"/>
      <c r="J2126" s="23"/>
      <c r="K2126" s="23"/>
      <c r="L2126" s="22"/>
      <c r="M2126" s="20"/>
    </row>
    <row r="2127" spans="1:13" x14ac:dyDescent="0.25">
      <c r="A2127" s="22"/>
      <c r="B2127" s="23"/>
      <c r="C2127" s="23"/>
      <c r="D2127" s="23"/>
      <c r="E2127" s="23"/>
      <c r="F2127" s="22"/>
      <c r="G2127" s="23"/>
      <c r="H2127" s="24"/>
      <c r="I2127" s="23"/>
      <c r="J2127" s="23"/>
      <c r="K2127" s="23"/>
      <c r="L2127" s="22"/>
      <c r="M2127" s="20"/>
    </row>
    <row r="2128" spans="1:13" x14ac:dyDescent="0.25">
      <c r="A2128" s="22"/>
      <c r="B2128" s="23"/>
      <c r="C2128" s="23"/>
      <c r="D2128" s="23"/>
      <c r="E2128" s="23"/>
      <c r="F2128" s="22"/>
      <c r="G2128" s="23"/>
      <c r="H2128" s="24"/>
      <c r="I2128" s="23"/>
      <c r="J2128" s="23"/>
      <c r="K2128" s="23"/>
      <c r="L2128" s="22"/>
      <c r="M2128" s="20"/>
    </row>
    <row r="2129" spans="1:13" x14ac:dyDescent="0.25">
      <c r="A2129" s="22"/>
      <c r="B2129" s="23"/>
      <c r="C2129" s="23"/>
      <c r="D2129" s="23"/>
      <c r="E2129" s="23"/>
      <c r="F2129" s="22"/>
      <c r="G2129" s="23"/>
      <c r="H2129" s="24"/>
      <c r="I2129" s="23"/>
      <c r="J2129" s="23"/>
      <c r="K2129" s="23"/>
      <c r="L2129" s="22"/>
      <c r="M2129" s="20"/>
    </row>
    <row r="2130" spans="1:13" x14ac:dyDescent="0.25">
      <c r="A2130" s="22"/>
      <c r="B2130" s="23"/>
      <c r="C2130" s="23"/>
      <c r="D2130" s="23"/>
      <c r="E2130" s="23"/>
      <c r="F2130" s="22"/>
      <c r="G2130" s="23"/>
      <c r="H2130" s="24"/>
      <c r="I2130" s="23"/>
      <c r="J2130" s="23"/>
      <c r="K2130" s="23"/>
      <c r="L2130" s="22"/>
      <c r="M2130" s="20"/>
    </row>
    <row r="2131" spans="1:13" x14ac:dyDescent="0.25">
      <c r="A2131" s="22"/>
      <c r="B2131" s="23"/>
      <c r="C2131" s="23"/>
      <c r="D2131" s="23"/>
      <c r="E2131" s="23"/>
      <c r="F2131" s="22"/>
      <c r="G2131" s="23"/>
      <c r="H2131" s="24"/>
      <c r="I2131" s="23"/>
      <c r="J2131" s="23"/>
      <c r="K2131" s="23"/>
      <c r="L2131" s="22"/>
      <c r="M2131" s="20"/>
    </row>
    <row r="2132" spans="1:13" x14ac:dyDescent="0.25">
      <c r="A2132" s="22"/>
      <c r="B2132" s="23"/>
      <c r="C2132" s="23"/>
      <c r="D2132" s="23"/>
      <c r="E2132" s="23"/>
      <c r="F2132" s="22"/>
      <c r="G2132" s="23"/>
      <c r="H2132" s="24"/>
      <c r="I2132" s="23"/>
      <c r="J2132" s="23"/>
      <c r="K2132" s="23"/>
      <c r="L2132" s="22"/>
      <c r="M2132" s="20"/>
    </row>
    <row r="2133" spans="1:13" x14ac:dyDescent="0.25">
      <c r="A2133" s="22"/>
      <c r="B2133" s="23"/>
      <c r="C2133" s="23"/>
      <c r="D2133" s="23"/>
      <c r="E2133" s="23"/>
      <c r="F2133" s="22"/>
      <c r="G2133" s="23"/>
      <c r="H2133" s="24"/>
      <c r="I2133" s="23"/>
      <c r="J2133" s="23"/>
      <c r="K2133" s="23"/>
      <c r="L2133" s="22"/>
      <c r="M2133" s="20"/>
    </row>
    <row r="2134" spans="1:13" x14ac:dyDescent="0.25">
      <c r="A2134" s="22"/>
      <c r="B2134" s="23"/>
      <c r="C2134" s="23"/>
      <c r="D2134" s="23"/>
      <c r="E2134" s="23"/>
      <c r="F2134" s="22"/>
      <c r="G2134" s="23"/>
      <c r="H2134" s="24"/>
      <c r="I2134" s="23"/>
      <c r="J2134" s="23"/>
      <c r="K2134" s="23"/>
      <c r="L2134" s="22"/>
      <c r="M2134" s="20"/>
    </row>
    <row r="2135" spans="1:13" x14ac:dyDescent="0.25">
      <c r="A2135" s="22"/>
      <c r="B2135" s="23"/>
      <c r="C2135" s="23"/>
      <c r="D2135" s="23"/>
      <c r="E2135" s="23"/>
      <c r="F2135" s="22"/>
      <c r="G2135" s="23"/>
      <c r="H2135" s="24"/>
      <c r="I2135" s="23"/>
      <c r="J2135" s="23"/>
      <c r="K2135" s="23"/>
      <c r="L2135" s="22"/>
      <c r="M2135" s="20"/>
    </row>
    <row r="2136" spans="1:13" x14ac:dyDescent="0.25">
      <c r="A2136" s="22"/>
      <c r="B2136" s="23"/>
      <c r="C2136" s="23"/>
      <c r="D2136" s="23"/>
      <c r="E2136" s="23"/>
      <c r="F2136" s="22"/>
      <c r="G2136" s="23"/>
      <c r="H2136" s="24"/>
      <c r="I2136" s="23"/>
      <c r="J2136" s="23"/>
      <c r="K2136" s="23"/>
      <c r="L2136" s="22"/>
      <c r="M2136" s="20"/>
    </row>
    <row r="2137" spans="1:13" x14ac:dyDescent="0.25">
      <c r="A2137" s="22"/>
      <c r="B2137" s="23"/>
      <c r="C2137" s="23"/>
      <c r="D2137" s="23"/>
      <c r="E2137" s="23"/>
      <c r="F2137" s="22"/>
      <c r="G2137" s="23"/>
      <c r="H2137" s="24"/>
      <c r="I2137" s="23"/>
      <c r="J2137" s="23"/>
      <c r="K2137" s="23"/>
      <c r="L2137" s="22"/>
      <c r="M2137" s="20"/>
    </row>
    <row r="2138" spans="1:13" x14ac:dyDescent="0.25">
      <c r="A2138" s="22"/>
      <c r="B2138" s="23"/>
      <c r="C2138" s="23"/>
      <c r="D2138" s="23"/>
      <c r="E2138" s="23"/>
      <c r="F2138" s="22"/>
      <c r="G2138" s="23"/>
      <c r="H2138" s="24"/>
      <c r="I2138" s="23"/>
      <c r="J2138" s="23"/>
      <c r="K2138" s="23"/>
      <c r="L2138" s="22"/>
      <c r="M2138" s="20"/>
    </row>
    <row r="2139" spans="1:13" x14ac:dyDescent="0.25">
      <c r="A2139" s="22"/>
      <c r="B2139" s="23"/>
      <c r="C2139" s="23"/>
      <c r="D2139" s="23"/>
      <c r="E2139" s="23"/>
      <c r="F2139" s="22"/>
      <c r="G2139" s="23"/>
      <c r="H2139" s="24"/>
      <c r="I2139" s="23"/>
      <c r="J2139" s="23"/>
      <c r="K2139" s="23"/>
      <c r="L2139" s="22"/>
      <c r="M2139" s="20"/>
    </row>
    <row r="2140" spans="1:13" x14ac:dyDescent="0.25">
      <c r="A2140" s="22"/>
      <c r="B2140" s="23"/>
      <c r="C2140" s="23"/>
      <c r="D2140" s="23"/>
      <c r="E2140" s="23"/>
      <c r="F2140" s="22"/>
      <c r="G2140" s="23"/>
      <c r="H2140" s="24"/>
      <c r="I2140" s="23"/>
      <c r="J2140" s="23"/>
      <c r="K2140" s="23"/>
      <c r="L2140" s="22"/>
      <c r="M2140" s="20"/>
    </row>
    <row r="2141" spans="1:13" x14ac:dyDescent="0.25">
      <c r="A2141" s="22"/>
      <c r="B2141" s="23"/>
      <c r="C2141" s="23"/>
      <c r="D2141" s="23"/>
      <c r="E2141" s="23"/>
      <c r="F2141" s="22"/>
      <c r="G2141" s="23"/>
      <c r="H2141" s="24"/>
      <c r="I2141" s="23"/>
      <c r="J2141" s="23"/>
      <c r="K2141" s="23"/>
      <c r="L2141" s="22"/>
      <c r="M2141" s="20"/>
    </row>
    <row r="2142" spans="1:13" x14ac:dyDescent="0.25">
      <c r="A2142" s="22"/>
      <c r="B2142" s="23"/>
      <c r="C2142" s="23"/>
      <c r="D2142" s="23"/>
      <c r="E2142" s="23"/>
      <c r="F2142" s="22"/>
      <c r="G2142" s="23"/>
      <c r="H2142" s="24"/>
      <c r="I2142" s="23"/>
      <c r="J2142" s="23"/>
      <c r="K2142" s="23"/>
      <c r="L2142" s="22"/>
      <c r="M2142" s="20"/>
    </row>
    <row r="2143" spans="1:13" x14ac:dyDescent="0.25">
      <c r="A2143" s="22"/>
      <c r="B2143" s="23"/>
      <c r="C2143" s="23"/>
      <c r="D2143" s="23"/>
      <c r="E2143" s="23"/>
      <c r="F2143" s="22"/>
      <c r="G2143" s="23"/>
      <c r="H2143" s="24"/>
      <c r="I2143" s="23"/>
      <c r="J2143" s="23"/>
      <c r="K2143" s="23"/>
      <c r="L2143" s="22"/>
      <c r="M2143" s="20"/>
    </row>
    <row r="2144" spans="1:13" x14ac:dyDescent="0.25">
      <c r="A2144" s="22"/>
      <c r="B2144" s="23"/>
      <c r="C2144" s="23"/>
      <c r="D2144" s="23"/>
      <c r="E2144" s="23"/>
      <c r="F2144" s="22"/>
      <c r="G2144" s="23"/>
      <c r="H2144" s="24"/>
      <c r="I2144" s="23"/>
      <c r="J2144" s="23"/>
      <c r="K2144" s="23"/>
      <c r="L2144" s="22"/>
      <c r="M2144" s="20"/>
    </row>
    <row r="2145" spans="1:13" x14ac:dyDescent="0.25">
      <c r="A2145" s="22"/>
      <c r="B2145" s="23"/>
      <c r="C2145" s="23"/>
      <c r="D2145" s="23"/>
      <c r="E2145" s="23"/>
      <c r="F2145" s="22"/>
      <c r="G2145" s="23"/>
      <c r="H2145" s="24"/>
      <c r="I2145" s="23"/>
      <c r="J2145" s="23"/>
      <c r="K2145" s="23"/>
      <c r="L2145" s="22"/>
      <c r="M2145" s="20"/>
    </row>
    <row r="2146" spans="1:13" x14ac:dyDescent="0.25">
      <c r="A2146" s="22"/>
      <c r="B2146" s="23"/>
      <c r="C2146" s="23"/>
      <c r="D2146" s="23"/>
      <c r="E2146" s="23"/>
      <c r="F2146" s="22"/>
      <c r="G2146" s="23"/>
      <c r="H2146" s="24"/>
      <c r="I2146" s="23"/>
      <c r="J2146" s="23"/>
      <c r="K2146" s="23"/>
      <c r="L2146" s="22"/>
      <c r="M2146" s="20"/>
    </row>
    <row r="2147" spans="1:13" x14ac:dyDescent="0.25">
      <c r="A2147" s="22"/>
      <c r="B2147" s="23"/>
      <c r="C2147" s="23"/>
      <c r="D2147" s="23"/>
      <c r="E2147" s="23"/>
      <c r="F2147" s="22"/>
      <c r="G2147" s="23"/>
      <c r="H2147" s="24"/>
      <c r="I2147" s="23"/>
      <c r="J2147" s="23"/>
      <c r="K2147" s="23"/>
      <c r="L2147" s="22"/>
      <c r="M2147" s="20"/>
    </row>
    <row r="2148" spans="1:13" x14ac:dyDescent="0.25">
      <c r="A2148" s="22"/>
      <c r="B2148" s="23"/>
      <c r="C2148" s="23"/>
      <c r="D2148" s="23"/>
      <c r="E2148" s="23"/>
      <c r="F2148" s="22"/>
      <c r="G2148" s="23"/>
      <c r="H2148" s="24"/>
      <c r="I2148" s="23"/>
      <c r="J2148" s="23"/>
      <c r="K2148" s="23"/>
      <c r="L2148" s="22"/>
      <c r="M2148" s="20"/>
    </row>
    <row r="2149" spans="1:13" x14ac:dyDescent="0.25">
      <c r="A2149" s="22"/>
      <c r="B2149" s="23"/>
      <c r="C2149" s="23"/>
      <c r="D2149" s="23"/>
      <c r="E2149" s="23"/>
      <c r="F2149" s="22"/>
      <c r="G2149" s="23"/>
      <c r="H2149" s="24"/>
      <c r="I2149" s="23"/>
      <c r="J2149" s="23"/>
      <c r="K2149" s="23"/>
      <c r="L2149" s="22"/>
      <c r="M2149" s="20"/>
    </row>
    <row r="2150" spans="1:13" x14ac:dyDescent="0.25">
      <c r="A2150" s="22"/>
      <c r="B2150" s="23"/>
      <c r="C2150" s="23"/>
      <c r="D2150" s="23"/>
      <c r="E2150" s="23"/>
      <c r="F2150" s="22"/>
      <c r="G2150" s="23"/>
      <c r="H2150" s="24"/>
      <c r="I2150" s="23"/>
      <c r="J2150" s="23"/>
      <c r="K2150" s="23"/>
      <c r="L2150" s="22"/>
      <c r="M2150" s="20"/>
    </row>
    <row r="2151" spans="1:13" x14ac:dyDescent="0.25">
      <c r="A2151" s="22"/>
      <c r="B2151" s="23"/>
      <c r="C2151" s="23"/>
      <c r="D2151" s="23"/>
      <c r="E2151" s="23"/>
      <c r="F2151" s="22"/>
      <c r="G2151" s="23"/>
      <c r="H2151" s="24"/>
      <c r="I2151" s="23"/>
      <c r="J2151" s="23"/>
      <c r="K2151" s="23"/>
      <c r="L2151" s="22"/>
      <c r="M2151" s="20"/>
    </row>
    <row r="2152" spans="1:13" x14ac:dyDescent="0.25">
      <c r="A2152" s="22"/>
      <c r="B2152" s="23"/>
      <c r="C2152" s="23"/>
      <c r="D2152" s="23"/>
      <c r="E2152" s="23"/>
      <c r="F2152" s="22"/>
      <c r="G2152" s="23"/>
      <c r="H2152" s="24"/>
      <c r="I2152" s="23"/>
      <c r="J2152" s="23"/>
      <c r="K2152" s="23"/>
      <c r="L2152" s="22"/>
      <c r="M2152" s="20"/>
    </row>
    <row r="2153" spans="1:13" x14ac:dyDescent="0.25">
      <c r="A2153" s="22"/>
      <c r="B2153" s="23"/>
      <c r="C2153" s="23"/>
      <c r="D2153" s="23"/>
      <c r="E2153" s="23"/>
      <c r="F2153" s="22"/>
      <c r="G2153" s="23"/>
      <c r="H2153" s="24"/>
      <c r="I2153" s="23"/>
      <c r="J2153" s="23"/>
      <c r="K2153" s="23"/>
      <c r="L2153" s="22"/>
      <c r="M2153" s="20"/>
    </row>
    <row r="2154" spans="1:13" x14ac:dyDescent="0.25">
      <c r="A2154" s="22"/>
      <c r="B2154" s="23"/>
      <c r="C2154" s="23"/>
      <c r="D2154" s="23"/>
      <c r="E2154" s="23"/>
      <c r="F2154" s="22"/>
      <c r="G2154" s="23"/>
      <c r="H2154" s="24"/>
      <c r="I2154" s="23"/>
      <c r="J2154" s="23"/>
      <c r="K2154" s="23"/>
      <c r="L2154" s="22"/>
      <c r="M2154" s="20"/>
    </row>
    <row r="2155" spans="1:13" x14ac:dyDescent="0.25">
      <c r="A2155" s="22"/>
      <c r="B2155" s="23"/>
      <c r="C2155" s="23"/>
      <c r="D2155" s="23"/>
      <c r="E2155" s="23"/>
      <c r="F2155" s="22"/>
      <c r="G2155" s="23"/>
      <c r="H2155" s="24"/>
      <c r="I2155" s="23"/>
      <c r="J2155" s="23"/>
      <c r="K2155" s="23"/>
      <c r="L2155" s="22"/>
      <c r="M2155" s="20"/>
    </row>
    <row r="2156" spans="1:13" x14ac:dyDescent="0.25">
      <c r="A2156" s="22"/>
      <c r="B2156" s="23"/>
      <c r="C2156" s="23"/>
      <c r="D2156" s="23"/>
      <c r="E2156" s="23"/>
      <c r="F2156" s="22"/>
      <c r="G2156" s="23"/>
      <c r="H2156" s="24"/>
      <c r="I2156" s="23"/>
      <c r="J2156" s="23"/>
      <c r="K2156" s="23"/>
      <c r="L2156" s="22"/>
      <c r="M2156" s="20"/>
    </row>
    <row r="2157" spans="1:13" x14ac:dyDescent="0.25">
      <c r="A2157" s="22"/>
      <c r="B2157" s="23"/>
      <c r="C2157" s="23"/>
      <c r="D2157" s="23"/>
      <c r="E2157" s="23"/>
      <c r="F2157" s="22"/>
      <c r="G2157" s="23"/>
      <c r="H2157" s="24"/>
      <c r="I2157" s="23"/>
      <c r="J2157" s="23"/>
      <c r="K2157" s="23"/>
      <c r="L2157" s="22"/>
      <c r="M2157" s="20"/>
    </row>
    <row r="2158" spans="1:13" x14ac:dyDescent="0.25">
      <c r="A2158" s="22"/>
      <c r="B2158" s="23"/>
      <c r="C2158" s="23"/>
      <c r="D2158" s="23"/>
      <c r="E2158" s="23"/>
      <c r="F2158" s="22"/>
      <c r="G2158" s="23"/>
      <c r="H2158" s="24"/>
      <c r="I2158" s="23"/>
      <c r="J2158" s="23"/>
      <c r="K2158" s="23"/>
      <c r="L2158" s="22"/>
      <c r="M2158" s="20"/>
    </row>
    <row r="2159" spans="1:13" x14ac:dyDescent="0.25">
      <c r="A2159" s="22"/>
      <c r="B2159" s="23"/>
      <c r="C2159" s="23"/>
      <c r="D2159" s="23"/>
      <c r="E2159" s="23"/>
      <c r="F2159" s="22"/>
      <c r="G2159" s="23"/>
      <c r="H2159" s="24"/>
      <c r="I2159" s="23"/>
      <c r="J2159" s="23"/>
      <c r="K2159" s="23"/>
      <c r="L2159" s="22"/>
      <c r="M2159" s="20"/>
    </row>
    <row r="2160" spans="1:13" x14ac:dyDescent="0.25">
      <c r="A2160" s="22"/>
      <c r="B2160" s="23"/>
      <c r="C2160" s="23"/>
      <c r="D2160" s="23"/>
      <c r="E2160" s="23"/>
      <c r="F2160" s="22"/>
      <c r="G2160" s="23"/>
      <c r="H2160" s="24"/>
      <c r="I2160" s="23"/>
      <c r="J2160" s="23"/>
      <c r="K2160" s="23"/>
      <c r="L2160" s="22"/>
      <c r="M2160" s="20"/>
    </row>
    <row r="2161" spans="1:13" x14ac:dyDescent="0.25">
      <c r="A2161" s="22"/>
      <c r="B2161" s="23"/>
      <c r="C2161" s="23"/>
      <c r="D2161" s="23"/>
      <c r="E2161" s="23"/>
      <c r="F2161" s="22"/>
      <c r="G2161" s="23"/>
      <c r="H2161" s="24"/>
      <c r="I2161" s="23"/>
      <c r="J2161" s="23"/>
      <c r="K2161" s="23"/>
      <c r="L2161" s="22"/>
      <c r="M2161" s="20"/>
    </row>
    <row r="2162" spans="1:13" x14ac:dyDescent="0.25">
      <c r="A2162" s="22"/>
      <c r="B2162" s="23"/>
      <c r="C2162" s="23"/>
      <c r="D2162" s="23"/>
      <c r="E2162" s="23"/>
      <c r="F2162" s="22"/>
      <c r="G2162" s="23"/>
      <c r="H2162" s="24"/>
      <c r="I2162" s="23"/>
      <c r="J2162" s="23"/>
      <c r="K2162" s="23"/>
      <c r="L2162" s="22"/>
      <c r="M2162" s="20"/>
    </row>
    <row r="2163" spans="1:13" x14ac:dyDescent="0.25">
      <c r="A2163" s="22"/>
      <c r="B2163" s="23"/>
      <c r="C2163" s="23"/>
      <c r="D2163" s="23"/>
      <c r="E2163" s="23"/>
      <c r="F2163" s="22"/>
      <c r="G2163" s="23"/>
      <c r="H2163" s="24"/>
      <c r="I2163" s="23"/>
      <c r="J2163" s="23"/>
      <c r="K2163" s="23"/>
      <c r="L2163" s="22"/>
      <c r="M2163" s="20"/>
    </row>
    <row r="2164" spans="1:13" x14ac:dyDescent="0.25">
      <c r="A2164" s="22"/>
      <c r="B2164" s="23"/>
      <c r="C2164" s="23"/>
      <c r="D2164" s="23"/>
      <c r="E2164" s="23"/>
      <c r="F2164" s="22"/>
      <c r="G2164" s="23"/>
      <c r="H2164" s="24"/>
      <c r="I2164" s="23"/>
      <c r="J2164" s="23"/>
      <c r="K2164" s="23"/>
      <c r="L2164" s="22"/>
      <c r="M2164" s="20"/>
    </row>
    <row r="2165" spans="1:13" x14ac:dyDescent="0.25">
      <c r="A2165" s="22"/>
      <c r="B2165" s="23"/>
      <c r="C2165" s="23"/>
      <c r="D2165" s="23"/>
      <c r="E2165" s="23"/>
      <c r="F2165" s="22"/>
      <c r="G2165" s="23"/>
      <c r="H2165" s="24"/>
      <c r="I2165" s="23"/>
      <c r="J2165" s="23"/>
      <c r="K2165" s="23"/>
      <c r="L2165" s="22"/>
      <c r="M2165" s="20"/>
    </row>
    <row r="2166" spans="1:13" x14ac:dyDescent="0.25">
      <c r="A2166" s="22"/>
      <c r="B2166" s="23"/>
      <c r="C2166" s="23"/>
      <c r="D2166" s="23"/>
      <c r="E2166" s="23"/>
      <c r="F2166" s="22"/>
      <c r="G2166" s="23"/>
      <c r="H2166" s="24"/>
      <c r="I2166" s="23"/>
      <c r="J2166" s="23"/>
      <c r="K2166" s="23"/>
      <c r="L2166" s="22"/>
      <c r="M2166" s="20"/>
    </row>
    <row r="2167" spans="1:13" x14ac:dyDescent="0.25">
      <c r="A2167" s="22"/>
      <c r="B2167" s="23"/>
      <c r="C2167" s="23"/>
      <c r="D2167" s="23"/>
      <c r="E2167" s="23"/>
      <c r="F2167" s="22"/>
      <c r="G2167" s="23"/>
      <c r="H2167" s="24"/>
      <c r="I2167" s="23"/>
      <c r="J2167" s="23"/>
      <c r="K2167" s="23"/>
      <c r="L2167" s="22"/>
      <c r="M2167" s="20"/>
    </row>
    <row r="2168" spans="1:13" x14ac:dyDescent="0.25">
      <c r="A2168" s="22"/>
      <c r="B2168" s="23"/>
      <c r="C2168" s="23"/>
      <c r="D2168" s="23"/>
      <c r="E2168" s="23"/>
      <c r="F2168" s="22"/>
      <c r="G2168" s="23"/>
      <c r="H2168" s="24"/>
      <c r="I2168" s="23"/>
      <c r="J2168" s="23"/>
      <c r="K2168" s="23"/>
      <c r="L2168" s="22"/>
      <c r="M2168" s="20"/>
    </row>
    <row r="2169" spans="1:13" x14ac:dyDescent="0.25">
      <c r="A2169" s="22"/>
      <c r="B2169" s="23"/>
      <c r="C2169" s="23"/>
      <c r="D2169" s="23"/>
      <c r="E2169" s="23"/>
      <c r="F2169" s="22"/>
      <c r="G2169" s="23"/>
      <c r="H2169" s="24"/>
      <c r="I2169" s="23"/>
      <c r="J2169" s="23"/>
      <c r="K2169" s="23"/>
      <c r="L2169" s="22"/>
      <c r="M2169" s="20"/>
    </row>
    <row r="2170" spans="1:13" x14ac:dyDescent="0.25">
      <c r="A2170" s="22"/>
      <c r="B2170" s="23"/>
      <c r="C2170" s="23"/>
      <c r="D2170" s="23"/>
      <c r="E2170" s="23"/>
      <c r="F2170" s="22"/>
      <c r="G2170" s="23"/>
      <c r="H2170" s="24"/>
      <c r="I2170" s="23"/>
      <c r="J2170" s="23"/>
      <c r="K2170" s="23"/>
      <c r="L2170" s="22"/>
      <c r="M2170" s="20"/>
    </row>
    <row r="2171" spans="1:13" x14ac:dyDescent="0.25">
      <c r="A2171" s="22"/>
      <c r="B2171" s="23"/>
      <c r="C2171" s="23"/>
      <c r="D2171" s="23"/>
      <c r="E2171" s="23"/>
      <c r="F2171" s="22"/>
      <c r="G2171" s="23"/>
      <c r="H2171" s="24"/>
      <c r="I2171" s="23"/>
      <c r="J2171" s="23"/>
      <c r="K2171" s="23"/>
      <c r="L2171" s="22"/>
      <c r="M2171" s="20"/>
    </row>
    <row r="2172" spans="1:13" x14ac:dyDescent="0.25">
      <c r="A2172" s="22"/>
      <c r="B2172" s="23"/>
      <c r="C2172" s="23"/>
      <c r="D2172" s="23"/>
      <c r="E2172" s="23"/>
      <c r="F2172" s="22"/>
      <c r="G2172" s="23"/>
      <c r="H2172" s="24"/>
      <c r="I2172" s="23"/>
      <c r="J2172" s="23"/>
      <c r="K2172" s="23"/>
      <c r="L2172" s="22"/>
      <c r="M2172" s="20"/>
    </row>
    <row r="2173" spans="1:13" x14ac:dyDescent="0.25">
      <c r="A2173" s="22"/>
      <c r="B2173" s="23"/>
      <c r="C2173" s="23"/>
      <c r="D2173" s="23"/>
      <c r="E2173" s="23"/>
      <c r="F2173" s="22"/>
      <c r="G2173" s="23"/>
      <c r="H2173" s="24"/>
      <c r="I2173" s="23"/>
      <c r="J2173" s="23"/>
      <c r="K2173" s="23"/>
      <c r="L2173" s="22"/>
      <c r="M2173" s="20"/>
    </row>
    <row r="2174" spans="1:13" x14ac:dyDescent="0.25">
      <c r="A2174" s="22"/>
      <c r="B2174" s="23"/>
      <c r="C2174" s="23"/>
      <c r="D2174" s="23"/>
      <c r="E2174" s="23"/>
      <c r="F2174" s="22"/>
      <c r="G2174" s="23"/>
      <c r="H2174" s="24"/>
      <c r="I2174" s="23"/>
      <c r="J2174" s="23"/>
      <c r="K2174" s="23"/>
      <c r="L2174" s="22"/>
      <c r="M2174" s="20"/>
    </row>
    <row r="2175" spans="1:13" x14ac:dyDescent="0.25">
      <c r="A2175" s="22"/>
      <c r="B2175" s="23"/>
      <c r="C2175" s="23"/>
      <c r="D2175" s="23"/>
      <c r="E2175" s="23"/>
      <c r="F2175" s="22"/>
      <c r="G2175" s="23"/>
      <c r="H2175" s="24"/>
      <c r="I2175" s="23"/>
      <c r="J2175" s="23"/>
      <c r="K2175" s="23"/>
      <c r="L2175" s="22"/>
      <c r="M2175" s="20"/>
    </row>
    <row r="2176" spans="1:13" x14ac:dyDescent="0.25">
      <c r="A2176" s="22"/>
      <c r="B2176" s="23"/>
      <c r="C2176" s="23"/>
      <c r="D2176" s="23"/>
      <c r="E2176" s="23"/>
      <c r="F2176" s="22"/>
      <c r="G2176" s="23"/>
      <c r="H2176" s="24"/>
      <c r="I2176" s="23"/>
      <c r="J2176" s="23"/>
      <c r="K2176" s="23"/>
      <c r="L2176" s="22"/>
      <c r="M2176" s="20"/>
    </row>
    <row r="2177" spans="1:13" x14ac:dyDescent="0.25">
      <c r="A2177" s="22"/>
      <c r="B2177" s="23"/>
      <c r="C2177" s="23"/>
      <c r="D2177" s="23"/>
      <c r="E2177" s="23"/>
      <c r="F2177" s="22"/>
      <c r="G2177" s="23"/>
      <c r="H2177" s="24"/>
      <c r="I2177" s="23"/>
      <c r="J2177" s="23"/>
      <c r="K2177" s="23"/>
      <c r="L2177" s="22"/>
      <c r="M2177" s="20"/>
    </row>
    <row r="2178" spans="1:13" x14ac:dyDescent="0.25">
      <c r="A2178" s="22"/>
      <c r="B2178" s="23"/>
      <c r="C2178" s="23"/>
      <c r="D2178" s="23"/>
      <c r="E2178" s="23"/>
      <c r="F2178" s="22"/>
      <c r="G2178" s="23"/>
      <c r="H2178" s="24"/>
      <c r="I2178" s="23"/>
      <c r="J2178" s="23"/>
      <c r="K2178" s="23"/>
      <c r="L2178" s="22"/>
      <c r="M2178" s="20"/>
    </row>
    <row r="2179" spans="1:13" x14ac:dyDescent="0.25">
      <c r="A2179" s="22"/>
      <c r="B2179" s="23"/>
      <c r="C2179" s="23"/>
      <c r="D2179" s="23"/>
      <c r="E2179" s="23"/>
      <c r="F2179" s="22"/>
      <c r="G2179" s="23"/>
      <c r="H2179" s="24"/>
      <c r="I2179" s="23"/>
      <c r="J2179" s="23"/>
      <c r="K2179" s="23"/>
      <c r="L2179" s="22"/>
      <c r="M2179" s="20"/>
    </row>
    <row r="2180" spans="1:13" x14ac:dyDescent="0.25">
      <c r="A2180" s="22"/>
      <c r="B2180" s="23"/>
      <c r="C2180" s="23"/>
      <c r="D2180" s="23"/>
      <c r="E2180" s="23"/>
      <c r="F2180" s="22"/>
      <c r="G2180" s="23"/>
      <c r="H2180" s="24"/>
      <c r="I2180" s="23"/>
      <c r="J2180" s="23"/>
      <c r="K2180" s="23"/>
      <c r="L2180" s="22"/>
      <c r="M2180" s="20"/>
    </row>
    <row r="2181" spans="1:13" x14ac:dyDescent="0.25">
      <c r="A2181" s="22"/>
      <c r="B2181" s="23"/>
      <c r="C2181" s="23"/>
      <c r="D2181" s="23"/>
      <c r="E2181" s="23"/>
      <c r="F2181" s="22"/>
      <c r="G2181" s="23"/>
      <c r="H2181" s="24"/>
      <c r="I2181" s="23"/>
      <c r="J2181" s="23"/>
      <c r="K2181" s="23"/>
      <c r="L2181" s="22"/>
      <c r="M2181" s="20"/>
    </row>
    <row r="2182" spans="1:13" x14ac:dyDescent="0.25">
      <c r="A2182" s="22"/>
      <c r="B2182" s="23"/>
      <c r="C2182" s="23"/>
      <c r="D2182" s="23"/>
      <c r="E2182" s="23"/>
      <c r="F2182" s="22"/>
      <c r="G2182" s="23"/>
      <c r="H2182" s="24"/>
      <c r="I2182" s="23"/>
      <c r="J2182" s="23"/>
      <c r="K2182" s="23"/>
      <c r="L2182" s="22"/>
      <c r="M2182" s="20"/>
    </row>
    <row r="2183" spans="1:13" x14ac:dyDescent="0.25">
      <c r="A2183" s="22"/>
      <c r="B2183" s="23"/>
      <c r="C2183" s="23"/>
      <c r="D2183" s="23"/>
      <c r="E2183" s="23"/>
      <c r="F2183" s="22"/>
      <c r="G2183" s="23"/>
      <c r="H2183" s="24"/>
      <c r="I2183" s="23"/>
      <c r="J2183" s="23"/>
      <c r="K2183" s="23"/>
      <c r="L2183" s="22"/>
      <c r="M2183" s="20"/>
    </row>
    <row r="2184" spans="1:13" x14ac:dyDescent="0.25">
      <c r="A2184" s="22"/>
      <c r="B2184" s="23"/>
      <c r="C2184" s="23"/>
      <c r="D2184" s="23"/>
      <c r="E2184" s="23"/>
      <c r="F2184" s="22"/>
      <c r="G2184" s="23"/>
      <c r="H2184" s="24"/>
      <c r="I2184" s="23"/>
      <c r="J2184" s="23"/>
      <c r="K2184" s="23"/>
      <c r="L2184" s="22"/>
      <c r="M2184" s="20"/>
    </row>
    <row r="2185" spans="1:13" x14ac:dyDescent="0.25">
      <c r="A2185" s="22"/>
      <c r="B2185" s="23"/>
      <c r="C2185" s="23"/>
      <c r="D2185" s="23"/>
      <c r="E2185" s="23"/>
      <c r="F2185" s="22"/>
      <c r="G2185" s="23"/>
      <c r="H2185" s="24"/>
      <c r="I2185" s="23"/>
      <c r="J2185" s="23"/>
      <c r="K2185" s="23"/>
      <c r="L2185" s="22"/>
      <c r="M2185" s="20"/>
    </row>
    <row r="2186" spans="1:13" x14ac:dyDescent="0.25">
      <c r="A2186" s="22"/>
      <c r="B2186" s="23"/>
      <c r="C2186" s="23"/>
      <c r="D2186" s="23"/>
      <c r="E2186" s="23"/>
      <c r="F2186" s="22"/>
      <c r="G2186" s="23"/>
      <c r="H2186" s="24"/>
      <c r="I2186" s="23"/>
      <c r="J2186" s="23"/>
      <c r="K2186" s="23"/>
      <c r="L2186" s="22"/>
      <c r="M2186" s="20"/>
    </row>
    <row r="2187" spans="1:13" x14ac:dyDescent="0.25">
      <c r="A2187" s="22"/>
      <c r="B2187" s="23"/>
      <c r="C2187" s="23"/>
      <c r="D2187" s="23"/>
      <c r="E2187" s="23"/>
      <c r="F2187" s="22"/>
      <c r="G2187" s="23"/>
      <c r="H2187" s="24"/>
      <c r="I2187" s="23"/>
      <c r="J2187" s="23"/>
      <c r="K2187" s="23"/>
      <c r="L2187" s="22"/>
      <c r="M2187" s="20"/>
    </row>
    <row r="2188" spans="1:13" x14ac:dyDescent="0.25">
      <c r="A2188" s="22"/>
      <c r="B2188" s="23"/>
      <c r="C2188" s="23"/>
      <c r="D2188" s="23"/>
      <c r="E2188" s="23"/>
      <c r="F2188" s="22"/>
      <c r="G2188" s="23"/>
      <c r="H2188" s="24"/>
      <c r="I2188" s="23"/>
      <c r="J2188" s="23"/>
      <c r="K2188" s="23"/>
      <c r="L2188" s="22"/>
      <c r="M2188" s="20"/>
    </row>
    <row r="2189" spans="1:13" x14ac:dyDescent="0.25">
      <c r="A2189" s="22"/>
      <c r="B2189" s="23"/>
      <c r="C2189" s="23"/>
      <c r="D2189" s="23"/>
      <c r="E2189" s="23"/>
      <c r="F2189" s="22"/>
      <c r="G2189" s="23"/>
      <c r="H2189" s="24"/>
      <c r="I2189" s="23"/>
      <c r="J2189" s="23"/>
      <c r="K2189" s="23"/>
      <c r="L2189" s="22"/>
      <c r="M2189" s="20"/>
    </row>
    <row r="2190" spans="1:13" x14ac:dyDescent="0.25">
      <c r="A2190" s="22"/>
      <c r="B2190" s="23"/>
      <c r="C2190" s="23"/>
      <c r="D2190" s="23"/>
      <c r="E2190" s="23"/>
      <c r="F2190" s="22"/>
      <c r="G2190" s="23"/>
      <c r="H2190" s="24"/>
      <c r="I2190" s="23"/>
      <c r="J2190" s="23"/>
      <c r="K2190" s="23"/>
      <c r="L2190" s="22"/>
      <c r="M2190" s="20"/>
    </row>
    <row r="2191" spans="1:13" x14ac:dyDescent="0.25">
      <c r="A2191" s="22"/>
      <c r="B2191" s="23"/>
      <c r="C2191" s="23"/>
      <c r="D2191" s="23"/>
      <c r="E2191" s="23"/>
      <c r="F2191" s="22"/>
      <c r="G2191" s="23"/>
      <c r="H2191" s="24"/>
      <c r="I2191" s="23"/>
      <c r="J2191" s="23"/>
      <c r="K2191" s="23"/>
      <c r="L2191" s="22"/>
      <c r="M2191" s="20"/>
    </row>
    <row r="2192" spans="1:13" x14ac:dyDescent="0.25">
      <c r="A2192" s="22"/>
      <c r="B2192" s="23"/>
      <c r="C2192" s="23"/>
      <c r="D2192" s="23"/>
      <c r="E2192" s="23"/>
      <c r="F2192" s="22"/>
      <c r="G2192" s="23"/>
      <c r="H2192" s="24"/>
      <c r="I2192" s="23"/>
      <c r="J2192" s="23"/>
      <c r="K2192" s="23"/>
      <c r="L2192" s="22"/>
      <c r="M2192" s="20"/>
    </row>
    <row r="2193" spans="1:13" x14ac:dyDescent="0.25">
      <c r="A2193" s="22"/>
      <c r="B2193" s="23"/>
      <c r="C2193" s="23"/>
      <c r="D2193" s="23"/>
      <c r="E2193" s="23"/>
      <c r="F2193" s="22"/>
      <c r="G2193" s="23"/>
      <c r="H2193" s="24"/>
      <c r="I2193" s="23"/>
      <c r="J2193" s="23"/>
      <c r="K2193" s="23"/>
      <c r="L2193" s="22"/>
      <c r="M2193" s="20"/>
    </row>
    <row r="2194" spans="1:13" x14ac:dyDescent="0.25">
      <c r="A2194" s="22"/>
      <c r="B2194" s="23"/>
      <c r="C2194" s="23"/>
      <c r="D2194" s="23"/>
      <c r="E2194" s="23"/>
      <c r="F2194" s="22"/>
      <c r="G2194" s="23"/>
      <c r="H2194" s="24"/>
      <c r="I2194" s="23"/>
      <c r="J2194" s="23"/>
      <c r="K2194" s="23"/>
      <c r="L2194" s="22"/>
      <c r="M2194" s="20"/>
    </row>
    <row r="2195" spans="1:13" x14ac:dyDescent="0.25">
      <c r="A2195" s="22"/>
      <c r="B2195" s="23"/>
      <c r="C2195" s="23"/>
      <c r="D2195" s="23"/>
      <c r="E2195" s="23"/>
      <c r="F2195" s="22"/>
      <c r="G2195" s="23"/>
      <c r="H2195" s="24"/>
      <c r="I2195" s="23"/>
      <c r="J2195" s="23"/>
      <c r="K2195" s="23"/>
      <c r="L2195" s="22"/>
      <c r="M2195" s="20"/>
    </row>
    <row r="2196" spans="1:13" x14ac:dyDescent="0.25">
      <c r="A2196" s="22"/>
      <c r="B2196" s="23"/>
      <c r="C2196" s="23"/>
      <c r="D2196" s="23"/>
      <c r="E2196" s="23"/>
      <c r="F2196" s="22"/>
      <c r="G2196" s="23"/>
      <c r="H2196" s="24"/>
      <c r="I2196" s="23"/>
      <c r="J2196" s="23"/>
      <c r="K2196" s="23"/>
      <c r="L2196" s="22"/>
      <c r="M2196" s="20"/>
    </row>
    <row r="2197" spans="1:13" x14ac:dyDescent="0.25">
      <c r="A2197" s="22"/>
      <c r="B2197" s="23"/>
      <c r="C2197" s="23"/>
      <c r="D2197" s="23"/>
      <c r="E2197" s="23"/>
      <c r="F2197" s="22"/>
      <c r="G2197" s="23"/>
      <c r="H2197" s="24"/>
      <c r="I2197" s="23"/>
      <c r="J2197" s="23"/>
      <c r="K2197" s="23"/>
      <c r="L2197" s="22"/>
      <c r="M2197" s="20"/>
    </row>
    <row r="2198" spans="1:13" x14ac:dyDescent="0.25">
      <c r="A2198" s="22"/>
      <c r="B2198" s="23"/>
      <c r="C2198" s="23"/>
      <c r="D2198" s="23"/>
      <c r="E2198" s="23"/>
      <c r="F2198" s="22"/>
      <c r="G2198" s="23"/>
      <c r="H2198" s="24"/>
      <c r="I2198" s="23"/>
      <c r="J2198" s="23"/>
      <c r="K2198" s="23"/>
      <c r="L2198" s="22"/>
      <c r="M2198" s="20"/>
    </row>
    <row r="2199" spans="1:13" x14ac:dyDescent="0.25">
      <c r="A2199" s="22"/>
      <c r="B2199" s="23"/>
      <c r="C2199" s="23"/>
      <c r="D2199" s="23"/>
      <c r="E2199" s="23"/>
      <c r="F2199" s="22"/>
      <c r="G2199" s="23"/>
      <c r="H2199" s="24"/>
      <c r="I2199" s="23"/>
      <c r="J2199" s="23"/>
      <c r="K2199" s="23"/>
      <c r="L2199" s="22"/>
      <c r="M2199" s="20"/>
    </row>
    <row r="2200" spans="1:13" x14ac:dyDescent="0.25">
      <c r="A2200" s="22"/>
      <c r="B2200" s="23"/>
      <c r="C2200" s="23"/>
      <c r="D2200" s="23"/>
      <c r="E2200" s="23"/>
      <c r="F2200" s="22"/>
      <c r="G2200" s="23"/>
      <c r="H2200" s="24"/>
      <c r="I2200" s="23"/>
      <c r="J2200" s="23"/>
      <c r="K2200" s="23"/>
      <c r="L2200" s="22"/>
      <c r="M2200" s="20"/>
    </row>
    <row r="2201" spans="1:13" x14ac:dyDescent="0.25">
      <c r="A2201" s="22"/>
      <c r="B2201" s="23"/>
      <c r="C2201" s="23"/>
      <c r="D2201" s="23"/>
      <c r="E2201" s="23"/>
      <c r="F2201" s="22"/>
      <c r="G2201" s="23"/>
      <c r="H2201" s="24"/>
      <c r="I2201" s="23"/>
      <c r="J2201" s="23"/>
      <c r="K2201" s="23"/>
      <c r="L2201" s="22"/>
      <c r="M2201" s="20"/>
    </row>
    <row r="2202" spans="1:13" x14ac:dyDescent="0.25">
      <c r="A2202" s="22"/>
      <c r="B2202" s="23"/>
      <c r="C2202" s="23"/>
      <c r="D2202" s="23"/>
      <c r="E2202" s="23"/>
      <c r="F2202" s="22"/>
      <c r="G2202" s="23"/>
      <c r="H2202" s="24"/>
      <c r="I2202" s="23"/>
      <c r="J2202" s="23"/>
      <c r="K2202" s="23"/>
      <c r="L2202" s="22"/>
      <c r="M2202" s="20"/>
    </row>
    <row r="2203" spans="1:13" x14ac:dyDescent="0.25">
      <c r="A2203" s="22"/>
      <c r="B2203" s="23"/>
      <c r="C2203" s="23"/>
      <c r="D2203" s="23"/>
      <c r="E2203" s="23"/>
      <c r="F2203" s="22"/>
      <c r="G2203" s="23"/>
      <c r="H2203" s="24"/>
      <c r="I2203" s="23"/>
      <c r="J2203" s="23"/>
      <c r="K2203" s="23"/>
      <c r="L2203" s="22"/>
      <c r="M2203" s="20"/>
    </row>
    <row r="2204" spans="1:13" x14ac:dyDescent="0.25">
      <c r="A2204" s="22"/>
      <c r="B2204" s="23"/>
      <c r="C2204" s="23"/>
      <c r="D2204" s="23"/>
      <c r="E2204" s="23"/>
      <c r="F2204" s="22"/>
      <c r="G2204" s="23"/>
      <c r="H2204" s="24"/>
      <c r="I2204" s="23"/>
      <c r="J2204" s="23"/>
      <c r="K2204" s="23"/>
      <c r="L2204" s="22"/>
      <c r="M2204" s="20"/>
    </row>
    <row r="2205" spans="1:13" x14ac:dyDescent="0.25">
      <c r="A2205" s="22"/>
      <c r="B2205" s="23"/>
      <c r="C2205" s="23"/>
      <c r="D2205" s="23"/>
      <c r="E2205" s="23"/>
      <c r="F2205" s="22"/>
      <c r="G2205" s="23"/>
      <c r="H2205" s="24"/>
      <c r="I2205" s="23"/>
      <c r="J2205" s="23"/>
      <c r="K2205" s="23"/>
      <c r="L2205" s="22"/>
      <c r="M2205" s="20"/>
    </row>
    <row r="2206" spans="1:13" x14ac:dyDescent="0.25">
      <c r="A2206" s="22"/>
      <c r="B2206" s="23"/>
      <c r="C2206" s="23"/>
      <c r="D2206" s="23"/>
      <c r="E2206" s="23"/>
      <c r="F2206" s="22"/>
      <c r="G2206" s="23"/>
      <c r="H2206" s="24"/>
      <c r="I2206" s="23"/>
      <c r="J2206" s="23"/>
      <c r="K2206" s="23"/>
      <c r="L2206" s="22"/>
      <c r="M2206" s="20"/>
    </row>
    <row r="2207" spans="1:13" x14ac:dyDescent="0.25">
      <c r="A2207" s="22"/>
      <c r="B2207" s="23"/>
      <c r="C2207" s="23"/>
      <c r="D2207" s="23"/>
      <c r="E2207" s="23"/>
      <c r="F2207" s="22"/>
      <c r="G2207" s="23"/>
      <c r="H2207" s="24"/>
      <c r="I2207" s="23"/>
      <c r="J2207" s="23"/>
      <c r="K2207" s="23"/>
      <c r="L2207" s="22"/>
      <c r="M2207" s="20"/>
    </row>
    <row r="2208" spans="1:13" x14ac:dyDescent="0.25">
      <c r="A2208" s="22"/>
      <c r="B2208" s="23"/>
      <c r="C2208" s="23"/>
      <c r="D2208" s="23"/>
      <c r="E2208" s="23"/>
      <c r="F2208" s="22"/>
      <c r="G2208" s="23"/>
      <c r="H2208" s="24"/>
      <c r="I2208" s="23"/>
      <c r="J2208" s="23"/>
      <c r="K2208" s="23"/>
      <c r="L2208" s="22"/>
      <c r="M2208" s="20"/>
    </row>
    <row r="2209" spans="1:13" x14ac:dyDescent="0.25">
      <c r="A2209" s="22"/>
      <c r="B2209" s="23"/>
      <c r="C2209" s="23"/>
      <c r="D2209" s="23"/>
      <c r="E2209" s="23"/>
      <c r="F2209" s="22"/>
      <c r="G2209" s="23"/>
      <c r="H2209" s="24"/>
      <c r="I2209" s="23"/>
      <c r="J2209" s="23"/>
      <c r="K2209" s="23"/>
      <c r="L2209" s="22"/>
      <c r="M2209" s="20"/>
    </row>
    <row r="2210" spans="1:13" x14ac:dyDescent="0.25">
      <c r="A2210" s="22"/>
      <c r="B2210" s="23"/>
      <c r="C2210" s="23"/>
      <c r="D2210" s="23"/>
      <c r="E2210" s="23"/>
      <c r="F2210" s="22"/>
      <c r="G2210" s="23"/>
      <c r="H2210" s="24"/>
      <c r="I2210" s="23"/>
      <c r="J2210" s="23"/>
      <c r="K2210" s="23"/>
      <c r="L2210" s="22"/>
      <c r="M2210" s="20"/>
    </row>
    <row r="2211" spans="1:13" x14ac:dyDescent="0.25">
      <c r="A2211" s="22"/>
      <c r="B2211" s="23"/>
      <c r="C2211" s="23"/>
      <c r="D2211" s="23"/>
      <c r="E2211" s="23"/>
      <c r="F2211" s="22"/>
      <c r="G2211" s="23"/>
      <c r="H2211" s="24"/>
      <c r="I2211" s="23"/>
      <c r="J2211" s="23"/>
      <c r="K2211" s="23"/>
      <c r="L2211" s="22"/>
      <c r="M2211" s="20"/>
    </row>
    <row r="2212" spans="1:13" x14ac:dyDescent="0.25">
      <c r="A2212" s="22"/>
      <c r="B2212" s="23"/>
      <c r="C2212" s="23"/>
      <c r="D2212" s="23"/>
      <c r="E2212" s="23"/>
      <c r="F2212" s="22"/>
      <c r="G2212" s="23"/>
      <c r="H2212" s="24"/>
      <c r="I2212" s="23"/>
      <c r="J2212" s="23"/>
      <c r="K2212" s="23"/>
      <c r="L2212" s="22"/>
      <c r="M2212" s="20"/>
    </row>
    <row r="2213" spans="1:13" x14ac:dyDescent="0.25">
      <c r="A2213" s="22"/>
      <c r="B2213" s="23"/>
      <c r="C2213" s="23"/>
      <c r="D2213" s="23"/>
      <c r="E2213" s="23"/>
      <c r="F2213" s="22"/>
      <c r="G2213" s="23"/>
      <c r="H2213" s="24"/>
      <c r="I2213" s="23"/>
      <c r="J2213" s="23"/>
      <c r="K2213" s="23"/>
      <c r="L2213" s="22"/>
      <c r="M2213" s="20"/>
    </row>
    <row r="2214" spans="1:13" x14ac:dyDescent="0.25">
      <c r="A2214" s="22"/>
      <c r="B2214" s="23"/>
      <c r="C2214" s="23"/>
      <c r="D2214" s="23"/>
      <c r="E2214" s="23"/>
      <c r="F2214" s="22"/>
      <c r="G2214" s="23"/>
      <c r="H2214" s="24"/>
      <c r="I2214" s="23"/>
      <c r="J2214" s="23"/>
      <c r="K2214" s="23"/>
      <c r="L2214" s="22"/>
      <c r="M2214" s="20"/>
    </row>
    <row r="2215" spans="1:13" x14ac:dyDescent="0.25">
      <c r="A2215" s="22"/>
      <c r="B2215" s="23"/>
      <c r="C2215" s="23"/>
      <c r="D2215" s="23"/>
      <c r="E2215" s="23"/>
      <c r="F2215" s="22"/>
      <c r="G2215" s="23"/>
      <c r="H2215" s="24"/>
      <c r="I2215" s="23"/>
      <c r="J2215" s="23"/>
      <c r="K2215" s="23"/>
      <c r="L2215" s="22"/>
      <c r="M2215" s="20"/>
    </row>
    <row r="2216" spans="1:13" x14ac:dyDescent="0.25">
      <c r="A2216" s="22"/>
      <c r="B2216" s="23"/>
      <c r="C2216" s="23"/>
      <c r="D2216" s="23"/>
      <c r="E2216" s="23"/>
      <c r="F2216" s="22"/>
      <c r="G2216" s="23"/>
      <c r="H2216" s="24"/>
      <c r="I2216" s="23"/>
      <c r="J2216" s="23"/>
      <c r="K2216" s="23"/>
      <c r="L2216" s="22"/>
      <c r="M2216" s="20"/>
    </row>
    <row r="2217" spans="1:13" x14ac:dyDescent="0.25">
      <c r="A2217" s="22"/>
      <c r="B2217" s="23"/>
      <c r="C2217" s="23"/>
      <c r="D2217" s="23"/>
      <c r="E2217" s="23"/>
      <c r="F2217" s="22"/>
      <c r="G2217" s="23"/>
      <c r="H2217" s="24"/>
      <c r="I2217" s="23"/>
      <c r="J2217" s="23"/>
      <c r="K2217" s="23"/>
      <c r="L2217" s="22"/>
      <c r="M2217" s="20"/>
    </row>
    <row r="2218" spans="1:13" x14ac:dyDescent="0.25">
      <c r="A2218" s="22"/>
      <c r="B2218" s="23"/>
      <c r="C2218" s="23"/>
      <c r="D2218" s="23"/>
      <c r="E2218" s="23"/>
      <c r="F2218" s="22"/>
      <c r="G2218" s="23"/>
      <c r="H2218" s="24"/>
      <c r="I2218" s="23"/>
      <c r="J2218" s="23"/>
      <c r="K2218" s="23"/>
      <c r="L2218" s="22"/>
      <c r="M2218" s="20"/>
    </row>
    <row r="2219" spans="1:13" x14ac:dyDescent="0.25">
      <c r="A2219" s="22"/>
      <c r="B2219" s="23"/>
      <c r="C2219" s="23"/>
      <c r="D2219" s="23"/>
      <c r="E2219" s="23"/>
      <c r="F2219" s="22"/>
      <c r="G2219" s="23"/>
      <c r="H2219" s="24"/>
      <c r="I2219" s="23"/>
      <c r="J2219" s="23"/>
      <c r="K2219" s="23"/>
      <c r="L2219" s="22"/>
      <c r="M2219" s="20"/>
    </row>
    <row r="2220" spans="1:13" x14ac:dyDescent="0.25">
      <c r="A2220" s="22"/>
      <c r="B2220" s="23"/>
      <c r="C2220" s="23"/>
      <c r="D2220" s="23"/>
      <c r="E2220" s="23"/>
      <c r="F2220" s="22"/>
      <c r="G2220" s="23"/>
      <c r="H2220" s="24"/>
      <c r="I2220" s="23"/>
      <c r="J2220" s="23"/>
      <c r="K2220" s="23"/>
      <c r="L2220" s="22"/>
      <c r="M2220" s="20"/>
    </row>
    <row r="2221" spans="1:13" x14ac:dyDescent="0.25">
      <c r="A2221" s="22"/>
      <c r="B2221" s="23"/>
      <c r="C2221" s="23"/>
      <c r="D2221" s="23"/>
      <c r="E2221" s="23"/>
      <c r="F2221" s="22"/>
      <c r="G2221" s="23"/>
      <c r="H2221" s="24"/>
      <c r="I2221" s="23"/>
      <c r="J2221" s="23"/>
      <c r="K2221" s="23"/>
      <c r="L2221" s="22"/>
      <c r="M2221" s="20"/>
    </row>
    <row r="2222" spans="1:13" x14ac:dyDescent="0.25">
      <c r="A2222" s="22"/>
      <c r="B2222" s="23"/>
      <c r="C2222" s="23"/>
      <c r="D2222" s="23"/>
      <c r="E2222" s="23"/>
      <c r="F2222" s="22"/>
      <c r="G2222" s="23"/>
      <c r="H2222" s="24"/>
      <c r="I2222" s="23"/>
      <c r="J2222" s="23"/>
      <c r="K2222" s="23"/>
      <c r="L2222" s="22"/>
      <c r="M2222" s="20"/>
    </row>
    <row r="2223" spans="1:13" x14ac:dyDescent="0.25">
      <c r="A2223" s="22"/>
      <c r="B2223" s="23"/>
      <c r="C2223" s="23"/>
      <c r="D2223" s="23"/>
      <c r="E2223" s="23"/>
      <c r="F2223" s="22"/>
      <c r="G2223" s="23"/>
      <c r="H2223" s="24"/>
      <c r="I2223" s="23"/>
      <c r="J2223" s="23"/>
      <c r="K2223" s="23"/>
      <c r="L2223" s="22"/>
      <c r="M2223" s="20"/>
    </row>
    <row r="2224" spans="1:13" x14ac:dyDescent="0.25">
      <c r="A2224" s="22"/>
      <c r="B2224" s="23"/>
      <c r="C2224" s="23"/>
      <c r="D2224" s="23"/>
      <c r="E2224" s="23"/>
      <c r="F2224" s="22"/>
      <c r="G2224" s="23"/>
      <c r="H2224" s="24"/>
      <c r="I2224" s="23"/>
      <c r="J2224" s="23"/>
      <c r="K2224" s="23"/>
      <c r="L2224" s="22"/>
      <c r="M2224" s="20"/>
    </row>
    <row r="2225" spans="1:13" x14ac:dyDescent="0.25">
      <c r="A2225" s="22"/>
      <c r="B2225" s="23"/>
      <c r="C2225" s="23"/>
      <c r="D2225" s="23"/>
      <c r="E2225" s="23"/>
      <c r="F2225" s="22"/>
      <c r="G2225" s="23"/>
      <c r="H2225" s="24"/>
      <c r="I2225" s="23"/>
      <c r="J2225" s="23"/>
      <c r="K2225" s="23"/>
      <c r="L2225" s="22"/>
      <c r="M2225" s="20"/>
    </row>
    <row r="2226" spans="1:13" x14ac:dyDescent="0.25">
      <c r="A2226" s="22"/>
      <c r="B2226" s="23"/>
      <c r="C2226" s="23"/>
      <c r="D2226" s="23"/>
      <c r="E2226" s="23"/>
      <c r="F2226" s="22"/>
      <c r="G2226" s="23"/>
      <c r="H2226" s="24"/>
      <c r="I2226" s="23"/>
      <c r="J2226" s="23"/>
      <c r="K2226" s="23"/>
      <c r="L2226" s="22"/>
      <c r="M2226" s="20"/>
    </row>
    <row r="2227" spans="1:13" x14ac:dyDescent="0.25">
      <c r="A2227" s="22"/>
      <c r="B2227" s="23"/>
      <c r="C2227" s="23"/>
      <c r="D2227" s="23"/>
      <c r="E2227" s="23"/>
      <c r="F2227" s="22"/>
      <c r="G2227" s="23"/>
      <c r="H2227" s="24"/>
      <c r="I2227" s="23"/>
      <c r="J2227" s="23"/>
      <c r="K2227" s="23"/>
      <c r="L2227" s="22"/>
      <c r="M2227" s="20"/>
    </row>
    <row r="2228" spans="1:13" x14ac:dyDescent="0.25">
      <c r="A2228" s="22"/>
      <c r="B2228" s="23"/>
      <c r="C2228" s="23"/>
      <c r="D2228" s="23"/>
      <c r="E2228" s="23"/>
      <c r="F2228" s="22"/>
      <c r="G2228" s="23"/>
      <c r="H2228" s="24"/>
      <c r="I2228" s="23"/>
      <c r="J2228" s="23"/>
      <c r="K2228" s="23"/>
      <c r="L2228" s="22"/>
      <c r="M2228" s="20"/>
    </row>
    <row r="2229" spans="1:13" x14ac:dyDescent="0.25">
      <c r="A2229" s="22"/>
      <c r="B2229" s="23"/>
      <c r="C2229" s="23"/>
      <c r="D2229" s="23"/>
      <c r="E2229" s="23"/>
      <c r="F2229" s="22"/>
      <c r="G2229" s="23"/>
      <c r="H2229" s="24"/>
      <c r="I2229" s="23"/>
      <c r="J2229" s="23"/>
      <c r="K2229" s="23"/>
      <c r="L2229" s="22"/>
      <c r="M2229" s="20"/>
    </row>
    <row r="2230" spans="1:13" x14ac:dyDescent="0.25">
      <c r="A2230" s="22"/>
      <c r="B2230" s="23"/>
      <c r="C2230" s="23"/>
      <c r="D2230" s="23"/>
      <c r="E2230" s="23"/>
      <c r="F2230" s="22"/>
      <c r="G2230" s="23"/>
      <c r="H2230" s="24"/>
      <c r="I2230" s="23"/>
      <c r="J2230" s="23"/>
      <c r="K2230" s="23"/>
      <c r="L2230" s="22"/>
      <c r="M2230" s="20"/>
    </row>
    <row r="2231" spans="1:13" x14ac:dyDescent="0.25">
      <c r="A2231" s="22"/>
      <c r="B2231" s="23"/>
      <c r="C2231" s="23"/>
      <c r="D2231" s="23"/>
      <c r="E2231" s="23"/>
      <c r="F2231" s="22"/>
      <c r="G2231" s="23"/>
      <c r="H2231" s="24"/>
      <c r="I2231" s="23"/>
      <c r="J2231" s="23"/>
      <c r="K2231" s="23"/>
      <c r="L2231" s="22"/>
      <c r="M2231" s="20"/>
    </row>
    <row r="2232" spans="1:13" x14ac:dyDescent="0.25">
      <c r="A2232" s="22"/>
      <c r="B2232" s="23"/>
      <c r="C2232" s="23"/>
      <c r="D2232" s="23"/>
      <c r="E2232" s="23"/>
      <c r="F2232" s="22"/>
      <c r="G2232" s="23"/>
      <c r="H2232" s="24"/>
      <c r="I2232" s="23"/>
      <c r="J2232" s="23"/>
      <c r="K2232" s="23"/>
      <c r="L2232" s="22"/>
      <c r="M2232" s="20"/>
    </row>
    <row r="2233" spans="1:13" x14ac:dyDescent="0.25">
      <c r="A2233" s="22"/>
      <c r="B2233" s="23"/>
      <c r="C2233" s="23"/>
      <c r="D2233" s="23"/>
      <c r="E2233" s="23"/>
      <c r="F2233" s="22"/>
      <c r="G2233" s="23"/>
      <c r="H2233" s="24"/>
      <c r="I2233" s="23"/>
      <c r="J2233" s="23"/>
      <c r="K2233" s="23"/>
      <c r="L2233" s="22"/>
      <c r="M2233" s="20"/>
    </row>
    <row r="2234" spans="1:13" x14ac:dyDescent="0.25">
      <c r="A2234" s="22"/>
      <c r="B2234" s="23"/>
      <c r="C2234" s="23"/>
      <c r="D2234" s="23"/>
      <c r="E2234" s="23"/>
      <c r="F2234" s="22"/>
      <c r="G2234" s="23"/>
      <c r="H2234" s="24"/>
      <c r="I2234" s="23"/>
      <c r="J2234" s="23"/>
      <c r="K2234" s="23"/>
      <c r="L2234" s="22"/>
      <c r="M2234" s="20"/>
    </row>
    <row r="2235" spans="1:13" x14ac:dyDescent="0.25">
      <c r="A2235" s="22"/>
      <c r="B2235" s="23"/>
      <c r="C2235" s="23"/>
      <c r="D2235" s="23"/>
      <c r="E2235" s="23"/>
      <c r="F2235" s="22"/>
      <c r="G2235" s="23"/>
      <c r="H2235" s="24"/>
      <c r="I2235" s="23"/>
      <c r="J2235" s="23"/>
      <c r="K2235" s="23"/>
      <c r="L2235" s="22"/>
      <c r="M2235" s="20"/>
    </row>
    <row r="2236" spans="1:13" x14ac:dyDescent="0.25">
      <c r="A2236" s="22"/>
      <c r="B2236" s="23"/>
      <c r="C2236" s="23"/>
      <c r="D2236" s="23"/>
      <c r="E2236" s="23"/>
      <c r="F2236" s="22"/>
      <c r="G2236" s="23"/>
      <c r="H2236" s="24"/>
      <c r="I2236" s="23"/>
      <c r="J2236" s="23"/>
      <c r="K2236" s="23"/>
      <c r="L2236" s="22"/>
      <c r="M2236" s="20"/>
    </row>
    <row r="2237" spans="1:13" x14ac:dyDescent="0.25">
      <c r="A2237" s="22"/>
      <c r="B2237" s="23"/>
      <c r="C2237" s="23"/>
      <c r="D2237" s="23"/>
      <c r="E2237" s="23"/>
      <c r="F2237" s="22"/>
      <c r="G2237" s="23"/>
      <c r="H2237" s="24"/>
      <c r="I2237" s="23"/>
      <c r="J2237" s="23"/>
      <c r="K2237" s="23"/>
      <c r="L2237" s="22"/>
      <c r="M2237" s="20"/>
    </row>
    <row r="2238" spans="1:13" x14ac:dyDescent="0.25">
      <c r="A2238" s="22"/>
      <c r="B2238" s="23"/>
      <c r="C2238" s="23"/>
      <c r="D2238" s="23"/>
      <c r="E2238" s="23"/>
      <c r="F2238" s="22"/>
      <c r="G2238" s="23"/>
      <c r="H2238" s="24"/>
      <c r="I2238" s="23"/>
      <c r="J2238" s="23"/>
      <c r="K2238" s="23"/>
      <c r="L2238" s="22"/>
      <c r="M2238" s="20"/>
    </row>
    <row r="2239" spans="1:13" x14ac:dyDescent="0.25">
      <c r="A2239" s="22"/>
      <c r="B2239" s="23"/>
      <c r="C2239" s="23"/>
      <c r="D2239" s="23"/>
      <c r="E2239" s="23"/>
      <c r="F2239" s="22"/>
      <c r="G2239" s="23"/>
      <c r="H2239" s="24"/>
      <c r="I2239" s="23"/>
      <c r="J2239" s="23"/>
      <c r="K2239" s="23"/>
      <c r="L2239" s="22"/>
      <c r="M2239" s="20"/>
    </row>
    <row r="2240" spans="1:13" x14ac:dyDescent="0.25">
      <c r="A2240" s="22"/>
      <c r="B2240" s="23"/>
      <c r="C2240" s="23"/>
      <c r="D2240" s="23"/>
      <c r="E2240" s="23"/>
      <c r="F2240" s="22"/>
      <c r="G2240" s="23"/>
      <c r="H2240" s="24"/>
      <c r="I2240" s="23"/>
      <c r="J2240" s="23"/>
      <c r="K2240" s="23"/>
      <c r="L2240" s="22"/>
      <c r="M2240" s="20"/>
    </row>
    <row r="2241" spans="1:14" x14ac:dyDescent="0.25">
      <c r="A2241" s="22"/>
      <c r="B2241" s="23"/>
      <c r="C2241" s="23"/>
      <c r="D2241" s="23"/>
      <c r="E2241" s="23"/>
      <c r="F2241" s="22"/>
      <c r="G2241" s="23"/>
      <c r="H2241" s="24"/>
      <c r="I2241" s="23"/>
      <c r="J2241" s="23"/>
      <c r="K2241" s="23"/>
      <c r="L2241" s="22"/>
      <c r="M2241" s="20"/>
      <c r="N2241" s="19"/>
    </row>
    <row r="2242" spans="1:14" x14ac:dyDescent="0.25">
      <c r="A2242" s="22"/>
      <c r="B2242" s="23"/>
      <c r="C2242" s="23"/>
      <c r="D2242" s="23"/>
      <c r="E2242" s="23"/>
      <c r="F2242" s="22"/>
      <c r="G2242" s="23"/>
      <c r="H2242" s="24"/>
      <c r="I2242" s="23"/>
      <c r="J2242" s="23"/>
      <c r="K2242" s="23"/>
      <c r="L2242" s="22"/>
      <c r="M2242" s="20"/>
      <c r="N2242" s="19"/>
    </row>
    <row r="2243" spans="1:14" x14ac:dyDescent="0.25">
      <c r="A2243" s="22"/>
      <c r="B2243" s="23"/>
      <c r="C2243" s="23"/>
      <c r="D2243" s="23"/>
      <c r="E2243" s="23"/>
      <c r="F2243" s="22"/>
      <c r="G2243" s="23"/>
      <c r="H2243" s="24"/>
      <c r="I2243" s="23"/>
      <c r="J2243" s="23"/>
      <c r="K2243" s="23"/>
      <c r="L2243" s="22"/>
      <c r="M2243" s="20"/>
      <c r="N2243" s="19"/>
    </row>
    <row r="2244" spans="1:14" x14ac:dyDescent="0.25">
      <c r="A2244" s="22"/>
      <c r="B2244" s="23"/>
      <c r="C2244" s="23"/>
      <c r="D2244" s="23"/>
      <c r="E2244" s="23"/>
      <c r="F2244" s="22"/>
      <c r="G2244" s="23"/>
      <c r="H2244" s="24"/>
      <c r="I2244" s="23"/>
      <c r="J2244" s="23"/>
      <c r="K2244" s="23"/>
      <c r="L2244" s="22"/>
      <c r="M2244" s="20"/>
      <c r="N2244" s="19"/>
    </row>
    <row r="2245" spans="1:14" x14ac:dyDescent="0.25">
      <c r="A2245" s="22"/>
      <c r="B2245" s="23"/>
      <c r="C2245" s="23"/>
      <c r="D2245" s="23"/>
      <c r="E2245" s="23"/>
      <c r="F2245" s="22"/>
      <c r="G2245" s="23"/>
      <c r="H2245" s="24"/>
      <c r="I2245" s="23"/>
      <c r="J2245" s="23"/>
      <c r="K2245" s="23"/>
      <c r="L2245" s="22"/>
      <c r="M2245" s="20"/>
      <c r="N2245" s="19"/>
    </row>
    <row r="2246" spans="1:14" x14ac:dyDescent="0.25">
      <c r="A2246" s="22"/>
      <c r="B2246" s="23"/>
      <c r="C2246" s="23"/>
      <c r="D2246" s="23"/>
      <c r="E2246" s="23"/>
      <c r="F2246" s="22"/>
      <c r="G2246" s="23"/>
      <c r="H2246" s="24"/>
      <c r="I2246" s="23"/>
      <c r="J2246" s="23"/>
      <c r="K2246" s="23"/>
      <c r="L2246" s="22"/>
      <c r="M2246" s="20"/>
      <c r="N2246" s="19"/>
    </row>
    <row r="2247" spans="1:14" x14ac:dyDescent="0.25">
      <c r="A2247" s="22"/>
      <c r="B2247" s="23"/>
      <c r="C2247" s="23"/>
      <c r="D2247" s="23"/>
      <c r="E2247" s="23"/>
      <c r="F2247" s="22"/>
      <c r="G2247" s="23"/>
      <c r="H2247" s="24"/>
      <c r="I2247" s="23"/>
      <c r="J2247" s="23"/>
      <c r="K2247" s="23"/>
      <c r="L2247" s="22"/>
      <c r="M2247" s="20"/>
      <c r="N2247" s="19"/>
    </row>
    <row r="2248" spans="1:14" x14ac:dyDescent="0.25">
      <c r="A2248" s="22"/>
      <c r="B2248" s="23"/>
      <c r="C2248" s="23"/>
      <c r="D2248" s="23"/>
      <c r="E2248" s="23"/>
      <c r="F2248" s="22"/>
      <c r="G2248" s="23"/>
      <c r="H2248" s="24"/>
      <c r="I2248" s="23"/>
      <c r="J2248" s="23"/>
      <c r="K2248" s="23"/>
      <c r="L2248" s="22"/>
      <c r="M2248" s="20"/>
      <c r="N2248" s="19"/>
    </row>
    <row r="2249" spans="1:14" x14ac:dyDescent="0.25">
      <c r="A2249" s="22"/>
      <c r="B2249" s="23"/>
      <c r="C2249" s="23"/>
      <c r="D2249" s="23"/>
      <c r="E2249" s="23"/>
      <c r="F2249" s="22"/>
      <c r="G2249" s="23"/>
      <c r="H2249" s="24"/>
      <c r="I2249" s="23"/>
      <c r="J2249" s="23"/>
      <c r="K2249" s="23"/>
      <c r="L2249" s="22"/>
      <c r="M2249" s="20"/>
      <c r="N2249" s="19"/>
    </row>
    <row r="2250" spans="1:14" x14ac:dyDescent="0.25">
      <c r="A2250" s="22"/>
      <c r="B2250" s="23"/>
      <c r="C2250" s="23"/>
      <c r="D2250" s="23"/>
      <c r="E2250" s="23"/>
      <c r="F2250" s="22"/>
      <c r="G2250" s="23"/>
      <c r="H2250" s="24"/>
      <c r="I2250" s="23"/>
      <c r="J2250" s="23"/>
      <c r="K2250" s="23"/>
      <c r="L2250" s="22"/>
      <c r="M2250" s="20"/>
      <c r="N2250" s="19"/>
    </row>
    <row r="2251" spans="1:14" x14ac:dyDescent="0.25">
      <c r="A2251" s="22"/>
      <c r="B2251" s="23"/>
      <c r="C2251" s="23"/>
      <c r="D2251" s="23"/>
      <c r="E2251" s="23"/>
      <c r="F2251" s="22"/>
      <c r="G2251" s="23"/>
      <c r="H2251" s="24"/>
      <c r="I2251" s="23"/>
      <c r="J2251" s="23"/>
      <c r="K2251" s="23"/>
      <c r="L2251" s="22"/>
      <c r="M2251" s="20"/>
      <c r="N2251" s="19"/>
    </row>
    <row r="2252" spans="1:14" x14ac:dyDescent="0.25">
      <c r="A2252" s="22"/>
      <c r="B2252" s="23"/>
      <c r="C2252" s="23"/>
      <c r="D2252" s="23"/>
      <c r="E2252" s="23"/>
      <c r="F2252" s="22"/>
      <c r="G2252" s="23"/>
      <c r="H2252" s="24"/>
      <c r="I2252" s="23"/>
      <c r="J2252" s="23"/>
      <c r="K2252" s="23"/>
      <c r="L2252" s="22"/>
      <c r="M2252" s="20"/>
      <c r="N2252" s="19"/>
    </row>
    <row r="2253" spans="1:14" x14ac:dyDescent="0.25">
      <c r="A2253" s="22"/>
      <c r="B2253" s="23"/>
      <c r="C2253" s="23"/>
      <c r="D2253" s="23"/>
      <c r="E2253" s="23"/>
      <c r="F2253" s="22"/>
      <c r="G2253" s="23"/>
      <c r="H2253" s="24"/>
      <c r="I2253" s="23"/>
      <c r="J2253" s="23"/>
      <c r="K2253" s="23"/>
      <c r="L2253" s="22"/>
      <c r="M2253" s="20"/>
      <c r="N2253" s="19"/>
    </row>
    <row r="2254" spans="1:14" x14ac:dyDescent="0.25">
      <c r="A2254" s="22"/>
      <c r="B2254" s="23"/>
      <c r="C2254" s="23"/>
      <c r="D2254" s="23"/>
      <c r="E2254" s="23"/>
      <c r="F2254" s="22"/>
      <c r="G2254" s="23"/>
      <c r="H2254" s="24"/>
      <c r="I2254" s="23"/>
      <c r="J2254" s="23"/>
      <c r="K2254" s="23"/>
      <c r="L2254" s="22"/>
      <c r="M2254" s="20"/>
      <c r="N2254" s="19"/>
    </row>
    <row r="2255" spans="1:14" x14ac:dyDescent="0.25">
      <c r="A2255" s="22"/>
      <c r="B2255" s="23"/>
      <c r="C2255" s="23"/>
      <c r="D2255" s="23"/>
      <c r="E2255" s="23"/>
      <c r="F2255" s="22"/>
      <c r="G2255" s="23"/>
      <c r="H2255" s="24"/>
      <c r="I2255" s="23"/>
      <c r="J2255" s="23"/>
      <c r="K2255" s="23"/>
      <c r="L2255" s="22"/>
      <c r="M2255" s="20"/>
      <c r="N2255" s="19"/>
    </row>
    <row r="2256" spans="1:14" x14ac:dyDescent="0.25">
      <c r="A2256" s="22"/>
      <c r="B2256" s="23"/>
      <c r="C2256" s="23"/>
      <c r="D2256" s="23"/>
      <c r="E2256" s="23"/>
      <c r="F2256" s="22"/>
      <c r="G2256" s="23"/>
      <c r="H2256" s="24"/>
      <c r="I2256" s="23"/>
      <c r="J2256" s="23"/>
      <c r="K2256" s="23"/>
      <c r="L2256" s="22"/>
      <c r="M2256" s="20"/>
      <c r="N2256" s="19"/>
    </row>
    <row r="2257" spans="1:13" x14ac:dyDescent="0.25">
      <c r="A2257" s="22"/>
      <c r="B2257" s="23"/>
      <c r="C2257" s="23"/>
      <c r="D2257" s="23"/>
      <c r="E2257" s="23"/>
      <c r="F2257" s="22"/>
      <c r="G2257" s="23"/>
      <c r="H2257" s="24"/>
      <c r="I2257" s="23"/>
      <c r="J2257" s="23"/>
      <c r="K2257" s="23"/>
      <c r="L2257" s="22"/>
      <c r="M2257" s="20"/>
    </row>
    <row r="2258" spans="1:13" x14ac:dyDescent="0.25">
      <c r="A2258" s="22"/>
      <c r="B2258" s="23"/>
      <c r="C2258" s="23"/>
      <c r="D2258" s="23"/>
      <c r="E2258" s="23"/>
      <c r="F2258" s="22"/>
      <c r="G2258" s="23"/>
      <c r="H2258" s="24"/>
      <c r="I2258" s="23"/>
      <c r="J2258" s="23"/>
      <c r="K2258" s="23"/>
      <c r="L2258" s="22"/>
      <c r="M2258" s="20"/>
    </row>
    <row r="2259" spans="1:13" x14ac:dyDescent="0.25">
      <c r="A2259" s="22"/>
      <c r="B2259" s="23"/>
      <c r="C2259" s="23"/>
      <c r="D2259" s="23"/>
      <c r="E2259" s="23"/>
      <c r="F2259" s="22"/>
      <c r="G2259" s="23"/>
      <c r="H2259" s="24"/>
      <c r="I2259" s="23"/>
      <c r="J2259" s="23"/>
      <c r="K2259" s="23"/>
      <c r="L2259" s="22"/>
      <c r="M2259" s="20"/>
    </row>
    <row r="2260" spans="1:13" x14ac:dyDescent="0.25">
      <c r="A2260" s="22"/>
      <c r="B2260" s="23"/>
      <c r="C2260" s="23"/>
      <c r="D2260" s="23"/>
      <c r="E2260" s="23"/>
      <c r="F2260" s="22"/>
      <c r="G2260" s="23"/>
      <c r="H2260" s="24"/>
      <c r="I2260" s="23"/>
      <c r="J2260" s="23"/>
      <c r="K2260" s="23"/>
      <c r="L2260" s="22"/>
      <c r="M2260" s="20"/>
    </row>
    <row r="2261" spans="1:13" x14ac:dyDescent="0.25">
      <c r="A2261" s="22"/>
      <c r="B2261" s="23"/>
      <c r="C2261" s="23"/>
      <c r="D2261" s="23"/>
      <c r="E2261" s="23"/>
      <c r="F2261" s="22"/>
      <c r="G2261" s="23"/>
      <c r="H2261" s="24"/>
      <c r="I2261" s="23"/>
      <c r="J2261" s="23"/>
      <c r="K2261" s="23"/>
      <c r="L2261" s="22"/>
      <c r="M2261" s="20"/>
    </row>
    <row r="2262" spans="1:13" x14ac:dyDescent="0.25">
      <c r="A2262" s="22"/>
      <c r="B2262" s="23"/>
      <c r="C2262" s="23"/>
      <c r="D2262" s="23"/>
      <c r="E2262" s="23"/>
      <c r="F2262" s="22"/>
      <c r="G2262" s="23"/>
      <c r="H2262" s="24"/>
      <c r="I2262" s="23"/>
      <c r="J2262" s="23"/>
      <c r="K2262" s="23"/>
      <c r="L2262" s="22"/>
      <c r="M2262" s="20"/>
    </row>
    <row r="2263" spans="1:13" x14ac:dyDescent="0.25">
      <c r="A2263" s="22"/>
      <c r="B2263" s="23"/>
      <c r="C2263" s="23"/>
      <c r="D2263" s="23"/>
      <c r="E2263" s="23"/>
      <c r="F2263" s="22"/>
      <c r="G2263" s="23"/>
      <c r="H2263" s="24"/>
      <c r="I2263" s="23"/>
      <c r="J2263" s="23"/>
      <c r="K2263" s="23"/>
      <c r="L2263" s="22"/>
      <c r="M2263" s="20"/>
    </row>
    <row r="2264" spans="1:13" x14ac:dyDescent="0.25">
      <c r="A2264" s="22"/>
      <c r="B2264" s="23"/>
      <c r="C2264" s="23"/>
      <c r="D2264" s="23"/>
      <c r="E2264" s="23"/>
      <c r="F2264" s="22"/>
      <c r="G2264" s="23"/>
      <c r="H2264" s="24"/>
      <c r="I2264" s="23"/>
      <c r="J2264" s="23"/>
      <c r="K2264" s="23"/>
      <c r="L2264" s="22"/>
      <c r="M2264" s="20"/>
    </row>
    <row r="2265" spans="1:13" x14ac:dyDescent="0.25">
      <c r="A2265" s="22"/>
      <c r="B2265" s="23"/>
      <c r="C2265" s="23"/>
      <c r="D2265" s="23"/>
      <c r="E2265" s="23"/>
      <c r="F2265" s="22"/>
      <c r="G2265" s="23"/>
      <c r="H2265" s="24"/>
      <c r="I2265" s="23"/>
      <c r="J2265" s="23"/>
      <c r="K2265" s="23"/>
      <c r="L2265" s="22"/>
      <c r="M2265" s="20"/>
    </row>
    <row r="2266" spans="1:13" x14ac:dyDescent="0.25">
      <c r="A2266" s="22"/>
      <c r="B2266" s="23"/>
      <c r="C2266" s="23"/>
      <c r="D2266" s="23"/>
      <c r="E2266" s="23"/>
      <c r="F2266" s="22"/>
      <c r="G2266" s="23"/>
      <c r="H2266" s="24"/>
      <c r="I2266" s="23"/>
      <c r="J2266" s="23"/>
      <c r="K2266" s="23"/>
      <c r="L2266" s="22"/>
      <c r="M2266" s="20"/>
    </row>
    <row r="2267" spans="1:13" x14ac:dyDescent="0.25">
      <c r="A2267" s="22"/>
      <c r="B2267" s="23"/>
      <c r="C2267" s="23"/>
      <c r="D2267" s="23"/>
      <c r="E2267" s="23"/>
      <c r="F2267" s="22"/>
      <c r="G2267" s="23"/>
      <c r="H2267" s="24"/>
      <c r="I2267" s="23"/>
      <c r="J2267" s="23"/>
      <c r="K2267" s="23"/>
      <c r="L2267" s="22"/>
      <c r="M2267" s="20"/>
    </row>
    <row r="2268" spans="1:13" x14ac:dyDescent="0.25">
      <c r="A2268" s="22"/>
      <c r="B2268" s="23"/>
      <c r="C2268" s="23"/>
      <c r="D2268" s="23"/>
      <c r="E2268" s="23"/>
      <c r="F2268" s="22"/>
      <c r="G2268" s="23"/>
      <c r="H2268" s="24"/>
      <c r="I2268" s="23"/>
      <c r="J2268" s="23"/>
      <c r="K2268" s="23"/>
      <c r="L2268" s="22"/>
      <c r="M2268" s="20"/>
    </row>
    <row r="2269" spans="1:13" x14ac:dyDescent="0.25">
      <c r="A2269" s="22"/>
      <c r="B2269" s="23"/>
      <c r="C2269" s="23"/>
      <c r="D2269" s="23"/>
      <c r="E2269" s="23"/>
      <c r="F2269" s="22"/>
      <c r="G2269" s="23"/>
      <c r="H2269" s="24"/>
      <c r="I2269" s="23"/>
      <c r="J2269" s="23"/>
      <c r="K2269" s="23"/>
      <c r="L2269" s="22"/>
      <c r="M2269" s="20"/>
    </row>
    <row r="2270" spans="1:13" x14ac:dyDescent="0.25">
      <c r="A2270" s="22"/>
      <c r="B2270" s="23"/>
      <c r="C2270" s="23"/>
      <c r="D2270" s="23"/>
      <c r="E2270" s="23"/>
      <c r="F2270" s="22"/>
      <c r="G2270" s="23"/>
      <c r="H2270" s="24"/>
      <c r="I2270" s="23"/>
      <c r="J2270" s="23"/>
      <c r="K2270" s="23"/>
      <c r="L2270" s="22"/>
      <c r="M2270" s="20"/>
    </row>
    <row r="2271" spans="1:13" x14ac:dyDescent="0.25">
      <c r="A2271" s="22"/>
      <c r="B2271" s="23"/>
      <c r="C2271" s="23"/>
      <c r="D2271" s="23"/>
      <c r="E2271" s="23"/>
      <c r="F2271" s="22"/>
      <c r="G2271" s="23"/>
      <c r="H2271" s="24"/>
      <c r="I2271" s="23"/>
      <c r="J2271" s="23"/>
      <c r="K2271" s="23"/>
      <c r="L2271" s="22"/>
      <c r="M2271" s="20"/>
    </row>
    <row r="2272" spans="1:13" x14ac:dyDescent="0.25">
      <c r="A2272" s="22"/>
      <c r="B2272" s="23"/>
      <c r="C2272" s="23"/>
      <c r="D2272" s="23"/>
      <c r="E2272" s="23"/>
      <c r="F2272" s="22"/>
      <c r="G2272" s="23"/>
      <c r="H2272" s="24"/>
      <c r="I2272" s="23"/>
      <c r="J2272" s="23"/>
      <c r="K2272" s="23"/>
      <c r="L2272" s="22"/>
      <c r="M2272" s="20"/>
    </row>
    <row r="2273" spans="1:13" x14ac:dyDescent="0.25">
      <c r="A2273" s="22"/>
      <c r="B2273" s="23"/>
      <c r="C2273" s="23"/>
      <c r="D2273" s="23"/>
      <c r="E2273" s="23"/>
      <c r="F2273" s="22"/>
      <c r="G2273" s="23"/>
      <c r="H2273" s="24"/>
      <c r="I2273" s="23"/>
      <c r="J2273" s="23"/>
      <c r="K2273" s="23"/>
      <c r="L2273" s="22"/>
      <c r="M2273" s="20"/>
    </row>
    <row r="2274" spans="1:13" x14ac:dyDescent="0.25">
      <c r="A2274" s="22"/>
      <c r="B2274" s="23"/>
      <c r="C2274" s="23"/>
      <c r="D2274" s="23"/>
      <c r="E2274" s="23"/>
      <c r="F2274" s="22"/>
      <c r="G2274" s="23"/>
      <c r="H2274" s="24"/>
      <c r="I2274" s="23"/>
      <c r="J2274" s="23"/>
      <c r="K2274" s="23"/>
      <c r="L2274" s="22"/>
      <c r="M2274" s="20"/>
    </row>
    <row r="2275" spans="1:13" x14ac:dyDescent="0.25">
      <c r="A2275" s="22"/>
      <c r="B2275" s="23"/>
      <c r="C2275" s="23"/>
      <c r="D2275" s="23"/>
      <c r="E2275" s="23"/>
      <c r="F2275" s="22"/>
      <c r="G2275" s="23"/>
      <c r="H2275" s="24"/>
      <c r="I2275" s="23"/>
      <c r="J2275" s="23"/>
      <c r="K2275" s="23"/>
      <c r="L2275" s="22"/>
      <c r="M2275" s="20"/>
    </row>
    <row r="2276" spans="1:13" x14ac:dyDescent="0.25">
      <c r="A2276" s="22"/>
      <c r="B2276" s="23"/>
      <c r="C2276" s="23"/>
      <c r="D2276" s="23"/>
      <c r="E2276" s="23"/>
      <c r="F2276" s="22"/>
      <c r="G2276" s="23"/>
      <c r="H2276" s="24"/>
      <c r="I2276" s="23"/>
      <c r="J2276" s="23"/>
      <c r="K2276" s="23"/>
      <c r="L2276" s="22"/>
      <c r="M2276" s="20"/>
    </row>
    <row r="2277" spans="1:13" x14ac:dyDescent="0.25">
      <c r="A2277" s="22"/>
      <c r="B2277" s="23"/>
      <c r="C2277" s="23"/>
      <c r="D2277" s="23"/>
      <c r="E2277" s="23"/>
      <c r="F2277" s="22"/>
      <c r="G2277" s="23"/>
      <c r="H2277" s="24"/>
      <c r="I2277" s="23"/>
      <c r="J2277" s="23"/>
      <c r="K2277" s="23"/>
      <c r="L2277" s="22"/>
      <c r="M2277" s="20"/>
    </row>
    <row r="2278" spans="1:13" x14ac:dyDescent="0.25">
      <c r="A2278" s="22"/>
      <c r="B2278" s="23"/>
      <c r="C2278" s="23"/>
      <c r="D2278" s="23"/>
      <c r="E2278" s="23"/>
      <c r="F2278" s="22"/>
      <c r="G2278" s="23"/>
      <c r="H2278" s="24"/>
      <c r="I2278" s="23"/>
      <c r="J2278" s="23"/>
      <c r="K2278" s="23"/>
      <c r="L2278" s="22"/>
      <c r="M2278" s="20"/>
    </row>
    <row r="2279" spans="1:13" x14ac:dyDescent="0.25">
      <c r="A2279" s="22"/>
      <c r="B2279" s="23"/>
      <c r="C2279" s="23"/>
      <c r="D2279" s="23"/>
      <c r="E2279" s="23"/>
      <c r="F2279" s="22"/>
      <c r="G2279" s="23"/>
      <c r="H2279" s="24"/>
      <c r="I2279" s="23"/>
      <c r="J2279" s="23"/>
      <c r="K2279" s="23"/>
      <c r="L2279" s="22"/>
      <c r="M2279" s="20"/>
    </row>
    <row r="2280" spans="1:13" x14ac:dyDescent="0.25">
      <c r="A2280" s="22"/>
      <c r="B2280" s="23"/>
      <c r="C2280" s="23"/>
      <c r="D2280" s="23"/>
      <c r="E2280" s="23"/>
      <c r="F2280" s="22"/>
      <c r="G2280" s="23"/>
      <c r="H2280" s="24"/>
      <c r="I2280" s="23"/>
      <c r="J2280" s="23"/>
      <c r="K2280" s="23"/>
      <c r="L2280" s="22"/>
      <c r="M2280" s="20"/>
    </row>
    <row r="2281" spans="1:13" x14ac:dyDescent="0.25">
      <c r="A2281" s="22"/>
      <c r="B2281" s="23"/>
      <c r="C2281" s="23"/>
      <c r="D2281" s="23"/>
      <c r="E2281" s="23"/>
      <c r="F2281" s="22"/>
      <c r="G2281" s="23"/>
      <c r="H2281" s="24"/>
      <c r="I2281" s="23"/>
      <c r="J2281" s="23"/>
      <c r="K2281" s="23"/>
      <c r="L2281" s="22"/>
      <c r="M2281" s="20"/>
    </row>
    <row r="2282" spans="1:13" x14ac:dyDescent="0.25">
      <c r="A2282" s="22"/>
      <c r="B2282" s="23"/>
      <c r="C2282" s="23"/>
      <c r="D2282" s="23"/>
      <c r="E2282" s="23"/>
      <c r="F2282" s="22"/>
      <c r="G2282" s="23"/>
      <c r="H2282" s="24"/>
      <c r="I2282" s="23"/>
      <c r="J2282" s="23"/>
      <c r="K2282" s="23"/>
      <c r="L2282" s="22"/>
      <c r="M2282" s="20"/>
    </row>
    <row r="2283" spans="1:13" x14ac:dyDescent="0.25">
      <c r="A2283" s="22"/>
      <c r="B2283" s="23"/>
      <c r="C2283" s="23"/>
      <c r="D2283" s="23"/>
      <c r="E2283" s="23"/>
      <c r="F2283" s="22"/>
      <c r="G2283" s="23"/>
      <c r="H2283" s="24"/>
      <c r="I2283" s="23"/>
      <c r="J2283" s="23"/>
      <c r="K2283" s="23"/>
      <c r="L2283" s="22"/>
      <c r="M2283" s="20"/>
    </row>
    <row r="2284" spans="1:13" x14ac:dyDescent="0.25">
      <c r="A2284" s="22"/>
      <c r="B2284" s="23"/>
      <c r="C2284" s="23"/>
      <c r="D2284" s="23"/>
      <c r="E2284" s="23"/>
      <c r="F2284" s="22"/>
      <c r="G2284" s="23"/>
      <c r="H2284" s="24"/>
      <c r="I2284" s="23"/>
      <c r="J2284" s="23"/>
      <c r="K2284" s="23"/>
      <c r="L2284" s="22"/>
      <c r="M2284" s="20"/>
    </row>
    <row r="2285" spans="1:13" x14ac:dyDescent="0.25">
      <c r="A2285" s="22"/>
      <c r="B2285" s="23"/>
      <c r="C2285" s="23"/>
      <c r="D2285" s="23"/>
      <c r="E2285" s="23"/>
      <c r="F2285" s="22"/>
      <c r="G2285" s="23"/>
      <c r="H2285" s="24"/>
      <c r="I2285" s="23"/>
      <c r="J2285" s="23"/>
      <c r="K2285" s="23"/>
      <c r="L2285" s="22"/>
      <c r="M2285" s="20"/>
    </row>
    <row r="2286" spans="1:13" x14ac:dyDescent="0.25">
      <c r="A2286" s="22"/>
      <c r="B2286" s="23"/>
      <c r="C2286" s="23"/>
      <c r="D2286" s="23"/>
      <c r="E2286" s="23"/>
      <c r="F2286" s="22"/>
      <c r="G2286" s="23"/>
      <c r="H2286" s="24"/>
      <c r="I2286" s="23"/>
      <c r="J2286" s="23"/>
      <c r="K2286" s="23"/>
      <c r="L2286" s="22"/>
      <c r="M2286" s="20"/>
    </row>
    <row r="2287" spans="1:13" x14ac:dyDescent="0.25">
      <c r="A2287" s="22"/>
      <c r="B2287" s="23"/>
      <c r="C2287" s="23"/>
      <c r="D2287" s="23"/>
      <c r="E2287" s="23"/>
      <c r="F2287" s="22"/>
      <c r="G2287" s="23"/>
      <c r="H2287" s="24"/>
      <c r="I2287" s="23"/>
      <c r="J2287" s="23"/>
      <c r="K2287" s="23"/>
      <c r="L2287" s="22"/>
      <c r="M2287" s="20"/>
    </row>
    <row r="2288" spans="1:13" x14ac:dyDescent="0.25">
      <c r="A2288" s="22"/>
      <c r="B2288" s="23"/>
      <c r="C2288" s="23"/>
      <c r="D2288" s="23"/>
      <c r="E2288" s="23"/>
      <c r="F2288" s="22"/>
      <c r="G2288" s="23"/>
      <c r="H2288" s="24"/>
      <c r="I2288" s="23"/>
      <c r="J2288" s="23"/>
      <c r="K2288" s="23"/>
      <c r="L2288" s="22"/>
      <c r="M2288" s="20"/>
    </row>
    <row r="2289" spans="1:13" x14ac:dyDescent="0.25">
      <c r="A2289" s="22"/>
      <c r="B2289" s="23"/>
      <c r="C2289" s="23"/>
      <c r="D2289" s="23"/>
      <c r="E2289" s="23"/>
      <c r="F2289" s="22"/>
      <c r="G2289" s="23"/>
      <c r="H2289" s="24"/>
      <c r="I2289" s="23"/>
      <c r="J2289" s="23"/>
      <c r="K2289" s="23"/>
      <c r="L2289" s="22"/>
      <c r="M2289" s="20"/>
    </row>
    <row r="2290" spans="1:13" x14ac:dyDescent="0.25">
      <c r="A2290" s="22"/>
      <c r="B2290" s="23"/>
      <c r="C2290" s="23"/>
      <c r="D2290" s="23"/>
      <c r="E2290" s="23"/>
      <c r="F2290" s="22"/>
      <c r="G2290" s="23"/>
      <c r="H2290" s="24"/>
      <c r="I2290" s="23"/>
      <c r="J2290" s="23"/>
      <c r="K2290" s="23"/>
      <c r="L2290" s="22"/>
      <c r="M2290" s="20"/>
    </row>
    <row r="2291" spans="1:13" x14ac:dyDescent="0.25">
      <c r="A2291" s="22"/>
      <c r="B2291" s="23"/>
      <c r="C2291" s="23"/>
      <c r="D2291" s="23"/>
      <c r="E2291" s="23"/>
      <c r="F2291" s="22"/>
      <c r="G2291" s="23"/>
      <c r="H2291" s="24"/>
      <c r="I2291" s="23"/>
      <c r="J2291" s="23"/>
      <c r="K2291" s="23"/>
      <c r="L2291" s="22"/>
      <c r="M2291" s="20"/>
    </row>
    <row r="2292" spans="1:13" x14ac:dyDescent="0.25">
      <c r="A2292" s="22"/>
      <c r="B2292" s="23"/>
      <c r="C2292" s="23"/>
      <c r="D2292" s="23"/>
      <c r="E2292" s="23"/>
      <c r="F2292" s="22"/>
      <c r="G2292" s="23"/>
      <c r="H2292" s="24"/>
      <c r="I2292" s="23"/>
      <c r="J2292" s="23"/>
      <c r="K2292" s="23"/>
      <c r="L2292" s="22"/>
      <c r="M2292" s="20"/>
    </row>
    <row r="2293" spans="1:13" x14ac:dyDescent="0.25">
      <c r="A2293" s="22"/>
      <c r="B2293" s="23"/>
      <c r="C2293" s="23"/>
      <c r="D2293" s="23"/>
      <c r="E2293" s="23"/>
      <c r="F2293" s="22"/>
      <c r="G2293" s="23"/>
      <c r="H2293" s="24"/>
      <c r="I2293" s="23"/>
      <c r="J2293" s="23"/>
      <c r="K2293" s="23"/>
      <c r="L2293" s="22"/>
      <c r="M2293" s="20"/>
    </row>
    <row r="2294" spans="1:13" x14ac:dyDescent="0.25">
      <c r="A2294" s="22"/>
      <c r="B2294" s="23"/>
      <c r="C2294" s="23"/>
      <c r="D2294" s="23"/>
      <c r="E2294" s="23"/>
      <c r="F2294" s="22"/>
      <c r="G2294" s="23"/>
      <c r="H2294" s="24"/>
      <c r="I2294" s="23"/>
      <c r="J2294" s="23"/>
      <c r="K2294" s="23"/>
      <c r="L2294" s="22"/>
      <c r="M2294" s="20"/>
    </row>
    <row r="2295" spans="1:13" x14ac:dyDescent="0.25">
      <c r="A2295" s="22"/>
      <c r="B2295" s="23"/>
      <c r="C2295" s="23"/>
      <c r="D2295" s="23"/>
      <c r="E2295" s="23"/>
      <c r="F2295" s="22"/>
      <c r="G2295" s="23"/>
      <c r="H2295" s="24"/>
      <c r="I2295" s="23"/>
      <c r="J2295" s="23"/>
      <c r="K2295" s="23"/>
      <c r="L2295" s="22"/>
      <c r="M2295" s="20"/>
    </row>
    <row r="2296" spans="1:13" x14ac:dyDescent="0.25">
      <c r="A2296" s="22"/>
      <c r="B2296" s="23"/>
      <c r="C2296" s="23"/>
      <c r="D2296" s="23"/>
      <c r="E2296" s="23"/>
      <c r="F2296" s="22"/>
      <c r="G2296" s="23"/>
      <c r="H2296" s="24"/>
      <c r="I2296" s="23"/>
      <c r="J2296" s="23"/>
      <c r="K2296" s="23"/>
      <c r="L2296" s="22"/>
      <c r="M2296" s="20"/>
    </row>
    <row r="2297" spans="1:13" x14ac:dyDescent="0.25">
      <c r="A2297" s="22"/>
      <c r="B2297" s="23"/>
      <c r="C2297" s="23"/>
      <c r="D2297" s="23"/>
      <c r="E2297" s="23"/>
      <c r="F2297" s="22"/>
      <c r="G2297" s="23"/>
      <c r="H2297" s="24"/>
      <c r="I2297" s="23"/>
      <c r="J2297" s="23"/>
      <c r="K2297" s="23"/>
      <c r="L2297" s="22"/>
      <c r="M2297" s="20"/>
    </row>
    <row r="2298" spans="1:13" x14ac:dyDescent="0.25">
      <c r="A2298" s="22"/>
      <c r="B2298" s="23"/>
      <c r="C2298" s="23"/>
      <c r="D2298" s="23"/>
      <c r="E2298" s="23"/>
      <c r="F2298" s="22"/>
      <c r="G2298" s="23"/>
      <c r="H2298" s="24"/>
      <c r="I2298" s="23"/>
      <c r="J2298" s="23"/>
      <c r="K2298" s="23"/>
      <c r="L2298" s="22"/>
      <c r="M2298" s="20"/>
    </row>
    <row r="2299" spans="1:13" x14ac:dyDescent="0.25">
      <c r="A2299" s="22"/>
      <c r="B2299" s="23"/>
      <c r="C2299" s="23"/>
      <c r="D2299" s="23"/>
      <c r="E2299" s="23"/>
      <c r="F2299" s="22"/>
      <c r="G2299" s="23"/>
      <c r="H2299" s="24"/>
      <c r="I2299" s="23"/>
      <c r="J2299" s="23"/>
      <c r="K2299" s="23"/>
      <c r="L2299" s="22"/>
      <c r="M2299" s="20"/>
    </row>
    <row r="2300" spans="1:13" x14ac:dyDescent="0.25">
      <c r="A2300" s="22"/>
      <c r="B2300" s="23"/>
      <c r="C2300" s="23"/>
      <c r="D2300" s="23"/>
      <c r="E2300" s="23"/>
      <c r="F2300" s="22"/>
      <c r="G2300" s="23"/>
      <c r="H2300" s="24"/>
      <c r="I2300" s="23"/>
      <c r="J2300" s="23"/>
      <c r="K2300" s="23"/>
      <c r="L2300" s="22"/>
      <c r="M2300" s="20"/>
    </row>
    <row r="2301" spans="1:13" x14ac:dyDescent="0.25">
      <c r="A2301" s="22"/>
      <c r="B2301" s="23"/>
      <c r="C2301" s="23"/>
      <c r="D2301" s="23"/>
      <c r="E2301" s="23"/>
      <c r="F2301" s="22"/>
      <c r="G2301" s="23"/>
      <c r="H2301" s="24"/>
      <c r="I2301" s="23"/>
      <c r="J2301" s="23"/>
      <c r="K2301" s="23"/>
      <c r="L2301" s="22"/>
      <c r="M2301" s="20"/>
    </row>
    <row r="2302" spans="1:13" x14ac:dyDescent="0.25">
      <c r="A2302" s="22"/>
      <c r="B2302" s="23"/>
      <c r="C2302" s="23"/>
      <c r="D2302" s="23"/>
      <c r="E2302" s="23"/>
      <c r="F2302" s="22"/>
      <c r="G2302" s="23"/>
      <c r="H2302" s="24"/>
      <c r="I2302" s="23"/>
      <c r="J2302" s="23"/>
      <c r="K2302" s="23"/>
      <c r="L2302" s="22"/>
      <c r="M2302" s="20"/>
    </row>
    <row r="2303" spans="1:13" x14ac:dyDescent="0.25">
      <c r="A2303" s="22"/>
      <c r="B2303" s="23"/>
      <c r="C2303" s="23"/>
      <c r="D2303" s="23"/>
      <c r="E2303" s="23"/>
      <c r="F2303" s="22"/>
      <c r="G2303" s="23"/>
      <c r="H2303" s="24"/>
      <c r="I2303" s="23"/>
      <c r="J2303" s="23"/>
      <c r="K2303" s="23"/>
      <c r="L2303" s="22"/>
      <c r="M2303" s="20"/>
    </row>
    <row r="2304" spans="1:13" x14ac:dyDescent="0.25">
      <c r="A2304" s="22"/>
      <c r="B2304" s="23"/>
      <c r="C2304" s="23"/>
      <c r="D2304" s="23"/>
      <c r="E2304" s="23"/>
      <c r="F2304" s="22"/>
      <c r="G2304" s="23"/>
      <c r="H2304" s="24"/>
      <c r="I2304" s="23"/>
      <c r="J2304" s="23"/>
      <c r="K2304" s="23"/>
      <c r="L2304" s="22"/>
      <c r="M2304" s="20"/>
    </row>
    <row r="2305" spans="1:13" x14ac:dyDescent="0.25">
      <c r="A2305" s="22"/>
      <c r="B2305" s="23"/>
      <c r="C2305" s="23"/>
      <c r="D2305" s="23"/>
      <c r="E2305" s="23"/>
      <c r="F2305" s="22"/>
      <c r="G2305" s="23"/>
      <c r="H2305" s="24"/>
      <c r="I2305" s="23"/>
      <c r="J2305" s="23"/>
      <c r="K2305" s="23"/>
      <c r="L2305" s="22"/>
      <c r="M2305" s="20"/>
    </row>
    <row r="2306" spans="1:13" x14ac:dyDescent="0.25">
      <c r="A2306" s="22"/>
      <c r="B2306" s="23"/>
      <c r="C2306" s="23"/>
      <c r="D2306" s="23"/>
      <c r="E2306" s="23"/>
      <c r="F2306" s="22"/>
      <c r="G2306" s="23"/>
      <c r="H2306" s="24"/>
      <c r="I2306" s="23"/>
      <c r="J2306" s="23"/>
      <c r="K2306" s="23"/>
      <c r="L2306" s="22"/>
      <c r="M2306" s="20"/>
    </row>
    <row r="2307" spans="1:13" x14ac:dyDescent="0.25">
      <c r="A2307" s="22"/>
      <c r="B2307" s="23"/>
      <c r="C2307" s="23"/>
      <c r="D2307" s="23"/>
      <c r="E2307" s="23"/>
      <c r="F2307" s="22"/>
      <c r="G2307" s="23"/>
      <c r="H2307" s="24"/>
      <c r="I2307" s="23"/>
      <c r="J2307" s="23"/>
      <c r="K2307" s="23"/>
      <c r="L2307" s="22"/>
      <c r="M2307" s="20"/>
    </row>
    <row r="2308" spans="1:13" x14ac:dyDescent="0.25">
      <c r="A2308" s="22"/>
      <c r="B2308" s="23"/>
      <c r="C2308" s="23"/>
      <c r="D2308" s="23"/>
      <c r="E2308" s="23"/>
      <c r="F2308" s="22"/>
      <c r="G2308" s="23"/>
      <c r="H2308" s="24"/>
      <c r="I2308" s="23"/>
      <c r="J2308" s="23"/>
      <c r="K2308" s="23"/>
      <c r="L2308" s="22"/>
      <c r="M2308" s="20"/>
    </row>
    <row r="2309" spans="1:13" x14ac:dyDescent="0.25">
      <c r="A2309" s="22"/>
      <c r="B2309" s="23"/>
      <c r="C2309" s="23"/>
      <c r="D2309" s="23"/>
      <c r="E2309" s="23"/>
      <c r="F2309" s="22"/>
      <c r="G2309" s="23"/>
      <c r="H2309" s="24"/>
      <c r="I2309" s="23"/>
      <c r="J2309" s="23"/>
      <c r="K2309" s="23"/>
      <c r="L2309" s="22"/>
      <c r="M2309" s="20"/>
    </row>
    <row r="2310" spans="1:13" x14ac:dyDescent="0.25">
      <c r="A2310" s="22"/>
      <c r="B2310" s="23"/>
      <c r="C2310" s="23"/>
      <c r="D2310" s="23"/>
      <c r="E2310" s="23"/>
      <c r="F2310" s="22"/>
      <c r="G2310" s="23"/>
      <c r="H2310" s="24"/>
      <c r="I2310" s="23"/>
      <c r="J2310" s="23"/>
      <c r="K2310" s="23"/>
      <c r="L2310" s="22"/>
      <c r="M2310" s="20"/>
    </row>
    <row r="2311" spans="1:13" x14ac:dyDescent="0.25">
      <c r="A2311" s="22"/>
      <c r="B2311" s="23"/>
      <c r="C2311" s="23"/>
      <c r="D2311" s="23"/>
      <c r="E2311" s="23"/>
      <c r="F2311" s="22"/>
      <c r="G2311" s="23"/>
      <c r="H2311" s="24"/>
      <c r="I2311" s="23"/>
      <c r="J2311" s="23"/>
      <c r="K2311" s="23"/>
      <c r="L2311" s="22"/>
      <c r="M2311" s="20"/>
    </row>
    <row r="2312" spans="1:13" x14ac:dyDescent="0.25">
      <c r="A2312" s="22"/>
      <c r="B2312" s="23"/>
      <c r="C2312" s="23"/>
      <c r="D2312" s="23"/>
      <c r="E2312" s="23"/>
      <c r="F2312" s="22"/>
      <c r="G2312" s="23"/>
      <c r="H2312" s="24"/>
      <c r="I2312" s="23"/>
      <c r="J2312" s="23"/>
      <c r="K2312" s="23"/>
      <c r="L2312" s="22"/>
      <c r="M2312" s="20"/>
    </row>
    <row r="2313" spans="1:13" x14ac:dyDescent="0.25">
      <c r="A2313" s="22"/>
      <c r="B2313" s="23"/>
      <c r="C2313" s="23"/>
      <c r="D2313" s="23"/>
      <c r="E2313" s="23"/>
      <c r="F2313" s="22"/>
      <c r="G2313" s="23"/>
      <c r="H2313" s="24"/>
      <c r="I2313" s="23"/>
      <c r="J2313" s="23"/>
      <c r="K2313" s="23"/>
      <c r="L2313" s="22"/>
      <c r="M2313" s="20"/>
    </row>
    <row r="2314" spans="1:13" x14ac:dyDescent="0.25">
      <c r="A2314" s="22"/>
      <c r="B2314" s="23"/>
      <c r="C2314" s="23"/>
      <c r="D2314" s="23"/>
      <c r="E2314" s="23"/>
      <c r="F2314" s="22"/>
      <c r="G2314" s="23"/>
      <c r="H2314" s="24"/>
      <c r="I2314" s="23"/>
      <c r="J2314" s="23"/>
      <c r="K2314" s="23"/>
      <c r="L2314" s="22"/>
      <c r="M2314" s="20"/>
    </row>
    <row r="2315" spans="1:13" x14ac:dyDescent="0.25">
      <c r="A2315" s="22"/>
      <c r="B2315" s="23"/>
      <c r="C2315" s="23"/>
      <c r="D2315" s="23"/>
      <c r="E2315" s="23"/>
      <c r="F2315" s="22"/>
      <c r="G2315" s="23"/>
      <c r="H2315" s="24"/>
      <c r="I2315" s="23"/>
      <c r="J2315" s="23"/>
      <c r="K2315" s="23"/>
      <c r="L2315" s="22"/>
      <c r="M2315" s="20"/>
    </row>
    <row r="2316" spans="1:13" x14ac:dyDescent="0.25">
      <c r="A2316" s="22"/>
      <c r="B2316" s="23"/>
      <c r="C2316" s="23"/>
      <c r="D2316" s="23"/>
      <c r="E2316" s="23"/>
      <c r="F2316" s="22"/>
      <c r="G2316" s="23"/>
      <c r="H2316" s="24"/>
      <c r="I2316" s="23"/>
      <c r="J2316" s="23"/>
      <c r="K2316" s="23"/>
      <c r="L2316" s="22"/>
      <c r="M2316" s="20"/>
    </row>
    <row r="2317" spans="1:13" x14ac:dyDescent="0.25">
      <c r="A2317" s="22"/>
      <c r="B2317" s="23"/>
      <c r="C2317" s="23"/>
      <c r="D2317" s="23"/>
      <c r="E2317" s="23"/>
      <c r="F2317" s="22"/>
      <c r="G2317" s="23"/>
      <c r="H2317" s="24"/>
      <c r="I2317" s="23"/>
      <c r="J2317" s="23"/>
      <c r="K2317" s="23"/>
      <c r="L2317" s="22"/>
      <c r="M2317" s="20"/>
    </row>
    <row r="2318" spans="1:13" x14ac:dyDescent="0.25">
      <c r="A2318" s="22"/>
      <c r="B2318" s="23"/>
      <c r="C2318" s="23"/>
      <c r="D2318" s="23"/>
      <c r="E2318" s="23"/>
      <c r="F2318" s="22"/>
      <c r="G2318" s="23"/>
      <c r="H2318" s="24"/>
      <c r="I2318" s="23"/>
      <c r="J2318" s="23"/>
      <c r="K2318" s="23"/>
      <c r="L2318" s="22"/>
      <c r="M2318" s="20"/>
    </row>
    <row r="2319" spans="1:13" x14ac:dyDescent="0.25">
      <c r="A2319" s="22"/>
      <c r="B2319" s="23"/>
      <c r="C2319" s="23"/>
      <c r="D2319" s="23"/>
      <c r="E2319" s="23"/>
      <c r="F2319" s="22"/>
      <c r="G2319" s="23"/>
      <c r="H2319" s="24"/>
      <c r="I2319" s="23"/>
      <c r="J2319" s="23"/>
      <c r="K2319" s="23"/>
      <c r="L2319" s="22"/>
      <c r="M2319" s="20"/>
    </row>
    <row r="2320" spans="1:13" x14ac:dyDescent="0.25">
      <c r="A2320" s="22"/>
      <c r="B2320" s="23"/>
      <c r="C2320" s="23"/>
      <c r="D2320" s="23"/>
      <c r="E2320" s="23"/>
      <c r="F2320" s="22"/>
      <c r="G2320" s="23"/>
      <c r="H2320" s="24"/>
      <c r="I2320" s="23"/>
      <c r="J2320" s="23"/>
      <c r="K2320" s="23"/>
      <c r="L2320" s="22"/>
      <c r="M2320" s="20"/>
    </row>
    <row r="2321" spans="1:13" x14ac:dyDescent="0.25">
      <c r="A2321" s="22"/>
      <c r="B2321" s="23"/>
      <c r="C2321" s="23"/>
      <c r="D2321" s="23"/>
      <c r="E2321" s="23"/>
      <c r="F2321" s="22"/>
      <c r="G2321" s="23"/>
      <c r="H2321" s="24"/>
      <c r="I2321" s="23"/>
      <c r="J2321" s="23"/>
      <c r="K2321" s="23"/>
      <c r="L2321" s="22"/>
      <c r="M2321" s="20"/>
    </row>
    <row r="2322" spans="1:13" x14ac:dyDescent="0.25">
      <c r="A2322" s="22"/>
      <c r="B2322" s="23"/>
      <c r="C2322" s="23"/>
      <c r="D2322" s="23"/>
      <c r="E2322" s="23"/>
      <c r="F2322" s="22"/>
      <c r="G2322" s="23"/>
      <c r="H2322" s="24"/>
      <c r="I2322" s="23"/>
      <c r="J2322" s="23"/>
      <c r="K2322" s="23"/>
      <c r="L2322" s="22"/>
      <c r="M2322" s="20"/>
    </row>
    <row r="2323" spans="1:13" x14ac:dyDescent="0.25">
      <c r="A2323" s="22"/>
      <c r="B2323" s="23"/>
      <c r="C2323" s="23"/>
      <c r="D2323" s="23"/>
      <c r="E2323" s="23"/>
      <c r="F2323" s="22"/>
      <c r="G2323" s="23"/>
      <c r="H2323" s="24"/>
      <c r="I2323" s="23"/>
      <c r="J2323" s="23"/>
      <c r="K2323" s="23"/>
      <c r="L2323" s="22"/>
      <c r="M2323" s="20"/>
    </row>
    <row r="2324" spans="1:13" x14ac:dyDescent="0.25">
      <c r="A2324" s="22"/>
      <c r="B2324" s="23"/>
      <c r="C2324" s="23"/>
      <c r="D2324" s="23"/>
      <c r="E2324" s="23"/>
      <c r="F2324" s="22"/>
      <c r="G2324" s="23"/>
      <c r="H2324" s="24"/>
      <c r="I2324" s="23"/>
      <c r="J2324" s="23"/>
      <c r="K2324" s="23"/>
      <c r="L2324" s="22"/>
      <c r="M2324" s="20"/>
    </row>
    <row r="2325" spans="1:13" x14ac:dyDescent="0.25">
      <c r="A2325" s="22"/>
      <c r="B2325" s="23"/>
      <c r="C2325" s="23"/>
      <c r="D2325" s="23"/>
      <c r="E2325" s="23"/>
      <c r="F2325" s="22"/>
      <c r="G2325" s="23"/>
      <c r="H2325" s="24"/>
      <c r="I2325" s="23"/>
      <c r="J2325" s="23"/>
      <c r="K2325" s="23"/>
      <c r="L2325" s="22"/>
      <c r="M2325" s="20"/>
    </row>
    <row r="2326" spans="1:13" x14ac:dyDescent="0.25">
      <c r="A2326" s="22"/>
      <c r="B2326" s="23"/>
      <c r="C2326" s="23"/>
      <c r="D2326" s="23"/>
      <c r="E2326" s="23"/>
      <c r="F2326" s="22"/>
      <c r="G2326" s="23"/>
      <c r="H2326" s="24"/>
      <c r="I2326" s="23"/>
      <c r="J2326" s="23"/>
      <c r="K2326" s="23"/>
      <c r="L2326" s="22"/>
      <c r="M2326" s="20"/>
    </row>
    <row r="2327" spans="1:13" x14ac:dyDescent="0.25">
      <c r="A2327" s="22"/>
      <c r="B2327" s="23"/>
      <c r="C2327" s="23"/>
      <c r="D2327" s="23"/>
      <c r="E2327" s="23"/>
      <c r="F2327" s="22"/>
      <c r="G2327" s="23"/>
      <c r="H2327" s="24"/>
      <c r="I2327" s="23"/>
      <c r="J2327" s="23"/>
      <c r="K2327" s="23"/>
      <c r="L2327" s="22"/>
      <c r="M2327" s="20"/>
    </row>
    <row r="2328" spans="1:13" x14ac:dyDescent="0.25">
      <c r="A2328" s="22"/>
      <c r="B2328" s="23"/>
      <c r="C2328" s="23"/>
      <c r="D2328" s="23"/>
      <c r="E2328" s="23"/>
      <c r="F2328" s="22"/>
      <c r="G2328" s="23"/>
      <c r="H2328" s="24"/>
      <c r="I2328" s="23"/>
      <c r="J2328" s="23"/>
      <c r="K2328" s="23"/>
      <c r="L2328" s="22"/>
      <c r="M2328" s="20"/>
    </row>
    <row r="2329" spans="1:13" x14ac:dyDescent="0.25">
      <c r="A2329" s="22"/>
      <c r="B2329" s="23"/>
      <c r="C2329" s="23"/>
      <c r="D2329" s="23"/>
      <c r="E2329" s="23"/>
      <c r="F2329" s="22"/>
      <c r="G2329" s="23"/>
      <c r="H2329" s="24"/>
      <c r="I2329" s="23"/>
      <c r="J2329" s="23"/>
      <c r="K2329" s="23"/>
      <c r="L2329" s="22"/>
      <c r="M2329" s="20"/>
    </row>
    <row r="2330" spans="1:13" x14ac:dyDescent="0.25">
      <c r="A2330" s="22"/>
      <c r="B2330" s="23"/>
      <c r="C2330" s="23"/>
      <c r="D2330" s="23"/>
      <c r="E2330" s="23"/>
      <c r="F2330" s="22"/>
      <c r="G2330" s="23"/>
      <c r="H2330" s="24"/>
      <c r="I2330" s="23"/>
      <c r="J2330" s="23"/>
      <c r="K2330" s="23"/>
      <c r="L2330" s="22"/>
      <c r="M2330" s="20"/>
    </row>
    <row r="2331" spans="1:13" x14ac:dyDescent="0.25">
      <c r="A2331" s="22"/>
      <c r="B2331" s="23"/>
      <c r="C2331" s="23"/>
      <c r="D2331" s="23"/>
      <c r="E2331" s="23"/>
      <c r="F2331" s="22"/>
      <c r="G2331" s="23"/>
      <c r="H2331" s="24"/>
      <c r="I2331" s="23"/>
      <c r="J2331" s="23"/>
      <c r="K2331" s="23"/>
      <c r="L2331" s="22"/>
      <c r="M2331" s="20"/>
    </row>
    <row r="2332" spans="1:13" x14ac:dyDescent="0.25">
      <c r="A2332" s="22"/>
      <c r="B2332" s="23"/>
      <c r="C2332" s="23"/>
      <c r="D2332" s="23"/>
      <c r="E2332" s="23"/>
      <c r="F2332" s="22"/>
      <c r="G2332" s="23"/>
      <c r="H2332" s="24"/>
      <c r="I2332" s="23"/>
      <c r="J2332" s="23"/>
      <c r="K2332" s="23"/>
      <c r="L2332" s="22"/>
      <c r="M2332" s="20"/>
    </row>
    <row r="2333" spans="1:13" x14ac:dyDescent="0.25">
      <c r="A2333" s="22"/>
      <c r="B2333" s="23"/>
      <c r="C2333" s="23"/>
      <c r="D2333" s="23"/>
      <c r="E2333" s="23"/>
      <c r="F2333" s="22"/>
      <c r="G2333" s="23"/>
      <c r="H2333" s="24"/>
      <c r="I2333" s="23"/>
      <c r="J2333" s="23"/>
      <c r="K2333" s="23"/>
      <c r="L2333" s="22"/>
      <c r="M2333" s="20"/>
    </row>
    <row r="2334" spans="1:13" x14ac:dyDescent="0.25">
      <c r="A2334" s="22"/>
      <c r="B2334" s="23"/>
      <c r="C2334" s="23"/>
      <c r="D2334" s="23"/>
      <c r="E2334" s="23"/>
      <c r="F2334" s="22"/>
      <c r="G2334" s="23"/>
      <c r="H2334" s="24"/>
      <c r="I2334" s="23"/>
      <c r="J2334" s="23"/>
      <c r="K2334" s="23"/>
      <c r="L2334" s="22"/>
      <c r="M2334" s="20"/>
    </row>
    <row r="2335" spans="1:13" x14ac:dyDescent="0.25">
      <c r="A2335" s="22"/>
      <c r="B2335" s="23"/>
      <c r="C2335" s="23"/>
      <c r="D2335" s="23"/>
      <c r="E2335" s="23"/>
      <c r="F2335" s="22"/>
      <c r="G2335" s="23"/>
      <c r="H2335" s="24"/>
      <c r="I2335" s="23"/>
      <c r="J2335" s="23"/>
      <c r="K2335" s="23"/>
      <c r="L2335" s="22"/>
      <c r="M2335" s="20"/>
    </row>
    <row r="2336" spans="1:13" x14ac:dyDescent="0.25">
      <c r="A2336" s="22"/>
      <c r="B2336" s="23"/>
      <c r="C2336" s="23"/>
      <c r="D2336" s="23"/>
      <c r="E2336" s="23"/>
      <c r="F2336" s="22"/>
      <c r="G2336" s="23"/>
      <c r="H2336" s="24"/>
      <c r="I2336" s="23"/>
      <c r="J2336" s="23"/>
      <c r="K2336" s="23"/>
      <c r="L2336" s="22"/>
      <c r="M2336" s="20"/>
    </row>
    <row r="2337" spans="1:13" x14ac:dyDescent="0.25">
      <c r="A2337" s="22"/>
      <c r="B2337" s="23"/>
      <c r="C2337" s="23"/>
      <c r="D2337" s="23"/>
      <c r="E2337" s="23"/>
      <c r="F2337" s="22"/>
      <c r="G2337" s="23"/>
      <c r="H2337" s="24"/>
      <c r="I2337" s="23"/>
      <c r="J2337" s="23"/>
      <c r="K2337" s="23"/>
      <c r="L2337" s="22"/>
      <c r="M2337" s="20"/>
    </row>
    <row r="2338" spans="1:13" x14ac:dyDescent="0.25">
      <c r="A2338" s="22"/>
      <c r="B2338" s="23"/>
      <c r="C2338" s="23"/>
      <c r="D2338" s="23"/>
      <c r="E2338" s="23"/>
      <c r="F2338" s="22"/>
      <c r="G2338" s="23"/>
      <c r="H2338" s="24"/>
      <c r="I2338" s="23"/>
      <c r="J2338" s="23"/>
      <c r="K2338" s="23"/>
      <c r="L2338" s="22"/>
      <c r="M2338" s="20"/>
    </row>
    <row r="2339" spans="1:13" x14ac:dyDescent="0.25">
      <c r="A2339" s="22"/>
      <c r="B2339" s="23"/>
      <c r="C2339" s="23"/>
      <c r="D2339" s="23"/>
      <c r="E2339" s="23"/>
      <c r="F2339" s="22"/>
      <c r="G2339" s="23"/>
      <c r="H2339" s="24"/>
      <c r="I2339" s="23"/>
      <c r="J2339" s="23"/>
      <c r="K2339" s="23"/>
      <c r="L2339" s="22"/>
      <c r="M2339" s="20"/>
    </row>
    <row r="2340" spans="1:13" x14ac:dyDescent="0.25">
      <c r="A2340" s="22"/>
      <c r="B2340" s="23"/>
      <c r="C2340" s="23"/>
      <c r="D2340" s="23"/>
      <c r="E2340" s="23"/>
      <c r="F2340" s="22"/>
      <c r="G2340" s="23"/>
      <c r="H2340" s="24"/>
      <c r="I2340" s="23"/>
      <c r="J2340" s="23"/>
      <c r="K2340" s="23"/>
      <c r="L2340" s="22"/>
      <c r="M2340" s="20"/>
    </row>
    <row r="2341" spans="1:13" x14ac:dyDescent="0.25">
      <c r="A2341" s="22"/>
      <c r="B2341" s="23"/>
      <c r="C2341" s="23"/>
      <c r="D2341" s="23"/>
      <c r="E2341" s="23"/>
      <c r="F2341" s="22"/>
      <c r="G2341" s="23"/>
      <c r="H2341" s="24"/>
      <c r="I2341" s="23"/>
      <c r="J2341" s="23"/>
      <c r="K2341" s="23"/>
      <c r="L2341" s="22"/>
      <c r="M2341" s="20"/>
    </row>
    <row r="2342" spans="1:13" x14ac:dyDescent="0.25">
      <c r="A2342" s="22"/>
      <c r="B2342" s="23"/>
      <c r="C2342" s="23"/>
      <c r="D2342" s="23"/>
      <c r="E2342" s="23"/>
      <c r="F2342" s="22"/>
      <c r="G2342" s="23"/>
      <c r="H2342" s="24"/>
      <c r="I2342" s="23"/>
      <c r="J2342" s="23"/>
      <c r="K2342" s="23"/>
      <c r="L2342" s="22"/>
      <c r="M2342" s="20"/>
    </row>
    <row r="2343" spans="1:13" x14ac:dyDescent="0.25">
      <c r="A2343" s="22"/>
      <c r="B2343" s="23"/>
      <c r="C2343" s="23"/>
      <c r="D2343" s="23"/>
      <c r="E2343" s="23"/>
      <c r="F2343" s="22"/>
      <c r="G2343" s="23"/>
      <c r="H2343" s="24"/>
      <c r="I2343" s="23"/>
      <c r="J2343" s="23"/>
      <c r="K2343" s="23"/>
      <c r="L2343" s="22"/>
      <c r="M2343" s="20"/>
    </row>
    <row r="2344" spans="1:13" x14ac:dyDescent="0.25">
      <c r="A2344" s="22"/>
      <c r="B2344" s="23"/>
      <c r="C2344" s="23"/>
      <c r="D2344" s="23"/>
      <c r="E2344" s="23"/>
      <c r="F2344" s="22"/>
      <c r="G2344" s="23"/>
      <c r="H2344" s="24"/>
      <c r="I2344" s="23"/>
      <c r="J2344" s="23"/>
      <c r="K2344" s="23"/>
      <c r="L2344" s="22"/>
      <c r="M2344" s="20"/>
    </row>
    <row r="2345" spans="1:13" x14ac:dyDescent="0.25">
      <c r="A2345" s="22"/>
      <c r="B2345" s="23"/>
      <c r="C2345" s="23"/>
      <c r="D2345" s="23"/>
      <c r="E2345" s="23"/>
      <c r="F2345" s="22"/>
      <c r="G2345" s="23"/>
      <c r="H2345" s="24"/>
      <c r="I2345" s="23"/>
      <c r="J2345" s="23"/>
      <c r="K2345" s="23"/>
      <c r="L2345" s="22"/>
      <c r="M2345" s="20"/>
    </row>
    <row r="2346" spans="1:13" x14ac:dyDescent="0.25">
      <c r="A2346" s="22"/>
      <c r="B2346" s="23"/>
      <c r="C2346" s="23"/>
      <c r="D2346" s="23"/>
      <c r="E2346" s="23"/>
      <c r="F2346" s="22"/>
      <c r="G2346" s="23"/>
      <c r="H2346" s="24"/>
      <c r="I2346" s="23"/>
      <c r="J2346" s="23"/>
      <c r="K2346" s="23"/>
      <c r="L2346" s="22"/>
      <c r="M2346" s="20"/>
    </row>
    <row r="2347" spans="1:13" x14ac:dyDescent="0.25">
      <c r="A2347" s="22"/>
      <c r="B2347" s="23"/>
      <c r="C2347" s="23"/>
      <c r="D2347" s="23"/>
      <c r="E2347" s="23"/>
      <c r="F2347" s="22"/>
      <c r="G2347" s="23"/>
      <c r="H2347" s="24"/>
      <c r="I2347" s="23"/>
      <c r="J2347" s="23"/>
      <c r="K2347" s="23"/>
      <c r="L2347" s="22"/>
      <c r="M2347" s="20"/>
    </row>
    <row r="2348" spans="1:13" x14ac:dyDescent="0.25">
      <c r="A2348" s="22"/>
      <c r="B2348" s="23"/>
      <c r="C2348" s="23"/>
      <c r="D2348" s="23"/>
      <c r="E2348" s="23"/>
      <c r="F2348" s="22"/>
      <c r="G2348" s="23"/>
      <c r="H2348" s="24"/>
      <c r="I2348" s="23"/>
      <c r="J2348" s="23"/>
      <c r="K2348" s="23"/>
      <c r="L2348" s="22"/>
      <c r="M2348" s="20"/>
    </row>
    <row r="2349" spans="1:13" x14ac:dyDescent="0.25">
      <c r="A2349" s="22"/>
      <c r="B2349" s="23"/>
      <c r="C2349" s="23"/>
      <c r="D2349" s="23"/>
      <c r="E2349" s="23"/>
      <c r="F2349" s="22"/>
      <c r="G2349" s="23"/>
      <c r="H2349" s="24"/>
      <c r="I2349" s="23"/>
      <c r="J2349" s="23"/>
      <c r="K2349" s="23"/>
      <c r="L2349" s="22"/>
      <c r="M2349" s="20"/>
    </row>
    <row r="2350" spans="1:13" x14ac:dyDescent="0.25">
      <c r="A2350" s="22"/>
      <c r="B2350" s="23"/>
      <c r="C2350" s="23"/>
      <c r="D2350" s="23"/>
      <c r="E2350" s="23"/>
      <c r="F2350" s="22"/>
      <c r="G2350" s="23"/>
      <c r="H2350" s="24"/>
      <c r="I2350" s="23"/>
      <c r="J2350" s="23"/>
      <c r="K2350" s="23"/>
      <c r="L2350" s="22"/>
      <c r="M2350" s="20"/>
    </row>
    <row r="2351" spans="1:13" x14ac:dyDescent="0.25">
      <c r="A2351" s="22"/>
      <c r="B2351" s="23"/>
      <c r="C2351" s="23"/>
      <c r="D2351" s="23"/>
      <c r="E2351" s="23"/>
      <c r="F2351" s="22"/>
      <c r="G2351" s="23"/>
      <c r="H2351" s="24"/>
      <c r="I2351" s="23"/>
      <c r="J2351" s="23"/>
      <c r="K2351" s="23"/>
      <c r="L2351" s="22"/>
      <c r="M2351" s="20"/>
    </row>
    <row r="2352" spans="1:13" x14ac:dyDescent="0.25">
      <c r="A2352" s="22"/>
      <c r="B2352" s="23"/>
      <c r="C2352" s="23"/>
      <c r="D2352" s="23"/>
      <c r="E2352" s="23"/>
      <c r="F2352" s="22"/>
      <c r="G2352" s="23"/>
      <c r="H2352" s="24"/>
      <c r="I2352" s="23"/>
      <c r="J2352" s="23"/>
      <c r="K2352" s="23"/>
      <c r="L2352" s="22"/>
      <c r="M2352" s="20"/>
    </row>
    <row r="2353" spans="1:13" x14ac:dyDescent="0.25">
      <c r="A2353" s="22"/>
      <c r="B2353" s="23"/>
      <c r="C2353" s="23"/>
      <c r="D2353" s="23"/>
      <c r="E2353" s="23"/>
      <c r="F2353" s="22"/>
      <c r="G2353" s="23"/>
      <c r="H2353" s="24"/>
      <c r="I2353" s="23"/>
      <c r="J2353" s="23"/>
      <c r="K2353" s="23"/>
      <c r="L2353" s="22"/>
      <c r="M2353" s="20"/>
    </row>
    <row r="2354" spans="1:13" x14ac:dyDescent="0.25">
      <c r="A2354" s="22"/>
      <c r="B2354" s="23"/>
      <c r="C2354" s="23"/>
      <c r="D2354" s="23"/>
      <c r="E2354" s="23"/>
      <c r="F2354" s="22"/>
      <c r="G2354" s="23"/>
      <c r="H2354" s="24"/>
      <c r="I2354" s="23"/>
      <c r="J2354" s="23"/>
      <c r="K2354" s="23"/>
      <c r="L2354" s="22"/>
      <c r="M2354" s="20"/>
    </row>
    <row r="2355" spans="1:13" x14ac:dyDescent="0.25">
      <c r="A2355" s="22"/>
      <c r="B2355" s="23"/>
      <c r="C2355" s="23"/>
      <c r="D2355" s="23"/>
      <c r="E2355" s="23"/>
      <c r="F2355" s="22"/>
      <c r="G2355" s="23"/>
      <c r="H2355" s="24"/>
      <c r="I2355" s="23"/>
      <c r="J2355" s="23"/>
      <c r="K2355" s="23"/>
      <c r="L2355" s="22"/>
      <c r="M2355" s="20"/>
    </row>
    <row r="2356" spans="1:13" x14ac:dyDescent="0.25">
      <c r="A2356" s="22"/>
      <c r="B2356" s="23"/>
      <c r="C2356" s="23"/>
      <c r="D2356" s="23"/>
      <c r="E2356" s="23"/>
      <c r="F2356" s="22"/>
      <c r="G2356" s="23"/>
      <c r="H2356" s="24"/>
      <c r="I2356" s="23"/>
      <c r="J2356" s="23"/>
      <c r="K2356" s="23"/>
      <c r="L2356" s="22"/>
      <c r="M2356" s="20"/>
    </row>
    <row r="2357" spans="1:13" x14ac:dyDescent="0.25">
      <c r="A2357" s="22"/>
      <c r="B2357" s="23"/>
      <c r="C2357" s="23"/>
      <c r="D2357" s="23"/>
      <c r="E2357" s="23"/>
      <c r="F2357" s="22"/>
      <c r="G2357" s="23"/>
      <c r="H2357" s="24"/>
      <c r="I2357" s="23"/>
      <c r="J2357" s="23"/>
      <c r="K2357" s="23"/>
      <c r="L2357" s="22"/>
      <c r="M2357" s="20"/>
    </row>
    <row r="2358" spans="1:13" x14ac:dyDescent="0.25">
      <c r="A2358" s="22"/>
      <c r="B2358" s="23"/>
      <c r="C2358" s="23"/>
      <c r="D2358" s="23"/>
      <c r="E2358" s="23"/>
      <c r="F2358" s="22"/>
      <c r="G2358" s="23"/>
      <c r="H2358" s="24"/>
      <c r="I2358" s="23"/>
      <c r="J2358" s="23"/>
      <c r="K2358" s="23"/>
      <c r="L2358" s="22"/>
      <c r="M2358" s="20"/>
    </row>
    <row r="2359" spans="1:13" x14ac:dyDescent="0.25">
      <c r="A2359" s="22"/>
      <c r="B2359" s="23"/>
      <c r="C2359" s="23"/>
      <c r="D2359" s="23"/>
      <c r="E2359" s="23"/>
      <c r="F2359" s="22"/>
      <c r="G2359" s="23"/>
      <c r="H2359" s="24"/>
      <c r="I2359" s="23"/>
      <c r="J2359" s="23"/>
      <c r="K2359" s="23"/>
      <c r="L2359" s="22"/>
      <c r="M2359" s="20"/>
    </row>
    <row r="2360" spans="1:13" x14ac:dyDescent="0.25">
      <c r="A2360" s="22"/>
      <c r="B2360" s="23"/>
      <c r="C2360" s="23"/>
      <c r="D2360" s="23"/>
      <c r="E2360" s="23"/>
      <c r="F2360" s="22"/>
      <c r="G2360" s="23"/>
      <c r="H2360" s="24"/>
      <c r="I2360" s="23"/>
      <c r="J2360" s="23"/>
      <c r="K2360" s="23"/>
      <c r="L2360" s="22"/>
      <c r="M2360" s="20"/>
    </row>
    <row r="2361" spans="1:13" x14ac:dyDescent="0.25">
      <c r="A2361" s="22"/>
      <c r="B2361" s="23"/>
      <c r="C2361" s="23"/>
      <c r="D2361" s="23"/>
      <c r="E2361" s="23"/>
      <c r="F2361" s="22"/>
      <c r="G2361" s="23"/>
      <c r="H2361" s="24"/>
      <c r="I2361" s="23"/>
      <c r="J2361" s="23"/>
      <c r="K2361" s="23"/>
      <c r="L2361" s="22"/>
      <c r="M2361" s="20"/>
    </row>
    <row r="2362" spans="1:13" x14ac:dyDescent="0.25">
      <c r="A2362" s="22"/>
      <c r="B2362" s="23"/>
      <c r="C2362" s="23"/>
      <c r="D2362" s="23"/>
      <c r="E2362" s="23"/>
      <c r="F2362" s="22"/>
      <c r="G2362" s="23"/>
      <c r="H2362" s="24"/>
      <c r="I2362" s="23"/>
      <c r="J2362" s="23"/>
      <c r="K2362" s="23"/>
      <c r="L2362" s="22"/>
      <c r="M2362" s="20"/>
    </row>
    <row r="2363" spans="1:13" x14ac:dyDescent="0.25">
      <c r="A2363" s="22"/>
      <c r="B2363" s="23"/>
      <c r="C2363" s="23"/>
      <c r="D2363" s="23"/>
      <c r="E2363" s="23"/>
      <c r="F2363" s="22"/>
      <c r="G2363" s="23"/>
      <c r="H2363" s="24"/>
      <c r="I2363" s="23"/>
      <c r="J2363" s="23"/>
      <c r="K2363" s="23"/>
      <c r="L2363" s="22"/>
      <c r="M2363" s="20"/>
    </row>
    <row r="2364" spans="1:13" x14ac:dyDescent="0.25">
      <c r="A2364" s="22"/>
      <c r="B2364" s="23"/>
      <c r="C2364" s="23"/>
      <c r="D2364" s="23"/>
      <c r="E2364" s="23"/>
      <c r="F2364" s="22"/>
      <c r="G2364" s="23"/>
      <c r="H2364" s="24"/>
      <c r="I2364" s="23"/>
      <c r="J2364" s="23"/>
      <c r="K2364" s="23"/>
      <c r="L2364" s="22"/>
      <c r="M2364" s="20"/>
    </row>
    <row r="2365" spans="1:13" x14ac:dyDescent="0.25">
      <c r="A2365" s="22"/>
      <c r="B2365" s="23"/>
      <c r="C2365" s="23"/>
      <c r="D2365" s="23"/>
      <c r="E2365" s="23"/>
      <c r="F2365" s="22"/>
      <c r="G2365" s="23"/>
      <c r="H2365" s="24"/>
      <c r="I2365" s="23"/>
      <c r="J2365" s="23"/>
      <c r="K2365" s="23"/>
      <c r="L2365" s="22"/>
      <c r="M2365" s="20"/>
    </row>
    <row r="2366" spans="1:13" x14ac:dyDescent="0.25">
      <c r="A2366" s="22"/>
      <c r="B2366" s="23"/>
      <c r="C2366" s="23"/>
      <c r="D2366" s="23"/>
      <c r="E2366" s="23"/>
      <c r="F2366" s="22"/>
      <c r="G2366" s="23"/>
      <c r="H2366" s="24"/>
      <c r="I2366" s="23"/>
      <c r="J2366" s="23"/>
      <c r="K2366" s="23"/>
      <c r="L2366" s="22"/>
      <c r="M2366" s="20"/>
    </row>
    <row r="2367" spans="1:13" x14ac:dyDescent="0.25">
      <c r="A2367" s="22"/>
      <c r="B2367" s="23"/>
      <c r="C2367" s="23"/>
      <c r="D2367" s="23"/>
      <c r="E2367" s="23"/>
      <c r="F2367" s="22"/>
      <c r="G2367" s="23"/>
      <c r="H2367" s="24"/>
      <c r="I2367" s="23"/>
      <c r="J2367" s="23"/>
      <c r="K2367" s="23"/>
      <c r="L2367" s="22"/>
      <c r="M2367" s="20"/>
    </row>
    <row r="2368" spans="1:13" x14ac:dyDescent="0.25">
      <c r="A2368" s="22"/>
      <c r="B2368" s="23"/>
      <c r="C2368" s="23"/>
      <c r="D2368" s="23"/>
      <c r="E2368" s="23"/>
      <c r="F2368" s="22"/>
      <c r="G2368" s="23"/>
      <c r="H2368" s="24"/>
      <c r="I2368" s="23"/>
      <c r="J2368" s="23"/>
      <c r="K2368" s="23"/>
      <c r="L2368" s="22"/>
      <c r="M2368" s="20"/>
    </row>
    <row r="2369" spans="1:13" x14ac:dyDescent="0.25">
      <c r="A2369" s="22"/>
      <c r="B2369" s="23"/>
      <c r="C2369" s="23"/>
      <c r="D2369" s="23"/>
      <c r="E2369" s="23"/>
      <c r="F2369" s="22"/>
      <c r="G2369" s="23"/>
      <c r="H2369" s="24"/>
      <c r="I2369" s="23"/>
      <c r="J2369" s="23"/>
      <c r="K2369" s="23"/>
      <c r="L2369" s="22"/>
      <c r="M2369" s="20"/>
    </row>
    <row r="2370" spans="1:13" x14ac:dyDescent="0.25">
      <c r="A2370" s="22"/>
      <c r="B2370" s="23"/>
      <c r="C2370" s="23"/>
      <c r="D2370" s="23"/>
      <c r="E2370" s="23"/>
      <c r="F2370" s="22"/>
      <c r="G2370" s="23"/>
      <c r="H2370" s="24"/>
      <c r="I2370" s="23"/>
      <c r="J2370" s="23"/>
      <c r="K2370" s="23"/>
      <c r="L2370" s="22"/>
      <c r="M2370" s="20"/>
    </row>
    <row r="2371" spans="1:13" x14ac:dyDescent="0.25">
      <c r="A2371" s="22"/>
      <c r="B2371" s="23"/>
      <c r="C2371" s="23"/>
      <c r="D2371" s="23"/>
      <c r="E2371" s="23"/>
      <c r="F2371" s="22"/>
      <c r="G2371" s="23"/>
      <c r="H2371" s="24"/>
      <c r="I2371" s="23"/>
      <c r="J2371" s="23"/>
      <c r="K2371" s="23"/>
      <c r="L2371" s="22"/>
      <c r="M2371" s="20"/>
    </row>
    <row r="2372" spans="1:13" x14ac:dyDescent="0.25">
      <c r="A2372" s="22"/>
      <c r="B2372" s="23"/>
      <c r="C2372" s="23"/>
      <c r="D2372" s="23"/>
      <c r="E2372" s="23"/>
      <c r="F2372" s="22"/>
      <c r="G2372" s="23"/>
      <c r="H2372" s="24"/>
      <c r="I2372" s="23"/>
      <c r="J2372" s="23"/>
      <c r="K2372" s="23"/>
      <c r="L2372" s="22"/>
      <c r="M2372" s="20"/>
    </row>
    <row r="2373" spans="1:13" x14ac:dyDescent="0.25">
      <c r="A2373" s="22"/>
      <c r="B2373" s="23"/>
      <c r="C2373" s="23"/>
      <c r="D2373" s="23"/>
      <c r="E2373" s="23"/>
      <c r="F2373" s="22"/>
      <c r="G2373" s="23"/>
      <c r="H2373" s="24"/>
      <c r="I2373" s="23"/>
      <c r="J2373" s="23"/>
      <c r="K2373" s="23"/>
      <c r="L2373" s="22"/>
      <c r="M2373" s="20"/>
    </row>
    <row r="2374" spans="1:13" x14ac:dyDescent="0.25">
      <c r="A2374" s="22"/>
      <c r="B2374" s="23"/>
      <c r="C2374" s="23"/>
      <c r="D2374" s="23"/>
      <c r="E2374" s="23"/>
      <c r="F2374" s="22"/>
      <c r="G2374" s="23"/>
      <c r="H2374" s="24"/>
      <c r="I2374" s="23"/>
      <c r="J2374" s="23"/>
      <c r="K2374" s="23"/>
      <c r="L2374" s="22"/>
      <c r="M2374" s="20"/>
    </row>
    <row r="2375" spans="1:13" x14ac:dyDescent="0.25">
      <c r="A2375" s="22"/>
      <c r="B2375" s="23"/>
      <c r="C2375" s="23"/>
      <c r="D2375" s="23"/>
      <c r="E2375" s="23"/>
      <c r="F2375" s="22"/>
      <c r="G2375" s="23"/>
      <c r="H2375" s="24"/>
      <c r="I2375" s="23"/>
      <c r="J2375" s="23"/>
      <c r="K2375" s="23"/>
      <c r="L2375" s="22"/>
      <c r="M2375" s="20"/>
    </row>
    <row r="2376" spans="1:13" x14ac:dyDescent="0.25">
      <c r="A2376" s="22"/>
      <c r="B2376" s="23"/>
      <c r="C2376" s="23"/>
      <c r="D2376" s="23"/>
      <c r="E2376" s="23"/>
      <c r="F2376" s="22"/>
      <c r="G2376" s="23"/>
      <c r="H2376" s="24"/>
      <c r="I2376" s="23"/>
      <c r="J2376" s="23"/>
      <c r="K2376" s="23"/>
      <c r="L2376" s="22"/>
      <c r="M2376" s="20"/>
    </row>
    <row r="2377" spans="1:13" x14ac:dyDescent="0.25">
      <c r="A2377" s="22"/>
      <c r="B2377" s="23"/>
      <c r="C2377" s="23"/>
      <c r="D2377" s="23"/>
      <c r="E2377" s="23"/>
      <c r="F2377" s="22"/>
      <c r="G2377" s="23"/>
      <c r="H2377" s="24"/>
      <c r="I2377" s="23"/>
      <c r="J2377" s="23"/>
      <c r="K2377" s="23"/>
      <c r="L2377" s="22"/>
      <c r="M2377" s="20"/>
    </row>
    <row r="2378" spans="1:13" x14ac:dyDescent="0.25">
      <c r="A2378" s="22"/>
      <c r="B2378" s="23"/>
      <c r="C2378" s="23"/>
      <c r="D2378" s="23"/>
      <c r="E2378" s="23"/>
      <c r="F2378" s="22"/>
      <c r="G2378" s="23"/>
      <c r="H2378" s="24"/>
      <c r="I2378" s="23"/>
      <c r="J2378" s="23"/>
      <c r="K2378" s="23"/>
      <c r="L2378" s="22"/>
      <c r="M2378" s="20"/>
    </row>
    <row r="2379" spans="1:13" x14ac:dyDescent="0.25">
      <c r="A2379" s="22"/>
      <c r="B2379" s="23"/>
      <c r="C2379" s="23"/>
      <c r="D2379" s="23"/>
      <c r="E2379" s="23"/>
      <c r="F2379" s="22"/>
      <c r="G2379" s="23"/>
      <c r="H2379" s="24"/>
      <c r="I2379" s="23"/>
      <c r="J2379" s="23"/>
      <c r="K2379" s="23"/>
      <c r="L2379" s="22"/>
      <c r="M2379" s="20"/>
    </row>
    <row r="2380" spans="1:13" x14ac:dyDescent="0.25">
      <c r="A2380" s="22"/>
      <c r="B2380" s="23"/>
      <c r="C2380" s="23"/>
      <c r="D2380" s="23"/>
      <c r="E2380" s="23"/>
      <c r="F2380" s="22"/>
      <c r="G2380" s="23"/>
      <c r="H2380" s="24"/>
      <c r="I2380" s="23"/>
      <c r="J2380" s="23"/>
      <c r="K2380" s="23"/>
      <c r="L2380" s="22"/>
      <c r="M2380" s="20"/>
    </row>
    <row r="2381" spans="1:13" x14ac:dyDescent="0.25">
      <c r="A2381" s="22"/>
      <c r="B2381" s="23"/>
      <c r="C2381" s="23"/>
      <c r="D2381" s="23"/>
      <c r="E2381" s="23"/>
      <c r="F2381" s="22"/>
      <c r="G2381" s="23"/>
      <c r="H2381" s="24"/>
      <c r="I2381" s="23"/>
      <c r="J2381" s="23"/>
      <c r="K2381" s="23"/>
      <c r="L2381" s="22"/>
      <c r="M2381" s="20"/>
    </row>
    <row r="2382" spans="1:13" x14ac:dyDescent="0.25">
      <c r="A2382" s="22"/>
      <c r="B2382" s="23"/>
      <c r="C2382" s="23"/>
      <c r="D2382" s="23"/>
      <c r="E2382" s="23"/>
      <c r="F2382" s="22"/>
      <c r="G2382" s="23"/>
      <c r="H2382" s="24"/>
      <c r="I2382" s="23"/>
      <c r="J2382" s="23"/>
      <c r="K2382" s="23"/>
      <c r="L2382" s="22"/>
      <c r="M2382" s="20"/>
    </row>
    <row r="2383" spans="1:13" x14ac:dyDescent="0.25">
      <c r="A2383" s="22"/>
      <c r="B2383" s="23"/>
      <c r="C2383" s="23"/>
      <c r="D2383" s="23"/>
      <c r="E2383" s="23"/>
      <c r="F2383" s="22"/>
      <c r="G2383" s="23"/>
      <c r="H2383" s="24"/>
      <c r="I2383" s="23"/>
      <c r="J2383" s="23"/>
      <c r="K2383" s="23"/>
      <c r="L2383" s="22"/>
      <c r="M2383" s="20"/>
    </row>
    <row r="2384" spans="1:13" x14ac:dyDescent="0.25">
      <c r="A2384" s="22"/>
      <c r="B2384" s="23"/>
      <c r="C2384" s="23"/>
      <c r="D2384" s="23"/>
      <c r="E2384" s="23"/>
      <c r="F2384" s="22"/>
      <c r="G2384" s="23"/>
      <c r="H2384" s="24"/>
      <c r="I2384" s="23"/>
      <c r="J2384" s="23"/>
      <c r="K2384" s="23"/>
      <c r="L2384" s="22"/>
      <c r="M2384" s="20"/>
    </row>
    <row r="2385" spans="1:13" x14ac:dyDescent="0.25">
      <c r="A2385" s="22"/>
      <c r="B2385" s="23"/>
      <c r="C2385" s="23"/>
      <c r="D2385" s="23"/>
      <c r="E2385" s="23"/>
      <c r="F2385" s="22"/>
      <c r="G2385" s="23"/>
      <c r="H2385" s="24"/>
      <c r="I2385" s="23"/>
      <c r="J2385" s="23"/>
      <c r="K2385" s="23"/>
      <c r="L2385" s="22"/>
      <c r="M2385" s="20"/>
    </row>
    <row r="2386" spans="1:13" x14ac:dyDescent="0.25">
      <c r="A2386" s="22"/>
      <c r="B2386" s="23"/>
      <c r="C2386" s="23"/>
      <c r="D2386" s="23"/>
      <c r="E2386" s="23"/>
      <c r="F2386" s="22"/>
      <c r="G2386" s="23"/>
      <c r="H2386" s="24"/>
      <c r="I2386" s="23"/>
      <c r="J2386" s="23"/>
      <c r="K2386" s="23"/>
      <c r="L2386" s="22"/>
      <c r="M2386" s="20"/>
    </row>
    <row r="2387" spans="1:13" x14ac:dyDescent="0.25">
      <c r="A2387" s="22"/>
      <c r="B2387" s="23"/>
      <c r="C2387" s="23"/>
      <c r="D2387" s="23"/>
      <c r="E2387" s="23"/>
      <c r="F2387" s="22"/>
      <c r="G2387" s="23"/>
      <c r="H2387" s="24"/>
      <c r="I2387" s="23"/>
      <c r="J2387" s="23"/>
      <c r="K2387" s="23"/>
      <c r="L2387" s="22"/>
      <c r="M2387" s="20"/>
    </row>
    <row r="2388" spans="1:13" x14ac:dyDescent="0.25">
      <c r="A2388" s="22"/>
      <c r="B2388" s="23"/>
      <c r="C2388" s="23"/>
      <c r="D2388" s="23"/>
      <c r="E2388" s="23"/>
      <c r="F2388" s="22"/>
      <c r="G2388" s="23"/>
      <c r="H2388" s="24"/>
      <c r="I2388" s="23"/>
      <c r="J2388" s="23"/>
      <c r="K2388" s="23"/>
      <c r="L2388" s="22"/>
      <c r="M2388" s="20"/>
    </row>
    <row r="2389" spans="1:13" x14ac:dyDescent="0.25">
      <c r="A2389" s="22"/>
      <c r="B2389" s="23"/>
      <c r="C2389" s="23"/>
      <c r="D2389" s="23"/>
      <c r="E2389" s="23"/>
      <c r="F2389" s="22"/>
      <c r="G2389" s="23"/>
      <c r="H2389" s="24"/>
      <c r="I2389" s="23"/>
      <c r="J2389" s="23"/>
      <c r="K2389" s="23"/>
      <c r="L2389" s="22"/>
      <c r="M2389" s="20"/>
    </row>
    <row r="2390" spans="1:13" x14ac:dyDescent="0.25">
      <c r="A2390" s="22"/>
      <c r="B2390" s="23"/>
      <c r="C2390" s="23"/>
      <c r="D2390" s="23"/>
      <c r="E2390" s="23"/>
      <c r="F2390" s="22"/>
      <c r="G2390" s="23"/>
      <c r="H2390" s="24"/>
      <c r="I2390" s="23"/>
      <c r="J2390" s="23"/>
      <c r="K2390" s="23"/>
      <c r="L2390" s="22"/>
      <c r="M2390" s="20"/>
    </row>
    <row r="2391" spans="1:13" x14ac:dyDescent="0.25">
      <c r="A2391" s="22"/>
      <c r="B2391" s="23"/>
      <c r="C2391" s="23"/>
      <c r="D2391" s="23"/>
      <c r="E2391" s="23"/>
      <c r="F2391" s="22"/>
      <c r="G2391" s="23"/>
      <c r="H2391" s="24"/>
      <c r="I2391" s="23"/>
      <c r="J2391" s="23"/>
      <c r="K2391" s="23"/>
      <c r="L2391" s="22"/>
      <c r="M2391" s="20"/>
    </row>
    <row r="2392" spans="1:13" x14ac:dyDescent="0.25">
      <c r="A2392" s="22"/>
      <c r="B2392" s="23"/>
      <c r="C2392" s="23"/>
      <c r="D2392" s="23"/>
      <c r="E2392" s="23"/>
      <c r="F2392" s="22"/>
      <c r="G2392" s="23"/>
      <c r="H2392" s="24"/>
      <c r="I2392" s="23"/>
      <c r="J2392" s="23"/>
      <c r="K2392" s="23"/>
      <c r="L2392" s="22"/>
      <c r="M2392" s="20"/>
    </row>
    <row r="2393" spans="1:13" x14ac:dyDescent="0.25">
      <c r="A2393" s="22"/>
      <c r="B2393" s="23"/>
      <c r="C2393" s="23"/>
      <c r="D2393" s="23"/>
      <c r="E2393" s="23"/>
      <c r="F2393" s="22"/>
      <c r="G2393" s="23"/>
      <c r="H2393" s="24"/>
      <c r="I2393" s="23"/>
      <c r="J2393" s="23"/>
      <c r="K2393" s="23"/>
      <c r="L2393" s="22"/>
      <c r="M2393" s="20"/>
    </row>
    <row r="2394" spans="1:13" x14ac:dyDescent="0.25">
      <c r="A2394" s="22"/>
      <c r="B2394" s="23"/>
      <c r="C2394" s="23"/>
      <c r="D2394" s="23"/>
      <c r="E2394" s="23"/>
      <c r="F2394" s="22"/>
      <c r="G2394" s="23"/>
      <c r="H2394" s="24"/>
      <c r="I2394" s="23"/>
      <c r="J2394" s="23"/>
      <c r="K2394" s="23"/>
      <c r="L2394" s="22"/>
      <c r="M2394" s="20"/>
    </row>
    <row r="2395" spans="1:13" x14ac:dyDescent="0.25">
      <c r="A2395" s="22"/>
      <c r="B2395" s="23"/>
      <c r="C2395" s="23"/>
      <c r="D2395" s="23"/>
      <c r="E2395" s="23"/>
      <c r="F2395" s="22"/>
      <c r="G2395" s="23"/>
      <c r="H2395" s="24"/>
      <c r="I2395" s="23"/>
      <c r="J2395" s="23"/>
      <c r="K2395" s="23"/>
      <c r="L2395" s="22"/>
      <c r="M2395" s="20"/>
    </row>
    <row r="2396" spans="1:13" x14ac:dyDescent="0.25">
      <c r="A2396" s="22"/>
      <c r="B2396" s="23"/>
      <c r="C2396" s="23"/>
      <c r="D2396" s="23"/>
      <c r="E2396" s="23"/>
      <c r="F2396" s="22"/>
      <c r="G2396" s="23"/>
      <c r="H2396" s="24"/>
      <c r="I2396" s="23"/>
      <c r="J2396" s="23"/>
      <c r="K2396" s="23"/>
      <c r="L2396" s="22"/>
      <c r="M2396" s="20"/>
    </row>
    <row r="2397" spans="1:13" x14ac:dyDescent="0.25">
      <c r="A2397" s="22"/>
      <c r="B2397" s="23"/>
      <c r="C2397" s="23"/>
      <c r="D2397" s="23"/>
      <c r="E2397" s="23"/>
      <c r="F2397" s="22"/>
      <c r="G2397" s="23"/>
      <c r="H2397" s="24"/>
      <c r="I2397" s="23"/>
      <c r="J2397" s="23"/>
      <c r="K2397" s="23"/>
      <c r="L2397" s="22"/>
      <c r="M2397" s="20"/>
    </row>
    <row r="2398" spans="1:13" x14ac:dyDescent="0.25">
      <c r="A2398" s="22"/>
      <c r="B2398" s="23"/>
      <c r="C2398" s="23"/>
      <c r="D2398" s="23"/>
      <c r="E2398" s="23"/>
      <c r="F2398" s="22"/>
      <c r="G2398" s="23"/>
      <c r="H2398" s="24"/>
      <c r="I2398" s="23"/>
      <c r="J2398" s="23"/>
      <c r="K2398" s="23"/>
      <c r="L2398" s="22"/>
      <c r="M2398" s="20"/>
    </row>
    <row r="2399" spans="1:13" x14ac:dyDescent="0.25">
      <c r="A2399" s="22"/>
      <c r="B2399" s="23"/>
      <c r="C2399" s="23"/>
      <c r="D2399" s="23"/>
      <c r="E2399" s="23"/>
      <c r="F2399" s="22"/>
      <c r="G2399" s="23"/>
      <c r="H2399" s="24"/>
      <c r="I2399" s="23"/>
      <c r="J2399" s="23"/>
      <c r="K2399" s="23"/>
      <c r="L2399" s="22"/>
      <c r="M2399" s="20"/>
    </row>
    <row r="2400" spans="1:13" x14ac:dyDescent="0.25">
      <c r="A2400" s="22"/>
      <c r="B2400" s="23"/>
      <c r="C2400" s="23"/>
      <c r="D2400" s="23"/>
      <c r="E2400" s="23"/>
      <c r="F2400" s="22"/>
      <c r="G2400" s="23"/>
      <c r="H2400" s="24"/>
      <c r="I2400" s="23"/>
      <c r="J2400" s="23"/>
      <c r="K2400" s="23"/>
      <c r="L2400" s="22"/>
      <c r="M2400" s="20"/>
    </row>
    <row r="2401" spans="1:13" x14ac:dyDescent="0.25">
      <c r="A2401" s="22"/>
      <c r="B2401" s="23"/>
      <c r="C2401" s="23"/>
      <c r="D2401" s="23"/>
      <c r="E2401" s="23"/>
      <c r="F2401" s="22"/>
      <c r="G2401" s="23"/>
      <c r="H2401" s="24"/>
      <c r="I2401" s="23"/>
      <c r="J2401" s="23"/>
      <c r="K2401" s="23"/>
      <c r="L2401" s="22"/>
      <c r="M2401" s="20"/>
    </row>
    <row r="2402" spans="1:13" x14ac:dyDescent="0.25">
      <c r="A2402" s="22"/>
      <c r="B2402" s="23"/>
      <c r="C2402" s="23"/>
      <c r="D2402" s="23"/>
      <c r="E2402" s="23"/>
      <c r="F2402" s="22"/>
      <c r="G2402" s="23"/>
      <c r="H2402" s="24"/>
      <c r="I2402" s="23"/>
      <c r="J2402" s="23"/>
      <c r="K2402" s="23"/>
      <c r="L2402" s="22"/>
      <c r="M2402" s="20"/>
    </row>
    <row r="2403" spans="1:13" x14ac:dyDescent="0.25">
      <c r="A2403" s="22"/>
      <c r="B2403" s="23"/>
      <c r="C2403" s="23"/>
      <c r="D2403" s="23"/>
      <c r="E2403" s="23"/>
      <c r="F2403" s="22"/>
      <c r="G2403" s="23"/>
      <c r="H2403" s="24"/>
      <c r="I2403" s="23"/>
      <c r="J2403" s="23"/>
      <c r="K2403" s="23"/>
      <c r="L2403" s="22"/>
      <c r="M2403" s="20"/>
    </row>
    <row r="2404" spans="1:13" x14ac:dyDescent="0.25">
      <c r="A2404" s="22"/>
      <c r="B2404" s="23"/>
      <c r="C2404" s="23"/>
      <c r="D2404" s="23"/>
      <c r="E2404" s="23"/>
      <c r="F2404" s="22"/>
      <c r="G2404" s="23"/>
      <c r="H2404" s="24"/>
      <c r="I2404" s="23"/>
      <c r="J2404" s="23"/>
      <c r="K2404" s="23"/>
      <c r="L2404" s="22"/>
      <c r="M2404" s="20"/>
    </row>
    <row r="2405" spans="1:13" x14ac:dyDescent="0.25">
      <c r="A2405" s="22"/>
      <c r="B2405" s="23"/>
      <c r="C2405" s="23"/>
      <c r="D2405" s="23"/>
      <c r="E2405" s="23"/>
      <c r="F2405" s="22"/>
      <c r="G2405" s="23"/>
      <c r="H2405" s="24"/>
      <c r="I2405" s="23"/>
      <c r="J2405" s="23"/>
      <c r="K2405" s="23"/>
      <c r="L2405" s="22"/>
      <c r="M2405" s="20"/>
    </row>
    <row r="2406" spans="1:13" x14ac:dyDescent="0.25">
      <c r="A2406" s="22"/>
      <c r="B2406" s="23"/>
      <c r="C2406" s="23"/>
      <c r="D2406" s="23"/>
      <c r="E2406" s="23"/>
      <c r="F2406" s="22"/>
      <c r="G2406" s="23"/>
      <c r="H2406" s="24"/>
      <c r="I2406" s="23"/>
      <c r="J2406" s="23"/>
      <c r="K2406" s="23"/>
      <c r="L2406" s="22"/>
      <c r="M2406" s="20"/>
    </row>
    <row r="2407" spans="1:13" x14ac:dyDescent="0.25">
      <c r="A2407" s="22"/>
      <c r="B2407" s="23"/>
      <c r="C2407" s="23"/>
      <c r="D2407" s="23"/>
      <c r="E2407" s="23"/>
      <c r="F2407" s="22"/>
      <c r="G2407" s="23"/>
      <c r="H2407" s="24"/>
      <c r="I2407" s="23"/>
      <c r="J2407" s="23"/>
      <c r="K2407" s="23"/>
      <c r="L2407" s="22"/>
      <c r="M2407" s="20"/>
    </row>
    <row r="2408" spans="1:13" x14ac:dyDescent="0.25">
      <c r="A2408" s="22"/>
      <c r="B2408" s="23"/>
      <c r="C2408" s="23"/>
      <c r="D2408" s="23"/>
      <c r="E2408" s="23"/>
      <c r="F2408" s="22"/>
      <c r="G2408" s="23"/>
      <c r="H2408" s="24"/>
      <c r="I2408" s="23"/>
      <c r="J2408" s="23"/>
      <c r="K2408" s="23"/>
      <c r="L2408" s="22"/>
      <c r="M2408" s="20"/>
    </row>
    <row r="2409" spans="1:13" x14ac:dyDescent="0.25">
      <c r="A2409" s="22"/>
      <c r="B2409" s="23"/>
      <c r="C2409" s="23"/>
      <c r="D2409" s="23"/>
      <c r="E2409" s="23"/>
      <c r="F2409" s="22"/>
      <c r="G2409" s="23"/>
      <c r="H2409" s="24"/>
      <c r="I2409" s="23"/>
      <c r="J2409" s="23"/>
      <c r="K2409" s="23"/>
      <c r="L2409" s="22"/>
      <c r="M2409" s="20"/>
    </row>
    <row r="2410" spans="1:13" x14ac:dyDescent="0.25">
      <c r="A2410" s="22"/>
      <c r="B2410" s="23"/>
      <c r="C2410" s="23"/>
      <c r="D2410" s="23"/>
      <c r="E2410" s="23"/>
      <c r="F2410" s="22"/>
      <c r="G2410" s="23"/>
      <c r="H2410" s="24"/>
      <c r="I2410" s="23"/>
      <c r="J2410" s="23"/>
      <c r="K2410" s="23"/>
      <c r="L2410" s="22"/>
      <c r="M2410" s="20"/>
    </row>
    <row r="2411" spans="1:13" x14ac:dyDescent="0.25">
      <c r="A2411" s="22"/>
      <c r="B2411" s="23"/>
      <c r="C2411" s="23"/>
      <c r="D2411" s="23"/>
      <c r="E2411" s="23"/>
      <c r="F2411" s="22"/>
      <c r="G2411" s="23"/>
      <c r="H2411" s="24"/>
      <c r="I2411" s="23"/>
      <c r="J2411" s="23"/>
      <c r="K2411" s="23"/>
      <c r="L2411" s="22"/>
      <c r="M2411" s="20"/>
    </row>
    <row r="2412" spans="1:13" x14ac:dyDescent="0.25">
      <c r="A2412" s="22"/>
      <c r="B2412" s="23"/>
      <c r="C2412" s="23"/>
      <c r="D2412" s="23"/>
      <c r="E2412" s="23"/>
      <c r="F2412" s="22"/>
      <c r="G2412" s="23"/>
      <c r="H2412" s="24"/>
      <c r="I2412" s="23"/>
      <c r="J2412" s="23"/>
      <c r="K2412" s="23"/>
      <c r="L2412" s="22"/>
      <c r="M2412" s="20"/>
    </row>
    <row r="2413" spans="1:13" x14ac:dyDescent="0.25">
      <c r="A2413" s="22"/>
      <c r="B2413" s="23"/>
      <c r="C2413" s="23"/>
      <c r="D2413" s="23"/>
      <c r="E2413" s="23"/>
      <c r="F2413" s="22"/>
      <c r="G2413" s="23"/>
      <c r="H2413" s="24"/>
      <c r="I2413" s="23"/>
      <c r="J2413" s="23"/>
      <c r="K2413" s="23"/>
      <c r="L2413" s="22"/>
      <c r="M2413" s="20"/>
    </row>
    <row r="2414" spans="1:13" x14ac:dyDescent="0.25">
      <c r="A2414" s="22"/>
      <c r="B2414" s="23"/>
      <c r="C2414" s="23"/>
      <c r="D2414" s="23"/>
      <c r="E2414" s="23"/>
      <c r="F2414" s="22"/>
      <c r="G2414" s="23"/>
      <c r="H2414" s="24"/>
      <c r="I2414" s="23"/>
      <c r="J2414" s="23"/>
      <c r="K2414" s="23"/>
      <c r="L2414" s="22"/>
      <c r="M2414" s="20"/>
    </row>
    <row r="2415" spans="1:13" x14ac:dyDescent="0.25">
      <c r="A2415" s="22"/>
      <c r="B2415" s="23"/>
      <c r="C2415" s="23"/>
      <c r="D2415" s="23"/>
      <c r="E2415" s="23"/>
      <c r="F2415" s="22"/>
      <c r="G2415" s="23"/>
      <c r="H2415" s="24"/>
      <c r="I2415" s="23"/>
      <c r="J2415" s="23"/>
      <c r="K2415" s="23"/>
      <c r="L2415" s="22"/>
      <c r="M2415" s="20"/>
    </row>
    <row r="2416" spans="1:13" x14ac:dyDescent="0.25">
      <c r="A2416" s="22"/>
      <c r="B2416" s="23"/>
      <c r="C2416" s="23"/>
      <c r="D2416" s="23"/>
      <c r="E2416" s="23"/>
      <c r="F2416" s="22"/>
      <c r="G2416" s="23"/>
      <c r="H2416" s="24"/>
      <c r="I2416" s="23"/>
      <c r="J2416" s="23"/>
      <c r="K2416" s="23"/>
      <c r="L2416" s="22"/>
      <c r="M2416" s="20"/>
    </row>
    <row r="2417" spans="1:13" x14ac:dyDescent="0.25">
      <c r="A2417" s="22"/>
      <c r="B2417" s="23"/>
      <c r="C2417" s="23"/>
      <c r="D2417" s="23"/>
      <c r="E2417" s="23"/>
      <c r="F2417" s="22"/>
      <c r="G2417" s="23"/>
      <c r="H2417" s="24"/>
      <c r="I2417" s="23"/>
      <c r="J2417" s="23"/>
      <c r="K2417" s="23"/>
      <c r="L2417" s="22"/>
      <c r="M2417" s="20"/>
    </row>
    <row r="2418" spans="1:13" x14ac:dyDescent="0.25">
      <c r="A2418" s="22"/>
      <c r="B2418" s="23"/>
      <c r="C2418" s="23"/>
      <c r="D2418" s="23"/>
      <c r="E2418" s="23"/>
      <c r="F2418" s="22"/>
      <c r="G2418" s="23"/>
      <c r="H2418" s="24"/>
      <c r="I2418" s="23"/>
      <c r="J2418" s="23"/>
      <c r="K2418" s="23"/>
      <c r="L2418" s="22"/>
      <c r="M2418" s="20"/>
    </row>
    <row r="2419" spans="1:13" x14ac:dyDescent="0.25">
      <c r="A2419" s="22"/>
      <c r="B2419" s="23"/>
      <c r="C2419" s="23"/>
      <c r="D2419" s="23"/>
      <c r="E2419" s="23"/>
      <c r="F2419" s="22"/>
      <c r="G2419" s="23"/>
      <c r="H2419" s="24"/>
      <c r="I2419" s="23"/>
      <c r="J2419" s="23"/>
      <c r="K2419" s="23"/>
      <c r="L2419" s="22"/>
      <c r="M2419" s="20"/>
    </row>
    <row r="2420" spans="1:13" x14ac:dyDescent="0.25">
      <c r="A2420" s="22"/>
      <c r="B2420" s="23"/>
      <c r="C2420" s="23"/>
      <c r="D2420" s="23"/>
      <c r="E2420" s="23"/>
      <c r="F2420" s="22"/>
      <c r="G2420" s="23"/>
      <c r="H2420" s="24"/>
      <c r="I2420" s="23"/>
      <c r="J2420" s="23"/>
      <c r="K2420" s="23"/>
      <c r="L2420" s="22"/>
      <c r="M2420" s="20"/>
    </row>
    <row r="2421" spans="1:13" x14ac:dyDescent="0.25">
      <c r="A2421" s="22"/>
      <c r="B2421" s="23"/>
      <c r="C2421" s="23"/>
      <c r="D2421" s="23"/>
      <c r="E2421" s="23"/>
      <c r="F2421" s="22"/>
      <c r="G2421" s="23"/>
      <c r="H2421" s="24"/>
      <c r="I2421" s="23"/>
      <c r="J2421" s="23"/>
      <c r="K2421" s="23"/>
      <c r="L2421" s="22"/>
      <c r="M2421" s="20"/>
    </row>
    <row r="2422" spans="1:13" x14ac:dyDescent="0.25">
      <c r="A2422" s="22"/>
      <c r="B2422" s="23"/>
      <c r="C2422" s="23"/>
      <c r="D2422" s="23"/>
      <c r="E2422" s="23"/>
      <c r="F2422" s="22"/>
      <c r="G2422" s="23"/>
      <c r="H2422" s="24"/>
      <c r="I2422" s="23"/>
      <c r="J2422" s="23"/>
      <c r="K2422" s="23"/>
      <c r="L2422" s="22"/>
      <c r="M2422" s="20"/>
    </row>
    <row r="2423" spans="1:13" x14ac:dyDescent="0.25">
      <c r="A2423" s="22"/>
      <c r="B2423" s="23"/>
      <c r="C2423" s="23"/>
      <c r="D2423" s="23"/>
      <c r="E2423" s="23"/>
      <c r="F2423" s="22"/>
      <c r="G2423" s="23"/>
      <c r="H2423" s="24"/>
      <c r="I2423" s="23"/>
      <c r="J2423" s="23"/>
      <c r="K2423" s="23"/>
      <c r="L2423" s="22"/>
      <c r="M2423" s="20"/>
    </row>
    <row r="2424" spans="1:13" x14ac:dyDescent="0.25">
      <c r="A2424" s="22"/>
      <c r="B2424" s="23"/>
      <c r="C2424" s="23"/>
      <c r="D2424" s="23"/>
      <c r="E2424" s="23"/>
      <c r="F2424" s="22"/>
      <c r="G2424" s="23"/>
      <c r="H2424" s="24"/>
      <c r="I2424" s="23"/>
      <c r="J2424" s="23"/>
      <c r="K2424" s="23"/>
      <c r="L2424" s="22"/>
      <c r="M2424" s="20"/>
    </row>
    <row r="2425" spans="1:13" x14ac:dyDescent="0.25">
      <c r="A2425" s="22"/>
      <c r="B2425" s="23"/>
      <c r="C2425" s="23"/>
      <c r="D2425" s="23"/>
      <c r="E2425" s="23"/>
      <c r="F2425" s="22"/>
      <c r="G2425" s="23"/>
      <c r="H2425" s="24"/>
      <c r="I2425" s="23"/>
      <c r="J2425" s="23"/>
      <c r="K2425" s="23"/>
      <c r="L2425" s="22"/>
      <c r="M2425" s="20"/>
    </row>
    <row r="2426" spans="1:13" x14ac:dyDescent="0.25">
      <c r="A2426" s="22"/>
      <c r="B2426" s="23"/>
      <c r="C2426" s="23"/>
      <c r="D2426" s="23"/>
      <c r="E2426" s="23"/>
      <c r="F2426" s="22"/>
      <c r="G2426" s="23"/>
      <c r="H2426" s="24"/>
      <c r="I2426" s="23"/>
      <c r="J2426" s="23"/>
      <c r="K2426" s="23"/>
      <c r="L2426" s="22"/>
      <c r="M2426" s="20"/>
    </row>
    <row r="2427" spans="1:13" x14ac:dyDescent="0.25">
      <c r="A2427" s="22"/>
      <c r="B2427" s="23"/>
      <c r="C2427" s="23"/>
      <c r="D2427" s="23"/>
      <c r="E2427" s="23"/>
      <c r="F2427" s="22"/>
      <c r="G2427" s="23"/>
      <c r="H2427" s="24"/>
      <c r="I2427" s="23"/>
      <c r="J2427" s="23"/>
      <c r="K2427" s="23"/>
      <c r="L2427" s="22"/>
      <c r="M2427" s="20"/>
    </row>
    <row r="2428" spans="1:13" x14ac:dyDescent="0.25">
      <c r="A2428" s="22"/>
      <c r="B2428" s="23"/>
      <c r="C2428" s="23"/>
      <c r="D2428" s="23"/>
      <c r="E2428" s="23"/>
      <c r="F2428" s="22"/>
      <c r="G2428" s="23"/>
      <c r="H2428" s="24"/>
      <c r="I2428" s="23"/>
      <c r="J2428" s="23"/>
      <c r="K2428" s="23"/>
      <c r="L2428" s="22"/>
      <c r="M2428" s="20"/>
    </row>
    <row r="2429" spans="1:13" x14ac:dyDescent="0.25">
      <c r="A2429" s="22"/>
      <c r="B2429" s="23"/>
      <c r="C2429" s="23"/>
      <c r="D2429" s="23"/>
      <c r="E2429" s="23"/>
      <c r="F2429" s="22"/>
      <c r="G2429" s="23"/>
      <c r="H2429" s="24"/>
      <c r="I2429" s="23"/>
      <c r="J2429" s="23"/>
      <c r="K2429" s="23"/>
      <c r="L2429" s="22"/>
      <c r="M2429" s="20"/>
    </row>
    <row r="2430" spans="1:13" x14ac:dyDescent="0.25">
      <c r="A2430" s="22"/>
      <c r="B2430" s="23"/>
      <c r="C2430" s="23"/>
      <c r="D2430" s="23"/>
      <c r="E2430" s="23"/>
      <c r="F2430" s="22"/>
      <c r="G2430" s="23"/>
      <c r="H2430" s="24"/>
      <c r="I2430" s="23"/>
      <c r="J2430" s="23"/>
      <c r="K2430" s="23"/>
      <c r="L2430" s="22"/>
      <c r="M2430" s="20"/>
    </row>
    <row r="2431" spans="1:13" x14ac:dyDescent="0.25">
      <c r="A2431" s="22"/>
      <c r="B2431" s="23"/>
      <c r="C2431" s="23"/>
      <c r="D2431" s="23"/>
      <c r="E2431" s="23"/>
      <c r="F2431" s="22"/>
      <c r="G2431" s="23"/>
      <c r="H2431" s="24"/>
      <c r="I2431" s="23"/>
      <c r="J2431" s="23"/>
      <c r="K2431" s="23"/>
      <c r="L2431" s="22"/>
      <c r="M2431" s="20"/>
    </row>
    <row r="2432" spans="1:13" x14ac:dyDescent="0.25">
      <c r="A2432" s="22"/>
      <c r="B2432" s="23"/>
      <c r="C2432" s="23"/>
      <c r="D2432" s="23"/>
      <c r="E2432" s="23"/>
      <c r="F2432" s="22"/>
      <c r="G2432" s="23"/>
      <c r="H2432" s="24"/>
      <c r="I2432" s="23"/>
      <c r="J2432" s="23"/>
      <c r="K2432" s="23"/>
      <c r="L2432" s="22"/>
      <c r="M2432" s="20"/>
    </row>
    <row r="2433" spans="1:14" x14ac:dyDescent="0.25">
      <c r="A2433" s="22"/>
      <c r="B2433" s="23"/>
      <c r="C2433" s="23"/>
      <c r="D2433" s="23"/>
      <c r="E2433" s="23"/>
      <c r="F2433" s="22"/>
      <c r="G2433" s="23"/>
      <c r="H2433" s="24"/>
      <c r="I2433" s="23"/>
      <c r="J2433" s="23"/>
      <c r="K2433" s="23"/>
      <c r="L2433" s="22"/>
      <c r="M2433" s="20"/>
      <c r="N2433" s="19"/>
    </row>
    <row r="2434" spans="1:14" x14ac:dyDescent="0.25">
      <c r="A2434" s="22"/>
      <c r="B2434" s="23"/>
      <c r="C2434" s="23"/>
      <c r="D2434" s="23"/>
      <c r="E2434" s="23"/>
      <c r="F2434" s="22"/>
      <c r="G2434" s="23"/>
      <c r="H2434" s="24"/>
      <c r="I2434" s="23"/>
      <c r="J2434" s="23"/>
      <c r="K2434" s="23"/>
      <c r="L2434" s="22"/>
      <c r="M2434" s="20"/>
      <c r="N2434" s="19"/>
    </row>
    <row r="2435" spans="1:14" x14ac:dyDescent="0.25">
      <c r="A2435" s="22"/>
      <c r="B2435" s="23"/>
      <c r="C2435" s="23"/>
      <c r="D2435" s="23"/>
      <c r="E2435" s="23"/>
      <c r="F2435" s="22"/>
      <c r="G2435" s="23"/>
      <c r="H2435" s="24"/>
      <c r="I2435" s="23"/>
      <c r="J2435" s="23"/>
      <c r="K2435" s="23"/>
      <c r="L2435" s="22"/>
      <c r="M2435" s="20"/>
      <c r="N2435" s="19"/>
    </row>
    <row r="2436" spans="1:14" x14ac:dyDescent="0.25">
      <c r="A2436" s="22"/>
      <c r="B2436" s="23"/>
      <c r="C2436" s="23"/>
      <c r="D2436" s="23"/>
      <c r="E2436" s="23"/>
      <c r="F2436" s="22"/>
      <c r="G2436" s="23"/>
      <c r="H2436" s="24"/>
      <c r="I2436" s="23"/>
      <c r="J2436" s="23"/>
      <c r="K2436" s="23"/>
      <c r="L2436" s="22"/>
      <c r="M2436" s="20"/>
      <c r="N2436" s="19"/>
    </row>
    <row r="2437" spans="1:14" x14ac:dyDescent="0.25">
      <c r="A2437" s="22"/>
      <c r="B2437" s="23"/>
      <c r="C2437" s="23"/>
      <c r="D2437" s="23"/>
      <c r="E2437" s="23"/>
      <c r="F2437" s="22"/>
      <c r="G2437" s="23"/>
      <c r="H2437" s="24"/>
      <c r="I2437" s="23"/>
      <c r="J2437" s="23"/>
      <c r="K2437" s="23"/>
      <c r="L2437" s="22"/>
      <c r="M2437" s="20"/>
      <c r="N2437" s="19"/>
    </row>
    <row r="2438" spans="1:14" x14ac:dyDescent="0.25">
      <c r="A2438" s="22"/>
      <c r="B2438" s="23"/>
      <c r="C2438" s="23"/>
      <c r="D2438" s="23"/>
      <c r="E2438" s="23"/>
      <c r="F2438" s="22"/>
      <c r="G2438" s="23"/>
      <c r="H2438" s="24"/>
      <c r="I2438" s="23"/>
      <c r="J2438" s="23"/>
      <c r="K2438" s="23"/>
      <c r="L2438" s="22"/>
      <c r="M2438" s="20"/>
      <c r="N2438" s="19"/>
    </row>
    <row r="2439" spans="1:14" x14ac:dyDescent="0.25">
      <c r="A2439" s="22"/>
      <c r="B2439" s="23"/>
      <c r="C2439" s="23"/>
      <c r="D2439" s="23"/>
      <c r="E2439" s="23"/>
      <c r="F2439" s="22"/>
      <c r="G2439" s="23"/>
      <c r="H2439" s="24"/>
      <c r="I2439" s="23"/>
      <c r="J2439" s="23"/>
      <c r="K2439" s="23"/>
      <c r="L2439" s="22"/>
      <c r="M2439" s="20"/>
      <c r="N2439" s="19"/>
    </row>
    <row r="2440" spans="1:14" x14ac:dyDescent="0.25">
      <c r="A2440" s="22"/>
      <c r="B2440" s="23"/>
      <c r="C2440" s="23"/>
      <c r="D2440" s="23"/>
      <c r="E2440" s="23"/>
      <c r="F2440" s="22"/>
      <c r="G2440" s="23"/>
      <c r="H2440" s="24"/>
      <c r="I2440" s="23"/>
      <c r="J2440" s="23"/>
      <c r="K2440" s="23"/>
      <c r="L2440" s="22"/>
      <c r="M2440" s="20"/>
      <c r="N2440" s="19"/>
    </row>
    <row r="2441" spans="1:14" x14ac:dyDescent="0.25">
      <c r="A2441" s="22"/>
      <c r="B2441" s="23"/>
      <c r="C2441" s="23"/>
      <c r="D2441" s="23"/>
      <c r="E2441" s="23"/>
      <c r="F2441" s="22"/>
      <c r="G2441" s="23"/>
      <c r="H2441" s="24"/>
      <c r="I2441" s="23"/>
      <c r="J2441" s="23"/>
      <c r="K2441" s="23"/>
      <c r="L2441" s="22"/>
      <c r="M2441" s="20"/>
      <c r="N2441" s="19"/>
    </row>
    <row r="2442" spans="1:14" x14ac:dyDescent="0.25">
      <c r="A2442" s="22"/>
      <c r="B2442" s="23"/>
      <c r="C2442" s="23"/>
      <c r="D2442" s="23"/>
      <c r="E2442" s="23"/>
      <c r="F2442" s="22"/>
      <c r="G2442" s="23"/>
      <c r="H2442" s="24"/>
      <c r="I2442" s="23"/>
      <c r="J2442" s="23"/>
      <c r="K2442" s="23"/>
      <c r="L2442" s="22"/>
      <c r="M2442" s="20"/>
      <c r="N2442" s="19"/>
    </row>
    <row r="2443" spans="1:14" x14ac:dyDescent="0.25">
      <c r="A2443" s="22"/>
      <c r="B2443" s="23"/>
      <c r="C2443" s="23"/>
      <c r="D2443" s="23"/>
      <c r="E2443" s="23"/>
      <c r="F2443" s="22"/>
      <c r="G2443" s="23"/>
      <c r="H2443" s="24"/>
      <c r="I2443" s="23"/>
      <c r="J2443" s="23"/>
      <c r="K2443" s="23"/>
      <c r="L2443" s="22"/>
      <c r="M2443" s="20"/>
      <c r="N2443" s="19"/>
    </row>
    <row r="2444" spans="1:14" x14ac:dyDescent="0.25">
      <c r="A2444" s="22"/>
      <c r="B2444" s="23"/>
      <c r="C2444" s="23"/>
      <c r="D2444" s="23"/>
      <c r="E2444" s="23"/>
      <c r="F2444" s="22"/>
      <c r="G2444" s="23"/>
      <c r="H2444" s="24"/>
      <c r="I2444" s="23"/>
      <c r="J2444" s="23"/>
      <c r="K2444" s="23"/>
      <c r="L2444" s="22"/>
      <c r="M2444" s="20"/>
      <c r="N2444" s="19"/>
    </row>
    <row r="2445" spans="1:14" x14ac:dyDescent="0.25">
      <c r="A2445" s="22"/>
      <c r="B2445" s="23"/>
      <c r="C2445" s="23"/>
      <c r="D2445" s="23"/>
      <c r="E2445" s="23"/>
      <c r="F2445" s="22"/>
      <c r="G2445" s="23"/>
      <c r="H2445" s="24"/>
      <c r="I2445" s="23"/>
      <c r="J2445" s="23"/>
      <c r="K2445" s="23"/>
      <c r="L2445" s="22"/>
      <c r="M2445" s="20"/>
      <c r="N2445" s="19"/>
    </row>
    <row r="2446" spans="1:14" x14ac:dyDescent="0.25">
      <c r="A2446" s="22"/>
      <c r="B2446" s="23"/>
      <c r="C2446" s="23"/>
      <c r="D2446" s="23"/>
      <c r="E2446" s="23"/>
      <c r="F2446" s="22"/>
      <c r="G2446" s="23"/>
      <c r="H2446" s="24"/>
      <c r="I2446" s="23"/>
      <c r="J2446" s="23"/>
      <c r="K2446" s="23"/>
      <c r="L2446" s="22"/>
      <c r="M2446" s="20"/>
      <c r="N2446" s="19"/>
    </row>
    <row r="2447" spans="1:14" x14ac:dyDescent="0.25">
      <c r="A2447" s="22"/>
      <c r="B2447" s="23"/>
      <c r="C2447" s="23"/>
      <c r="D2447" s="23"/>
      <c r="E2447" s="23"/>
      <c r="F2447" s="22"/>
      <c r="G2447" s="23"/>
      <c r="H2447" s="24"/>
      <c r="I2447" s="23"/>
      <c r="J2447" s="23"/>
      <c r="K2447" s="23"/>
      <c r="L2447" s="22"/>
      <c r="M2447" s="20"/>
      <c r="N2447" s="19"/>
    </row>
    <row r="2448" spans="1:14" x14ac:dyDescent="0.25">
      <c r="A2448" s="22"/>
      <c r="B2448" s="23"/>
      <c r="C2448" s="23"/>
      <c r="D2448" s="23"/>
      <c r="E2448" s="23"/>
      <c r="F2448" s="22"/>
      <c r="G2448" s="23"/>
      <c r="H2448" s="24"/>
      <c r="I2448" s="23"/>
      <c r="J2448" s="23"/>
      <c r="K2448" s="23"/>
      <c r="L2448" s="22"/>
      <c r="M2448" s="20"/>
      <c r="N2448" s="19"/>
    </row>
    <row r="2449" spans="1:13" x14ac:dyDescent="0.25">
      <c r="A2449" s="22"/>
      <c r="B2449" s="23"/>
      <c r="C2449" s="23"/>
      <c r="D2449" s="23"/>
      <c r="E2449" s="23"/>
      <c r="F2449" s="22"/>
      <c r="G2449" s="23"/>
      <c r="H2449" s="24"/>
      <c r="I2449" s="23"/>
      <c r="J2449" s="23"/>
      <c r="K2449" s="23"/>
      <c r="L2449" s="22"/>
      <c r="M2449" s="20"/>
    </row>
    <row r="2450" spans="1:13" x14ac:dyDescent="0.25">
      <c r="A2450" s="22"/>
      <c r="B2450" s="23"/>
      <c r="C2450" s="23"/>
      <c r="D2450" s="23"/>
      <c r="E2450" s="23"/>
      <c r="F2450" s="22"/>
      <c r="G2450" s="23"/>
      <c r="H2450" s="24"/>
      <c r="I2450" s="23"/>
      <c r="J2450" s="23"/>
      <c r="K2450" s="23"/>
      <c r="L2450" s="22"/>
      <c r="M2450" s="20"/>
    </row>
    <row r="2451" spans="1:13" x14ac:dyDescent="0.25">
      <c r="A2451" s="22"/>
      <c r="B2451" s="23"/>
      <c r="C2451" s="23"/>
      <c r="D2451" s="23"/>
      <c r="E2451" s="23"/>
      <c r="F2451" s="22"/>
      <c r="G2451" s="23"/>
      <c r="H2451" s="24"/>
      <c r="I2451" s="23"/>
      <c r="J2451" s="23"/>
      <c r="K2451" s="23"/>
      <c r="L2451" s="22"/>
      <c r="M2451" s="20"/>
    </row>
    <row r="2452" spans="1:13" x14ac:dyDescent="0.25">
      <c r="A2452" s="22"/>
      <c r="B2452" s="23"/>
      <c r="C2452" s="23"/>
      <c r="D2452" s="23"/>
      <c r="E2452" s="23"/>
      <c r="F2452" s="22"/>
      <c r="G2452" s="23"/>
      <c r="H2452" s="24"/>
      <c r="I2452" s="23"/>
      <c r="J2452" s="23"/>
      <c r="K2452" s="23"/>
      <c r="L2452" s="22"/>
      <c r="M2452" s="20"/>
    </row>
    <row r="2453" spans="1:13" x14ac:dyDescent="0.25">
      <c r="A2453" s="22"/>
      <c r="B2453" s="23"/>
      <c r="C2453" s="23"/>
      <c r="D2453" s="23"/>
      <c r="E2453" s="23"/>
      <c r="F2453" s="22"/>
      <c r="G2453" s="23"/>
      <c r="H2453" s="24"/>
      <c r="I2453" s="23"/>
      <c r="J2453" s="23"/>
      <c r="K2453" s="23"/>
      <c r="L2453" s="22"/>
      <c r="M2453" s="20"/>
    </row>
    <row r="2454" spans="1:13" x14ac:dyDescent="0.25">
      <c r="A2454" s="22"/>
      <c r="B2454" s="23"/>
      <c r="C2454" s="23"/>
      <c r="D2454" s="23"/>
      <c r="E2454" s="23"/>
      <c r="F2454" s="22"/>
      <c r="G2454" s="23"/>
      <c r="H2454" s="24"/>
      <c r="I2454" s="23"/>
      <c r="J2454" s="23"/>
      <c r="K2454" s="23"/>
      <c r="L2454" s="22"/>
      <c r="M2454" s="20"/>
    </row>
    <row r="2455" spans="1:13" x14ac:dyDescent="0.25">
      <c r="A2455" s="22"/>
      <c r="B2455" s="23"/>
      <c r="C2455" s="23"/>
      <c r="D2455" s="23"/>
      <c r="E2455" s="23"/>
      <c r="F2455" s="22"/>
      <c r="G2455" s="23"/>
      <c r="H2455" s="24"/>
      <c r="I2455" s="23"/>
      <c r="J2455" s="23"/>
      <c r="K2455" s="23"/>
      <c r="L2455" s="22"/>
      <c r="M2455" s="20"/>
    </row>
    <row r="2456" spans="1:13" x14ac:dyDescent="0.25">
      <c r="A2456" s="22"/>
      <c r="B2456" s="23"/>
      <c r="C2456" s="23"/>
      <c r="D2456" s="23"/>
      <c r="E2456" s="23"/>
      <c r="F2456" s="22"/>
      <c r="G2456" s="23"/>
      <c r="H2456" s="24"/>
      <c r="I2456" s="23"/>
      <c r="J2456" s="23"/>
      <c r="K2456" s="23"/>
      <c r="L2456" s="22"/>
      <c r="M2456" s="20"/>
    </row>
    <row r="2457" spans="1:13" x14ac:dyDescent="0.25">
      <c r="A2457" s="22"/>
      <c r="B2457" s="23"/>
      <c r="C2457" s="23"/>
      <c r="D2457" s="23"/>
      <c r="E2457" s="23"/>
      <c r="F2457" s="22"/>
      <c r="G2457" s="23"/>
      <c r="H2457" s="24"/>
      <c r="I2457" s="23"/>
      <c r="J2457" s="23"/>
      <c r="K2457" s="23"/>
      <c r="L2457" s="22"/>
      <c r="M2457" s="20"/>
    </row>
    <row r="2458" spans="1:13" x14ac:dyDescent="0.25">
      <c r="A2458" s="22"/>
      <c r="B2458" s="23"/>
      <c r="C2458" s="23"/>
      <c r="D2458" s="23"/>
      <c r="E2458" s="23"/>
      <c r="F2458" s="22"/>
      <c r="G2458" s="23"/>
      <c r="H2458" s="24"/>
      <c r="I2458" s="23"/>
      <c r="J2458" s="23"/>
      <c r="K2458" s="23"/>
      <c r="L2458" s="22"/>
      <c r="M2458" s="20"/>
    </row>
    <row r="2459" spans="1:13" x14ac:dyDescent="0.25">
      <c r="A2459" s="22"/>
      <c r="B2459" s="23"/>
      <c r="C2459" s="23"/>
      <c r="D2459" s="23"/>
      <c r="E2459" s="23"/>
      <c r="F2459" s="22"/>
      <c r="G2459" s="23"/>
      <c r="H2459" s="24"/>
      <c r="I2459" s="23"/>
      <c r="J2459" s="23"/>
      <c r="K2459" s="23"/>
      <c r="L2459" s="22"/>
      <c r="M2459" s="20"/>
    </row>
    <row r="2460" spans="1:13" x14ac:dyDescent="0.25">
      <c r="A2460" s="22"/>
      <c r="B2460" s="23"/>
      <c r="C2460" s="23"/>
      <c r="D2460" s="23"/>
      <c r="E2460" s="23"/>
      <c r="F2460" s="22"/>
      <c r="G2460" s="23"/>
      <c r="H2460" s="24"/>
      <c r="I2460" s="23"/>
      <c r="J2460" s="23"/>
      <c r="K2460" s="23"/>
      <c r="L2460" s="22"/>
      <c r="M2460" s="20"/>
    </row>
    <row r="2461" spans="1:13" x14ac:dyDescent="0.25">
      <c r="A2461" s="22"/>
      <c r="B2461" s="23"/>
      <c r="C2461" s="23"/>
      <c r="D2461" s="23"/>
      <c r="E2461" s="23"/>
      <c r="F2461" s="22"/>
      <c r="G2461" s="23"/>
      <c r="H2461" s="24"/>
      <c r="I2461" s="23"/>
      <c r="J2461" s="23"/>
      <c r="K2461" s="23"/>
      <c r="L2461" s="22"/>
      <c r="M2461" s="20"/>
    </row>
    <row r="2462" spans="1:13" x14ac:dyDescent="0.25">
      <c r="A2462" s="22"/>
      <c r="B2462" s="23"/>
      <c r="C2462" s="23"/>
      <c r="D2462" s="23"/>
      <c r="E2462" s="23"/>
      <c r="F2462" s="22"/>
      <c r="G2462" s="23"/>
      <c r="H2462" s="24"/>
      <c r="I2462" s="23"/>
      <c r="J2462" s="23"/>
      <c r="K2462" s="23"/>
      <c r="L2462" s="22"/>
      <c r="M2462" s="20"/>
    </row>
    <row r="2463" spans="1:13" x14ac:dyDescent="0.25">
      <c r="A2463" s="22"/>
      <c r="B2463" s="23"/>
      <c r="C2463" s="23"/>
      <c r="D2463" s="23"/>
      <c r="E2463" s="23"/>
      <c r="F2463" s="22"/>
      <c r="G2463" s="23"/>
      <c r="H2463" s="24"/>
      <c r="I2463" s="23"/>
      <c r="J2463" s="23"/>
      <c r="K2463" s="23"/>
      <c r="L2463" s="22"/>
      <c r="M2463" s="20"/>
    </row>
    <row r="2464" spans="1:13" x14ac:dyDescent="0.25">
      <c r="A2464" s="22"/>
      <c r="B2464" s="23"/>
      <c r="C2464" s="23"/>
      <c r="D2464" s="23"/>
      <c r="E2464" s="23"/>
      <c r="F2464" s="22"/>
      <c r="G2464" s="23"/>
      <c r="H2464" s="24"/>
      <c r="I2464" s="23"/>
      <c r="J2464" s="23"/>
      <c r="K2464" s="23"/>
      <c r="L2464" s="22"/>
      <c r="M2464" s="20"/>
    </row>
    <row r="2465" spans="1:13" x14ac:dyDescent="0.25">
      <c r="A2465" s="22"/>
      <c r="B2465" s="23"/>
      <c r="C2465" s="23"/>
      <c r="D2465" s="23"/>
      <c r="E2465" s="23"/>
      <c r="F2465" s="22"/>
      <c r="G2465" s="23"/>
      <c r="H2465" s="24"/>
      <c r="I2465" s="23"/>
      <c r="J2465" s="23"/>
      <c r="K2465" s="23"/>
      <c r="L2465" s="22"/>
      <c r="M2465" s="20"/>
    </row>
    <row r="2466" spans="1:13" x14ac:dyDescent="0.25">
      <c r="A2466" s="22"/>
      <c r="B2466" s="23"/>
      <c r="C2466" s="23"/>
      <c r="D2466" s="23"/>
      <c r="E2466" s="23"/>
      <c r="F2466" s="22"/>
      <c r="G2466" s="23"/>
      <c r="H2466" s="24"/>
      <c r="I2466" s="23"/>
      <c r="J2466" s="23"/>
      <c r="K2466" s="23"/>
      <c r="L2466" s="22"/>
      <c r="M2466" s="20"/>
    </row>
    <row r="2467" spans="1:13" x14ac:dyDescent="0.25">
      <c r="A2467" s="22"/>
      <c r="B2467" s="23"/>
      <c r="C2467" s="23"/>
      <c r="D2467" s="23"/>
      <c r="E2467" s="23"/>
      <c r="F2467" s="22"/>
      <c r="G2467" s="23"/>
      <c r="H2467" s="24"/>
      <c r="I2467" s="23"/>
      <c r="J2467" s="23"/>
      <c r="K2467" s="23"/>
      <c r="L2467" s="22"/>
      <c r="M2467" s="20"/>
    </row>
    <row r="2468" spans="1:13" x14ac:dyDescent="0.25">
      <c r="A2468" s="22"/>
      <c r="B2468" s="23"/>
      <c r="C2468" s="23"/>
      <c r="D2468" s="23"/>
      <c r="E2468" s="23"/>
      <c r="F2468" s="22"/>
      <c r="G2468" s="23"/>
      <c r="H2468" s="24"/>
      <c r="I2468" s="23"/>
      <c r="J2468" s="23"/>
      <c r="K2468" s="23"/>
      <c r="L2468" s="22"/>
      <c r="M2468" s="20"/>
    </row>
    <row r="2469" spans="1:13" x14ac:dyDescent="0.25">
      <c r="A2469" s="22"/>
      <c r="B2469" s="23"/>
      <c r="C2469" s="23"/>
      <c r="D2469" s="23"/>
      <c r="E2469" s="23"/>
      <c r="F2469" s="22"/>
      <c r="G2469" s="23"/>
      <c r="H2469" s="24"/>
      <c r="I2469" s="23"/>
      <c r="J2469" s="23"/>
      <c r="K2469" s="23"/>
      <c r="L2469" s="22"/>
      <c r="M2469" s="20"/>
    </row>
    <row r="2470" spans="1:13" x14ac:dyDescent="0.25">
      <c r="A2470" s="22"/>
      <c r="B2470" s="23"/>
      <c r="C2470" s="23"/>
      <c r="D2470" s="23"/>
      <c r="E2470" s="23"/>
      <c r="F2470" s="22"/>
      <c r="G2470" s="23"/>
      <c r="H2470" s="24"/>
      <c r="I2470" s="23"/>
      <c r="J2470" s="23"/>
      <c r="K2470" s="23"/>
      <c r="L2470" s="22"/>
      <c r="M2470" s="20"/>
    </row>
    <row r="2471" spans="1:13" x14ac:dyDescent="0.25">
      <c r="A2471" s="22"/>
      <c r="B2471" s="23"/>
      <c r="C2471" s="23"/>
      <c r="D2471" s="23"/>
      <c r="E2471" s="23"/>
      <c r="F2471" s="22"/>
      <c r="G2471" s="23"/>
      <c r="H2471" s="24"/>
      <c r="I2471" s="23"/>
      <c r="J2471" s="23"/>
      <c r="K2471" s="23"/>
      <c r="L2471" s="22"/>
      <c r="M2471" s="20"/>
    </row>
    <row r="2472" spans="1:13" x14ac:dyDescent="0.25">
      <c r="A2472" s="22"/>
      <c r="B2472" s="23"/>
      <c r="C2472" s="23"/>
      <c r="D2472" s="23"/>
      <c r="E2472" s="23"/>
      <c r="F2472" s="22"/>
      <c r="G2472" s="23"/>
      <c r="H2472" s="24"/>
      <c r="I2472" s="23"/>
      <c r="J2472" s="23"/>
      <c r="K2472" s="23"/>
      <c r="L2472" s="22"/>
      <c r="M2472" s="20"/>
    </row>
    <row r="2473" spans="1:13" x14ac:dyDescent="0.25">
      <c r="A2473" s="22"/>
      <c r="B2473" s="23"/>
      <c r="C2473" s="23"/>
      <c r="D2473" s="23"/>
      <c r="E2473" s="23"/>
      <c r="F2473" s="22"/>
      <c r="G2473" s="23"/>
      <c r="H2473" s="24"/>
      <c r="I2473" s="23"/>
      <c r="J2473" s="23"/>
      <c r="K2473" s="23"/>
      <c r="L2473" s="22"/>
      <c r="M2473" s="20"/>
    </row>
    <row r="2474" spans="1:13" x14ac:dyDescent="0.25">
      <c r="A2474" s="22"/>
      <c r="B2474" s="23"/>
      <c r="C2474" s="23"/>
      <c r="D2474" s="23"/>
      <c r="E2474" s="23"/>
      <c r="F2474" s="22"/>
      <c r="G2474" s="23"/>
      <c r="H2474" s="24"/>
      <c r="I2474" s="23"/>
      <c r="J2474" s="23"/>
      <c r="K2474" s="23"/>
      <c r="L2474" s="22"/>
      <c r="M2474" s="20"/>
    </row>
    <row r="2475" spans="1:13" x14ac:dyDescent="0.25">
      <c r="A2475" s="22"/>
      <c r="B2475" s="23"/>
      <c r="C2475" s="23"/>
      <c r="D2475" s="23"/>
      <c r="E2475" s="23"/>
      <c r="F2475" s="22"/>
      <c r="G2475" s="23"/>
      <c r="H2475" s="24"/>
      <c r="I2475" s="23"/>
      <c r="J2475" s="23"/>
      <c r="K2475" s="23"/>
      <c r="L2475" s="22"/>
      <c r="M2475" s="20"/>
    </row>
    <row r="2476" spans="1:13" x14ac:dyDescent="0.25">
      <c r="A2476" s="22"/>
      <c r="B2476" s="23"/>
      <c r="C2476" s="23"/>
      <c r="D2476" s="23"/>
      <c r="E2476" s="23"/>
      <c r="F2476" s="22"/>
      <c r="G2476" s="23"/>
      <c r="H2476" s="24"/>
      <c r="I2476" s="23"/>
      <c r="J2476" s="23"/>
      <c r="K2476" s="23"/>
      <c r="L2476" s="22"/>
      <c r="M2476" s="20"/>
    </row>
    <row r="2477" spans="1:13" x14ac:dyDescent="0.25">
      <c r="A2477" s="22"/>
      <c r="B2477" s="23"/>
      <c r="C2477" s="23"/>
      <c r="D2477" s="23"/>
      <c r="E2477" s="23"/>
      <c r="F2477" s="22"/>
      <c r="G2477" s="23"/>
      <c r="H2477" s="24"/>
      <c r="I2477" s="23"/>
      <c r="J2477" s="23"/>
      <c r="K2477" s="23"/>
      <c r="L2477" s="22"/>
      <c r="M2477" s="20"/>
    </row>
    <row r="2478" spans="1:13" x14ac:dyDescent="0.25">
      <c r="A2478" s="22"/>
      <c r="B2478" s="23"/>
      <c r="C2478" s="23"/>
      <c r="D2478" s="23"/>
      <c r="E2478" s="23"/>
      <c r="F2478" s="22"/>
      <c r="G2478" s="23"/>
      <c r="H2478" s="24"/>
      <c r="I2478" s="23"/>
      <c r="J2478" s="23"/>
      <c r="K2478" s="23"/>
      <c r="L2478" s="22"/>
      <c r="M2478" s="20"/>
    </row>
    <row r="2479" spans="1:13" x14ac:dyDescent="0.25">
      <c r="A2479" s="22"/>
      <c r="B2479" s="23"/>
      <c r="C2479" s="23"/>
      <c r="D2479" s="23"/>
      <c r="E2479" s="23"/>
      <c r="F2479" s="22"/>
      <c r="G2479" s="23"/>
      <c r="H2479" s="24"/>
      <c r="I2479" s="23"/>
      <c r="J2479" s="23"/>
      <c r="K2479" s="23"/>
      <c r="L2479" s="22"/>
      <c r="M2479" s="20"/>
    </row>
    <row r="2480" spans="1:13" x14ac:dyDescent="0.25">
      <c r="A2480" s="22"/>
      <c r="B2480" s="23"/>
      <c r="C2480" s="23"/>
      <c r="D2480" s="23"/>
      <c r="E2480" s="23"/>
      <c r="F2480" s="22"/>
      <c r="G2480" s="23"/>
      <c r="H2480" s="24"/>
      <c r="I2480" s="23"/>
      <c r="J2480" s="23"/>
      <c r="K2480" s="23"/>
      <c r="L2480" s="22"/>
      <c r="M2480" s="20"/>
    </row>
    <row r="2481" spans="1:13" x14ac:dyDescent="0.25">
      <c r="A2481" s="22"/>
      <c r="B2481" s="23"/>
      <c r="C2481" s="23"/>
      <c r="D2481" s="23"/>
      <c r="E2481" s="23"/>
      <c r="F2481" s="22"/>
      <c r="G2481" s="23"/>
      <c r="H2481" s="24"/>
      <c r="I2481" s="23"/>
      <c r="J2481" s="23"/>
      <c r="K2481" s="23"/>
      <c r="L2481" s="22"/>
      <c r="M2481" s="20"/>
    </row>
    <row r="2482" spans="1:13" x14ac:dyDescent="0.25">
      <c r="A2482" s="22"/>
      <c r="B2482" s="23"/>
      <c r="C2482" s="23"/>
      <c r="D2482" s="23"/>
      <c r="E2482" s="23"/>
      <c r="F2482" s="22"/>
      <c r="G2482" s="23"/>
      <c r="H2482" s="24"/>
      <c r="I2482" s="23"/>
      <c r="J2482" s="23"/>
      <c r="K2482" s="23"/>
      <c r="L2482" s="22"/>
      <c r="M2482" s="20"/>
    </row>
    <row r="2483" spans="1:13" x14ac:dyDescent="0.25">
      <c r="A2483" s="22"/>
      <c r="B2483" s="23"/>
      <c r="C2483" s="23"/>
      <c r="D2483" s="23"/>
      <c r="E2483" s="23"/>
      <c r="F2483" s="22"/>
      <c r="G2483" s="23"/>
      <c r="H2483" s="24"/>
      <c r="I2483" s="23"/>
      <c r="J2483" s="23"/>
      <c r="K2483" s="23"/>
      <c r="L2483" s="22"/>
      <c r="M2483" s="20"/>
    </row>
    <row r="2484" spans="1:13" x14ac:dyDescent="0.25">
      <c r="A2484" s="22"/>
      <c r="B2484" s="23"/>
      <c r="C2484" s="23"/>
      <c r="D2484" s="23"/>
      <c r="E2484" s="23"/>
      <c r="F2484" s="22"/>
      <c r="G2484" s="23"/>
      <c r="H2484" s="24"/>
      <c r="I2484" s="23"/>
      <c r="J2484" s="23"/>
      <c r="K2484" s="23"/>
      <c r="L2484" s="22"/>
      <c r="M2484" s="20"/>
    </row>
    <row r="2485" spans="1:13" x14ac:dyDescent="0.25">
      <c r="A2485" s="22"/>
      <c r="B2485" s="23"/>
      <c r="C2485" s="23"/>
      <c r="D2485" s="23"/>
      <c r="E2485" s="23"/>
      <c r="F2485" s="22"/>
      <c r="G2485" s="23"/>
      <c r="H2485" s="24"/>
      <c r="I2485" s="23"/>
      <c r="J2485" s="23"/>
      <c r="K2485" s="23"/>
      <c r="L2485" s="22"/>
      <c r="M2485" s="20"/>
    </row>
    <row r="2486" spans="1:13" x14ac:dyDescent="0.25">
      <c r="A2486" s="22"/>
      <c r="B2486" s="23"/>
      <c r="C2486" s="23"/>
      <c r="D2486" s="23"/>
      <c r="E2486" s="23"/>
      <c r="F2486" s="22"/>
      <c r="G2486" s="23"/>
      <c r="H2486" s="24"/>
      <c r="I2486" s="23"/>
      <c r="J2486" s="23"/>
      <c r="K2486" s="23"/>
      <c r="L2486" s="22"/>
      <c r="M2486" s="20"/>
    </row>
    <row r="2487" spans="1:13" x14ac:dyDescent="0.25">
      <c r="A2487" s="22"/>
      <c r="B2487" s="23"/>
      <c r="C2487" s="23"/>
      <c r="D2487" s="23"/>
      <c r="E2487" s="23"/>
      <c r="F2487" s="22"/>
      <c r="G2487" s="23"/>
      <c r="H2487" s="24"/>
      <c r="I2487" s="23"/>
      <c r="J2487" s="23"/>
      <c r="K2487" s="23"/>
      <c r="L2487" s="22"/>
      <c r="M2487" s="20"/>
    </row>
    <row r="2488" spans="1:13" x14ac:dyDescent="0.25">
      <c r="A2488" s="22"/>
      <c r="B2488" s="23"/>
      <c r="C2488" s="23"/>
      <c r="D2488" s="23"/>
      <c r="E2488" s="23"/>
      <c r="F2488" s="22"/>
      <c r="G2488" s="23"/>
      <c r="H2488" s="24"/>
      <c r="I2488" s="23"/>
      <c r="J2488" s="23"/>
      <c r="K2488" s="23"/>
      <c r="L2488" s="22"/>
      <c r="M2488" s="20"/>
    </row>
    <row r="2489" spans="1:13" x14ac:dyDescent="0.25">
      <c r="A2489" s="22"/>
      <c r="B2489" s="23"/>
      <c r="C2489" s="23"/>
      <c r="D2489" s="23"/>
      <c r="E2489" s="23"/>
      <c r="F2489" s="22"/>
      <c r="G2489" s="23"/>
      <c r="H2489" s="24"/>
      <c r="I2489" s="23"/>
      <c r="J2489" s="23"/>
      <c r="K2489" s="23"/>
      <c r="L2489" s="22"/>
      <c r="M2489" s="20"/>
    </row>
    <row r="2490" spans="1:13" x14ac:dyDescent="0.25">
      <c r="A2490" s="22"/>
      <c r="B2490" s="23"/>
      <c r="C2490" s="23"/>
      <c r="D2490" s="23"/>
      <c r="E2490" s="23"/>
      <c r="F2490" s="22"/>
      <c r="G2490" s="23"/>
      <c r="H2490" s="24"/>
      <c r="I2490" s="23"/>
      <c r="J2490" s="23"/>
      <c r="K2490" s="23"/>
      <c r="L2490" s="22"/>
      <c r="M2490" s="20"/>
    </row>
    <row r="2491" spans="1:13" x14ac:dyDescent="0.25">
      <c r="A2491" s="22"/>
      <c r="B2491" s="23"/>
      <c r="C2491" s="23"/>
      <c r="D2491" s="23"/>
      <c r="E2491" s="23"/>
      <c r="F2491" s="22"/>
      <c r="G2491" s="23"/>
      <c r="H2491" s="24"/>
      <c r="I2491" s="23"/>
      <c r="J2491" s="23"/>
      <c r="K2491" s="23"/>
      <c r="L2491" s="22"/>
      <c r="M2491" s="20"/>
    </row>
    <row r="2492" spans="1:13" x14ac:dyDescent="0.25">
      <c r="A2492" s="22"/>
      <c r="B2492" s="23"/>
      <c r="C2492" s="23"/>
      <c r="D2492" s="23"/>
      <c r="E2492" s="23"/>
      <c r="F2492" s="22"/>
      <c r="G2492" s="23"/>
      <c r="H2492" s="24"/>
      <c r="I2492" s="23"/>
      <c r="J2492" s="23"/>
      <c r="K2492" s="23"/>
      <c r="L2492" s="22"/>
      <c r="M2492" s="20"/>
    </row>
    <row r="2493" spans="1:13" x14ac:dyDescent="0.25">
      <c r="A2493" s="22"/>
      <c r="B2493" s="23"/>
      <c r="C2493" s="23"/>
      <c r="D2493" s="23"/>
      <c r="E2493" s="23"/>
      <c r="F2493" s="22"/>
      <c r="G2493" s="23"/>
      <c r="H2493" s="24"/>
      <c r="I2493" s="23"/>
      <c r="J2493" s="23"/>
      <c r="K2493" s="23"/>
      <c r="L2493" s="22"/>
      <c r="M2493" s="20"/>
    </row>
    <row r="2494" spans="1:13" x14ac:dyDescent="0.25">
      <c r="A2494" s="22"/>
      <c r="B2494" s="23"/>
      <c r="C2494" s="23"/>
      <c r="D2494" s="23"/>
      <c r="E2494" s="23"/>
      <c r="F2494" s="22"/>
      <c r="G2494" s="23"/>
      <c r="H2494" s="24"/>
      <c r="I2494" s="23"/>
      <c r="J2494" s="23"/>
      <c r="K2494" s="23"/>
      <c r="L2494" s="22"/>
      <c r="M2494" s="20"/>
    </row>
    <row r="2495" spans="1:13" x14ac:dyDescent="0.25">
      <c r="A2495" s="22"/>
      <c r="B2495" s="23"/>
      <c r="C2495" s="23"/>
      <c r="D2495" s="23"/>
      <c r="E2495" s="23"/>
      <c r="F2495" s="22"/>
      <c r="G2495" s="23"/>
      <c r="H2495" s="24"/>
      <c r="I2495" s="23"/>
      <c r="J2495" s="23"/>
      <c r="K2495" s="23"/>
      <c r="L2495" s="22"/>
      <c r="M2495" s="20"/>
    </row>
    <row r="2496" spans="1:13" x14ac:dyDescent="0.25">
      <c r="A2496" s="22"/>
      <c r="B2496" s="23"/>
      <c r="C2496" s="23"/>
      <c r="D2496" s="23"/>
      <c r="E2496" s="23"/>
      <c r="F2496" s="22"/>
      <c r="G2496" s="23"/>
      <c r="H2496" s="24"/>
      <c r="I2496" s="23"/>
      <c r="J2496" s="23"/>
      <c r="K2496" s="23"/>
      <c r="L2496" s="22"/>
      <c r="M2496" s="20"/>
    </row>
    <row r="2497" spans="1:13" x14ac:dyDescent="0.25">
      <c r="A2497" s="22"/>
      <c r="B2497" s="23"/>
      <c r="C2497" s="23"/>
      <c r="D2497" s="23"/>
      <c r="E2497" s="23"/>
      <c r="F2497" s="22"/>
      <c r="G2497" s="23"/>
      <c r="H2497" s="24"/>
      <c r="I2497" s="23"/>
      <c r="J2497" s="23"/>
      <c r="K2497" s="23"/>
      <c r="L2497" s="22"/>
      <c r="M2497" s="20"/>
    </row>
    <row r="2498" spans="1:13" x14ac:dyDescent="0.25">
      <c r="A2498" s="22"/>
      <c r="B2498" s="23"/>
      <c r="C2498" s="23"/>
      <c r="D2498" s="23"/>
      <c r="E2498" s="23"/>
      <c r="F2498" s="22"/>
      <c r="G2498" s="23"/>
      <c r="H2498" s="24"/>
      <c r="I2498" s="23"/>
      <c r="J2498" s="23"/>
      <c r="K2498" s="23"/>
      <c r="L2498" s="22"/>
      <c r="M2498" s="20"/>
    </row>
    <row r="2499" spans="1:13" x14ac:dyDescent="0.25">
      <c r="A2499" s="22"/>
      <c r="B2499" s="23"/>
      <c r="C2499" s="23"/>
      <c r="D2499" s="23"/>
      <c r="E2499" s="23"/>
      <c r="F2499" s="22"/>
      <c r="G2499" s="23"/>
      <c r="H2499" s="24"/>
      <c r="I2499" s="23"/>
      <c r="J2499" s="23"/>
      <c r="K2499" s="23"/>
      <c r="L2499" s="22"/>
      <c r="M2499" s="20"/>
    </row>
    <row r="2500" spans="1:13" x14ac:dyDescent="0.25">
      <c r="A2500" s="22"/>
      <c r="B2500" s="23"/>
      <c r="C2500" s="23"/>
      <c r="D2500" s="23"/>
      <c r="E2500" s="23"/>
      <c r="F2500" s="22"/>
      <c r="G2500" s="23"/>
      <c r="H2500" s="24"/>
      <c r="I2500" s="23"/>
      <c r="J2500" s="23"/>
      <c r="K2500" s="23"/>
      <c r="L2500" s="22"/>
      <c r="M2500" s="20"/>
    </row>
    <row r="2501" spans="1:13" x14ac:dyDescent="0.25">
      <c r="A2501" s="22"/>
      <c r="B2501" s="23"/>
      <c r="C2501" s="23"/>
      <c r="D2501" s="23"/>
      <c r="E2501" s="23"/>
      <c r="F2501" s="22"/>
      <c r="G2501" s="23"/>
      <c r="H2501" s="24"/>
      <c r="I2501" s="23"/>
      <c r="J2501" s="23"/>
      <c r="K2501" s="23"/>
      <c r="L2501" s="22"/>
      <c r="M2501" s="20"/>
    </row>
    <row r="2502" spans="1:13" x14ac:dyDescent="0.25">
      <c r="A2502" s="22"/>
      <c r="B2502" s="23"/>
      <c r="C2502" s="23"/>
      <c r="D2502" s="23"/>
      <c r="E2502" s="23"/>
      <c r="F2502" s="22"/>
      <c r="G2502" s="23"/>
      <c r="H2502" s="24"/>
      <c r="I2502" s="23"/>
      <c r="J2502" s="23"/>
      <c r="K2502" s="23"/>
      <c r="L2502" s="22"/>
      <c r="M2502" s="20"/>
    </row>
    <row r="2503" spans="1:13" x14ac:dyDescent="0.25">
      <c r="A2503" s="22"/>
      <c r="B2503" s="23"/>
      <c r="C2503" s="23"/>
      <c r="D2503" s="23"/>
      <c r="E2503" s="23"/>
      <c r="F2503" s="22"/>
      <c r="G2503" s="23"/>
      <c r="H2503" s="24"/>
      <c r="I2503" s="23"/>
      <c r="J2503" s="23"/>
      <c r="K2503" s="23"/>
      <c r="L2503" s="22"/>
      <c r="M2503" s="20"/>
    </row>
    <row r="2504" spans="1:13" x14ac:dyDescent="0.25">
      <c r="A2504" s="22"/>
      <c r="B2504" s="23"/>
      <c r="C2504" s="23"/>
      <c r="D2504" s="23"/>
      <c r="E2504" s="23"/>
      <c r="F2504" s="22"/>
      <c r="G2504" s="23"/>
      <c r="H2504" s="24"/>
      <c r="I2504" s="23"/>
      <c r="J2504" s="23"/>
      <c r="K2504" s="23"/>
      <c r="L2504" s="22"/>
      <c r="M2504" s="20"/>
    </row>
    <row r="2505" spans="1:13" x14ac:dyDescent="0.25">
      <c r="A2505" s="22"/>
      <c r="B2505" s="23"/>
      <c r="C2505" s="23"/>
      <c r="D2505" s="23"/>
      <c r="E2505" s="23"/>
      <c r="F2505" s="22"/>
      <c r="G2505" s="23"/>
      <c r="H2505" s="24"/>
      <c r="I2505" s="23"/>
      <c r="J2505" s="23"/>
      <c r="K2505" s="23"/>
      <c r="L2505" s="22"/>
      <c r="M2505" s="20"/>
    </row>
    <row r="2506" spans="1:13" x14ac:dyDescent="0.25">
      <c r="A2506" s="22"/>
      <c r="B2506" s="23"/>
      <c r="C2506" s="23"/>
      <c r="D2506" s="23"/>
      <c r="E2506" s="23"/>
      <c r="F2506" s="22"/>
      <c r="G2506" s="23"/>
      <c r="H2506" s="24"/>
      <c r="I2506" s="23"/>
      <c r="J2506" s="23"/>
      <c r="K2506" s="23"/>
      <c r="L2506" s="22"/>
      <c r="M2506" s="20"/>
    </row>
    <row r="2507" spans="1:13" x14ac:dyDescent="0.25">
      <c r="A2507" s="22"/>
      <c r="B2507" s="23"/>
      <c r="C2507" s="23"/>
      <c r="D2507" s="23"/>
      <c r="E2507" s="23"/>
      <c r="F2507" s="22"/>
      <c r="G2507" s="23"/>
      <c r="H2507" s="24"/>
      <c r="I2507" s="23"/>
      <c r="J2507" s="23"/>
      <c r="K2507" s="23"/>
      <c r="L2507" s="22"/>
      <c r="M2507" s="20"/>
    </row>
    <row r="2508" spans="1:13" x14ac:dyDescent="0.25">
      <c r="A2508" s="22"/>
      <c r="B2508" s="23"/>
      <c r="C2508" s="23"/>
      <c r="D2508" s="23"/>
      <c r="E2508" s="23"/>
      <c r="F2508" s="22"/>
      <c r="G2508" s="23"/>
      <c r="H2508" s="24"/>
      <c r="I2508" s="23"/>
      <c r="J2508" s="23"/>
      <c r="K2508" s="23"/>
      <c r="L2508" s="22"/>
      <c r="M2508" s="20"/>
    </row>
    <row r="2509" spans="1:13" x14ac:dyDescent="0.25">
      <c r="A2509" s="22"/>
      <c r="B2509" s="23"/>
      <c r="C2509" s="23"/>
      <c r="D2509" s="23"/>
      <c r="E2509" s="23"/>
      <c r="F2509" s="22"/>
      <c r="G2509" s="23"/>
      <c r="H2509" s="24"/>
      <c r="I2509" s="23"/>
      <c r="J2509" s="23"/>
      <c r="K2509" s="23"/>
      <c r="L2509" s="22"/>
      <c r="M2509" s="20"/>
    </row>
    <row r="2510" spans="1:13" x14ac:dyDescent="0.25">
      <c r="A2510" s="22"/>
      <c r="B2510" s="23"/>
      <c r="C2510" s="23"/>
      <c r="D2510" s="23"/>
      <c r="E2510" s="23"/>
      <c r="F2510" s="22"/>
      <c r="G2510" s="23"/>
      <c r="H2510" s="24"/>
      <c r="I2510" s="23"/>
      <c r="J2510" s="23"/>
      <c r="K2510" s="23"/>
      <c r="L2510" s="22"/>
      <c r="M2510" s="20"/>
    </row>
    <row r="2511" spans="1:13" x14ac:dyDescent="0.25">
      <c r="A2511" s="22"/>
      <c r="B2511" s="23"/>
      <c r="C2511" s="23"/>
      <c r="D2511" s="23"/>
      <c r="E2511" s="23"/>
      <c r="F2511" s="22"/>
      <c r="G2511" s="23"/>
      <c r="H2511" s="24"/>
      <c r="I2511" s="23"/>
      <c r="J2511" s="23"/>
      <c r="K2511" s="23"/>
      <c r="L2511" s="22"/>
      <c r="M2511" s="20"/>
    </row>
    <row r="2512" spans="1:13" x14ac:dyDescent="0.25">
      <c r="A2512" s="22"/>
      <c r="B2512" s="23"/>
      <c r="C2512" s="23"/>
      <c r="D2512" s="23"/>
      <c r="E2512" s="23"/>
      <c r="F2512" s="22"/>
      <c r="G2512" s="23"/>
      <c r="H2512" s="24"/>
      <c r="I2512" s="23"/>
      <c r="J2512" s="23"/>
      <c r="K2512" s="23"/>
      <c r="L2512" s="22"/>
      <c r="M2512" s="20"/>
    </row>
    <row r="2513" spans="1:13" x14ac:dyDescent="0.25">
      <c r="A2513" s="22"/>
      <c r="B2513" s="23"/>
      <c r="C2513" s="23"/>
      <c r="D2513" s="23"/>
      <c r="E2513" s="23"/>
      <c r="F2513" s="22"/>
      <c r="G2513" s="23"/>
      <c r="H2513" s="24"/>
      <c r="I2513" s="23"/>
      <c r="J2513" s="23"/>
      <c r="K2513" s="23"/>
      <c r="L2513" s="22"/>
      <c r="M2513" s="20"/>
    </row>
    <row r="2514" spans="1:13" x14ac:dyDescent="0.25">
      <c r="A2514" s="22"/>
      <c r="B2514" s="23"/>
      <c r="C2514" s="23"/>
      <c r="D2514" s="23"/>
      <c r="E2514" s="23"/>
      <c r="F2514" s="22"/>
      <c r="G2514" s="23"/>
      <c r="H2514" s="24"/>
      <c r="I2514" s="23"/>
      <c r="J2514" s="23"/>
      <c r="K2514" s="23"/>
      <c r="L2514" s="22"/>
      <c r="M2514" s="20"/>
    </row>
    <row r="2515" spans="1:13" x14ac:dyDescent="0.25">
      <c r="A2515" s="22"/>
      <c r="B2515" s="23"/>
      <c r="C2515" s="23"/>
      <c r="D2515" s="23"/>
      <c r="E2515" s="23"/>
      <c r="F2515" s="22"/>
      <c r="G2515" s="23"/>
      <c r="H2515" s="24"/>
      <c r="I2515" s="23"/>
      <c r="J2515" s="23"/>
      <c r="K2515" s="23"/>
      <c r="L2515" s="22"/>
      <c r="M2515" s="20"/>
    </row>
    <row r="2516" spans="1:13" x14ac:dyDescent="0.25">
      <c r="A2516" s="22"/>
      <c r="B2516" s="23"/>
      <c r="C2516" s="23"/>
      <c r="D2516" s="23"/>
      <c r="E2516" s="23"/>
      <c r="F2516" s="22"/>
      <c r="G2516" s="23"/>
      <c r="H2516" s="24"/>
      <c r="I2516" s="23"/>
      <c r="J2516" s="23"/>
      <c r="K2516" s="23"/>
      <c r="L2516" s="22"/>
      <c r="M2516" s="20"/>
    </row>
    <row r="2517" spans="1:13" x14ac:dyDescent="0.25">
      <c r="A2517" s="22"/>
      <c r="B2517" s="23"/>
      <c r="C2517" s="23"/>
      <c r="D2517" s="23"/>
      <c r="E2517" s="23"/>
      <c r="F2517" s="22"/>
      <c r="G2517" s="23"/>
      <c r="H2517" s="24"/>
      <c r="I2517" s="23"/>
      <c r="J2517" s="23"/>
      <c r="K2517" s="23"/>
      <c r="L2517" s="22"/>
      <c r="M2517" s="20"/>
    </row>
    <row r="2518" spans="1:13" x14ac:dyDescent="0.25">
      <c r="A2518" s="22"/>
      <c r="B2518" s="23"/>
      <c r="C2518" s="23"/>
      <c r="D2518" s="23"/>
      <c r="E2518" s="23"/>
      <c r="F2518" s="22"/>
      <c r="G2518" s="23"/>
      <c r="H2518" s="24"/>
      <c r="I2518" s="23"/>
      <c r="J2518" s="23"/>
      <c r="K2518" s="23"/>
      <c r="L2518" s="22"/>
      <c r="M2518" s="20"/>
    </row>
    <row r="2519" spans="1:13" x14ac:dyDescent="0.25">
      <c r="A2519" s="22"/>
      <c r="B2519" s="23"/>
      <c r="C2519" s="23"/>
      <c r="D2519" s="23"/>
      <c r="E2519" s="23"/>
      <c r="F2519" s="22"/>
      <c r="G2519" s="23"/>
      <c r="H2519" s="24"/>
      <c r="I2519" s="23"/>
      <c r="J2519" s="23"/>
      <c r="K2519" s="23"/>
      <c r="L2519" s="22"/>
      <c r="M2519" s="20"/>
    </row>
    <row r="2520" spans="1:13" x14ac:dyDescent="0.25">
      <c r="A2520" s="22"/>
      <c r="B2520" s="23"/>
      <c r="C2520" s="23"/>
      <c r="D2520" s="23"/>
      <c r="E2520" s="23"/>
      <c r="F2520" s="22"/>
      <c r="G2520" s="23"/>
      <c r="H2520" s="24"/>
      <c r="I2520" s="23"/>
      <c r="J2520" s="23"/>
      <c r="K2520" s="23"/>
      <c r="L2520" s="22"/>
      <c r="M2520" s="20"/>
    </row>
    <row r="2521" spans="1:13" x14ac:dyDescent="0.25">
      <c r="A2521" s="22"/>
      <c r="B2521" s="23"/>
      <c r="C2521" s="23"/>
      <c r="D2521" s="23"/>
      <c r="E2521" s="23"/>
      <c r="F2521" s="22"/>
      <c r="G2521" s="23"/>
      <c r="H2521" s="24"/>
      <c r="I2521" s="23"/>
      <c r="J2521" s="23"/>
      <c r="K2521" s="23"/>
      <c r="L2521" s="22"/>
      <c r="M2521" s="20"/>
    </row>
    <row r="2522" spans="1:13" x14ac:dyDescent="0.25">
      <c r="A2522" s="22"/>
      <c r="B2522" s="23"/>
      <c r="C2522" s="23"/>
      <c r="D2522" s="23"/>
      <c r="E2522" s="23"/>
      <c r="F2522" s="22"/>
      <c r="G2522" s="23"/>
      <c r="H2522" s="24"/>
      <c r="I2522" s="23"/>
      <c r="J2522" s="23"/>
      <c r="K2522" s="23"/>
      <c r="L2522" s="22"/>
      <c r="M2522" s="20"/>
    </row>
    <row r="2523" spans="1:13" x14ac:dyDescent="0.25">
      <c r="A2523" s="22"/>
      <c r="B2523" s="23"/>
      <c r="C2523" s="23"/>
      <c r="D2523" s="23"/>
      <c r="E2523" s="23"/>
      <c r="F2523" s="22"/>
      <c r="G2523" s="23"/>
      <c r="H2523" s="24"/>
      <c r="I2523" s="23"/>
      <c r="J2523" s="23"/>
      <c r="K2523" s="23"/>
      <c r="L2523" s="22"/>
      <c r="M2523" s="20"/>
    </row>
    <row r="2524" spans="1:13" x14ac:dyDescent="0.25">
      <c r="A2524" s="22"/>
      <c r="B2524" s="23"/>
      <c r="C2524" s="23"/>
      <c r="D2524" s="23"/>
      <c r="E2524" s="23"/>
      <c r="F2524" s="22"/>
      <c r="G2524" s="23"/>
      <c r="H2524" s="24"/>
      <c r="I2524" s="23"/>
      <c r="J2524" s="23"/>
      <c r="K2524" s="23"/>
      <c r="L2524" s="22"/>
      <c r="M2524" s="20"/>
    </row>
    <row r="2525" spans="1:13" x14ac:dyDescent="0.25">
      <c r="A2525" s="22"/>
      <c r="B2525" s="23"/>
      <c r="C2525" s="23"/>
      <c r="D2525" s="23"/>
      <c r="E2525" s="23"/>
      <c r="F2525" s="22"/>
      <c r="G2525" s="23"/>
      <c r="H2525" s="24"/>
      <c r="I2525" s="23"/>
      <c r="J2525" s="23"/>
      <c r="K2525" s="23"/>
      <c r="L2525" s="22"/>
      <c r="M2525" s="20"/>
    </row>
    <row r="2526" spans="1:13" x14ac:dyDescent="0.25">
      <c r="A2526" s="22"/>
      <c r="B2526" s="23"/>
      <c r="C2526" s="23"/>
      <c r="D2526" s="23"/>
      <c r="E2526" s="23"/>
      <c r="F2526" s="22"/>
      <c r="G2526" s="23"/>
      <c r="H2526" s="24"/>
      <c r="I2526" s="23"/>
      <c r="J2526" s="23"/>
      <c r="K2526" s="23"/>
      <c r="L2526" s="22"/>
      <c r="M2526" s="20"/>
    </row>
    <row r="2527" spans="1:13" x14ac:dyDescent="0.25">
      <c r="A2527" s="22"/>
      <c r="B2527" s="23"/>
      <c r="C2527" s="23"/>
      <c r="D2527" s="23"/>
      <c r="E2527" s="23"/>
      <c r="F2527" s="22"/>
      <c r="G2527" s="23"/>
      <c r="H2527" s="24"/>
      <c r="I2527" s="23"/>
      <c r="J2527" s="23"/>
      <c r="K2527" s="23"/>
      <c r="L2527" s="22"/>
      <c r="M2527" s="20"/>
    </row>
    <row r="2528" spans="1:13" x14ac:dyDescent="0.25">
      <c r="A2528" s="22"/>
      <c r="B2528" s="23"/>
      <c r="C2528" s="23"/>
      <c r="D2528" s="23"/>
      <c r="E2528" s="23"/>
      <c r="F2528" s="22"/>
      <c r="G2528" s="23"/>
      <c r="H2528" s="24"/>
      <c r="I2528" s="23"/>
      <c r="J2528" s="23"/>
      <c r="K2528" s="23"/>
      <c r="L2528" s="22"/>
      <c r="M2528" s="20"/>
    </row>
    <row r="2529" spans="1:13" x14ac:dyDescent="0.25">
      <c r="A2529" s="22"/>
      <c r="B2529" s="23"/>
      <c r="C2529" s="23"/>
      <c r="D2529" s="23"/>
      <c r="E2529" s="23"/>
      <c r="F2529" s="22"/>
      <c r="G2529" s="23"/>
      <c r="H2529" s="24"/>
      <c r="I2529" s="23"/>
      <c r="J2529" s="23"/>
      <c r="K2529" s="23"/>
      <c r="L2529" s="22"/>
      <c r="M2529" s="20"/>
    </row>
    <row r="2530" spans="1:13" x14ac:dyDescent="0.25">
      <c r="A2530" s="22"/>
      <c r="B2530" s="23"/>
      <c r="C2530" s="23"/>
      <c r="D2530" s="23"/>
      <c r="E2530" s="23"/>
      <c r="F2530" s="22"/>
      <c r="G2530" s="23"/>
      <c r="H2530" s="24"/>
      <c r="I2530" s="23"/>
      <c r="J2530" s="23"/>
      <c r="K2530" s="23"/>
      <c r="L2530" s="22"/>
      <c r="M2530" s="20"/>
    </row>
    <row r="2531" spans="1:13" x14ac:dyDescent="0.25">
      <c r="A2531" s="22"/>
      <c r="B2531" s="23"/>
      <c r="C2531" s="23"/>
      <c r="D2531" s="23"/>
      <c r="E2531" s="23"/>
      <c r="F2531" s="22"/>
      <c r="G2531" s="23"/>
      <c r="H2531" s="24"/>
      <c r="I2531" s="23"/>
      <c r="J2531" s="23"/>
      <c r="K2531" s="23"/>
      <c r="L2531" s="22"/>
      <c r="M2531" s="20"/>
    </row>
    <row r="2532" spans="1:13" x14ac:dyDescent="0.25">
      <c r="A2532" s="22"/>
      <c r="B2532" s="23"/>
      <c r="C2532" s="23"/>
      <c r="D2532" s="23"/>
      <c r="E2532" s="23"/>
      <c r="F2532" s="22"/>
      <c r="G2532" s="23"/>
      <c r="H2532" s="24"/>
      <c r="I2532" s="23"/>
      <c r="J2532" s="23"/>
      <c r="K2532" s="23"/>
      <c r="L2532" s="22"/>
      <c r="M2532" s="20"/>
    </row>
    <row r="2533" spans="1:13" x14ac:dyDescent="0.25">
      <c r="A2533" s="22"/>
      <c r="B2533" s="23"/>
      <c r="C2533" s="23"/>
      <c r="D2533" s="23"/>
      <c r="E2533" s="23"/>
      <c r="F2533" s="22"/>
      <c r="G2533" s="23"/>
      <c r="H2533" s="24"/>
      <c r="I2533" s="23"/>
      <c r="J2533" s="23"/>
      <c r="K2533" s="23"/>
      <c r="L2533" s="22"/>
      <c r="M2533" s="20"/>
    </row>
    <row r="2534" spans="1:13" x14ac:dyDescent="0.25">
      <c r="A2534" s="22"/>
      <c r="B2534" s="23"/>
      <c r="C2534" s="23"/>
      <c r="D2534" s="23"/>
      <c r="E2534" s="23"/>
      <c r="F2534" s="22"/>
      <c r="G2534" s="23"/>
      <c r="H2534" s="24"/>
      <c r="I2534" s="23"/>
      <c r="J2534" s="23"/>
      <c r="K2534" s="23"/>
      <c r="L2534" s="22"/>
      <c r="M2534" s="20"/>
    </row>
    <row r="2535" spans="1:13" x14ac:dyDescent="0.25">
      <c r="A2535" s="22"/>
      <c r="B2535" s="23"/>
      <c r="C2535" s="23"/>
      <c r="D2535" s="23"/>
      <c r="E2535" s="23"/>
      <c r="F2535" s="22"/>
      <c r="G2535" s="23"/>
      <c r="H2535" s="24"/>
      <c r="I2535" s="23"/>
      <c r="J2535" s="23"/>
      <c r="K2535" s="23"/>
      <c r="L2535" s="22"/>
      <c r="M2535" s="20"/>
    </row>
    <row r="2536" spans="1:13" x14ac:dyDescent="0.25">
      <c r="A2536" s="22"/>
      <c r="B2536" s="23"/>
      <c r="C2536" s="23"/>
      <c r="D2536" s="23"/>
      <c r="E2536" s="23"/>
      <c r="F2536" s="22"/>
      <c r="G2536" s="23"/>
      <c r="H2536" s="24"/>
      <c r="I2536" s="23"/>
      <c r="J2536" s="23"/>
      <c r="K2536" s="23"/>
      <c r="L2536" s="22"/>
      <c r="M2536" s="20"/>
    </row>
    <row r="2537" spans="1:13" x14ac:dyDescent="0.25">
      <c r="A2537" s="22"/>
      <c r="B2537" s="23"/>
      <c r="C2537" s="23"/>
      <c r="D2537" s="23"/>
      <c r="E2537" s="23"/>
      <c r="F2537" s="22"/>
      <c r="G2537" s="23"/>
      <c r="H2537" s="24"/>
      <c r="I2537" s="23"/>
      <c r="J2537" s="23"/>
      <c r="K2537" s="23"/>
      <c r="L2537" s="22"/>
      <c r="M2537" s="20"/>
    </row>
    <row r="2538" spans="1:13" x14ac:dyDescent="0.25">
      <c r="A2538" s="22"/>
      <c r="B2538" s="23"/>
      <c r="C2538" s="23"/>
      <c r="D2538" s="23"/>
      <c r="E2538" s="23"/>
      <c r="F2538" s="22"/>
      <c r="G2538" s="23"/>
      <c r="H2538" s="24"/>
      <c r="I2538" s="23"/>
      <c r="J2538" s="23"/>
      <c r="K2538" s="23"/>
      <c r="L2538" s="22"/>
      <c r="M2538" s="20"/>
    </row>
    <row r="2539" spans="1:13" x14ac:dyDescent="0.25">
      <c r="A2539" s="22"/>
      <c r="B2539" s="23"/>
      <c r="C2539" s="23"/>
      <c r="D2539" s="23"/>
      <c r="E2539" s="23"/>
      <c r="F2539" s="22"/>
      <c r="G2539" s="23"/>
      <c r="H2539" s="24"/>
      <c r="I2539" s="23"/>
      <c r="J2539" s="23"/>
      <c r="K2539" s="23"/>
      <c r="L2539" s="22"/>
      <c r="M2539" s="20"/>
    </row>
    <row r="2540" spans="1:13" x14ac:dyDescent="0.25">
      <c r="A2540" s="22"/>
      <c r="B2540" s="23"/>
      <c r="C2540" s="23"/>
      <c r="D2540" s="23"/>
      <c r="E2540" s="23"/>
      <c r="F2540" s="22"/>
      <c r="G2540" s="23"/>
      <c r="H2540" s="24"/>
      <c r="I2540" s="23"/>
      <c r="J2540" s="23"/>
      <c r="K2540" s="23"/>
      <c r="L2540" s="22"/>
      <c r="M2540" s="20"/>
    </row>
    <row r="2541" spans="1:13" x14ac:dyDescent="0.25">
      <c r="A2541" s="22"/>
      <c r="B2541" s="23"/>
      <c r="C2541" s="23"/>
      <c r="D2541" s="23"/>
      <c r="E2541" s="23"/>
      <c r="F2541" s="22"/>
      <c r="G2541" s="23"/>
      <c r="H2541" s="24"/>
      <c r="I2541" s="23"/>
      <c r="J2541" s="23"/>
      <c r="K2541" s="23"/>
      <c r="L2541" s="22"/>
      <c r="M2541" s="20"/>
    </row>
    <row r="2542" spans="1:13" x14ac:dyDescent="0.25">
      <c r="A2542" s="22"/>
      <c r="B2542" s="23"/>
      <c r="C2542" s="23"/>
      <c r="D2542" s="23"/>
      <c r="E2542" s="23"/>
      <c r="F2542" s="22"/>
      <c r="G2542" s="23"/>
      <c r="H2542" s="24"/>
      <c r="I2542" s="23"/>
      <c r="J2542" s="23"/>
      <c r="K2542" s="23"/>
      <c r="L2542" s="22"/>
      <c r="M2542" s="20"/>
    </row>
    <row r="2543" spans="1:13" x14ac:dyDescent="0.25">
      <c r="A2543" s="22"/>
      <c r="B2543" s="23"/>
      <c r="C2543" s="23"/>
      <c r="D2543" s="23"/>
      <c r="E2543" s="23"/>
      <c r="F2543" s="22"/>
      <c r="G2543" s="23"/>
      <c r="H2543" s="24"/>
      <c r="I2543" s="23"/>
      <c r="J2543" s="23"/>
      <c r="K2543" s="23"/>
      <c r="L2543" s="22"/>
      <c r="M2543" s="20"/>
    </row>
    <row r="2544" spans="1:13" x14ac:dyDescent="0.25">
      <c r="A2544" s="22"/>
      <c r="B2544" s="23"/>
      <c r="C2544" s="23"/>
      <c r="D2544" s="23"/>
      <c r="E2544" s="23"/>
      <c r="F2544" s="22"/>
      <c r="G2544" s="23"/>
      <c r="H2544" s="24"/>
      <c r="I2544" s="23"/>
      <c r="J2544" s="23"/>
      <c r="K2544" s="23"/>
      <c r="L2544" s="22"/>
      <c r="M2544" s="20"/>
    </row>
    <row r="2545" spans="1:14" x14ac:dyDescent="0.25">
      <c r="A2545" s="22"/>
      <c r="B2545" s="23"/>
      <c r="C2545" s="23"/>
      <c r="D2545" s="23"/>
      <c r="E2545" s="23"/>
      <c r="F2545" s="22"/>
      <c r="G2545" s="23"/>
      <c r="H2545" s="24"/>
      <c r="I2545" s="23"/>
      <c r="J2545" s="23"/>
      <c r="K2545" s="23"/>
      <c r="L2545" s="22"/>
      <c r="M2545" s="20"/>
      <c r="N2545" s="19"/>
    </row>
    <row r="2546" spans="1:14" x14ac:dyDescent="0.25">
      <c r="A2546" s="22"/>
      <c r="B2546" s="23"/>
      <c r="C2546" s="23"/>
      <c r="D2546" s="23"/>
      <c r="E2546" s="23"/>
      <c r="F2546" s="22"/>
      <c r="G2546" s="23"/>
      <c r="H2546" s="24"/>
      <c r="I2546" s="23"/>
      <c r="J2546" s="23"/>
      <c r="K2546" s="23"/>
      <c r="L2546" s="22"/>
      <c r="M2546" s="20"/>
      <c r="N2546" s="19"/>
    </row>
    <row r="2547" spans="1:14" x14ac:dyDescent="0.25">
      <c r="A2547" s="22"/>
      <c r="B2547" s="23"/>
      <c r="C2547" s="23"/>
      <c r="D2547" s="23"/>
      <c r="E2547" s="23"/>
      <c r="F2547" s="22"/>
      <c r="G2547" s="23"/>
      <c r="H2547" s="24"/>
      <c r="I2547" s="23"/>
      <c r="J2547" s="23"/>
      <c r="K2547" s="23"/>
      <c r="L2547" s="22"/>
      <c r="M2547" s="20"/>
      <c r="N2547" s="19"/>
    </row>
    <row r="2548" spans="1:14" x14ac:dyDescent="0.25">
      <c r="A2548" s="22"/>
      <c r="B2548" s="23"/>
      <c r="C2548" s="23"/>
      <c r="D2548" s="23"/>
      <c r="E2548" s="23"/>
      <c r="F2548" s="22"/>
      <c r="G2548" s="23"/>
      <c r="H2548" s="24"/>
      <c r="I2548" s="23"/>
      <c r="J2548" s="23"/>
      <c r="K2548" s="23"/>
      <c r="L2548" s="22"/>
      <c r="M2548" s="20"/>
      <c r="N2548" s="19"/>
    </row>
    <row r="2549" spans="1:14" x14ac:dyDescent="0.25">
      <c r="A2549" s="22"/>
      <c r="B2549" s="23"/>
      <c r="C2549" s="23"/>
      <c r="D2549" s="23"/>
      <c r="E2549" s="23"/>
      <c r="F2549" s="22"/>
      <c r="G2549" s="23"/>
      <c r="H2549" s="24"/>
      <c r="I2549" s="23"/>
      <c r="J2549" s="23"/>
      <c r="K2549" s="23"/>
      <c r="L2549" s="22"/>
      <c r="M2549" s="20"/>
      <c r="N2549" s="19"/>
    </row>
    <row r="2550" spans="1:14" x14ac:dyDescent="0.25">
      <c r="A2550" s="22"/>
      <c r="B2550" s="23"/>
      <c r="C2550" s="23"/>
      <c r="D2550" s="23"/>
      <c r="E2550" s="23"/>
      <c r="F2550" s="22"/>
      <c r="G2550" s="23"/>
      <c r="H2550" s="24"/>
      <c r="I2550" s="23"/>
      <c r="J2550" s="23"/>
      <c r="K2550" s="23"/>
      <c r="L2550" s="22"/>
      <c r="M2550" s="20"/>
      <c r="N2550" s="19"/>
    </row>
    <row r="2551" spans="1:14" x14ac:dyDescent="0.25">
      <c r="A2551" s="22"/>
      <c r="B2551" s="23"/>
      <c r="C2551" s="23"/>
      <c r="D2551" s="23"/>
      <c r="E2551" s="23"/>
      <c r="F2551" s="22"/>
      <c r="G2551" s="23"/>
      <c r="H2551" s="24"/>
      <c r="I2551" s="23"/>
      <c r="J2551" s="23"/>
      <c r="K2551" s="23"/>
      <c r="L2551" s="22"/>
      <c r="M2551" s="20"/>
      <c r="N2551" s="19"/>
    </row>
    <row r="2552" spans="1:14" x14ac:dyDescent="0.25">
      <c r="A2552" s="22"/>
      <c r="B2552" s="23"/>
      <c r="C2552" s="23"/>
      <c r="D2552" s="23"/>
      <c r="E2552" s="23"/>
      <c r="F2552" s="22"/>
      <c r="G2552" s="23"/>
      <c r="H2552" s="24"/>
      <c r="I2552" s="23"/>
      <c r="J2552" s="23"/>
      <c r="K2552" s="23"/>
      <c r="L2552" s="22"/>
      <c r="M2552" s="20"/>
      <c r="N2552" s="19"/>
    </row>
    <row r="2553" spans="1:14" x14ac:dyDescent="0.25">
      <c r="A2553" s="22"/>
      <c r="B2553" s="23"/>
      <c r="C2553" s="23"/>
      <c r="D2553" s="23"/>
      <c r="E2553" s="23"/>
      <c r="F2553" s="22"/>
      <c r="G2553" s="23"/>
      <c r="H2553" s="24"/>
      <c r="I2553" s="23"/>
      <c r="J2553" s="23"/>
      <c r="K2553" s="23"/>
      <c r="L2553" s="22"/>
      <c r="M2553" s="20"/>
      <c r="N2553" s="19"/>
    </row>
    <row r="2554" spans="1:14" x14ac:dyDescent="0.25">
      <c r="A2554" s="22"/>
      <c r="B2554" s="23"/>
      <c r="C2554" s="23"/>
      <c r="D2554" s="23"/>
      <c r="E2554" s="23"/>
      <c r="F2554" s="22"/>
      <c r="G2554" s="23"/>
      <c r="H2554" s="24"/>
      <c r="I2554" s="23"/>
      <c r="J2554" s="23"/>
      <c r="K2554" s="23"/>
      <c r="L2554" s="22"/>
      <c r="M2554" s="20"/>
      <c r="N2554" s="19"/>
    </row>
    <row r="2555" spans="1:14" x14ac:dyDescent="0.25">
      <c r="A2555" s="22"/>
      <c r="B2555" s="23"/>
      <c r="C2555" s="23"/>
      <c r="D2555" s="23"/>
      <c r="E2555" s="23"/>
      <c r="F2555" s="22"/>
      <c r="G2555" s="23"/>
      <c r="H2555" s="24"/>
      <c r="I2555" s="23"/>
      <c r="J2555" s="23"/>
      <c r="K2555" s="23"/>
      <c r="L2555" s="22"/>
      <c r="M2555" s="20"/>
      <c r="N2555" s="19"/>
    </row>
    <row r="2556" spans="1:14" x14ac:dyDescent="0.25">
      <c r="A2556" s="22"/>
      <c r="B2556" s="23"/>
      <c r="C2556" s="23"/>
      <c r="D2556" s="23"/>
      <c r="E2556" s="23"/>
      <c r="F2556" s="22"/>
      <c r="G2556" s="23"/>
      <c r="H2556" s="24"/>
      <c r="I2556" s="23"/>
      <c r="J2556" s="23"/>
      <c r="K2556" s="23"/>
      <c r="L2556" s="22"/>
      <c r="M2556" s="20"/>
      <c r="N2556" s="19"/>
    </row>
    <row r="2557" spans="1:14" x14ac:dyDescent="0.25">
      <c r="A2557" s="22"/>
      <c r="B2557" s="23"/>
      <c r="C2557" s="23"/>
      <c r="D2557" s="23"/>
      <c r="E2557" s="23"/>
      <c r="F2557" s="22"/>
      <c r="G2557" s="23"/>
      <c r="H2557" s="24"/>
      <c r="I2557" s="23"/>
      <c r="J2557" s="23"/>
      <c r="K2557" s="23"/>
      <c r="L2557" s="22"/>
      <c r="M2557" s="20"/>
      <c r="N2557" s="19"/>
    </row>
    <row r="2558" spans="1:14" x14ac:dyDescent="0.25">
      <c r="A2558" s="22"/>
      <c r="B2558" s="23"/>
      <c r="C2558" s="23"/>
      <c r="D2558" s="23"/>
      <c r="E2558" s="23"/>
      <c r="F2558" s="22"/>
      <c r="G2558" s="23"/>
      <c r="H2558" s="24"/>
      <c r="I2558" s="23"/>
      <c r="J2558" s="23"/>
      <c r="K2558" s="23"/>
      <c r="L2558" s="22"/>
      <c r="M2558" s="20"/>
      <c r="N2558" s="19"/>
    </row>
    <row r="2559" spans="1:14" x14ac:dyDescent="0.25">
      <c r="A2559" s="22"/>
      <c r="B2559" s="23"/>
      <c r="C2559" s="23"/>
      <c r="D2559" s="23"/>
      <c r="E2559" s="23"/>
      <c r="F2559" s="22"/>
      <c r="G2559" s="23"/>
      <c r="H2559" s="24"/>
      <c r="I2559" s="23"/>
      <c r="J2559" s="23"/>
      <c r="K2559" s="23"/>
      <c r="L2559" s="22"/>
      <c r="M2559" s="20"/>
      <c r="N2559" s="19"/>
    </row>
    <row r="2560" spans="1:14" x14ac:dyDescent="0.25">
      <c r="A2560" s="22"/>
      <c r="B2560" s="23"/>
      <c r="C2560" s="23"/>
      <c r="D2560" s="23"/>
      <c r="E2560" s="23"/>
      <c r="F2560" s="22"/>
      <c r="G2560" s="23"/>
      <c r="H2560" s="24"/>
      <c r="I2560" s="23"/>
      <c r="J2560" s="23"/>
      <c r="K2560" s="23"/>
      <c r="L2560" s="22"/>
      <c r="M2560" s="20"/>
      <c r="N2560" s="19"/>
    </row>
    <row r="2561" spans="1:13" x14ac:dyDescent="0.25">
      <c r="A2561" s="22"/>
      <c r="B2561" s="23"/>
      <c r="C2561" s="23"/>
      <c r="D2561" s="23"/>
      <c r="E2561" s="23"/>
      <c r="F2561" s="22"/>
      <c r="G2561" s="23"/>
      <c r="H2561" s="24"/>
      <c r="I2561" s="23"/>
      <c r="J2561" s="23"/>
      <c r="K2561" s="23"/>
      <c r="L2561" s="22"/>
      <c r="M2561" s="20"/>
    </row>
    <row r="2562" spans="1:13" x14ac:dyDescent="0.25">
      <c r="A2562" s="22"/>
      <c r="B2562" s="23"/>
      <c r="C2562" s="23"/>
      <c r="D2562" s="23"/>
      <c r="E2562" s="23"/>
      <c r="F2562" s="22"/>
      <c r="G2562" s="23"/>
      <c r="H2562" s="24"/>
      <c r="I2562" s="23"/>
      <c r="J2562" s="23"/>
      <c r="K2562" s="23"/>
      <c r="L2562" s="22"/>
      <c r="M2562" s="20"/>
    </row>
    <row r="2563" spans="1:13" x14ac:dyDescent="0.25">
      <c r="A2563" s="22"/>
      <c r="B2563" s="23"/>
      <c r="C2563" s="23"/>
      <c r="D2563" s="23"/>
      <c r="E2563" s="23"/>
      <c r="F2563" s="22"/>
      <c r="G2563" s="23"/>
      <c r="H2563" s="24"/>
      <c r="I2563" s="23"/>
      <c r="J2563" s="23"/>
      <c r="K2563" s="23"/>
      <c r="L2563" s="22"/>
      <c r="M2563" s="20"/>
    </row>
    <row r="2564" spans="1:13" x14ac:dyDescent="0.25">
      <c r="A2564" s="22"/>
      <c r="B2564" s="23"/>
      <c r="C2564" s="23"/>
      <c r="D2564" s="23"/>
      <c r="E2564" s="23"/>
      <c r="F2564" s="22"/>
      <c r="G2564" s="23"/>
      <c r="H2564" s="24"/>
      <c r="I2564" s="23"/>
      <c r="J2564" s="23"/>
      <c r="K2564" s="23"/>
      <c r="L2564" s="22"/>
      <c r="M2564" s="20"/>
    </row>
    <row r="2565" spans="1:13" x14ac:dyDescent="0.25">
      <c r="A2565" s="22"/>
      <c r="B2565" s="23"/>
      <c r="C2565" s="23"/>
      <c r="D2565" s="23"/>
      <c r="E2565" s="23"/>
      <c r="F2565" s="22"/>
      <c r="G2565" s="23"/>
      <c r="H2565" s="24"/>
      <c r="I2565" s="23"/>
      <c r="J2565" s="23"/>
      <c r="K2565" s="23"/>
      <c r="L2565" s="22"/>
      <c r="M2565" s="20"/>
    </row>
    <row r="2566" spans="1:13" x14ac:dyDescent="0.25">
      <c r="A2566" s="22"/>
      <c r="B2566" s="23"/>
      <c r="C2566" s="23"/>
      <c r="D2566" s="23"/>
      <c r="E2566" s="23"/>
      <c r="F2566" s="22"/>
      <c r="G2566" s="23"/>
      <c r="H2566" s="24"/>
      <c r="I2566" s="23"/>
      <c r="J2566" s="23"/>
      <c r="K2566" s="23"/>
      <c r="L2566" s="22"/>
      <c r="M2566" s="20"/>
    </row>
    <row r="2567" spans="1:13" x14ac:dyDescent="0.25">
      <c r="A2567" s="22"/>
      <c r="B2567" s="23"/>
      <c r="C2567" s="23"/>
      <c r="D2567" s="23"/>
      <c r="E2567" s="23"/>
      <c r="F2567" s="22"/>
      <c r="G2567" s="23"/>
      <c r="H2567" s="24"/>
      <c r="I2567" s="23"/>
      <c r="J2567" s="23"/>
      <c r="K2567" s="23"/>
      <c r="L2567" s="22"/>
      <c r="M2567" s="20"/>
    </row>
    <row r="2568" spans="1:13" x14ac:dyDescent="0.25">
      <c r="A2568" s="22"/>
      <c r="B2568" s="23"/>
      <c r="C2568" s="23"/>
      <c r="D2568" s="23"/>
      <c r="E2568" s="23"/>
      <c r="F2568" s="22"/>
      <c r="G2568" s="23"/>
      <c r="H2568" s="24"/>
      <c r="I2568" s="23"/>
      <c r="J2568" s="23"/>
      <c r="K2568" s="23"/>
      <c r="L2568" s="22"/>
      <c r="M2568" s="20"/>
    </row>
    <row r="2569" spans="1:13" x14ac:dyDescent="0.25">
      <c r="A2569" s="22"/>
      <c r="B2569" s="23"/>
      <c r="C2569" s="23"/>
      <c r="D2569" s="23"/>
      <c r="E2569" s="23"/>
      <c r="F2569" s="22"/>
      <c r="G2569" s="23"/>
      <c r="H2569" s="24"/>
      <c r="I2569" s="23"/>
      <c r="J2569" s="23"/>
      <c r="K2569" s="23"/>
      <c r="L2569" s="22"/>
      <c r="M2569" s="20"/>
    </row>
    <row r="2570" spans="1:13" x14ac:dyDescent="0.25">
      <c r="A2570" s="22"/>
      <c r="B2570" s="23"/>
      <c r="C2570" s="23"/>
      <c r="D2570" s="23"/>
      <c r="E2570" s="23"/>
      <c r="F2570" s="22"/>
      <c r="G2570" s="23"/>
      <c r="H2570" s="24"/>
      <c r="I2570" s="23"/>
      <c r="J2570" s="23"/>
      <c r="K2570" s="23"/>
      <c r="L2570" s="22"/>
      <c r="M2570" s="20"/>
    </row>
    <row r="2571" spans="1:13" x14ac:dyDescent="0.25">
      <c r="A2571" s="22"/>
      <c r="B2571" s="23"/>
      <c r="C2571" s="23"/>
      <c r="D2571" s="23"/>
      <c r="E2571" s="23"/>
      <c r="F2571" s="22"/>
      <c r="G2571" s="23"/>
      <c r="H2571" s="24"/>
      <c r="I2571" s="23"/>
      <c r="J2571" s="23"/>
      <c r="K2571" s="23"/>
      <c r="L2571" s="22"/>
      <c r="M2571" s="20"/>
    </row>
    <row r="2572" spans="1:13" x14ac:dyDescent="0.25">
      <c r="A2572" s="22"/>
      <c r="B2572" s="23"/>
      <c r="C2572" s="23"/>
      <c r="D2572" s="23"/>
      <c r="E2572" s="23"/>
      <c r="F2572" s="22"/>
      <c r="G2572" s="23"/>
      <c r="H2572" s="24"/>
      <c r="I2572" s="23"/>
      <c r="J2572" s="23"/>
      <c r="K2572" s="23"/>
      <c r="L2572" s="22"/>
      <c r="M2572" s="20"/>
    </row>
    <row r="2573" spans="1:13" x14ac:dyDescent="0.25">
      <c r="A2573" s="22"/>
      <c r="B2573" s="23"/>
      <c r="C2573" s="23"/>
      <c r="D2573" s="23"/>
      <c r="E2573" s="23"/>
      <c r="F2573" s="22"/>
      <c r="G2573" s="23"/>
      <c r="H2573" s="24"/>
      <c r="I2573" s="23"/>
      <c r="J2573" s="23"/>
      <c r="K2573" s="23"/>
      <c r="L2573" s="22"/>
      <c r="M2573" s="20"/>
    </row>
    <row r="2574" spans="1:13" x14ac:dyDescent="0.25">
      <c r="A2574" s="22"/>
      <c r="B2574" s="23"/>
      <c r="C2574" s="23"/>
      <c r="D2574" s="23"/>
      <c r="E2574" s="23"/>
      <c r="F2574" s="22"/>
      <c r="G2574" s="23"/>
      <c r="H2574" s="24"/>
      <c r="I2574" s="23"/>
      <c r="J2574" s="23"/>
      <c r="K2574" s="23"/>
      <c r="L2574" s="22"/>
      <c r="M2574" s="20"/>
    </row>
    <row r="2575" spans="1:13" x14ac:dyDescent="0.25">
      <c r="A2575" s="22"/>
      <c r="B2575" s="23"/>
      <c r="C2575" s="23"/>
      <c r="D2575" s="23"/>
      <c r="E2575" s="23"/>
      <c r="F2575" s="22"/>
      <c r="G2575" s="23"/>
      <c r="H2575" s="24"/>
      <c r="I2575" s="23"/>
      <c r="J2575" s="23"/>
      <c r="K2575" s="23"/>
      <c r="L2575" s="22"/>
      <c r="M2575" s="20"/>
    </row>
    <row r="2576" spans="1:13" x14ac:dyDescent="0.25">
      <c r="A2576" s="22"/>
      <c r="B2576" s="23"/>
      <c r="C2576" s="23"/>
      <c r="D2576" s="23"/>
      <c r="E2576" s="23"/>
      <c r="F2576" s="22"/>
      <c r="G2576" s="23"/>
      <c r="H2576" s="24"/>
      <c r="I2576" s="23"/>
      <c r="J2576" s="23"/>
      <c r="K2576" s="23"/>
      <c r="L2576" s="22"/>
      <c r="M2576" s="20"/>
    </row>
    <row r="2577" spans="1:13" x14ac:dyDescent="0.25">
      <c r="A2577" s="22"/>
      <c r="B2577" s="23"/>
      <c r="C2577" s="23"/>
      <c r="D2577" s="23"/>
      <c r="E2577" s="23"/>
      <c r="F2577" s="22"/>
      <c r="G2577" s="23"/>
      <c r="H2577" s="24"/>
      <c r="I2577" s="23"/>
      <c r="J2577" s="23"/>
      <c r="K2577" s="23"/>
      <c r="L2577" s="22"/>
      <c r="M2577" s="20"/>
    </row>
    <row r="2578" spans="1:13" x14ac:dyDescent="0.25">
      <c r="A2578" s="22"/>
      <c r="B2578" s="23"/>
      <c r="C2578" s="23"/>
      <c r="D2578" s="23"/>
      <c r="E2578" s="23"/>
      <c r="F2578" s="22"/>
      <c r="G2578" s="23"/>
      <c r="H2578" s="24"/>
      <c r="I2578" s="23"/>
      <c r="J2578" s="23"/>
      <c r="K2578" s="23"/>
      <c r="L2578" s="22"/>
      <c r="M2578" s="20"/>
    </row>
    <row r="2579" spans="1:13" x14ac:dyDescent="0.25">
      <c r="A2579" s="22"/>
      <c r="B2579" s="23"/>
      <c r="C2579" s="23"/>
      <c r="D2579" s="23"/>
      <c r="E2579" s="23"/>
      <c r="F2579" s="22"/>
      <c r="G2579" s="23"/>
      <c r="H2579" s="24"/>
      <c r="I2579" s="23"/>
      <c r="J2579" s="23"/>
      <c r="K2579" s="23"/>
      <c r="L2579" s="22"/>
      <c r="M2579" s="20"/>
    </row>
    <row r="2580" spans="1:13" x14ac:dyDescent="0.25">
      <c r="A2580" s="22"/>
      <c r="B2580" s="23"/>
      <c r="C2580" s="23"/>
      <c r="D2580" s="23"/>
      <c r="E2580" s="23"/>
      <c r="F2580" s="22"/>
      <c r="G2580" s="23"/>
      <c r="H2580" s="24"/>
      <c r="I2580" s="23"/>
      <c r="J2580" s="23"/>
      <c r="K2580" s="23"/>
      <c r="L2580" s="22"/>
      <c r="M2580" s="20"/>
    </row>
    <row r="2581" spans="1:13" x14ac:dyDescent="0.25">
      <c r="A2581" s="22"/>
      <c r="B2581" s="23"/>
      <c r="C2581" s="23"/>
      <c r="D2581" s="23"/>
      <c r="E2581" s="23"/>
      <c r="F2581" s="22"/>
      <c r="G2581" s="23"/>
      <c r="H2581" s="24"/>
      <c r="I2581" s="23"/>
      <c r="J2581" s="23"/>
      <c r="K2581" s="23"/>
      <c r="L2581" s="22"/>
      <c r="M2581" s="20"/>
    </row>
    <row r="2582" spans="1:13" x14ac:dyDescent="0.25">
      <c r="A2582" s="22"/>
      <c r="B2582" s="23"/>
      <c r="C2582" s="23"/>
      <c r="D2582" s="23"/>
      <c r="E2582" s="23"/>
      <c r="F2582" s="22"/>
      <c r="G2582" s="23"/>
      <c r="H2582" s="24"/>
      <c r="I2582" s="23"/>
      <c r="J2582" s="23"/>
      <c r="K2582" s="23"/>
      <c r="L2582" s="22"/>
      <c r="M2582" s="20"/>
    </row>
    <row r="2583" spans="1:13" x14ac:dyDescent="0.25">
      <c r="A2583" s="22"/>
      <c r="B2583" s="23"/>
      <c r="C2583" s="23"/>
      <c r="D2583" s="23"/>
      <c r="E2583" s="23"/>
      <c r="F2583" s="22"/>
      <c r="G2583" s="23"/>
      <c r="H2583" s="24"/>
      <c r="I2583" s="23"/>
      <c r="J2583" s="23"/>
      <c r="K2583" s="23"/>
      <c r="L2583" s="22"/>
      <c r="M2583" s="20"/>
    </row>
    <row r="2584" spans="1:13" x14ac:dyDescent="0.25">
      <c r="A2584" s="22"/>
      <c r="B2584" s="23"/>
      <c r="C2584" s="23"/>
      <c r="D2584" s="23"/>
      <c r="E2584" s="23"/>
      <c r="F2584" s="22"/>
      <c r="G2584" s="23"/>
      <c r="H2584" s="24"/>
      <c r="I2584" s="23"/>
      <c r="J2584" s="23"/>
      <c r="K2584" s="23"/>
      <c r="L2584" s="22"/>
      <c r="M2584" s="20"/>
    </row>
    <row r="2585" spans="1:13" x14ac:dyDescent="0.25">
      <c r="A2585" s="22"/>
      <c r="B2585" s="23"/>
      <c r="C2585" s="23"/>
      <c r="D2585" s="23"/>
      <c r="E2585" s="23"/>
      <c r="F2585" s="22"/>
      <c r="G2585" s="23"/>
      <c r="H2585" s="24"/>
      <c r="I2585" s="23"/>
      <c r="J2585" s="23"/>
      <c r="K2585" s="23"/>
      <c r="L2585" s="22"/>
      <c r="M2585" s="20"/>
    </row>
    <row r="2586" spans="1:13" x14ac:dyDescent="0.25">
      <c r="A2586" s="22"/>
      <c r="B2586" s="23"/>
      <c r="C2586" s="23"/>
      <c r="D2586" s="23"/>
      <c r="E2586" s="23"/>
      <c r="F2586" s="22"/>
      <c r="G2586" s="23"/>
      <c r="H2586" s="24"/>
      <c r="I2586" s="23"/>
      <c r="J2586" s="23"/>
      <c r="K2586" s="23"/>
      <c r="L2586" s="22"/>
      <c r="M2586" s="20"/>
    </row>
    <row r="2587" spans="1:13" x14ac:dyDescent="0.25">
      <c r="A2587" s="22"/>
      <c r="B2587" s="23"/>
      <c r="C2587" s="23"/>
      <c r="D2587" s="23"/>
      <c r="E2587" s="23"/>
      <c r="F2587" s="22"/>
      <c r="G2587" s="23"/>
      <c r="H2587" s="24"/>
      <c r="I2587" s="23"/>
      <c r="J2587" s="23"/>
      <c r="K2587" s="23"/>
      <c r="L2587" s="22"/>
      <c r="M2587" s="20"/>
    </row>
    <row r="2588" spans="1:13" x14ac:dyDescent="0.25">
      <c r="A2588" s="22"/>
      <c r="B2588" s="23"/>
      <c r="C2588" s="23"/>
      <c r="D2588" s="23"/>
      <c r="E2588" s="23"/>
      <c r="F2588" s="22"/>
      <c r="G2588" s="23"/>
      <c r="H2588" s="24"/>
      <c r="I2588" s="23"/>
      <c r="J2588" s="23"/>
      <c r="K2588" s="23"/>
      <c r="L2588" s="22"/>
      <c r="M2588" s="20"/>
    </row>
    <row r="2589" spans="1:13" x14ac:dyDescent="0.25">
      <c r="A2589" s="22"/>
      <c r="B2589" s="23"/>
      <c r="C2589" s="23"/>
      <c r="D2589" s="23"/>
      <c r="E2589" s="23"/>
      <c r="F2589" s="22"/>
      <c r="G2589" s="23"/>
      <c r="H2589" s="24"/>
      <c r="I2589" s="23"/>
      <c r="J2589" s="23"/>
      <c r="K2589" s="23"/>
      <c r="L2589" s="22"/>
      <c r="M2589" s="20"/>
    </row>
    <row r="2590" spans="1:13" x14ac:dyDescent="0.25">
      <c r="A2590" s="22"/>
      <c r="B2590" s="23"/>
      <c r="C2590" s="23"/>
      <c r="D2590" s="23"/>
      <c r="E2590" s="23"/>
      <c r="F2590" s="22"/>
      <c r="G2590" s="23"/>
      <c r="H2590" s="24"/>
      <c r="I2590" s="23"/>
      <c r="J2590" s="23"/>
      <c r="K2590" s="23"/>
      <c r="L2590" s="22"/>
      <c r="M2590" s="20"/>
    </row>
    <row r="2591" spans="1:13" x14ac:dyDescent="0.25">
      <c r="A2591" s="22"/>
      <c r="B2591" s="23"/>
      <c r="C2591" s="23"/>
      <c r="D2591" s="23"/>
      <c r="E2591" s="23"/>
      <c r="F2591" s="22"/>
      <c r="G2591" s="23"/>
      <c r="H2591" s="24"/>
      <c r="I2591" s="23"/>
      <c r="J2591" s="23"/>
      <c r="K2591" s="23"/>
      <c r="L2591" s="22"/>
      <c r="M2591" s="20"/>
    </row>
    <row r="2592" spans="1:13" x14ac:dyDescent="0.25">
      <c r="A2592" s="22"/>
      <c r="B2592" s="23"/>
      <c r="C2592" s="23"/>
      <c r="D2592" s="23"/>
      <c r="E2592" s="23"/>
      <c r="F2592" s="22"/>
      <c r="G2592" s="23"/>
      <c r="H2592" s="24"/>
      <c r="I2592" s="23"/>
      <c r="J2592" s="23"/>
      <c r="K2592" s="23"/>
      <c r="L2592" s="22"/>
      <c r="M2592" s="20"/>
    </row>
    <row r="2593" spans="1:13" x14ac:dyDescent="0.25">
      <c r="A2593" s="22"/>
      <c r="B2593" s="23"/>
      <c r="C2593" s="23"/>
      <c r="D2593" s="23"/>
      <c r="E2593" s="23"/>
      <c r="F2593" s="22"/>
      <c r="G2593" s="23"/>
      <c r="H2593" s="24"/>
      <c r="I2593" s="23"/>
      <c r="J2593" s="23"/>
      <c r="K2593" s="23"/>
      <c r="L2593" s="22"/>
      <c r="M2593" s="20"/>
    </row>
    <row r="2594" spans="1:13" x14ac:dyDescent="0.25">
      <c r="A2594" s="22"/>
      <c r="B2594" s="23"/>
      <c r="C2594" s="23"/>
      <c r="D2594" s="23"/>
      <c r="E2594" s="23"/>
      <c r="F2594" s="22"/>
      <c r="G2594" s="23"/>
      <c r="H2594" s="24"/>
      <c r="I2594" s="23"/>
      <c r="J2594" s="23"/>
      <c r="K2594" s="23"/>
      <c r="L2594" s="22"/>
      <c r="M2594" s="20"/>
    </row>
    <row r="2595" spans="1:13" x14ac:dyDescent="0.25">
      <c r="A2595" s="22"/>
      <c r="B2595" s="23"/>
      <c r="C2595" s="23"/>
      <c r="D2595" s="23"/>
      <c r="E2595" s="23"/>
      <c r="F2595" s="22"/>
      <c r="G2595" s="23"/>
      <c r="H2595" s="24"/>
      <c r="I2595" s="23"/>
      <c r="J2595" s="23"/>
      <c r="K2595" s="23"/>
      <c r="L2595" s="22"/>
      <c r="M2595" s="20"/>
    </row>
    <row r="2596" spans="1:13" x14ac:dyDescent="0.25">
      <c r="A2596" s="22"/>
      <c r="B2596" s="23"/>
      <c r="C2596" s="23"/>
      <c r="D2596" s="23"/>
      <c r="E2596" s="23"/>
      <c r="F2596" s="22"/>
      <c r="G2596" s="23"/>
      <c r="H2596" s="24"/>
      <c r="I2596" s="23"/>
      <c r="J2596" s="23"/>
      <c r="K2596" s="23"/>
      <c r="L2596" s="22"/>
      <c r="M2596" s="20"/>
    </row>
    <row r="2597" spans="1:13" x14ac:dyDescent="0.25">
      <c r="A2597" s="22"/>
      <c r="B2597" s="23"/>
      <c r="C2597" s="23"/>
      <c r="D2597" s="23"/>
      <c r="E2597" s="23"/>
      <c r="F2597" s="22"/>
      <c r="G2597" s="23"/>
      <c r="H2597" s="24"/>
      <c r="I2597" s="23"/>
      <c r="J2597" s="23"/>
      <c r="K2597" s="23"/>
      <c r="L2597" s="22"/>
      <c r="M2597" s="20"/>
    </row>
    <row r="2598" spans="1:13" x14ac:dyDescent="0.25">
      <c r="A2598" s="22"/>
      <c r="B2598" s="23"/>
      <c r="C2598" s="23"/>
      <c r="D2598" s="23"/>
      <c r="E2598" s="23"/>
      <c r="F2598" s="22"/>
      <c r="G2598" s="23"/>
      <c r="H2598" s="24"/>
      <c r="I2598" s="23"/>
      <c r="J2598" s="23"/>
      <c r="K2598" s="23"/>
      <c r="L2598" s="22"/>
      <c r="M2598" s="20"/>
    </row>
    <row r="2599" spans="1:13" x14ac:dyDescent="0.25">
      <c r="A2599" s="22"/>
      <c r="B2599" s="23"/>
      <c r="C2599" s="23"/>
      <c r="D2599" s="23"/>
      <c r="E2599" s="23"/>
      <c r="F2599" s="22"/>
      <c r="G2599" s="23"/>
      <c r="H2599" s="24"/>
      <c r="I2599" s="23"/>
      <c r="J2599" s="23"/>
      <c r="K2599" s="23"/>
      <c r="L2599" s="22"/>
      <c r="M2599" s="20"/>
    </row>
    <row r="2600" spans="1:13" x14ac:dyDescent="0.25">
      <c r="A2600" s="22"/>
      <c r="B2600" s="23"/>
      <c r="C2600" s="23"/>
      <c r="D2600" s="23"/>
      <c r="E2600" s="23"/>
      <c r="F2600" s="22"/>
      <c r="G2600" s="23"/>
      <c r="H2600" s="24"/>
      <c r="I2600" s="23"/>
      <c r="J2600" s="23"/>
      <c r="K2600" s="23"/>
      <c r="L2600" s="22"/>
      <c r="M2600" s="20"/>
    </row>
    <row r="2601" spans="1:13" x14ac:dyDescent="0.25">
      <c r="A2601" s="22"/>
      <c r="B2601" s="23"/>
      <c r="C2601" s="23"/>
      <c r="D2601" s="23"/>
      <c r="E2601" s="23"/>
      <c r="F2601" s="22"/>
      <c r="G2601" s="23"/>
      <c r="H2601" s="24"/>
      <c r="I2601" s="23"/>
      <c r="J2601" s="23"/>
      <c r="K2601" s="23"/>
      <c r="L2601" s="22"/>
      <c r="M2601" s="20"/>
    </row>
    <row r="2602" spans="1:13" x14ac:dyDescent="0.25">
      <c r="A2602" s="22"/>
      <c r="B2602" s="23"/>
      <c r="C2602" s="23"/>
      <c r="D2602" s="23"/>
      <c r="E2602" s="23"/>
      <c r="F2602" s="22"/>
      <c r="G2602" s="23"/>
      <c r="H2602" s="24"/>
      <c r="I2602" s="23"/>
      <c r="J2602" s="23"/>
      <c r="K2602" s="23"/>
      <c r="L2602" s="22"/>
      <c r="M2602" s="20"/>
    </row>
    <row r="2603" spans="1:13" x14ac:dyDescent="0.25">
      <c r="A2603" s="22"/>
      <c r="B2603" s="23"/>
      <c r="C2603" s="23"/>
      <c r="D2603" s="23"/>
      <c r="E2603" s="23"/>
      <c r="F2603" s="22"/>
      <c r="G2603" s="23"/>
      <c r="H2603" s="24"/>
      <c r="I2603" s="23"/>
      <c r="J2603" s="23"/>
      <c r="K2603" s="23"/>
      <c r="L2603" s="22"/>
      <c r="M2603" s="20"/>
    </row>
    <row r="2604" spans="1:13" x14ac:dyDescent="0.25">
      <c r="A2604" s="22"/>
      <c r="B2604" s="23"/>
      <c r="C2604" s="23"/>
      <c r="D2604" s="23"/>
      <c r="E2604" s="23"/>
      <c r="F2604" s="22"/>
      <c r="G2604" s="23"/>
      <c r="H2604" s="24"/>
      <c r="I2604" s="23"/>
      <c r="J2604" s="23"/>
      <c r="K2604" s="23"/>
      <c r="L2604" s="22"/>
      <c r="M2604" s="20"/>
    </row>
    <row r="2605" spans="1:13" x14ac:dyDescent="0.25">
      <c r="A2605" s="22"/>
      <c r="B2605" s="23"/>
      <c r="C2605" s="23"/>
      <c r="D2605" s="23"/>
      <c r="E2605" s="23"/>
      <c r="F2605" s="22"/>
      <c r="G2605" s="23"/>
      <c r="H2605" s="24"/>
      <c r="I2605" s="23"/>
      <c r="J2605" s="23"/>
      <c r="K2605" s="23"/>
      <c r="L2605" s="22"/>
      <c r="M2605" s="20"/>
    </row>
    <row r="2606" spans="1:13" x14ac:dyDescent="0.25">
      <c r="A2606" s="22"/>
      <c r="B2606" s="23"/>
      <c r="C2606" s="23"/>
      <c r="D2606" s="23"/>
      <c r="E2606" s="23"/>
      <c r="F2606" s="22"/>
      <c r="G2606" s="23"/>
      <c r="H2606" s="24"/>
      <c r="I2606" s="23"/>
      <c r="J2606" s="23"/>
      <c r="K2606" s="23"/>
      <c r="L2606" s="22"/>
      <c r="M2606" s="20"/>
    </row>
    <row r="2607" spans="1:13" x14ac:dyDescent="0.25">
      <c r="A2607" s="22"/>
      <c r="B2607" s="23"/>
      <c r="C2607" s="23"/>
      <c r="D2607" s="23"/>
      <c r="E2607" s="23"/>
      <c r="F2607" s="22"/>
      <c r="G2607" s="23"/>
      <c r="H2607" s="24"/>
      <c r="I2607" s="23"/>
      <c r="J2607" s="23"/>
      <c r="K2607" s="23"/>
      <c r="L2607" s="22"/>
      <c r="M2607" s="20"/>
    </row>
    <row r="2608" spans="1:13" x14ac:dyDescent="0.25">
      <c r="A2608" s="22"/>
      <c r="B2608" s="23"/>
      <c r="C2608" s="23"/>
      <c r="D2608" s="23"/>
      <c r="E2608" s="23"/>
      <c r="F2608" s="22"/>
      <c r="G2608" s="23"/>
      <c r="H2608" s="24"/>
      <c r="I2608" s="23"/>
      <c r="J2608" s="23"/>
      <c r="K2608" s="23"/>
      <c r="L2608" s="22"/>
      <c r="M2608" s="20"/>
    </row>
    <row r="2609" spans="1:13" x14ac:dyDescent="0.25">
      <c r="A2609" s="22"/>
      <c r="B2609" s="23"/>
      <c r="C2609" s="23"/>
      <c r="D2609" s="23"/>
      <c r="E2609" s="23"/>
      <c r="F2609" s="22"/>
      <c r="G2609" s="23"/>
      <c r="H2609" s="24"/>
      <c r="I2609" s="23"/>
      <c r="J2609" s="23"/>
      <c r="K2609" s="23"/>
      <c r="L2609" s="22"/>
      <c r="M2609" s="20"/>
    </row>
    <row r="2610" spans="1:13" x14ac:dyDescent="0.25">
      <c r="A2610" s="22"/>
      <c r="B2610" s="23"/>
      <c r="C2610" s="23"/>
      <c r="D2610" s="23"/>
      <c r="E2610" s="23"/>
      <c r="F2610" s="22"/>
      <c r="G2610" s="23"/>
      <c r="H2610" s="24"/>
      <c r="I2610" s="23"/>
      <c r="J2610" s="23"/>
      <c r="K2610" s="23"/>
      <c r="L2610" s="22"/>
      <c r="M2610" s="20"/>
    </row>
    <row r="2611" spans="1:13" x14ac:dyDescent="0.25">
      <c r="A2611" s="22"/>
      <c r="B2611" s="23"/>
      <c r="C2611" s="23"/>
      <c r="D2611" s="23"/>
      <c r="E2611" s="23"/>
      <c r="F2611" s="22"/>
      <c r="G2611" s="23"/>
      <c r="H2611" s="24"/>
      <c r="I2611" s="23"/>
      <c r="J2611" s="23"/>
      <c r="K2611" s="23"/>
      <c r="L2611" s="22"/>
      <c r="M2611" s="20"/>
    </row>
    <row r="2612" spans="1:13" x14ac:dyDescent="0.25">
      <c r="A2612" s="22"/>
      <c r="B2612" s="23"/>
      <c r="C2612" s="23"/>
      <c r="D2612" s="23"/>
      <c r="E2612" s="23"/>
      <c r="F2612" s="22"/>
      <c r="G2612" s="23"/>
      <c r="H2612" s="24"/>
      <c r="I2612" s="23"/>
      <c r="J2612" s="23"/>
      <c r="K2612" s="23"/>
      <c r="L2612" s="22"/>
      <c r="M2612" s="20"/>
    </row>
    <row r="2613" spans="1:13" x14ac:dyDescent="0.25">
      <c r="A2613" s="22"/>
      <c r="B2613" s="23"/>
      <c r="C2613" s="23"/>
      <c r="D2613" s="23"/>
      <c r="E2613" s="23"/>
      <c r="F2613" s="22"/>
      <c r="G2613" s="23"/>
      <c r="H2613" s="24"/>
      <c r="I2613" s="23"/>
      <c r="J2613" s="23"/>
      <c r="K2613" s="23"/>
      <c r="L2613" s="22"/>
      <c r="M2613" s="20"/>
    </row>
    <row r="2614" spans="1:13" x14ac:dyDescent="0.25">
      <c r="A2614" s="22"/>
      <c r="B2614" s="23"/>
      <c r="C2614" s="23"/>
      <c r="D2614" s="23"/>
      <c r="E2614" s="23"/>
      <c r="F2614" s="22"/>
      <c r="G2614" s="23"/>
      <c r="H2614" s="24"/>
      <c r="I2614" s="23"/>
      <c r="J2614" s="23"/>
      <c r="K2614" s="23"/>
      <c r="L2614" s="22"/>
      <c r="M2614" s="20"/>
    </row>
    <row r="2615" spans="1:13" x14ac:dyDescent="0.25">
      <c r="A2615" s="22"/>
      <c r="B2615" s="23"/>
      <c r="C2615" s="23"/>
      <c r="D2615" s="23"/>
      <c r="E2615" s="23"/>
      <c r="F2615" s="22"/>
      <c r="G2615" s="23"/>
      <c r="H2615" s="24"/>
      <c r="I2615" s="23"/>
      <c r="J2615" s="23"/>
      <c r="K2615" s="23"/>
      <c r="L2615" s="22"/>
      <c r="M2615" s="20"/>
    </row>
    <row r="2616" spans="1:13" x14ac:dyDescent="0.25">
      <c r="A2616" s="22"/>
      <c r="B2616" s="23"/>
      <c r="C2616" s="23"/>
      <c r="D2616" s="23"/>
      <c r="E2616" s="23"/>
      <c r="F2616" s="22"/>
      <c r="G2616" s="23"/>
      <c r="H2616" s="24"/>
      <c r="I2616" s="23"/>
      <c r="J2616" s="23"/>
      <c r="K2616" s="23"/>
      <c r="L2616" s="22"/>
      <c r="M2616" s="20"/>
    </row>
    <row r="2617" spans="1:13" x14ac:dyDescent="0.25">
      <c r="A2617" s="22"/>
      <c r="B2617" s="23"/>
      <c r="C2617" s="23"/>
      <c r="D2617" s="23"/>
      <c r="E2617" s="23"/>
      <c r="F2617" s="22"/>
      <c r="G2617" s="23"/>
      <c r="H2617" s="24"/>
      <c r="I2617" s="23"/>
      <c r="J2617" s="23"/>
      <c r="K2617" s="23"/>
      <c r="L2617" s="22"/>
      <c r="M2617" s="20"/>
    </row>
    <row r="2618" spans="1:13" x14ac:dyDescent="0.25">
      <c r="A2618" s="22"/>
      <c r="B2618" s="23"/>
      <c r="C2618" s="23"/>
      <c r="D2618" s="23"/>
      <c r="E2618" s="23"/>
      <c r="F2618" s="22"/>
      <c r="G2618" s="23"/>
      <c r="H2618" s="24"/>
      <c r="I2618" s="23"/>
      <c r="J2618" s="23"/>
      <c r="K2618" s="23"/>
      <c r="L2618" s="22"/>
      <c r="M2618" s="20"/>
    </row>
    <row r="2619" spans="1:13" x14ac:dyDescent="0.25">
      <c r="A2619" s="22"/>
      <c r="B2619" s="23"/>
      <c r="C2619" s="23"/>
      <c r="D2619" s="23"/>
      <c r="E2619" s="23"/>
      <c r="F2619" s="22"/>
      <c r="G2619" s="23"/>
      <c r="H2619" s="24"/>
      <c r="I2619" s="23"/>
      <c r="J2619" s="23"/>
      <c r="K2619" s="23"/>
      <c r="L2619" s="22"/>
      <c r="M2619" s="20"/>
    </row>
    <row r="2620" spans="1:13" x14ac:dyDescent="0.25">
      <c r="A2620" s="22"/>
      <c r="B2620" s="23"/>
      <c r="C2620" s="23"/>
      <c r="D2620" s="23"/>
      <c r="E2620" s="23"/>
      <c r="F2620" s="22"/>
      <c r="G2620" s="23"/>
      <c r="H2620" s="24"/>
      <c r="I2620" s="23"/>
      <c r="J2620" s="23"/>
      <c r="K2620" s="23"/>
      <c r="L2620" s="22"/>
      <c r="M2620" s="20"/>
    </row>
    <row r="2621" spans="1:13" x14ac:dyDescent="0.25">
      <c r="A2621" s="22"/>
      <c r="B2621" s="23"/>
      <c r="C2621" s="23"/>
      <c r="D2621" s="23"/>
      <c r="E2621" s="23"/>
      <c r="F2621" s="22"/>
      <c r="G2621" s="23"/>
      <c r="H2621" s="24"/>
      <c r="I2621" s="23"/>
      <c r="J2621" s="23"/>
      <c r="K2621" s="23"/>
      <c r="L2621" s="22"/>
      <c r="M2621" s="20"/>
    </row>
    <row r="2622" spans="1:13" x14ac:dyDescent="0.25">
      <c r="A2622" s="22"/>
      <c r="B2622" s="23"/>
      <c r="C2622" s="23"/>
      <c r="D2622" s="23"/>
      <c r="E2622" s="23"/>
      <c r="F2622" s="22"/>
      <c r="G2622" s="23"/>
      <c r="H2622" s="24"/>
      <c r="I2622" s="23"/>
      <c r="J2622" s="23"/>
      <c r="K2622" s="23"/>
      <c r="L2622" s="22"/>
      <c r="M2622" s="20"/>
    </row>
    <row r="2623" spans="1:13" x14ac:dyDescent="0.25">
      <c r="A2623" s="22"/>
      <c r="B2623" s="23"/>
      <c r="C2623" s="23"/>
      <c r="D2623" s="23"/>
      <c r="E2623" s="23"/>
      <c r="F2623" s="22"/>
      <c r="G2623" s="23"/>
      <c r="H2623" s="24"/>
      <c r="I2623" s="23"/>
      <c r="J2623" s="23"/>
      <c r="K2623" s="23"/>
      <c r="L2623" s="22"/>
      <c r="M2623" s="20"/>
    </row>
    <row r="2624" spans="1:13" x14ac:dyDescent="0.25">
      <c r="A2624" s="22"/>
      <c r="B2624" s="23"/>
      <c r="C2624" s="23"/>
      <c r="D2624" s="23"/>
      <c r="E2624" s="23"/>
      <c r="F2624" s="22"/>
      <c r="G2624" s="23"/>
      <c r="H2624" s="24"/>
      <c r="I2624" s="23"/>
      <c r="J2624" s="23"/>
      <c r="K2624" s="23"/>
      <c r="L2624" s="22"/>
      <c r="M2624" s="20"/>
    </row>
    <row r="2625" spans="1:13" x14ac:dyDescent="0.25">
      <c r="A2625" s="22"/>
      <c r="B2625" s="23"/>
      <c r="C2625" s="23"/>
      <c r="D2625" s="23"/>
      <c r="E2625" s="23"/>
      <c r="F2625" s="22"/>
      <c r="G2625" s="23"/>
      <c r="H2625" s="24"/>
      <c r="I2625" s="23"/>
      <c r="J2625" s="23"/>
      <c r="K2625" s="23"/>
      <c r="L2625" s="22"/>
      <c r="M2625" s="20"/>
    </row>
    <row r="2626" spans="1:13" x14ac:dyDescent="0.25">
      <c r="A2626" s="22"/>
      <c r="B2626" s="23"/>
      <c r="C2626" s="23"/>
      <c r="D2626" s="23"/>
      <c r="E2626" s="23"/>
      <c r="F2626" s="22"/>
      <c r="G2626" s="23"/>
      <c r="H2626" s="24"/>
      <c r="I2626" s="23"/>
      <c r="J2626" s="23"/>
      <c r="K2626" s="23"/>
      <c r="L2626" s="22"/>
      <c r="M2626" s="20"/>
    </row>
    <row r="2627" spans="1:13" x14ac:dyDescent="0.25">
      <c r="A2627" s="22"/>
      <c r="B2627" s="23"/>
      <c r="C2627" s="23"/>
      <c r="D2627" s="23"/>
      <c r="E2627" s="23"/>
      <c r="F2627" s="22"/>
      <c r="G2627" s="23"/>
      <c r="H2627" s="24"/>
      <c r="I2627" s="23"/>
      <c r="J2627" s="23"/>
      <c r="K2627" s="23"/>
      <c r="L2627" s="22"/>
      <c r="M2627" s="20"/>
    </row>
    <row r="2628" spans="1:13" x14ac:dyDescent="0.25">
      <c r="A2628" s="22"/>
      <c r="B2628" s="23"/>
      <c r="C2628" s="23"/>
      <c r="D2628" s="23"/>
      <c r="E2628" s="23"/>
      <c r="F2628" s="22"/>
      <c r="G2628" s="23"/>
      <c r="H2628" s="24"/>
      <c r="I2628" s="23"/>
      <c r="J2628" s="23"/>
      <c r="K2628" s="23"/>
      <c r="L2628" s="22"/>
      <c r="M2628" s="20"/>
    </row>
    <row r="2629" spans="1:13" x14ac:dyDescent="0.25">
      <c r="A2629" s="22"/>
      <c r="B2629" s="23"/>
      <c r="C2629" s="23"/>
      <c r="D2629" s="23"/>
      <c r="E2629" s="23"/>
      <c r="F2629" s="22"/>
      <c r="G2629" s="23"/>
      <c r="H2629" s="24"/>
      <c r="I2629" s="23"/>
      <c r="J2629" s="23"/>
      <c r="K2629" s="23"/>
      <c r="L2629" s="22"/>
      <c r="M2629" s="20"/>
    </row>
    <row r="2630" spans="1:13" x14ac:dyDescent="0.25">
      <c r="A2630" s="22"/>
      <c r="B2630" s="23"/>
      <c r="C2630" s="23"/>
      <c r="D2630" s="23"/>
      <c r="E2630" s="23"/>
      <c r="F2630" s="22"/>
      <c r="G2630" s="23"/>
      <c r="H2630" s="24"/>
      <c r="I2630" s="23"/>
      <c r="J2630" s="23"/>
      <c r="K2630" s="23"/>
      <c r="L2630" s="22"/>
      <c r="M2630" s="20"/>
    </row>
    <row r="2631" spans="1:13" x14ac:dyDescent="0.25">
      <c r="A2631" s="22"/>
      <c r="B2631" s="23"/>
      <c r="C2631" s="23"/>
      <c r="D2631" s="23"/>
      <c r="E2631" s="23"/>
      <c r="F2631" s="22"/>
      <c r="G2631" s="23"/>
      <c r="H2631" s="24"/>
      <c r="I2631" s="23"/>
      <c r="J2631" s="23"/>
      <c r="K2631" s="23"/>
      <c r="L2631" s="22"/>
      <c r="M2631" s="20"/>
    </row>
    <row r="2632" spans="1:13" x14ac:dyDescent="0.25">
      <c r="A2632" s="22"/>
      <c r="B2632" s="23"/>
      <c r="C2632" s="23"/>
      <c r="D2632" s="23"/>
      <c r="E2632" s="23"/>
      <c r="F2632" s="22"/>
      <c r="G2632" s="23"/>
      <c r="H2632" s="24"/>
      <c r="I2632" s="23"/>
      <c r="J2632" s="23"/>
      <c r="K2632" s="23"/>
      <c r="L2632" s="22"/>
      <c r="M2632" s="20"/>
    </row>
    <row r="2633" spans="1:13" x14ac:dyDescent="0.25">
      <c r="A2633" s="22"/>
      <c r="B2633" s="23"/>
      <c r="C2633" s="23"/>
      <c r="D2633" s="23"/>
      <c r="E2633" s="23"/>
      <c r="F2633" s="22"/>
      <c r="G2633" s="23"/>
      <c r="H2633" s="24"/>
      <c r="I2633" s="23"/>
      <c r="J2633" s="23"/>
      <c r="K2633" s="23"/>
      <c r="L2633" s="22"/>
      <c r="M2633" s="20"/>
    </row>
    <row r="2634" spans="1:13" x14ac:dyDescent="0.25">
      <c r="A2634" s="22"/>
      <c r="B2634" s="23"/>
      <c r="C2634" s="23"/>
      <c r="D2634" s="23"/>
      <c r="E2634" s="23"/>
      <c r="F2634" s="22"/>
      <c r="G2634" s="23"/>
      <c r="H2634" s="24"/>
      <c r="I2634" s="23"/>
      <c r="J2634" s="23"/>
      <c r="K2634" s="23"/>
      <c r="L2634" s="22"/>
      <c r="M2634" s="20"/>
    </row>
    <row r="2635" spans="1:13" x14ac:dyDescent="0.25">
      <c r="A2635" s="22"/>
      <c r="B2635" s="23"/>
      <c r="C2635" s="23"/>
      <c r="D2635" s="23"/>
      <c r="E2635" s="23"/>
      <c r="F2635" s="22"/>
      <c r="G2635" s="23"/>
      <c r="H2635" s="24"/>
      <c r="I2635" s="23"/>
      <c r="J2635" s="23"/>
      <c r="K2635" s="23"/>
      <c r="L2635" s="22"/>
      <c r="M2635" s="20"/>
    </row>
    <row r="2636" spans="1:13" x14ac:dyDescent="0.25">
      <c r="A2636" s="22"/>
      <c r="B2636" s="23"/>
      <c r="C2636" s="23"/>
      <c r="D2636" s="23"/>
      <c r="E2636" s="23"/>
      <c r="F2636" s="22"/>
      <c r="G2636" s="23"/>
      <c r="H2636" s="24"/>
      <c r="I2636" s="23"/>
      <c r="J2636" s="23"/>
      <c r="K2636" s="23"/>
      <c r="L2636" s="22"/>
      <c r="M2636" s="20"/>
    </row>
    <row r="2637" spans="1:13" x14ac:dyDescent="0.25">
      <c r="A2637" s="22"/>
      <c r="B2637" s="23"/>
      <c r="C2637" s="23"/>
      <c r="D2637" s="23"/>
      <c r="E2637" s="23"/>
      <c r="F2637" s="22"/>
      <c r="G2637" s="23"/>
      <c r="H2637" s="24"/>
      <c r="I2637" s="23"/>
      <c r="J2637" s="23"/>
      <c r="K2637" s="23"/>
      <c r="L2637" s="22"/>
      <c r="M2637" s="20"/>
    </row>
    <row r="2638" spans="1:13" x14ac:dyDescent="0.25">
      <c r="A2638" s="22"/>
      <c r="B2638" s="23"/>
      <c r="C2638" s="23"/>
      <c r="D2638" s="23"/>
      <c r="E2638" s="23"/>
      <c r="F2638" s="22"/>
      <c r="G2638" s="23"/>
      <c r="H2638" s="24"/>
      <c r="I2638" s="23"/>
      <c r="J2638" s="23"/>
      <c r="K2638" s="23"/>
      <c r="L2638" s="22"/>
      <c r="M2638" s="20"/>
    </row>
    <row r="2639" spans="1:13" x14ac:dyDescent="0.25">
      <c r="A2639" s="22"/>
      <c r="B2639" s="23"/>
      <c r="C2639" s="23"/>
      <c r="D2639" s="23"/>
      <c r="E2639" s="23"/>
      <c r="F2639" s="22"/>
      <c r="G2639" s="23"/>
      <c r="H2639" s="24"/>
      <c r="I2639" s="23"/>
      <c r="J2639" s="23"/>
      <c r="K2639" s="23"/>
      <c r="L2639" s="22"/>
      <c r="M2639" s="20"/>
    </row>
    <row r="2640" spans="1:13" x14ac:dyDescent="0.25">
      <c r="A2640" s="22"/>
      <c r="B2640" s="23"/>
      <c r="C2640" s="23"/>
      <c r="D2640" s="23"/>
      <c r="E2640" s="23"/>
      <c r="F2640" s="22"/>
      <c r="G2640" s="23"/>
      <c r="H2640" s="24"/>
      <c r="I2640" s="23"/>
      <c r="J2640" s="23"/>
      <c r="K2640" s="23"/>
      <c r="L2640" s="22"/>
      <c r="M2640" s="20"/>
    </row>
    <row r="2641" spans="1:13" x14ac:dyDescent="0.25">
      <c r="A2641" s="22"/>
      <c r="B2641" s="23"/>
      <c r="C2641" s="23"/>
      <c r="D2641" s="23"/>
      <c r="E2641" s="23"/>
      <c r="F2641" s="22"/>
      <c r="G2641" s="23"/>
      <c r="H2641" s="24"/>
      <c r="I2641" s="23"/>
      <c r="J2641" s="23"/>
      <c r="K2641" s="23"/>
      <c r="L2641" s="22"/>
      <c r="M2641" s="20"/>
    </row>
    <row r="2642" spans="1:13" x14ac:dyDescent="0.25">
      <c r="A2642" s="22"/>
      <c r="B2642" s="23"/>
      <c r="C2642" s="23"/>
      <c r="D2642" s="23"/>
      <c r="E2642" s="23"/>
      <c r="F2642" s="22"/>
      <c r="G2642" s="23"/>
      <c r="H2642" s="24"/>
      <c r="I2642" s="23"/>
      <c r="J2642" s="23"/>
      <c r="K2642" s="23"/>
      <c r="L2642" s="22"/>
      <c r="M2642" s="20"/>
    </row>
    <row r="2643" spans="1:13" x14ac:dyDescent="0.25">
      <c r="A2643" s="22"/>
      <c r="B2643" s="23"/>
      <c r="C2643" s="23"/>
      <c r="D2643" s="23"/>
      <c r="E2643" s="23"/>
      <c r="F2643" s="22"/>
      <c r="G2643" s="23"/>
      <c r="H2643" s="24"/>
      <c r="I2643" s="23"/>
      <c r="J2643" s="23"/>
      <c r="K2643" s="23"/>
      <c r="L2643" s="22"/>
      <c r="M2643" s="20"/>
    </row>
    <row r="2644" spans="1:13" x14ac:dyDescent="0.25">
      <c r="A2644" s="22"/>
      <c r="B2644" s="23"/>
      <c r="C2644" s="23"/>
      <c r="D2644" s="23"/>
      <c r="E2644" s="23"/>
      <c r="F2644" s="22"/>
      <c r="G2644" s="23"/>
      <c r="H2644" s="24"/>
      <c r="I2644" s="23"/>
      <c r="J2644" s="23"/>
      <c r="K2644" s="23"/>
      <c r="L2644" s="22"/>
      <c r="M2644" s="20"/>
    </row>
    <row r="2645" spans="1:13" x14ac:dyDescent="0.25">
      <c r="A2645" s="22"/>
      <c r="B2645" s="23"/>
      <c r="C2645" s="23"/>
      <c r="D2645" s="23"/>
      <c r="E2645" s="23"/>
      <c r="F2645" s="22"/>
      <c r="G2645" s="23"/>
      <c r="H2645" s="24"/>
      <c r="I2645" s="23"/>
      <c r="J2645" s="23"/>
      <c r="K2645" s="23"/>
      <c r="L2645" s="22"/>
      <c r="M2645" s="20"/>
    </row>
    <row r="2646" spans="1:13" x14ac:dyDescent="0.25">
      <c r="A2646" s="22"/>
      <c r="B2646" s="23"/>
      <c r="C2646" s="23"/>
      <c r="D2646" s="23"/>
      <c r="E2646" s="23"/>
      <c r="F2646" s="22"/>
      <c r="G2646" s="23"/>
      <c r="H2646" s="24"/>
      <c r="I2646" s="23"/>
      <c r="J2646" s="23"/>
      <c r="K2646" s="23"/>
      <c r="L2646" s="22"/>
      <c r="M2646" s="20"/>
    </row>
    <row r="2647" spans="1:13" x14ac:dyDescent="0.25">
      <c r="A2647" s="22"/>
      <c r="B2647" s="23"/>
      <c r="C2647" s="23"/>
      <c r="D2647" s="23"/>
      <c r="E2647" s="23"/>
      <c r="F2647" s="22"/>
      <c r="G2647" s="23"/>
      <c r="H2647" s="24"/>
      <c r="I2647" s="23"/>
      <c r="J2647" s="23"/>
      <c r="K2647" s="23"/>
      <c r="L2647" s="22"/>
      <c r="M2647" s="20"/>
    </row>
    <row r="2648" spans="1:13" x14ac:dyDescent="0.25">
      <c r="A2648" s="22"/>
      <c r="B2648" s="23"/>
      <c r="C2648" s="23"/>
      <c r="D2648" s="23"/>
      <c r="E2648" s="23"/>
      <c r="F2648" s="22"/>
      <c r="G2648" s="23"/>
      <c r="H2648" s="24"/>
      <c r="I2648" s="23"/>
      <c r="J2648" s="23"/>
      <c r="K2648" s="23"/>
      <c r="L2648" s="22"/>
      <c r="M2648" s="20"/>
    </row>
    <row r="2649" spans="1:13" x14ac:dyDescent="0.25">
      <c r="A2649" s="22"/>
      <c r="B2649" s="23"/>
      <c r="C2649" s="23"/>
      <c r="D2649" s="23"/>
      <c r="E2649" s="23"/>
      <c r="F2649" s="22"/>
      <c r="G2649" s="23"/>
      <c r="H2649" s="24"/>
      <c r="I2649" s="23"/>
      <c r="J2649" s="23"/>
      <c r="K2649" s="23"/>
      <c r="L2649" s="22"/>
      <c r="M2649" s="20"/>
    </row>
    <row r="2650" spans="1:13" x14ac:dyDescent="0.25">
      <c r="A2650" s="22"/>
      <c r="B2650" s="23"/>
      <c r="C2650" s="23"/>
      <c r="D2650" s="23"/>
      <c r="E2650" s="23"/>
      <c r="F2650" s="22"/>
      <c r="G2650" s="23"/>
      <c r="H2650" s="24"/>
      <c r="I2650" s="23"/>
      <c r="J2650" s="23"/>
      <c r="K2650" s="23"/>
      <c r="L2650" s="22"/>
      <c r="M2650" s="20"/>
    </row>
    <row r="2651" spans="1:13" x14ac:dyDescent="0.25">
      <c r="A2651" s="22"/>
      <c r="B2651" s="23"/>
      <c r="C2651" s="23"/>
      <c r="D2651" s="23"/>
      <c r="E2651" s="23"/>
      <c r="F2651" s="22"/>
      <c r="G2651" s="23"/>
      <c r="H2651" s="24"/>
      <c r="I2651" s="23"/>
      <c r="J2651" s="23"/>
      <c r="K2651" s="23"/>
      <c r="L2651" s="22"/>
      <c r="M2651" s="20"/>
    </row>
    <row r="2652" spans="1:13" x14ac:dyDescent="0.25">
      <c r="A2652" s="22"/>
      <c r="B2652" s="23"/>
      <c r="C2652" s="23"/>
      <c r="D2652" s="23"/>
      <c r="E2652" s="23"/>
      <c r="F2652" s="22"/>
      <c r="G2652" s="23"/>
      <c r="H2652" s="24"/>
      <c r="I2652" s="23"/>
      <c r="J2652" s="23"/>
      <c r="K2652" s="23"/>
      <c r="L2652" s="22"/>
      <c r="M2652" s="20"/>
    </row>
    <row r="2653" spans="1:13" x14ac:dyDescent="0.25">
      <c r="A2653" s="22"/>
      <c r="B2653" s="23"/>
      <c r="C2653" s="23"/>
      <c r="D2653" s="23"/>
      <c r="E2653" s="23"/>
      <c r="F2653" s="22"/>
      <c r="G2653" s="23"/>
      <c r="H2653" s="24"/>
      <c r="I2653" s="23"/>
      <c r="J2653" s="23"/>
      <c r="K2653" s="23"/>
      <c r="L2653" s="22"/>
      <c r="M2653" s="20"/>
    </row>
    <row r="2654" spans="1:13" x14ac:dyDescent="0.25">
      <c r="A2654" s="22"/>
      <c r="B2654" s="23"/>
      <c r="C2654" s="23"/>
      <c r="D2654" s="23"/>
      <c r="E2654" s="23"/>
      <c r="F2654" s="22"/>
      <c r="G2654" s="23"/>
      <c r="H2654" s="24"/>
      <c r="I2654" s="23"/>
      <c r="J2654" s="23"/>
      <c r="K2654" s="23"/>
      <c r="L2654" s="22"/>
      <c r="M2654" s="20"/>
    </row>
    <row r="2655" spans="1:13" x14ac:dyDescent="0.25">
      <c r="A2655" s="22"/>
      <c r="B2655" s="23"/>
      <c r="C2655" s="23"/>
      <c r="D2655" s="23"/>
      <c r="E2655" s="23"/>
      <c r="F2655" s="22"/>
      <c r="G2655" s="23"/>
      <c r="H2655" s="24"/>
      <c r="I2655" s="23"/>
      <c r="J2655" s="23"/>
      <c r="K2655" s="23"/>
      <c r="L2655" s="22"/>
      <c r="M2655" s="20"/>
    </row>
    <row r="2656" spans="1:13" x14ac:dyDescent="0.25">
      <c r="A2656" s="22"/>
      <c r="B2656" s="23"/>
      <c r="C2656" s="23"/>
      <c r="D2656" s="23"/>
      <c r="E2656" s="23"/>
      <c r="F2656" s="22"/>
      <c r="G2656" s="23"/>
      <c r="H2656" s="24"/>
      <c r="I2656" s="23"/>
      <c r="J2656" s="23"/>
      <c r="K2656" s="23"/>
      <c r="L2656" s="22"/>
      <c r="M2656" s="20"/>
    </row>
    <row r="2657" spans="1:13" x14ac:dyDescent="0.25">
      <c r="A2657" s="22"/>
      <c r="B2657" s="23"/>
      <c r="C2657" s="23"/>
      <c r="D2657" s="23"/>
      <c r="E2657" s="23"/>
      <c r="F2657" s="22"/>
      <c r="G2657" s="23"/>
      <c r="H2657" s="24"/>
      <c r="I2657" s="23"/>
      <c r="J2657" s="23"/>
      <c r="K2657" s="23"/>
      <c r="L2657" s="22"/>
      <c r="M2657" s="20"/>
    </row>
    <row r="2658" spans="1:13" x14ac:dyDescent="0.25">
      <c r="A2658" s="22"/>
      <c r="B2658" s="23"/>
      <c r="C2658" s="23"/>
      <c r="D2658" s="23"/>
      <c r="E2658" s="23"/>
      <c r="F2658" s="22"/>
      <c r="G2658" s="23"/>
      <c r="H2658" s="24"/>
      <c r="I2658" s="23"/>
      <c r="J2658" s="23"/>
      <c r="K2658" s="23"/>
      <c r="L2658" s="22"/>
      <c r="M2658" s="20"/>
    </row>
    <row r="2659" spans="1:13" x14ac:dyDescent="0.25">
      <c r="A2659" s="22"/>
      <c r="B2659" s="23"/>
      <c r="C2659" s="23"/>
      <c r="D2659" s="23"/>
      <c r="E2659" s="23"/>
      <c r="F2659" s="22"/>
      <c r="G2659" s="23"/>
      <c r="H2659" s="24"/>
      <c r="I2659" s="23"/>
      <c r="J2659" s="23"/>
      <c r="K2659" s="23"/>
      <c r="L2659" s="22"/>
      <c r="M2659" s="20"/>
    </row>
    <row r="2660" spans="1:13" x14ac:dyDescent="0.25">
      <c r="A2660" s="22"/>
      <c r="B2660" s="23"/>
      <c r="C2660" s="23"/>
      <c r="D2660" s="23"/>
      <c r="E2660" s="23"/>
      <c r="F2660" s="22"/>
      <c r="G2660" s="23"/>
      <c r="H2660" s="24"/>
      <c r="I2660" s="23"/>
      <c r="J2660" s="23"/>
      <c r="K2660" s="23"/>
      <c r="L2660" s="22"/>
      <c r="M2660" s="20"/>
    </row>
    <row r="2661" spans="1:13" x14ac:dyDescent="0.25">
      <c r="A2661" s="22"/>
      <c r="B2661" s="23"/>
      <c r="C2661" s="23"/>
      <c r="D2661" s="23"/>
      <c r="E2661" s="23"/>
      <c r="F2661" s="22"/>
      <c r="G2661" s="23"/>
      <c r="H2661" s="24"/>
      <c r="I2661" s="23"/>
      <c r="J2661" s="23"/>
      <c r="K2661" s="23"/>
      <c r="L2661" s="22"/>
      <c r="M2661" s="20"/>
    </row>
    <row r="2662" spans="1:13" x14ac:dyDescent="0.25">
      <c r="A2662" s="22"/>
      <c r="B2662" s="23"/>
      <c r="C2662" s="23"/>
      <c r="D2662" s="23"/>
      <c r="E2662" s="23"/>
      <c r="F2662" s="22"/>
      <c r="G2662" s="23"/>
      <c r="H2662" s="24"/>
      <c r="I2662" s="23"/>
      <c r="J2662" s="23"/>
      <c r="K2662" s="23"/>
      <c r="L2662" s="22"/>
      <c r="M2662" s="20"/>
    </row>
    <row r="2663" spans="1:13" x14ac:dyDescent="0.25">
      <c r="A2663" s="22"/>
      <c r="B2663" s="23"/>
      <c r="C2663" s="23"/>
      <c r="D2663" s="23"/>
      <c r="E2663" s="23"/>
      <c r="F2663" s="22"/>
      <c r="G2663" s="23"/>
      <c r="H2663" s="24"/>
      <c r="I2663" s="23"/>
      <c r="J2663" s="23"/>
      <c r="K2663" s="23"/>
      <c r="L2663" s="22"/>
      <c r="M2663" s="20"/>
    </row>
    <row r="2664" spans="1:13" x14ac:dyDescent="0.25">
      <c r="A2664" s="22"/>
      <c r="B2664" s="23"/>
      <c r="C2664" s="23"/>
      <c r="D2664" s="23"/>
      <c r="E2664" s="23"/>
      <c r="F2664" s="22"/>
      <c r="G2664" s="23"/>
      <c r="H2664" s="24"/>
      <c r="I2664" s="23"/>
      <c r="J2664" s="23"/>
      <c r="K2664" s="23"/>
      <c r="L2664" s="22"/>
      <c r="M2664" s="20"/>
    </row>
    <row r="2665" spans="1:13" x14ac:dyDescent="0.25">
      <c r="A2665" s="22"/>
      <c r="B2665" s="23"/>
      <c r="C2665" s="23"/>
      <c r="D2665" s="23"/>
      <c r="E2665" s="23"/>
      <c r="F2665" s="22"/>
      <c r="G2665" s="23"/>
      <c r="H2665" s="24"/>
      <c r="I2665" s="23"/>
      <c r="J2665" s="23"/>
      <c r="K2665" s="23"/>
      <c r="L2665" s="22"/>
      <c r="M2665" s="20"/>
    </row>
    <row r="2666" spans="1:13" x14ac:dyDescent="0.25">
      <c r="A2666" s="22"/>
      <c r="B2666" s="23"/>
      <c r="C2666" s="23"/>
      <c r="D2666" s="23"/>
      <c r="E2666" s="23"/>
      <c r="F2666" s="22"/>
      <c r="G2666" s="23"/>
      <c r="H2666" s="24"/>
      <c r="I2666" s="23"/>
      <c r="J2666" s="23"/>
      <c r="K2666" s="23"/>
      <c r="L2666" s="22"/>
      <c r="M2666" s="20"/>
    </row>
    <row r="2667" spans="1:13" x14ac:dyDescent="0.25">
      <c r="A2667" s="22"/>
      <c r="B2667" s="23"/>
      <c r="C2667" s="23"/>
      <c r="D2667" s="23"/>
      <c r="E2667" s="23"/>
      <c r="F2667" s="22"/>
      <c r="G2667" s="23"/>
      <c r="H2667" s="24"/>
      <c r="I2667" s="23"/>
      <c r="J2667" s="23"/>
      <c r="K2667" s="23"/>
      <c r="L2667" s="22"/>
      <c r="M2667" s="20"/>
    </row>
    <row r="2668" spans="1:13" x14ac:dyDescent="0.25">
      <c r="A2668" s="22"/>
      <c r="B2668" s="23"/>
      <c r="C2668" s="23"/>
      <c r="D2668" s="23"/>
      <c r="E2668" s="23"/>
      <c r="F2668" s="22"/>
      <c r="G2668" s="23"/>
      <c r="H2668" s="24"/>
      <c r="I2668" s="23"/>
      <c r="J2668" s="23"/>
      <c r="K2668" s="23"/>
      <c r="L2668" s="22"/>
      <c r="M2668" s="20"/>
    </row>
    <row r="2669" spans="1:13" x14ac:dyDescent="0.25">
      <c r="A2669" s="22"/>
      <c r="B2669" s="23"/>
      <c r="C2669" s="23"/>
      <c r="D2669" s="23"/>
      <c r="E2669" s="23"/>
      <c r="F2669" s="22"/>
      <c r="G2669" s="23"/>
      <c r="H2669" s="24"/>
      <c r="I2669" s="23"/>
      <c r="J2669" s="23"/>
      <c r="K2669" s="23"/>
      <c r="L2669" s="22"/>
      <c r="M2669" s="20"/>
    </row>
    <row r="2670" spans="1:13" x14ac:dyDescent="0.25">
      <c r="A2670" s="22"/>
      <c r="B2670" s="23"/>
      <c r="C2670" s="23"/>
      <c r="D2670" s="23"/>
      <c r="E2670" s="23"/>
      <c r="F2670" s="22"/>
      <c r="G2670" s="23"/>
      <c r="H2670" s="24"/>
      <c r="I2670" s="23"/>
      <c r="J2670" s="23"/>
      <c r="K2670" s="23"/>
      <c r="L2670" s="22"/>
      <c r="M2670" s="20"/>
    </row>
    <row r="2671" spans="1:13" x14ac:dyDescent="0.25">
      <c r="A2671" s="22"/>
      <c r="B2671" s="23"/>
      <c r="C2671" s="23"/>
      <c r="D2671" s="23"/>
      <c r="E2671" s="23"/>
      <c r="F2671" s="22"/>
      <c r="G2671" s="23"/>
      <c r="H2671" s="24"/>
      <c r="I2671" s="23"/>
      <c r="J2671" s="23"/>
      <c r="K2671" s="23"/>
      <c r="L2671" s="22"/>
      <c r="M2671" s="20"/>
    </row>
    <row r="2672" spans="1:13" x14ac:dyDescent="0.25">
      <c r="A2672" s="22"/>
      <c r="B2672" s="23"/>
      <c r="C2672" s="23"/>
      <c r="D2672" s="23"/>
      <c r="E2672" s="23"/>
      <c r="F2672" s="22"/>
      <c r="G2672" s="23"/>
      <c r="H2672" s="24"/>
      <c r="I2672" s="23"/>
      <c r="J2672" s="23"/>
      <c r="K2672" s="23"/>
      <c r="L2672" s="22"/>
      <c r="M2672" s="20"/>
    </row>
    <row r="2673" spans="1:13" x14ac:dyDescent="0.25">
      <c r="A2673" s="22"/>
      <c r="B2673" s="23"/>
      <c r="C2673" s="23"/>
      <c r="D2673" s="23"/>
      <c r="E2673" s="23"/>
      <c r="F2673" s="22"/>
      <c r="G2673" s="23"/>
      <c r="H2673" s="24"/>
      <c r="I2673" s="23"/>
      <c r="J2673" s="23"/>
      <c r="K2673" s="23"/>
      <c r="L2673" s="22"/>
      <c r="M2673" s="20"/>
    </row>
    <row r="2674" spans="1:13" x14ac:dyDescent="0.25">
      <c r="A2674" s="22"/>
      <c r="B2674" s="23"/>
      <c r="C2674" s="23"/>
      <c r="D2674" s="23"/>
      <c r="E2674" s="23"/>
      <c r="F2674" s="22"/>
      <c r="G2674" s="23"/>
      <c r="H2674" s="24"/>
      <c r="I2674" s="23"/>
      <c r="J2674" s="23"/>
      <c r="K2674" s="23"/>
      <c r="L2674" s="22"/>
      <c r="M2674" s="20"/>
    </row>
    <row r="2675" spans="1:13" x14ac:dyDescent="0.25">
      <c r="A2675" s="22"/>
      <c r="B2675" s="23"/>
      <c r="C2675" s="23"/>
      <c r="D2675" s="23"/>
      <c r="E2675" s="23"/>
      <c r="F2675" s="22"/>
      <c r="G2675" s="23"/>
      <c r="H2675" s="24"/>
      <c r="I2675" s="23"/>
      <c r="J2675" s="23"/>
      <c r="K2675" s="23"/>
      <c r="L2675" s="22"/>
      <c r="M2675" s="20"/>
    </row>
    <row r="2676" spans="1:13" x14ac:dyDescent="0.25">
      <c r="A2676" s="22"/>
      <c r="B2676" s="23"/>
      <c r="C2676" s="23"/>
      <c r="D2676" s="23"/>
      <c r="E2676" s="23"/>
      <c r="F2676" s="22"/>
      <c r="G2676" s="23"/>
      <c r="H2676" s="24"/>
      <c r="I2676" s="23"/>
      <c r="J2676" s="23"/>
      <c r="K2676" s="23"/>
      <c r="L2676" s="22"/>
      <c r="M2676" s="20"/>
    </row>
    <row r="2677" spans="1:13" x14ac:dyDescent="0.25">
      <c r="A2677" s="22"/>
      <c r="B2677" s="23"/>
      <c r="C2677" s="23"/>
      <c r="D2677" s="23"/>
      <c r="E2677" s="23"/>
      <c r="F2677" s="22"/>
      <c r="G2677" s="23"/>
      <c r="H2677" s="24"/>
      <c r="I2677" s="23"/>
      <c r="J2677" s="23"/>
      <c r="K2677" s="23"/>
      <c r="L2677" s="22"/>
      <c r="M2677" s="20"/>
    </row>
    <row r="2678" spans="1:13" x14ac:dyDescent="0.25">
      <c r="A2678" s="22"/>
      <c r="B2678" s="23"/>
      <c r="C2678" s="23"/>
      <c r="D2678" s="23"/>
      <c r="E2678" s="23"/>
      <c r="F2678" s="22"/>
      <c r="G2678" s="23"/>
      <c r="H2678" s="24"/>
      <c r="I2678" s="23"/>
      <c r="J2678" s="23"/>
      <c r="K2678" s="23"/>
      <c r="L2678" s="22"/>
      <c r="M2678" s="20"/>
    </row>
    <row r="2679" spans="1:13" x14ac:dyDescent="0.25">
      <c r="A2679" s="22"/>
      <c r="B2679" s="23"/>
      <c r="C2679" s="23"/>
      <c r="D2679" s="23"/>
      <c r="E2679" s="23"/>
      <c r="F2679" s="22"/>
      <c r="G2679" s="23"/>
      <c r="H2679" s="24"/>
      <c r="I2679" s="23"/>
      <c r="J2679" s="23"/>
      <c r="K2679" s="23"/>
      <c r="L2679" s="22"/>
      <c r="M2679" s="20"/>
    </row>
    <row r="2680" spans="1:13" x14ac:dyDescent="0.25">
      <c r="A2680" s="22"/>
      <c r="B2680" s="23"/>
      <c r="C2680" s="23"/>
      <c r="D2680" s="23"/>
      <c r="E2680" s="23"/>
      <c r="F2680" s="22"/>
      <c r="G2680" s="23"/>
      <c r="H2680" s="24"/>
      <c r="I2680" s="23"/>
      <c r="J2680" s="23"/>
      <c r="K2680" s="23"/>
      <c r="L2680" s="22"/>
      <c r="M2680" s="20"/>
    </row>
    <row r="2681" spans="1:13" x14ac:dyDescent="0.25">
      <c r="A2681" s="22"/>
      <c r="B2681" s="23"/>
      <c r="C2681" s="23"/>
      <c r="D2681" s="23"/>
      <c r="E2681" s="23"/>
      <c r="F2681" s="22"/>
      <c r="G2681" s="23"/>
      <c r="H2681" s="24"/>
      <c r="I2681" s="23"/>
      <c r="J2681" s="23"/>
      <c r="K2681" s="23"/>
      <c r="L2681" s="22"/>
      <c r="M2681" s="20"/>
    </row>
    <row r="2682" spans="1:13" x14ac:dyDescent="0.25">
      <c r="A2682" s="22"/>
      <c r="B2682" s="23"/>
      <c r="C2682" s="23"/>
      <c r="D2682" s="23"/>
      <c r="E2682" s="23"/>
      <c r="F2682" s="22"/>
      <c r="G2682" s="23"/>
      <c r="H2682" s="24"/>
      <c r="I2682" s="23"/>
      <c r="J2682" s="23"/>
      <c r="K2682" s="23"/>
      <c r="L2682" s="22"/>
      <c r="M2682" s="20"/>
    </row>
    <row r="2683" spans="1:13" x14ac:dyDescent="0.25">
      <c r="A2683" s="22"/>
      <c r="B2683" s="23"/>
      <c r="C2683" s="23"/>
      <c r="D2683" s="23"/>
      <c r="E2683" s="23"/>
      <c r="F2683" s="22"/>
      <c r="G2683" s="23"/>
      <c r="H2683" s="24"/>
      <c r="I2683" s="23"/>
      <c r="J2683" s="23"/>
      <c r="K2683" s="23"/>
      <c r="L2683" s="22"/>
      <c r="M2683" s="20"/>
    </row>
    <row r="2684" spans="1:13" x14ac:dyDescent="0.25">
      <c r="A2684" s="22"/>
      <c r="B2684" s="23"/>
      <c r="C2684" s="23"/>
      <c r="D2684" s="23"/>
      <c r="E2684" s="23"/>
      <c r="F2684" s="22"/>
      <c r="G2684" s="23"/>
      <c r="H2684" s="24"/>
      <c r="I2684" s="23"/>
      <c r="J2684" s="23"/>
      <c r="K2684" s="23"/>
      <c r="L2684" s="22"/>
      <c r="M2684" s="20"/>
    </row>
    <row r="2685" spans="1:13" x14ac:dyDescent="0.25">
      <c r="A2685" s="22"/>
      <c r="B2685" s="23"/>
      <c r="C2685" s="23"/>
      <c r="D2685" s="23"/>
      <c r="E2685" s="23"/>
      <c r="F2685" s="22"/>
      <c r="G2685" s="23"/>
      <c r="H2685" s="24"/>
      <c r="I2685" s="23"/>
      <c r="J2685" s="23"/>
      <c r="K2685" s="23"/>
      <c r="L2685" s="22"/>
      <c r="M2685" s="20"/>
    </row>
    <row r="2686" spans="1:13" x14ac:dyDescent="0.25">
      <c r="A2686" s="22"/>
      <c r="B2686" s="23"/>
      <c r="C2686" s="23"/>
      <c r="D2686" s="23"/>
      <c r="E2686" s="23"/>
      <c r="F2686" s="22"/>
      <c r="G2686" s="23"/>
      <c r="H2686" s="24"/>
      <c r="I2686" s="23"/>
      <c r="J2686" s="23"/>
      <c r="K2686" s="23"/>
      <c r="L2686" s="22"/>
      <c r="M2686" s="20"/>
    </row>
    <row r="2687" spans="1:13" x14ac:dyDescent="0.25">
      <c r="A2687" s="22"/>
      <c r="B2687" s="23"/>
      <c r="C2687" s="23"/>
      <c r="D2687" s="23"/>
      <c r="E2687" s="23"/>
      <c r="F2687" s="22"/>
      <c r="G2687" s="23"/>
      <c r="H2687" s="24"/>
      <c r="I2687" s="23"/>
      <c r="J2687" s="23"/>
      <c r="K2687" s="23"/>
      <c r="L2687" s="22"/>
      <c r="M2687" s="20"/>
    </row>
    <row r="2688" spans="1:13" x14ac:dyDescent="0.25">
      <c r="A2688" s="22"/>
      <c r="B2688" s="23"/>
      <c r="C2688" s="23"/>
      <c r="D2688" s="23"/>
      <c r="E2688" s="23"/>
      <c r="F2688" s="22"/>
      <c r="G2688" s="23"/>
      <c r="H2688" s="24"/>
      <c r="I2688" s="23"/>
      <c r="J2688" s="23"/>
      <c r="K2688" s="23"/>
      <c r="L2688" s="22"/>
      <c r="M2688" s="20"/>
    </row>
    <row r="2689" spans="1:13" x14ac:dyDescent="0.25">
      <c r="A2689" s="22"/>
      <c r="B2689" s="23"/>
      <c r="C2689" s="23"/>
      <c r="D2689" s="23"/>
      <c r="E2689" s="23"/>
      <c r="F2689" s="22"/>
      <c r="G2689" s="23"/>
      <c r="H2689" s="24"/>
      <c r="I2689" s="23"/>
      <c r="J2689" s="23"/>
      <c r="K2689" s="23"/>
      <c r="L2689" s="22"/>
      <c r="M2689" s="20"/>
    </row>
    <row r="2690" spans="1:13" x14ac:dyDescent="0.25">
      <c r="A2690" s="22"/>
      <c r="B2690" s="23"/>
      <c r="C2690" s="23"/>
      <c r="D2690" s="23"/>
      <c r="E2690" s="23"/>
      <c r="F2690" s="22"/>
      <c r="G2690" s="23"/>
      <c r="H2690" s="24"/>
      <c r="I2690" s="23"/>
      <c r="J2690" s="23"/>
      <c r="K2690" s="23"/>
      <c r="L2690" s="22"/>
      <c r="M2690" s="20"/>
    </row>
    <row r="2691" spans="1:13" x14ac:dyDescent="0.25">
      <c r="A2691" s="22"/>
      <c r="B2691" s="23"/>
      <c r="C2691" s="23"/>
      <c r="D2691" s="23"/>
      <c r="E2691" s="23"/>
      <c r="F2691" s="22"/>
      <c r="G2691" s="23"/>
      <c r="H2691" s="24"/>
      <c r="I2691" s="23"/>
      <c r="J2691" s="23"/>
      <c r="K2691" s="23"/>
      <c r="L2691" s="22"/>
      <c r="M2691" s="20"/>
    </row>
    <row r="2692" spans="1:13" x14ac:dyDescent="0.25">
      <c r="A2692" s="22"/>
      <c r="B2692" s="23"/>
      <c r="C2692" s="23"/>
      <c r="D2692" s="23"/>
      <c r="E2692" s="23"/>
      <c r="F2692" s="22"/>
      <c r="G2692" s="23"/>
      <c r="H2692" s="24"/>
      <c r="I2692" s="23"/>
      <c r="J2692" s="23"/>
      <c r="K2692" s="23"/>
      <c r="L2692" s="22"/>
      <c r="M2692" s="20"/>
    </row>
    <row r="2693" spans="1:13" x14ac:dyDescent="0.25">
      <c r="A2693" s="22"/>
      <c r="B2693" s="23"/>
      <c r="C2693" s="23"/>
      <c r="D2693" s="23"/>
      <c r="E2693" s="23"/>
      <c r="F2693" s="22"/>
      <c r="G2693" s="23"/>
      <c r="H2693" s="24"/>
      <c r="I2693" s="23"/>
      <c r="J2693" s="23"/>
      <c r="K2693" s="23"/>
      <c r="L2693" s="22"/>
      <c r="M2693" s="20"/>
    </row>
    <row r="2694" spans="1:13" x14ac:dyDescent="0.25">
      <c r="A2694" s="22"/>
      <c r="B2694" s="23"/>
      <c r="C2694" s="23"/>
      <c r="D2694" s="23"/>
      <c r="E2694" s="23"/>
      <c r="F2694" s="22"/>
      <c r="G2694" s="23"/>
      <c r="H2694" s="24"/>
      <c r="I2694" s="23"/>
      <c r="J2694" s="23"/>
      <c r="K2694" s="23"/>
      <c r="L2694" s="22"/>
      <c r="M2694" s="20"/>
    </row>
    <row r="2695" spans="1:13" x14ac:dyDescent="0.25">
      <c r="A2695" s="22"/>
      <c r="B2695" s="23"/>
      <c r="C2695" s="23"/>
      <c r="D2695" s="23"/>
      <c r="E2695" s="23"/>
      <c r="F2695" s="22"/>
      <c r="G2695" s="23"/>
      <c r="H2695" s="24"/>
      <c r="I2695" s="23"/>
      <c r="J2695" s="23"/>
      <c r="K2695" s="23"/>
      <c r="L2695" s="22"/>
      <c r="M2695" s="20"/>
    </row>
    <row r="2696" spans="1:13" x14ac:dyDescent="0.25">
      <c r="A2696" s="22"/>
      <c r="B2696" s="23"/>
      <c r="C2696" s="23"/>
      <c r="D2696" s="23"/>
      <c r="E2696" s="23"/>
      <c r="F2696" s="22"/>
      <c r="G2696" s="23"/>
      <c r="H2696" s="24"/>
      <c r="I2696" s="23"/>
      <c r="J2696" s="23"/>
      <c r="K2696" s="23"/>
      <c r="L2696" s="22"/>
      <c r="M2696" s="20"/>
    </row>
    <row r="2697" spans="1:13" x14ac:dyDescent="0.25">
      <c r="A2697" s="22"/>
      <c r="B2697" s="23"/>
      <c r="C2697" s="23"/>
      <c r="D2697" s="23"/>
      <c r="E2697" s="23"/>
      <c r="F2697" s="22"/>
      <c r="G2697" s="23"/>
      <c r="H2697" s="24"/>
      <c r="I2697" s="23"/>
      <c r="J2697" s="23"/>
      <c r="K2697" s="23"/>
      <c r="L2697" s="22"/>
      <c r="M2697" s="20"/>
    </row>
    <row r="2698" spans="1:13" x14ac:dyDescent="0.25">
      <c r="A2698" s="22"/>
      <c r="B2698" s="23"/>
      <c r="C2698" s="23"/>
      <c r="D2698" s="23"/>
      <c r="E2698" s="23"/>
      <c r="F2698" s="22"/>
      <c r="G2698" s="23"/>
      <c r="H2698" s="24"/>
      <c r="I2698" s="23"/>
      <c r="J2698" s="23"/>
      <c r="K2698" s="23"/>
      <c r="L2698" s="22"/>
      <c r="M2698" s="20"/>
    </row>
    <row r="2699" spans="1:13" x14ac:dyDescent="0.25">
      <c r="A2699" s="22"/>
      <c r="B2699" s="23"/>
      <c r="C2699" s="23"/>
      <c r="D2699" s="23"/>
      <c r="E2699" s="23"/>
      <c r="F2699" s="22"/>
      <c r="G2699" s="23"/>
      <c r="H2699" s="24"/>
      <c r="I2699" s="23"/>
      <c r="J2699" s="23"/>
      <c r="K2699" s="23"/>
      <c r="L2699" s="22"/>
      <c r="M2699" s="20"/>
    </row>
    <row r="2700" spans="1:13" x14ac:dyDescent="0.25">
      <c r="A2700" s="22"/>
      <c r="B2700" s="23"/>
      <c r="C2700" s="23"/>
      <c r="D2700" s="23"/>
      <c r="E2700" s="23"/>
      <c r="F2700" s="22"/>
      <c r="G2700" s="23"/>
      <c r="H2700" s="24"/>
      <c r="I2700" s="23"/>
      <c r="J2700" s="23"/>
      <c r="K2700" s="23"/>
      <c r="L2700" s="22"/>
      <c r="M2700" s="20"/>
    </row>
    <row r="2701" spans="1:13" x14ac:dyDescent="0.25">
      <c r="A2701" s="22"/>
      <c r="B2701" s="23"/>
      <c r="C2701" s="23"/>
      <c r="D2701" s="23"/>
      <c r="E2701" s="23"/>
      <c r="F2701" s="22"/>
      <c r="G2701" s="23"/>
      <c r="H2701" s="24"/>
      <c r="I2701" s="23"/>
      <c r="J2701" s="23"/>
      <c r="K2701" s="23"/>
      <c r="L2701" s="22"/>
      <c r="M2701" s="20"/>
    </row>
    <row r="2702" spans="1:13" x14ac:dyDescent="0.25">
      <c r="A2702" s="22"/>
      <c r="B2702" s="23"/>
      <c r="C2702" s="23"/>
      <c r="D2702" s="23"/>
      <c r="E2702" s="23"/>
      <c r="F2702" s="22"/>
      <c r="G2702" s="23"/>
      <c r="H2702" s="24"/>
      <c r="I2702" s="23"/>
      <c r="J2702" s="23"/>
      <c r="K2702" s="23"/>
      <c r="L2702" s="22"/>
      <c r="M2702" s="20"/>
    </row>
    <row r="2703" spans="1:13" x14ac:dyDescent="0.25">
      <c r="A2703" s="22"/>
      <c r="B2703" s="23"/>
      <c r="C2703" s="23"/>
      <c r="D2703" s="23"/>
      <c r="E2703" s="23"/>
      <c r="F2703" s="22"/>
      <c r="G2703" s="23"/>
      <c r="H2703" s="24"/>
      <c r="I2703" s="23"/>
      <c r="J2703" s="23"/>
      <c r="K2703" s="23"/>
      <c r="L2703" s="22"/>
      <c r="M2703" s="20"/>
    </row>
    <row r="2704" spans="1:13" x14ac:dyDescent="0.25">
      <c r="A2704" s="22"/>
      <c r="B2704" s="23"/>
      <c r="C2704" s="23"/>
      <c r="D2704" s="23"/>
      <c r="E2704" s="23"/>
      <c r="F2704" s="22"/>
      <c r="G2704" s="23"/>
      <c r="H2704" s="24"/>
      <c r="I2704" s="23"/>
      <c r="J2704" s="23"/>
      <c r="K2704" s="23"/>
      <c r="L2704" s="22"/>
      <c r="M2704" s="20"/>
    </row>
    <row r="2705" spans="1:13" x14ac:dyDescent="0.25">
      <c r="A2705" s="22"/>
      <c r="B2705" s="23"/>
      <c r="C2705" s="23"/>
      <c r="D2705" s="23"/>
      <c r="E2705" s="23"/>
      <c r="F2705" s="22"/>
      <c r="G2705" s="23"/>
      <c r="H2705" s="24"/>
      <c r="I2705" s="23"/>
      <c r="J2705" s="23"/>
      <c r="K2705" s="23"/>
      <c r="L2705" s="22"/>
      <c r="M2705" s="20"/>
    </row>
    <row r="2706" spans="1:13" x14ac:dyDescent="0.25">
      <c r="A2706" s="22"/>
      <c r="B2706" s="23"/>
      <c r="C2706" s="23"/>
      <c r="D2706" s="23"/>
      <c r="E2706" s="23"/>
      <c r="F2706" s="22"/>
      <c r="G2706" s="23"/>
      <c r="H2706" s="24"/>
      <c r="I2706" s="23"/>
      <c r="J2706" s="23"/>
      <c r="K2706" s="23"/>
      <c r="L2706" s="22"/>
      <c r="M2706" s="20"/>
    </row>
    <row r="2707" spans="1:13" x14ac:dyDescent="0.25">
      <c r="A2707" s="22"/>
      <c r="B2707" s="23"/>
      <c r="C2707" s="23"/>
      <c r="D2707" s="23"/>
      <c r="E2707" s="23"/>
      <c r="F2707" s="22"/>
      <c r="G2707" s="23"/>
      <c r="H2707" s="24"/>
      <c r="I2707" s="23"/>
      <c r="J2707" s="23"/>
      <c r="K2707" s="23"/>
      <c r="L2707" s="22"/>
      <c r="M2707" s="20"/>
    </row>
    <row r="2708" spans="1:13" x14ac:dyDescent="0.25">
      <c r="A2708" s="22"/>
      <c r="B2708" s="23"/>
      <c r="C2708" s="23"/>
      <c r="D2708" s="23"/>
      <c r="E2708" s="23"/>
      <c r="F2708" s="22"/>
      <c r="G2708" s="23"/>
      <c r="H2708" s="24"/>
      <c r="I2708" s="23"/>
      <c r="J2708" s="23"/>
      <c r="K2708" s="23"/>
      <c r="L2708" s="22"/>
      <c r="M2708" s="20"/>
    </row>
    <row r="2709" spans="1:13" x14ac:dyDescent="0.25">
      <c r="A2709" s="22"/>
      <c r="B2709" s="23"/>
      <c r="C2709" s="23"/>
      <c r="D2709" s="23"/>
      <c r="E2709" s="23"/>
      <c r="F2709" s="22"/>
      <c r="G2709" s="23"/>
      <c r="H2709" s="24"/>
      <c r="I2709" s="23"/>
      <c r="J2709" s="23"/>
      <c r="K2709" s="23"/>
      <c r="L2709" s="22"/>
      <c r="M2709" s="20"/>
    </row>
    <row r="2710" spans="1:13" x14ac:dyDescent="0.25">
      <c r="A2710" s="22"/>
      <c r="B2710" s="23"/>
      <c r="C2710" s="23"/>
      <c r="D2710" s="23"/>
      <c r="E2710" s="23"/>
      <c r="F2710" s="22"/>
      <c r="G2710" s="23"/>
      <c r="H2710" s="24"/>
      <c r="I2710" s="23"/>
      <c r="J2710" s="23"/>
      <c r="K2710" s="23"/>
      <c r="L2710" s="22"/>
      <c r="M2710" s="20"/>
    </row>
    <row r="2711" spans="1:13" x14ac:dyDescent="0.25">
      <c r="A2711" s="22"/>
      <c r="B2711" s="23"/>
      <c r="C2711" s="23"/>
      <c r="D2711" s="23"/>
      <c r="E2711" s="23"/>
      <c r="F2711" s="22"/>
      <c r="G2711" s="23"/>
      <c r="H2711" s="24"/>
      <c r="I2711" s="23"/>
      <c r="J2711" s="23"/>
      <c r="K2711" s="23"/>
      <c r="L2711" s="22"/>
      <c r="M2711" s="20"/>
    </row>
    <row r="2712" spans="1:13" x14ac:dyDescent="0.25">
      <c r="A2712" s="22"/>
      <c r="B2712" s="23"/>
      <c r="C2712" s="23"/>
      <c r="D2712" s="23"/>
      <c r="E2712" s="23"/>
      <c r="F2712" s="22"/>
      <c r="G2712" s="23"/>
      <c r="H2712" s="24"/>
      <c r="I2712" s="23"/>
      <c r="J2712" s="23"/>
      <c r="K2712" s="23"/>
      <c r="L2712" s="22"/>
      <c r="M2712" s="20"/>
    </row>
    <row r="2713" spans="1:13" x14ac:dyDescent="0.25">
      <c r="A2713" s="22"/>
      <c r="B2713" s="23"/>
      <c r="C2713" s="23"/>
      <c r="D2713" s="23"/>
      <c r="E2713" s="23"/>
      <c r="F2713" s="22"/>
      <c r="G2713" s="23"/>
      <c r="H2713" s="24"/>
      <c r="I2713" s="23"/>
      <c r="J2713" s="23"/>
      <c r="K2713" s="23"/>
      <c r="L2713" s="22"/>
      <c r="M2713" s="20"/>
    </row>
    <row r="2714" spans="1:13" x14ac:dyDescent="0.25">
      <c r="A2714" s="22"/>
      <c r="B2714" s="23"/>
      <c r="C2714" s="23"/>
      <c r="D2714" s="23"/>
      <c r="E2714" s="23"/>
      <c r="F2714" s="22"/>
      <c r="G2714" s="23"/>
      <c r="H2714" s="24"/>
      <c r="I2714" s="23"/>
      <c r="J2714" s="23"/>
      <c r="K2714" s="23"/>
      <c r="L2714" s="22"/>
      <c r="M2714" s="20"/>
    </row>
    <row r="2715" spans="1:13" x14ac:dyDescent="0.25">
      <c r="A2715" s="22"/>
      <c r="B2715" s="23"/>
      <c r="C2715" s="23"/>
      <c r="D2715" s="23"/>
      <c r="E2715" s="23"/>
      <c r="F2715" s="22"/>
      <c r="G2715" s="23"/>
      <c r="H2715" s="24"/>
      <c r="I2715" s="23"/>
      <c r="J2715" s="23"/>
      <c r="K2715" s="23"/>
      <c r="L2715" s="22"/>
      <c r="M2715" s="20"/>
    </row>
    <row r="2716" spans="1:13" x14ac:dyDescent="0.25">
      <c r="A2716" s="22"/>
      <c r="B2716" s="23"/>
      <c r="C2716" s="23"/>
      <c r="D2716" s="23"/>
      <c r="E2716" s="23"/>
      <c r="F2716" s="22"/>
      <c r="G2716" s="23"/>
      <c r="H2716" s="24"/>
      <c r="I2716" s="23"/>
      <c r="J2716" s="23"/>
      <c r="K2716" s="23"/>
      <c r="L2716" s="22"/>
      <c r="M2716" s="20"/>
    </row>
    <row r="2717" spans="1:13" x14ac:dyDescent="0.25">
      <c r="A2717" s="22"/>
      <c r="B2717" s="23"/>
      <c r="C2717" s="23"/>
      <c r="D2717" s="23"/>
      <c r="E2717" s="23"/>
      <c r="F2717" s="22"/>
      <c r="G2717" s="23"/>
      <c r="H2717" s="24"/>
      <c r="I2717" s="23"/>
      <c r="J2717" s="23"/>
      <c r="K2717" s="23"/>
      <c r="L2717" s="22"/>
      <c r="M2717" s="20"/>
    </row>
    <row r="2718" spans="1:13" x14ac:dyDescent="0.25">
      <c r="A2718" s="22"/>
      <c r="B2718" s="23"/>
      <c r="C2718" s="23"/>
      <c r="D2718" s="23"/>
      <c r="E2718" s="23"/>
      <c r="F2718" s="22"/>
      <c r="G2718" s="23"/>
      <c r="H2718" s="24"/>
      <c r="I2718" s="23"/>
      <c r="J2718" s="23"/>
      <c r="K2718" s="23"/>
      <c r="L2718" s="22"/>
      <c r="M2718" s="20"/>
    </row>
    <row r="2719" spans="1:13" x14ac:dyDescent="0.25">
      <c r="A2719" s="22"/>
      <c r="B2719" s="23"/>
      <c r="C2719" s="23"/>
      <c r="D2719" s="23"/>
      <c r="E2719" s="23"/>
      <c r="F2719" s="22"/>
      <c r="G2719" s="23"/>
      <c r="H2719" s="24"/>
      <c r="I2719" s="23"/>
      <c r="J2719" s="23"/>
      <c r="K2719" s="23"/>
      <c r="L2719" s="22"/>
      <c r="M2719" s="20"/>
    </row>
    <row r="2720" spans="1:13" x14ac:dyDescent="0.25">
      <c r="A2720" s="22"/>
      <c r="B2720" s="23"/>
      <c r="C2720" s="23"/>
      <c r="D2720" s="23"/>
      <c r="E2720" s="23"/>
      <c r="F2720" s="22"/>
      <c r="G2720" s="23"/>
      <c r="H2720" s="24"/>
      <c r="I2720" s="23"/>
      <c r="J2720" s="23"/>
      <c r="K2720" s="23"/>
      <c r="L2720" s="22"/>
      <c r="M2720" s="20"/>
    </row>
    <row r="2721" spans="1:13" x14ac:dyDescent="0.25">
      <c r="A2721" s="22"/>
      <c r="B2721" s="23"/>
      <c r="C2721" s="23"/>
      <c r="D2721" s="23"/>
      <c r="E2721" s="23"/>
      <c r="F2721" s="22"/>
      <c r="G2721" s="23"/>
      <c r="H2721" s="24"/>
      <c r="I2721" s="23"/>
      <c r="J2721" s="23"/>
      <c r="K2721" s="23"/>
      <c r="L2721" s="22"/>
      <c r="M2721" s="20"/>
    </row>
    <row r="2722" spans="1:13" x14ac:dyDescent="0.25">
      <c r="A2722" s="22"/>
      <c r="B2722" s="23"/>
      <c r="C2722" s="23"/>
      <c r="D2722" s="23"/>
      <c r="E2722" s="23"/>
      <c r="F2722" s="22"/>
      <c r="G2722" s="23"/>
      <c r="H2722" s="24"/>
      <c r="I2722" s="23"/>
      <c r="J2722" s="23"/>
      <c r="K2722" s="23"/>
      <c r="L2722" s="22"/>
      <c r="M2722" s="20"/>
    </row>
    <row r="2723" spans="1:13" x14ac:dyDescent="0.25">
      <c r="A2723" s="22"/>
      <c r="B2723" s="23"/>
      <c r="C2723" s="23"/>
      <c r="D2723" s="23"/>
      <c r="E2723" s="23"/>
      <c r="F2723" s="22"/>
      <c r="G2723" s="23"/>
      <c r="H2723" s="24"/>
      <c r="I2723" s="23"/>
      <c r="J2723" s="23"/>
      <c r="K2723" s="23"/>
      <c r="L2723" s="22"/>
      <c r="M2723" s="20"/>
    </row>
    <row r="2724" spans="1:13" x14ac:dyDescent="0.25">
      <c r="A2724" s="22"/>
      <c r="B2724" s="23"/>
      <c r="C2724" s="23"/>
      <c r="D2724" s="23"/>
      <c r="E2724" s="23"/>
      <c r="F2724" s="22"/>
      <c r="G2724" s="23"/>
      <c r="H2724" s="24"/>
      <c r="I2724" s="23"/>
      <c r="J2724" s="23"/>
      <c r="K2724" s="23"/>
      <c r="L2724" s="22"/>
      <c r="M2724" s="20"/>
    </row>
    <row r="2725" spans="1:13" x14ac:dyDescent="0.25">
      <c r="A2725" s="22"/>
      <c r="B2725" s="23"/>
      <c r="C2725" s="23"/>
      <c r="D2725" s="23"/>
      <c r="E2725" s="23"/>
      <c r="F2725" s="22"/>
      <c r="G2725" s="23"/>
      <c r="H2725" s="24"/>
      <c r="I2725" s="23"/>
      <c r="J2725" s="23"/>
      <c r="K2725" s="23"/>
      <c r="L2725" s="22"/>
      <c r="M2725" s="20"/>
    </row>
    <row r="2726" spans="1:13" x14ac:dyDescent="0.25">
      <c r="A2726" s="22"/>
      <c r="B2726" s="23"/>
      <c r="C2726" s="23"/>
      <c r="D2726" s="23"/>
      <c r="E2726" s="23"/>
      <c r="F2726" s="22"/>
      <c r="G2726" s="23"/>
      <c r="H2726" s="24"/>
      <c r="I2726" s="23"/>
      <c r="J2726" s="23"/>
      <c r="K2726" s="23"/>
      <c r="L2726" s="22"/>
      <c r="M2726" s="20"/>
    </row>
    <row r="2727" spans="1:13" x14ac:dyDescent="0.25">
      <c r="A2727" s="22"/>
      <c r="B2727" s="23"/>
      <c r="C2727" s="23"/>
      <c r="D2727" s="23"/>
      <c r="E2727" s="23"/>
      <c r="F2727" s="22"/>
      <c r="G2727" s="23"/>
      <c r="H2727" s="24"/>
      <c r="I2727" s="23"/>
      <c r="J2727" s="23"/>
      <c r="K2727" s="23"/>
      <c r="L2727" s="22"/>
      <c r="M2727" s="20"/>
    </row>
    <row r="2728" spans="1:13" x14ac:dyDescent="0.25">
      <c r="A2728" s="22"/>
      <c r="B2728" s="23"/>
      <c r="C2728" s="23"/>
      <c r="D2728" s="23"/>
      <c r="E2728" s="23"/>
      <c r="F2728" s="22"/>
      <c r="G2728" s="23"/>
      <c r="H2728" s="24"/>
      <c r="I2728" s="23"/>
      <c r="J2728" s="23"/>
      <c r="K2728" s="23"/>
      <c r="L2728" s="22"/>
      <c r="M2728" s="20"/>
    </row>
    <row r="2729" spans="1:13" x14ac:dyDescent="0.25">
      <c r="A2729" s="22"/>
      <c r="B2729" s="23"/>
      <c r="C2729" s="23"/>
      <c r="D2729" s="23"/>
      <c r="E2729" s="23"/>
      <c r="F2729" s="22"/>
      <c r="G2729" s="23"/>
      <c r="H2729" s="24"/>
      <c r="I2729" s="23"/>
      <c r="J2729" s="23"/>
      <c r="K2729" s="23"/>
      <c r="L2729" s="22"/>
      <c r="M2729" s="20"/>
    </row>
    <row r="2730" spans="1:13" x14ac:dyDescent="0.25">
      <c r="A2730" s="22"/>
      <c r="B2730" s="23"/>
      <c r="C2730" s="23"/>
      <c r="D2730" s="23"/>
      <c r="E2730" s="23"/>
      <c r="F2730" s="22"/>
      <c r="G2730" s="23"/>
      <c r="H2730" s="24"/>
      <c r="I2730" s="23"/>
      <c r="J2730" s="23"/>
      <c r="K2730" s="23"/>
      <c r="L2730" s="22"/>
      <c r="M2730" s="20"/>
    </row>
    <row r="2731" spans="1:13" x14ac:dyDescent="0.25">
      <c r="A2731" s="22"/>
      <c r="B2731" s="23"/>
      <c r="C2731" s="23"/>
      <c r="D2731" s="23"/>
      <c r="E2731" s="23"/>
      <c r="F2731" s="22"/>
      <c r="G2731" s="23"/>
      <c r="H2731" s="24"/>
      <c r="I2731" s="23"/>
      <c r="J2731" s="23"/>
      <c r="K2731" s="23"/>
      <c r="L2731" s="22"/>
      <c r="M2731" s="20"/>
    </row>
    <row r="2732" spans="1:13" x14ac:dyDescent="0.25">
      <c r="A2732" s="22"/>
      <c r="B2732" s="23"/>
      <c r="C2732" s="23"/>
      <c r="D2732" s="23"/>
      <c r="E2732" s="23"/>
      <c r="F2732" s="22"/>
      <c r="G2732" s="23"/>
      <c r="H2732" s="24"/>
      <c r="I2732" s="23"/>
      <c r="J2732" s="23"/>
      <c r="K2732" s="23"/>
      <c r="L2732" s="22"/>
      <c r="M2732" s="20"/>
    </row>
    <row r="2733" spans="1:13" x14ac:dyDescent="0.25">
      <c r="A2733" s="22"/>
      <c r="B2733" s="23"/>
      <c r="C2733" s="23"/>
      <c r="D2733" s="23"/>
      <c r="E2733" s="23"/>
      <c r="F2733" s="22"/>
      <c r="G2733" s="23"/>
      <c r="H2733" s="24"/>
      <c r="I2733" s="23"/>
      <c r="J2733" s="23"/>
      <c r="K2733" s="23"/>
      <c r="L2733" s="22"/>
      <c r="M2733" s="20"/>
    </row>
    <row r="2734" spans="1:13" x14ac:dyDescent="0.25">
      <c r="A2734" s="22"/>
      <c r="B2734" s="23"/>
      <c r="C2734" s="23"/>
      <c r="D2734" s="23"/>
      <c r="E2734" s="23"/>
      <c r="F2734" s="22"/>
      <c r="G2734" s="23"/>
      <c r="H2734" s="24"/>
      <c r="I2734" s="23"/>
      <c r="J2734" s="23"/>
      <c r="K2734" s="23"/>
      <c r="L2734" s="22"/>
      <c r="M2734" s="20"/>
    </row>
    <row r="2735" spans="1:13" x14ac:dyDescent="0.25">
      <c r="A2735" s="22"/>
      <c r="B2735" s="23"/>
      <c r="C2735" s="23"/>
      <c r="D2735" s="23"/>
      <c r="E2735" s="23"/>
      <c r="F2735" s="22"/>
      <c r="G2735" s="23"/>
      <c r="H2735" s="24"/>
      <c r="I2735" s="23"/>
      <c r="J2735" s="23"/>
      <c r="K2735" s="23"/>
      <c r="L2735" s="22"/>
      <c r="M2735" s="20"/>
    </row>
    <row r="2736" spans="1:13" x14ac:dyDescent="0.25">
      <c r="A2736" s="22"/>
      <c r="B2736" s="23"/>
      <c r="C2736" s="23"/>
      <c r="D2736" s="23"/>
      <c r="E2736" s="23"/>
      <c r="F2736" s="22"/>
      <c r="G2736" s="23"/>
      <c r="H2736" s="24"/>
      <c r="I2736" s="23"/>
      <c r="J2736" s="23"/>
      <c r="K2736" s="23"/>
      <c r="L2736" s="22"/>
      <c r="M2736" s="20"/>
    </row>
    <row r="2737" spans="1:13" x14ac:dyDescent="0.25">
      <c r="A2737" s="22"/>
      <c r="B2737" s="23"/>
      <c r="C2737" s="23"/>
      <c r="D2737" s="23"/>
      <c r="E2737" s="23"/>
      <c r="F2737" s="22"/>
      <c r="G2737" s="23"/>
      <c r="H2737" s="24"/>
      <c r="I2737" s="23"/>
      <c r="J2737" s="23"/>
      <c r="K2737" s="23"/>
      <c r="L2737" s="22"/>
      <c r="M2737" s="20"/>
    </row>
    <row r="2738" spans="1:13" x14ac:dyDescent="0.25">
      <c r="A2738" s="22"/>
      <c r="B2738" s="23"/>
      <c r="C2738" s="23"/>
      <c r="D2738" s="23"/>
      <c r="E2738" s="23"/>
      <c r="F2738" s="22"/>
      <c r="G2738" s="23"/>
      <c r="H2738" s="24"/>
      <c r="I2738" s="23"/>
      <c r="J2738" s="23"/>
      <c r="K2738" s="23"/>
      <c r="L2738" s="22"/>
      <c r="M2738" s="20"/>
    </row>
    <row r="2739" spans="1:13" x14ac:dyDescent="0.25">
      <c r="A2739" s="22"/>
      <c r="B2739" s="23"/>
      <c r="C2739" s="23"/>
      <c r="D2739" s="23"/>
      <c r="E2739" s="23"/>
      <c r="F2739" s="22"/>
      <c r="G2739" s="23"/>
      <c r="H2739" s="24"/>
      <c r="I2739" s="23"/>
      <c r="J2739" s="23"/>
      <c r="K2739" s="23"/>
      <c r="L2739" s="22"/>
      <c r="M2739" s="20"/>
    </row>
    <row r="2740" spans="1:13" x14ac:dyDescent="0.25">
      <c r="A2740" s="22"/>
      <c r="B2740" s="23"/>
      <c r="C2740" s="23"/>
      <c r="D2740" s="23"/>
      <c r="E2740" s="23"/>
      <c r="F2740" s="22"/>
      <c r="G2740" s="23"/>
      <c r="H2740" s="24"/>
      <c r="I2740" s="23"/>
      <c r="J2740" s="23"/>
      <c r="K2740" s="23"/>
      <c r="L2740" s="22"/>
      <c r="M2740" s="20"/>
    </row>
    <row r="2741" spans="1:13" x14ac:dyDescent="0.25">
      <c r="A2741" s="22"/>
      <c r="B2741" s="23"/>
      <c r="C2741" s="23"/>
      <c r="D2741" s="23"/>
      <c r="E2741" s="23"/>
      <c r="F2741" s="22"/>
      <c r="G2741" s="23"/>
      <c r="H2741" s="24"/>
      <c r="I2741" s="23"/>
      <c r="J2741" s="23"/>
      <c r="K2741" s="23"/>
      <c r="L2741" s="22"/>
      <c r="M2741" s="20"/>
    </row>
    <row r="2742" spans="1:13" x14ac:dyDescent="0.25">
      <c r="A2742" s="22"/>
      <c r="B2742" s="23"/>
      <c r="C2742" s="23"/>
      <c r="D2742" s="23"/>
      <c r="E2742" s="23"/>
      <c r="F2742" s="22"/>
      <c r="G2742" s="23"/>
      <c r="H2742" s="24"/>
      <c r="I2742" s="23"/>
      <c r="J2742" s="23"/>
      <c r="K2742" s="23"/>
      <c r="L2742" s="22"/>
      <c r="M2742" s="20"/>
    </row>
    <row r="2743" spans="1:13" x14ac:dyDescent="0.25">
      <c r="A2743" s="22"/>
      <c r="B2743" s="23"/>
      <c r="C2743" s="23"/>
      <c r="D2743" s="23"/>
      <c r="E2743" s="23"/>
      <c r="F2743" s="22"/>
      <c r="G2743" s="23"/>
      <c r="H2743" s="24"/>
      <c r="I2743" s="23"/>
      <c r="J2743" s="23"/>
      <c r="K2743" s="23"/>
      <c r="L2743" s="22"/>
      <c r="M2743" s="20"/>
    </row>
    <row r="2744" spans="1:13" x14ac:dyDescent="0.25">
      <c r="A2744" s="22"/>
      <c r="B2744" s="23"/>
      <c r="C2744" s="23"/>
      <c r="D2744" s="23"/>
      <c r="E2744" s="23"/>
      <c r="F2744" s="22"/>
      <c r="G2744" s="23"/>
      <c r="H2744" s="24"/>
      <c r="I2744" s="23"/>
      <c r="J2744" s="23"/>
      <c r="K2744" s="23"/>
      <c r="L2744" s="22"/>
      <c r="M2744" s="20"/>
    </row>
    <row r="2745" spans="1:13" x14ac:dyDescent="0.25">
      <c r="A2745" s="22"/>
      <c r="B2745" s="23"/>
      <c r="C2745" s="23"/>
      <c r="D2745" s="23"/>
      <c r="E2745" s="23"/>
      <c r="F2745" s="22"/>
      <c r="G2745" s="23"/>
      <c r="H2745" s="24"/>
      <c r="I2745" s="23"/>
      <c r="J2745" s="23"/>
      <c r="K2745" s="23"/>
      <c r="L2745" s="22"/>
      <c r="M2745" s="20"/>
    </row>
    <row r="2746" spans="1:13" x14ac:dyDescent="0.25">
      <c r="A2746" s="22"/>
      <c r="B2746" s="23"/>
      <c r="C2746" s="23"/>
      <c r="D2746" s="23"/>
      <c r="E2746" s="23"/>
      <c r="F2746" s="22"/>
      <c r="G2746" s="23"/>
      <c r="H2746" s="24"/>
      <c r="I2746" s="23"/>
      <c r="J2746" s="23"/>
      <c r="K2746" s="23"/>
      <c r="L2746" s="22"/>
      <c r="M2746" s="20"/>
    </row>
    <row r="2747" spans="1:13" x14ac:dyDescent="0.25">
      <c r="A2747" s="22"/>
      <c r="B2747" s="23"/>
      <c r="C2747" s="23"/>
      <c r="D2747" s="23"/>
      <c r="E2747" s="23"/>
      <c r="F2747" s="22"/>
      <c r="G2747" s="23"/>
      <c r="H2747" s="24"/>
      <c r="I2747" s="23"/>
      <c r="J2747" s="23"/>
      <c r="K2747" s="23"/>
      <c r="L2747" s="22"/>
      <c r="M2747" s="20"/>
    </row>
    <row r="2748" spans="1:13" x14ac:dyDescent="0.25">
      <c r="A2748" s="22"/>
      <c r="B2748" s="23"/>
      <c r="C2748" s="23"/>
      <c r="D2748" s="23"/>
      <c r="E2748" s="23"/>
      <c r="F2748" s="22"/>
      <c r="G2748" s="23"/>
      <c r="H2748" s="24"/>
      <c r="I2748" s="23"/>
      <c r="J2748" s="23"/>
      <c r="K2748" s="23"/>
      <c r="L2748" s="22"/>
      <c r="M2748" s="20"/>
    </row>
    <row r="2749" spans="1:13" x14ac:dyDescent="0.25">
      <c r="A2749" s="22"/>
      <c r="B2749" s="23"/>
      <c r="C2749" s="23"/>
      <c r="D2749" s="23"/>
      <c r="E2749" s="23"/>
      <c r="F2749" s="22"/>
      <c r="G2749" s="23"/>
      <c r="H2749" s="24"/>
      <c r="I2749" s="23"/>
      <c r="J2749" s="23"/>
      <c r="K2749" s="23"/>
      <c r="L2749" s="22"/>
      <c r="M2749" s="20"/>
    </row>
    <row r="2750" spans="1:13" x14ac:dyDescent="0.25">
      <c r="A2750" s="22"/>
      <c r="B2750" s="23"/>
      <c r="C2750" s="23"/>
      <c r="D2750" s="23"/>
      <c r="E2750" s="23"/>
      <c r="F2750" s="22"/>
      <c r="G2750" s="23"/>
      <c r="H2750" s="24"/>
      <c r="I2750" s="23"/>
      <c r="J2750" s="23"/>
      <c r="K2750" s="23"/>
      <c r="L2750" s="22"/>
      <c r="M2750" s="20"/>
    </row>
    <row r="2751" spans="1:13" x14ac:dyDescent="0.25">
      <c r="A2751" s="22"/>
      <c r="B2751" s="23"/>
      <c r="C2751" s="23"/>
      <c r="D2751" s="23"/>
      <c r="E2751" s="23"/>
      <c r="F2751" s="22"/>
      <c r="G2751" s="23"/>
      <c r="H2751" s="24"/>
      <c r="I2751" s="23"/>
      <c r="J2751" s="23"/>
      <c r="K2751" s="23"/>
      <c r="L2751" s="22"/>
      <c r="M2751" s="20"/>
    </row>
    <row r="2752" spans="1:13" x14ac:dyDescent="0.25">
      <c r="A2752" s="22"/>
      <c r="B2752" s="23"/>
      <c r="C2752" s="23"/>
      <c r="D2752" s="23"/>
      <c r="E2752" s="23"/>
      <c r="F2752" s="22"/>
      <c r="G2752" s="23"/>
      <c r="H2752" s="24"/>
      <c r="I2752" s="23"/>
      <c r="J2752" s="23"/>
      <c r="K2752" s="23"/>
      <c r="L2752" s="22"/>
      <c r="M2752" s="20"/>
    </row>
    <row r="2753" spans="1:14" x14ac:dyDescent="0.25">
      <c r="A2753" s="22"/>
      <c r="B2753" s="23"/>
      <c r="C2753" s="23"/>
      <c r="D2753" s="23"/>
      <c r="E2753" s="23"/>
      <c r="F2753" s="22"/>
      <c r="G2753" s="23"/>
      <c r="H2753" s="24"/>
      <c r="I2753" s="23"/>
      <c r="J2753" s="23"/>
      <c r="K2753" s="23"/>
      <c r="L2753" s="22"/>
      <c r="M2753" s="20"/>
      <c r="N2753" s="19"/>
    </row>
    <row r="2754" spans="1:14" x14ac:dyDescent="0.25">
      <c r="A2754" s="22"/>
      <c r="B2754" s="23"/>
      <c r="C2754" s="23"/>
      <c r="D2754" s="23"/>
      <c r="E2754" s="23"/>
      <c r="F2754" s="22"/>
      <c r="G2754" s="23"/>
      <c r="H2754" s="24"/>
      <c r="I2754" s="23"/>
      <c r="J2754" s="23"/>
      <c r="K2754" s="23"/>
      <c r="L2754" s="22"/>
      <c r="M2754" s="20"/>
      <c r="N2754" s="19"/>
    </row>
    <row r="2755" spans="1:14" x14ac:dyDescent="0.25">
      <c r="A2755" s="22"/>
      <c r="B2755" s="23"/>
      <c r="C2755" s="23"/>
      <c r="D2755" s="23"/>
      <c r="E2755" s="23"/>
      <c r="F2755" s="22"/>
      <c r="G2755" s="23"/>
      <c r="H2755" s="24"/>
      <c r="I2755" s="23"/>
      <c r="J2755" s="23"/>
      <c r="K2755" s="23"/>
      <c r="L2755" s="22"/>
      <c r="M2755" s="20"/>
      <c r="N2755" s="19"/>
    </row>
    <row r="2756" spans="1:14" x14ac:dyDescent="0.25">
      <c r="A2756" s="22"/>
      <c r="B2756" s="23"/>
      <c r="C2756" s="23"/>
      <c r="D2756" s="23"/>
      <c r="E2756" s="23"/>
      <c r="F2756" s="22"/>
      <c r="G2756" s="23"/>
      <c r="H2756" s="24"/>
      <c r="I2756" s="23"/>
      <c r="J2756" s="23"/>
      <c r="K2756" s="23"/>
      <c r="L2756" s="22"/>
      <c r="M2756" s="20"/>
      <c r="N2756" s="19"/>
    </row>
    <row r="2757" spans="1:14" x14ac:dyDescent="0.25">
      <c r="A2757" s="22"/>
      <c r="B2757" s="23"/>
      <c r="C2757" s="23"/>
      <c r="D2757" s="23"/>
      <c r="E2757" s="23"/>
      <c r="F2757" s="22"/>
      <c r="G2757" s="23"/>
      <c r="H2757" s="24"/>
      <c r="I2757" s="23"/>
      <c r="J2757" s="23"/>
      <c r="K2757" s="23"/>
      <c r="L2757" s="22"/>
      <c r="M2757" s="20"/>
      <c r="N2757" s="19"/>
    </row>
    <row r="2758" spans="1:14" x14ac:dyDescent="0.25">
      <c r="A2758" s="22"/>
      <c r="B2758" s="23"/>
      <c r="C2758" s="23"/>
      <c r="D2758" s="23"/>
      <c r="E2758" s="23"/>
      <c r="F2758" s="22"/>
      <c r="G2758" s="23"/>
      <c r="H2758" s="24"/>
      <c r="I2758" s="23"/>
      <c r="J2758" s="23"/>
      <c r="K2758" s="23"/>
      <c r="L2758" s="22"/>
      <c r="M2758" s="20"/>
      <c r="N2758" s="19"/>
    </row>
    <row r="2759" spans="1:14" x14ac:dyDescent="0.25">
      <c r="A2759" s="22"/>
      <c r="B2759" s="23"/>
      <c r="C2759" s="23"/>
      <c r="D2759" s="23"/>
      <c r="E2759" s="23"/>
      <c r="F2759" s="22"/>
      <c r="G2759" s="23"/>
      <c r="H2759" s="24"/>
      <c r="I2759" s="23"/>
      <c r="J2759" s="23"/>
      <c r="K2759" s="23"/>
      <c r="L2759" s="22"/>
      <c r="M2759" s="20"/>
      <c r="N2759" s="19"/>
    </row>
    <row r="2760" spans="1:14" x14ac:dyDescent="0.25">
      <c r="A2760" s="22"/>
      <c r="B2760" s="23"/>
      <c r="C2760" s="23"/>
      <c r="D2760" s="23"/>
      <c r="E2760" s="23"/>
      <c r="F2760" s="22"/>
      <c r="G2760" s="23"/>
      <c r="H2760" s="24"/>
      <c r="I2760" s="23"/>
      <c r="J2760" s="23"/>
      <c r="K2760" s="23"/>
      <c r="L2760" s="22"/>
      <c r="M2760" s="20"/>
      <c r="N2760" s="19"/>
    </row>
    <row r="2761" spans="1:14" x14ac:dyDescent="0.25">
      <c r="A2761" s="22"/>
      <c r="B2761" s="23"/>
      <c r="C2761" s="23"/>
      <c r="D2761" s="23"/>
      <c r="E2761" s="23"/>
      <c r="F2761" s="22"/>
      <c r="G2761" s="23"/>
      <c r="H2761" s="24"/>
      <c r="I2761" s="23"/>
      <c r="J2761" s="23"/>
      <c r="K2761" s="23"/>
      <c r="L2761" s="22"/>
      <c r="M2761" s="20"/>
      <c r="N2761" s="19"/>
    </row>
    <row r="2762" spans="1:14" x14ac:dyDescent="0.25">
      <c r="A2762" s="22"/>
      <c r="B2762" s="23"/>
      <c r="C2762" s="23"/>
      <c r="D2762" s="23"/>
      <c r="E2762" s="23"/>
      <c r="F2762" s="22"/>
      <c r="G2762" s="23"/>
      <c r="H2762" s="24"/>
      <c r="I2762" s="23"/>
      <c r="J2762" s="23"/>
      <c r="K2762" s="23"/>
      <c r="L2762" s="22"/>
      <c r="M2762" s="20"/>
      <c r="N2762" s="19"/>
    </row>
    <row r="2763" spans="1:14" x14ac:dyDescent="0.25">
      <c r="A2763" s="22"/>
      <c r="B2763" s="23"/>
      <c r="C2763" s="23"/>
      <c r="D2763" s="23"/>
      <c r="E2763" s="23"/>
      <c r="F2763" s="22"/>
      <c r="G2763" s="23"/>
      <c r="H2763" s="24"/>
      <c r="I2763" s="23"/>
      <c r="J2763" s="23"/>
      <c r="K2763" s="23"/>
      <c r="L2763" s="22"/>
      <c r="M2763" s="20"/>
      <c r="N2763" s="19"/>
    </row>
    <row r="2764" spans="1:14" x14ac:dyDescent="0.25">
      <c r="A2764" s="22"/>
      <c r="B2764" s="23"/>
      <c r="C2764" s="23"/>
      <c r="D2764" s="23"/>
      <c r="E2764" s="23"/>
      <c r="F2764" s="22"/>
      <c r="G2764" s="23"/>
      <c r="H2764" s="24"/>
      <c r="I2764" s="23"/>
      <c r="J2764" s="23"/>
      <c r="K2764" s="23"/>
      <c r="L2764" s="22"/>
      <c r="M2764" s="20"/>
      <c r="N2764" s="19"/>
    </row>
    <row r="2765" spans="1:14" x14ac:dyDescent="0.25">
      <c r="A2765" s="22"/>
      <c r="B2765" s="23"/>
      <c r="C2765" s="23"/>
      <c r="D2765" s="23"/>
      <c r="E2765" s="23"/>
      <c r="F2765" s="22"/>
      <c r="G2765" s="23"/>
      <c r="H2765" s="24"/>
      <c r="I2765" s="23"/>
      <c r="J2765" s="23"/>
      <c r="K2765" s="23"/>
      <c r="L2765" s="22"/>
      <c r="M2765" s="20"/>
      <c r="N2765" s="19"/>
    </row>
    <row r="2766" spans="1:14" x14ac:dyDescent="0.25">
      <c r="A2766" s="22"/>
      <c r="B2766" s="23"/>
      <c r="C2766" s="23"/>
      <c r="D2766" s="23"/>
      <c r="E2766" s="23"/>
      <c r="F2766" s="22"/>
      <c r="G2766" s="23"/>
      <c r="H2766" s="24"/>
      <c r="I2766" s="23"/>
      <c r="J2766" s="23"/>
      <c r="K2766" s="23"/>
      <c r="L2766" s="22"/>
      <c r="M2766" s="20"/>
      <c r="N2766" s="19"/>
    </row>
    <row r="2767" spans="1:14" x14ac:dyDescent="0.25">
      <c r="A2767" s="22"/>
      <c r="B2767" s="23"/>
      <c r="C2767" s="23"/>
      <c r="D2767" s="23"/>
      <c r="E2767" s="23"/>
      <c r="F2767" s="22"/>
      <c r="G2767" s="23"/>
      <c r="H2767" s="24"/>
      <c r="I2767" s="23"/>
      <c r="J2767" s="23"/>
      <c r="K2767" s="23"/>
      <c r="L2767" s="22"/>
      <c r="M2767" s="20"/>
      <c r="N2767" s="19"/>
    </row>
    <row r="2768" spans="1:14" x14ac:dyDescent="0.25">
      <c r="A2768" s="22"/>
      <c r="B2768" s="23"/>
      <c r="C2768" s="23"/>
      <c r="D2768" s="23"/>
      <c r="E2768" s="23"/>
      <c r="F2768" s="22"/>
      <c r="G2768" s="23"/>
      <c r="H2768" s="24"/>
      <c r="I2768" s="23"/>
      <c r="J2768" s="23"/>
      <c r="K2768" s="23"/>
      <c r="L2768" s="22"/>
      <c r="M2768" s="20"/>
      <c r="N2768" s="19"/>
    </row>
    <row r="2769" spans="1:13" x14ac:dyDescent="0.25">
      <c r="A2769" s="22"/>
      <c r="B2769" s="23"/>
      <c r="C2769" s="23"/>
      <c r="D2769" s="23"/>
      <c r="E2769" s="23"/>
      <c r="F2769" s="22"/>
      <c r="G2769" s="23"/>
      <c r="H2769" s="24"/>
      <c r="I2769" s="23"/>
      <c r="J2769" s="23"/>
      <c r="K2769" s="23"/>
      <c r="L2769" s="22"/>
      <c r="M2769" s="20"/>
    </row>
    <row r="2770" spans="1:13" x14ac:dyDescent="0.25">
      <c r="A2770" s="22"/>
      <c r="B2770" s="23"/>
      <c r="C2770" s="23"/>
      <c r="D2770" s="23"/>
      <c r="E2770" s="23"/>
      <c r="F2770" s="22"/>
      <c r="G2770" s="23"/>
      <c r="H2770" s="24"/>
      <c r="I2770" s="23"/>
      <c r="J2770" s="23"/>
      <c r="K2770" s="23"/>
      <c r="L2770" s="22"/>
      <c r="M2770" s="20"/>
    </row>
    <row r="2771" spans="1:13" x14ac:dyDescent="0.25">
      <c r="A2771" s="22"/>
      <c r="B2771" s="23"/>
      <c r="C2771" s="23"/>
      <c r="D2771" s="23"/>
      <c r="E2771" s="23"/>
      <c r="F2771" s="22"/>
      <c r="G2771" s="23"/>
      <c r="H2771" s="24"/>
      <c r="I2771" s="23"/>
      <c r="J2771" s="23"/>
      <c r="K2771" s="23"/>
      <c r="L2771" s="22"/>
      <c r="M2771" s="20"/>
    </row>
    <row r="2772" spans="1:13" x14ac:dyDescent="0.25">
      <c r="A2772" s="22"/>
      <c r="B2772" s="23"/>
      <c r="C2772" s="23"/>
      <c r="D2772" s="23"/>
      <c r="E2772" s="23"/>
      <c r="F2772" s="22"/>
      <c r="G2772" s="23"/>
      <c r="H2772" s="24"/>
      <c r="I2772" s="23"/>
      <c r="J2772" s="23"/>
      <c r="K2772" s="23"/>
      <c r="L2772" s="22"/>
      <c r="M2772" s="20"/>
    </row>
    <row r="2773" spans="1:13" x14ac:dyDescent="0.25">
      <c r="A2773" s="22"/>
      <c r="B2773" s="23"/>
      <c r="C2773" s="23"/>
      <c r="D2773" s="23"/>
      <c r="E2773" s="23"/>
      <c r="F2773" s="22"/>
      <c r="G2773" s="23"/>
      <c r="H2773" s="24"/>
      <c r="I2773" s="23"/>
      <c r="J2773" s="23"/>
      <c r="K2773" s="23"/>
      <c r="L2773" s="22"/>
      <c r="M2773" s="20"/>
    </row>
    <row r="2774" spans="1:13" x14ac:dyDescent="0.25">
      <c r="A2774" s="22"/>
      <c r="B2774" s="23"/>
      <c r="C2774" s="23"/>
      <c r="D2774" s="23"/>
      <c r="E2774" s="23"/>
      <c r="F2774" s="22"/>
      <c r="G2774" s="23"/>
      <c r="H2774" s="24"/>
      <c r="I2774" s="23"/>
      <c r="J2774" s="23"/>
      <c r="K2774" s="23"/>
      <c r="L2774" s="22"/>
      <c r="M2774" s="20"/>
    </row>
    <row r="2775" spans="1:13" x14ac:dyDescent="0.25">
      <c r="A2775" s="22"/>
      <c r="B2775" s="23"/>
      <c r="C2775" s="23"/>
      <c r="D2775" s="23"/>
      <c r="E2775" s="23"/>
      <c r="F2775" s="22"/>
      <c r="G2775" s="23"/>
      <c r="H2775" s="24"/>
      <c r="I2775" s="23"/>
      <c r="J2775" s="23"/>
      <c r="K2775" s="23"/>
      <c r="L2775" s="22"/>
      <c r="M2775" s="20"/>
    </row>
    <row r="2776" spans="1:13" x14ac:dyDescent="0.25">
      <c r="A2776" s="22"/>
      <c r="B2776" s="23"/>
      <c r="C2776" s="23"/>
      <c r="D2776" s="23"/>
      <c r="E2776" s="23"/>
      <c r="F2776" s="22"/>
      <c r="G2776" s="23"/>
      <c r="H2776" s="24"/>
      <c r="I2776" s="23"/>
      <c r="J2776" s="23"/>
      <c r="K2776" s="23"/>
      <c r="L2776" s="22"/>
      <c r="M2776" s="20"/>
    </row>
    <row r="2777" spans="1:13" x14ac:dyDescent="0.25">
      <c r="A2777" s="22"/>
      <c r="B2777" s="23"/>
      <c r="C2777" s="23"/>
      <c r="D2777" s="23"/>
      <c r="E2777" s="23"/>
      <c r="F2777" s="22"/>
      <c r="G2777" s="23"/>
      <c r="H2777" s="24"/>
      <c r="I2777" s="23"/>
      <c r="J2777" s="23"/>
      <c r="K2777" s="23"/>
      <c r="L2777" s="22"/>
      <c r="M2777" s="20"/>
    </row>
    <row r="2778" spans="1:13" x14ac:dyDescent="0.25">
      <c r="A2778" s="22"/>
      <c r="B2778" s="23"/>
      <c r="C2778" s="23"/>
      <c r="D2778" s="23"/>
      <c r="E2778" s="23"/>
      <c r="F2778" s="22"/>
      <c r="G2778" s="23"/>
      <c r="H2778" s="24"/>
      <c r="I2778" s="23"/>
      <c r="J2778" s="23"/>
      <c r="K2778" s="23"/>
      <c r="L2778" s="22"/>
      <c r="M2778" s="20"/>
    </row>
    <row r="2779" spans="1:13" x14ac:dyDescent="0.25">
      <c r="A2779" s="22"/>
      <c r="B2779" s="23"/>
      <c r="C2779" s="23"/>
      <c r="D2779" s="23"/>
      <c r="E2779" s="23"/>
      <c r="F2779" s="22"/>
      <c r="G2779" s="23"/>
      <c r="H2779" s="24"/>
      <c r="I2779" s="23"/>
      <c r="J2779" s="23"/>
      <c r="K2779" s="23"/>
      <c r="L2779" s="22"/>
      <c r="M2779" s="20"/>
    </row>
    <row r="2780" spans="1:13" x14ac:dyDescent="0.25">
      <c r="A2780" s="22"/>
      <c r="B2780" s="23"/>
      <c r="C2780" s="23"/>
      <c r="D2780" s="23"/>
      <c r="E2780" s="23"/>
      <c r="F2780" s="22"/>
      <c r="G2780" s="23"/>
      <c r="H2780" s="24"/>
      <c r="I2780" s="23"/>
      <c r="J2780" s="23"/>
      <c r="K2780" s="23"/>
      <c r="L2780" s="22"/>
      <c r="M2780" s="20"/>
    </row>
    <row r="2781" spans="1:13" x14ac:dyDescent="0.25">
      <c r="A2781" s="22"/>
      <c r="B2781" s="23"/>
      <c r="C2781" s="23"/>
      <c r="D2781" s="23"/>
      <c r="E2781" s="23"/>
      <c r="F2781" s="22"/>
      <c r="G2781" s="23"/>
      <c r="H2781" s="24"/>
      <c r="I2781" s="23"/>
      <c r="J2781" s="23"/>
      <c r="K2781" s="23"/>
      <c r="L2781" s="22"/>
      <c r="M2781" s="20"/>
    </row>
    <row r="2782" spans="1:13" x14ac:dyDescent="0.25">
      <c r="A2782" s="22"/>
      <c r="B2782" s="23"/>
      <c r="C2782" s="23"/>
      <c r="D2782" s="23"/>
      <c r="E2782" s="23"/>
      <c r="F2782" s="22"/>
      <c r="G2782" s="23"/>
      <c r="H2782" s="24"/>
      <c r="I2782" s="23"/>
      <c r="J2782" s="23"/>
      <c r="K2782" s="23"/>
      <c r="L2782" s="22"/>
      <c r="M2782" s="20"/>
    </row>
    <row r="2783" spans="1:13" x14ac:dyDescent="0.25">
      <c r="A2783" s="22"/>
      <c r="B2783" s="23"/>
      <c r="C2783" s="23"/>
      <c r="D2783" s="23"/>
      <c r="E2783" s="23"/>
      <c r="F2783" s="22"/>
      <c r="G2783" s="23"/>
      <c r="H2783" s="24"/>
      <c r="I2783" s="23"/>
      <c r="J2783" s="23"/>
      <c r="K2783" s="23"/>
      <c r="L2783" s="22"/>
      <c r="M2783" s="20"/>
    </row>
    <row r="2784" spans="1:13" x14ac:dyDescent="0.25">
      <c r="A2784" s="22"/>
      <c r="B2784" s="23"/>
      <c r="C2784" s="23"/>
      <c r="D2784" s="23"/>
      <c r="E2784" s="23"/>
      <c r="F2784" s="22"/>
      <c r="G2784" s="23"/>
      <c r="H2784" s="24"/>
      <c r="I2784" s="23"/>
      <c r="J2784" s="23"/>
      <c r="K2784" s="23"/>
      <c r="L2784" s="22"/>
      <c r="M2784" s="20"/>
    </row>
    <row r="2785" spans="1:14" x14ac:dyDescent="0.25">
      <c r="A2785" s="22"/>
      <c r="B2785" s="23"/>
      <c r="C2785" s="23"/>
      <c r="D2785" s="23"/>
      <c r="E2785" s="23"/>
      <c r="F2785" s="22"/>
      <c r="G2785" s="23"/>
      <c r="H2785" s="24"/>
      <c r="I2785" s="23"/>
      <c r="J2785" s="23"/>
      <c r="K2785" s="23"/>
      <c r="L2785" s="22"/>
      <c r="M2785" s="20"/>
      <c r="N2785" s="19"/>
    </row>
    <row r="2786" spans="1:14" x14ac:dyDescent="0.25">
      <c r="A2786" s="22"/>
      <c r="B2786" s="23"/>
      <c r="C2786" s="23"/>
      <c r="D2786" s="23"/>
      <c r="E2786" s="23"/>
      <c r="F2786" s="22"/>
      <c r="G2786" s="23"/>
      <c r="H2786" s="24"/>
      <c r="I2786" s="23"/>
      <c r="J2786" s="23"/>
      <c r="K2786" s="23"/>
      <c r="L2786" s="22"/>
      <c r="M2786" s="20"/>
      <c r="N2786" s="19"/>
    </row>
    <row r="2787" spans="1:14" x14ac:dyDescent="0.25">
      <c r="A2787" s="22"/>
      <c r="B2787" s="23"/>
      <c r="C2787" s="23"/>
      <c r="D2787" s="23"/>
      <c r="E2787" s="23"/>
      <c r="F2787" s="22"/>
      <c r="G2787" s="23"/>
      <c r="H2787" s="24"/>
      <c r="I2787" s="23"/>
      <c r="J2787" s="23"/>
      <c r="K2787" s="23"/>
      <c r="L2787" s="22"/>
      <c r="M2787" s="20"/>
      <c r="N2787" s="19"/>
    </row>
    <row r="2788" spans="1:14" x14ac:dyDescent="0.25">
      <c r="A2788" s="22"/>
      <c r="B2788" s="23"/>
      <c r="C2788" s="23"/>
      <c r="D2788" s="23"/>
      <c r="E2788" s="23"/>
      <c r="F2788" s="22"/>
      <c r="G2788" s="23"/>
      <c r="H2788" s="24"/>
      <c r="I2788" s="23"/>
      <c r="J2788" s="23"/>
      <c r="K2788" s="23"/>
      <c r="L2788" s="22"/>
      <c r="M2788" s="20"/>
      <c r="N2788" s="19"/>
    </row>
    <row r="2789" spans="1:14" x14ac:dyDescent="0.25">
      <c r="A2789" s="22"/>
      <c r="B2789" s="23"/>
      <c r="C2789" s="23"/>
      <c r="D2789" s="23"/>
      <c r="E2789" s="23"/>
      <c r="F2789" s="22"/>
      <c r="G2789" s="23"/>
      <c r="H2789" s="24"/>
      <c r="I2789" s="23"/>
      <c r="J2789" s="23"/>
      <c r="K2789" s="23"/>
      <c r="L2789" s="22"/>
      <c r="M2789" s="20"/>
      <c r="N2789" s="19"/>
    </row>
    <row r="2790" spans="1:14" x14ac:dyDescent="0.25">
      <c r="A2790" s="22"/>
      <c r="B2790" s="23"/>
      <c r="C2790" s="23"/>
      <c r="D2790" s="23"/>
      <c r="E2790" s="23"/>
      <c r="F2790" s="22"/>
      <c r="G2790" s="23"/>
      <c r="H2790" s="24"/>
      <c r="I2790" s="23"/>
      <c r="J2790" s="23"/>
      <c r="K2790" s="23"/>
      <c r="L2790" s="22"/>
      <c r="M2790" s="20"/>
      <c r="N2790" s="19"/>
    </row>
    <row r="2791" spans="1:14" x14ac:dyDescent="0.25">
      <c r="A2791" s="22"/>
      <c r="B2791" s="23"/>
      <c r="C2791" s="23"/>
      <c r="D2791" s="23"/>
      <c r="E2791" s="23"/>
      <c r="F2791" s="22"/>
      <c r="G2791" s="23"/>
      <c r="H2791" s="24"/>
      <c r="I2791" s="23"/>
      <c r="J2791" s="23"/>
      <c r="K2791" s="23"/>
      <c r="L2791" s="22"/>
      <c r="M2791" s="20"/>
      <c r="N2791" s="19"/>
    </row>
    <row r="2792" spans="1:14" x14ac:dyDescent="0.25">
      <c r="A2792" s="22"/>
      <c r="B2792" s="23"/>
      <c r="C2792" s="23"/>
      <c r="D2792" s="23"/>
      <c r="E2792" s="23"/>
      <c r="F2792" s="22"/>
      <c r="G2792" s="23"/>
      <c r="H2792" s="24"/>
      <c r="I2792" s="23"/>
      <c r="J2792" s="23"/>
      <c r="K2792" s="23"/>
      <c r="L2792" s="22"/>
      <c r="M2792" s="20"/>
      <c r="N2792" s="19"/>
    </row>
    <row r="2793" spans="1:14" x14ac:dyDescent="0.25">
      <c r="A2793" s="22"/>
      <c r="B2793" s="23"/>
      <c r="C2793" s="23"/>
      <c r="D2793" s="23"/>
      <c r="E2793" s="23"/>
      <c r="F2793" s="22"/>
      <c r="G2793" s="23"/>
      <c r="H2793" s="24"/>
      <c r="I2793" s="23"/>
      <c r="J2793" s="23"/>
      <c r="K2793" s="23"/>
      <c r="L2793" s="22"/>
      <c r="M2793" s="20"/>
      <c r="N2793" s="19"/>
    </row>
    <row r="2794" spans="1:14" x14ac:dyDescent="0.25">
      <c r="A2794" s="22"/>
      <c r="B2794" s="23"/>
      <c r="C2794" s="23"/>
      <c r="D2794" s="23"/>
      <c r="E2794" s="23"/>
      <c r="F2794" s="22"/>
      <c r="G2794" s="23"/>
      <c r="H2794" s="24"/>
      <c r="I2794" s="23"/>
      <c r="J2794" s="23"/>
      <c r="K2794" s="23"/>
      <c r="L2794" s="22"/>
      <c r="M2794" s="20"/>
      <c r="N2794" s="19"/>
    </row>
    <row r="2795" spans="1:14" x14ac:dyDescent="0.25">
      <c r="A2795" s="22"/>
      <c r="B2795" s="23"/>
      <c r="C2795" s="23"/>
      <c r="D2795" s="23"/>
      <c r="E2795" s="23"/>
      <c r="F2795" s="22"/>
      <c r="G2795" s="23"/>
      <c r="H2795" s="24"/>
      <c r="I2795" s="23"/>
      <c r="J2795" s="23"/>
      <c r="K2795" s="23"/>
      <c r="L2795" s="22"/>
      <c r="M2795" s="20"/>
      <c r="N2795" s="19"/>
    </row>
    <row r="2796" spans="1:14" x14ac:dyDescent="0.25">
      <c r="A2796" s="22"/>
      <c r="B2796" s="23"/>
      <c r="C2796" s="23"/>
      <c r="D2796" s="23"/>
      <c r="E2796" s="23"/>
      <c r="F2796" s="22"/>
      <c r="G2796" s="23"/>
      <c r="H2796" s="24"/>
      <c r="I2796" s="23"/>
      <c r="J2796" s="23"/>
      <c r="K2796" s="23"/>
      <c r="L2796" s="22"/>
      <c r="M2796" s="20"/>
      <c r="N2796" s="19"/>
    </row>
    <row r="2797" spans="1:14" x14ac:dyDescent="0.25">
      <c r="A2797" s="22"/>
      <c r="B2797" s="23"/>
      <c r="C2797" s="23"/>
      <c r="D2797" s="23"/>
      <c r="E2797" s="23"/>
      <c r="F2797" s="22"/>
      <c r="G2797" s="23"/>
      <c r="H2797" s="24"/>
      <c r="I2797" s="23"/>
      <c r="J2797" s="23"/>
      <c r="K2797" s="23"/>
      <c r="L2797" s="22"/>
      <c r="M2797" s="20"/>
      <c r="N2797" s="19"/>
    </row>
    <row r="2798" spans="1:14" x14ac:dyDescent="0.25">
      <c r="A2798" s="22"/>
      <c r="B2798" s="23"/>
      <c r="C2798" s="23"/>
      <c r="D2798" s="23"/>
      <c r="E2798" s="23"/>
      <c r="F2798" s="22"/>
      <c r="G2798" s="23"/>
      <c r="H2798" s="24"/>
      <c r="I2798" s="23"/>
      <c r="J2798" s="23"/>
      <c r="K2798" s="23"/>
      <c r="L2798" s="22"/>
      <c r="M2798" s="20"/>
      <c r="N2798" s="19"/>
    </row>
    <row r="2799" spans="1:14" x14ac:dyDescent="0.25">
      <c r="A2799" s="22"/>
      <c r="B2799" s="23"/>
      <c r="C2799" s="23"/>
      <c r="D2799" s="23"/>
      <c r="E2799" s="23"/>
      <c r="F2799" s="22"/>
      <c r="G2799" s="23"/>
      <c r="H2799" s="24"/>
      <c r="I2799" s="23"/>
      <c r="J2799" s="23"/>
      <c r="K2799" s="23"/>
      <c r="L2799" s="22"/>
      <c r="M2799" s="20"/>
      <c r="N2799" s="19"/>
    </row>
    <row r="2800" spans="1:14" x14ac:dyDescent="0.25">
      <c r="A2800" s="22"/>
      <c r="B2800" s="23"/>
      <c r="C2800" s="23"/>
      <c r="D2800" s="23"/>
      <c r="E2800" s="23"/>
      <c r="F2800" s="22"/>
      <c r="G2800" s="23"/>
      <c r="H2800" s="24"/>
      <c r="I2800" s="23"/>
      <c r="J2800" s="23"/>
      <c r="K2800" s="23"/>
      <c r="L2800" s="22"/>
      <c r="M2800" s="20"/>
      <c r="N2800" s="19"/>
    </row>
    <row r="2801" spans="1:13" x14ac:dyDescent="0.25">
      <c r="A2801" s="22"/>
      <c r="B2801" s="23"/>
      <c r="C2801" s="23"/>
      <c r="D2801" s="23"/>
      <c r="E2801" s="23"/>
      <c r="F2801" s="22"/>
      <c r="G2801" s="23"/>
      <c r="H2801" s="24"/>
      <c r="I2801" s="23"/>
      <c r="J2801" s="23"/>
      <c r="K2801" s="23"/>
      <c r="L2801" s="22"/>
      <c r="M2801" s="20"/>
    </row>
    <row r="2802" spans="1:13" x14ac:dyDescent="0.25">
      <c r="A2802" s="22"/>
      <c r="B2802" s="23"/>
      <c r="C2802" s="23"/>
      <c r="D2802" s="23"/>
      <c r="E2802" s="23"/>
      <c r="F2802" s="22"/>
      <c r="G2802" s="23"/>
      <c r="H2802" s="24"/>
      <c r="I2802" s="23"/>
      <c r="J2802" s="23"/>
      <c r="K2802" s="23"/>
      <c r="L2802" s="22"/>
      <c r="M2802" s="20"/>
    </row>
    <row r="2803" spans="1:13" x14ac:dyDescent="0.25">
      <c r="A2803" s="22"/>
      <c r="B2803" s="23"/>
      <c r="C2803" s="23"/>
      <c r="D2803" s="23"/>
      <c r="E2803" s="23"/>
      <c r="F2803" s="22"/>
      <c r="G2803" s="23"/>
      <c r="H2803" s="24"/>
      <c r="I2803" s="23"/>
      <c r="J2803" s="23"/>
      <c r="K2803" s="23"/>
      <c r="L2803" s="22"/>
      <c r="M2803" s="20"/>
    </row>
    <row r="2804" spans="1:13" x14ac:dyDescent="0.25">
      <c r="A2804" s="22"/>
      <c r="B2804" s="23"/>
      <c r="C2804" s="23"/>
      <c r="D2804" s="23"/>
      <c r="E2804" s="23"/>
      <c r="F2804" s="22"/>
      <c r="G2804" s="23"/>
      <c r="H2804" s="24"/>
      <c r="I2804" s="23"/>
      <c r="J2804" s="23"/>
      <c r="K2804" s="23"/>
      <c r="L2804" s="22"/>
      <c r="M2804" s="20"/>
    </row>
    <row r="2805" spans="1:13" x14ac:dyDescent="0.25">
      <c r="A2805" s="22"/>
      <c r="B2805" s="23"/>
      <c r="C2805" s="23"/>
      <c r="D2805" s="23"/>
      <c r="E2805" s="23"/>
      <c r="F2805" s="22"/>
      <c r="G2805" s="23"/>
      <c r="H2805" s="24"/>
      <c r="I2805" s="23"/>
      <c r="J2805" s="23"/>
      <c r="K2805" s="23"/>
      <c r="L2805" s="22"/>
      <c r="M2805" s="20"/>
    </row>
    <row r="2806" spans="1:13" x14ac:dyDescent="0.25">
      <c r="A2806" s="22"/>
      <c r="B2806" s="23"/>
      <c r="C2806" s="23"/>
      <c r="D2806" s="23"/>
      <c r="E2806" s="23"/>
      <c r="F2806" s="22"/>
      <c r="G2806" s="23"/>
      <c r="H2806" s="24"/>
      <c r="I2806" s="23"/>
      <c r="J2806" s="23"/>
      <c r="K2806" s="23"/>
      <c r="L2806" s="22"/>
      <c r="M2806" s="20"/>
    </row>
    <row r="2807" spans="1:13" x14ac:dyDescent="0.25">
      <c r="A2807" s="22"/>
      <c r="B2807" s="23"/>
      <c r="C2807" s="23"/>
      <c r="D2807" s="23"/>
      <c r="E2807" s="23"/>
      <c r="F2807" s="22"/>
      <c r="G2807" s="23"/>
      <c r="H2807" s="24"/>
      <c r="I2807" s="23"/>
      <c r="J2807" s="23"/>
      <c r="K2807" s="23"/>
      <c r="L2807" s="22"/>
      <c r="M2807" s="20"/>
    </row>
    <row r="2808" spans="1:13" x14ac:dyDescent="0.25">
      <c r="A2808" s="22"/>
      <c r="B2808" s="23"/>
      <c r="C2808" s="23"/>
      <c r="D2808" s="23"/>
      <c r="E2808" s="23"/>
      <c r="F2808" s="22"/>
      <c r="G2808" s="23"/>
      <c r="H2808" s="24"/>
      <c r="I2808" s="23"/>
      <c r="J2808" s="23"/>
      <c r="K2808" s="23"/>
      <c r="L2808" s="22"/>
      <c r="M2808" s="20"/>
    </row>
    <row r="2809" spans="1:13" x14ac:dyDescent="0.25">
      <c r="A2809" s="22"/>
      <c r="B2809" s="23"/>
      <c r="C2809" s="23"/>
      <c r="D2809" s="23"/>
      <c r="E2809" s="23"/>
      <c r="F2809" s="22"/>
      <c r="G2809" s="23"/>
      <c r="H2809" s="24"/>
      <c r="I2809" s="23"/>
      <c r="J2809" s="23"/>
      <c r="K2809" s="23"/>
      <c r="L2809" s="22"/>
      <c r="M2809" s="20"/>
    </row>
    <row r="2810" spans="1:13" x14ac:dyDescent="0.25">
      <c r="A2810" s="22"/>
      <c r="B2810" s="23"/>
      <c r="C2810" s="23"/>
      <c r="D2810" s="23"/>
      <c r="E2810" s="23"/>
      <c r="F2810" s="22"/>
      <c r="G2810" s="23"/>
      <c r="H2810" s="24"/>
      <c r="I2810" s="23"/>
      <c r="J2810" s="23"/>
      <c r="K2810" s="23"/>
      <c r="L2810" s="22"/>
      <c r="M2810" s="20"/>
    </row>
    <row r="2811" spans="1:13" x14ac:dyDescent="0.25">
      <c r="A2811" s="22"/>
      <c r="B2811" s="23"/>
      <c r="C2811" s="23"/>
      <c r="D2811" s="23"/>
      <c r="E2811" s="23"/>
      <c r="F2811" s="22"/>
      <c r="G2811" s="23"/>
      <c r="H2811" s="24"/>
      <c r="I2811" s="23"/>
      <c r="J2811" s="23"/>
      <c r="K2811" s="23"/>
      <c r="L2811" s="22"/>
      <c r="M2811" s="20"/>
    </row>
    <row r="2812" spans="1:13" x14ac:dyDescent="0.25">
      <c r="A2812" s="22"/>
      <c r="B2812" s="23"/>
      <c r="C2812" s="23"/>
      <c r="D2812" s="23"/>
      <c r="E2812" s="23"/>
      <c r="F2812" s="22"/>
      <c r="G2812" s="23"/>
      <c r="H2812" s="24"/>
      <c r="I2812" s="23"/>
      <c r="J2812" s="23"/>
      <c r="K2812" s="23"/>
      <c r="L2812" s="22"/>
      <c r="M2812" s="20"/>
    </row>
    <row r="2813" spans="1:13" x14ac:dyDescent="0.25">
      <c r="A2813" s="22"/>
      <c r="B2813" s="23"/>
      <c r="C2813" s="23"/>
      <c r="D2813" s="23"/>
      <c r="E2813" s="23"/>
      <c r="F2813" s="22"/>
      <c r="G2813" s="23"/>
      <c r="H2813" s="24"/>
      <c r="I2813" s="23"/>
      <c r="J2813" s="23"/>
      <c r="K2813" s="23"/>
      <c r="L2813" s="22"/>
      <c r="M2813" s="20"/>
    </row>
    <row r="2814" spans="1:13" x14ac:dyDescent="0.25">
      <c r="A2814" s="22"/>
      <c r="B2814" s="23"/>
      <c r="C2814" s="23"/>
      <c r="D2814" s="23"/>
      <c r="E2814" s="23"/>
      <c r="F2814" s="22"/>
      <c r="G2814" s="23"/>
      <c r="H2814" s="24"/>
      <c r="I2814" s="23"/>
      <c r="J2814" s="23"/>
      <c r="K2814" s="23"/>
      <c r="L2814" s="22"/>
      <c r="M2814" s="20"/>
    </row>
    <row r="2815" spans="1:13" x14ac:dyDescent="0.25">
      <c r="A2815" s="22"/>
      <c r="B2815" s="23"/>
      <c r="C2815" s="23"/>
      <c r="D2815" s="23"/>
      <c r="E2815" s="23"/>
      <c r="F2815" s="22"/>
      <c r="G2815" s="23"/>
      <c r="H2815" s="24"/>
      <c r="I2815" s="23"/>
      <c r="J2815" s="23"/>
      <c r="K2815" s="23"/>
      <c r="L2815" s="22"/>
      <c r="M2815" s="20"/>
    </row>
    <row r="2816" spans="1:13" x14ac:dyDescent="0.25">
      <c r="A2816" s="22"/>
      <c r="B2816" s="23"/>
      <c r="C2816" s="23"/>
      <c r="D2816" s="23"/>
      <c r="E2816" s="23"/>
      <c r="F2816" s="22"/>
      <c r="G2816" s="23"/>
      <c r="H2816" s="24"/>
      <c r="I2816" s="23"/>
      <c r="J2816" s="23"/>
      <c r="K2816" s="23"/>
      <c r="L2816" s="22"/>
      <c r="M2816" s="20"/>
    </row>
    <row r="2817" spans="1:13" x14ac:dyDescent="0.25">
      <c r="A2817" s="22"/>
      <c r="B2817" s="23"/>
      <c r="C2817" s="23"/>
      <c r="D2817" s="23"/>
      <c r="E2817" s="23"/>
      <c r="F2817" s="22"/>
      <c r="G2817" s="23"/>
      <c r="H2817" s="24"/>
      <c r="I2817" s="23"/>
      <c r="J2817" s="23"/>
      <c r="K2817" s="23"/>
      <c r="L2817" s="22"/>
      <c r="M2817" s="20"/>
    </row>
    <row r="2818" spans="1:13" x14ac:dyDescent="0.25">
      <c r="A2818" s="22"/>
      <c r="B2818" s="23"/>
      <c r="C2818" s="23"/>
      <c r="D2818" s="23"/>
      <c r="E2818" s="23"/>
      <c r="F2818" s="22"/>
      <c r="G2818" s="23"/>
      <c r="H2818" s="24"/>
      <c r="I2818" s="23"/>
      <c r="J2818" s="23"/>
      <c r="K2818" s="23"/>
      <c r="L2818" s="22"/>
      <c r="M2818" s="20"/>
    </row>
    <row r="2819" spans="1:13" x14ac:dyDescent="0.25">
      <c r="A2819" s="22"/>
      <c r="B2819" s="23"/>
      <c r="C2819" s="23"/>
      <c r="D2819" s="23"/>
      <c r="E2819" s="23"/>
      <c r="F2819" s="22"/>
      <c r="G2819" s="23"/>
      <c r="H2819" s="24"/>
      <c r="I2819" s="23"/>
      <c r="J2819" s="23"/>
      <c r="K2819" s="23"/>
      <c r="L2819" s="22"/>
      <c r="M2819" s="20"/>
    </row>
    <row r="2820" spans="1:13" x14ac:dyDescent="0.25">
      <c r="A2820" s="22"/>
      <c r="B2820" s="23"/>
      <c r="C2820" s="23"/>
      <c r="D2820" s="23"/>
      <c r="E2820" s="23"/>
      <c r="F2820" s="22"/>
      <c r="G2820" s="23"/>
      <c r="H2820" s="24"/>
      <c r="I2820" s="23"/>
      <c r="J2820" s="23"/>
      <c r="K2820" s="23"/>
      <c r="L2820" s="22"/>
      <c r="M2820" s="20"/>
    </row>
    <row r="2821" spans="1:13" x14ac:dyDescent="0.25">
      <c r="A2821" s="22"/>
      <c r="B2821" s="23"/>
      <c r="C2821" s="23"/>
      <c r="D2821" s="23"/>
      <c r="E2821" s="23"/>
      <c r="F2821" s="22"/>
      <c r="G2821" s="23"/>
      <c r="H2821" s="24"/>
      <c r="I2821" s="23"/>
      <c r="J2821" s="23"/>
      <c r="K2821" s="23"/>
      <c r="L2821" s="22"/>
      <c r="M2821" s="20"/>
    </row>
    <row r="2822" spans="1:13" x14ac:dyDescent="0.25">
      <c r="A2822" s="22"/>
      <c r="B2822" s="23"/>
      <c r="C2822" s="23"/>
      <c r="D2822" s="23"/>
      <c r="E2822" s="23"/>
      <c r="F2822" s="22"/>
      <c r="G2822" s="23"/>
      <c r="H2822" s="24"/>
      <c r="I2822" s="23"/>
      <c r="J2822" s="23"/>
      <c r="K2822" s="23"/>
      <c r="L2822" s="22"/>
      <c r="M2822" s="20"/>
    </row>
    <row r="2823" spans="1:13" x14ac:dyDescent="0.25">
      <c r="A2823" s="22"/>
      <c r="B2823" s="23"/>
      <c r="C2823" s="23"/>
      <c r="D2823" s="23"/>
      <c r="E2823" s="23"/>
      <c r="F2823" s="22"/>
      <c r="G2823" s="23"/>
      <c r="H2823" s="24"/>
      <c r="I2823" s="23"/>
      <c r="J2823" s="23"/>
      <c r="K2823" s="23"/>
      <c r="L2823" s="22"/>
      <c r="M2823" s="20"/>
    </row>
    <row r="2824" spans="1:13" x14ac:dyDescent="0.25">
      <c r="A2824" s="22"/>
      <c r="B2824" s="23"/>
      <c r="C2824" s="23"/>
      <c r="D2824" s="23"/>
      <c r="E2824" s="23"/>
      <c r="F2824" s="22"/>
      <c r="G2824" s="23"/>
      <c r="H2824" s="24"/>
      <c r="I2824" s="23"/>
      <c r="J2824" s="23"/>
      <c r="K2824" s="23"/>
      <c r="L2824" s="22"/>
      <c r="M2824" s="20"/>
    </row>
    <row r="2825" spans="1:13" x14ac:dyDescent="0.25">
      <c r="A2825" s="22"/>
      <c r="B2825" s="23"/>
      <c r="C2825" s="23"/>
      <c r="D2825" s="23"/>
      <c r="E2825" s="23"/>
      <c r="F2825" s="22"/>
      <c r="G2825" s="23"/>
      <c r="H2825" s="24"/>
      <c r="I2825" s="23"/>
      <c r="J2825" s="23"/>
      <c r="K2825" s="23"/>
      <c r="L2825" s="22"/>
      <c r="M2825" s="20"/>
    </row>
    <row r="2826" spans="1:13" x14ac:dyDescent="0.25">
      <c r="A2826" s="22"/>
      <c r="B2826" s="23"/>
      <c r="C2826" s="23"/>
      <c r="D2826" s="23"/>
      <c r="E2826" s="23"/>
      <c r="F2826" s="22"/>
      <c r="G2826" s="23"/>
      <c r="H2826" s="24"/>
      <c r="I2826" s="23"/>
      <c r="J2826" s="23"/>
      <c r="K2826" s="23"/>
      <c r="L2826" s="22"/>
      <c r="M2826" s="20"/>
    </row>
    <row r="2827" spans="1:13" x14ac:dyDescent="0.25">
      <c r="A2827" s="22"/>
      <c r="B2827" s="23"/>
      <c r="C2827" s="23"/>
      <c r="D2827" s="23"/>
      <c r="E2827" s="23"/>
      <c r="F2827" s="22"/>
      <c r="G2827" s="23"/>
      <c r="H2827" s="24"/>
      <c r="I2827" s="23"/>
      <c r="J2827" s="23"/>
      <c r="K2827" s="23"/>
      <c r="L2827" s="22"/>
      <c r="M2827" s="20"/>
    </row>
    <row r="2828" spans="1:13" x14ac:dyDescent="0.25">
      <c r="A2828" s="22"/>
      <c r="B2828" s="23"/>
      <c r="C2828" s="23"/>
      <c r="D2828" s="23"/>
      <c r="E2828" s="23"/>
      <c r="F2828" s="22"/>
      <c r="G2828" s="23"/>
      <c r="H2828" s="24"/>
      <c r="I2828" s="23"/>
      <c r="J2828" s="23"/>
      <c r="K2828" s="23"/>
      <c r="L2828" s="22"/>
      <c r="M2828" s="20"/>
    </row>
    <row r="2829" spans="1:13" x14ac:dyDescent="0.25">
      <c r="A2829" s="22"/>
      <c r="B2829" s="23"/>
      <c r="C2829" s="23"/>
      <c r="D2829" s="23"/>
      <c r="E2829" s="23"/>
      <c r="F2829" s="22"/>
      <c r="G2829" s="23"/>
      <c r="H2829" s="24"/>
      <c r="I2829" s="23"/>
      <c r="J2829" s="23"/>
      <c r="K2829" s="23"/>
      <c r="L2829" s="22"/>
      <c r="M2829" s="20"/>
    </row>
    <row r="2830" spans="1:13" x14ac:dyDescent="0.25">
      <c r="A2830" s="22"/>
      <c r="B2830" s="23"/>
      <c r="C2830" s="23"/>
      <c r="D2830" s="23"/>
      <c r="E2830" s="23"/>
      <c r="F2830" s="22"/>
      <c r="G2830" s="23"/>
      <c r="H2830" s="24"/>
      <c r="I2830" s="23"/>
      <c r="J2830" s="23"/>
      <c r="K2830" s="23"/>
      <c r="L2830" s="22"/>
      <c r="M2830" s="20"/>
    </row>
    <row r="2831" spans="1:13" x14ac:dyDescent="0.25">
      <c r="A2831" s="22"/>
      <c r="B2831" s="23"/>
      <c r="C2831" s="23"/>
      <c r="D2831" s="23"/>
      <c r="E2831" s="23"/>
      <c r="F2831" s="22"/>
      <c r="G2831" s="23"/>
      <c r="H2831" s="24"/>
      <c r="I2831" s="23"/>
      <c r="J2831" s="23"/>
      <c r="K2831" s="23"/>
      <c r="L2831" s="22"/>
      <c r="M2831" s="20"/>
    </row>
    <row r="2832" spans="1:13" x14ac:dyDescent="0.25">
      <c r="A2832" s="22"/>
      <c r="B2832" s="23"/>
      <c r="C2832" s="23"/>
      <c r="D2832" s="23"/>
      <c r="E2832" s="23"/>
      <c r="F2832" s="22"/>
      <c r="G2832" s="23"/>
      <c r="H2832" s="24"/>
      <c r="I2832" s="23"/>
      <c r="J2832" s="23"/>
      <c r="K2832" s="23"/>
      <c r="L2832" s="22"/>
      <c r="M2832" s="20"/>
    </row>
    <row r="2833" spans="1:13" x14ac:dyDescent="0.25">
      <c r="A2833" s="22"/>
      <c r="B2833" s="23"/>
      <c r="C2833" s="23"/>
      <c r="D2833" s="23"/>
      <c r="E2833" s="23"/>
      <c r="F2833" s="22"/>
      <c r="G2833" s="23"/>
      <c r="H2833" s="24"/>
      <c r="I2833" s="23"/>
      <c r="J2833" s="23"/>
      <c r="K2833" s="23"/>
      <c r="L2833" s="22"/>
      <c r="M2833" s="20"/>
    </row>
    <row r="2834" spans="1:13" x14ac:dyDescent="0.25">
      <c r="A2834" s="22"/>
      <c r="B2834" s="23"/>
      <c r="C2834" s="23"/>
      <c r="D2834" s="23"/>
      <c r="E2834" s="23"/>
      <c r="F2834" s="22"/>
      <c r="G2834" s="23"/>
      <c r="H2834" s="24"/>
      <c r="I2834" s="23"/>
      <c r="J2834" s="23"/>
      <c r="K2834" s="23"/>
      <c r="L2834" s="22"/>
      <c r="M2834" s="20"/>
    </row>
    <row r="2835" spans="1:13" x14ac:dyDescent="0.25">
      <c r="A2835" s="22"/>
      <c r="B2835" s="23"/>
      <c r="C2835" s="23"/>
      <c r="D2835" s="23"/>
      <c r="E2835" s="23"/>
      <c r="F2835" s="22"/>
      <c r="G2835" s="23"/>
      <c r="H2835" s="24"/>
      <c r="I2835" s="23"/>
      <c r="J2835" s="23"/>
      <c r="K2835" s="23"/>
      <c r="L2835" s="22"/>
      <c r="M2835" s="20"/>
    </row>
    <row r="2836" spans="1:13" x14ac:dyDescent="0.25">
      <c r="A2836" s="22"/>
      <c r="B2836" s="23"/>
      <c r="C2836" s="23"/>
      <c r="D2836" s="23"/>
      <c r="E2836" s="23"/>
      <c r="F2836" s="22"/>
      <c r="G2836" s="23"/>
      <c r="H2836" s="24"/>
      <c r="I2836" s="23"/>
      <c r="J2836" s="23"/>
      <c r="K2836" s="23"/>
      <c r="L2836" s="22"/>
      <c r="M2836" s="20"/>
    </row>
    <row r="2837" spans="1:13" x14ac:dyDescent="0.25">
      <c r="A2837" s="22"/>
      <c r="B2837" s="23"/>
      <c r="C2837" s="23"/>
      <c r="D2837" s="23"/>
      <c r="E2837" s="23"/>
      <c r="F2837" s="22"/>
      <c r="G2837" s="23"/>
      <c r="H2837" s="24"/>
      <c r="I2837" s="23"/>
      <c r="J2837" s="23"/>
      <c r="K2837" s="23"/>
      <c r="L2837" s="22"/>
      <c r="M2837" s="20"/>
    </row>
    <row r="2838" spans="1:13" x14ac:dyDescent="0.25">
      <c r="A2838" s="22"/>
      <c r="B2838" s="23"/>
      <c r="C2838" s="23"/>
      <c r="D2838" s="23"/>
      <c r="E2838" s="23"/>
      <c r="F2838" s="22"/>
      <c r="G2838" s="23"/>
      <c r="H2838" s="24"/>
      <c r="I2838" s="23"/>
      <c r="J2838" s="23"/>
      <c r="K2838" s="23"/>
      <c r="L2838" s="22"/>
      <c r="M2838" s="20"/>
    </row>
    <row r="2839" spans="1:13" x14ac:dyDescent="0.25">
      <c r="A2839" s="22"/>
      <c r="B2839" s="23"/>
      <c r="C2839" s="23"/>
      <c r="D2839" s="23"/>
      <c r="E2839" s="23"/>
      <c r="F2839" s="22"/>
      <c r="G2839" s="23"/>
      <c r="H2839" s="24"/>
      <c r="I2839" s="23"/>
      <c r="J2839" s="23"/>
      <c r="K2839" s="23"/>
      <c r="L2839" s="22"/>
      <c r="M2839" s="20"/>
    </row>
    <row r="2840" spans="1:13" x14ac:dyDescent="0.25">
      <c r="A2840" s="22"/>
      <c r="B2840" s="23"/>
      <c r="C2840" s="23"/>
      <c r="D2840" s="23"/>
      <c r="E2840" s="23"/>
      <c r="F2840" s="22"/>
      <c r="G2840" s="23"/>
      <c r="H2840" s="24"/>
      <c r="I2840" s="23"/>
      <c r="J2840" s="23"/>
      <c r="K2840" s="23"/>
      <c r="L2840" s="22"/>
      <c r="M2840" s="20"/>
    </row>
    <row r="2841" spans="1:13" x14ac:dyDescent="0.25">
      <c r="A2841" s="22"/>
      <c r="B2841" s="23"/>
      <c r="C2841" s="23"/>
      <c r="D2841" s="23"/>
      <c r="E2841" s="23"/>
      <c r="F2841" s="22"/>
      <c r="G2841" s="23"/>
      <c r="H2841" s="24"/>
      <c r="I2841" s="23"/>
      <c r="J2841" s="23"/>
      <c r="K2841" s="23"/>
      <c r="L2841" s="22"/>
      <c r="M2841" s="20"/>
    </row>
    <row r="2842" spans="1:13" x14ac:dyDescent="0.25">
      <c r="A2842" s="22"/>
      <c r="B2842" s="23"/>
      <c r="C2842" s="23"/>
      <c r="D2842" s="23"/>
      <c r="E2842" s="23"/>
      <c r="F2842" s="22"/>
      <c r="G2842" s="23"/>
      <c r="H2842" s="24"/>
      <c r="I2842" s="23"/>
      <c r="J2842" s="23"/>
      <c r="K2842" s="23"/>
      <c r="L2842" s="22"/>
      <c r="M2842" s="20"/>
    </row>
    <row r="2843" spans="1:13" x14ac:dyDescent="0.25">
      <c r="A2843" s="22"/>
      <c r="B2843" s="23"/>
      <c r="C2843" s="23"/>
      <c r="D2843" s="23"/>
      <c r="E2843" s="23"/>
      <c r="F2843" s="22"/>
      <c r="G2843" s="23"/>
      <c r="H2843" s="24"/>
      <c r="I2843" s="23"/>
      <c r="J2843" s="23"/>
      <c r="K2843" s="23"/>
      <c r="L2843" s="22"/>
      <c r="M2843" s="20"/>
    </row>
    <row r="2844" spans="1:13" x14ac:dyDescent="0.25">
      <c r="A2844" s="22"/>
      <c r="B2844" s="23"/>
      <c r="C2844" s="23"/>
      <c r="D2844" s="23"/>
      <c r="E2844" s="23"/>
      <c r="F2844" s="22"/>
      <c r="G2844" s="23"/>
      <c r="H2844" s="24"/>
      <c r="I2844" s="23"/>
      <c r="J2844" s="23"/>
      <c r="K2844" s="23"/>
      <c r="L2844" s="22"/>
      <c r="M2844" s="20"/>
    </row>
    <row r="2845" spans="1:13" x14ac:dyDescent="0.25">
      <c r="A2845" s="22"/>
      <c r="B2845" s="23"/>
      <c r="C2845" s="23"/>
      <c r="D2845" s="23"/>
      <c r="E2845" s="23"/>
      <c r="F2845" s="22"/>
      <c r="G2845" s="23"/>
      <c r="H2845" s="24"/>
      <c r="I2845" s="23"/>
      <c r="J2845" s="23"/>
      <c r="K2845" s="23"/>
      <c r="L2845" s="22"/>
      <c r="M2845" s="20"/>
    </row>
    <row r="2846" spans="1:13" x14ac:dyDescent="0.25">
      <c r="A2846" s="22"/>
      <c r="B2846" s="23"/>
      <c r="C2846" s="23"/>
      <c r="D2846" s="23"/>
      <c r="E2846" s="23"/>
      <c r="F2846" s="22"/>
      <c r="G2846" s="23"/>
      <c r="H2846" s="24"/>
      <c r="I2846" s="23"/>
      <c r="J2846" s="23"/>
      <c r="K2846" s="23"/>
      <c r="L2846" s="22"/>
      <c r="M2846" s="20"/>
    </row>
    <row r="2847" spans="1:13" x14ac:dyDescent="0.25">
      <c r="A2847" s="22"/>
      <c r="B2847" s="23"/>
      <c r="C2847" s="23"/>
      <c r="D2847" s="23"/>
      <c r="E2847" s="23"/>
      <c r="F2847" s="22"/>
      <c r="G2847" s="23"/>
      <c r="H2847" s="24"/>
      <c r="I2847" s="23"/>
      <c r="J2847" s="23"/>
      <c r="K2847" s="23"/>
      <c r="L2847" s="22"/>
      <c r="M2847" s="20"/>
    </row>
    <row r="2848" spans="1:13" x14ac:dyDescent="0.25">
      <c r="A2848" s="22"/>
      <c r="B2848" s="23"/>
      <c r="C2848" s="23"/>
      <c r="D2848" s="23"/>
      <c r="E2848" s="23"/>
      <c r="F2848" s="22"/>
      <c r="G2848" s="23"/>
      <c r="H2848" s="24"/>
      <c r="I2848" s="23"/>
      <c r="J2848" s="23"/>
      <c r="K2848" s="23"/>
      <c r="L2848" s="22"/>
      <c r="M2848" s="20"/>
    </row>
    <row r="2849" spans="1:13" x14ac:dyDescent="0.25">
      <c r="A2849" s="22"/>
      <c r="B2849" s="23"/>
      <c r="C2849" s="23"/>
      <c r="D2849" s="23"/>
      <c r="E2849" s="23"/>
      <c r="F2849" s="22"/>
      <c r="G2849" s="23"/>
      <c r="H2849" s="24"/>
      <c r="I2849" s="23"/>
      <c r="J2849" s="23"/>
      <c r="K2849" s="23"/>
      <c r="L2849" s="22"/>
      <c r="M2849" s="20"/>
    </row>
    <row r="2850" spans="1:13" x14ac:dyDescent="0.25">
      <c r="A2850" s="22"/>
      <c r="B2850" s="23"/>
      <c r="C2850" s="23"/>
      <c r="D2850" s="23"/>
      <c r="E2850" s="23"/>
      <c r="F2850" s="22"/>
      <c r="G2850" s="23"/>
      <c r="H2850" s="24"/>
      <c r="I2850" s="23"/>
      <c r="J2850" s="23"/>
      <c r="K2850" s="23"/>
      <c r="L2850" s="22"/>
      <c r="M2850" s="20"/>
    </row>
    <row r="2851" spans="1:13" x14ac:dyDescent="0.25">
      <c r="A2851" s="22"/>
      <c r="B2851" s="23"/>
      <c r="C2851" s="23"/>
      <c r="D2851" s="23"/>
      <c r="E2851" s="23"/>
      <c r="F2851" s="22"/>
      <c r="G2851" s="23"/>
      <c r="H2851" s="24"/>
      <c r="I2851" s="23"/>
      <c r="J2851" s="23"/>
      <c r="K2851" s="23"/>
      <c r="L2851" s="22"/>
      <c r="M2851" s="20"/>
    </row>
    <row r="2852" spans="1:13" x14ac:dyDescent="0.25">
      <c r="A2852" s="22"/>
      <c r="B2852" s="23"/>
      <c r="C2852" s="23"/>
      <c r="D2852" s="23"/>
      <c r="E2852" s="23"/>
      <c r="F2852" s="22"/>
      <c r="G2852" s="23"/>
      <c r="H2852" s="24"/>
      <c r="I2852" s="23"/>
      <c r="J2852" s="23"/>
      <c r="K2852" s="23"/>
      <c r="L2852" s="22"/>
      <c r="M2852" s="20"/>
    </row>
    <row r="2853" spans="1:13" x14ac:dyDescent="0.25">
      <c r="A2853" s="22"/>
      <c r="B2853" s="23"/>
      <c r="C2853" s="23"/>
      <c r="D2853" s="23"/>
      <c r="E2853" s="23"/>
      <c r="F2853" s="22"/>
      <c r="G2853" s="23"/>
      <c r="H2853" s="24"/>
      <c r="I2853" s="23"/>
      <c r="J2853" s="23"/>
      <c r="K2853" s="23"/>
      <c r="L2853" s="22"/>
      <c r="M2853" s="20"/>
    </row>
    <row r="2854" spans="1:13" x14ac:dyDescent="0.25">
      <c r="A2854" s="22"/>
      <c r="B2854" s="23"/>
      <c r="C2854" s="23"/>
      <c r="D2854" s="23"/>
      <c r="E2854" s="23"/>
      <c r="F2854" s="22"/>
      <c r="G2854" s="23"/>
      <c r="H2854" s="24"/>
      <c r="I2854" s="23"/>
      <c r="J2854" s="23"/>
      <c r="K2854" s="23"/>
      <c r="L2854" s="22"/>
      <c r="M2854" s="20"/>
    </row>
    <row r="2855" spans="1:13" x14ac:dyDescent="0.25">
      <c r="A2855" s="22"/>
      <c r="B2855" s="23"/>
      <c r="C2855" s="23"/>
      <c r="D2855" s="23"/>
      <c r="E2855" s="23"/>
      <c r="F2855" s="22"/>
      <c r="G2855" s="23"/>
      <c r="H2855" s="24"/>
      <c r="I2855" s="23"/>
      <c r="J2855" s="23"/>
      <c r="K2855" s="23"/>
      <c r="L2855" s="22"/>
      <c r="M2855" s="20"/>
    </row>
    <row r="2856" spans="1:13" x14ac:dyDescent="0.25">
      <c r="A2856" s="22"/>
      <c r="B2856" s="23"/>
      <c r="C2856" s="23"/>
      <c r="D2856" s="23"/>
      <c r="E2856" s="23"/>
      <c r="F2856" s="22"/>
      <c r="G2856" s="23"/>
      <c r="H2856" s="24"/>
      <c r="I2856" s="23"/>
      <c r="J2856" s="23"/>
      <c r="K2856" s="23"/>
      <c r="L2856" s="22"/>
      <c r="M2856" s="20"/>
    </row>
    <row r="2857" spans="1:13" x14ac:dyDescent="0.25">
      <c r="A2857" s="22"/>
      <c r="B2857" s="23"/>
      <c r="C2857" s="23"/>
      <c r="D2857" s="23"/>
      <c r="E2857" s="23"/>
      <c r="F2857" s="22"/>
      <c r="G2857" s="23"/>
      <c r="H2857" s="24"/>
      <c r="I2857" s="23"/>
      <c r="J2857" s="23"/>
      <c r="K2857" s="23"/>
      <c r="L2857" s="22"/>
      <c r="M2857" s="20"/>
    </row>
    <row r="2858" spans="1:13" x14ac:dyDescent="0.25">
      <c r="A2858" s="22"/>
      <c r="B2858" s="23"/>
      <c r="C2858" s="23"/>
      <c r="D2858" s="23"/>
      <c r="E2858" s="23"/>
      <c r="F2858" s="22"/>
      <c r="G2858" s="23"/>
      <c r="H2858" s="24"/>
      <c r="I2858" s="23"/>
      <c r="J2858" s="23"/>
      <c r="K2858" s="23"/>
      <c r="L2858" s="22"/>
      <c r="M2858" s="20"/>
    </row>
    <row r="2859" spans="1:13" x14ac:dyDescent="0.25">
      <c r="A2859" s="22"/>
      <c r="B2859" s="23"/>
      <c r="C2859" s="23"/>
      <c r="D2859" s="23"/>
      <c r="E2859" s="23"/>
      <c r="F2859" s="22"/>
      <c r="G2859" s="23"/>
      <c r="H2859" s="24"/>
      <c r="I2859" s="23"/>
      <c r="J2859" s="23"/>
      <c r="K2859" s="23"/>
      <c r="L2859" s="22"/>
      <c r="M2859" s="20"/>
    </row>
    <row r="2860" spans="1:13" x14ac:dyDescent="0.25">
      <c r="A2860" s="22"/>
      <c r="B2860" s="23"/>
      <c r="C2860" s="23"/>
      <c r="D2860" s="23"/>
      <c r="E2860" s="23"/>
      <c r="F2860" s="22"/>
      <c r="G2860" s="23"/>
      <c r="H2860" s="24"/>
      <c r="I2860" s="23"/>
      <c r="J2860" s="23"/>
      <c r="K2860" s="23"/>
      <c r="L2860" s="22"/>
      <c r="M2860" s="20"/>
    </row>
    <row r="2861" spans="1:13" x14ac:dyDescent="0.25">
      <c r="A2861" s="22"/>
      <c r="B2861" s="23"/>
      <c r="C2861" s="23"/>
      <c r="D2861" s="23"/>
      <c r="E2861" s="23"/>
      <c r="F2861" s="22"/>
      <c r="G2861" s="23"/>
      <c r="H2861" s="24"/>
      <c r="I2861" s="23"/>
      <c r="J2861" s="23"/>
      <c r="K2861" s="23"/>
      <c r="L2861" s="22"/>
      <c r="M2861" s="20"/>
    </row>
    <row r="2862" spans="1:13" x14ac:dyDescent="0.25">
      <c r="A2862" s="22"/>
      <c r="B2862" s="23"/>
      <c r="C2862" s="23"/>
      <c r="D2862" s="23"/>
      <c r="E2862" s="23"/>
      <c r="F2862" s="22"/>
      <c r="G2862" s="23"/>
      <c r="H2862" s="24"/>
      <c r="I2862" s="23"/>
      <c r="J2862" s="23"/>
      <c r="K2862" s="23"/>
      <c r="L2862" s="22"/>
      <c r="M2862" s="20"/>
    </row>
    <row r="2863" spans="1:13" x14ac:dyDescent="0.25">
      <c r="A2863" s="22"/>
      <c r="B2863" s="23"/>
      <c r="C2863" s="23"/>
      <c r="D2863" s="23"/>
      <c r="E2863" s="23"/>
      <c r="F2863" s="22"/>
      <c r="G2863" s="23"/>
      <c r="H2863" s="24"/>
      <c r="I2863" s="23"/>
      <c r="J2863" s="23"/>
      <c r="K2863" s="23"/>
      <c r="L2863" s="22"/>
      <c r="M2863" s="20"/>
    </row>
    <row r="2864" spans="1:13" x14ac:dyDescent="0.25">
      <c r="A2864" s="22"/>
      <c r="B2864" s="23"/>
      <c r="C2864" s="23"/>
      <c r="D2864" s="23"/>
      <c r="E2864" s="23"/>
      <c r="F2864" s="22"/>
      <c r="G2864" s="23"/>
      <c r="H2864" s="24"/>
      <c r="I2864" s="23"/>
      <c r="J2864" s="23"/>
      <c r="K2864" s="23"/>
      <c r="L2864" s="22"/>
      <c r="M2864" s="20"/>
    </row>
    <row r="2865" spans="1:13" x14ac:dyDescent="0.25">
      <c r="A2865" s="22"/>
      <c r="B2865" s="23"/>
      <c r="C2865" s="23"/>
      <c r="D2865" s="23"/>
      <c r="E2865" s="23"/>
      <c r="F2865" s="22"/>
      <c r="G2865" s="23"/>
      <c r="H2865" s="24"/>
      <c r="I2865" s="23"/>
      <c r="J2865" s="23"/>
      <c r="K2865" s="23"/>
      <c r="L2865" s="22"/>
      <c r="M2865" s="20"/>
    </row>
    <row r="2866" spans="1:13" x14ac:dyDescent="0.25">
      <c r="A2866" s="22"/>
      <c r="B2866" s="23"/>
      <c r="C2866" s="23"/>
      <c r="D2866" s="23"/>
      <c r="E2866" s="23"/>
      <c r="F2866" s="22"/>
      <c r="G2866" s="23"/>
      <c r="H2866" s="24"/>
      <c r="I2866" s="23"/>
      <c r="J2866" s="23"/>
      <c r="K2866" s="23"/>
      <c r="L2866" s="22"/>
      <c r="M2866" s="20"/>
    </row>
    <row r="2867" spans="1:13" x14ac:dyDescent="0.25">
      <c r="A2867" s="22"/>
      <c r="B2867" s="23"/>
      <c r="C2867" s="23"/>
      <c r="D2867" s="23"/>
      <c r="E2867" s="23"/>
      <c r="F2867" s="22"/>
      <c r="G2867" s="23"/>
      <c r="H2867" s="24"/>
      <c r="I2867" s="23"/>
      <c r="J2867" s="23"/>
      <c r="K2867" s="23"/>
      <c r="L2867" s="22"/>
      <c r="M2867" s="20"/>
    </row>
    <row r="2868" spans="1:13" x14ac:dyDescent="0.25">
      <c r="A2868" s="22"/>
      <c r="B2868" s="23"/>
      <c r="C2868" s="23"/>
      <c r="D2868" s="23"/>
      <c r="E2868" s="23"/>
      <c r="F2868" s="22"/>
      <c r="G2868" s="23"/>
      <c r="H2868" s="24"/>
      <c r="I2868" s="23"/>
      <c r="J2868" s="23"/>
      <c r="K2868" s="23"/>
      <c r="L2868" s="22"/>
      <c r="M2868" s="20"/>
    </row>
    <row r="2869" spans="1:13" x14ac:dyDescent="0.25">
      <c r="A2869" s="22"/>
      <c r="B2869" s="23"/>
      <c r="C2869" s="23"/>
      <c r="D2869" s="23"/>
      <c r="E2869" s="23"/>
      <c r="F2869" s="22"/>
      <c r="G2869" s="23"/>
      <c r="H2869" s="24"/>
      <c r="I2869" s="23"/>
      <c r="J2869" s="23"/>
      <c r="K2869" s="23"/>
      <c r="L2869" s="22"/>
      <c r="M2869" s="20"/>
    </row>
    <row r="2870" spans="1:13" x14ac:dyDescent="0.25">
      <c r="A2870" s="22"/>
      <c r="B2870" s="23"/>
      <c r="C2870" s="23"/>
      <c r="D2870" s="23"/>
      <c r="E2870" s="23"/>
      <c r="F2870" s="22"/>
      <c r="G2870" s="23"/>
      <c r="H2870" s="24"/>
      <c r="I2870" s="23"/>
      <c r="J2870" s="23"/>
      <c r="K2870" s="23"/>
      <c r="L2870" s="22"/>
      <c r="M2870" s="20"/>
    </row>
    <row r="2871" spans="1:13" x14ac:dyDescent="0.25">
      <c r="A2871" s="22"/>
      <c r="B2871" s="23"/>
      <c r="C2871" s="23"/>
      <c r="D2871" s="23"/>
      <c r="E2871" s="23"/>
      <c r="F2871" s="22"/>
      <c r="G2871" s="23"/>
      <c r="H2871" s="24"/>
      <c r="I2871" s="23"/>
      <c r="J2871" s="23"/>
      <c r="K2871" s="23"/>
      <c r="L2871" s="22"/>
      <c r="M2871" s="20"/>
    </row>
    <row r="2872" spans="1:13" x14ac:dyDescent="0.25">
      <c r="A2872" s="22"/>
      <c r="B2872" s="23"/>
      <c r="C2872" s="23"/>
      <c r="D2872" s="23"/>
      <c r="E2872" s="23"/>
      <c r="F2872" s="22"/>
      <c r="G2872" s="23"/>
      <c r="H2872" s="24"/>
      <c r="I2872" s="23"/>
      <c r="J2872" s="23"/>
      <c r="K2872" s="23"/>
      <c r="L2872" s="22"/>
      <c r="M2872" s="20"/>
    </row>
    <row r="2873" spans="1:13" x14ac:dyDescent="0.25">
      <c r="A2873" s="22"/>
      <c r="B2873" s="23"/>
      <c r="C2873" s="23"/>
      <c r="D2873" s="23"/>
      <c r="E2873" s="23"/>
      <c r="F2873" s="22"/>
      <c r="G2873" s="23"/>
      <c r="H2873" s="24"/>
      <c r="I2873" s="23"/>
      <c r="J2873" s="23"/>
      <c r="K2873" s="23"/>
      <c r="L2873" s="22"/>
      <c r="M2873" s="20"/>
    </row>
    <row r="2874" spans="1:13" x14ac:dyDescent="0.25">
      <c r="A2874" s="22"/>
      <c r="B2874" s="23"/>
      <c r="C2874" s="23"/>
      <c r="D2874" s="23"/>
      <c r="E2874" s="23"/>
      <c r="F2874" s="22"/>
      <c r="G2874" s="23"/>
      <c r="H2874" s="24"/>
      <c r="I2874" s="23"/>
      <c r="J2874" s="23"/>
      <c r="K2874" s="23"/>
      <c r="L2874" s="22"/>
      <c r="M2874" s="20"/>
    </row>
    <row r="2875" spans="1:13" x14ac:dyDescent="0.25">
      <c r="A2875" s="22"/>
      <c r="B2875" s="23"/>
      <c r="C2875" s="23"/>
      <c r="D2875" s="23"/>
      <c r="E2875" s="23"/>
      <c r="F2875" s="22"/>
      <c r="G2875" s="23"/>
      <c r="H2875" s="24"/>
      <c r="I2875" s="23"/>
      <c r="J2875" s="23"/>
      <c r="K2875" s="23"/>
      <c r="L2875" s="22"/>
      <c r="M2875" s="20"/>
    </row>
    <row r="2876" spans="1:13" x14ac:dyDescent="0.25">
      <c r="A2876" s="22"/>
      <c r="B2876" s="23"/>
      <c r="C2876" s="23"/>
      <c r="D2876" s="23"/>
      <c r="E2876" s="23"/>
      <c r="F2876" s="22"/>
      <c r="G2876" s="23"/>
      <c r="H2876" s="24"/>
      <c r="I2876" s="23"/>
      <c r="J2876" s="23"/>
      <c r="K2876" s="23"/>
      <c r="L2876" s="22"/>
      <c r="M2876" s="20"/>
    </row>
    <row r="2877" spans="1:13" x14ac:dyDescent="0.25">
      <c r="A2877" s="22"/>
      <c r="B2877" s="23"/>
      <c r="C2877" s="23"/>
      <c r="D2877" s="23"/>
      <c r="E2877" s="23"/>
      <c r="F2877" s="22"/>
      <c r="G2877" s="23"/>
      <c r="H2877" s="24"/>
      <c r="I2877" s="23"/>
      <c r="J2877" s="23"/>
      <c r="K2877" s="23"/>
      <c r="L2877" s="22"/>
      <c r="M2877" s="20"/>
    </row>
    <row r="2878" spans="1:13" x14ac:dyDescent="0.25">
      <c r="A2878" s="22"/>
      <c r="B2878" s="23"/>
      <c r="C2878" s="23"/>
      <c r="D2878" s="23"/>
      <c r="E2878" s="23"/>
      <c r="F2878" s="22"/>
      <c r="G2878" s="23"/>
      <c r="H2878" s="24"/>
      <c r="I2878" s="23"/>
      <c r="J2878" s="23"/>
      <c r="K2878" s="23"/>
      <c r="L2878" s="22"/>
      <c r="M2878" s="20"/>
    </row>
    <row r="2879" spans="1:13" x14ac:dyDescent="0.25">
      <c r="A2879" s="22"/>
      <c r="B2879" s="23"/>
      <c r="C2879" s="23"/>
      <c r="D2879" s="23"/>
      <c r="E2879" s="23"/>
      <c r="F2879" s="22"/>
      <c r="G2879" s="23"/>
      <c r="H2879" s="24"/>
      <c r="I2879" s="23"/>
      <c r="J2879" s="23"/>
      <c r="K2879" s="23"/>
      <c r="L2879" s="22"/>
      <c r="M2879" s="20"/>
    </row>
    <row r="2880" spans="1:13" x14ac:dyDescent="0.25">
      <c r="A2880" s="22"/>
      <c r="B2880" s="23"/>
      <c r="C2880" s="23"/>
      <c r="D2880" s="23"/>
      <c r="E2880" s="23"/>
      <c r="F2880" s="22"/>
      <c r="G2880" s="23"/>
      <c r="H2880" s="24"/>
      <c r="I2880" s="23"/>
      <c r="J2880" s="23"/>
      <c r="K2880" s="23"/>
      <c r="L2880" s="22"/>
      <c r="M2880" s="20"/>
    </row>
    <row r="2881" spans="1:14" x14ac:dyDescent="0.25">
      <c r="A2881" s="22"/>
      <c r="B2881" s="23"/>
      <c r="C2881" s="23"/>
      <c r="D2881" s="23"/>
      <c r="E2881" s="23"/>
      <c r="F2881" s="22"/>
      <c r="G2881" s="23"/>
      <c r="H2881" s="24"/>
      <c r="I2881" s="23"/>
      <c r="J2881" s="23"/>
      <c r="K2881" s="23"/>
      <c r="L2881" s="22"/>
      <c r="M2881" s="20"/>
      <c r="N2881" s="19"/>
    </row>
    <row r="2882" spans="1:14" x14ac:dyDescent="0.25">
      <c r="A2882" s="22"/>
      <c r="B2882" s="23"/>
      <c r="C2882" s="23"/>
      <c r="D2882" s="23"/>
      <c r="E2882" s="23"/>
      <c r="F2882" s="22"/>
      <c r="G2882" s="23"/>
      <c r="H2882" s="24"/>
      <c r="I2882" s="23"/>
      <c r="J2882" s="23"/>
      <c r="K2882" s="23"/>
      <c r="L2882" s="22"/>
      <c r="M2882" s="20"/>
      <c r="N2882" s="19"/>
    </row>
    <row r="2883" spans="1:14" x14ac:dyDescent="0.25">
      <c r="A2883" s="22"/>
      <c r="B2883" s="23"/>
      <c r="C2883" s="23"/>
      <c r="D2883" s="23"/>
      <c r="E2883" s="23"/>
      <c r="F2883" s="22"/>
      <c r="G2883" s="23"/>
      <c r="H2883" s="24"/>
      <c r="I2883" s="23"/>
      <c r="J2883" s="23"/>
      <c r="K2883" s="23"/>
      <c r="L2883" s="22"/>
      <c r="M2883" s="20"/>
      <c r="N2883" s="19"/>
    </row>
    <row r="2884" spans="1:14" x14ac:dyDescent="0.25">
      <c r="A2884" s="22"/>
      <c r="B2884" s="23"/>
      <c r="C2884" s="23"/>
      <c r="D2884" s="23"/>
      <c r="E2884" s="23"/>
      <c r="F2884" s="22"/>
      <c r="G2884" s="23"/>
      <c r="H2884" s="24"/>
      <c r="I2884" s="23"/>
      <c r="J2884" s="23"/>
      <c r="K2884" s="23"/>
      <c r="L2884" s="22"/>
      <c r="M2884" s="20"/>
      <c r="N2884" s="19"/>
    </row>
    <row r="2885" spans="1:14" x14ac:dyDescent="0.25">
      <c r="A2885" s="22"/>
      <c r="B2885" s="23"/>
      <c r="C2885" s="23"/>
      <c r="D2885" s="23"/>
      <c r="E2885" s="23"/>
      <c r="F2885" s="22"/>
      <c r="G2885" s="23"/>
      <c r="H2885" s="24"/>
      <c r="I2885" s="23"/>
      <c r="J2885" s="23"/>
      <c r="K2885" s="23"/>
      <c r="L2885" s="22"/>
      <c r="M2885" s="20"/>
      <c r="N2885" s="19"/>
    </row>
    <row r="2886" spans="1:14" x14ac:dyDescent="0.25">
      <c r="A2886" s="22"/>
      <c r="B2886" s="23"/>
      <c r="C2886" s="23"/>
      <c r="D2886" s="23"/>
      <c r="E2886" s="23"/>
      <c r="F2886" s="22"/>
      <c r="G2886" s="23"/>
      <c r="H2886" s="24"/>
      <c r="I2886" s="23"/>
      <c r="J2886" s="23"/>
      <c r="K2886" s="23"/>
      <c r="L2886" s="22"/>
      <c r="M2886" s="20"/>
      <c r="N2886" s="19"/>
    </row>
    <row r="2887" spans="1:14" x14ac:dyDescent="0.25">
      <c r="A2887" s="22"/>
      <c r="B2887" s="23"/>
      <c r="C2887" s="23"/>
      <c r="D2887" s="23"/>
      <c r="E2887" s="23"/>
      <c r="F2887" s="22"/>
      <c r="G2887" s="23"/>
      <c r="H2887" s="24"/>
      <c r="I2887" s="23"/>
      <c r="J2887" s="23"/>
      <c r="K2887" s="23"/>
      <c r="L2887" s="22"/>
      <c r="M2887" s="20"/>
      <c r="N2887" s="19"/>
    </row>
    <row r="2888" spans="1:14" x14ac:dyDescent="0.25">
      <c r="A2888" s="22"/>
      <c r="B2888" s="23"/>
      <c r="C2888" s="23"/>
      <c r="D2888" s="23"/>
      <c r="E2888" s="23"/>
      <c r="F2888" s="22"/>
      <c r="G2888" s="23"/>
      <c r="H2888" s="24"/>
      <c r="I2888" s="23"/>
      <c r="J2888" s="23"/>
      <c r="K2888" s="23"/>
      <c r="L2888" s="22"/>
      <c r="M2888" s="20"/>
      <c r="N2888" s="19"/>
    </row>
    <row r="2889" spans="1:14" x14ac:dyDescent="0.25">
      <c r="A2889" s="22"/>
      <c r="B2889" s="23"/>
      <c r="C2889" s="23"/>
      <c r="D2889" s="23"/>
      <c r="E2889" s="23"/>
      <c r="F2889" s="22"/>
      <c r="G2889" s="23"/>
      <c r="H2889" s="24"/>
      <c r="I2889" s="23"/>
      <c r="J2889" s="23"/>
      <c r="K2889" s="23"/>
      <c r="L2889" s="22"/>
      <c r="M2889" s="20"/>
      <c r="N2889" s="19"/>
    </row>
    <row r="2890" spans="1:14" x14ac:dyDescent="0.25">
      <c r="A2890" s="22"/>
      <c r="B2890" s="23"/>
      <c r="C2890" s="23"/>
      <c r="D2890" s="23"/>
      <c r="E2890" s="23"/>
      <c r="F2890" s="22"/>
      <c r="G2890" s="23"/>
      <c r="H2890" s="24"/>
      <c r="I2890" s="23"/>
      <c r="J2890" s="23"/>
      <c r="K2890" s="23"/>
      <c r="L2890" s="22"/>
      <c r="M2890" s="20"/>
      <c r="N2890" s="19"/>
    </row>
    <row r="2891" spans="1:14" x14ac:dyDescent="0.25">
      <c r="A2891" s="22"/>
      <c r="B2891" s="23"/>
      <c r="C2891" s="23"/>
      <c r="D2891" s="23"/>
      <c r="E2891" s="23"/>
      <c r="F2891" s="22"/>
      <c r="G2891" s="23"/>
      <c r="H2891" s="24"/>
      <c r="I2891" s="23"/>
      <c r="J2891" s="23"/>
      <c r="K2891" s="23"/>
      <c r="L2891" s="22"/>
      <c r="M2891" s="20"/>
      <c r="N2891" s="19"/>
    </row>
    <row r="2892" spans="1:14" x14ac:dyDescent="0.25">
      <c r="A2892" s="22"/>
      <c r="B2892" s="23"/>
      <c r="C2892" s="23"/>
      <c r="D2892" s="23"/>
      <c r="E2892" s="23"/>
      <c r="F2892" s="22"/>
      <c r="G2892" s="23"/>
      <c r="H2892" s="24"/>
      <c r="I2892" s="23"/>
      <c r="J2892" s="23"/>
      <c r="K2892" s="23"/>
      <c r="L2892" s="22"/>
      <c r="M2892" s="20"/>
      <c r="N2892" s="19"/>
    </row>
    <row r="2893" spans="1:14" x14ac:dyDescent="0.25">
      <c r="A2893" s="22"/>
      <c r="B2893" s="23"/>
      <c r="C2893" s="23"/>
      <c r="D2893" s="23"/>
      <c r="E2893" s="23"/>
      <c r="F2893" s="22"/>
      <c r="G2893" s="23"/>
      <c r="H2893" s="24"/>
      <c r="I2893" s="23"/>
      <c r="J2893" s="23"/>
      <c r="K2893" s="23"/>
      <c r="L2893" s="22"/>
      <c r="M2893" s="20"/>
      <c r="N2893" s="19"/>
    </row>
    <row r="2894" spans="1:14" x14ac:dyDescent="0.25">
      <c r="A2894" s="22"/>
      <c r="B2894" s="23"/>
      <c r="C2894" s="23"/>
      <c r="D2894" s="23"/>
      <c r="E2894" s="23"/>
      <c r="F2894" s="22"/>
      <c r="G2894" s="23"/>
      <c r="H2894" s="24"/>
      <c r="I2894" s="23"/>
      <c r="J2894" s="23"/>
      <c r="K2894" s="23"/>
      <c r="L2894" s="22"/>
      <c r="M2894" s="20"/>
      <c r="N2894" s="19"/>
    </row>
    <row r="2895" spans="1:14" x14ac:dyDescent="0.25">
      <c r="A2895" s="22"/>
      <c r="B2895" s="23"/>
      <c r="C2895" s="23"/>
      <c r="D2895" s="23"/>
      <c r="E2895" s="23"/>
      <c r="F2895" s="22"/>
      <c r="G2895" s="23"/>
      <c r="H2895" s="24"/>
      <c r="I2895" s="23"/>
      <c r="J2895" s="23"/>
      <c r="K2895" s="23"/>
      <c r="L2895" s="22"/>
      <c r="M2895" s="20"/>
      <c r="N2895" s="19"/>
    </row>
    <row r="2896" spans="1:14" x14ac:dyDescent="0.25">
      <c r="A2896" s="22"/>
      <c r="B2896" s="23"/>
      <c r="C2896" s="23"/>
      <c r="D2896" s="23"/>
      <c r="E2896" s="23"/>
      <c r="F2896" s="22"/>
      <c r="G2896" s="23"/>
      <c r="H2896" s="24"/>
      <c r="I2896" s="23"/>
      <c r="J2896" s="23"/>
      <c r="K2896" s="23"/>
      <c r="L2896" s="22"/>
      <c r="M2896" s="20"/>
      <c r="N2896" s="19"/>
    </row>
    <row r="2897" spans="1:13" x14ac:dyDescent="0.25">
      <c r="A2897" s="22"/>
      <c r="B2897" s="23"/>
      <c r="C2897" s="23"/>
      <c r="D2897" s="23"/>
      <c r="E2897" s="23"/>
      <c r="F2897" s="22"/>
      <c r="G2897" s="23"/>
      <c r="H2897" s="24"/>
      <c r="I2897" s="23"/>
      <c r="J2897" s="23"/>
      <c r="K2897" s="23"/>
      <c r="L2897" s="22"/>
      <c r="M2897" s="20"/>
    </row>
    <row r="2898" spans="1:13" x14ac:dyDescent="0.25">
      <c r="A2898" s="22"/>
      <c r="B2898" s="23"/>
      <c r="C2898" s="23"/>
      <c r="D2898" s="23"/>
      <c r="E2898" s="23"/>
      <c r="F2898" s="22"/>
      <c r="G2898" s="23"/>
      <c r="H2898" s="24"/>
      <c r="I2898" s="23"/>
      <c r="J2898" s="23"/>
      <c r="K2898" s="23"/>
      <c r="L2898" s="22"/>
      <c r="M2898" s="20"/>
    </row>
    <row r="2899" spans="1:13" x14ac:dyDescent="0.25">
      <c r="A2899" s="22"/>
      <c r="B2899" s="23"/>
      <c r="C2899" s="23"/>
      <c r="D2899" s="23"/>
      <c r="E2899" s="23"/>
      <c r="F2899" s="22"/>
      <c r="G2899" s="23"/>
      <c r="H2899" s="24"/>
      <c r="I2899" s="23"/>
      <c r="J2899" s="23"/>
      <c r="K2899" s="23"/>
      <c r="L2899" s="22"/>
      <c r="M2899" s="20"/>
    </row>
    <row r="2900" spans="1:13" x14ac:dyDescent="0.25">
      <c r="A2900" s="22"/>
      <c r="B2900" s="23"/>
      <c r="C2900" s="23"/>
      <c r="D2900" s="23"/>
      <c r="E2900" s="23"/>
      <c r="F2900" s="22"/>
      <c r="G2900" s="23"/>
      <c r="H2900" s="24"/>
      <c r="I2900" s="23"/>
      <c r="J2900" s="23"/>
      <c r="K2900" s="23"/>
      <c r="L2900" s="22"/>
      <c r="M2900" s="20"/>
    </row>
    <row r="2901" spans="1:13" x14ac:dyDescent="0.25">
      <c r="A2901" s="22"/>
      <c r="B2901" s="23"/>
      <c r="C2901" s="23"/>
      <c r="D2901" s="23"/>
      <c r="E2901" s="23"/>
      <c r="F2901" s="22"/>
      <c r="G2901" s="23"/>
      <c r="H2901" s="24"/>
      <c r="I2901" s="23"/>
      <c r="J2901" s="23"/>
      <c r="K2901" s="23"/>
      <c r="L2901" s="22"/>
      <c r="M2901" s="20"/>
    </row>
    <row r="2902" spans="1:13" x14ac:dyDescent="0.25">
      <c r="A2902" s="22"/>
      <c r="B2902" s="23"/>
      <c r="C2902" s="23"/>
      <c r="D2902" s="23"/>
      <c r="E2902" s="23"/>
      <c r="F2902" s="22"/>
      <c r="G2902" s="23"/>
      <c r="H2902" s="24"/>
      <c r="I2902" s="23"/>
      <c r="J2902" s="23"/>
      <c r="K2902" s="23"/>
      <c r="L2902" s="22"/>
      <c r="M2902" s="20"/>
    </row>
    <row r="2903" spans="1:13" x14ac:dyDescent="0.25">
      <c r="A2903" s="22"/>
      <c r="B2903" s="23"/>
      <c r="C2903" s="23"/>
      <c r="D2903" s="23"/>
      <c r="E2903" s="23"/>
      <c r="F2903" s="22"/>
      <c r="G2903" s="23"/>
      <c r="H2903" s="24"/>
      <c r="I2903" s="23"/>
      <c r="J2903" s="23"/>
      <c r="K2903" s="23"/>
      <c r="L2903" s="22"/>
      <c r="M2903" s="20"/>
    </row>
    <row r="2904" spans="1:13" x14ac:dyDescent="0.25">
      <c r="A2904" s="22"/>
      <c r="B2904" s="23"/>
      <c r="C2904" s="23"/>
      <c r="D2904" s="23"/>
      <c r="E2904" s="23"/>
      <c r="F2904" s="22"/>
      <c r="G2904" s="23"/>
      <c r="H2904" s="24"/>
      <c r="I2904" s="23"/>
      <c r="J2904" s="23"/>
      <c r="K2904" s="23"/>
      <c r="L2904" s="22"/>
      <c r="M2904" s="20"/>
    </row>
    <row r="2905" spans="1:13" x14ac:dyDescent="0.25">
      <c r="A2905" s="22"/>
      <c r="B2905" s="23"/>
      <c r="C2905" s="23"/>
      <c r="D2905" s="23"/>
      <c r="E2905" s="23"/>
      <c r="F2905" s="22"/>
      <c r="G2905" s="23"/>
      <c r="H2905" s="24"/>
      <c r="I2905" s="23"/>
      <c r="J2905" s="23"/>
      <c r="K2905" s="23"/>
      <c r="L2905" s="22"/>
      <c r="M2905" s="20"/>
    </row>
    <row r="2906" spans="1:13" x14ac:dyDescent="0.25">
      <c r="A2906" s="22"/>
      <c r="B2906" s="23"/>
      <c r="C2906" s="23"/>
      <c r="D2906" s="23"/>
      <c r="E2906" s="23"/>
      <c r="F2906" s="22"/>
      <c r="G2906" s="23"/>
      <c r="H2906" s="24"/>
      <c r="I2906" s="23"/>
      <c r="J2906" s="23"/>
      <c r="K2906" s="23"/>
      <c r="L2906" s="22"/>
      <c r="M2906" s="20"/>
    </row>
    <row r="2907" spans="1:13" x14ac:dyDescent="0.25">
      <c r="A2907" s="22"/>
      <c r="B2907" s="23"/>
      <c r="C2907" s="23"/>
      <c r="D2907" s="23"/>
      <c r="E2907" s="23"/>
      <c r="F2907" s="22"/>
      <c r="G2907" s="23"/>
      <c r="H2907" s="24"/>
      <c r="I2907" s="23"/>
      <c r="J2907" s="23"/>
      <c r="K2907" s="23"/>
      <c r="L2907" s="22"/>
      <c r="M2907" s="20"/>
    </row>
    <row r="2908" spans="1:13" x14ac:dyDescent="0.25">
      <c r="A2908" s="22"/>
      <c r="B2908" s="23"/>
      <c r="C2908" s="23"/>
      <c r="D2908" s="23"/>
      <c r="E2908" s="23"/>
      <c r="F2908" s="22"/>
      <c r="G2908" s="23"/>
      <c r="H2908" s="24"/>
      <c r="I2908" s="23"/>
      <c r="J2908" s="23"/>
      <c r="K2908" s="23"/>
      <c r="L2908" s="22"/>
      <c r="M2908" s="20"/>
    </row>
    <row r="2909" spans="1:13" x14ac:dyDescent="0.25">
      <c r="A2909" s="22"/>
      <c r="B2909" s="23"/>
      <c r="C2909" s="23"/>
      <c r="D2909" s="23"/>
      <c r="E2909" s="23"/>
      <c r="F2909" s="22"/>
      <c r="G2909" s="23"/>
      <c r="H2909" s="24"/>
      <c r="I2909" s="23"/>
      <c r="J2909" s="23"/>
      <c r="K2909" s="23"/>
      <c r="L2909" s="22"/>
      <c r="M2909" s="20"/>
    </row>
    <row r="2910" spans="1:13" x14ac:dyDescent="0.25">
      <c r="A2910" s="22"/>
      <c r="B2910" s="23"/>
      <c r="C2910" s="23"/>
      <c r="D2910" s="23"/>
      <c r="E2910" s="23"/>
      <c r="F2910" s="22"/>
      <c r="G2910" s="23"/>
      <c r="H2910" s="24"/>
      <c r="I2910" s="23"/>
      <c r="J2910" s="23"/>
      <c r="K2910" s="23"/>
      <c r="L2910" s="22"/>
      <c r="M2910" s="20"/>
    </row>
    <row r="2911" spans="1:13" x14ac:dyDescent="0.25">
      <c r="A2911" s="22"/>
      <c r="B2911" s="23"/>
      <c r="C2911" s="23"/>
      <c r="D2911" s="23"/>
      <c r="E2911" s="23"/>
      <c r="F2911" s="22"/>
      <c r="G2911" s="23"/>
      <c r="H2911" s="24"/>
      <c r="I2911" s="23"/>
      <c r="J2911" s="23"/>
      <c r="K2911" s="23"/>
      <c r="L2911" s="22"/>
      <c r="M2911" s="20"/>
    </row>
    <row r="2912" spans="1:13" x14ac:dyDescent="0.25">
      <c r="A2912" s="22"/>
      <c r="B2912" s="23"/>
      <c r="C2912" s="23"/>
      <c r="D2912" s="23"/>
      <c r="E2912" s="23"/>
      <c r="F2912" s="22"/>
      <c r="G2912" s="23"/>
      <c r="H2912" s="24"/>
      <c r="I2912" s="23"/>
      <c r="J2912" s="23"/>
      <c r="K2912" s="23"/>
      <c r="L2912" s="22"/>
      <c r="M2912" s="20"/>
    </row>
    <row r="2913" spans="1:13" x14ac:dyDescent="0.25">
      <c r="A2913" s="22"/>
      <c r="B2913" s="23"/>
      <c r="C2913" s="23"/>
      <c r="D2913" s="23"/>
      <c r="E2913" s="23"/>
      <c r="F2913" s="22"/>
      <c r="G2913" s="23"/>
      <c r="H2913" s="24"/>
      <c r="I2913" s="23"/>
      <c r="J2913" s="23"/>
      <c r="K2913" s="23"/>
      <c r="L2913" s="22"/>
      <c r="M2913" s="20"/>
    </row>
    <row r="2914" spans="1:13" x14ac:dyDescent="0.25">
      <c r="A2914" s="22"/>
      <c r="B2914" s="23"/>
      <c r="C2914" s="23"/>
      <c r="D2914" s="23"/>
      <c r="E2914" s="23"/>
      <c r="F2914" s="22"/>
      <c r="G2914" s="23"/>
      <c r="H2914" s="24"/>
      <c r="I2914" s="23"/>
      <c r="J2914" s="23"/>
      <c r="K2914" s="23"/>
      <c r="L2914" s="22"/>
      <c r="M2914" s="20"/>
    </row>
    <row r="2915" spans="1:13" x14ac:dyDescent="0.25">
      <c r="A2915" s="22"/>
      <c r="B2915" s="23"/>
      <c r="C2915" s="23"/>
      <c r="D2915" s="23"/>
      <c r="E2915" s="23"/>
      <c r="F2915" s="22"/>
      <c r="G2915" s="23"/>
      <c r="H2915" s="24"/>
      <c r="I2915" s="23"/>
      <c r="J2915" s="23"/>
      <c r="K2915" s="23"/>
      <c r="L2915" s="22"/>
      <c r="M2915" s="20"/>
    </row>
    <row r="2916" spans="1:13" x14ac:dyDescent="0.25">
      <c r="A2916" s="22"/>
      <c r="B2916" s="23"/>
      <c r="C2916" s="23"/>
      <c r="D2916" s="23"/>
      <c r="E2916" s="23"/>
      <c r="F2916" s="22"/>
      <c r="G2916" s="23"/>
      <c r="H2916" s="24"/>
      <c r="I2916" s="23"/>
      <c r="J2916" s="23"/>
      <c r="K2916" s="23"/>
      <c r="L2916" s="22"/>
      <c r="M2916" s="20"/>
    </row>
    <row r="2917" spans="1:13" x14ac:dyDescent="0.25">
      <c r="A2917" s="22"/>
      <c r="B2917" s="23"/>
      <c r="C2917" s="23"/>
      <c r="D2917" s="23"/>
      <c r="E2917" s="23"/>
      <c r="F2917" s="22"/>
      <c r="G2917" s="23"/>
      <c r="H2917" s="24"/>
      <c r="I2917" s="23"/>
      <c r="J2917" s="23"/>
      <c r="K2917" s="23"/>
      <c r="L2917" s="22"/>
      <c r="M2917" s="20"/>
    </row>
    <row r="2918" spans="1:13" x14ac:dyDescent="0.25">
      <c r="A2918" s="22"/>
      <c r="B2918" s="23"/>
      <c r="C2918" s="23"/>
      <c r="D2918" s="23"/>
      <c r="E2918" s="23"/>
      <c r="F2918" s="22"/>
      <c r="G2918" s="23"/>
      <c r="H2918" s="24"/>
      <c r="I2918" s="23"/>
      <c r="J2918" s="23"/>
      <c r="K2918" s="23"/>
      <c r="L2918" s="22"/>
      <c r="M2918" s="20"/>
    </row>
    <row r="2919" spans="1:13" x14ac:dyDescent="0.25">
      <c r="A2919" s="22"/>
      <c r="B2919" s="23"/>
      <c r="C2919" s="23"/>
      <c r="D2919" s="23"/>
      <c r="E2919" s="23"/>
      <c r="F2919" s="22"/>
      <c r="G2919" s="23"/>
      <c r="H2919" s="24"/>
      <c r="I2919" s="23"/>
      <c r="J2919" s="23"/>
      <c r="K2919" s="23"/>
      <c r="L2919" s="22"/>
      <c r="M2919" s="20"/>
    </row>
    <row r="2920" spans="1:13" x14ac:dyDescent="0.25">
      <c r="A2920" s="22"/>
      <c r="B2920" s="23"/>
      <c r="C2920" s="23"/>
      <c r="D2920" s="23"/>
      <c r="E2920" s="23"/>
      <c r="F2920" s="22"/>
      <c r="G2920" s="23"/>
      <c r="H2920" s="24"/>
      <c r="I2920" s="23"/>
      <c r="J2920" s="23"/>
      <c r="K2920" s="23"/>
      <c r="L2920" s="22"/>
      <c r="M2920" s="20"/>
    </row>
    <row r="2921" spans="1:13" x14ac:dyDescent="0.25">
      <c r="A2921" s="22"/>
      <c r="B2921" s="23"/>
      <c r="C2921" s="23"/>
      <c r="D2921" s="23"/>
      <c r="E2921" s="23"/>
      <c r="F2921" s="22"/>
      <c r="G2921" s="23"/>
      <c r="H2921" s="24"/>
      <c r="I2921" s="23"/>
      <c r="J2921" s="23"/>
      <c r="K2921" s="23"/>
      <c r="L2921" s="22"/>
      <c r="M2921" s="20"/>
    </row>
    <row r="2922" spans="1:13" x14ac:dyDescent="0.25">
      <c r="A2922" s="22"/>
      <c r="B2922" s="23"/>
      <c r="C2922" s="23"/>
      <c r="D2922" s="23"/>
      <c r="E2922" s="23"/>
      <c r="F2922" s="22"/>
      <c r="G2922" s="23"/>
      <c r="H2922" s="24"/>
      <c r="I2922" s="23"/>
      <c r="J2922" s="23"/>
      <c r="K2922" s="23"/>
      <c r="L2922" s="22"/>
      <c r="M2922" s="20"/>
    </row>
    <row r="2923" spans="1:13" x14ac:dyDescent="0.25">
      <c r="A2923" s="22"/>
      <c r="B2923" s="23"/>
      <c r="C2923" s="23"/>
      <c r="D2923" s="23"/>
      <c r="E2923" s="23"/>
      <c r="F2923" s="22"/>
      <c r="G2923" s="23"/>
      <c r="H2923" s="24"/>
      <c r="I2923" s="23"/>
      <c r="J2923" s="23"/>
      <c r="K2923" s="23"/>
      <c r="L2923" s="22"/>
      <c r="M2923" s="20"/>
    </row>
    <row r="2924" spans="1:13" x14ac:dyDescent="0.25">
      <c r="A2924" s="22"/>
      <c r="B2924" s="23"/>
      <c r="C2924" s="23"/>
      <c r="D2924" s="23"/>
      <c r="E2924" s="23"/>
      <c r="F2924" s="22"/>
      <c r="G2924" s="23"/>
      <c r="H2924" s="24"/>
      <c r="I2924" s="23"/>
      <c r="J2924" s="23"/>
      <c r="K2924" s="23"/>
      <c r="L2924" s="22"/>
      <c r="M2924" s="20"/>
    </row>
    <row r="2925" spans="1:13" x14ac:dyDescent="0.25">
      <c r="A2925" s="22"/>
      <c r="B2925" s="23"/>
      <c r="C2925" s="23"/>
      <c r="D2925" s="23"/>
      <c r="E2925" s="23"/>
      <c r="F2925" s="22"/>
      <c r="G2925" s="23"/>
      <c r="H2925" s="24"/>
      <c r="I2925" s="23"/>
      <c r="J2925" s="23"/>
      <c r="K2925" s="23"/>
      <c r="L2925" s="22"/>
      <c r="M2925" s="20"/>
    </row>
    <row r="2926" spans="1:13" x14ac:dyDescent="0.25">
      <c r="A2926" s="22"/>
      <c r="B2926" s="23"/>
      <c r="C2926" s="23"/>
      <c r="D2926" s="23"/>
      <c r="E2926" s="23"/>
      <c r="F2926" s="22"/>
      <c r="G2926" s="23"/>
      <c r="H2926" s="24"/>
      <c r="I2926" s="23"/>
      <c r="J2926" s="23"/>
      <c r="K2926" s="23"/>
      <c r="L2926" s="22"/>
      <c r="M2926" s="20"/>
    </row>
    <row r="2927" spans="1:13" x14ac:dyDescent="0.25">
      <c r="A2927" s="22"/>
      <c r="B2927" s="23"/>
      <c r="C2927" s="23"/>
      <c r="D2927" s="23"/>
      <c r="E2927" s="23"/>
      <c r="F2927" s="22"/>
      <c r="G2927" s="23"/>
      <c r="H2927" s="24"/>
      <c r="I2927" s="23"/>
      <c r="J2927" s="23"/>
      <c r="K2927" s="23"/>
      <c r="L2927" s="22"/>
      <c r="M2927" s="20"/>
    </row>
    <row r="2928" spans="1:13" x14ac:dyDescent="0.25">
      <c r="A2928" s="22"/>
      <c r="B2928" s="23"/>
      <c r="C2928" s="23"/>
      <c r="D2928" s="23"/>
      <c r="E2928" s="23"/>
      <c r="F2928" s="22"/>
      <c r="G2928" s="23"/>
      <c r="H2928" s="24"/>
      <c r="I2928" s="23"/>
      <c r="J2928" s="23"/>
      <c r="K2928" s="23"/>
      <c r="L2928" s="22"/>
      <c r="M2928" s="20"/>
    </row>
    <row r="2929" spans="1:13" x14ac:dyDescent="0.25">
      <c r="A2929" s="22"/>
      <c r="B2929" s="23"/>
      <c r="C2929" s="23"/>
      <c r="D2929" s="23"/>
      <c r="E2929" s="23"/>
      <c r="F2929" s="22"/>
      <c r="G2929" s="23"/>
      <c r="H2929" s="24"/>
      <c r="I2929" s="23"/>
      <c r="J2929" s="23"/>
      <c r="K2929" s="23"/>
      <c r="L2929" s="22"/>
      <c r="M2929" s="20"/>
    </row>
    <row r="2930" spans="1:13" x14ac:dyDescent="0.25">
      <c r="A2930" s="22"/>
      <c r="B2930" s="23"/>
      <c r="C2930" s="23"/>
      <c r="D2930" s="23"/>
      <c r="E2930" s="23"/>
      <c r="F2930" s="22"/>
      <c r="G2930" s="23"/>
      <c r="H2930" s="24"/>
      <c r="I2930" s="23"/>
      <c r="J2930" s="23"/>
      <c r="K2930" s="23"/>
      <c r="L2930" s="22"/>
      <c r="M2930" s="20"/>
    </row>
    <row r="2931" spans="1:13" x14ac:dyDescent="0.25">
      <c r="A2931" s="22"/>
      <c r="B2931" s="23"/>
      <c r="C2931" s="23"/>
      <c r="D2931" s="23"/>
      <c r="E2931" s="23"/>
      <c r="F2931" s="22"/>
      <c r="G2931" s="23"/>
      <c r="H2931" s="24"/>
      <c r="I2931" s="23"/>
      <c r="J2931" s="23"/>
      <c r="K2931" s="23"/>
      <c r="L2931" s="22"/>
      <c r="M2931" s="20"/>
    </row>
    <row r="2932" spans="1:13" x14ac:dyDescent="0.25">
      <c r="A2932" s="22"/>
      <c r="B2932" s="23"/>
      <c r="C2932" s="23"/>
      <c r="D2932" s="23"/>
      <c r="E2932" s="23"/>
      <c r="F2932" s="22"/>
      <c r="G2932" s="23"/>
      <c r="H2932" s="24"/>
      <c r="I2932" s="23"/>
      <c r="J2932" s="23"/>
      <c r="K2932" s="23"/>
      <c r="L2932" s="22"/>
      <c r="M2932" s="20"/>
    </row>
    <row r="2933" spans="1:13" x14ac:dyDescent="0.25">
      <c r="A2933" s="22"/>
      <c r="B2933" s="23"/>
      <c r="C2933" s="23"/>
      <c r="D2933" s="23"/>
      <c r="E2933" s="23"/>
      <c r="F2933" s="22"/>
      <c r="G2933" s="23"/>
      <c r="H2933" s="24"/>
      <c r="I2933" s="23"/>
      <c r="J2933" s="23"/>
      <c r="K2933" s="23"/>
      <c r="L2933" s="22"/>
      <c r="M2933" s="20"/>
    </row>
    <row r="2934" spans="1:13" x14ac:dyDescent="0.25">
      <c r="A2934" s="22"/>
      <c r="B2934" s="23"/>
      <c r="C2934" s="23"/>
      <c r="D2934" s="23"/>
      <c r="E2934" s="23"/>
      <c r="F2934" s="22"/>
      <c r="G2934" s="23"/>
      <c r="H2934" s="24"/>
      <c r="I2934" s="23"/>
      <c r="J2934" s="23"/>
      <c r="K2934" s="23"/>
      <c r="L2934" s="22"/>
      <c r="M2934" s="20"/>
    </row>
    <row r="2935" spans="1:13" x14ac:dyDescent="0.25">
      <c r="A2935" s="22"/>
      <c r="B2935" s="23"/>
      <c r="C2935" s="23"/>
      <c r="D2935" s="23"/>
      <c r="E2935" s="23"/>
      <c r="F2935" s="22"/>
      <c r="G2935" s="23"/>
      <c r="H2935" s="24"/>
      <c r="I2935" s="23"/>
      <c r="J2935" s="23"/>
      <c r="K2935" s="23"/>
      <c r="L2935" s="22"/>
      <c r="M2935" s="20"/>
    </row>
    <row r="2936" spans="1:13" x14ac:dyDescent="0.25">
      <c r="A2936" s="22"/>
      <c r="B2936" s="23"/>
      <c r="C2936" s="23"/>
      <c r="D2936" s="23"/>
      <c r="E2936" s="23"/>
      <c r="F2936" s="22"/>
      <c r="G2936" s="23"/>
      <c r="H2936" s="24"/>
      <c r="I2936" s="23"/>
      <c r="J2936" s="23"/>
      <c r="K2936" s="23"/>
      <c r="L2936" s="22"/>
      <c r="M2936" s="20"/>
    </row>
    <row r="2937" spans="1:13" x14ac:dyDescent="0.25">
      <c r="A2937" s="22"/>
      <c r="B2937" s="23"/>
      <c r="C2937" s="23"/>
      <c r="D2937" s="23"/>
      <c r="E2937" s="23"/>
      <c r="F2937" s="22"/>
      <c r="G2937" s="23"/>
      <c r="H2937" s="24"/>
      <c r="I2937" s="23"/>
      <c r="J2937" s="23"/>
      <c r="K2937" s="23"/>
      <c r="L2937" s="22"/>
      <c r="M2937" s="20"/>
    </row>
    <row r="2938" spans="1:13" x14ac:dyDescent="0.25">
      <c r="A2938" s="22"/>
      <c r="B2938" s="23"/>
      <c r="C2938" s="23"/>
      <c r="D2938" s="23"/>
      <c r="E2938" s="23"/>
      <c r="F2938" s="22"/>
      <c r="G2938" s="23"/>
      <c r="H2938" s="24"/>
      <c r="I2938" s="23"/>
      <c r="J2938" s="23"/>
      <c r="K2938" s="23"/>
      <c r="L2938" s="22"/>
      <c r="M2938" s="20"/>
    </row>
    <row r="2939" spans="1:13" x14ac:dyDescent="0.25">
      <c r="A2939" s="22"/>
      <c r="B2939" s="23"/>
      <c r="C2939" s="23"/>
      <c r="D2939" s="23"/>
      <c r="E2939" s="23"/>
      <c r="F2939" s="22"/>
      <c r="G2939" s="23"/>
      <c r="H2939" s="24"/>
      <c r="I2939" s="23"/>
      <c r="J2939" s="23"/>
      <c r="K2939" s="23"/>
      <c r="L2939" s="22"/>
      <c r="M2939" s="20"/>
    </row>
    <row r="2940" spans="1:13" x14ac:dyDescent="0.25">
      <c r="A2940" s="22"/>
      <c r="B2940" s="23"/>
      <c r="C2940" s="23"/>
      <c r="D2940" s="23"/>
      <c r="E2940" s="23"/>
      <c r="F2940" s="22"/>
      <c r="G2940" s="23"/>
      <c r="H2940" s="24"/>
      <c r="I2940" s="23"/>
      <c r="J2940" s="23"/>
      <c r="K2940" s="23"/>
      <c r="L2940" s="22"/>
      <c r="M2940" s="20"/>
    </row>
    <row r="2941" spans="1:13" x14ac:dyDescent="0.25">
      <c r="A2941" s="22"/>
      <c r="B2941" s="23"/>
      <c r="C2941" s="23"/>
      <c r="D2941" s="23"/>
      <c r="E2941" s="23"/>
      <c r="F2941" s="22"/>
      <c r="G2941" s="23"/>
      <c r="H2941" s="24"/>
      <c r="I2941" s="23"/>
      <c r="J2941" s="23"/>
      <c r="K2941" s="23"/>
      <c r="L2941" s="22"/>
      <c r="M2941" s="20"/>
    </row>
    <row r="2942" spans="1:13" x14ac:dyDescent="0.25">
      <c r="A2942" s="22"/>
      <c r="B2942" s="23"/>
      <c r="C2942" s="23"/>
      <c r="D2942" s="23"/>
      <c r="E2942" s="23"/>
      <c r="F2942" s="22"/>
      <c r="G2942" s="23"/>
      <c r="H2942" s="24"/>
      <c r="I2942" s="23"/>
      <c r="J2942" s="23"/>
      <c r="K2942" s="23"/>
      <c r="L2942" s="22"/>
      <c r="M2942" s="20"/>
    </row>
    <row r="2943" spans="1:13" x14ac:dyDescent="0.25">
      <c r="A2943" s="22"/>
      <c r="B2943" s="23"/>
      <c r="C2943" s="23"/>
      <c r="D2943" s="23"/>
      <c r="E2943" s="23"/>
      <c r="F2943" s="22"/>
      <c r="G2943" s="23"/>
      <c r="H2943" s="24"/>
      <c r="I2943" s="23"/>
      <c r="J2943" s="23"/>
      <c r="K2943" s="23"/>
      <c r="L2943" s="22"/>
      <c r="M2943" s="20"/>
    </row>
    <row r="2944" spans="1:13" x14ac:dyDescent="0.25">
      <c r="A2944" s="22"/>
      <c r="B2944" s="23"/>
      <c r="C2944" s="23"/>
      <c r="D2944" s="23"/>
      <c r="E2944" s="23"/>
      <c r="F2944" s="22"/>
      <c r="G2944" s="23"/>
      <c r="H2944" s="24"/>
      <c r="I2944" s="23"/>
      <c r="J2944" s="23"/>
      <c r="K2944" s="23"/>
      <c r="L2944" s="22"/>
      <c r="M2944" s="20"/>
    </row>
    <row r="2945" spans="1:13" x14ac:dyDescent="0.25">
      <c r="A2945" s="22"/>
      <c r="B2945" s="23"/>
      <c r="C2945" s="23"/>
      <c r="D2945" s="23"/>
      <c r="E2945" s="23"/>
      <c r="F2945" s="22"/>
      <c r="G2945" s="23"/>
      <c r="H2945" s="24"/>
      <c r="I2945" s="23"/>
      <c r="J2945" s="23"/>
      <c r="K2945" s="23"/>
      <c r="L2945" s="22"/>
      <c r="M2945" s="20"/>
    </row>
    <row r="2946" spans="1:13" x14ac:dyDescent="0.25">
      <c r="A2946" s="22"/>
      <c r="B2946" s="23"/>
      <c r="C2946" s="23"/>
      <c r="D2946" s="23"/>
      <c r="E2946" s="23"/>
      <c r="F2946" s="22"/>
      <c r="G2946" s="23"/>
      <c r="H2946" s="24"/>
      <c r="I2946" s="23"/>
      <c r="J2946" s="23"/>
      <c r="K2946" s="23"/>
      <c r="L2946" s="22"/>
      <c r="M2946" s="20"/>
    </row>
    <row r="2947" spans="1:13" x14ac:dyDescent="0.25">
      <c r="A2947" s="22"/>
      <c r="B2947" s="23"/>
      <c r="C2947" s="23"/>
      <c r="D2947" s="23"/>
      <c r="E2947" s="23"/>
      <c r="F2947" s="22"/>
      <c r="G2947" s="23"/>
      <c r="H2947" s="24"/>
      <c r="I2947" s="23"/>
      <c r="J2947" s="23"/>
      <c r="K2947" s="23"/>
      <c r="L2947" s="22"/>
      <c r="M2947" s="20"/>
    </row>
    <row r="2948" spans="1:13" x14ac:dyDescent="0.25">
      <c r="A2948" s="22"/>
      <c r="B2948" s="23"/>
      <c r="C2948" s="23"/>
      <c r="D2948" s="23"/>
      <c r="E2948" s="23"/>
      <c r="F2948" s="22"/>
      <c r="G2948" s="23"/>
      <c r="H2948" s="24"/>
      <c r="I2948" s="23"/>
      <c r="J2948" s="23"/>
      <c r="K2948" s="23"/>
      <c r="L2948" s="22"/>
      <c r="M2948" s="20"/>
    </row>
    <row r="2949" spans="1:13" x14ac:dyDescent="0.25">
      <c r="A2949" s="22"/>
      <c r="B2949" s="23"/>
      <c r="C2949" s="23"/>
      <c r="D2949" s="23"/>
      <c r="E2949" s="23"/>
      <c r="F2949" s="22"/>
      <c r="G2949" s="23"/>
      <c r="H2949" s="24"/>
      <c r="I2949" s="23"/>
      <c r="J2949" s="23"/>
      <c r="K2949" s="23"/>
      <c r="L2949" s="22"/>
      <c r="M2949" s="20"/>
    </row>
    <row r="2950" spans="1:13" x14ac:dyDescent="0.25">
      <c r="A2950" s="22"/>
      <c r="B2950" s="23"/>
      <c r="C2950" s="23"/>
      <c r="D2950" s="23"/>
      <c r="E2950" s="23"/>
      <c r="F2950" s="22"/>
      <c r="G2950" s="23"/>
      <c r="H2950" s="24"/>
      <c r="I2950" s="23"/>
      <c r="J2950" s="23"/>
      <c r="K2950" s="23"/>
      <c r="L2950" s="22"/>
      <c r="M2950" s="20"/>
    </row>
    <row r="2951" spans="1:13" x14ac:dyDescent="0.25">
      <c r="A2951" s="22"/>
      <c r="B2951" s="23"/>
      <c r="C2951" s="23"/>
      <c r="D2951" s="23"/>
      <c r="E2951" s="23"/>
      <c r="F2951" s="22"/>
      <c r="G2951" s="23"/>
      <c r="H2951" s="24"/>
      <c r="I2951" s="23"/>
      <c r="J2951" s="23"/>
      <c r="K2951" s="23"/>
      <c r="L2951" s="22"/>
      <c r="M2951" s="20"/>
    </row>
    <row r="2952" spans="1:13" x14ac:dyDescent="0.25">
      <c r="A2952" s="22"/>
      <c r="B2952" s="23"/>
      <c r="C2952" s="23"/>
      <c r="D2952" s="23"/>
      <c r="E2952" s="23"/>
      <c r="F2952" s="22"/>
      <c r="G2952" s="23"/>
      <c r="H2952" s="24"/>
      <c r="I2952" s="23"/>
      <c r="J2952" s="23"/>
      <c r="K2952" s="23"/>
      <c r="L2952" s="22"/>
      <c r="M2952" s="20"/>
    </row>
    <row r="2953" spans="1:13" x14ac:dyDescent="0.25">
      <c r="A2953" s="22"/>
      <c r="B2953" s="23"/>
      <c r="C2953" s="23"/>
      <c r="D2953" s="23"/>
      <c r="E2953" s="23"/>
      <c r="F2953" s="22"/>
      <c r="G2953" s="23"/>
      <c r="H2953" s="24"/>
      <c r="I2953" s="23"/>
      <c r="J2953" s="23"/>
      <c r="K2953" s="23"/>
      <c r="L2953" s="22"/>
      <c r="M2953" s="20"/>
    </row>
    <row r="2954" spans="1:13" x14ac:dyDescent="0.25">
      <c r="A2954" s="22"/>
      <c r="B2954" s="23"/>
      <c r="C2954" s="23"/>
      <c r="D2954" s="23"/>
      <c r="E2954" s="23"/>
      <c r="F2954" s="22"/>
      <c r="G2954" s="23"/>
      <c r="H2954" s="24"/>
      <c r="I2954" s="23"/>
      <c r="J2954" s="23"/>
      <c r="K2954" s="23"/>
      <c r="L2954" s="22"/>
      <c r="M2954" s="20"/>
    </row>
    <row r="2955" spans="1:13" x14ac:dyDescent="0.25">
      <c r="A2955" s="22"/>
      <c r="B2955" s="23"/>
      <c r="C2955" s="23"/>
      <c r="D2955" s="23"/>
      <c r="E2955" s="23"/>
      <c r="F2955" s="22"/>
      <c r="G2955" s="23"/>
      <c r="H2955" s="24"/>
      <c r="I2955" s="23"/>
      <c r="J2955" s="23"/>
      <c r="K2955" s="23"/>
      <c r="L2955" s="22"/>
      <c r="M2955" s="20"/>
    </row>
    <row r="2956" spans="1:13" x14ac:dyDescent="0.25">
      <c r="A2956" s="22"/>
      <c r="B2956" s="23"/>
      <c r="C2956" s="23"/>
      <c r="D2956" s="23"/>
      <c r="E2956" s="23"/>
      <c r="F2956" s="22"/>
      <c r="G2956" s="23"/>
      <c r="H2956" s="24"/>
      <c r="I2956" s="23"/>
      <c r="J2956" s="23"/>
      <c r="K2956" s="23"/>
      <c r="L2956" s="22"/>
      <c r="M2956" s="20"/>
    </row>
    <row r="2957" spans="1:13" x14ac:dyDescent="0.25">
      <c r="A2957" s="22"/>
      <c r="B2957" s="23"/>
      <c r="C2957" s="23"/>
      <c r="D2957" s="23"/>
      <c r="E2957" s="23"/>
      <c r="F2957" s="22"/>
      <c r="G2957" s="23"/>
      <c r="H2957" s="24"/>
      <c r="I2957" s="23"/>
      <c r="J2957" s="23"/>
      <c r="K2957" s="23"/>
      <c r="L2957" s="22"/>
      <c r="M2957" s="20"/>
    </row>
    <row r="2958" spans="1:13" x14ac:dyDescent="0.25">
      <c r="A2958" s="22"/>
      <c r="B2958" s="23"/>
      <c r="C2958" s="23"/>
      <c r="D2958" s="23"/>
      <c r="E2958" s="23"/>
      <c r="F2958" s="22"/>
      <c r="G2958" s="23"/>
      <c r="H2958" s="24"/>
      <c r="I2958" s="23"/>
      <c r="J2958" s="23"/>
      <c r="K2958" s="23"/>
      <c r="L2958" s="22"/>
      <c r="M2958" s="20"/>
    </row>
    <row r="2959" spans="1:13" x14ac:dyDescent="0.25">
      <c r="A2959" s="22"/>
      <c r="B2959" s="23"/>
      <c r="C2959" s="23"/>
      <c r="D2959" s="23"/>
      <c r="E2959" s="23"/>
      <c r="F2959" s="22"/>
      <c r="G2959" s="23"/>
      <c r="H2959" s="24"/>
      <c r="I2959" s="23"/>
      <c r="J2959" s="23"/>
      <c r="K2959" s="23"/>
      <c r="L2959" s="22"/>
      <c r="M2959" s="20"/>
    </row>
    <row r="2960" spans="1:13" x14ac:dyDescent="0.25">
      <c r="A2960" s="22"/>
      <c r="B2960" s="23"/>
      <c r="C2960" s="23"/>
      <c r="D2960" s="23"/>
      <c r="E2960" s="23"/>
      <c r="F2960" s="22"/>
      <c r="G2960" s="23"/>
      <c r="H2960" s="24"/>
      <c r="I2960" s="23"/>
      <c r="J2960" s="23"/>
      <c r="K2960" s="23"/>
      <c r="L2960" s="22"/>
      <c r="M2960" s="20"/>
    </row>
    <row r="2961" spans="1:13" x14ac:dyDescent="0.25">
      <c r="A2961" s="22"/>
      <c r="B2961" s="23"/>
      <c r="C2961" s="23"/>
      <c r="D2961" s="23"/>
      <c r="E2961" s="23"/>
      <c r="F2961" s="22"/>
      <c r="G2961" s="23"/>
      <c r="H2961" s="24"/>
      <c r="I2961" s="23"/>
      <c r="J2961" s="23"/>
      <c r="K2961" s="23"/>
      <c r="L2961" s="22"/>
      <c r="M2961" s="20"/>
    </row>
    <row r="2962" spans="1:13" x14ac:dyDescent="0.25">
      <c r="A2962" s="22"/>
      <c r="B2962" s="23"/>
      <c r="C2962" s="23"/>
      <c r="D2962" s="23"/>
      <c r="E2962" s="23"/>
      <c r="F2962" s="22"/>
      <c r="G2962" s="23"/>
      <c r="H2962" s="24"/>
      <c r="I2962" s="23"/>
      <c r="J2962" s="23"/>
      <c r="K2962" s="23"/>
      <c r="L2962" s="22"/>
      <c r="M2962" s="20"/>
    </row>
    <row r="2963" spans="1:13" x14ac:dyDescent="0.25">
      <c r="A2963" s="22"/>
      <c r="B2963" s="23"/>
      <c r="C2963" s="23"/>
      <c r="D2963" s="23"/>
      <c r="E2963" s="23"/>
      <c r="F2963" s="22"/>
      <c r="G2963" s="23"/>
      <c r="H2963" s="24"/>
      <c r="I2963" s="23"/>
      <c r="J2963" s="23"/>
      <c r="K2963" s="23"/>
      <c r="L2963" s="22"/>
      <c r="M2963" s="20"/>
    </row>
    <row r="2964" spans="1:13" x14ac:dyDescent="0.25">
      <c r="A2964" s="22"/>
      <c r="B2964" s="23"/>
      <c r="C2964" s="23"/>
      <c r="D2964" s="23"/>
      <c r="E2964" s="23"/>
      <c r="F2964" s="22"/>
      <c r="G2964" s="23"/>
      <c r="H2964" s="24"/>
      <c r="I2964" s="23"/>
      <c r="J2964" s="23"/>
      <c r="K2964" s="23"/>
      <c r="L2964" s="22"/>
      <c r="M2964" s="20"/>
    </row>
    <row r="2965" spans="1:13" x14ac:dyDescent="0.25">
      <c r="A2965" s="22"/>
      <c r="B2965" s="23"/>
      <c r="C2965" s="23"/>
      <c r="D2965" s="23"/>
      <c r="E2965" s="23"/>
      <c r="F2965" s="22"/>
      <c r="G2965" s="23"/>
      <c r="H2965" s="24"/>
      <c r="I2965" s="23"/>
      <c r="J2965" s="23"/>
      <c r="K2965" s="23"/>
      <c r="L2965" s="22"/>
      <c r="M2965" s="20"/>
    </row>
    <row r="2966" spans="1:13" x14ac:dyDescent="0.25">
      <c r="A2966" s="22"/>
      <c r="B2966" s="23"/>
      <c r="C2966" s="23"/>
      <c r="D2966" s="23"/>
      <c r="E2966" s="23"/>
      <c r="F2966" s="22"/>
      <c r="G2966" s="23"/>
      <c r="H2966" s="24"/>
      <c r="I2966" s="23"/>
      <c r="J2966" s="23"/>
      <c r="K2966" s="23"/>
      <c r="L2966" s="22"/>
      <c r="M2966" s="20"/>
    </row>
    <row r="2967" spans="1:13" x14ac:dyDescent="0.25">
      <c r="A2967" s="22"/>
      <c r="B2967" s="23"/>
      <c r="C2967" s="23"/>
      <c r="D2967" s="23"/>
      <c r="E2967" s="23"/>
      <c r="F2967" s="22"/>
      <c r="G2967" s="23"/>
      <c r="H2967" s="24"/>
      <c r="I2967" s="23"/>
      <c r="J2967" s="23"/>
      <c r="K2967" s="23"/>
      <c r="L2967" s="22"/>
      <c r="M2967" s="20"/>
    </row>
    <row r="2968" spans="1:13" x14ac:dyDescent="0.25">
      <c r="A2968" s="22"/>
      <c r="B2968" s="23"/>
      <c r="C2968" s="23"/>
      <c r="D2968" s="23"/>
      <c r="E2968" s="23"/>
      <c r="F2968" s="22"/>
      <c r="G2968" s="23"/>
      <c r="H2968" s="24"/>
      <c r="I2968" s="23"/>
      <c r="J2968" s="23"/>
      <c r="K2968" s="23"/>
      <c r="L2968" s="22"/>
      <c r="M2968" s="20"/>
    </row>
    <row r="2969" spans="1:13" x14ac:dyDescent="0.25">
      <c r="A2969" s="22"/>
      <c r="B2969" s="23"/>
      <c r="C2969" s="23"/>
      <c r="D2969" s="23"/>
      <c r="E2969" s="23"/>
      <c r="F2969" s="22"/>
      <c r="G2969" s="23"/>
      <c r="H2969" s="24"/>
      <c r="I2969" s="23"/>
      <c r="J2969" s="23"/>
      <c r="K2969" s="23"/>
      <c r="L2969" s="22"/>
      <c r="M2969" s="20"/>
    </row>
    <row r="2970" spans="1:13" x14ac:dyDescent="0.25">
      <c r="A2970" s="22"/>
      <c r="B2970" s="23"/>
      <c r="C2970" s="23"/>
      <c r="D2970" s="23"/>
      <c r="E2970" s="23"/>
      <c r="F2970" s="22"/>
      <c r="G2970" s="23"/>
      <c r="H2970" s="24"/>
      <c r="I2970" s="23"/>
      <c r="J2970" s="23"/>
      <c r="K2970" s="23"/>
      <c r="L2970" s="22"/>
      <c r="M2970" s="20"/>
    </row>
    <row r="2971" spans="1:13" x14ac:dyDescent="0.25">
      <c r="A2971" s="22"/>
      <c r="B2971" s="23"/>
      <c r="C2971" s="23"/>
      <c r="D2971" s="23"/>
      <c r="E2971" s="23"/>
      <c r="F2971" s="22"/>
      <c r="G2971" s="23"/>
      <c r="H2971" s="24"/>
      <c r="I2971" s="23"/>
      <c r="J2971" s="23"/>
      <c r="K2971" s="23"/>
      <c r="L2971" s="22"/>
      <c r="M2971" s="20"/>
    </row>
    <row r="2972" spans="1:13" x14ac:dyDescent="0.25">
      <c r="A2972" s="22"/>
      <c r="B2972" s="23"/>
      <c r="C2972" s="23"/>
      <c r="D2972" s="23"/>
      <c r="E2972" s="23"/>
      <c r="F2972" s="22"/>
      <c r="G2972" s="23"/>
      <c r="H2972" s="24"/>
      <c r="I2972" s="23"/>
      <c r="J2972" s="23"/>
      <c r="K2972" s="23"/>
      <c r="L2972" s="22"/>
      <c r="M2972" s="20"/>
    </row>
    <row r="2973" spans="1:13" x14ac:dyDescent="0.25">
      <c r="A2973" s="22"/>
      <c r="B2973" s="23"/>
      <c r="C2973" s="23"/>
      <c r="D2973" s="23"/>
      <c r="E2973" s="23"/>
      <c r="F2973" s="22"/>
      <c r="G2973" s="23"/>
      <c r="H2973" s="24"/>
      <c r="I2973" s="23"/>
      <c r="J2973" s="23"/>
      <c r="K2973" s="23"/>
      <c r="L2973" s="22"/>
      <c r="M2973" s="20"/>
    </row>
    <row r="2974" spans="1:13" x14ac:dyDescent="0.25">
      <c r="A2974" s="22"/>
      <c r="B2974" s="23"/>
      <c r="C2974" s="23"/>
      <c r="D2974" s="23"/>
      <c r="E2974" s="23"/>
      <c r="F2974" s="22"/>
      <c r="G2974" s="23"/>
      <c r="H2974" s="24"/>
      <c r="I2974" s="23"/>
      <c r="J2974" s="23"/>
      <c r="K2974" s="23"/>
      <c r="L2974" s="22"/>
      <c r="M2974" s="20"/>
    </row>
    <row r="2975" spans="1:13" x14ac:dyDescent="0.25">
      <c r="A2975" s="22"/>
      <c r="B2975" s="23"/>
      <c r="C2975" s="23"/>
      <c r="D2975" s="23"/>
      <c r="E2975" s="23"/>
      <c r="F2975" s="22"/>
      <c r="G2975" s="23"/>
      <c r="H2975" s="24"/>
      <c r="I2975" s="23"/>
      <c r="J2975" s="23"/>
      <c r="K2975" s="23"/>
      <c r="L2975" s="22"/>
      <c r="M2975" s="20"/>
    </row>
    <row r="2976" spans="1:13" x14ac:dyDescent="0.25">
      <c r="A2976" s="22"/>
      <c r="B2976" s="23"/>
      <c r="C2976" s="23"/>
      <c r="D2976" s="23"/>
      <c r="E2976" s="23"/>
      <c r="F2976" s="22"/>
      <c r="G2976" s="23"/>
      <c r="H2976" s="24"/>
      <c r="I2976" s="23"/>
      <c r="J2976" s="23"/>
      <c r="K2976" s="23"/>
      <c r="L2976" s="22"/>
      <c r="M2976" s="20"/>
    </row>
    <row r="2977" spans="1:13" x14ac:dyDescent="0.25">
      <c r="A2977" s="22"/>
      <c r="B2977" s="23"/>
      <c r="C2977" s="23"/>
      <c r="D2977" s="23"/>
      <c r="E2977" s="23"/>
      <c r="F2977" s="22"/>
      <c r="G2977" s="23"/>
      <c r="H2977" s="24"/>
      <c r="I2977" s="23"/>
      <c r="J2977" s="23"/>
      <c r="K2977" s="23"/>
      <c r="L2977" s="22"/>
      <c r="M2977" s="20"/>
    </row>
    <row r="2978" spans="1:13" x14ac:dyDescent="0.25">
      <c r="A2978" s="22"/>
      <c r="B2978" s="23"/>
      <c r="C2978" s="23"/>
      <c r="D2978" s="23"/>
      <c r="E2978" s="23"/>
      <c r="F2978" s="22"/>
      <c r="G2978" s="23"/>
      <c r="H2978" s="24"/>
      <c r="I2978" s="23"/>
      <c r="J2978" s="23"/>
      <c r="K2978" s="23"/>
      <c r="L2978" s="22"/>
      <c r="M2978" s="20"/>
    </row>
    <row r="2979" spans="1:13" x14ac:dyDescent="0.25">
      <c r="A2979" s="22"/>
      <c r="B2979" s="23"/>
      <c r="C2979" s="23"/>
      <c r="D2979" s="23"/>
      <c r="E2979" s="23"/>
      <c r="F2979" s="22"/>
      <c r="G2979" s="23"/>
      <c r="H2979" s="24"/>
      <c r="I2979" s="23"/>
      <c r="J2979" s="23"/>
      <c r="K2979" s="23"/>
      <c r="L2979" s="22"/>
      <c r="M2979" s="20"/>
    </row>
    <row r="2980" spans="1:13" x14ac:dyDescent="0.25">
      <c r="A2980" s="22"/>
      <c r="B2980" s="23"/>
      <c r="C2980" s="23"/>
      <c r="D2980" s="23"/>
      <c r="E2980" s="23"/>
      <c r="F2980" s="22"/>
      <c r="G2980" s="23"/>
      <c r="H2980" s="24"/>
      <c r="I2980" s="23"/>
      <c r="J2980" s="23"/>
      <c r="K2980" s="23"/>
      <c r="L2980" s="22"/>
      <c r="M2980" s="20"/>
    </row>
    <row r="2981" spans="1:13" x14ac:dyDescent="0.25">
      <c r="A2981" s="22"/>
      <c r="B2981" s="23"/>
      <c r="C2981" s="23"/>
      <c r="D2981" s="23"/>
      <c r="E2981" s="23"/>
      <c r="F2981" s="22"/>
      <c r="G2981" s="23"/>
      <c r="H2981" s="24"/>
      <c r="I2981" s="23"/>
      <c r="J2981" s="23"/>
      <c r="K2981" s="23"/>
      <c r="L2981" s="22"/>
      <c r="M2981" s="20"/>
    </row>
    <row r="2982" spans="1:13" x14ac:dyDescent="0.25">
      <c r="A2982" s="22"/>
      <c r="B2982" s="23"/>
      <c r="C2982" s="23"/>
      <c r="D2982" s="23"/>
      <c r="E2982" s="23"/>
      <c r="F2982" s="22"/>
      <c r="G2982" s="23"/>
      <c r="H2982" s="24"/>
      <c r="I2982" s="23"/>
      <c r="J2982" s="23"/>
      <c r="K2982" s="23"/>
      <c r="L2982" s="22"/>
      <c r="M2982" s="20"/>
    </row>
    <row r="2983" spans="1:13" x14ac:dyDescent="0.25">
      <c r="A2983" s="22"/>
      <c r="B2983" s="23"/>
      <c r="C2983" s="23"/>
      <c r="D2983" s="23"/>
      <c r="E2983" s="23"/>
      <c r="F2983" s="22"/>
      <c r="G2983" s="23"/>
      <c r="H2983" s="24"/>
      <c r="I2983" s="23"/>
      <c r="J2983" s="23"/>
      <c r="K2983" s="23"/>
      <c r="L2983" s="22"/>
      <c r="M2983" s="20"/>
    </row>
    <row r="2984" spans="1:13" x14ac:dyDescent="0.25">
      <c r="A2984" s="22"/>
      <c r="B2984" s="23"/>
      <c r="C2984" s="23"/>
      <c r="D2984" s="23"/>
      <c r="E2984" s="23"/>
      <c r="F2984" s="22"/>
      <c r="G2984" s="23"/>
      <c r="H2984" s="24"/>
      <c r="I2984" s="23"/>
      <c r="J2984" s="23"/>
      <c r="K2984" s="23"/>
      <c r="L2984" s="22"/>
      <c r="M2984" s="20"/>
    </row>
    <row r="2985" spans="1:13" x14ac:dyDescent="0.25">
      <c r="A2985" s="22"/>
      <c r="B2985" s="23"/>
      <c r="C2985" s="23"/>
      <c r="D2985" s="23"/>
      <c r="E2985" s="23"/>
      <c r="F2985" s="22"/>
      <c r="G2985" s="23"/>
      <c r="H2985" s="24"/>
      <c r="I2985" s="23"/>
      <c r="J2985" s="23"/>
      <c r="K2985" s="23"/>
      <c r="L2985" s="22"/>
      <c r="M2985" s="20"/>
    </row>
    <row r="2986" spans="1:13" x14ac:dyDescent="0.25">
      <c r="A2986" s="22"/>
      <c r="B2986" s="23"/>
      <c r="C2986" s="23"/>
      <c r="D2986" s="23"/>
      <c r="E2986" s="23"/>
      <c r="F2986" s="22"/>
      <c r="G2986" s="23"/>
      <c r="H2986" s="24"/>
      <c r="I2986" s="23"/>
      <c r="J2986" s="23"/>
      <c r="K2986" s="23"/>
      <c r="L2986" s="22"/>
      <c r="M2986" s="20"/>
    </row>
    <row r="2987" spans="1:13" x14ac:dyDescent="0.25">
      <c r="A2987" s="22"/>
      <c r="B2987" s="23"/>
      <c r="C2987" s="23"/>
      <c r="D2987" s="23"/>
      <c r="E2987" s="23"/>
      <c r="F2987" s="22"/>
      <c r="G2987" s="23"/>
      <c r="H2987" s="24"/>
      <c r="I2987" s="23"/>
      <c r="J2987" s="23"/>
      <c r="K2987" s="23"/>
      <c r="L2987" s="22"/>
      <c r="M2987" s="20"/>
    </row>
    <row r="2988" spans="1:13" x14ac:dyDescent="0.25">
      <c r="A2988" s="22"/>
      <c r="B2988" s="23"/>
      <c r="C2988" s="23"/>
      <c r="D2988" s="23"/>
      <c r="E2988" s="23"/>
      <c r="F2988" s="22"/>
      <c r="G2988" s="23"/>
      <c r="H2988" s="24"/>
      <c r="I2988" s="23"/>
      <c r="J2988" s="23"/>
      <c r="K2988" s="23"/>
      <c r="L2988" s="22"/>
      <c r="M2988" s="20"/>
    </row>
    <row r="2989" spans="1:13" x14ac:dyDescent="0.25">
      <c r="A2989" s="22"/>
      <c r="B2989" s="23"/>
      <c r="C2989" s="23"/>
      <c r="D2989" s="23"/>
      <c r="E2989" s="23"/>
      <c r="F2989" s="22"/>
      <c r="G2989" s="23"/>
      <c r="H2989" s="24"/>
      <c r="I2989" s="23"/>
      <c r="J2989" s="23"/>
      <c r="K2989" s="23"/>
      <c r="L2989" s="22"/>
      <c r="M2989" s="20"/>
    </row>
    <row r="2990" spans="1:13" x14ac:dyDescent="0.25">
      <c r="A2990" s="22"/>
      <c r="B2990" s="23"/>
      <c r="C2990" s="23"/>
      <c r="D2990" s="23"/>
      <c r="E2990" s="23"/>
      <c r="F2990" s="22"/>
      <c r="G2990" s="23"/>
      <c r="H2990" s="24"/>
      <c r="I2990" s="23"/>
      <c r="J2990" s="23"/>
      <c r="K2990" s="23"/>
      <c r="L2990" s="22"/>
      <c r="M2990" s="20"/>
    </row>
    <row r="2991" spans="1:13" x14ac:dyDescent="0.25">
      <c r="A2991" s="22"/>
      <c r="B2991" s="23"/>
      <c r="C2991" s="23"/>
      <c r="D2991" s="23"/>
      <c r="E2991" s="23"/>
      <c r="F2991" s="22"/>
      <c r="G2991" s="23"/>
      <c r="H2991" s="24"/>
      <c r="I2991" s="23"/>
      <c r="J2991" s="23"/>
      <c r="K2991" s="23"/>
      <c r="L2991" s="22"/>
      <c r="M2991" s="20"/>
    </row>
    <row r="2992" spans="1:13" x14ac:dyDescent="0.25">
      <c r="A2992" s="22"/>
      <c r="B2992" s="23"/>
      <c r="C2992" s="23"/>
      <c r="D2992" s="23"/>
      <c r="E2992" s="23"/>
      <c r="F2992" s="22"/>
      <c r="G2992" s="23"/>
      <c r="H2992" s="24"/>
      <c r="I2992" s="23"/>
      <c r="J2992" s="23"/>
      <c r="K2992" s="23"/>
      <c r="L2992" s="22"/>
      <c r="M2992" s="20"/>
    </row>
    <row r="2993" spans="1:14" x14ac:dyDescent="0.25">
      <c r="A2993" s="22"/>
      <c r="B2993" s="23"/>
      <c r="C2993" s="23"/>
      <c r="D2993" s="23"/>
      <c r="E2993" s="23"/>
      <c r="F2993" s="22"/>
      <c r="G2993" s="23"/>
      <c r="H2993" s="24"/>
      <c r="I2993" s="23"/>
      <c r="J2993" s="23"/>
      <c r="K2993" s="23"/>
      <c r="L2993" s="22"/>
      <c r="M2993" s="20"/>
      <c r="N2993" s="19"/>
    </row>
    <row r="2994" spans="1:14" x14ac:dyDescent="0.25">
      <c r="A2994" s="22"/>
      <c r="B2994" s="23"/>
      <c r="C2994" s="23"/>
      <c r="D2994" s="23"/>
      <c r="E2994" s="23"/>
      <c r="F2994" s="22"/>
      <c r="G2994" s="23"/>
      <c r="H2994" s="24"/>
      <c r="I2994" s="23"/>
      <c r="J2994" s="23"/>
      <c r="K2994" s="23"/>
      <c r="L2994" s="22"/>
      <c r="M2994" s="20"/>
      <c r="N2994" s="19"/>
    </row>
    <row r="2995" spans="1:14" x14ac:dyDescent="0.25">
      <c r="A2995" s="22"/>
      <c r="B2995" s="23"/>
      <c r="C2995" s="23"/>
      <c r="D2995" s="23"/>
      <c r="E2995" s="23"/>
      <c r="F2995" s="22"/>
      <c r="G2995" s="23"/>
      <c r="H2995" s="24"/>
      <c r="I2995" s="23"/>
      <c r="J2995" s="23"/>
      <c r="K2995" s="23"/>
      <c r="L2995" s="22"/>
      <c r="M2995" s="20"/>
      <c r="N2995" s="19"/>
    </row>
    <row r="2996" spans="1:14" x14ac:dyDescent="0.25">
      <c r="A2996" s="22"/>
      <c r="B2996" s="23"/>
      <c r="C2996" s="23"/>
      <c r="D2996" s="23"/>
      <c r="E2996" s="23"/>
      <c r="F2996" s="22"/>
      <c r="G2996" s="23"/>
      <c r="H2996" s="24"/>
      <c r="I2996" s="23"/>
      <c r="J2996" s="23"/>
      <c r="K2996" s="23"/>
      <c r="L2996" s="22"/>
      <c r="M2996" s="20"/>
      <c r="N2996" s="19"/>
    </row>
    <row r="2997" spans="1:14" x14ac:dyDescent="0.25">
      <c r="A2997" s="22"/>
      <c r="B2997" s="23"/>
      <c r="C2997" s="23"/>
      <c r="D2997" s="23"/>
      <c r="E2997" s="23"/>
      <c r="F2997" s="22"/>
      <c r="G2997" s="23"/>
      <c r="H2997" s="24"/>
      <c r="I2997" s="23"/>
      <c r="J2997" s="23"/>
      <c r="K2997" s="23"/>
      <c r="L2997" s="22"/>
      <c r="M2997" s="20"/>
      <c r="N2997" s="19"/>
    </row>
    <row r="2998" spans="1:14" x14ac:dyDescent="0.25">
      <c r="A2998" s="22"/>
      <c r="B2998" s="23"/>
      <c r="C2998" s="23"/>
      <c r="D2998" s="23"/>
      <c r="E2998" s="23"/>
      <c r="F2998" s="22"/>
      <c r="G2998" s="23"/>
      <c r="H2998" s="24"/>
      <c r="I2998" s="23"/>
      <c r="J2998" s="23"/>
      <c r="K2998" s="23"/>
      <c r="L2998" s="22"/>
      <c r="M2998" s="20"/>
      <c r="N2998" s="19"/>
    </row>
    <row r="2999" spans="1:14" x14ac:dyDescent="0.25">
      <c r="A2999" s="22"/>
      <c r="B2999" s="23"/>
      <c r="C2999" s="23"/>
      <c r="D2999" s="23"/>
      <c r="E2999" s="23"/>
      <c r="F2999" s="22"/>
      <c r="G2999" s="23"/>
      <c r="H2999" s="24"/>
      <c r="I2999" s="23"/>
      <c r="J2999" s="23"/>
      <c r="K2999" s="23"/>
      <c r="L2999" s="22"/>
      <c r="M2999" s="20"/>
      <c r="N2999" s="19"/>
    </row>
    <row r="3000" spans="1:14" x14ac:dyDescent="0.25">
      <c r="A3000" s="22"/>
      <c r="B3000" s="23"/>
      <c r="C3000" s="23"/>
      <c r="D3000" s="23"/>
      <c r="E3000" s="23"/>
      <c r="F3000" s="22"/>
      <c r="G3000" s="23"/>
      <c r="H3000" s="24"/>
      <c r="I3000" s="23"/>
      <c r="J3000" s="23"/>
      <c r="K3000" s="23"/>
      <c r="L3000" s="22"/>
      <c r="M3000" s="20"/>
      <c r="N3000" s="19"/>
    </row>
    <row r="3001" spans="1:14" x14ac:dyDescent="0.25">
      <c r="A3001" s="22"/>
      <c r="B3001" s="23"/>
      <c r="C3001" s="23"/>
      <c r="D3001" s="23"/>
      <c r="E3001" s="23"/>
      <c r="F3001" s="22"/>
      <c r="G3001" s="23"/>
      <c r="H3001" s="24"/>
      <c r="I3001" s="23"/>
      <c r="J3001" s="23"/>
      <c r="K3001" s="23"/>
      <c r="L3001" s="22"/>
      <c r="M3001" s="20"/>
      <c r="N3001" s="19"/>
    </row>
    <row r="3002" spans="1:14" x14ac:dyDescent="0.25">
      <c r="A3002" s="22"/>
      <c r="B3002" s="23"/>
      <c r="C3002" s="23"/>
      <c r="D3002" s="23"/>
      <c r="E3002" s="23"/>
      <c r="F3002" s="22"/>
      <c r="G3002" s="23"/>
      <c r="H3002" s="24"/>
      <c r="I3002" s="23"/>
      <c r="J3002" s="23"/>
      <c r="K3002" s="23"/>
      <c r="L3002" s="22"/>
      <c r="M3002" s="20"/>
      <c r="N3002" s="19"/>
    </row>
    <row r="3003" spans="1:14" x14ac:dyDescent="0.25">
      <c r="A3003" s="22"/>
      <c r="B3003" s="23"/>
      <c r="C3003" s="23"/>
      <c r="D3003" s="23"/>
      <c r="E3003" s="23"/>
      <c r="F3003" s="22"/>
      <c r="G3003" s="23"/>
      <c r="H3003" s="24"/>
      <c r="I3003" s="23"/>
      <c r="J3003" s="23"/>
      <c r="K3003" s="23"/>
      <c r="L3003" s="22"/>
      <c r="M3003" s="20"/>
      <c r="N3003" s="19"/>
    </row>
    <row r="3004" spans="1:14" x14ac:dyDescent="0.25">
      <c r="A3004" s="22"/>
      <c r="B3004" s="23"/>
      <c r="C3004" s="23"/>
      <c r="D3004" s="23"/>
      <c r="E3004" s="23"/>
      <c r="F3004" s="22"/>
      <c r="G3004" s="23"/>
      <c r="H3004" s="24"/>
      <c r="I3004" s="23"/>
      <c r="J3004" s="23"/>
      <c r="K3004" s="23"/>
      <c r="L3004" s="22"/>
      <c r="M3004" s="20"/>
      <c r="N3004" s="19"/>
    </row>
    <row r="3005" spans="1:14" x14ac:dyDescent="0.25">
      <c r="A3005" s="22"/>
      <c r="B3005" s="23"/>
      <c r="C3005" s="23"/>
      <c r="D3005" s="23"/>
      <c r="E3005" s="23"/>
      <c r="F3005" s="22"/>
      <c r="G3005" s="23"/>
      <c r="H3005" s="24"/>
      <c r="I3005" s="23"/>
      <c r="J3005" s="23"/>
      <c r="K3005" s="23"/>
      <c r="L3005" s="22"/>
      <c r="M3005" s="20"/>
      <c r="N3005" s="19"/>
    </row>
    <row r="3006" spans="1:14" x14ac:dyDescent="0.25">
      <c r="A3006" s="22"/>
      <c r="B3006" s="23"/>
      <c r="C3006" s="23"/>
      <c r="D3006" s="23"/>
      <c r="E3006" s="23"/>
      <c r="F3006" s="22"/>
      <c r="G3006" s="23"/>
      <c r="H3006" s="24"/>
      <c r="I3006" s="23"/>
      <c r="J3006" s="23"/>
      <c r="K3006" s="23"/>
      <c r="L3006" s="22"/>
      <c r="M3006" s="20"/>
      <c r="N3006" s="19"/>
    </row>
    <row r="3007" spans="1:14" x14ac:dyDescent="0.25">
      <c r="A3007" s="22"/>
      <c r="B3007" s="23"/>
      <c r="C3007" s="23"/>
      <c r="D3007" s="23"/>
      <c r="E3007" s="23"/>
      <c r="F3007" s="22"/>
      <c r="G3007" s="23"/>
      <c r="H3007" s="24"/>
      <c r="I3007" s="23"/>
      <c r="J3007" s="23"/>
      <c r="K3007" s="23"/>
      <c r="L3007" s="22"/>
      <c r="M3007" s="20"/>
      <c r="N3007" s="19"/>
    </row>
    <row r="3008" spans="1:14" x14ac:dyDescent="0.25">
      <c r="A3008" s="22"/>
      <c r="B3008" s="23"/>
      <c r="C3008" s="23"/>
      <c r="D3008" s="23"/>
      <c r="E3008" s="23"/>
      <c r="F3008" s="22"/>
      <c r="G3008" s="23"/>
      <c r="H3008" s="24"/>
      <c r="I3008" s="23"/>
      <c r="J3008" s="23"/>
      <c r="K3008" s="23"/>
      <c r="L3008" s="22"/>
      <c r="M3008" s="20"/>
      <c r="N3008" s="19"/>
    </row>
    <row r="3009" spans="1:13" x14ac:dyDescent="0.25">
      <c r="A3009" s="22"/>
      <c r="B3009" s="23"/>
      <c r="C3009" s="23"/>
      <c r="D3009" s="23"/>
      <c r="E3009" s="23"/>
      <c r="F3009" s="22"/>
      <c r="G3009" s="23"/>
      <c r="H3009" s="24"/>
      <c r="I3009" s="23"/>
      <c r="J3009" s="23"/>
      <c r="K3009" s="23"/>
      <c r="L3009" s="22"/>
      <c r="M3009" s="20"/>
    </row>
    <row r="3010" spans="1:13" x14ac:dyDescent="0.25">
      <c r="A3010" s="22"/>
      <c r="B3010" s="23"/>
      <c r="C3010" s="23"/>
      <c r="D3010" s="23"/>
      <c r="E3010" s="23"/>
      <c r="F3010" s="22"/>
      <c r="G3010" s="23"/>
      <c r="H3010" s="24"/>
      <c r="I3010" s="23"/>
      <c r="J3010" s="23"/>
      <c r="K3010" s="23"/>
      <c r="L3010" s="22"/>
      <c r="M3010" s="20"/>
    </row>
    <row r="3011" spans="1:13" x14ac:dyDescent="0.25">
      <c r="A3011" s="22"/>
      <c r="B3011" s="23"/>
      <c r="C3011" s="23"/>
      <c r="D3011" s="23"/>
      <c r="E3011" s="23"/>
      <c r="F3011" s="22"/>
      <c r="G3011" s="23"/>
      <c r="H3011" s="24"/>
      <c r="I3011" s="23"/>
      <c r="J3011" s="23"/>
      <c r="K3011" s="23"/>
      <c r="L3011" s="22"/>
      <c r="M3011" s="20"/>
    </row>
    <row r="3012" spans="1:13" x14ac:dyDescent="0.25">
      <c r="A3012" s="22"/>
      <c r="B3012" s="23"/>
      <c r="C3012" s="23"/>
      <c r="D3012" s="23"/>
      <c r="E3012" s="23"/>
      <c r="F3012" s="22"/>
      <c r="G3012" s="23"/>
      <c r="H3012" s="24"/>
      <c r="I3012" s="23"/>
      <c r="J3012" s="23"/>
      <c r="K3012" s="23"/>
      <c r="L3012" s="22"/>
      <c r="M3012" s="20"/>
    </row>
    <row r="3013" spans="1:13" x14ac:dyDescent="0.25">
      <c r="A3013" s="22"/>
      <c r="B3013" s="23"/>
      <c r="C3013" s="23"/>
      <c r="D3013" s="23"/>
      <c r="E3013" s="23"/>
      <c r="F3013" s="22"/>
      <c r="G3013" s="23"/>
      <c r="H3013" s="24"/>
      <c r="I3013" s="23"/>
      <c r="J3013" s="23"/>
      <c r="K3013" s="23"/>
      <c r="L3013" s="22"/>
      <c r="M3013" s="20"/>
    </row>
    <row r="3014" spans="1:13" x14ac:dyDescent="0.25">
      <c r="A3014" s="22"/>
      <c r="B3014" s="23"/>
      <c r="C3014" s="23"/>
      <c r="D3014" s="23"/>
      <c r="E3014" s="23"/>
      <c r="F3014" s="22"/>
      <c r="G3014" s="23"/>
      <c r="H3014" s="24"/>
      <c r="I3014" s="23"/>
      <c r="J3014" s="23"/>
      <c r="K3014" s="23"/>
      <c r="L3014" s="22"/>
      <c r="M3014" s="20"/>
    </row>
    <row r="3015" spans="1:13" x14ac:dyDescent="0.25">
      <c r="A3015" s="22"/>
      <c r="B3015" s="23"/>
      <c r="C3015" s="23"/>
      <c r="D3015" s="23"/>
      <c r="E3015" s="23"/>
      <c r="F3015" s="22"/>
      <c r="G3015" s="23"/>
      <c r="H3015" s="24"/>
      <c r="I3015" s="23"/>
      <c r="J3015" s="23"/>
      <c r="K3015" s="23"/>
      <c r="L3015" s="22"/>
      <c r="M3015" s="20"/>
    </row>
    <row r="3016" spans="1:13" x14ac:dyDescent="0.25">
      <c r="A3016" s="22"/>
      <c r="B3016" s="23"/>
      <c r="C3016" s="23"/>
      <c r="D3016" s="23"/>
      <c r="E3016" s="23"/>
      <c r="F3016" s="22"/>
      <c r="G3016" s="23"/>
      <c r="H3016" s="24"/>
      <c r="I3016" s="23"/>
      <c r="J3016" s="23"/>
      <c r="K3016" s="23"/>
      <c r="L3016" s="22"/>
      <c r="M3016" s="20"/>
    </row>
    <row r="3017" spans="1:13" x14ac:dyDescent="0.25">
      <c r="A3017" s="22"/>
      <c r="B3017" s="23"/>
      <c r="C3017" s="23"/>
      <c r="D3017" s="23"/>
      <c r="E3017" s="23"/>
      <c r="F3017" s="22"/>
      <c r="G3017" s="23"/>
      <c r="H3017" s="24"/>
      <c r="I3017" s="23"/>
      <c r="J3017" s="23"/>
      <c r="K3017" s="23"/>
      <c r="L3017" s="22"/>
      <c r="M3017" s="20"/>
    </row>
    <row r="3018" spans="1:13" x14ac:dyDescent="0.25">
      <c r="A3018" s="22"/>
      <c r="B3018" s="23"/>
      <c r="C3018" s="23"/>
      <c r="D3018" s="23"/>
      <c r="E3018" s="23"/>
      <c r="F3018" s="22"/>
      <c r="G3018" s="23"/>
      <c r="H3018" s="24"/>
      <c r="I3018" s="23"/>
      <c r="J3018" s="23"/>
      <c r="K3018" s="23"/>
      <c r="L3018" s="22"/>
      <c r="M3018" s="20"/>
    </row>
    <row r="3019" spans="1:13" x14ac:dyDescent="0.25">
      <c r="A3019" s="22"/>
      <c r="B3019" s="23"/>
      <c r="C3019" s="23"/>
      <c r="D3019" s="23"/>
      <c r="E3019" s="23"/>
      <c r="F3019" s="22"/>
      <c r="G3019" s="23"/>
      <c r="H3019" s="24"/>
      <c r="I3019" s="23"/>
      <c r="J3019" s="23"/>
      <c r="K3019" s="23"/>
      <c r="L3019" s="22"/>
      <c r="M3019" s="20"/>
    </row>
    <row r="3020" spans="1:13" x14ac:dyDescent="0.25">
      <c r="A3020" s="22"/>
      <c r="B3020" s="23"/>
      <c r="C3020" s="23"/>
      <c r="D3020" s="23"/>
      <c r="E3020" s="23"/>
      <c r="F3020" s="22"/>
      <c r="G3020" s="23"/>
      <c r="H3020" s="24"/>
      <c r="I3020" s="23"/>
      <c r="J3020" s="23"/>
      <c r="K3020" s="23"/>
      <c r="L3020" s="22"/>
      <c r="M3020" s="20"/>
    </row>
    <row r="3021" spans="1:13" x14ac:dyDescent="0.25">
      <c r="A3021" s="22"/>
      <c r="B3021" s="23"/>
      <c r="C3021" s="23"/>
      <c r="D3021" s="23"/>
      <c r="E3021" s="23"/>
      <c r="F3021" s="22"/>
      <c r="G3021" s="23"/>
      <c r="H3021" s="24"/>
      <c r="I3021" s="23"/>
      <c r="J3021" s="23"/>
      <c r="K3021" s="23"/>
      <c r="L3021" s="22"/>
      <c r="M3021" s="20"/>
    </row>
    <row r="3022" spans="1:13" x14ac:dyDescent="0.25">
      <c r="A3022" s="22"/>
      <c r="B3022" s="23"/>
      <c r="C3022" s="23"/>
      <c r="D3022" s="23"/>
      <c r="E3022" s="23"/>
      <c r="F3022" s="22"/>
      <c r="G3022" s="23"/>
      <c r="H3022" s="24"/>
      <c r="I3022" s="23"/>
      <c r="J3022" s="23"/>
      <c r="K3022" s="23"/>
      <c r="L3022" s="22"/>
      <c r="M3022" s="20"/>
    </row>
    <row r="3023" spans="1:13" x14ac:dyDescent="0.25">
      <c r="A3023" s="22"/>
      <c r="B3023" s="23"/>
      <c r="C3023" s="23"/>
      <c r="D3023" s="23"/>
      <c r="E3023" s="23"/>
      <c r="F3023" s="22"/>
      <c r="G3023" s="23"/>
      <c r="H3023" s="24"/>
      <c r="I3023" s="23"/>
      <c r="J3023" s="23"/>
      <c r="K3023" s="23"/>
      <c r="L3023" s="22"/>
      <c r="M3023" s="20"/>
    </row>
    <row r="3024" spans="1:13" x14ac:dyDescent="0.25">
      <c r="A3024" s="22"/>
      <c r="B3024" s="23"/>
      <c r="C3024" s="23"/>
      <c r="D3024" s="23"/>
      <c r="E3024" s="23"/>
      <c r="F3024" s="22"/>
      <c r="G3024" s="23"/>
      <c r="H3024" s="24"/>
      <c r="I3024" s="23"/>
      <c r="J3024" s="23"/>
      <c r="K3024" s="23"/>
      <c r="L3024" s="22"/>
      <c r="M3024" s="20"/>
    </row>
    <row r="3025" spans="1:13" x14ac:dyDescent="0.25">
      <c r="A3025" s="22"/>
      <c r="B3025" s="23"/>
      <c r="C3025" s="23"/>
      <c r="D3025" s="23"/>
      <c r="E3025" s="23"/>
      <c r="F3025" s="22"/>
      <c r="G3025" s="23"/>
      <c r="H3025" s="24"/>
      <c r="I3025" s="23"/>
      <c r="J3025" s="23"/>
      <c r="K3025" s="23"/>
      <c r="L3025" s="22"/>
      <c r="M3025" s="20"/>
    </row>
    <row r="3026" spans="1:13" x14ac:dyDescent="0.25">
      <c r="A3026" s="22"/>
      <c r="B3026" s="23"/>
      <c r="C3026" s="23"/>
      <c r="D3026" s="23"/>
      <c r="E3026" s="23"/>
      <c r="F3026" s="22"/>
      <c r="G3026" s="23"/>
      <c r="H3026" s="24"/>
      <c r="I3026" s="23"/>
      <c r="J3026" s="23"/>
      <c r="K3026" s="23"/>
      <c r="L3026" s="22"/>
      <c r="M3026" s="20"/>
    </row>
    <row r="3027" spans="1:13" x14ac:dyDescent="0.25">
      <c r="A3027" s="22"/>
      <c r="B3027" s="23"/>
      <c r="C3027" s="23"/>
      <c r="D3027" s="23"/>
      <c r="E3027" s="23"/>
      <c r="F3027" s="22"/>
      <c r="G3027" s="23"/>
      <c r="H3027" s="24"/>
      <c r="I3027" s="23"/>
      <c r="J3027" s="23"/>
      <c r="K3027" s="23"/>
      <c r="L3027" s="22"/>
      <c r="M3027" s="20"/>
    </row>
    <row r="3028" spans="1:13" x14ac:dyDescent="0.25">
      <c r="A3028" s="22"/>
      <c r="B3028" s="23"/>
      <c r="C3028" s="23"/>
      <c r="D3028" s="23"/>
      <c r="E3028" s="23"/>
      <c r="F3028" s="22"/>
      <c r="G3028" s="23"/>
      <c r="H3028" s="24"/>
      <c r="I3028" s="23"/>
      <c r="J3028" s="23"/>
      <c r="K3028" s="23"/>
      <c r="L3028" s="22"/>
      <c r="M3028" s="20"/>
    </row>
    <row r="3029" spans="1:13" x14ac:dyDescent="0.25">
      <c r="A3029" s="22"/>
      <c r="B3029" s="23"/>
      <c r="C3029" s="23"/>
      <c r="D3029" s="23"/>
      <c r="E3029" s="23"/>
      <c r="F3029" s="22"/>
      <c r="G3029" s="23"/>
      <c r="H3029" s="24"/>
      <c r="I3029" s="23"/>
      <c r="J3029" s="23"/>
      <c r="K3029" s="23"/>
      <c r="L3029" s="22"/>
      <c r="M3029" s="20"/>
    </row>
    <row r="3030" spans="1:13" x14ac:dyDescent="0.25">
      <c r="A3030" s="22"/>
      <c r="B3030" s="23"/>
      <c r="C3030" s="23"/>
      <c r="D3030" s="23"/>
      <c r="E3030" s="23"/>
      <c r="F3030" s="22"/>
      <c r="G3030" s="23"/>
      <c r="H3030" s="24"/>
      <c r="I3030" s="23"/>
      <c r="J3030" s="23"/>
      <c r="K3030" s="23"/>
      <c r="L3030" s="22"/>
      <c r="M3030" s="20"/>
    </row>
    <row r="3031" spans="1:13" x14ac:dyDescent="0.25">
      <c r="A3031" s="22"/>
      <c r="B3031" s="23"/>
      <c r="C3031" s="23"/>
      <c r="D3031" s="23"/>
      <c r="E3031" s="23"/>
      <c r="F3031" s="22"/>
      <c r="G3031" s="23"/>
      <c r="H3031" s="24"/>
      <c r="I3031" s="23"/>
      <c r="J3031" s="23"/>
      <c r="K3031" s="23"/>
      <c r="L3031" s="22"/>
      <c r="M3031" s="20"/>
    </row>
    <row r="3032" spans="1:13" x14ac:dyDescent="0.25">
      <c r="A3032" s="22"/>
      <c r="B3032" s="23"/>
      <c r="C3032" s="23"/>
      <c r="D3032" s="23"/>
      <c r="E3032" s="23"/>
      <c r="F3032" s="22"/>
      <c r="G3032" s="23"/>
      <c r="H3032" s="24"/>
      <c r="I3032" s="23"/>
      <c r="J3032" s="23"/>
      <c r="K3032" s="23"/>
      <c r="L3032" s="22"/>
      <c r="M3032" s="20"/>
    </row>
    <row r="3033" spans="1:13" x14ac:dyDescent="0.25">
      <c r="A3033" s="22"/>
      <c r="B3033" s="23"/>
      <c r="C3033" s="23"/>
      <c r="D3033" s="23"/>
      <c r="E3033" s="23"/>
      <c r="F3033" s="22"/>
      <c r="G3033" s="23"/>
      <c r="H3033" s="24"/>
      <c r="I3033" s="23"/>
      <c r="J3033" s="23"/>
      <c r="K3033" s="23"/>
      <c r="L3033" s="22"/>
      <c r="M3033" s="20"/>
    </row>
    <row r="3034" spans="1:13" x14ac:dyDescent="0.25">
      <c r="A3034" s="22"/>
      <c r="B3034" s="23"/>
      <c r="C3034" s="23"/>
      <c r="D3034" s="23"/>
      <c r="E3034" s="23"/>
      <c r="F3034" s="22"/>
      <c r="G3034" s="23"/>
      <c r="H3034" s="24"/>
      <c r="I3034" s="23"/>
      <c r="J3034" s="23"/>
      <c r="K3034" s="23"/>
      <c r="L3034" s="22"/>
      <c r="M3034" s="20"/>
    </row>
    <row r="3035" spans="1:13" x14ac:dyDescent="0.25">
      <c r="A3035" s="22"/>
      <c r="B3035" s="23"/>
      <c r="C3035" s="23"/>
      <c r="D3035" s="23"/>
      <c r="E3035" s="23"/>
      <c r="F3035" s="22"/>
      <c r="G3035" s="23"/>
      <c r="H3035" s="24"/>
      <c r="I3035" s="23"/>
      <c r="J3035" s="23"/>
      <c r="K3035" s="23"/>
      <c r="L3035" s="22"/>
      <c r="M3035" s="20"/>
    </row>
    <row r="3036" spans="1:13" x14ac:dyDescent="0.25">
      <c r="A3036" s="22"/>
      <c r="B3036" s="23"/>
      <c r="C3036" s="23"/>
      <c r="D3036" s="23"/>
      <c r="E3036" s="23"/>
      <c r="F3036" s="22"/>
      <c r="G3036" s="23"/>
      <c r="H3036" s="24"/>
      <c r="I3036" s="23"/>
      <c r="J3036" s="23"/>
      <c r="K3036" s="23"/>
      <c r="L3036" s="22"/>
      <c r="M3036" s="20"/>
    </row>
    <row r="3037" spans="1:13" x14ac:dyDescent="0.25">
      <c r="A3037" s="22"/>
      <c r="B3037" s="23"/>
      <c r="C3037" s="23"/>
      <c r="D3037" s="23"/>
      <c r="E3037" s="23"/>
      <c r="F3037" s="22"/>
      <c r="G3037" s="23"/>
      <c r="H3037" s="24"/>
      <c r="I3037" s="23"/>
      <c r="J3037" s="23"/>
      <c r="K3037" s="23"/>
      <c r="L3037" s="22"/>
      <c r="M3037" s="20"/>
    </row>
    <row r="3038" spans="1:13" x14ac:dyDescent="0.25">
      <c r="A3038" s="22"/>
      <c r="B3038" s="23"/>
      <c r="C3038" s="23"/>
      <c r="D3038" s="23"/>
      <c r="E3038" s="23"/>
      <c r="F3038" s="22"/>
      <c r="G3038" s="23"/>
      <c r="H3038" s="24"/>
      <c r="I3038" s="23"/>
      <c r="J3038" s="23"/>
      <c r="K3038" s="23"/>
      <c r="L3038" s="22"/>
      <c r="M3038" s="20"/>
    </row>
    <row r="3039" spans="1:13" x14ac:dyDescent="0.25">
      <c r="A3039" s="22"/>
      <c r="B3039" s="23"/>
      <c r="C3039" s="23"/>
      <c r="D3039" s="23"/>
      <c r="E3039" s="23"/>
      <c r="F3039" s="22"/>
      <c r="G3039" s="23"/>
      <c r="H3039" s="24"/>
      <c r="I3039" s="23"/>
      <c r="J3039" s="23"/>
      <c r="K3039" s="23"/>
      <c r="L3039" s="22"/>
      <c r="M3039" s="20"/>
    </row>
    <row r="3040" spans="1:13" x14ac:dyDescent="0.25">
      <c r="A3040" s="22"/>
      <c r="B3040" s="23"/>
      <c r="C3040" s="23"/>
      <c r="D3040" s="23"/>
      <c r="E3040" s="23"/>
      <c r="F3040" s="22"/>
      <c r="G3040" s="23"/>
      <c r="H3040" s="24"/>
      <c r="I3040" s="23"/>
      <c r="J3040" s="23"/>
      <c r="K3040" s="23"/>
      <c r="L3040" s="22"/>
      <c r="M3040" s="20"/>
    </row>
    <row r="3041" spans="1:13" x14ac:dyDescent="0.25">
      <c r="A3041" s="22"/>
      <c r="B3041" s="23"/>
      <c r="C3041" s="23"/>
      <c r="D3041" s="23"/>
      <c r="E3041" s="23"/>
      <c r="F3041" s="22"/>
      <c r="G3041" s="23"/>
      <c r="H3041" s="24"/>
      <c r="I3041" s="23"/>
      <c r="J3041" s="23"/>
      <c r="K3041" s="23"/>
      <c r="L3041" s="22"/>
      <c r="M3041" s="20"/>
    </row>
    <row r="3042" spans="1:13" x14ac:dyDescent="0.25">
      <c r="A3042" s="22"/>
      <c r="B3042" s="23"/>
      <c r="C3042" s="23"/>
      <c r="D3042" s="23"/>
      <c r="E3042" s="23"/>
      <c r="F3042" s="22"/>
      <c r="G3042" s="23"/>
      <c r="H3042" s="24"/>
      <c r="I3042" s="23"/>
      <c r="J3042" s="23"/>
      <c r="K3042" s="23"/>
      <c r="L3042" s="22"/>
      <c r="M3042" s="20"/>
    </row>
    <row r="3043" spans="1:13" x14ac:dyDescent="0.25">
      <c r="A3043" s="22"/>
      <c r="B3043" s="23"/>
      <c r="C3043" s="23"/>
      <c r="D3043" s="23"/>
      <c r="E3043" s="23"/>
      <c r="F3043" s="22"/>
      <c r="G3043" s="23"/>
      <c r="H3043" s="24"/>
      <c r="I3043" s="23"/>
      <c r="J3043" s="23"/>
      <c r="K3043" s="23"/>
      <c r="L3043" s="22"/>
      <c r="M3043" s="20"/>
    </row>
    <row r="3044" spans="1:13" x14ac:dyDescent="0.25">
      <c r="A3044" s="22"/>
      <c r="B3044" s="23"/>
      <c r="C3044" s="23"/>
      <c r="D3044" s="23"/>
      <c r="E3044" s="23"/>
      <c r="F3044" s="22"/>
      <c r="G3044" s="23"/>
      <c r="H3044" s="24"/>
      <c r="I3044" s="23"/>
      <c r="J3044" s="23"/>
      <c r="K3044" s="23"/>
      <c r="L3044" s="22"/>
      <c r="M3044" s="20"/>
    </row>
    <row r="3045" spans="1:13" x14ac:dyDescent="0.25">
      <c r="A3045" s="22"/>
      <c r="B3045" s="23"/>
      <c r="C3045" s="23"/>
      <c r="D3045" s="23"/>
      <c r="E3045" s="23"/>
      <c r="F3045" s="22"/>
      <c r="G3045" s="23"/>
      <c r="H3045" s="24"/>
      <c r="I3045" s="23"/>
      <c r="J3045" s="23"/>
      <c r="K3045" s="23"/>
      <c r="L3045" s="22"/>
      <c r="M3045" s="20"/>
    </row>
    <row r="3046" spans="1:13" x14ac:dyDescent="0.25">
      <c r="A3046" s="22"/>
      <c r="B3046" s="23"/>
      <c r="C3046" s="23"/>
      <c r="D3046" s="23"/>
      <c r="E3046" s="23"/>
      <c r="F3046" s="22"/>
      <c r="G3046" s="23"/>
      <c r="H3046" s="24"/>
      <c r="I3046" s="23"/>
      <c r="J3046" s="23"/>
      <c r="K3046" s="23"/>
      <c r="L3046" s="22"/>
      <c r="M3046" s="20"/>
    </row>
    <row r="3047" spans="1:13" x14ac:dyDescent="0.25">
      <c r="A3047" s="22"/>
      <c r="B3047" s="23"/>
      <c r="C3047" s="23"/>
      <c r="D3047" s="23"/>
      <c r="E3047" s="23"/>
      <c r="F3047" s="22"/>
      <c r="G3047" s="23"/>
      <c r="H3047" s="24"/>
      <c r="I3047" s="23"/>
      <c r="J3047" s="23"/>
      <c r="K3047" s="23"/>
      <c r="L3047" s="22"/>
      <c r="M3047" s="20"/>
    </row>
    <row r="3048" spans="1:13" x14ac:dyDescent="0.25">
      <c r="A3048" s="22"/>
      <c r="B3048" s="23"/>
      <c r="C3048" s="23"/>
      <c r="D3048" s="23"/>
      <c r="E3048" s="23"/>
      <c r="F3048" s="22"/>
      <c r="G3048" s="23"/>
      <c r="H3048" s="24"/>
      <c r="I3048" s="23"/>
      <c r="J3048" s="23"/>
      <c r="K3048" s="23"/>
      <c r="L3048" s="22"/>
      <c r="M3048" s="20"/>
    </row>
    <row r="3049" spans="1:13" x14ac:dyDescent="0.25">
      <c r="A3049" s="22"/>
      <c r="B3049" s="23"/>
      <c r="C3049" s="23"/>
      <c r="D3049" s="23"/>
      <c r="E3049" s="23"/>
      <c r="F3049" s="22"/>
      <c r="G3049" s="23"/>
      <c r="H3049" s="24"/>
      <c r="I3049" s="23"/>
      <c r="J3049" s="23"/>
      <c r="K3049" s="23"/>
      <c r="L3049" s="22"/>
      <c r="M3049" s="20"/>
    </row>
    <row r="3050" spans="1:13" x14ac:dyDescent="0.25">
      <c r="A3050" s="22"/>
      <c r="B3050" s="23"/>
      <c r="C3050" s="23"/>
      <c r="D3050" s="23"/>
      <c r="E3050" s="23"/>
      <c r="F3050" s="22"/>
      <c r="G3050" s="23"/>
      <c r="H3050" s="24"/>
      <c r="I3050" s="23"/>
      <c r="J3050" s="23"/>
      <c r="K3050" s="23"/>
      <c r="L3050" s="22"/>
      <c r="M3050" s="20"/>
    </row>
    <row r="3051" spans="1:13" x14ac:dyDescent="0.25">
      <c r="A3051" s="22"/>
      <c r="B3051" s="23"/>
      <c r="C3051" s="23"/>
      <c r="D3051" s="23"/>
      <c r="E3051" s="23"/>
      <c r="F3051" s="22"/>
      <c r="G3051" s="23"/>
      <c r="H3051" s="24"/>
      <c r="I3051" s="23"/>
      <c r="J3051" s="23"/>
      <c r="K3051" s="23"/>
      <c r="L3051" s="22"/>
      <c r="M3051" s="20"/>
    </row>
    <row r="3052" spans="1:13" x14ac:dyDescent="0.25">
      <c r="A3052" s="22"/>
      <c r="B3052" s="23"/>
      <c r="C3052" s="23"/>
      <c r="D3052" s="23"/>
      <c r="E3052" s="23"/>
      <c r="F3052" s="22"/>
      <c r="G3052" s="23"/>
      <c r="H3052" s="24"/>
      <c r="I3052" s="23"/>
      <c r="J3052" s="23"/>
      <c r="K3052" s="23"/>
      <c r="L3052" s="22"/>
      <c r="M3052" s="20"/>
    </row>
    <row r="3053" spans="1:13" x14ac:dyDescent="0.25">
      <c r="A3053" s="22"/>
      <c r="B3053" s="23"/>
      <c r="C3053" s="23"/>
      <c r="D3053" s="23"/>
      <c r="E3053" s="23"/>
      <c r="F3053" s="22"/>
      <c r="G3053" s="23"/>
      <c r="H3053" s="24"/>
      <c r="I3053" s="23"/>
      <c r="J3053" s="23"/>
      <c r="K3053" s="23"/>
      <c r="L3053" s="22"/>
      <c r="M3053" s="20"/>
    </row>
    <row r="3054" spans="1:13" x14ac:dyDescent="0.25">
      <c r="A3054" s="22"/>
      <c r="B3054" s="23"/>
      <c r="C3054" s="23"/>
      <c r="D3054" s="23"/>
      <c r="E3054" s="23"/>
      <c r="F3054" s="22"/>
      <c r="G3054" s="23"/>
      <c r="H3054" s="24"/>
      <c r="I3054" s="23"/>
      <c r="J3054" s="23"/>
      <c r="K3054" s="23"/>
      <c r="L3054" s="22"/>
      <c r="M3054" s="20"/>
    </row>
    <row r="3055" spans="1:13" x14ac:dyDescent="0.25">
      <c r="A3055" s="22"/>
      <c r="B3055" s="23"/>
      <c r="C3055" s="23"/>
      <c r="D3055" s="23"/>
      <c r="E3055" s="23"/>
      <c r="F3055" s="22"/>
      <c r="G3055" s="23"/>
      <c r="H3055" s="24"/>
      <c r="I3055" s="23"/>
      <c r="J3055" s="23"/>
      <c r="K3055" s="23"/>
      <c r="L3055" s="22"/>
      <c r="M3055" s="20"/>
    </row>
    <row r="3056" spans="1:13" x14ac:dyDescent="0.25">
      <c r="A3056" s="22"/>
      <c r="B3056" s="23"/>
      <c r="C3056" s="23"/>
      <c r="D3056" s="23"/>
      <c r="E3056" s="23"/>
      <c r="F3056" s="22"/>
      <c r="G3056" s="23"/>
      <c r="H3056" s="24"/>
      <c r="I3056" s="23"/>
      <c r="J3056" s="23"/>
      <c r="K3056" s="23"/>
      <c r="L3056" s="22"/>
      <c r="M3056" s="20"/>
    </row>
    <row r="3057" spans="1:13" x14ac:dyDescent="0.25">
      <c r="A3057" s="22"/>
      <c r="B3057" s="23"/>
      <c r="C3057" s="23"/>
      <c r="D3057" s="23"/>
      <c r="E3057" s="23"/>
      <c r="F3057" s="22"/>
      <c r="G3057" s="23"/>
      <c r="H3057" s="24"/>
      <c r="I3057" s="23"/>
      <c r="J3057" s="23"/>
      <c r="K3057" s="23"/>
      <c r="L3057" s="22"/>
      <c r="M3057" s="20"/>
    </row>
    <row r="3058" spans="1:13" x14ac:dyDescent="0.25">
      <c r="A3058" s="22"/>
      <c r="B3058" s="23"/>
      <c r="C3058" s="23"/>
      <c r="D3058" s="23"/>
      <c r="E3058" s="23"/>
      <c r="F3058" s="22"/>
      <c r="G3058" s="23"/>
      <c r="H3058" s="24"/>
      <c r="I3058" s="23"/>
      <c r="J3058" s="23"/>
      <c r="K3058" s="23"/>
      <c r="L3058" s="22"/>
      <c r="M3058" s="20"/>
    </row>
    <row r="3059" spans="1:13" x14ac:dyDescent="0.25">
      <c r="A3059" s="22"/>
      <c r="B3059" s="23"/>
      <c r="C3059" s="23"/>
      <c r="D3059" s="23"/>
      <c r="E3059" s="23"/>
      <c r="F3059" s="22"/>
      <c r="G3059" s="23"/>
      <c r="H3059" s="24"/>
      <c r="I3059" s="23"/>
      <c r="J3059" s="23"/>
      <c r="K3059" s="23"/>
      <c r="L3059" s="22"/>
      <c r="M3059" s="20"/>
    </row>
    <row r="3060" spans="1:13" x14ac:dyDescent="0.25">
      <c r="A3060" s="22"/>
      <c r="B3060" s="23"/>
      <c r="C3060" s="23"/>
      <c r="D3060" s="23"/>
      <c r="E3060" s="23"/>
      <c r="F3060" s="22"/>
      <c r="G3060" s="23"/>
      <c r="H3060" s="24"/>
      <c r="I3060" s="23"/>
      <c r="J3060" s="23"/>
      <c r="K3060" s="23"/>
      <c r="L3060" s="22"/>
      <c r="M3060" s="20"/>
    </row>
    <row r="3061" spans="1:13" x14ac:dyDescent="0.25">
      <c r="A3061" s="22"/>
      <c r="B3061" s="23"/>
      <c r="C3061" s="23"/>
      <c r="D3061" s="23"/>
      <c r="E3061" s="23"/>
      <c r="F3061" s="22"/>
      <c r="G3061" s="23"/>
      <c r="H3061" s="24"/>
      <c r="I3061" s="23"/>
      <c r="J3061" s="23"/>
      <c r="K3061" s="23"/>
      <c r="L3061" s="22"/>
      <c r="M3061" s="20"/>
    </row>
    <row r="3062" spans="1:13" x14ac:dyDescent="0.25">
      <c r="A3062" s="22"/>
      <c r="B3062" s="23"/>
      <c r="C3062" s="23"/>
      <c r="D3062" s="23"/>
      <c r="E3062" s="23"/>
      <c r="F3062" s="22"/>
      <c r="G3062" s="23"/>
      <c r="H3062" s="24"/>
      <c r="I3062" s="23"/>
      <c r="J3062" s="23"/>
      <c r="K3062" s="23"/>
      <c r="L3062" s="22"/>
      <c r="M3062" s="20"/>
    </row>
    <row r="3063" spans="1:13" x14ac:dyDescent="0.25">
      <c r="A3063" s="22"/>
      <c r="B3063" s="23"/>
      <c r="C3063" s="23"/>
      <c r="D3063" s="23"/>
      <c r="E3063" s="23"/>
      <c r="F3063" s="22"/>
      <c r="G3063" s="23"/>
      <c r="H3063" s="24"/>
      <c r="I3063" s="23"/>
      <c r="J3063" s="23"/>
      <c r="K3063" s="23"/>
      <c r="L3063" s="22"/>
      <c r="M3063" s="20"/>
    </row>
    <row r="3064" spans="1:13" x14ac:dyDescent="0.25">
      <c r="A3064" s="22"/>
      <c r="B3064" s="23"/>
      <c r="C3064" s="23"/>
      <c r="D3064" s="23"/>
      <c r="E3064" s="23"/>
      <c r="F3064" s="22"/>
      <c r="G3064" s="23"/>
      <c r="H3064" s="24"/>
      <c r="I3064" s="23"/>
      <c r="J3064" s="23"/>
      <c r="K3064" s="23"/>
      <c r="L3064" s="22"/>
      <c r="M3064" s="20"/>
    </row>
    <row r="3065" spans="1:13" x14ac:dyDescent="0.25">
      <c r="A3065" s="22"/>
      <c r="B3065" s="23"/>
      <c r="C3065" s="23"/>
      <c r="D3065" s="23"/>
      <c r="E3065" s="23"/>
      <c r="F3065" s="22"/>
      <c r="G3065" s="23"/>
      <c r="H3065" s="24"/>
      <c r="I3065" s="23"/>
      <c r="J3065" s="23"/>
      <c r="K3065" s="23"/>
      <c r="L3065" s="22"/>
      <c r="M3065" s="20"/>
    </row>
    <row r="3066" spans="1:13" x14ac:dyDescent="0.25">
      <c r="A3066" s="22"/>
      <c r="B3066" s="23"/>
      <c r="C3066" s="23"/>
      <c r="D3066" s="23"/>
      <c r="E3066" s="23"/>
      <c r="F3066" s="22"/>
      <c r="G3066" s="23"/>
      <c r="H3066" s="24"/>
      <c r="I3066" s="23"/>
      <c r="J3066" s="23"/>
      <c r="K3066" s="23"/>
      <c r="L3066" s="22"/>
      <c r="M3066" s="20"/>
    </row>
    <row r="3067" spans="1:13" x14ac:dyDescent="0.25">
      <c r="A3067" s="22"/>
      <c r="B3067" s="23"/>
      <c r="C3067" s="23"/>
      <c r="D3067" s="23"/>
      <c r="E3067" s="23"/>
      <c r="F3067" s="22"/>
      <c r="G3067" s="23"/>
      <c r="H3067" s="24"/>
      <c r="I3067" s="23"/>
      <c r="J3067" s="23"/>
      <c r="K3067" s="23"/>
      <c r="L3067" s="22"/>
      <c r="M3067" s="20"/>
    </row>
    <row r="3068" spans="1:13" x14ac:dyDescent="0.25">
      <c r="A3068" s="22"/>
      <c r="B3068" s="23"/>
      <c r="C3068" s="23"/>
      <c r="D3068" s="23"/>
      <c r="E3068" s="23"/>
      <c r="F3068" s="22"/>
      <c r="G3068" s="23"/>
      <c r="H3068" s="24"/>
      <c r="I3068" s="23"/>
      <c r="J3068" s="23"/>
      <c r="K3068" s="23"/>
      <c r="L3068" s="22"/>
      <c r="M3068" s="20"/>
    </row>
    <row r="3069" spans="1:13" x14ac:dyDescent="0.25">
      <c r="A3069" s="22"/>
      <c r="B3069" s="23"/>
      <c r="C3069" s="23"/>
      <c r="D3069" s="23"/>
      <c r="E3069" s="23"/>
      <c r="F3069" s="22"/>
      <c r="G3069" s="23"/>
      <c r="H3069" s="24"/>
      <c r="I3069" s="23"/>
      <c r="J3069" s="23"/>
      <c r="K3069" s="23"/>
      <c r="L3069" s="22"/>
      <c r="M3069" s="20"/>
    </row>
    <row r="3070" spans="1:13" x14ac:dyDescent="0.25">
      <c r="A3070" s="22"/>
      <c r="B3070" s="23"/>
      <c r="C3070" s="23"/>
      <c r="D3070" s="23"/>
      <c r="E3070" s="23"/>
      <c r="F3070" s="22"/>
      <c r="G3070" s="23"/>
      <c r="H3070" s="24"/>
      <c r="I3070" s="23"/>
      <c r="J3070" s="23"/>
      <c r="K3070" s="23"/>
      <c r="L3070" s="22"/>
      <c r="M3070" s="20"/>
    </row>
    <row r="3071" spans="1:13" x14ac:dyDescent="0.25">
      <c r="A3071" s="22"/>
      <c r="B3071" s="23"/>
      <c r="C3071" s="23"/>
      <c r="D3071" s="23"/>
      <c r="E3071" s="23"/>
      <c r="F3071" s="22"/>
      <c r="G3071" s="23"/>
      <c r="H3071" s="24"/>
      <c r="I3071" s="23"/>
      <c r="J3071" s="23"/>
      <c r="K3071" s="23"/>
      <c r="L3071" s="22"/>
      <c r="M3071" s="20"/>
    </row>
    <row r="3072" spans="1:13" x14ac:dyDescent="0.25">
      <c r="A3072" s="22"/>
      <c r="B3072" s="23"/>
      <c r="C3072" s="23"/>
      <c r="D3072" s="23"/>
      <c r="E3072" s="23"/>
      <c r="F3072" s="22"/>
      <c r="G3072" s="23"/>
      <c r="H3072" s="24"/>
      <c r="I3072" s="23"/>
      <c r="J3072" s="23"/>
      <c r="K3072" s="23"/>
      <c r="L3072" s="22"/>
      <c r="M3072" s="20"/>
    </row>
    <row r="3073" spans="1:13" x14ac:dyDescent="0.25">
      <c r="A3073" s="22"/>
      <c r="B3073" s="23"/>
      <c r="C3073" s="23"/>
      <c r="D3073" s="23"/>
      <c r="E3073" s="23"/>
      <c r="F3073" s="22"/>
      <c r="G3073" s="23"/>
      <c r="H3073" s="24"/>
      <c r="I3073" s="23"/>
      <c r="J3073" s="23"/>
      <c r="K3073" s="23"/>
      <c r="L3073" s="22"/>
      <c r="M3073" s="20"/>
    </row>
    <row r="3074" spans="1:13" x14ac:dyDescent="0.25">
      <c r="A3074" s="22"/>
      <c r="B3074" s="23"/>
      <c r="C3074" s="23"/>
      <c r="D3074" s="23"/>
      <c r="E3074" s="23"/>
      <c r="F3074" s="22"/>
      <c r="G3074" s="23"/>
      <c r="H3074" s="24"/>
      <c r="I3074" s="23"/>
      <c r="J3074" s="23"/>
      <c r="K3074" s="23"/>
      <c r="L3074" s="22"/>
      <c r="M3074" s="20"/>
    </row>
    <row r="3075" spans="1:13" x14ac:dyDescent="0.25">
      <c r="A3075" s="22"/>
      <c r="B3075" s="23"/>
      <c r="C3075" s="23"/>
      <c r="D3075" s="23"/>
      <c r="E3075" s="23"/>
      <c r="F3075" s="22"/>
      <c r="G3075" s="23"/>
      <c r="H3075" s="24"/>
      <c r="I3075" s="23"/>
      <c r="J3075" s="23"/>
      <c r="K3075" s="23"/>
      <c r="L3075" s="22"/>
      <c r="M3075" s="20"/>
    </row>
    <row r="3076" spans="1:13" x14ac:dyDescent="0.25">
      <c r="A3076" s="22"/>
      <c r="B3076" s="23"/>
      <c r="C3076" s="23"/>
      <c r="D3076" s="23"/>
      <c r="E3076" s="23"/>
      <c r="F3076" s="22"/>
      <c r="G3076" s="23"/>
      <c r="H3076" s="24"/>
      <c r="I3076" s="23"/>
      <c r="J3076" s="23"/>
      <c r="K3076" s="23"/>
      <c r="L3076" s="22"/>
      <c r="M3076" s="20"/>
    </row>
    <row r="3077" spans="1:13" x14ac:dyDescent="0.25">
      <c r="A3077" s="22"/>
      <c r="B3077" s="23"/>
      <c r="C3077" s="23"/>
      <c r="D3077" s="23"/>
      <c r="E3077" s="23"/>
      <c r="F3077" s="22"/>
      <c r="G3077" s="23"/>
      <c r="H3077" s="24"/>
      <c r="I3077" s="23"/>
      <c r="J3077" s="23"/>
      <c r="K3077" s="23"/>
      <c r="L3077" s="22"/>
      <c r="M3077" s="20"/>
    </row>
    <row r="3078" spans="1:13" x14ac:dyDescent="0.25">
      <c r="A3078" s="22"/>
      <c r="B3078" s="23"/>
      <c r="C3078" s="23"/>
      <c r="D3078" s="23"/>
      <c r="E3078" s="23"/>
      <c r="F3078" s="22"/>
      <c r="G3078" s="23"/>
      <c r="H3078" s="24"/>
      <c r="I3078" s="23"/>
      <c r="J3078" s="23"/>
      <c r="K3078" s="23"/>
      <c r="L3078" s="22"/>
      <c r="M3078" s="20"/>
    </row>
    <row r="3079" spans="1:13" x14ac:dyDescent="0.25">
      <c r="A3079" s="22"/>
      <c r="B3079" s="23"/>
      <c r="C3079" s="23"/>
      <c r="D3079" s="23"/>
      <c r="E3079" s="23"/>
      <c r="F3079" s="22"/>
      <c r="G3079" s="23"/>
      <c r="H3079" s="24"/>
      <c r="I3079" s="23"/>
      <c r="J3079" s="23"/>
      <c r="K3079" s="23"/>
      <c r="L3079" s="22"/>
      <c r="M3079" s="20"/>
    </row>
    <row r="3080" spans="1:13" x14ac:dyDescent="0.25">
      <c r="A3080" s="22"/>
      <c r="B3080" s="23"/>
      <c r="C3080" s="23"/>
      <c r="D3080" s="23"/>
      <c r="E3080" s="23"/>
      <c r="F3080" s="22"/>
      <c r="G3080" s="23"/>
      <c r="H3080" s="24"/>
      <c r="I3080" s="23"/>
      <c r="J3080" s="23"/>
      <c r="K3080" s="23"/>
      <c r="L3080" s="22"/>
      <c r="M3080" s="20"/>
    </row>
    <row r="3081" spans="1:13" x14ac:dyDescent="0.25">
      <c r="A3081" s="22"/>
      <c r="B3081" s="23"/>
      <c r="C3081" s="23"/>
      <c r="D3081" s="23"/>
      <c r="E3081" s="23"/>
      <c r="F3081" s="22"/>
      <c r="G3081" s="23"/>
      <c r="H3081" s="24"/>
      <c r="I3081" s="23"/>
      <c r="J3081" s="23"/>
      <c r="K3081" s="23"/>
      <c r="L3081" s="22"/>
      <c r="M3081" s="20"/>
    </row>
    <row r="3082" spans="1:13" x14ac:dyDescent="0.25">
      <c r="A3082" s="22"/>
      <c r="B3082" s="23"/>
      <c r="C3082" s="23"/>
      <c r="D3082" s="23"/>
      <c r="E3082" s="23"/>
      <c r="F3082" s="22"/>
      <c r="G3082" s="23"/>
      <c r="H3082" s="24"/>
      <c r="I3082" s="23"/>
      <c r="J3082" s="23"/>
      <c r="K3082" s="23"/>
      <c r="L3082" s="22"/>
      <c r="M3082" s="20"/>
    </row>
    <row r="3083" spans="1:13" x14ac:dyDescent="0.25">
      <c r="A3083" s="22"/>
      <c r="B3083" s="23"/>
      <c r="C3083" s="23"/>
      <c r="D3083" s="23"/>
      <c r="E3083" s="23"/>
      <c r="F3083" s="22"/>
      <c r="G3083" s="23"/>
      <c r="H3083" s="24"/>
      <c r="I3083" s="23"/>
      <c r="J3083" s="23"/>
      <c r="K3083" s="23"/>
      <c r="L3083" s="22"/>
      <c r="M3083" s="20"/>
    </row>
    <row r="3084" spans="1:13" x14ac:dyDescent="0.25">
      <c r="A3084" s="22"/>
      <c r="B3084" s="23"/>
      <c r="C3084" s="23"/>
      <c r="D3084" s="23"/>
      <c r="E3084" s="23"/>
      <c r="F3084" s="22"/>
      <c r="G3084" s="23"/>
      <c r="H3084" s="24"/>
      <c r="I3084" s="23"/>
      <c r="J3084" s="23"/>
      <c r="K3084" s="23"/>
      <c r="L3084" s="22"/>
      <c r="M3084" s="20"/>
    </row>
    <row r="3085" spans="1:13" x14ac:dyDescent="0.25">
      <c r="A3085" s="22"/>
      <c r="B3085" s="23"/>
      <c r="C3085" s="23"/>
      <c r="D3085" s="23"/>
      <c r="E3085" s="23"/>
      <c r="F3085" s="22"/>
      <c r="G3085" s="23"/>
      <c r="H3085" s="24"/>
      <c r="I3085" s="23"/>
      <c r="J3085" s="23"/>
      <c r="K3085" s="23"/>
      <c r="L3085" s="22"/>
      <c r="M3085" s="20"/>
    </row>
    <row r="3086" spans="1:13" x14ac:dyDescent="0.25">
      <c r="A3086" s="22"/>
      <c r="B3086" s="23"/>
      <c r="C3086" s="23"/>
      <c r="D3086" s="23"/>
      <c r="E3086" s="23"/>
      <c r="F3086" s="22"/>
      <c r="G3086" s="23"/>
      <c r="H3086" s="24"/>
      <c r="I3086" s="23"/>
      <c r="J3086" s="23"/>
      <c r="K3086" s="23"/>
      <c r="L3086" s="22"/>
      <c r="M3086" s="20"/>
    </row>
    <row r="3087" spans="1:13" x14ac:dyDescent="0.25">
      <c r="A3087" s="22"/>
      <c r="B3087" s="23"/>
      <c r="C3087" s="23"/>
      <c r="D3087" s="23"/>
      <c r="E3087" s="23"/>
      <c r="F3087" s="22"/>
      <c r="G3087" s="23"/>
      <c r="H3087" s="24"/>
      <c r="I3087" s="23"/>
      <c r="J3087" s="23"/>
      <c r="K3087" s="23"/>
      <c r="L3087" s="22"/>
      <c r="M3087" s="20"/>
    </row>
    <row r="3088" spans="1:13" x14ac:dyDescent="0.25">
      <c r="A3088" s="22"/>
      <c r="B3088" s="23"/>
      <c r="C3088" s="23"/>
      <c r="D3088" s="23"/>
      <c r="E3088" s="23"/>
      <c r="F3088" s="22"/>
      <c r="G3088" s="23"/>
      <c r="H3088" s="24"/>
      <c r="I3088" s="23"/>
      <c r="J3088" s="23"/>
      <c r="K3088" s="23"/>
      <c r="L3088" s="22"/>
      <c r="M3088" s="20"/>
    </row>
    <row r="3089" spans="1:13" x14ac:dyDescent="0.25">
      <c r="A3089" s="22"/>
      <c r="B3089" s="23"/>
      <c r="C3089" s="23"/>
      <c r="D3089" s="23"/>
      <c r="E3089" s="23"/>
      <c r="F3089" s="22"/>
      <c r="G3089" s="23"/>
      <c r="H3089" s="24"/>
      <c r="I3089" s="23"/>
      <c r="J3089" s="23"/>
      <c r="K3089" s="23"/>
      <c r="L3089" s="22"/>
      <c r="M3089" s="20"/>
    </row>
    <row r="3090" spans="1:13" x14ac:dyDescent="0.25">
      <c r="A3090" s="22"/>
      <c r="B3090" s="23"/>
      <c r="C3090" s="23"/>
      <c r="D3090" s="23"/>
      <c r="E3090" s="23"/>
      <c r="F3090" s="22"/>
      <c r="G3090" s="23"/>
      <c r="H3090" s="24"/>
      <c r="I3090" s="23"/>
      <c r="J3090" s="23"/>
      <c r="K3090" s="23"/>
      <c r="L3090" s="22"/>
      <c r="M3090" s="20"/>
    </row>
    <row r="3091" spans="1:13" x14ac:dyDescent="0.25">
      <c r="A3091" s="22"/>
      <c r="B3091" s="23"/>
      <c r="C3091" s="23"/>
      <c r="D3091" s="23"/>
      <c r="E3091" s="23"/>
      <c r="F3091" s="22"/>
      <c r="G3091" s="23"/>
      <c r="H3091" s="24"/>
      <c r="I3091" s="23"/>
      <c r="J3091" s="23"/>
      <c r="K3091" s="23"/>
      <c r="L3091" s="22"/>
      <c r="M3091" s="20"/>
    </row>
    <row r="3092" spans="1:13" x14ac:dyDescent="0.25">
      <c r="A3092" s="22"/>
      <c r="B3092" s="23"/>
      <c r="C3092" s="23"/>
      <c r="D3092" s="23"/>
      <c r="E3092" s="23"/>
      <c r="F3092" s="22"/>
      <c r="G3092" s="23"/>
      <c r="H3092" s="24"/>
      <c r="I3092" s="23"/>
      <c r="J3092" s="23"/>
      <c r="K3092" s="23"/>
      <c r="L3092" s="22"/>
      <c r="M3092" s="20"/>
    </row>
    <row r="3093" spans="1:13" x14ac:dyDescent="0.25">
      <c r="A3093" s="22"/>
      <c r="B3093" s="23"/>
      <c r="C3093" s="23"/>
      <c r="D3093" s="23"/>
      <c r="E3093" s="23"/>
      <c r="F3093" s="22"/>
      <c r="G3093" s="23"/>
      <c r="H3093" s="24"/>
      <c r="I3093" s="23"/>
      <c r="J3093" s="23"/>
      <c r="K3093" s="23"/>
      <c r="L3093" s="22"/>
      <c r="M3093" s="20"/>
    </row>
    <row r="3094" spans="1:13" x14ac:dyDescent="0.25">
      <c r="A3094" s="22"/>
      <c r="B3094" s="23"/>
      <c r="C3094" s="23"/>
      <c r="D3094" s="23"/>
      <c r="E3094" s="23"/>
      <c r="F3094" s="22"/>
      <c r="G3094" s="23"/>
      <c r="H3094" s="24"/>
      <c r="I3094" s="23"/>
      <c r="J3094" s="23"/>
      <c r="K3094" s="23"/>
      <c r="L3094" s="22"/>
      <c r="M3094" s="20"/>
    </row>
    <row r="3095" spans="1:13" x14ac:dyDescent="0.25">
      <c r="A3095" s="22"/>
      <c r="B3095" s="23"/>
      <c r="C3095" s="23"/>
      <c r="D3095" s="23"/>
      <c r="E3095" s="23"/>
      <c r="F3095" s="22"/>
      <c r="G3095" s="23"/>
      <c r="H3095" s="24"/>
      <c r="I3095" s="23"/>
      <c r="J3095" s="23"/>
      <c r="K3095" s="23"/>
      <c r="L3095" s="22"/>
      <c r="M3095" s="20"/>
    </row>
    <row r="3096" spans="1:13" x14ac:dyDescent="0.25">
      <c r="A3096" s="22"/>
      <c r="B3096" s="23"/>
      <c r="C3096" s="23"/>
      <c r="D3096" s="23"/>
      <c r="E3096" s="23"/>
      <c r="F3096" s="22"/>
      <c r="G3096" s="23"/>
      <c r="H3096" s="24"/>
      <c r="I3096" s="23"/>
      <c r="J3096" s="23"/>
      <c r="K3096" s="23"/>
      <c r="L3096" s="22"/>
      <c r="M3096" s="20"/>
    </row>
    <row r="3097" spans="1:13" x14ac:dyDescent="0.25">
      <c r="A3097" s="22"/>
      <c r="B3097" s="23"/>
      <c r="C3097" s="23"/>
      <c r="D3097" s="23"/>
      <c r="E3097" s="23"/>
      <c r="F3097" s="22"/>
      <c r="G3097" s="23"/>
      <c r="H3097" s="24"/>
      <c r="I3097" s="23"/>
      <c r="J3097" s="23"/>
      <c r="K3097" s="23"/>
      <c r="L3097" s="22"/>
      <c r="M3097" s="20"/>
    </row>
    <row r="3098" spans="1:13" x14ac:dyDescent="0.25">
      <c r="A3098" s="22"/>
      <c r="B3098" s="23"/>
      <c r="C3098" s="23"/>
      <c r="D3098" s="23"/>
      <c r="E3098" s="23"/>
      <c r="F3098" s="22"/>
      <c r="G3098" s="23"/>
      <c r="H3098" s="24"/>
      <c r="I3098" s="23"/>
      <c r="J3098" s="23"/>
      <c r="K3098" s="23"/>
      <c r="L3098" s="22"/>
      <c r="M3098" s="20"/>
    </row>
    <row r="3099" spans="1:13" x14ac:dyDescent="0.25">
      <c r="A3099" s="22"/>
      <c r="B3099" s="23"/>
      <c r="C3099" s="23"/>
      <c r="D3099" s="23"/>
      <c r="E3099" s="23"/>
      <c r="F3099" s="22"/>
      <c r="G3099" s="23"/>
      <c r="H3099" s="24"/>
      <c r="I3099" s="23"/>
      <c r="J3099" s="23"/>
      <c r="K3099" s="23"/>
      <c r="L3099" s="22"/>
      <c r="M3099" s="20"/>
    </row>
    <row r="3100" spans="1:13" x14ac:dyDescent="0.25">
      <c r="A3100" s="22"/>
      <c r="B3100" s="23"/>
      <c r="C3100" s="23"/>
      <c r="D3100" s="23"/>
      <c r="E3100" s="23"/>
      <c r="F3100" s="22"/>
      <c r="G3100" s="23"/>
      <c r="H3100" s="24"/>
      <c r="I3100" s="23"/>
      <c r="J3100" s="23"/>
      <c r="K3100" s="23"/>
      <c r="L3100" s="22"/>
      <c r="M3100" s="20"/>
    </row>
    <row r="3101" spans="1:13" x14ac:dyDescent="0.25">
      <c r="A3101" s="22"/>
      <c r="B3101" s="23"/>
      <c r="C3101" s="23"/>
      <c r="D3101" s="23"/>
      <c r="E3101" s="23"/>
      <c r="F3101" s="22"/>
      <c r="G3101" s="23"/>
      <c r="H3101" s="24"/>
      <c r="I3101" s="23"/>
      <c r="J3101" s="23"/>
      <c r="K3101" s="23"/>
      <c r="L3101" s="22"/>
      <c r="M3101" s="20"/>
    </row>
    <row r="3102" spans="1:13" x14ac:dyDescent="0.25">
      <c r="A3102" s="22"/>
      <c r="B3102" s="23"/>
      <c r="C3102" s="23"/>
      <c r="D3102" s="23"/>
      <c r="E3102" s="23"/>
      <c r="F3102" s="22"/>
      <c r="G3102" s="23"/>
      <c r="H3102" s="24"/>
      <c r="I3102" s="23"/>
      <c r="J3102" s="23"/>
      <c r="K3102" s="23"/>
      <c r="L3102" s="22"/>
      <c r="M3102" s="20"/>
    </row>
    <row r="3103" spans="1:13" x14ac:dyDescent="0.25">
      <c r="A3103" s="22"/>
      <c r="B3103" s="23"/>
      <c r="C3103" s="23"/>
      <c r="D3103" s="23"/>
      <c r="E3103" s="23"/>
      <c r="F3103" s="22"/>
      <c r="G3103" s="23"/>
      <c r="H3103" s="24"/>
      <c r="I3103" s="23"/>
      <c r="J3103" s="23"/>
      <c r="K3103" s="23"/>
      <c r="L3103" s="22"/>
      <c r="M3103" s="20"/>
    </row>
    <row r="3104" spans="1:13" x14ac:dyDescent="0.25">
      <c r="A3104" s="22"/>
      <c r="B3104" s="23"/>
      <c r="C3104" s="23"/>
      <c r="D3104" s="23"/>
      <c r="E3104" s="23"/>
      <c r="F3104" s="22"/>
      <c r="G3104" s="23"/>
      <c r="H3104" s="24"/>
      <c r="I3104" s="23"/>
      <c r="J3104" s="23"/>
      <c r="K3104" s="23"/>
      <c r="L3104" s="22"/>
      <c r="M3104" s="20"/>
    </row>
    <row r="3105" spans="1:13" x14ac:dyDescent="0.25">
      <c r="A3105" s="22"/>
      <c r="B3105" s="23"/>
      <c r="C3105" s="23"/>
      <c r="D3105" s="23"/>
      <c r="E3105" s="23"/>
      <c r="F3105" s="22"/>
      <c r="G3105" s="23"/>
      <c r="H3105" s="24"/>
      <c r="I3105" s="23"/>
      <c r="J3105" s="23"/>
      <c r="K3105" s="23"/>
      <c r="L3105" s="22"/>
      <c r="M3105" s="20"/>
    </row>
    <row r="3106" spans="1:13" x14ac:dyDescent="0.25">
      <c r="A3106" s="22"/>
      <c r="B3106" s="23"/>
      <c r="C3106" s="23"/>
      <c r="D3106" s="23"/>
      <c r="E3106" s="23"/>
      <c r="F3106" s="22"/>
      <c r="G3106" s="23"/>
      <c r="H3106" s="24"/>
      <c r="I3106" s="23"/>
      <c r="J3106" s="23"/>
      <c r="K3106" s="23"/>
      <c r="L3106" s="22"/>
      <c r="M3106" s="20"/>
    </row>
    <row r="3107" spans="1:13" x14ac:dyDescent="0.25">
      <c r="A3107" s="22"/>
      <c r="B3107" s="23"/>
      <c r="C3107" s="23"/>
      <c r="D3107" s="23"/>
      <c r="E3107" s="23"/>
      <c r="F3107" s="22"/>
      <c r="G3107" s="23"/>
      <c r="H3107" s="24"/>
      <c r="I3107" s="23"/>
      <c r="J3107" s="23"/>
      <c r="K3107" s="23"/>
      <c r="L3107" s="22"/>
      <c r="M3107" s="20"/>
    </row>
    <row r="3108" spans="1:13" x14ac:dyDescent="0.25">
      <c r="A3108" s="22"/>
      <c r="B3108" s="23"/>
      <c r="C3108" s="23"/>
      <c r="D3108" s="23"/>
      <c r="E3108" s="23"/>
      <c r="F3108" s="22"/>
      <c r="G3108" s="23"/>
      <c r="H3108" s="24"/>
      <c r="I3108" s="23"/>
      <c r="J3108" s="23"/>
      <c r="K3108" s="23"/>
      <c r="L3108" s="22"/>
      <c r="M3108" s="20"/>
    </row>
    <row r="3109" spans="1:13" x14ac:dyDescent="0.25">
      <c r="A3109" s="22"/>
      <c r="B3109" s="23"/>
      <c r="C3109" s="23"/>
      <c r="D3109" s="23"/>
      <c r="E3109" s="23"/>
      <c r="F3109" s="22"/>
      <c r="G3109" s="23"/>
      <c r="H3109" s="24"/>
      <c r="I3109" s="23"/>
      <c r="J3109" s="23"/>
      <c r="K3109" s="23"/>
      <c r="L3109" s="22"/>
      <c r="M3109" s="20"/>
    </row>
    <row r="3110" spans="1:13" x14ac:dyDescent="0.25">
      <c r="A3110" s="22"/>
      <c r="B3110" s="23"/>
      <c r="C3110" s="23"/>
      <c r="D3110" s="23"/>
      <c r="E3110" s="23"/>
      <c r="F3110" s="22"/>
      <c r="G3110" s="23"/>
      <c r="H3110" s="24"/>
      <c r="I3110" s="23"/>
      <c r="J3110" s="23"/>
      <c r="K3110" s="23"/>
      <c r="L3110" s="22"/>
      <c r="M3110" s="20"/>
    </row>
    <row r="3111" spans="1:13" x14ac:dyDescent="0.25">
      <c r="A3111" s="22"/>
      <c r="B3111" s="23"/>
      <c r="C3111" s="23"/>
      <c r="D3111" s="23"/>
      <c r="E3111" s="23"/>
      <c r="F3111" s="22"/>
      <c r="G3111" s="23"/>
      <c r="H3111" s="24"/>
      <c r="I3111" s="23"/>
      <c r="J3111" s="23"/>
      <c r="K3111" s="23"/>
      <c r="L3111" s="22"/>
      <c r="M3111" s="20"/>
    </row>
    <row r="3112" spans="1:13" x14ac:dyDescent="0.25">
      <c r="A3112" s="22"/>
      <c r="B3112" s="23"/>
      <c r="C3112" s="23"/>
      <c r="D3112" s="23"/>
      <c r="E3112" s="23"/>
      <c r="F3112" s="22"/>
      <c r="G3112" s="23"/>
      <c r="H3112" s="24"/>
      <c r="I3112" s="23"/>
      <c r="J3112" s="23"/>
      <c r="K3112" s="23"/>
      <c r="L3112" s="22"/>
      <c r="M3112" s="20"/>
    </row>
    <row r="3113" spans="1:13" x14ac:dyDescent="0.25">
      <c r="A3113" s="22"/>
      <c r="B3113" s="23"/>
      <c r="C3113" s="23"/>
      <c r="D3113" s="23"/>
      <c r="E3113" s="23"/>
      <c r="F3113" s="22"/>
      <c r="G3113" s="23"/>
      <c r="H3113" s="24"/>
      <c r="I3113" s="23"/>
      <c r="J3113" s="23"/>
      <c r="K3113" s="23"/>
      <c r="L3113" s="22"/>
      <c r="M3113" s="20"/>
    </row>
    <row r="3114" spans="1:13" x14ac:dyDescent="0.25">
      <c r="A3114" s="22"/>
      <c r="B3114" s="23"/>
      <c r="C3114" s="23"/>
      <c r="D3114" s="23"/>
      <c r="E3114" s="23"/>
      <c r="F3114" s="22"/>
      <c r="G3114" s="23"/>
      <c r="H3114" s="24"/>
      <c r="I3114" s="23"/>
      <c r="J3114" s="23"/>
      <c r="K3114" s="23"/>
      <c r="L3114" s="22"/>
      <c r="M3114" s="20"/>
    </row>
    <row r="3115" spans="1:13" x14ac:dyDescent="0.25">
      <c r="A3115" s="22"/>
      <c r="B3115" s="23"/>
      <c r="C3115" s="23"/>
      <c r="D3115" s="23"/>
      <c r="E3115" s="23"/>
      <c r="F3115" s="22"/>
      <c r="G3115" s="23"/>
      <c r="H3115" s="24"/>
      <c r="I3115" s="23"/>
      <c r="J3115" s="23"/>
      <c r="K3115" s="23"/>
      <c r="L3115" s="22"/>
      <c r="M3115" s="20"/>
    </row>
    <row r="3116" spans="1:13" x14ac:dyDescent="0.25">
      <c r="A3116" s="22"/>
      <c r="B3116" s="23"/>
      <c r="C3116" s="23"/>
      <c r="D3116" s="23"/>
      <c r="E3116" s="23"/>
      <c r="F3116" s="22"/>
      <c r="G3116" s="23"/>
      <c r="H3116" s="24"/>
      <c r="I3116" s="23"/>
      <c r="J3116" s="23"/>
      <c r="K3116" s="23"/>
      <c r="L3116" s="22"/>
      <c r="M3116" s="20"/>
    </row>
    <row r="3117" spans="1:13" x14ac:dyDescent="0.25">
      <c r="A3117" s="22"/>
      <c r="B3117" s="23"/>
      <c r="C3117" s="23"/>
      <c r="D3117" s="23"/>
      <c r="E3117" s="23"/>
      <c r="F3117" s="22"/>
      <c r="G3117" s="23"/>
      <c r="H3117" s="24"/>
      <c r="I3117" s="23"/>
      <c r="J3117" s="23"/>
      <c r="K3117" s="23"/>
      <c r="L3117" s="22"/>
      <c r="M3117" s="20"/>
    </row>
    <row r="3118" spans="1:13" x14ac:dyDescent="0.25">
      <c r="A3118" s="22"/>
      <c r="B3118" s="23"/>
      <c r="C3118" s="23"/>
      <c r="D3118" s="23"/>
      <c r="E3118" s="23"/>
      <c r="F3118" s="22"/>
      <c r="G3118" s="23"/>
      <c r="H3118" s="24"/>
      <c r="I3118" s="23"/>
      <c r="J3118" s="23"/>
      <c r="K3118" s="23"/>
      <c r="L3118" s="22"/>
      <c r="M3118" s="20"/>
    </row>
    <row r="3119" spans="1:13" x14ac:dyDescent="0.25">
      <c r="A3119" s="22"/>
      <c r="B3119" s="23"/>
      <c r="C3119" s="23"/>
      <c r="D3119" s="23"/>
      <c r="E3119" s="23"/>
      <c r="F3119" s="22"/>
      <c r="G3119" s="23"/>
      <c r="H3119" s="24"/>
      <c r="I3119" s="23"/>
      <c r="J3119" s="23"/>
      <c r="K3119" s="23"/>
      <c r="L3119" s="22"/>
      <c r="M3119" s="20"/>
    </row>
    <row r="3120" spans="1:13" x14ac:dyDescent="0.25">
      <c r="A3120" s="22"/>
      <c r="B3120" s="23"/>
      <c r="C3120" s="23"/>
      <c r="D3120" s="23"/>
      <c r="E3120" s="23"/>
      <c r="F3120" s="22"/>
      <c r="G3120" s="23"/>
      <c r="H3120" s="24"/>
      <c r="I3120" s="23"/>
      <c r="J3120" s="23"/>
      <c r="K3120" s="23"/>
      <c r="L3120" s="22"/>
      <c r="M3120" s="20"/>
    </row>
    <row r="3121" spans="1:13" x14ac:dyDescent="0.25">
      <c r="A3121" s="22"/>
      <c r="B3121" s="23"/>
      <c r="C3121" s="23"/>
      <c r="D3121" s="23"/>
      <c r="E3121" s="23"/>
      <c r="F3121" s="22"/>
      <c r="G3121" s="23"/>
      <c r="H3121" s="24"/>
      <c r="I3121" s="23"/>
      <c r="J3121" s="23"/>
      <c r="K3121" s="23"/>
      <c r="L3121" s="22"/>
      <c r="M3121" s="20"/>
    </row>
    <row r="3122" spans="1:13" x14ac:dyDescent="0.25">
      <c r="A3122" s="22"/>
      <c r="B3122" s="23"/>
      <c r="C3122" s="23"/>
      <c r="D3122" s="23"/>
      <c r="E3122" s="23"/>
      <c r="F3122" s="22"/>
      <c r="G3122" s="23"/>
      <c r="H3122" s="24"/>
      <c r="I3122" s="23"/>
      <c r="J3122" s="23"/>
      <c r="K3122" s="23"/>
      <c r="L3122" s="22"/>
      <c r="M3122" s="20"/>
    </row>
    <row r="3123" spans="1:13" x14ac:dyDescent="0.25">
      <c r="A3123" s="22"/>
      <c r="B3123" s="23"/>
      <c r="C3123" s="23"/>
      <c r="D3123" s="23"/>
      <c r="E3123" s="23"/>
      <c r="F3123" s="22"/>
      <c r="G3123" s="23"/>
      <c r="H3123" s="24"/>
      <c r="I3123" s="23"/>
      <c r="J3123" s="23"/>
      <c r="K3123" s="23"/>
      <c r="L3123" s="22"/>
      <c r="M3123" s="20"/>
    </row>
    <row r="3124" spans="1:13" x14ac:dyDescent="0.25">
      <c r="A3124" s="22"/>
      <c r="B3124" s="23"/>
      <c r="C3124" s="23"/>
      <c r="D3124" s="23"/>
      <c r="E3124" s="23"/>
      <c r="F3124" s="22"/>
      <c r="G3124" s="23"/>
      <c r="H3124" s="24"/>
      <c r="I3124" s="23"/>
      <c r="J3124" s="23"/>
      <c r="K3124" s="23"/>
      <c r="L3124" s="22"/>
      <c r="M3124" s="20"/>
    </row>
    <row r="3125" spans="1:13" x14ac:dyDescent="0.25">
      <c r="A3125" s="22"/>
      <c r="B3125" s="23"/>
      <c r="C3125" s="23"/>
      <c r="D3125" s="23"/>
      <c r="E3125" s="23"/>
      <c r="F3125" s="22"/>
      <c r="G3125" s="23"/>
      <c r="H3125" s="24"/>
      <c r="I3125" s="23"/>
      <c r="J3125" s="23"/>
      <c r="K3125" s="23"/>
      <c r="L3125" s="22"/>
      <c r="M3125" s="20"/>
    </row>
    <row r="3126" spans="1:13" x14ac:dyDescent="0.25">
      <c r="A3126" s="22"/>
      <c r="B3126" s="23"/>
      <c r="C3126" s="23"/>
      <c r="D3126" s="23"/>
      <c r="E3126" s="23"/>
      <c r="F3126" s="22"/>
      <c r="G3126" s="23"/>
      <c r="H3126" s="24"/>
      <c r="I3126" s="23"/>
      <c r="J3126" s="23"/>
      <c r="K3126" s="23"/>
      <c r="L3126" s="22"/>
      <c r="M3126" s="20"/>
    </row>
    <row r="3127" spans="1:13" x14ac:dyDescent="0.25">
      <c r="A3127" s="22"/>
      <c r="B3127" s="23"/>
      <c r="C3127" s="23"/>
      <c r="D3127" s="23"/>
      <c r="E3127" s="23"/>
      <c r="F3127" s="22"/>
      <c r="G3127" s="23"/>
      <c r="H3127" s="24"/>
      <c r="I3127" s="23"/>
      <c r="J3127" s="23"/>
      <c r="K3127" s="23"/>
      <c r="L3127" s="22"/>
      <c r="M3127" s="20"/>
    </row>
    <row r="3128" spans="1:13" x14ac:dyDescent="0.25">
      <c r="A3128" s="22"/>
      <c r="B3128" s="23"/>
      <c r="C3128" s="23"/>
      <c r="D3128" s="23"/>
      <c r="E3128" s="23"/>
      <c r="F3128" s="22"/>
      <c r="G3128" s="23"/>
      <c r="H3128" s="24"/>
      <c r="I3128" s="23"/>
      <c r="J3128" s="23"/>
      <c r="K3128" s="23"/>
      <c r="L3128" s="22"/>
      <c r="M3128" s="20"/>
    </row>
    <row r="3129" spans="1:13" x14ac:dyDescent="0.25">
      <c r="A3129" s="22"/>
      <c r="B3129" s="23"/>
      <c r="C3129" s="23"/>
      <c r="D3129" s="23"/>
      <c r="E3129" s="23"/>
      <c r="F3129" s="22"/>
      <c r="G3129" s="23"/>
      <c r="H3129" s="24"/>
      <c r="I3129" s="23"/>
      <c r="J3129" s="23"/>
      <c r="K3129" s="23"/>
      <c r="L3129" s="22"/>
      <c r="M3129" s="20"/>
    </row>
    <row r="3130" spans="1:13" x14ac:dyDescent="0.25">
      <c r="A3130" s="22"/>
      <c r="B3130" s="23"/>
      <c r="C3130" s="23"/>
      <c r="D3130" s="23"/>
      <c r="E3130" s="23"/>
      <c r="F3130" s="22"/>
      <c r="G3130" s="23"/>
      <c r="H3130" s="24"/>
      <c r="I3130" s="23"/>
      <c r="J3130" s="23"/>
      <c r="K3130" s="23"/>
      <c r="L3130" s="22"/>
      <c r="M3130" s="20"/>
    </row>
    <row r="3131" spans="1:13" x14ac:dyDescent="0.25">
      <c r="A3131" s="22"/>
      <c r="B3131" s="23"/>
      <c r="C3131" s="23"/>
      <c r="D3131" s="23"/>
      <c r="E3131" s="23"/>
      <c r="F3131" s="22"/>
      <c r="G3131" s="23"/>
      <c r="H3131" s="24"/>
      <c r="I3131" s="23"/>
      <c r="J3131" s="23"/>
      <c r="K3131" s="23"/>
      <c r="L3131" s="22"/>
      <c r="M3131" s="20"/>
    </row>
    <row r="3132" spans="1:13" x14ac:dyDescent="0.25">
      <c r="A3132" s="22"/>
      <c r="B3132" s="23"/>
      <c r="C3132" s="23"/>
      <c r="D3132" s="23"/>
      <c r="E3132" s="23"/>
      <c r="F3132" s="22"/>
      <c r="G3132" s="23"/>
      <c r="H3132" s="24"/>
      <c r="I3132" s="23"/>
      <c r="J3132" s="23"/>
      <c r="K3132" s="23"/>
      <c r="L3132" s="22"/>
      <c r="M3132" s="20"/>
    </row>
    <row r="3133" spans="1:13" x14ac:dyDescent="0.25">
      <c r="A3133" s="22"/>
      <c r="B3133" s="23"/>
      <c r="C3133" s="23"/>
      <c r="D3133" s="23"/>
      <c r="E3133" s="23"/>
      <c r="F3133" s="22"/>
      <c r="G3133" s="23"/>
      <c r="H3133" s="24"/>
      <c r="I3133" s="23"/>
      <c r="J3133" s="23"/>
      <c r="K3133" s="23"/>
      <c r="L3133" s="22"/>
      <c r="M3133" s="20"/>
    </row>
    <row r="3134" spans="1:13" x14ac:dyDescent="0.25">
      <c r="A3134" s="22"/>
      <c r="B3134" s="23"/>
      <c r="C3134" s="23"/>
      <c r="D3134" s="23"/>
      <c r="E3134" s="23"/>
      <c r="F3134" s="22"/>
      <c r="G3134" s="23"/>
      <c r="H3134" s="24"/>
      <c r="I3134" s="23"/>
      <c r="J3134" s="23"/>
      <c r="K3134" s="23"/>
      <c r="L3134" s="22"/>
      <c r="M3134" s="20"/>
    </row>
    <row r="3135" spans="1:13" x14ac:dyDescent="0.25">
      <c r="A3135" s="22"/>
      <c r="B3135" s="23"/>
      <c r="C3135" s="23"/>
      <c r="D3135" s="23"/>
      <c r="E3135" s="23"/>
      <c r="F3135" s="22"/>
      <c r="G3135" s="23"/>
      <c r="H3135" s="24"/>
      <c r="I3135" s="23"/>
      <c r="J3135" s="23"/>
      <c r="K3135" s="23"/>
      <c r="L3135" s="22"/>
      <c r="M3135" s="20"/>
    </row>
    <row r="3136" spans="1:13" x14ac:dyDescent="0.25">
      <c r="A3136" s="22"/>
      <c r="B3136" s="23"/>
      <c r="C3136" s="23"/>
      <c r="D3136" s="23"/>
      <c r="E3136" s="23"/>
      <c r="F3136" s="22"/>
      <c r="G3136" s="23"/>
      <c r="H3136" s="24"/>
      <c r="I3136" s="23"/>
      <c r="J3136" s="23"/>
      <c r="K3136" s="23"/>
      <c r="L3136" s="22"/>
      <c r="M3136" s="20"/>
    </row>
    <row r="3137" spans="1:13" x14ac:dyDescent="0.25">
      <c r="A3137" s="22"/>
      <c r="B3137" s="23"/>
      <c r="C3137" s="23"/>
      <c r="D3137" s="23"/>
      <c r="E3137" s="23"/>
      <c r="F3137" s="22"/>
      <c r="G3137" s="23"/>
      <c r="H3137" s="24"/>
      <c r="I3137" s="23"/>
      <c r="J3137" s="23"/>
      <c r="K3137" s="23"/>
      <c r="L3137" s="22"/>
      <c r="M3137" s="20"/>
    </row>
    <row r="3138" spans="1:13" x14ac:dyDescent="0.25">
      <c r="A3138" s="22"/>
      <c r="B3138" s="23"/>
      <c r="C3138" s="23"/>
      <c r="D3138" s="23"/>
      <c r="E3138" s="23"/>
      <c r="F3138" s="22"/>
      <c r="G3138" s="23"/>
      <c r="H3138" s="24"/>
      <c r="I3138" s="23"/>
      <c r="J3138" s="23"/>
      <c r="K3138" s="23"/>
      <c r="L3138" s="22"/>
      <c r="M3138" s="20"/>
    </row>
    <row r="3139" spans="1:13" x14ac:dyDescent="0.25">
      <c r="A3139" s="22"/>
      <c r="B3139" s="23"/>
      <c r="C3139" s="23"/>
      <c r="D3139" s="23"/>
      <c r="E3139" s="23"/>
      <c r="F3139" s="22"/>
      <c r="G3139" s="23"/>
      <c r="H3139" s="24"/>
      <c r="I3139" s="23"/>
      <c r="J3139" s="23"/>
      <c r="K3139" s="23"/>
      <c r="L3139" s="22"/>
      <c r="M3139" s="20"/>
    </row>
    <row r="3140" spans="1:13" x14ac:dyDescent="0.25">
      <c r="A3140" s="22"/>
      <c r="B3140" s="23"/>
      <c r="C3140" s="23"/>
      <c r="D3140" s="23"/>
      <c r="E3140" s="23"/>
      <c r="F3140" s="22"/>
      <c r="G3140" s="23"/>
      <c r="H3140" s="24"/>
      <c r="I3140" s="23"/>
      <c r="J3140" s="23"/>
      <c r="K3140" s="23"/>
      <c r="L3140" s="22"/>
      <c r="M3140" s="20"/>
    </row>
    <row r="3141" spans="1:13" x14ac:dyDescent="0.25">
      <c r="A3141" s="22"/>
      <c r="B3141" s="23"/>
      <c r="C3141" s="23"/>
      <c r="D3141" s="23"/>
      <c r="E3141" s="23"/>
      <c r="F3141" s="22"/>
      <c r="G3141" s="23"/>
      <c r="H3141" s="24"/>
      <c r="I3141" s="23"/>
      <c r="J3141" s="23"/>
      <c r="K3141" s="23"/>
      <c r="L3141" s="22"/>
      <c r="M3141" s="20"/>
    </row>
    <row r="3142" spans="1:13" x14ac:dyDescent="0.25">
      <c r="A3142" s="22"/>
      <c r="B3142" s="23"/>
      <c r="C3142" s="23"/>
      <c r="D3142" s="23"/>
      <c r="E3142" s="23"/>
      <c r="F3142" s="22"/>
      <c r="G3142" s="23"/>
      <c r="H3142" s="24"/>
      <c r="I3142" s="23"/>
      <c r="J3142" s="23"/>
      <c r="K3142" s="23"/>
      <c r="L3142" s="22"/>
      <c r="M3142" s="20"/>
    </row>
    <row r="3143" spans="1:13" x14ac:dyDescent="0.25">
      <c r="A3143" s="22"/>
      <c r="B3143" s="23"/>
      <c r="C3143" s="23"/>
      <c r="D3143" s="23"/>
      <c r="E3143" s="23"/>
      <c r="F3143" s="22"/>
      <c r="G3143" s="23"/>
      <c r="H3143" s="24"/>
      <c r="I3143" s="23"/>
      <c r="J3143" s="23"/>
      <c r="K3143" s="23"/>
      <c r="L3143" s="22"/>
      <c r="M3143" s="20"/>
    </row>
    <row r="3144" spans="1:13" x14ac:dyDescent="0.25">
      <c r="A3144" s="22"/>
      <c r="B3144" s="23"/>
      <c r="C3144" s="23"/>
      <c r="D3144" s="23"/>
      <c r="E3144" s="23"/>
      <c r="F3144" s="22"/>
      <c r="G3144" s="23"/>
      <c r="H3144" s="24"/>
      <c r="I3144" s="23"/>
      <c r="J3144" s="23"/>
      <c r="K3144" s="23"/>
      <c r="L3144" s="22"/>
      <c r="M3144" s="20"/>
    </row>
    <row r="3145" spans="1:13" x14ac:dyDescent="0.25">
      <c r="A3145" s="22"/>
      <c r="B3145" s="23"/>
      <c r="C3145" s="23"/>
      <c r="D3145" s="23"/>
      <c r="E3145" s="23"/>
      <c r="F3145" s="22"/>
      <c r="G3145" s="23"/>
      <c r="H3145" s="24"/>
      <c r="I3145" s="23"/>
      <c r="J3145" s="23"/>
      <c r="K3145" s="23"/>
      <c r="L3145" s="22"/>
      <c r="M3145" s="20"/>
    </row>
    <row r="3146" spans="1:13" x14ac:dyDescent="0.25">
      <c r="A3146" s="22"/>
      <c r="B3146" s="23"/>
      <c r="C3146" s="23"/>
      <c r="D3146" s="23"/>
      <c r="E3146" s="23"/>
      <c r="F3146" s="22"/>
      <c r="G3146" s="23"/>
      <c r="H3146" s="24"/>
      <c r="I3146" s="23"/>
      <c r="J3146" s="23"/>
      <c r="K3146" s="23"/>
      <c r="L3146" s="22"/>
      <c r="M3146" s="20"/>
    </row>
    <row r="3147" spans="1:13" x14ac:dyDescent="0.25">
      <c r="A3147" s="22"/>
      <c r="B3147" s="23"/>
      <c r="C3147" s="23"/>
      <c r="D3147" s="23"/>
      <c r="E3147" s="23"/>
      <c r="F3147" s="22"/>
      <c r="G3147" s="23"/>
      <c r="H3147" s="24"/>
      <c r="I3147" s="23"/>
      <c r="J3147" s="23"/>
      <c r="K3147" s="23"/>
      <c r="L3147" s="22"/>
      <c r="M3147" s="20"/>
    </row>
    <row r="3148" spans="1:13" x14ac:dyDescent="0.25">
      <c r="A3148" s="22"/>
      <c r="B3148" s="23"/>
      <c r="C3148" s="23"/>
      <c r="D3148" s="23"/>
      <c r="E3148" s="23"/>
      <c r="F3148" s="22"/>
      <c r="G3148" s="23"/>
      <c r="H3148" s="24"/>
      <c r="I3148" s="23"/>
      <c r="J3148" s="23"/>
      <c r="K3148" s="23"/>
      <c r="L3148" s="22"/>
      <c r="M3148" s="20"/>
    </row>
    <row r="3149" spans="1:13" x14ac:dyDescent="0.25">
      <c r="A3149" s="22"/>
      <c r="B3149" s="23"/>
      <c r="C3149" s="23"/>
      <c r="D3149" s="23"/>
      <c r="E3149" s="23"/>
      <c r="F3149" s="22"/>
      <c r="G3149" s="23"/>
      <c r="H3149" s="24"/>
      <c r="I3149" s="23"/>
      <c r="J3149" s="23"/>
      <c r="K3149" s="23"/>
      <c r="L3149" s="22"/>
      <c r="M3149" s="20"/>
    </row>
    <row r="3150" spans="1:13" x14ac:dyDescent="0.25">
      <c r="A3150" s="22"/>
      <c r="B3150" s="23"/>
      <c r="C3150" s="23"/>
      <c r="D3150" s="23"/>
      <c r="E3150" s="23"/>
      <c r="F3150" s="22"/>
      <c r="G3150" s="23"/>
      <c r="H3150" s="24"/>
      <c r="I3150" s="23"/>
      <c r="J3150" s="23"/>
      <c r="K3150" s="23"/>
      <c r="L3150" s="22"/>
      <c r="M3150" s="20"/>
    </row>
    <row r="3151" spans="1:13" x14ac:dyDescent="0.25">
      <c r="A3151" s="22"/>
      <c r="B3151" s="23"/>
      <c r="C3151" s="23"/>
      <c r="D3151" s="23"/>
      <c r="E3151" s="23"/>
      <c r="F3151" s="22"/>
      <c r="G3151" s="23"/>
      <c r="H3151" s="24"/>
      <c r="I3151" s="23"/>
      <c r="J3151" s="23"/>
      <c r="K3151" s="23"/>
      <c r="L3151" s="22"/>
      <c r="M3151" s="20"/>
    </row>
    <row r="3152" spans="1:13" x14ac:dyDescent="0.25">
      <c r="A3152" s="22"/>
      <c r="B3152" s="23"/>
      <c r="C3152" s="23"/>
      <c r="D3152" s="23"/>
      <c r="E3152" s="23"/>
      <c r="F3152" s="22"/>
      <c r="G3152" s="23"/>
      <c r="H3152" s="24"/>
      <c r="I3152" s="23"/>
      <c r="J3152" s="23"/>
      <c r="K3152" s="23"/>
      <c r="L3152" s="22"/>
      <c r="M3152" s="20"/>
    </row>
    <row r="3153" spans="1:13" x14ac:dyDescent="0.25">
      <c r="A3153" s="22"/>
      <c r="B3153" s="23"/>
      <c r="C3153" s="23"/>
      <c r="D3153" s="23"/>
      <c r="E3153" s="23"/>
      <c r="F3153" s="22"/>
      <c r="G3153" s="23"/>
      <c r="H3153" s="24"/>
      <c r="I3153" s="23"/>
      <c r="J3153" s="23"/>
      <c r="K3153" s="23"/>
      <c r="L3153" s="22"/>
      <c r="M3153" s="20"/>
    </row>
    <row r="3154" spans="1:13" x14ac:dyDescent="0.25">
      <c r="A3154" s="22"/>
      <c r="B3154" s="23"/>
      <c r="C3154" s="23"/>
      <c r="D3154" s="23"/>
      <c r="E3154" s="23"/>
      <c r="F3154" s="22"/>
      <c r="G3154" s="23"/>
      <c r="H3154" s="24"/>
      <c r="I3154" s="23"/>
      <c r="J3154" s="23"/>
      <c r="K3154" s="23"/>
      <c r="L3154" s="22"/>
      <c r="M3154" s="20"/>
    </row>
    <row r="3155" spans="1:13" x14ac:dyDescent="0.25">
      <c r="A3155" s="22"/>
      <c r="B3155" s="23"/>
      <c r="C3155" s="23"/>
      <c r="D3155" s="23"/>
      <c r="E3155" s="23"/>
      <c r="F3155" s="22"/>
      <c r="G3155" s="23"/>
      <c r="H3155" s="24"/>
      <c r="I3155" s="23"/>
      <c r="J3155" s="23"/>
      <c r="K3155" s="23"/>
      <c r="L3155" s="22"/>
      <c r="M3155" s="20"/>
    </row>
    <row r="3156" spans="1:13" x14ac:dyDescent="0.25">
      <c r="A3156" s="22"/>
      <c r="B3156" s="23"/>
      <c r="C3156" s="23"/>
      <c r="D3156" s="23"/>
      <c r="E3156" s="23"/>
      <c r="F3156" s="22"/>
      <c r="G3156" s="23"/>
      <c r="H3156" s="24"/>
      <c r="I3156" s="23"/>
      <c r="J3156" s="23"/>
      <c r="K3156" s="23"/>
      <c r="L3156" s="22"/>
      <c r="M3156" s="20"/>
    </row>
    <row r="3157" spans="1:13" x14ac:dyDescent="0.25">
      <c r="A3157" s="22"/>
      <c r="B3157" s="23"/>
      <c r="C3157" s="23"/>
      <c r="D3157" s="23"/>
      <c r="E3157" s="23"/>
      <c r="F3157" s="22"/>
      <c r="G3157" s="23"/>
      <c r="H3157" s="24"/>
      <c r="I3157" s="23"/>
      <c r="J3157" s="23"/>
      <c r="K3157" s="23"/>
      <c r="L3157" s="22"/>
      <c r="M3157" s="20"/>
    </row>
    <row r="3158" spans="1:13" x14ac:dyDescent="0.25">
      <c r="A3158" s="22"/>
      <c r="B3158" s="23"/>
      <c r="C3158" s="23"/>
      <c r="D3158" s="23"/>
      <c r="E3158" s="23"/>
      <c r="F3158" s="22"/>
      <c r="G3158" s="23"/>
      <c r="H3158" s="24"/>
      <c r="I3158" s="23"/>
      <c r="J3158" s="23"/>
      <c r="K3158" s="23"/>
      <c r="L3158" s="22"/>
      <c r="M3158" s="20"/>
    </row>
    <row r="3159" spans="1:13" x14ac:dyDescent="0.25">
      <c r="A3159" s="22"/>
      <c r="B3159" s="23"/>
      <c r="C3159" s="23"/>
      <c r="D3159" s="23"/>
      <c r="E3159" s="23"/>
      <c r="F3159" s="22"/>
      <c r="G3159" s="23"/>
      <c r="H3159" s="24"/>
      <c r="I3159" s="23"/>
      <c r="J3159" s="23"/>
      <c r="K3159" s="23"/>
      <c r="L3159" s="22"/>
      <c r="M3159" s="20"/>
    </row>
    <row r="3160" spans="1:13" x14ac:dyDescent="0.25">
      <c r="A3160" s="22"/>
      <c r="B3160" s="23"/>
      <c r="C3160" s="23"/>
      <c r="D3160" s="23"/>
      <c r="E3160" s="23"/>
      <c r="F3160" s="22"/>
      <c r="G3160" s="23"/>
      <c r="H3160" s="24"/>
      <c r="I3160" s="23"/>
      <c r="J3160" s="23"/>
      <c r="K3160" s="23"/>
      <c r="L3160" s="22"/>
      <c r="M3160" s="20"/>
    </row>
    <row r="3161" spans="1:13" x14ac:dyDescent="0.25">
      <c r="A3161" s="22"/>
      <c r="B3161" s="23"/>
      <c r="C3161" s="23"/>
      <c r="D3161" s="23"/>
      <c r="E3161" s="23"/>
      <c r="F3161" s="22"/>
      <c r="G3161" s="23"/>
      <c r="H3161" s="24"/>
      <c r="I3161" s="23"/>
      <c r="J3161" s="23"/>
      <c r="K3161" s="23"/>
      <c r="L3161" s="22"/>
      <c r="M3161" s="20"/>
    </row>
    <row r="3162" spans="1:13" x14ac:dyDescent="0.25">
      <c r="A3162" s="22"/>
      <c r="B3162" s="23"/>
      <c r="C3162" s="23"/>
      <c r="D3162" s="23"/>
      <c r="E3162" s="23"/>
      <c r="F3162" s="22"/>
      <c r="G3162" s="23"/>
      <c r="H3162" s="24"/>
      <c r="I3162" s="23"/>
      <c r="J3162" s="23"/>
      <c r="K3162" s="23"/>
      <c r="L3162" s="22"/>
      <c r="M3162" s="20"/>
    </row>
    <row r="3163" spans="1:13" x14ac:dyDescent="0.25">
      <c r="A3163" s="22"/>
      <c r="B3163" s="23"/>
      <c r="C3163" s="23"/>
      <c r="D3163" s="23"/>
      <c r="E3163" s="23"/>
      <c r="F3163" s="22"/>
      <c r="G3163" s="23"/>
      <c r="H3163" s="24"/>
      <c r="I3163" s="23"/>
      <c r="J3163" s="23"/>
      <c r="K3163" s="23"/>
      <c r="L3163" s="22"/>
      <c r="M3163" s="20"/>
    </row>
    <row r="3164" spans="1:13" x14ac:dyDescent="0.25">
      <c r="A3164" s="22"/>
      <c r="B3164" s="23"/>
      <c r="C3164" s="23"/>
      <c r="D3164" s="23"/>
      <c r="E3164" s="23"/>
      <c r="F3164" s="22"/>
      <c r="G3164" s="23"/>
      <c r="H3164" s="24"/>
      <c r="I3164" s="23"/>
      <c r="J3164" s="23"/>
      <c r="K3164" s="23"/>
      <c r="L3164" s="22"/>
      <c r="M3164" s="20"/>
    </row>
    <row r="3165" spans="1:13" x14ac:dyDescent="0.25">
      <c r="A3165" s="22"/>
      <c r="B3165" s="23"/>
      <c r="C3165" s="23"/>
      <c r="D3165" s="23"/>
      <c r="E3165" s="23"/>
      <c r="F3165" s="22"/>
      <c r="G3165" s="23"/>
      <c r="H3165" s="24"/>
      <c r="I3165" s="23"/>
      <c r="J3165" s="23"/>
      <c r="K3165" s="23"/>
      <c r="L3165" s="22"/>
      <c r="M3165" s="20"/>
    </row>
    <row r="3166" spans="1:13" x14ac:dyDescent="0.25">
      <c r="A3166" s="22"/>
      <c r="B3166" s="23"/>
      <c r="C3166" s="23"/>
      <c r="D3166" s="23"/>
      <c r="E3166" s="23"/>
      <c r="F3166" s="22"/>
      <c r="G3166" s="23"/>
      <c r="H3166" s="24"/>
      <c r="I3166" s="23"/>
      <c r="J3166" s="23"/>
      <c r="K3166" s="23"/>
      <c r="L3166" s="22"/>
      <c r="M3166" s="20"/>
    </row>
    <row r="3167" spans="1:13" x14ac:dyDescent="0.25">
      <c r="A3167" s="22"/>
      <c r="B3167" s="23"/>
      <c r="C3167" s="23"/>
      <c r="D3167" s="23"/>
      <c r="E3167" s="23"/>
      <c r="F3167" s="22"/>
      <c r="G3167" s="23"/>
      <c r="H3167" s="24"/>
      <c r="I3167" s="23"/>
      <c r="J3167" s="23"/>
      <c r="K3167" s="23"/>
      <c r="L3167" s="22"/>
      <c r="M3167" s="20"/>
    </row>
    <row r="3168" spans="1:13" x14ac:dyDescent="0.25">
      <c r="A3168" s="22"/>
      <c r="B3168" s="23"/>
      <c r="C3168" s="23"/>
      <c r="D3168" s="23"/>
      <c r="E3168" s="23"/>
      <c r="F3168" s="22"/>
      <c r="G3168" s="23"/>
      <c r="H3168" s="24"/>
      <c r="I3168" s="23"/>
      <c r="J3168" s="23"/>
      <c r="K3168" s="23"/>
      <c r="L3168" s="22"/>
      <c r="M3168" s="20"/>
    </row>
    <row r="3169" spans="1:13" x14ac:dyDescent="0.25">
      <c r="A3169" s="22"/>
      <c r="B3169" s="23"/>
      <c r="C3169" s="23"/>
      <c r="D3169" s="23"/>
      <c r="E3169" s="23"/>
      <c r="F3169" s="22"/>
      <c r="G3169" s="23"/>
      <c r="H3169" s="24"/>
      <c r="I3169" s="23"/>
      <c r="J3169" s="23"/>
      <c r="K3169" s="23"/>
      <c r="L3169" s="22"/>
      <c r="M3169" s="20"/>
    </row>
    <row r="3170" spans="1:13" x14ac:dyDescent="0.25">
      <c r="A3170" s="22"/>
      <c r="B3170" s="23"/>
      <c r="C3170" s="23"/>
      <c r="D3170" s="23"/>
      <c r="E3170" s="23"/>
      <c r="F3170" s="22"/>
      <c r="G3170" s="23"/>
      <c r="H3170" s="24"/>
      <c r="I3170" s="23"/>
      <c r="J3170" s="23"/>
      <c r="K3170" s="23"/>
      <c r="L3170" s="22"/>
      <c r="M3170" s="20"/>
    </row>
    <row r="3171" spans="1:13" x14ac:dyDescent="0.25">
      <c r="A3171" s="22"/>
      <c r="B3171" s="23"/>
      <c r="C3171" s="23"/>
      <c r="D3171" s="23"/>
      <c r="E3171" s="23"/>
      <c r="F3171" s="22"/>
      <c r="G3171" s="23"/>
      <c r="H3171" s="24"/>
      <c r="I3171" s="23"/>
      <c r="J3171" s="23"/>
      <c r="K3171" s="23"/>
      <c r="L3171" s="22"/>
      <c r="M3171" s="20"/>
    </row>
    <row r="3172" spans="1:13" x14ac:dyDescent="0.25">
      <c r="A3172" s="22"/>
      <c r="B3172" s="23"/>
      <c r="C3172" s="23"/>
      <c r="D3172" s="23"/>
      <c r="E3172" s="23"/>
      <c r="F3172" s="22"/>
      <c r="G3172" s="23"/>
      <c r="H3172" s="24"/>
      <c r="I3172" s="23"/>
      <c r="J3172" s="23"/>
      <c r="K3172" s="23"/>
      <c r="L3172" s="22"/>
      <c r="M3172" s="20"/>
    </row>
    <row r="3173" spans="1:13" x14ac:dyDescent="0.25">
      <c r="A3173" s="22"/>
      <c r="B3173" s="23"/>
      <c r="C3173" s="23"/>
      <c r="D3173" s="23"/>
      <c r="E3173" s="23"/>
      <c r="F3173" s="22"/>
      <c r="G3173" s="23"/>
      <c r="H3173" s="24"/>
      <c r="I3173" s="23"/>
      <c r="J3173" s="23"/>
      <c r="K3173" s="23"/>
      <c r="L3173" s="22"/>
      <c r="M3173" s="20"/>
    </row>
    <row r="3174" spans="1:13" x14ac:dyDescent="0.25">
      <c r="A3174" s="22"/>
      <c r="B3174" s="23"/>
      <c r="C3174" s="23"/>
      <c r="D3174" s="23"/>
      <c r="E3174" s="23"/>
      <c r="F3174" s="22"/>
      <c r="G3174" s="23"/>
      <c r="H3174" s="24"/>
      <c r="I3174" s="23"/>
      <c r="J3174" s="23"/>
      <c r="K3174" s="23"/>
      <c r="L3174" s="22"/>
      <c r="M3174" s="20"/>
    </row>
    <row r="3175" spans="1:13" x14ac:dyDescent="0.25">
      <c r="A3175" s="22"/>
      <c r="B3175" s="23"/>
      <c r="C3175" s="23"/>
      <c r="D3175" s="23"/>
      <c r="E3175" s="23"/>
      <c r="F3175" s="22"/>
      <c r="G3175" s="23"/>
      <c r="H3175" s="24"/>
      <c r="I3175" s="23"/>
      <c r="J3175" s="23"/>
      <c r="K3175" s="23"/>
      <c r="L3175" s="22"/>
      <c r="M3175" s="20"/>
    </row>
    <row r="3176" spans="1:13" x14ac:dyDescent="0.25">
      <c r="A3176" s="22"/>
      <c r="B3176" s="23"/>
      <c r="C3176" s="23"/>
      <c r="D3176" s="23"/>
      <c r="E3176" s="23"/>
      <c r="F3176" s="22"/>
      <c r="G3176" s="23"/>
      <c r="H3176" s="24"/>
      <c r="I3176" s="23"/>
      <c r="J3176" s="23"/>
      <c r="K3176" s="23"/>
      <c r="L3176" s="22"/>
      <c r="M3176" s="20"/>
    </row>
    <row r="3177" spans="1:13" x14ac:dyDescent="0.25">
      <c r="A3177" s="22"/>
      <c r="B3177" s="23"/>
      <c r="C3177" s="23"/>
      <c r="D3177" s="23"/>
      <c r="E3177" s="23"/>
      <c r="F3177" s="22"/>
      <c r="G3177" s="23"/>
      <c r="H3177" s="24"/>
      <c r="I3177" s="23"/>
      <c r="J3177" s="23"/>
      <c r="K3177" s="23"/>
      <c r="L3177" s="22"/>
      <c r="M3177" s="20"/>
    </row>
    <row r="3178" spans="1:13" x14ac:dyDescent="0.25">
      <c r="A3178" s="22"/>
      <c r="B3178" s="23"/>
      <c r="C3178" s="23"/>
      <c r="D3178" s="23"/>
      <c r="E3178" s="23"/>
      <c r="F3178" s="22"/>
      <c r="G3178" s="23"/>
      <c r="H3178" s="24"/>
      <c r="I3178" s="23"/>
      <c r="J3178" s="23"/>
      <c r="K3178" s="23"/>
      <c r="L3178" s="22"/>
      <c r="M3178" s="20"/>
    </row>
    <row r="3179" spans="1:13" x14ac:dyDescent="0.25">
      <c r="A3179" s="22"/>
      <c r="B3179" s="23"/>
      <c r="C3179" s="23"/>
      <c r="D3179" s="23"/>
      <c r="E3179" s="23"/>
      <c r="F3179" s="22"/>
      <c r="G3179" s="23"/>
      <c r="H3179" s="24"/>
      <c r="I3179" s="23"/>
      <c r="J3179" s="23"/>
      <c r="K3179" s="23"/>
      <c r="L3179" s="22"/>
      <c r="M3179" s="20"/>
    </row>
    <row r="3180" spans="1:13" x14ac:dyDescent="0.25">
      <c r="A3180" s="22"/>
      <c r="B3180" s="23"/>
      <c r="C3180" s="23"/>
      <c r="D3180" s="23"/>
      <c r="E3180" s="23"/>
      <c r="F3180" s="22"/>
      <c r="G3180" s="23"/>
      <c r="H3180" s="24"/>
      <c r="I3180" s="23"/>
      <c r="J3180" s="23"/>
      <c r="K3180" s="23"/>
      <c r="L3180" s="22"/>
      <c r="M3180" s="20"/>
    </row>
    <row r="3181" spans="1:13" x14ac:dyDescent="0.25">
      <c r="A3181" s="22"/>
      <c r="B3181" s="23"/>
      <c r="C3181" s="23"/>
      <c r="D3181" s="23"/>
      <c r="E3181" s="23"/>
      <c r="F3181" s="22"/>
      <c r="G3181" s="23"/>
      <c r="H3181" s="24"/>
      <c r="I3181" s="23"/>
      <c r="J3181" s="23"/>
      <c r="K3181" s="23"/>
      <c r="L3181" s="22"/>
      <c r="M3181" s="20"/>
    </row>
    <row r="3182" spans="1:13" x14ac:dyDescent="0.25">
      <c r="A3182" s="22"/>
      <c r="B3182" s="23"/>
      <c r="C3182" s="23"/>
      <c r="D3182" s="23"/>
      <c r="E3182" s="23"/>
      <c r="F3182" s="22"/>
      <c r="G3182" s="23"/>
      <c r="H3182" s="24"/>
      <c r="I3182" s="23"/>
      <c r="J3182" s="23"/>
      <c r="K3182" s="23"/>
      <c r="L3182" s="22"/>
      <c r="M3182" s="20"/>
    </row>
    <row r="3183" spans="1:13" x14ac:dyDescent="0.25">
      <c r="A3183" s="22"/>
      <c r="B3183" s="23"/>
      <c r="C3183" s="23"/>
      <c r="D3183" s="23"/>
      <c r="E3183" s="23"/>
      <c r="F3183" s="22"/>
      <c r="G3183" s="23"/>
      <c r="H3183" s="24"/>
      <c r="I3183" s="23"/>
      <c r="J3183" s="23"/>
      <c r="K3183" s="23"/>
      <c r="L3183" s="22"/>
      <c r="M3183" s="20"/>
    </row>
    <row r="3184" spans="1:13" x14ac:dyDescent="0.25">
      <c r="A3184" s="22"/>
      <c r="B3184" s="23"/>
      <c r="C3184" s="23"/>
      <c r="D3184" s="23"/>
      <c r="E3184" s="23"/>
      <c r="F3184" s="22"/>
      <c r="G3184" s="23"/>
      <c r="H3184" s="24"/>
      <c r="I3184" s="23"/>
      <c r="J3184" s="23"/>
      <c r="K3184" s="23"/>
      <c r="L3184" s="22"/>
      <c r="M3184" s="20"/>
    </row>
    <row r="3185" spans="1:13" x14ac:dyDescent="0.25">
      <c r="A3185" s="22"/>
      <c r="B3185" s="23"/>
      <c r="C3185" s="23"/>
      <c r="D3185" s="23"/>
      <c r="E3185" s="23"/>
      <c r="F3185" s="22"/>
      <c r="G3185" s="23"/>
      <c r="H3185" s="24"/>
      <c r="I3185" s="23"/>
      <c r="J3185" s="23"/>
      <c r="K3185" s="23"/>
      <c r="L3185" s="22"/>
      <c r="M3185" s="20"/>
    </row>
    <row r="3186" spans="1:13" x14ac:dyDescent="0.25">
      <c r="A3186" s="22"/>
      <c r="B3186" s="23"/>
      <c r="C3186" s="23"/>
      <c r="D3186" s="23"/>
      <c r="E3186" s="23"/>
      <c r="F3186" s="22"/>
      <c r="G3186" s="23"/>
      <c r="H3186" s="24"/>
      <c r="I3186" s="23"/>
      <c r="J3186" s="23"/>
      <c r="K3186" s="23"/>
      <c r="L3186" s="22"/>
      <c r="M3186" s="20"/>
    </row>
    <row r="3187" spans="1:13" x14ac:dyDescent="0.25">
      <c r="A3187" s="22"/>
      <c r="B3187" s="23"/>
      <c r="C3187" s="23"/>
      <c r="D3187" s="23"/>
      <c r="E3187" s="23"/>
      <c r="F3187" s="22"/>
      <c r="G3187" s="23"/>
      <c r="H3187" s="24"/>
      <c r="I3187" s="23"/>
      <c r="J3187" s="23"/>
      <c r="K3187" s="23"/>
      <c r="L3187" s="22"/>
      <c r="M3187" s="20"/>
    </row>
    <row r="3188" spans="1:13" x14ac:dyDescent="0.25">
      <c r="A3188" s="22"/>
      <c r="B3188" s="23"/>
      <c r="C3188" s="23"/>
      <c r="D3188" s="23"/>
      <c r="E3188" s="23"/>
      <c r="F3188" s="22"/>
      <c r="G3188" s="23"/>
      <c r="H3188" s="24"/>
      <c r="I3188" s="23"/>
      <c r="J3188" s="23"/>
      <c r="K3188" s="23"/>
      <c r="L3188" s="22"/>
      <c r="M3188" s="20"/>
    </row>
    <row r="3189" spans="1:13" x14ac:dyDescent="0.25">
      <c r="A3189" s="22"/>
      <c r="B3189" s="23"/>
      <c r="C3189" s="23"/>
      <c r="D3189" s="23"/>
      <c r="E3189" s="23"/>
      <c r="F3189" s="22"/>
      <c r="G3189" s="23"/>
      <c r="H3189" s="24"/>
      <c r="I3189" s="23"/>
      <c r="J3189" s="23"/>
      <c r="K3189" s="23"/>
      <c r="L3189" s="22"/>
      <c r="M3189" s="20"/>
    </row>
    <row r="3190" spans="1:13" x14ac:dyDescent="0.25">
      <c r="A3190" s="22"/>
      <c r="B3190" s="23"/>
      <c r="C3190" s="23"/>
      <c r="D3190" s="23"/>
      <c r="E3190" s="23"/>
      <c r="F3190" s="22"/>
      <c r="G3190" s="23"/>
      <c r="H3190" s="24"/>
      <c r="I3190" s="23"/>
      <c r="J3190" s="23"/>
      <c r="K3190" s="23"/>
      <c r="L3190" s="22"/>
      <c r="M3190" s="20"/>
    </row>
    <row r="3191" spans="1:13" x14ac:dyDescent="0.25">
      <c r="A3191" s="22"/>
      <c r="B3191" s="23"/>
      <c r="C3191" s="23"/>
      <c r="D3191" s="23"/>
      <c r="E3191" s="23"/>
      <c r="F3191" s="22"/>
      <c r="G3191" s="23"/>
      <c r="H3191" s="24"/>
      <c r="I3191" s="23"/>
      <c r="J3191" s="23"/>
      <c r="K3191" s="23"/>
      <c r="L3191" s="22"/>
      <c r="M3191" s="20"/>
    </row>
    <row r="3192" spans="1:13" x14ac:dyDescent="0.25">
      <c r="A3192" s="22"/>
      <c r="B3192" s="23"/>
      <c r="C3192" s="23"/>
      <c r="D3192" s="23"/>
      <c r="E3192" s="23"/>
      <c r="F3192" s="22"/>
      <c r="G3192" s="23"/>
      <c r="H3192" s="24"/>
      <c r="I3192" s="23"/>
      <c r="J3192" s="23"/>
      <c r="K3192" s="23"/>
      <c r="L3192" s="22"/>
      <c r="M3192" s="20"/>
    </row>
    <row r="3193" spans="1:13" x14ac:dyDescent="0.25">
      <c r="A3193" s="22"/>
      <c r="B3193" s="23"/>
      <c r="C3193" s="23"/>
      <c r="D3193" s="23"/>
      <c r="E3193" s="23"/>
      <c r="F3193" s="22"/>
      <c r="G3193" s="23"/>
      <c r="H3193" s="24"/>
      <c r="I3193" s="23"/>
      <c r="J3193" s="23"/>
      <c r="K3193" s="23"/>
      <c r="L3193" s="22"/>
      <c r="M3193" s="20"/>
    </row>
    <row r="3194" spans="1:13" x14ac:dyDescent="0.25">
      <c r="A3194" s="22"/>
      <c r="B3194" s="23"/>
      <c r="C3194" s="23"/>
      <c r="D3194" s="23"/>
      <c r="E3194" s="23"/>
      <c r="F3194" s="22"/>
      <c r="G3194" s="23"/>
      <c r="H3194" s="24"/>
      <c r="I3194" s="23"/>
      <c r="J3194" s="23"/>
      <c r="K3194" s="23"/>
      <c r="L3194" s="22"/>
      <c r="M3194" s="20"/>
    </row>
    <row r="3195" spans="1:13" x14ac:dyDescent="0.25">
      <c r="A3195" s="22"/>
      <c r="B3195" s="23"/>
      <c r="C3195" s="23"/>
      <c r="D3195" s="23"/>
      <c r="E3195" s="23"/>
      <c r="F3195" s="22"/>
      <c r="G3195" s="23"/>
      <c r="H3195" s="24"/>
      <c r="I3195" s="23"/>
      <c r="J3195" s="23"/>
      <c r="K3195" s="23"/>
      <c r="L3195" s="22"/>
      <c r="M3195" s="20"/>
    </row>
    <row r="3196" spans="1:13" x14ac:dyDescent="0.25">
      <c r="A3196" s="22"/>
      <c r="B3196" s="23"/>
      <c r="C3196" s="23"/>
      <c r="D3196" s="23"/>
      <c r="E3196" s="23"/>
      <c r="F3196" s="22"/>
      <c r="G3196" s="23"/>
      <c r="H3196" s="24"/>
      <c r="I3196" s="23"/>
      <c r="J3196" s="23"/>
      <c r="K3196" s="23"/>
      <c r="L3196" s="22"/>
      <c r="M3196" s="20"/>
    </row>
    <row r="3197" spans="1:13" x14ac:dyDescent="0.25">
      <c r="A3197" s="22"/>
      <c r="B3197" s="23"/>
      <c r="C3197" s="23"/>
      <c r="D3197" s="23"/>
      <c r="E3197" s="23"/>
      <c r="F3197" s="22"/>
      <c r="G3197" s="23"/>
      <c r="H3197" s="24"/>
      <c r="I3197" s="23"/>
      <c r="J3197" s="23"/>
      <c r="K3197" s="23"/>
      <c r="L3197" s="22"/>
      <c r="M3197" s="20"/>
    </row>
    <row r="3198" spans="1:13" x14ac:dyDescent="0.25">
      <c r="A3198" s="22"/>
      <c r="B3198" s="23"/>
      <c r="C3198" s="23"/>
      <c r="D3198" s="23"/>
      <c r="E3198" s="23"/>
      <c r="F3198" s="22"/>
      <c r="G3198" s="23"/>
      <c r="H3198" s="24"/>
      <c r="I3198" s="23"/>
      <c r="J3198" s="23"/>
      <c r="K3198" s="23"/>
      <c r="L3198" s="22"/>
      <c r="M3198" s="20"/>
    </row>
    <row r="3199" spans="1:13" x14ac:dyDescent="0.25">
      <c r="A3199" s="22"/>
      <c r="B3199" s="23"/>
      <c r="C3199" s="23"/>
      <c r="D3199" s="23"/>
      <c r="E3199" s="23"/>
      <c r="F3199" s="22"/>
      <c r="G3199" s="23"/>
      <c r="H3199" s="24"/>
      <c r="I3199" s="23"/>
      <c r="J3199" s="23"/>
      <c r="K3199" s="23"/>
      <c r="L3199" s="22"/>
      <c r="M3199" s="20"/>
    </row>
    <row r="3200" spans="1:13" x14ac:dyDescent="0.25">
      <c r="A3200" s="22"/>
      <c r="B3200" s="23"/>
      <c r="C3200" s="23"/>
      <c r="D3200" s="23"/>
      <c r="E3200" s="23"/>
      <c r="F3200" s="22"/>
      <c r="G3200" s="23"/>
      <c r="H3200" s="24"/>
      <c r="I3200" s="23"/>
      <c r="J3200" s="23"/>
      <c r="K3200" s="23"/>
      <c r="L3200" s="22"/>
      <c r="M3200" s="20"/>
    </row>
    <row r="3201" spans="1:13" x14ac:dyDescent="0.25">
      <c r="A3201" s="22"/>
      <c r="B3201" s="23"/>
      <c r="C3201" s="23"/>
      <c r="D3201" s="23"/>
      <c r="E3201" s="23"/>
      <c r="F3201" s="22"/>
      <c r="G3201" s="23"/>
      <c r="H3201" s="24"/>
      <c r="I3201" s="23"/>
      <c r="J3201" s="23"/>
      <c r="K3201" s="23"/>
      <c r="L3201" s="22"/>
      <c r="M3201" s="20"/>
    </row>
    <row r="3202" spans="1:13" x14ac:dyDescent="0.25">
      <c r="A3202" s="22"/>
      <c r="B3202" s="23"/>
      <c r="C3202" s="23"/>
      <c r="D3202" s="23"/>
      <c r="E3202" s="23"/>
      <c r="F3202" s="22"/>
      <c r="G3202" s="23"/>
      <c r="H3202" s="24"/>
      <c r="I3202" s="23"/>
      <c r="J3202" s="23"/>
      <c r="K3202" s="23"/>
      <c r="L3202" s="22"/>
      <c r="M3202" s="20"/>
    </row>
    <row r="3203" spans="1:13" x14ac:dyDescent="0.25">
      <c r="A3203" s="22"/>
      <c r="B3203" s="23"/>
      <c r="C3203" s="23"/>
      <c r="D3203" s="23"/>
      <c r="E3203" s="23"/>
      <c r="F3203" s="22"/>
      <c r="G3203" s="23"/>
      <c r="H3203" s="24"/>
      <c r="I3203" s="23"/>
      <c r="J3203" s="23"/>
      <c r="K3203" s="23"/>
      <c r="L3203" s="22"/>
      <c r="M3203" s="20"/>
    </row>
    <row r="3204" spans="1:13" x14ac:dyDescent="0.25">
      <c r="A3204" s="22"/>
      <c r="B3204" s="23"/>
      <c r="C3204" s="23"/>
      <c r="D3204" s="23"/>
      <c r="E3204" s="23"/>
      <c r="F3204" s="22"/>
      <c r="G3204" s="23"/>
      <c r="H3204" s="24"/>
      <c r="I3204" s="23"/>
      <c r="J3204" s="23"/>
      <c r="K3204" s="23"/>
      <c r="L3204" s="22"/>
      <c r="M3204" s="20"/>
    </row>
    <row r="3205" spans="1:13" x14ac:dyDescent="0.25">
      <c r="A3205" s="22"/>
      <c r="B3205" s="23"/>
      <c r="C3205" s="23"/>
      <c r="D3205" s="23"/>
      <c r="E3205" s="23"/>
      <c r="F3205" s="22"/>
      <c r="G3205" s="23"/>
      <c r="H3205" s="24"/>
      <c r="I3205" s="23"/>
      <c r="J3205" s="23"/>
      <c r="K3205" s="23"/>
      <c r="L3205" s="22"/>
      <c r="M3205" s="20"/>
    </row>
    <row r="3206" spans="1:13" x14ac:dyDescent="0.25">
      <c r="A3206" s="22"/>
      <c r="B3206" s="23"/>
      <c r="C3206" s="23"/>
      <c r="D3206" s="23"/>
      <c r="E3206" s="23"/>
      <c r="F3206" s="22"/>
      <c r="G3206" s="23"/>
      <c r="H3206" s="24"/>
      <c r="I3206" s="23"/>
      <c r="J3206" s="23"/>
      <c r="K3206" s="23"/>
      <c r="L3206" s="22"/>
      <c r="M3206" s="20"/>
    </row>
    <row r="3207" spans="1:13" x14ac:dyDescent="0.25">
      <c r="A3207" s="22"/>
      <c r="B3207" s="23"/>
      <c r="C3207" s="23"/>
      <c r="D3207" s="23"/>
      <c r="E3207" s="23"/>
      <c r="F3207" s="22"/>
      <c r="G3207" s="23"/>
      <c r="H3207" s="24"/>
      <c r="I3207" s="23"/>
      <c r="J3207" s="23"/>
      <c r="K3207" s="23"/>
      <c r="L3207" s="22"/>
      <c r="M3207" s="20"/>
    </row>
    <row r="3208" spans="1:13" x14ac:dyDescent="0.25">
      <c r="A3208" s="22"/>
      <c r="B3208" s="23"/>
      <c r="C3208" s="23"/>
      <c r="D3208" s="23"/>
      <c r="E3208" s="23"/>
      <c r="F3208" s="22"/>
      <c r="G3208" s="23"/>
      <c r="H3208" s="24"/>
      <c r="I3208" s="23"/>
      <c r="J3208" s="23"/>
      <c r="K3208" s="23"/>
      <c r="L3208" s="22"/>
      <c r="M3208" s="20"/>
    </row>
    <row r="3209" spans="1:13" x14ac:dyDescent="0.25">
      <c r="A3209" s="22"/>
      <c r="B3209" s="23"/>
      <c r="C3209" s="23"/>
      <c r="D3209" s="23"/>
      <c r="E3209" s="23"/>
      <c r="F3209" s="22"/>
      <c r="G3209" s="23"/>
      <c r="H3209" s="24"/>
      <c r="I3209" s="23"/>
      <c r="J3209" s="23"/>
      <c r="K3209" s="23"/>
      <c r="L3209" s="22"/>
      <c r="M3209" s="20"/>
    </row>
    <row r="3210" spans="1:13" x14ac:dyDescent="0.25">
      <c r="A3210" s="22"/>
      <c r="B3210" s="23"/>
      <c r="C3210" s="23"/>
      <c r="D3210" s="23"/>
      <c r="E3210" s="23"/>
      <c r="F3210" s="22"/>
      <c r="G3210" s="23"/>
      <c r="H3210" s="24"/>
      <c r="I3210" s="23"/>
      <c r="J3210" s="23"/>
      <c r="K3210" s="23"/>
      <c r="L3210" s="22"/>
      <c r="M3210" s="20"/>
    </row>
    <row r="3211" spans="1:13" x14ac:dyDescent="0.25">
      <c r="A3211" s="22"/>
      <c r="B3211" s="23"/>
      <c r="C3211" s="23"/>
      <c r="D3211" s="23"/>
      <c r="E3211" s="23"/>
      <c r="F3211" s="22"/>
      <c r="G3211" s="23"/>
      <c r="H3211" s="24"/>
      <c r="I3211" s="23"/>
      <c r="J3211" s="23"/>
      <c r="K3211" s="23"/>
      <c r="L3211" s="22"/>
      <c r="M3211" s="20"/>
    </row>
    <row r="3212" spans="1:13" x14ac:dyDescent="0.25">
      <c r="A3212" s="22"/>
      <c r="B3212" s="23"/>
      <c r="C3212" s="23"/>
      <c r="D3212" s="23"/>
      <c r="E3212" s="23"/>
      <c r="F3212" s="22"/>
      <c r="G3212" s="23"/>
      <c r="H3212" s="24"/>
      <c r="I3212" s="23"/>
      <c r="J3212" s="23"/>
      <c r="K3212" s="23"/>
      <c r="L3212" s="22"/>
      <c r="M3212" s="20"/>
    </row>
    <row r="3213" spans="1:13" x14ac:dyDescent="0.25">
      <c r="A3213" s="22"/>
      <c r="B3213" s="23"/>
      <c r="C3213" s="23"/>
      <c r="D3213" s="23"/>
      <c r="E3213" s="23"/>
      <c r="F3213" s="22"/>
      <c r="G3213" s="23"/>
      <c r="H3213" s="24"/>
      <c r="I3213" s="23"/>
      <c r="J3213" s="23"/>
      <c r="K3213" s="23"/>
      <c r="L3213" s="22"/>
      <c r="M3213" s="20"/>
    </row>
    <row r="3214" spans="1:13" x14ac:dyDescent="0.25">
      <c r="A3214" s="22"/>
      <c r="B3214" s="23"/>
      <c r="C3214" s="23"/>
      <c r="D3214" s="23"/>
      <c r="E3214" s="23"/>
      <c r="F3214" s="22"/>
      <c r="G3214" s="23"/>
      <c r="H3214" s="24"/>
      <c r="I3214" s="23"/>
      <c r="J3214" s="23"/>
      <c r="K3214" s="23"/>
      <c r="L3214" s="22"/>
      <c r="M3214" s="20"/>
    </row>
    <row r="3215" spans="1:13" x14ac:dyDescent="0.25">
      <c r="A3215" s="22"/>
      <c r="B3215" s="23"/>
      <c r="C3215" s="23"/>
      <c r="D3215" s="23"/>
      <c r="E3215" s="23"/>
      <c r="F3215" s="22"/>
      <c r="G3215" s="23"/>
      <c r="H3215" s="24"/>
      <c r="I3215" s="23"/>
      <c r="J3215" s="23"/>
      <c r="K3215" s="23"/>
      <c r="L3215" s="22"/>
      <c r="M3215" s="20"/>
    </row>
    <row r="3216" spans="1:13" x14ac:dyDescent="0.25">
      <c r="A3216" s="22"/>
      <c r="B3216" s="23"/>
      <c r="C3216" s="23"/>
      <c r="D3216" s="23"/>
      <c r="E3216" s="23"/>
      <c r="F3216" s="22"/>
      <c r="G3216" s="23"/>
      <c r="H3216" s="24"/>
      <c r="I3216" s="23"/>
      <c r="J3216" s="23"/>
      <c r="K3216" s="23"/>
      <c r="L3216" s="22"/>
      <c r="M3216" s="20"/>
    </row>
    <row r="3217" spans="1:14" x14ac:dyDescent="0.25">
      <c r="A3217" s="22"/>
      <c r="B3217" s="23"/>
      <c r="C3217" s="23"/>
      <c r="D3217" s="23"/>
      <c r="E3217" s="23"/>
      <c r="F3217" s="22"/>
      <c r="G3217" s="23"/>
      <c r="H3217" s="24"/>
      <c r="I3217" s="23"/>
      <c r="J3217" s="23"/>
      <c r="K3217" s="23"/>
      <c r="L3217" s="22"/>
      <c r="M3217" s="20"/>
      <c r="N3217" s="19"/>
    </row>
    <row r="3218" spans="1:14" x14ac:dyDescent="0.25">
      <c r="A3218" s="22"/>
      <c r="B3218" s="23"/>
      <c r="C3218" s="23"/>
      <c r="D3218" s="23"/>
      <c r="E3218" s="23"/>
      <c r="F3218" s="22"/>
      <c r="G3218" s="23"/>
      <c r="H3218" s="24"/>
      <c r="I3218" s="23"/>
      <c r="J3218" s="23"/>
      <c r="K3218" s="23"/>
      <c r="L3218" s="22"/>
      <c r="M3218" s="20"/>
      <c r="N3218" s="19"/>
    </row>
    <row r="3219" spans="1:14" x14ac:dyDescent="0.25">
      <c r="A3219" s="22"/>
      <c r="B3219" s="23"/>
      <c r="C3219" s="23"/>
      <c r="D3219" s="23"/>
      <c r="E3219" s="23"/>
      <c r="F3219" s="22"/>
      <c r="G3219" s="23"/>
      <c r="H3219" s="24"/>
      <c r="I3219" s="23"/>
      <c r="J3219" s="23"/>
      <c r="K3219" s="23"/>
      <c r="L3219" s="22"/>
      <c r="M3219" s="20"/>
      <c r="N3219" s="19"/>
    </row>
    <row r="3220" spans="1:14" x14ac:dyDescent="0.25">
      <c r="A3220" s="22"/>
      <c r="B3220" s="23"/>
      <c r="C3220" s="23"/>
      <c r="D3220" s="23"/>
      <c r="E3220" s="23"/>
      <c r="F3220" s="22"/>
      <c r="G3220" s="23"/>
      <c r="H3220" s="24"/>
      <c r="I3220" s="23"/>
      <c r="J3220" s="23"/>
      <c r="K3220" s="23"/>
      <c r="L3220" s="22"/>
      <c r="M3220" s="20"/>
      <c r="N3220" s="19"/>
    </row>
    <row r="3221" spans="1:14" x14ac:dyDescent="0.25">
      <c r="A3221" s="22"/>
      <c r="B3221" s="23"/>
      <c r="C3221" s="23"/>
      <c r="D3221" s="23"/>
      <c r="E3221" s="23"/>
      <c r="F3221" s="22"/>
      <c r="G3221" s="23"/>
      <c r="H3221" s="24"/>
      <c r="I3221" s="23"/>
      <c r="J3221" s="23"/>
      <c r="K3221" s="23"/>
      <c r="L3221" s="22"/>
      <c r="M3221" s="20"/>
      <c r="N3221" s="19"/>
    </row>
    <row r="3222" spans="1:14" x14ac:dyDescent="0.25">
      <c r="A3222" s="22"/>
      <c r="B3222" s="23"/>
      <c r="C3222" s="23"/>
      <c r="D3222" s="23"/>
      <c r="E3222" s="23"/>
      <c r="F3222" s="22"/>
      <c r="G3222" s="23"/>
      <c r="H3222" s="24"/>
      <c r="I3222" s="23"/>
      <c r="J3222" s="23"/>
      <c r="K3222" s="23"/>
      <c r="L3222" s="22"/>
      <c r="M3222" s="20"/>
      <c r="N3222" s="19"/>
    </row>
    <row r="3223" spans="1:14" x14ac:dyDescent="0.25">
      <c r="A3223" s="22"/>
      <c r="B3223" s="23"/>
      <c r="C3223" s="23"/>
      <c r="D3223" s="23"/>
      <c r="E3223" s="23"/>
      <c r="F3223" s="22"/>
      <c r="G3223" s="23"/>
      <c r="H3223" s="24"/>
      <c r="I3223" s="23"/>
      <c r="J3223" s="23"/>
      <c r="K3223" s="23"/>
      <c r="L3223" s="22"/>
      <c r="M3223" s="20"/>
      <c r="N3223" s="19"/>
    </row>
    <row r="3224" spans="1:14" x14ac:dyDescent="0.25">
      <c r="A3224" s="22"/>
      <c r="B3224" s="23"/>
      <c r="C3224" s="23"/>
      <c r="D3224" s="23"/>
      <c r="E3224" s="23"/>
      <c r="F3224" s="22"/>
      <c r="G3224" s="23"/>
      <c r="H3224" s="24"/>
      <c r="I3224" s="23"/>
      <c r="J3224" s="23"/>
      <c r="K3224" s="23"/>
      <c r="L3224" s="22"/>
      <c r="M3224" s="20"/>
      <c r="N3224" s="19"/>
    </row>
    <row r="3225" spans="1:14" x14ac:dyDescent="0.25">
      <c r="A3225" s="22"/>
      <c r="B3225" s="23"/>
      <c r="C3225" s="23"/>
      <c r="D3225" s="23"/>
      <c r="E3225" s="23"/>
      <c r="F3225" s="22"/>
      <c r="G3225" s="23"/>
      <c r="H3225" s="24"/>
      <c r="I3225" s="23"/>
      <c r="J3225" s="23"/>
      <c r="K3225" s="23"/>
      <c r="L3225" s="22"/>
      <c r="M3225" s="20"/>
      <c r="N3225" s="19"/>
    </row>
    <row r="3226" spans="1:14" x14ac:dyDescent="0.25">
      <c r="A3226" s="22"/>
      <c r="B3226" s="23"/>
      <c r="C3226" s="23"/>
      <c r="D3226" s="23"/>
      <c r="E3226" s="23"/>
      <c r="F3226" s="22"/>
      <c r="G3226" s="23"/>
      <c r="H3226" s="24"/>
      <c r="I3226" s="23"/>
      <c r="J3226" s="23"/>
      <c r="K3226" s="23"/>
      <c r="L3226" s="22"/>
      <c r="M3226" s="20"/>
      <c r="N3226" s="19"/>
    </row>
    <row r="3227" spans="1:14" x14ac:dyDescent="0.25">
      <c r="A3227" s="22"/>
      <c r="B3227" s="23"/>
      <c r="C3227" s="23"/>
      <c r="D3227" s="23"/>
      <c r="E3227" s="23"/>
      <c r="F3227" s="22"/>
      <c r="G3227" s="23"/>
      <c r="H3227" s="24"/>
      <c r="I3227" s="23"/>
      <c r="J3227" s="23"/>
      <c r="K3227" s="23"/>
      <c r="L3227" s="22"/>
      <c r="M3227" s="20"/>
      <c r="N3227" s="19"/>
    </row>
    <row r="3228" spans="1:14" x14ac:dyDescent="0.25">
      <c r="A3228" s="22"/>
      <c r="B3228" s="23"/>
      <c r="C3228" s="23"/>
      <c r="D3228" s="23"/>
      <c r="E3228" s="23"/>
      <c r="F3228" s="22"/>
      <c r="G3228" s="23"/>
      <c r="H3228" s="24"/>
      <c r="I3228" s="23"/>
      <c r="J3228" s="23"/>
      <c r="K3228" s="23"/>
      <c r="L3228" s="22"/>
      <c r="M3228" s="20"/>
      <c r="N3228" s="19"/>
    </row>
    <row r="3229" spans="1:14" x14ac:dyDescent="0.25">
      <c r="A3229" s="22"/>
      <c r="B3229" s="23"/>
      <c r="C3229" s="23"/>
      <c r="D3229" s="23"/>
      <c r="E3229" s="23"/>
      <c r="F3229" s="22"/>
      <c r="G3229" s="23"/>
      <c r="H3229" s="24"/>
      <c r="I3229" s="23"/>
      <c r="J3229" s="23"/>
      <c r="K3229" s="23"/>
      <c r="L3229" s="22"/>
      <c r="M3229" s="20"/>
      <c r="N3229" s="19"/>
    </row>
    <row r="3230" spans="1:14" x14ac:dyDescent="0.25">
      <c r="A3230" s="22"/>
      <c r="B3230" s="23"/>
      <c r="C3230" s="23"/>
      <c r="D3230" s="23"/>
      <c r="E3230" s="23"/>
      <c r="F3230" s="22"/>
      <c r="G3230" s="23"/>
      <c r="H3230" s="24"/>
      <c r="I3230" s="23"/>
      <c r="J3230" s="23"/>
      <c r="K3230" s="23"/>
      <c r="L3230" s="22"/>
      <c r="M3230" s="20"/>
      <c r="N3230" s="19"/>
    </row>
    <row r="3231" spans="1:14" x14ac:dyDescent="0.25">
      <c r="A3231" s="22"/>
      <c r="B3231" s="23"/>
      <c r="C3231" s="23"/>
      <c r="D3231" s="23"/>
      <c r="E3231" s="23"/>
      <c r="F3231" s="22"/>
      <c r="G3231" s="23"/>
      <c r="H3231" s="24"/>
      <c r="I3231" s="23"/>
      <c r="J3231" s="23"/>
      <c r="K3231" s="23"/>
      <c r="L3231" s="22"/>
      <c r="M3231" s="20"/>
      <c r="N3231" s="19"/>
    </row>
    <row r="3232" spans="1:14" x14ac:dyDescent="0.25">
      <c r="A3232" s="22"/>
      <c r="B3232" s="23"/>
      <c r="C3232" s="23"/>
      <c r="D3232" s="23"/>
      <c r="E3232" s="23"/>
      <c r="F3232" s="22"/>
      <c r="G3232" s="23"/>
      <c r="H3232" s="24"/>
      <c r="I3232" s="23"/>
      <c r="J3232" s="23"/>
      <c r="K3232" s="23"/>
      <c r="L3232" s="22"/>
      <c r="M3232" s="20"/>
      <c r="N3232" s="19"/>
    </row>
    <row r="3233" spans="1:13" x14ac:dyDescent="0.25">
      <c r="A3233" s="22"/>
      <c r="B3233" s="23"/>
      <c r="C3233" s="23"/>
      <c r="D3233" s="23"/>
      <c r="E3233" s="23"/>
      <c r="F3233" s="22"/>
      <c r="G3233" s="23"/>
      <c r="H3233" s="24"/>
      <c r="I3233" s="23"/>
      <c r="J3233" s="23"/>
      <c r="K3233" s="23"/>
      <c r="L3233" s="22"/>
      <c r="M3233" s="20"/>
    </row>
    <row r="3234" spans="1:13" x14ac:dyDescent="0.25">
      <c r="A3234" s="22"/>
      <c r="B3234" s="23"/>
      <c r="C3234" s="23"/>
      <c r="D3234" s="23"/>
      <c r="E3234" s="23"/>
      <c r="F3234" s="22"/>
      <c r="G3234" s="23"/>
      <c r="H3234" s="24"/>
      <c r="I3234" s="23"/>
      <c r="J3234" s="23"/>
      <c r="K3234" s="23"/>
      <c r="L3234" s="22"/>
      <c r="M3234" s="20"/>
    </row>
    <row r="3235" spans="1:13" x14ac:dyDescent="0.25">
      <c r="A3235" s="22"/>
      <c r="B3235" s="23"/>
      <c r="C3235" s="23"/>
      <c r="D3235" s="23"/>
      <c r="E3235" s="23"/>
      <c r="F3235" s="22"/>
      <c r="G3235" s="23"/>
      <c r="H3235" s="24"/>
      <c r="I3235" s="23"/>
      <c r="J3235" s="23"/>
      <c r="K3235" s="23"/>
      <c r="L3235" s="22"/>
      <c r="M3235" s="20"/>
    </row>
    <row r="3236" spans="1:13" x14ac:dyDescent="0.25">
      <c r="A3236" s="22"/>
      <c r="B3236" s="23"/>
      <c r="C3236" s="23"/>
      <c r="D3236" s="23"/>
      <c r="E3236" s="23"/>
      <c r="F3236" s="22"/>
      <c r="G3236" s="23"/>
      <c r="H3236" s="24"/>
      <c r="I3236" s="23"/>
      <c r="J3236" s="23"/>
      <c r="K3236" s="23"/>
      <c r="L3236" s="22"/>
      <c r="M3236" s="20"/>
    </row>
    <row r="3237" spans="1:13" x14ac:dyDescent="0.25">
      <c r="A3237" s="22"/>
      <c r="B3237" s="23"/>
      <c r="C3237" s="23"/>
      <c r="D3237" s="23"/>
      <c r="E3237" s="23"/>
      <c r="F3237" s="22"/>
      <c r="G3237" s="23"/>
      <c r="H3237" s="24"/>
      <c r="I3237" s="23"/>
      <c r="J3237" s="23"/>
      <c r="K3237" s="23"/>
      <c r="L3237" s="22"/>
      <c r="M3237" s="20"/>
    </row>
    <row r="3238" spans="1:13" x14ac:dyDescent="0.25">
      <c r="A3238" s="22"/>
      <c r="B3238" s="23"/>
      <c r="C3238" s="23"/>
      <c r="D3238" s="23"/>
      <c r="E3238" s="23"/>
      <c r="F3238" s="22"/>
      <c r="G3238" s="23"/>
      <c r="H3238" s="24"/>
      <c r="I3238" s="23"/>
      <c r="J3238" s="23"/>
      <c r="K3238" s="23"/>
      <c r="L3238" s="22"/>
      <c r="M3238" s="20"/>
    </row>
    <row r="3239" spans="1:13" x14ac:dyDescent="0.25">
      <c r="A3239" s="22"/>
      <c r="B3239" s="23"/>
      <c r="C3239" s="23"/>
      <c r="D3239" s="23"/>
      <c r="E3239" s="23"/>
      <c r="F3239" s="22"/>
      <c r="G3239" s="23"/>
      <c r="H3239" s="24"/>
      <c r="I3239" s="23"/>
      <c r="J3239" s="23"/>
      <c r="K3239" s="23"/>
      <c r="L3239" s="22"/>
      <c r="M3239" s="20"/>
    </row>
    <row r="3240" spans="1:13" x14ac:dyDescent="0.25">
      <c r="A3240" s="22"/>
      <c r="B3240" s="23"/>
      <c r="C3240" s="23"/>
      <c r="D3240" s="23"/>
      <c r="E3240" s="23"/>
      <c r="F3240" s="22"/>
      <c r="G3240" s="23"/>
      <c r="H3240" s="24"/>
      <c r="I3240" s="23"/>
      <c r="J3240" s="23"/>
      <c r="K3240" s="23"/>
      <c r="L3240" s="22"/>
      <c r="M3240" s="20"/>
    </row>
    <row r="3241" spans="1:13" x14ac:dyDescent="0.25">
      <c r="A3241" s="22"/>
      <c r="B3241" s="23"/>
      <c r="C3241" s="23"/>
      <c r="D3241" s="23"/>
      <c r="E3241" s="23"/>
      <c r="F3241" s="22"/>
      <c r="G3241" s="23"/>
      <c r="H3241" s="24"/>
      <c r="I3241" s="23"/>
      <c r="J3241" s="23"/>
      <c r="K3241" s="23"/>
      <c r="L3241" s="22"/>
      <c r="M3241" s="20"/>
    </row>
    <row r="3242" spans="1:13" x14ac:dyDescent="0.25">
      <c r="A3242" s="22"/>
      <c r="B3242" s="23"/>
      <c r="C3242" s="23"/>
      <c r="D3242" s="23"/>
      <c r="E3242" s="23"/>
      <c r="F3242" s="22"/>
      <c r="G3242" s="23"/>
      <c r="H3242" s="24"/>
      <c r="I3242" s="23"/>
      <c r="J3242" s="23"/>
      <c r="K3242" s="23"/>
      <c r="L3242" s="22"/>
      <c r="M3242" s="20"/>
    </row>
    <row r="3243" spans="1:13" x14ac:dyDescent="0.25">
      <c r="A3243" s="22"/>
      <c r="B3243" s="23"/>
      <c r="C3243" s="23"/>
      <c r="D3243" s="23"/>
      <c r="E3243" s="23"/>
      <c r="F3243" s="22"/>
      <c r="G3243" s="23"/>
      <c r="H3243" s="24"/>
      <c r="I3243" s="23"/>
      <c r="J3243" s="23"/>
      <c r="K3243" s="23"/>
      <c r="L3243" s="22"/>
      <c r="M3243" s="20"/>
    </row>
    <row r="3244" spans="1:13" x14ac:dyDescent="0.25">
      <c r="A3244" s="22"/>
      <c r="B3244" s="23"/>
      <c r="C3244" s="23"/>
      <c r="D3244" s="23"/>
      <c r="E3244" s="23"/>
      <c r="F3244" s="22"/>
      <c r="G3244" s="23"/>
      <c r="H3244" s="24"/>
      <c r="I3244" s="23"/>
      <c r="J3244" s="23"/>
      <c r="K3244" s="23"/>
      <c r="L3244" s="22"/>
      <c r="M3244" s="20"/>
    </row>
    <row r="3245" spans="1:13" x14ac:dyDescent="0.25">
      <c r="A3245" s="22"/>
      <c r="B3245" s="23"/>
      <c r="C3245" s="23"/>
      <c r="D3245" s="23"/>
      <c r="E3245" s="23"/>
      <c r="F3245" s="22"/>
      <c r="G3245" s="23"/>
      <c r="H3245" s="24"/>
      <c r="I3245" s="23"/>
      <c r="J3245" s="23"/>
      <c r="K3245" s="23"/>
      <c r="L3245" s="22"/>
      <c r="M3245" s="20"/>
    </row>
    <row r="3246" spans="1:13" x14ac:dyDescent="0.25">
      <c r="A3246" s="22"/>
      <c r="B3246" s="23"/>
      <c r="C3246" s="23"/>
      <c r="D3246" s="23"/>
      <c r="E3246" s="23"/>
      <c r="F3246" s="22"/>
      <c r="G3246" s="23"/>
      <c r="H3246" s="24"/>
      <c r="I3246" s="23"/>
      <c r="J3246" s="23"/>
      <c r="K3246" s="23"/>
      <c r="L3246" s="22"/>
      <c r="M3246" s="20"/>
    </row>
    <row r="3247" spans="1:13" x14ac:dyDescent="0.25">
      <c r="A3247" s="22"/>
      <c r="B3247" s="23"/>
      <c r="C3247" s="23"/>
      <c r="D3247" s="23"/>
      <c r="E3247" s="23"/>
      <c r="F3247" s="22"/>
      <c r="G3247" s="23"/>
      <c r="H3247" s="24"/>
      <c r="I3247" s="23"/>
      <c r="J3247" s="23"/>
      <c r="K3247" s="23"/>
      <c r="L3247" s="22"/>
      <c r="M3247" s="20"/>
    </row>
    <row r="3248" spans="1:13" x14ac:dyDescent="0.25">
      <c r="A3248" s="22"/>
      <c r="B3248" s="23"/>
      <c r="C3248" s="23"/>
      <c r="D3248" s="23"/>
      <c r="E3248" s="23"/>
      <c r="F3248" s="22"/>
      <c r="G3248" s="23"/>
      <c r="H3248" s="24"/>
      <c r="I3248" s="23"/>
      <c r="J3248" s="23"/>
      <c r="K3248" s="23"/>
      <c r="L3248" s="22"/>
      <c r="M3248" s="20"/>
    </row>
    <row r="3249" spans="1:13" x14ac:dyDescent="0.25">
      <c r="A3249" s="22"/>
      <c r="B3249" s="23"/>
      <c r="C3249" s="23"/>
      <c r="D3249" s="23"/>
      <c r="E3249" s="23"/>
      <c r="F3249" s="22"/>
      <c r="G3249" s="23"/>
      <c r="H3249" s="24"/>
      <c r="I3249" s="23"/>
      <c r="J3249" s="23"/>
      <c r="K3249" s="23"/>
      <c r="L3249" s="22"/>
      <c r="M3249" s="20"/>
    </row>
    <row r="3250" spans="1:13" x14ac:dyDescent="0.25">
      <c r="A3250" s="22"/>
      <c r="B3250" s="23"/>
      <c r="C3250" s="23"/>
      <c r="D3250" s="23"/>
      <c r="E3250" s="23"/>
      <c r="F3250" s="22"/>
      <c r="G3250" s="23"/>
      <c r="H3250" s="24"/>
      <c r="I3250" s="23"/>
      <c r="J3250" s="23"/>
      <c r="K3250" s="23"/>
      <c r="L3250" s="22"/>
      <c r="M3250" s="20"/>
    </row>
    <row r="3251" spans="1:13" x14ac:dyDescent="0.25">
      <c r="A3251" s="22"/>
      <c r="B3251" s="23"/>
      <c r="C3251" s="23"/>
      <c r="D3251" s="23"/>
      <c r="E3251" s="23"/>
      <c r="F3251" s="22"/>
      <c r="G3251" s="23"/>
      <c r="H3251" s="24"/>
      <c r="I3251" s="23"/>
      <c r="J3251" s="23"/>
      <c r="K3251" s="23"/>
      <c r="L3251" s="22"/>
      <c r="M3251" s="20"/>
    </row>
    <row r="3252" spans="1:13" x14ac:dyDescent="0.25">
      <c r="A3252" s="22"/>
      <c r="B3252" s="23"/>
      <c r="C3252" s="23"/>
      <c r="D3252" s="23"/>
      <c r="E3252" s="23"/>
      <c r="F3252" s="22"/>
      <c r="G3252" s="23"/>
      <c r="H3252" s="24"/>
      <c r="I3252" s="23"/>
      <c r="J3252" s="23"/>
      <c r="K3252" s="23"/>
      <c r="L3252" s="22"/>
      <c r="M3252" s="20"/>
    </row>
    <row r="3253" spans="1:13" x14ac:dyDescent="0.25">
      <c r="A3253" s="22"/>
      <c r="B3253" s="23"/>
      <c r="C3253" s="23"/>
      <c r="D3253" s="23"/>
      <c r="E3253" s="23"/>
      <c r="F3253" s="22"/>
      <c r="G3253" s="23"/>
      <c r="H3253" s="24"/>
      <c r="I3253" s="23"/>
      <c r="J3253" s="23"/>
      <c r="K3253" s="23"/>
      <c r="L3253" s="22"/>
      <c r="M3253" s="20"/>
    </row>
    <row r="3254" spans="1:13" x14ac:dyDescent="0.25">
      <c r="A3254" s="22"/>
      <c r="B3254" s="23"/>
      <c r="C3254" s="23"/>
      <c r="D3254" s="23"/>
      <c r="E3254" s="23"/>
      <c r="F3254" s="22"/>
      <c r="G3254" s="23"/>
      <c r="H3254" s="24"/>
      <c r="I3254" s="23"/>
      <c r="J3254" s="23"/>
      <c r="K3254" s="23"/>
      <c r="L3254" s="22"/>
      <c r="M3254" s="20"/>
    </row>
    <row r="3255" spans="1:13" x14ac:dyDescent="0.25">
      <c r="A3255" s="22"/>
      <c r="B3255" s="23"/>
      <c r="C3255" s="23"/>
      <c r="D3255" s="23"/>
      <c r="E3255" s="23"/>
      <c r="F3255" s="22"/>
      <c r="G3255" s="23"/>
      <c r="H3255" s="24"/>
      <c r="I3255" s="23"/>
      <c r="J3255" s="23"/>
      <c r="K3255" s="23"/>
      <c r="L3255" s="22"/>
      <c r="M3255" s="20"/>
    </row>
    <row r="3256" spans="1:13" x14ac:dyDescent="0.25">
      <c r="A3256" s="22"/>
      <c r="B3256" s="23"/>
      <c r="C3256" s="23"/>
      <c r="D3256" s="23"/>
      <c r="E3256" s="23"/>
      <c r="F3256" s="22"/>
      <c r="G3256" s="23"/>
      <c r="H3256" s="24"/>
      <c r="I3256" s="23"/>
      <c r="J3256" s="23"/>
      <c r="K3256" s="23"/>
      <c r="L3256" s="22"/>
      <c r="M3256" s="20"/>
    </row>
    <row r="3257" spans="1:13" x14ac:dyDescent="0.25">
      <c r="A3257" s="22"/>
      <c r="B3257" s="23"/>
      <c r="C3257" s="23"/>
      <c r="D3257" s="23"/>
      <c r="E3257" s="23"/>
      <c r="F3257" s="22"/>
      <c r="G3257" s="23"/>
      <c r="H3257" s="24"/>
      <c r="I3257" s="23"/>
      <c r="J3257" s="23"/>
      <c r="K3257" s="23"/>
      <c r="L3257" s="22"/>
      <c r="M3257" s="20"/>
    </row>
    <row r="3258" spans="1:13" x14ac:dyDescent="0.25">
      <c r="A3258" s="22"/>
      <c r="B3258" s="23"/>
      <c r="C3258" s="23"/>
      <c r="D3258" s="23"/>
      <c r="E3258" s="23"/>
      <c r="F3258" s="22"/>
      <c r="G3258" s="23"/>
      <c r="H3258" s="24"/>
      <c r="I3258" s="23"/>
      <c r="J3258" s="23"/>
      <c r="K3258" s="23"/>
      <c r="L3258" s="22"/>
      <c r="M3258" s="20"/>
    </row>
    <row r="3259" spans="1:13" x14ac:dyDescent="0.25">
      <c r="A3259" s="22"/>
      <c r="B3259" s="23"/>
      <c r="C3259" s="23"/>
      <c r="D3259" s="23"/>
      <c r="E3259" s="23"/>
      <c r="F3259" s="22"/>
      <c r="G3259" s="23"/>
      <c r="H3259" s="24"/>
      <c r="I3259" s="23"/>
      <c r="J3259" s="23"/>
      <c r="K3259" s="23"/>
      <c r="L3259" s="22"/>
      <c r="M3259" s="20"/>
    </row>
    <row r="3260" spans="1:13" x14ac:dyDescent="0.25">
      <c r="A3260" s="22"/>
      <c r="B3260" s="23"/>
      <c r="C3260" s="23"/>
      <c r="D3260" s="23"/>
      <c r="E3260" s="23"/>
      <c r="F3260" s="22"/>
      <c r="G3260" s="23"/>
      <c r="H3260" s="24"/>
      <c r="I3260" s="23"/>
      <c r="J3260" s="23"/>
      <c r="K3260" s="23"/>
      <c r="L3260" s="22"/>
      <c r="M3260" s="20"/>
    </row>
    <row r="3261" spans="1:13" x14ac:dyDescent="0.25">
      <c r="A3261" s="22"/>
      <c r="B3261" s="23"/>
      <c r="C3261" s="23"/>
      <c r="D3261" s="23"/>
      <c r="E3261" s="23"/>
      <c r="F3261" s="22"/>
      <c r="G3261" s="23"/>
      <c r="H3261" s="24"/>
      <c r="I3261" s="23"/>
      <c r="J3261" s="23"/>
      <c r="K3261" s="23"/>
      <c r="L3261" s="22"/>
      <c r="M3261" s="20"/>
    </row>
    <row r="3262" spans="1:13" x14ac:dyDescent="0.25">
      <c r="A3262" s="22"/>
      <c r="B3262" s="23"/>
      <c r="C3262" s="23"/>
      <c r="D3262" s="23"/>
      <c r="E3262" s="23"/>
      <c r="F3262" s="22"/>
      <c r="G3262" s="23"/>
      <c r="H3262" s="24"/>
      <c r="I3262" s="23"/>
      <c r="J3262" s="23"/>
      <c r="K3262" s="23"/>
      <c r="L3262" s="22"/>
      <c r="M3262" s="20"/>
    </row>
    <row r="3263" spans="1:13" x14ac:dyDescent="0.25">
      <c r="A3263" s="22"/>
      <c r="B3263" s="23"/>
      <c r="C3263" s="23"/>
      <c r="D3263" s="23"/>
      <c r="E3263" s="23"/>
      <c r="F3263" s="22"/>
      <c r="G3263" s="23"/>
      <c r="H3263" s="24"/>
      <c r="I3263" s="23"/>
      <c r="J3263" s="23"/>
      <c r="K3263" s="23"/>
      <c r="L3263" s="22"/>
      <c r="M3263" s="20"/>
    </row>
    <row r="3264" spans="1:13" x14ac:dyDescent="0.25">
      <c r="A3264" s="22"/>
      <c r="B3264" s="23"/>
      <c r="C3264" s="23"/>
      <c r="D3264" s="23"/>
      <c r="E3264" s="23"/>
      <c r="F3264" s="22"/>
      <c r="G3264" s="23"/>
      <c r="H3264" s="24"/>
      <c r="I3264" s="23"/>
      <c r="J3264" s="23"/>
      <c r="K3264" s="23"/>
      <c r="L3264" s="22"/>
      <c r="M3264" s="20"/>
    </row>
    <row r="3265" spans="1:13" x14ac:dyDescent="0.25">
      <c r="A3265" s="22"/>
      <c r="B3265" s="23"/>
      <c r="C3265" s="23"/>
      <c r="D3265" s="23"/>
      <c r="E3265" s="23"/>
      <c r="F3265" s="22"/>
      <c r="G3265" s="23"/>
      <c r="H3265" s="24"/>
      <c r="I3265" s="23"/>
      <c r="J3265" s="23"/>
      <c r="K3265" s="23"/>
      <c r="L3265" s="22"/>
      <c r="M3265" s="20"/>
    </row>
    <row r="3266" spans="1:13" x14ac:dyDescent="0.25">
      <c r="A3266" s="22"/>
      <c r="B3266" s="23"/>
      <c r="C3266" s="23"/>
      <c r="D3266" s="23"/>
      <c r="E3266" s="23"/>
      <c r="F3266" s="22"/>
      <c r="G3266" s="23"/>
      <c r="H3266" s="24"/>
      <c r="I3266" s="23"/>
      <c r="J3266" s="23"/>
      <c r="K3266" s="23"/>
      <c r="L3266" s="22"/>
      <c r="M3266" s="20"/>
    </row>
    <row r="3267" spans="1:13" x14ac:dyDescent="0.25">
      <c r="A3267" s="22"/>
      <c r="B3267" s="23"/>
      <c r="C3267" s="23"/>
      <c r="D3267" s="23"/>
      <c r="E3267" s="23"/>
      <c r="F3267" s="22"/>
      <c r="G3267" s="23"/>
      <c r="H3267" s="24"/>
      <c r="I3267" s="23"/>
      <c r="J3267" s="23"/>
      <c r="K3267" s="23"/>
      <c r="L3267" s="22"/>
      <c r="M3267" s="20"/>
    </row>
    <row r="3268" spans="1:13" x14ac:dyDescent="0.25">
      <c r="A3268" s="22"/>
      <c r="B3268" s="23"/>
      <c r="C3268" s="23"/>
      <c r="D3268" s="23"/>
      <c r="E3268" s="23"/>
      <c r="F3268" s="22"/>
      <c r="G3268" s="23"/>
      <c r="H3268" s="24"/>
      <c r="I3268" s="23"/>
      <c r="J3268" s="23"/>
      <c r="K3268" s="23"/>
      <c r="L3268" s="22"/>
      <c r="M3268" s="20"/>
    </row>
    <row r="3269" spans="1:13" x14ac:dyDescent="0.25">
      <c r="A3269" s="22"/>
      <c r="B3269" s="23"/>
      <c r="C3269" s="23"/>
      <c r="D3269" s="23"/>
      <c r="E3269" s="23"/>
      <c r="F3269" s="22"/>
      <c r="G3269" s="23"/>
      <c r="H3269" s="24"/>
      <c r="I3269" s="23"/>
      <c r="J3269" s="23"/>
      <c r="K3269" s="23"/>
      <c r="L3269" s="22"/>
      <c r="M3269" s="20"/>
    </row>
    <row r="3270" spans="1:13" x14ac:dyDescent="0.25">
      <c r="A3270" s="22"/>
      <c r="B3270" s="23"/>
      <c r="C3270" s="23"/>
      <c r="D3270" s="23"/>
      <c r="E3270" s="23"/>
      <c r="F3270" s="22"/>
      <c r="G3270" s="23"/>
      <c r="H3270" s="24"/>
      <c r="I3270" s="23"/>
      <c r="J3270" s="23"/>
      <c r="K3270" s="23"/>
      <c r="L3270" s="22"/>
      <c r="M3270" s="20"/>
    </row>
    <row r="3271" spans="1:13" x14ac:dyDescent="0.25">
      <c r="A3271" s="22"/>
      <c r="B3271" s="23"/>
      <c r="C3271" s="23"/>
      <c r="D3271" s="23"/>
      <c r="E3271" s="23"/>
      <c r="F3271" s="22"/>
      <c r="G3271" s="23"/>
      <c r="H3271" s="24"/>
      <c r="I3271" s="23"/>
      <c r="J3271" s="23"/>
      <c r="K3271" s="23"/>
      <c r="L3271" s="22"/>
      <c r="M3271" s="20"/>
    </row>
    <row r="3272" spans="1:13" x14ac:dyDescent="0.25">
      <c r="A3272" s="22"/>
      <c r="B3272" s="23"/>
      <c r="C3272" s="23"/>
      <c r="D3272" s="23"/>
      <c r="E3272" s="23"/>
      <c r="F3272" s="22"/>
      <c r="G3272" s="23"/>
      <c r="H3272" s="24"/>
      <c r="I3272" s="23"/>
      <c r="J3272" s="23"/>
      <c r="K3272" s="23"/>
      <c r="L3272" s="22"/>
      <c r="M3272" s="20"/>
    </row>
    <row r="3273" spans="1:13" x14ac:dyDescent="0.25">
      <c r="A3273" s="22"/>
      <c r="B3273" s="23"/>
      <c r="C3273" s="23"/>
      <c r="D3273" s="23"/>
      <c r="E3273" s="23"/>
      <c r="F3273" s="22"/>
      <c r="G3273" s="23"/>
      <c r="H3273" s="24"/>
      <c r="I3273" s="23"/>
      <c r="J3273" s="23"/>
      <c r="K3273" s="23"/>
      <c r="L3273" s="22"/>
      <c r="M3273" s="20"/>
    </row>
    <row r="3274" spans="1:13" x14ac:dyDescent="0.25">
      <c r="A3274" s="22"/>
      <c r="B3274" s="23"/>
      <c r="C3274" s="23"/>
      <c r="D3274" s="23"/>
      <c r="E3274" s="23"/>
      <c r="F3274" s="22"/>
      <c r="G3274" s="23"/>
      <c r="H3274" s="24"/>
      <c r="I3274" s="23"/>
      <c r="J3274" s="23"/>
      <c r="K3274" s="23"/>
      <c r="L3274" s="22"/>
      <c r="M3274" s="20"/>
    </row>
    <row r="3275" spans="1:13" x14ac:dyDescent="0.25">
      <c r="A3275" s="22"/>
      <c r="B3275" s="23"/>
      <c r="C3275" s="23"/>
      <c r="D3275" s="23"/>
      <c r="E3275" s="23"/>
      <c r="F3275" s="22"/>
      <c r="G3275" s="23"/>
      <c r="H3275" s="24"/>
      <c r="I3275" s="23"/>
      <c r="J3275" s="23"/>
      <c r="K3275" s="23"/>
      <c r="L3275" s="22"/>
      <c r="M3275" s="20"/>
    </row>
    <row r="3276" spans="1:13" x14ac:dyDescent="0.25">
      <c r="A3276" s="22"/>
      <c r="B3276" s="23"/>
      <c r="C3276" s="23"/>
      <c r="D3276" s="23"/>
      <c r="E3276" s="23"/>
      <c r="F3276" s="22"/>
      <c r="G3276" s="23"/>
      <c r="H3276" s="24"/>
      <c r="I3276" s="23"/>
      <c r="J3276" s="23"/>
      <c r="K3276" s="23"/>
      <c r="L3276" s="22"/>
      <c r="M3276" s="20"/>
    </row>
    <row r="3277" spans="1:13" x14ac:dyDescent="0.25">
      <c r="A3277" s="22"/>
      <c r="B3277" s="23"/>
      <c r="C3277" s="23"/>
      <c r="D3277" s="23"/>
      <c r="E3277" s="23"/>
      <c r="F3277" s="22"/>
      <c r="G3277" s="23"/>
      <c r="H3277" s="24"/>
      <c r="I3277" s="23"/>
      <c r="J3277" s="23"/>
      <c r="K3277" s="23"/>
      <c r="L3277" s="22"/>
      <c r="M3277" s="20"/>
    </row>
    <row r="3278" spans="1:13" x14ac:dyDescent="0.25">
      <c r="A3278" s="22"/>
      <c r="B3278" s="23"/>
      <c r="C3278" s="23"/>
      <c r="D3278" s="23"/>
      <c r="E3278" s="23"/>
      <c r="F3278" s="22"/>
      <c r="G3278" s="23"/>
      <c r="H3278" s="24"/>
      <c r="I3278" s="23"/>
      <c r="J3278" s="23"/>
      <c r="K3278" s="23"/>
      <c r="L3278" s="22"/>
      <c r="M3278" s="20"/>
    </row>
    <row r="3279" spans="1:13" x14ac:dyDescent="0.25">
      <c r="A3279" s="22"/>
      <c r="B3279" s="23"/>
      <c r="C3279" s="23"/>
      <c r="D3279" s="23"/>
      <c r="E3279" s="23"/>
      <c r="F3279" s="22"/>
      <c r="G3279" s="23"/>
      <c r="H3279" s="24"/>
      <c r="I3279" s="23"/>
      <c r="J3279" s="23"/>
      <c r="K3279" s="23"/>
      <c r="L3279" s="22"/>
      <c r="M3279" s="20"/>
    </row>
    <row r="3280" spans="1:13" x14ac:dyDescent="0.25">
      <c r="A3280" s="22"/>
      <c r="B3280" s="23"/>
      <c r="C3280" s="23"/>
      <c r="D3280" s="23"/>
      <c r="E3280" s="23"/>
      <c r="F3280" s="22"/>
      <c r="G3280" s="23"/>
      <c r="H3280" s="24"/>
      <c r="I3280" s="23"/>
      <c r="J3280" s="23"/>
      <c r="K3280" s="23"/>
      <c r="L3280" s="22"/>
      <c r="M3280" s="20"/>
    </row>
    <row r="3281" spans="1:13" x14ac:dyDescent="0.25">
      <c r="A3281" s="22"/>
      <c r="B3281" s="23"/>
      <c r="C3281" s="23"/>
      <c r="D3281" s="23"/>
      <c r="E3281" s="23"/>
      <c r="F3281" s="22"/>
      <c r="G3281" s="23"/>
      <c r="H3281" s="24"/>
      <c r="I3281" s="23"/>
      <c r="J3281" s="23"/>
      <c r="K3281" s="23"/>
      <c r="L3281" s="22"/>
      <c r="M3281" s="20"/>
    </row>
    <row r="3282" spans="1:13" x14ac:dyDescent="0.25">
      <c r="A3282" s="22"/>
      <c r="B3282" s="23"/>
      <c r="C3282" s="23"/>
      <c r="D3282" s="23"/>
      <c r="E3282" s="23"/>
      <c r="F3282" s="22"/>
      <c r="G3282" s="23"/>
      <c r="H3282" s="24"/>
      <c r="I3282" s="23"/>
      <c r="J3282" s="23"/>
      <c r="K3282" s="23"/>
      <c r="L3282" s="22"/>
      <c r="M3282" s="20"/>
    </row>
    <row r="3283" spans="1:13" x14ac:dyDescent="0.25">
      <c r="A3283" s="22"/>
      <c r="B3283" s="23"/>
      <c r="C3283" s="23"/>
      <c r="D3283" s="23"/>
      <c r="E3283" s="23"/>
      <c r="F3283" s="22"/>
      <c r="G3283" s="23"/>
      <c r="H3283" s="24"/>
      <c r="I3283" s="23"/>
      <c r="J3283" s="23"/>
      <c r="K3283" s="23"/>
      <c r="L3283" s="22"/>
      <c r="M3283" s="20"/>
    </row>
    <row r="3284" spans="1:13" x14ac:dyDescent="0.25">
      <c r="A3284" s="22"/>
      <c r="B3284" s="23"/>
      <c r="C3284" s="23"/>
      <c r="D3284" s="23"/>
      <c r="E3284" s="23"/>
      <c r="F3284" s="22"/>
      <c r="G3284" s="23"/>
      <c r="H3284" s="24"/>
      <c r="I3284" s="23"/>
      <c r="J3284" s="23"/>
      <c r="K3284" s="23"/>
      <c r="L3284" s="22"/>
      <c r="M3284" s="20"/>
    </row>
    <row r="3285" spans="1:13" x14ac:dyDescent="0.25">
      <c r="A3285" s="22"/>
      <c r="B3285" s="23"/>
      <c r="C3285" s="23"/>
      <c r="D3285" s="23"/>
      <c r="E3285" s="23"/>
      <c r="F3285" s="22"/>
      <c r="G3285" s="23"/>
      <c r="H3285" s="24"/>
      <c r="I3285" s="23"/>
      <c r="J3285" s="23"/>
      <c r="K3285" s="23"/>
      <c r="L3285" s="22"/>
      <c r="M3285" s="20"/>
    </row>
    <row r="3286" spans="1:13" x14ac:dyDescent="0.25">
      <c r="A3286" s="22"/>
      <c r="B3286" s="23"/>
      <c r="C3286" s="23"/>
      <c r="D3286" s="23"/>
      <c r="E3286" s="23"/>
      <c r="F3286" s="22"/>
      <c r="G3286" s="23"/>
      <c r="H3286" s="24"/>
      <c r="I3286" s="23"/>
      <c r="J3286" s="23"/>
      <c r="K3286" s="23"/>
      <c r="L3286" s="22"/>
      <c r="M3286" s="20"/>
    </row>
    <row r="3287" spans="1:13" x14ac:dyDescent="0.25">
      <c r="A3287" s="22"/>
      <c r="B3287" s="23"/>
      <c r="C3287" s="23"/>
      <c r="D3287" s="23"/>
      <c r="E3287" s="23"/>
      <c r="F3287" s="22"/>
      <c r="G3287" s="23"/>
      <c r="H3287" s="24"/>
      <c r="I3287" s="23"/>
      <c r="J3287" s="23"/>
      <c r="K3287" s="23"/>
      <c r="L3287" s="22"/>
      <c r="M3287" s="20"/>
    </row>
    <row r="3288" spans="1:13" x14ac:dyDescent="0.25">
      <c r="A3288" s="22"/>
      <c r="B3288" s="23"/>
      <c r="C3288" s="23"/>
      <c r="D3288" s="23"/>
      <c r="E3288" s="23"/>
      <c r="F3288" s="22"/>
      <c r="G3288" s="23"/>
      <c r="H3288" s="24"/>
      <c r="I3288" s="23"/>
      <c r="J3288" s="23"/>
      <c r="K3288" s="23"/>
      <c r="L3288" s="22"/>
      <c r="M3288" s="20"/>
    </row>
    <row r="3289" spans="1:13" x14ac:dyDescent="0.25">
      <c r="A3289" s="22"/>
      <c r="B3289" s="23"/>
      <c r="C3289" s="23"/>
      <c r="D3289" s="23"/>
      <c r="E3289" s="23"/>
      <c r="F3289" s="22"/>
      <c r="G3289" s="23"/>
      <c r="H3289" s="24"/>
      <c r="I3289" s="23"/>
      <c r="J3289" s="23"/>
      <c r="K3289" s="23"/>
      <c r="L3289" s="22"/>
      <c r="M3289" s="20"/>
    </row>
    <row r="3290" spans="1:13" x14ac:dyDescent="0.25">
      <c r="A3290" s="22"/>
      <c r="B3290" s="23"/>
      <c r="C3290" s="23"/>
      <c r="D3290" s="23"/>
      <c r="E3290" s="23"/>
      <c r="F3290" s="22"/>
      <c r="G3290" s="23"/>
      <c r="H3290" s="24"/>
      <c r="I3290" s="23"/>
      <c r="J3290" s="23"/>
      <c r="K3290" s="23"/>
      <c r="L3290" s="22"/>
      <c r="M3290" s="20"/>
    </row>
    <row r="3291" spans="1:13" x14ac:dyDescent="0.25">
      <c r="A3291" s="22"/>
      <c r="B3291" s="23"/>
      <c r="C3291" s="23"/>
      <c r="D3291" s="23"/>
      <c r="E3291" s="23"/>
      <c r="F3291" s="22"/>
      <c r="G3291" s="23"/>
      <c r="H3291" s="24"/>
      <c r="I3291" s="23"/>
      <c r="J3291" s="23"/>
      <c r="K3291" s="23"/>
      <c r="L3291" s="22"/>
      <c r="M3291" s="20"/>
    </row>
    <row r="3292" spans="1:13" x14ac:dyDescent="0.25">
      <c r="A3292" s="22"/>
      <c r="B3292" s="23"/>
      <c r="C3292" s="23"/>
      <c r="D3292" s="23"/>
      <c r="E3292" s="23"/>
      <c r="F3292" s="22"/>
      <c r="G3292" s="23"/>
      <c r="H3292" s="24"/>
      <c r="I3292" s="23"/>
      <c r="J3292" s="23"/>
      <c r="K3292" s="23"/>
      <c r="L3292" s="22"/>
      <c r="M3292" s="20"/>
    </row>
    <row r="3293" spans="1:13" x14ac:dyDescent="0.25">
      <c r="A3293" s="22"/>
      <c r="B3293" s="23"/>
      <c r="C3293" s="23"/>
      <c r="D3293" s="23"/>
      <c r="E3293" s="23"/>
      <c r="F3293" s="22"/>
      <c r="G3293" s="23"/>
      <c r="H3293" s="24"/>
      <c r="I3293" s="23"/>
      <c r="J3293" s="23"/>
      <c r="K3293" s="23"/>
      <c r="L3293" s="22"/>
      <c r="M3293" s="20"/>
    </row>
    <row r="3294" spans="1:13" x14ac:dyDescent="0.25">
      <c r="A3294" s="22"/>
      <c r="B3294" s="23"/>
      <c r="C3294" s="23"/>
      <c r="D3294" s="23"/>
      <c r="E3294" s="23"/>
      <c r="F3294" s="22"/>
      <c r="G3294" s="23"/>
      <c r="H3294" s="24"/>
      <c r="I3294" s="23"/>
      <c r="J3294" s="23"/>
      <c r="K3294" s="23"/>
      <c r="L3294" s="22"/>
      <c r="M3294" s="20"/>
    </row>
    <row r="3295" spans="1:13" x14ac:dyDescent="0.25">
      <c r="A3295" s="22"/>
      <c r="B3295" s="23"/>
      <c r="C3295" s="23"/>
      <c r="D3295" s="23"/>
      <c r="E3295" s="23"/>
      <c r="F3295" s="22"/>
      <c r="G3295" s="23"/>
      <c r="H3295" s="24"/>
      <c r="I3295" s="23"/>
      <c r="J3295" s="23"/>
      <c r="K3295" s="23"/>
      <c r="L3295" s="22"/>
      <c r="M3295" s="20"/>
    </row>
    <row r="3296" spans="1:13" x14ac:dyDescent="0.25">
      <c r="A3296" s="22"/>
      <c r="B3296" s="23"/>
      <c r="C3296" s="23"/>
      <c r="D3296" s="23"/>
      <c r="E3296" s="23"/>
      <c r="F3296" s="22"/>
      <c r="G3296" s="23"/>
      <c r="H3296" s="24"/>
      <c r="I3296" s="23"/>
      <c r="J3296" s="23"/>
      <c r="K3296" s="23"/>
      <c r="L3296" s="22"/>
      <c r="M3296" s="20"/>
    </row>
    <row r="3297" spans="1:13" x14ac:dyDescent="0.25">
      <c r="A3297" s="22"/>
      <c r="B3297" s="23"/>
      <c r="C3297" s="23"/>
      <c r="D3297" s="23"/>
      <c r="E3297" s="23"/>
      <c r="F3297" s="22"/>
      <c r="G3297" s="23"/>
      <c r="H3297" s="24"/>
      <c r="I3297" s="23"/>
      <c r="J3297" s="23"/>
      <c r="K3297" s="23"/>
      <c r="L3297" s="22"/>
      <c r="M3297" s="20"/>
    </row>
    <row r="3298" spans="1:13" x14ac:dyDescent="0.25">
      <c r="A3298" s="22"/>
      <c r="B3298" s="23"/>
      <c r="C3298" s="23"/>
      <c r="D3298" s="23"/>
      <c r="E3298" s="23"/>
      <c r="F3298" s="22"/>
      <c r="G3298" s="23"/>
      <c r="H3298" s="24"/>
      <c r="I3298" s="23"/>
      <c r="J3298" s="23"/>
      <c r="K3298" s="23"/>
      <c r="L3298" s="22"/>
      <c r="M3298" s="20"/>
    </row>
    <row r="3299" spans="1:13" x14ac:dyDescent="0.25">
      <c r="A3299" s="22"/>
      <c r="B3299" s="23"/>
      <c r="C3299" s="23"/>
      <c r="D3299" s="23"/>
      <c r="E3299" s="23"/>
      <c r="F3299" s="22"/>
      <c r="G3299" s="23"/>
      <c r="H3299" s="24"/>
      <c r="I3299" s="23"/>
      <c r="J3299" s="23"/>
      <c r="K3299" s="23"/>
      <c r="L3299" s="22"/>
      <c r="M3299" s="20"/>
    </row>
    <row r="3300" spans="1:13" x14ac:dyDescent="0.25">
      <c r="A3300" s="22"/>
      <c r="B3300" s="23"/>
      <c r="C3300" s="23"/>
      <c r="D3300" s="23"/>
      <c r="E3300" s="23"/>
      <c r="F3300" s="22"/>
      <c r="G3300" s="23"/>
      <c r="H3300" s="24"/>
      <c r="I3300" s="23"/>
      <c r="J3300" s="23"/>
      <c r="K3300" s="23"/>
      <c r="L3300" s="22"/>
      <c r="M3300" s="20"/>
    </row>
    <row r="3301" spans="1:13" x14ac:dyDescent="0.25">
      <c r="A3301" s="22"/>
      <c r="B3301" s="23"/>
      <c r="C3301" s="23"/>
      <c r="D3301" s="23"/>
      <c r="E3301" s="23"/>
      <c r="F3301" s="22"/>
      <c r="G3301" s="23"/>
      <c r="H3301" s="24"/>
      <c r="I3301" s="23"/>
      <c r="J3301" s="23"/>
      <c r="K3301" s="23"/>
      <c r="L3301" s="22"/>
      <c r="M3301" s="20"/>
    </row>
    <row r="3302" spans="1:13" x14ac:dyDescent="0.25">
      <c r="A3302" s="22"/>
      <c r="B3302" s="23"/>
      <c r="C3302" s="23"/>
      <c r="D3302" s="23"/>
      <c r="E3302" s="23"/>
      <c r="F3302" s="22"/>
      <c r="G3302" s="23"/>
      <c r="H3302" s="24"/>
      <c r="I3302" s="23"/>
      <c r="J3302" s="23"/>
      <c r="K3302" s="23"/>
      <c r="L3302" s="22"/>
      <c r="M3302" s="20"/>
    </row>
    <row r="3303" spans="1:13" x14ac:dyDescent="0.25">
      <c r="A3303" s="22"/>
      <c r="B3303" s="23"/>
      <c r="C3303" s="23"/>
      <c r="D3303" s="23"/>
      <c r="E3303" s="23"/>
      <c r="F3303" s="22"/>
      <c r="G3303" s="23"/>
      <c r="H3303" s="24"/>
      <c r="I3303" s="23"/>
      <c r="J3303" s="23"/>
      <c r="K3303" s="23"/>
      <c r="L3303" s="22"/>
      <c r="M3303" s="20"/>
    </row>
    <row r="3304" spans="1:13" x14ac:dyDescent="0.25">
      <c r="A3304" s="22"/>
      <c r="B3304" s="23"/>
      <c r="C3304" s="23"/>
      <c r="D3304" s="23"/>
      <c r="E3304" s="23"/>
      <c r="F3304" s="22"/>
      <c r="G3304" s="23"/>
      <c r="H3304" s="24"/>
      <c r="I3304" s="23"/>
      <c r="J3304" s="23"/>
      <c r="K3304" s="23"/>
      <c r="L3304" s="22"/>
      <c r="M3304" s="20"/>
    </row>
    <row r="3305" spans="1:13" x14ac:dyDescent="0.25">
      <c r="A3305" s="22"/>
      <c r="B3305" s="23"/>
      <c r="C3305" s="23"/>
      <c r="D3305" s="23"/>
      <c r="E3305" s="23"/>
      <c r="F3305" s="22"/>
      <c r="G3305" s="23"/>
      <c r="H3305" s="24"/>
      <c r="I3305" s="23"/>
      <c r="J3305" s="23"/>
      <c r="K3305" s="23"/>
      <c r="L3305" s="22"/>
      <c r="M3305" s="20"/>
    </row>
    <row r="3306" spans="1:13" x14ac:dyDescent="0.25">
      <c r="A3306" s="22"/>
      <c r="B3306" s="23"/>
      <c r="C3306" s="23"/>
      <c r="D3306" s="23"/>
      <c r="E3306" s="23"/>
      <c r="F3306" s="22"/>
      <c r="G3306" s="23"/>
      <c r="H3306" s="24"/>
      <c r="I3306" s="23"/>
      <c r="J3306" s="23"/>
      <c r="K3306" s="23"/>
      <c r="L3306" s="22"/>
      <c r="M3306" s="20"/>
    </row>
    <row r="3307" spans="1:13" x14ac:dyDescent="0.25">
      <c r="A3307" s="22"/>
      <c r="B3307" s="23"/>
      <c r="C3307" s="23"/>
      <c r="D3307" s="23"/>
      <c r="E3307" s="23"/>
      <c r="F3307" s="22"/>
      <c r="G3307" s="23"/>
      <c r="H3307" s="24"/>
      <c r="I3307" s="23"/>
      <c r="J3307" s="23"/>
      <c r="K3307" s="23"/>
      <c r="L3307" s="22"/>
      <c r="M3307" s="20"/>
    </row>
    <row r="3308" spans="1:13" x14ac:dyDescent="0.25">
      <c r="A3308" s="22"/>
      <c r="B3308" s="23"/>
      <c r="C3308" s="23"/>
      <c r="D3308" s="23"/>
      <c r="E3308" s="23"/>
      <c r="F3308" s="22"/>
      <c r="G3308" s="23"/>
      <c r="H3308" s="24"/>
      <c r="I3308" s="23"/>
      <c r="J3308" s="23"/>
      <c r="K3308" s="23"/>
      <c r="L3308" s="22"/>
      <c r="M3308" s="20"/>
    </row>
    <row r="3309" spans="1:13" x14ac:dyDescent="0.25">
      <c r="A3309" s="22"/>
      <c r="B3309" s="23"/>
      <c r="C3309" s="23"/>
      <c r="D3309" s="23"/>
      <c r="E3309" s="23"/>
      <c r="F3309" s="22"/>
      <c r="G3309" s="23"/>
      <c r="H3309" s="24"/>
      <c r="I3309" s="23"/>
      <c r="J3309" s="23"/>
      <c r="K3309" s="23"/>
      <c r="L3309" s="22"/>
      <c r="M3309" s="20"/>
    </row>
    <row r="3310" spans="1:13" x14ac:dyDescent="0.25">
      <c r="A3310" s="22"/>
      <c r="B3310" s="23"/>
      <c r="C3310" s="23"/>
      <c r="D3310" s="23"/>
      <c r="E3310" s="23"/>
      <c r="F3310" s="22"/>
      <c r="G3310" s="23"/>
      <c r="H3310" s="24"/>
      <c r="I3310" s="23"/>
      <c r="J3310" s="23"/>
      <c r="K3310" s="23"/>
      <c r="L3310" s="22"/>
      <c r="M3310" s="20"/>
    </row>
    <row r="3311" spans="1:13" x14ac:dyDescent="0.25">
      <c r="A3311" s="22"/>
      <c r="B3311" s="23"/>
      <c r="C3311" s="23"/>
      <c r="D3311" s="23"/>
      <c r="E3311" s="23"/>
      <c r="F3311" s="22"/>
      <c r="G3311" s="23"/>
      <c r="H3311" s="24"/>
      <c r="I3311" s="23"/>
      <c r="J3311" s="23"/>
      <c r="K3311" s="23"/>
      <c r="L3311" s="22"/>
      <c r="M3311" s="20"/>
    </row>
    <row r="3312" spans="1:13" x14ac:dyDescent="0.25">
      <c r="A3312" s="22"/>
      <c r="B3312" s="23"/>
      <c r="C3312" s="23"/>
      <c r="D3312" s="23"/>
      <c r="E3312" s="23"/>
      <c r="F3312" s="22"/>
      <c r="G3312" s="23"/>
      <c r="H3312" s="24"/>
      <c r="I3312" s="23"/>
      <c r="J3312" s="23"/>
      <c r="K3312" s="23"/>
      <c r="L3312" s="22"/>
      <c r="M3312" s="20"/>
    </row>
    <row r="3313" spans="1:13" x14ac:dyDescent="0.25">
      <c r="A3313" s="22"/>
      <c r="B3313" s="23"/>
      <c r="C3313" s="23"/>
      <c r="D3313" s="23"/>
      <c r="E3313" s="23"/>
      <c r="F3313" s="22"/>
      <c r="G3313" s="23"/>
      <c r="H3313" s="24"/>
      <c r="I3313" s="23"/>
      <c r="J3313" s="23"/>
      <c r="K3313" s="23"/>
      <c r="L3313" s="22"/>
      <c r="M3313" s="20"/>
    </row>
    <row r="3314" spans="1:13" x14ac:dyDescent="0.25">
      <c r="A3314" s="22"/>
      <c r="B3314" s="23"/>
      <c r="C3314" s="23"/>
      <c r="D3314" s="23"/>
      <c r="E3314" s="23"/>
      <c r="F3314" s="22"/>
      <c r="G3314" s="23"/>
      <c r="H3314" s="24"/>
      <c r="I3314" s="23"/>
      <c r="J3314" s="23"/>
      <c r="K3314" s="23"/>
      <c r="L3314" s="22"/>
      <c r="M3314" s="20"/>
    </row>
    <row r="3315" spans="1:13" x14ac:dyDescent="0.25">
      <c r="A3315" s="22"/>
      <c r="B3315" s="23"/>
      <c r="C3315" s="23"/>
      <c r="D3315" s="23"/>
      <c r="E3315" s="23"/>
      <c r="F3315" s="22"/>
      <c r="G3315" s="23"/>
      <c r="H3315" s="24"/>
      <c r="I3315" s="23"/>
      <c r="J3315" s="23"/>
      <c r="K3315" s="23"/>
      <c r="L3315" s="22"/>
      <c r="M3315" s="20"/>
    </row>
    <row r="3316" spans="1:13" x14ac:dyDescent="0.25">
      <c r="A3316" s="22"/>
      <c r="B3316" s="23"/>
      <c r="C3316" s="23"/>
      <c r="D3316" s="23"/>
      <c r="E3316" s="23"/>
      <c r="F3316" s="22"/>
      <c r="G3316" s="23"/>
      <c r="H3316" s="24"/>
      <c r="I3316" s="23"/>
      <c r="J3316" s="23"/>
      <c r="K3316" s="23"/>
      <c r="L3316" s="22"/>
      <c r="M3316" s="20"/>
    </row>
    <row r="3317" spans="1:13" x14ac:dyDescent="0.25">
      <c r="A3317" s="22"/>
      <c r="B3317" s="23"/>
      <c r="C3317" s="23"/>
      <c r="D3317" s="23"/>
      <c r="E3317" s="23"/>
      <c r="F3317" s="22"/>
      <c r="G3317" s="23"/>
      <c r="H3317" s="24"/>
      <c r="I3317" s="23"/>
      <c r="J3317" s="23"/>
      <c r="K3317" s="23"/>
      <c r="L3317" s="22"/>
      <c r="M3317" s="20"/>
    </row>
    <row r="3318" spans="1:13" x14ac:dyDescent="0.25">
      <c r="A3318" s="22"/>
      <c r="B3318" s="23"/>
      <c r="C3318" s="23"/>
      <c r="D3318" s="23"/>
      <c r="E3318" s="23"/>
      <c r="F3318" s="22"/>
      <c r="G3318" s="23"/>
      <c r="H3318" s="24"/>
      <c r="I3318" s="23"/>
      <c r="J3318" s="23"/>
      <c r="K3318" s="23"/>
      <c r="L3318" s="22"/>
      <c r="M3318" s="20"/>
    </row>
    <row r="3319" spans="1:13" x14ac:dyDescent="0.25">
      <c r="A3319" s="22"/>
      <c r="B3319" s="23"/>
      <c r="C3319" s="23"/>
      <c r="D3319" s="23"/>
      <c r="E3319" s="23"/>
      <c r="F3319" s="22"/>
      <c r="G3319" s="23"/>
      <c r="H3319" s="24"/>
      <c r="I3319" s="23"/>
      <c r="J3319" s="23"/>
      <c r="K3319" s="23"/>
      <c r="L3319" s="22"/>
      <c r="M3319" s="20"/>
    </row>
    <row r="3320" spans="1:13" x14ac:dyDescent="0.25">
      <c r="A3320" s="22"/>
      <c r="B3320" s="23"/>
      <c r="C3320" s="23"/>
      <c r="D3320" s="23"/>
      <c r="E3320" s="23"/>
      <c r="F3320" s="22"/>
      <c r="G3320" s="23"/>
      <c r="H3320" s="24"/>
      <c r="I3320" s="23"/>
      <c r="J3320" s="23"/>
      <c r="K3320" s="23"/>
      <c r="L3320" s="22"/>
      <c r="M3320" s="20"/>
    </row>
    <row r="3321" spans="1:13" x14ac:dyDescent="0.25">
      <c r="A3321" s="22"/>
      <c r="B3321" s="23"/>
      <c r="C3321" s="23"/>
      <c r="D3321" s="23"/>
      <c r="E3321" s="23"/>
      <c r="F3321" s="22"/>
      <c r="G3321" s="23"/>
      <c r="H3321" s="24"/>
      <c r="I3321" s="23"/>
      <c r="J3321" s="23"/>
      <c r="K3321" s="23"/>
      <c r="L3321" s="22"/>
      <c r="M3321" s="20"/>
    </row>
    <row r="3322" spans="1:13" x14ac:dyDescent="0.25">
      <c r="A3322" s="22"/>
      <c r="B3322" s="23"/>
      <c r="C3322" s="23"/>
      <c r="D3322" s="23"/>
      <c r="E3322" s="23"/>
      <c r="F3322" s="22"/>
      <c r="G3322" s="23"/>
      <c r="H3322" s="24"/>
      <c r="I3322" s="23"/>
      <c r="J3322" s="23"/>
      <c r="K3322" s="23"/>
      <c r="L3322" s="22"/>
      <c r="M3322" s="20"/>
    </row>
    <row r="3323" spans="1:13" x14ac:dyDescent="0.25">
      <c r="A3323" s="22"/>
      <c r="B3323" s="23"/>
      <c r="C3323" s="23"/>
      <c r="D3323" s="23"/>
      <c r="E3323" s="23"/>
      <c r="F3323" s="22"/>
      <c r="G3323" s="23"/>
      <c r="H3323" s="24"/>
      <c r="I3323" s="23"/>
      <c r="J3323" s="23"/>
      <c r="K3323" s="23"/>
      <c r="L3323" s="22"/>
      <c r="M3323" s="20"/>
    </row>
    <row r="3324" spans="1:13" x14ac:dyDescent="0.25">
      <c r="A3324" s="22"/>
      <c r="B3324" s="23"/>
      <c r="C3324" s="23"/>
      <c r="D3324" s="23"/>
      <c r="E3324" s="23"/>
      <c r="F3324" s="22"/>
      <c r="G3324" s="23"/>
      <c r="H3324" s="24"/>
      <c r="I3324" s="23"/>
      <c r="J3324" s="23"/>
      <c r="K3324" s="23"/>
      <c r="L3324" s="22"/>
      <c r="M3324" s="20"/>
    </row>
    <row r="3325" spans="1:13" x14ac:dyDescent="0.25">
      <c r="A3325" s="22"/>
      <c r="B3325" s="23"/>
      <c r="C3325" s="23"/>
      <c r="D3325" s="23"/>
      <c r="E3325" s="23"/>
      <c r="F3325" s="22"/>
      <c r="G3325" s="23"/>
      <c r="H3325" s="24"/>
      <c r="I3325" s="23"/>
      <c r="J3325" s="23"/>
      <c r="K3325" s="23"/>
      <c r="L3325" s="22"/>
      <c r="M3325" s="20"/>
    </row>
    <row r="3326" spans="1:13" x14ac:dyDescent="0.25">
      <c r="A3326" s="22"/>
      <c r="B3326" s="23"/>
      <c r="C3326" s="23"/>
      <c r="D3326" s="23"/>
      <c r="E3326" s="23"/>
      <c r="F3326" s="22"/>
      <c r="G3326" s="23"/>
      <c r="H3326" s="24"/>
      <c r="I3326" s="23"/>
      <c r="J3326" s="23"/>
      <c r="K3326" s="23"/>
      <c r="L3326" s="22"/>
      <c r="M3326" s="20"/>
    </row>
    <row r="3327" spans="1:13" x14ac:dyDescent="0.25">
      <c r="A3327" s="22"/>
      <c r="B3327" s="23"/>
      <c r="C3327" s="23"/>
      <c r="D3327" s="23"/>
      <c r="E3327" s="23"/>
      <c r="F3327" s="22"/>
      <c r="G3327" s="23"/>
      <c r="H3327" s="24"/>
      <c r="I3327" s="23"/>
      <c r="J3327" s="23"/>
      <c r="K3327" s="23"/>
      <c r="L3327" s="22"/>
      <c r="M3327" s="20"/>
    </row>
    <row r="3328" spans="1:13" x14ac:dyDescent="0.25">
      <c r="A3328" s="22"/>
      <c r="B3328" s="23"/>
      <c r="C3328" s="23"/>
      <c r="D3328" s="23"/>
      <c r="E3328" s="23"/>
      <c r="F3328" s="22"/>
      <c r="G3328" s="23"/>
      <c r="H3328" s="24"/>
      <c r="I3328" s="23"/>
      <c r="J3328" s="23"/>
      <c r="K3328" s="23"/>
      <c r="L3328" s="22"/>
      <c r="M3328" s="20"/>
    </row>
    <row r="3329" spans="1:13" x14ac:dyDescent="0.25">
      <c r="A3329" s="22"/>
      <c r="B3329" s="23"/>
      <c r="C3329" s="23"/>
      <c r="D3329" s="23"/>
      <c r="E3329" s="23"/>
      <c r="F3329" s="22"/>
      <c r="G3329" s="23"/>
      <c r="H3329" s="24"/>
      <c r="I3329" s="23"/>
      <c r="J3329" s="23"/>
      <c r="K3329" s="23"/>
      <c r="L3329" s="22"/>
      <c r="M3329" s="20"/>
    </row>
    <row r="3330" spans="1:13" x14ac:dyDescent="0.25">
      <c r="A3330" s="22"/>
      <c r="B3330" s="23"/>
      <c r="C3330" s="23"/>
      <c r="D3330" s="23"/>
      <c r="E3330" s="23"/>
      <c r="F3330" s="22"/>
      <c r="G3330" s="23"/>
      <c r="H3330" s="24"/>
      <c r="I3330" s="23"/>
      <c r="J3330" s="23"/>
      <c r="K3330" s="23"/>
      <c r="L3330" s="22"/>
      <c r="M3330" s="20"/>
    </row>
    <row r="3331" spans="1:13" x14ac:dyDescent="0.25">
      <c r="A3331" s="22"/>
      <c r="B3331" s="23"/>
      <c r="C3331" s="23"/>
      <c r="D3331" s="23"/>
      <c r="E3331" s="23"/>
      <c r="F3331" s="22"/>
      <c r="G3331" s="23"/>
      <c r="H3331" s="24"/>
      <c r="I3331" s="23"/>
      <c r="J3331" s="23"/>
      <c r="K3331" s="23"/>
      <c r="L3331" s="22"/>
      <c r="M3331" s="20"/>
    </row>
    <row r="3332" spans="1:13" x14ac:dyDescent="0.25">
      <c r="A3332" s="22"/>
      <c r="B3332" s="23"/>
      <c r="C3332" s="23"/>
      <c r="D3332" s="23"/>
      <c r="E3332" s="23"/>
      <c r="F3332" s="22"/>
      <c r="G3332" s="23"/>
      <c r="H3332" s="24"/>
      <c r="I3332" s="23"/>
      <c r="J3332" s="23"/>
      <c r="K3332" s="23"/>
      <c r="L3332" s="22"/>
      <c r="M3332" s="20"/>
    </row>
    <row r="3333" spans="1:13" x14ac:dyDescent="0.25">
      <c r="A3333" s="22"/>
      <c r="B3333" s="23"/>
      <c r="C3333" s="23"/>
      <c r="D3333" s="23"/>
      <c r="E3333" s="23"/>
      <c r="F3333" s="22"/>
      <c r="G3333" s="23"/>
      <c r="H3333" s="24"/>
      <c r="I3333" s="23"/>
      <c r="J3333" s="23"/>
      <c r="K3333" s="23"/>
      <c r="L3333" s="22"/>
      <c r="M3333" s="20"/>
    </row>
    <row r="3334" spans="1:13" x14ac:dyDescent="0.25">
      <c r="A3334" s="22"/>
      <c r="B3334" s="23"/>
      <c r="C3334" s="23"/>
      <c r="D3334" s="23"/>
      <c r="E3334" s="23"/>
      <c r="F3334" s="22"/>
      <c r="G3334" s="23"/>
      <c r="H3334" s="24"/>
      <c r="I3334" s="23"/>
      <c r="J3334" s="23"/>
      <c r="K3334" s="23"/>
      <c r="L3334" s="22"/>
      <c r="M3334" s="20"/>
    </row>
    <row r="3335" spans="1:13" x14ac:dyDescent="0.25">
      <c r="A3335" s="22"/>
      <c r="B3335" s="23"/>
      <c r="C3335" s="23"/>
      <c r="D3335" s="23"/>
      <c r="E3335" s="23"/>
      <c r="F3335" s="22"/>
      <c r="G3335" s="23"/>
      <c r="H3335" s="24"/>
      <c r="I3335" s="23"/>
      <c r="J3335" s="23"/>
      <c r="K3335" s="23"/>
      <c r="L3335" s="22"/>
      <c r="M3335" s="20"/>
    </row>
    <row r="3336" spans="1:13" x14ac:dyDescent="0.25">
      <c r="A3336" s="22"/>
      <c r="B3336" s="23"/>
      <c r="C3336" s="23"/>
      <c r="D3336" s="23"/>
      <c r="E3336" s="23"/>
      <c r="F3336" s="22"/>
      <c r="G3336" s="23"/>
      <c r="H3336" s="24"/>
      <c r="I3336" s="23"/>
      <c r="J3336" s="23"/>
      <c r="K3336" s="23"/>
      <c r="L3336" s="22"/>
      <c r="M3336" s="20"/>
    </row>
    <row r="3337" spans="1:13" x14ac:dyDescent="0.25">
      <c r="A3337" s="22"/>
      <c r="B3337" s="23"/>
      <c r="C3337" s="23"/>
      <c r="D3337" s="23"/>
      <c r="E3337" s="23"/>
      <c r="F3337" s="22"/>
      <c r="G3337" s="23"/>
      <c r="H3337" s="24"/>
      <c r="I3337" s="23"/>
      <c r="J3337" s="23"/>
      <c r="K3337" s="23"/>
      <c r="L3337" s="22"/>
      <c r="M3337" s="20"/>
    </row>
    <row r="3338" spans="1:13" x14ac:dyDescent="0.25">
      <c r="A3338" s="22"/>
      <c r="B3338" s="23"/>
      <c r="C3338" s="23"/>
      <c r="D3338" s="23"/>
      <c r="E3338" s="23"/>
      <c r="F3338" s="22"/>
      <c r="G3338" s="23"/>
      <c r="H3338" s="24"/>
      <c r="I3338" s="23"/>
      <c r="J3338" s="23"/>
      <c r="K3338" s="23"/>
      <c r="L3338" s="22"/>
      <c r="M3338" s="20"/>
    </row>
    <row r="3339" spans="1:13" x14ac:dyDescent="0.25">
      <c r="A3339" s="22"/>
      <c r="B3339" s="23"/>
      <c r="C3339" s="23"/>
      <c r="D3339" s="23"/>
      <c r="E3339" s="23"/>
      <c r="F3339" s="22"/>
      <c r="G3339" s="23"/>
      <c r="H3339" s="24"/>
      <c r="I3339" s="23"/>
      <c r="J3339" s="23"/>
      <c r="K3339" s="23"/>
      <c r="L3339" s="22"/>
      <c r="M3339" s="20"/>
    </row>
    <row r="3340" spans="1:13" x14ac:dyDescent="0.25">
      <c r="A3340" s="22"/>
      <c r="B3340" s="23"/>
      <c r="C3340" s="23"/>
      <c r="D3340" s="23"/>
      <c r="E3340" s="23"/>
      <c r="F3340" s="22"/>
      <c r="G3340" s="23"/>
      <c r="H3340" s="24"/>
      <c r="I3340" s="23"/>
      <c r="J3340" s="23"/>
      <c r="K3340" s="23"/>
      <c r="L3340" s="22"/>
      <c r="M3340" s="20"/>
    </row>
    <row r="3341" spans="1:13" x14ac:dyDescent="0.25">
      <c r="A3341" s="22"/>
      <c r="B3341" s="23"/>
      <c r="C3341" s="23"/>
      <c r="D3341" s="23"/>
      <c r="E3341" s="23"/>
      <c r="F3341" s="22"/>
      <c r="G3341" s="23"/>
      <c r="H3341" s="24"/>
      <c r="I3341" s="23"/>
      <c r="J3341" s="23"/>
      <c r="K3341" s="23"/>
      <c r="L3341" s="22"/>
      <c r="M3341" s="20"/>
    </row>
    <row r="3342" spans="1:13" x14ac:dyDescent="0.25">
      <c r="A3342" s="22"/>
      <c r="B3342" s="23"/>
      <c r="C3342" s="23"/>
      <c r="D3342" s="23"/>
      <c r="E3342" s="23"/>
      <c r="F3342" s="22"/>
      <c r="G3342" s="23"/>
      <c r="H3342" s="24"/>
      <c r="I3342" s="23"/>
      <c r="J3342" s="23"/>
      <c r="K3342" s="23"/>
      <c r="L3342" s="22"/>
      <c r="M3342" s="20"/>
    </row>
    <row r="3343" spans="1:13" x14ac:dyDescent="0.25">
      <c r="A3343" s="22"/>
      <c r="B3343" s="23"/>
      <c r="C3343" s="23"/>
      <c r="D3343" s="23"/>
      <c r="E3343" s="23"/>
      <c r="F3343" s="22"/>
      <c r="G3343" s="23"/>
      <c r="H3343" s="24"/>
      <c r="I3343" s="23"/>
      <c r="J3343" s="23"/>
      <c r="K3343" s="23"/>
      <c r="L3343" s="22"/>
      <c r="M3343" s="20"/>
    </row>
    <row r="3344" spans="1:13" x14ac:dyDescent="0.25">
      <c r="A3344" s="22"/>
      <c r="B3344" s="23"/>
      <c r="C3344" s="23"/>
      <c r="D3344" s="23"/>
      <c r="E3344" s="23"/>
      <c r="F3344" s="22"/>
      <c r="G3344" s="23"/>
      <c r="H3344" s="24"/>
      <c r="I3344" s="23"/>
      <c r="J3344" s="23"/>
      <c r="K3344" s="23"/>
      <c r="L3344" s="22"/>
      <c r="M3344" s="20"/>
    </row>
    <row r="3345" spans="1:13" x14ac:dyDescent="0.25">
      <c r="A3345" s="22"/>
      <c r="B3345" s="23"/>
      <c r="C3345" s="23"/>
      <c r="D3345" s="23"/>
      <c r="E3345" s="23"/>
      <c r="F3345" s="22"/>
      <c r="G3345" s="23"/>
      <c r="H3345" s="24"/>
      <c r="I3345" s="23"/>
      <c r="J3345" s="23"/>
      <c r="K3345" s="23"/>
      <c r="L3345" s="22"/>
      <c r="M3345" s="20"/>
    </row>
    <row r="3346" spans="1:13" x14ac:dyDescent="0.25">
      <c r="A3346" s="22"/>
      <c r="B3346" s="23"/>
      <c r="C3346" s="23"/>
      <c r="D3346" s="23"/>
      <c r="E3346" s="23"/>
      <c r="F3346" s="22"/>
      <c r="G3346" s="23"/>
      <c r="H3346" s="24"/>
      <c r="I3346" s="23"/>
      <c r="J3346" s="23"/>
      <c r="K3346" s="23"/>
      <c r="L3346" s="22"/>
      <c r="M3346" s="20"/>
    </row>
    <row r="3347" spans="1:13" x14ac:dyDescent="0.25">
      <c r="A3347" s="22"/>
      <c r="B3347" s="23"/>
      <c r="C3347" s="23"/>
      <c r="D3347" s="23"/>
      <c r="E3347" s="23"/>
      <c r="F3347" s="22"/>
      <c r="G3347" s="23"/>
      <c r="H3347" s="24"/>
      <c r="I3347" s="23"/>
      <c r="J3347" s="23"/>
      <c r="K3347" s="23"/>
      <c r="L3347" s="22"/>
      <c r="M3347" s="20"/>
    </row>
    <row r="3348" spans="1:13" x14ac:dyDescent="0.25">
      <c r="A3348" s="22"/>
      <c r="B3348" s="23"/>
      <c r="C3348" s="23"/>
      <c r="D3348" s="23"/>
      <c r="E3348" s="23"/>
      <c r="F3348" s="22"/>
      <c r="G3348" s="23"/>
      <c r="H3348" s="24"/>
      <c r="I3348" s="23"/>
      <c r="J3348" s="23"/>
      <c r="K3348" s="23"/>
      <c r="L3348" s="22"/>
      <c r="M3348" s="20"/>
    </row>
    <row r="3349" spans="1:13" x14ac:dyDescent="0.25">
      <c r="A3349" s="22"/>
      <c r="B3349" s="23"/>
      <c r="C3349" s="23"/>
      <c r="D3349" s="23"/>
      <c r="E3349" s="23"/>
      <c r="F3349" s="22"/>
      <c r="G3349" s="23"/>
      <c r="H3349" s="24"/>
      <c r="I3349" s="23"/>
      <c r="J3349" s="23"/>
      <c r="K3349" s="23"/>
      <c r="L3349" s="22"/>
      <c r="M3349" s="20"/>
    </row>
    <row r="3350" spans="1:13" x14ac:dyDescent="0.25">
      <c r="A3350" s="22"/>
      <c r="B3350" s="23"/>
      <c r="C3350" s="23"/>
      <c r="D3350" s="23"/>
      <c r="E3350" s="23"/>
      <c r="F3350" s="22"/>
      <c r="G3350" s="23"/>
      <c r="H3350" s="24"/>
      <c r="I3350" s="23"/>
      <c r="J3350" s="23"/>
      <c r="K3350" s="23"/>
      <c r="L3350" s="22"/>
      <c r="M3350" s="20"/>
    </row>
    <row r="3351" spans="1:13" x14ac:dyDescent="0.25">
      <c r="A3351" s="22"/>
      <c r="B3351" s="23"/>
      <c r="C3351" s="23"/>
      <c r="D3351" s="23"/>
      <c r="E3351" s="23"/>
      <c r="F3351" s="22"/>
      <c r="G3351" s="23"/>
      <c r="H3351" s="24"/>
      <c r="I3351" s="23"/>
      <c r="J3351" s="23"/>
      <c r="K3351" s="23"/>
      <c r="L3351" s="22"/>
      <c r="M3351" s="20"/>
    </row>
    <row r="3352" spans="1:13" x14ac:dyDescent="0.25">
      <c r="A3352" s="22"/>
      <c r="B3352" s="23"/>
      <c r="C3352" s="23"/>
      <c r="D3352" s="23"/>
      <c r="E3352" s="23"/>
      <c r="F3352" s="22"/>
      <c r="G3352" s="23"/>
      <c r="H3352" s="24"/>
      <c r="I3352" s="23"/>
      <c r="J3352" s="23"/>
      <c r="K3352" s="23"/>
      <c r="L3352" s="22"/>
      <c r="M3352" s="20"/>
    </row>
    <row r="3353" spans="1:13" x14ac:dyDescent="0.25">
      <c r="A3353" s="22"/>
      <c r="B3353" s="23"/>
      <c r="C3353" s="23"/>
      <c r="D3353" s="23"/>
      <c r="E3353" s="23"/>
      <c r="F3353" s="22"/>
      <c r="G3353" s="23"/>
      <c r="H3353" s="24"/>
      <c r="I3353" s="23"/>
      <c r="J3353" s="23"/>
      <c r="K3353" s="23"/>
      <c r="L3353" s="22"/>
      <c r="M3353" s="20"/>
    </row>
    <row r="3354" spans="1:13" x14ac:dyDescent="0.25">
      <c r="A3354" s="22"/>
      <c r="B3354" s="23"/>
      <c r="C3354" s="23"/>
      <c r="D3354" s="23"/>
      <c r="E3354" s="23"/>
      <c r="F3354" s="22"/>
      <c r="G3354" s="23"/>
      <c r="H3354" s="24"/>
      <c r="I3354" s="23"/>
      <c r="J3354" s="23"/>
      <c r="K3354" s="23"/>
      <c r="L3354" s="22"/>
      <c r="M3354" s="20"/>
    </row>
    <row r="3355" spans="1:13" x14ac:dyDescent="0.25">
      <c r="A3355" s="22"/>
      <c r="B3355" s="23"/>
      <c r="C3355" s="23"/>
      <c r="D3355" s="23"/>
      <c r="E3355" s="23"/>
      <c r="F3355" s="22"/>
      <c r="G3355" s="23"/>
      <c r="H3355" s="24"/>
      <c r="I3355" s="23"/>
      <c r="J3355" s="23"/>
      <c r="K3355" s="23"/>
      <c r="L3355" s="22"/>
      <c r="M3355" s="20"/>
    </row>
    <row r="3356" spans="1:13" x14ac:dyDescent="0.25">
      <c r="A3356" s="22"/>
      <c r="B3356" s="23"/>
      <c r="C3356" s="23"/>
      <c r="D3356" s="23"/>
      <c r="E3356" s="23"/>
      <c r="F3356" s="22"/>
      <c r="G3356" s="23"/>
      <c r="H3356" s="24"/>
      <c r="I3356" s="23"/>
      <c r="J3356" s="23"/>
      <c r="K3356" s="23"/>
      <c r="L3356" s="22"/>
      <c r="M3356" s="20"/>
    </row>
    <row r="3357" spans="1:13" x14ac:dyDescent="0.25">
      <c r="A3357" s="22"/>
      <c r="B3357" s="23"/>
      <c r="C3357" s="23"/>
      <c r="D3357" s="23"/>
      <c r="E3357" s="23"/>
      <c r="F3357" s="22"/>
      <c r="G3357" s="23"/>
      <c r="H3357" s="24"/>
      <c r="I3357" s="23"/>
      <c r="J3357" s="23"/>
      <c r="K3357" s="23"/>
      <c r="L3357" s="22"/>
      <c r="M3357" s="20"/>
    </row>
    <row r="3358" spans="1:13" x14ac:dyDescent="0.25">
      <c r="A3358" s="22"/>
      <c r="B3358" s="23"/>
      <c r="C3358" s="23"/>
      <c r="D3358" s="23"/>
      <c r="E3358" s="23"/>
      <c r="F3358" s="22"/>
      <c r="G3358" s="23"/>
      <c r="H3358" s="24"/>
      <c r="I3358" s="23"/>
      <c r="J3358" s="23"/>
      <c r="K3358" s="23"/>
      <c r="L3358" s="22"/>
      <c r="M3358" s="20"/>
    </row>
    <row r="3359" spans="1:13" x14ac:dyDescent="0.25">
      <c r="A3359" s="22"/>
      <c r="B3359" s="23"/>
      <c r="C3359" s="23"/>
      <c r="D3359" s="23"/>
      <c r="E3359" s="23"/>
      <c r="F3359" s="22"/>
      <c r="G3359" s="23"/>
      <c r="H3359" s="24"/>
      <c r="I3359" s="23"/>
      <c r="J3359" s="23"/>
      <c r="K3359" s="23"/>
      <c r="L3359" s="22"/>
      <c r="M3359" s="20"/>
    </row>
    <row r="3360" spans="1:13" x14ac:dyDescent="0.25">
      <c r="A3360" s="22"/>
      <c r="B3360" s="23"/>
      <c r="C3360" s="23"/>
      <c r="D3360" s="23"/>
      <c r="E3360" s="23"/>
      <c r="F3360" s="22"/>
      <c r="G3360" s="23"/>
      <c r="H3360" s="24"/>
      <c r="I3360" s="23"/>
      <c r="J3360" s="23"/>
      <c r="K3360" s="23"/>
      <c r="L3360" s="22"/>
      <c r="M3360" s="20"/>
    </row>
    <row r="3361" spans="1:13" x14ac:dyDescent="0.25">
      <c r="A3361" s="22"/>
      <c r="B3361" s="23"/>
      <c r="C3361" s="23"/>
      <c r="D3361" s="23"/>
      <c r="E3361" s="23"/>
      <c r="F3361" s="22"/>
      <c r="G3361" s="23"/>
      <c r="H3361" s="24"/>
      <c r="I3361" s="23"/>
      <c r="J3361" s="23"/>
      <c r="K3361" s="23"/>
      <c r="L3361" s="22"/>
      <c r="M3361" s="20"/>
    </row>
    <row r="3362" spans="1:13" x14ac:dyDescent="0.25">
      <c r="A3362" s="22"/>
      <c r="B3362" s="23"/>
      <c r="C3362" s="23"/>
      <c r="D3362" s="23"/>
      <c r="E3362" s="23"/>
      <c r="F3362" s="22"/>
      <c r="G3362" s="23"/>
      <c r="H3362" s="24"/>
      <c r="I3362" s="23"/>
      <c r="J3362" s="23"/>
      <c r="K3362" s="23"/>
      <c r="L3362" s="22"/>
      <c r="M3362" s="20"/>
    </row>
    <row r="3363" spans="1:13" x14ac:dyDescent="0.25">
      <c r="A3363" s="22"/>
      <c r="B3363" s="23"/>
      <c r="C3363" s="23"/>
      <c r="D3363" s="23"/>
      <c r="E3363" s="23"/>
      <c r="F3363" s="22"/>
      <c r="G3363" s="23"/>
      <c r="H3363" s="24"/>
      <c r="I3363" s="23"/>
      <c r="J3363" s="23"/>
      <c r="K3363" s="23"/>
      <c r="L3363" s="22"/>
      <c r="M3363" s="20"/>
    </row>
    <row r="3364" spans="1:13" x14ac:dyDescent="0.25">
      <c r="A3364" s="22"/>
      <c r="B3364" s="23"/>
      <c r="C3364" s="23"/>
      <c r="D3364" s="23"/>
      <c r="E3364" s="23"/>
      <c r="F3364" s="22"/>
      <c r="G3364" s="23"/>
      <c r="H3364" s="24"/>
      <c r="I3364" s="23"/>
      <c r="J3364" s="23"/>
      <c r="K3364" s="23"/>
      <c r="L3364" s="22"/>
      <c r="M3364" s="20"/>
    </row>
    <row r="3365" spans="1:13" x14ac:dyDescent="0.25">
      <c r="A3365" s="22"/>
      <c r="B3365" s="23"/>
      <c r="C3365" s="23"/>
      <c r="D3365" s="23"/>
      <c r="E3365" s="23"/>
      <c r="F3365" s="22"/>
      <c r="G3365" s="23"/>
      <c r="H3365" s="24"/>
      <c r="I3365" s="23"/>
      <c r="J3365" s="23"/>
      <c r="K3365" s="23"/>
      <c r="L3365" s="22"/>
      <c r="M3365" s="20"/>
    </row>
    <row r="3366" spans="1:13" x14ac:dyDescent="0.25">
      <c r="A3366" s="22"/>
      <c r="B3366" s="23"/>
      <c r="C3366" s="23"/>
      <c r="D3366" s="23"/>
      <c r="E3366" s="23"/>
      <c r="F3366" s="22"/>
      <c r="G3366" s="23"/>
      <c r="H3366" s="24"/>
      <c r="I3366" s="23"/>
      <c r="J3366" s="23"/>
      <c r="K3366" s="23"/>
      <c r="L3366" s="22"/>
      <c r="M3366" s="20"/>
    </row>
    <row r="3367" spans="1:13" x14ac:dyDescent="0.25">
      <c r="A3367" s="22"/>
      <c r="B3367" s="23"/>
      <c r="C3367" s="23"/>
      <c r="D3367" s="23"/>
      <c r="E3367" s="23"/>
      <c r="F3367" s="22"/>
      <c r="G3367" s="23"/>
      <c r="H3367" s="24"/>
      <c r="I3367" s="23"/>
      <c r="J3367" s="23"/>
      <c r="K3367" s="23"/>
      <c r="L3367" s="22"/>
      <c r="M3367" s="20"/>
    </row>
    <row r="3368" spans="1:13" x14ac:dyDescent="0.25">
      <c r="A3368" s="22"/>
      <c r="B3368" s="23"/>
      <c r="C3368" s="23"/>
      <c r="D3368" s="23"/>
      <c r="E3368" s="23"/>
      <c r="F3368" s="22"/>
      <c r="G3368" s="23"/>
      <c r="H3368" s="24"/>
      <c r="I3368" s="23"/>
      <c r="J3368" s="23"/>
      <c r="K3368" s="23"/>
      <c r="L3368" s="22"/>
      <c r="M3368" s="20"/>
    </row>
    <row r="3369" spans="1:13" x14ac:dyDescent="0.25">
      <c r="A3369" s="22"/>
      <c r="B3369" s="23"/>
      <c r="C3369" s="23"/>
      <c r="D3369" s="23"/>
      <c r="E3369" s="23"/>
      <c r="F3369" s="22"/>
      <c r="G3369" s="23"/>
      <c r="H3369" s="24"/>
      <c r="I3369" s="23"/>
      <c r="J3369" s="23"/>
      <c r="K3369" s="23"/>
      <c r="L3369" s="22"/>
      <c r="M3369" s="20"/>
    </row>
    <row r="3370" spans="1:13" x14ac:dyDescent="0.25">
      <c r="A3370" s="22"/>
      <c r="B3370" s="23"/>
      <c r="C3370" s="23"/>
      <c r="D3370" s="23"/>
      <c r="E3370" s="23"/>
      <c r="F3370" s="22"/>
      <c r="G3370" s="23"/>
      <c r="H3370" s="24"/>
      <c r="I3370" s="23"/>
      <c r="J3370" s="23"/>
      <c r="K3370" s="23"/>
      <c r="L3370" s="22"/>
      <c r="M3370" s="20"/>
    </row>
    <row r="3371" spans="1:13" x14ac:dyDescent="0.25">
      <c r="A3371" s="22"/>
      <c r="B3371" s="23"/>
      <c r="C3371" s="23"/>
      <c r="D3371" s="23"/>
      <c r="E3371" s="23"/>
      <c r="F3371" s="22"/>
      <c r="G3371" s="23"/>
      <c r="H3371" s="24"/>
      <c r="I3371" s="23"/>
      <c r="J3371" s="23"/>
      <c r="K3371" s="23"/>
      <c r="L3371" s="22"/>
      <c r="M3371" s="20"/>
    </row>
    <row r="3372" spans="1:13" x14ac:dyDescent="0.25">
      <c r="A3372" s="22"/>
      <c r="B3372" s="23"/>
      <c r="C3372" s="23"/>
      <c r="D3372" s="23"/>
      <c r="E3372" s="23"/>
      <c r="F3372" s="22"/>
      <c r="G3372" s="23"/>
      <c r="H3372" s="24"/>
      <c r="I3372" s="23"/>
      <c r="J3372" s="23"/>
      <c r="K3372" s="23"/>
      <c r="L3372" s="22"/>
      <c r="M3372" s="20"/>
    </row>
    <row r="3373" spans="1:13" x14ac:dyDescent="0.25">
      <c r="A3373" s="22"/>
      <c r="B3373" s="23"/>
      <c r="C3373" s="23"/>
      <c r="D3373" s="23"/>
      <c r="E3373" s="23"/>
      <c r="F3373" s="22"/>
      <c r="G3373" s="23"/>
      <c r="H3373" s="24"/>
      <c r="I3373" s="23"/>
      <c r="J3373" s="23"/>
      <c r="K3373" s="23"/>
      <c r="L3373" s="22"/>
      <c r="M3373" s="20"/>
    </row>
    <row r="3374" spans="1:13" x14ac:dyDescent="0.25">
      <c r="A3374" s="22"/>
      <c r="B3374" s="23"/>
      <c r="C3374" s="23"/>
      <c r="D3374" s="23"/>
      <c r="E3374" s="23"/>
      <c r="F3374" s="22"/>
      <c r="G3374" s="23"/>
      <c r="H3374" s="24"/>
      <c r="I3374" s="23"/>
      <c r="J3374" s="23"/>
      <c r="K3374" s="23"/>
      <c r="L3374" s="22"/>
      <c r="M3374" s="20"/>
    </row>
    <row r="3375" spans="1:13" x14ac:dyDescent="0.25">
      <c r="A3375" s="22"/>
      <c r="B3375" s="23"/>
      <c r="C3375" s="23"/>
      <c r="D3375" s="23"/>
      <c r="E3375" s="23"/>
      <c r="F3375" s="22"/>
      <c r="G3375" s="23"/>
      <c r="H3375" s="24"/>
      <c r="I3375" s="23"/>
      <c r="J3375" s="23"/>
      <c r="K3375" s="23"/>
      <c r="L3375" s="22"/>
      <c r="M3375" s="20"/>
    </row>
    <row r="3376" spans="1:13" x14ac:dyDescent="0.25">
      <c r="A3376" s="22"/>
      <c r="B3376" s="23"/>
      <c r="C3376" s="23"/>
      <c r="D3376" s="23"/>
      <c r="E3376" s="23"/>
      <c r="F3376" s="22"/>
      <c r="G3376" s="23"/>
      <c r="H3376" s="24"/>
      <c r="I3376" s="23"/>
      <c r="J3376" s="23"/>
      <c r="K3376" s="23"/>
      <c r="L3376" s="22"/>
      <c r="M3376" s="20"/>
    </row>
    <row r="3377" spans="1:13" x14ac:dyDescent="0.25">
      <c r="A3377" s="22"/>
      <c r="B3377" s="23"/>
      <c r="C3377" s="23"/>
      <c r="D3377" s="23"/>
      <c r="E3377" s="23"/>
      <c r="F3377" s="22"/>
      <c r="G3377" s="23"/>
      <c r="H3377" s="24"/>
      <c r="I3377" s="23"/>
      <c r="J3377" s="23"/>
      <c r="K3377" s="23"/>
      <c r="L3377" s="22"/>
      <c r="M3377" s="20"/>
    </row>
    <row r="3378" spans="1:13" x14ac:dyDescent="0.25">
      <c r="A3378" s="22"/>
      <c r="B3378" s="23"/>
      <c r="C3378" s="23"/>
      <c r="D3378" s="23"/>
      <c r="E3378" s="23"/>
      <c r="F3378" s="22"/>
      <c r="G3378" s="23"/>
      <c r="H3378" s="24"/>
      <c r="I3378" s="23"/>
      <c r="J3378" s="23"/>
      <c r="K3378" s="23"/>
      <c r="L3378" s="22"/>
      <c r="M3378" s="20"/>
    </row>
    <row r="3379" spans="1:13" x14ac:dyDescent="0.25">
      <c r="A3379" s="22"/>
      <c r="B3379" s="23"/>
      <c r="C3379" s="23"/>
      <c r="D3379" s="23"/>
      <c r="E3379" s="23"/>
      <c r="F3379" s="22"/>
      <c r="G3379" s="23"/>
      <c r="H3379" s="24"/>
      <c r="I3379" s="23"/>
      <c r="J3379" s="23"/>
      <c r="K3379" s="23"/>
      <c r="L3379" s="22"/>
      <c r="M3379" s="20"/>
    </row>
    <row r="3380" spans="1:13" x14ac:dyDescent="0.25">
      <c r="A3380" s="22"/>
      <c r="B3380" s="23"/>
      <c r="C3380" s="23"/>
      <c r="D3380" s="23"/>
      <c r="E3380" s="23"/>
      <c r="F3380" s="22"/>
      <c r="G3380" s="23"/>
      <c r="H3380" s="24"/>
      <c r="I3380" s="23"/>
      <c r="J3380" s="23"/>
      <c r="K3380" s="23"/>
      <c r="L3380" s="22"/>
      <c r="M3380" s="20"/>
    </row>
    <row r="3381" spans="1:13" x14ac:dyDescent="0.25">
      <c r="A3381" s="22"/>
      <c r="B3381" s="23"/>
      <c r="C3381" s="23"/>
      <c r="D3381" s="23"/>
      <c r="E3381" s="23"/>
      <c r="F3381" s="22"/>
      <c r="G3381" s="23"/>
      <c r="H3381" s="24"/>
      <c r="I3381" s="23"/>
      <c r="J3381" s="23"/>
      <c r="K3381" s="23"/>
      <c r="L3381" s="22"/>
      <c r="M3381" s="20"/>
    </row>
    <row r="3382" spans="1:13" x14ac:dyDescent="0.25">
      <c r="A3382" s="22"/>
      <c r="B3382" s="23"/>
      <c r="C3382" s="23"/>
      <c r="D3382" s="23"/>
      <c r="E3382" s="23"/>
      <c r="F3382" s="22"/>
      <c r="G3382" s="23"/>
      <c r="H3382" s="24"/>
      <c r="I3382" s="23"/>
      <c r="J3382" s="23"/>
      <c r="K3382" s="23"/>
      <c r="L3382" s="22"/>
      <c r="M3382" s="20"/>
    </row>
    <row r="3383" spans="1:13" x14ac:dyDescent="0.25">
      <c r="A3383" s="22"/>
      <c r="B3383" s="23"/>
      <c r="C3383" s="23"/>
      <c r="D3383" s="23"/>
      <c r="E3383" s="23"/>
      <c r="F3383" s="22"/>
      <c r="G3383" s="23"/>
      <c r="H3383" s="24"/>
      <c r="I3383" s="23"/>
      <c r="J3383" s="23"/>
      <c r="K3383" s="23"/>
      <c r="L3383" s="22"/>
      <c r="M3383" s="20"/>
    </row>
    <row r="3384" spans="1:13" x14ac:dyDescent="0.25">
      <c r="A3384" s="22"/>
      <c r="B3384" s="23"/>
      <c r="C3384" s="23"/>
      <c r="D3384" s="23"/>
      <c r="E3384" s="23"/>
      <c r="F3384" s="22"/>
      <c r="G3384" s="23"/>
      <c r="H3384" s="24"/>
      <c r="I3384" s="23"/>
      <c r="J3384" s="23"/>
      <c r="K3384" s="23"/>
      <c r="L3384" s="22"/>
      <c r="M3384" s="20"/>
    </row>
    <row r="3385" spans="1:13" x14ac:dyDescent="0.25">
      <c r="A3385" s="22"/>
      <c r="B3385" s="23"/>
      <c r="C3385" s="23"/>
      <c r="D3385" s="23"/>
      <c r="E3385" s="23"/>
      <c r="F3385" s="22"/>
      <c r="G3385" s="23"/>
      <c r="H3385" s="24"/>
      <c r="I3385" s="23"/>
      <c r="J3385" s="23"/>
      <c r="K3385" s="23"/>
      <c r="L3385" s="22"/>
      <c r="M3385" s="20"/>
    </row>
    <row r="3386" spans="1:13" x14ac:dyDescent="0.25">
      <c r="A3386" s="22"/>
      <c r="B3386" s="23"/>
      <c r="C3386" s="23"/>
      <c r="D3386" s="23"/>
      <c r="E3386" s="23"/>
      <c r="F3386" s="22"/>
      <c r="G3386" s="23"/>
      <c r="H3386" s="24"/>
      <c r="I3386" s="23"/>
      <c r="J3386" s="23"/>
      <c r="K3386" s="23"/>
      <c r="L3386" s="22"/>
      <c r="M3386" s="20"/>
    </row>
    <row r="3387" spans="1:13" x14ac:dyDescent="0.25">
      <c r="A3387" s="22"/>
      <c r="B3387" s="23"/>
      <c r="C3387" s="23"/>
      <c r="D3387" s="23"/>
      <c r="E3387" s="23"/>
      <c r="F3387" s="22"/>
      <c r="G3387" s="23"/>
      <c r="H3387" s="24"/>
      <c r="I3387" s="23"/>
      <c r="J3387" s="23"/>
      <c r="K3387" s="23"/>
      <c r="L3387" s="22"/>
      <c r="M3387" s="20"/>
    </row>
    <row r="3388" spans="1:13" x14ac:dyDescent="0.25">
      <c r="A3388" s="22"/>
      <c r="B3388" s="23"/>
      <c r="C3388" s="23"/>
      <c r="D3388" s="23"/>
      <c r="E3388" s="23"/>
      <c r="F3388" s="22"/>
      <c r="G3388" s="23"/>
      <c r="H3388" s="24"/>
      <c r="I3388" s="23"/>
      <c r="J3388" s="23"/>
      <c r="K3388" s="23"/>
      <c r="L3388" s="22"/>
      <c r="M3388" s="20"/>
    </row>
    <row r="3389" spans="1:13" x14ac:dyDescent="0.25">
      <c r="A3389" s="22"/>
      <c r="B3389" s="23"/>
      <c r="C3389" s="23"/>
      <c r="D3389" s="23"/>
      <c r="E3389" s="23"/>
      <c r="F3389" s="22"/>
      <c r="G3389" s="23"/>
      <c r="H3389" s="24"/>
      <c r="I3389" s="23"/>
      <c r="J3389" s="23"/>
      <c r="K3389" s="23"/>
      <c r="L3389" s="22"/>
      <c r="M3389" s="20"/>
    </row>
    <row r="3390" spans="1:13" x14ac:dyDescent="0.25">
      <c r="A3390" s="22"/>
      <c r="B3390" s="23"/>
      <c r="C3390" s="23"/>
      <c r="D3390" s="23"/>
      <c r="E3390" s="23"/>
      <c r="F3390" s="22"/>
      <c r="G3390" s="23"/>
      <c r="H3390" s="24"/>
      <c r="I3390" s="23"/>
      <c r="J3390" s="23"/>
      <c r="K3390" s="23"/>
      <c r="L3390" s="22"/>
      <c r="M3390" s="20"/>
    </row>
    <row r="3391" spans="1:13" x14ac:dyDescent="0.25">
      <c r="A3391" s="22"/>
      <c r="B3391" s="23"/>
      <c r="C3391" s="23"/>
      <c r="D3391" s="23"/>
      <c r="E3391" s="23"/>
      <c r="F3391" s="22"/>
      <c r="G3391" s="23"/>
      <c r="H3391" s="24"/>
      <c r="I3391" s="23"/>
      <c r="J3391" s="23"/>
      <c r="K3391" s="23"/>
      <c r="L3391" s="22"/>
      <c r="M3391" s="20"/>
    </row>
    <row r="3392" spans="1:13" x14ac:dyDescent="0.25">
      <c r="A3392" s="22"/>
      <c r="B3392" s="23"/>
      <c r="C3392" s="23"/>
      <c r="D3392" s="23"/>
      <c r="E3392" s="23"/>
      <c r="F3392" s="22"/>
      <c r="G3392" s="23"/>
      <c r="H3392" s="24"/>
      <c r="I3392" s="23"/>
      <c r="J3392" s="23"/>
      <c r="K3392" s="23"/>
      <c r="L3392" s="22"/>
      <c r="M3392" s="20"/>
    </row>
    <row r="3393" spans="1:13" x14ac:dyDescent="0.25">
      <c r="A3393" s="22"/>
      <c r="B3393" s="23"/>
      <c r="C3393" s="23"/>
      <c r="D3393" s="23"/>
      <c r="E3393" s="23"/>
      <c r="F3393" s="22"/>
      <c r="G3393" s="23"/>
      <c r="H3393" s="24"/>
      <c r="I3393" s="23"/>
      <c r="J3393" s="23"/>
      <c r="K3393" s="23"/>
      <c r="L3393" s="22"/>
      <c r="M3393" s="20"/>
    </row>
    <row r="3394" spans="1:13" x14ac:dyDescent="0.25">
      <c r="A3394" s="22"/>
      <c r="B3394" s="23"/>
      <c r="C3394" s="23"/>
      <c r="D3394" s="23"/>
      <c r="E3394" s="23"/>
      <c r="F3394" s="22"/>
      <c r="G3394" s="23"/>
      <c r="H3394" s="24"/>
      <c r="I3394" s="23"/>
      <c r="J3394" s="23"/>
      <c r="K3394" s="23"/>
      <c r="L3394" s="22"/>
      <c r="M3394" s="20"/>
    </row>
    <row r="3395" spans="1:13" x14ac:dyDescent="0.25">
      <c r="A3395" s="22"/>
      <c r="B3395" s="23"/>
      <c r="C3395" s="23"/>
      <c r="D3395" s="23"/>
      <c r="E3395" s="23"/>
      <c r="F3395" s="22"/>
      <c r="G3395" s="23"/>
      <c r="H3395" s="24"/>
      <c r="I3395" s="23"/>
      <c r="J3395" s="23"/>
      <c r="K3395" s="23"/>
      <c r="L3395" s="22"/>
      <c r="M3395" s="20"/>
    </row>
    <row r="3396" spans="1:13" x14ac:dyDescent="0.25">
      <c r="A3396" s="22"/>
      <c r="B3396" s="23"/>
      <c r="C3396" s="23"/>
      <c r="D3396" s="23"/>
      <c r="E3396" s="23"/>
      <c r="F3396" s="22"/>
      <c r="G3396" s="23"/>
      <c r="H3396" s="24"/>
      <c r="I3396" s="23"/>
      <c r="J3396" s="23"/>
      <c r="K3396" s="23"/>
      <c r="L3396" s="22"/>
      <c r="M3396" s="20"/>
    </row>
    <row r="3397" spans="1:13" x14ac:dyDescent="0.25">
      <c r="A3397" s="22"/>
      <c r="B3397" s="23"/>
      <c r="C3397" s="23"/>
      <c r="D3397" s="23"/>
      <c r="E3397" s="23"/>
      <c r="F3397" s="22"/>
      <c r="G3397" s="23"/>
      <c r="H3397" s="24"/>
      <c r="I3397" s="23"/>
      <c r="J3397" s="23"/>
      <c r="K3397" s="23"/>
      <c r="L3397" s="22"/>
      <c r="M3397" s="20"/>
    </row>
    <row r="3398" spans="1:13" x14ac:dyDescent="0.25">
      <c r="A3398" s="22"/>
      <c r="B3398" s="23"/>
      <c r="C3398" s="23"/>
      <c r="D3398" s="23"/>
      <c r="E3398" s="23"/>
      <c r="F3398" s="22"/>
      <c r="G3398" s="23"/>
      <c r="H3398" s="24"/>
      <c r="I3398" s="23"/>
      <c r="J3398" s="23"/>
      <c r="K3398" s="23"/>
      <c r="L3398" s="22"/>
      <c r="M3398" s="20"/>
    </row>
    <row r="3399" spans="1:13" x14ac:dyDescent="0.25">
      <c r="A3399" s="22"/>
      <c r="B3399" s="23"/>
      <c r="C3399" s="23"/>
      <c r="D3399" s="23"/>
      <c r="E3399" s="23"/>
      <c r="F3399" s="22"/>
      <c r="G3399" s="23"/>
      <c r="H3399" s="24"/>
      <c r="I3399" s="23"/>
      <c r="J3399" s="23"/>
      <c r="K3399" s="23"/>
      <c r="L3399" s="22"/>
      <c r="M3399" s="20"/>
    </row>
    <row r="3400" spans="1:13" x14ac:dyDescent="0.25">
      <c r="A3400" s="22"/>
      <c r="B3400" s="23"/>
      <c r="C3400" s="23"/>
      <c r="D3400" s="23"/>
      <c r="E3400" s="23"/>
      <c r="F3400" s="22"/>
      <c r="G3400" s="23"/>
      <c r="H3400" s="24"/>
      <c r="I3400" s="23"/>
      <c r="J3400" s="23"/>
      <c r="K3400" s="23"/>
      <c r="L3400" s="22"/>
      <c r="M3400" s="20"/>
    </row>
    <row r="3401" spans="1:13" x14ac:dyDescent="0.25">
      <c r="A3401" s="22"/>
      <c r="B3401" s="23"/>
      <c r="C3401" s="23"/>
      <c r="D3401" s="23"/>
      <c r="E3401" s="23"/>
      <c r="F3401" s="22"/>
      <c r="G3401" s="23"/>
      <c r="H3401" s="24"/>
      <c r="I3401" s="23"/>
      <c r="J3401" s="23"/>
      <c r="K3401" s="23"/>
      <c r="L3401" s="22"/>
      <c r="M3401" s="20"/>
    </row>
    <row r="3402" spans="1:13" x14ac:dyDescent="0.25">
      <c r="A3402" s="22"/>
      <c r="B3402" s="23"/>
      <c r="C3402" s="23"/>
      <c r="D3402" s="23"/>
      <c r="E3402" s="23"/>
      <c r="F3402" s="22"/>
      <c r="G3402" s="23"/>
      <c r="H3402" s="24"/>
      <c r="I3402" s="23"/>
      <c r="J3402" s="23"/>
      <c r="K3402" s="23"/>
      <c r="L3402" s="22"/>
      <c r="M3402" s="20"/>
    </row>
    <row r="3403" spans="1:13" x14ac:dyDescent="0.25">
      <c r="A3403" s="22"/>
      <c r="B3403" s="23"/>
      <c r="C3403" s="23"/>
      <c r="D3403" s="23"/>
      <c r="E3403" s="23"/>
      <c r="F3403" s="22"/>
      <c r="G3403" s="23"/>
      <c r="H3403" s="24"/>
      <c r="I3403" s="23"/>
      <c r="J3403" s="23"/>
      <c r="K3403" s="23"/>
      <c r="L3403" s="22"/>
      <c r="M3403" s="20"/>
    </row>
    <row r="3404" spans="1:13" x14ac:dyDescent="0.25">
      <c r="A3404" s="22"/>
      <c r="B3404" s="23"/>
      <c r="C3404" s="23"/>
      <c r="D3404" s="23"/>
      <c r="E3404" s="23"/>
      <c r="F3404" s="22"/>
      <c r="G3404" s="23"/>
      <c r="H3404" s="24"/>
      <c r="I3404" s="23"/>
      <c r="J3404" s="23"/>
      <c r="K3404" s="23"/>
      <c r="L3404" s="22"/>
      <c r="M3404" s="20"/>
    </row>
    <row r="3405" spans="1:13" x14ac:dyDescent="0.25">
      <c r="A3405" s="22"/>
      <c r="B3405" s="23"/>
      <c r="C3405" s="23"/>
      <c r="D3405" s="23"/>
      <c r="E3405" s="23"/>
      <c r="F3405" s="22"/>
      <c r="G3405" s="23"/>
      <c r="H3405" s="24"/>
      <c r="I3405" s="23"/>
      <c r="J3405" s="23"/>
      <c r="K3405" s="23"/>
      <c r="L3405" s="22"/>
      <c r="M3405" s="20"/>
    </row>
    <row r="3406" spans="1:13" x14ac:dyDescent="0.25">
      <c r="A3406" s="22"/>
      <c r="B3406" s="23"/>
      <c r="C3406" s="23"/>
      <c r="D3406" s="23"/>
      <c r="E3406" s="23"/>
      <c r="F3406" s="22"/>
      <c r="G3406" s="23"/>
      <c r="H3406" s="24"/>
      <c r="I3406" s="23"/>
      <c r="J3406" s="23"/>
      <c r="K3406" s="23"/>
      <c r="L3406" s="22"/>
      <c r="M3406" s="20"/>
    </row>
    <row r="3407" spans="1:13" x14ac:dyDescent="0.25">
      <c r="A3407" s="22"/>
      <c r="B3407" s="23"/>
      <c r="C3407" s="23"/>
      <c r="D3407" s="23"/>
      <c r="E3407" s="23"/>
      <c r="F3407" s="22"/>
      <c r="G3407" s="23"/>
      <c r="H3407" s="24"/>
      <c r="I3407" s="23"/>
      <c r="J3407" s="23"/>
      <c r="K3407" s="23"/>
      <c r="L3407" s="22"/>
      <c r="M3407" s="20"/>
    </row>
    <row r="3408" spans="1:13" x14ac:dyDescent="0.25">
      <c r="A3408" s="22"/>
      <c r="B3408" s="23"/>
      <c r="C3408" s="23"/>
      <c r="D3408" s="23"/>
      <c r="E3408" s="23"/>
      <c r="F3408" s="22"/>
      <c r="G3408" s="23"/>
      <c r="H3408" s="24"/>
      <c r="I3408" s="23"/>
      <c r="J3408" s="23"/>
      <c r="K3408" s="23"/>
      <c r="L3408" s="22"/>
      <c r="M3408" s="20"/>
    </row>
    <row r="3409" spans="1:13" x14ac:dyDescent="0.25">
      <c r="A3409" s="22"/>
      <c r="B3409" s="23"/>
      <c r="C3409" s="23"/>
      <c r="D3409" s="23"/>
      <c r="E3409" s="23"/>
      <c r="F3409" s="22"/>
      <c r="G3409" s="23"/>
      <c r="H3409" s="24"/>
      <c r="I3409" s="23"/>
      <c r="J3409" s="23"/>
      <c r="K3409" s="23"/>
      <c r="L3409" s="22"/>
      <c r="M3409" s="20"/>
    </row>
    <row r="3410" spans="1:13" x14ac:dyDescent="0.25">
      <c r="A3410" s="22"/>
      <c r="B3410" s="23"/>
      <c r="C3410" s="23"/>
      <c r="D3410" s="23"/>
      <c r="E3410" s="23"/>
      <c r="F3410" s="22"/>
      <c r="G3410" s="23"/>
      <c r="H3410" s="24"/>
      <c r="I3410" s="23"/>
      <c r="J3410" s="23"/>
      <c r="K3410" s="23"/>
      <c r="L3410" s="22"/>
      <c r="M3410" s="20"/>
    </row>
    <row r="3411" spans="1:13" x14ac:dyDescent="0.25">
      <c r="A3411" s="22"/>
      <c r="B3411" s="23"/>
      <c r="C3411" s="23"/>
      <c r="D3411" s="23"/>
      <c r="E3411" s="23"/>
      <c r="F3411" s="22"/>
      <c r="G3411" s="23"/>
      <c r="H3411" s="24"/>
      <c r="I3411" s="23"/>
      <c r="J3411" s="23"/>
      <c r="K3411" s="23"/>
      <c r="L3411" s="22"/>
      <c r="M3411" s="20"/>
    </row>
    <row r="3412" spans="1:13" x14ac:dyDescent="0.25">
      <c r="A3412" s="22"/>
      <c r="B3412" s="23"/>
      <c r="C3412" s="23"/>
      <c r="D3412" s="23"/>
      <c r="E3412" s="23"/>
      <c r="F3412" s="22"/>
      <c r="G3412" s="23"/>
      <c r="H3412" s="24"/>
      <c r="I3412" s="23"/>
      <c r="J3412" s="23"/>
      <c r="K3412" s="23"/>
      <c r="L3412" s="22"/>
      <c r="M3412" s="20"/>
    </row>
    <row r="3413" spans="1:13" x14ac:dyDescent="0.25">
      <c r="A3413" s="22"/>
      <c r="B3413" s="23"/>
      <c r="C3413" s="23"/>
      <c r="D3413" s="23"/>
      <c r="E3413" s="23"/>
      <c r="F3413" s="22"/>
      <c r="G3413" s="23"/>
      <c r="H3413" s="24"/>
      <c r="I3413" s="23"/>
      <c r="J3413" s="23"/>
      <c r="K3413" s="23"/>
      <c r="L3413" s="22"/>
      <c r="M3413" s="20"/>
    </row>
    <row r="3414" spans="1:13" x14ac:dyDescent="0.25">
      <c r="A3414" s="22"/>
      <c r="B3414" s="23"/>
      <c r="C3414" s="23"/>
      <c r="D3414" s="23"/>
      <c r="E3414" s="23"/>
      <c r="F3414" s="22"/>
      <c r="G3414" s="23"/>
      <c r="H3414" s="24"/>
      <c r="I3414" s="23"/>
      <c r="J3414" s="23"/>
      <c r="K3414" s="23"/>
      <c r="L3414" s="22"/>
      <c r="M3414" s="20"/>
    </row>
    <row r="3415" spans="1:13" x14ac:dyDescent="0.25">
      <c r="A3415" s="22"/>
      <c r="B3415" s="23"/>
      <c r="C3415" s="23"/>
      <c r="D3415" s="23"/>
      <c r="E3415" s="23"/>
      <c r="F3415" s="22"/>
      <c r="G3415" s="23"/>
      <c r="H3415" s="24"/>
      <c r="I3415" s="23"/>
      <c r="J3415" s="23"/>
      <c r="K3415" s="23"/>
      <c r="L3415" s="22"/>
      <c r="M3415" s="20"/>
    </row>
    <row r="3416" spans="1:13" x14ac:dyDescent="0.25">
      <c r="A3416" s="22"/>
      <c r="B3416" s="23"/>
      <c r="C3416" s="23"/>
      <c r="D3416" s="23"/>
      <c r="E3416" s="23"/>
      <c r="F3416" s="22"/>
      <c r="G3416" s="23"/>
      <c r="H3416" s="24"/>
      <c r="I3416" s="23"/>
      <c r="J3416" s="23"/>
      <c r="K3416" s="23"/>
      <c r="L3416" s="22"/>
      <c r="M3416" s="20"/>
    </row>
    <row r="3417" spans="1:13" x14ac:dyDescent="0.25">
      <c r="A3417" s="22"/>
      <c r="B3417" s="23"/>
      <c r="C3417" s="23"/>
      <c r="D3417" s="23"/>
      <c r="E3417" s="23"/>
      <c r="F3417" s="22"/>
      <c r="G3417" s="23"/>
      <c r="H3417" s="24"/>
      <c r="I3417" s="23"/>
      <c r="J3417" s="23"/>
      <c r="K3417" s="23"/>
      <c r="L3417" s="22"/>
      <c r="M3417" s="20"/>
    </row>
    <row r="3418" spans="1:13" x14ac:dyDescent="0.25">
      <c r="A3418" s="22"/>
      <c r="B3418" s="23"/>
      <c r="C3418" s="23"/>
      <c r="D3418" s="23"/>
      <c r="E3418" s="23"/>
      <c r="F3418" s="22"/>
      <c r="G3418" s="23"/>
      <c r="H3418" s="24"/>
      <c r="I3418" s="23"/>
      <c r="J3418" s="23"/>
      <c r="K3418" s="23"/>
      <c r="L3418" s="22"/>
      <c r="M3418" s="20"/>
    </row>
    <row r="3419" spans="1:13" x14ac:dyDescent="0.25">
      <c r="A3419" s="22"/>
      <c r="B3419" s="23"/>
      <c r="C3419" s="23"/>
      <c r="D3419" s="23"/>
      <c r="E3419" s="23"/>
      <c r="F3419" s="22"/>
      <c r="G3419" s="23"/>
      <c r="H3419" s="24"/>
      <c r="I3419" s="23"/>
      <c r="J3419" s="23"/>
      <c r="K3419" s="23"/>
      <c r="L3419" s="22"/>
      <c r="M3419" s="20"/>
    </row>
    <row r="3420" spans="1:13" x14ac:dyDescent="0.25">
      <c r="A3420" s="22"/>
      <c r="B3420" s="23"/>
      <c r="C3420" s="23"/>
      <c r="D3420" s="23"/>
      <c r="E3420" s="23"/>
      <c r="F3420" s="22"/>
      <c r="G3420" s="23"/>
      <c r="H3420" s="24"/>
      <c r="I3420" s="23"/>
      <c r="J3420" s="23"/>
      <c r="K3420" s="23"/>
      <c r="L3420" s="22"/>
      <c r="M3420" s="20"/>
    </row>
    <row r="3421" spans="1:13" x14ac:dyDescent="0.25">
      <c r="A3421" s="22"/>
      <c r="B3421" s="23"/>
      <c r="C3421" s="23"/>
      <c r="D3421" s="23"/>
      <c r="E3421" s="23"/>
      <c r="F3421" s="22"/>
      <c r="G3421" s="23"/>
      <c r="H3421" s="24"/>
      <c r="I3421" s="23"/>
      <c r="J3421" s="23"/>
      <c r="K3421" s="23"/>
      <c r="L3421" s="22"/>
      <c r="M3421" s="20"/>
    </row>
    <row r="3422" spans="1:13" x14ac:dyDescent="0.25">
      <c r="A3422" s="22"/>
      <c r="B3422" s="23"/>
      <c r="C3422" s="23"/>
      <c r="D3422" s="23"/>
      <c r="E3422" s="23"/>
      <c r="F3422" s="22"/>
      <c r="G3422" s="23"/>
      <c r="H3422" s="24"/>
      <c r="I3422" s="23"/>
      <c r="J3422" s="23"/>
      <c r="K3422" s="23"/>
      <c r="L3422" s="22"/>
      <c r="M3422" s="20"/>
    </row>
    <row r="3423" spans="1:13" x14ac:dyDescent="0.25">
      <c r="A3423" s="22"/>
      <c r="B3423" s="23"/>
      <c r="C3423" s="23"/>
      <c r="D3423" s="23"/>
      <c r="E3423" s="23"/>
      <c r="F3423" s="22"/>
      <c r="G3423" s="23"/>
      <c r="H3423" s="24"/>
      <c r="I3423" s="23"/>
      <c r="J3423" s="23"/>
      <c r="K3423" s="23"/>
      <c r="L3423" s="22"/>
      <c r="M3423" s="20"/>
    </row>
    <row r="3424" spans="1:13" x14ac:dyDescent="0.25">
      <c r="A3424" s="22"/>
      <c r="B3424" s="23"/>
      <c r="C3424" s="23"/>
      <c r="D3424" s="23"/>
      <c r="E3424" s="23"/>
      <c r="F3424" s="22"/>
      <c r="G3424" s="23"/>
      <c r="H3424" s="24"/>
      <c r="I3424" s="23"/>
      <c r="J3424" s="23"/>
      <c r="K3424" s="23"/>
      <c r="L3424" s="22"/>
      <c r="M3424" s="20"/>
    </row>
    <row r="3425" spans="1:13" x14ac:dyDescent="0.25">
      <c r="A3425" s="22"/>
      <c r="B3425" s="23"/>
      <c r="C3425" s="23"/>
      <c r="D3425" s="23"/>
      <c r="E3425" s="23"/>
      <c r="F3425" s="22"/>
      <c r="G3425" s="23"/>
      <c r="H3425" s="24"/>
      <c r="I3425" s="23"/>
      <c r="J3425" s="23"/>
      <c r="K3425" s="23"/>
      <c r="L3425" s="22"/>
      <c r="M3425" s="20"/>
    </row>
    <row r="3426" spans="1:13" x14ac:dyDescent="0.25">
      <c r="A3426" s="22"/>
      <c r="B3426" s="23"/>
      <c r="C3426" s="23"/>
      <c r="D3426" s="23"/>
      <c r="E3426" s="23"/>
      <c r="F3426" s="22"/>
      <c r="G3426" s="23"/>
      <c r="H3426" s="24"/>
      <c r="I3426" s="23"/>
      <c r="J3426" s="23"/>
      <c r="K3426" s="23"/>
      <c r="L3426" s="22"/>
      <c r="M3426" s="20"/>
    </row>
    <row r="3427" spans="1:13" x14ac:dyDescent="0.25">
      <c r="A3427" s="22"/>
      <c r="B3427" s="23"/>
      <c r="C3427" s="23"/>
      <c r="D3427" s="23"/>
      <c r="E3427" s="23"/>
      <c r="F3427" s="22"/>
      <c r="G3427" s="23"/>
      <c r="H3427" s="24"/>
      <c r="I3427" s="23"/>
      <c r="J3427" s="23"/>
      <c r="K3427" s="23"/>
      <c r="L3427" s="22"/>
      <c r="M3427" s="20"/>
    </row>
    <row r="3428" spans="1:13" x14ac:dyDescent="0.25">
      <c r="A3428" s="22"/>
      <c r="B3428" s="23"/>
      <c r="C3428" s="23"/>
      <c r="D3428" s="23"/>
      <c r="E3428" s="23"/>
      <c r="F3428" s="22"/>
      <c r="G3428" s="23"/>
      <c r="H3428" s="24"/>
      <c r="I3428" s="23"/>
      <c r="J3428" s="23"/>
      <c r="K3428" s="23"/>
      <c r="L3428" s="22"/>
      <c r="M3428" s="20"/>
    </row>
    <row r="3429" spans="1:13" x14ac:dyDescent="0.25">
      <c r="A3429" s="22"/>
      <c r="B3429" s="23"/>
      <c r="C3429" s="23"/>
      <c r="D3429" s="23"/>
      <c r="E3429" s="23"/>
      <c r="F3429" s="22"/>
      <c r="G3429" s="23"/>
      <c r="H3429" s="24"/>
      <c r="I3429" s="23"/>
      <c r="J3429" s="23"/>
      <c r="K3429" s="23"/>
      <c r="L3429" s="22"/>
      <c r="M3429" s="20"/>
    </row>
    <row r="3430" spans="1:13" x14ac:dyDescent="0.25">
      <c r="A3430" s="22"/>
      <c r="B3430" s="23"/>
      <c r="C3430" s="23"/>
      <c r="D3430" s="23"/>
      <c r="E3430" s="23"/>
      <c r="F3430" s="22"/>
      <c r="G3430" s="23"/>
      <c r="H3430" s="24"/>
      <c r="I3430" s="23"/>
      <c r="J3430" s="23"/>
      <c r="K3430" s="23"/>
      <c r="L3430" s="22"/>
      <c r="M3430" s="20"/>
    </row>
    <row r="3431" spans="1:13" x14ac:dyDescent="0.25">
      <c r="A3431" s="22"/>
      <c r="B3431" s="23"/>
      <c r="C3431" s="23"/>
      <c r="D3431" s="23"/>
      <c r="E3431" s="23"/>
      <c r="F3431" s="22"/>
      <c r="G3431" s="23"/>
      <c r="H3431" s="24"/>
      <c r="I3431" s="23"/>
      <c r="J3431" s="23"/>
      <c r="K3431" s="23"/>
      <c r="L3431" s="22"/>
      <c r="M3431" s="20"/>
    </row>
    <row r="3432" spans="1:13" x14ac:dyDescent="0.25">
      <c r="A3432" s="22"/>
      <c r="B3432" s="23"/>
      <c r="C3432" s="23"/>
      <c r="D3432" s="23"/>
      <c r="E3432" s="23"/>
      <c r="F3432" s="22"/>
      <c r="G3432" s="23"/>
      <c r="H3432" s="24"/>
      <c r="I3432" s="23"/>
      <c r="J3432" s="23"/>
      <c r="K3432" s="23"/>
      <c r="L3432" s="22"/>
      <c r="M3432" s="20"/>
    </row>
    <row r="3433" spans="1:13" x14ac:dyDescent="0.25">
      <c r="A3433" s="22"/>
      <c r="B3433" s="23"/>
      <c r="C3433" s="23"/>
      <c r="D3433" s="23"/>
      <c r="E3433" s="23"/>
      <c r="F3433" s="22"/>
      <c r="G3433" s="23"/>
      <c r="H3433" s="24"/>
      <c r="I3433" s="23"/>
      <c r="J3433" s="23"/>
      <c r="K3433" s="23"/>
      <c r="L3433" s="22"/>
      <c r="M3433" s="20"/>
    </row>
    <row r="3434" spans="1:13" x14ac:dyDescent="0.25">
      <c r="A3434" s="22"/>
      <c r="B3434" s="23"/>
      <c r="C3434" s="23"/>
      <c r="D3434" s="23"/>
      <c r="E3434" s="23"/>
      <c r="F3434" s="22"/>
      <c r="G3434" s="23"/>
      <c r="H3434" s="24"/>
      <c r="I3434" s="23"/>
      <c r="J3434" s="23"/>
      <c r="K3434" s="23"/>
      <c r="L3434" s="22"/>
      <c r="M3434" s="20"/>
    </row>
    <row r="3435" spans="1:13" x14ac:dyDescent="0.25">
      <c r="A3435" s="22"/>
      <c r="B3435" s="23"/>
      <c r="C3435" s="23"/>
      <c r="D3435" s="23"/>
      <c r="E3435" s="23"/>
      <c r="F3435" s="22"/>
      <c r="G3435" s="23"/>
      <c r="H3435" s="24"/>
      <c r="I3435" s="23"/>
      <c r="J3435" s="23"/>
      <c r="K3435" s="23"/>
      <c r="L3435" s="22"/>
      <c r="M3435" s="20"/>
    </row>
    <row r="3436" spans="1:13" x14ac:dyDescent="0.25">
      <c r="A3436" s="22"/>
      <c r="B3436" s="23"/>
      <c r="C3436" s="23"/>
      <c r="D3436" s="23"/>
      <c r="E3436" s="23"/>
      <c r="F3436" s="22"/>
      <c r="G3436" s="23"/>
      <c r="H3436" s="24"/>
      <c r="I3436" s="23"/>
      <c r="J3436" s="23"/>
      <c r="K3436" s="23"/>
      <c r="L3436" s="22"/>
      <c r="M3436" s="20"/>
    </row>
    <row r="3437" spans="1:13" x14ac:dyDescent="0.25">
      <c r="A3437" s="22"/>
      <c r="B3437" s="23"/>
      <c r="C3437" s="23"/>
      <c r="D3437" s="23"/>
      <c r="E3437" s="23"/>
      <c r="F3437" s="22"/>
      <c r="G3437" s="23"/>
      <c r="H3437" s="24"/>
      <c r="I3437" s="23"/>
      <c r="J3437" s="23"/>
      <c r="K3437" s="23"/>
      <c r="L3437" s="22"/>
      <c r="M3437" s="20"/>
    </row>
    <row r="3438" spans="1:13" x14ac:dyDescent="0.25">
      <c r="A3438" s="22"/>
      <c r="B3438" s="23"/>
      <c r="C3438" s="23"/>
      <c r="D3438" s="23"/>
      <c r="E3438" s="23"/>
      <c r="F3438" s="22"/>
      <c r="G3438" s="23"/>
      <c r="H3438" s="24"/>
      <c r="I3438" s="23"/>
      <c r="J3438" s="23"/>
      <c r="K3438" s="23"/>
      <c r="L3438" s="22"/>
      <c r="M3438" s="20"/>
    </row>
    <row r="3439" spans="1:13" x14ac:dyDescent="0.25">
      <c r="A3439" s="22"/>
      <c r="B3439" s="23"/>
      <c r="C3439" s="23"/>
      <c r="D3439" s="23"/>
      <c r="E3439" s="23"/>
      <c r="F3439" s="22"/>
      <c r="G3439" s="23"/>
      <c r="H3439" s="24"/>
      <c r="I3439" s="23"/>
      <c r="J3439" s="23"/>
      <c r="K3439" s="23"/>
      <c r="L3439" s="22"/>
      <c r="M3439" s="20"/>
    </row>
    <row r="3440" spans="1:13" x14ac:dyDescent="0.25">
      <c r="A3440" s="22"/>
      <c r="B3440" s="23"/>
      <c r="C3440" s="23"/>
      <c r="D3440" s="23"/>
      <c r="E3440" s="23"/>
      <c r="F3440" s="22"/>
      <c r="G3440" s="23"/>
      <c r="H3440" s="24"/>
      <c r="I3440" s="23"/>
      <c r="J3440" s="23"/>
      <c r="K3440" s="23"/>
      <c r="L3440" s="22"/>
      <c r="M3440" s="20"/>
    </row>
    <row r="3441" spans="1:13" x14ac:dyDescent="0.25">
      <c r="A3441" s="22"/>
      <c r="B3441" s="23"/>
      <c r="C3441" s="23"/>
      <c r="D3441" s="23"/>
      <c r="E3441" s="23"/>
      <c r="F3441" s="22"/>
      <c r="G3441" s="23"/>
      <c r="H3441" s="24"/>
      <c r="I3441" s="23"/>
      <c r="J3441" s="23"/>
      <c r="K3441" s="23"/>
      <c r="L3441" s="22"/>
      <c r="M3441" s="20"/>
    </row>
    <row r="3442" spans="1:13" x14ac:dyDescent="0.25">
      <c r="A3442" s="22"/>
      <c r="B3442" s="23"/>
      <c r="C3442" s="23"/>
      <c r="D3442" s="23"/>
      <c r="E3442" s="23"/>
      <c r="F3442" s="22"/>
      <c r="G3442" s="23"/>
      <c r="H3442" s="24"/>
      <c r="I3442" s="23"/>
      <c r="J3442" s="23"/>
      <c r="K3442" s="23"/>
      <c r="L3442" s="22"/>
      <c r="M3442" s="20"/>
    </row>
    <row r="3443" spans="1:13" x14ac:dyDescent="0.25">
      <c r="A3443" s="22"/>
      <c r="B3443" s="23"/>
      <c r="C3443" s="23"/>
      <c r="D3443" s="23"/>
      <c r="E3443" s="23"/>
      <c r="F3443" s="22"/>
      <c r="G3443" s="23"/>
      <c r="H3443" s="24"/>
      <c r="I3443" s="23"/>
      <c r="J3443" s="23"/>
      <c r="K3443" s="23"/>
      <c r="L3443" s="22"/>
      <c r="M3443" s="20"/>
    </row>
    <row r="3444" spans="1:13" x14ac:dyDescent="0.25">
      <c r="A3444" s="22"/>
      <c r="B3444" s="23"/>
      <c r="C3444" s="23"/>
      <c r="D3444" s="23"/>
      <c r="E3444" s="23"/>
      <c r="F3444" s="22"/>
      <c r="G3444" s="23"/>
      <c r="H3444" s="24"/>
      <c r="I3444" s="23"/>
      <c r="J3444" s="23"/>
      <c r="K3444" s="23"/>
      <c r="L3444" s="22"/>
      <c r="M3444" s="20"/>
    </row>
    <row r="3445" spans="1:13" x14ac:dyDescent="0.25">
      <c r="A3445" s="22"/>
      <c r="B3445" s="23"/>
      <c r="C3445" s="23"/>
      <c r="D3445" s="23"/>
      <c r="E3445" s="23"/>
      <c r="F3445" s="22"/>
      <c r="G3445" s="23"/>
      <c r="H3445" s="24"/>
      <c r="I3445" s="23"/>
      <c r="J3445" s="23"/>
      <c r="K3445" s="23"/>
      <c r="L3445" s="22"/>
      <c r="M3445" s="20"/>
    </row>
    <row r="3446" spans="1:13" x14ac:dyDescent="0.25">
      <c r="A3446" s="22"/>
      <c r="B3446" s="23"/>
      <c r="C3446" s="23"/>
      <c r="D3446" s="23"/>
      <c r="E3446" s="23"/>
      <c r="F3446" s="22"/>
      <c r="G3446" s="23"/>
      <c r="H3446" s="24"/>
      <c r="I3446" s="23"/>
      <c r="J3446" s="23"/>
      <c r="K3446" s="23"/>
      <c r="L3446" s="22"/>
      <c r="M3446" s="20"/>
    </row>
    <row r="3447" spans="1:13" x14ac:dyDescent="0.25">
      <c r="A3447" s="22"/>
      <c r="B3447" s="23"/>
      <c r="C3447" s="23"/>
      <c r="D3447" s="23"/>
      <c r="E3447" s="23"/>
      <c r="F3447" s="22"/>
      <c r="G3447" s="23"/>
      <c r="H3447" s="24"/>
      <c r="I3447" s="23"/>
      <c r="J3447" s="23"/>
      <c r="K3447" s="23"/>
      <c r="L3447" s="22"/>
      <c r="M3447" s="20"/>
    </row>
    <row r="3448" spans="1:13" x14ac:dyDescent="0.25">
      <c r="A3448" s="22"/>
      <c r="B3448" s="23"/>
      <c r="C3448" s="23"/>
      <c r="D3448" s="23"/>
      <c r="E3448" s="23"/>
      <c r="F3448" s="22"/>
      <c r="G3448" s="23"/>
      <c r="H3448" s="24"/>
      <c r="I3448" s="23"/>
      <c r="J3448" s="23"/>
      <c r="K3448" s="23"/>
      <c r="L3448" s="22"/>
      <c r="M3448" s="20"/>
    </row>
    <row r="3449" spans="1:13" x14ac:dyDescent="0.25">
      <c r="A3449" s="22"/>
      <c r="B3449" s="23"/>
      <c r="C3449" s="23"/>
      <c r="D3449" s="23"/>
      <c r="E3449" s="23"/>
      <c r="F3449" s="22"/>
      <c r="G3449" s="23"/>
      <c r="H3449" s="24"/>
      <c r="I3449" s="23"/>
      <c r="J3449" s="23"/>
      <c r="K3449" s="23"/>
      <c r="L3449" s="22"/>
      <c r="M3449" s="20"/>
    </row>
    <row r="3450" spans="1:13" x14ac:dyDescent="0.25">
      <c r="A3450" s="22"/>
      <c r="B3450" s="23"/>
      <c r="C3450" s="23"/>
      <c r="D3450" s="23"/>
      <c r="E3450" s="23"/>
      <c r="F3450" s="22"/>
      <c r="G3450" s="23"/>
      <c r="H3450" s="24"/>
      <c r="I3450" s="23"/>
      <c r="J3450" s="23"/>
      <c r="K3450" s="23"/>
      <c r="L3450" s="22"/>
      <c r="M3450" s="20"/>
    </row>
    <row r="3451" spans="1:13" x14ac:dyDescent="0.25">
      <c r="A3451" s="22"/>
      <c r="B3451" s="23"/>
      <c r="C3451" s="23"/>
      <c r="D3451" s="23"/>
      <c r="E3451" s="23"/>
      <c r="F3451" s="22"/>
      <c r="G3451" s="23"/>
      <c r="H3451" s="24"/>
      <c r="I3451" s="23"/>
      <c r="J3451" s="23"/>
      <c r="K3451" s="23"/>
      <c r="L3451" s="22"/>
      <c r="M3451" s="20"/>
    </row>
    <row r="3452" spans="1:13" x14ac:dyDescent="0.25">
      <c r="A3452" s="22"/>
      <c r="B3452" s="23"/>
      <c r="C3452" s="23"/>
      <c r="D3452" s="23"/>
      <c r="E3452" s="23"/>
      <c r="F3452" s="22"/>
      <c r="G3452" s="23"/>
      <c r="H3452" s="24"/>
      <c r="I3452" s="23"/>
      <c r="J3452" s="23"/>
      <c r="K3452" s="23"/>
      <c r="L3452" s="22"/>
      <c r="M3452" s="20"/>
    </row>
    <row r="3453" spans="1:13" x14ac:dyDescent="0.25">
      <c r="A3453" s="22"/>
      <c r="B3453" s="23"/>
      <c r="C3453" s="23"/>
      <c r="D3453" s="23"/>
      <c r="E3453" s="23"/>
      <c r="F3453" s="22"/>
      <c r="G3453" s="23"/>
      <c r="H3453" s="24"/>
      <c r="I3453" s="23"/>
      <c r="J3453" s="23"/>
      <c r="K3453" s="23"/>
      <c r="L3453" s="22"/>
      <c r="M3453" s="20"/>
    </row>
    <row r="3454" spans="1:13" x14ac:dyDescent="0.25">
      <c r="A3454" s="22"/>
      <c r="B3454" s="23"/>
      <c r="C3454" s="23"/>
      <c r="D3454" s="23"/>
      <c r="E3454" s="23"/>
      <c r="F3454" s="22"/>
      <c r="G3454" s="23"/>
      <c r="H3454" s="24"/>
      <c r="I3454" s="23"/>
      <c r="J3454" s="23"/>
      <c r="K3454" s="23"/>
      <c r="L3454" s="22"/>
      <c r="M3454" s="20"/>
    </row>
    <row r="3455" spans="1:13" x14ac:dyDescent="0.25">
      <c r="A3455" s="22"/>
      <c r="B3455" s="23"/>
      <c r="C3455" s="23"/>
      <c r="D3455" s="23"/>
      <c r="E3455" s="23"/>
      <c r="F3455" s="22"/>
      <c r="G3455" s="23"/>
      <c r="H3455" s="24"/>
      <c r="I3455" s="23"/>
      <c r="J3455" s="23"/>
      <c r="K3455" s="23"/>
      <c r="L3455" s="22"/>
      <c r="M3455" s="20"/>
    </row>
    <row r="3456" spans="1:13" x14ac:dyDescent="0.25">
      <c r="A3456" s="22"/>
      <c r="B3456" s="23"/>
      <c r="C3456" s="23"/>
      <c r="D3456" s="23"/>
      <c r="E3456" s="23"/>
      <c r="F3456" s="22"/>
      <c r="G3456" s="23"/>
      <c r="H3456" s="24"/>
      <c r="I3456" s="23"/>
      <c r="J3456" s="23"/>
      <c r="K3456" s="23"/>
      <c r="L3456" s="22"/>
      <c r="M3456" s="20"/>
    </row>
    <row r="3457" spans="1:13" x14ac:dyDescent="0.25">
      <c r="A3457" s="22"/>
      <c r="B3457" s="23"/>
      <c r="C3457" s="23"/>
      <c r="D3457" s="23"/>
      <c r="E3457" s="23"/>
      <c r="F3457" s="22"/>
      <c r="G3457" s="23"/>
      <c r="H3457" s="24"/>
      <c r="I3457" s="23"/>
      <c r="J3457" s="23"/>
      <c r="K3457" s="23"/>
      <c r="L3457" s="22"/>
      <c r="M3457" s="20"/>
    </row>
    <row r="3458" spans="1:13" x14ac:dyDescent="0.25">
      <c r="A3458" s="22"/>
      <c r="B3458" s="23"/>
      <c r="C3458" s="23"/>
      <c r="D3458" s="23"/>
      <c r="E3458" s="23"/>
      <c r="F3458" s="22"/>
      <c r="G3458" s="23"/>
      <c r="H3458" s="24"/>
      <c r="I3458" s="23"/>
      <c r="J3458" s="23"/>
      <c r="K3458" s="23"/>
      <c r="L3458" s="22"/>
      <c r="M3458" s="20"/>
    </row>
    <row r="3459" spans="1:13" x14ac:dyDescent="0.25">
      <c r="A3459" s="22"/>
      <c r="B3459" s="23"/>
      <c r="C3459" s="23"/>
      <c r="D3459" s="23"/>
      <c r="E3459" s="23"/>
      <c r="F3459" s="22"/>
      <c r="G3459" s="23"/>
      <c r="H3459" s="24"/>
      <c r="I3459" s="23"/>
      <c r="J3459" s="23"/>
      <c r="K3459" s="23"/>
      <c r="L3459" s="22"/>
      <c r="M3459" s="20"/>
    </row>
    <row r="3460" spans="1:13" x14ac:dyDescent="0.25">
      <c r="A3460" s="22"/>
      <c r="B3460" s="23"/>
      <c r="C3460" s="23"/>
      <c r="D3460" s="23"/>
      <c r="E3460" s="23"/>
      <c r="F3460" s="22"/>
      <c r="G3460" s="23"/>
      <c r="H3460" s="24"/>
      <c r="I3460" s="23"/>
      <c r="J3460" s="23"/>
      <c r="K3460" s="23"/>
      <c r="L3460" s="22"/>
      <c r="M3460" s="20"/>
    </row>
    <row r="3461" spans="1:13" x14ac:dyDescent="0.25">
      <c r="A3461" s="22"/>
      <c r="B3461" s="23"/>
      <c r="C3461" s="23"/>
      <c r="D3461" s="23"/>
      <c r="E3461" s="23"/>
      <c r="F3461" s="22"/>
      <c r="G3461" s="23"/>
      <c r="H3461" s="24"/>
      <c r="I3461" s="23"/>
      <c r="J3461" s="23"/>
      <c r="K3461" s="23"/>
      <c r="L3461" s="22"/>
      <c r="M3461" s="20"/>
    </row>
    <row r="3462" spans="1:13" x14ac:dyDescent="0.25">
      <c r="A3462" s="22"/>
      <c r="B3462" s="23"/>
      <c r="C3462" s="23"/>
      <c r="D3462" s="23"/>
      <c r="E3462" s="23"/>
      <c r="F3462" s="22"/>
      <c r="G3462" s="23"/>
      <c r="H3462" s="24"/>
      <c r="I3462" s="23"/>
      <c r="J3462" s="23"/>
      <c r="K3462" s="23"/>
      <c r="L3462" s="22"/>
      <c r="M3462" s="20"/>
    </row>
    <row r="3463" spans="1:13" x14ac:dyDescent="0.25">
      <c r="A3463" s="22"/>
      <c r="B3463" s="23"/>
      <c r="C3463" s="23"/>
      <c r="D3463" s="23"/>
      <c r="E3463" s="23"/>
      <c r="F3463" s="22"/>
      <c r="G3463" s="23"/>
      <c r="H3463" s="24"/>
      <c r="I3463" s="23"/>
      <c r="J3463" s="23"/>
      <c r="K3463" s="23"/>
      <c r="L3463" s="22"/>
      <c r="M3463" s="20"/>
    </row>
    <row r="3464" spans="1:13" x14ac:dyDescent="0.25">
      <c r="A3464" s="22"/>
      <c r="B3464" s="23"/>
      <c r="C3464" s="23"/>
      <c r="D3464" s="23"/>
      <c r="E3464" s="23"/>
      <c r="F3464" s="22"/>
      <c r="G3464" s="23"/>
      <c r="H3464" s="24"/>
      <c r="I3464" s="23"/>
      <c r="J3464" s="23"/>
      <c r="K3464" s="23"/>
      <c r="L3464" s="22"/>
      <c r="M3464" s="20"/>
    </row>
    <row r="3465" spans="1:13" x14ac:dyDescent="0.25">
      <c r="A3465" s="22"/>
      <c r="B3465" s="23"/>
      <c r="C3465" s="23"/>
      <c r="D3465" s="23"/>
      <c r="E3465" s="23"/>
      <c r="F3465" s="22"/>
      <c r="G3465" s="23"/>
      <c r="H3465" s="24"/>
      <c r="I3465" s="23"/>
      <c r="J3465" s="23"/>
      <c r="K3465" s="23"/>
      <c r="L3465" s="22"/>
      <c r="M3465" s="20"/>
    </row>
    <row r="3466" spans="1:13" x14ac:dyDescent="0.25">
      <c r="A3466" s="22"/>
      <c r="B3466" s="23"/>
      <c r="C3466" s="23"/>
      <c r="D3466" s="23"/>
      <c r="E3466" s="23"/>
      <c r="F3466" s="22"/>
      <c r="G3466" s="23"/>
      <c r="H3466" s="24"/>
      <c r="I3466" s="23"/>
      <c r="J3466" s="23"/>
      <c r="K3466" s="23"/>
      <c r="L3466" s="22"/>
      <c r="M3466" s="20"/>
    </row>
    <row r="3467" spans="1:13" x14ac:dyDescent="0.25">
      <c r="A3467" s="22"/>
      <c r="B3467" s="23"/>
      <c r="C3467" s="23"/>
      <c r="D3467" s="23"/>
      <c r="E3467" s="23"/>
      <c r="F3467" s="22"/>
      <c r="G3467" s="23"/>
      <c r="H3467" s="24"/>
      <c r="I3467" s="23"/>
      <c r="J3467" s="23"/>
      <c r="K3467" s="23"/>
      <c r="L3467" s="22"/>
      <c r="M3467" s="20"/>
    </row>
    <row r="3468" spans="1:13" x14ac:dyDescent="0.25">
      <c r="A3468" s="22"/>
      <c r="B3468" s="23"/>
      <c r="C3468" s="23"/>
      <c r="D3468" s="23"/>
      <c r="E3468" s="23"/>
      <c r="F3468" s="22"/>
      <c r="G3468" s="23"/>
      <c r="H3468" s="24"/>
      <c r="I3468" s="23"/>
      <c r="J3468" s="23"/>
      <c r="K3468" s="23"/>
      <c r="L3468" s="22"/>
      <c r="M3468" s="20"/>
    </row>
    <row r="3469" spans="1:13" x14ac:dyDescent="0.25">
      <c r="A3469" s="22"/>
      <c r="B3469" s="23"/>
      <c r="C3469" s="23"/>
      <c r="D3469" s="23"/>
      <c r="E3469" s="23"/>
      <c r="F3469" s="22"/>
      <c r="G3469" s="23"/>
      <c r="H3469" s="24"/>
      <c r="I3469" s="23"/>
      <c r="J3469" s="23"/>
      <c r="K3469" s="23"/>
      <c r="L3469" s="22"/>
      <c r="M3469" s="20"/>
    </row>
    <row r="3470" spans="1:13" x14ac:dyDescent="0.25">
      <c r="A3470" s="22"/>
      <c r="B3470" s="23"/>
      <c r="C3470" s="23"/>
      <c r="D3470" s="23"/>
      <c r="E3470" s="23"/>
      <c r="F3470" s="22"/>
      <c r="G3470" s="23"/>
      <c r="H3470" s="24"/>
      <c r="I3470" s="23"/>
      <c r="J3470" s="23"/>
      <c r="K3470" s="23"/>
      <c r="L3470" s="22"/>
      <c r="M3470" s="20"/>
    </row>
    <row r="3471" spans="1:13" x14ac:dyDescent="0.25">
      <c r="A3471" s="22"/>
      <c r="B3471" s="23"/>
      <c r="C3471" s="23"/>
      <c r="D3471" s="23"/>
      <c r="E3471" s="23"/>
      <c r="F3471" s="22"/>
      <c r="G3471" s="23"/>
      <c r="H3471" s="24"/>
      <c r="I3471" s="23"/>
      <c r="J3471" s="23"/>
      <c r="K3471" s="23"/>
      <c r="L3471" s="22"/>
      <c r="M3471" s="20"/>
    </row>
    <row r="3472" spans="1:13" x14ac:dyDescent="0.25">
      <c r="A3472" s="22"/>
      <c r="B3472" s="23"/>
      <c r="C3472" s="23"/>
      <c r="D3472" s="23"/>
      <c r="E3472" s="23"/>
      <c r="F3472" s="22"/>
      <c r="G3472" s="23"/>
      <c r="H3472" s="24"/>
      <c r="I3472" s="23"/>
      <c r="J3472" s="23"/>
      <c r="K3472" s="23"/>
      <c r="L3472" s="22"/>
      <c r="M3472" s="20"/>
    </row>
    <row r="3473" spans="1:13" x14ac:dyDescent="0.25">
      <c r="A3473" s="22"/>
      <c r="B3473" s="23"/>
      <c r="C3473" s="23"/>
      <c r="D3473" s="23"/>
      <c r="E3473" s="23"/>
      <c r="F3473" s="22"/>
      <c r="G3473" s="23"/>
      <c r="H3473" s="24"/>
      <c r="I3473" s="23"/>
      <c r="J3473" s="23"/>
      <c r="K3473" s="23"/>
      <c r="L3473" s="22"/>
      <c r="M3473" s="20"/>
    </row>
    <row r="3474" spans="1:13" x14ac:dyDescent="0.25">
      <c r="A3474" s="22"/>
      <c r="B3474" s="23"/>
      <c r="C3474" s="23"/>
      <c r="D3474" s="23"/>
      <c r="E3474" s="23"/>
      <c r="F3474" s="22"/>
      <c r="G3474" s="23"/>
      <c r="H3474" s="24"/>
      <c r="I3474" s="23"/>
      <c r="J3474" s="23"/>
      <c r="K3474" s="23"/>
      <c r="L3474" s="22"/>
      <c r="M3474" s="20"/>
    </row>
    <row r="3475" spans="1:13" x14ac:dyDescent="0.25">
      <c r="A3475" s="22"/>
      <c r="B3475" s="23"/>
      <c r="C3475" s="23"/>
      <c r="D3475" s="23"/>
      <c r="E3475" s="23"/>
      <c r="F3475" s="22"/>
      <c r="G3475" s="23"/>
      <c r="H3475" s="24"/>
      <c r="I3475" s="23"/>
      <c r="J3475" s="23"/>
      <c r="K3475" s="23"/>
      <c r="L3475" s="22"/>
      <c r="M3475" s="20"/>
    </row>
    <row r="3476" spans="1:13" x14ac:dyDescent="0.25">
      <c r="A3476" s="22"/>
      <c r="B3476" s="23"/>
      <c r="C3476" s="23"/>
      <c r="D3476" s="23"/>
      <c r="E3476" s="23"/>
      <c r="F3476" s="22"/>
      <c r="G3476" s="23"/>
      <c r="H3476" s="24"/>
      <c r="I3476" s="23"/>
      <c r="J3476" s="23"/>
      <c r="K3476" s="23"/>
      <c r="L3476" s="22"/>
      <c r="M3476" s="20"/>
    </row>
    <row r="3477" spans="1:13" x14ac:dyDescent="0.25">
      <c r="A3477" s="22"/>
      <c r="B3477" s="23"/>
      <c r="C3477" s="23"/>
      <c r="D3477" s="23"/>
      <c r="E3477" s="23"/>
      <c r="F3477" s="22"/>
      <c r="G3477" s="23"/>
      <c r="H3477" s="24"/>
      <c r="I3477" s="23"/>
      <c r="J3477" s="23"/>
      <c r="K3477" s="23"/>
      <c r="L3477" s="22"/>
      <c r="M3477" s="20"/>
    </row>
    <row r="3478" spans="1:13" x14ac:dyDescent="0.25">
      <c r="A3478" s="22"/>
      <c r="B3478" s="23"/>
      <c r="C3478" s="23"/>
      <c r="D3478" s="23"/>
      <c r="E3478" s="23"/>
      <c r="F3478" s="22"/>
      <c r="G3478" s="23"/>
      <c r="H3478" s="24"/>
      <c r="I3478" s="23"/>
      <c r="J3478" s="23"/>
      <c r="K3478" s="23"/>
      <c r="L3478" s="22"/>
      <c r="M3478" s="20"/>
    </row>
    <row r="3479" spans="1:13" x14ac:dyDescent="0.25">
      <c r="A3479" s="22"/>
      <c r="B3479" s="23"/>
      <c r="C3479" s="23"/>
      <c r="D3479" s="23"/>
      <c r="E3479" s="23"/>
      <c r="F3479" s="22"/>
      <c r="G3479" s="23"/>
      <c r="H3479" s="24"/>
      <c r="I3479" s="23"/>
      <c r="J3479" s="23"/>
      <c r="K3479" s="23"/>
      <c r="L3479" s="22"/>
      <c r="M3479" s="20"/>
    </row>
    <row r="3480" spans="1:13" x14ac:dyDescent="0.25">
      <c r="A3480" s="22"/>
      <c r="B3480" s="23"/>
      <c r="C3480" s="23"/>
      <c r="D3480" s="23"/>
      <c r="E3480" s="23"/>
      <c r="F3480" s="22"/>
      <c r="G3480" s="23"/>
      <c r="H3480" s="24"/>
      <c r="I3480" s="23"/>
      <c r="J3480" s="23"/>
      <c r="K3480" s="23"/>
      <c r="L3480" s="22"/>
      <c r="M3480" s="20"/>
    </row>
    <row r="3481" spans="1:13" x14ac:dyDescent="0.25">
      <c r="A3481" s="22"/>
      <c r="B3481" s="23"/>
      <c r="C3481" s="23"/>
      <c r="D3481" s="23"/>
      <c r="E3481" s="23"/>
      <c r="F3481" s="22"/>
      <c r="G3481" s="23"/>
      <c r="H3481" s="24"/>
      <c r="I3481" s="23"/>
      <c r="J3481" s="23"/>
      <c r="K3481" s="23"/>
      <c r="L3481" s="22"/>
      <c r="M3481" s="20"/>
    </row>
    <row r="3482" spans="1:13" x14ac:dyDescent="0.25">
      <c r="A3482" s="22"/>
      <c r="B3482" s="23"/>
      <c r="C3482" s="23"/>
      <c r="D3482" s="23"/>
      <c r="E3482" s="23"/>
      <c r="F3482" s="22"/>
      <c r="G3482" s="23"/>
      <c r="H3482" s="24"/>
      <c r="I3482" s="23"/>
      <c r="J3482" s="23"/>
      <c r="K3482" s="23"/>
      <c r="L3482" s="22"/>
      <c r="M3482" s="20"/>
    </row>
    <row r="3483" spans="1:13" x14ac:dyDescent="0.25">
      <c r="A3483" s="22"/>
      <c r="B3483" s="23"/>
      <c r="C3483" s="23"/>
      <c r="D3483" s="23"/>
      <c r="E3483" s="23"/>
      <c r="F3483" s="22"/>
      <c r="G3483" s="23"/>
      <c r="H3483" s="24"/>
      <c r="I3483" s="23"/>
      <c r="J3483" s="23"/>
      <c r="K3483" s="23"/>
      <c r="L3483" s="22"/>
      <c r="M3483" s="20"/>
    </row>
    <row r="3484" spans="1:13" x14ac:dyDescent="0.25">
      <c r="A3484" s="22"/>
      <c r="B3484" s="23"/>
      <c r="C3484" s="23"/>
      <c r="D3484" s="23"/>
      <c r="E3484" s="23"/>
      <c r="F3484" s="22"/>
      <c r="G3484" s="23"/>
      <c r="H3484" s="24"/>
      <c r="I3484" s="23"/>
      <c r="J3484" s="23"/>
      <c r="K3484" s="23"/>
      <c r="L3484" s="22"/>
      <c r="M3484" s="20"/>
    </row>
    <row r="3485" spans="1:13" x14ac:dyDescent="0.25">
      <c r="A3485" s="22"/>
      <c r="B3485" s="23"/>
      <c r="C3485" s="23"/>
      <c r="D3485" s="23"/>
      <c r="E3485" s="23"/>
      <c r="F3485" s="22"/>
      <c r="G3485" s="23"/>
      <c r="H3485" s="24"/>
      <c r="I3485" s="23"/>
      <c r="J3485" s="23"/>
      <c r="K3485" s="23"/>
      <c r="L3485" s="22"/>
      <c r="M3485" s="20"/>
    </row>
    <row r="3486" spans="1:13" x14ac:dyDescent="0.25">
      <c r="A3486" s="22"/>
      <c r="B3486" s="23"/>
      <c r="C3486" s="23"/>
      <c r="D3486" s="23"/>
      <c r="E3486" s="23"/>
      <c r="F3486" s="22"/>
      <c r="G3486" s="23"/>
      <c r="H3486" s="24"/>
      <c r="I3486" s="23"/>
      <c r="J3486" s="23"/>
      <c r="K3486" s="23"/>
      <c r="L3486" s="22"/>
      <c r="M3486" s="20"/>
    </row>
    <row r="3487" spans="1:13" x14ac:dyDescent="0.25">
      <c r="A3487" s="22"/>
      <c r="B3487" s="23"/>
      <c r="C3487" s="23"/>
      <c r="D3487" s="23"/>
      <c r="E3487" s="23"/>
      <c r="F3487" s="22"/>
      <c r="G3487" s="23"/>
      <c r="H3487" s="24"/>
      <c r="I3487" s="23"/>
      <c r="J3487" s="23"/>
      <c r="K3487" s="23"/>
      <c r="L3487" s="22"/>
      <c r="M3487" s="20"/>
    </row>
    <row r="3488" spans="1:13" x14ac:dyDescent="0.25">
      <c r="A3488" s="22"/>
      <c r="B3488" s="23"/>
      <c r="C3488" s="23"/>
      <c r="D3488" s="23"/>
      <c r="E3488" s="23"/>
      <c r="F3488" s="22"/>
      <c r="G3488" s="23"/>
      <c r="H3488" s="24"/>
      <c r="I3488" s="23"/>
      <c r="J3488" s="23"/>
      <c r="K3488" s="23"/>
      <c r="L3488" s="22"/>
      <c r="M3488" s="20"/>
    </row>
    <row r="3489" spans="1:13" x14ac:dyDescent="0.25">
      <c r="A3489" s="22"/>
      <c r="B3489" s="23"/>
      <c r="C3489" s="23"/>
      <c r="D3489" s="23"/>
      <c r="E3489" s="23"/>
      <c r="F3489" s="22"/>
      <c r="G3489" s="23"/>
      <c r="H3489" s="24"/>
      <c r="I3489" s="23"/>
      <c r="J3489" s="23"/>
      <c r="K3489" s="23"/>
      <c r="L3489" s="22"/>
      <c r="M3489" s="20"/>
    </row>
    <row r="3490" spans="1:13" x14ac:dyDescent="0.25">
      <c r="A3490" s="22"/>
      <c r="B3490" s="23"/>
      <c r="C3490" s="23"/>
      <c r="D3490" s="23"/>
      <c r="E3490" s="23"/>
      <c r="F3490" s="22"/>
      <c r="G3490" s="23"/>
      <c r="H3490" s="24"/>
      <c r="I3490" s="23"/>
      <c r="J3490" s="23"/>
      <c r="K3490" s="23"/>
      <c r="L3490" s="22"/>
      <c r="M3490" s="20"/>
    </row>
    <row r="3491" spans="1:13" x14ac:dyDescent="0.25">
      <c r="A3491" s="22"/>
      <c r="B3491" s="23"/>
      <c r="C3491" s="23"/>
      <c r="D3491" s="23"/>
      <c r="E3491" s="23"/>
      <c r="F3491" s="22"/>
      <c r="G3491" s="23"/>
      <c r="H3491" s="24"/>
      <c r="I3491" s="23"/>
      <c r="J3491" s="23"/>
      <c r="K3491" s="23"/>
      <c r="L3491" s="22"/>
      <c r="M3491" s="20"/>
    </row>
    <row r="3492" spans="1:13" x14ac:dyDescent="0.25">
      <c r="A3492" s="22"/>
      <c r="B3492" s="23"/>
      <c r="C3492" s="23"/>
      <c r="D3492" s="23"/>
      <c r="E3492" s="23"/>
      <c r="F3492" s="22"/>
      <c r="G3492" s="23"/>
      <c r="H3492" s="24"/>
      <c r="I3492" s="23"/>
      <c r="J3492" s="23"/>
      <c r="K3492" s="23"/>
      <c r="L3492" s="22"/>
      <c r="M3492" s="20"/>
    </row>
    <row r="3493" spans="1:13" x14ac:dyDescent="0.25">
      <c r="A3493" s="22"/>
      <c r="B3493" s="23"/>
      <c r="C3493" s="23"/>
      <c r="D3493" s="23"/>
      <c r="E3493" s="23"/>
      <c r="F3493" s="22"/>
      <c r="G3493" s="23"/>
      <c r="H3493" s="24"/>
      <c r="I3493" s="23"/>
      <c r="J3493" s="23"/>
      <c r="K3493" s="23"/>
      <c r="L3493" s="22"/>
      <c r="M3493" s="20"/>
    </row>
    <row r="3494" spans="1:13" x14ac:dyDescent="0.25">
      <c r="A3494" s="22"/>
      <c r="B3494" s="23"/>
      <c r="C3494" s="23"/>
      <c r="D3494" s="23"/>
      <c r="E3494" s="23"/>
      <c r="F3494" s="22"/>
      <c r="G3494" s="23"/>
      <c r="H3494" s="24"/>
      <c r="I3494" s="23"/>
      <c r="J3494" s="23"/>
      <c r="K3494" s="23"/>
      <c r="L3494" s="22"/>
      <c r="M3494" s="20"/>
    </row>
    <row r="3495" spans="1:13" x14ac:dyDescent="0.25">
      <c r="A3495" s="22"/>
      <c r="B3495" s="23"/>
      <c r="C3495" s="23"/>
      <c r="D3495" s="23"/>
      <c r="E3495" s="23"/>
      <c r="F3495" s="22"/>
      <c r="G3495" s="23"/>
      <c r="H3495" s="24"/>
      <c r="I3495" s="23"/>
      <c r="J3495" s="23"/>
      <c r="K3495" s="23"/>
      <c r="L3495" s="22"/>
      <c r="M3495" s="20"/>
    </row>
    <row r="3496" spans="1:13" x14ac:dyDescent="0.25">
      <c r="A3496" s="22"/>
      <c r="B3496" s="23"/>
      <c r="C3496" s="23"/>
      <c r="D3496" s="23"/>
      <c r="E3496" s="23"/>
      <c r="F3496" s="22"/>
      <c r="G3496" s="23"/>
      <c r="H3496" s="24"/>
      <c r="I3496" s="23"/>
      <c r="J3496" s="23"/>
      <c r="K3496" s="23"/>
      <c r="L3496" s="22"/>
      <c r="M3496" s="20"/>
    </row>
    <row r="3497" spans="1:13" x14ac:dyDescent="0.25">
      <c r="A3497" s="22"/>
      <c r="B3497" s="23"/>
      <c r="C3497" s="23"/>
      <c r="D3497" s="23"/>
      <c r="E3497" s="23"/>
      <c r="F3497" s="22"/>
      <c r="G3497" s="23"/>
      <c r="H3497" s="24"/>
      <c r="I3497" s="23"/>
      <c r="J3497" s="23"/>
      <c r="K3497" s="23"/>
      <c r="L3497" s="22"/>
      <c r="M3497" s="20"/>
    </row>
    <row r="3498" spans="1:13" x14ac:dyDescent="0.25">
      <c r="A3498" s="22"/>
      <c r="B3498" s="23"/>
      <c r="C3498" s="23"/>
      <c r="D3498" s="23"/>
      <c r="E3498" s="23"/>
      <c r="F3498" s="22"/>
      <c r="G3498" s="23"/>
      <c r="H3498" s="24"/>
      <c r="I3498" s="23"/>
      <c r="J3498" s="23"/>
      <c r="K3498" s="23"/>
      <c r="L3498" s="22"/>
      <c r="M3498" s="20"/>
    </row>
    <row r="3499" spans="1:13" x14ac:dyDescent="0.25">
      <c r="A3499" s="22"/>
      <c r="B3499" s="23"/>
      <c r="C3499" s="23"/>
      <c r="D3499" s="23"/>
      <c r="E3499" s="23"/>
      <c r="F3499" s="22"/>
      <c r="G3499" s="23"/>
      <c r="H3499" s="24"/>
      <c r="I3499" s="23"/>
      <c r="J3499" s="23"/>
      <c r="K3499" s="23"/>
      <c r="L3499" s="22"/>
      <c r="M3499" s="20"/>
    </row>
    <row r="3500" spans="1:13" x14ac:dyDescent="0.25">
      <c r="A3500" s="22"/>
      <c r="B3500" s="23"/>
      <c r="C3500" s="23"/>
      <c r="D3500" s="23"/>
      <c r="E3500" s="23"/>
      <c r="F3500" s="22"/>
      <c r="G3500" s="23"/>
      <c r="H3500" s="24"/>
      <c r="I3500" s="23"/>
      <c r="J3500" s="23"/>
      <c r="K3500" s="23"/>
      <c r="L3500" s="22"/>
      <c r="M3500" s="20"/>
    </row>
    <row r="3501" spans="1:13" x14ac:dyDescent="0.25">
      <c r="A3501" s="22"/>
      <c r="B3501" s="23"/>
      <c r="C3501" s="23"/>
      <c r="D3501" s="23"/>
      <c r="E3501" s="23"/>
      <c r="F3501" s="22"/>
      <c r="G3501" s="23"/>
      <c r="H3501" s="24"/>
      <c r="I3501" s="23"/>
      <c r="J3501" s="23"/>
      <c r="K3501" s="23"/>
      <c r="L3501" s="22"/>
      <c r="M3501" s="20"/>
    </row>
    <row r="3502" spans="1:13" x14ac:dyDescent="0.25">
      <c r="A3502" s="22"/>
      <c r="B3502" s="23"/>
      <c r="C3502" s="23"/>
      <c r="D3502" s="23"/>
      <c r="E3502" s="23"/>
      <c r="F3502" s="22"/>
      <c r="G3502" s="23"/>
      <c r="H3502" s="24"/>
      <c r="I3502" s="23"/>
      <c r="J3502" s="23"/>
      <c r="K3502" s="23"/>
      <c r="L3502" s="22"/>
      <c r="M3502" s="20"/>
    </row>
    <row r="3503" spans="1:13" x14ac:dyDescent="0.25">
      <c r="A3503" s="22"/>
      <c r="B3503" s="23"/>
      <c r="C3503" s="23"/>
      <c r="D3503" s="23"/>
      <c r="E3503" s="23"/>
      <c r="F3503" s="22"/>
      <c r="G3503" s="23"/>
      <c r="H3503" s="24"/>
      <c r="I3503" s="23"/>
      <c r="J3503" s="23"/>
      <c r="K3503" s="23"/>
      <c r="L3503" s="22"/>
      <c r="M3503" s="20"/>
    </row>
    <row r="3504" spans="1:13" x14ac:dyDescent="0.25">
      <c r="A3504" s="22"/>
      <c r="B3504" s="23"/>
      <c r="C3504" s="23"/>
      <c r="D3504" s="23"/>
      <c r="E3504" s="23"/>
      <c r="F3504" s="22"/>
      <c r="G3504" s="23"/>
      <c r="H3504" s="24"/>
      <c r="I3504" s="23"/>
      <c r="J3504" s="23"/>
      <c r="K3504" s="23"/>
      <c r="L3504" s="22"/>
      <c r="M3504" s="20"/>
    </row>
    <row r="3505" spans="1:13" x14ac:dyDescent="0.25">
      <c r="A3505" s="22"/>
      <c r="B3505" s="23"/>
      <c r="C3505" s="23"/>
      <c r="D3505" s="23"/>
      <c r="E3505" s="23"/>
      <c r="F3505" s="22"/>
      <c r="G3505" s="23"/>
      <c r="H3505" s="24"/>
      <c r="I3505" s="23"/>
      <c r="J3505" s="23"/>
      <c r="K3505" s="23"/>
      <c r="L3505" s="22"/>
      <c r="M3505" s="20"/>
    </row>
    <row r="3506" spans="1:13" x14ac:dyDescent="0.25">
      <c r="A3506" s="22"/>
      <c r="B3506" s="23"/>
      <c r="C3506" s="23"/>
      <c r="D3506" s="23"/>
      <c r="E3506" s="23"/>
      <c r="F3506" s="22"/>
      <c r="G3506" s="23"/>
      <c r="H3506" s="24"/>
      <c r="I3506" s="23"/>
      <c r="J3506" s="23"/>
      <c r="K3506" s="23"/>
      <c r="L3506" s="22"/>
      <c r="M3506" s="20"/>
    </row>
    <row r="3507" spans="1:13" x14ac:dyDescent="0.25">
      <c r="A3507" s="22"/>
      <c r="B3507" s="23"/>
      <c r="C3507" s="23"/>
      <c r="D3507" s="23"/>
      <c r="E3507" s="23"/>
      <c r="F3507" s="22"/>
      <c r="G3507" s="23"/>
      <c r="H3507" s="24"/>
      <c r="I3507" s="23"/>
      <c r="J3507" s="23"/>
      <c r="K3507" s="23"/>
      <c r="L3507" s="22"/>
      <c r="M3507" s="20"/>
    </row>
    <row r="3508" spans="1:13" x14ac:dyDescent="0.25">
      <c r="A3508" s="22"/>
      <c r="B3508" s="23"/>
      <c r="C3508" s="23"/>
      <c r="D3508" s="23"/>
      <c r="E3508" s="23"/>
      <c r="F3508" s="22"/>
      <c r="G3508" s="23"/>
      <c r="H3508" s="24"/>
      <c r="I3508" s="23"/>
      <c r="J3508" s="23"/>
      <c r="K3508" s="23"/>
      <c r="L3508" s="22"/>
      <c r="M3508" s="20"/>
    </row>
    <row r="3509" spans="1:13" x14ac:dyDescent="0.25">
      <c r="A3509" s="22"/>
      <c r="B3509" s="23"/>
      <c r="C3509" s="23"/>
      <c r="D3509" s="23"/>
      <c r="E3509" s="23"/>
      <c r="F3509" s="22"/>
      <c r="G3509" s="23"/>
      <c r="H3509" s="24"/>
      <c r="I3509" s="23"/>
      <c r="J3509" s="23"/>
      <c r="K3509" s="23"/>
      <c r="L3509" s="22"/>
      <c r="M3509" s="20"/>
    </row>
    <row r="3510" spans="1:13" x14ac:dyDescent="0.25">
      <c r="A3510" s="22"/>
      <c r="B3510" s="23"/>
      <c r="C3510" s="23"/>
      <c r="D3510" s="23"/>
      <c r="E3510" s="23"/>
      <c r="F3510" s="22"/>
      <c r="G3510" s="23"/>
      <c r="H3510" s="24"/>
      <c r="I3510" s="23"/>
      <c r="J3510" s="23"/>
      <c r="K3510" s="23"/>
      <c r="L3510" s="22"/>
      <c r="M3510" s="20"/>
    </row>
    <row r="3511" spans="1:13" x14ac:dyDescent="0.25">
      <c r="A3511" s="22"/>
      <c r="B3511" s="23"/>
      <c r="C3511" s="23"/>
      <c r="D3511" s="23"/>
      <c r="E3511" s="23"/>
      <c r="F3511" s="22"/>
      <c r="G3511" s="23"/>
      <c r="H3511" s="24"/>
      <c r="I3511" s="23"/>
      <c r="J3511" s="23"/>
      <c r="K3511" s="23"/>
      <c r="L3511" s="22"/>
      <c r="M3511" s="20"/>
    </row>
    <row r="3512" spans="1:13" x14ac:dyDescent="0.25">
      <c r="A3512" s="22"/>
      <c r="B3512" s="23"/>
      <c r="C3512" s="23"/>
      <c r="D3512" s="23"/>
      <c r="E3512" s="23"/>
      <c r="F3512" s="22"/>
      <c r="G3512" s="23"/>
      <c r="H3512" s="24"/>
      <c r="I3512" s="23"/>
      <c r="J3512" s="23"/>
      <c r="K3512" s="23"/>
      <c r="L3512" s="22"/>
      <c r="M3512" s="20"/>
    </row>
    <row r="3513" spans="1:13" x14ac:dyDescent="0.25">
      <c r="A3513" s="22"/>
      <c r="B3513" s="23"/>
      <c r="C3513" s="23"/>
      <c r="D3513" s="23"/>
      <c r="E3513" s="23"/>
      <c r="F3513" s="22"/>
      <c r="G3513" s="23"/>
      <c r="H3513" s="24"/>
      <c r="I3513" s="23"/>
      <c r="J3513" s="23"/>
      <c r="K3513" s="23"/>
      <c r="L3513" s="22"/>
      <c r="M3513" s="20"/>
    </row>
    <row r="3514" spans="1:13" x14ac:dyDescent="0.25">
      <c r="A3514" s="22"/>
      <c r="B3514" s="23"/>
      <c r="C3514" s="23"/>
      <c r="D3514" s="23"/>
      <c r="E3514" s="23"/>
      <c r="F3514" s="22"/>
      <c r="G3514" s="23"/>
      <c r="H3514" s="24"/>
      <c r="I3514" s="23"/>
      <c r="J3514" s="23"/>
      <c r="K3514" s="23"/>
      <c r="L3514" s="22"/>
      <c r="M3514" s="20"/>
    </row>
    <row r="3515" spans="1:13" x14ac:dyDescent="0.25">
      <c r="A3515" s="22"/>
      <c r="B3515" s="23"/>
      <c r="C3515" s="23"/>
      <c r="D3515" s="23"/>
      <c r="E3515" s="23"/>
      <c r="F3515" s="22"/>
      <c r="G3515" s="23"/>
      <c r="H3515" s="24"/>
      <c r="I3515" s="23"/>
      <c r="J3515" s="23"/>
      <c r="K3515" s="23"/>
      <c r="L3515" s="22"/>
      <c r="M3515" s="20"/>
    </row>
    <row r="3516" spans="1:13" x14ac:dyDescent="0.25">
      <c r="A3516" s="22"/>
      <c r="B3516" s="23"/>
      <c r="C3516" s="23"/>
      <c r="D3516" s="23"/>
      <c r="E3516" s="23"/>
      <c r="F3516" s="22"/>
      <c r="G3516" s="23"/>
      <c r="H3516" s="24"/>
      <c r="I3516" s="23"/>
      <c r="J3516" s="23"/>
      <c r="K3516" s="23"/>
      <c r="L3516" s="22"/>
      <c r="M3516" s="20"/>
    </row>
    <row r="3517" spans="1:13" x14ac:dyDescent="0.25">
      <c r="A3517" s="22"/>
      <c r="B3517" s="23"/>
      <c r="C3517" s="23"/>
      <c r="D3517" s="23"/>
      <c r="E3517" s="23"/>
      <c r="F3517" s="22"/>
      <c r="G3517" s="23"/>
      <c r="H3517" s="24"/>
      <c r="I3517" s="23"/>
      <c r="J3517" s="23"/>
      <c r="K3517" s="23"/>
      <c r="L3517" s="22"/>
      <c r="M3517" s="20"/>
    </row>
    <row r="3518" spans="1:13" x14ac:dyDescent="0.25">
      <c r="A3518" s="22"/>
      <c r="B3518" s="23"/>
      <c r="C3518" s="23"/>
      <c r="D3518" s="23"/>
      <c r="E3518" s="23"/>
      <c r="F3518" s="22"/>
      <c r="G3518" s="23"/>
      <c r="H3518" s="24"/>
      <c r="I3518" s="23"/>
      <c r="J3518" s="23"/>
      <c r="K3518" s="23"/>
      <c r="L3518" s="22"/>
      <c r="M3518" s="20"/>
    </row>
    <row r="3519" spans="1:13" x14ac:dyDescent="0.25">
      <c r="A3519" s="22"/>
      <c r="B3519" s="23"/>
      <c r="C3519" s="23"/>
      <c r="D3519" s="23"/>
      <c r="E3519" s="23"/>
      <c r="F3519" s="22"/>
      <c r="G3519" s="23"/>
      <c r="H3519" s="24"/>
      <c r="I3519" s="23"/>
      <c r="J3519" s="23"/>
      <c r="K3519" s="23"/>
      <c r="L3519" s="22"/>
      <c r="M3519" s="20"/>
    </row>
    <row r="3520" spans="1:13" x14ac:dyDescent="0.25">
      <c r="A3520" s="22"/>
      <c r="B3520" s="23"/>
      <c r="C3520" s="23"/>
      <c r="D3520" s="23"/>
      <c r="E3520" s="23"/>
      <c r="F3520" s="22"/>
      <c r="G3520" s="23"/>
      <c r="H3520" s="24"/>
      <c r="I3520" s="23"/>
      <c r="J3520" s="23"/>
      <c r="K3520" s="23"/>
      <c r="L3520" s="22"/>
      <c r="M3520" s="20"/>
    </row>
    <row r="3521" spans="1:13" x14ac:dyDescent="0.25">
      <c r="A3521" s="22"/>
      <c r="B3521" s="23"/>
      <c r="C3521" s="23"/>
      <c r="D3521" s="23"/>
      <c r="E3521" s="23"/>
      <c r="F3521" s="22"/>
      <c r="G3521" s="23"/>
      <c r="H3521" s="24"/>
      <c r="I3521" s="23"/>
      <c r="J3521" s="23"/>
      <c r="K3521" s="23"/>
      <c r="L3521" s="22"/>
      <c r="M3521" s="20"/>
    </row>
    <row r="3522" spans="1:13" x14ac:dyDescent="0.25">
      <c r="A3522" s="22"/>
      <c r="B3522" s="23"/>
      <c r="C3522" s="23"/>
      <c r="D3522" s="23"/>
      <c r="E3522" s="23"/>
      <c r="F3522" s="22"/>
      <c r="G3522" s="23"/>
      <c r="H3522" s="24"/>
      <c r="I3522" s="23"/>
      <c r="J3522" s="23"/>
      <c r="K3522" s="23"/>
      <c r="L3522" s="22"/>
      <c r="M3522" s="20"/>
    </row>
    <row r="3523" spans="1:13" x14ac:dyDescent="0.25">
      <c r="A3523" s="22"/>
      <c r="B3523" s="23"/>
      <c r="C3523" s="23"/>
      <c r="D3523" s="23"/>
      <c r="E3523" s="23"/>
      <c r="F3523" s="22"/>
      <c r="G3523" s="23"/>
      <c r="H3523" s="24"/>
      <c r="I3523" s="23"/>
      <c r="J3523" s="23"/>
      <c r="K3523" s="23"/>
      <c r="L3523" s="22"/>
      <c r="M3523" s="20"/>
    </row>
    <row r="3524" spans="1:13" x14ac:dyDescent="0.25">
      <c r="A3524" s="22"/>
      <c r="B3524" s="23"/>
      <c r="C3524" s="23"/>
      <c r="D3524" s="23"/>
      <c r="E3524" s="23"/>
      <c r="F3524" s="22"/>
      <c r="G3524" s="23"/>
      <c r="H3524" s="24"/>
      <c r="I3524" s="23"/>
      <c r="J3524" s="23"/>
      <c r="K3524" s="23"/>
      <c r="L3524" s="22"/>
      <c r="M3524" s="20"/>
    </row>
    <row r="3525" spans="1:13" x14ac:dyDescent="0.25">
      <c r="A3525" s="22"/>
      <c r="B3525" s="23"/>
      <c r="C3525" s="23"/>
      <c r="D3525" s="23"/>
      <c r="E3525" s="23"/>
      <c r="F3525" s="22"/>
      <c r="G3525" s="23"/>
      <c r="H3525" s="24"/>
      <c r="I3525" s="23"/>
      <c r="J3525" s="23"/>
      <c r="K3525" s="23"/>
      <c r="L3525" s="22"/>
      <c r="M3525" s="20"/>
    </row>
    <row r="3526" spans="1:13" x14ac:dyDescent="0.25">
      <c r="A3526" s="22"/>
      <c r="B3526" s="23"/>
      <c r="C3526" s="23"/>
      <c r="D3526" s="23"/>
      <c r="E3526" s="23"/>
      <c r="F3526" s="22"/>
      <c r="G3526" s="23"/>
      <c r="H3526" s="24"/>
      <c r="I3526" s="23"/>
      <c r="J3526" s="23"/>
      <c r="K3526" s="23"/>
      <c r="L3526" s="22"/>
      <c r="M3526" s="20"/>
    </row>
    <row r="3527" spans="1:13" x14ac:dyDescent="0.25">
      <c r="A3527" s="22"/>
      <c r="B3527" s="23"/>
      <c r="C3527" s="23"/>
      <c r="D3527" s="23"/>
      <c r="E3527" s="23"/>
      <c r="F3527" s="22"/>
      <c r="G3527" s="23"/>
      <c r="H3527" s="24"/>
      <c r="I3527" s="23"/>
      <c r="J3527" s="23"/>
      <c r="K3527" s="23"/>
      <c r="L3527" s="22"/>
      <c r="M3527" s="20"/>
    </row>
    <row r="3528" spans="1:13" x14ac:dyDescent="0.25">
      <c r="A3528" s="22"/>
      <c r="B3528" s="23"/>
      <c r="C3528" s="23"/>
      <c r="D3528" s="23"/>
      <c r="E3528" s="23"/>
      <c r="F3528" s="22"/>
      <c r="G3528" s="23"/>
      <c r="H3528" s="24"/>
      <c r="I3528" s="23"/>
      <c r="J3528" s="23"/>
      <c r="K3528" s="23"/>
      <c r="L3528" s="22"/>
      <c r="M3528" s="20"/>
    </row>
    <row r="3529" spans="1:13" x14ac:dyDescent="0.25">
      <c r="A3529" s="22"/>
      <c r="B3529" s="23"/>
      <c r="C3529" s="23"/>
      <c r="D3529" s="23"/>
      <c r="E3529" s="23"/>
      <c r="F3529" s="22"/>
      <c r="G3529" s="23"/>
      <c r="H3529" s="24"/>
      <c r="I3529" s="23"/>
      <c r="J3529" s="23"/>
      <c r="K3529" s="23"/>
      <c r="L3529" s="22"/>
      <c r="M3529" s="20"/>
    </row>
    <row r="3530" spans="1:13" x14ac:dyDescent="0.25">
      <c r="A3530" s="22"/>
      <c r="B3530" s="23"/>
      <c r="C3530" s="23"/>
      <c r="D3530" s="23"/>
      <c r="E3530" s="23"/>
      <c r="F3530" s="22"/>
      <c r="G3530" s="23"/>
      <c r="H3530" s="24"/>
      <c r="I3530" s="23"/>
      <c r="J3530" s="23"/>
      <c r="K3530" s="23"/>
      <c r="L3530" s="22"/>
      <c r="M3530" s="20"/>
    </row>
    <row r="3531" spans="1:13" x14ac:dyDescent="0.25">
      <c r="A3531" s="22"/>
      <c r="B3531" s="23"/>
      <c r="C3531" s="23"/>
      <c r="D3531" s="23"/>
      <c r="E3531" s="23"/>
      <c r="F3531" s="22"/>
      <c r="G3531" s="23"/>
      <c r="H3531" s="24"/>
      <c r="I3531" s="23"/>
      <c r="J3531" s="23"/>
      <c r="K3531" s="23"/>
      <c r="L3531" s="22"/>
      <c r="M3531" s="20"/>
    </row>
    <row r="3532" spans="1:13" x14ac:dyDescent="0.25">
      <c r="A3532" s="22"/>
      <c r="B3532" s="23"/>
      <c r="C3532" s="23"/>
      <c r="D3532" s="23"/>
      <c r="E3532" s="23"/>
      <c r="F3532" s="22"/>
      <c r="G3532" s="23"/>
      <c r="H3532" s="24"/>
      <c r="I3532" s="23"/>
      <c r="J3532" s="23"/>
      <c r="K3532" s="23"/>
      <c r="L3532" s="22"/>
      <c r="M3532" s="20"/>
    </row>
    <row r="3533" spans="1:13" x14ac:dyDescent="0.25">
      <c r="A3533" s="22"/>
      <c r="B3533" s="23"/>
      <c r="C3533" s="23"/>
      <c r="D3533" s="23"/>
      <c r="E3533" s="23"/>
      <c r="F3533" s="22"/>
      <c r="G3533" s="23"/>
      <c r="H3533" s="24"/>
      <c r="I3533" s="23"/>
      <c r="J3533" s="23"/>
      <c r="K3533" s="23"/>
      <c r="L3533" s="22"/>
      <c r="M3533" s="20"/>
    </row>
    <row r="3534" spans="1:13" x14ac:dyDescent="0.25">
      <c r="A3534" s="22"/>
      <c r="B3534" s="23"/>
      <c r="C3534" s="23"/>
      <c r="D3534" s="23"/>
      <c r="E3534" s="23"/>
      <c r="F3534" s="22"/>
      <c r="G3534" s="23"/>
      <c r="H3534" s="24"/>
      <c r="I3534" s="23"/>
      <c r="J3534" s="23"/>
      <c r="K3534" s="23"/>
      <c r="L3534" s="22"/>
      <c r="M3534" s="20"/>
    </row>
    <row r="3535" spans="1:13" x14ac:dyDescent="0.25">
      <c r="A3535" s="22"/>
      <c r="B3535" s="23"/>
      <c r="C3535" s="23"/>
      <c r="D3535" s="23"/>
      <c r="E3535" s="23"/>
      <c r="F3535" s="22"/>
      <c r="G3535" s="23"/>
      <c r="H3535" s="24"/>
      <c r="I3535" s="23"/>
      <c r="J3535" s="23"/>
      <c r="K3535" s="23"/>
      <c r="L3535" s="22"/>
      <c r="M3535" s="20"/>
    </row>
    <row r="3536" spans="1:13" x14ac:dyDescent="0.25">
      <c r="A3536" s="22"/>
      <c r="B3536" s="23"/>
      <c r="C3536" s="23"/>
      <c r="D3536" s="23"/>
      <c r="E3536" s="23"/>
      <c r="F3536" s="22"/>
      <c r="G3536" s="23"/>
      <c r="H3536" s="24"/>
      <c r="I3536" s="23"/>
      <c r="J3536" s="23"/>
      <c r="K3536" s="23"/>
      <c r="L3536" s="22"/>
      <c r="M3536" s="20"/>
    </row>
    <row r="3537" spans="1:13" x14ac:dyDescent="0.25">
      <c r="A3537" s="22"/>
      <c r="B3537" s="23"/>
      <c r="C3537" s="23"/>
      <c r="D3537" s="23"/>
      <c r="E3537" s="23"/>
      <c r="F3537" s="22"/>
      <c r="G3537" s="23"/>
      <c r="H3537" s="24"/>
      <c r="I3537" s="23"/>
      <c r="J3537" s="23"/>
      <c r="K3537" s="23"/>
      <c r="L3537" s="22"/>
      <c r="M3537" s="20"/>
    </row>
    <row r="3538" spans="1:13" x14ac:dyDescent="0.25">
      <c r="A3538" s="22"/>
      <c r="B3538" s="23"/>
      <c r="C3538" s="23"/>
      <c r="D3538" s="23"/>
      <c r="E3538" s="23"/>
      <c r="F3538" s="22"/>
      <c r="G3538" s="23"/>
      <c r="H3538" s="24"/>
      <c r="I3538" s="23"/>
      <c r="J3538" s="23"/>
      <c r="K3538" s="23"/>
      <c r="L3538" s="22"/>
      <c r="M3538" s="20"/>
    </row>
    <row r="3539" spans="1:13" x14ac:dyDescent="0.25">
      <c r="A3539" s="22"/>
      <c r="B3539" s="23"/>
      <c r="C3539" s="23"/>
      <c r="D3539" s="23"/>
      <c r="E3539" s="23"/>
      <c r="F3539" s="22"/>
      <c r="G3539" s="23"/>
      <c r="H3539" s="24"/>
      <c r="I3539" s="23"/>
      <c r="J3539" s="23"/>
      <c r="K3539" s="23"/>
      <c r="L3539" s="22"/>
      <c r="M3539" s="20"/>
    </row>
    <row r="3540" spans="1:13" x14ac:dyDescent="0.25">
      <c r="A3540" s="22"/>
      <c r="B3540" s="23"/>
      <c r="C3540" s="23"/>
      <c r="D3540" s="23"/>
      <c r="E3540" s="23"/>
      <c r="F3540" s="22"/>
      <c r="G3540" s="23"/>
      <c r="H3540" s="24"/>
      <c r="I3540" s="23"/>
      <c r="J3540" s="23"/>
      <c r="K3540" s="23"/>
      <c r="L3540" s="22"/>
      <c r="M3540" s="20"/>
    </row>
    <row r="3541" spans="1:13" x14ac:dyDescent="0.25">
      <c r="A3541" s="22"/>
      <c r="B3541" s="23"/>
      <c r="C3541" s="23"/>
      <c r="D3541" s="23"/>
      <c r="E3541" s="23"/>
      <c r="F3541" s="22"/>
      <c r="G3541" s="23"/>
      <c r="H3541" s="24"/>
      <c r="I3541" s="23"/>
      <c r="J3541" s="23"/>
      <c r="K3541" s="23"/>
      <c r="L3541" s="22"/>
      <c r="M3541" s="20"/>
    </row>
    <row r="3542" spans="1:13" x14ac:dyDescent="0.25">
      <c r="A3542" s="22"/>
      <c r="B3542" s="23"/>
      <c r="C3542" s="23"/>
      <c r="D3542" s="23"/>
      <c r="E3542" s="23"/>
      <c r="F3542" s="22"/>
      <c r="G3542" s="23"/>
      <c r="H3542" s="24"/>
      <c r="I3542" s="23"/>
      <c r="J3542" s="23"/>
      <c r="K3542" s="23"/>
      <c r="L3542" s="22"/>
      <c r="M3542" s="20"/>
    </row>
    <row r="3543" spans="1:13" x14ac:dyDescent="0.25">
      <c r="A3543" s="22"/>
      <c r="B3543" s="23"/>
      <c r="C3543" s="23"/>
      <c r="D3543" s="23"/>
      <c r="E3543" s="23"/>
      <c r="F3543" s="22"/>
      <c r="G3543" s="23"/>
      <c r="H3543" s="24"/>
      <c r="I3543" s="23"/>
      <c r="J3543" s="23"/>
      <c r="K3543" s="23"/>
      <c r="L3543" s="22"/>
      <c r="M3543" s="20"/>
    </row>
    <row r="3544" spans="1:13" x14ac:dyDescent="0.25">
      <c r="A3544" s="22"/>
      <c r="B3544" s="23"/>
      <c r="C3544" s="23"/>
      <c r="D3544" s="23"/>
      <c r="E3544" s="23"/>
      <c r="F3544" s="22"/>
      <c r="G3544" s="23"/>
      <c r="H3544" s="24"/>
      <c r="I3544" s="23"/>
      <c r="J3544" s="23"/>
      <c r="K3544" s="23"/>
      <c r="L3544" s="22"/>
      <c r="M3544" s="20"/>
    </row>
    <row r="3545" spans="1:13" x14ac:dyDescent="0.25">
      <c r="A3545" s="22"/>
      <c r="B3545" s="23"/>
      <c r="C3545" s="23"/>
      <c r="D3545" s="23"/>
      <c r="E3545" s="23"/>
      <c r="F3545" s="22"/>
      <c r="G3545" s="23"/>
      <c r="H3545" s="24"/>
      <c r="I3545" s="23"/>
      <c r="J3545" s="23"/>
      <c r="K3545" s="23"/>
      <c r="L3545" s="22"/>
      <c r="M3545" s="20"/>
    </row>
    <row r="3546" spans="1:13" x14ac:dyDescent="0.25">
      <c r="A3546" s="22"/>
      <c r="B3546" s="23"/>
      <c r="C3546" s="23"/>
      <c r="D3546" s="23"/>
      <c r="E3546" s="23"/>
      <c r="F3546" s="22"/>
      <c r="G3546" s="23"/>
      <c r="H3546" s="24"/>
      <c r="I3546" s="23"/>
      <c r="J3546" s="23"/>
      <c r="K3546" s="23"/>
      <c r="L3546" s="22"/>
      <c r="M3546" s="20"/>
    </row>
    <row r="3547" spans="1:13" x14ac:dyDescent="0.25">
      <c r="A3547" s="22"/>
      <c r="B3547" s="23"/>
      <c r="C3547" s="23"/>
      <c r="D3547" s="23"/>
      <c r="E3547" s="23"/>
      <c r="F3547" s="22"/>
      <c r="G3547" s="23"/>
      <c r="H3547" s="24"/>
      <c r="I3547" s="23"/>
      <c r="J3547" s="23"/>
      <c r="K3547" s="23"/>
      <c r="L3547" s="22"/>
      <c r="M3547" s="20"/>
    </row>
    <row r="3548" spans="1:13" x14ac:dyDescent="0.25">
      <c r="A3548" s="22"/>
      <c r="B3548" s="23"/>
      <c r="C3548" s="23"/>
      <c r="D3548" s="23"/>
      <c r="E3548" s="23"/>
      <c r="F3548" s="22"/>
      <c r="G3548" s="23"/>
      <c r="H3548" s="24"/>
      <c r="I3548" s="23"/>
      <c r="J3548" s="23"/>
      <c r="K3548" s="23"/>
      <c r="L3548" s="22"/>
      <c r="M3548" s="20"/>
    </row>
    <row r="3549" spans="1:13" x14ac:dyDescent="0.25">
      <c r="A3549" s="22"/>
      <c r="B3549" s="23"/>
      <c r="C3549" s="23"/>
      <c r="D3549" s="23"/>
      <c r="E3549" s="23"/>
      <c r="F3549" s="22"/>
      <c r="G3549" s="23"/>
      <c r="H3549" s="24"/>
      <c r="I3549" s="23"/>
      <c r="J3549" s="23"/>
      <c r="K3549" s="23"/>
      <c r="L3549" s="22"/>
      <c r="M3549" s="20"/>
    </row>
    <row r="3550" spans="1:13" x14ac:dyDescent="0.25">
      <c r="A3550" s="22"/>
      <c r="B3550" s="23"/>
      <c r="C3550" s="23"/>
      <c r="D3550" s="23"/>
      <c r="E3550" s="23"/>
      <c r="F3550" s="22"/>
      <c r="G3550" s="23"/>
      <c r="H3550" s="24"/>
      <c r="I3550" s="23"/>
      <c r="J3550" s="23"/>
      <c r="K3550" s="23"/>
      <c r="L3550" s="22"/>
      <c r="M3550" s="20"/>
    </row>
    <row r="3551" spans="1:13" x14ac:dyDescent="0.25">
      <c r="A3551" s="22"/>
      <c r="B3551" s="23"/>
      <c r="C3551" s="23"/>
      <c r="D3551" s="23"/>
      <c r="E3551" s="23"/>
      <c r="F3551" s="22"/>
      <c r="G3551" s="23"/>
      <c r="H3551" s="24"/>
      <c r="I3551" s="23"/>
      <c r="J3551" s="23"/>
      <c r="K3551" s="23"/>
      <c r="L3551" s="22"/>
      <c r="M3551" s="20"/>
    </row>
    <row r="3552" spans="1:13" x14ac:dyDescent="0.25">
      <c r="A3552" s="22"/>
      <c r="B3552" s="23"/>
      <c r="C3552" s="23"/>
      <c r="D3552" s="23"/>
      <c r="E3552" s="23"/>
      <c r="F3552" s="22"/>
      <c r="G3552" s="23"/>
      <c r="H3552" s="24"/>
      <c r="I3552" s="23"/>
      <c r="J3552" s="23"/>
      <c r="K3552" s="23"/>
      <c r="L3552" s="22"/>
      <c r="M3552" s="20"/>
    </row>
    <row r="3553" spans="1:13" x14ac:dyDescent="0.25">
      <c r="A3553" s="22"/>
      <c r="B3553" s="23"/>
      <c r="C3553" s="23"/>
      <c r="D3553" s="23"/>
      <c r="E3553" s="23"/>
      <c r="F3553" s="22"/>
      <c r="G3553" s="23"/>
      <c r="H3553" s="24"/>
      <c r="I3553" s="23"/>
      <c r="J3553" s="23"/>
      <c r="K3553" s="23"/>
      <c r="L3553" s="22"/>
      <c r="M3553" s="20"/>
    </row>
    <row r="3554" spans="1:13" x14ac:dyDescent="0.25">
      <c r="A3554" s="22"/>
      <c r="B3554" s="23"/>
      <c r="C3554" s="23"/>
      <c r="D3554" s="23"/>
      <c r="E3554" s="23"/>
      <c r="F3554" s="22"/>
      <c r="G3554" s="23"/>
      <c r="H3554" s="24"/>
      <c r="I3554" s="23"/>
      <c r="J3554" s="23"/>
      <c r="K3554" s="23"/>
      <c r="L3554" s="22"/>
      <c r="M3554" s="20"/>
    </row>
    <row r="3555" spans="1:13" x14ac:dyDescent="0.25">
      <c r="A3555" s="22"/>
      <c r="B3555" s="23"/>
      <c r="C3555" s="23"/>
      <c r="D3555" s="23"/>
      <c r="E3555" s="23"/>
      <c r="F3555" s="22"/>
      <c r="G3555" s="23"/>
      <c r="H3555" s="24"/>
      <c r="I3555" s="23"/>
      <c r="J3555" s="23"/>
      <c r="K3555" s="23"/>
      <c r="L3555" s="22"/>
      <c r="M3555" s="20"/>
    </row>
    <row r="3556" spans="1:13" x14ac:dyDescent="0.25">
      <c r="A3556" s="22"/>
      <c r="B3556" s="23"/>
      <c r="C3556" s="23"/>
      <c r="D3556" s="23"/>
      <c r="E3556" s="23"/>
      <c r="F3556" s="22"/>
      <c r="G3556" s="23"/>
      <c r="H3556" s="24"/>
      <c r="I3556" s="23"/>
      <c r="J3556" s="23"/>
      <c r="K3556" s="23"/>
      <c r="L3556" s="22"/>
      <c r="M3556" s="20"/>
    </row>
    <row r="3557" spans="1:13" x14ac:dyDescent="0.25">
      <c r="A3557" s="22"/>
      <c r="B3557" s="23"/>
      <c r="C3557" s="23"/>
      <c r="D3557" s="23"/>
      <c r="E3557" s="23"/>
      <c r="F3557" s="22"/>
      <c r="G3557" s="23"/>
      <c r="H3557" s="24"/>
      <c r="I3557" s="23"/>
      <c r="J3557" s="23"/>
      <c r="K3557" s="23"/>
      <c r="L3557" s="22"/>
      <c r="M3557" s="20"/>
    </row>
    <row r="3558" spans="1:13" x14ac:dyDescent="0.25">
      <c r="A3558" s="22"/>
      <c r="B3558" s="23"/>
      <c r="C3558" s="23"/>
      <c r="D3558" s="23"/>
      <c r="E3558" s="23"/>
      <c r="F3558" s="22"/>
      <c r="G3558" s="23"/>
      <c r="H3558" s="24"/>
      <c r="I3558" s="23"/>
      <c r="J3558" s="23"/>
      <c r="K3558" s="23"/>
      <c r="L3558" s="22"/>
      <c r="M3558" s="20"/>
    </row>
    <row r="3559" spans="1:13" x14ac:dyDescent="0.25">
      <c r="A3559" s="22"/>
      <c r="B3559" s="23"/>
      <c r="C3559" s="23"/>
      <c r="D3559" s="23"/>
      <c r="E3559" s="23"/>
      <c r="F3559" s="22"/>
      <c r="G3559" s="23"/>
      <c r="H3559" s="24"/>
      <c r="I3559" s="23"/>
      <c r="J3559" s="23"/>
      <c r="K3559" s="23"/>
      <c r="L3559" s="22"/>
      <c r="M3559" s="20"/>
    </row>
    <row r="3560" spans="1:13" x14ac:dyDescent="0.25">
      <c r="A3560" s="22"/>
      <c r="B3560" s="23"/>
      <c r="C3560" s="23"/>
      <c r="D3560" s="23"/>
      <c r="E3560" s="23"/>
      <c r="F3560" s="22"/>
      <c r="G3560" s="23"/>
      <c r="H3560" s="24"/>
      <c r="I3560" s="23"/>
      <c r="J3560" s="23"/>
      <c r="K3560" s="23"/>
      <c r="L3560" s="22"/>
      <c r="M3560" s="20"/>
    </row>
    <row r="3561" spans="1:13" x14ac:dyDescent="0.25">
      <c r="A3561" s="22"/>
      <c r="B3561" s="23"/>
      <c r="C3561" s="23"/>
      <c r="D3561" s="23"/>
      <c r="E3561" s="23"/>
      <c r="F3561" s="22"/>
      <c r="G3561" s="23"/>
      <c r="H3561" s="24"/>
      <c r="I3561" s="23"/>
      <c r="J3561" s="23"/>
      <c r="K3561" s="23"/>
      <c r="L3561" s="22"/>
      <c r="M3561" s="20"/>
    </row>
    <row r="3562" spans="1:13" x14ac:dyDescent="0.25">
      <c r="A3562" s="22"/>
      <c r="B3562" s="23"/>
      <c r="C3562" s="23"/>
      <c r="D3562" s="23"/>
      <c r="E3562" s="23"/>
      <c r="F3562" s="22"/>
      <c r="G3562" s="23"/>
      <c r="H3562" s="24"/>
      <c r="I3562" s="23"/>
      <c r="J3562" s="23"/>
      <c r="K3562" s="23"/>
      <c r="L3562" s="22"/>
      <c r="M3562" s="20"/>
    </row>
    <row r="3563" spans="1:13" x14ac:dyDescent="0.25">
      <c r="A3563" s="22"/>
      <c r="B3563" s="23"/>
      <c r="C3563" s="23"/>
      <c r="D3563" s="23"/>
      <c r="E3563" s="23"/>
      <c r="F3563" s="22"/>
      <c r="G3563" s="23"/>
      <c r="H3563" s="24"/>
      <c r="I3563" s="23"/>
      <c r="J3563" s="23"/>
      <c r="K3563" s="23"/>
      <c r="L3563" s="22"/>
      <c r="M3563" s="20"/>
    </row>
    <row r="3564" spans="1:13" x14ac:dyDescent="0.25">
      <c r="A3564" s="22"/>
      <c r="B3564" s="23"/>
      <c r="C3564" s="23"/>
      <c r="D3564" s="23"/>
      <c r="E3564" s="23"/>
      <c r="F3564" s="22"/>
      <c r="G3564" s="23"/>
      <c r="H3564" s="24"/>
      <c r="I3564" s="23"/>
      <c r="J3564" s="23"/>
      <c r="K3564" s="23"/>
      <c r="L3564" s="22"/>
      <c r="M3564" s="20"/>
    </row>
    <row r="3565" spans="1:13" x14ac:dyDescent="0.25">
      <c r="A3565" s="22"/>
      <c r="B3565" s="23"/>
      <c r="C3565" s="23"/>
      <c r="D3565" s="23"/>
      <c r="E3565" s="23"/>
      <c r="F3565" s="22"/>
      <c r="G3565" s="23"/>
      <c r="H3565" s="24"/>
      <c r="I3565" s="23"/>
      <c r="J3565" s="23"/>
      <c r="K3565" s="23"/>
      <c r="L3565" s="22"/>
      <c r="M3565" s="20"/>
    </row>
    <row r="3566" spans="1:13" x14ac:dyDescent="0.25">
      <c r="A3566" s="22"/>
      <c r="B3566" s="23"/>
      <c r="C3566" s="23"/>
      <c r="D3566" s="23"/>
      <c r="E3566" s="23"/>
      <c r="F3566" s="22"/>
      <c r="G3566" s="23"/>
      <c r="H3566" s="24"/>
      <c r="I3566" s="23"/>
      <c r="J3566" s="23"/>
      <c r="K3566" s="23"/>
      <c r="L3566" s="22"/>
      <c r="M3566" s="20"/>
    </row>
    <row r="3567" spans="1:13" x14ac:dyDescent="0.25">
      <c r="A3567" s="22"/>
      <c r="B3567" s="23"/>
      <c r="C3567" s="23"/>
      <c r="D3567" s="23"/>
      <c r="E3567" s="23"/>
      <c r="F3567" s="22"/>
      <c r="G3567" s="23"/>
      <c r="H3567" s="24"/>
      <c r="I3567" s="23"/>
      <c r="J3567" s="23"/>
      <c r="K3567" s="23"/>
      <c r="L3567" s="22"/>
      <c r="M3567" s="20"/>
    </row>
    <row r="3568" spans="1:13" x14ac:dyDescent="0.25">
      <c r="A3568" s="22"/>
      <c r="B3568" s="23"/>
      <c r="C3568" s="23"/>
      <c r="D3568" s="23"/>
      <c r="E3568" s="23"/>
      <c r="F3568" s="22"/>
      <c r="G3568" s="23"/>
      <c r="H3568" s="24"/>
      <c r="I3568" s="23"/>
      <c r="J3568" s="23"/>
      <c r="K3568" s="23"/>
      <c r="L3568" s="22"/>
      <c r="M3568" s="20"/>
    </row>
    <row r="3569" spans="1:13" x14ac:dyDescent="0.25">
      <c r="A3569" s="22"/>
      <c r="B3569" s="23"/>
      <c r="C3569" s="23"/>
      <c r="D3569" s="23"/>
      <c r="E3569" s="23"/>
      <c r="F3569" s="22"/>
      <c r="G3569" s="23"/>
      <c r="H3569" s="24"/>
      <c r="I3569" s="23"/>
      <c r="J3569" s="23"/>
      <c r="K3569" s="23"/>
      <c r="L3569" s="22"/>
      <c r="M3569" s="20"/>
    </row>
    <row r="3570" spans="1:13" x14ac:dyDescent="0.25">
      <c r="A3570" s="22"/>
      <c r="B3570" s="23"/>
      <c r="C3570" s="23"/>
      <c r="D3570" s="23"/>
      <c r="E3570" s="23"/>
      <c r="F3570" s="22"/>
      <c r="G3570" s="23"/>
      <c r="H3570" s="24"/>
      <c r="I3570" s="23"/>
      <c r="J3570" s="23"/>
      <c r="K3570" s="23"/>
      <c r="L3570" s="22"/>
      <c r="M3570" s="20"/>
    </row>
    <row r="3571" spans="1:13" x14ac:dyDescent="0.25">
      <c r="A3571" s="22"/>
      <c r="B3571" s="23"/>
      <c r="C3571" s="23"/>
      <c r="D3571" s="23"/>
      <c r="E3571" s="23"/>
      <c r="F3571" s="22"/>
      <c r="G3571" s="23"/>
      <c r="H3571" s="24"/>
      <c r="I3571" s="23"/>
      <c r="J3571" s="23"/>
      <c r="K3571" s="23"/>
      <c r="L3571" s="22"/>
      <c r="M3571" s="20"/>
    </row>
    <row r="3572" spans="1:13" x14ac:dyDescent="0.25">
      <c r="A3572" s="22"/>
      <c r="B3572" s="23"/>
      <c r="C3572" s="23"/>
      <c r="D3572" s="23"/>
      <c r="E3572" s="23"/>
      <c r="F3572" s="22"/>
      <c r="G3572" s="23"/>
      <c r="H3572" s="24"/>
      <c r="I3572" s="23"/>
      <c r="J3572" s="23"/>
      <c r="K3572" s="23"/>
      <c r="L3572" s="22"/>
      <c r="M3572" s="20"/>
    </row>
    <row r="3573" spans="1:13" x14ac:dyDescent="0.25">
      <c r="A3573" s="22"/>
      <c r="B3573" s="23"/>
      <c r="C3573" s="23"/>
      <c r="D3573" s="23"/>
      <c r="E3573" s="23"/>
      <c r="F3573" s="22"/>
      <c r="G3573" s="23"/>
      <c r="H3573" s="24"/>
      <c r="I3573" s="23"/>
      <c r="J3573" s="23"/>
      <c r="K3573" s="23"/>
      <c r="L3573" s="22"/>
      <c r="M3573" s="20"/>
    </row>
    <row r="3574" spans="1:13" x14ac:dyDescent="0.25">
      <c r="A3574" s="22"/>
      <c r="B3574" s="23"/>
      <c r="C3574" s="23"/>
      <c r="D3574" s="23"/>
      <c r="E3574" s="23"/>
      <c r="F3574" s="22"/>
      <c r="G3574" s="23"/>
      <c r="H3574" s="24"/>
      <c r="I3574" s="23"/>
      <c r="J3574" s="23"/>
      <c r="K3574" s="23"/>
      <c r="L3574" s="22"/>
      <c r="M3574" s="20"/>
    </row>
    <row r="3575" spans="1:13" x14ac:dyDescent="0.25">
      <c r="A3575" s="22"/>
      <c r="B3575" s="23"/>
      <c r="C3575" s="23"/>
      <c r="D3575" s="23"/>
      <c r="E3575" s="23"/>
      <c r="F3575" s="22"/>
      <c r="G3575" s="23"/>
      <c r="H3575" s="24"/>
      <c r="I3575" s="23"/>
      <c r="J3575" s="23"/>
      <c r="K3575" s="23"/>
      <c r="L3575" s="22"/>
      <c r="M3575" s="20"/>
    </row>
    <row r="3576" spans="1:13" x14ac:dyDescent="0.25">
      <c r="A3576" s="22"/>
      <c r="B3576" s="23"/>
      <c r="C3576" s="23"/>
      <c r="D3576" s="23"/>
      <c r="E3576" s="23"/>
      <c r="F3576" s="22"/>
      <c r="G3576" s="23"/>
      <c r="H3576" s="24"/>
      <c r="I3576" s="23"/>
      <c r="J3576" s="23"/>
      <c r="K3576" s="23"/>
      <c r="L3576" s="22"/>
      <c r="M3576" s="20"/>
    </row>
    <row r="3577" spans="1:13" x14ac:dyDescent="0.25">
      <c r="A3577" s="22"/>
      <c r="B3577" s="23"/>
      <c r="C3577" s="23"/>
      <c r="D3577" s="23"/>
      <c r="E3577" s="23"/>
      <c r="F3577" s="22"/>
      <c r="G3577" s="23"/>
      <c r="H3577" s="24"/>
      <c r="I3577" s="23"/>
      <c r="J3577" s="23"/>
      <c r="K3577" s="23"/>
      <c r="L3577" s="22"/>
      <c r="M3577" s="20"/>
    </row>
    <row r="3578" spans="1:13" x14ac:dyDescent="0.25">
      <c r="A3578" s="22"/>
      <c r="B3578" s="23"/>
      <c r="C3578" s="23"/>
      <c r="D3578" s="23"/>
      <c r="E3578" s="23"/>
      <c r="F3578" s="22"/>
      <c r="G3578" s="23"/>
      <c r="H3578" s="24"/>
      <c r="I3578" s="23"/>
      <c r="J3578" s="23"/>
      <c r="K3578" s="23"/>
      <c r="L3578" s="22"/>
      <c r="M3578" s="20"/>
    </row>
    <row r="3579" spans="1:13" x14ac:dyDescent="0.25">
      <c r="A3579" s="22"/>
      <c r="B3579" s="23"/>
      <c r="C3579" s="23"/>
      <c r="D3579" s="23"/>
      <c r="E3579" s="23"/>
      <c r="F3579" s="22"/>
      <c r="G3579" s="23"/>
      <c r="H3579" s="24"/>
      <c r="I3579" s="23"/>
      <c r="J3579" s="23"/>
      <c r="K3579" s="23"/>
      <c r="L3579" s="22"/>
      <c r="M3579" s="20"/>
    </row>
    <row r="3580" spans="1:13" x14ac:dyDescent="0.25">
      <c r="A3580" s="22"/>
      <c r="B3580" s="23"/>
      <c r="C3580" s="23"/>
      <c r="D3580" s="23"/>
      <c r="E3580" s="23"/>
      <c r="F3580" s="22"/>
      <c r="G3580" s="23"/>
      <c r="H3580" s="24"/>
      <c r="I3580" s="23"/>
      <c r="J3580" s="23"/>
      <c r="K3580" s="23"/>
      <c r="L3580" s="22"/>
      <c r="M3580" s="20"/>
    </row>
    <row r="3581" spans="1:13" x14ac:dyDescent="0.25">
      <c r="A3581" s="22"/>
      <c r="B3581" s="23"/>
      <c r="C3581" s="23"/>
      <c r="D3581" s="23"/>
      <c r="E3581" s="23"/>
      <c r="F3581" s="22"/>
      <c r="G3581" s="23"/>
      <c r="H3581" s="24"/>
      <c r="I3581" s="23"/>
      <c r="J3581" s="23"/>
      <c r="K3581" s="23"/>
      <c r="L3581" s="22"/>
      <c r="M3581" s="20"/>
    </row>
    <row r="3582" spans="1:13" x14ac:dyDescent="0.25">
      <c r="A3582" s="22"/>
      <c r="B3582" s="23"/>
      <c r="C3582" s="23"/>
      <c r="D3582" s="23"/>
      <c r="E3582" s="23"/>
      <c r="F3582" s="22"/>
      <c r="G3582" s="23"/>
      <c r="H3582" s="24"/>
      <c r="I3582" s="23"/>
      <c r="J3582" s="23"/>
      <c r="K3582" s="23"/>
      <c r="L3582" s="22"/>
      <c r="M3582" s="20"/>
    </row>
    <row r="3583" spans="1:13" x14ac:dyDescent="0.25">
      <c r="A3583" s="22"/>
      <c r="B3583" s="23"/>
      <c r="C3583" s="23"/>
      <c r="D3583" s="23"/>
      <c r="E3583" s="23"/>
      <c r="F3583" s="22"/>
      <c r="G3583" s="23"/>
      <c r="H3583" s="24"/>
      <c r="I3583" s="23"/>
      <c r="J3583" s="23"/>
      <c r="K3583" s="23"/>
      <c r="L3583" s="22"/>
      <c r="M3583" s="20"/>
    </row>
    <row r="3584" spans="1:13" x14ac:dyDescent="0.25">
      <c r="A3584" s="22"/>
      <c r="B3584" s="23"/>
      <c r="C3584" s="23"/>
      <c r="D3584" s="23"/>
      <c r="E3584" s="23"/>
      <c r="F3584" s="22"/>
      <c r="G3584" s="23"/>
      <c r="H3584" s="24"/>
      <c r="I3584" s="23"/>
      <c r="J3584" s="23"/>
      <c r="K3584" s="23"/>
      <c r="L3584" s="22"/>
      <c r="M3584" s="20"/>
    </row>
    <row r="3585" spans="1:13" x14ac:dyDescent="0.25">
      <c r="A3585" s="22"/>
      <c r="B3585" s="23"/>
      <c r="C3585" s="23"/>
      <c r="D3585" s="23"/>
      <c r="E3585" s="23"/>
      <c r="F3585" s="22"/>
      <c r="G3585" s="23"/>
      <c r="H3585" s="24"/>
      <c r="I3585" s="23"/>
      <c r="J3585" s="23"/>
      <c r="K3585" s="23"/>
      <c r="L3585" s="22"/>
      <c r="M3585" s="20"/>
    </row>
    <row r="3586" spans="1:13" x14ac:dyDescent="0.25">
      <c r="A3586" s="22"/>
      <c r="B3586" s="23"/>
      <c r="C3586" s="23"/>
      <c r="D3586" s="23"/>
      <c r="E3586" s="23"/>
      <c r="F3586" s="22"/>
      <c r="G3586" s="23"/>
      <c r="H3586" s="24"/>
      <c r="I3586" s="23"/>
      <c r="J3586" s="23"/>
      <c r="K3586" s="23"/>
      <c r="L3586" s="22"/>
      <c r="M3586" s="20"/>
    </row>
    <row r="3587" spans="1:13" x14ac:dyDescent="0.25">
      <c r="A3587" s="22"/>
      <c r="B3587" s="23"/>
      <c r="C3587" s="23"/>
      <c r="D3587" s="23"/>
      <c r="E3587" s="23"/>
      <c r="F3587" s="22"/>
      <c r="G3587" s="23"/>
      <c r="H3587" s="24"/>
      <c r="I3587" s="23"/>
      <c r="J3587" s="23"/>
      <c r="K3587" s="23"/>
      <c r="L3587" s="22"/>
      <c r="M3587" s="20"/>
    </row>
    <row r="3588" spans="1:13" x14ac:dyDescent="0.25">
      <c r="A3588" s="22"/>
      <c r="B3588" s="23"/>
      <c r="C3588" s="23"/>
      <c r="D3588" s="23"/>
      <c r="E3588" s="23"/>
      <c r="F3588" s="22"/>
      <c r="G3588" s="23"/>
      <c r="H3588" s="24"/>
      <c r="I3588" s="23"/>
      <c r="J3588" s="23"/>
      <c r="K3588" s="23"/>
      <c r="L3588" s="22"/>
      <c r="M3588" s="20"/>
    </row>
    <row r="3589" spans="1:13" x14ac:dyDescent="0.25">
      <c r="A3589" s="22"/>
      <c r="B3589" s="23"/>
      <c r="C3589" s="23"/>
      <c r="D3589" s="23"/>
      <c r="E3589" s="23"/>
      <c r="F3589" s="22"/>
      <c r="G3589" s="23"/>
      <c r="H3589" s="24"/>
      <c r="I3589" s="23"/>
      <c r="J3589" s="23"/>
      <c r="K3589" s="23"/>
      <c r="L3589" s="22"/>
      <c r="M3589" s="20"/>
    </row>
    <row r="3590" spans="1:13" x14ac:dyDescent="0.25">
      <c r="A3590" s="22"/>
      <c r="B3590" s="23"/>
      <c r="C3590" s="23"/>
      <c r="D3590" s="23"/>
      <c r="E3590" s="23"/>
      <c r="F3590" s="22"/>
      <c r="G3590" s="23"/>
      <c r="H3590" s="24"/>
      <c r="I3590" s="23"/>
      <c r="J3590" s="23"/>
      <c r="K3590" s="23"/>
      <c r="L3590" s="22"/>
      <c r="M3590" s="20"/>
    </row>
    <row r="3591" spans="1:13" x14ac:dyDescent="0.25">
      <c r="A3591" s="22"/>
      <c r="B3591" s="23"/>
      <c r="C3591" s="23"/>
      <c r="D3591" s="23"/>
      <c r="E3591" s="23"/>
      <c r="F3591" s="22"/>
      <c r="G3591" s="23"/>
      <c r="H3591" s="24"/>
      <c r="I3591" s="23"/>
      <c r="J3591" s="23"/>
      <c r="K3591" s="23"/>
      <c r="L3591" s="22"/>
      <c r="M3591" s="20"/>
    </row>
    <row r="3592" spans="1:13" x14ac:dyDescent="0.25">
      <c r="A3592" s="22"/>
      <c r="B3592" s="23"/>
      <c r="C3592" s="23"/>
      <c r="D3592" s="23"/>
      <c r="E3592" s="23"/>
      <c r="F3592" s="22"/>
      <c r="G3592" s="23"/>
      <c r="H3592" s="24"/>
      <c r="I3592" s="23"/>
      <c r="J3592" s="23"/>
      <c r="K3592" s="23"/>
      <c r="L3592" s="22"/>
      <c r="M3592" s="20"/>
    </row>
    <row r="3593" spans="1:13" x14ac:dyDescent="0.25">
      <c r="A3593" s="22"/>
      <c r="B3593" s="23"/>
      <c r="C3593" s="23"/>
      <c r="D3593" s="23"/>
      <c r="E3593" s="23"/>
      <c r="F3593" s="22"/>
      <c r="G3593" s="23"/>
      <c r="H3593" s="24"/>
      <c r="I3593" s="23"/>
      <c r="J3593" s="23"/>
      <c r="K3593" s="23"/>
      <c r="L3593" s="22"/>
      <c r="M3593" s="20"/>
    </row>
    <row r="3594" spans="1:13" x14ac:dyDescent="0.25">
      <c r="A3594" s="22"/>
      <c r="B3594" s="23"/>
      <c r="C3594" s="23"/>
      <c r="D3594" s="23"/>
      <c r="E3594" s="23"/>
      <c r="F3594" s="22"/>
      <c r="G3594" s="23"/>
      <c r="H3594" s="24"/>
      <c r="I3594" s="23"/>
      <c r="J3594" s="23"/>
      <c r="K3594" s="23"/>
      <c r="L3594" s="22"/>
      <c r="M3594" s="20"/>
    </row>
    <row r="3595" spans="1:13" x14ac:dyDescent="0.25">
      <c r="A3595" s="22"/>
      <c r="B3595" s="23"/>
      <c r="C3595" s="23"/>
      <c r="D3595" s="23"/>
      <c r="E3595" s="23"/>
      <c r="F3595" s="22"/>
      <c r="G3595" s="23"/>
      <c r="H3595" s="24"/>
      <c r="I3595" s="23"/>
      <c r="J3595" s="23"/>
      <c r="K3595" s="23"/>
      <c r="L3595" s="22"/>
      <c r="M3595" s="20"/>
    </row>
    <row r="3596" spans="1:13" x14ac:dyDescent="0.25">
      <c r="A3596" s="22"/>
      <c r="B3596" s="23"/>
      <c r="C3596" s="23"/>
      <c r="D3596" s="23"/>
      <c r="E3596" s="23"/>
      <c r="F3596" s="22"/>
      <c r="G3596" s="23"/>
      <c r="H3596" s="24"/>
      <c r="I3596" s="23"/>
      <c r="J3596" s="23"/>
      <c r="K3596" s="23"/>
      <c r="L3596" s="22"/>
      <c r="M3596" s="20"/>
    </row>
    <row r="3597" spans="1:13" x14ac:dyDescent="0.25">
      <c r="A3597" s="22"/>
      <c r="B3597" s="23"/>
      <c r="C3597" s="23"/>
      <c r="D3597" s="23"/>
      <c r="E3597" s="23"/>
      <c r="F3597" s="22"/>
      <c r="G3597" s="23"/>
      <c r="H3597" s="24"/>
      <c r="I3597" s="23"/>
      <c r="J3597" s="23"/>
      <c r="K3597" s="23"/>
      <c r="L3597" s="22"/>
      <c r="M3597" s="20"/>
    </row>
    <row r="3598" spans="1:13" x14ac:dyDescent="0.25">
      <c r="A3598" s="22"/>
      <c r="B3598" s="23"/>
      <c r="C3598" s="23"/>
      <c r="D3598" s="23"/>
      <c r="E3598" s="23"/>
      <c r="F3598" s="22"/>
      <c r="G3598" s="23"/>
      <c r="H3598" s="24"/>
      <c r="I3598" s="23"/>
      <c r="J3598" s="23"/>
      <c r="K3598" s="23"/>
      <c r="L3598" s="22"/>
      <c r="M3598" s="20"/>
    </row>
    <row r="3599" spans="1:13" x14ac:dyDescent="0.25">
      <c r="A3599" s="22"/>
      <c r="B3599" s="23"/>
      <c r="C3599" s="23"/>
      <c r="D3599" s="23"/>
      <c r="E3599" s="23"/>
      <c r="F3599" s="22"/>
      <c r="G3599" s="23"/>
      <c r="H3599" s="24"/>
      <c r="I3599" s="23"/>
      <c r="J3599" s="23"/>
      <c r="K3599" s="23"/>
      <c r="L3599" s="22"/>
      <c r="M3599" s="20"/>
    </row>
    <row r="3600" spans="1:13" x14ac:dyDescent="0.25">
      <c r="A3600" s="22"/>
      <c r="B3600" s="23"/>
      <c r="C3600" s="23"/>
      <c r="D3600" s="23"/>
      <c r="E3600" s="23"/>
      <c r="F3600" s="22"/>
      <c r="G3600" s="23"/>
      <c r="H3600" s="24"/>
      <c r="I3600" s="23"/>
      <c r="J3600" s="23"/>
      <c r="K3600" s="23"/>
      <c r="L3600" s="22"/>
      <c r="M3600" s="20"/>
    </row>
    <row r="3601" spans="1:13" x14ac:dyDescent="0.25">
      <c r="A3601" s="22"/>
      <c r="B3601" s="23"/>
      <c r="C3601" s="23"/>
      <c r="D3601" s="23"/>
      <c r="E3601" s="23"/>
      <c r="F3601" s="22"/>
      <c r="G3601" s="23"/>
      <c r="H3601" s="24"/>
      <c r="I3601" s="23"/>
      <c r="J3601" s="23"/>
      <c r="K3601" s="23"/>
      <c r="L3601" s="22"/>
      <c r="M3601" s="20"/>
    </row>
    <row r="3602" spans="1:13" x14ac:dyDescent="0.25">
      <c r="A3602" s="22"/>
      <c r="B3602" s="23"/>
      <c r="C3602" s="23"/>
      <c r="D3602" s="23"/>
      <c r="E3602" s="23"/>
      <c r="F3602" s="22"/>
      <c r="G3602" s="23"/>
      <c r="H3602" s="24"/>
      <c r="I3602" s="23"/>
      <c r="J3602" s="23"/>
      <c r="K3602" s="23"/>
      <c r="L3602" s="22"/>
      <c r="M3602" s="20"/>
    </row>
    <row r="3603" spans="1:13" x14ac:dyDescent="0.25">
      <c r="A3603" s="22"/>
      <c r="B3603" s="23"/>
      <c r="C3603" s="23"/>
      <c r="D3603" s="23"/>
      <c r="E3603" s="23"/>
      <c r="F3603" s="22"/>
      <c r="G3603" s="23"/>
      <c r="H3603" s="24"/>
      <c r="I3603" s="23"/>
      <c r="J3603" s="23"/>
      <c r="K3603" s="23"/>
      <c r="L3603" s="22"/>
      <c r="M3603" s="20"/>
    </row>
    <row r="3604" spans="1:13" x14ac:dyDescent="0.25">
      <c r="A3604" s="22"/>
      <c r="B3604" s="23"/>
      <c r="C3604" s="23"/>
      <c r="D3604" s="23"/>
      <c r="E3604" s="23"/>
      <c r="F3604" s="22"/>
      <c r="G3604" s="23"/>
      <c r="H3604" s="24"/>
      <c r="I3604" s="23"/>
      <c r="J3604" s="23"/>
      <c r="K3604" s="23"/>
      <c r="L3604" s="22"/>
      <c r="M3604" s="20"/>
    </row>
    <row r="3605" spans="1:13" x14ac:dyDescent="0.25">
      <c r="A3605" s="22"/>
      <c r="B3605" s="23"/>
      <c r="C3605" s="23"/>
      <c r="D3605" s="23"/>
      <c r="E3605" s="23"/>
      <c r="F3605" s="22"/>
      <c r="G3605" s="23"/>
      <c r="H3605" s="24"/>
      <c r="I3605" s="23"/>
      <c r="J3605" s="23"/>
      <c r="K3605" s="23"/>
      <c r="L3605" s="22"/>
      <c r="M3605" s="20"/>
    </row>
    <row r="3606" spans="1:13" x14ac:dyDescent="0.25">
      <c r="A3606" s="22"/>
      <c r="B3606" s="23"/>
      <c r="C3606" s="23"/>
      <c r="D3606" s="23"/>
      <c r="E3606" s="23"/>
      <c r="F3606" s="22"/>
      <c r="G3606" s="23"/>
      <c r="H3606" s="24"/>
      <c r="I3606" s="23"/>
      <c r="J3606" s="23"/>
      <c r="K3606" s="23"/>
      <c r="L3606" s="22"/>
      <c r="M3606" s="20"/>
    </row>
    <row r="3607" spans="1:13" x14ac:dyDescent="0.25">
      <c r="A3607" s="22"/>
      <c r="B3607" s="23"/>
      <c r="C3607" s="23"/>
      <c r="D3607" s="23"/>
      <c r="E3607" s="23"/>
      <c r="F3607" s="22"/>
      <c r="G3607" s="23"/>
      <c r="H3607" s="24"/>
      <c r="I3607" s="23"/>
      <c r="J3607" s="23"/>
      <c r="K3607" s="23"/>
      <c r="L3607" s="22"/>
      <c r="M3607" s="20"/>
    </row>
    <row r="3608" spans="1:13" x14ac:dyDescent="0.25">
      <c r="A3608" s="22"/>
      <c r="B3608" s="23"/>
      <c r="C3608" s="23"/>
      <c r="D3608" s="23"/>
      <c r="E3608" s="23"/>
      <c r="F3608" s="22"/>
      <c r="G3608" s="23"/>
      <c r="H3608" s="24"/>
      <c r="I3608" s="23"/>
      <c r="J3608" s="23"/>
      <c r="K3608" s="23"/>
      <c r="L3608" s="22"/>
      <c r="M3608" s="20"/>
    </row>
    <row r="3609" spans="1:13" x14ac:dyDescent="0.25">
      <c r="A3609" s="22"/>
      <c r="B3609" s="23"/>
      <c r="C3609" s="23"/>
      <c r="D3609" s="23"/>
      <c r="E3609" s="23"/>
      <c r="F3609" s="22"/>
      <c r="G3609" s="23"/>
      <c r="H3609" s="24"/>
      <c r="I3609" s="23"/>
      <c r="J3609" s="23"/>
      <c r="K3609" s="23"/>
      <c r="L3609" s="22"/>
      <c r="M3609" s="20"/>
    </row>
    <row r="3610" spans="1:13" x14ac:dyDescent="0.25">
      <c r="A3610" s="22"/>
      <c r="B3610" s="23"/>
      <c r="C3610" s="23"/>
      <c r="D3610" s="23"/>
      <c r="E3610" s="23"/>
      <c r="F3610" s="22"/>
      <c r="G3610" s="23"/>
      <c r="H3610" s="24"/>
      <c r="I3610" s="23"/>
      <c r="J3610" s="23"/>
      <c r="K3610" s="23"/>
      <c r="L3610" s="22"/>
      <c r="M3610" s="20"/>
    </row>
    <row r="3611" spans="1:13" x14ac:dyDescent="0.25">
      <c r="A3611" s="22"/>
      <c r="B3611" s="23"/>
      <c r="C3611" s="23"/>
      <c r="D3611" s="23"/>
      <c r="E3611" s="23"/>
      <c r="F3611" s="22"/>
      <c r="G3611" s="23"/>
      <c r="H3611" s="24"/>
      <c r="I3611" s="23"/>
      <c r="J3611" s="23"/>
      <c r="K3611" s="23"/>
      <c r="L3611" s="22"/>
      <c r="M3611" s="20"/>
    </row>
    <row r="3612" spans="1:13" x14ac:dyDescent="0.25">
      <c r="A3612" s="22"/>
      <c r="B3612" s="23"/>
      <c r="C3612" s="23"/>
      <c r="D3612" s="23"/>
      <c r="E3612" s="23"/>
      <c r="F3612" s="22"/>
      <c r="G3612" s="23"/>
      <c r="H3612" s="24"/>
      <c r="I3612" s="23"/>
      <c r="J3612" s="23"/>
      <c r="K3612" s="23"/>
      <c r="L3612" s="22"/>
      <c r="M3612" s="20"/>
    </row>
    <row r="3613" spans="1:13" x14ac:dyDescent="0.25">
      <c r="A3613" s="22"/>
      <c r="B3613" s="23"/>
      <c r="C3613" s="23"/>
      <c r="D3613" s="23"/>
      <c r="E3613" s="23"/>
      <c r="F3613" s="22"/>
      <c r="G3613" s="23"/>
      <c r="H3613" s="24"/>
      <c r="I3613" s="23"/>
      <c r="J3613" s="23"/>
      <c r="K3613" s="23"/>
      <c r="L3613" s="22"/>
      <c r="M3613" s="20"/>
    </row>
    <row r="3614" spans="1:13" x14ac:dyDescent="0.25">
      <c r="A3614" s="22"/>
      <c r="B3614" s="23"/>
      <c r="C3614" s="23"/>
      <c r="D3614" s="23"/>
      <c r="E3614" s="23"/>
      <c r="F3614" s="22"/>
      <c r="G3614" s="23"/>
      <c r="H3614" s="24"/>
      <c r="I3614" s="23"/>
      <c r="J3614" s="23"/>
      <c r="K3614" s="23"/>
      <c r="L3614" s="22"/>
      <c r="M3614" s="20"/>
    </row>
    <row r="3615" spans="1:13" x14ac:dyDescent="0.25">
      <c r="A3615" s="22"/>
      <c r="B3615" s="23"/>
      <c r="C3615" s="23"/>
      <c r="D3615" s="23"/>
      <c r="E3615" s="23"/>
      <c r="F3615" s="22"/>
      <c r="G3615" s="23"/>
      <c r="H3615" s="24"/>
      <c r="I3615" s="23"/>
      <c r="J3615" s="23"/>
      <c r="K3615" s="23"/>
      <c r="L3615" s="22"/>
      <c r="M3615" s="20"/>
    </row>
    <row r="3616" spans="1:13" x14ac:dyDescent="0.25">
      <c r="A3616" s="22"/>
      <c r="B3616" s="23"/>
      <c r="C3616" s="23"/>
      <c r="D3616" s="23"/>
      <c r="E3616" s="23"/>
      <c r="F3616" s="22"/>
      <c r="G3616" s="23"/>
      <c r="H3616" s="24"/>
      <c r="I3616" s="23"/>
      <c r="J3616" s="23"/>
      <c r="K3616" s="23"/>
      <c r="L3616" s="22"/>
      <c r="M3616" s="20"/>
    </row>
    <row r="3617" spans="1:13" x14ac:dyDescent="0.25">
      <c r="A3617" s="22"/>
      <c r="B3617" s="23"/>
      <c r="C3617" s="23"/>
      <c r="D3617" s="23"/>
      <c r="E3617" s="23"/>
      <c r="F3617" s="22"/>
      <c r="G3617" s="23"/>
      <c r="H3617" s="24"/>
      <c r="I3617" s="23"/>
      <c r="J3617" s="23"/>
      <c r="K3617" s="23"/>
      <c r="L3617" s="22"/>
      <c r="M3617" s="20"/>
    </row>
    <row r="3618" spans="1:13" x14ac:dyDescent="0.25">
      <c r="A3618" s="22"/>
      <c r="B3618" s="23"/>
      <c r="C3618" s="23"/>
      <c r="D3618" s="23"/>
      <c r="E3618" s="23"/>
      <c r="F3618" s="22"/>
      <c r="G3618" s="23"/>
      <c r="H3618" s="24"/>
      <c r="I3618" s="23"/>
      <c r="J3618" s="23"/>
      <c r="K3618" s="23"/>
      <c r="L3618" s="22"/>
      <c r="M3618" s="20"/>
    </row>
    <row r="3619" spans="1:13" x14ac:dyDescent="0.25">
      <c r="A3619" s="22"/>
      <c r="B3619" s="23"/>
      <c r="C3619" s="23"/>
      <c r="D3619" s="23"/>
      <c r="E3619" s="23"/>
      <c r="F3619" s="22"/>
      <c r="G3619" s="23"/>
      <c r="H3619" s="24"/>
      <c r="I3619" s="23"/>
      <c r="J3619" s="23"/>
      <c r="K3619" s="23"/>
      <c r="L3619" s="22"/>
      <c r="M3619" s="20"/>
    </row>
    <row r="3620" spans="1:13" x14ac:dyDescent="0.25">
      <c r="A3620" s="22"/>
      <c r="B3620" s="23"/>
      <c r="C3620" s="23"/>
      <c r="D3620" s="23"/>
      <c r="E3620" s="23"/>
      <c r="F3620" s="22"/>
      <c r="G3620" s="23"/>
      <c r="H3620" s="24"/>
      <c r="I3620" s="23"/>
      <c r="J3620" s="23"/>
      <c r="K3620" s="23"/>
      <c r="L3620" s="22"/>
      <c r="M3620" s="20"/>
    </row>
    <row r="3621" spans="1:13" x14ac:dyDescent="0.25">
      <c r="A3621" s="22"/>
      <c r="B3621" s="23"/>
      <c r="C3621" s="23"/>
      <c r="D3621" s="23"/>
      <c r="E3621" s="23"/>
      <c r="F3621" s="22"/>
      <c r="G3621" s="23"/>
      <c r="H3621" s="24"/>
      <c r="I3621" s="23"/>
      <c r="J3621" s="23"/>
      <c r="K3621" s="23"/>
      <c r="L3621" s="22"/>
      <c r="M3621" s="20"/>
    </row>
    <row r="3622" spans="1:13" x14ac:dyDescent="0.25">
      <c r="A3622" s="22"/>
      <c r="B3622" s="23"/>
      <c r="C3622" s="23"/>
      <c r="D3622" s="23"/>
      <c r="E3622" s="23"/>
      <c r="F3622" s="22"/>
      <c r="G3622" s="23"/>
      <c r="H3622" s="24"/>
      <c r="I3622" s="23"/>
      <c r="J3622" s="23"/>
      <c r="K3622" s="23"/>
      <c r="L3622" s="22"/>
      <c r="M3622" s="20"/>
    </row>
    <row r="3623" spans="1:13" x14ac:dyDescent="0.25">
      <c r="A3623" s="22"/>
      <c r="B3623" s="23"/>
      <c r="C3623" s="23"/>
      <c r="D3623" s="23"/>
      <c r="E3623" s="23"/>
      <c r="F3623" s="22"/>
      <c r="G3623" s="23"/>
      <c r="H3623" s="24"/>
      <c r="I3623" s="23"/>
      <c r="J3623" s="23"/>
      <c r="K3623" s="23"/>
      <c r="L3623" s="22"/>
      <c r="M3623" s="20"/>
    </row>
    <row r="3624" spans="1:13" x14ac:dyDescent="0.25">
      <c r="A3624" s="22"/>
      <c r="B3624" s="23"/>
      <c r="C3624" s="23"/>
      <c r="D3624" s="23"/>
      <c r="E3624" s="23"/>
      <c r="F3624" s="22"/>
      <c r="G3624" s="23"/>
      <c r="H3624" s="24"/>
      <c r="I3624" s="23"/>
      <c r="J3624" s="23"/>
      <c r="K3624" s="23"/>
      <c r="L3624" s="22"/>
      <c r="M3624" s="20"/>
    </row>
    <row r="3625" spans="1:13" x14ac:dyDescent="0.25">
      <c r="A3625" s="22"/>
      <c r="B3625" s="23"/>
      <c r="C3625" s="23"/>
      <c r="D3625" s="23"/>
      <c r="E3625" s="23"/>
      <c r="F3625" s="22"/>
      <c r="G3625" s="23"/>
      <c r="H3625" s="24"/>
      <c r="I3625" s="23"/>
      <c r="J3625" s="23"/>
      <c r="K3625" s="23"/>
      <c r="L3625" s="22"/>
      <c r="M3625" s="20"/>
    </row>
    <row r="3626" spans="1:13" x14ac:dyDescent="0.25">
      <c r="A3626" s="22"/>
      <c r="B3626" s="23"/>
      <c r="C3626" s="23"/>
      <c r="D3626" s="23"/>
      <c r="E3626" s="23"/>
      <c r="F3626" s="22"/>
      <c r="G3626" s="23"/>
      <c r="H3626" s="24"/>
      <c r="I3626" s="23"/>
      <c r="J3626" s="23"/>
      <c r="K3626" s="23"/>
      <c r="L3626" s="22"/>
      <c r="M3626" s="20"/>
    </row>
    <row r="3627" spans="1:13" x14ac:dyDescent="0.25">
      <c r="A3627" s="22"/>
      <c r="B3627" s="23"/>
      <c r="C3627" s="23"/>
      <c r="D3627" s="23"/>
      <c r="E3627" s="23"/>
      <c r="F3627" s="22"/>
      <c r="G3627" s="23"/>
      <c r="H3627" s="24"/>
      <c r="I3627" s="23"/>
      <c r="J3627" s="23"/>
      <c r="K3627" s="23"/>
      <c r="L3627" s="22"/>
      <c r="M3627" s="20"/>
    </row>
    <row r="3628" spans="1:13" x14ac:dyDescent="0.25">
      <c r="A3628" s="22"/>
      <c r="B3628" s="23"/>
      <c r="C3628" s="23"/>
      <c r="D3628" s="23"/>
      <c r="E3628" s="23"/>
      <c r="F3628" s="22"/>
      <c r="G3628" s="23"/>
      <c r="H3628" s="24"/>
      <c r="I3628" s="23"/>
      <c r="J3628" s="23"/>
      <c r="K3628" s="23"/>
      <c r="L3628" s="22"/>
      <c r="M3628" s="20"/>
    </row>
    <row r="3629" spans="1:13" x14ac:dyDescent="0.25">
      <c r="A3629" s="22"/>
      <c r="B3629" s="23"/>
      <c r="C3629" s="23"/>
      <c r="D3629" s="23"/>
      <c r="E3629" s="23"/>
      <c r="F3629" s="22"/>
      <c r="G3629" s="23"/>
      <c r="H3629" s="24"/>
      <c r="I3629" s="23"/>
      <c r="J3629" s="23"/>
      <c r="K3629" s="23"/>
      <c r="L3629" s="22"/>
      <c r="M3629" s="20"/>
    </row>
    <row r="3630" spans="1:13" x14ac:dyDescent="0.25">
      <c r="A3630" s="22"/>
      <c r="B3630" s="23"/>
      <c r="C3630" s="23"/>
      <c r="D3630" s="23"/>
      <c r="E3630" s="23"/>
      <c r="F3630" s="22"/>
      <c r="G3630" s="23"/>
      <c r="H3630" s="24"/>
      <c r="I3630" s="23"/>
      <c r="J3630" s="23"/>
      <c r="K3630" s="23"/>
      <c r="L3630" s="22"/>
      <c r="M3630" s="20"/>
    </row>
    <row r="3631" spans="1:13" x14ac:dyDescent="0.25">
      <c r="A3631" s="22"/>
      <c r="B3631" s="23"/>
      <c r="C3631" s="23"/>
      <c r="D3631" s="23"/>
      <c r="E3631" s="23"/>
      <c r="F3631" s="22"/>
      <c r="G3631" s="23"/>
      <c r="H3631" s="24"/>
      <c r="I3631" s="23"/>
      <c r="J3631" s="23"/>
      <c r="K3631" s="23"/>
      <c r="L3631" s="22"/>
      <c r="M3631" s="20"/>
    </row>
    <row r="3632" spans="1:13" x14ac:dyDescent="0.25">
      <c r="A3632" s="22"/>
      <c r="B3632" s="23"/>
      <c r="C3632" s="23"/>
      <c r="D3632" s="23"/>
      <c r="E3632" s="23"/>
      <c r="F3632" s="22"/>
      <c r="G3632" s="23"/>
      <c r="H3632" s="24"/>
      <c r="I3632" s="23"/>
      <c r="J3632" s="23"/>
      <c r="K3632" s="23"/>
      <c r="L3632" s="22"/>
      <c r="M3632" s="20"/>
    </row>
    <row r="3633" spans="1:13" x14ac:dyDescent="0.25">
      <c r="A3633" s="22"/>
      <c r="B3633" s="23"/>
      <c r="C3633" s="23"/>
      <c r="D3633" s="23"/>
      <c r="E3633" s="23"/>
      <c r="F3633" s="22"/>
      <c r="G3633" s="23"/>
      <c r="H3633" s="24"/>
      <c r="I3633" s="23"/>
      <c r="J3633" s="23"/>
      <c r="K3633" s="23"/>
      <c r="L3633" s="22"/>
      <c r="M3633" s="20"/>
    </row>
    <row r="3634" spans="1:13" x14ac:dyDescent="0.25">
      <c r="A3634" s="22"/>
      <c r="B3634" s="23"/>
      <c r="C3634" s="23"/>
      <c r="D3634" s="23"/>
      <c r="E3634" s="23"/>
      <c r="F3634" s="22"/>
      <c r="G3634" s="23"/>
      <c r="H3634" s="24"/>
      <c r="I3634" s="23"/>
      <c r="J3634" s="23"/>
      <c r="K3634" s="23"/>
      <c r="L3634" s="22"/>
      <c r="M3634" s="20"/>
    </row>
    <row r="3635" spans="1:13" x14ac:dyDescent="0.25">
      <c r="A3635" s="22"/>
      <c r="B3635" s="23"/>
      <c r="C3635" s="23"/>
      <c r="D3635" s="23"/>
      <c r="E3635" s="23"/>
      <c r="F3635" s="22"/>
      <c r="G3635" s="23"/>
      <c r="H3635" s="24"/>
      <c r="I3635" s="23"/>
      <c r="J3635" s="23"/>
      <c r="K3635" s="23"/>
      <c r="L3635" s="22"/>
      <c r="M3635" s="20"/>
    </row>
    <row r="3636" spans="1:13" x14ac:dyDescent="0.25">
      <c r="A3636" s="22"/>
      <c r="B3636" s="23"/>
      <c r="C3636" s="23"/>
      <c r="D3636" s="23"/>
      <c r="E3636" s="23"/>
      <c r="F3636" s="22"/>
      <c r="G3636" s="23"/>
      <c r="H3636" s="24"/>
      <c r="I3636" s="23"/>
      <c r="J3636" s="23"/>
      <c r="K3636" s="23"/>
      <c r="L3636" s="22"/>
      <c r="M3636" s="20"/>
    </row>
    <row r="3637" spans="1:13" x14ac:dyDescent="0.25">
      <c r="A3637" s="22"/>
      <c r="B3637" s="23"/>
      <c r="C3637" s="23"/>
      <c r="D3637" s="23"/>
      <c r="E3637" s="23"/>
      <c r="F3637" s="22"/>
      <c r="G3637" s="23"/>
      <c r="H3637" s="24"/>
      <c r="I3637" s="23"/>
      <c r="J3637" s="23"/>
      <c r="K3637" s="23"/>
      <c r="L3637" s="22"/>
      <c r="M3637" s="20"/>
    </row>
    <row r="3638" spans="1:13" x14ac:dyDescent="0.25">
      <c r="A3638" s="22"/>
      <c r="B3638" s="23"/>
      <c r="C3638" s="23"/>
      <c r="D3638" s="23"/>
      <c r="E3638" s="23"/>
      <c r="F3638" s="22"/>
      <c r="G3638" s="23"/>
      <c r="H3638" s="24"/>
      <c r="I3638" s="23"/>
      <c r="J3638" s="23"/>
      <c r="K3638" s="23"/>
      <c r="L3638" s="22"/>
      <c r="M3638" s="20"/>
    </row>
    <row r="3639" spans="1:13" x14ac:dyDescent="0.25">
      <c r="A3639" s="22"/>
      <c r="B3639" s="23"/>
      <c r="C3639" s="23"/>
      <c r="D3639" s="23"/>
      <c r="E3639" s="23"/>
      <c r="F3639" s="22"/>
      <c r="G3639" s="23"/>
      <c r="H3639" s="24"/>
      <c r="I3639" s="23"/>
      <c r="J3639" s="23"/>
      <c r="K3639" s="23"/>
      <c r="L3639" s="22"/>
      <c r="M3639" s="20"/>
    </row>
    <row r="3640" spans="1:13" x14ac:dyDescent="0.25">
      <c r="A3640" s="22"/>
      <c r="B3640" s="23"/>
      <c r="C3640" s="23"/>
      <c r="D3640" s="23"/>
      <c r="E3640" s="23"/>
      <c r="F3640" s="22"/>
      <c r="G3640" s="23"/>
      <c r="H3640" s="24"/>
      <c r="I3640" s="23"/>
      <c r="J3640" s="23"/>
      <c r="K3640" s="23"/>
      <c r="L3640" s="22"/>
      <c r="M3640" s="20"/>
    </row>
    <row r="3641" spans="1:13" x14ac:dyDescent="0.25">
      <c r="A3641" s="22"/>
      <c r="B3641" s="23"/>
      <c r="C3641" s="23"/>
      <c r="D3641" s="23"/>
      <c r="E3641" s="23"/>
      <c r="F3641" s="22"/>
      <c r="G3641" s="23"/>
      <c r="H3641" s="24"/>
      <c r="I3641" s="23"/>
      <c r="J3641" s="23"/>
      <c r="K3641" s="23"/>
      <c r="L3641" s="22"/>
      <c r="M3641" s="20"/>
    </row>
    <row r="3642" spans="1:13" x14ac:dyDescent="0.25">
      <c r="A3642" s="22"/>
      <c r="B3642" s="23"/>
      <c r="C3642" s="23"/>
      <c r="D3642" s="23"/>
      <c r="E3642" s="23"/>
      <c r="F3642" s="22"/>
      <c r="G3642" s="23"/>
      <c r="H3642" s="24"/>
      <c r="I3642" s="23"/>
      <c r="J3642" s="23"/>
      <c r="K3642" s="23"/>
      <c r="L3642" s="22"/>
      <c r="M3642" s="20"/>
    </row>
    <row r="3643" spans="1:13" x14ac:dyDescent="0.25">
      <c r="A3643" s="22"/>
      <c r="B3643" s="23"/>
      <c r="C3643" s="23"/>
      <c r="D3643" s="23"/>
      <c r="E3643" s="23"/>
      <c r="F3643" s="22"/>
      <c r="G3643" s="23"/>
      <c r="H3643" s="24"/>
      <c r="I3643" s="23"/>
      <c r="J3643" s="23"/>
      <c r="K3643" s="23"/>
      <c r="L3643" s="22"/>
      <c r="M3643" s="20"/>
    </row>
    <row r="3644" spans="1:13" x14ac:dyDescent="0.25">
      <c r="A3644" s="22"/>
      <c r="B3644" s="23"/>
      <c r="C3644" s="23"/>
      <c r="D3644" s="23"/>
      <c r="E3644" s="23"/>
      <c r="F3644" s="22"/>
      <c r="G3644" s="23"/>
      <c r="H3644" s="24"/>
      <c r="I3644" s="23"/>
      <c r="J3644" s="23"/>
      <c r="K3644" s="23"/>
      <c r="L3644" s="22"/>
      <c r="M3644" s="20"/>
    </row>
    <row r="3645" spans="1:13" x14ac:dyDescent="0.25">
      <c r="A3645" s="22"/>
      <c r="B3645" s="23"/>
      <c r="C3645" s="23"/>
      <c r="D3645" s="23"/>
      <c r="E3645" s="23"/>
      <c r="F3645" s="22"/>
      <c r="G3645" s="23"/>
      <c r="H3645" s="24"/>
      <c r="I3645" s="23"/>
      <c r="J3645" s="23"/>
      <c r="K3645" s="23"/>
      <c r="L3645" s="22"/>
      <c r="M3645" s="20"/>
    </row>
    <row r="3646" spans="1:13" x14ac:dyDescent="0.25">
      <c r="A3646" s="22"/>
      <c r="B3646" s="23"/>
      <c r="C3646" s="23"/>
      <c r="D3646" s="23"/>
      <c r="E3646" s="23"/>
      <c r="F3646" s="22"/>
      <c r="G3646" s="23"/>
      <c r="H3646" s="24"/>
      <c r="I3646" s="23"/>
      <c r="J3646" s="23"/>
      <c r="K3646" s="23"/>
      <c r="L3646" s="22"/>
      <c r="M3646" s="20"/>
    </row>
    <row r="3647" spans="1:13" x14ac:dyDescent="0.25">
      <c r="A3647" s="22"/>
      <c r="B3647" s="23"/>
      <c r="C3647" s="23"/>
      <c r="D3647" s="23"/>
      <c r="E3647" s="23"/>
      <c r="F3647" s="22"/>
      <c r="G3647" s="23"/>
      <c r="H3647" s="24"/>
      <c r="I3647" s="23"/>
      <c r="J3647" s="23"/>
      <c r="K3647" s="23"/>
      <c r="L3647" s="22"/>
      <c r="M3647" s="20"/>
    </row>
    <row r="3648" spans="1:13" x14ac:dyDescent="0.25">
      <c r="A3648" s="22"/>
      <c r="B3648" s="23"/>
      <c r="C3648" s="23"/>
      <c r="D3648" s="23"/>
      <c r="E3648" s="23"/>
      <c r="F3648" s="22"/>
      <c r="G3648" s="23"/>
      <c r="H3648" s="24"/>
      <c r="I3648" s="23"/>
      <c r="J3648" s="23"/>
      <c r="K3648" s="23"/>
      <c r="L3648" s="22"/>
      <c r="M3648" s="20"/>
    </row>
    <row r="3649" spans="1:13" x14ac:dyDescent="0.25">
      <c r="A3649" s="22"/>
      <c r="B3649" s="23"/>
      <c r="C3649" s="23"/>
      <c r="D3649" s="23"/>
      <c r="E3649" s="23"/>
      <c r="F3649" s="22"/>
      <c r="G3649" s="23"/>
      <c r="H3649" s="24"/>
      <c r="I3649" s="23"/>
      <c r="J3649" s="23"/>
      <c r="K3649" s="23"/>
      <c r="L3649" s="22"/>
      <c r="M3649" s="20"/>
    </row>
    <row r="3650" spans="1:13" x14ac:dyDescent="0.25">
      <c r="A3650" s="22"/>
      <c r="B3650" s="23"/>
      <c r="C3650" s="23"/>
      <c r="D3650" s="23"/>
      <c r="E3650" s="23"/>
      <c r="F3650" s="22"/>
      <c r="G3650" s="23"/>
      <c r="H3650" s="24"/>
      <c r="I3650" s="23"/>
      <c r="J3650" s="23"/>
      <c r="K3650" s="23"/>
      <c r="L3650" s="22"/>
      <c r="M3650" s="20"/>
    </row>
    <row r="3651" spans="1:13" x14ac:dyDescent="0.25">
      <c r="A3651" s="22"/>
      <c r="B3651" s="23"/>
      <c r="C3651" s="23"/>
      <c r="D3651" s="23"/>
      <c r="E3651" s="23"/>
      <c r="F3651" s="22"/>
      <c r="G3651" s="23"/>
      <c r="H3651" s="24"/>
      <c r="I3651" s="23"/>
      <c r="J3651" s="23"/>
      <c r="K3651" s="23"/>
      <c r="L3651" s="22"/>
      <c r="M3651" s="20"/>
    </row>
    <row r="3652" spans="1:13" x14ac:dyDescent="0.25">
      <c r="A3652" s="22"/>
      <c r="B3652" s="23"/>
      <c r="C3652" s="23"/>
      <c r="D3652" s="23"/>
      <c r="E3652" s="23"/>
      <c r="F3652" s="22"/>
      <c r="G3652" s="23"/>
      <c r="H3652" s="24"/>
      <c r="I3652" s="23"/>
      <c r="J3652" s="23"/>
      <c r="K3652" s="23"/>
      <c r="L3652" s="22"/>
      <c r="M3652" s="20"/>
    </row>
    <row r="3653" spans="1:13" x14ac:dyDescent="0.25">
      <c r="A3653" s="22"/>
      <c r="B3653" s="23"/>
      <c r="C3653" s="23"/>
      <c r="D3653" s="23"/>
      <c r="E3653" s="23"/>
      <c r="F3653" s="22"/>
      <c r="G3653" s="23"/>
      <c r="H3653" s="24"/>
      <c r="I3653" s="23"/>
      <c r="J3653" s="23"/>
      <c r="K3653" s="23"/>
      <c r="L3653" s="22"/>
      <c r="M3653" s="20"/>
    </row>
    <row r="3654" spans="1:13" x14ac:dyDescent="0.25">
      <c r="A3654" s="22"/>
      <c r="B3654" s="23"/>
      <c r="C3654" s="23"/>
      <c r="D3654" s="23"/>
      <c r="E3654" s="23"/>
      <c r="F3654" s="22"/>
      <c r="G3654" s="23"/>
      <c r="H3654" s="24"/>
      <c r="I3654" s="23"/>
      <c r="J3654" s="23"/>
      <c r="K3654" s="23"/>
      <c r="L3654" s="22"/>
      <c r="M3654" s="20"/>
    </row>
    <row r="3655" spans="1:13" x14ac:dyDescent="0.25">
      <c r="A3655" s="22"/>
      <c r="B3655" s="23"/>
      <c r="C3655" s="23"/>
      <c r="D3655" s="23"/>
      <c r="E3655" s="23"/>
      <c r="F3655" s="22"/>
      <c r="G3655" s="23"/>
      <c r="H3655" s="24"/>
      <c r="I3655" s="23"/>
      <c r="J3655" s="23"/>
      <c r="K3655" s="23"/>
      <c r="L3655" s="22"/>
      <c r="M3655" s="20"/>
    </row>
    <row r="3656" spans="1:13" x14ac:dyDescent="0.25">
      <c r="A3656" s="22"/>
      <c r="B3656" s="23"/>
      <c r="C3656" s="23"/>
      <c r="D3656" s="23"/>
      <c r="E3656" s="23"/>
      <c r="F3656" s="22"/>
      <c r="G3656" s="23"/>
      <c r="H3656" s="24"/>
      <c r="I3656" s="23"/>
      <c r="J3656" s="23"/>
      <c r="K3656" s="23"/>
      <c r="L3656" s="22"/>
      <c r="M3656" s="20"/>
    </row>
    <row r="3657" spans="1:13" x14ac:dyDescent="0.25">
      <c r="A3657" s="22"/>
      <c r="B3657" s="23"/>
      <c r="C3657" s="23"/>
      <c r="D3657" s="23"/>
      <c r="E3657" s="23"/>
      <c r="F3657" s="22"/>
      <c r="G3657" s="23"/>
      <c r="H3657" s="24"/>
      <c r="I3657" s="23"/>
      <c r="J3657" s="23"/>
      <c r="K3657" s="23"/>
      <c r="L3657" s="22"/>
      <c r="M3657" s="20"/>
    </row>
    <row r="3658" spans="1:13" x14ac:dyDescent="0.25">
      <c r="A3658" s="22"/>
      <c r="B3658" s="23"/>
      <c r="C3658" s="23"/>
      <c r="D3658" s="23"/>
      <c r="E3658" s="23"/>
      <c r="F3658" s="22"/>
      <c r="G3658" s="23"/>
      <c r="H3658" s="24"/>
      <c r="I3658" s="23"/>
      <c r="J3658" s="23"/>
      <c r="K3658" s="23"/>
      <c r="L3658" s="22"/>
      <c r="M3658" s="20"/>
    </row>
    <row r="3659" spans="1:13" x14ac:dyDescent="0.25">
      <c r="A3659" s="22"/>
      <c r="B3659" s="23"/>
      <c r="C3659" s="23"/>
      <c r="D3659" s="23"/>
      <c r="E3659" s="23"/>
      <c r="F3659" s="22"/>
      <c r="G3659" s="23"/>
      <c r="H3659" s="24"/>
      <c r="I3659" s="23"/>
      <c r="J3659" s="23"/>
      <c r="K3659" s="23"/>
      <c r="L3659" s="22"/>
      <c r="M3659" s="20"/>
    </row>
    <row r="3660" spans="1:13" x14ac:dyDescent="0.25">
      <c r="A3660" s="22"/>
      <c r="B3660" s="23"/>
      <c r="C3660" s="23"/>
      <c r="D3660" s="23"/>
      <c r="E3660" s="23"/>
      <c r="F3660" s="22"/>
      <c r="G3660" s="23"/>
      <c r="H3660" s="24"/>
      <c r="I3660" s="23"/>
      <c r="J3660" s="23"/>
      <c r="K3660" s="23"/>
      <c r="L3660" s="22"/>
      <c r="M3660" s="20"/>
    </row>
    <row r="3661" spans="1:13" x14ac:dyDescent="0.25">
      <c r="A3661" s="22"/>
      <c r="B3661" s="23"/>
      <c r="C3661" s="23"/>
      <c r="D3661" s="23"/>
      <c r="E3661" s="23"/>
      <c r="F3661" s="22"/>
      <c r="G3661" s="23"/>
      <c r="H3661" s="24"/>
      <c r="I3661" s="23"/>
      <c r="J3661" s="23"/>
      <c r="K3661" s="23"/>
      <c r="L3661" s="22"/>
      <c r="M3661" s="20"/>
    </row>
    <row r="3662" spans="1:13" x14ac:dyDescent="0.25">
      <c r="A3662" s="22"/>
      <c r="B3662" s="23"/>
      <c r="C3662" s="23"/>
      <c r="D3662" s="23"/>
      <c r="E3662" s="23"/>
      <c r="F3662" s="22"/>
      <c r="G3662" s="23"/>
      <c r="H3662" s="24"/>
      <c r="I3662" s="23"/>
      <c r="J3662" s="23"/>
      <c r="K3662" s="23"/>
      <c r="L3662" s="22"/>
      <c r="M3662" s="20"/>
    </row>
    <row r="3663" spans="1:13" x14ac:dyDescent="0.25">
      <c r="A3663" s="22"/>
      <c r="B3663" s="23"/>
      <c r="C3663" s="23"/>
      <c r="D3663" s="23"/>
      <c r="E3663" s="23"/>
      <c r="F3663" s="22"/>
      <c r="G3663" s="23"/>
      <c r="H3663" s="24"/>
      <c r="I3663" s="23"/>
      <c r="J3663" s="23"/>
      <c r="K3663" s="23"/>
      <c r="L3663" s="22"/>
      <c r="M3663" s="20"/>
    </row>
    <row r="3664" spans="1:13" x14ac:dyDescent="0.25">
      <c r="A3664" s="22"/>
      <c r="B3664" s="23"/>
      <c r="C3664" s="23"/>
      <c r="D3664" s="23"/>
      <c r="E3664" s="23"/>
      <c r="F3664" s="22"/>
      <c r="G3664" s="23"/>
      <c r="H3664" s="24"/>
      <c r="I3664" s="23"/>
      <c r="J3664" s="23"/>
      <c r="K3664" s="23"/>
      <c r="L3664" s="22"/>
      <c r="M3664" s="20"/>
    </row>
    <row r="3665" spans="1:13" x14ac:dyDescent="0.25">
      <c r="A3665" s="22"/>
      <c r="B3665" s="23"/>
      <c r="C3665" s="23"/>
      <c r="D3665" s="23"/>
      <c r="E3665" s="23"/>
      <c r="F3665" s="22"/>
      <c r="G3665" s="23"/>
      <c r="H3665" s="24"/>
      <c r="I3665" s="23"/>
      <c r="J3665" s="23"/>
      <c r="K3665" s="23"/>
      <c r="L3665" s="22"/>
      <c r="M3665" s="20"/>
    </row>
    <row r="3666" spans="1:13" x14ac:dyDescent="0.25">
      <c r="A3666" s="22"/>
      <c r="B3666" s="23"/>
      <c r="C3666" s="23"/>
      <c r="D3666" s="23"/>
      <c r="E3666" s="23"/>
      <c r="F3666" s="22"/>
      <c r="G3666" s="23"/>
      <c r="H3666" s="24"/>
      <c r="I3666" s="23"/>
      <c r="J3666" s="23"/>
      <c r="K3666" s="23"/>
      <c r="L3666" s="22"/>
      <c r="M3666" s="20"/>
    </row>
    <row r="3667" spans="1:13" x14ac:dyDescent="0.25">
      <c r="A3667" s="22"/>
      <c r="B3667" s="23"/>
      <c r="C3667" s="23"/>
      <c r="D3667" s="23"/>
      <c r="E3667" s="23"/>
      <c r="F3667" s="22"/>
      <c r="G3667" s="23"/>
      <c r="H3667" s="24"/>
      <c r="I3667" s="23"/>
      <c r="J3667" s="23"/>
      <c r="K3667" s="23"/>
      <c r="L3667" s="22"/>
      <c r="M3667" s="20"/>
    </row>
    <row r="3668" spans="1:13" x14ac:dyDescent="0.25">
      <c r="A3668" s="22"/>
      <c r="B3668" s="23"/>
      <c r="C3668" s="23"/>
      <c r="D3668" s="23"/>
      <c r="E3668" s="23"/>
      <c r="F3668" s="22"/>
      <c r="G3668" s="23"/>
      <c r="H3668" s="24"/>
      <c r="I3668" s="23"/>
      <c r="J3668" s="23"/>
      <c r="K3668" s="23"/>
      <c r="L3668" s="22"/>
      <c r="M3668" s="20"/>
    </row>
    <row r="3669" spans="1:13" x14ac:dyDescent="0.25">
      <c r="A3669" s="22"/>
      <c r="B3669" s="23"/>
      <c r="C3669" s="23"/>
      <c r="D3669" s="23"/>
      <c r="E3669" s="23"/>
      <c r="F3669" s="22"/>
      <c r="G3669" s="23"/>
      <c r="H3669" s="24"/>
      <c r="I3669" s="23"/>
      <c r="J3669" s="23"/>
      <c r="K3669" s="23"/>
      <c r="L3669" s="22"/>
      <c r="M3669" s="20"/>
    </row>
    <row r="3670" spans="1:13" x14ac:dyDescent="0.25">
      <c r="A3670" s="22"/>
      <c r="B3670" s="23"/>
      <c r="C3670" s="23"/>
      <c r="D3670" s="23"/>
      <c r="E3670" s="23"/>
      <c r="F3670" s="22"/>
      <c r="G3670" s="23"/>
      <c r="H3670" s="24"/>
      <c r="I3670" s="23"/>
      <c r="J3670" s="23"/>
      <c r="K3670" s="23"/>
      <c r="L3670" s="22"/>
      <c r="M3670" s="20"/>
    </row>
    <row r="3671" spans="1:13" x14ac:dyDescent="0.25">
      <c r="A3671" s="22"/>
      <c r="B3671" s="23"/>
      <c r="C3671" s="23"/>
      <c r="D3671" s="23"/>
      <c r="E3671" s="23"/>
      <c r="F3671" s="22"/>
      <c r="G3671" s="23"/>
      <c r="H3671" s="24"/>
      <c r="I3671" s="23"/>
      <c r="J3671" s="23"/>
      <c r="K3671" s="23"/>
      <c r="L3671" s="22"/>
      <c r="M3671" s="20"/>
    </row>
    <row r="3672" spans="1:13" x14ac:dyDescent="0.25">
      <c r="A3672" s="22"/>
      <c r="B3672" s="23"/>
      <c r="C3672" s="23"/>
      <c r="D3672" s="23"/>
      <c r="E3672" s="23"/>
      <c r="F3672" s="22"/>
      <c r="G3672" s="23"/>
      <c r="H3672" s="24"/>
      <c r="I3672" s="23"/>
      <c r="J3672" s="23"/>
      <c r="K3672" s="23"/>
      <c r="L3672" s="22"/>
      <c r="M3672" s="20"/>
    </row>
    <row r="3673" spans="1:13" x14ac:dyDescent="0.25">
      <c r="A3673" s="22"/>
      <c r="B3673" s="23"/>
      <c r="C3673" s="23"/>
      <c r="D3673" s="23"/>
      <c r="E3673" s="23"/>
      <c r="F3673" s="22"/>
      <c r="G3673" s="23"/>
      <c r="H3673" s="24"/>
      <c r="I3673" s="23"/>
      <c r="J3673" s="23"/>
      <c r="K3673" s="23"/>
      <c r="L3673" s="22"/>
      <c r="M3673" s="20"/>
    </row>
    <row r="3674" spans="1:13" x14ac:dyDescent="0.25">
      <c r="A3674" s="22"/>
      <c r="B3674" s="23"/>
      <c r="C3674" s="23"/>
      <c r="D3674" s="23"/>
      <c r="E3674" s="23"/>
      <c r="F3674" s="22"/>
      <c r="G3674" s="23"/>
      <c r="H3674" s="24"/>
      <c r="I3674" s="23"/>
      <c r="J3674" s="23"/>
      <c r="K3674" s="23"/>
      <c r="L3674" s="22"/>
      <c r="M3674" s="20"/>
    </row>
    <row r="3675" spans="1:13" x14ac:dyDescent="0.25">
      <c r="A3675" s="22"/>
      <c r="B3675" s="23"/>
      <c r="C3675" s="23"/>
      <c r="D3675" s="23"/>
      <c r="E3675" s="23"/>
      <c r="F3675" s="22"/>
      <c r="G3675" s="23"/>
      <c r="H3675" s="24"/>
      <c r="I3675" s="23"/>
      <c r="J3675" s="23"/>
      <c r="K3675" s="23"/>
      <c r="L3675" s="22"/>
      <c r="M3675" s="20"/>
    </row>
    <row r="3676" spans="1:13" x14ac:dyDescent="0.25">
      <c r="A3676" s="22"/>
      <c r="B3676" s="23"/>
      <c r="C3676" s="23"/>
      <c r="D3676" s="23"/>
      <c r="E3676" s="23"/>
      <c r="F3676" s="22"/>
      <c r="G3676" s="23"/>
      <c r="H3676" s="24"/>
      <c r="I3676" s="23"/>
      <c r="J3676" s="23"/>
      <c r="K3676" s="23"/>
      <c r="L3676" s="22"/>
      <c r="M3676" s="20"/>
    </row>
    <row r="3677" spans="1:13" x14ac:dyDescent="0.25">
      <c r="A3677" s="22"/>
      <c r="B3677" s="23"/>
      <c r="C3677" s="23"/>
      <c r="D3677" s="23"/>
      <c r="E3677" s="23"/>
      <c r="F3677" s="22"/>
      <c r="G3677" s="23"/>
      <c r="H3677" s="24"/>
      <c r="I3677" s="23"/>
      <c r="J3677" s="23"/>
      <c r="K3677" s="23"/>
      <c r="L3677" s="22"/>
      <c r="M3677" s="20"/>
    </row>
    <row r="3678" spans="1:13" x14ac:dyDescent="0.25">
      <c r="A3678" s="22"/>
      <c r="B3678" s="23"/>
      <c r="C3678" s="23"/>
      <c r="D3678" s="23"/>
      <c r="E3678" s="23"/>
      <c r="F3678" s="22"/>
      <c r="G3678" s="23"/>
      <c r="H3678" s="24"/>
      <c r="I3678" s="23"/>
      <c r="J3678" s="23"/>
      <c r="K3678" s="23"/>
      <c r="L3678" s="22"/>
      <c r="M3678" s="20"/>
    </row>
    <row r="3679" spans="1:13" x14ac:dyDescent="0.25">
      <c r="A3679" s="22"/>
      <c r="B3679" s="23"/>
      <c r="C3679" s="23"/>
      <c r="D3679" s="23"/>
      <c r="E3679" s="23"/>
      <c r="F3679" s="22"/>
      <c r="G3679" s="23"/>
      <c r="H3679" s="24"/>
      <c r="I3679" s="23"/>
      <c r="J3679" s="23"/>
      <c r="K3679" s="23"/>
      <c r="L3679" s="22"/>
      <c r="M3679" s="20"/>
    </row>
    <row r="3680" spans="1:13" x14ac:dyDescent="0.25">
      <c r="A3680" s="22"/>
      <c r="B3680" s="23"/>
      <c r="C3680" s="23"/>
      <c r="D3680" s="23"/>
      <c r="E3680" s="23"/>
      <c r="F3680" s="22"/>
      <c r="G3680" s="23"/>
      <c r="H3680" s="24"/>
      <c r="I3680" s="23"/>
      <c r="J3680" s="23"/>
      <c r="K3680" s="23"/>
      <c r="L3680" s="22"/>
      <c r="M3680" s="20"/>
    </row>
    <row r="3681" spans="1:13" x14ac:dyDescent="0.25">
      <c r="A3681" s="22"/>
      <c r="B3681" s="23"/>
      <c r="C3681" s="23"/>
      <c r="D3681" s="23"/>
      <c r="E3681" s="23"/>
      <c r="F3681" s="22"/>
      <c r="G3681" s="23"/>
      <c r="H3681" s="24"/>
      <c r="I3681" s="23"/>
      <c r="J3681" s="23"/>
      <c r="K3681" s="23"/>
      <c r="L3681" s="22"/>
      <c r="M3681" s="20"/>
    </row>
    <row r="3682" spans="1:13" x14ac:dyDescent="0.25">
      <c r="A3682" s="22"/>
      <c r="B3682" s="23"/>
      <c r="C3682" s="23"/>
      <c r="D3682" s="23"/>
      <c r="E3682" s="23"/>
      <c r="F3682" s="22"/>
      <c r="G3682" s="23"/>
      <c r="H3682" s="24"/>
      <c r="I3682" s="23"/>
      <c r="J3682" s="23"/>
      <c r="K3682" s="23"/>
      <c r="L3682" s="22"/>
      <c r="M3682" s="20"/>
    </row>
    <row r="3683" spans="1:13" x14ac:dyDescent="0.25">
      <c r="A3683" s="22"/>
      <c r="B3683" s="23"/>
      <c r="C3683" s="23"/>
      <c r="D3683" s="23"/>
      <c r="E3683" s="23"/>
      <c r="F3683" s="22"/>
      <c r="G3683" s="23"/>
      <c r="H3683" s="24"/>
      <c r="I3683" s="23"/>
      <c r="J3683" s="23"/>
      <c r="K3683" s="23"/>
      <c r="L3683" s="22"/>
      <c r="M3683" s="20"/>
    </row>
    <row r="3684" spans="1:13" x14ac:dyDescent="0.25">
      <c r="A3684" s="22"/>
      <c r="B3684" s="23"/>
      <c r="C3684" s="23"/>
      <c r="D3684" s="23"/>
      <c r="E3684" s="23"/>
      <c r="F3684" s="22"/>
      <c r="G3684" s="23"/>
      <c r="H3684" s="24"/>
      <c r="I3684" s="23"/>
      <c r="J3684" s="23"/>
      <c r="K3684" s="23"/>
      <c r="L3684" s="22"/>
      <c r="M3684" s="20"/>
    </row>
    <row r="3685" spans="1:13" x14ac:dyDescent="0.25">
      <c r="A3685" s="22"/>
      <c r="B3685" s="23"/>
      <c r="C3685" s="23"/>
      <c r="D3685" s="23"/>
      <c r="E3685" s="23"/>
      <c r="F3685" s="22"/>
      <c r="G3685" s="23"/>
      <c r="H3685" s="24"/>
      <c r="I3685" s="23"/>
      <c r="J3685" s="23"/>
      <c r="K3685" s="23"/>
      <c r="L3685" s="22"/>
      <c r="M3685" s="20"/>
    </row>
    <row r="3686" spans="1:13" x14ac:dyDescent="0.25">
      <c r="A3686" s="22"/>
      <c r="B3686" s="23"/>
      <c r="C3686" s="23"/>
      <c r="D3686" s="23"/>
      <c r="E3686" s="23"/>
      <c r="F3686" s="22"/>
      <c r="G3686" s="23"/>
      <c r="H3686" s="24"/>
      <c r="I3686" s="23"/>
      <c r="J3686" s="23"/>
      <c r="K3686" s="23"/>
      <c r="L3686" s="22"/>
      <c r="M3686" s="20"/>
    </row>
    <row r="3687" spans="1:13" x14ac:dyDescent="0.25">
      <c r="A3687" s="22"/>
      <c r="B3687" s="23"/>
      <c r="C3687" s="23"/>
      <c r="D3687" s="23"/>
      <c r="E3687" s="23"/>
      <c r="F3687" s="22"/>
      <c r="G3687" s="23"/>
      <c r="H3687" s="24"/>
      <c r="I3687" s="23"/>
      <c r="J3687" s="23"/>
      <c r="K3687" s="23"/>
      <c r="L3687" s="22"/>
      <c r="M3687" s="20"/>
    </row>
    <row r="3688" spans="1:13" x14ac:dyDescent="0.25">
      <c r="A3688" s="22"/>
      <c r="B3688" s="23"/>
      <c r="C3688" s="23"/>
      <c r="D3688" s="23"/>
      <c r="E3688" s="23"/>
      <c r="F3688" s="22"/>
      <c r="G3688" s="23"/>
      <c r="H3688" s="24"/>
      <c r="I3688" s="23"/>
      <c r="J3688" s="23"/>
      <c r="K3688" s="23"/>
      <c r="L3688" s="22"/>
      <c r="M3688" s="20"/>
    </row>
    <row r="3689" spans="1:13" x14ac:dyDescent="0.25">
      <c r="A3689" s="22"/>
      <c r="B3689" s="23"/>
      <c r="C3689" s="23"/>
      <c r="D3689" s="23"/>
      <c r="E3689" s="23"/>
      <c r="F3689" s="22"/>
      <c r="G3689" s="23"/>
      <c r="H3689" s="24"/>
      <c r="I3689" s="23"/>
      <c r="J3689" s="23"/>
      <c r="K3689" s="23"/>
      <c r="L3689" s="22"/>
      <c r="M3689" s="20"/>
    </row>
    <row r="3690" spans="1:13" x14ac:dyDescent="0.25">
      <c r="A3690" s="22"/>
      <c r="B3690" s="23"/>
      <c r="C3690" s="23"/>
      <c r="D3690" s="23"/>
      <c r="E3690" s="23"/>
      <c r="F3690" s="22"/>
      <c r="G3690" s="23"/>
      <c r="H3690" s="24"/>
      <c r="I3690" s="23"/>
      <c r="J3690" s="23"/>
      <c r="K3690" s="23"/>
      <c r="L3690" s="22"/>
      <c r="M3690" s="20"/>
    </row>
    <row r="3691" spans="1:13" x14ac:dyDescent="0.25">
      <c r="A3691" s="22"/>
      <c r="B3691" s="23"/>
      <c r="C3691" s="23"/>
      <c r="D3691" s="23"/>
      <c r="E3691" s="23"/>
      <c r="F3691" s="22"/>
      <c r="G3691" s="23"/>
      <c r="H3691" s="24"/>
      <c r="I3691" s="23"/>
      <c r="J3691" s="23"/>
      <c r="K3691" s="23"/>
      <c r="L3691" s="22"/>
      <c r="M3691" s="20"/>
    </row>
    <row r="3692" spans="1:13" x14ac:dyDescent="0.25">
      <c r="A3692" s="22"/>
      <c r="B3692" s="23"/>
      <c r="C3692" s="23"/>
      <c r="D3692" s="23"/>
      <c r="E3692" s="23"/>
      <c r="F3692" s="22"/>
      <c r="G3692" s="23"/>
      <c r="H3692" s="24"/>
      <c r="I3692" s="23"/>
      <c r="J3692" s="23"/>
      <c r="K3692" s="23"/>
      <c r="L3692" s="22"/>
      <c r="M3692" s="20"/>
    </row>
    <row r="3693" spans="1:13" x14ac:dyDescent="0.25">
      <c r="A3693" s="22"/>
      <c r="B3693" s="23"/>
      <c r="C3693" s="23"/>
      <c r="D3693" s="23"/>
      <c r="E3693" s="23"/>
      <c r="F3693" s="22"/>
      <c r="G3693" s="23"/>
      <c r="H3693" s="24"/>
      <c r="I3693" s="23"/>
      <c r="J3693" s="23"/>
      <c r="K3693" s="23"/>
      <c r="L3693" s="22"/>
      <c r="M3693" s="20"/>
    </row>
    <row r="3694" spans="1:13" x14ac:dyDescent="0.25">
      <c r="A3694" s="22"/>
      <c r="B3694" s="23"/>
      <c r="C3694" s="23"/>
      <c r="D3694" s="23"/>
      <c r="E3694" s="23"/>
      <c r="F3694" s="22"/>
      <c r="G3694" s="23"/>
      <c r="H3694" s="24"/>
      <c r="I3694" s="23"/>
      <c r="J3694" s="23"/>
      <c r="K3694" s="23"/>
      <c r="L3694" s="22"/>
      <c r="M3694" s="20"/>
    </row>
    <row r="3695" spans="1:13" x14ac:dyDescent="0.25">
      <c r="A3695" s="22"/>
      <c r="B3695" s="23"/>
      <c r="C3695" s="23"/>
      <c r="D3695" s="23"/>
      <c r="E3695" s="23"/>
      <c r="F3695" s="22"/>
      <c r="G3695" s="23"/>
      <c r="H3695" s="24"/>
      <c r="I3695" s="23"/>
      <c r="J3695" s="23"/>
      <c r="K3695" s="23"/>
      <c r="L3695" s="22"/>
      <c r="M3695" s="20"/>
    </row>
    <row r="3696" spans="1:13" x14ac:dyDescent="0.25">
      <c r="A3696" s="22"/>
      <c r="B3696" s="23"/>
      <c r="C3696" s="23"/>
      <c r="D3696" s="23"/>
      <c r="E3696" s="23"/>
      <c r="F3696" s="22"/>
      <c r="G3696" s="23"/>
      <c r="H3696" s="24"/>
      <c r="I3696" s="23"/>
      <c r="J3696" s="23"/>
      <c r="K3696" s="23"/>
      <c r="L3696" s="22"/>
      <c r="M3696" s="20"/>
    </row>
    <row r="3697" spans="1:13" x14ac:dyDescent="0.25">
      <c r="A3697" s="22"/>
      <c r="B3697" s="23"/>
      <c r="C3697" s="23"/>
      <c r="D3697" s="23"/>
      <c r="E3697" s="23"/>
      <c r="F3697" s="22"/>
      <c r="G3697" s="23"/>
      <c r="H3697" s="24"/>
      <c r="I3697" s="23"/>
      <c r="J3697" s="23"/>
      <c r="K3697" s="23"/>
      <c r="L3697" s="22"/>
      <c r="M3697" s="20"/>
    </row>
    <row r="3698" spans="1:13" x14ac:dyDescent="0.25">
      <c r="A3698" s="22"/>
      <c r="B3698" s="23"/>
      <c r="C3698" s="23"/>
      <c r="D3698" s="23"/>
      <c r="E3698" s="23"/>
      <c r="F3698" s="22"/>
      <c r="G3698" s="23"/>
      <c r="H3698" s="24"/>
      <c r="I3698" s="23"/>
      <c r="J3698" s="23"/>
      <c r="K3698" s="23"/>
      <c r="L3698" s="22"/>
      <c r="M3698" s="20"/>
    </row>
    <row r="3699" spans="1:13" x14ac:dyDescent="0.25">
      <c r="A3699" s="22"/>
      <c r="B3699" s="23"/>
      <c r="C3699" s="23"/>
      <c r="D3699" s="23"/>
      <c r="E3699" s="23"/>
      <c r="F3699" s="22"/>
      <c r="G3699" s="23"/>
      <c r="H3699" s="24"/>
      <c r="I3699" s="23"/>
      <c r="J3699" s="23"/>
      <c r="K3699" s="23"/>
      <c r="L3699" s="22"/>
      <c r="M3699" s="20"/>
    </row>
    <row r="3700" spans="1:13" x14ac:dyDescent="0.25">
      <c r="A3700" s="22"/>
      <c r="B3700" s="23"/>
      <c r="C3700" s="23"/>
      <c r="D3700" s="23"/>
      <c r="E3700" s="23"/>
      <c r="F3700" s="22"/>
      <c r="G3700" s="23"/>
      <c r="H3700" s="24"/>
      <c r="I3700" s="23"/>
      <c r="J3700" s="23"/>
      <c r="K3700" s="23"/>
      <c r="L3700" s="22"/>
      <c r="M3700" s="20"/>
    </row>
    <row r="3701" spans="1:13" x14ac:dyDescent="0.25">
      <c r="A3701" s="22"/>
      <c r="B3701" s="23"/>
      <c r="C3701" s="23"/>
      <c r="D3701" s="23"/>
      <c r="E3701" s="23"/>
      <c r="F3701" s="22"/>
      <c r="G3701" s="23"/>
      <c r="H3701" s="24"/>
      <c r="I3701" s="23"/>
      <c r="J3701" s="23"/>
      <c r="K3701" s="23"/>
      <c r="L3701" s="22"/>
      <c r="M3701" s="20"/>
    </row>
    <row r="3702" spans="1:13" x14ac:dyDescent="0.25">
      <c r="A3702" s="22"/>
      <c r="B3702" s="23"/>
      <c r="C3702" s="23"/>
      <c r="D3702" s="23"/>
      <c r="E3702" s="23"/>
      <c r="F3702" s="22"/>
      <c r="G3702" s="23"/>
      <c r="H3702" s="24"/>
      <c r="I3702" s="23"/>
      <c r="J3702" s="23"/>
      <c r="K3702" s="23"/>
      <c r="L3702" s="22"/>
      <c r="M3702" s="20"/>
    </row>
    <row r="3703" spans="1:13" x14ac:dyDescent="0.25">
      <c r="A3703" s="22"/>
      <c r="B3703" s="23"/>
      <c r="C3703" s="23"/>
      <c r="D3703" s="23"/>
      <c r="E3703" s="23"/>
      <c r="F3703" s="22"/>
      <c r="G3703" s="23"/>
      <c r="H3703" s="24"/>
      <c r="I3703" s="23"/>
      <c r="J3703" s="23"/>
      <c r="K3703" s="23"/>
      <c r="L3703" s="22"/>
      <c r="M3703" s="20"/>
    </row>
    <row r="3704" spans="1:13" x14ac:dyDescent="0.25">
      <c r="A3704" s="22"/>
      <c r="B3704" s="23"/>
      <c r="C3704" s="23"/>
      <c r="D3704" s="23"/>
      <c r="E3704" s="23"/>
      <c r="F3704" s="22"/>
      <c r="G3704" s="23"/>
      <c r="H3704" s="24"/>
      <c r="I3704" s="23"/>
      <c r="J3704" s="23"/>
      <c r="K3704" s="23"/>
      <c r="L3704" s="22"/>
      <c r="M3704" s="20"/>
    </row>
    <row r="3705" spans="1:13" x14ac:dyDescent="0.25">
      <c r="A3705" s="22"/>
      <c r="B3705" s="23"/>
      <c r="C3705" s="23"/>
      <c r="D3705" s="23"/>
      <c r="E3705" s="23"/>
      <c r="F3705" s="22"/>
      <c r="G3705" s="23"/>
      <c r="H3705" s="24"/>
      <c r="I3705" s="23"/>
      <c r="J3705" s="23"/>
      <c r="K3705" s="23"/>
      <c r="L3705" s="22"/>
      <c r="M3705" s="20"/>
    </row>
    <row r="3706" spans="1:13" x14ac:dyDescent="0.25">
      <c r="A3706" s="22"/>
      <c r="B3706" s="23"/>
      <c r="C3706" s="23"/>
      <c r="D3706" s="23"/>
      <c r="E3706" s="23"/>
      <c r="F3706" s="22"/>
      <c r="G3706" s="23"/>
      <c r="H3706" s="24"/>
      <c r="I3706" s="23"/>
      <c r="J3706" s="23"/>
      <c r="K3706" s="23"/>
      <c r="L3706" s="22"/>
      <c r="M3706" s="20"/>
    </row>
    <row r="3707" spans="1:13" x14ac:dyDescent="0.25">
      <c r="A3707" s="22"/>
      <c r="B3707" s="23"/>
      <c r="C3707" s="23"/>
      <c r="D3707" s="23"/>
      <c r="E3707" s="23"/>
      <c r="F3707" s="22"/>
      <c r="G3707" s="23"/>
      <c r="H3707" s="24"/>
      <c r="I3707" s="23"/>
      <c r="J3707" s="23"/>
      <c r="K3707" s="23"/>
      <c r="L3707" s="22"/>
      <c r="M3707" s="20"/>
    </row>
    <row r="3708" spans="1:13" x14ac:dyDescent="0.25">
      <c r="A3708" s="22"/>
      <c r="B3708" s="23"/>
      <c r="C3708" s="23"/>
      <c r="D3708" s="23"/>
      <c r="E3708" s="23"/>
      <c r="F3708" s="22"/>
      <c r="G3708" s="23"/>
      <c r="H3708" s="24"/>
      <c r="I3708" s="23"/>
      <c r="J3708" s="23"/>
      <c r="K3708" s="23"/>
      <c r="L3708" s="22"/>
      <c r="M3708" s="20"/>
    </row>
    <row r="3709" spans="1:13" x14ac:dyDescent="0.25">
      <c r="A3709" s="22"/>
      <c r="B3709" s="23"/>
      <c r="C3709" s="23"/>
      <c r="D3709" s="23"/>
      <c r="E3709" s="23"/>
      <c r="F3709" s="22"/>
      <c r="G3709" s="23"/>
      <c r="H3709" s="24"/>
      <c r="I3709" s="23"/>
      <c r="J3709" s="23"/>
      <c r="K3709" s="23"/>
      <c r="L3709" s="22"/>
      <c r="M3709" s="20"/>
    </row>
    <row r="3710" spans="1:13" x14ac:dyDescent="0.25">
      <c r="A3710" s="22"/>
      <c r="B3710" s="23"/>
      <c r="C3710" s="23"/>
      <c r="D3710" s="23"/>
      <c r="E3710" s="23"/>
      <c r="F3710" s="22"/>
      <c r="G3710" s="23"/>
      <c r="H3710" s="24"/>
      <c r="I3710" s="23"/>
      <c r="J3710" s="23"/>
      <c r="K3710" s="23"/>
      <c r="L3710" s="22"/>
      <c r="M3710" s="20"/>
    </row>
    <row r="3711" spans="1:13" x14ac:dyDescent="0.25">
      <c r="A3711" s="22"/>
      <c r="B3711" s="23"/>
      <c r="C3711" s="23"/>
      <c r="D3711" s="23"/>
      <c r="E3711" s="23"/>
      <c r="F3711" s="22"/>
      <c r="G3711" s="23"/>
      <c r="H3711" s="24"/>
      <c r="I3711" s="23"/>
      <c r="J3711" s="23"/>
      <c r="K3711" s="23"/>
      <c r="L3711" s="22"/>
      <c r="M3711" s="20"/>
    </row>
    <row r="3712" spans="1:13" x14ac:dyDescent="0.25">
      <c r="A3712" s="22"/>
      <c r="B3712" s="23"/>
      <c r="C3712" s="23"/>
      <c r="D3712" s="23"/>
      <c r="E3712" s="23"/>
      <c r="F3712" s="22"/>
      <c r="G3712" s="23"/>
      <c r="H3712" s="24"/>
      <c r="I3712" s="23"/>
      <c r="J3712" s="23"/>
      <c r="K3712" s="23"/>
      <c r="L3712" s="22"/>
      <c r="M3712" s="20"/>
    </row>
    <row r="3713" spans="1:13" x14ac:dyDescent="0.25">
      <c r="A3713" s="22"/>
      <c r="B3713" s="23"/>
      <c r="C3713" s="23"/>
      <c r="D3713" s="23"/>
      <c r="E3713" s="23"/>
      <c r="F3713" s="22"/>
      <c r="G3713" s="23"/>
      <c r="H3713" s="24"/>
      <c r="I3713" s="23"/>
      <c r="J3713" s="23"/>
      <c r="K3713" s="23"/>
      <c r="L3713" s="22"/>
      <c r="M3713" s="20"/>
    </row>
    <row r="3714" spans="1:13" x14ac:dyDescent="0.25">
      <c r="A3714" s="22"/>
      <c r="B3714" s="23"/>
      <c r="C3714" s="23"/>
      <c r="D3714" s="23"/>
      <c r="E3714" s="23"/>
      <c r="F3714" s="22"/>
      <c r="G3714" s="23"/>
      <c r="H3714" s="24"/>
      <c r="I3714" s="23"/>
      <c r="J3714" s="23"/>
      <c r="K3714" s="23"/>
      <c r="L3714" s="22"/>
      <c r="M3714" s="20"/>
    </row>
    <row r="3715" spans="1:13" x14ac:dyDescent="0.25">
      <c r="A3715" s="22"/>
      <c r="B3715" s="23"/>
      <c r="C3715" s="23"/>
      <c r="D3715" s="23"/>
      <c r="E3715" s="23"/>
      <c r="F3715" s="22"/>
      <c r="G3715" s="23"/>
      <c r="H3715" s="24"/>
      <c r="I3715" s="23"/>
      <c r="J3715" s="23"/>
      <c r="K3715" s="23"/>
      <c r="L3715" s="22"/>
      <c r="M3715" s="20"/>
    </row>
    <row r="3716" spans="1:13" x14ac:dyDescent="0.25">
      <c r="A3716" s="22"/>
      <c r="B3716" s="23"/>
      <c r="C3716" s="23"/>
      <c r="D3716" s="23"/>
      <c r="E3716" s="23"/>
      <c r="F3716" s="22"/>
      <c r="G3716" s="23"/>
      <c r="H3716" s="24"/>
      <c r="I3716" s="23"/>
      <c r="J3716" s="23"/>
      <c r="K3716" s="23"/>
      <c r="L3716" s="22"/>
      <c r="M3716" s="20"/>
    </row>
    <row r="3717" spans="1:13" x14ac:dyDescent="0.25">
      <c r="A3717" s="22"/>
      <c r="B3717" s="23"/>
      <c r="C3717" s="23"/>
      <c r="D3717" s="23"/>
      <c r="E3717" s="23"/>
      <c r="F3717" s="22"/>
      <c r="G3717" s="23"/>
      <c r="H3717" s="24"/>
      <c r="I3717" s="23"/>
      <c r="J3717" s="23"/>
      <c r="K3717" s="23"/>
      <c r="L3717" s="22"/>
      <c r="M3717" s="20"/>
    </row>
    <row r="3718" spans="1:13" x14ac:dyDescent="0.25">
      <c r="A3718" s="22"/>
      <c r="B3718" s="23"/>
      <c r="C3718" s="23"/>
      <c r="D3718" s="23"/>
      <c r="E3718" s="23"/>
      <c r="F3718" s="22"/>
      <c r="G3718" s="23"/>
      <c r="H3718" s="24"/>
      <c r="I3718" s="23"/>
      <c r="J3718" s="23"/>
      <c r="K3718" s="23"/>
      <c r="L3718" s="22"/>
      <c r="M3718" s="20"/>
    </row>
    <row r="3719" spans="1:13" x14ac:dyDescent="0.25">
      <c r="A3719" s="22"/>
      <c r="B3719" s="23"/>
      <c r="C3719" s="23"/>
      <c r="D3719" s="23"/>
      <c r="E3719" s="23"/>
      <c r="F3719" s="22"/>
      <c r="G3719" s="23"/>
      <c r="H3719" s="24"/>
      <c r="I3719" s="23"/>
      <c r="J3719" s="23"/>
      <c r="K3719" s="23"/>
      <c r="L3719" s="22"/>
      <c r="M3719" s="20"/>
    </row>
    <row r="3720" spans="1:13" x14ac:dyDescent="0.25">
      <c r="A3720" s="22"/>
      <c r="B3720" s="23"/>
      <c r="C3720" s="23"/>
      <c r="D3720" s="23"/>
      <c r="E3720" s="23"/>
      <c r="F3720" s="22"/>
      <c r="G3720" s="23"/>
      <c r="H3720" s="24"/>
      <c r="I3720" s="23"/>
      <c r="J3720" s="23"/>
      <c r="K3720" s="23"/>
      <c r="L3720" s="22"/>
      <c r="M3720" s="20"/>
    </row>
    <row r="3721" spans="1:13" x14ac:dyDescent="0.25">
      <c r="A3721" s="22"/>
      <c r="B3721" s="23"/>
      <c r="C3721" s="23"/>
      <c r="D3721" s="23"/>
      <c r="E3721" s="23"/>
      <c r="F3721" s="22"/>
      <c r="G3721" s="23"/>
      <c r="H3721" s="24"/>
      <c r="I3721" s="23"/>
      <c r="J3721" s="23"/>
      <c r="K3721" s="23"/>
      <c r="L3721" s="22"/>
      <c r="M3721" s="20"/>
    </row>
    <row r="3722" spans="1:13" x14ac:dyDescent="0.25">
      <c r="A3722" s="22"/>
      <c r="B3722" s="23"/>
      <c r="C3722" s="23"/>
      <c r="D3722" s="23"/>
      <c r="E3722" s="23"/>
      <c r="F3722" s="22"/>
      <c r="G3722" s="23"/>
      <c r="H3722" s="24"/>
      <c r="I3722" s="23"/>
      <c r="J3722" s="23"/>
      <c r="K3722" s="23"/>
      <c r="L3722" s="22"/>
      <c r="M3722" s="20"/>
    </row>
    <row r="3723" spans="1:13" x14ac:dyDescent="0.25">
      <c r="A3723" s="22"/>
      <c r="B3723" s="23"/>
      <c r="C3723" s="23"/>
      <c r="D3723" s="23"/>
      <c r="E3723" s="23"/>
      <c r="F3723" s="22"/>
      <c r="G3723" s="23"/>
      <c r="H3723" s="24"/>
      <c r="I3723" s="23"/>
      <c r="J3723" s="23"/>
      <c r="K3723" s="23"/>
      <c r="L3723" s="22"/>
      <c r="M3723" s="20"/>
    </row>
    <row r="3724" spans="1:13" x14ac:dyDescent="0.25">
      <c r="A3724" s="22"/>
      <c r="B3724" s="23"/>
      <c r="C3724" s="23"/>
      <c r="D3724" s="23"/>
      <c r="E3724" s="23"/>
      <c r="F3724" s="22"/>
      <c r="G3724" s="23"/>
      <c r="H3724" s="24"/>
      <c r="I3724" s="23"/>
      <c r="J3724" s="23"/>
      <c r="K3724" s="23"/>
      <c r="L3724" s="22"/>
      <c r="M3724" s="20"/>
    </row>
    <row r="3725" spans="1:13" x14ac:dyDescent="0.25">
      <c r="A3725" s="22"/>
      <c r="B3725" s="23"/>
      <c r="C3725" s="23"/>
      <c r="D3725" s="23"/>
      <c r="E3725" s="23"/>
      <c r="F3725" s="22"/>
      <c r="G3725" s="23"/>
      <c r="H3725" s="24"/>
      <c r="I3725" s="23"/>
      <c r="J3725" s="23"/>
      <c r="K3725" s="23"/>
      <c r="L3725" s="22"/>
      <c r="M3725" s="20"/>
    </row>
    <row r="3726" spans="1:13" x14ac:dyDescent="0.25">
      <c r="A3726" s="22"/>
      <c r="B3726" s="23"/>
      <c r="C3726" s="23"/>
      <c r="D3726" s="23"/>
      <c r="E3726" s="23"/>
      <c r="F3726" s="22"/>
      <c r="G3726" s="23"/>
      <c r="H3726" s="24"/>
      <c r="I3726" s="23"/>
      <c r="J3726" s="23"/>
      <c r="K3726" s="23"/>
      <c r="L3726" s="22"/>
      <c r="M3726" s="20"/>
    </row>
    <row r="3727" spans="1:13" x14ac:dyDescent="0.25">
      <c r="A3727" s="22"/>
      <c r="B3727" s="23"/>
      <c r="C3727" s="23"/>
      <c r="D3727" s="23"/>
      <c r="E3727" s="23"/>
      <c r="F3727" s="22"/>
      <c r="G3727" s="23"/>
      <c r="H3727" s="24"/>
      <c r="I3727" s="23"/>
      <c r="J3727" s="23"/>
      <c r="K3727" s="23"/>
      <c r="L3727" s="22"/>
      <c r="M3727" s="20"/>
    </row>
    <row r="3728" spans="1:13" x14ac:dyDescent="0.25">
      <c r="A3728" s="22"/>
      <c r="B3728" s="23"/>
      <c r="C3728" s="23"/>
      <c r="D3728" s="23"/>
      <c r="E3728" s="23"/>
      <c r="F3728" s="22"/>
      <c r="G3728" s="23"/>
      <c r="H3728" s="24"/>
      <c r="I3728" s="23"/>
      <c r="J3728" s="23"/>
      <c r="K3728" s="23"/>
      <c r="L3728" s="22"/>
      <c r="M3728" s="20"/>
    </row>
    <row r="3729" spans="1:13" x14ac:dyDescent="0.25">
      <c r="A3729" s="22"/>
      <c r="B3729" s="23"/>
      <c r="C3729" s="23"/>
      <c r="D3729" s="23"/>
      <c r="E3729" s="23"/>
      <c r="F3729" s="22"/>
      <c r="G3729" s="23"/>
      <c r="H3729" s="24"/>
      <c r="I3729" s="23"/>
      <c r="J3729" s="23"/>
      <c r="K3729" s="23"/>
      <c r="L3729" s="22"/>
      <c r="M3729" s="20"/>
    </row>
    <row r="3730" spans="1:13" x14ac:dyDescent="0.25">
      <c r="A3730" s="22"/>
      <c r="B3730" s="23"/>
      <c r="C3730" s="23"/>
      <c r="D3730" s="23"/>
      <c r="E3730" s="23"/>
      <c r="F3730" s="22"/>
      <c r="G3730" s="23"/>
      <c r="H3730" s="24"/>
      <c r="I3730" s="23"/>
      <c r="J3730" s="23"/>
      <c r="K3730" s="23"/>
      <c r="L3730" s="22"/>
      <c r="M3730" s="20"/>
    </row>
    <row r="3731" spans="1:13" x14ac:dyDescent="0.25">
      <c r="A3731" s="22"/>
      <c r="B3731" s="23"/>
      <c r="C3731" s="23"/>
      <c r="D3731" s="23"/>
      <c r="E3731" s="23"/>
      <c r="F3731" s="22"/>
      <c r="G3731" s="23"/>
      <c r="H3731" s="24"/>
      <c r="I3731" s="23"/>
      <c r="J3731" s="23"/>
      <c r="K3731" s="23"/>
      <c r="L3731" s="22"/>
      <c r="M3731" s="20"/>
    </row>
    <row r="3732" spans="1:13" x14ac:dyDescent="0.25">
      <c r="A3732" s="22"/>
      <c r="B3732" s="23"/>
      <c r="C3732" s="23"/>
      <c r="D3732" s="23"/>
      <c r="E3732" s="23"/>
      <c r="F3732" s="22"/>
      <c r="G3732" s="23"/>
      <c r="H3732" s="24"/>
      <c r="I3732" s="23"/>
      <c r="J3732" s="23"/>
      <c r="K3732" s="23"/>
      <c r="L3732" s="22"/>
      <c r="M3732" s="20"/>
    </row>
    <row r="3733" spans="1:13" x14ac:dyDescent="0.25">
      <c r="A3733" s="22"/>
      <c r="B3733" s="23"/>
      <c r="C3733" s="23"/>
      <c r="D3733" s="23"/>
      <c r="E3733" s="23"/>
      <c r="F3733" s="22"/>
      <c r="G3733" s="23"/>
      <c r="H3733" s="24"/>
      <c r="I3733" s="23"/>
      <c r="J3733" s="23"/>
      <c r="K3733" s="23"/>
      <c r="L3733" s="22"/>
      <c r="M3733" s="20"/>
    </row>
    <row r="3734" spans="1:13" x14ac:dyDescent="0.25">
      <c r="A3734" s="22"/>
      <c r="B3734" s="23"/>
      <c r="C3734" s="23"/>
      <c r="D3734" s="23"/>
      <c r="E3734" s="23"/>
      <c r="F3734" s="22"/>
      <c r="G3734" s="23"/>
      <c r="H3734" s="24"/>
      <c r="I3734" s="23"/>
      <c r="J3734" s="23"/>
      <c r="K3734" s="23"/>
      <c r="L3734" s="22"/>
      <c r="M3734" s="20"/>
    </row>
    <row r="3735" spans="1:13" x14ac:dyDescent="0.25">
      <c r="A3735" s="22"/>
      <c r="B3735" s="23"/>
      <c r="C3735" s="23"/>
      <c r="D3735" s="23"/>
      <c r="E3735" s="23"/>
      <c r="F3735" s="22"/>
      <c r="G3735" s="23"/>
      <c r="H3735" s="24"/>
      <c r="I3735" s="23"/>
      <c r="J3735" s="23"/>
      <c r="K3735" s="23"/>
      <c r="L3735" s="22"/>
      <c r="M3735" s="20"/>
    </row>
    <row r="3736" spans="1:13" x14ac:dyDescent="0.25">
      <c r="A3736" s="22"/>
      <c r="B3736" s="23"/>
      <c r="C3736" s="23"/>
      <c r="D3736" s="23"/>
      <c r="E3736" s="23"/>
      <c r="F3736" s="22"/>
      <c r="G3736" s="23"/>
      <c r="H3736" s="24"/>
      <c r="I3736" s="23"/>
      <c r="J3736" s="23"/>
      <c r="K3736" s="23"/>
      <c r="L3736" s="22"/>
      <c r="M3736" s="20"/>
    </row>
    <row r="3737" spans="1:13" x14ac:dyDescent="0.25">
      <c r="A3737" s="22"/>
      <c r="B3737" s="23"/>
      <c r="C3737" s="23"/>
      <c r="D3737" s="23"/>
      <c r="E3737" s="23"/>
      <c r="F3737" s="22"/>
      <c r="G3737" s="23"/>
      <c r="H3737" s="24"/>
      <c r="I3737" s="23"/>
      <c r="J3737" s="23"/>
      <c r="K3737" s="23"/>
      <c r="L3737" s="22"/>
      <c r="M3737" s="20"/>
    </row>
    <row r="3738" spans="1:13" x14ac:dyDescent="0.25">
      <c r="A3738" s="22"/>
      <c r="B3738" s="23"/>
      <c r="C3738" s="23"/>
      <c r="D3738" s="23"/>
      <c r="E3738" s="23"/>
      <c r="F3738" s="22"/>
      <c r="G3738" s="23"/>
      <c r="H3738" s="24"/>
      <c r="I3738" s="23"/>
      <c r="J3738" s="23"/>
      <c r="K3738" s="23"/>
      <c r="L3738" s="22"/>
      <c r="M3738" s="20"/>
    </row>
    <row r="3739" spans="1:13" x14ac:dyDescent="0.25">
      <c r="A3739" s="22"/>
      <c r="B3739" s="23"/>
      <c r="C3739" s="23"/>
      <c r="D3739" s="23"/>
      <c r="E3739" s="23"/>
      <c r="F3739" s="22"/>
      <c r="G3739" s="23"/>
      <c r="H3739" s="24"/>
      <c r="I3739" s="23"/>
      <c r="J3739" s="23"/>
      <c r="K3739" s="23"/>
      <c r="L3739" s="22"/>
      <c r="M3739" s="20"/>
    </row>
    <row r="3740" spans="1:13" x14ac:dyDescent="0.25">
      <c r="A3740" s="22"/>
      <c r="B3740" s="23"/>
      <c r="C3740" s="23"/>
      <c r="D3740" s="23"/>
      <c r="E3740" s="23"/>
      <c r="F3740" s="22"/>
      <c r="G3740" s="23"/>
      <c r="H3740" s="24"/>
      <c r="I3740" s="23"/>
      <c r="J3740" s="23"/>
      <c r="K3740" s="23"/>
      <c r="L3740" s="22"/>
      <c r="M3740" s="20"/>
    </row>
    <row r="3741" spans="1:13" x14ac:dyDescent="0.25">
      <c r="A3741" s="22"/>
      <c r="B3741" s="23"/>
      <c r="C3741" s="23"/>
      <c r="D3741" s="23"/>
      <c r="E3741" s="23"/>
      <c r="F3741" s="22"/>
      <c r="G3741" s="23"/>
      <c r="H3741" s="24"/>
      <c r="I3741" s="23"/>
      <c r="J3741" s="23"/>
      <c r="K3741" s="23"/>
      <c r="L3741" s="22"/>
      <c r="M3741" s="20"/>
    </row>
    <row r="3742" spans="1:13" x14ac:dyDescent="0.25">
      <c r="A3742" s="22"/>
      <c r="B3742" s="23"/>
      <c r="C3742" s="23"/>
      <c r="D3742" s="23"/>
      <c r="E3742" s="23"/>
      <c r="F3742" s="22"/>
      <c r="G3742" s="23"/>
      <c r="H3742" s="24"/>
      <c r="I3742" s="23"/>
      <c r="J3742" s="23"/>
      <c r="K3742" s="23"/>
      <c r="L3742" s="22"/>
      <c r="M3742" s="20"/>
    </row>
    <row r="3743" spans="1:13" x14ac:dyDescent="0.25">
      <c r="A3743" s="22"/>
      <c r="B3743" s="23"/>
      <c r="C3743" s="23"/>
      <c r="D3743" s="23"/>
      <c r="E3743" s="23"/>
      <c r="F3743" s="22"/>
      <c r="G3743" s="23"/>
      <c r="H3743" s="24"/>
      <c r="I3743" s="23"/>
      <c r="J3743" s="23"/>
      <c r="K3743" s="23"/>
      <c r="L3743" s="22"/>
      <c r="M3743" s="20"/>
    </row>
    <row r="3744" spans="1:13" x14ac:dyDescent="0.25">
      <c r="A3744" s="22"/>
      <c r="B3744" s="23"/>
      <c r="C3744" s="23"/>
      <c r="D3744" s="23"/>
      <c r="E3744" s="23"/>
      <c r="F3744" s="22"/>
      <c r="G3744" s="23"/>
      <c r="H3744" s="24"/>
      <c r="I3744" s="23"/>
      <c r="J3744" s="23"/>
      <c r="K3744" s="23"/>
      <c r="L3744" s="22"/>
      <c r="M3744" s="20"/>
    </row>
    <row r="3745" spans="1:14" x14ac:dyDescent="0.25">
      <c r="A3745" s="22"/>
      <c r="B3745" s="23"/>
      <c r="C3745" s="23"/>
      <c r="D3745" s="23"/>
      <c r="E3745" s="23"/>
      <c r="F3745" s="22"/>
      <c r="G3745" s="23"/>
      <c r="H3745" s="24"/>
      <c r="I3745" s="23"/>
      <c r="J3745" s="23"/>
      <c r="K3745" s="23"/>
      <c r="L3745" s="22"/>
      <c r="M3745" s="20"/>
      <c r="N3745" s="19"/>
    </row>
    <row r="3746" spans="1:14" x14ac:dyDescent="0.25">
      <c r="A3746" s="22"/>
      <c r="B3746" s="23"/>
      <c r="C3746" s="23"/>
      <c r="D3746" s="23"/>
      <c r="E3746" s="23"/>
      <c r="F3746" s="22"/>
      <c r="G3746" s="23"/>
      <c r="H3746" s="24"/>
      <c r="I3746" s="23"/>
      <c r="J3746" s="23"/>
      <c r="K3746" s="23"/>
      <c r="L3746" s="22"/>
      <c r="M3746" s="20"/>
      <c r="N3746" s="19"/>
    </row>
    <row r="3747" spans="1:14" x14ac:dyDescent="0.25">
      <c r="A3747" s="22"/>
      <c r="B3747" s="23"/>
      <c r="C3747" s="23"/>
      <c r="D3747" s="23"/>
      <c r="E3747" s="23"/>
      <c r="F3747" s="22"/>
      <c r="G3747" s="23"/>
      <c r="H3747" s="24"/>
      <c r="I3747" s="23"/>
      <c r="J3747" s="23"/>
      <c r="K3747" s="23"/>
      <c r="L3747" s="22"/>
      <c r="M3747" s="20"/>
      <c r="N3747" s="19"/>
    </row>
    <row r="3748" spans="1:14" x14ac:dyDescent="0.25">
      <c r="A3748" s="22"/>
      <c r="B3748" s="23"/>
      <c r="C3748" s="23"/>
      <c r="D3748" s="23"/>
      <c r="E3748" s="23"/>
      <c r="F3748" s="22"/>
      <c r="G3748" s="23"/>
      <c r="H3748" s="24"/>
      <c r="I3748" s="23"/>
      <c r="J3748" s="23"/>
      <c r="K3748" s="23"/>
      <c r="L3748" s="22"/>
      <c r="M3748" s="20"/>
      <c r="N3748" s="19"/>
    </row>
    <row r="3749" spans="1:14" x14ac:dyDescent="0.25">
      <c r="A3749" s="22"/>
      <c r="B3749" s="23"/>
      <c r="C3749" s="23"/>
      <c r="D3749" s="23"/>
      <c r="E3749" s="23"/>
      <c r="F3749" s="22"/>
      <c r="G3749" s="23"/>
      <c r="H3749" s="24"/>
      <c r="I3749" s="23"/>
      <c r="J3749" s="23"/>
      <c r="K3749" s="23"/>
      <c r="L3749" s="22"/>
      <c r="M3749" s="20"/>
      <c r="N3749" s="19"/>
    </row>
    <row r="3750" spans="1:14" x14ac:dyDescent="0.25">
      <c r="A3750" s="22"/>
      <c r="B3750" s="23"/>
      <c r="C3750" s="23"/>
      <c r="D3750" s="23"/>
      <c r="E3750" s="23"/>
      <c r="F3750" s="22"/>
      <c r="G3750" s="23"/>
      <c r="H3750" s="24"/>
      <c r="I3750" s="23"/>
      <c r="J3750" s="23"/>
      <c r="K3750" s="23"/>
      <c r="L3750" s="22"/>
      <c r="M3750" s="20"/>
      <c r="N3750" s="19"/>
    </row>
    <row r="3751" spans="1:14" x14ac:dyDescent="0.25">
      <c r="A3751" s="22"/>
      <c r="B3751" s="23"/>
      <c r="C3751" s="23"/>
      <c r="D3751" s="23"/>
      <c r="E3751" s="23"/>
      <c r="F3751" s="22"/>
      <c r="G3751" s="23"/>
      <c r="H3751" s="24"/>
      <c r="I3751" s="23"/>
      <c r="J3751" s="23"/>
      <c r="K3751" s="23"/>
      <c r="L3751" s="22"/>
      <c r="M3751" s="20"/>
      <c r="N3751" s="19"/>
    </row>
    <row r="3752" spans="1:14" x14ac:dyDescent="0.25">
      <c r="A3752" s="22"/>
      <c r="B3752" s="23"/>
      <c r="C3752" s="23"/>
      <c r="D3752" s="23"/>
      <c r="E3752" s="23"/>
      <c r="F3752" s="22"/>
      <c r="G3752" s="23"/>
      <c r="H3752" s="24"/>
      <c r="I3752" s="23"/>
      <c r="J3752" s="23"/>
      <c r="K3752" s="23"/>
      <c r="L3752" s="22"/>
      <c r="M3752" s="20"/>
      <c r="N3752" s="19"/>
    </row>
    <row r="3753" spans="1:14" x14ac:dyDescent="0.25">
      <c r="A3753" s="22"/>
      <c r="B3753" s="23"/>
      <c r="C3753" s="23"/>
      <c r="D3753" s="23"/>
      <c r="E3753" s="23"/>
      <c r="F3753" s="22"/>
      <c r="G3753" s="23"/>
      <c r="H3753" s="24"/>
      <c r="I3753" s="23"/>
      <c r="J3753" s="23"/>
      <c r="K3753" s="23"/>
      <c r="L3753" s="22"/>
      <c r="M3753" s="20"/>
      <c r="N3753" s="19"/>
    </row>
    <row r="3754" spans="1:14" x14ac:dyDescent="0.25">
      <c r="A3754" s="22"/>
      <c r="B3754" s="23"/>
      <c r="C3754" s="23"/>
      <c r="D3754" s="23"/>
      <c r="E3754" s="23"/>
      <c r="F3754" s="22"/>
      <c r="G3754" s="23"/>
      <c r="H3754" s="24"/>
      <c r="I3754" s="23"/>
      <c r="J3754" s="23"/>
      <c r="K3754" s="23"/>
      <c r="L3754" s="22"/>
      <c r="M3754" s="20"/>
      <c r="N3754" s="19"/>
    </row>
    <row r="3755" spans="1:14" x14ac:dyDescent="0.25">
      <c r="A3755" s="22"/>
      <c r="B3755" s="23"/>
      <c r="C3755" s="23"/>
      <c r="D3755" s="23"/>
      <c r="E3755" s="23"/>
      <c r="F3755" s="22"/>
      <c r="G3755" s="23"/>
      <c r="H3755" s="24"/>
      <c r="I3755" s="23"/>
      <c r="J3755" s="23"/>
      <c r="K3755" s="23"/>
      <c r="L3755" s="22"/>
      <c r="M3755" s="20"/>
      <c r="N3755" s="19"/>
    </row>
    <row r="3756" spans="1:14" x14ac:dyDescent="0.25">
      <c r="A3756" s="22"/>
      <c r="B3756" s="23"/>
      <c r="C3756" s="23"/>
      <c r="D3756" s="23"/>
      <c r="E3756" s="23"/>
      <c r="F3756" s="22"/>
      <c r="G3756" s="23"/>
      <c r="H3756" s="24"/>
      <c r="I3756" s="23"/>
      <c r="J3756" s="23"/>
      <c r="K3756" s="23"/>
      <c r="L3756" s="22"/>
      <c r="M3756" s="20"/>
      <c r="N3756" s="19"/>
    </row>
    <row r="3757" spans="1:14" x14ac:dyDescent="0.25">
      <c r="A3757" s="22"/>
      <c r="B3757" s="23"/>
      <c r="C3757" s="23"/>
      <c r="D3757" s="23"/>
      <c r="E3757" s="23"/>
      <c r="F3757" s="22"/>
      <c r="G3757" s="23"/>
      <c r="H3757" s="24"/>
      <c r="I3757" s="23"/>
      <c r="J3757" s="23"/>
      <c r="K3757" s="23"/>
      <c r="L3757" s="22"/>
      <c r="M3757" s="20"/>
      <c r="N3757" s="19"/>
    </row>
    <row r="3758" spans="1:14" x14ac:dyDescent="0.25">
      <c r="A3758" s="22"/>
      <c r="B3758" s="23"/>
      <c r="C3758" s="23"/>
      <c r="D3758" s="23"/>
      <c r="E3758" s="23"/>
      <c r="F3758" s="22"/>
      <c r="G3758" s="23"/>
      <c r="H3758" s="24"/>
      <c r="I3758" s="23"/>
      <c r="J3758" s="23"/>
      <c r="K3758" s="23"/>
      <c r="L3758" s="22"/>
      <c r="M3758" s="20"/>
      <c r="N3758" s="19"/>
    </row>
    <row r="3759" spans="1:14" x14ac:dyDescent="0.25">
      <c r="A3759" s="22"/>
      <c r="B3759" s="23"/>
      <c r="C3759" s="23"/>
      <c r="D3759" s="23"/>
      <c r="E3759" s="23"/>
      <c r="F3759" s="22"/>
      <c r="G3759" s="23"/>
      <c r="H3759" s="24"/>
      <c r="I3759" s="23"/>
      <c r="J3759" s="23"/>
      <c r="K3759" s="23"/>
      <c r="L3759" s="22"/>
      <c r="M3759" s="20"/>
      <c r="N3759" s="19"/>
    </row>
    <row r="3760" spans="1:14" x14ac:dyDescent="0.25">
      <c r="A3760" s="22"/>
      <c r="B3760" s="23"/>
      <c r="C3760" s="23"/>
      <c r="D3760" s="23"/>
      <c r="E3760" s="23"/>
      <c r="F3760" s="22"/>
      <c r="G3760" s="23"/>
      <c r="H3760" s="24"/>
      <c r="I3760" s="23"/>
      <c r="J3760" s="23"/>
      <c r="K3760" s="23"/>
      <c r="L3760" s="22"/>
      <c r="M3760" s="20"/>
      <c r="N3760" s="19"/>
    </row>
    <row r="3761" spans="1:13" x14ac:dyDescent="0.25">
      <c r="A3761" s="22"/>
      <c r="B3761" s="23"/>
      <c r="C3761" s="23"/>
      <c r="D3761" s="23"/>
      <c r="E3761" s="23"/>
      <c r="F3761" s="22"/>
      <c r="G3761" s="23"/>
      <c r="H3761" s="24"/>
      <c r="I3761" s="23"/>
      <c r="J3761" s="23"/>
      <c r="K3761" s="23"/>
      <c r="L3761" s="22"/>
      <c r="M3761" s="20"/>
    </row>
    <row r="3762" spans="1:13" x14ac:dyDescent="0.25">
      <c r="A3762" s="22"/>
      <c r="B3762" s="23"/>
      <c r="C3762" s="23"/>
      <c r="D3762" s="23"/>
      <c r="E3762" s="23"/>
      <c r="F3762" s="22"/>
      <c r="G3762" s="23"/>
      <c r="H3762" s="24"/>
      <c r="I3762" s="23"/>
      <c r="J3762" s="23"/>
      <c r="K3762" s="23"/>
      <c r="L3762" s="22"/>
      <c r="M3762" s="20"/>
    </row>
    <row r="3763" spans="1:13" x14ac:dyDescent="0.25">
      <c r="A3763" s="22"/>
      <c r="B3763" s="23"/>
      <c r="C3763" s="23"/>
      <c r="D3763" s="23"/>
      <c r="E3763" s="23"/>
      <c r="F3763" s="22"/>
      <c r="G3763" s="23"/>
      <c r="H3763" s="24"/>
      <c r="I3763" s="23"/>
      <c r="J3763" s="23"/>
      <c r="K3763" s="23"/>
      <c r="L3763" s="22"/>
      <c r="M3763" s="20"/>
    </row>
    <row r="3764" spans="1:13" x14ac:dyDescent="0.25">
      <c r="A3764" s="22"/>
      <c r="B3764" s="23"/>
      <c r="C3764" s="23"/>
      <c r="D3764" s="23"/>
      <c r="E3764" s="23"/>
      <c r="F3764" s="22"/>
      <c r="G3764" s="23"/>
      <c r="H3764" s="24"/>
      <c r="I3764" s="23"/>
      <c r="J3764" s="23"/>
      <c r="K3764" s="23"/>
      <c r="L3764" s="22"/>
      <c r="M3764" s="20"/>
    </row>
    <row r="3765" spans="1:13" x14ac:dyDescent="0.25">
      <c r="A3765" s="22"/>
      <c r="B3765" s="23"/>
      <c r="C3765" s="23"/>
      <c r="D3765" s="23"/>
      <c r="E3765" s="23"/>
      <c r="F3765" s="22"/>
      <c r="G3765" s="23"/>
      <c r="H3765" s="24"/>
      <c r="I3765" s="23"/>
      <c r="J3765" s="23"/>
      <c r="K3765" s="23"/>
      <c r="L3765" s="22"/>
      <c r="M3765" s="20"/>
    </row>
    <row r="3766" spans="1:13" x14ac:dyDescent="0.25">
      <c r="A3766" s="22"/>
      <c r="B3766" s="23"/>
      <c r="C3766" s="23"/>
      <c r="D3766" s="23"/>
      <c r="E3766" s="23"/>
      <c r="F3766" s="22"/>
      <c r="G3766" s="23"/>
      <c r="H3766" s="24"/>
      <c r="I3766" s="23"/>
      <c r="J3766" s="23"/>
      <c r="K3766" s="23"/>
      <c r="L3766" s="22"/>
      <c r="M3766" s="20"/>
    </row>
    <row r="3767" spans="1:13" x14ac:dyDescent="0.25">
      <c r="A3767" s="22"/>
      <c r="B3767" s="23"/>
      <c r="C3767" s="23"/>
      <c r="D3767" s="23"/>
      <c r="E3767" s="23"/>
      <c r="F3767" s="22"/>
      <c r="G3767" s="23"/>
      <c r="H3767" s="24"/>
      <c r="I3767" s="23"/>
      <c r="J3767" s="23"/>
      <c r="K3767" s="23"/>
      <c r="L3767" s="22"/>
      <c r="M3767" s="20"/>
    </row>
    <row r="3768" spans="1:13" x14ac:dyDescent="0.25">
      <c r="A3768" s="22"/>
      <c r="B3768" s="23"/>
      <c r="C3768" s="23"/>
      <c r="D3768" s="23"/>
      <c r="E3768" s="23"/>
      <c r="F3768" s="22"/>
      <c r="G3768" s="23"/>
      <c r="H3768" s="24"/>
      <c r="I3768" s="23"/>
      <c r="J3768" s="23"/>
      <c r="K3768" s="23"/>
      <c r="L3768" s="22"/>
      <c r="M3768" s="20"/>
    </row>
    <row r="3769" spans="1:13" x14ac:dyDescent="0.25">
      <c r="A3769" s="22"/>
      <c r="B3769" s="23"/>
      <c r="C3769" s="23"/>
      <c r="D3769" s="23"/>
      <c r="E3769" s="23"/>
      <c r="F3769" s="22"/>
      <c r="G3769" s="23"/>
      <c r="H3769" s="24"/>
      <c r="I3769" s="23"/>
      <c r="J3769" s="23"/>
      <c r="K3769" s="23"/>
      <c r="L3769" s="22"/>
      <c r="M3769" s="20"/>
    </row>
    <row r="3770" spans="1:13" x14ac:dyDescent="0.25">
      <c r="A3770" s="22"/>
      <c r="B3770" s="23"/>
      <c r="C3770" s="23"/>
      <c r="D3770" s="23"/>
      <c r="E3770" s="23"/>
      <c r="F3770" s="22"/>
      <c r="G3770" s="23"/>
      <c r="H3770" s="24"/>
      <c r="I3770" s="23"/>
      <c r="J3770" s="23"/>
      <c r="K3770" s="23"/>
      <c r="L3770" s="22"/>
      <c r="M3770" s="20"/>
    </row>
    <row r="3771" spans="1:13" x14ac:dyDescent="0.25">
      <c r="A3771" s="22"/>
      <c r="B3771" s="23"/>
      <c r="C3771" s="23"/>
      <c r="D3771" s="23"/>
      <c r="E3771" s="23"/>
      <c r="F3771" s="22"/>
      <c r="G3771" s="23"/>
      <c r="H3771" s="24"/>
      <c r="I3771" s="23"/>
      <c r="J3771" s="23"/>
      <c r="K3771" s="23"/>
      <c r="L3771" s="22"/>
      <c r="M3771" s="20"/>
    </row>
    <row r="3772" spans="1:13" x14ac:dyDescent="0.25">
      <c r="A3772" s="22"/>
      <c r="B3772" s="23"/>
      <c r="C3772" s="23"/>
      <c r="D3772" s="23"/>
      <c r="E3772" s="23"/>
      <c r="F3772" s="22"/>
      <c r="G3772" s="23"/>
      <c r="H3772" s="24"/>
      <c r="I3772" s="23"/>
      <c r="J3772" s="23"/>
      <c r="K3772" s="23"/>
      <c r="L3772" s="22"/>
      <c r="M3772" s="20"/>
    </row>
    <row r="3773" spans="1:13" x14ac:dyDescent="0.25">
      <c r="A3773" s="22"/>
      <c r="B3773" s="23"/>
      <c r="C3773" s="23"/>
      <c r="D3773" s="23"/>
      <c r="E3773" s="23"/>
      <c r="F3773" s="22"/>
      <c r="G3773" s="23"/>
      <c r="H3773" s="24"/>
      <c r="I3773" s="23"/>
      <c r="J3773" s="23"/>
      <c r="K3773" s="23"/>
      <c r="L3773" s="22"/>
      <c r="M3773" s="20"/>
    </row>
    <row r="3774" spans="1:13" x14ac:dyDescent="0.25">
      <c r="A3774" s="22"/>
      <c r="B3774" s="23"/>
      <c r="C3774" s="23"/>
      <c r="D3774" s="23"/>
      <c r="E3774" s="23"/>
      <c r="F3774" s="22"/>
      <c r="G3774" s="23"/>
      <c r="H3774" s="24"/>
      <c r="I3774" s="23"/>
      <c r="J3774" s="23"/>
      <c r="K3774" s="23"/>
      <c r="L3774" s="22"/>
      <c r="M3774" s="20"/>
    </row>
    <row r="3775" spans="1:13" x14ac:dyDescent="0.25">
      <c r="A3775" s="22"/>
      <c r="B3775" s="23"/>
      <c r="C3775" s="23"/>
      <c r="D3775" s="23"/>
      <c r="E3775" s="23"/>
      <c r="F3775" s="22"/>
      <c r="G3775" s="23"/>
      <c r="H3775" s="24"/>
      <c r="I3775" s="23"/>
      <c r="J3775" s="23"/>
      <c r="K3775" s="23"/>
      <c r="L3775" s="22"/>
      <c r="M3775" s="20"/>
    </row>
    <row r="3776" spans="1:13" x14ac:dyDescent="0.25">
      <c r="A3776" s="22"/>
      <c r="B3776" s="23"/>
      <c r="C3776" s="23"/>
      <c r="D3776" s="23"/>
      <c r="E3776" s="23"/>
      <c r="F3776" s="22"/>
      <c r="G3776" s="23"/>
      <c r="H3776" s="24"/>
      <c r="I3776" s="23"/>
      <c r="J3776" s="23"/>
      <c r="K3776" s="23"/>
      <c r="L3776" s="22"/>
      <c r="M3776" s="20"/>
    </row>
    <row r="3777" spans="1:13" x14ac:dyDescent="0.25">
      <c r="A3777" s="22"/>
      <c r="B3777" s="23"/>
      <c r="C3777" s="23"/>
      <c r="D3777" s="23"/>
      <c r="E3777" s="23"/>
      <c r="F3777" s="22"/>
      <c r="G3777" s="23"/>
      <c r="H3777" s="24"/>
      <c r="I3777" s="23"/>
      <c r="J3777" s="23"/>
      <c r="K3777" s="23"/>
      <c r="L3777" s="22"/>
      <c r="M3777" s="20"/>
    </row>
    <row r="3778" spans="1:13" x14ac:dyDescent="0.25">
      <c r="A3778" s="22"/>
      <c r="B3778" s="23"/>
      <c r="C3778" s="23"/>
      <c r="D3778" s="23"/>
      <c r="E3778" s="23"/>
      <c r="F3778" s="22"/>
      <c r="G3778" s="23"/>
      <c r="H3778" s="24"/>
      <c r="I3778" s="23"/>
      <c r="J3778" s="23"/>
      <c r="K3778" s="23"/>
      <c r="L3778" s="22"/>
      <c r="M3778" s="20"/>
    </row>
    <row r="3779" spans="1:13" x14ac:dyDescent="0.25">
      <c r="A3779" s="22"/>
      <c r="B3779" s="23"/>
      <c r="C3779" s="23"/>
      <c r="D3779" s="23"/>
      <c r="E3779" s="23"/>
      <c r="F3779" s="22"/>
      <c r="G3779" s="23"/>
      <c r="H3779" s="24"/>
      <c r="I3779" s="23"/>
      <c r="J3779" s="23"/>
      <c r="K3779" s="23"/>
      <c r="L3779" s="22"/>
      <c r="M3779" s="20"/>
    </row>
    <row r="3780" spans="1:13" x14ac:dyDescent="0.25">
      <c r="A3780" s="22"/>
      <c r="B3780" s="23"/>
      <c r="C3780" s="23"/>
      <c r="D3780" s="23"/>
      <c r="E3780" s="23"/>
      <c r="F3780" s="22"/>
      <c r="G3780" s="23"/>
      <c r="H3780" s="24"/>
      <c r="I3780" s="23"/>
      <c r="J3780" s="23"/>
      <c r="K3780" s="23"/>
      <c r="L3780" s="22"/>
      <c r="M3780" s="20"/>
    </row>
    <row r="3781" spans="1:13" x14ac:dyDescent="0.25">
      <c r="A3781" s="22"/>
      <c r="B3781" s="23"/>
      <c r="C3781" s="23"/>
      <c r="D3781" s="23"/>
      <c r="E3781" s="23"/>
      <c r="F3781" s="22"/>
      <c r="G3781" s="23"/>
      <c r="H3781" s="24"/>
      <c r="I3781" s="23"/>
      <c r="J3781" s="23"/>
      <c r="K3781" s="23"/>
      <c r="L3781" s="22"/>
      <c r="M3781" s="20"/>
    </row>
    <row r="3782" spans="1:13" x14ac:dyDescent="0.25">
      <c r="A3782" s="22"/>
      <c r="B3782" s="23"/>
      <c r="C3782" s="23"/>
      <c r="D3782" s="23"/>
      <c r="E3782" s="23"/>
      <c r="F3782" s="22"/>
      <c r="G3782" s="23"/>
      <c r="H3782" s="24"/>
      <c r="I3782" s="23"/>
      <c r="J3782" s="23"/>
      <c r="K3782" s="23"/>
      <c r="L3782" s="22"/>
      <c r="M3782" s="20"/>
    </row>
    <row r="3783" spans="1:13" x14ac:dyDescent="0.25">
      <c r="A3783" s="22"/>
      <c r="B3783" s="23"/>
      <c r="C3783" s="23"/>
      <c r="D3783" s="23"/>
      <c r="E3783" s="23"/>
      <c r="F3783" s="22"/>
      <c r="G3783" s="23"/>
      <c r="H3783" s="24"/>
      <c r="I3783" s="23"/>
      <c r="J3783" s="23"/>
      <c r="K3783" s="23"/>
      <c r="L3783" s="22"/>
      <c r="M3783" s="20"/>
    </row>
    <row r="3784" spans="1:13" x14ac:dyDescent="0.25">
      <c r="A3784" s="22"/>
      <c r="B3784" s="23"/>
      <c r="C3784" s="23"/>
      <c r="D3784" s="23"/>
      <c r="E3784" s="23"/>
      <c r="F3784" s="22"/>
      <c r="G3784" s="23"/>
      <c r="H3784" s="24"/>
      <c r="I3784" s="23"/>
      <c r="J3784" s="23"/>
      <c r="K3784" s="23"/>
      <c r="L3784" s="22"/>
      <c r="M3784" s="20"/>
    </row>
    <row r="3785" spans="1:13" x14ac:dyDescent="0.25">
      <c r="A3785" s="22"/>
      <c r="B3785" s="23"/>
      <c r="C3785" s="23"/>
      <c r="D3785" s="23"/>
      <c r="E3785" s="23"/>
      <c r="F3785" s="22"/>
      <c r="G3785" s="23"/>
      <c r="H3785" s="24"/>
      <c r="I3785" s="23"/>
      <c r="J3785" s="23"/>
      <c r="K3785" s="23"/>
      <c r="L3785" s="22"/>
      <c r="M3785" s="20"/>
    </row>
    <row r="3786" spans="1:13" x14ac:dyDescent="0.25">
      <c r="A3786" s="22"/>
      <c r="B3786" s="23"/>
      <c r="C3786" s="23"/>
      <c r="D3786" s="23"/>
      <c r="E3786" s="23"/>
      <c r="F3786" s="22"/>
      <c r="G3786" s="23"/>
      <c r="H3786" s="24"/>
      <c r="I3786" s="23"/>
      <c r="J3786" s="23"/>
      <c r="K3786" s="23"/>
      <c r="L3786" s="22"/>
      <c r="M3786" s="20"/>
    </row>
    <row r="3787" spans="1:13" x14ac:dyDescent="0.25">
      <c r="A3787" s="22"/>
      <c r="B3787" s="23"/>
      <c r="C3787" s="23"/>
      <c r="D3787" s="23"/>
      <c r="E3787" s="23"/>
      <c r="F3787" s="22"/>
      <c r="G3787" s="23"/>
      <c r="H3787" s="24"/>
      <c r="I3787" s="23"/>
      <c r="J3787" s="23"/>
      <c r="K3787" s="23"/>
      <c r="L3787" s="22"/>
      <c r="M3787" s="20"/>
    </row>
    <row r="3788" spans="1:13" x14ac:dyDescent="0.25">
      <c r="A3788" s="22"/>
      <c r="B3788" s="23"/>
      <c r="C3788" s="23"/>
      <c r="D3788" s="23"/>
      <c r="E3788" s="23"/>
      <c r="F3788" s="22"/>
      <c r="G3788" s="23"/>
      <c r="H3788" s="24"/>
      <c r="I3788" s="23"/>
      <c r="J3788" s="23"/>
      <c r="K3788" s="23"/>
      <c r="L3788" s="22"/>
      <c r="M3788" s="20"/>
    </row>
    <row r="3789" spans="1:13" x14ac:dyDescent="0.25">
      <c r="A3789" s="22"/>
      <c r="B3789" s="23"/>
      <c r="C3789" s="23"/>
      <c r="D3789" s="23"/>
      <c r="E3789" s="23"/>
      <c r="F3789" s="22"/>
      <c r="G3789" s="23"/>
      <c r="H3789" s="24"/>
      <c r="I3789" s="23"/>
      <c r="J3789" s="23"/>
      <c r="K3789" s="23"/>
      <c r="L3789" s="22"/>
      <c r="M3789" s="20"/>
    </row>
    <row r="3790" spans="1:13" x14ac:dyDescent="0.25">
      <c r="A3790" s="22"/>
      <c r="B3790" s="23"/>
      <c r="C3790" s="23"/>
      <c r="D3790" s="23"/>
      <c r="E3790" s="23"/>
      <c r="F3790" s="22"/>
      <c r="G3790" s="23"/>
      <c r="H3790" s="24"/>
      <c r="I3790" s="23"/>
      <c r="J3790" s="23"/>
      <c r="K3790" s="23"/>
      <c r="L3790" s="22"/>
      <c r="M3790" s="20"/>
    </row>
    <row r="3791" spans="1:13" x14ac:dyDescent="0.25">
      <c r="A3791" s="22"/>
      <c r="B3791" s="23"/>
      <c r="C3791" s="23"/>
      <c r="D3791" s="23"/>
      <c r="E3791" s="23"/>
      <c r="F3791" s="22"/>
      <c r="G3791" s="23"/>
      <c r="H3791" s="24"/>
      <c r="I3791" s="23"/>
      <c r="J3791" s="23"/>
      <c r="K3791" s="23"/>
      <c r="L3791" s="22"/>
      <c r="M3791" s="20"/>
    </row>
    <row r="3792" spans="1:13" x14ac:dyDescent="0.25">
      <c r="A3792" s="22"/>
      <c r="B3792" s="23"/>
      <c r="C3792" s="23"/>
      <c r="D3792" s="23"/>
      <c r="E3792" s="23"/>
      <c r="F3792" s="22"/>
      <c r="G3792" s="23"/>
      <c r="H3792" s="24"/>
      <c r="I3792" s="23"/>
      <c r="J3792" s="23"/>
      <c r="K3792" s="23"/>
      <c r="L3792" s="22"/>
      <c r="M3792" s="20"/>
    </row>
    <row r="3793" spans="1:13" x14ac:dyDescent="0.25">
      <c r="A3793" s="22"/>
      <c r="B3793" s="23"/>
      <c r="C3793" s="23"/>
      <c r="D3793" s="23"/>
      <c r="E3793" s="23"/>
      <c r="F3793" s="22"/>
      <c r="G3793" s="23"/>
      <c r="H3793" s="24"/>
      <c r="I3793" s="23"/>
      <c r="J3793" s="23"/>
      <c r="K3793" s="23"/>
      <c r="L3793" s="22"/>
      <c r="M3793" s="20"/>
    </row>
    <row r="3794" spans="1:13" x14ac:dyDescent="0.25">
      <c r="A3794" s="22"/>
      <c r="B3794" s="23"/>
      <c r="C3794" s="23"/>
      <c r="D3794" s="23"/>
      <c r="E3794" s="23"/>
      <c r="F3794" s="22"/>
      <c r="G3794" s="23"/>
      <c r="H3794" s="24"/>
      <c r="I3794" s="23"/>
      <c r="J3794" s="23"/>
      <c r="K3794" s="23"/>
      <c r="L3794" s="22"/>
      <c r="M3794" s="20"/>
    </row>
    <row r="3795" spans="1:13" x14ac:dyDescent="0.25">
      <c r="A3795" s="22"/>
      <c r="B3795" s="23"/>
      <c r="C3795" s="23"/>
      <c r="D3795" s="23"/>
      <c r="E3795" s="23"/>
      <c r="F3795" s="22"/>
      <c r="G3795" s="23"/>
      <c r="H3795" s="24"/>
      <c r="I3795" s="23"/>
      <c r="J3795" s="23"/>
      <c r="K3795" s="23"/>
      <c r="L3795" s="22"/>
      <c r="M3795" s="20"/>
    </row>
    <row r="3796" spans="1:13" x14ac:dyDescent="0.25">
      <c r="A3796" s="22"/>
      <c r="B3796" s="23"/>
      <c r="C3796" s="23"/>
      <c r="D3796" s="23"/>
      <c r="E3796" s="23"/>
      <c r="F3796" s="22"/>
      <c r="G3796" s="23"/>
      <c r="H3796" s="24"/>
      <c r="I3796" s="23"/>
      <c r="J3796" s="23"/>
      <c r="K3796" s="23"/>
      <c r="L3796" s="22"/>
      <c r="M3796" s="20"/>
    </row>
    <row r="3797" spans="1:13" x14ac:dyDescent="0.25">
      <c r="A3797" s="22"/>
      <c r="B3797" s="23"/>
      <c r="C3797" s="23"/>
      <c r="D3797" s="23"/>
      <c r="E3797" s="23"/>
      <c r="F3797" s="22"/>
      <c r="G3797" s="23"/>
      <c r="H3797" s="24"/>
      <c r="I3797" s="23"/>
      <c r="J3797" s="23"/>
      <c r="K3797" s="23"/>
      <c r="L3797" s="22"/>
      <c r="M3797" s="20"/>
    </row>
    <row r="3798" spans="1:13" x14ac:dyDescent="0.25">
      <c r="A3798" s="22"/>
      <c r="B3798" s="23"/>
      <c r="C3798" s="23"/>
      <c r="D3798" s="23"/>
      <c r="E3798" s="23"/>
      <c r="F3798" s="22"/>
      <c r="G3798" s="23"/>
      <c r="H3798" s="24"/>
      <c r="I3798" s="23"/>
      <c r="J3798" s="23"/>
      <c r="K3798" s="23"/>
      <c r="L3798" s="22"/>
      <c r="M3798" s="20"/>
    </row>
    <row r="3799" spans="1:13" x14ac:dyDescent="0.25">
      <c r="A3799" s="22"/>
      <c r="B3799" s="23"/>
      <c r="C3799" s="23"/>
      <c r="D3799" s="23"/>
      <c r="E3799" s="23"/>
      <c r="F3799" s="22"/>
      <c r="G3799" s="23"/>
      <c r="H3799" s="24"/>
      <c r="I3799" s="23"/>
      <c r="J3799" s="23"/>
      <c r="K3799" s="23"/>
      <c r="L3799" s="22"/>
      <c r="M3799" s="20"/>
    </row>
    <row r="3800" spans="1:13" x14ac:dyDescent="0.25">
      <c r="A3800" s="22"/>
      <c r="B3800" s="23"/>
      <c r="C3800" s="23"/>
      <c r="D3800" s="23"/>
      <c r="E3800" s="23"/>
      <c r="F3800" s="22"/>
      <c r="G3800" s="23"/>
      <c r="H3800" s="24"/>
      <c r="I3800" s="23"/>
      <c r="J3800" s="23"/>
      <c r="K3800" s="23"/>
      <c r="L3800" s="22"/>
      <c r="M3800" s="20"/>
    </row>
    <row r="3801" spans="1:13" x14ac:dyDescent="0.25">
      <c r="A3801" s="22"/>
      <c r="B3801" s="23"/>
      <c r="C3801" s="23"/>
      <c r="D3801" s="23"/>
      <c r="E3801" s="23"/>
      <c r="F3801" s="22"/>
      <c r="G3801" s="23"/>
      <c r="H3801" s="24"/>
      <c r="I3801" s="23"/>
      <c r="J3801" s="23"/>
      <c r="K3801" s="23"/>
      <c r="L3801" s="22"/>
      <c r="M3801" s="20"/>
    </row>
    <row r="3802" spans="1:13" x14ac:dyDescent="0.25">
      <c r="A3802" s="22"/>
      <c r="B3802" s="23"/>
      <c r="C3802" s="23"/>
      <c r="D3802" s="23"/>
      <c r="E3802" s="23"/>
      <c r="F3802" s="22"/>
      <c r="G3802" s="23"/>
      <c r="H3802" s="24"/>
      <c r="I3802" s="23"/>
      <c r="J3802" s="23"/>
      <c r="K3802" s="23"/>
      <c r="L3802" s="22"/>
      <c r="M3802" s="20"/>
    </row>
    <row r="3803" spans="1:13" x14ac:dyDescent="0.25">
      <c r="A3803" s="22"/>
      <c r="B3803" s="23"/>
      <c r="C3803" s="23"/>
      <c r="D3803" s="23"/>
      <c r="E3803" s="23"/>
      <c r="F3803" s="22"/>
      <c r="G3803" s="23"/>
      <c r="H3803" s="24"/>
      <c r="I3803" s="23"/>
      <c r="J3803" s="23"/>
      <c r="K3803" s="23"/>
      <c r="L3803" s="22"/>
      <c r="M3803" s="20"/>
    </row>
    <row r="3804" spans="1:13" x14ac:dyDescent="0.25">
      <c r="A3804" s="22"/>
      <c r="B3804" s="23"/>
      <c r="C3804" s="23"/>
      <c r="D3804" s="23"/>
      <c r="E3804" s="23"/>
      <c r="F3804" s="22"/>
      <c r="G3804" s="23"/>
      <c r="H3804" s="24"/>
      <c r="I3804" s="23"/>
      <c r="J3804" s="23"/>
      <c r="K3804" s="23"/>
      <c r="L3804" s="22"/>
      <c r="M3804" s="20"/>
    </row>
    <row r="3805" spans="1:13" x14ac:dyDescent="0.25">
      <c r="A3805" s="22"/>
      <c r="B3805" s="23"/>
      <c r="C3805" s="23"/>
      <c r="D3805" s="23"/>
      <c r="E3805" s="23"/>
      <c r="F3805" s="22"/>
      <c r="G3805" s="23"/>
      <c r="H3805" s="24"/>
      <c r="I3805" s="23"/>
      <c r="J3805" s="23"/>
      <c r="K3805" s="23"/>
      <c r="L3805" s="22"/>
      <c r="M3805" s="20"/>
    </row>
    <row r="3806" spans="1:13" x14ac:dyDescent="0.25">
      <c r="A3806" s="22"/>
      <c r="B3806" s="23"/>
      <c r="C3806" s="23"/>
      <c r="D3806" s="23"/>
      <c r="E3806" s="23"/>
      <c r="F3806" s="22"/>
      <c r="G3806" s="23"/>
      <c r="H3806" s="24"/>
      <c r="I3806" s="23"/>
      <c r="J3806" s="23"/>
      <c r="K3806" s="23"/>
      <c r="L3806" s="22"/>
      <c r="M3806" s="20"/>
    </row>
    <row r="3807" spans="1:13" x14ac:dyDescent="0.25">
      <c r="A3807" s="22"/>
      <c r="B3807" s="23"/>
      <c r="C3807" s="23"/>
      <c r="D3807" s="23"/>
      <c r="E3807" s="23"/>
      <c r="F3807" s="22"/>
      <c r="G3807" s="23"/>
      <c r="H3807" s="24"/>
      <c r="I3807" s="23"/>
      <c r="J3807" s="23"/>
      <c r="K3807" s="23"/>
      <c r="L3807" s="22"/>
      <c r="M3807" s="20"/>
    </row>
    <row r="3808" spans="1:13" x14ac:dyDescent="0.25">
      <c r="A3808" s="22"/>
      <c r="B3808" s="23"/>
      <c r="C3808" s="23"/>
      <c r="D3808" s="23"/>
      <c r="E3808" s="23"/>
      <c r="F3808" s="22"/>
      <c r="G3808" s="23"/>
      <c r="H3808" s="24"/>
      <c r="I3808" s="23"/>
      <c r="J3808" s="23"/>
      <c r="K3808" s="23"/>
      <c r="L3808" s="22"/>
      <c r="M3808" s="20"/>
    </row>
    <row r="3809" spans="1:13" x14ac:dyDescent="0.25">
      <c r="A3809" s="22"/>
      <c r="B3809" s="23"/>
      <c r="C3809" s="23"/>
      <c r="D3809" s="23"/>
      <c r="E3809" s="23"/>
      <c r="F3809" s="22"/>
      <c r="G3809" s="23"/>
      <c r="H3809" s="24"/>
      <c r="I3809" s="23"/>
      <c r="J3809" s="23"/>
      <c r="K3809" s="23"/>
      <c r="L3809" s="22"/>
      <c r="M3809" s="20"/>
    </row>
    <row r="3810" spans="1:13" x14ac:dyDescent="0.25">
      <c r="A3810" s="22"/>
      <c r="B3810" s="23"/>
      <c r="C3810" s="23"/>
      <c r="D3810" s="23"/>
      <c r="E3810" s="23"/>
      <c r="F3810" s="22"/>
      <c r="G3810" s="23"/>
      <c r="H3810" s="24"/>
      <c r="I3810" s="23"/>
      <c r="J3810" s="23"/>
      <c r="K3810" s="23"/>
      <c r="L3810" s="22"/>
      <c r="M3810" s="20"/>
    </row>
    <row r="3811" spans="1:13" x14ac:dyDescent="0.25">
      <c r="A3811" s="22"/>
      <c r="B3811" s="23"/>
      <c r="C3811" s="23"/>
      <c r="D3811" s="23"/>
      <c r="E3811" s="23"/>
      <c r="F3811" s="22"/>
      <c r="G3811" s="23"/>
      <c r="H3811" s="24"/>
      <c r="I3811" s="23"/>
      <c r="J3811" s="23"/>
      <c r="K3811" s="23"/>
      <c r="L3811" s="22"/>
      <c r="M3811" s="20"/>
    </row>
    <row r="3812" spans="1:13" x14ac:dyDescent="0.25">
      <c r="A3812" s="22"/>
      <c r="B3812" s="23"/>
      <c r="C3812" s="23"/>
      <c r="D3812" s="23"/>
      <c r="E3812" s="23"/>
      <c r="F3812" s="22"/>
      <c r="G3812" s="23"/>
      <c r="H3812" s="24"/>
      <c r="I3812" s="23"/>
      <c r="J3812" s="23"/>
      <c r="K3812" s="23"/>
      <c r="L3812" s="22"/>
      <c r="M3812" s="20"/>
    </row>
    <row r="3813" spans="1:13" x14ac:dyDescent="0.25">
      <c r="A3813" s="22"/>
      <c r="B3813" s="23"/>
      <c r="C3813" s="23"/>
      <c r="D3813" s="23"/>
      <c r="E3813" s="23"/>
      <c r="F3813" s="22"/>
      <c r="G3813" s="23"/>
      <c r="H3813" s="24"/>
      <c r="I3813" s="23"/>
      <c r="J3813" s="23"/>
      <c r="K3813" s="23"/>
      <c r="L3813" s="22"/>
      <c r="M3813" s="20"/>
    </row>
    <row r="3814" spans="1:13" x14ac:dyDescent="0.25">
      <c r="A3814" s="22"/>
      <c r="B3814" s="23"/>
      <c r="C3814" s="23"/>
      <c r="D3814" s="23"/>
      <c r="E3814" s="23"/>
      <c r="F3814" s="22"/>
      <c r="G3814" s="23"/>
      <c r="H3814" s="24"/>
      <c r="I3814" s="23"/>
      <c r="J3814" s="23"/>
      <c r="K3814" s="23"/>
      <c r="L3814" s="22"/>
      <c r="M3814" s="20"/>
    </row>
    <row r="3815" spans="1:13" x14ac:dyDescent="0.25">
      <c r="A3815" s="22"/>
      <c r="B3815" s="23"/>
      <c r="C3815" s="23"/>
      <c r="D3815" s="23"/>
      <c r="E3815" s="23"/>
      <c r="F3815" s="22"/>
      <c r="G3815" s="23"/>
      <c r="H3815" s="24"/>
      <c r="I3815" s="23"/>
      <c r="J3815" s="23"/>
      <c r="K3815" s="23"/>
      <c r="L3815" s="22"/>
      <c r="M3815" s="20"/>
    </row>
    <row r="3816" spans="1:13" x14ac:dyDescent="0.25">
      <c r="A3816" s="22"/>
      <c r="B3816" s="23"/>
      <c r="C3816" s="23"/>
      <c r="D3816" s="23"/>
      <c r="E3816" s="23"/>
      <c r="F3816" s="22"/>
      <c r="G3816" s="23"/>
      <c r="H3816" s="24"/>
      <c r="I3816" s="23"/>
      <c r="J3816" s="23"/>
      <c r="K3816" s="23"/>
      <c r="L3816" s="22"/>
      <c r="M3816" s="20"/>
    </row>
    <row r="3817" spans="1:13" x14ac:dyDescent="0.25">
      <c r="A3817" s="22"/>
      <c r="B3817" s="23"/>
      <c r="C3817" s="23"/>
      <c r="D3817" s="23"/>
      <c r="E3817" s="23"/>
      <c r="F3817" s="22"/>
      <c r="G3817" s="23"/>
      <c r="H3817" s="24"/>
      <c r="I3817" s="23"/>
      <c r="J3817" s="23"/>
      <c r="K3817" s="23"/>
      <c r="L3817" s="22"/>
      <c r="M3817" s="20"/>
    </row>
    <row r="3818" spans="1:13" x14ac:dyDescent="0.25">
      <c r="A3818" s="22"/>
      <c r="B3818" s="23"/>
      <c r="C3818" s="23"/>
      <c r="D3818" s="23"/>
      <c r="E3818" s="23"/>
      <c r="F3818" s="22"/>
      <c r="G3818" s="23"/>
      <c r="H3818" s="24"/>
      <c r="I3818" s="23"/>
      <c r="J3818" s="23"/>
      <c r="K3818" s="23"/>
      <c r="L3818" s="22"/>
      <c r="M3818" s="20"/>
    </row>
    <row r="3819" spans="1:13" x14ac:dyDescent="0.25">
      <c r="A3819" s="22"/>
      <c r="B3819" s="23"/>
      <c r="C3819" s="23"/>
      <c r="D3819" s="23"/>
      <c r="E3819" s="23"/>
      <c r="F3819" s="22"/>
      <c r="G3819" s="23"/>
      <c r="H3819" s="24"/>
      <c r="I3819" s="23"/>
      <c r="J3819" s="23"/>
      <c r="K3819" s="23"/>
      <c r="L3819" s="22"/>
      <c r="M3819" s="20"/>
    </row>
    <row r="3820" spans="1:13" x14ac:dyDescent="0.25">
      <c r="A3820" s="22"/>
      <c r="B3820" s="23"/>
      <c r="C3820" s="23"/>
      <c r="D3820" s="23"/>
      <c r="E3820" s="23"/>
      <c r="F3820" s="22"/>
      <c r="G3820" s="23"/>
      <c r="H3820" s="24"/>
      <c r="I3820" s="23"/>
      <c r="J3820" s="23"/>
      <c r="K3820" s="23"/>
      <c r="L3820" s="22"/>
      <c r="M3820" s="20"/>
    </row>
    <row r="3821" spans="1:13" x14ac:dyDescent="0.25">
      <c r="A3821" s="22"/>
      <c r="B3821" s="23"/>
      <c r="C3821" s="23"/>
      <c r="D3821" s="23"/>
      <c r="E3821" s="23"/>
      <c r="F3821" s="22"/>
      <c r="G3821" s="23"/>
      <c r="H3821" s="24"/>
      <c r="I3821" s="23"/>
      <c r="J3821" s="23"/>
      <c r="K3821" s="23"/>
      <c r="L3821" s="22"/>
      <c r="M3821" s="20"/>
    </row>
    <row r="3822" spans="1:13" x14ac:dyDescent="0.25">
      <c r="A3822" s="22"/>
      <c r="B3822" s="23"/>
      <c r="C3822" s="23"/>
      <c r="D3822" s="23"/>
      <c r="E3822" s="23"/>
      <c r="F3822" s="22"/>
      <c r="G3822" s="23"/>
      <c r="H3822" s="24"/>
      <c r="I3822" s="23"/>
      <c r="J3822" s="23"/>
      <c r="K3822" s="23"/>
      <c r="L3822" s="22"/>
      <c r="M3822" s="20"/>
    </row>
    <row r="3823" spans="1:13" x14ac:dyDescent="0.25">
      <c r="A3823" s="22"/>
      <c r="B3823" s="23"/>
      <c r="C3823" s="23"/>
      <c r="D3823" s="23"/>
      <c r="E3823" s="23"/>
      <c r="F3823" s="22"/>
      <c r="G3823" s="23"/>
      <c r="H3823" s="24"/>
      <c r="I3823" s="23"/>
      <c r="J3823" s="23"/>
      <c r="K3823" s="23"/>
      <c r="L3823" s="22"/>
      <c r="M3823" s="20"/>
    </row>
    <row r="3824" spans="1:13" x14ac:dyDescent="0.25">
      <c r="A3824" s="22"/>
      <c r="B3824" s="23"/>
      <c r="C3824" s="23"/>
      <c r="D3824" s="23"/>
      <c r="E3824" s="23"/>
      <c r="F3824" s="22"/>
      <c r="G3824" s="23"/>
      <c r="H3824" s="24"/>
      <c r="I3824" s="23"/>
      <c r="J3824" s="23"/>
      <c r="K3824" s="23"/>
      <c r="L3824" s="22"/>
      <c r="M3824" s="20"/>
    </row>
    <row r="3825" spans="1:14" x14ac:dyDescent="0.25">
      <c r="A3825" s="22"/>
      <c r="B3825" s="23"/>
      <c r="C3825" s="23"/>
      <c r="D3825" s="23"/>
      <c r="E3825" s="23"/>
      <c r="F3825" s="22"/>
      <c r="G3825" s="23"/>
      <c r="H3825" s="24"/>
      <c r="I3825" s="23"/>
      <c r="J3825" s="23"/>
      <c r="K3825" s="23"/>
      <c r="L3825" s="22"/>
      <c r="M3825" s="20"/>
      <c r="N3825" s="19"/>
    </row>
    <row r="3826" spans="1:14" x14ac:dyDescent="0.25">
      <c r="A3826" s="22"/>
      <c r="B3826" s="23"/>
      <c r="C3826" s="23"/>
      <c r="D3826" s="23"/>
      <c r="E3826" s="23"/>
      <c r="F3826" s="22"/>
      <c r="G3826" s="23"/>
      <c r="H3826" s="24"/>
      <c r="I3826" s="23"/>
      <c r="J3826" s="23"/>
      <c r="K3826" s="23"/>
      <c r="L3826" s="22"/>
      <c r="M3826" s="20"/>
      <c r="N3826" s="19"/>
    </row>
    <row r="3827" spans="1:14" x14ac:dyDescent="0.25">
      <c r="A3827" s="22"/>
      <c r="B3827" s="23"/>
      <c r="C3827" s="23"/>
      <c r="D3827" s="23"/>
      <c r="E3827" s="23"/>
      <c r="F3827" s="22"/>
      <c r="G3827" s="23"/>
      <c r="H3827" s="24"/>
      <c r="I3827" s="23"/>
      <c r="J3827" s="23"/>
      <c r="K3827" s="23"/>
      <c r="L3827" s="22"/>
      <c r="M3827" s="20"/>
      <c r="N3827" s="19"/>
    </row>
    <row r="3828" spans="1:14" x14ac:dyDescent="0.25">
      <c r="A3828" s="22"/>
      <c r="B3828" s="23"/>
      <c r="C3828" s="23"/>
      <c r="D3828" s="23"/>
      <c r="E3828" s="23"/>
      <c r="F3828" s="22"/>
      <c r="G3828" s="23"/>
      <c r="H3828" s="24"/>
      <c r="I3828" s="23"/>
      <c r="J3828" s="23"/>
      <c r="K3828" s="23"/>
      <c r="L3828" s="22"/>
      <c r="M3828" s="20"/>
      <c r="N3828" s="19"/>
    </row>
    <row r="3829" spans="1:14" x14ac:dyDescent="0.25">
      <c r="A3829" s="22"/>
      <c r="B3829" s="23"/>
      <c r="C3829" s="23"/>
      <c r="D3829" s="23"/>
      <c r="E3829" s="23"/>
      <c r="F3829" s="22"/>
      <c r="G3829" s="23"/>
      <c r="H3829" s="24"/>
      <c r="I3829" s="23"/>
      <c r="J3829" s="23"/>
      <c r="K3829" s="23"/>
      <c r="L3829" s="22"/>
      <c r="M3829" s="20"/>
      <c r="N3829" s="19"/>
    </row>
    <row r="3830" spans="1:14" x14ac:dyDescent="0.25">
      <c r="A3830" s="22"/>
      <c r="B3830" s="23"/>
      <c r="C3830" s="23"/>
      <c r="D3830" s="23"/>
      <c r="E3830" s="23"/>
      <c r="F3830" s="22"/>
      <c r="G3830" s="23"/>
      <c r="H3830" s="24"/>
      <c r="I3830" s="23"/>
      <c r="J3830" s="23"/>
      <c r="K3830" s="23"/>
      <c r="L3830" s="22"/>
      <c r="M3830" s="20"/>
      <c r="N3830" s="19"/>
    </row>
    <row r="3831" spans="1:14" x14ac:dyDescent="0.25">
      <c r="A3831" s="22"/>
      <c r="B3831" s="23"/>
      <c r="C3831" s="23"/>
      <c r="D3831" s="23"/>
      <c r="E3831" s="23"/>
      <c r="F3831" s="22"/>
      <c r="G3831" s="23"/>
      <c r="H3831" s="24"/>
      <c r="I3831" s="23"/>
      <c r="J3831" s="23"/>
      <c r="K3831" s="23"/>
      <c r="L3831" s="22"/>
      <c r="M3831" s="20"/>
      <c r="N3831" s="19"/>
    </row>
    <row r="3832" spans="1:14" x14ac:dyDescent="0.25">
      <c r="A3832" s="22"/>
      <c r="B3832" s="23"/>
      <c r="C3832" s="23"/>
      <c r="D3832" s="23"/>
      <c r="E3832" s="23"/>
      <c r="F3832" s="22"/>
      <c r="G3832" s="23"/>
      <c r="H3832" s="24"/>
      <c r="I3832" s="23"/>
      <c r="J3832" s="23"/>
      <c r="K3832" s="23"/>
      <c r="L3832" s="22"/>
      <c r="M3832" s="20"/>
      <c r="N3832" s="19"/>
    </row>
    <row r="3833" spans="1:14" x14ac:dyDescent="0.25">
      <c r="A3833" s="22"/>
      <c r="B3833" s="23"/>
      <c r="C3833" s="23"/>
      <c r="D3833" s="23"/>
      <c r="E3833" s="23"/>
      <c r="F3833" s="22"/>
      <c r="G3833" s="23"/>
      <c r="H3833" s="24"/>
      <c r="I3833" s="23"/>
      <c r="J3833" s="23"/>
      <c r="K3833" s="23"/>
      <c r="L3833" s="22"/>
      <c r="M3833" s="20"/>
      <c r="N3833" s="19"/>
    </row>
    <row r="3834" spans="1:14" x14ac:dyDescent="0.25">
      <c r="A3834" s="22"/>
      <c r="B3834" s="23"/>
      <c r="C3834" s="23"/>
      <c r="D3834" s="23"/>
      <c r="E3834" s="23"/>
      <c r="F3834" s="22"/>
      <c r="G3834" s="23"/>
      <c r="H3834" s="24"/>
      <c r="I3834" s="23"/>
      <c r="J3834" s="23"/>
      <c r="K3834" s="23"/>
      <c r="L3834" s="22"/>
      <c r="M3834" s="20"/>
      <c r="N3834" s="19"/>
    </row>
    <row r="3835" spans="1:14" x14ac:dyDescent="0.25">
      <c r="A3835" s="22"/>
      <c r="B3835" s="23"/>
      <c r="C3835" s="23"/>
      <c r="D3835" s="23"/>
      <c r="E3835" s="23"/>
      <c r="F3835" s="22"/>
      <c r="G3835" s="23"/>
      <c r="H3835" s="24"/>
      <c r="I3835" s="23"/>
      <c r="J3835" s="23"/>
      <c r="K3835" s="23"/>
      <c r="L3835" s="22"/>
      <c r="M3835" s="20"/>
      <c r="N3835" s="19"/>
    </row>
    <row r="3836" spans="1:14" x14ac:dyDescent="0.25">
      <c r="A3836" s="22"/>
      <c r="B3836" s="23"/>
      <c r="C3836" s="23"/>
      <c r="D3836" s="23"/>
      <c r="E3836" s="23"/>
      <c r="F3836" s="22"/>
      <c r="G3836" s="23"/>
      <c r="H3836" s="24"/>
      <c r="I3836" s="23"/>
      <c r="J3836" s="23"/>
      <c r="K3836" s="23"/>
      <c r="L3836" s="22"/>
      <c r="M3836" s="20"/>
      <c r="N3836" s="19"/>
    </row>
    <row r="3837" spans="1:14" x14ac:dyDescent="0.25">
      <c r="A3837" s="22"/>
      <c r="B3837" s="23"/>
      <c r="C3837" s="23"/>
      <c r="D3837" s="23"/>
      <c r="E3837" s="23"/>
      <c r="F3837" s="22"/>
      <c r="G3837" s="23"/>
      <c r="H3837" s="24"/>
      <c r="I3837" s="23"/>
      <c r="J3837" s="23"/>
      <c r="K3837" s="23"/>
      <c r="L3837" s="22"/>
      <c r="M3837" s="20"/>
      <c r="N3837" s="19"/>
    </row>
    <row r="3838" spans="1:14" x14ac:dyDescent="0.25">
      <c r="A3838" s="22"/>
      <c r="B3838" s="23"/>
      <c r="C3838" s="23"/>
      <c r="D3838" s="23"/>
      <c r="E3838" s="23"/>
      <c r="F3838" s="22"/>
      <c r="G3838" s="23"/>
      <c r="H3838" s="24"/>
      <c r="I3838" s="23"/>
      <c r="J3838" s="23"/>
      <c r="K3838" s="23"/>
      <c r="L3838" s="22"/>
      <c r="M3838" s="20"/>
      <c r="N3838" s="19"/>
    </row>
    <row r="3839" spans="1:14" x14ac:dyDescent="0.25">
      <c r="A3839" s="22"/>
      <c r="B3839" s="23"/>
      <c r="C3839" s="23"/>
      <c r="D3839" s="23"/>
      <c r="E3839" s="23"/>
      <c r="F3839" s="22"/>
      <c r="G3839" s="23"/>
      <c r="H3839" s="24"/>
      <c r="I3839" s="23"/>
      <c r="J3839" s="23"/>
      <c r="K3839" s="23"/>
      <c r="L3839" s="22"/>
      <c r="M3839" s="20"/>
      <c r="N3839" s="19"/>
    </row>
    <row r="3840" spans="1:14" x14ac:dyDescent="0.25">
      <c r="A3840" s="22"/>
      <c r="B3840" s="23"/>
      <c r="C3840" s="23"/>
      <c r="D3840" s="23"/>
      <c r="E3840" s="23"/>
      <c r="F3840" s="22"/>
      <c r="G3840" s="23"/>
      <c r="H3840" s="24"/>
      <c r="I3840" s="23"/>
      <c r="J3840" s="23"/>
      <c r="K3840" s="23"/>
      <c r="L3840" s="22"/>
      <c r="M3840" s="20"/>
      <c r="N3840" s="19"/>
    </row>
    <row r="3841" spans="1:13" x14ac:dyDescent="0.25">
      <c r="A3841" s="22"/>
      <c r="B3841" s="23"/>
      <c r="C3841" s="23"/>
      <c r="D3841" s="23"/>
      <c r="E3841" s="23"/>
      <c r="F3841" s="22"/>
      <c r="G3841" s="23"/>
      <c r="H3841" s="24"/>
      <c r="I3841" s="23"/>
      <c r="J3841" s="23"/>
      <c r="K3841" s="23"/>
      <c r="L3841" s="22"/>
      <c r="M3841" s="20"/>
    </row>
    <row r="3842" spans="1:13" x14ac:dyDescent="0.25">
      <c r="A3842" s="22"/>
      <c r="B3842" s="23"/>
      <c r="C3842" s="23"/>
      <c r="D3842" s="23"/>
      <c r="E3842" s="23"/>
      <c r="F3842" s="22"/>
      <c r="G3842" s="23"/>
      <c r="H3842" s="24"/>
      <c r="I3842" s="23"/>
      <c r="J3842" s="23"/>
      <c r="K3842" s="23"/>
      <c r="L3842" s="22"/>
      <c r="M3842" s="20"/>
    </row>
    <row r="3843" spans="1:13" x14ac:dyDescent="0.25">
      <c r="A3843" s="22"/>
      <c r="B3843" s="23"/>
      <c r="C3843" s="23"/>
      <c r="D3843" s="23"/>
      <c r="E3843" s="23"/>
      <c r="F3843" s="22"/>
      <c r="G3843" s="23"/>
      <c r="H3843" s="24"/>
      <c r="I3843" s="23"/>
      <c r="J3843" s="23"/>
      <c r="K3843" s="23"/>
      <c r="L3843" s="22"/>
      <c r="M3843" s="20"/>
    </row>
    <row r="3844" spans="1:13" x14ac:dyDescent="0.25">
      <c r="A3844" s="22"/>
      <c r="B3844" s="23"/>
      <c r="C3844" s="23"/>
      <c r="D3844" s="23"/>
      <c r="E3844" s="23"/>
      <c r="F3844" s="22"/>
      <c r="G3844" s="23"/>
      <c r="H3844" s="24"/>
      <c r="I3844" s="23"/>
      <c r="J3844" s="23"/>
      <c r="K3844" s="23"/>
      <c r="L3844" s="22"/>
      <c r="M3844" s="20"/>
    </row>
    <row r="3845" spans="1:13" x14ac:dyDescent="0.25">
      <c r="A3845" s="22"/>
      <c r="B3845" s="23"/>
      <c r="C3845" s="23"/>
      <c r="D3845" s="23"/>
      <c r="E3845" s="23"/>
      <c r="F3845" s="22"/>
      <c r="G3845" s="23"/>
      <c r="H3845" s="24"/>
      <c r="I3845" s="23"/>
      <c r="J3845" s="23"/>
      <c r="K3845" s="23"/>
      <c r="L3845" s="22"/>
      <c r="M3845" s="20"/>
    </row>
    <row r="3846" spans="1:13" x14ac:dyDescent="0.25">
      <c r="A3846" s="22"/>
      <c r="B3846" s="23"/>
      <c r="C3846" s="23"/>
      <c r="D3846" s="23"/>
      <c r="E3846" s="23"/>
      <c r="F3846" s="22"/>
      <c r="G3846" s="23"/>
      <c r="H3846" s="24"/>
      <c r="I3846" s="23"/>
      <c r="J3846" s="23"/>
      <c r="K3846" s="23"/>
      <c r="L3846" s="22"/>
      <c r="M3846" s="20"/>
    </row>
    <row r="3847" spans="1:13" x14ac:dyDescent="0.25">
      <c r="A3847" s="22"/>
      <c r="B3847" s="23"/>
      <c r="C3847" s="23"/>
      <c r="D3847" s="23"/>
      <c r="E3847" s="23"/>
      <c r="F3847" s="22"/>
      <c r="G3847" s="23"/>
      <c r="H3847" s="24"/>
      <c r="I3847" s="23"/>
      <c r="J3847" s="23"/>
      <c r="K3847" s="23"/>
      <c r="L3847" s="22"/>
      <c r="M3847" s="20"/>
    </row>
    <row r="3848" spans="1:13" x14ac:dyDescent="0.25">
      <c r="A3848" s="22"/>
      <c r="B3848" s="23"/>
      <c r="C3848" s="23"/>
      <c r="D3848" s="23"/>
      <c r="E3848" s="23"/>
      <c r="F3848" s="22"/>
      <c r="G3848" s="23"/>
      <c r="H3848" s="24"/>
      <c r="I3848" s="23"/>
      <c r="J3848" s="23"/>
      <c r="K3848" s="23"/>
      <c r="L3848" s="22"/>
      <c r="M3848" s="20"/>
    </row>
    <row r="3849" spans="1:13" x14ac:dyDescent="0.25">
      <c r="A3849" s="22"/>
      <c r="B3849" s="23"/>
      <c r="C3849" s="23"/>
      <c r="D3849" s="23"/>
      <c r="E3849" s="23"/>
      <c r="F3849" s="22"/>
      <c r="G3849" s="23"/>
      <c r="H3849" s="24"/>
      <c r="I3849" s="23"/>
      <c r="J3849" s="23"/>
      <c r="K3849" s="23"/>
      <c r="L3849" s="22"/>
      <c r="M3849" s="20"/>
    </row>
    <row r="3850" spans="1:13" x14ac:dyDescent="0.25">
      <c r="A3850" s="22"/>
      <c r="B3850" s="23"/>
      <c r="C3850" s="23"/>
      <c r="D3850" s="23"/>
      <c r="E3850" s="23"/>
      <c r="F3850" s="22"/>
      <c r="G3850" s="23"/>
      <c r="H3850" s="24"/>
      <c r="I3850" s="23"/>
      <c r="J3850" s="23"/>
      <c r="K3850" s="23"/>
      <c r="L3850" s="22"/>
      <c r="M3850" s="20"/>
    </row>
    <row r="3851" spans="1:13" x14ac:dyDescent="0.25">
      <c r="A3851" s="22"/>
      <c r="B3851" s="23"/>
      <c r="C3851" s="23"/>
      <c r="D3851" s="23"/>
      <c r="E3851" s="23"/>
      <c r="F3851" s="22"/>
      <c r="G3851" s="23"/>
      <c r="H3851" s="24"/>
      <c r="I3851" s="23"/>
      <c r="J3851" s="23"/>
      <c r="K3851" s="23"/>
      <c r="L3851" s="22"/>
      <c r="M3851" s="20"/>
    </row>
    <row r="3852" spans="1:13" x14ac:dyDescent="0.25">
      <c r="A3852" s="22"/>
      <c r="B3852" s="23"/>
      <c r="C3852" s="23"/>
      <c r="D3852" s="23"/>
      <c r="E3852" s="23"/>
      <c r="F3852" s="22"/>
      <c r="G3852" s="23"/>
      <c r="H3852" s="24"/>
      <c r="I3852" s="23"/>
      <c r="J3852" s="23"/>
      <c r="K3852" s="23"/>
      <c r="L3852" s="22"/>
      <c r="M3852" s="20"/>
    </row>
    <row r="3853" spans="1:13" x14ac:dyDescent="0.25">
      <c r="A3853" s="22"/>
      <c r="B3853" s="23"/>
      <c r="C3853" s="23"/>
      <c r="D3853" s="23"/>
      <c r="E3853" s="23"/>
      <c r="F3853" s="22"/>
      <c r="G3853" s="23"/>
      <c r="H3853" s="24"/>
      <c r="I3853" s="23"/>
      <c r="J3853" s="23"/>
      <c r="K3853" s="23"/>
      <c r="L3853" s="22"/>
      <c r="M3853" s="20"/>
    </row>
    <row r="3854" spans="1:13" x14ac:dyDescent="0.25">
      <c r="A3854" s="22"/>
      <c r="B3854" s="23"/>
      <c r="C3854" s="23"/>
      <c r="D3854" s="23"/>
      <c r="E3854" s="23"/>
      <c r="F3854" s="22"/>
      <c r="G3854" s="23"/>
      <c r="H3854" s="24"/>
      <c r="I3854" s="23"/>
      <c r="J3854" s="23"/>
      <c r="K3854" s="23"/>
      <c r="L3854" s="22"/>
      <c r="M3854" s="20"/>
    </row>
    <row r="3855" spans="1:13" x14ac:dyDescent="0.25">
      <c r="A3855" s="22"/>
      <c r="B3855" s="23"/>
      <c r="C3855" s="23"/>
      <c r="D3855" s="23"/>
      <c r="E3855" s="23"/>
      <c r="F3855" s="22"/>
      <c r="G3855" s="23"/>
      <c r="H3855" s="24"/>
      <c r="I3855" s="23"/>
      <c r="J3855" s="23"/>
      <c r="K3855" s="23"/>
      <c r="L3855" s="22"/>
      <c r="M3855" s="20"/>
    </row>
    <row r="3856" spans="1:13" x14ac:dyDescent="0.25">
      <c r="A3856" s="22"/>
      <c r="B3856" s="23"/>
      <c r="C3856" s="23"/>
      <c r="D3856" s="23"/>
      <c r="E3856" s="23"/>
      <c r="F3856" s="22"/>
      <c r="G3856" s="23"/>
      <c r="H3856" s="24"/>
      <c r="I3856" s="23"/>
      <c r="J3856" s="23"/>
      <c r="K3856" s="23"/>
      <c r="L3856" s="22"/>
      <c r="M3856" s="20"/>
    </row>
    <row r="3857" spans="1:13" x14ac:dyDescent="0.25">
      <c r="A3857" s="22"/>
      <c r="B3857" s="23"/>
      <c r="C3857" s="23"/>
      <c r="D3857" s="23"/>
      <c r="E3857" s="23"/>
      <c r="F3857" s="22"/>
      <c r="G3857" s="23"/>
      <c r="H3857" s="24"/>
      <c r="I3857" s="23"/>
      <c r="J3857" s="23"/>
      <c r="K3857" s="23"/>
      <c r="L3857" s="22"/>
      <c r="M3857" s="20"/>
    </row>
    <row r="3858" spans="1:13" x14ac:dyDescent="0.25">
      <c r="A3858" s="22"/>
      <c r="B3858" s="23"/>
      <c r="C3858" s="23"/>
      <c r="D3858" s="23"/>
      <c r="E3858" s="23"/>
      <c r="F3858" s="22"/>
      <c r="G3858" s="23"/>
      <c r="H3858" s="24"/>
      <c r="I3858" s="23"/>
      <c r="J3858" s="23"/>
      <c r="K3858" s="23"/>
      <c r="L3858" s="22"/>
      <c r="M3858" s="20"/>
    </row>
    <row r="3859" spans="1:13" x14ac:dyDescent="0.25">
      <c r="A3859" s="22"/>
      <c r="B3859" s="23"/>
      <c r="C3859" s="23"/>
      <c r="D3859" s="23"/>
      <c r="E3859" s="23"/>
      <c r="F3859" s="22"/>
      <c r="G3859" s="23"/>
      <c r="H3859" s="24"/>
      <c r="I3859" s="23"/>
      <c r="J3859" s="23"/>
      <c r="K3859" s="23"/>
      <c r="L3859" s="22"/>
      <c r="M3859" s="20"/>
    </row>
    <row r="3860" spans="1:13" x14ac:dyDescent="0.25">
      <c r="A3860" s="22"/>
      <c r="B3860" s="23"/>
      <c r="C3860" s="23"/>
      <c r="D3860" s="23"/>
      <c r="E3860" s="23"/>
      <c r="F3860" s="22"/>
      <c r="G3860" s="23"/>
      <c r="H3860" s="24"/>
      <c r="I3860" s="23"/>
      <c r="J3860" s="23"/>
      <c r="K3860" s="23"/>
      <c r="L3860" s="22"/>
      <c r="M3860" s="20"/>
    </row>
    <row r="3861" spans="1:13" x14ac:dyDescent="0.25">
      <c r="A3861" s="22"/>
      <c r="B3861" s="23"/>
      <c r="C3861" s="23"/>
      <c r="D3861" s="23"/>
      <c r="E3861" s="23"/>
      <c r="F3861" s="22"/>
      <c r="G3861" s="23"/>
      <c r="H3861" s="24"/>
      <c r="I3861" s="23"/>
      <c r="J3861" s="23"/>
      <c r="K3861" s="23"/>
      <c r="L3861" s="22"/>
      <c r="M3861" s="20"/>
    </row>
    <row r="3862" spans="1:13" x14ac:dyDescent="0.25">
      <c r="A3862" s="22"/>
      <c r="B3862" s="23"/>
      <c r="C3862" s="23"/>
      <c r="D3862" s="23"/>
      <c r="E3862" s="23"/>
      <c r="F3862" s="22"/>
      <c r="G3862" s="23"/>
      <c r="H3862" s="24"/>
      <c r="I3862" s="23"/>
      <c r="J3862" s="23"/>
      <c r="K3862" s="23"/>
      <c r="L3862" s="22"/>
      <c r="M3862" s="20"/>
    </row>
    <row r="3863" spans="1:13" x14ac:dyDescent="0.25">
      <c r="A3863" s="22"/>
      <c r="B3863" s="23"/>
      <c r="C3863" s="23"/>
      <c r="D3863" s="23"/>
      <c r="E3863" s="23"/>
      <c r="F3863" s="22"/>
      <c r="G3863" s="23"/>
      <c r="H3863" s="24"/>
      <c r="I3863" s="23"/>
      <c r="J3863" s="23"/>
      <c r="K3863" s="23"/>
      <c r="L3863" s="22"/>
      <c r="M3863" s="20"/>
    </row>
    <row r="3864" spans="1:13" x14ac:dyDescent="0.25">
      <c r="A3864" s="22"/>
      <c r="B3864" s="23"/>
      <c r="C3864" s="23"/>
      <c r="D3864" s="23"/>
      <c r="E3864" s="23"/>
      <c r="F3864" s="22"/>
      <c r="G3864" s="23"/>
      <c r="H3864" s="24"/>
      <c r="I3864" s="23"/>
      <c r="J3864" s="23"/>
      <c r="K3864" s="23"/>
      <c r="L3864" s="22"/>
      <c r="M3864" s="20"/>
    </row>
    <row r="3865" spans="1:13" x14ac:dyDescent="0.25">
      <c r="A3865" s="22"/>
      <c r="B3865" s="23"/>
      <c r="C3865" s="23"/>
      <c r="D3865" s="23"/>
      <c r="E3865" s="23"/>
      <c r="F3865" s="22"/>
      <c r="G3865" s="23"/>
      <c r="H3865" s="24"/>
      <c r="I3865" s="23"/>
      <c r="J3865" s="23"/>
      <c r="K3865" s="23"/>
      <c r="L3865" s="22"/>
      <c r="M3865" s="20"/>
    </row>
    <row r="3866" spans="1:13" x14ac:dyDescent="0.25">
      <c r="A3866" s="22"/>
      <c r="B3866" s="23"/>
      <c r="C3866" s="23"/>
      <c r="D3866" s="23"/>
      <c r="E3866" s="23"/>
      <c r="F3866" s="22"/>
      <c r="G3866" s="23"/>
      <c r="H3866" s="24"/>
      <c r="I3866" s="23"/>
      <c r="J3866" s="23"/>
      <c r="K3866" s="23"/>
      <c r="L3866" s="22"/>
      <c r="M3866" s="20"/>
    </row>
    <row r="3867" spans="1:13" x14ac:dyDescent="0.25">
      <c r="A3867" s="22"/>
      <c r="B3867" s="23"/>
      <c r="C3867" s="23"/>
      <c r="D3867" s="23"/>
      <c r="E3867" s="23"/>
      <c r="F3867" s="22"/>
      <c r="G3867" s="23"/>
      <c r="H3867" s="24"/>
      <c r="I3867" s="23"/>
      <c r="J3867" s="23"/>
      <c r="K3867" s="23"/>
      <c r="L3867" s="22"/>
      <c r="M3867" s="20"/>
    </row>
    <row r="3868" spans="1:13" x14ac:dyDescent="0.25">
      <c r="A3868" s="22"/>
      <c r="B3868" s="23"/>
      <c r="C3868" s="23"/>
      <c r="D3868" s="23"/>
      <c r="E3868" s="23"/>
      <c r="F3868" s="22"/>
      <c r="G3868" s="23"/>
      <c r="H3868" s="24"/>
      <c r="I3868" s="23"/>
      <c r="J3868" s="23"/>
      <c r="K3868" s="23"/>
      <c r="L3868" s="22"/>
      <c r="M3868" s="20"/>
    </row>
    <row r="3869" spans="1:13" x14ac:dyDescent="0.25">
      <c r="A3869" s="22"/>
      <c r="B3869" s="23"/>
      <c r="C3869" s="23"/>
      <c r="D3869" s="23"/>
      <c r="E3869" s="23"/>
      <c r="F3869" s="22"/>
      <c r="G3869" s="23"/>
      <c r="H3869" s="24"/>
      <c r="I3869" s="23"/>
      <c r="J3869" s="23"/>
      <c r="K3869" s="23"/>
      <c r="L3869" s="22"/>
      <c r="M3869" s="20"/>
    </row>
    <row r="3870" spans="1:13" x14ac:dyDescent="0.25">
      <c r="A3870" s="22"/>
      <c r="B3870" s="23"/>
      <c r="C3870" s="23"/>
      <c r="D3870" s="23"/>
      <c r="E3870" s="23"/>
      <c r="F3870" s="22"/>
      <c r="G3870" s="23"/>
      <c r="H3870" s="24"/>
      <c r="I3870" s="23"/>
      <c r="J3870" s="23"/>
      <c r="K3870" s="23"/>
      <c r="L3870" s="22"/>
      <c r="M3870" s="20"/>
    </row>
    <row r="3871" spans="1:13" x14ac:dyDescent="0.25">
      <c r="A3871" s="22"/>
      <c r="B3871" s="23"/>
      <c r="C3871" s="23"/>
      <c r="D3871" s="23"/>
      <c r="E3871" s="23"/>
      <c r="F3871" s="22"/>
      <c r="G3871" s="23"/>
      <c r="H3871" s="24"/>
      <c r="I3871" s="23"/>
      <c r="J3871" s="23"/>
      <c r="K3871" s="23"/>
      <c r="L3871" s="22"/>
      <c r="M3871" s="20"/>
    </row>
    <row r="3872" spans="1:13" x14ac:dyDescent="0.25">
      <c r="A3872" s="22"/>
      <c r="B3872" s="23"/>
      <c r="C3872" s="23"/>
      <c r="D3872" s="23"/>
      <c r="E3872" s="23"/>
      <c r="F3872" s="22"/>
      <c r="G3872" s="23"/>
      <c r="H3872" s="24"/>
      <c r="I3872" s="23"/>
      <c r="J3872" s="23"/>
      <c r="K3872" s="23"/>
      <c r="L3872" s="22"/>
      <c r="M3872" s="20"/>
    </row>
    <row r="3873" spans="1:13" x14ac:dyDescent="0.25">
      <c r="A3873" s="22"/>
      <c r="B3873" s="23"/>
      <c r="C3873" s="23"/>
      <c r="D3873" s="23"/>
      <c r="E3873" s="23"/>
      <c r="F3873" s="22"/>
      <c r="G3873" s="23"/>
      <c r="H3873" s="24"/>
      <c r="I3873" s="23"/>
      <c r="J3873" s="23"/>
      <c r="K3873" s="23"/>
      <c r="L3873" s="22"/>
      <c r="M3873" s="20"/>
    </row>
    <row r="3874" spans="1:13" x14ac:dyDescent="0.25">
      <c r="A3874" s="22"/>
      <c r="B3874" s="23"/>
      <c r="C3874" s="23"/>
      <c r="D3874" s="23"/>
      <c r="E3874" s="23"/>
      <c r="F3874" s="22"/>
      <c r="G3874" s="23"/>
      <c r="H3874" s="24"/>
      <c r="I3874" s="23"/>
      <c r="J3874" s="23"/>
      <c r="K3874" s="23"/>
      <c r="L3874" s="22"/>
      <c r="M3874" s="20"/>
    </row>
    <row r="3875" spans="1:13" x14ac:dyDescent="0.25">
      <c r="A3875" s="22"/>
      <c r="B3875" s="23"/>
      <c r="C3875" s="23"/>
      <c r="D3875" s="23"/>
      <c r="E3875" s="23"/>
      <c r="F3875" s="22"/>
      <c r="G3875" s="23"/>
      <c r="H3875" s="24"/>
      <c r="I3875" s="23"/>
      <c r="J3875" s="23"/>
      <c r="K3875" s="23"/>
      <c r="L3875" s="22"/>
      <c r="M3875" s="20"/>
    </row>
    <row r="3876" spans="1:13" x14ac:dyDescent="0.25">
      <c r="A3876" s="22"/>
      <c r="B3876" s="23"/>
      <c r="C3876" s="23"/>
      <c r="D3876" s="23"/>
      <c r="E3876" s="23"/>
      <c r="F3876" s="22"/>
      <c r="G3876" s="23"/>
      <c r="H3876" s="24"/>
      <c r="I3876" s="23"/>
      <c r="J3876" s="23"/>
      <c r="K3876" s="23"/>
      <c r="L3876" s="22"/>
      <c r="M3876" s="20"/>
    </row>
    <row r="3877" spans="1:13" x14ac:dyDescent="0.25">
      <c r="A3877" s="22"/>
      <c r="B3877" s="23"/>
      <c r="C3877" s="23"/>
      <c r="D3877" s="23"/>
      <c r="E3877" s="23"/>
      <c r="F3877" s="22"/>
      <c r="G3877" s="23"/>
      <c r="H3877" s="24"/>
      <c r="I3877" s="23"/>
      <c r="J3877" s="23"/>
      <c r="K3877" s="23"/>
      <c r="L3877" s="22"/>
      <c r="M3877" s="20"/>
    </row>
    <row r="3878" spans="1:13" x14ac:dyDescent="0.25">
      <c r="A3878" s="22"/>
      <c r="B3878" s="23"/>
      <c r="C3878" s="23"/>
      <c r="D3878" s="23"/>
      <c r="E3878" s="23"/>
      <c r="F3878" s="22"/>
      <c r="G3878" s="23"/>
      <c r="H3878" s="24"/>
      <c r="I3878" s="23"/>
      <c r="J3878" s="23"/>
      <c r="K3878" s="23"/>
      <c r="L3878" s="22"/>
      <c r="M3878" s="20"/>
    </row>
    <row r="3879" spans="1:13" x14ac:dyDescent="0.25">
      <c r="A3879" s="22"/>
      <c r="B3879" s="23"/>
      <c r="C3879" s="23"/>
      <c r="D3879" s="23"/>
      <c r="E3879" s="23"/>
      <c r="F3879" s="22"/>
      <c r="G3879" s="23"/>
      <c r="H3879" s="24"/>
      <c r="I3879" s="23"/>
      <c r="J3879" s="23"/>
      <c r="K3879" s="23"/>
      <c r="L3879" s="22"/>
      <c r="M3879" s="20"/>
    </row>
    <row r="3880" spans="1:13" x14ac:dyDescent="0.25">
      <c r="A3880" s="22"/>
      <c r="B3880" s="23"/>
      <c r="C3880" s="23"/>
      <c r="D3880" s="23"/>
      <c r="E3880" s="23"/>
      <c r="F3880" s="22"/>
      <c r="G3880" s="23"/>
      <c r="H3880" s="24"/>
      <c r="I3880" s="23"/>
      <c r="J3880" s="23"/>
      <c r="K3880" s="23"/>
      <c r="L3880" s="22"/>
      <c r="M3880" s="20"/>
    </row>
    <row r="3881" spans="1:13" x14ac:dyDescent="0.25">
      <c r="A3881" s="22"/>
      <c r="B3881" s="23"/>
      <c r="C3881" s="23"/>
      <c r="D3881" s="23"/>
      <c r="E3881" s="23"/>
      <c r="F3881" s="22"/>
      <c r="G3881" s="23"/>
      <c r="H3881" s="24"/>
      <c r="I3881" s="23"/>
      <c r="J3881" s="23"/>
      <c r="K3881" s="23"/>
      <c r="L3881" s="22"/>
      <c r="M3881" s="20"/>
    </row>
    <row r="3882" spans="1:13" x14ac:dyDescent="0.25">
      <c r="A3882" s="22"/>
      <c r="B3882" s="23"/>
      <c r="C3882" s="23"/>
      <c r="D3882" s="23"/>
      <c r="E3882" s="23"/>
      <c r="F3882" s="22"/>
      <c r="G3882" s="23"/>
      <c r="H3882" s="24"/>
      <c r="I3882" s="23"/>
      <c r="J3882" s="23"/>
      <c r="K3882" s="23"/>
      <c r="L3882" s="22"/>
      <c r="M3882" s="20"/>
    </row>
    <row r="3883" spans="1:13" x14ac:dyDescent="0.25">
      <c r="A3883" s="22"/>
      <c r="B3883" s="23"/>
      <c r="C3883" s="23"/>
      <c r="D3883" s="23"/>
      <c r="E3883" s="23"/>
      <c r="F3883" s="22"/>
      <c r="G3883" s="23"/>
      <c r="H3883" s="24"/>
      <c r="I3883" s="23"/>
      <c r="J3883" s="23"/>
      <c r="K3883" s="23"/>
      <c r="L3883" s="22"/>
      <c r="M3883" s="20"/>
    </row>
    <row r="3884" spans="1:13" x14ac:dyDescent="0.25">
      <c r="A3884" s="22"/>
      <c r="B3884" s="23"/>
      <c r="C3884" s="23"/>
      <c r="D3884" s="23"/>
      <c r="E3884" s="23"/>
      <c r="F3884" s="22"/>
      <c r="G3884" s="23"/>
      <c r="H3884" s="24"/>
      <c r="I3884" s="23"/>
      <c r="J3884" s="23"/>
      <c r="K3884" s="23"/>
      <c r="L3884" s="22"/>
      <c r="M3884" s="20"/>
    </row>
    <row r="3885" spans="1:13" x14ac:dyDescent="0.25">
      <c r="A3885" s="22"/>
      <c r="B3885" s="23"/>
      <c r="C3885" s="23"/>
      <c r="D3885" s="23"/>
      <c r="E3885" s="23"/>
      <c r="F3885" s="22"/>
      <c r="G3885" s="23"/>
      <c r="H3885" s="24"/>
      <c r="I3885" s="23"/>
      <c r="J3885" s="23"/>
      <c r="K3885" s="23"/>
      <c r="L3885" s="22"/>
      <c r="M3885" s="20"/>
    </row>
    <row r="3886" spans="1:13" x14ac:dyDescent="0.25">
      <c r="A3886" s="22"/>
      <c r="B3886" s="23"/>
      <c r="C3886" s="23"/>
      <c r="D3886" s="23"/>
      <c r="E3886" s="23"/>
      <c r="F3886" s="22"/>
      <c r="G3886" s="23"/>
      <c r="H3886" s="24"/>
      <c r="I3886" s="23"/>
      <c r="J3886" s="23"/>
      <c r="K3886" s="23"/>
      <c r="L3886" s="22"/>
      <c r="M3886" s="20"/>
    </row>
    <row r="3887" spans="1:13" x14ac:dyDescent="0.25">
      <c r="A3887" s="22"/>
      <c r="B3887" s="23"/>
      <c r="C3887" s="23"/>
      <c r="D3887" s="23"/>
      <c r="E3887" s="23"/>
      <c r="F3887" s="22"/>
      <c r="G3887" s="23"/>
      <c r="H3887" s="24"/>
      <c r="I3887" s="23"/>
      <c r="J3887" s="23"/>
      <c r="K3887" s="23"/>
      <c r="L3887" s="22"/>
      <c r="M3887" s="20"/>
    </row>
    <row r="3888" spans="1:13" x14ac:dyDescent="0.25">
      <c r="A3888" s="22"/>
      <c r="B3888" s="23"/>
      <c r="C3888" s="23"/>
      <c r="D3888" s="23"/>
      <c r="E3888" s="23"/>
      <c r="F3888" s="22"/>
      <c r="G3888" s="23"/>
      <c r="H3888" s="24"/>
      <c r="I3888" s="23"/>
      <c r="J3888" s="23"/>
      <c r="K3888" s="23"/>
      <c r="L3888" s="22"/>
      <c r="M3888" s="20"/>
    </row>
    <row r="3889" spans="1:13" x14ac:dyDescent="0.25">
      <c r="A3889" s="22"/>
      <c r="B3889" s="23"/>
      <c r="C3889" s="23"/>
      <c r="D3889" s="23"/>
      <c r="E3889" s="23"/>
      <c r="F3889" s="22"/>
      <c r="G3889" s="23"/>
      <c r="H3889" s="24"/>
      <c r="I3889" s="23"/>
      <c r="J3889" s="23"/>
      <c r="K3889" s="23"/>
      <c r="L3889" s="22"/>
      <c r="M3889" s="20"/>
    </row>
    <row r="3890" spans="1:13" x14ac:dyDescent="0.25">
      <c r="A3890" s="22"/>
      <c r="B3890" s="23"/>
      <c r="C3890" s="23"/>
      <c r="D3890" s="23"/>
      <c r="E3890" s="23"/>
      <c r="F3890" s="22"/>
      <c r="G3890" s="23"/>
      <c r="H3890" s="24"/>
      <c r="I3890" s="23"/>
      <c r="J3890" s="23"/>
      <c r="K3890" s="23"/>
      <c r="L3890" s="22"/>
      <c r="M3890" s="20"/>
    </row>
    <row r="3891" spans="1:13" x14ac:dyDescent="0.25">
      <c r="A3891" s="22"/>
      <c r="B3891" s="23"/>
      <c r="C3891" s="23"/>
      <c r="D3891" s="23"/>
      <c r="E3891" s="23"/>
      <c r="F3891" s="22"/>
      <c r="G3891" s="23"/>
      <c r="H3891" s="24"/>
      <c r="I3891" s="23"/>
      <c r="J3891" s="23"/>
      <c r="K3891" s="23"/>
      <c r="L3891" s="22"/>
      <c r="M3891" s="20"/>
    </row>
    <row r="3892" spans="1:13" x14ac:dyDescent="0.25">
      <c r="A3892" s="22"/>
      <c r="B3892" s="23"/>
      <c r="C3892" s="23"/>
      <c r="D3892" s="23"/>
      <c r="E3892" s="23"/>
      <c r="F3892" s="22"/>
      <c r="G3892" s="23"/>
      <c r="H3892" s="24"/>
      <c r="I3892" s="23"/>
      <c r="J3892" s="23"/>
      <c r="K3892" s="23"/>
      <c r="L3892" s="22"/>
      <c r="M3892" s="20"/>
    </row>
    <row r="3893" spans="1:13" x14ac:dyDescent="0.25">
      <c r="A3893" s="22"/>
      <c r="B3893" s="23"/>
      <c r="C3893" s="23"/>
      <c r="D3893" s="23"/>
      <c r="E3893" s="23"/>
      <c r="F3893" s="22"/>
      <c r="G3893" s="23"/>
      <c r="H3893" s="24"/>
      <c r="I3893" s="23"/>
      <c r="J3893" s="23"/>
      <c r="K3893" s="23"/>
      <c r="L3893" s="22"/>
      <c r="M3893" s="20"/>
    </row>
    <row r="3894" spans="1:13" x14ac:dyDescent="0.25">
      <c r="A3894" s="22"/>
      <c r="B3894" s="23"/>
      <c r="C3894" s="23"/>
      <c r="D3894" s="23"/>
      <c r="E3894" s="23"/>
      <c r="F3894" s="22"/>
      <c r="G3894" s="23"/>
      <c r="H3894" s="24"/>
      <c r="I3894" s="23"/>
      <c r="J3894" s="23"/>
      <c r="K3894" s="23"/>
      <c r="L3894" s="22"/>
      <c r="M3894" s="20"/>
    </row>
    <row r="3895" spans="1:13" x14ac:dyDescent="0.25">
      <c r="A3895" s="22"/>
      <c r="B3895" s="23"/>
      <c r="C3895" s="23"/>
      <c r="D3895" s="23"/>
      <c r="E3895" s="23"/>
      <c r="F3895" s="22"/>
      <c r="G3895" s="23"/>
      <c r="H3895" s="24"/>
      <c r="I3895" s="23"/>
      <c r="J3895" s="23"/>
      <c r="K3895" s="23"/>
      <c r="L3895" s="22"/>
      <c r="M3895" s="20"/>
    </row>
    <row r="3896" spans="1:13" x14ac:dyDescent="0.25">
      <c r="A3896" s="22"/>
      <c r="B3896" s="23"/>
      <c r="C3896" s="23"/>
      <c r="D3896" s="23"/>
      <c r="E3896" s="23"/>
      <c r="F3896" s="22"/>
      <c r="G3896" s="23"/>
      <c r="H3896" s="24"/>
      <c r="I3896" s="23"/>
      <c r="J3896" s="23"/>
      <c r="K3896" s="23"/>
      <c r="L3896" s="22"/>
      <c r="M3896" s="20"/>
    </row>
    <row r="3897" spans="1:13" x14ac:dyDescent="0.25">
      <c r="A3897" s="22"/>
      <c r="B3897" s="23"/>
      <c r="C3897" s="23"/>
      <c r="D3897" s="23"/>
      <c r="E3897" s="23"/>
      <c r="F3897" s="22"/>
      <c r="G3897" s="23"/>
      <c r="H3897" s="24"/>
      <c r="I3897" s="23"/>
      <c r="J3897" s="23"/>
      <c r="K3897" s="23"/>
      <c r="L3897" s="22"/>
      <c r="M3897" s="20"/>
    </row>
    <row r="3898" spans="1:13" x14ac:dyDescent="0.25">
      <c r="A3898" s="22"/>
      <c r="B3898" s="23"/>
      <c r="C3898" s="23"/>
      <c r="D3898" s="23"/>
      <c r="E3898" s="23"/>
      <c r="F3898" s="22"/>
      <c r="G3898" s="23"/>
      <c r="H3898" s="24"/>
      <c r="I3898" s="23"/>
      <c r="J3898" s="23"/>
      <c r="K3898" s="23"/>
      <c r="L3898" s="22"/>
      <c r="M3898" s="20"/>
    </row>
    <row r="3899" spans="1:13" x14ac:dyDescent="0.25">
      <c r="A3899" s="22"/>
      <c r="B3899" s="23"/>
      <c r="C3899" s="23"/>
      <c r="D3899" s="23"/>
      <c r="E3899" s="23"/>
      <c r="F3899" s="22"/>
      <c r="G3899" s="23"/>
      <c r="H3899" s="24"/>
      <c r="I3899" s="23"/>
      <c r="J3899" s="23"/>
      <c r="K3899" s="23"/>
      <c r="L3899" s="22"/>
      <c r="M3899" s="20"/>
    </row>
    <row r="3900" spans="1:13" x14ac:dyDescent="0.25">
      <c r="A3900" s="22"/>
      <c r="B3900" s="23"/>
      <c r="C3900" s="23"/>
      <c r="D3900" s="23"/>
      <c r="E3900" s="23"/>
      <c r="F3900" s="22"/>
      <c r="G3900" s="23"/>
      <c r="H3900" s="24"/>
      <c r="I3900" s="23"/>
      <c r="J3900" s="23"/>
      <c r="K3900" s="23"/>
      <c r="L3900" s="22"/>
      <c r="M3900" s="20"/>
    </row>
    <row r="3901" spans="1:13" x14ac:dyDescent="0.25">
      <c r="A3901" s="22"/>
      <c r="B3901" s="23"/>
      <c r="C3901" s="23"/>
      <c r="D3901" s="23"/>
      <c r="E3901" s="23"/>
      <c r="F3901" s="22"/>
      <c r="G3901" s="23"/>
      <c r="H3901" s="24"/>
      <c r="I3901" s="23"/>
      <c r="J3901" s="23"/>
      <c r="K3901" s="23"/>
      <c r="L3901" s="22"/>
      <c r="M3901" s="20"/>
    </row>
    <row r="3902" spans="1:13" x14ac:dyDescent="0.25">
      <c r="A3902" s="22"/>
      <c r="B3902" s="23"/>
      <c r="C3902" s="23"/>
      <c r="D3902" s="23"/>
      <c r="E3902" s="23"/>
      <c r="F3902" s="22"/>
      <c r="G3902" s="23"/>
      <c r="H3902" s="24"/>
      <c r="I3902" s="23"/>
      <c r="J3902" s="23"/>
      <c r="K3902" s="23"/>
      <c r="L3902" s="22"/>
      <c r="M3902" s="20"/>
    </row>
    <row r="3903" spans="1:13" x14ac:dyDescent="0.25">
      <c r="A3903" s="22"/>
      <c r="B3903" s="23"/>
      <c r="C3903" s="23"/>
      <c r="D3903" s="23"/>
      <c r="E3903" s="23"/>
      <c r="F3903" s="22"/>
      <c r="G3903" s="23"/>
      <c r="H3903" s="24"/>
      <c r="I3903" s="23"/>
      <c r="J3903" s="23"/>
      <c r="K3903" s="23"/>
      <c r="L3903" s="22"/>
      <c r="M3903" s="20"/>
    </row>
    <row r="3904" spans="1:13" x14ac:dyDescent="0.25">
      <c r="A3904" s="22"/>
      <c r="B3904" s="23"/>
      <c r="C3904" s="23"/>
      <c r="D3904" s="23"/>
      <c r="E3904" s="23"/>
      <c r="F3904" s="22"/>
      <c r="G3904" s="23"/>
      <c r="H3904" s="24"/>
      <c r="I3904" s="23"/>
      <c r="J3904" s="23"/>
      <c r="K3904" s="23"/>
      <c r="L3904" s="22"/>
      <c r="M3904" s="20"/>
    </row>
    <row r="3905" spans="1:13" x14ac:dyDescent="0.25">
      <c r="A3905" s="22"/>
      <c r="B3905" s="23"/>
      <c r="C3905" s="23"/>
      <c r="D3905" s="23"/>
      <c r="E3905" s="23"/>
      <c r="F3905" s="22"/>
      <c r="G3905" s="23"/>
      <c r="H3905" s="24"/>
      <c r="I3905" s="23"/>
      <c r="J3905" s="23"/>
      <c r="K3905" s="23"/>
      <c r="L3905" s="22"/>
      <c r="M3905" s="20"/>
    </row>
    <row r="3906" spans="1:13" x14ac:dyDescent="0.25">
      <c r="A3906" s="22"/>
      <c r="B3906" s="23"/>
      <c r="C3906" s="23"/>
      <c r="D3906" s="23"/>
      <c r="E3906" s="23"/>
      <c r="F3906" s="22"/>
      <c r="G3906" s="23"/>
      <c r="H3906" s="24"/>
      <c r="I3906" s="23"/>
      <c r="J3906" s="23"/>
      <c r="K3906" s="23"/>
      <c r="L3906" s="22"/>
      <c r="M3906" s="20"/>
    </row>
    <row r="3907" spans="1:13" x14ac:dyDescent="0.25">
      <c r="A3907" s="22"/>
      <c r="B3907" s="23"/>
      <c r="C3907" s="23"/>
      <c r="D3907" s="23"/>
      <c r="E3907" s="23"/>
      <c r="F3907" s="22"/>
      <c r="G3907" s="23"/>
      <c r="H3907" s="24"/>
      <c r="I3907" s="23"/>
      <c r="J3907" s="23"/>
      <c r="K3907" s="23"/>
      <c r="L3907" s="22"/>
      <c r="M3907" s="20"/>
    </row>
    <row r="3908" spans="1:13" x14ac:dyDescent="0.25">
      <c r="A3908" s="22"/>
      <c r="B3908" s="23"/>
      <c r="C3908" s="23"/>
      <c r="D3908" s="23"/>
      <c r="E3908" s="23"/>
      <c r="F3908" s="22"/>
      <c r="G3908" s="23"/>
      <c r="H3908" s="24"/>
      <c r="I3908" s="23"/>
      <c r="J3908" s="23"/>
      <c r="K3908" s="23"/>
      <c r="L3908" s="22"/>
      <c r="M3908" s="20"/>
    </row>
    <row r="3909" spans="1:13" x14ac:dyDescent="0.25">
      <c r="A3909" s="22"/>
      <c r="B3909" s="23"/>
      <c r="C3909" s="23"/>
      <c r="D3909" s="23"/>
      <c r="E3909" s="23"/>
      <c r="F3909" s="22"/>
      <c r="G3909" s="23"/>
      <c r="H3909" s="24"/>
      <c r="I3909" s="23"/>
      <c r="J3909" s="23"/>
      <c r="K3909" s="23"/>
      <c r="L3909" s="22"/>
      <c r="M3909" s="20"/>
    </row>
    <row r="3910" spans="1:13" x14ac:dyDescent="0.25">
      <c r="A3910" s="22"/>
      <c r="B3910" s="23"/>
      <c r="C3910" s="23"/>
      <c r="D3910" s="23"/>
      <c r="E3910" s="23"/>
      <c r="F3910" s="22"/>
      <c r="G3910" s="23"/>
      <c r="H3910" s="24"/>
      <c r="I3910" s="23"/>
      <c r="J3910" s="23"/>
      <c r="K3910" s="23"/>
      <c r="L3910" s="22"/>
      <c r="M3910" s="20"/>
    </row>
    <row r="3911" spans="1:13" x14ac:dyDescent="0.25">
      <c r="A3911" s="22"/>
      <c r="B3911" s="23"/>
      <c r="C3911" s="23"/>
      <c r="D3911" s="23"/>
      <c r="E3911" s="23"/>
      <c r="F3911" s="22"/>
      <c r="G3911" s="23"/>
      <c r="H3911" s="24"/>
      <c r="I3911" s="23"/>
      <c r="J3911" s="23"/>
      <c r="K3911" s="23"/>
      <c r="L3911" s="22"/>
      <c r="M3911" s="20"/>
    </row>
    <row r="3912" spans="1:13" x14ac:dyDescent="0.25">
      <c r="A3912" s="22"/>
      <c r="B3912" s="23"/>
      <c r="C3912" s="23"/>
      <c r="D3912" s="23"/>
      <c r="E3912" s="23"/>
      <c r="F3912" s="22"/>
      <c r="G3912" s="23"/>
      <c r="H3912" s="24"/>
      <c r="I3912" s="23"/>
      <c r="J3912" s="23"/>
      <c r="K3912" s="23"/>
      <c r="L3912" s="22"/>
      <c r="M3912" s="20"/>
    </row>
    <row r="3913" spans="1:13" x14ac:dyDescent="0.25">
      <c r="A3913" s="22"/>
      <c r="B3913" s="23"/>
      <c r="C3913" s="23"/>
      <c r="D3913" s="23"/>
      <c r="E3913" s="23"/>
      <c r="F3913" s="22"/>
      <c r="G3913" s="23"/>
      <c r="H3913" s="24"/>
      <c r="I3913" s="23"/>
      <c r="J3913" s="23"/>
      <c r="K3913" s="23"/>
      <c r="L3913" s="22"/>
      <c r="M3913" s="20"/>
    </row>
    <row r="3914" spans="1:13" x14ac:dyDescent="0.25">
      <c r="A3914" s="22"/>
      <c r="B3914" s="23"/>
      <c r="C3914" s="23"/>
      <c r="D3914" s="23"/>
      <c r="E3914" s="23"/>
      <c r="F3914" s="22"/>
      <c r="G3914" s="23"/>
      <c r="H3914" s="24"/>
      <c r="I3914" s="23"/>
      <c r="J3914" s="23"/>
      <c r="K3914" s="23"/>
      <c r="L3914" s="22"/>
      <c r="M3914" s="20"/>
    </row>
    <row r="3915" spans="1:13" x14ac:dyDescent="0.25">
      <c r="A3915" s="22"/>
      <c r="B3915" s="23"/>
      <c r="C3915" s="23"/>
      <c r="D3915" s="23"/>
      <c r="E3915" s="23"/>
      <c r="F3915" s="22"/>
      <c r="G3915" s="23"/>
      <c r="H3915" s="24"/>
      <c r="I3915" s="23"/>
      <c r="J3915" s="23"/>
      <c r="K3915" s="23"/>
      <c r="L3915" s="22"/>
      <c r="M3915" s="20"/>
    </row>
    <row r="3916" spans="1:13" x14ac:dyDescent="0.25">
      <c r="A3916" s="22"/>
      <c r="B3916" s="23"/>
      <c r="C3916" s="23"/>
      <c r="D3916" s="23"/>
      <c r="E3916" s="23"/>
      <c r="F3916" s="22"/>
      <c r="G3916" s="23"/>
      <c r="H3916" s="24"/>
      <c r="I3916" s="23"/>
      <c r="J3916" s="23"/>
      <c r="K3916" s="23"/>
      <c r="L3916" s="22"/>
      <c r="M3916" s="20"/>
    </row>
    <row r="3917" spans="1:13" x14ac:dyDescent="0.25">
      <c r="A3917" s="22"/>
      <c r="B3917" s="23"/>
      <c r="C3917" s="23"/>
      <c r="D3917" s="23"/>
      <c r="E3917" s="23"/>
      <c r="F3917" s="22"/>
      <c r="G3917" s="23"/>
      <c r="H3917" s="24"/>
      <c r="I3917" s="23"/>
      <c r="J3917" s="23"/>
      <c r="K3917" s="23"/>
      <c r="L3917" s="22"/>
      <c r="M3917" s="20"/>
    </row>
    <row r="3918" spans="1:13" x14ac:dyDescent="0.25">
      <c r="A3918" s="22"/>
      <c r="B3918" s="23"/>
      <c r="C3918" s="23"/>
      <c r="D3918" s="23"/>
      <c r="E3918" s="23"/>
      <c r="F3918" s="22"/>
      <c r="G3918" s="23"/>
      <c r="H3918" s="24"/>
      <c r="I3918" s="23"/>
      <c r="J3918" s="23"/>
      <c r="K3918" s="23"/>
      <c r="L3918" s="22"/>
      <c r="M3918" s="20"/>
    </row>
    <row r="3919" spans="1:13" x14ac:dyDescent="0.25">
      <c r="A3919" s="22"/>
      <c r="B3919" s="23"/>
      <c r="C3919" s="23"/>
      <c r="D3919" s="23"/>
      <c r="E3919" s="23"/>
      <c r="F3919" s="22"/>
      <c r="G3919" s="23"/>
      <c r="H3919" s="24"/>
      <c r="I3919" s="23"/>
      <c r="J3919" s="23"/>
      <c r="K3919" s="23"/>
      <c r="L3919" s="22"/>
      <c r="M3919" s="20"/>
    </row>
    <row r="3920" spans="1:13" x14ac:dyDescent="0.25">
      <c r="A3920" s="22"/>
      <c r="B3920" s="23"/>
      <c r="C3920" s="23"/>
      <c r="D3920" s="23"/>
      <c r="E3920" s="23"/>
      <c r="F3920" s="22"/>
      <c r="G3920" s="23"/>
      <c r="H3920" s="24"/>
      <c r="I3920" s="23"/>
      <c r="J3920" s="23"/>
      <c r="K3920" s="23"/>
      <c r="L3920" s="22"/>
      <c r="M3920" s="20"/>
    </row>
    <row r="3921" spans="1:13" x14ac:dyDescent="0.25">
      <c r="A3921" s="22"/>
      <c r="B3921" s="23"/>
      <c r="C3921" s="23"/>
      <c r="D3921" s="23"/>
      <c r="E3921" s="23"/>
      <c r="F3921" s="22"/>
      <c r="G3921" s="23"/>
      <c r="H3921" s="24"/>
      <c r="I3921" s="23"/>
      <c r="J3921" s="23"/>
      <c r="K3921" s="23"/>
      <c r="L3921" s="22"/>
      <c r="M3921" s="20"/>
    </row>
    <row r="3922" spans="1:13" x14ac:dyDescent="0.25">
      <c r="A3922" s="22"/>
      <c r="B3922" s="23"/>
      <c r="C3922" s="23"/>
      <c r="D3922" s="23"/>
      <c r="E3922" s="23"/>
      <c r="F3922" s="22"/>
      <c r="G3922" s="23"/>
      <c r="H3922" s="24"/>
      <c r="I3922" s="23"/>
      <c r="J3922" s="23"/>
      <c r="K3922" s="23"/>
      <c r="L3922" s="22"/>
      <c r="M3922" s="20"/>
    </row>
    <row r="3923" spans="1:13" x14ac:dyDescent="0.25">
      <c r="A3923" s="22"/>
      <c r="B3923" s="23"/>
      <c r="C3923" s="23"/>
      <c r="D3923" s="23"/>
      <c r="E3923" s="23"/>
      <c r="F3923" s="22"/>
      <c r="G3923" s="23"/>
      <c r="H3923" s="24"/>
      <c r="I3923" s="23"/>
      <c r="J3923" s="23"/>
      <c r="K3923" s="23"/>
      <c r="L3923" s="22"/>
      <c r="M3923" s="20"/>
    </row>
    <row r="3924" spans="1:13" x14ac:dyDescent="0.25">
      <c r="A3924" s="22"/>
      <c r="B3924" s="23"/>
      <c r="C3924" s="23"/>
      <c r="D3924" s="23"/>
      <c r="E3924" s="23"/>
      <c r="F3924" s="22"/>
      <c r="G3924" s="23"/>
      <c r="H3924" s="24"/>
      <c r="I3924" s="23"/>
      <c r="J3924" s="23"/>
      <c r="K3924" s="23"/>
      <c r="L3924" s="22"/>
      <c r="M3924" s="20"/>
    </row>
    <row r="3925" spans="1:13" x14ac:dyDescent="0.25">
      <c r="A3925" s="22"/>
      <c r="B3925" s="23"/>
      <c r="C3925" s="23"/>
      <c r="D3925" s="23"/>
      <c r="E3925" s="23"/>
      <c r="F3925" s="22"/>
      <c r="G3925" s="23"/>
      <c r="H3925" s="24"/>
      <c r="I3925" s="23"/>
      <c r="J3925" s="23"/>
      <c r="K3925" s="23"/>
      <c r="L3925" s="22"/>
      <c r="M3925" s="20"/>
    </row>
    <row r="3926" spans="1:13" x14ac:dyDescent="0.25">
      <c r="A3926" s="22"/>
      <c r="B3926" s="23"/>
      <c r="C3926" s="23"/>
      <c r="D3926" s="23"/>
      <c r="E3926" s="23"/>
      <c r="F3926" s="22"/>
      <c r="G3926" s="23"/>
      <c r="H3926" s="24"/>
      <c r="I3926" s="23"/>
      <c r="J3926" s="23"/>
      <c r="K3926" s="23"/>
      <c r="L3926" s="22"/>
      <c r="M3926" s="20"/>
    </row>
    <row r="3927" spans="1:13" x14ac:dyDescent="0.25">
      <c r="A3927" s="22"/>
      <c r="B3927" s="23"/>
      <c r="C3927" s="23"/>
      <c r="D3927" s="23"/>
      <c r="E3927" s="23"/>
      <c r="F3927" s="22"/>
      <c r="G3927" s="23"/>
      <c r="H3927" s="24"/>
      <c r="I3927" s="23"/>
      <c r="J3927" s="23"/>
      <c r="K3927" s="23"/>
      <c r="L3927" s="22"/>
      <c r="M3927" s="20"/>
    </row>
    <row r="3928" spans="1:13" x14ac:dyDescent="0.25">
      <c r="A3928" s="22"/>
      <c r="B3928" s="23"/>
      <c r="C3928" s="23"/>
      <c r="D3928" s="23"/>
      <c r="E3928" s="23"/>
      <c r="F3928" s="22"/>
      <c r="G3928" s="23"/>
      <c r="H3928" s="24"/>
      <c r="I3928" s="23"/>
      <c r="J3928" s="23"/>
      <c r="K3928" s="23"/>
      <c r="L3928" s="22"/>
      <c r="M3928" s="20"/>
    </row>
    <row r="3929" spans="1:13" x14ac:dyDescent="0.25">
      <c r="A3929" s="22"/>
      <c r="B3929" s="23"/>
      <c r="C3929" s="23"/>
      <c r="D3929" s="23"/>
      <c r="E3929" s="23"/>
      <c r="F3929" s="22"/>
      <c r="G3929" s="23"/>
      <c r="H3929" s="24"/>
      <c r="I3929" s="23"/>
      <c r="J3929" s="23"/>
      <c r="K3929" s="23"/>
      <c r="L3929" s="22"/>
      <c r="M3929" s="20"/>
    </row>
    <row r="3930" spans="1:13" x14ac:dyDescent="0.25">
      <c r="A3930" s="22"/>
      <c r="B3930" s="23"/>
      <c r="C3930" s="23"/>
      <c r="D3930" s="23"/>
      <c r="E3930" s="23"/>
      <c r="F3930" s="22"/>
      <c r="G3930" s="23"/>
      <c r="H3930" s="24"/>
      <c r="I3930" s="23"/>
      <c r="J3930" s="23"/>
      <c r="K3930" s="23"/>
      <c r="L3930" s="22"/>
      <c r="M3930" s="20"/>
    </row>
    <row r="3931" spans="1:13" x14ac:dyDescent="0.25">
      <c r="A3931" s="22"/>
      <c r="B3931" s="23"/>
      <c r="C3931" s="23"/>
      <c r="D3931" s="23"/>
      <c r="E3931" s="23"/>
      <c r="F3931" s="22"/>
      <c r="G3931" s="23"/>
      <c r="H3931" s="24"/>
      <c r="I3931" s="23"/>
      <c r="J3931" s="23"/>
      <c r="K3931" s="23"/>
      <c r="L3931" s="22"/>
      <c r="M3931" s="20"/>
    </row>
    <row r="3932" spans="1:13" x14ac:dyDescent="0.25">
      <c r="A3932" s="22"/>
      <c r="B3932" s="23"/>
      <c r="C3932" s="23"/>
      <c r="D3932" s="23"/>
      <c r="E3932" s="23"/>
      <c r="F3932" s="22"/>
      <c r="G3932" s="23"/>
      <c r="H3932" s="24"/>
      <c r="I3932" s="23"/>
      <c r="J3932" s="23"/>
      <c r="K3932" s="23"/>
      <c r="L3932" s="22"/>
      <c r="M3932" s="20"/>
    </row>
    <row r="3933" spans="1:13" x14ac:dyDescent="0.25">
      <c r="A3933" s="22"/>
      <c r="B3933" s="23"/>
      <c r="C3933" s="23"/>
      <c r="D3933" s="23"/>
      <c r="E3933" s="23"/>
      <c r="F3933" s="22"/>
      <c r="G3933" s="23"/>
      <c r="H3933" s="24"/>
      <c r="I3933" s="23"/>
      <c r="J3933" s="23"/>
      <c r="K3933" s="23"/>
      <c r="L3933" s="22"/>
      <c r="M3933" s="20"/>
    </row>
    <row r="3934" spans="1:13" x14ac:dyDescent="0.25">
      <c r="A3934" s="22"/>
      <c r="B3934" s="23"/>
      <c r="C3934" s="23"/>
      <c r="D3934" s="23"/>
      <c r="E3934" s="23"/>
      <c r="F3934" s="22"/>
      <c r="G3934" s="23"/>
      <c r="H3934" s="24"/>
      <c r="I3934" s="23"/>
      <c r="J3934" s="23"/>
      <c r="K3934" s="23"/>
      <c r="L3934" s="22"/>
      <c r="M3934" s="20"/>
    </row>
    <row r="3935" spans="1:13" x14ac:dyDescent="0.25">
      <c r="A3935" s="22"/>
      <c r="B3935" s="23"/>
      <c r="C3935" s="23"/>
      <c r="D3935" s="23"/>
      <c r="E3935" s="23"/>
      <c r="F3935" s="22"/>
      <c r="G3935" s="23"/>
      <c r="H3935" s="24"/>
      <c r="I3935" s="23"/>
      <c r="J3935" s="23"/>
      <c r="K3935" s="23"/>
      <c r="L3935" s="22"/>
      <c r="M3935" s="20"/>
    </row>
    <row r="3936" spans="1:13" x14ac:dyDescent="0.25">
      <c r="A3936" s="22"/>
      <c r="B3936" s="23"/>
      <c r="C3936" s="23"/>
      <c r="D3936" s="23"/>
      <c r="E3936" s="23"/>
      <c r="F3936" s="22"/>
      <c r="G3936" s="23"/>
      <c r="H3936" s="24"/>
      <c r="I3936" s="23"/>
      <c r="J3936" s="23"/>
      <c r="K3936" s="23"/>
      <c r="L3936" s="22"/>
      <c r="M3936" s="20"/>
    </row>
    <row r="3937" spans="1:14" x14ac:dyDescent="0.25">
      <c r="A3937" s="22"/>
      <c r="B3937" s="23"/>
      <c r="C3937" s="23"/>
      <c r="D3937" s="23"/>
      <c r="E3937" s="23"/>
      <c r="F3937" s="22"/>
      <c r="G3937" s="23"/>
      <c r="H3937" s="24"/>
      <c r="I3937" s="23"/>
      <c r="J3937" s="23"/>
      <c r="K3937" s="23"/>
      <c r="L3937" s="22"/>
      <c r="M3937" s="20"/>
      <c r="N3937" s="19"/>
    </row>
    <row r="3938" spans="1:14" x14ac:dyDescent="0.25">
      <c r="A3938" s="22"/>
      <c r="B3938" s="23"/>
      <c r="C3938" s="23"/>
      <c r="D3938" s="23"/>
      <c r="E3938" s="23"/>
      <c r="F3938" s="22"/>
      <c r="G3938" s="23"/>
      <c r="H3938" s="24"/>
      <c r="I3938" s="23"/>
      <c r="J3938" s="23"/>
      <c r="K3938" s="23"/>
      <c r="L3938" s="22"/>
      <c r="M3938" s="20"/>
      <c r="N3938" s="19"/>
    </row>
    <row r="3939" spans="1:14" x14ac:dyDescent="0.25">
      <c r="A3939" s="22"/>
      <c r="B3939" s="23"/>
      <c r="C3939" s="23"/>
      <c r="D3939" s="23"/>
      <c r="E3939" s="23"/>
      <c r="F3939" s="22"/>
      <c r="G3939" s="23"/>
      <c r="H3939" s="24"/>
      <c r="I3939" s="23"/>
      <c r="J3939" s="23"/>
      <c r="K3939" s="23"/>
      <c r="L3939" s="22"/>
      <c r="M3939" s="20"/>
      <c r="N3939" s="19"/>
    </row>
    <row r="3940" spans="1:14" x14ac:dyDescent="0.25">
      <c r="A3940" s="22"/>
      <c r="B3940" s="23"/>
      <c r="C3940" s="23"/>
      <c r="D3940" s="23"/>
      <c r="E3940" s="23"/>
      <c r="F3940" s="22"/>
      <c r="G3940" s="23"/>
      <c r="H3940" s="24"/>
      <c r="I3940" s="23"/>
      <c r="J3940" s="23"/>
      <c r="K3940" s="23"/>
      <c r="L3940" s="22"/>
      <c r="M3940" s="20"/>
      <c r="N3940" s="19"/>
    </row>
    <row r="3941" spans="1:14" x14ac:dyDescent="0.25">
      <c r="A3941" s="22"/>
      <c r="B3941" s="23"/>
      <c r="C3941" s="23"/>
      <c r="D3941" s="23"/>
      <c r="E3941" s="23"/>
      <c r="F3941" s="22"/>
      <c r="G3941" s="23"/>
      <c r="H3941" s="24"/>
      <c r="I3941" s="23"/>
      <c r="J3941" s="23"/>
      <c r="K3941" s="23"/>
      <c r="L3941" s="22"/>
      <c r="M3941" s="20"/>
      <c r="N3941" s="19"/>
    </row>
    <row r="3942" spans="1:14" x14ac:dyDescent="0.25">
      <c r="A3942" s="22"/>
      <c r="B3942" s="23"/>
      <c r="C3942" s="23"/>
      <c r="D3942" s="23"/>
      <c r="E3942" s="23"/>
      <c r="F3942" s="22"/>
      <c r="G3942" s="23"/>
      <c r="H3942" s="24"/>
      <c r="I3942" s="23"/>
      <c r="J3942" s="23"/>
      <c r="K3942" s="23"/>
      <c r="L3942" s="22"/>
      <c r="M3942" s="20"/>
      <c r="N3942" s="19"/>
    </row>
    <row r="3943" spans="1:14" x14ac:dyDescent="0.25">
      <c r="A3943" s="22"/>
      <c r="B3943" s="23"/>
      <c r="C3943" s="23"/>
      <c r="D3943" s="23"/>
      <c r="E3943" s="23"/>
      <c r="F3943" s="22"/>
      <c r="G3943" s="23"/>
      <c r="H3943" s="24"/>
      <c r="I3943" s="23"/>
      <c r="J3943" s="23"/>
      <c r="K3943" s="23"/>
      <c r="L3943" s="22"/>
      <c r="M3943" s="20"/>
      <c r="N3943" s="19"/>
    </row>
    <row r="3944" spans="1:14" x14ac:dyDescent="0.25">
      <c r="A3944" s="22"/>
      <c r="B3944" s="23"/>
      <c r="C3944" s="23"/>
      <c r="D3944" s="23"/>
      <c r="E3944" s="23"/>
      <c r="F3944" s="22"/>
      <c r="G3944" s="23"/>
      <c r="H3944" s="24"/>
      <c r="I3944" s="23"/>
      <c r="J3944" s="23"/>
      <c r="K3944" s="23"/>
      <c r="L3944" s="22"/>
      <c r="M3944" s="20"/>
      <c r="N3944" s="19"/>
    </row>
    <row r="3945" spans="1:14" x14ac:dyDescent="0.25">
      <c r="A3945" s="22"/>
      <c r="B3945" s="23"/>
      <c r="C3945" s="23"/>
      <c r="D3945" s="23"/>
      <c r="E3945" s="23"/>
      <c r="F3945" s="22"/>
      <c r="G3945" s="23"/>
      <c r="H3945" s="24"/>
      <c r="I3945" s="23"/>
      <c r="J3945" s="23"/>
      <c r="K3945" s="23"/>
      <c r="L3945" s="22"/>
      <c r="M3945" s="20"/>
      <c r="N3945" s="19"/>
    </row>
    <row r="3946" spans="1:14" x14ac:dyDescent="0.25">
      <c r="A3946" s="22"/>
      <c r="B3946" s="23"/>
      <c r="C3946" s="23"/>
      <c r="D3946" s="23"/>
      <c r="E3946" s="23"/>
      <c r="F3946" s="22"/>
      <c r="G3946" s="23"/>
      <c r="H3946" s="24"/>
      <c r="I3946" s="23"/>
      <c r="J3946" s="23"/>
      <c r="K3946" s="23"/>
      <c r="L3946" s="22"/>
      <c r="M3946" s="20"/>
      <c r="N3946" s="19"/>
    </row>
    <row r="3947" spans="1:14" x14ac:dyDescent="0.25">
      <c r="A3947" s="22"/>
      <c r="B3947" s="23"/>
      <c r="C3947" s="23"/>
      <c r="D3947" s="23"/>
      <c r="E3947" s="23"/>
      <c r="F3947" s="22"/>
      <c r="G3947" s="23"/>
      <c r="H3947" s="24"/>
      <c r="I3947" s="23"/>
      <c r="J3947" s="23"/>
      <c r="K3947" s="23"/>
      <c r="L3947" s="22"/>
      <c r="M3947" s="20"/>
      <c r="N3947" s="19"/>
    </row>
    <row r="3948" spans="1:14" x14ac:dyDescent="0.25">
      <c r="A3948" s="22"/>
      <c r="B3948" s="23"/>
      <c r="C3948" s="23"/>
      <c r="D3948" s="23"/>
      <c r="E3948" s="23"/>
      <c r="F3948" s="22"/>
      <c r="G3948" s="23"/>
      <c r="H3948" s="24"/>
      <c r="I3948" s="23"/>
      <c r="J3948" s="23"/>
      <c r="K3948" s="23"/>
      <c r="L3948" s="22"/>
      <c r="M3948" s="20"/>
      <c r="N3948" s="19"/>
    </row>
    <row r="3949" spans="1:14" x14ac:dyDescent="0.25">
      <c r="A3949" s="22"/>
      <c r="B3949" s="23"/>
      <c r="C3949" s="23"/>
      <c r="D3949" s="23"/>
      <c r="E3949" s="23"/>
      <c r="F3949" s="22"/>
      <c r="G3949" s="23"/>
      <c r="H3949" s="24"/>
      <c r="I3949" s="23"/>
      <c r="J3949" s="23"/>
      <c r="K3949" s="23"/>
      <c r="L3949" s="22"/>
      <c r="M3949" s="20"/>
      <c r="N3949" s="19"/>
    </row>
    <row r="3950" spans="1:14" x14ac:dyDescent="0.25">
      <c r="A3950" s="22"/>
      <c r="B3950" s="23"/>
      <c r="C3950" s="23"/>
      <c r="D3950" s="23"/>
      <c r="E3950" s="23"/>
      <c r="F3950" s="22"/>
      <c r="G3950" s="23"/>
      <c r="H3950" s="24"/>
      <c r="I3950" s="23"/>
      <c r="J3950" s="23"/>
      <c r="K3950" s="23"/>
      <c r="L3950" s="22"/>
      <c r="M3950" s="20"/>
      <c r="N3950" s="19"/>
    </row>
    <row r="3951" spans="1:14" x14ac:dyDescent="0.25">
      <c r="A3951" s="22"/>
      <c r="B3951" s="23"/>
      <c r="C3951" s="23"/>
      <c r="D3951" s="23"/>
      <c r="E3951" s="23"/>
      <c r="F3951" s="22"/>
      <c r="G3951" s="23"/>
      <c r="H3951" s="24"/>
      <c r="I3951" s="23"/>
      <c r="J3951" s="23"/>
      <c r="K3951" s="23"/>
      <c r="L3951" s="22"/>
      <c r="M3951" s="20"/>
      <c r="N3951" s="19"/>
    </row>
    <row r="3952" spans="1:14" x14ac:dyDescent="0.25">
      <c r="A3952" s="22"/>
      <c r="B3952" s="23"/>
      <c r="C3952" s="23"/>
      <c r="D3952" s="23"/>
      <c r="E3952" s="23"/>
      <c r="F3952" s="22"/>
      <c r="G3952" s="23"/>
      <c r="H3952" s="24"/>
      <c r="I3952" s="23"/>
      <c r="J3952" s="23"/>
      <c r="K3952" s="23"/>
      <c r="L3952" s="22"/>
      <c r="M3952" s="20"/>
      <c r="N3952" s="19"/>
    </row>
    <row r="3953" spans="1:13" x14ac:dyDescent="0.25">
      <c r="A3953" s="22"/>
      <c r="B3953" s="23"/>
      <c r="C3953" s="23"/>
      <c r="D3953" s="23"/>
      <c r="E3953" s="23"/>
      <c r="F3953" s="22"/>
      <c r="G3953" s="23"/>
      <c r="H3953" s="24"/>
      <c r="I3953" s="23"/>
      <c r="J3953" s="23"/>
      <c r="K3953" s="23"/>
      <c r="L3953" s="22"/>
      <c r="M3953" s="20"/>
    </row>
    <row r="3954" spans="1:13" x14ac:dyDescent="0.25">
      <c r="A3954" s="22"/>
      <c r="B3954" s="23"/>
      <c r="C3954" s="23"/>
      <c r="D3954" s="23"/>
      <c r="E3954" s="23"/>
      <c r="F3954" s="22"/>
      <c r="G3954" s="23"/>
      <c r="H3954" s="24"/>
      <c r="I3954" s="23"/>
      <c r="J3954" s="23"/>
      <c r="K3954" s="23"/>
      <c r="L3954" s="22"/>
      <c r="M3954" s="20"/>
    </row>
    <row r="3955" spans="1:13" x14ac:dyDescent="0.25">
      <c r="A3955" s="22"/>
      <c r="B3955" s="23"/>
      <c r="C3955" s="23"/>
      <c r="D3955" s="23"/>
      <c r="E3955" s="23"/>
      <c r="F3955" s="22"/>
      <c r="G3955" s="23"/>
      <c r="H3955" s="24"/>
      <c r="I3955" s="23"/>
      <c r="J3955" s="23"/>
      <c r="K3955" s="23"/>
      <c r="L3955" s="22"/>
      <c r="M3955" s="20"/>
    </row>
    <row r="3956" spans="1:13" x14ac:dyDescent="0.25">
      <c r="A3956" s="22"/>
      <c r="B3956" s="23"/>
      <c r="C3956" s="23"/>
      <c r="D3956" s="23"/>
      <c r="E3956" s="23"/>
      <c r="F3956" s="22"/>
      <c r="G3956" s="23"/>
      <c r="H3956" s="24"/>
      <c r="I3956" s="23"/>
      <c r="J3956" s="23"/>
      <c r="K3956" s="23"/>
      <c r="L3956" s="22"/>
      <c r="M3956" s="20"/>
    </row>
    <row r="3957" spans="1:13" x14ac:dyDescent="0.25">
      <c r="A3957" s="22"/>
      <c r="B3957" s="23"/>
      <c r="C3957" s="23"/>
      <c r="D3957" s="23"/>
      <c r="E3957" s="23"/>
      <c r="F3957" s="22"/>
      <c r="G3957" s="23"/>
      <c r="H3957" s="24"/>
      <c r="I3957" s="23"/>
      <c r="J3957" s="23"/>
      <c r="K3957" s="23"/>
      <c r="L3957" s="22"/>
      <c r="M3957" s="20"/>
    </row>
    <row r="3958" spans="1:13" x14ac:dyDescent="0.25">
      <c r="A3958" s="22"/>
      <c r="B3958" s="23"/>
      <c r="C3958" s="23"/>
      <c r="D3958" s="23"/>
      <c r="E3958" s="23"/>
      <c r="F3958" s="22"/>
      <c r="G3958" s="23"/>
      <c r="H3958" s="24"/>
      <c r="I3958" s="23"/>
      <c r="J3958" s="23"/>
      <c r="K3958" s="23"/>
      <c r="L3958" s="22"/>
      <c r="M3958" s="20"/>
    </row>
    <row r="3959" spans="1:13" x14ac:dyDescent="0.25">
      <c r="A3959" s="22"/>
      <c r="B3959" s="23"/>
      <c r="C3959" s="23"/>
      <c r="D3959" s="23"/>
      <c r="E3959" s="23"/>
      <c r="F3959" s="22"/>
      <c r="G3959" s="23"/>
      <c r="H3959" s="24"/>
      <c r="I3959" s="23"/>
      <c r="J3959" s="23"/>
      <c r="K3959" s="23"/>
      <c r="L3959" s="22"/>
      <c r="M3959" s="20"/>
    </row>
    <row r="3960" spans="1:13" x14ac:dyDescent="0.25">
      <c r="A3960" s="22"/>
      <c r="B3960" s="23"/>
      <c r="C3960" s="23"/>
      <c r="D3960" s="23"/>
      <c r="E3960" s="23"/>
      <c r="F3960" s="22"/>
      <c r="G3960" s="23"/>
      <c r="H3960" s="24"/>
      <c r="I3960" s="23"/>
      <c r="J3960" s="23"/>
      <c r="K3960" s="23"/>
      <c r="L3960" s="22"/>
      <c r="M3960" s="20"/>
    </row>
    <row r="3961" spans="1:13" x14ac:dyDescent="0.25">
      <c r="A3961" s="22"/>
      <c r="B3961" s="23"/>
      <c r="C3961" s="23"/>
      <c r="D3961" s="23"/>
      <c r="E3961" s="23"/>
      <c r="F3961" s="22"/>
      <c r="G3961" s="23"/>
      <c r="H3961" s="24"/>
      <c r="I3961" s="23"/>
      <c r="J3961" s="23"/>
      <c r="K3961" s="23"/>
      <c r="L3961" s="22"/>
      <c r="M3961" s="20"/>
    </row>
    <row r="3962" spans="1:13" x14ac:dyDescent="0.25">
      <c r="A3962" s="22"/>
      <c r="B3962" s="23"/>
      <c r="C3962" s="23"/>
      <c r="D3962" s="23"/>
      <c r="E3962" s="23"/>
      <c r="F3962" s="22"/>
      <c r="G3962" s="23"/>
      <c r="H3962" s="24"/>
      <c r="I3962" s="23"/>
      <c r="J3962" s="23"/>
      <c r="K3962" s="23"/>
      <c r="L3962" s="22"/>
      <c r="M3962" s="20"/>
    </row>
    <row r="3963" spans="1:13" x14ac:dyDescent="0.25">
      <c r="A3963" s="22"/>
      <c r="B3963" s="23"/>
      <c r="C3963" s="23"/>
      <c r="D3963" s="23"/>
      <c r="E3963" s="23"/>
      <c r="F3963" s="22"/>
      <c r="G3963" s="23"/>
      <c r="H3963" s="24"/>
      <c r="I3963" s="23"/>
      <c r="J3963" s="23"/>
      <c r="K3963" s="23"/>
      <c r="L3963" s="22"/>
      <c r="M3963" s="20"/>
    </row>
    <row r="3964" spans="1:13" x14ac:dyDescent="0.25">
      <c r="A3964" s="22"/>
      <c r="B3964" s="23"/>
      <c r="C3964" s="23"/>
      <c r="D3964" s="23"/>
      <c r="E3964" s="23"/>
      <c r="F3964" s="22"/>
      <c r="G3964" s="23"/>
      <c r="H3964" s="24"/>
      <c r="I3964" s="23"/>
      <c r="J3964" s="23"/>
      <c r="K3964" s="23"/>
      <c r="L3964" s="22"/>
      <c r="M3964" s="20"/>
    </row>
    <row r="3965" spans="1:13" x14ac:dyDescent="0.25">
      <c r="A3965" s="22"/>
      <c r="B3965" s="23"/>
      <c r="C3965" s="23"/>
      <c r="D3965" s="23"/>
      <c r="E3965" s="23"/>
      <c r="F3965" s="22"/>
      <c r="G3965" s="23"/>
      <c r="H3965" s="24"/>
      <c r="I3965" s="23"/>
      <c r="J3965" s="23"/>
      <c r="K3965" s="23"/>
      <c r="L3965" s="22"/>
      <c r="M3965" s="20"/>
    </row>
    <row r="3966" spans="1:13" x14ac:dyDescent="0.25">
      <c r="A3966" s="22"/>
      <c r="B3966" s="23"/>
      <c r="C3966" s="23"/>
      <c r="D3966" s="23"/>
      <c r="E3966" s="23"/>
      <c r="F3966" s="22"/>
      <c r="G3966" s="23"/>
      <c r="H3966" s="24"/>
      <c r="I3966" s="23"/>
      <c r="J3966" s="23"/>
      <c r="K3966" s="23"/>
      <c r="L3966" s="22"/>
      <c r="M3966" s="20"/>
    </row>
    <row r="3967" spans="1:13" x14ac:dyDescent="0.25">
      <c r="A3967" s="22"/>
      <c r="B3967" s="23"/>
      <c r="C3967" s="23"/>
      <c r="D3967" s="23"/>
      <c r="E3967" s="23"/>
      <c r="F3967" s="22"/>
      <c r="G3967" s="23"/>
      <c r="H3967" s="24"/>
      <c r="I3967" s="23"/>
      <c r="J3967" s="23"/>
      <c r="K3967" s="23"/>
      <c r="L3967" s="22"/>
      <c r="M3967" s="20"/>
    </row>
    <row r="3968" spans="1:13" x14ac:dyDescent="0.25">
      <c r="A3968" s="22"/>
      <c r="B3968" s="23"/>
      <c r="C3968" s="23"/>
      <c r="D3968" s="23"/>
      <c r="E3968" s="23"/>
      <c r="F3968" s="22"/>
      <c r="G3968" s="23"/>
      <c r="H3968" s="24"/>
      <c r="I3968" s="23"/>
      <c r="J3968" s="23"/>
      <c r="K3968" s="23"/>
      <c r="L3968" s="22"/>
      <c r="M3968" s="20"/>
    </row>
    <row r="3969" spans="1:13" x14ac:dyDescent="0.25">
      <c r="A3969" s="22"/>
      <c r="B3969" s="23"/>
      <c r="C3969" s="23"/>
      <c r="D3969" s="23"/>
      <c r="E3969" s="23"/>
      <c r="F3969" s="22"/>
      <c r="G3969" s="23"/>
      <c r="H3969" s="24"/>
      <c r="I3969" s="23"/>
      <c r="J3969" s="23"/>
      <c r="K3969" s="23"/>
      <c r="L3969" s="22"/>
      <c r="M3969" s="20"/>
    </row>
    <row r="3970" spans="1:13" x14ac:dyDescent="0.25">
      <c r="A3970" s="22"/>
      <c r="B3970" s="23"/>
      <c r="C3970" s="23"/>
      <c r="D3970" s="23"/>
      <c r="E3970" s="23"/>
      <c r="F3970" s="22"/>
      <c r="G3970" s="23"/>
      <c r="H3970" s="24"/>
      <c r="I3970" s="23"/>
      <c r="J3970" s="23"/>
      <c r="K3970" s="23"/>
      <c r="L3970" s="22"/>
      <c r="M3970" s="20"/>
    </row>
    <row r="3971" spans="1:13" x14ac:dyDescent="0.25">
      <c r="A3971" s="22"/>
      <c r="B3971" s="23"/>
      <c r="C3971" s="23"/>
      <c r="D3971" s="23"/>
      <c r="E3971" s="23"/>
      <c r="F3971" s="22"/>
      <c r="G3971" s="23"/>
      <c r="H3971" s="24"/>
      <c r="I3971" s="23"/>
      <c r="J3971" s="23"/>
      <c r="K3971" s="23"/>
      <c r="L3971" s="22"/>
      <c r="M3971" s="20"/>
    </row>
    <row r="3972" spans="1:13" x14ac:dyDescent="0.25">
      <c r="A3972" s="22"/>
      <c r="B3972" s="23"/>
      <c r="C3972" s="23"/>
      <c r="D3972" s="23"/>
      <c r="E3972" s="23"/>
      <c r="F3972" s="22"/>
      <c r="G3972" s="23"/>
      <c r="H3972" s="24"/>
      <c r="I3972" s="23"/>
      <c r="J3972" s="23"/>
      <c r="K3972" s="23"/>
      <c r="L3972" s="22"/>
      <c r="M3972" s="20"/>
    </row>
    <row r="3973" spans="1:13" x14ac:dyDescent="0.25">
      <c r="A3973" s="22"/>
      <c r="B3973" s="23"/>
      <c r="C3973" s="23"/>
      <c r="D3973" s="23"/>
      <c r="E3973" s="23"/>
      <c r="F3973" s="22"/>
      <c r="G3973" s="23"/>
      <c r="H3973" s="24"/>
      <c r="I3973" s="23"/>
      <c r="J3973" s="23"/>
      <c r="K3973" s="23"/>
      <c r="L3973" s="22"/>
      <c r="M3973" s="20"/>
    </row>
    <row r="3974" spans="1:13" x14ac:dyDescent="0.25">
      <c r="A3974" s="22"/>
      <c r="B3974" s="23"/>
      <c r="C3974" s="23"/>
      <c r="D3974" s="23"/>
      <c r="E3974" s="23"/>
      <c r="F3974" s="22"/>
      <c r="G3974" s="23"/>
      <c r="H3974" s="24"/>
      <c r="I3974" s="23"/>
      <c r="J3974" s="23"/>
      <c r="K3974" s="23"/>
      <c r="L3974" s="22"/>
      <c r="M3974" s="20"/>
    </row>
    <row r="3975" spans="1:13" x14ac:dyDescent="0.25">
      <c r="A3975" s="22"/>
      <c r="B3975" s="23"/>
      <c r="C3975" s="23"/>
      <c r="D3975" s="23"/>
      <c r="E3975" s="23"/>
      <c r="F3975" s="22"/>
      <c r="G3975" s="23"/>
      <c r="H3975" s="24"/>
      <c r="I3975" s="23"/>
      <c r="J3975" s="23"/>
      <c r="K3975" s="23"/>
      <c r="L3975" s="22"/>
      <c r="M3975" s="20"/>
    </row>
    <row r="3976" spans="1:13" x14ac:dyDescent="0.25">
      <c r="A3976" s="22"/>
      <c r="B3976" s="23"/>
      <c r="C3976" s="23"/>
      <c r="D3976" s="23"/>
      <c r="E3976" s="23"/>
      <c r="F3976" s="22"/>
      <c r="G3976" s="23"/>
      <c r="H3976" s="24"/>
      <c r="I3976" s="23"/>
      <c r="J3976" s="23"/>
      <c r="K3976" s="23"/>
      <c r="L3976" s="22"/>
      <c r="M3976" s="20"/>
    </row>
    <row r="3977" spans="1:13" x14ac:dyDescent="0.25">
      <c r="A3977" s="22"/>
      <c r="B3977" s="23"/>
      <c r="C3977" s="23"/>
      <c r="D3977" s="23"/>
      <c r="E3977" s="23"/>
      <c r="F3977" s="22"/>
      <c r="G3977" s="23"/>
      <c r="H3977" s="24"/>
      <c r="I3977" s="23"/>
      <c r="J3977" s="23"/>
      <c r="K3977" s="23"/>
      <c r="L3977" s="22"/>
      <c r="M3977" s="20"/>
    </row>
    <row r="3978" spans="1:13" x14ac:dyDescent="0.25">
      <c r="A3978" s="22"/>
      <c r="B3978" s="23"/>
      <c r="C3978" s="23"/>
      <c r="D3978" s="23"/>
      <c r="E3978" s="23"/>
      <c r="F3978" s="22"/>
      <c r="G3978" s="23"/>
      <c r="H3978" s="24"/>
      <c r="I3978" s="23"/>
      <c r="J3978" s="23"/>
      <c r="K3978" s="23"/>
      <c r="L3978" s="22"/>
      <c r="M3978" s="20"/>
    </row>
    <row r="3979" spans="1:13" x14ac:dyDescent="0.25">
      <c r="A3979" s="22"/>
      <c r="B3979" s="23"/>
      <c r="C3979" s="23"/>
      <c r="D3979" s="23"/>
      <c r="E3979" s="23"/>
      <c r="F3979" s="22"/>
      <c r="G3979" s="23"/>
      <c r="H3979" s="24"/>
      <c r="I3979" s="23"/>
      <c r="J3979" s="23"/>
      <c r="K3979" s="23"/>
      <c r="L3979" s="22"/>
      <c r="M3979" s="20"/>
    </row>
    <row r="3980" spans="1:13" x14ac:dyDescent="0.25">
      <c r="A3980" s="22"/>
      <c r="B3980" s="23"/>
      <c r="C3980" s="23"/>
      <c r="D3980" s="23"/>
      <c r="E3980" s="23"/>
      <c r="F3980" s="22"/>
      <c r="G3980" s="23"/>
      <c r="H3980" s="24"/>
      <c r="I3980" s="23"/>
      <c r="J3980" s="23"/>
      <c r="K3980" s="23"/>
      <c r="L3980" s="22"/>
      <c r="M3980" s="20"/>
    </row>
    <row r="3981" spans="1:13" x14ac:dyDescent="0.25">
      <c r="A3981" s="22"/>
      <c r="B3981" s="23"/>
      <c r="C3981" s="23"/>
      <c r="D3981" s="23"/>
      <c r="E3981" s="23"/>
      <c r="F3981" s="22"/>
      <c r="G3981" s="23"/>
      <c r="H3981" s="24"/>
      <c r="I3981" s="23"/>
      <c r="J3981" s="23"/>
      <c r="K3981" s="23"/>
      <c r="L3981" s="22"/>
      <c r="M3981" s="20"/>
    </row>
    <row r="3982" spans="1:13" x14ac:dyDescent="0.25">
      <c r="A3982" s="22"/>
      <c r="B3982" s="23"/>
      <c r="C3982" s="23"/>
      <c r="D3982" s="23"/>
      <c r="E3982" s="23"/>
      <c r="F3982" s="22"/>
      <c r="G3982" s="23"/>
      <c r="H3982" s="24"/>
      <c r="I3982" s="23"/>
      <c r="J3982" s="23"/>
      <c r="K3982" s="23"/>
      <c r="L3982" s="22"/>
      <c r="M3982" s="20"/>
    </row>
    <row r="3983" spans="1:13" x14ac:dyDescent="0.25">
      <c r="A3983" s="22"/>
      <c r="B3983" s="23"/>
      <c r="C3983" s="23"/>
      <c r="D3983" s="23"/>
      <c r="E3983" s="23"/>
      <c r="F3983" s="22"/>
      <c r="G3983" s="23"/>
      <c r="H3983" s="24"/>
      <c r="I3983" s="23"/>
      <c r="J3983" s="23"/>
      <c r="K3983" s="23"/>
      <c r="L3983" s="22"/>
      <c r="M3983" s="20"/>
    </row>
    <row r="3984" spans="1:13" x14ac:dyDescent="0.25">
      <c r="A3984" s="22"/>
      <c r="B3984" s="23"/>
      <c r="C3984" s="23"/>
      <c r="D3984" s="23"/>
      <c r="E3984" s="23"/>
      <c r="F3984" s="22"/>
      <c r="G3984" s="23"/>
      <c r="H3984" s="24"/>
      <c r="I3984" s="23"/>
      <c r="J3984" s="23"/>
      <c r="K3984" s="23"/>
      <c r="L3984" s="22"/>
      <c r="M3984" s="20"/>
    </row>
    <row r="3985" spans="1:13" x14ac:dyDescent="0.25">
      <c r="A3985" s="22"/>
      <c r="B3985" s="23"/>
      <c r="C3985" s="23"/>
      <c r="D3985" s="23"/>
      <c r="E3985" s="23"/>
      <c r="F3985" s="22"/>
      <c r="G3985" s="23"/>
      <c r="H3985" s="24"/>
      <c r="I3985" s="23"/>
      <c r="J3985" s="23"/>
      <c r="K3985" s="23"/>
      <c r="L3985" s="22"/>
      <c r="M3985" s="20"/>
    </row>
    <row r="3986" spans="1:13" x14ac:dyDescent="0.25">
      <c r="A3986" s="22"/>
      <c r="B3986" s="23"/>
      <c r="C3986" s="23"/>
      <c r="D3986" s="23"/>
      <c r="E3986" s="23"/>
      <c r="F3986" s="22"/>
      <c r="G3986" s="23"/>
      <c r="H3986" s="24"/>
      <c r="I3986" s="23"/>
      <c r="J3986" s="23"/>
      <c r="K3986" s="23"/>
      <c r="L3986" s="22"/>
      <c r="M3986" s="20"/>
    </row>
    <row r="3987" spans="1:13" x14ac:dyDescent="0.25">
      <c r="A3987" s="22"/>
      <c r="B3987" s="23"/>
      <c r="C3987" s="23"/>
      <c r="D3987" s="23"/>
      <c r="E3987" s="23"/>
      <c r="F3987" s="22"/>
      <c r="G3987" s="23"/>
      <c r="H3987" s="24"/>
      <c r="I3987" s="23"/>
      <c r="J3987" s="23"/>
      <c r="K3987" s="23"/>
      <c r="L3987" s="22"/>
      <c r="M3987" s="20"/>
    </row>
    <row r="3988" spans="1:13" x14ac:dyDescent="0.25">
      <c r="A3988" s="22"/>
      <c r="B3988" s="23"/>
      <c r="C3988" s="23"/>
      <c r="D3988" s="23"/>
      <c r="E3988" s="23"/>
      <c r="F3988" s="22"/>
      <c r="G3988" s="23"/>
      <c r="H3988" s="24"/>
      <c r="I3988" s="23"/>
      <c r="J3988" s="23"/>
      <c r="K3988" s="23"/>
      <c r="L3988" s="22"/>
      <c r="M3988" s="20"/>
    </row>
    <row r="3989" spans="1:13" x14ac:dyDescent="0.25">
      <c r="A3989" s="22"/>
      <c r="B3989" s="23"/>
      <c r="C3989" s="23"/>
      <c r="D3989" s="23"/>
      <c r="E3989" s="23"/>
      <c r="F3989" s="22"/>
      <c r="G3989" s="23"/>
      <c r="H3989" s="24"/>
      <c r="I3989" s="23"/>
      <c r="J3989" s="23"/>
      <c r="K3989" s="23"/>
      <c r="L3989" s="22"/>
      <c r="M3989" s="20"/>
    </row>
    <row r="3990" spans="1:13" x14ac:dyDescent="0.25">
      <c r="A3990" s="22"/>
      <c r="B3990" s="23"/>
      <c r="C3990" s="23"/>
      <c r="D3990" s="23"/>
      <c r="E3990" s="23"/>
      <c r="F3990" s="22"/>
      <c r="G3990" s="23"/>
      <c r="H3990" s="24"/>
      <c r="I3990" s="23"/>
      <c r="J3990" s="23"/>
      <c r="K3990" s="23"/>
      <c r="L3990" s="22"/>
      <c r="M3990" s="20"/>
    </row>
    <row r="3991" spans="1:13" x14ac:dyDescent="0.25">
      <c r="A3991" s="22"/>
      <c r="B3991" s="23"/>
      <c r="C3991" s="23"/>
      <c r="D3991" s="23"/>
      <c r="E3991" s="23"/>
      <c r="F3991" s="22"/>
      <c r="G3991" s="23"/>
      <c r="H3991" s="24"/>
      <c r="I3991" s="23"/>
      <c r="J3991" s="23"/>
      <c r="K3991" s="23"/>
      <c r="L3991" s="22"/>
      <c r="M3991" s="20"/>
    </row>
    <row r="3992" spans="1:13" x14ac:dyDescent="0.25">
      <c r="A3992" s="22"/>
      <c r="B3992" s="23"/>
      <c r="C3992" s="23"/>
      <c r="D3992" s="23"/>
      <c r="E3992" s="23"/>
      <c r="F3992" s="22"/>
      <c r="G3992" s="23"/>
      <c r="H3992" s="24"/>
      <c r="I3992" s="23"/>
      <c r="J3992" s="23"/>
      <c r="K3992" s="23"/>
      <c r="L3992" s="22"/>
      <c r="M3992" s="20"/>
    </row>
    <row r="3993" spans="1:13" x14ac:dyDescent="0.25">
      <c r="A3993" s="22"/>
      <c r="B3993" s="23"/>
      <c r="C3993" s="23"/>
      <c r="D3993" s="23"/>
      <c r="E3993" s="23"/>
      <c r="F3993" s="22"/>
      <c r="G3993" s="23"/>
      <c r="H3993" s="24"/>
      <c r="I3993" s="23"/>
      <c r="J3993" s="23"/>
      <c r="K3993" s="23"/>
      <c r="L3993" s="22"/>
      <c r="M3993" s="20"/>
    </row>
    <row r="3994" spans="1:13" x14ac:dyDescent="0.25">
      <c r="A3994" s="22"/>
      <c r="B3994" s="23"/>
      <c r="C3994" s="23"/>
      <c r="D3994" s="23"/>
      <c r="E3994" s="23"/>
      <c r="F3994" s="22"/>
      <c r="G3994" s="23"/>
      <c r="H3994" s="24"/>
      <c r="I3994" s="23"/>
      <c r="J3994" s="23"/>
      <c r="K3994" s="23"/>
      <c r="L3994" s="22"/>
      <c r="M3994" s="20"/>
    </row>
    <row r="3995" spans="1:13" x14ac:dyDescent="0.25">
      <c r="A3995" s="22"/>
      <c r="B3995" s="23"/>
      <c r="C3995" s="23"/>
      <c r="D3995" s="23"/>
      <c r="E3995" s="23"/>
      <c r="F3995" s="22"/>
      <c r="G3995" s="23"/>
      <c r="H3995" s="24"/>
      <c r="I3995" s="23"/>
      <c r="J3995" s="23"/>
      <c r="K3995" s="23"/>
      <c r="L3995" s="22"/>
      <c r="M3995" s="20"/>
    </row>
    <row r="3996" spans="1:13" x14ac:dyDescent="0.25">
      <c r="A3996" s="22"/>
      <c r="B3996" s="23"/>
      <c r="C3996" s="23"/>
      <c r="D3996" s="23"/>
      <c r="E3996" s="23"/>
      <c r="F3996" s="22"/>
      <c r="G3996" s="23"/>
      <c r="H3996" s="24"/>
      <c r="I3996" s="23"/>
      <c r="J3996" s="23"/>
      <c r="K3996" s="23"/>
      <c r="L3996" s="22"/>
      <c r="M3996" s="20"/>
    </row>
    <row r="3997" spans="1:13" x14ac:dyDescent="0.25">
      <c r="A3997" s="22"/>
      <c r="B3997" s="23"/>
      <c r="C3997" s="23"/>
      <c r="D3997" s="23"/>
      <c r="E3997" s="23"/>
      <c r="F3997" s="22"/>
      <c r="G3997" s="23"/>
      <c r="H3997" s="24"/>
      <c r="I3997" s="23"/>
      <c r="J3997" s="23"/>
      <c r="K3997" s="23"/>
      <c r="L3997" s="22"/>
      <c r="M3997" s="20"/>
    </row>
    <row r="3998" spans="1:13" x14ac:dyDescent="0.25">
      <c r="A3998" s="22"/>
      <c r="B3998" s="23"/>
      <c r="C3998" s="23"/>
      <c r="D3998" s="23"/>
      <c r="E3998" s="23"/>
      <c r="F3998" s="22"/>
      <c r="G3998" s="23"/>
      <c r="H3998" s="24"/>
      <c r="I3998" s="23"/>
      <c r="J3998" s="23"/>
      <c r="K3998" s="23"/>
      <c r="L3998" s="22"/>
      <c r="M3998" s="20"/>
    </row>
    <row r="3999" spans="1:13" x14ac:dyDescent="0.25">
      <c r="A3999" s="22"/>
      <c r="B3999" s="23"/>
      <c r="C3999" s="23"/>
      <c r="D3999" s="23"/>
      <c r="E3999" s="23"/>
      <c r="F3999" s="22"/>
      <c r="G3999" s="23"/>
      <c r="H3999" s="24"/>
      <c r="I3999" s="23"/>
      <c r="J3999" s="23"/>
      <c r="K3999" s="23"/>
      <c r="L3999" s="22"/>
      <c r="M3999" s="20"/>
    </row>
    <row r="4000" spans="1:13" x14ac:dyDescent="0.25">
      <c r="A4000" s="22"/>
      <c r="B4000" s="23"/>
      <c r="C4000" s="23"/>
      <c r="D4000" s="23"/>
      <c r="E4000" s="23"/>
      <c r="F4000" s="22"/>
      <c r="G4000" s="23"/>
      <c r="H4000" s="24"/>
      <c r="I4000" s="23"/>
      <c r="J4000" s="23"/>
      <c r="K4000" s="23"/>
      <c r="L4000" s="22"/>
      <c r="M4000" s="20"/>
    </row>
    <row r="4001" spans="1:13" x14ac:dyDescent="0.25">
      <c r="A4001" s="22"/>
      <c r="B4001" s="23"/>
      <c r="C4001" s="23"/>
      <c r="D4001" s="23"/>
      <c r="E4001" s="23"/>
      <c r="F4001" s="22"/>
      <c r="G4001" s="23"/>
      <c r="H4001" s="24"/>
      <c r="I4001" s="23"/>
      <c r="J4001" s="23"/>
      <c r="K4001" s="23"/>
      <c r="L4001" s="22"/>
      <c r="M4001" s="20"/>
    </row>
    <row r="4002" spans="1:13" x14ac:dyDescent="0.25">
      <c r="A4002" s="22"/>
      <c r="B4002" s="23"/>
      <c r="C4002" s="23"/>
      <c r="D4002" s="23"/>
      <c r="E4002" s="23"/>
      <c r="F4002" s="22"/>
      <c r="G4002" s="23"/>
      <c r="H4002" s="24"/>
      <c r="I4002" s="23"/>
      <c r="J4002" s="23"/>
      <c r="K4002" s="23"/>
      <c r="L4002" s="22"/>
      <c r="M4002" s="20"/>
    </row>
    <row r="4003" spans="1:13" x14ac:dyDescent="0.25">
      <c r="A4003" s="22"/>
      <c r="B4003" s="23"/>
      <c r="C4003" s="23"/>
      <c r="D4003" s="23"/>
      <c r="E4003" s="23"/>
      <c r="F4003" s="22"/>
      <c r="G4003" s="23"/>
      <c r="H4003" s="24"/>
      <c r="I4003" s="23"/>
      <c r="J4003" s="23"/>
      <c r="K4003" s="23"/>
      <c r="L4003" s="22"/>
      <c r="M4003" s="20"/>
    </row>
    <row r="4004" spans="1:13" x14ac:dyDescent="0.25">
      <c r="A4004" s="22"/>
      <c r="B4004" s="23"/>
      <c r="C4004" s="23"/>
      <c r="D4004" s="23"/>
      <c r="E4004" s="23"/>
      <c r="F4004" s="22"/>
      <c r="G4004" s="23"/>
      <c r="H4004" s="24"/>
      <c r="I4004" s="23"/>
      <c r="J4004" s="23"/>
      <c r="K4004" s="23"/>
      <c r="L4004" s="22"/>
      <c r="M4004" s="20"/>
    </row>
    <row r="4005" spans="1:13" x14ac:dyDescent="0.25">
      <c r="A4005" s="22"/>
      <c r="B4005" s="23"/>
      <c r="C4005" s="23"/>
      <c r="D4005" s="23"/>
      <c r="E4005" s="23"/>
      <c r="F4005" s="22"/>
      <c r="G4005" s="23"/>
      <c r="H4005" s="24"/>
      <c r="I4005" s="23"/>
      <c r="J4005" s="23"/>
      <c r="K4005" s="23"/>
      <c r="L4005" s="22"/>
      <c r="M4005" s="20"/>
    </row>
    <row r="4006" spans="1:13" x14ac:dyDescent="0.25">
      <c r="A4006" s="22"/>
      <c r="B4006" s="23"/>
      <c r="C4006" s="23"/>
      <c r="D4006" s="23"/>
      <c r="E4006" s="23"/>
      <c r="F4006" s="22"/>
      <c r="G4006" s="23"/>
      <c r="H4006" s="24"/>
      <c r="I4006" s="23"/>
      <c r="J4006" s="23"/>
      <c r="K4006" s="23"/>
      <c r="L4006" s="22"/>
      <c r="M4006" s="20"/>
    </row>
    <row r="4007" spans="1:13" x14ac:dyDescent="0.25">
      <c r="A4007" s="22"/>
      <c r="B4007" s="23"/>
      <c r="C4007" s="23"/>
      <c r="D4007" s="23"/>
      <c r="E4007" s="23"/>
      <c r="F4007" s="22"/>
      <c r="G4007" s="23"/>
      <c r="H4007" s="24"/>
      <c r="I4007" s="23"/>
      <c r="J4007" s="23"/>
      <c r="K4007" s="23"/>
      <c r="L4007" s="22"/>
      <c r="M4007" s="20"/>
    </row>
    <row r="4008" spans="1:13" x14ac:dyDescent="0.25">
      <c r="A4008" s="22"/>
      <c r="B4008" s="23"/>
      <c r="C4008" s="23"/>
      <c r="D4008" s="23"/>
      <c r="E4008" s="23"/>
      <c r="F4008" s="22"/>
      <c r="G4008" s="23"/>
      <c r="H4008" s="24"/>
      <c r="I4008" s="23"/>
      <c r="J4008" s="23"/>
      <c r="K4008" s="23"/>
      <c r="L4008" s="22"/>
      <c r="M4008" s="20"/>
    </row>
    <row r="4009" spans="1:13" x14ac:dyDescent="0.25">
      <c r="A4009" s="22"/>
      <c r="B4009" s="23"/>
      <c r="C4009" s="23"/>
      <c r="D4009" s="23"/>
      <c r="E4009" s="23"/>
      <c r="F4009" s="22"/>
      <c r="G4009" s="23"/>
      <c r="H4009" s="24"/>
      <c r="I4009" s="23"/>
      <c r="J4009" s="23"/>
      <c r="K4009" s="23"/>
      <c r="L4009" s="22"/>
      <c r="M4009" s="20"/>
    </row>
    <row r="4010" spans="1:13" x14ac:dyDescent="0.25">
      <c r="A4010" s="22"/>
      <c r="B4010" s="23"/>
      <c r="C4010" s="23"/>
      <c r="D4010" s="23"/>
      <c r="E4010" s="23"/>
      <c r="F4010" s="22"/>
      <c r="G4010" s="23"/>
      <c r="H4010" s="24"/>
      <c r="I4010" s="23"/>
      <c r="J4010" s="23"/>
      <c r="K4010" s="23"/>
      <c r="L4010" s="22"/>
      <c r="M4010" s="20"/>
    </row>
    <row r="4011" spans="1:13" x14ac:dyDescent="0.25">
      <c r="A4011" s="22"/>
      <c r="B4011" s="23"/>
      <c r="C4011" s="23"/>
      <c r="D4011" s="23"/>
      <c r="E4011" s="23"/>
      <c r="F4011" s="22"/>
      <c r="G4011" s="23"/>
      <c r="H4011" s="24"/>
      <c r="I4011" s="23"/>
      <c r="J4011" s="23"/>
      <c r="K4011" s="23"/>
      <c r="L4011" s="22"/>
      <c r="M4011" s="20"/>
    </row>
    <row r="4012" spans="1:13" x14ac:dyDescent="0.25">
      <c r="A4012" s="22"/>
      <c r="B4012" s="23"/>
      <c r="C4012" s="23"/>
      <c r="D4012" s="23"/>
      <c r="E4012" s="23"/>
      <c r="F4012" s="22"/>
      <c r="G4012" s="23"/>
      <c r="H4012" s="24"/>
      <c r="I4012" s="23"/>
      <c r="J4012" s="23"/>
      <c r="K4012" s="23"/>
      <c r="L4012" s="22"/>
      <c r="M4012" s="20"/>
    </row>
    <row r="4013" spans="1:13" x14ac:dyDescent="0.25">
      <c r="A4013" s="22"/>
      <c r="B4013" s="23"/>
      <c r="C4013" s="23"/>
      <c r="D4013" s="23"/>
      <c r="E4013" s="23"/>
      <c r="F4013" s="22"/>
      <c r="G4013" s="23"/>
      <c r="H4013" s="24"/>
      <c r="I4013" s="23"/>
      <c r="J4013" s="23"/>
      <c r="K4013" s="23"/>
      <c r="L4013" s="22"/>
      <c r="M4013" s="20"/>
    </row>
    <row r="4014" spans="1:13" x14ac:dyDescent="0.25">
      <c r="A4014" s="22"/>
      <c r="B4014" s="23"/>
      <c r="C4014" s="23"/>
      <c r="D4014" s="23"/>
      <c r="E4014" s="23"/>
      <c r="F4014" s="22"/>
      <c r="G4014" s="23"/>
      <c r="H4014" s="24"/>
      <c r="I4014" s="23"/>
      <c r="J4014" s="23"/>
      <c r="K4014" s="23"/>
      <c r="L4014" s="22"/>
      <c r="M4014" s="20"/>
    </row>
    <row r="4015" spans="1:13" x14ac:dyDescent="0.25">
      <c r="A4015" s="22"/>
      <c r="B4015" s="23"/>
      <c r="C4015" s="23"/>
      <c r="D4015" s="23"/>
      <c r="E4015" s="23"/>
      <c r="F4015" s="22"/>
      <c r="G4015" s="23"/>
      <c r="H4015" s="24"/>
      <c r="I4015" s="23"/>
      <c r="J4015" s="23"/>
      <c r="K4015" s="23"/>
      <c r="L4015" s="22"/>
      <c r="M4015" s="20"/>
    </row>
    <row r="4016" spans="1:13" x14ac:dyDescent="0.25">
      <c r="A4016" s="22"/>
      <c r="B4016" s="23"/>
      <c r="C4016" s="23"/>
      <c r="D4016" s="23"/>
      <c r="E4016" s="23"/>
      <c r="F4016" s="22"/>
      <c r="G4016" s="23"/>
      <c r="H4016" s="24"/>
      <c r="I4016" s="23"/>
      <c r="J4016" s="23"/>
      <c r="K4016" s="23"/>
      <c r="L4016" s="22"/>
      <c r="M4016" s="20"/>
    </row>
    <row r="4017" spans="1:13" x14ac:dyDescent="0.25">
      <c r="A4017" s="22"/>
      <c r="B4017" s="23"/>
      <c r="C4017" s="23"/>
      <c r="D4017" s="23"/>
      <c r="E4017" s="23"/>
      <c r="F4017" s="22"/>
      <c r="G4017" s="23"/>
      <c r="H4017" s="24"/>
      <c r="I4017" s="23"/>
      <c r="J4017" s="23"/>
      <c r="K4017" s="23"/>
      <c r="L4017" s="22"/>
      <c r="M4017" s="20"/>
    </row>
    <row r="4018" spans="1:13" x14ac:dyDescent="0.25">
      <c r="A4018" s="22"/>
      <c r="B4018" s="23"/>
      <c r="C4018" s="23"/>
      <c r="D4018" s="23"/>
      <c r="E4018" s="23"/>
      <c r="F4018" s="22"/>
      <c r="G4018" s="23"/>
      <c r="H4018" s="24"/>
      <c r="I4018" s="23"/>
      <c r="J4018" s="23"/>
      <c r="K4018" s="23"/>
      <c r="L4018" s="22"/>
      <c r="M4018" s="20"/>
    </row>
    <row r="4019" spans="1:13" x14ac:dyDescent="0.25">
      <c r="A4019" s="22"/>
      <c r="B4019" s="23"/>
      <c r="C4019" s="23"/>
      <c r="D4019" s="23"/>
      <c r="E4019" s="23"/>
      <c r="F4019" s="22"/>
      <c r="G4019" s="23"/>
      <c r="H4019" s="24"/>
      <c r="I4019" s="23"/>
      <c r="J4019" s="23"/>
      <c r="K4019" s="23"/>
      <c r="L4019" s="22"/>
      <c r="M4019" s="20"/>
    </row>
    <row r="4020" spans="1:13" x14ac:dyDescent="0.25">
      <c r="A4020" s="22"/>
      <c r="B4020" s="23"/>
      <c r="C4020" s="23"/>
      <c r="D4020" s="23"/>
      <c r="E4020" s="23"/>
      <c r="F4020" s="22"/>
      <c r="G4020" s="23"/>
      <c r="H4020" s="24"/>
      <c r="I4020" s="23"/>
      <c r="J4020" s="23"/>
      <c r="K4020" s="23"/>
      <c r="L4020" s="22"/>
      <c r="M4020" s="20"/>
    </row>
    <row r="4021" spans="1:13" x14ac:dyDescent="0.25">
      <c r="A4021" s="22"/>
      <c r="B4021" s="23"/>
      <c r="C4021" s="23"/>
      <c r="D4021" s="23"/>
      <c r="E4021" s="23"/>
      <c r="F4021" s="22"/>
      <c r="G4021" s="23"/>
      <c r="H4021" s="24"/>
      <c r="I4021" s="23"/>
      <c r="J4021" s="23"/>
      <c r="K4021" s="23"/>
      <c r="L4021" s="22"/>
      <c r="M4021" s="20"/>
    </row>
    <row r="4022" spans="1:13" x14ac:dyDescent="0.25">
      <c r="A4022" s="22"/>
      <c r="B4022" s="23"/>
      <c r="C4022" s="23"/>
      <c r="D4022" s="23"/>
      <c r="E4022" s="23"/>
      <c r="F4022" s="22"/>
      <c r="G4022" s="23"/>
      <c r="H4022" s="24"/>
      <c r="I4022" s="23"/>
      <c r="J4022" s="23"/>
      <c r="K4022" s="23"/>
      <c r="L4022" s="22"/>
      <c r="M4022" s="20"/>
    </row>
    <row r="4023" spans="1:13" x14ac:dyDescent="0.25">
      <c r="A4023" s="22"/>
      <c r="B4023" s="23"/>
      <c r="C4023" s="23"/>
      <c r="D4023" s="23"/>
      <c r="E4023" s="23"/>
      <c r="F4023" s="22"/>
      <c r="G4023" s="23"/>
      <c r="H4023" s="24"/>
      <c r="I4023" s="23"/>
      <c r="J4023" s="23"/>
      <c r="K4023" s="23"/>
      <c r="L4023" s="22"/>
      <c r="M4023" s="20"/>
    </row>
    <row r="4024" spans="1:13" x14ac:dyDescent="0.25">
      <c r="A4024" s="22"/>
      <c r="B4024" s="23"/>
      <c r="C4024" s="23"/>
      <c r="D4024" s="23"/>
      <c r="E4024" s="23"/>
      <c r="F4024" s="22"/>
      <c r="G4024" s="23"/>
      <c r="H4024" s="24"/>
      <c r="I4024" s="23"/>
      <c r="J4024" s="23"/>
      <c r="K4024" s="23"/>
      <c r="L4024" s="22"/>
      <c r="M4024" s="20"/>
    </row>
    <row r="4025" spans="1:13" x14ac:dyDescent="0.25">
      <c r="A4025" s="22"/>
      <c r="B4025" s="23"/>
      <c r="C4025" s="23"/>
      <c r="D4025" s="23"/>
      <c r="E4025" s="23"/>
      <c r="F4025" s="22"/>
      <c r="G4025" s="23"/>
      <c r="H4025" s="24"/>
      <c r="I4025" s="23"/>
      <c r="J4025" s="23"/>
      <c r="K4025" s="23"/>
      <c r="L4025" s="22"/>
      <c r="M4025" s="20"/>
    </row>
    <row r="4026" spans="1:13" x14ac:dyDescent="0.25">
      <c r="A4026" s="22"/>
      <c r="B4026" s="23"/>
      <c r="C4026" s="23"/>
      <c r="D4026" s="23"/>
      <c r="E4026" s="23"/>
      <c r="F4026" s="22"/>
      <c r="G4026" s="23"/>
      <c r="H4026" s="24"/>
      <c r="I4026" s="23"/>
      <c r="J4026" s="23"/>
      <c r="K4026" s="23"/>
      <c r="L4026" s="22"/>
      <c r="M4026" s="20"/>
    </row>
    <row r="4027" spans="1:13" x14ac:dyDescent="0.25">
      <c r="A4027" s="22"/>
      <c r="B4027" s="23"/>
      <c r="C4027" s="23"/>
      <c r="D4027" s="23"/>
      <c r="E4027" s="23"/>
      <c r="F4027" s="22"/>
      <c r="G4027" s="23"/>
      <c r="H4027" s="24"/>
      <c r="I4027" s="23"/>
      <c r="J4027" s="23"/>
      <c r="K4027" s="23"/>
      <c r="L4027" s="22"/>
      <c r="M4027" s="20"/>
    </row>
    <row r="4028" spans="1:13" x14ac:dyDescent="0.25">
      <c r="A4028" s="22"/>
      <c r="B4028" s="23"/>
      <c r="C4028" s="23"/>
      <c r="D4028" s="23"/>
      <c r="E4028" s="23"/>
      <c r="F4028" s="22"/>
      <c r="G4028" s="23"/>
      <c r="H4028" s="24"/>
      <c r="I4028" s="23"/>
      <c r="J4028" s="23"/>
      <c r="K4028" s="23"/>
      <c r="L4028" s="22"/>
      <c r="M4028" s="20"/>
    </row>
    <row r="4029" spans="1:13" x14ac:dyDescent="0.25">
      <c r="A4029" s="22"/>
      <c r="B4029" s="23"/>
      <c r="C4029" s="23"/>
      <c r="D4029" s="23"/>
      <c r="E4029" s="23"/>
      <c r="F4029" s="22"/>
      <c r="G4029" s="23"/>
      <c r="H4029" s="24"/>
      <c r="I4029" s="23"/>
      <c r="J4029" s="23"/>
      <c r="K4029" s="23"/>
      <c r="L4029" s="22"/>
      <c r="M4029" s="20"/>
    </row>
    <row r="4030" spans="1:13" x14ac:dyDescent="0.25">
      <c r="A4030" s="22"/>
      <c r="B4030" s="23"/>
      <c r="C4030" s="23"/>
      <c r="D4030" s="23"/>
      <c r="E4030" s="23"/>
      <c r="F4030" s="22"/>
      <c r="G4030" s="23"/>
      <c r="H4030" s="24"/>
      <c r="I4030" s="23"/>
      <c r="J4030" s="23"/>
      <c r="K4030" s="23"/>
      <c r="L4030" s="22"/>
      <c r="M4030" s="20"/>
    </row>
    <row r="4031" spans="1:13" x14ac:dyDescent="0.25">
      <c r="A4031" s="22"/>
      <c r="B4031" s="23"/>
      <c r="C4031" s="23"/>
      <c r="D4031" s="23"/>
      <c r="E4031" s="23"/>
      <c r="F4031" s="22"/>
      <c r="G4031" s="23"/>
      <c r="H4031" s="24"/>
      <c r="I4031" s="23"/>
      <c r="J4031" s="23"/>
      <c r="K4031" s="23"/>
      <c r="L4031" s="22"/>
      <c r="M4031" s="20"/>
    </row>
    <row r="4032" spans="1:13" x14ac:dyDescent="0.25">
      <c r="A4032" s="22"/>
      <c r="B4032" s="23"/>
      <c r="C4032" s="23"/>
      <c r="D4032" s="23"/>
      <c r="E4032" s="23"/>
      <c r="F4032" s="22"/>
      <c r="G4032" s="23"/>
      <c r="H4032" s="24"/>
      <c r="I4032" s="23"/>
      <c r="J4032" s="23"/>
      <c r="K4032" s="23"/>
      <c r="L4032" s="22"/>
      <c r="M4032" s="20"/>
    </row>
    <row r="4033" spans="1:13" x14ac:dyDescent="0.25">
      <c r="A4033" s="22"/>
      <c r="B4033" s="23"/>
      <c r="C4033" s="23"/>
      <c r="D4033" s="23"/>
      <c r="E4033" s="23"/>
      <c r="F4033" s="22"/>
      <c r="G4033" s="23"/>
      <c r="H4033" s="24"/>
      <c r="I4033" s="23"/>
      <c r="J4033" s="23"/>
      <c r="K4033" s="23"/>
      <c r="L4033" s="22"/>
      <c r="M4033" s="20"/>
    </row>
    <row r="4034" spans="1:13" x14ac:dyDescent="0.25">
      <c r="A4034" s="22"/>
      <c r="B4034" s="23"/>
      <c r="C4034" s="23"/>
      <c r="D4034" s="23"/>
      <c r="E4034" s="23"/>
      <c r="F4034" s="22"/>
      <c r="G4034" s="23"/>
      <c r="H4034" s="24"/>
      <c r="I4034" s="23"/>
      <c r="J4034" s="23"/>
      <c r="K4034" s="23"/>
      <c r="L4034" s="22"/>
      <c r="M4034" s="20"/>
    </row>
    <row r="4035" spans="1:13" x14ac:dyDescent="0.25">
      <c r="A4035" s="22"/>
      <c r="B4035" s="23"/>
      <c r="C4035" s="23"/>
      <c r="D4035" s="23"/>
      <c r="E4035" s="23"/>
      <c r="F4035" s="22"/>
      <c r="G4035" s="23"/>
      <c r="H4035" s="24"/>
      <c r="I4035" s="23"/>
      <c r="J4035" s="23"/>
      <c r="K4035" s="23"/>
      <c r="L4035" s="22"/>
      <c r="M4035" s="20"/>
    </row>
    <row r="4036" spans="1:13" x14ac:dyDescent="0.25">
      <c r="A4036" s="22"/>
      <c r="B4036" s="23"/>
      <c r="C4036" s="23"/>
      <c r="D4036" s="23"/>
      <c r="E4036" s="23"/>
      <c r="F4036" s="22"/>
      <c r="G4036" s="23"/>
      <c r="H4036" s="24"/>
      <c r="I4036" s="23"/>
      <c r="J4036" s="23"/>
      <c r="K4036" s="23"/>
      <c r="L4036" s="22"/>
      <c r="M4036" s="20"/>
    </row>
    <row r="4037" spans="1:13" x14ac:dyDescent="0.25">
      <c r="A4037" s="22"/>
      <c r="B4037" s="23"/>
      <c r="C4037" s="23"/>
      <c r="D4037" s="23"/>
      <c r="E4037" s="23"/>
      <c r="F4037" s="22"/>
      <c r="G4037" s="23"/>
      <c r="H4037" s="24"/>
      <c r="I4037" s="23"/>
      <c r="J4037" s="23"/>
      <c r="K4037" s="23"/>
      <c r="L4037" s="22"/>
      <c r="M4037" s="20"/>
    </row>
    <row r="4038" spans="1:13" x14ac:dyDescent="0.25">
      <c r="A4038" s="22"/>
      <c r="B4038" s="23"/>
      <c r="C4038" s="23"/>
      <c r="D4038" s="23"/>
      <c r="E4038" s="23"/>
      <c r="F4038" s="22"/>
      <c r="G4038" s="23"/>
      <c r="H4038" s="24"/>
      <c r="I4038" s="23"/>
      <c r="J4038" s="23"/>
      <c r="K4038" s="23"/>
      <c r="L4038" s="22"/>
      <c r="M4038" s="20"/>
    </row>
    <row r="4039" spans="1:13" x14ac:dyDescent="0.25">
      <c r="A4039" s="22"/>
      <c r="B4039" s="23"/>
      <c r="C4039" s="23"/>
      <c r="D4039" s="23"/>
      <c r="E4039" s="23"/>
      <c r="F4039" s="22"/>
      <c r="G4039" s="23"/>
      <c r="H4039" s="24"/>
      <c r="I4039" s="23"/>
      <c r="J4039" s="23"/>
      <c r="K4039" s="23"/>
      <c r="L4039" s="22"/>
      <c r="M4039" s="20"/>
    </row>
    <row r="4040" spans="1:13" x14ac:dyDescent="0.25">
      <c r="A4040" s="22"/>
      <c r="B4040" s="23"/>
      <c r="C4040" s="23"/>
      <c r="D4040" s="23"/>
      <c r="E4040" s="23"/>
      <c r="F4040" s="22"/>
      <c r="G4040" s="23"/>
      <c r="H4040" s="24"/>
      <c r="I4040" s="23"/>
      <c r="J4040" s="23"/>
      <c r="K4040" s="23"/>
      <c r="L4040" s="22"/>
      <c r="M4040" s="20"/>
    </row>
    <row r="4041" spans="1:13" x14ac:dyDescent="0.25">
      <c r="A4041" s="22"/>
      <c r="B4041" s="23"/>
      <c r="C4041" s="23"/>
      <c r="D4041" s="23"/>
      <c r="E4041" s="23"/>
      <c r="F4041" s="22"/>
      <c r="G4041" s="23"/>
      <c r="H4041" s="24"/>
      <c r="I4041" s="23"/>
      <c r="J4041" s="23"/>
      <c r="K4041" s="23"/>
      <c r="L4041" s="22"/>
      <c r="M4041" s="20"/>
    </row>
    <row r="4042" spans="1:13" x14ac:dyDescent="0.25">
      <c r="A4042" s="22"/>
      <c r="B4042" s="23"/>
      <c r="C4042" s="23"/>
      <c r="D4042" s="23"/>
      <c r="E4042" s="23"/>
      <c r="F4042" s="22"/>
      <c r="G4042" s="23"/>
      <c r="H4042" s="24"/>
      <c r="I4042" s="23"/>
      <c r="J4042" s="23"/>
      <c r="K4042" s="23"/>
      <c r="L4042" s="22"/>
      <c r="M4042" s="20"/>
    </row>
    <row r="4043" spans="1:13" x14ac:dyDescent="0.25">
      <c r="A4043" s="22"/>
      <c r="B4043" s="23"/>
      <c r="C4043" s="23"/>
      <c r="D4043" s="23"/>
      <c r="E4043" s="23"/>
      <c r="F4043" s="22"/>
      <c r="G4043" s="23"/>
      <c r="H4043" s="24"/>
      <c r="I4043" s="23"/>
      <c r="J4043" s="23"/>
      <c r="K4043" s="23"/>
      <c r="L4043" s="22"/>
      <c r="M4043" s="20"/>
    </row>
    <row r="4044" spans="1:13" x14ac:dyDescent="0.25">
      <c r="A4044" s="22"/>
      <c r="B4044" s="23"/>
      <c r="C4044" s="23"/>
      <c r="D4044" s="23"/>
      <c r="E4044" s="23"/>
      <c r="F4044" s="22"/>
      <c r="G4044" s="23"/>
      <c r="H4044" s="24"/>
      <c r="I4044" s="23"/>
      <c r="J4044" s="23"/>
      <c r="K4044" s="23"/>
      <c r="L4044" s="22"/>
      <c r="M4044" s="20"/>
    </row>
    <row r="4045" spans="1:13" x14ac:dyDescent="0.25">
      <c r="A4045" s="22"/>
      <c r="B4045" s="23"/>
      <c r="C4045" s="23"/>
      <c r="D4045" s="23"/>
      <c r="E4045" s="23"/>
      <c r="F4045" s="22"/>
      <c r="G4045" s="23"/>
      <c r="H4045" s="24"/>
      <c r="I4045" s="23"/>
      <c r="J4045" s="23"/>
      <c r="K4045" s="23"/>
      <c r="L4045" s="22"/>
      <c r="M4045" s="20"/>
    </row>
    <row r="4046" spans="1:13" x14ac:dyDescent="0.25">
      <c r="A4046" s="22"/>
      <c r="B4046" s="23"/>
      <c r="C4046" s="23"/>
      <c r="D4046" s="23"/>
      <c r="E4046" s="23"/>
      <c r="F4046" s="22"/>
      <c r="G4046" s="23"/>
      <c r="H4046" s="24"/>
      <c r="I4046" s="23"/>
      <c r="J4046" s="23"/>
      <c r="K4046" s="23"/>
      <c r="L4046" s="22"/>
      <c r="M4046" s="20"/>
    </row>
    <row r="4047" spans="1:13" x14ac:dyDescent="0.25">
      <c r="A4047" s="22"/>
      <c r="B4047" s="23"/>
      <c r="C4047" s="23"/>
      <c r="D4047" s="23"/>
      <c r="E4047" s="23"/>
      <c r="F4047" s="22"/>
      <c r="G4047" s="23"/>
      <c r="H4047" s="24"/>
      <c r="I4047" s="23"/>
      <c r="J4047" s="23"/>
      <c r="K4047" s="23"/>
      <c r="L4047" s="22"/>
      <c r="M4047" s="20"/>
    </row>
    <row r="4048" spans="1:13" x14ac:dyDescent="0.25">
      <c r="A4048" s="22"/>
      <c r="B4048" s="23"/>
      <c r="C4048" s="23"/>
      <c r="D4048" s="23"/>
      <c r="E4048" s="23"/>
      <c r="F4048" s="22"/>
      <c r="G4048" s="23"/>
      <c r="H4048" s="24"/>
      <c r="I4048" s="23"/>
      <c r="J4048" s="23"/>
      <c r="K4048" s="23"/>
      <c r="L4048" s="22"/>
      <c r="M4048" s="20"/>
    </row>
    <row r="4049" spans="1:13" x14ac:dyDescent="0.25">
      <c r="A4049" s="22"/>
      <c r="B4049" s="23"/>
      <c r="C4049" s="23"/>
      <c r="D4049" s="23"/>
      <c r="E4049" s="23"/>
      <c r="F4049" s="22"/>
      <c r="G4049" s="23"/>
      <c r="H4049" s="24"/>
      <c r="I4049" s="23"/>
      <c r="J4049" s="23"/>
      <c r="K4049" s="23"/>
      <c r="L4049" s="22"/>
      <c r="M4049" s="20"/>
    </row>
    <row r="4050" spans="1:13" x14ac:dyDescent="0.25">
      <c r="A4050" s="22"/>
      <c r="B4050" s="23"/>
      <c r="C4050" s="23"/>
      <c r="D4050" s="23"/>
      <c r="E4050" s="23"/>
      <c r="F4050" s="22"/>
      <c r="G4050" s="23"/>
      <c r="H4050" s="24"/>
      <c r="I4050" s="23"/>
      <c r="J4050" s="23"/>
      <c r="K4050" s="23"/>
      <c r="L4050" s="22"/>
      <c r="M4050" s="20"/>
    </row>
    <row r="4051" spans="1:13" x14ac:dyDescent="0.25">
      <c r="A4051" s="22"/>
      <c r="B4051" s="23"/>
      <c r="C4051" s="23"/>
      <c r="D4051" s="23"/>
      <c r="E4051" s="23"/>
      <c r="F4051" s="22"/>
      <c r="G4051" s="23"/>
      <c r="H4051" s="24"/>
      <c r="I4051" s="23"/>
      <c r="J4051" s="23"/>
      <c r="K4051" s="23"/>
      <c r="L4051" s="22"/>
      <c r="M4051" s="20"/>
    </row>
    <row r="4052" spans="1:13" x14ac:dyDescent="0.25">
      <c r="A4052" s="22"/>
      <c r="B4052" s="23"/>
      <c r="C4052" s="23"/>
      <c r="D4052" s="23"/>
      <c r="E4052" s="23"/>
      <c r="F4052" s="22"/>
      <c r="G4052" s="23"/>
      <c r="H4052" s="24"/>
      <c r="I4052" s="23"/>
      <c r="J4052" s="23"/>
      <c r="K4052" s="23"/>
      <c r="L4052" s="22"/>
      <c r="M4052" s="20"/>
    </row>
    <row r="4053" spans="1:13" x14ac:dyDescent="0.25">
      <c r="A4053" s="22"/>
      <c r="B4053" s="23"/>
      <c r="C4053" s="23"/>
      <c r="D4053" s="23"/>
      <c r="E4053" s="23"/>
      <c r="F4053" s="22"/>
      <c r="G4053" s="23"/>
      <c r="H4053" s="24"/>
      <c r="I4053" s="23"/>
      <c r="J4053" s="23"/>
      <c r="K4053" s="23"/>
      <c r="L4053" s="22"/>
      <c r="M4053" s="20"/>
    </row>
    <row r="4054" spans="1:13" x14ac:dyDescent="0.25">
      <c r="A4054" s="22"/>
      <c r="B4054" s="23"/>
      <c r="C4054" s="23"/>
      <c r="D4054" s="23"/>
      <c r="E4054" s="23"/>
      <c r="F4054" s="22"/>
      <c r="G4054" s="23"/>
      <c r="H4054" s="24"/>
      <c r="I4054" s="23"/>
      <c r="J4054" s="23"/>
      <c r="K4054" s="23"/>
      <c r="L4054" s="22"/>
      <c r="M4054" s="20"/>
    </row>
    <row r="4055" spans="1:13" x14ac:dyDescent="0.25">
      <c r="A4055" s="22"/>
      <c r="B4055" s="23"/>
      <c r="C4055" s="23"/>
      <c r="D4055" s="23"/>
      <c r="E4055" s="23"/>
      <c r="F4055" s="22"/>
      <c r="G4055" s="23"/>
      <c r="H4055" s="24"/>
      <c r="I4055" s="23"/>
      <c r="J4055" s="23"/>
      <c r="K4055" s="23"/>
      <c r="L4055" s="22"/>
      <c r="M4055" s="20"/>
    </row>
    <row r="4056" spans="1:13" x14ac:dyDescent="0.25">
      <c r="A4056" s="22"/>
      <c r="B4056" s="23"/>
      <c r="C4056" s="23"/>
      <c r="D4056" s="23"/>
      <c r="E4056" s="23"/>
      <c r="F4056" s="22"/>
      <c r="G4056" s="23"/>
      <c r="H4056" s="24"/>
      <c r="I4056" s="23"/>
      <c r="J4056" s="23"/>
      <c r="K4056" s="23"/>
      <c r="L4056" s="22"/>
      <c r="M4056" s="20"/>
    </row>
    <row r="4057" spans="1:13" x14ac:dyDescent="0.25">
      <c r="A4057" s="22"/>
      <c r="B4057" s="23"/>
      <c r="C4057" s="23"/>
      <c r="D4057" s="23"/>
      <c r="E4057" s="23"/>
      <c r="F4057" s="22"/>
      <c r="G4057" s="23"/>
      <c r="H4057" s="24"/>
      <c r="I4057" s="23"/>
      <c r="J4057" s="23"/>
      <c r="K4057" s="23"/>
      <c r="L4057" s="22"/>
      <c r="M4057" s="20"/>
    </row>
    <row r="4058" spans="1:13" x14ac:dyDescent="0.25">
      <c r="A4058" s="22"/>
      <c r="B4058" s="23"/>
      <c r="C4058" s="23"/>
      <c r="D4058" s="23"/>
      <c r="E4058" s="23"/>
      <c r="F4058" s="22"/>
      <c r="G4058" s="23"/>
      <c r="H4058" s="24"/>
      <c r="I4058" s="23"/>
      <c r="J4058" s="23"/>
      <c r="K4058" s="23"/>
      <c r="L4058" s="22"/>
      <c r="M4058" s="20"/>
    </row>
    <row r="4059" spans="1:13" x14ac:dyDescent="0.25">
      <c r="A4059" s="22"/>
      <c r="B4059" s="23"/>
      <c r="C4059" s="23"/>
      <c r="D4059" s="23"/>
      <c r="E4059" s="23"/>
      <c r="F4059" s="22"/>
      <c r="G4059" s="23"/>
      <c r="H4059" s="24"/>
      <c r="I4059" s="23"/>
      <c r="J4059" s="23"/>
      <c r="K4059" s="23"/>
      <c r="L4059" s="22"/>
      <c r="M4059" s="20"/>
    </row>
    <row r="4060" spans="1:13" x14ac:dyDescent="0.25">
      <c r="A4060" s="22"/>
      <c r="B4060" s="23"/>
      <c r="C4060" s="23"/>
      <c r="D4060" s="23"/>
      <c r="E4060" s="23"/>
      <c r="F4060" s="22"/>
      <c r="G4060" s="23"/>
      <c r="H4060" s="24"/>
      <c r="I4060" s="23"/>
      <c r="J4060" s="23"/>
      <c r="K4060" s="23"/>
      <c r="L4060" s="22"/>
      <c r="M4060" s="20"/>
    </row>
    <row r="4061" spans="1:13" x14ac:dyDescent="0.25">
      <c r="A4061" s="22"/>
      <c r="B4061" s="23"/>
      <c r="C4061" s="23"/>
      <c r="D4061" s="23"/>
      <c r="E4061" s="23"/>
      <c r="F4061" s="22"/>
      <c r="G4061" s="23"/>
      <c r="H4061" s="24"/>
      <c r="I4061" s="23"/>
      <c r="J4061" s="23"/>
      <c r="K4061" s="23"/>
      <c r="L4061" s="22"/>
      <c r="M4061" s="20"/>
    </row>
    <row r="4062" spans="1:13" x14ac:dyDescent="0.25">
      <c r="A4062" s="22"/>
      <c r="B4062" s="23"/>
      <c r="C4062" s="23"/>
      <c r="D4062" s="23"/>
      <c r="E4062" s="23"/>
      <c r="F4062" s="22"/>
      <c r="G4062" s="23"/>
      <c r="H4062" s="24"/>
      <c r="I4062" s="23"/>
      <c r="J4062" s="23"/>
      <c r="K4062" s="23"/>
      <c r="L4062" s="22"/>
      <c r="M4062" s="20"/>
    </row>
    <row r="4063" spans="1:13" x14ac:dyDescent="0.25">
      <c r="A4063" s="22"/>
      <c r="B4063" s="23"/>
      <c r="C4063" s="23"/>
      <c r="D4063" s="23"/>
      <c r="E4063" s="23"/>
      <c r="F4063" s="22"/>
      <c r="G4063" s="23"/>
      <c r="H4063" s="24"/>
      <c r="I4063" s="23"/>
      <c r="J4063" s="23"/>
      <c r="K4063" s="23"/>
      <c r="L4063" s="22"/>
      <c r="M4063" s="20"/>
    </row>
    <row r="4064" spans="1:13" x14ac:dyDescent="0.25">
      <c r="A4064" s="22"/>
      <c r="B4064" s="23"/>
      <c r="C4064" s="23"/>
      <c r="D4064" s="23"/>
      <c r="E4064" s="23"/>
      <c r="F4064" s="22"/>
      <c r="G4064" s="23"/>
      <c r="H4064" s="24"/>
      <c r="I4064" s="23"/>
      <c r="J4064" s="23"/>
      <c r="K4064" s="23"/>
      <c r="L4064" s="22"/>
      <c r="M4064" s="20"/>
    </row>
    <row r="4065" spans="1:13" x14ac:dyDescent="0.25">
      <c r="A4065" s="22"/>
      <c r="B4065" s="23"/>
      <c r="C4065" s="23"/>
      <c r="D4065" s="23"/>
      <c r="E4065" s="23"/>
      <c r="F4065" s="22"/>
      <c r="G4065" s="23"/>
      <c r="H4065" s="24"/>
      <c r="I4065" s="23"/>
      <c r="J4065" s="23"/>
      <c r="K4065" s="23"/>
      <c r="L4065" s="22"/>
      <c r="M4065" s="20"/>
    </row>
    <row r="4066" spans="1:13" x14ac:dyDescent="0.25">
      <c r="A4066" s="22"/>
      <c r="B4066" s="23"/>
      <c r="C4066" s="23"/>
      <c r="D4066" s="23"/>
      <c r="E4066" s="23"/>
      <c r="F4066" s="22"/>
      <c r="G4066" s="23"/>
      <c r="H4066" s="24"/>
      <c r="I4066" s="23"/>
      <c r="J4066" s="23"/>
      <c r="K4066" s="23"/>
      <c r="L4066" s="22"/>
      <c r="M4066" s="20"/>
    </row>
    <row r="4067" spans="1:13" x14ac:dyDescent="0.25">
      <c r="A4067" s="22"/>
      <c r="B4067" s="23"/>
      <c r="C4067" s="23"/>
      <c r="D4067" s="23"/>
      <c r="E4067" s="23"/>
      <c r="F4067" s="22"/>
      <c r="G4067" s="23"/>
      <c r="H4067" s="24"/>
      <c r="I4067" s="23"/>
      <c r="J4067" s="23"/>
      <c r="K4067" s="23"/>
      <c r="L4067" s="22"/>
      <c r="M4067" s="20"/>
    </row>
    <row r="4068" spans="1:13" x14ac:dyDescent="0.25">
      <c r="A4068" s="22"/>
      <c r="B4068" s="23"/>
      <c r="C4068" s="23"/>
      <c r="D4068" s="23"/>
      <c r="E4068" s="23"/>
      <c r="F4068" s="22"/>
      <c r="G4068" s="23"/>
      <c r="H4068" s="24"/>
      <c r="I4068" s="23"/>
      <c r="J4068" s="23"/>
      <c r="K4068" s="23"/>
      <c r="L4068" s="22"/>
      <c r="M4068" s="20"/>
    </row>
    <row r="4069" spans="1:13" x14ac:dyDescent="0.25">
      <c r="A4069" s="22"/>
      <c r="B4069" s="23"/>
      <c r="C4069" s="23"/>
      <c r="D4069" s="23"/>
      <c r="E4069" s="23"/>
      <c r="F4069" s="22"/>
      <c r="G4069" s="23"/>
      <c r="H4069" s="24"/>
      <c r="I4069" s="23"/>
      <c r="J4069" s="23"/>
      <c r="K4069" s="23"/>
      <c r="L4069" s="22"/>
      <c r="M4069" s="20"/>
    </row>
    <row r="4070" spans="1:13" x14ac:dyDescent="0.25">
      <c r="A4070" s="22"/>
      <c r="B4070" s="23"/>
      <c r="C4070" s="23"/>
      <c r="D4070" s="23"/>
      <c r="E4070" s="23"/>
      <c r="F4070" s="22"/>
      <c r="G4070" s="23"/>
      <c r="H4070" s="24"/>
      <c r="I4070" s="23"/>
      <c r="J4070" s="23"/>
      <c r="K4070" s="23"/>
      <c r="L4070" s="22"/>
      <c r="M4070" s="20"/>
    </row>
    <row r="4071" spans="1:13" x14ac:dyDescent="0.25">
      <c r="A4071" s="22"/>
      <c r="B4071" s="23"/>
      <c r="C4071" s="23"/>
      <c r="D4071" s="23"/>
      <c r="E4071" s="23"/>
      <c r="F4071" s="22"/>
      <c r="G4071" s="23"/>
      <c r="H4071" s="24"/>
      <c r="I4071" s="23"/>
      <c r="J4071" s="23"/>
      <c r="K4071" s="23"/>
      <c r="L4071" s="22"/>
      <c r="M4071" s="20"/>
    </row>
    <row r="4072" spans="1:13" x14ac:dyDescent="0.25">
      <c r="A4072" s="22"/>
      <c r="B4072" s="23"/>
      <c r="C4072" s="23"/>
      <c r="D4072" s="23"/>
      <c r="E4072" s="23"/>
      <c r="F4072" s="22"/>
      <c r="G4072" s="23"/>
      <c r="H4072" s="24"/>
      <c r="I4072" s="23"/>
      <c r="J4072" s="23"/>
      <c r="K4072" s="23"/>
      <c r="L4072" s="22"/>
      <c r="M4072" s="20"/>
    </row>
    <row r="4073" spans="1:13" x14ac:dyDescent="0.25">
      <c r="A4073" s="22"/>
      <c r="B4073" s="23"/>
      <c r="C4073" s="23"/>
      <c r="D4073" s="23"/>
      <c r="E4073" s="23"/>
      <c r="F4073" s="22"/>
      <c r="G4073" s="23"/>
      <c r="H4073" s="24"/>
      <c r="I4073" s="23"/>
      <c r="J4073" s="23"/>
      <c r="K4073" s="23"/>
      <c r="L4073" s="22"/>
      <c r="M4073" s="20"/>
    </row>
    <row r="4074" spans="1:13" x14ac:dyDescent="0.25">
      <c r="A4074" s="22"/>
      <c r="B4074" s="23"/>
      <c r="C4074" s="23"/>
      <c r="D4074" s="23"/>
      <c r="E4074" s="23"/>
      <c r="F4074" s="22"/>
      <c r="G4074" s="23"/>
      <c r="H4074" s="24"/>
      <c r="I4074" s="23"/>
      <c r="J4074" s="23"/>
      <c r="K4074" s="23"/>
      <c r="L4074" s="22"/>
      <c r="M4074" s="20"/>
    </row>
    <row r="4075" spans="1:13" x14ac:dyDescent="0.25">
      <c r="A4075" s="22"/>
      <c r="B4075" s="23"/>
      <c r="C4075" s="23"/>
      <c r="D4075" s="23"/>
      <c r="E4075" s="23"/>
      <c r="F4075" s="22"/>
      <c r="G4075" s="23"/>
      <c r="H4075" s="24"/>
      <c r="I4075" s="23"/>
      <c r="J4075" s="23"/>
      <c r="K4075" s="23"/>
      <c r="L4075" s="22"/>
      <c r="M4075" s="20"/>
    </row>
    <row r="4076" spans="1:13" x14ac:dyDescent="0.25">
      <c r="A4076" s="22"/>
      <c r="B4076" s="23"/>
      <c r="C4076" s="23"/>
      <c r="D4076" s="23"/>
      <c r="E4076" s="23"/>
      <c r="F4076" s="22"/>
      <c r="G4076" s="23"/>
      <c r="H4076" s="24"/>
      <c r="I4076" s="23"/>
      <c r="J4076" s="23"/>
      <c r="K4076" s="23"/>
      <c r="L4076" s="22"/>
      <c r="M4076" s="20"/>
    </row>
    <row r="4077" spans="1:13" x14ac:dyDescent="0.25">
      <c r="A4077" s="22"/>
      <c r="B4077" s="23"/>
      <c r="C4077" s="23"/>
      <c r="D4077" s="23"/>
      <c r="E4077" s="23"/>
      <c r="F4077" s="22"/>
      <c r="G4077" s="23"/>
      <c r="H4077" s="24"/>
      <c r="I4077" s="23"/>
      <c r="J4077" s="23"/>
      <c r="K4077" s="23"/>
      <c r="L4077" s="22"/>
      <c r="M4077" s="20"/>
    </row>
    <row r="4078" spans="1:13" x14ac:dyDescent="0.25">
      <c r="A4078" s="22"/>
      <c r="B4078" s="23"/>
      <c r="C4078" s="23"/>
      <c r="D4078" s="23"/>
      <c r="E4078" s="23"/>
      <c r="F4078" s="22"/>
      <c r="G4078" s="23"/>
      <c r="H4078" s="24"/>
      <c r="I4078" s="23"/>
      <c r="J4078" s="23"/>
      <c r="K4078" s="23"/>
      <c r="L4078" s="22"/>
      <c r="M4078" s="20"/>
    </row>
    <row r="4079" spans="1:13" x14ac:dyDescent="0.25">
      <c r="A4079" s="22"/>
      <c r="B4079" s="23"/>
      <c r="C4079" s="23"/>
      <c r="D4079" s="23"/>
      <c r="E4079" s="23"/>
      <c r="F4079" s="22"/>
      <c r="G4079" s="23"/>
      <c r="H4079" s="24"/>
      <c r="I4079" s="23"/>
      <c r="J4079" s="23"/>
      <c r="K4079" s="23"/>
      <c r="L4079" s="22"/>
      <c r="M4079" s="20"/>
    </row>
    <row r="4080" spans="1:13" x14ac:dyDescent="0.25">
      <c r="A4080" s="22"/>
      <c r="B4080" s="23"/>
      <c r="C4080" s="23"/>
      <c r="D4080" s="23"/>
      <c r="E4080" s="23"/>
      <c r="F4080" s="22"/>
      <c r="G4080" s="23"/>
      <c r="H4080" s="24"/>
      <c r="I4080" s="23"/>
      <c r="J4080" s="23"/>
      <c r="K4080" s="23"/>
      <c r="L4080" s="22"/>
      <c r="M4080" s="20"/>
    </row>
    <row r="4081" spans="1:13" x14ac:dyDescent="0.25">
      <c r="A4081" s="22"/>
      <c r="B4081" s="23"/>
      <c r="C4081" s="23"/>
      <c r="D4081" s="23"/>
      <c r="E4081" s="23"/>
      <c r="F4081" s="22"/>
      <c r="G4081" s="23"/>
      <c r="H4081" s="24"/>
      <c r="I4081" s="23"/>
      <c r="J4081" s="23"/>
      <c r="K4081" s="23"/>
      <c r="L4081" s="22"/>
      <c r="M4081" s="20"/>
    </row>
    <row r="4082" spans="1:13" x14ac:dyDescent="0.25">
      <c r="A4082" s="22"/>
      <c r="B4082" s="23"/>
      <c r="C4082" s="23"/>
      <c r="D4082" s="23"/>
      <c r="E4082" s="23"/>
      <c r="F4082" s="22"/>
      <c r="G4082" s="23"/>
      <c r="H4082" s="24"/>
      <c r="I4082" s="23"/>
      <c r="J4082" s="23"/>
      <c r="K4082" s="23"/>
      <c r="L4082" s="22"/>
      <c r="M4082" s="20"/>
    </row>
    <row r="4083" spans="1:13" x14ac:dyDescent="0.25">
      <c r="A4083" s="22"/>
      <c r="B4083" s="23"/>
      <c r="C4083" s="23"/>
      <c r="D4083" s="23"/>
      <c r="E4083" s="23"/>
      <c r="F4083" s="22"/>
      <c r="G4083" s="23"/>
      <c r="H4083" s="24"/>
      <c r="I4083" s="23"/>
      <c r="J4083" s="23"/>
      <c r="K4083" s="23"/>
      <c r="L4083" s="22"/>
      <c r="M4083" s="20"/>
    </row>
    <row r="4084" spans="1:13" x14ac:dyDescent="0.25">
      <c r="A4084" s="22"/>
      <c r="B4084" s="23"/>
      <c r="C4084" s="23"/>
      <c r="D4084" s="23"/>
      <c r="E4084" s="23"/>
      <c r="F4084" s="22"/>
      <c r="G4084" s="23"/>
      <c r="H4084" s="24"/>
      <c r="I4084" s="23"/>
      <c r="J4084" s="23"/>
      <c r="K4084" s="23"/>
      <c r="L4084" s="22"/>
      <c r="M4084" s="20"/>
    </row>
    <row r="4085" spans="1:13" x14ac:dyDescent="0.25">
      <c r="A4085" s="22"/>
      <c r="B4085" s="23"/>
      <c r="C4085" s="23"/>
      <c r="D4085" s="23"/>
      <c r="E4085" s="23"/>
      <c r="F4085" s="22"/>
      <c r="G4085" s="23"/>
      <c r="H4085" s="24"/>
      <c r="I4085" s="23"/>
      <c r="J4085" s="23"/>
      <c r="K4085" s="23"/>
      <c r="L4085" s="22"/>
      <c r="M4085" s="20"/>
    </row>
    <row r="4086" spans="1:13" x14ac:dyDescent="0.25">
      <c r="A4086" s="22"/>
      <c r="B4086" s="23"/>
      <c r="C4086" s="23"/>
      <c r="D4086" s="23"/>
      <c r="E4086" s="23"/>
      <c r="F4086" s="22"/>
      <c r="G4086" s="23"/>
      <c r="H4086" s="24"/>
      <c r="I4086" s="23"/>
      <c r="J4086" s="23"/>
      <c r="K4086" s="23"/>
      <c r="L4086" s="22"/>
      <c r="M4086" s="20"/>
    </row>
    <row r="4087" spans="1:13" x14ac:dyDescent="0.25">
      <c r="A4087" s="22"/>
      <c r="B4087" s="23"/>
      <c r="C4087" s="23"/>
      <c r="D4087" s="23"/>
      <c r="E4087" s="23"/>
      <c r="F4087" s="22"/>
      <c r="G4087" s="23"/>
      <c r="H4087" s="24"/>
      <c r="I4087" s="23"/>
      <c r="J4087" s="23"/>
      <c r="K4087" s="23"/>
      <c r="L4087" s="22"/>
      <c r="M4087" s="20"/>
    </row>
    <row r="4088" spans="1:13" x14ac:dyDescent="0.25">
      <c r="A4088" s="22"/>
      <c r="B4088" s="23"/>
      <c r="C4088" s="23"/>
      <c r="D4088" s="23"/>
      <c r="E4088" s="23"/>
      <c r="F4088" s="22"/>
      <c r="G4088" s="23"/>
      <c r="H4088" s="24"/>
      <c r="I4088" s="23"/>
      <c r="J4088" s="23"/>
      <c r="K4088" s="23"/>
      <c r="L4088" s="22"/>
      <c r="M4088" s="20"/>
    </row>
    <row r="4089" spans="1:13" x14ac:dyDescent="0.25">
      <c r="A4089" s="22"/>
      <c r="B4089" s="23"/>
      <c r="C4089" s="23"/>
      <c r="D4089" s="23"/>
      <c r="E4089" s="23"/>
      <c r="F4089" s="22"/>
      <c r="G4089" s="23"/>
      <c r="H4089" s="24"/>
      <c r="I4089" s="23"/>
      <c r="J4089" s="23"/>
      <c r="K4089" s="23"/>
      <c r="L4089" s="22"/>
      <c r="M4089" s="20"/>
    </row>
    <row r="4090" spans="1:13" x14ac:dyDescent="0.25">
      <c r="A4090" s="22"/>
      <c r="B4090" s="23"/>
      <c r="C4090" s="23"/>
      <c r="D4090" s="23"/>
      <c r="E4090" s="23"/>
      <c r="F4090" s="22"/>
      <c r="G4090" s="23"/>
      <c r="H4090" s="24"/>
      <c r="I4090" s="23"/>
      <c r="J4090" s="23"/>
      <c r="K4090" s="23"/>
      <c r="L4090" s="22"/>
      <c r="M4090" s="20"/>
    </row>
    <row r="4091" spans="1:13" x14ac:dyDescent="0.25">
      <c r="A4091" s="22"/>
      <c r="B4091" s="23"/>
      <c r="C4091" s="23"/>
      <c r="D4091" s="23"/>
      <c r="E4091" s="23"/>
      <c r="F4091" s="22"/>
      <c r="G4091" s="23"/>
      <c r="H4091" s="24"/>
      <c r="I4091" s="23"/>
      <c r="J4091" s="23"/>
      <c r="K4091" s="23"/>
      <c r="L4091" s="22"/>
      <c r="M4091" s="20"/>
    </row>
    <row r="4092" spans="1:13" x14ac:dyDescent="0.25">
      <c r="A4092" s="22"/>
      <c r="B4092" s="23"/>
      <c r="C4092" s="23"/>
      <c r="D4092" s="23"/>
      <c r="E4092" s="23"/>
      <c r="F4092" s="22"/>
      <c r="G4092" s="23"/>
      <c r="H4092" s="24"/>
      <c r="I4092" s="23"/>
      <c r="J4092" s="23"/>
      <c r="K4092" s="23"/>
      <c r="L4092" s="22"/>
      <c r="M4092" s="20"/>
    </row>
    <row r="4093" spans="1:13" x14ac:dyDescent="0.25">
      <c r="A4093" s="22"/>
      <c r="B4093" s="23"/>
      <c r="C4093" s="23"/>
      <c r="D4093" s="23"/>
      <c r="E4093" s="23"/>
      <c r="F4093" s="22"/>
      <c r="G4093" s="23"/>
      <c r="H4093" s="24"/>
      <c r="I4093" s="23"/>
      <c r="J4093" s="23"/>
      <c r="K4093" s="23"/>
      <c r="L4093" s="22"/>
      <c r="M4093" s="20"/>
    </row>
    <row r="4094" spans="1:13" x14ac:dyDescent="0.25">
      <c r="A4094" s="22"/>
      <c r="B4094" s="23"/>
      <c r="C4094" s="23"/>
      <c r="D4094" s="23"/>
      <c r="E4094" s="23"/>
      <c r="F4094" s="22"/>
      <c r="G4094" s="23"/>
      <c r="H4094" s="24"/>
      <c r="I4094" s="23"/>
      <c r="J4094" s="23"/>
      <c r="K4094" s="23"/>
      <c r="L4094" s="22"/>
      <c r="M4094" s="20"/>
    </row>
    <row r="4095" spans="1:13" x14ac:dyDescent="0.25">
      <c r="A4095" s="22"/>
      <c r="B4095" s="23"/>
      <c r="C4095" s="23"/>
      <c r="D4095" s="23"/>
      <c r="E4095" s="23"/>
      <c r="F4095" s="22"/>
      <c r="G4095" s="23"/>
      <c r="H4095" s="24"/>
      <c r="I4095" s="23"/>
      <c r="J4095" s="23"/>
      <c r="K4095" s="23"/>
      <c r="L4095" s="22"/>
      <c r="M4095" s="20"/>
    </row>
    <row r="4096" spans="1:13" x14ac:dyDescent="0.25">
      <c r="A4096" s="22"/>
      <c r="B4096" s="23"/>
      <c r="C4096" s="23"/>
      <c r="D4096" s="23"/>
      <c r="E4096" s="23"/>
      <c r="F4096" s="22"/>
      <c r="G4096" s="23"/>
      <c r="H4096" s="24"/>
      <c r="I4096" s="23"/>
      <c r="J4096" s="23"/>
      <c r="K4096" s="23"/>
      <c r="L4096" s="22"/>
      <c r="M4096" s="20"/>
    </row>
    <row r="4097" spans="1:14" x14ac:dyDescent="0.25">
      <c r="A4097" s="22"/>
      <c r="B4097" s="23"/>
      <c r="C4097" s="23"/>
      <c r="D4097" s="23"/>
      <c r="E4097" s="23"/>
      <c r="F4097" s="22"/>
      <c r="G4097" s="23"/>
      <c r="H4097" s="24"/>
      <c r="I4097" s="23"/>
      <c r="J4097" s="23"/>
      <c r="K4097" s="23"/>
      <c r="L4097" s="22"/>
      <c r="M4097" s="20"/>
      <c r="N4097" s="19"/>
    </row>
    <row r="4098" spans="1:14" x14ac:dyDescent="0.25">
      <c r="A4098" s="22"/>
      <c r="B4098" s="23"/>
      <c r="C4098" s="23"/>
      <c r="D4098" s="23"/>
      <c r="E4098" s="23"/>
      <c r="F4098" s="22"/>
      <c r="G4098" s="23"/>
      <c r="H4098" s="24"/>
      <c r="I4098" s="23"/>
      <c r="J4098" s="23"/>
      <c r="K4098" s="23"/>
      <c r="L4098" s="22"/>
      <c r="M4098" s="20"/>
      <c r="N4098" s="19"/>
    </row>
    <row r="4099" spans="1:14" x14ac:dyDescent="0.25">
      <c r="A4099" s="22"/>
      <c r="B4099" s="23"/>
      <c r="C4099" s="23"/>
      <c r="D4099" s="23"/>
      <c r="E4099" s="23"/>
      <c r="F4099" s="22"/>
      <c r="G4099" s="23"/>
      <c r="H4099" s="24"/>
      <c r="I4099" s="23"/>
      <c r="J4099" s="23"/>
      <c r="K4099" s="23"/>
      <c r="L4099" s="22"/>
      <c r="M4099" s="20"/>
      <c r="N4099" s="19"/>
    </row>
    <row r="4100" spans="1:14" x14ac:dyDescent="0.25">
      <c r="A4100" s="22"/>
      <c r="B4100" s="23"/>
      <c r="C4100" s="23"/>
      <c r="D4100" s="23"/>
      <c r="E4100" s="23"/>
      <c r="F4100" s="22"/>
      <c r="G4100" s="23"/>
      <c r="H4100" s="24"/>
      <c r="I4100" s="23"/>
      <c r="J4100" s="23"/>
      <c r="K4100" s="23"/>
      <c r="L4100" s="22"/>
      <c r="M4100" s="20"/>
      <c r="N4100" s="19"/>
    </row>
    <row r="4101" spans="1:14" x14ac:dyDescent="0.25">
      <c r="A4101" s="22"/>
      <c r="B4101" s="23"/>
      <c r="C4101" s="23"/>
      <c r="D4101" s="23"/>
      <c r="E4101" s="23"/>
      <c r="F4101" s="22"/>
      <c r="G4101" s="23"/>
      <c r="H4101" s="24"/>
      <c r="I4101" s="23"/>
      <c r="J4101" s="23"/>
      <c r="K4101" s="23"/>
      <c r="L4101" s="22"/>
      <c r="M4101" s="20"/>
      <c r="N4101" s="19"/>
    </row>
    <row r="4102" spans="1:14" x14ac:dyDescent="0.25">
      <c r="A4102" s="22"/>
      <c r="B4102" s="23"/>
      <c r="C4102" s="23"/>
      <c r="D4102" s="23"/>
      <c r="E4102" s="23"/>
      <c r="F4102" s="22"/>
      <c r="G4102" s="23"/>
      <c r="H4102" s="24"/>
      <c r="I4102" s="23"/>
      <c r="J4102" s="23"/>
      <c r="K4102" s="23"/>
      <c r="L4102" s="22"/>
      <c r="M4102" s="20"/>
      <c r="N4102" s="19"/>
    </row>
    <row r="4103" spans="1:14" x14ac:dyDescent="0.25">
      <c r="A4103" s="22"/>
      <c r="B4103" s="23"/>
      <c r="C4103" s="23"/>
      <c r="D4103" s="23"/>
      <c r="E4103" s="23"/>
      <c r="F4103" s="22"/>
      <c r="G4103" s="23"/>
      <c r="H4103" s="24"/>
      <c r="I4103" s="23"/>
      <c r="J4103" s="23"/>
      <c r="K4103" s="23"/>
      <c r="L4103" s="22"/>
      <c r="M4103" s="20"/>
      <c r="N4103" s="19"/>
    </row>
    <row r="4104" spans="1:14" x14ac:dyDescent="0.25">
      <c r="A4104" s="22"/>
      <c r="B4104" s="23"/>
      <c r="C4104" s="23"/>
      <c r="D4104" s="23"/>
      <c r="E4104" s="23"/>
      <c r="F4104" s="22"/>
      <c r="G4104" s="23"/>
      <c r="H4104" s="24"/>
      <c r="I4104" s="23"/>
      <c r="J4104" s="23"/>
      <c r="K4104" s="23"/>
      <c r="L4104" s="22"/>
      <c r="M4104" s="20"/>
      <c r="N4104" s="19"/>
    </row>
    <row r="4105" spans="1:14" x14ac:dyDescent="0.25">
      <c r="A4105" s="22"/>
      <c r="B4105" s="23"/>
      <c r="C4105" s="23"/>
      <c r="D4105" s="23"/>
      <c r="E4105" s="23"/>
      <c r="F4105" s="22"/>
      <c r="G4105" s="23"/>
      <c r="H4105" s="24"/>
      <c r="I4105" s="23"/>
      <c r="J4105" s="23"/>
      <c r="K4105" s="23"/>
      <c r="L4105" s="22"/>
      <c r="M4105" s="20"/>
      <c r="N4105" s="19"/>
    </row>
    <row r="4106" spans="1:14" x14ac:dyDescent="0.25">
      <c r="A4106" s="22"/>
      <c r="B4106" s="23"/>
      <c r="C4106" s="23"/>
      <c r="D4106" s="23"/>
      <c r="E4106" s="23"/>
      <c r="F4106" s="22"/>
      <c r="G4106" s="23"/>
      <c r="H4106" s="24"/>
      <c r="I4106" s="23"/>
      <c r="J4106" s="23"/>
      <c r="K4106" s="23"/>
      <c r="L4106" s="22"/>
      <c r="M4106" s="20"/>
      <c r="N4106" s="19"/>
    </row>
    <row r="4107" spans="1:14" x14ac:dyDescent="0.25">
      <c r="A4107" s="22"/>
      <c r="B4107" s="23"/>
      <c r="C4107" s="23"/>
      <c r="D4107" s="23"/>
      <c r="E4107" s="23"/>
      <c r="F4107" s="22"/>
      <c r="G4107" s="23"/>
      <c r="H4107" s="24"/>
      <c r="I4107" s="23"/>
      <c r="J4107" s="23"/>
      <c r="K4107" s="23"/>
      <c r="L4107" s="22"/>
      <c r="M4107" s="20"/>
      <c r="N4107" s="19"/>
    </row>
    <row r="4108" spans="1:14" x14ac:dyDescent="0.25">
      <c r="A4108" s="22"/>
      <c r="B4108" s="23"/>
      <c r="C4108" s="23"/>
      <c r="D4108" s="23"/>
      <c r="E4108" s="23"/>
      <c r="F4108" s="22"/>
      <c r="G4108" s="23"/>
      <c r="H4108" s="24"/>
      <c r="I4108" s="23"/>
      <c r="J4108" s="23"/>
      <c r="K4108" s="23"/>
      <c r="L4108" s="22"/>
      <c r="M4108" s="20"/>
      <c r="N4108" s="19"/>
    </row>
    <row r="4109" spans="1:14" x14ac:dyDescent="0.25">
      <c r="A4109" s="22"/>
      <c r="B4109" s="23"/>
      <c r="C4109" s="23"/>
      <c r="D4109" s="23"/>
      <c r="E4109" s="23"/>
      <c r="F4109" s="22"/>
      <c r="G4109" s="23"/>
      <c r="H4109" s="24"/>
      <c r="I4109" s="23"/>
      <c r="J4109" s="23"/>
      <c r="K4109" s="23"/>
      <c r="L4109" s="22"/>
      <c r="M4109" s="20"/>
      <c r="N4109" s="19"/>
    </row>
    <row r="4110" spans="1:14" x14ac:dyDescent="0.25">
      <c r="A4110" s="22"/>
      <c r="B4110" s="23"/>
      <c r="C4110" s="23"/>
      <c r="D4110" s="23"/>
      <c r="E4110" s="23"/>
      <c r="F4110" s="22"/>
      <c r="G4110" s="23"/>
      <c r="H4110" s="24"/>
      <c r="I4110" s="23"/>
      <c r="J4110" s="23"/>
      <c r="K4110" s="23"/>
      <c r="L4110" s="22"/>
      <c r="M4110" s="20"/>
      <c r="N4110" s="19"/>
    </row>
    <row r="4111" spans="1:14" x14ac:dyDescent="0.25">
      <c r="A4111" s="22"/>
      <c r="B4111" s="23"/>
      <c r="C4111" s="23"/>
      <c r="D4111" s="23"/>
      <c r="E4111" s="23"/>
      <c r="F4111" s="22"/>
      <c r="G4111" s="23"/>
      <c r="H4111" s="24"/>
      <c r="I4111" s="23"/>
      <c r="J4111" s="23"/>
      <c r="K4111" s="23"/>
      <c r="L4111" s="22"/>
      <c r="M4111" s="20"/>
      <c r="N4111" s="19"/>
    </row>
    <row r="4112" spans="1:14" x14ac:dyDescent="0.25">
      <c r="A4112" s="22"/>
      <c r="B4112" s="23"/>
      <c r="C4112" s="23"/>
      <c r="D4112" s="23"/>
      <c r="E4112" s="23"/>
      <c r="F4112" s="22"/>
      <c r="G4112" s="23"/>
      <c r="H4112" s="24"/>
      <c r="I4112" s="23"/>
      <c r="J4112" s="23"/>
      <c r="K4112" s="23"/>
      <c r="L4112" s="22"/>
      <c r="M4112" s="20"/>
      <c r="N4112" s="19"/>
    </row>
    <row r="4113" spans="1:13" x14ac:dyDescent="0.25">
      <c r="A4113" s="22"/>
      <c r="B4113" s="23"/>
      <c r="C4113" s="23"/>
      <c r="D4113" s="23"/>
      <c r="E4113" s="23"/>
      <c r="F4113" s="22"/>
      <c r="G4113" s="23"/>
      <c r="H4113" s="24"/>
      <c r="I4113" s="23"/>
      <c r="J4113" s="23"/>
      <c r="K4113" s="23"/>
      <c r="L4113" s="22"/>
      <c r="M4113" s="20"/>
    </row>
    <row r="4114" spans="1:13" x14ac:dyDescent="0.25">
      <c r="A4114" s="22"/>
      <c r="B4114" s="23"/>
      <c r="C4114" s="23"/>
      <c r="D4114" s="23"/>
      <c r="E4114" s="23"/>
      <c r="F4114" s="22"/>
      <c r="G4114" s="23"/>
      <c r="H4114" s="24"/>
      <c r="I4114" s="23"/>
      <c r="J4114" s="23"/>
      <c r="K4114" s="23"/>
      <c r="L4114" s="22"/>
      <c r="M4114" s="20"/>
    </row>
    <row r="4115" spans="1:13" x14ac:dyDescent="0.25">
      <c r="A4115" s="22"/>
      <c r="B4115" s="23"/>
      <c r="C4115" s="23"/>
      <c r="D4115" s="23"/>
      <c r="E4115" s="23"/>
      <c r="F4115" s="22"/>
      <c r="G4115" s="23"/>
      <c r="H4115" s="24"/>
      <c r="I4115" s="23"/>
      <c r="J4115" s="23"/>
      <c r="K4115" s="23"/>
      <c r="L4115" s="22"/>
      <c r="M4115" s="20"/>
    </row>
    <row r="4116" spans="1:13" x14ac:dyDescent="0.25">
      <c r="A4116" s="22"/>
      <c r="B4116" s="23"/>
      <c r="C4116" s="23"/>
      <c r="D4116" s="23"/>
      <c r="E4116" s="23"/>
      <c r="F4116" s="22"/>
      <c r="G4116" s="23"/>
      <c r="H4116" s="24"/>
      <c r="I4116" s="23"/>
      <c r="J4116" s="23"/>
      <c r="K4116" s="23"/>
      <c r="L4116" s="22"/>
      <c r="M4116" s="20"/>
    </row>
    <row r="4117" spans="1:13" x14ac:dyDescent="0.25">
      <c r="A4117" s="22"/>
      <c r="B4117" s="23"/>
      <c r="C4117" s="23"/>
      <c r="D4117" s="23"/>
      <c r="E4117" s="23"/>
      <c r="F4117" s="22"/>
      <c r="G4117" s="23"/>
      <c r="H4117" s="24"/>
      <c r="I4117" s="23"/>
      <c r="J4117" s="23"/>
      <c r="K4117" s="23"/>
      <c r="L4117" s="22"/>
      <c r="M4117" s="20"/>
    </row>
    <row r="4118" spans="1:13" x14ac:dyDescent="0.25">
      <c r="A4118" s="22"/>
      <c r="B4118" s="23"/>
      <c r="C4118" s="23"/>
      <c r="D4118" s="23"/>
      <c r="E4118" s="23"/>
      <c r="F4118" s="22"/>
      <c r="G4118" s="23"/>
      <c r="H4118" s="24"/>
      <c r="I4118" s="23"/>
      <c r="J4118" s="23"/>
      <c r="K4118" s="23"/>
      <c r="L4118" s="22"/>
      <c r="M4118" s="20"/>
    </row>
    <row r="4119" spans="1:13" x14ac:dyDescent="0.25">
      <c r="A4119" s="22"/>
      <c r="B4119" s="23"/>
      <c r="C4119" s="23"/>
      <c r="D4119" s="23"/>
      <c r="E4119" s="23"/>
      <c r="F4119" s="22"/>
      <c r="G4119" s="23"/>
      <c r="H4119" s="24"/>
      <c r="I4119" s="23"/>
      <c r="J4119" s="23"/>
      <c r="K4119" s="23"/>
      <c r="L4119" s="22"/>
      <c r="M4119" s="20"/>
    </row>
    <row r="4120" spans="1:13" x14ac:dyDescent="0.25">
      <c r="A4120" s="22"/>
      <c r="B4120" s="23"/>
      <c r="C4120" s="23"/>
      <c r="D4120" s="23"/>
      <c r="E4120" s="23"/>
      <c r="F4120" s="22"/>
      <c r="G4120" s="23"/>
      <c r="H4120" s="24"/>
      <c r="I4120" s="23"/>
      <c r="J4120" s="23"/>
      <c r="K4120" s="23"/>
      <c r="L4120" s="22"/>
      <c r="M4120" s="20"/>
    </row>
    <row r="4121" spans="1:13" x14ac:dyDescent="0.25">
      <c r="A4121" s="22"/>
      <c r="B4121" s="23"/>
      <c r="C4121" s="23"/>
      <c r="D4121" s="23"/>
      <c r="E4121" s="23"/>
      <c r="F4121" s="22"/>
      <c r="G4121" s="23"/>
      <c r="H4121" s="24"/>
      <c r="I4121" s="23"/>
      <c r="J4121" s="23"/>
      <c r="K4121" s="23"/>
      <c r="L4121" s="22"/>
      <c r="M4121" s="20"/>
    </row>
    <row r="4122" spans="1:13" x14ac:dyDescent="0.25">
      <c r="A4122" s="22"/>
      <c r="B4122" s="23"/>
      <c r="C4122" s="23"/>
      <c r="D4122" s="23"/>
      <c r="E4122" s="23"/>
      <c r="F4122" s="22"/>
      <c r="G4122" s="23"/>
      <c r="H4122" s="24"/>
      <c r="I4122" s="23"/>
      <c r="J4122" s="23"/>
      <c r="K4122" s="23"/>
      <c r="L4122" s="22"/>
      <c r="M4122" s="20"/>
    </row>
    <row r="4123" spans="1:13" x14ac:dyDescent="0.25">
      <c r="A4123" s="22"/>
      <c r="B4123" s="23"/>
      <c r="C4123" s="23"/>
      <c r="D4123" s="23"/>
      <c r="E4123" s="23"/>
      <c r="F4123" s="22"/>
      <c r="G4123" s="23"/>
      <c r="H4123" s="24"/>
      <c r="I4123" s="23"/>
      <c r="J4123" s="23"/>
      <c r="K4123" s="23"/>
      <c r="L4123" s="22"/>
      <c r="M4123" s="20"/>
    </row>
    <row r="4124" spans="1:13" x14ac:dyDescent="0.25">
      <c r="A4124" s="22"/>
      <c r="B4124" s="23"/>
      <c r="C4124" s="23"/>
      <c r="D4124" s="23"/>
      <c r="E4124" s="23"/>
      <c r="F4124" s="22"/>
      <c r="G4124" s="23"/>
      <c r="H4124" s="24"/>
      <c r="I4124" s="23"/>
      <c r="J4124" s="23"/>
      <c r="K4124" s="23"/>
      <c r="L4124" s="22"/>
      <c r="M4124" s="20"/>
    </row>
    <row r="4125" spans="1:13" x14ac:dyDescent="0.25">
      <c r="A4125" s="22"/>
      <c r="B4125" s="23"/>
      <c r="C4125" s="23"/>
      <c r="D4125" s="23"/>
      <c r="E4125" s="23"/>
      <c r="F4125" s="22"/>
      <c r="G4125" s="23"/>
      <c r="H4125" s="24"/>
      <c r="I4125" s="23"/>
      <c r="J4125" s="23"/>
      <c r="K4125" s="23"/>
      <c r="L4125" s="22"/>
      <c r="M4125" s="20"/>
    </row>
    <row r="4126" spans="1:13" x14ac:dyDescent="0.25">
      <c r="A4126" s="22"/>
      <c r="B4126" s="23"/>
      <c r="C4126" s="23"/>
      <c r="D4126" s="23"/>
      <c r="E4126" s="23"/>
      <c r="F4126" s="22"/>
      <c r="G4126" s="23"/>
      <c r="H4126" s="24"/>
      <c r="I4126" s="23"/>
      <c r="J4126" s="23"/>
      <c r="K4126" s="23"/>
      <c r="L4126" s="22"/>
      <c r="M4126" s="20"/>
    </row>
    <row r="4127" spans="1:13" x14ac:dyDescent="0.25">
      <c r="A4127" s="22"/>
      <c r="B4127" s="23"/>
      <c r="C4127" s="23"/>
      <c r="D4127" s="23"/>
      <c r="E4127" s="23"/>
      <c r="F4127" s="22"/>
      <c r="G4127" s="23"/>
      <c r="H4127" s="24"/>
      <c r="I4127" s="23"/>
      <c r="J4127" s="23"/>
      <c r="K4127" s="23"/>
      <c r="L4127" s="22"/>
      <c r="M4127" s="20"/>
    </row>
    <row r="4128" spans="1:13" x14ac:dyDescent="0.25">
      <c r="A4128" s="22"/>
      <c r="B4128" s="23"/>
      <c r="C4128" s="23"/>
      <c r="D4128" s="23"/>
      <c r="E4128" s="23"/>
      <c r="F4128" s="22"/>
      <c r="G4128" s="23"/>
      <c r="H4128" s="24"/>
      <c r="I4128" s="23"/>
      <c r="J4128" s="23"/>
      <c r="K4128" s="23"/>
      <c r="L4128" s="22"/>
      <c r="M4128" s="20"/>
    </row>
    <row r="4129" spans="1:14" x14ac:dyDescent="0.25">
      <c r="A4129" s="22"/>
      <c r="B4129" s="23"/>
      <c r="C4129" s="23"/>
      <c r="D4129" s="23"/>
      <c r="E4129" s="23"/>
      <c r="F4129" s="22"/>
      <c r="G4129" s="23"/>
      <c r="H4129" s="24"/>
      <c r="I4129" s="23"/>
      <c r="J4129" s="23"/>
      <c r="K4129" s="23"/>
      <c r="L4129" s="22"/>
      <c r="M4129" s="20"/>
      <c r="N4129" s="19"/>
    </row>
    <row r="4130" spans="1:14" x14ac:dyDescent="0.25">
      <c r="A4130" s="22"/>
      <c r="B4130" s="23"/>
      <c r="C4130" s="23"/>
      <c r="D4130" s="23"/>
      <c r="E4130" s="23"/>
      <c r="F4130" s="22"/>
      <c r="G4130" s="23"/>
      <c r="H4130" s="24"/>
      <c r="I4130" s="23"/>
      <c r="J4130" s="23"/>
      <c r="K4130" s="23"/>
      <c r="L4130" s="22"/>
      <c r="M4130" s="20"/>
      <c r="N4130" s="19"/>
    </row>
    <row r="4131" spans="1:14" x14ac:dyDescent="0.25">
      <c r="A4131" s="22"/>
      <c r="B4131" s="23"/>
      <c r="C4131" s="23"/>
      <c r="D4131" s="23"/>
      <c r="E4131" s="23"/>
      <c r="F4131" s="22"/>
      <c r="G4131" s="23"/>
      <c r="H4131" s="24"/>
      <c r="I4131" s="23"/>
      <c r="J4131" s="23"/>
      <c r="K4131" s="23"/>
      <c r="L4131" s="22"/>
      <c r="M4131" s="20"/>
      <c r="N4131" s="19"/>
    </row>
    <row r="4132" spans="1:14" x14ac:dyDescent="0.25">
      <c r="A4132" s="22"/>
      <c r="B4132" s="23"/>
      <c r="C4132" s="23"/>
      <c r="D4132" s="23"/>
      <c r="E4132" s="23"/>
      <c r="F4132" s="22"/>
      <c r="G4132" s="23"/>
      <c r="H4132" s="24"/>
      <c r="I4132" s="23"/>
      <c r="J4132" s="23"/>
      <c r="K4132" s="23"/>
      <c r="L4132" s="22"/>
      <c r="M4132" s="20"/>
      <c r="N4132" s="19"/>
    </row>
    <row r="4133" spans="1:14" x14ac:dyDescent="0.25">
      <c r="A4133" s="22"/>
      <c r="B4133" s="23"/>
      <c r="C4133" s="23"/>
      <c r="D4133" s="23"/>
      <c r="E4133" s="23"/>
      <c r="F4133" s="22"/>
      <c r="G4133" s="23"/>
      <c r="H4133" s="24"/>
      <c r="I4133" s="23"/>
      <c r="J4133" s="23"/>
      <c r="K4133" s="23"/>
      <c r="L4133" s="22"/>
      <c r="M4133" s="20"/>
      <c r="N4133" s="19"/>
    </row>
    <row r="4134" spans="1:14" x14ac:dyDescent="0.25">
      <c r="A4134" s="22"/>
      <c r="B4134" s="23"/>
      <c r="C4134" s="23"/>
      <c r="D4134" s="23"/>
      <c r="E4134" s="23"/>
      <c r="F4134" s="22"/>
      <c r="G4134" s="23"/>
      <c r="H4134" s="24"/>
      <c r="I4134" s="23"/>
      <c r="J4134" s="23"/>
      <c r="K4134" s="23"/>
      <c r="L4134" s="22"/>
      <c r="M4134" s="20"/>
      <c r="N4134" s="19"/>
    </row>
    <row r="4135" spans="1:14" x14ac:dyDescent="0.25">
      <c r="A4135" s="22"/>
      <c r="B4135" s="23"/>
      <c r="C4135" s="23"/>
      <c r="D4135" s="23"/>
      <c r="E4135" s="23"/>
      <c r="F4135" s="22"/>
      <c r="G4135" s="23"/>
      <c r="H4135" s="24"/>
      <c r="I4135" s="23"/>
      <c r="J4135" s="23"/>
      <c r="K4135" s="23"/>
      <c r="L4135" s="22"/>
      <c r="M4135" s="20"/>
      <c r="N4135" s="19"/>
    </row>
    <row r="4136" spans="1:14" x14ac:dyDescent="0.25">
      <c r="A4136" s="22"/>
      <c r="B4136" s="23"/>
      <c r="C4136" s="23"/>
      <c r="D4136" s="23"/>
      <c r="E4136" s="23"/>
      <c r="F4136" s="22"/>
      <c r="G4136" s="23"/>
      <c r="H4136" s="24"/>
      <c r="I4136" s="23"/>
      <c r="J4136" s="23"/>
      <c r="K4136" s="23"/>
      <c r="L4136" s="22"/>
      <c r="M4136" s="20"/>
      <c r="N4136" s="19"/>
    </row>
    <row r="4137" spans="1:14" x14ac:dyDescent="0.25">
      <c r="A4137" s="22"/>
      <c r="B4137" s="23"/>
      <c r="C4137" s="23"/>
      <c r="D4137" s="23"/>
      <c r="E4137" s="23"/>
      <c r="F4137" s="22"/>
      <c r="G4137" s="23"/>
      <c r="H4137" s="24"/>
      <c r="I4137" s="23"/>
      <c r="J4137" s="23"/>
      <c r="K4137" s="23"/>
      <c r="L4137" s="22"/>
      <c r="M4137" s="20"/>
      <c r="N4137" s="19"/>
    </row>
    <row r="4138" spans="1:14" x14ac:dyDescent="0.25">
      <c r="A4138" s="22"/>
      <c r="B4138" s="23"/>
      <c r="C4138" s="23"/>
      <c r="D4138" s="23"/>
      <c r="E4138" s="23"/>
      <c r="F4138" s="22"/>
      <c r="G4138" s="23"/>
      <c r="H4138" s="24"/>
      <c r="I4138" s="23"/>
      <c r="J4138" s="23"/>
      <c r="K4138" s="23"/>
      <c r="L4138" s="22"/>
      <c r="M4138" s="20"/>
      <c r="N4138" s="19"/>
    </row>
    <row r="4139" spans="1:14" x14ac:dyDescent="0.25">
      <c r="A4139" s="22"/>
      <c r="B4139" s="23"/>
      <c r="C4139" s="23"/>
      <c r="D4139" s="23"/>
      <c r="E4139" s="23"/>
      <c r="F4139" s="22"/>
      <c r="G4139" s="23"/>
      <c r="H4139" s="24"/>
      <c r="I4139" s="23"/>
      <c r="J4139" s="23"/>
      <c r="K4139" s="23"/>
      <c r="L4139" s="22"/>
      <c r="M4139" s="20"/>
      <c r="N4139" s="19"/>
    </row>
    <row r="4140" spans="1:14" x14ac:dyDescent="0.25">
      <c r="A4140" s="22"/>
      <c r="B4140" s="23"/>
      <c r="C4140" s="23"/>
      <c r="D4140" s="23"/>
      <c r="E4140" s="23"/>
      <c r="F4140" s="22"/>
      <c r="G4140" s="23"/>
      <c r="H4140" s="24"/>
      <c r="I4140" s="23"/>
      <c r="J4140" s="23"/>
      <c r="K4140" s="23"/>
      <c r="L4140" s="22"/>
      <c r="M4140" s="20"/>
      <c r="N4140" s="19"/>
    </row>
    <row r="4141" spans="1:14" x14ac:dyDescent="0.25">
      <c r="A4141" s="22"/>
      <c r="B4141" s="23"/>
      <c r="C4141" s="23"/>
      <c r="D4141" s="23"/>
      <c r="E4141" s="23"/>
      <c r="F4141" s="22"/>
      <c r="G4141" s="23"/>
      <c r="H4141" s="24"/>
      <c r="I4141" s="23"/>
      <c r="J4141" s="23"/>
      <c r="K4141" s="23"/>
      <c r="L4141" s="22"/>
      <c r="M4141" s="20"/>
      <c r="N4141" s="19"/>
    </row>
    <row r="4142" spans="1:14" x14ac:dyDescent="0.25">
      <c r="A4142" s="22"/>
      <c r="B4142" s="23"/>
      <c r="C4142" s="23"/>
      <c r="D4142" s="23"/>
      <c r="E4142" s="23"/>
      <c r="F4142" s="22"/>
      <c r="G4142" s="23"/>
      <c r="H4142" s="24"/>
      <c r="I4142" s="23"/>
      <c r="J4142" s="23"/>
      <c r="K4142" s="23"/>
      <c r="L4142" s="22"/>
      <c r="M4142" s="20"/>
      <c r="N4142" s="19"/>
    </row>
    <row r="4143" spans="1:14" x14ac:dyDescent="0.25">
      <c r="A4143" s="22"/>
      <c r="B4143" s="23"/>
      <c r="C4143" s="23"/>
      <c r="D4143" s="23"/>
      <c r="E4143" s="23"/>
      <c r="F4143" s="22"/>
      <c r="G4143" s="23"/>
      <c r="H4143" s="24"/>
      <c r="I4143" s="23"/>
      <c r="J4143" s="23"/>
      <c r="K4143" s="23"/>
      <c r="L4143" s="22"/>
      <c r="M4143" s="20"/>
      <c r="N4143" s="19"/>
    </row>
    <row r="4144" spans="1:14" x14ac:dyDescent="0.25">
      <c r="A4144" s="22"/>
      <c r="B4144" s="23"/>
      <c r="C4144" s="23"/>
      <c r="D4144" s="23"/>
      <c r="E4144" s="23"/>
      <c r="F4144" s="22"/>
      <c r="G4144" s="23"/>
      <c r="H4144" s="24"/>
      <c r="I4144" s="23"/>
      <c r="J4144" s="23"/>
      <c r="K4144" s="23"/>
      <c r="L4144" s="22"/>
      <c r="M4144" s="20"/>
      <c r="N4144" s="19"/>
    </row>
    <row r="4145" spans="1:13" x14ac:dyDescent="0.25">
      <c r="A4145" s="22"/>
      <c r="B4145" s="23"/>
      <c r="C4145" s="23"/>
      <c r="D4145" s="23"/>
      <c r="E4145" s="23"/>
      <c r="F4145" s="22"/>
      <c r="G4145" s="23"/>
      <c r="H4145" s="24"/>
      <c r="I4145" s="23"/>
      <c r="J4145" s="23"/>
      <c r="K4145" s="23"/>
      <c r="L4145" s="22"/>
      <c r="M4145" s="20"/>
    </row>
    <row r="4146" spans="1:13" x14ac:dyDescent="0.25">
      <c r="A4146" s="22"/>
      <c r="B4146" s="23"/>
      <c r="C4146" s="23"/>
      <c r="D4146" s="23"/>
      <c r="E4146" s="23"/>
      <c r="F4146" s="22"/>
      <c r="G4146" s="23"/>
      <c r="H4146" s="24"/>
      <c r="I4146" s="23"/>
      <c r="J4146" s="23"/>
      <c r="K4146" s="23"/>
      <c r="L4146" s="22"/>
      <c r="M4146" s="20"/>
    </row>
    <row r="4147" spans="1:13" x14ac:dyDescent="0.25">
      <c r="A4147" s="22"/>
      <c r="B4147" s="23"/>
      <c r="C4147" s="23"/>
      <c r="D4147" s="23"/>
      <c r="E4147" s="23"/>
      <c r="F4147" s="22"/>
      <c r="G4147" s="23"/>
      <c r="H4147" s="24"/>
      <c r="I4147" s="23"/>
      <c r="J4147" s="23"/>
      <c r="K4147" s="23"/>
      <c r="L4147" s="22"/>
      <c r="M4147" s="20"/>
    </row>
    <row r="4148" spans="1:13" x14ac:dyDescent="0.25">
      <c r="A4148" s="22"/>
      <c r="B4148" s="23"/>
      <c r="C4148" s="23"/>
      <c r="D4148" s="23"/>
      <c r="E4148" s="23"/>
      <c r="F4148" s="22"/>
      <c r="G4148" s="23"/>
      <c r="H4148" s="24"/>
      <c r="I4148" s="23"/>
      <c r="J4148" s="23"/>
      <c r="K4148" s="23"/>
      <c r="L4148" s="22"/>
      <c r="M4148" s="20"/>
    </row>
    <row r="4149" spans="1:13" x14ac:dyDescent="0.25">
      <c r="A4149" s="22"/>
      <c r="B4149" s="23"/>
      <c r="C4149" s="23"/>
      <c r="D4149" s="23"/>
      <c r="E4149" s="23"/>
      <c r="F4149" s="22"/>
      <c r="G4149" s="23"/>
      <c r="H4149" s="24"/>
      <c r="I4149" s="23"/>
      <c r="J4149" s="23"/>
      <c r="K4149" s="23"/>
      <c r="L4149" s="22"/>
      <c r="M4149" s="20"/>
    </row>
    <row r="4150" spans="1:13" x14ac:dyDescent="0.25">
      <c r="A4150" s="22"/>
      <c r="B4150" s="23"/>
      <c r="C4150" s="23"/>
      <c r="D4150" s="23"/>
      <c r="E4150" s="23"/>
      <c r="F4150" s="22"/>
      <c r="G4150" s="23"/>
      <c r="H4150" s="24"/>
      <c r="I4150" s="23"/>
      <c r="J4150" s="23"/>
      <c r="K4150" s="23"/>
      <c r="L4150" s="22"/>
      <c r="M4150" s="20"/>
    </row>
    <row r="4151" spans="1:13" x14ac:dyDescent="0.25">
      <c r="A4151" s="22"/>
      <c r="B4151" s="23"/>
      <c r="C4151" s="23"/>
      <c r="D4151" s="23"/>
      <c r="E4151" s="23"/>
      <c r="F4151" s="22"/>
      <c r="G4151" s="23"/>
      <c r="H4151" s="24"/>
      <c r="I4151" s="23"/>
      <c r="J4151" s="23"/>
      <c r="K4151" s="23"/>
      <c r="L4151" s="22"/>
      <c r="M4151" s="20"/>
    </row>
    <row r="4152" spans="1:13" x14ac:dyDescent="0.25">
      <c r="A4152" s="22"/>
      <c r="B4152" s="23"/>
      <c r="C4152" s="23"/>
      <c r="D4152" s="23"/>
      <c r="E4152" s="23"/>
      <c r="F4152" s="22"/>
      <c r="G4152" s="23"/>
      <c r="H4152" s="24"/>
      <c r="I4152" s="23"/>
      <c r="J4152" s="23"/>
      <c r="K4152" s="23"/>
      <c r="L4152" s="22"/>
      <c r="M4152" s="20"/>
    </row>
    <row r="4153" spans="1:13" x14ac:dyDescent="0.25">
      <c r="A4153" s="22"/>
      <c r="B4153" s="23"/>
      <c r="C4153" s="23"/>
      <c r="D4153" s="23"/>
      <c r="E4153" s="23"/>
      <c r="F4153" s="22"/>
      <c r="G4153" s="23"/>
      <c r="H4153" s="24"/>
      <c r="I4153" s="23"/>
      <c r="J4153" s="23"/>
      <c r="K4153" s="23"/>
      <c r="L4153" s="22"/>
      <c r="M4153" s="20"/>
    </row>
    <row r="4154" spans="1:13" x14ac:dyDescent="0.25">
      <c r="A4154" s="22"/>
      <c r="B4154" s="23"/>
      <c r="C4154" s="23"/>
      <c r="D4154" s="23"/>
      <c r="E4154" s="23"/>
      <c r="F4154" s="22"/>
      <c r="G4154" s="23"/>
      <c r="H4154" s="24"/>
      <c r="I4154" s="23"/>
      <c r="J4154" s="23"/>
      <c r="K4154" s="23"/>
      <c r="L4154" s="22"/>
      <c r="M4154" s="20"/>
    </row>
    <row r="4155" spans="1:13" x14ac:dyDescent="0.25">
      <c r="A4155" s="22"/>
      <c r="B4155" s="23"/>
      <c r="C4155" s="23"/>
      <c r="D4155" s="23"/>
      <c r="E4155" s="23"/>
      <c r="F4155" s="22"/>
      <c r="G4155" s="23"/>
      <c r="H4155" s="24"/>
      <c r="I4155" s="23"/>
      <c r="J4155" s="23"/>
      <c r="K4155" s="23"/>
      <c r="L4155" s="22"/>
      <c r="M4155" s="20"/>
    </row>
    <row r="4156" spans="1:13" x14ac:dyDescent="0.25">
      <c r="A4156" s="22"/>
      <c r="B4156" s="23"/>
      <c r="C4156" s="23"/>
      <c r="D4156" s="23"/>
      <c r="E4156" s="23"/>
      <c r="F4156" s="22"/>
      <c r="G4156" s="23"/>
      <c r="H4156" s="24"/>
      <c r="I4156" s="23"/>
      <c r="J4156" s="23"/>
      <c r="K4156" s="23"/>
      <c r="L4156" s="22"/>
      <c r="M4156" s="20"/>
    </row>
    <row r="4157" spans="1:13" x14ac:dyDescent="0.25">
      <c r="A4157" s="22"/>
      <c r="B4157" s="23"/>
      <c r="C4157" s="23"/>
      <c r="D4157" s="23"/>
      <c r="E4157" s="23"/>
      <c r="F4157" s="22"/>
      <c r="G4157" s="23"/>
      <c r="H4157" s="24"/>
      <c r="I4157" s="23"/>
      <c r="J4157" s="23"/>
      <c r="K4157" s="23"/>
      <c r="L4157" s="22"/>
      <c r="M4157" s="20"/>
    </row>
    <row r="4158" spans="1:13" x14ac:dyDescent="0.25">
      <c r="A4158" s="22"/>
      <c r="B4158" s="23"/>
      <c r="C4158" s="23"/>
      <c r="D4158" s="23"/>
      <c r="E4158" s="23"/>
      <c r="F4158" s="22"/>
      <c r="G4158" s="23"/>
      <c r="H4158" s="24"/>
      <c r="I4158" s="23"/>
      <c r="J4158" s="23"/>
      <c r="K4158" s="23"/>
      <c r="L4158" s="22"/>
      <c r="M4158" s="20"/>
    </row>
    <row r="4159" spans="1:13" x14ac:dyDescent="0.25">
      <c r="A4159" s="22"/>
      <c r="B4159" s="23"/>
      <c r="C4159" s="23"/>
      <c r="D4159" s="23"/>
      <c r="E4159" s="23"/>
      <c r="F4159" s="22"/>
      <c r="G4159" s="23"/>
      <c r="H4159" s="24"/>
      <c r="I4159" s="23"/>
      <c r="J4159" s="23"/>
      <c r="K4159" s="23"/>
      <c r="L4159" s="22"/>
      <c r="M4159" s="20"/>
    </row>
    <row r="4160" spans="1:13" x14ac:dyDescent="0.25">
      <c r="A4160" s="22"/>
      <c r="B4160" s="23"/>
      <c r="C4160" s="23"/>
      <c r="D4160" s="23"/>
      <c r="E4160" s="23"/>
      <c r="F4160" s="22"/>
      <c r="G4160" s="23"/>
      <c r="H4160" s="24"/>
      <c r="I4160" s="23"/>
      <c r="J4160" s="23"/>
      <c r="K4160" s="23"/>
      <c r="L4160" s="22"/>
      <c r="M4160" s="20"/>
    </row>
    <row r="4161" spans="1:14" x14ac:dyDescent="0.25">
      <c r="A4161" s="22"/>
      <c r="B4161" s="23"/>
      <c r="C4161" s="23"/>
      <c r="D4161" s="23"/>
      <c r="E4161" s="23"/>
      <c r="F4161" s="22"/>
      <c r="G4161" s="23"/>
      <c r="H4161" s="24"/>
      <c r="I4161" s="23"/>
      <c r="J4161" s="23"/>
      <c r="K4161" s="23"/>
      <c r="L4161" s="22"/>
      <c r="M4161" s="20"/>
      <c r="N4161" s="19"/>
    </row>
    <row r="4162" spans="1:14" x14ac:dyDescent="0.25">
      <c r="A4162" s="22"/>
      <c r="B4162" s="23"/>
      <c r="C4162" s="23"/>
      <c r="D4162" s="23"/>
      <c r="E4162" s="23"/>
      <c r="F4162" s="22"/>
      <c r="G4162" s="23"/>
      <c r="H4162" s="24"/>
      <c r="I4162" s="23"/>
      <c r="J4162" s="23"/>
      <c r="K4162" s="23"/>
      <c r="L4162" s="22"/>
      <c r="M4162" s="20"/>
      <c r="N4162" s="19"/>
    </row>
    <row r="4163" spans="1:14" x14ac:dyDescent="0.25">
      <c r="A4163" s="22"/>
      <c r="B4163" s="23"/>
      <c r="C4163" s="23"/>
      <c r="D4163" s="23"/>
      <c r="E4163" s="23"/>
      <c r="F4163" s="22"/>
      <c r="G4163" s="23"/>
      <c r="H4163" s="24"/>
      <c r="I4163" s="23"/>
      <c r="J4163" s="23"/>
      <c r="K4163" s="23"/>
      <c r="L4163" s="22"/>
      <c r="M4163" s="20"/>
      <c r="N4163" s="19"/>
    </row>
    <row r="4164" spans="1:14" x14ac:dyDescent="0.25">
      <c r="A4164" s="22"/>
      <c r="B4164" s="23"/>
      <c r="C4164" s="23"/>
      <c r="D4164" s="23"/>
      <c r="E4164" s="23"/>
      <c r="F4164" s="22"/>
      <c r="G4164" s="23"/>
      <c r="H4164" s="24"/>
      <c r="I4164" s="23"/>
      <c r="J4164" s="23"/>
      <c r="K4164" s="23"/>
      <c r="L4164" s="22"/>
      <c r="M4164" s="20"/>
      <c r="N4164" s="19"/>
    </row>
    <row r="4165" spans="1:14" x14ac:dyDescent="0.25">
      <c r="A4165" s="22"/>
      <c r="B4165" s="23"/>
      <c r="C4165" s="23"/>
      <c r="D4165" s="23"/>
      <c r="E4165" s="23"/>
      <c r="F4165" s="22"/>
      <c r="G4165" s="23"/>
      <c r="H4165" s="24"/>
      <c r="I4165" s="23"/>
      <c r="J4165" s="23"/>
      <c r="K4165" s="23"/>
      <c r="L4165" s="22"/>
      <c r="M4165" s="20"/>
      <c r="N4165" s="19"/>
    </row>
    <row r="4166" spans="1:14" x14ac:dyDescent="0.25">
      <c r="A4166" s="22"/>
      <c r="B4166" s="23"/>
      <c r="C4166" s="23"/>
      <c r="D4166" s="23"/>
      <c r="E4166" s="23"/>
      <c r="F4166" s="22"/>
      <c r="G4166" s="23"/>
      <c r="H4166" s="24"/>
      <c r="I4166" s="23"/>
      <c r="J4166" s="23"/>
      <c r="K4166" s="23"/>
      <c r="L4166" s="22"/>
      <c r="M4166" s="20"/>
      <c r="N4166" s="19"/>
    </row>
    <row r="4167" spans="1:14" x14ac:dyDescent="0.25">
      <c r="A4167" s="22"/>
      <c r="B4167" s="23"/>
      <c r="C4167" s="23"/>
      <c r="D4167" s="23"/>
      <c r="E4167" s="23"/>
      <c r="F4167" s="22"/>
      <c r="G4167" s="23"/>
      <c r="H4167" s="24"/>
      <c r="I4167" s="23"/>
      <c r="J4167" s="23"/>
      <c r="K4167" s="23"/>
      <c r="L4167" s="22"/>
      <c r="M4167" s="20"/>
      <c r="N4167" s="19"/>
    </row>
    <row r="4168" spans="1:14" x14ac:dyDescent="0.25">
      <c r="A4168" s="22"/>
      <c r="B4168" s="23"/>
      <c r="C4168" s="23"/>
      <c r="D4168" s="23"/>
      <c r="E4168" s="23"/>
      <c r="F4168" s="22"/>
      <c r="G4168" s="23"/>
      <c r="H4168" s="24"/>
      <c r="I4168" s="23"/>
      <c r="J4168" s="23"/>
      <c r="K4168" s="23"/>
      <c r="L4168" s="22"/>
      <c r="M4168" s="20"/>
      <c r="N4168" s="19"/>
    </row>
    <row r="4169" spans="1:14" x14ac:dyDescent="0.25">
      <c r="A4169" s="22"/>
      <c r="B4169" s="23"/>
      <c r="C4169" s="23"/>
      <c r="D4169" s="23"/>
      <c r="E4169" s="23"/>
      <c r="F4169" s="22"/>
      <c r="G4169" s="23"/>
      <c r="H4169" s="24"/>
      <c r="I4169" s="23"/>
      <c r="J4169" s="23"/>
      <c r="K4169" s="23"/>
      <c r="L4169" s="22"/>
      <c r="M4169" s="20"/>
      <c r="N4169" s="19"/>
    </row>
    <row r="4170" spans="1:14" x14ac:dyDescent="0.25">
      <c r="A4170" s="22"/>
      <c r="B4170" s="23"/>
      <c r="C4170" s="23"/>
      <c r="D4170" s="23"/>
      <c r="E4170" s="23"/>
      <c r="F4170" s="22"/>
      <c r="G4170" s="23"/>
      <c r="H4170" s="24"/>
      <c r="I4170" s="23"/>
      <c r="J4170" s="23"/>
      <c r="K4170" s="23"/>
      <c r="L4170" s="22"/>
      <c r="M4170" s="20"/>
      <c r="N4170" s="19"/>
    </row>
    <row r="4171" spans="1:14" x14ac:dyDescent="0.25">
      <c r="A4171" s="22"/>
      <c r="B4171" s="23"/>
      <c r="C4171" s="23"/>
      <c r="D4171" s="23"/>
      <c r="E4171" s="23"/>
      <c r="F4171" s="22"/>
      <c r="G4171" s="23"/>
      <c r="H4171" s="24"/>
      <c r="I4171" s="23"/>
      <c r="J4171" s="23"/>
      <c r="K4171" s="23"/>
      <c r="L4171" s="22"/>
      <c r="M4171" s="20"/>
      <c r="N4171" s="19"/>
    </row>
    <row r="4172" spans="1:14" x14ac:dyDescent="0.25">
      <c r="A4172" s="22"/>
      <c r="B4172" s="23"/>
      <c r="C4172" s="23"/>
      <c r="D4172" s="23"/>
      <c r="E4172" s="23"/>
      <c r="F4172" s="22"/>
      <c r="G4172" s="23"/>
      <c r="H4172" s="24"/>
      <c r="I4172" s="23"/>
      <c r="J4172" s="23"/>
      <c r="K4172" s="23"/>
      <c r="L4172" s="22"/>
      <c r="M4172" s="20"/>
      <c r="N4172" s="19"/>
    </row>
    <row r="4173" spans="1:14" x14ac:dyDescent="0.25">
      <c r="A4173" s="22"/>
      <c r="B4173" s="23"/>
      <c r="C4173" s="23"/>
      <c r="D4173" s="23"/>
      <c r="E4173" s="23"/>
      <c r="F4173" s="22"/>
      <c r="G4173" s="23"/>
      <c r="H4173" s="24"/>
      <c r="I4173" s="23"/>
      <c r="J4173" s="23"/>
      <c r="K4173" s="23"/>
      <c r="L4173" s="22"/>
      <c r="M4173" s="20"/>
      <c r="N4173" s="19"/>
    </row>
    <row r="4174" spans="1:14" x14ac:dyDescent="0.25">
      <c r="A4174" s="22"/>
      <c r="B4174" s="23"/>
      <c r="C4174" s="23"/>
      <c r="D4174" s="23"/>
      <c r="E4174" s="23"/>
      <c r="F4174" s="22"/>
      <c r="G4174" s="23"/>
      <c r="H4174" s="24"/>
      <c r="I4174" s="23"/>
      <c r="J4174" s="23"/>
      <c r="K4174" s="23"/>
      <c r="L4174" s="22"/>
      <c r="M4174" s="20"/>
      <c r="N4174" s="19"/>
    </row>
    <row r="4175" spans="1:14" x14ac:dyDescent="0.25">
      <c r="A4175" s="22"/>
      <c r="B4175" s="23"/>
      <c r="C4175" s="23"/>
      <c r="D4175" s="23"/>
      <c r="E4175" s="23"/>
      <c r="F4175" s="22"/>
      <c r="G4175" s="23"/>
      <c r="H4175" s="24"/>
      <c r="I4175" s="23"/>
      <c r="J4175" s="23"/>
      <c r="K4175" s="23"/>
      <c r="L4175" s="22"/>
      <c r="M4175" s="20"/>
      <c r="N4175" s="19"/>
    </row>
    <row r="4176" spans="1:14" x14ac:dyDescent="0.25">
      <c r="A4176" s="22"/>
      <c r="B4176" s="23"/>
      <c r="C4176" s="23"/>
      <c r="D4176" s="23"/>
      <c r="E4176" s="23"/>
      <c r="F4176" s="22"/>
      <c r="G4176" s="23"/>
      <c r="H4176" s="24"/>
      <c r="I4176" s="23"/>
      <c r="J4176" s="23"/>
      <c r="K4176" s="23"/>
      <c r="L4176" s="22"/>
      <c r="M4176" s="20"/>
      <c r="N4176" s="19"/>
    </row>
    <row r="4177" spans="1:14" x14ac:dyDescent="0.25">
      <c r="A4177" s="22"/>
      <c r="B4177" s="23"/>
      <c r="C4177" s="23"/>
      <c r="D4177" s="23"/>
      <c r="E4177" s="23"/>
      <c r="F4177" s="21"/>
      <c r="G4177" s="23"/>
      <c r="H4177" s="24"/>
      <c r="I4177" s="23"/>
      <c r="J4177" s="23"/>
      <c r="K4177" s="23"/>
      <c r="L4177" s="22"/>
      <c r="M4177" s="20"/>
      <c r="N4177" s="19"/>
    </row>
    <row r="4178" spans="1:14" x14ac:dyDescent="0.25">
      <c r="A4178" s="22"/>
      <c r="B4178" s="23"/>
      <c r="C4178" s="23"/>
      <c r="D4178" s="23"/>
      <c r="E4178" s="23"/>
      <c r="F4178" s="21"/>
      <c r="G4178" s="23"/>
      <c r="H4178" s="24"/>
      <c r="I4178" s="23"/>
      <c r="J4178" s="23"/>
      <c r="K4178" s="23"/>
      <c r="L4178" s="22"/>
      <c r="M4178" s="20"/>
      <c r="N4178" s="19"/>
    </row>
    <row r="4179" spans="1:14" x14ac:dyDescent="0.25">
      <c r="A4179" s="22"/>
      <c r="B4179" s="23"/>
      <c r="C4179" s="23"/>
      <c r="D4179" s="23"/>
      <c r="E4179" s="23"/>
      <c r="F4179" s="21"/>
      <c r="G4179" s="23"/>
      <c r="H4179" s="24"/>
      <c r="I4179" s="23"/>
      <c r="J4179" s="23"/>
      <c r="K4179" s="23"/>
      <c r="L4179" s="22"/>
      <c r="M4179" s="20"/>
      <c r="N4179" s="19"/>
    </row>
    <row r="4180" spans="1:14" x14ac:dyDescent="0.25">
      <c r="A4180" s="22"/>
      <c r="B4180" s="23"/>
      <c r="C4180" s="23"/>
      <c r="D4180" s="23"/>
      <c r="E4180" s="23"/>
      <c r="F4180" s="21"/>
      <c r="G4180" s="23"/>
      <c r="H4180" s="24"/>
      <c r="I4180" s="23"/>
      <c r="J4180" s="23"/>
      <c r="K4180" s="23"/>
      <c r="L4180" s="22"/>
      <c r="M4180" s="20"/>
      <c r="N4180" s="19"/>
    </row>
    <row r="4181" spans="1:14" x14ac:dyDescent="0.25">
      <c r="A4181" s="22"/>
      <c r="B4181" s="23"/>
      <c r="C4181" s="23"/>
      <c r="D4181" s="23"/>
      <c r="E4181" s="23"/>
      <c r="F4181" s="21"/>
      <c r="G4181" s="23"/>
      <c r="H4181" s="24"/>
      <c r="I4181" s="23"/>
      <c r="J4181" s="23"/>
      <c r="K4181" s="23"/>
      <c r="L4181" s="22"/>
      <c r="M4181" s="20"/>
      <c r="N4181" s="19"/>
    </row>
    <row r="4182" spans="1:14" x14ac:dyDescent="0.25">
      <c r="A4182" s="22"/>
      <c r="B4182" s="23"/>
      <c r="C4182" s="23"/>
      <c r="D4182" s="23"/>
      <c r="E4182" s="23"/>
      <c r="F4182" s="21"/>
      <c r="G4182" s="23"/>
      <c r="H4182" s="24"/>
      <c r="I4182" s="23"/>
      <c r="J4182" s="23"/>
      <c r="K4182" s="23"/>
      <c r="L4182" s="22"/>
      <c r="M4182" s="20"/>
      <c r="N4182" s="19"/>
    </row>
    <row r="4183" spans="1:14" x14ac:dyDescent="0.25">
      <c r="A4183" s="22"/>
      <c r="B4183" s="23"/>
      <c r="C4183" s="23"/>
      <c r="D4183" s="23"/>
      <c r="E4183" s="23"/>
      <c r="F4183" s="21"/>
      <c r="G4183" s="23"/>
      <c r="H4183" s="24"/>
      <c r="I4183" s="23"/>
      <c r="J4183" s="23"/>
      <c r="K4183" s="23"/>
      <c r="L4183" s="22"/>
      <c r="M4183" s="20"/>
      <c r="N4183" s="19"/>
    </row>
    <row r="4184" spans="1:14" x14ac:dyDescent="0.25">
      <c r="A4184" s="22"/>
      <c r="B4184" s="23"/>
      <c r="C4184" s="23"/>
      <c r="D4184" s="23"/>
      <c r="E4184" s="23"/>
      <c r="F4184" s="21"/>
      <c r="G4184" s="23"/>
      <c r="H4184" s="24"/>
      <c r="I4184" s="23"/>
      <c r="J4184" s="23"/>
      <c r="K4184" s="23"/>
      <c r="L4184" s="22"/>
      <c r="M4184" s="20"/>
      <c r="N4184" s="19"/>
    </row>
    <row r="4185" spans="1:14" x14ac:dyDescent="0.25">
      <c r="A4185" s="22"/>
      <c r="B4185" s="23"/>
      <c r="C4185" s="23"/>
      <c r="D4185" s="23"/>
      <c r="E4185" s="23"/>
      <c r="F4185" s="21"/>
      <c r="G4185" s="23"/>
      <c r="H4185" s="24"/>
      <c r="I4185" s="23"/>
      <c r="J4185" s="23"/>
      <c r="K4185" s="23"/>
      <c r="L4185" s="22"/>
      <c r="M4185" s="20"/>
      <c r="N4185" s="19"/>
    </row>
    <row r="4186" spans="1:14" x14ac:dyDescent="0.25">
      <c r="A4186" s="22"/>
      <c r="B4186" s="23"/>
      <c r="C4186" s="23"/>
      <c r="D4186" s="23"/>
      <c r="E4186" s="23"/>
      <c r="F4186" s="21"/>
      <c r="G4186" s="23"/>
      <c r="H4186" s="24"/>
      <c r="I4186" s="23"/>
      <c r="J4186" s="23"/>
      <c r="K4186" s="23"/>
      <c r="L4186" s="22"/>
      <c r="M4186" s="20"/>
      <c r="N4186" s="19"/>
    </row>
    <row r="4187" spans="1:14" x14ac:dyDescent="0.25">
      <c r="A4187" s="22"/>
      <c r="B4187" s="23"/>
      <c r="C4187" s="23"/>
      <c r="D4187" s="23"/>
      <c r="E4187" s="23"/>
      <c r="F4187" s="22"/>
      <c r="G4187" s="23"/>
      <c r="H4187" s="24"/>
      <c r="I4187" s="23"/>
      <c r="J4187" s="23"/>
      <c r="K4187" s="23"/>
      <c r="L4187" s="22"/>
      <c r="M4187" s="20"/>
      <c r="N4187" s="19"/>
    </row>
    <row r="4188" spans="1:14" x14ac:dyDescent="0.25">
      <c r="A4188" s="22"/>
      <c r="B4188" s="23"/>
      <c r="C4188" s="23"/>
      <c r="D4188" s="23"/>
      <c r="E4188" s="23"/>
      <c r="F4188" s="22"/>
      <c r="G4188" s="23"/>
      <c r="H4188" s="24"/>
      <c r="I4188" s="23"/>
      <c r="J4188" s="23"/>
      <c r="K4188" s="23"/>
      <c r="L4188" s="22"/>
      <c r="M4188" s="20"/>
      <c r="N4188" s="19"/>
    </row>
    <row r="4189" spans="1:14" x14ac:dyDescent="0.25">
      <c r="A4189" s="22"/>
      <c r="B4189" s="23"/>
      <c r="C4189" s="23"/>
      <c r="D4189" s="23"/>
      <c r="E4189" s="23"/>
      <c r="F4189" s="22"/>
      <c r="G4189" s="23"/>
      <c r="H4189" s="24"/>
      <c r="I4189" s="23"/>
      <c r="J4189" s="23"/>
      <c r="K4189" s="23"/>
      <c r="L4189" s="22"/>
      <c r="M4189" s="20"/>
      <c r="N4189" s="19"/>
    </row>
    <row r="4190" spans="1:14" x14ac:dyDescent="0.25">
      <c r="A4190" s="22"/>
      <c r="B4190" s="23"/>
      <c r="C4190" s="23"/>
      <c r="D4190" s="23"/>
      <c r="E4190" s="23"/>
      <c r="F4190" s="22"/>
      <c r="G4190" s="23"/>
      <c r="H4190" s="24"/>
      <c r="I4190" s="23"/>
      <c r="J4190" s="23"/>
      <c r="K4190" s="23"/>
      <c r="L4190" s="22"/>
      <c r="M4190" s="20"/>
      <c r="N4190" s="19"/>
    </row>
    <row r="4191" spans="1:14" x14ac:dyDescent="0.25">
      <c r="A4191" s="22"/>
      <c r="B4191" s="23"/>
      <c r="C4191" s="23"/>
      <c r="D4191" s="23"/>
      <c r="E4191" s="23"/>
      <c r="F4191" s="22"/>
      <c r="G4191" s="23"/>
      <c r="H4191" s="24"/>
      <c r="I4191" s="23"/>
      <c r="J4191" s="23"/>
      <c r="K4191" s="23"/>
      <c r="L4191" s="22"/>
      <c r="M4191" s="20"/>
      <c r="N4191" s="19"/>
    </row>
    <row r="4192" spans="1:14" x14ac:dyDescent="0.25">
      <c r="A4192" s="22"/>
      <c r="B4192" s="23"/>
      <c r="C4192" s="23"/>
      <c r="D4192" s="23"/>
      <c r="E4192" s="23"/>
      <c r="F4192" s="22"/>
      <c r="G4192" s="23"/>
      <c r="H4192" s="24"/>
      <c r="I4192" s="23"/>
      <c r="J4192" s="23"/>
      <c r="K4192" s="23"/>
      <c r="L4192" s="22"/>
      <c r="M4192" s="20"/>
      <c r="N4192" s="19"/>
    </row>
    <row r="4193" spans="1:13" x14ac:dyDescent="0.25">
      <c r="A4193" s="22"/>
      <c r="B4193" s="23"/>
      <c r="C4193" s="23"/>
      <c r="D4193" s="23"/>
      <c r="E4193" s="23"/>
      <c r="F4193" s="22"/>
      <c r="G4193" s="23"/>
      <c r="H4193" s="24"/>
      <c r="I4193" s="23"/>
      <c r="J4193" s="23"/>
      <c r="K4193" s="23"/>
      <c r="L4193" s="22"/>
      <c r="M4193" s="20"/>
    </row>
    <row r="4194" spans="1:13" x14ac:dyDescent="0.25">
      <c r="A4194" s="22"/>
      <c r="B4194" s="23"/>
      <c r="C4194" s="23"/>
      <c r="D4194" s="23"/>
      <c r="E4194" s="23"/>
      <c r="F4194" s="22"/>
      <c r="G4194" s="23"/>
      <c r="H4194" s="24"/>
      <c r="I4194" s="23"/>
      <c r="J4194" s="23"/>
      <c r="K4194" s="23"/>
      <c r="L4194" s="22"/>
      <c r="M4194" s="20"/>
    </row>
    <row r="4195" spans="1:13" x14ac:dyDescent="0.25">
      <c r="A4195" s="22"/>
      <c r="B4195" s="23"/>
      <c r="C4195" s="23"/>
      <c r="D4195" s="23"/>
      <c r="E4195" s="23"/>
      <c r="F4195" s="22"/>
      <c r="G4195" s="23"/>
      <c r="H4195" s="24"/>
      <c r="I4195" s="23"/>
      <c r="J4195" s="23"/>
      <c r="K4195" s="23"/>
      <c r="L4195" s="22"/>
      <c r="M4195" s="20"/>
    </row>
    <row r="4196" spans="1:13" x14ac:dyDescent="0.25">
      <c r="A4196" s="22"/>
      <c r="B4196" s="23"/>
      <c r="C4196" s="23"/>
      <c r="D4196" s="23"/>
      <c r="E4196" s="23"/>
      <c r="F4196" s="22"/>
      <c r="G4196" s="23"/>
      <c r="H4196" s="24"/>
      <c r="I4196" s="23"/>
      <c r="J4196" s="23"/>
      <c r="K4196" s="23"/>
      <c r="L4196" s="22"/>
      <c r="M4196" s="20"/>
    </row>
    <row r="4197" spans="1:13" x14ac:dyDescent="0.25">
      <c r="A4197" s="22"/>
      <c r="B4197" s="23"/>
      <c r="C4197" s="23"/>
      <c r="D4197" s="23"/>
      <c r="E4197" s="23"/>
      <c r="F4197" s="22"/>
      <c r="G4197" s="23"/>
      <c r="H4197" s="24"/>
      <c r="I4197" s="23"/>
      <c r="J4197" s="23"/>
      <c r="K4197" s="23"/>
      <c r="L4197" s="22"/>
      <c r="M4197" s="20"/>
    </row>
    <row r="4198" spans="1:13" x14ac:dyDescent="0.25">
      <c r="A4198" s="22"/>
      <c r="B4198" s="23"/>
      <c r="C4198" s="23"/>
      <c r="D4198" s="23"/>
      <c r="E4198" s="23"/>
      <c r="F4198" s="22"/>
      <c r="G4198" s="23"/>
      <c r="H4198" s="24"/>
      <c r="I4198" s="23"/>
      <c r="J4198" s="23"/>
      <c r="K4198" s="23"/>
      <c r="L4198" s="22"/>
      <c r="M4198" s="20"/>
    </row>
    <row r="4199" spans="1:13" x14ac:dyDescent="0.25">
      <c r="A4199" s="22"/>
      <c r="B4199" s="23"/>
      <c r="C4199" s="23"/>
      <c r="D4199" s="23"/>
      <c r="E4199" s="23"/>
      <c r="F4199" s="22"/>
      <c r="G4199" s="23"/>
      <c r="H4199" s="24"/>
      <c r="I4199" s="23"/>
      <c r="J4199" s="23"/>
      <c r="K4199" s="23"/>
      <c r="L4199" s="22"/>
      <c r="M4199" s="20"/>
    </row>
    <row r="4200" spans="1:13" x14ac:dyDescent="0.25">
      <c r="A4200" s="22"/>
      <c r="B4200" s="23"/>
      <c r="C4200" s="23"/>
      <c r="D4200" s="23"/>
      <c r="E4200" s="23"/>
      <c r="F4200" s="22"/>
      <c r="G4200" s="23"/>
      <c r="H4200" s="24"/>
      <c r="I4200" s="23"/>
      <c r="J4200" s="23"/>
      <c r="K4200" s="23"/>
      <c r="L4200" s="22"/>
      <c r="M4200" s="20"/>
    </row>
    <row r="4201" spans="1:13" x14ac:dyDescent="0.25">
      <c r="A4201" s="22"/>
      <c r="B4201" s="23"/>
      <c r="C4201" s="23"/>
      <c r="D4201" s="23"/>
      <c r="E4201" s="23"/>
      <c r="F4201" s="22"/>
      <c r="G4201" s="23"/>
      <c r="H4201" s="24"/>
      <c r="I4201" s="23"/>
      <c r="J4201" s="23"/>
      <c r="K4201" s="23"/>
      <c r="L4201" s="22"/>
      <c r="M4201" s="20"/>
    </row>
    <row r="4202" spans="1:13" x14ac:dyDescent="0.25">
      <c r="A4202" s="22"/>
      <c r="B4202" s="23"/>
      <c r="C4202" s="23"/>
      <c r="D4202" s="23"/>
      <c r="E4202" s="23"/>
      <c r="F4202" s="22"/>
      <c r="G4202" s="23"/>
      <c r="H4202" s="24"/>
      <c r="I4202" s="23"/>
      <c r="J4202" s="23"/>
      <c r="K4202" s="23"/>
      <c r="L4202" s="22"/>
      <c r="M4202" s="20"/>
    </row>
    <row r="4203" spans="1:13" x14ac:dyDescent="0.25">
      <c r="A4203" s="22"/>
      <c r="B4203" s="23"/>
      <c r="C4203" s="23"/>
      <c r="D4203" s="23"/>
      <c r="E4203" s="23"/>
      <c r="F4203" s="22"/>
      <c r="G4203" s="23"/>
      <c r="H4203" s="24"/>
      <c r="I4203" s="23"/>
      <c r="J4203" s="23"/>
      <c r="K4203" s="23"/>
      <c r="L4203" s="22"/>
      <c r="M4203" s="20"/>
    </row>
    <row r="4204" spans="1:13" x14ac:dyDescent="0.25">
      <c r="A4204" s="22"/>
      <c r="B4204" s="23"/>
      <c r="C4204" s="23"/>
      <c r="D4204" s="23"/>
      <c r="E4204" s="23"/>
      <c r="F4204" s="22"/>
      <c r="G4204" s="23"/>
      <c r="H4204" s="24"/>
      <c r="I4204" s="23"/>
      <c r="J4204" s="23"/>
      <c r="K4204" s="23"/>
      <c r="L4204" s="22"/>
      <c r="M4204" s="20"/>
    </row>
    <row r="4205" spans="1:13" x14ac:dyDescent="0.25">
      <c r="A4205" s="22"/>
      <c r="B4205" s="23"/>
      <c r="C4205" s="23"/>
      <c r="D4205" s="23"/>
      <c r="E4205" s="23"/>
      <c r="F4205" s="22"/>
      <c r="G4205" s="23"/>
      <c r="H4205" s="24"/>
      <c r="I4205" s="23"/>
      <c r="J4205" s="23"/>
      <c r="K4205" s="23"/>
      <c r="L4205" s="22"/>
      <c r="M4205" s="20"/>
    </row>
    <row r="4206" spans="1:13" x14ac:dyDescent="0.25">
      <c r="A4206" s="22"/>
      <c r="B4206" s="23"/>
      <c r="C4206" s="23"/>
      <c r="D4206" s="23"/>
      <c r="E4206" s="23"/>
      <c r="F4206" s="22"/>
      <c r="G4206" s="23"/>
      <c r="H4206" s="24"/>
      <c r="I4206" s="23"/>
      <c r="J4206" s="23"/>
      <c r="K4206" s="23"/>
      <c r="L4206" s="22"/>
      <c r="M4206" s="20"/>
    </row>
    <row r="4207" spans="1:13" x14ac:dyDescent="0.25">
      <c r="A4207" s="22"/>
      <c r="B4207" s="23"/>
      <c r="C4207" s="23"/>
      <c r="D4207" s="23"/>
      <c r="E4207" s="23"/>
      <c r="F4207" s="22"/>
      <c r="G4207" s="23"/>
      <c r="H4207" s="24"/>
      <c r="I4207" s="23"/>
      <c r="J4207" s="23"/>
      <c r="K4207" s="23"/>
      <c r="L4207" s="22"/>
      <c r="M4207" s="20"/>
    </row>
    <row r="4208" spans="1:13" x14ac:dyDescent="0.25">
      <c r="A4208" s="22"/>
      <c r="B4208" s="23"/>
      <c r="C4208" s="23"/>
      <c r="D4208" s="23"/>
      <c r="E4208" s="23"/>
      <c r="F4208" s="22"/>
      <c r="G4208" s="23"/>
      <c r="H4208" s="24"/>
      <c r="I4208" s="23"/>
      <c r="J4208" s="23"/>
      <c r="K4208" s="23"/>
      <c r="L4208" s="22"/>
      <c r="M4208" s="20"/>
    </row>
    <row r="4209" spans="1:14" x14ac:dyDescent="0.25">
      <c r="A4209" s="22"/>
      <c r="B4209" s="23"/>
      <c r="C4209" s="23"/>
      <c r="D4209" s="23"/>
      <c r="E4209" s="23"/>
      <c r="F4209" s="22"/>
      <c r="G4209" s="23"/>
      <c r="H4209" s="24"/>
      <c r="I4209" s="23"/>
      <c r="J4209" s="23"/>
      <c r="K4209" s="23"/>
      <c r="L4209" s="22"/>
      <c r="M4209" s="20"/>
      <c r="N4209" s="19"/>
    </row>
    <row r="4210" spans="1:14" x14ac:dyDescent="0.25">
      <c r="A4210" s="22"/>
      <c r="B4210" s="23"/>
      <c r="C4210" s="23"/>
      <c r="D4210" s="23"/>
      <c r="E4210" s="23"/>
      <c r="F4210" s="22"/>
      <c r="G4210" s="23"/>
      <c r="H4210" s="24"/>
      <c r="I4210" s="23"/>
      <c r="J4210" s="23"/>
      <c r="K4210" s="23"/>
      <c r="L4210" s="22"/>
      <c r="M4210" s="20"/>
      <c r="N4210" s="19"/>
    </row>
    <row r="4211" spans="1:14" x14ac:dyDescent="0.25">
      <c r="A4211" s="22"/>
      <c r="B4211" s="23"/>
      <c r="C4211" s="23"/>
      <c r="D4211" s="23"/>
      <c r="E4211" s="23"/>
      <c r="F4211" s="22"/>
      <c r="G4211" s="23"/>
      <c r="H4211" s="24"/>
      <c r="I4211" s="23"/>
      <c r="J4211" s="23"/>
      <c r="K4211" s="23"/>
      <c r="L4211" s="22"/>
      <c r="M4211" s="20"/>
      <c r="N4211" s="19"/>
    </row>
    <row r="4212" spans="1:14" x14ac:dyDescent="0.25">
      <c r="A4212" s="22"/>
      <c r="B4212" s="23"/>
      <c r="C4212" s="23"/>
      <c r="D4212" s="23"/>
      <c r="E4212" s="23"/>
      <c r="F4212" s="22"/>
      <c r="G4212" s="23"/>
      <c r="H4212" s="24"/>
      <c r="I4212" s="23"/>
      <c r="J4212" s="23"/>
      <c r="K4212" s="23"/>
      <c r="L4212" s="22"/>
      <c r="M4212" s="20"/>
      <c r="N4212" s="19"/>
    </row>
    <row r="4213" spans="1:14" x14ac:dyDescent="0.25">
      <c r="A4213" s="22"/>
      <c r="B4213" s="23"/>
      <c r="C4213" s="23"/>
      <c r="D4213" s="23"/>
      <c r="E4213" s="23"/>
      <c r="F4213" s="22"/>
      <c r="G4213" s="23"/>
      <c r="H4213" s="24"/>
      <c r="I4213" s="23"/>
      <c r="J4213" s="23"/>
      <c r="K4213" s="23"/>
      <c r="L4213" s="22"/>
      <c r="M4213" s="20"/>
      <c r="N4213" s="19"/>
    </row>
    <row r="4214" spans="1:14" x14ac:dyDescent="0.25">
      <c r="A4214" s="22"/>
      <c r="B4214" s="23"/>
      <c r="C4214" s="23"/>
      <c r="D4214" s="23"/>
      <c r="E4214" s="23"/>
      <c r="F4214" s="22"/>
      <c r="G4214" s="23"/>
      <c r="H4214" s="24"/>
      <c r="I4214" s="23"/>
      <c r="J4214" s="23"/>
      <c r="K4214" s="23"/>
      <c r="L4214" s="22"/>
      <c r="M4214" s="20"/>
      <c r="N4214" s="19"/>
    </row>
    <row r="4215" spans="1:14" x14ac:dyDescent="0.25">
      <c r="A4215" s="22"/>
      <c r="B4215" s="23"/>
      <c r="C4215" s="23"/>
      <c r="D4215" s="23"/>
      <c r="E4215" s="23"/>
      <c r="F4215" s="22"/>
      <c r="G4215" s="23"/>
      <c r="H4215" s="24"/>
      <c r="I4215" s="23"/>
      <c r="J4215" s="23"/>
      <c r="K4215" s="23"/>
      <c r="L4215" s="22"/>
      <c r="M4215" s="20"/>
      <c r="N4215" s="19"/>
    </row>
    <row r="4216" spans="1:14" x14ac:dyDescent="0.25">
      <c r="A4216" s="22"/>
      <c r="B4216" s="23"/>
      <c r="C4216" s="23"/>
      <c r="D4216" s="23"/>
      <c r="E4216" s="23"/>
      <c r="F4216" s="22"/>
      <c r="G4216" s="23"/>
      <c r="H4216" s="24"/>
      <c r="I4216" s="23"/>
      <c r="J4216" s="23"/>
      <c r="K4216" s="23"/>
      <c r="L4216" s="22"/>
      <c r="M4216" s="20"/>
      <c r="N4216" s="19"/>
    </row>
    <row r="4217" spans="1:14" x14ac:dyDescent="0.25">
      <c r="A4217" s="22"/>
      <c r="B4217" s="23"/>
      <c r="C4217" s="23"/>
      <c r="D4217" s="23"/>
      <c r="E4217" s="23"/>
      <c r="F4217" s="22"/>
      <c r="G4217" s="23"/>
      <c r="H4217" s="24"/>
      <c r="I4217" s="23"/>
      <c r="J4217" s="23"/>
      <c r="K4217" s="23"/>
      <c r="L4217" s="22"/>
      <c r="M4217" s="20"/>
      <c r="N4217" s="19"/>
    </row>
    <row r="4218" spans="1:14" x14ac:dyDescent="0.25">
      <c r="A4218" s="22"/>
      <c r="B4218" s="23"/>
      <c r="C4218" s="23"/>
      <c r="D4218" s="23"/>
      <c r="E4218" s="23"/>
      <c r="F4218" s="22"/>
      <c r="G4218" s="23"/>
      <c r="H4218" s="24"/>
      <c r="I4218" s="23"/>
      <c r="J4218" s="23"/>
      <c r="K4218" s="23"/>
      <c r="L4218" s="22"/>
      <c r="M4218" s="20"/>
      <c r="N4218" s="19"/>
    </row>
    <row r="4219" spans="1:14" x14ac:dyDescent="0.25">
      <c r="A4219" s="22"/>
      <c r="B4219" s="23"/>
      <c r="C4219" s="23"/>
      <c r="D4219" s="23"/>
      <c r="E4219" s="23"/>
      <c r="F4219" s="22"/>
      <c r="G4219" s="23"/>
      <c r="H4219" s="24"/>
      <c r="I4219" s="23"/>
      <c r="J4219" s="23"/>
      <c r="K4219" s="23"/>
      <c r="L4219" s="22"/>
      <c r="M4219" s="20"/>
      <c r="N4219" s="19"/>
    </row>
    <row r="4220" spans="1:14" x14ac:dyDescent="0.25">
      <c r="A4220" s="22"/>
      <c r="B4220" s="23"/>
      <c r="C4220" s="23"/>
      <c r="D4220" s="23"/>
      <c r="E4220" s="23"/>
      <c r="F4220" s="22"/>
      <c r="G4220" s="23"/>
      <c r="H4220" s="24"/>
      <c r="I4220" s="23"/>
      <c r="J4220" s="23"/>
      <c r="K4220" s="23"/>
      <c r="L4220" s="22"/>
      <c r="M4220" s="20"/>
      <c r="N4220" s="19"/>
    </row>
    <row r="4221" spans="1:14" x14ac:dyDescent="0.25">
      <c r="A4221" s="22"/>
      <c r="B4221" s="23"/>
      <c r="C4221" s="23"/>
      <c r="D4221" s="23"/>
      <c r="E4221" s="23"/>
      <c r="F4221" s="22"/>
      <c r="G4221" s="23"/>
      <c r="H4221" s="24"/>
      <c r="I4221" s="23"/>
      <c r="J4221" s="23"/>
      <c r="K4221" s="23"/>
      <c r="L4221" s="22"/>
      <c r="M4221" s="20"/>
      <c r="N4221" s="19"/>
    </row>
    <row r="4222" spans="1:14" x14ac:dyDescent="0.25">
      <c r="A4222" s="22"/>
      <c r="B4222" s="23"/>
      <c r="C4222" s="23"/>
      <c r="D4222" s="23"/>
      <c r="E4222" s="23"/>
      <c r="F4222" s="22"/>
      <c r="G4222" s="23"/>
      <c r="H4222" s="24"/>
      <c r="I4222" s="23"/>
      <c r="J4222" s="23"/>
      <c r="K4222" s="23"/>
      <c r="L4222" s="22"/>
      <c r="M4222" s="20"/>
      <c r="N4222" s="19"/>
    </row>
    <row r="4223" spans="1:14" x14ac:dyDescent="0.25">
      <c r="A4223" s="22"/>
      <c r="B4223" s="23"/>
      <c r="C4223" s="23"/>
      <c r="D4223" s="23"/>
      <c r="E4223" s="23"/>
      <c r="F4223" s="22"/>
      <c r="G4223" s="23"/>
      <c r="H4223" s="24"/>
      <c r="I4223" s="23"/>
      <c r="J4223" s="23"/>
      <c r="K4223" s="23"/>
      <c r="L4223" s="22"/>
      <c r="M4223" s="20"/>
      <c r="N4223" s="19"/>
    </row>
    <row r="4224" spans="1:14" x14ac:dyDescent="0.25">
      <c r="A4224" s="22"/>
      <c r="B4224" s="23"/>
      <c r="C4224" s="23"/>
      <c r="D4224" s="23"/>
      <c r="E4224" s="23"/>
      <c r="F4224" s="22"/>
      <c r="G4224" s="23"/>
      <c r="H4224" s="24"/>
      <c r="I4224" s="23"/>
      <c r="J4224" s="23"/>
      <c r="K4224" s="23"/>
      <c r="L4224" s="22"/>
      <c r="M4224" s="20"/>
      <c r="N4224" s="19"/>
    </row>
    <row r="4225" spans="1:13" x14ac:dyDescent="0.25">
      <c r="A4225" s="22"/>
      <c r="B4225" s="23"/>
      <c r="C4225" s="23"/>
      <c r="D4225" s="23"/>
      <c r="E4225" s="23"/>
      <c r="F4225" s="22"/>
      <c r="G4225" s="23"/>
      <c r="H4225" s="24"/>
      <c r="I4225" s="23"/>
      <c r="J4225" s="23"/>
      <c r="K4225" s="23"/>
      <c r="L4225" s="22"/>
      <c r="M4225" s="20"/>
    </row>
    <row r="4226" spans="1:13" x14ac:dyDescent="0.25">
      <c r="A4226" s="22"/>
      <c r="B4226" s="23"/>
      <c r="C4226" s="23"/>
      <c r="D4226" s="23"/>
      <c r="E4226" s="23"/>
      <c r="F4226" s="22"/>
      <c r="G4226" s="23"/>
      <c r="H4226" s="24"/>
      <c r="I4226" s="23"/>
      <c r="J4226" s="23"/>
      <c r="K4226" s="23"/>
      <c r="L4226" s="22"/>
      <c r="M4226" s="20"/>
    </row>
    <row r="4227" spans="1:13" x14ac:dyDescent="0.25">
      <c r="A4227" s="22"/>
      <c r="B4227" s="23"/>
      <c r="C4227" s="23"/>
      <c r="D4227" s="23"/>
      <c r="E4227" s="23"/>
      <c r="F4227" s="22"/>
      <c r="G4227" s="23"/>
      <c r="H4227" s="24"/>
      <c r="I4227" s="23"/>
      <c r="J4227" s="23"/>
      <c r="K4227" s="23"/>
      <c r="L4227" s="22"/>
      <c r="M4227" s="20"/>
    </row>
    <row r="4228" spans="1:13" x14ac:dyDescent="0.25">
      <c r="A4228" s="22"/>
      <c r="B4228" s="23"/>
      <c r="C4228" s="23"/>
      <c r="D4228" s="23"/>
      <c r="E4228" s="23"/>
      <c r="F4228" s="22"/>
      <c r="G4228" s="23"/>
      <c r="H4228" s="24"/>
      <c r="I4228" s="23"/>
      <c r="J4228" s="23"/>
      <c r="K4228" s="23"/>
      <c r="L4228" s="22"/>
      <c r="M4228" s="20"/>
    </row>
    <row r="4229" spans="1:13" x14ac:dyDescent="0.25">
      <c r="A4229" s="22"/>
      <c r="B4229" s="23"/>
      <c r="C4229" s="23"/>
      <c r="D4229" s="23"/>
      <c r="E4229" s="23"/>
      <c r="F4229" s="22"/>
      <c r="G4229" s="23"/>
      <c r="H4229" s="24"/>
      <c r="I4229" s="23"/>
      <c r="J4229" s="23"/>
      <c r="K4229" s="23"/>
      <c r="L4229" s="22"/>
      <c r="M4229" s="20"/>
    </row>
    <row r="4230" spans="1:13" x14ac:dyDescent="0.25">
      <c r="A4230" s="22"/>
      <c r="B4230" s="23"/>
      <c r="C4230" s="23"/>
      <c r="D4230" s="23"/>
      <c r="E4230" s="23"/>
      <c r="F4230" s="22"/>
      <c r="G4230" s="23"/>
      <c r="H4230" s="24"/>
      <c r="I4230" s="23"/>
      <c r="J4230" s="23"/>
      <c r="K4230" s="23"/>
      <c r="L4230" s="22"/>
      <c r="M4230" s="20"/>
    </row>
    <row r="4231" spans="1:13" x14ac:dyDescent="0.25">
      <c r="A4231" s="22"/>
      <c r="B4231" s="23"/>
      <c r="C4231" s="23"/>
      <c r="D4231" s="23"/>
      <c r="E4231" s="23"/>
      <c r="F4231" s="22"/>
      <c r="G4231" s="23"/>
      <c r="H4231" s="24"/>
      <c r="I4231" s="23"/>
      <c r="J4231" s="23"/>
      <c r="K4231" s="23"/>
      <c r="L4231" s="22"/>
      <c r="M4231" s="20"/>
    </row>
    <row r="4232" spans="1:13" x14ac:dyDescent="0.25">
      <c r="A4232" s="22"/>
      <c r="B4232" s="23"/>
      <c r="C4232" s="23"/>
      <c r="D4232" s="23"/>
      <c r="E4232" s="23"/>
      <c r="F4232" s="22"/>
      <c r="G4232" s="23"/>
      <c r="H4232" s="24"/>
      <c r="I4232" s="23"/>
      <c r="J4232" s="23"/>
      <c r="K4232" s="23"/>
      <c r="L4232" s="22"/>
      <c r="M4232" s="20"/>
    </row>
    <row r="4233" spans="1:13" x14ac:dyDescent="0.25">
      <c r="A4233" s="22"/>
      <c r="B4233" s="23"/>
      <c r="C4233" s="23"/>
      <c r="D4233" s="23"/>
      <c r="E4233" s="23"/>
      <c r="F4233" s="22"/>
      <c r="G4233" s="23"/>
      <c r="H4233" s="24"/>
      <c r="I4233" s="23"/>
      <c r="J4233" s="23"/>
      <c r="K4233" s="23"/>
      <c r="L4233" s="22"/>
      <c r="M4233" s="20"/>
    </row>
    <row r="4234" spans="1:13" x14ac:dyDescent="0.25">
      <c r="A4234" s="22"/>
      <c r="B4234" s="23"/>
      <c r="C4234" s="23"/>
      <c r="D4234" s="23"/>
      <c r="E4234" s="23"/>
      <c r="F4234" s="22"/>
      <c r="G4234" s="23"/>
      <c r="H4234" s="24"/>
      <c r="I4234" s="23"/>
      <c r="J4234" s="23"/>
      <c r="K4234" s="23"/>
      <c r="L4234" s="22"/>
      <c r="M4234" s="20"/>
    </row>
    <row r="4235" spans="1:13" x14ac:dyDescent="0.25">
      <c r="A4235" s="22"/>
      <c r="B4235" s="23"/>
      <c r="C4235" s="23"/>
      <c r="D4235" s="23"/>
      <c r="E4235" s="23"/>
      <c r="F4235" s="22"/>
      <c r="G4235" s="23"/>
      <c r="H4235" s="24"/>
      <c r="I4235" s="23"/>
      <c r="J4235" s="23"/>
      <c r="K4235" s="23"/>
      <c r="L4235" s="22"/>
      <c r="M4235" s="20"/>
    </row>
    <row r="4236" spans="1:13" x14ac:dyDescent="0.25">
      <c r="A4236" s="22"/>
      <c r="B4236" s="23"/>
      <c r="C4236" s="23"/>
      <c r="D4236" s="23"/>
      <c r="E4236" s="23"/>
      <c r="F4236" s="22"/>
      <c r="G4236" s="23"/>
      <c r="H4236" s="24"/>
      <c r="I4236" s="23"/>
      <c r="J4236" s="23"/>
      <c r="K4236" s="23"/>
      <c r="L4236" s="22"/>
      <c r="M4236" s="20"/>
    </row>
    <row r="4237" spans="1:13" x14ac:dyDescent="0.25">
      <c r="A4237" s="22"/>
      <c r="B4237" s="23"/>
      <c r="C4237" s="23"/>
      <c r="D4237" s="23"/>
      <c r="E4237" s="23"/>
      <c r="F4237" s="22"/>
      <c r="G4237" s="23"/>
      <c r="H4237" s="24"/>
      <c r="I4237" s="23"/>
      <c r="J4237" s="23"/>
      <c r="K4237" s="23"/>
      <c r="L4237" s="22"/>
      <c r="M4237" s="20"/>
    </row>
    <row r="4238" spans="1:13" x14ac:dyDescent="0.25">
      <c r="A4238" s="22"/>
      <c r="B4238" s="23"/>
      <c r="C4238" s="23"/>
      <c r="D4238" s="23"/>
      <c r="E4238" s="23"/>
      <c r="F4238" s="22"/>
      <c r="G4238" s="23"/>
      <c r="H4238" s="24"/>
      <c r="I4238" s="23"/>
      <c r="J4238" s="23"/>
      <c r="K4238" s="23"/>
      <c r="L4238" s="22"/>
      <c r="M4238" s="20"/>
    </row>
    <row r="4239" spans="1:13" x14ac:dyDescent="0.25">
      <c r="A4239" s="22"/>
      <c r="B4239" s="23"/>
      <c r="C4239" s="23"/>
      <c r="D4239" s="23"/>
      <c r="E4239" s="23"/>
      <c r="F4239" s="22"/>
      <c r="G4239" s="23"/>
      <c r="H4239" s="24"/>
      <c r="I4239" s="23"/>
      <c r="J4239" s="23"/>
      <c r="K4239" s="23"/>
      <c r="L4239" s="22"/>
      <c r="M4239" s="20"/>
    </row>
    <row r="4240" spans="1:13" x14ac:dyDescent="0.25">
      <c r="A4240" s="22"/>
      <c r="B4240" s="23"/>
      <c r="C4240" s="23"/>
      <c r="D4240" s="23"/>
      <c r="E4240" s="23"/>
      <c r="F4240" s="22"/>
      <c r="G4240" s="23"/>
      <c r="H4240" s="24"/>
      <c r="I4240" s="23"/>
      <c r="J4240" s="23"/>
      <c r="K4240" s="23"/>
      <c r="L4240" s="22"/>
      <c r="M4240" s="20"/>
    </row>
    <row r="4241" spans="1:13" x14ac:dyDescent="0.25">
      <c r="A4241" s="22"/>
      <c r="B4241" s="23"/>
      <c r="C4241" s="23"/>
      <c r="D4241" s="23"/>
      <c r="E4241" s="23"/>
      <c r="F4241" s="22"/>
      <c r="G4241" s="23"/>
      <c r="H4241" s="24"/>
      <c r="I4241" s="23"/>
      <c r="J4241" s="23"/>
      <c r="K4241" s="23"/>
      <c r="L4241" s="22"/>
      <c r="M4241" s="20"/>
    </row>
    <row r="4242" spans="1:13" x14ac:dyDescent="0.25">
      <c r="A4242" s="22"/>
      <c r="B4242" s="23"/>
      <c r="C4242" s="23"/>
      <c r="D4242" s="23"/>
      <c r="E4242" s="23"/>
      <c r="F4242" s="22"/>
      <c r="G4242" s="23"/>
      <c r="H4242" s="24"/>
      <c r="I4242" s="23"/>
      <c r="J4242" s="23"/>
      <c r="K4242" s="23"/>
      <c r="L4242" s="22"/>
      <c r="M4242" s="20"/>
    </row>
    <row r="4243" spans="1:13" x14ac:dyDescent="0.25">
      <c r="A4243" s="22"/>
      <c r="B4243" s="23"/>
      <c r="C4243" s="23"/>
      <c r="D4243" s="23"/>
      <c r="E4243" s="23"/>
      <c r="F4243" s="22"/>
      <c r="G4243" s="23"/>
      <c r="H4243" s="24"/>
      <c r="I4243" s="23"/>
      <c r="J4243" s="23"/>
      <c r="K4243" s="23"/>
      <c r="L4243" s="22"/>
      <c r="M4243" s="20"/>
    </row>
    <row r="4244" spans="1:13" x14ac:dyDescent="0.25">
      <c r="A4244" s="22"/>
      <c r="B4244" s="23"/>
      <c r="C4244" s="23"/>
      <c r="D4244" s="23"/>
      <c r="E4244" s="23"/>
      <c r="F4244" s="22"/>
      <c r="G4244" s="23"/>
      <c r="H4244" s="24"/>
      <c r="I4244" s="23"/>
      <c r="J4244" s="23"/>
      <c r="K4244" s="23"/>
      <c r="L4244" s="22"/>
      <c r="M4244" s="20"/>
    </row>
    <row r="4245" spans="1:13" x14ac:dyDescent="0.25">
      <c r="A4245" s="22"/>
      <c r="B4245" s="23"/>
      <c r="C4245" s="23"/>
      <c r="D4245" s="23"/>
      <c r="E4245" s="23"/>
      <c r="F4245" s="22"/>
      <c r="G4245" s="23"/>
      <c r="H4245" s="24"/>
      <c r="I4245" s="23"/>
      <c r="J4245" s="23"/>
      <c r="K4245" s="23"/>
      <c r="L4245" s="22"/>
      <c r="M4245" s="20"/>
    </row>
    <row r="4246" spans="1:13" x14ac:dyDescent="0.25">
      <c r="A4246" s="22"/>
      <c r="B4246" s="23"/>
      <c r="C4246" s="23"/>
      <c r="D4246" s="23"/>
      <c r="E4246" s="23"/>
      <c r="F4246" s="22"/>
      <c r="G4246" s="23"/>
      <c r="H4246" s="24"/>
      <c r="I4246" s="23"/>
      <c r="J4246" s="23"/>
      <c r="K4246" s="23"/>
      <c r="L4246" s="22"/>
      <c r="M4246" s="20"/>
    </row>
    <row r="4247" spans="1:13" x14ac:dyDescent="0.25">
      <c r="A4247" s="22"/>
      <c r="B4247" s="23"/>
      <c r="C4247" s="23"/>
      <c r="D4247" s="23"/>
      <c r="E4247" s="23"/>
      <c r="F4247" s="22"/>
      <c r="G4247" s="23"/>
      <c r="H4247" s="24"/>
      <c r="I4247" s="23"/>
      <c r="J4247" s="23"/>
      <c r="K4247" s="23"/>
      <c r="L4247" s="22"/>
      <c r="M4247" s="20"/>
    </row>
    <row r="4248" spans="1:13" x14ac:dyDescent="0.25">
      <c r="A4248" s="22"/>
      <c r="B4248" s="23"/>
      <c r="C4248" s="23"/>
      <c r="D4248" s="23"/>
      <c r="E4248" s="23"/>
      <c r="F4248" s="22"/>
      <c r="G4248" s="23"/>
      <c r="H4248" s="24"/>
      <c r="I4248" s="23"/>
      <c r="J4248" s="23"/>
      <c r="K4248" s="23"/>
      <c r="L4248" s="22"/>
      <c r="M4248" s="20"/>
    </row>
    <row r="4249" spans="1:13" x14ac:dyDescent="0.25">
      <c r="A4249" s="22"/>
      <c r="B4249" s="23"/>
      <c r="C4249" s="23"/>
      <c r="D4249" s="23"/>
      <c r="E4249" s="23"/>
      <c r="F4249" s="22"/>
      <c r="G4249" s="23"/>
      <c r="H4249" s="24"/>
      <c r="I4249" s="23"/>
      <c r="J4249" s="23"/>
      <c r="K4249" s="23"/>
      <c r="L4249" s="22"/>
      <c r="M4249" s="20"/>
    </row>
    <row r="4250" spans="1:13" x14ac:dyDescent="0.25">
      <c r="A4250" s="22"/>
      <c r="B4250" s="23"/>
      <c r="C4250" s="23"/>
      <c r="D4250" s="23"/>
      <c r="E4250" s="23"/>
      <c r="F4250" s="22"/>
      <c r="G4250" s="23"/>
      <c r="H4250" s="24"/>
      <c r="I4250" s="23"/>
      <c r="J4250" s="23"/>
      <c r="K4250" s="23"/>
      <c r="L4250" s="22"/>
      <c r="M4250" s="20"/>
    </row>
    <row r="4251" spans="1:13" x14ac:dyDescent="0.25">
      <c r="A4251" s="22"/>
      <c r="B4251" s="23"/>
      <c r="C4251" s="23"/>
      <c r="D4251" s="23"/>
      <c r="E4251" s="23"/>
      <c r="F4251" s="22"/>
      <c r="G4251" s="23"/>
      <c r="H4251" s="24"/>
      <c r="I4251" s="23"/>
      <c r="J4251" s="23"/>
      <c r="K4251" s="23"/>
      <c r="L4251" s="22"/>
      <c r="M4251" s="20"/>
    </row>
    <row r="4252" spans="1:13" x14ac:dyDescent="0.25">
      <c r="A4252" s="22"/>
      <c r="B4252" s="23"/>
      <c r="C4252" s="23"/>
      <c r="D4252" s="23"/>
      <c r="E4252" s="23"/>
      <c r="F4252" s="22"/>
      <c r="G4252" s="23"/>
      <c r="H4252" s="24"/>
      <c r="I4252" s="23"/>
      <c r="J4252" s="23"/>
      <c r="K4252" s="23"/>
      <c r="L4252" s="22"/>
      <c r="M4252" s="20"/>
    </row>
    <row r="4253" spans="1:13" x14ac:dyDescent="0.25">
      <c r="A4253" s="22"/>
      <c r="B4253" s="23"/>
      <c r="C4253" s="23"/>
      <c r="D4253" s="23"/>
      <c r="E4253" s="23"/>
      <c r="F4253" s="22"/>
      <c r="G4253" s="23"/>
      <c r="H4253" s="24"/>
      <c r="I4253" s="23"/>
      <c r="J4253" s="23"/>
      <c r="K4253" s="23"/>
      <c r="L4253" s="22"/>
      <c r="M4253" s="20"/>
    </row>
    <row r="4254" spans="1:13" x14ac:dyDescent="0.25">
      <c r="A4254" s="22"/>
      <c r="B4254" s="23"/>
      <c r="C4254" s="23"/>
      <c r="D4254" s="23"/>
      <c r="E4254" s="23"/>
      <c r="F4254" s="22"/>
      <c r="G4254" s="23"/>
      <c r="H4254" s="24"/>
      <c r="I4254" s="23"/>
      <c r="J4254" s="23"/>
      <c r="K4254" s="23"/>
      <c r="L4254" s="22"/>
      <c r="M4254" s="20"/>
    </row>
    <row r="4255" spans="1:13" x14ac:dyDescent="0.25">
      <c r="A4255" s="22"/>
      <c r="B4255" s="23"/>
      <c r="C4255" s="23"/>
      <c r="D4255" s="23"/>
      <c r="E4255" s="23"/>
      <c r="F4255" s="22"/>
      <c r="G4255" s="23"/>
      <c r="H4255" s="24"/>
      <c r="I4255" s="23"/>
      <c r="J4255" s="23"/>
      <c r="K4255" s="23"/>
      <c r="L4255" s="22"/>
      <c r="M4255" s="20"/>
    </row>
    <row r="4256" spans="1:13" x14ac:dyDescent="0.25">
      <c r="A4256" s="22"/>
      <c r="B4256" s="23"/>
      <c r="C4256" s="23"/>
      <c r="D4256" s="23"/>
      <c r="E4256" s="23"/>
      <c r="F4256" s="22"/>
      <c r="G4256" s="23"/>
      <c r="H4256" s="24"/>
      <c r="I4256" s="23"/>
      <c r="J4256" s="23"/>
      <c r="K4256" s="23"/>
      <c r="L4256" s="22"/>
      <c r="M4256" s="20"/>
    </row>
    <row r="4257" spans="1:13" x14ac:dyDescent="0.25">
      <c r="A4257" s="22"/>
      <c r="B4257" s="23"/>
      <c r="C4257" s="23"/>
      <c r="D4257" s="23"/>
      <c r="E4257" s="23"/>
      <c r="F4257" s="22"/>
      <c r="G4257" s="23"/>
      <c r="H4257" s="24"/>
      <c r="I4257" s="23"/>
      <c r="J4257" s="23"/>
      <c r="K4257" s="23"/>
      <c r="L4257" s="22"/>
      <c r="M4257" s="20"/>
    </row>
    <row r="4258" spans="1:13" x14ac:dyDescent="0.25">
      <c r="A4258" s="22"/>
      <c r="B4258" s="23"/>
      <c r="C4258" s="23"/>
      <c r="D4258" s="23"/>
      <c r="E4258" s="23"/>
      <c r="F4258" s="22"/>
      <c r="G4258" s="23"/>
      <c r="H4258" s="24"/>
      <c r="I4258" s="23"/>
      <c r="J4258" s="23"/>
      <c r="K4258" s="23"/>
      <c r="L4258" s="22"/>
      <c r="M4258" s="20"/>
    </row>
    <row r="4259" spans="1:13" x14ac:dyDescent="0.25">
      <c r="A4259" s="22"/>
      <c r="B4259" s="23"/>
      <c r="C4259" s="23"/>
      <c r="D4259" s="23"/>
      <c r="E4259" s="23"/>
      <c r="F4259" s="22"/>
      <c r="G4259" s="23"/>
      <c r="H4259" s="24"/>
      <c r="I4259" s="23"/>
      <c r="J4259" s="23"/>
      <c r="K4259" s="23"/>
      <c r="L4259" s="22"/>
      <c r="M4259" s="20"/>
    </row>
    <row r="4260" spans="1:13" x14ac:dyDescent="0.25">
      <c r="A4260" s="22"/>
      <c r="B4260" s="23"/>
      <c r="C4260" s="23"/>
      <c r="D4260" s="23"/>
      <c r="E4260" s="23"/>
      <c r="F4260" s="22"/>
      <c r="G4260" s="23"/>
      <c r="H4260" s="24"/>
      <c r="I4260" s="23"/>
      <c r="J4260" s="23"/>
      <c r="K4260" s="23"/>
      <c r="L4260" s="22"/>
      <c r="M4260" s="20"/>
    </row>
    <row r="4261" spans="1:13" x14ac:dyDescent="0.25">
      <c r="A4261" s="22"/>
      <c r="B4261" s="23"/>
      <c r="C4261" s="23"/>
      <c r="D4261" s="23"/>
      <c r="E4261" s="23"/>
      <c r="F4261" s="22"/>
      <c r="G4261" s="23"/>
      <c r="H4261" s="24"/>
      <c r="I4261" s="23"/>
      <c r="J4261" s="23"/>
      <c r="K4261" s="23"/>
      <c r="L4261" s="22"/>
      <c r="M4261" s="20"/>
    </row>
    <row r="4262" spans="1:13" x14ac:dyDescent="0.25">
      <c r="A4262" s="22"/>
      <c r="B4262" s="23"/>
      <c r="C4262" s="23"/>
      <c r="D4262" s="23"/>
      <c r="E4262" s="23"/>
      <c r="F4262" s="22"/>
      <c r="G4262" s="23"/>
      <c r="H4262" s="24"/>
      <c r="I4262" s="23"/>
      <c r="J4262" s="23"/>
      <c r="K4262" s="23"/>
      <c r="L4262" s="22"/>
      <c r="M4262" s="20"/>
    </row>
    <row r="4263" spans="1:13" x14ac:dyDescent="0.25">
      <c r="A4263" s="22"/>
      <c r="B4263" s="23"/>
      <c r="C4263" s="23"/>
      <c r="D4263" s="23"/>
      <c r="E4263" s="23"/>
      <c r="F4263" s="22"/>
      <c r="G4263" s="23"/>
      <c r="H4263" s="24"/>
      <c r="I4263" s="23"/>
      <c r="J4263" s="23"/>
      <c r="K4263" s="23"/>
      <c r="L4263" s="22"/>
      <c r="M4263" s="20"/>
    </row>
    <row r="4264" spans="1:13" x14ac:dyDescent="0.25">
      <c r="A4264" s="22"/>
      <c r="B4264" s="23"/>
      <c r="C4264" s="23"/>
      <c r="D4264" s="23"/>
      <c r="E4264" s="23"/>
      <c r="F4264" s="22"/>
      <c r="G4264" s="23"/>
      <c r="H4264" s="24"/>
      <c r="I4264" s="23"/>
      <c r="J4264" s="23"/>
      <c r="K4264" s="23"/>
      <c r="L4264" s="22"/>
      <c r="M4264" s="20"/>
    </row>
    <row r="4265" spans="1:13" x14ac:dyDescent="0.25">
      <c r="A4265" s="22"/>
      <c r="B4265" s="23"/>
      <c r="C4265" s="23"/>
      <c r="D4265" s="23"/>
      <c r="E4265" s="23"/>
      <c r="F4265" s="22"/>
      <c r="G4265" s="23"/>
      <c r="H4265" s="24"/>
      <c r="I4265" s="23"/>
      <c r="J4265" s="23"/>
      <c r="K4265" s="23"/>
      <c r="L4265" s="22"/>
      <c r="M4265" s="20"/>
    </row>
    <row r="4266" spans="1:13" x14ac:dyDescent="0.25">
      <c r="A4266" s="22"/>
      <c r="B4266" s="23"/>
      <c r="C4266" s="23"/>
      <c r="D4266" s="23"/>
      <c r="E4266" s="23"/>
      <c r="F4266" s="22"/>
      <c r="G4266" s="23"/>
      <c r="H4266" s="24"/>
      <c r="I4266" s="23"/>
      <c r="J4266" s="23"/>
      <c r="K4266" s="23"/>
      <c r="L4266" s="22"/>
      <c r="M4266" s="20"/>
    </row>
    <row r="4267" spans="1:13" x14ac:dyDescent="0.25">
      <c r="A4267" s="22"/>
      <c r="B4267" s="23"/>
      <c r="C4267" s="23"/>
      <c r="D4267" s="23"/>
      <c r="E4267" s="23"/>
      <c r="F4267" s="22"/>
      <c r="G4267" s="23"/>
      <c r="H4267" s="24"/>
      <c r="I4267" s="23"/>
      <c r="J4267" s="23"/>
      <c r="K4267" s="23"/>
      <c r="L4267" s="22"/>
      <c r="M4267" s="20"/>
    </row>
    <row r="4268" spans="1:13" x14ac:dyDescent="0.25">
      <c r="A4268" s="22"/>
      <c r="B4268" s="23"/>
      <c r="C4268" s="23"/>
      <c r="D4268" s="23"/>
      <c r="E4268" s="23"/>
      <c r="F4268" s="22"/>
      <c r="G4268" s="23"/>
      <c r="H4268" s="24"/>
      <c r="I4268" s="23"/>
      <c r="J4268" s="23"/>
      <c r="K4268" s="23"/>
      <c r="L4268" s="22"/>
      <c r="M4268" s="20"/>
    </row>
    <row r="4269" spans="1:13" x14ac:dyDescent="0.25">
      <c r="A4269" s="22"/>
      <c r="B4269" s="23"/>
      <c r="C4269" s="23"/>
      <c r="D4269" s="23"/>
      <c r="E4269" s="23"/>
      <c r="F4269" s="22"/>
      <c r="G4269" s="23"/>
      <c r="H4269" s="24"/>
      <c r="I4269" s="23"/>
      <c r="J4269" s="23"/>
      <c r="K4269" s="23"/>
      <c r="L4269" s="22"/>
      <c r="M4269" s="20"/>
    </row>
    <row r="4270" spans="1:13" x14ac:dyDescent="0.25">
      <c r="A4270" s="22"/>
      <c r="B4270" s="23"/>
      <c r="C4270" s="23"/>
      <c r="D4270" s="23"/>
      <c r="E4270" s="23"/>
      <c r="F4270" s="22"/>
      <c r="G4270" s="23"/>
      <c r="H4270" s="24"/>
      <c r="I4270" s="23"/>
      <c r="J4270" s="23"/>
      <c r="K4270" s="23"/>
      <c r="L4270" s="22"/>
      <c r="M4270" s="20"/>
    </row>
    <row r="4271" spans="1:13" x14ac:dyDescent="0.25">
      <c r="A4271" s="22"/>
      <c r="B4271" s="23"/>
      <c r="C4271" s="23"/>
      <c r="D4271" s="23"/>
      <c r="E4271" s="23"/>
      <c r="F4271" s="22"/>
      <c r="G4271" s="23"/>
      <c r="H4271" s="24"/>
      <c r="I4271" s="23"/>
      <c r="J4271" s="23"/>
      <c r="K4271" s="23"/>
      <c r="L4271" s="22"/>
      <c r="M4271" s="20"/>
    </row>
    <row r="4272" spans="1:13" x14ac:dyDescent="0.25">
      <c r="A4272" s="22"/>
      <c r="B4272" s="23"/>
      <c r="C4272" s="23"/>
      <c r="D4272" s="23"/>
      <c r="E4272" s="23"/>
      <c r="F4272" s="22"/>
      <c r="G4272" s="23"/>
      <c r="H4272" s="24"/>
      <c r="I4272" s="23"/>
      <c r="J4272" s="23"/>
      <c r="K4272" s="23"/>
      <c r="L4272" s="22"/>
      <c r="M4272" s="20"/>
    </row>
    <row r="4273" spans="1:13" x14ac:dyDescent="0.25">
      <c r="A4273" s="22"/>
      <c r="B4273" s="23"/>
      <c r="C4273" s="23"/>
      <c r="D4273" s="23"/>
      <c r="E4273" s="23"/>
      <c r="F4273" s="22"/>
      <c r="G4273" s="23"/>
      <c r="H4273" s="24"/>
      <c r="I4273" s="23"/>
      <c r="J4273" s="23"/>
      <c r="K4273" s="23"/>
      <c r="L4273" s="22"/>
      <c r="M4273" s="20"/>
    </row>
    <row r="4274" spans="1:13" x14ac:dyDescent="0.25">
      <c r="A4274" s="22"/>
      <c r="B4274" s="23"/>
      <c r="C4274" s="23"/>
      <c r="D4274" s="23"/>
      <c r="E4274" s="23"/>
      <c r="F4274" s="22"/>
      <c r="G4274" s="23"/>
      <c r="H4274" s="24"/>
      <c r="I4274" s="23"/>
      <c r="J4274" s="23"/>
      <c r="K4274" s="23"/>
      <c r="L4274" s="22"/>
      <c r="M4274" s="20"/>
    </row>
    <row r="4275" spans="1:13" x14ac:dyDescent="0.25">
      <c r="A4275" s="22"/>
      <c r="B4275" s="23"/>
      <c r="C4275" s="23"/>
      <c r="D4275" s="23"/>
      <c r="E4275" s="23"/>
      <c r="F4275" s="22"/>
      <c r="G4275" s="23"/>
      <c r="H4275" s="24"/>
      <c r="I4275" s="23"/>
      <c r="J4275" s="23"/>
      <c r="K4275" s="23"/>
      <c r="L4275" s="22"/>
      <c r="M4275" s="20"/>
    </row>
    <row r="4276" spans="1:13" x14ac:dyDescent="0.25">
      <c r="A4276" s="22"/>
      <c r="B4276" s="23"/>
      <c r="C4276" s="23"/>
      <c r="D4276" s="23"/>
      <c r="E4276" s="23"/>
      <c r="F4276" s="22"/>
      <c r="G4276" s="23"/>
      <c r="H4276" s="24"/>
      <c r="I4276" s="23"/>
      <c r="J4276" s="23"/>
      <c r="K4276" s="23"/>
      <c r="L4276" s="22"/>
      <c r="M4276" s="20"/>
    </row>
    <row r="4277" spans="1:13" x14ac:dyDescent="0.25">
      <c r="A4277" s="22"/>
      <c r="B4277" s="23"/>
      <c r="C4277" s="23"/>
      <c r="D4277" s="23"/>
      <c r="E4277" s="23"/>
      <c r="F4277" s="22"/>
      <c r="G4277" s="23"/>
      <c r="H4277" s="24"/>
      <c r="I4277" s="23"/>
      <c r="J4277" s="23"/>
      <c r="K4277" s="23"/>
      <c r="L4277" s="22"/>
      <c r="M4277" s="20"/>
    </row>
    <row r="4278" spans="1:13" x14ac:dyDescent="0.25">
      <c r="A4278" s="22"/>
      <c r="B4278" s="23"/>
      <c r="C4278" s="23"/>
      <c r="D4278" s="23"/>
      <c r="E4278" s="23"/>
      <c r="F4278" s="22"/>
      <c r="G4278" s="23"/>
      <c r="H4278" s="24"/>
      <c r="I4278" s="23"/>
      <c r="J4278" s="23"/>
      <c r="K4278" s="23"/>
      <c r="L4278" s="22"/>
      <c r="M4278" s="20"/>
    </row>
    <row r="4279" spans="1:13" x14ac:dyDescent="0.25">
      <c r="A4279" s="22"/>
      <c r="B4279" s="23"/>
      <c r="C4279" s="23"/>
      <c r="D4279" s="23"/>
      <c r="E4279" s="23"/>
      <c r="F4279" s="22"/>
      <c r="G4279" s="23"/>
      <c r="H4279" s="24"/>
      <c r="I4279" s="23"/>
      <c r="J4279" s="23"/>
      <c r="K4279" s="23"/>
      <c r="L4279" s="22"/>
      <c r="M4279" s="20"/>
    </row>
    <row r="4280" spans="1:13" x14ac:dyDescent="0.25">
      <c r="A4280" s="22"/>
      <c r="B4280" s="23"/>
      <c r="C4280" s="23"/>
      <c r="D4280" s="23"/>
      <c r="E4280" s="23"/>
      <c r="F4280" s="22"/>
      <c r="G4280" s="23"/>
      <c r="H4280" s="24"/>
      <c r="I4280" s="23"/>
      <c r="J4280" s="23"/>
      <c r="K4280" s="23"/>
      <c r="L4280" s="22"/>
      <c r="M4280" s="20"/>
    </row>
    <row r="4281" spans="1:13" x14ac:dyDescent="0.25">
      <c r="A4281" s="22"/>
      <c r="B4281" s="23"/>
      <c r="C4281" s="23"/>
      <c r="D4281" s="23"/>
      <c r="E4281" s="23"/>
      <c r="F4281" s="22"/>
      <c r="G4281" s="23"/>
      <c r="H4281" s="24"/>
      <c r="I4281" s="23"/>
      <c r="J4281" s="23"/>
      <c r="K4281" s="23"/>
      <c r="L4281" s="22"/>
      <c r="M4281" s="20"/>
    </row>
    <row r="4282" spans="1:13" x14ac:dyDescent="0.25">
      <c r="A4282" s="22"/>
      <c r="B4282" s="23"/>
      <c r="C4282" s="23"/>
      <c r="D4282" s="23"/>
      <c r="E4282" s="23"/>
      <c r="F4282" s="22"/>
      <c r="G4282" s="23"/>
      <c r="H4282" s="24"/>
      <c r="I4282" s="23"/>
      <c r="J4282" s="23"/>
      <c r="K4282" s="23"/>
      <c r="L4282" s="22"/>
      <c r="M4282" s="20"/>
    </row>
    <row r="4283" spans="1:13" x14ac:dyDescent="0.25">
      <c r="A4283" s="22"/>
      <c r="B4283" s="23"/>
      <c r="C4283" s="23"/>
      <c r="D4283" s="23"/>
      <c r="E4283" s="23"/>
      <c r="F4283" s="22"/>
      <c r="G4283" s="23"/>
      <c r="H4283" s="24"/>
      <c r="I4283" s="23"/>
      <c r="J4283" s="23"/>
      <c r="K4283" s="23"/>
      <c r="L4283" s="22"/>
      <c r="M4283" s="20"/>
    </row>
    <row r="4284" spans="1:13" x14ac:dyDescent="0.25">
      <c r="A4284" s="22"/>
      <c r="B4284" s="23"/>
      <c r="C4284" s="23"/>
      <c r="D4284" s="23"/>
      <c r="E4284" s="23"/>
      <c r="F4284" s="22"/>
      <c r="G4284" s="23"/>
      <c r="H4284" s="24"/>
      <c r="I4284" s="23"/>
      <c r="J4284" s="23"/>
      <c r="K4284" s="23"/>
      <c r="L4284" s="22"/>
      <c r="M4284" s="20"/>
    </row>
    <row r="4285" spans="1:13" x14ac:dyDescent="0.25">
      <c r="A4285" s="22"/>
      <c r="B4285" s="23"/>
      <c r="C4285" s="23"/>
      <c r="D4285" s="23"/>
      <c r="E4285" s="23"/>
      <c r="F4285" s="22"/>
      <c r="G4285" s="23"/>
      <c r="H4285" s="24"/>
      <c r="I4285" s="23"/>
      <c r="J4285" s="23"/>
      <c r="K4285" s="23"/>
      <c r="L4285" s="22"/>
      <c r="M4285" s="20"/>
    </row>
    <row r="4286" spans="1:13" x14ac:dyDescent="0.25">
      <c r="A4286" s="22"/>
      <c r="B4286" s="23"/>
      <c r="C4286" s="23"/>
      <c r="D4286" s="23"/>
      <c r="E4286" s="23"/>
      <c r="F4286" s="22"/>
      <c r="G4286" s="23"/>
      <c r="H4286" s="24"/>
      <c r="I4286" s="23"/>
      <c r="J4286" s="23"/>
      <c r="K4286" s="23"/>
      <c r="L4286" s="22"/>
      <c r="M4286" s="20"/>
    </row>
    <row r="4287" spans="1:13" x14ac:dyDescent="0.25">
      <c r="A4287" s="22"/>
      <c r="B4287" s="23"/>
      <c r="C4287" s="23"/>
      <c r="D4287" s="23"/>
      <c r="E4287" s="23"/>
      <c r="F4287" s="22"/>
      <c r="G4287" s="23"/>
      <c r="H4287" s="24"/>
      <c r="I4287" s="23"/>
      <c r="J4287" s="23"/>
      <c r="K4287" s="23"/>
      <c r="L4287" s="22"/>
      <c r="M4287" s="20"/>
    </row>
    <row r="4288" spans="1:13" x14ac:dyDescent="0.25">
      <c r="A4288" s="22"/>
      <c r="B4288" s="23"/>
      <c r="C4288" s="23"/>
      <c r="D4288" s="23"/>
      <c r="E4288" s="23"/>
      <c r="F4288" s="22"/>
      <c r="G4288" s="23"/>
      <c r="H4288" s="24"/>
      <c r="I4288" s="23"/>
      <c r="J4288" s="23"/>
      <c r="K4288" s="23"/>
      <c r="L4288" s="22"/>
      <c r="M4288" s="20"/>
    </row>
    <row r="4289" spans="1:13" x14ac:dyDescent="0.25">
      <c r="A4289" s="22"/>
      <c r="B4289" s="23"/>
      <c r="C4289" s="23"/>
      <c r="D4289" s="23"/>
      <c r="E4289" s="23"/>
      <c r="F4289" s="22"/>
      <c r="G4289" s="23"/>
      <c r="H4289" s="24"/>
      <c r="I4289" s="23"/>
      <c r="J4289" s="23"/>
      <c r="K4289" s="23"/>
      <c r="L4289" s="22"/>
      <c r="M4289" s="20"/>
    </row>
    <row r="4290" spans="1:13" x14ac:dyDescent="0.25">
      <c r="A4290" s="22"/>
      <c r="B4290" s="23"/>
      <c r="C4290" s="23"/>
      <c r="D4290" s="23"/>
      <c r="E4290" s="23"/>
      <c r="F4290" s="22"/>
      <c r="G4290" s="23"/>
      <c r="H4290" s="24"/>
      <c r="I4290" s="23"/>
      <c r="J4290" s="23"/>
      <c r="K4290" s="23"/>
      <c r="L4290" s="22"/>
      <c r="M4290" s="20"/>
    </row>
    <row r="4291" spans="1:13" x14ac:dyDescent="0.25">
      <c r="A4291" s="22"/>
      <c r="B4291" s="23"/>
      <c r="C4291" s="23"/>
      <c r="D4291" s="23"/>
      <c r="E4291" s="23"/>
      <c r="F4291" s="22"/>
      <c r="G4291" s="23"/>
      <c r="H4291" s="24"/>
      <c r="I4291" s="23"/>
      <c r="J4291" s="23"/>
      <c r="K4291" s="23"/>
      <c r="L4291" s="22"/>
      <c r="M4291" s="20"/>
    </row>
    <row r="4292" spans="1:13" x14ac:dyDescent="0.25">
      <c r="A4292" s="22"/>
      <c r="B4292" s="23"/>
      <c r="C4292" s="23"/>
      <c r="D4292" s="23"/>
      <c r="E4292" s="23"/>
      <c r="F4292" s="22"/>
      <c r="G4292" s="23"/>
      <c r="H4292" s="24"/>
      <c r="I4292" s="23"/>
      <c r="J4292" s="23"/>
      <c r="K4292" s="23"/>
      <c r="L4292" s="22"/>
      <c r="M4292" s="20"/>
    </row>
    <row r="4293" spans="1:13" x14ac:dyDescent="0.25">
      <c r="A4293" s="22"/>
      <c r="B4293" s="23"/>
      <c r="C4293" s="23"/>
      <c r="D4293" s="23"/>
      <c r="E4293" s="23"/>
      <c r="F4293" s="22"/>
      <c r="G4293" s="23"/>
      <c r="H4293" s="24"/>
      <c r="I4293" s="23"/>
      <c r="J4293" s="23"/>
      <c r="K4293" s="23"/>
      <c r="L4293" s="22"/>
      <c r="M4293" s="20"/>
    </row>
    <row r="4294" spans="1:13" x14ac:dyDescent="0.25">
      <c r="A4294" s="22"/>
      <c r="B4294" s="23"/>
      <c r="C4294" s="23"/>
      <c r="D4294" s="23"/>
      <c r="E4294" s="23"/>
      <c r="F4294" s="22"/>
      <c r="G4294" s="23"/>
      <c r="H4294" s="24"/>
      <c r="I4294" s="23"/>
      <c r="J4294" s="23"/>
      <c r="K4294" s="23"/>
      <c r="L4294" s="22"/>
      <c r="M4294" s="20"/>
    </row>
    <row r="4295" spans="1:13" x14ac:dyDescent="0.25">
      <c r="A4295" s="22"/>
      <c r="B4295" s="23"/>
      <c r="C4295" s="23"/>
      <c r="D4295" s="23"/>
      <c r="E4295" s="23"/>
      <c r="F4295" s="22"/>
      <c r="G4295" s="23"/>
      <c r="H4295" s="24"/>
      <c r="I4295" s="23"/>
      <c r="J4295" s="23"/>
      <c r="K4295" s="23"/>
      <c r="L4295" s="22"/>
      <c r="M4295" s="20"/>
    </row>
    <row r="4296" spans="1:13" x14ac:dyDescent="0.25">
      <c r="A4296" s="22"/>
      <c r="B4296" s="23"/>
      <c r="C4296" s="23"/>
      <c r="D4296" s="23"/>
      <c r="E4296" s="23"/>
      <c r="F4296" s="22"/>
      <c r="G4296" s="23"/>
      <c r="H4296" s="24"/>
      <c r="I4296" s="23"/>
      <c r="J4296" s="23"/>
      <c r="K4296" s="23"/>
      <c r="L4296" s="22"/>
      <c r="M4296" s="20"/>
    </row>
    <row r="4297" spans="1:13" x14ac:dyDescent="0.25">
      <c r="A4297" s="22"/>
      <c r="B4297" s="23"/>
      <c r="C4297" s="23"/>
      <c r="D4297" s="23"/>
      <c r="E4297" s="23"/>
      <c r="F4297" s="22"/>
      <c r="G4297" s="23"/>
      <c r="H4297" s="24"/>
      <c r="I4297" s="23"/>
      <c r="J4297" s="23"/>
      <c r="K4297" s="23"/>
      <c r="L4297" s="22"/>
      <c r="M4297" s="20"/>
    </row>
    <row r="4298" spans="1:13" x14ac:dyDescent="0.25">
      <c r="A4298" s="22"/>
      <c r="B4298" s="23"/>
      <c r="C4298" s="23"/>
      <c r="D4298" s="23"/>
      <c r="E4298" s="23"/>
      <c r="F4298" s="22"/>
      <c r="G4298" s="23"/>
      <c r="H4298" s="24"/>
      <c r="I4298" s="23"/>
      <c r="J4298" s="23"/>
      <c r="K4298" s="23"/>
      <c r="L4298" s="22"/>
      <c r="M4298" s="20"/>
    </row>
    <row r="4299" spans="1:13" x14ac:dyDescent="0.25">
      <c r="A4299" s="22"/>
      <c r="B4299" s="23"/>
      <c r="C4299" s="23"/>
      <c r="D4299" s="23"/>
      <c r="E4299" s="23"/>
      <c r="F4299" s="22"/>
      <c r="G4299" s="23"/>
      <c r="H4299" s="24"/>
      <c r="I4299" s="23"/>
      <c r="J4299" s="23"/>
      <c r="K4299" s="23"/>
      <c r="L4299" s="22"/>
      <c r="M4299" s="20"/>
    </row>
    <row r="4300" spans="1:13" x14ac:dyDescent="0.25">
      <c r="A4300" s="22"/>
      <c r="B4300" s="23"/>
      <c r="C4300" s="23"/>
      <c r="D4300" s="23"/>
      <c r="E4300" s="23"/>
      <c r="F4300" s="22"/>
      <c r="G4300" s="23"/>
      <c r="H4300" s="24"/>
      <c r="I4300" s="23"/>
      <c r="J4300" s="23"/>
      <c r="K4300" s="23"/>
      <c r="L4300" s="22"/>
      <c r="M4300" s="20"/>
    </row>
    <row r="4301" spans="1:13" x14ac:dyDescent="0.25">
      <c r="A4301" s="22"/>
      <c r="B4301" s="23"/>
      <c r="C4301" s="23"/>
      <c r="D4301" s="23"/>
      <c r="E4301" s="23"/>
      <c r="F4301" s="22"/>
      <c r="G4301" s="23"/>
      <c r="H4301" s="24"/>
      <c r="I4301" s="23"/>
      <c r="J4301" s="23"/>
      <c r="K4301" s="23"/>
      <c r="L4301" s="22"/>
      <c r="M4301" s="20"/>
    </row>
    <row r="4302" spans="1:13" x14ac:dyDescent="0.25">
      <c r="A4302" s="22"/>
      <c r="B4302" s="23"/>
      <c r="C4302" s="23"/>
      <c r="D4302" s="23"/>
      <c r="E4302" s="23"/>
      <c r="F4302" s="22"/>
      <c r="G4302" s="23"/>
      <c r="H4302" s="24"/>
      <c r="I4302" s="23"/>
      <c r="J4302" s="23"/>
      <c r="K4302" s="23"/>
      <c r="L4302" s="22"/>
      <c r="M4302" s="20"/>
    </row>
    <row r="4303" spans="1:13" x14ac:dyDescent="0.25">
      <c r="A4303" s="22"/>
      <c r="B4303" s="23"/>
      <c r="C4303" s="23"/>
      <c r="D4303" s="23"/>
      <c r="E4303" s="23"/>
      <c r="F4303" s="22"/>
      <c r="G4303" s="23"/>
      <c r="H4303" s="24"/>
      <c r="I4303" s="23"/>
      <c r="J4303" s="23"/>
      <c r="K4303" s="23"/>
      <c r="L4303" s="22"/>
      <c r="M4303" s="20"/>
    </row>
    <row r="4304" spans="1:13" x14ac:dyDescent="0.25">
      <c r="A4304" s="22"/>
      <c r="B4304" s="23"/>
      <c r="C4304" s="23"/>
      <c r="D4304" s="23"/>
      <c r="E4304" s="23"/>
      <c r="F4304" s="22"/>
      <c r="G4304" s="23"/>
      <c r="H4304" s="24"/>
      <c r="I4304" s="23"/>
      <c r="J4304" s="23"/>
      <c r="K4304" s="23"/>
      <c r="L4304" s="22"/>
      <c r="M4304" s="20"/>
    </row>
    <row r="4305" spans="1:13" x14ac:dyDescent="0.25">
      <c r="A4305" s="22"/>
      <c r="B4305" s="23"/>
      <c r="C4305" s="23"/>
      <c r="D4305" s="23"/>
      <c r="E4305" s="23"/>
      <c r="F4305" s="22"/>
      <c r="G4305" s="23"/>
      <c r="H4305" s="24"/>
      <c r="I4305" s="23"/>
      <c r="J4305" s="23"/>
      <c r="K4305" s="23"/>
      <c r="L4305" s="22"/>
      <c r="M4305" s="20"/>
    </row>
    <row r="4306" spans="1:13" x14ac:dyDescent="0.25">
      <c r="A4306" s="22"/>
      <c r="B4306" s="23"/>
      <c r="C4306" s="23"/>
      <c r="D4306" s="23"/>
      <c r="E4306" s="23"/>
      <c r="F4306" s="22"/>
      <c r="G4306" s="23"/>
      <c r="H4306" s="24"/>
      <c r="I4306" s="23"/>
      <c r="J4306" s="23"/>
      <c r="K4306" s="23"/>
      <c r="L4306" s="22"/>
      <c r="M4306" s="20"/>
    </row>
    <row r="4307" spans="1:13" x14ac:dyDescent="0.25">
      <c r="A4307" s="22"/>
      <c r="B4307" s="23"/>
      <c r="C4307" s="23"/>
      <c r="D4307" s="23"/>
      <c r="E4307" s="23"/>
      <c r="F4307" s="22"/>
      <c r="G4307" s="23"/>
      <c r="H4307" s="24"/>
      <c r="I4307" s="23"/>
      <c r="J4307" s="23"/>
      <c r="K4307" s="23"/>
      <c r="L4307" s="22"/>
      <c r="M4307" s="20"/>
    </row>
    <row r="4308" spans="1:13" x14ac:dyDescent="0.25">
      <c r="A4308" s="22"/>
      <c r="B4308" s="23"/>
      <c r="C4308" s="23"/>
      <c r="D4308" s="23"/>
      <c r="E4308" s="23"/>
      <c r="F4308" s="22"/>
      <c r="G4308" s="23"/>
      <c r="H4308" s="24"/>
      <c r="I4308" s="23"/>
      <c r="J4308" s="23"/>
      <c r="K4308" s="23"/>
      <c r="L4308" s="22"/>
      <c r="M4308" s="20"/>
    </row>
    <row r="4309" spans="1:13" x14ac:dyDescent="0.25">
      <c r="A4309" s="22"/>
      <c r="B4309" s="23"/>
      <c r="C4309" s="23"/>
      <c r="D4309" s="23"/>
      <c r="E4309" s="23"/>
      <c r="F4309" s="22"/>
      <c r="G4309" s="23"/>
      <c r="H4309" s="24"/>
      <c r="I4309" s="23"/>
      <c r="J4309" s="23"/>
      <c r="K4309" s="23"/>
      <c r="L4309" s="22"/>
      <c r="M4309" s="20"/>
    </row>
    <row r="4310" spans="1:13" x14ac:dyDescent="0.25">
      <c r="A4310" s="22"/>
      <c r="B4310" s="23"/>
      <c r="C4310" s="23"/>
      <c r="D4310" s="23"/>
      <c r="E4310" s="23"/>
      <c r="F4310" s="22"/>
      <c r="G4310" s="23"/>
      <c r="H4310" s="24"/>
      <c r="I4310" s="23"/>
      <c r="J4310" s="23"/>
      <c r="K4310" s="23"/>
      <c r="L4310" s="22"/>
      <c r="M4310" s="20"/>
    </row>
    <row r="4311" spans="1:13" x14ac:dyDescent="0.25">
      <c r="A4311" s="22"/>
      <c r="B4311" s="23"/>
      <c r="C4311" s="23"/>
      <c r="D4311" s="23"/>
      <c r="E4311" s="23"/>
      <c r="F4311" s="22"/>
      <c r="G4311" s="23"/>
      <c r="H4311" s="24"/>
      <c r="I4311" s="23"/>
      <c r="J4311" s="23"/>
      <c r="K4311" s="23"/>
      <c r="L4311" s="22"/>
      <c r="M4311" s="20"/>
    </row>
    <row r="4312" spans="1:13" x14ac:dyDescent="0.25">
      <c r="A4312" s="22"/>
      <c r="B4312" s="23"/>
      <c r="C4312" s="23"/>
      <c r="D4312" s="23"/>
      <c r="E4312" s="23"/>
      <c r="F4312" s="22"/>
      <c r="G4312" s="23"/>
      <c r="H4312" s="24"/>
      <c r="I4312" s="23"/>
      <c r="J4312" s="23"/>
      <c r="K4312" s="23"/>
      <c r="L4312" s="22"/>
      <c r="M4312" s="20"/>
    </row>
    <row r="4313" spans="1:13" x14ac:dyDescent="0.25">
      <c r="A4313" s="22"/>
      <c r="B4313" s="23"/>
      <c r="C4313" s="23"/>
      <c r="D4313" s="23"/>
      <c r="E4313" s="23"/>
      <c r="F4313" s="22"/>
      <c r="G4313" s="23"/>
      <c r="H4313" s="24"/>
      <c r="I4313" s="23"/>
      <c r="J4313" s="23"/>
      <c r="K4313" s="23"/>
      <c r="L4313" s="22"/>
      <c r="M4313" s="20"/>
    </row>
    <row r="4314" spans="1:13" x14ac:dyDescent="0.25">
      <c r="A4314" s="22"/>
      <c r="B4314" s="23"/>
      <c r="C4314" s="23"/>
      <c r="D4314" s="23"/>
      <c r="E4314" s="23"/>
      <c r="F4314" s="22"/>
      <c r="G4314" s="23"/>
      <c r="H4314" s="24"/>
      <c r="I4314" s="23"/>
      <c r="J4314" s="23"/>
      <c r="K4314" s="23"/>
      <c r="L4314" s="22"/>
      <c r="M4314" s="20"/>
    </row>
    <row r="4315" spans="1:13" x14ac:dyDescent="0.25">
      <c r="A4315" s="22"/>
      <c r="B4315" s="23"/>
      <c r="C4315" s="23"/>
      <c r="D4315" s="23"/>
      <c r="E4315" s="23"/>
      <c r="F4315" s="22"/>
      <c r="G4315" s="23"/>
      <c r="H4315" s="24"/>
      <c r="I4315" s="23"/>
      <c r="J4315" s="23"/>
      <c r="K4315" s="23"/>
      <c r="L4315" s="22"/>
      <c r="M4315" s="20"/>
    </row>
    <row r="4316" spans="1:13" x14ac:dyDescent="0.25">
      <c r="A4316" s="22"/>
      <c r="B4316" s="23"/>
      <c r="C4316" s="23"/>
      <c r="D4316" s="23"/>
      <c r="E4316" s="23"/>
      <c r="F4316" s="22"/>
      <c r="G4316" s="23"/>
      <c r="H4316" s="24"/>
      <c r="I4316" s="23"/>
      <c r="J4316" s="23"/>
      <c r="K4316" s="23"/>
      <c r="L4316" s="22"/>
      <c r="M4316" s="20"/>
    </row>
    <row r="4317" spans="1:13" x14ac:dyDescent="0.25">
      <c r="A4317" s="22"/>
      <c r="B4317" s="23"/>
      <c r="C4317" s="23"/>
      <c r="D4317" s="23"/>
      <c r="E4317" s="23"/>
      <c r="F4317" s="22"/>
      <c r="G4317" s="23"/>
      <c r="H4317" s="24"/>
      <c r="I4317" s="23"/>
      <c r="J4317" s="23"/>
      <c r="K4317" s="23"/>
      <c r="L4317" s="22"/>
      <c r="M4317" s="20"/>
    </row>
    <row r="4318" spans="1:13" x14ac:dyDescent="0.25">
      <c r="A4318" s="22"/>
      <c r="B4318" s="23"/>
      <c r="C4318" s="23"/>
      <c r="D4318" s="23"/>
      <c r="E4318" s="23"/>
      <c r="F4318" s="22"/>
      <c r="G4318" s="23"/>
      <c r="H4318" s="24"/>
      <c r="I4318" s="23"/>
      <c r="J4318" s="23"/>
      <c r="K4318" s="23"/>
      <c r="L4318" s="22"/>
      <c r="M4318" s="20"/>
    </row>
    <row r="4319" spans="1:13" x14ac:dyDescent="0.25">
      <c r="A4319" s="22"/>
      <c r="B4319" s="23"/>
      <c r="C4319" s="23"/>
      <c r="D4319" s="23"/>
      <c r="E4319" s="23"/>
      <c r="F4319" s="22"/>
      <c r="G4319" s="23"/>
      <c r="H4319" s="24"/>
      <c r="I4319" s="23"/>
      <c r="J4319" s="23"/>
      <c r="K4319" s="23"/>
      <c r="L4319" s="22"/>
      <c r="M4319" s="20"/>
    </row>
    <row r="4320" spans="1:13" x14ac:dyDescent="0.25">
      <c r="A4320" s="22"/>
      <c r="B4320" s="23"/>
      <c r="C4320" s="23"/>
      <c r="D4320" s="23"/>
      <c r="E4320" s="23"/>
      <c r="F4320" s="22"/>
      <c r="G4320" s="23"/>
      <c r="H4320" s="24"/>
      <c r="I4320" s="23"/>
      <c r="J4320" s="23"/>
      <c r="K4320" s="23"/>
      <c r="L4320" s="22"/>
      <c r="M4320" s="20"/>
    </row>
    <row r="4321" spans="1:13" x14ac:dyDescent="0.25">
      <c r="A4321" s="22"/>
      <c r="B4321" s="23"/>
      <c r="C4321" s="23"/>
      <c r="D4321" s="23"/>
      <c r="E4321" s="23"/>
      <c r="F4321" s="22"/>
      <c r="G4321" s="23"/>
      <c r="H4321" s="24"/>
      <c r="I4321" s="23"/>
      <c r="J4321" s="23"/>
      <c r="K4321" s="23"/>
      <c r="L4321" s="22"/>
      <c r="M4321" s="20"/>
    </row>
    <row r="4322" spans="1:13" x14ac:dyDescent="0.25">
      <c r="A4322" s="22"/>
      <c r="B4322" s="23"/>
      <c r="C4322" s="23"/>
      <c r="D4322" s="23"/>
      <c r="E4322" s="23"/>
      <c r="F4322" s="22"/>
      <c r="G4322" s="23"/>
      <c r="H4322" s="24"/>
      <c r="I4322" s="23"/>
      <c r="J4322" s="23"/>
      <c r="K4322" s="23"/>
      <c r="L4322" s="22"/>
      <c r="M4322" s="20"/>
    </row>
    <row r="4323" spans="1:13" x14ac:dyDescent="0.25">
      <c r="A4323" s="22"/>
      <c r="B4323" s="23"/>
      <c r="C4323" s="23"/>
      <c r="D4323" s="23"/>
      <c r="E4323" s="23"/>
      <c r="F4323" s="22"/>
      <c r="G4323" s="23"/>
      <c r="H4323" s="24"/>
      <c r="I4323" s="23"/>
      <c r="J4323" s="23"/>
      <c r="K4323" s="23"/>
      <c r="L4323" s="22"/>
      <c r="M4323" s="20"/>
    </row>
    <row r="4324" spans="1:13" x14ac:dyDescent="0.25">
      <c r="A4324" s="22"/>
      <c r="B4324" s="23"/>
      <c r="C4324" s="23"/>
      <c r="D4324" s="23"/>
      <c r="E4324" s="23"/>
      <c r="F4324" s="22"/>
      <c r="G4324" s="23"/>
      <c r="H4324" s="24"/>
      <c r="I4324" s="23"/>
      <c r="J4324" s="23"/>
      <c r="K4324" s="23"/>
      <c r="L4324" s="22"/>
      <c r="M4324" s="20"/>
    </row>
    <row r="4325" spans="1:13" x14ac:dyDescent="0.25">
      <c r="A4325" s="22"/>
      <c r="B4325" s="23"/>
      <c r="C4325" s="23"/>
      <c r="D4325" s="23"/>
      <c r="E4325" s="23"/>
      <c r="F4325" s="22"/>
      <c r="G4325" s="23"/>
      <c r="H4325" s="24"/>
      <c r="I4325" s="23"/>
      <c r="J4325" s="23"/>
      <c r="K4325" s="23"/>
      <c r="L4325" s="22"/>
      <c r="M4325" s="20"/>
    </row>
    <row r="4326" spans="1:13" x14ac:dyDescent="0.25">
      <c r="A4326" s="22"/>
      <c r="B4326" s="23"/>
      <c r="C4326" s="23"/>
      <c r="D4326" s="23"/>
      <c r="E4326" s="23"/>
      <c r="F4326" s="22"/>
      <c r="G4326" s="23"/>
      <c r="H4326" s="24"/>
      <c r="I4326" s="23"/>
      <c r="J4326" s="23"/>
      <c r="K4326" s="23"/>
      <c r="L4326" s="22"/>
      <c r="M4326" s="20"/>
    </row>
    <row r="4327" spans="1:13" x14ac:dyDescent="0.25">
      <c r="A4327" s="22"/>
      <c r="B4327" s="23"/>
      <c r="C4327" s="23"/>
      <c r="D4327" s="23"/>
      <c r="E4327" s="23"/>
      <c r="F4327" s="22"/>
      <c r="G4327" s="23"/>
      <c r="H4327" s="24"/>
      <c r="I4327" s="23"/>
      <c r="J4327" s="23"/>
      <c r="K4327" s="23"/>
      <c r="L4327" s="22"/>
      <c r="M4327" s="20"/>
    </row>
    <row r="4328" spans="1:13" x14ac:dyDescent="0.25">
      <c r="A4328" s="22"/>
      <c r="B4328" s="23"/>
      <c r="C4328" s="23"/>
      <c r="D4328" s="23"/>
      <c r="E4328" s="23"/>
      <c r="F4328" s="22"/>
      <c r="G4328" s="23"/>
      <c r="H4328" s="24"/>
      <c r="I4328" s="23"/>
      <c r="J4328" s="23"/>
      <c r="K4328" s="23"/>
      <c r="L4328" s="22"/>
      <c r="M4328" s="20"/>
    </row>
    <row r="4329" spans="1:13" x14ac:dyDescent="0.25">
      <c r="A4329" s="22"/>
      <c r="B4329" s="23"/>
      <c r="C4329" s="23"/>
      <c r="D4329" s="23"/>
      <c r="E4329" s="23"/>
      <c r="F4329" s="22"/>
      <c r="G4329" s="23"/>
      <c r="H4329" s="24"/>
      <c r="I4329" s="23"/>
      <c r="J4329" s="23"/>
      <c r="K4329" s="23"/>
      <c r="L4329" s="22"/>
      <c r="M4329" s="20"/>
    </row>
    <row r="4330" spans="1:13" x14ac:dyDescent="0.25">
      <c r="A4330" s="22"/>
      <c r="B4330" s="23"/>
      <c r="C4330" s="23"/>
      <c r="D4330" s="23"/>
      <c r="E4330" s="23"/>
      <c r="F4330" s="22"/>
      <c r="G4330" s="23"/>
      <c r="H4330" s="24"/>
      <c r="I4330" s="23"/>
      <c r="J4330" s="23"/>
      <c r="K4330" s="23"/>
      <c r="L4330" s="22"/>
      <c r="M4330" s="20"/>
    </row>
    <row r="4331" spans="1:13" x14ac:dyDescent="0.25">
      <c r="A4331" s="22"/>
      <c r="B4331" s="23"/>
      <c r="C4331" s="23"/>
      <c r="D4331" s="23"/>
      <c r="E4331" s="23"/>
      <c r="F4331" s="22"/>
      <c r="G4331" s="23"/>
      <c r="H4331" s="24"/>
      <c r="I4331" s="23"/>
      <c r="J4331" s="23"/>
      <c r="K4331" s="23"/>
      <c r="L4331" s="22"/>
      <c r="M4331" s="20"/>
    </row>
    <row r="4332" spans="1:13" x14ac:dyDescent="0.25">
      <c r="A4332" s="22"/>
      <c r="B4332" s="23"/>
      <c r="C4332" s="23"/>
      <c r="D4332" s="23"/>
      <c r="E4332" s="23"/>
      <c r="F4332" s="22"/>
      <c r="G4332" s="23"/>
      <c r="H4332" s="24"/>
      <c r="I4332" s="23"/>
      <c r="J4332" s="23"/>
      <c r="K4332" s="23"/>
      <c r="L4332" s="22"/>
      <c r="M4332" s="20"/>
    </row>
    <row r="4333" spans="1:13" x14ac:dyDescent="0.25">
      <c r="A4333" s="22"/>
      <c r="B4333" s="23"/>
      <c r="C4333" s="23"/>
      <c r="D4333" s="23"/>
      <c r="E4333" s="23"/>
      <c r="F4333" s="22"/>
      <c r="G4333" s="23"/>
      <c r="H4333" s="24"/>
      <c r="I4333" s="23"/>
      <c r="J4333" s="23"/>
      <c r="K4333" s="23"/>
      <c r="L4333" s="22"/>
      <c r="M4333" s="20"/>
    </row>
    <row r="4334" spans="1:13" x14ac:dyDescent="0.25">
      <c r="A4334" s="22"/>
      <c r="B4334" s="23"/>
      <c r="C4334" s="23"/>
      <c r="D4334" s="23"/>
      <c r="E4334" s="23"/>
      <c r="F4334" s="22"/>
      <c r="G4334" s="23"/>
      <c r="H4334" s="24"/>
      <c r="I4334" s="23"/>
      <c r="J4334" s="23"/>
      <c r="K4334" s="23"/>
      <c r="L4334" s="22"/>
      <c r="M4334" s="20"/>
    </row>
    <row r="4335" spans="1:13" x14ac:dyDescent="0.25">
      <c r="A4335" s="22"/>
      <c r="B4335" s="23"/>
      <c r="C4335" s="23"/>
      <c r="D4335" s="23"/>
      <c r="E4335" s="23"/>
      <c r="F4335" s="22"/>
      <c r="G4335" s="23"/>
      <c r="H4335" s="24"/>
      <c r="I4335" s="23"/>
      <c r="J4335" s="23"/>
      <c r="K4335" s="23"/>
      <c r="L4335" s="22"/>
      <c r="M4335" s="20"/>
    </row>
    <row r="4336" spans="1:13" x14ac:dyDescent="0.25">
      <c r="A4336" s="22"/>
      <c r="B4336" s="23"/>
      <c r="C4336" s="23"/>
      <c r="D4336" s="23"/>
      <c r="E4336" s="23"/>
      <c r="F4336" s="22"/>
      <c r="G4336" s="23"/>
      <c r="H4336" s="24"/>
      <c r="I4336" s="23"/>
      <c r="J4336" s="23"/>
      <c r="K4336" s="23"/>
      <c r="L4336" s="22"/>
      <c r="M4336" s="20"/>
    </row>
    <row r="4337" spans="1:13" x14ac:dyDescent="0.25">
      <c r="A4337" s="22"/>
      <c r="B4337" s="23"/>
      <c r="C4337" s="23"/>
      <c r="D4337" s="23"/>
      <c r="E4337" s="23"/>
      <c r="F4337" s="22"/>
      <c r="G4337" s="23"/>
      <c r="H4337" s="24"/>
      <c r="I4337" s="23"/>
      <c r="J4337" s="23"/>
      <c r="K4337" s="23"/>
      <c r="L4337" s="22"/>
      <c r="M4337" s="20"/>
    </row>
    <row r="4338" spans="1:13" x14ac:dyDescent="0.25">
      <c r="A4338" s="22"/>
      <c r="B4338" s="23"/>
      <c r="C4338" s="23"/>
      <c r="D4338" s="23"/>
      <c r="E4338" s="23"/>
      <c r="F4338" s="22"/>
      <c r="G4338" s="23"/>
      <c r="H4338" s="24"/>
      <c r="I4338" s="23"/>
      <c r="J4338" s="23"/>
      <c r="K4338" s="23"/>
      <c r="L4338" s="22"/>
      <c r="M4338" s="20"/>
    </row>
    <row r="4339" spans="1:13" x14ac:dyDescent="0.25">
      <c r="A4339" s="22"/>
      <c r="B4339" s="23"/>
      <c r="C4339" s="23"/>
      <c r="D4339" s="23"/>
      <c r="E4339" s="23"/>
      <c r="F4339" s="22"/>
      <c r="G4339" s="23"/>
      <c r="H4339" s="24"/>
      <c r="I4339" s="23"/>
      <c r="J4339" s="23"/>
      <c r="K4339" s="23"/>
      <c r="L4339" s="22"/>
      <c r="M4339" s="20"/>
    </row>
    <row r="4340" spans="1:13" x14ac:dyDescent="0.25">
      <c r="A4340" s="22"/>
      <c r="B4340" s="23"/>
      <c r="C4340" s="23"/>
      <c r="D4340" s="23"/>
      <c r="E4340" s="23"/>
      <c r="F4340" s="22"/>
      <c r="G4340" s="23"/>
      <c r="H4340" s="24"/>
      <c r="I4340" s="23"/>
      <c r="J4340" s="23"/>
      <c r="K4340" s="23"/>
      <c r="L4340" s="22"/>
      <c r="M4340" s="20"/>
    </row>
    <row r="4341" spans="1:13" x14ac:dyDescent="0.25">
      <c r="A4341" s="22"/>
      <c r="B4341" s="23"/>
      <c r="C4341" s="23"/>
      <c r="D4341" s="23"/>
      <c r="E4341" s="23"/>
      <c r="F4341" s="22"/>
      <c r="G4341" s="23"/>
      <c r="H4341" s="24"/>
      <c r="I4341" s="23"/>
      <c r="J4341" s="23"/>
      <c r="K4341" s="23"/>
      <c r="L4341" s="22"/>
      <c r="M4341" s="20"/>
    </row>
    <row r="4342" spans="1:13" x14ac:dyDescent="0.25">
      <c r="A4342" s="22"/>
      <c r="B4342" s="23"/>
      <c r="C4342" s="23"/>
      <c r="D4342" s="23"/>
      <c r="E4342" s="23"/>
      <c r="F4342" s="22"/>
      <c r="G4342" s="23"/>
      <c r="H4342" s="24"/>
      <c r="I4342" s="23"/>
      <c r="J4342" s="23"/>
      <c r="K4342" s="23"/>
      <c r="L4342" s="22"/>
      <c r="M4342" s="20"/>
    </row>
    <row r="4343" spans="1:13" x14ac:dyDescent="0.25">
      <c r="A4343" s="22"/>
      <c r="B4343" s="23"/>
      <c r="C4343" s="23"/>
      <c r="D4343" s="23"/>
      <c r="E4343" s="23"/>
      <c r="F4343" s="22"/>
      <c r="G4343" s="23"/>
      <c r="H4343" s="24"/>
      <c r="I4343" s="23"/>
      <c r="J4343" s="23"/>
      <c r="K4343" s="23"/>
      <c r="L4343" s="22"/>
      <c r="M4343" s="20"/>
    </row>
    <row r="4344" spans="1:13" x14ac:dyDescent="0.25">
      <c r="A4344" s="22"/>
      <c r="B4344" s="23"/>
      <c r="C4344" s="23"/>
      <c r="D4344" s="23"/>
      <c r="E4344" s="23"/>
      <c r="F4344" s="22"/>
      <c r="G4344" s="23"/>
      <c r="H4344" s="24"/>
      <c r="I4344" s="23"/>
      <c r="J4344" s="23"/>
      <c r="K4344" s="23"/>
      <c r="L4344" s="22"/>
      <c r="M4344" s="20"/>
    </row>
    <row r="4345" spans="1:13" x14ac:dyDescent="0.25">
      <c r="A4345" s="22"/>
      <c r="B4345" s="23"/>
      <c r="C4345" s="23"/>
      <c r="D4345" s="23"/>
      <c r="E4345" s="23"/>
      <c r="F4345" s="22"/>
      <c r="G4345" s="23"/>
      <c r="H4345" s="24"/>
      <c r="I4345" s="23"/>
      <c r="J4345" s="23"/>
      <c r="K4345" s="23"/>
      <c r="L4345" s="22"/>
      <c r="M4345" s="20"/>
    </row>
    <row r="4346" spans="1:13" x14ac:dyDescent="0.25">
      <c r="A4346" s="22"/>
      <c r="B4346" s="23"/>
      <c r="C4346" s="23"/>
      <c r="D4346" s="23"/>
      <c r="E4346" s="23"/>
      <c r="F4346" s="22"/>
      <c r="G4346" s="23"/>
      <c r="H4346" s="24"/>
      <c r="I4346" s="23"/>
      <c r="J4346" s="23"/>
      <c r="K4346" s="23"/>
      <c r="L4346" s="22"/>
      <c r="M4346" s="20"/>
    </row>
    <row r="4347" spans="1:13" x14ac:dyDescent="0.25">
      <c r="A4347" s="22"/>
      <c r="B4347" s="23"/>
      <c r="C4347" s="23"/>
      <c r="D4347" s="23"/>
      <c r="E4347" s="23"/>
      <c r="F4347" s="22"/>
      <c r="G4347" s="23"/>
      <c r="H4347" s="24"/>
      <c r="I4347" s="23"/>
      <c r="J4347" s="23"/>
      <c r="K4347" s="23"/>
      <c r="L4347" s="22"/>
      <c r="M4347" s="20"/>
    </row>
    <row r="4348" spans="1:13" x14ac:dyDescent="0.25">
      <c r="A4348" s="22"/>
      <c r="B4348" s="23"/>
      <c r="C4348" s="23"/>
      <c r="D4348" s="23"/>
      <c r="E4348" s="23"/>
      <c r="F4348" s="22"/>
      <c r="G4348" s="23"/>
      <c r="H4348" s="24"/>
      <c r="I4348" s="23"/>
      <c r="J4348" s="23"/>
      <c r="K4348" s="23"/>
      <c r="L4348" s="22"/>
      <c r="M4348" s="20"/>
    </row>
    <row r="4349" spans="1:13" x14ac:dyDescent="0.25">
      <c r="A4349" s="22"/>
      <c r="B4349" s="23"/>
      <c r="C4349" s="23"/>
      <c r="D4349" s="23"/>
      <c r="E4349" s="23"/>
      <c r="F4349" s="22"/>
      <c r="G4349" s="23"/>
      <c r="H4349" s="24"/>
      <c r="I4349" s="23"/>
      <c r="J4349" s="23"/>
      <c r="K4349" s="23"/>
      <c r="L4349" s="22"/>
      <c r="M4349" s="20"/>
    </row>
    <row r="4350" spans="1:13" x14ac:dyDescent="0.25">
      <c r="A4350" s="22"/>
      <c r="B4350" s="23"/>
      <c r="C4350" s="23"/>
      <c r="D4350" s="23"/>
      <c r="E4350" s="23"/>
      <c r="F4350" s="22"/>
      <c r="G4350" s="23"/>
      <c r="H4350" s="24"/>
      <c r="I4350" s="23"/>
      <c r="J4350" s="23"/>
      <c r="K4350" s="23"/>
      <c r="L4350" s="22"/>
      <c r="M4350" s="20"/>
    </row>
    <row r="4351" spans="1:13" x14ac:dyDescent="0.25">
      <c r="A4351" s="22"/>
      <c r="B4351" s="23"/>
      <c r="C4351" s="23"/>
      <c r="D4351" s="23"/>
      <c r="E4351" s="23"/>
      <c r="F4351" s="22"/>
      <c r="G4351" s="23"/>
      <c r="H4351" s="24"/>
      <c r="I4351" s="23"/>
      <c r="J4351" s="23"/>
      <c r="K4351" s="23"/>
      <c r="L4351" s="22"/>
      <c r="M4351" s="20"/>
    </row>
    <row r="4352" spans="1:13" x14ac:dyDescent="0.25">
      <c r="A4352" s="22"/>
      <c r="B4352" s="23"/>
      <c r="C4352" s="23"/>
      <c r="D4352" s="23"/>
      <c r="E4352" s="23"/>
      <c r="F4352" s="22"/>
      <c r="G4352" s="23"/>
      <c r="H4352" s="24"/>
      <c r="I4352" s="23"/>
      <c r="J4352" s="23"/>
      <c r="K4352" s="23"/>
      <c r="L4352" s="22"/>
      <c r="M4352" s="20"/>
    </row>
    <row r="4353" spans="1:13" x14ac:dyDescent="0.25">
      <c r="A4353" s="22"/>
      <c r="B4353" s="23"/>
      <c r="C4353" s="23"/>
      <c r="D4353" s="23"/>
      <c r="E4353" s="23"/>
      <c r="F4353" s="22"/>
      <c r="G4353" s="23"/>
      <c r="H4353" s="24"/>
      <c r="I4353" s="23"/>
      <c r="J4353" s="23"/>
      <c r="K4353" s="23"/>
      <c r="L4353" s="22"/>
      <c r="M4353" s="20"/>
    </row>
    <row r="4354" spans="1:13" x14ac:dyDescent="0.25">
      <c r="A4354" s="22"/>
      <c r="B4354" s="23"/>
      <c r="C4354" s="23"/>
      <c r="D4354" s="23"/>
      <c r="E4354" s="23"/>
      <c r="F4354" s="22"/>
      <c r="G4354" s="23"/>
      <c r="H4354" s="24"/>
      <c r="I4354" s="23"/>
      <c r="J4354" s="23"/>
      <c r="K4354" s="23"/>
      <c r="L4354" s="22"/>
      <c r="M4354" s="20"/>
    </row>
    <row r="4355" spans="1:13" x14ac:dyDescent="0.25">
      <c r="A4355" s="22"/>
      <c r="B4355" s="23"/>
      <c r="C4355" s="23"/>
      <c r="D4355" s="23"/>
      <c r="E4355" s="23"/>
      <c r="F4355" s="22"/>
      <c r="G4355" s="23"/>
      <c r="H4355" s="24"/>
      <c r="I4355" s="23"/>
      <c r="J4355" s="23"/>
      <c r="K4355" s="23"/>
      <c r="L4355" s="22"/>
      <c r="M4355" s="20"/>
    </row>
    <row r="4356" spans="1:13" x14ac:dyDescent="0.25">
      <c r="A4356" s="22"/>
      <c r="B4356" s="23"/>
      <c r="C4356" s="23"/>
      <c r="D4356" s="23"/>
      <c r="E4356" s="23"/>
      <c r="F4356" s="22"/>
      <c r="G4356" s="23"/>
      <c r="H4356" s="24"/>
      <c r="I4356" s="23"/>
      <c r="J4356" s="23"/>
      <c r="K4356" s="23"/>
      <c r="L4356" s="22"/>
      <c r="M4356" s="20"/>
    </row>
    <row r="4357" spans="1:13" x14ac:dyDescent="0.25">
      <c r="A4357" s="22"/>
      <c r="B4357" s="23"/>
      <c r="C4357" s="23"/>
      <c r="D4357" s="23"/>
      <c r="E4357" s="23"/>
      <c r="F4357" s="22"/>
      <c r="G4357" s="23"/>
      <c r="H4357" s="24"/>
      <c r="I4357" s="23"/>
      <c r="J4357" s="23"/>
      <c r="K4357" s="23"/>
      <c r="L4357" s="22"/>
      <c r="M4357" s="20"/>
    </row>
    <row r="4358" spans="1:13" x14ac:dyDescent="0.25">
      <c r="A4358" s="22"/>
      <c r="B4358" s="23"/>
      <c r="C4358" s="23"/>
      <c r="D4358" s="23"/>
      <c r="E4358" s="23"/>
      <c r="F4358" s="22"/>
      <c r="G4358" s="23"/>
      <c r="H4358" s="24"/>
      <c r="I4358" s="23"/>
      <c r="J4358" s="23"/>
      <c r="K4358" s="23"/>
      <c r="L4358" s="22"/>
      <c r="M4358" s="20"/>
    </row>
    <row r="4359" spans="1:13" x14ac:dyDescent="0.25">
      <c r="A4359" s="22"/>
      <c r="B4359" s="23"/>
      <c r="C4359" s="23"/>
      <c r="D4359" s="23"/>
      <c r="E4359" s="23"/>
      <c r="F4359" s="22"/>
      <c r="G4359" s="23"/>
      <c r="H4359" s="24"/>
      <c r="I4359" s="23"/>
      <c r="J4359" s="23"/>
      <c r="K4359" s="23"/>
      <c r="L4359" s="22"/>
      <c r="M4359" s="20"/>
    </row>
    <row r="4360" spans="1:13" x14ac:dyDescent="0.25">
      <c r="A4360" s="22"/>
      <c r="B4360" s="23"/>
      <c r="C4360" s="23"/>
      <c r="D4360" s="23"/>
      <c r="E4360" s="23"/>
      <c r="F4360" s="22"/>
      <c r="G4360" s="23"/>
      <c r="H4360" s="24"/>
      <c r="I4360" s="23"/>
      <c r="J4360" s="23"/>
      <c r="K4360" s="23"/>
      <c r="L4360" s="22"/>
      <c r="M4360" s="20"/>
    </row>
    <row r="4361" spans="1:13" x14ac:dyDescent="0.25">
      <c r="A4361" s="22"/>
      <c r="B4361" s="23"/>
      <c r="C4361" s="23"/>
      <c r="D4361" s="23"/>
      <c r="E4361" s="23"/>
      <c r="F4361" s="22"/>
      <c r="G4361" s="23"/>
      <c r="H4361" s="24"/>
      <c r="I4361" s="23"/>
      <c r="J4361" s="23"/>
      <c r="K4361" s="23"/>
      <c r="L4361" s="22"/>
      <c r="M4361" s="20"/>
    </row>
    <row r="4362" spans="1:13" x14ac:dyDescent="0.25">
      <c r="A4362" s="22"/>
      <c r="B4362" s="23"/>
      <c r="C4362" s="23"/>
      <c r="D4362" s="23"/>
      <c r="E4362" s="23"/>
      <c r="F4362" s="22"/>
      <c r="G4362" s="23"/>
      <c r="H4362" s="24"/>
      <c r="I4362" s="23"/>
      <c r="J4362" s="23"/>
      <c r="K4362" s="23"/>
      <c r="L4362" s="22"/>
      <c r="M4362" s="20"/>
    </row>
    <row r="4363" spans="1:13" x14ac:dyDescent="0.25">
      <c r="A4363" s="22"/>
      <c r="B4363" s="23"/>
      <c r="C4363" s="23"/>
      <c r="D4363" s="23"/>
      <c r="E4363" s="23"/>
      <c r="F4363" s="22"/>
      <c r="G4363" s="23"/>
      <c r="H4363" s="24"/>
      <c r="I4363" s="23"/>
      <c r="J4363" s="23"/>
      <c r="K4363" s="23"/>
      <c r="L4363" s="22"/>
      <c r="M4363" s="20"/>
    </row>
    <row r="4364" spans="1:13" x14ac:dyDescent="0.25">
      <c r="A4364" s="22"/>
      <c r="B4364" s="23"/>
      <c r="C4364" s="23"/>
      <c r="D4364" s="23"/>
      <c r="E4364" s="23"/>
      <c r="F4364" s="22"/>
      <c r="G4364" s="23"/>
      <c r="H4364" s="24"/>
      <c r="I4364" s="23"/>
      <c r="J4364" s="23"/>
      <c r="K4364" s="23"/>
      <c r="L4364" s="22"/>
      <c r="M4364" s="20"/>
    </row>
    <row r="4365" spans="1:13" x14ac:dyDescent="0.25">
      <c r="A4365" s="22"/>
      <c r="B4365" s="23"/>
      <c r="C4365" s="23"/>
      <c r="D4365" s="23"/>
      <c r="E4365" s="23"/>
      <c r="F4365" s="22"/>
      <c r="G4365" s="23"/>
      <c r="H4365" s="24"/>
      <c r="I4365" s="23"/>
      <c r="J4365" s="23"/>
      <c r="K4365" s="23"/>
      <c r="L4365" s="22"/>
      <c r="M4365" s="20"/>
    </row>
    <row r="4366" spans="1:13" x14ac:dyDescent="0.25">
      <c r="A4366" s="22"/>
      <c r="B4366" s="23"/>
      <c r="C4366" s="23"/>
      <c r="D4366" s="23"/>
      <c r="E4366" s="23"/>
      <c r="F4366" s="22"/>
      <c r="G4366" s="23"/>
      <c r="H4366" s="24"/>
      <c r="I4366" s="23"/>
      <c r="J4366" s="23"/>
      <c r="K4366" s="23"/>
      <c r="L4366" s="22"/>
      <c r="M4366" s="20"/>
    </row>
    <row r="4367" spans="1:13" x14ac:dyDescent="0.25">
      <c r="A4367" s="22"/>
      <c r="B4367" s="23"/>
      <c r="C4367" s="23"/>
      <c r="D4367" s="23"/>
      <c r="E4367" s="23"/>
      <c r="F4367" s="22"/>
      <c r="G4367" s="23"/>
      <c r="H4367" s="24"/>
      <c r="I4367" s="23"/>
      <c r="J4367" s="23"/>
      <c r="K4367" s="23"/>
      <c r="L4367" s="22"/>
      <c r="M4367" s="20"/>
    </row>
    <row r="4368" spans="1:13" x14ac:dyDescent="0.25">
      <c r="A4368" s="22"/>
      <c r="B4368" s="23"/>
      <c r="C4368" s="23"/>
      <c r="D4368" s="23"/>
      <c r="E4368" s="23"/>
      <c r="F4368" s="22"/>
      <c r="G4368" s="23"/>
      <c r="H4368" s="24"/>
      <c r="I4368" s="23"/>
      <c r="J4368" s="23"/>
      <c r="K4368" s="23"/>
      <c r="L4368" s="22"/>
      <c r="M4368" s="20"/>
    </row>
    <row r="4369" spans="1:13" x14ac:dyDescent="0.25">
      <c r="A4369" s="22"/>
      <c r="B4369" s="23"/>
      <c r="C4369" s="23"/>
      <c r="D4369" s="23"/>
      <c r="E4369" s="23"/>
      <c r="F4369" s="22"/>
      <c r="G4369" s="23"/>
      <c r="H4369" s="24"/>
      <c r="I4369" s="23"/>
      <c r="J4369" s="23"/>
      <c r="K4369" s="23"/>
      <c r="L4369" s="22"/>
      <c r="M4369" s="20"/>
    </row>
    <row r="4370" spans="1:13" x14ac:dyDescent="0.25">
      <c r="A4370" s="22"/>
      <c r="B4370" s="23"/>
      <c r="C4370" s="23"/>
      <c r="D4370" s="23"/>
      <c r="E4370" s="23"/>
      <c r="F4370" s="22"/>
      <c r="G4370" s="23"/>
      <c r="H4370" s="24"/>
      <c r="I4370" s="23"/>
      <c r="J4370" s="23"/>
      <c r="K4370" s="23"/>
      <c r="L4370" s="22"/>
      <c r="M4370" s="20"/>
    </row>
    <row r="4371" spans="1:13" x14ac:dyDescent="0.25">
      <c r="A4371" s="22"/>
      <c r="B4371" s="23"/>
      <c r="C4371" s="23"/>
      <c r="D4371" s="23"/>
      <c r="E4371" s="23"/>
      <c r="F4371" s="22"/>
      <c r="G4371" s="23"/>
      <c r="H4371" s="24"/>
      <c r="I4371" s="23"/>
      <c r="J4371" s="23"/>
      <c r="K4371" s="23"/>
      <c r="L4371" s="22"/>
      <c r="M4371" s="20"/>
    </row>
    <row r="4372" spans="1:13" x14ac:dyDescent="0.25">
      <c r="A4372" s="22"/>
      <c r="B4372" s="23"/>
      <c r="C4372" s="23"/>
      <c r="D4372" s="23"/>
      <c r="E4372" s="23"/>
      <c r="F4372" s="22"/>
      <c r="G4372" s="23"/>
      <c r="H4372" s="24"/>
      <c r="I4372" s="23"/>
      <c r="J4372" s="23"/>
      <c r="K4372" s="23"/>
      <c r="L4372" s="22"/>
      <c r="M4372" s="20"/>
    </row>
    <row r="4373" spans="1:13" x14ac:dyDescent="0.25">
      <c r="A4373" s="22"/>
      <c r="B4373" s="23"/>
      <c r="C4373" s="23"/>
      <c r="D4373" s="23"/>
      <c r="E4373" s="23"/>
      <c r="F4373" s="22"/>
      <c r="G4373" s="23"/>
      <c r="H4373" s="24"/>
      <c r="I4373" s="23"/>
      <c r="J4373" s="23"/>
      <c r="K4373" s="23"/>
      <c r="L4373" s="22"/>
      <c r="M4373" s="20"/>
    </row>
    <row r="4374" spans="1:13" x14ac:dyDescent="0.25">
      <c r="A4374" s="22"/>
      <c r="B4374" s="23"/>
      <c r="C4374" s="23"/>
      <c r="D4374" s="23"/>
      <c r="E4374" s="23"/>
      <c r="F4374" s="22"/>
      <c r="G4374" s="23"/>
      <c r="H4374" s="24"/>
      <c r="I4374" s="23"/>
      <c r="J4374" s="23"/>
      <c r="K4374" s="23"/>
      <c r="L4374" s="22"/>
      <c r="M4374" s="20"/>
    </row>
    <row r="4375" spans="1:13" x14ac:dyDescent="0.25">
      <c r="A4375" s="22"/>
      <c r="B4375" s="23"/>
      <c r="C4375" s="23"/>
      <c r="D4375" s="23"/>
      <c r="E4375" s="23"/>
      <c r="F4375" s="22"/>
      <c r="G4375" s="23"/>
      <c r="H4375" s="24"/>
      <c r="I4375" s="23"/>
      <c r="J4375" s="23"/>
      <c r="K4375" s="23"/>
      <c r="L4375" s="22"/>
      <c r="M4375" s="20"/>
    </row>
    <row r="4376" spans="1:13" x14ac:dyDescent="0.25">
      <c r="A4376" s="22"/>
      <c r="B4376" s="23"/>
      <c r="C4376" s="23"/>
      <c r="D4376" s="23"/>
      <c r="E4376" s="23"/>
      <c r="F4376" s="22"/>
      <c r="G4376" s="23"/>
      <c r="H4376" s="24"/>
      <c r="I4376" s="23"/>
      <c r="J4376" s="23"/>
      <c r="K4376" s="23"/>
      <c r="L4376" s="22"/>
      <c r="M4376" s="20"/>
    </row>
    <row r="4377" spans="1:13" x14ac:dyDescent="0.25">
      <c r="A4377" s="22"/>
      <c r="B4377" s="23"/>
      <c r="C4377" s="23"/>
      <c r="D4377" s="23"/>
      <c r="E4377" s="23"/>
      <c r="F4377" s="22"/>
      <c r="G4377" s="23"/>
      <c r="H4377" s="24"/>
      <c r="I4377" s="23"/>
      <c r="J4377" s="23"/>
      <c r="K4377" s="23"/>
      <c r="L4377" s="22"/>
      <c r="M4377" s="20"/>
    </row>
    <row r="4378" spans="1:13" x14ac:dyDescent="0.25">
      <c r="A4378" s="22"/>
      <c r="B4378" s="23"/>
      <c r="C4378" s="23"/>
      <c r="D4378" s="23"/>
      <c r="E4378" s="23"/>
      <c r="F4378" s="22"/>
      <c r="G4378" s="23"/>
      <c r="H4378" s="24"/>
      <c r="I4378" s="23"/>
      <c r="J4378" s="23"/>
      <c r="K4378" s="23"/>
      <c r="L4378" s="22"/>
      <c r="M4378" s="20"/>
    </row>
    <row r="4379" spans="1:13" x14ac:dyDescent="0.25">
      <c r="A4379" s="22"/>
      <c r="B4379" s="23"/>
      <c r="C4379" s="23"/>
      <c r="D4379" s="23"/>
      <c r="E4379" s="23"/>
      <c r="F4379" s="22"/>
      <c r="G4379" s="23"/>
      <c r="H4379" s="24"/>
      <c r="I4379" s="23"/>
      <c r="J4379" s="23"/>
      <c r="K4379" s="23"/>
      <c r="L4379" s="22"/>
      <c r="M4379" s="20"/>
    </row>
    <row r="4380" spans="1:13" x14ac:dyDescent="0.25">
      <c r="A4380" s="22"/>
      <c r="B4380" s="23"/>
      <c r="C4380" s="23"/>
      <c r="D4380" s="23"/>
      <c r="E4380" s="23"/>
      <c r="F4380" s="22"/>
      <c r="G4380" s="23"/>
      <c r="H4380" s="24"/>
      <c r="I4380" s="23"/>
      <c r="J4380" s="23"/>
      <c r="K4380" s="23"/>
      <c r="L4380" s="22"/>
      <c r="M4380" s="20"/>
    </row>
    <row r="4381" spans="1:13" x14ac:dyDescent="0.25">
      <c r="A4381" s="22"/>
      <c r="B4381" s="23"/>
      <c r="C4381" s="23"/>
      <c r="D4381" s="23"/>
      <c r="E4381" s="23"/>
      <c r="F4381" s="22"/>
      <c r="G4381" s="23"/>
      <c r="H4381" s="24"/>
      <c r="I4381" s="23"/>
      <c r="J4381" s="23"/>
      <c r="K4381" s="23"/>
      <c r="L4381" s="22"/>
      <c r="M4381" s="20"/>
    </row>
    <row r="4382" spans="1:13" x14ac:dyDescent="0.25">
      <c r="A4382" s="22"/>
      <c r="B4382" s="23"/>
      <c r="C4382" s="23"/>
      <c r="D4382" s="23"/>
      <c r="E4382" s="23"/>
      <c r="F4382" s="22"/>
      <c r="G4382" s="23"/>
      <c r="H4382" s="24"/>
      <c r="I4382" s="23"/>
      <c r="J4382" s="23"/>
      <c r="K4382" s="23"/>
      <c r="L4382" s="22"/>
      <c r="M4382" s="20"/>
    </row>
    <row r="4383" spans="1:13" x14ac:dyDescent="0.25">
      <c r="A4383" s="22"/>
      <c r="B4383" s="23"/>
      <c r="C4383" s="23"/>
      <c r="D4383" s="23"/>
      <c r="E4383" s="23"/>
      <c r="F4383" s="22"/>
      <c r="G4383" s="23"/>
      <c r="H4383" s="24"/>
      <c r="I4383" s="23"/>
      <c r="J4383" s="23"/>
      <c r="K4383" s="23"/>
      <c r="L4383" s="22"/>
      <c r="M4383" s="20"/>
    </row>
    <row r="4384" spans="1:13" x14ac:dyDescent="0.25">
      <c r="A4384" s="22"/>
      <c r="B4384" s="23"/>
      <c r="C4384" s="23"/>
      <c r="D4384" s="23"/>
      <c r="E4384" s="23"/>
      <c r="F4384" s="22"/>
      <c r="G4384" s="23"/>
      <c r="H4384" s="24"/>
      <c r="I4384" s="23"/>
      <c r="J4384" s="23"/>
      <c r="K4384" s="23"/>
      <c r="L4384" s="22"/>
      <c r="M4384" s="20"/>
    </row>
    <row r="4385" spans="1:13" x14ac:dyDescent="0.25">
      <c r="A4385" s="22"/>
      <c r="B4385" s="23"/>
      <c r="C4385" s="23"/>
      <c r="D4385" s="23"/>
      <c r="E4385" s="23"/>
      <c r="F4385" s="22"/>
      <c r="G4385" s="23"/>
      <c r="H4385" s="24"/>
      <c r="I4385" s="23"/>
      <c r="J4385" s="23"/>
      <c r="K4385" s="23"/>
      <c r="L4385" s="22"/>
      <c r="M4385" s="20"/>
    </row>
    <row r="4386" spans="1:13" x14ac:dyDescent="0.25">
      <c r="A4386" s="22"/>
      <c r="B4386" s="23"/>
      <c r="C4386" s="23"/>
      <c r="D4386" s="23"/>
      <c r="E4386" s="23"/>
      <c r="F4386" s="22"/>
      <c r="G4386" s="23"/>
      <c r="H4386" s="24"/>
      <c r="I4386" s="23"/>
      <c r="J4386" s="23"/>
      <c r="K4386" s="23"/>
      <c r="L4386" s="22"/>
      <c r="M4386" s="20"/>
    </row>
    <row r="4387" spans="1:13" x14ac:dyDescent="0.25">
      <c r="A4387" s="22"/>
      <c r="B4387" s="23"/>
      <c r="C4387" s="23"/>
      <c r="D4387" s="23"/>
      <c r="E4387" s="23"/>
      <c r="F4387" s="22"/>
      <c r="G4387" s="23"/>
      <c r="H4387" s="24"/>
      <c r="I4387" s="23"/>
      <c r="J4387" s="23"/>
      <c r="K4387" s="23"/>
      <c r="L4387" s="22"/>
      <c r="M4387" s="20"/>
    </row>
    <row r="4388" spans="1:13" x14ac:dyDescent="0.25">
      <c r="A4388" s="22"/>
      <c r="B4388" s="23"/>
      <c r="C4388" s="23"/>
      <c r="D4388" s="23"/>
      <c r="E4388" s="23"/>
      <c r="F4388" s="22"/>
      <c r="G4388" s="23"/>
      <c r="H4388" s="24"/>
      <c r="I4388" s="23"/>
      <c r="J4388" s="23"/>
      <c r="K4388" s="23"/>
      <c r="L4388" s="22"/>
      <c r="M4388" s="20"/>
    </row>
    <row r="4389" spans="1:13" x14ac:dyDescent="0.25">
      <c r="A4389" s="22"/>
      <c r="B4389" s="23"/>
      <c r="C4389" s="23"/>
      <c r="D4389" s="23"/>
      <c r="E4389" s="23"/>
      <c r="F4389" s="22"/>
      <c r="G4389" s="23"/>
      <c r="H4389" s="24"/>
      <c r="I4389" s="23"/>
      <c r="J4389" s="23"/>
      <c r="K4389" s="23"/>
      <c r="L4389" s="22"/>
      <c r="M4389" s="20"/>
    </row>
    <row r="4390" spans="1:13" x14ac:dyDescent="0.25">
      <c r="A4390" s="22"/>
      <c r="B4390" s="23"/>
      <c r="C4390" s="23"/>
      <c r="D4390" s="23"/>
      <c r="E4390" s="23"/>
      <c r="F4390" s="22"/>
      <c r="G4390" s="23"/>
      <c r="H4390" s="24"/>
      <c r="I4390" s="23"/>
      <c r="J4390" s="23"/>
      <c r="K4390" s="23"/>
      <c r="L4390" s="22"/>
      <c r="M4390" s="20"/>
    </row>
    <row r="4391" spans="1:13" x14ac:dyDescent="0.25">
      <c r="A4391" s="22"/>
      <c r="B4391" s="23"/>
      <c r="C4391" s="23"/>
      <c r="D4391" s="23"/>
      <c r="E4391" s="23"/>
      <c r="F4391" s="22"/>
      <c r="G4391" s="23"/>
      <c r="H4391" s="24"/>
      <c r="I4391" s="23"/>
      <c r="J4391" s="23"/>
      <c r="K4391" s="23"/>
      <c r="L4391" s="22"/>
      <c r="M4391" s="20"/>
    </row>
    <row r="4392" spans="1:13" x14ac:dyDescent="0.25">
      <c r="A4392" s="22"/>
      <c r="B4392" s="23"/>
      <c r="C4392" s="23"/>
      <c r="D4392" s="23"/>
      <c r="E4392" s="23"/>
      <c r="F4392" s="22"/>
      <c r="G4392" s="23"/>
      <c r="H4392" s="24"/>
      <c r="I4392" s="23"/>
      <c r="J4392" s="23"/>
      <c r="K4392" s="23"/>
      <c r="L4392" s="22"/>
      <c r="M4392" s="20"/>
    </row>
    <row r="4393" spans="1:13" x14ac:dyDescent="0.25">
      <c r="A4393" s="22"/>
      <c r="B4393" s="23"/>
      <c r="C4393" s="23"/>
      <c r="D4393" s="23"/>
      <c r="E4393" s="23"/>
      <c r="F4393" s="22"/>
      <c r="G4393" s="23"/>
      <c r="H4393" s="24"/>
      <c r="I4393" s="23"/>
      <c r="J4393" s="23"/>
      <c r="K4393" s="23"/>
      <c r="L4393" s="22"/>
      <c r="M4393" s="20"/>
    </row>
    <row r="4394" spans="1:13" x14ac:dyDescent="0.25">
      <c r="A4394" s="22"/>
      <c r="B4394" s="23"/>
      <c r="C4394" s="23"/>
      <c r="D4394" s="23"/>
      <c r="E4394" s="23"/>
      <c r="F4394" s="22"/>
      <c r="G4394" s="23"/>
      <c r="H4394" s="24"/>
      <c r="I4394" s="23"/>
      <c r="J4394" s="23"/>
      <c r="K4394" s="23"/>
      <c r="L4394" s="22"/>
      <c r="M4394" s="20"/>
    </row>
    <row r="4395" spans="1:13" x14ac:dyDescent="0.25">
      <c r="A4395" s="22"/>
      <c r="B4395" s="23"/>
      <c r="C4395" s="23"/>
      <c r="D4395" s="23"/>
      <c r="E4395" s="23"/>
      <c r="F4395" s="22"/>
      <c r="G4395" s="23"/>
      <c r="H4395" s="24"/>
      <c r="I4395" s="23"/>
      <c r="J4395" s="23"/>
      <c r="K4395" s="23"/>
      <c r="L4395" s="22"/>
      <c r="M4395" s="20"/>
    </row>
    <row r="4396" spans="1:13" x14ac:dyDescent="0.25">
      <c r="A4396" s="22"/>
      <c r="B4396" s="23"/>
      <c r="C4396" s="23"/>
      <c r="D4396" s="23"/>
      <c r="E4396" s="23"/>
      <c r="F4396" s="22"/>
      <c r="G4396" s="23"/>
      <c r="H4396" s="24"/>
      <c r="I4396" s="23"/>
      <c r="J4396" s="23"/>
      <c r="K4396" s="23"/>
      <c r="L4396" s="22"/>
      <c r="M4396" s="20"/>
    </row>
    <row r="4397" spans="1:13" x14ac:dyDescent="0.25">
      <c r="A4397" s="22"/>
      <c r="B4397" s="23"/>
      <c r="C4397" s="23"/>
      <c r="D4397" s="23"/>
      <c r="E4397" s="23"/>
      <c r="F4397" s="22"/>
      <c r="G4397" s="23"/>
      <c r="H4397" s="24"/>
      <c r="I4397" s="23"/>
      <c r="J4397" s="23"/>
      <c r="K4397" s="23"/>
      <c r="L4397" s="22"/>
      <c r="M4397" s="20"/>
    </row>
    <row r="4398" spans="1:13" x14ac:dyDescent="0.25">
      <c r="A4398" s="22"/>
      <c r="B4398" s="23"/>
      <c r="C4398" s="23"/>
      <c r="D4398" s="23"/>
      <c r="E4398" s="23"/>
      <c r="F4398" s="22"/>
      <c r="G4398" s="23"/>
      <c r="H4398" s="24"/>
      <c r="I4398" s="23"/>
      <c r="J4398" s="23"/>
      <c r="K4398" s="23"/>
      <c r="L4398" s="22"/>
      <c r="M4398" s="20"/>
    </row>
    <row r="4399" spans="1:13" x14ac:dyDescent="0.25">
      <c r="A4399" s="22"/>
      <c r="B4399" s="23"/>
      <c r="C4399" s="23"/>
      <c r="D4399" s="23"/>
      <c r="E4399" s="23"/>
      <c r="F4399" s="22"/>
      <c r="G4399" s="23"/>
      <c r="H4399" s="24"/>
      <c r="I4399" s="23"/>
      <c r="J4399" s="23"/>
      <c r="K4399" s="23"/>
      <c r="L4399" s="22"/>
      <c r="M4399" s="20"/>
    </row>
    <row r="4400" spans="1:13" x14ac:dyDescent="0.25">
      <c r="A4400" s="22"/>
      <c r="B4400" s="23"/>
      <c r="C4400" s="23"/>
      <c r="D4400" s="23"/>
      <c r="E4400" s="23"/>
      <c r="F4400" s="22"/>
      <c r="G4400" s="23"/>
      <c r="H4400" s="24"/>
      <c r="I4400" s="23"/>
      <c r="J4400" s="23"/>
      <c r="K4400" s="23"/>
      <c r="L4400" s="22"/>
      <c r="M4400" s="20"/>
    </row>
    <row r="4401" spans="1:13" x14ac:dyDescent="0.25">
      <c r="A4401" s="22"/>
      <c r="B4401" s="23"/>
      <c r="C4401" s="23"/>
      <c r="D4401" s="23"/>
      <c r="E4401" s="23"/>
      <c r="F4401" s="22"/>
      <c r="G4401" s="23"/>
      <c r="H4401" s="24"/>
      <c r="I4401" s="23"/>
      <c r="J4401" s="23"/>
      <c r="K4401" s="23"/>
      <c r="L4401" s="22"/>
      <c r="M4401" s="20"/>
    </row>
    <row r="4402" spans="1:13" x14ac:dyDescent="0.25">
      <c r="A4402" s="22"/>
      <c r="B4402" s="23"/>
      <c r="C4402" s="23"/>
      <c r="D4402" s="23"/>
      <c r="E4402" s="23"/>
      <c r="F4402" s="22"/>
      <c r="G4402" s="23"/>
      <c r="H4402" s="24"/>
      <c r="I4402" s="23"/>
      <c r="J4402" s="23"/>
      <c r="K4402" s="23"/>
      <c r="L4402" s="22"/>
      <c r="M4402" s="20"/>
    </row>
    <row r="4403" spans="1:13" x14ac:dyDescent="0.25">
      <c r="A4403" s="22"/>
      <c r="B4403" s="23"/>
      <c r="C4403" s="23"/>
      <c r="D4403" s="23"/>
      <c r="E4403" s="23"/>
      <c r="F4403" s="22"/>
      <c r="G4403" s="23"/>
      <c r="H4403" s="24"/>
      <c r="I4403" s="23"/>
      <c r="J4403" s="23"/>
      <c r="K4403" s="23"/>
      <c r="L4403" s="22"/>
      <c r="M4403" s="20"/>
    </row>
    <row r="4404" spans="1:13" x14ac:dyDescent="0.25">
      <c r="A4404" s="22"/>
      <c r="B4404" s="23"/>
      <c r="C4404" s="23"/>
      <c r="D4404" s="23"/>
      <c r="E4404" s="23"/>
      <c r="F4404" s="22"/>
      <c r="G4404" s="23"/>
      <c r="H4404" s="24"/>
      <c r="I4404" s="23"/>
      <c r="J4404" s="23"/>
      <c r="K4404" s="23"/>
      <c r="L4404" s="22"/>
      <c r="M4404" s="20"/>
    </row>
    <row r="4405" spans="1:13" x14ac:dyDescent="0.25">
      <c r="A4405" s="22"/>
      <c r="B4405" s="23"/>
      <c r="C4405" s="23"/>
      <c r="D4405" s="23"/>
      <c r="E4405" s="23"/>
      <c r="F4405" s="22"/>
      <c r="G4405" s="23"/>
      <c r="H4405" s="24"/>
      <c r="I4405" s="23"/>
      <c r="J4405" s="23"/>
      <c r="K4405" s="23"/>
      <c r="L4405" s="22"/>
      <c r="M4405" s="20"/>
    </row>
    <row r="4406" spans="1:13" x14ac:dyDescent="0.25">
      <c r="A4406" s="22"/>
      <c r="B4406" s="23"/>
      <c r="C4406" s="23"/>
      <c r="D4406" s="23"/>
      <c r="E4406" s="23"/>
      <c r="F4406" s="22"/>
      <c r="G4406" s="23"/>
      <c r="H4406" s="24"/>
      <c r="I4406" s="23"/>
      <c r="J4406" s="23"/>
      <c r="K4406" s="23"/>
      <c r="L4406" s="22"/>
      <c r="M4406" s="20"/>
    </row>
    <row r="4407" spans="1:13" x14ac:dyDescent="0.25">
      <c r="A4407" s="22"/>
      <c r="B4407" s="23"/>
      <c r="C4407" s="23"/>
      <c r="D4407" s="23"/>
      <c r="E4407" s="23"/>
      <c r="F4407" s="22"/>
      <c r="G4407" s="23"/>
      <c r="H4407" s="24"/>
      <c r="I4407" s="23"/>
      <c r="J4407" s="23"/>
      <c r="K4407" s="23"/>
      <c r="L4407" s="22"/>
      <c r="M4407" s="20"/>
    </row>
    <row r="4408" spans="1:13" x14ac:dyDescent="0.25">
      <c r="A4408" s="22"/>
      <c r="B4408" s="23"/>
      <c r="C4408" s="23"/>
      <c r="D4408" s="23"/>
      <c r="E4408" s="23"/>
      <c r="F4408" s="22"/>
      <c r="G4408" s="23"/>
      <c r="H4408" s="24"/>
      <c r="I4408" s="23"/>
      <c r="J4408" s="23"/>
      <c r="K4408" s="23"/>
      <c r="L4408" s="22"/>
      <c r="M4408" s="20"/>
    </row>
    <row r="4409" spans="1:13" x14ac:dyDescent="0.25">
      <c r="A4409" s="22"/>
      <c r="B4409" s="23"/>
      <c r="C4409" s="23"/>
      <c r="D4409" s="23"/>
      <c r="E4409" s="23"/>
      <c r="F4409" s="22"/>
      <c r="G4409" s="23"/>
      <c r="H4409" s="24"/>
      <c r="I4409" s="23"/>
      <c r="J4409" s="23"/>
      <c r="K4409" s="23"/>
      <c r="L4409" s="22"/>
      <c r="M4409" s="20"/>
    </row>
    <row r="4410" spans="1:13" x14ac:dyDescent="0.25">
      <c r="A4410" s="22"/>
      <c r="B4410" s="23"/>
      <c r="C4410" s="23"/>
      <c r="D4410" s="23"/>
      <c r="E4410" s="23"/>
      <c r="F4410" s="22"/>
      <c r="G4410" s="23"/>
      <c r="H4410" s="24"/>
      <c r="I4410" s="23"/>
      <c r="J4410" s="23"/>
      <c r="K4410" s="23"/>
      <c r="L4410" s="22"/>
      <c r="M4410" s="20"/>
    </row>
    <row r="4411" spans="1:13" x14ac:dyDescent="0.25">
      <c r="A4411" s="22"/>
      <c r="B4411" s="23"/>
      <c r="C4411" s="23"/>
      <c r="D4411" s="23"/>
      <c r="E4411" s="23"/>
      <c r="F4411" s="22"/>
      <c r="G4411" s="23"/>
      <c r="H4411" s="24"/>
      <c r="I4411" s="23"/>
      <c r="J4411" s="23"/>
      <c r="K4411" s="23"/>
      <c r="L4411" s="22"/>
      <c r="M4411" s="20"/>
    </row>
    <row r="4412" spans="1:13" x14ac:dyDescent="0.25">
      <c r="A4412" s="22"/>
      <c r="B4412" s="23"/>
      <c r="C4412" s="23"/>
      <c r="D4412" s="23"/>
      <c r="E4412" s="23"/>
      <c r="F4412" s="22"/>
      <c r="G4412" s="23"/>
      <c r="H4412" s="24"/>
      <c r="I4412" s="23"/>
      <c r="J4412" s="23"/>
      <c r="K4412" s="23"/>
      <c r="L4412" s="22"/>
      <c r="M4412" s="20"/>
    </row>
    <row r="4413" spans="1:13" x14ac:dyDescent="0.25">
      <c r="A4413" s="22"/>
      <c r="B4413" s="23"/>
      <c r="C4413" s="23"/>
      <c r="D4413" s="23"/>
      <c r="E4413" s="23"/>
      <c r="F4413" s="22"/>
      <c r="G4413" s="23"/>
      <c r="H4413" s="24"/>
      <c r="I4413" s="23"/>
      <c r="J4413" s="23"/>
      <c r="K4413" s="23"/>
      <c r="L4413" s="22"/>
      <c r="M4413" s="20"/>
    </row>
    <row r="4414" spans="1:13" x14ac:dyDescent="0.25">
      <c r="A4414" s="22"/>
      <c r="B4414" s="23"/>
      <c r="C4414" s="23"/>
      <c r="D4414" s="23"/>
      <c r="E4414" s="23"/>
      <c r="F4414" s="22"/>
      <c r="G4414" s="23"/>
      <c r="H4414" s="24"/>
      <c r="I4414" s="23"/>
      <c r="J4414" s="23"/>
      <c r="K4414" s="23"/>
      <c r="L4414" s="22"/>
      <c r="M4414" s="20"/>
    </row>
    <row r="4415" spans="1:13" x14ac:dyDescent="0.25">
      <c r="A4415" s="22"/>
      <c r="B4415" s="23"/>
      <c r="C4415" s="23"/>
      <c r="D4415" s="23"/>
      <c r="E4415" s="23"/>
      <c r="F4415" s="22"/>
      <c r="G4415" s="23"/>
      <c r="H4415" s="24"/>
      <c r="I4415" s="23"/>
      <c r="J4415" s="23"/>
      <c r="K4415" s="23"/>
      <c r="L4415" s="22"/>
      <c r="M4415" s="20"/>
    </row>
    <row r="4416" spans="1:13" x14ac:dyDescent="0.25">
      <c r="A4416" s="22"/>
      <c r="B4416" s="23"/>
      <c r="C4416" s="23"/>
      <c r="D4416" s="23"/>
      <c r="E4416" s="23"/>
      <c r="F4416" s="22"/>
      <c r="G4416" s="23"/>
      <c r="H4416" s="24"/>
      <c r="I4416" s="23"/>
      <c r="J4416" s="23"/>
      <c r="K4416" s="23"/>
      <c r="L4416" s="22"/>
      <c r="M4416" s="20"/>
    </row>
    <row r="4417" spans="1:14" x14ac:dyDescent="0.25">
      <c r="A4417" s="22"/>
      <c r="B4417" s="23"/>
      <c r="C4417" s="23"/>
      <c r="D4417" s="23"/>
      <c r="E4417" s="23"/>
      <c r="F4417" s="22"/>
      <c r="G4417" s="23"/>
      <c r="H4417" s="24"/>
      <c r="I4417" s="23"/>
      <c r="J4417" s="23"/>
      <c r="K4417" s="23"/>
      <c r="L4417" s="22"/>
      <c r="M4417" s="20"/>
      <c r="N4417" s="19"/>
    </row>
    <row r="4418" spans="1:14" x14ac:dyDescent="0.25">
      <c r="A4418" s="22"/>
      <c r="B4418" s="23"/>
      <c r="C4418" s="23"/>
      <c r="D4418" s="23"/>
      <c r="E4418" s="23"/>
      <c r="F4418" s="22"/>
      <c r="G4418" s="23"/>
      <c r="H4418" s="24"/>
      <c r="I4418" s="23"/>
      <c r="J4418" s="23"/>
      <c r="K4418" s="23"/>
      <c r="L4418" s="22"/>
      <c r="M4418" s="20"/>
      <c r="N4418" s="19"/>
    </row>
    <row r="4419" spans="1:14" x14ac:dyDescent="0.25">
      <c r="A4419" s="22"/>
      <c r="B4419" s="23"/>
      <c r="C4419" s="23"/>
      <c r="D4419" s="23"/>
      <c r="E4419" s="23"/>
      <c r="F4419" s="22"/>
      <c r="G4419" s="23"/>
      <c r="H4419" s="24"/>
      <c r="I4419" s="23"/>
      <c r="J4419" s="23"/>
      <c r="K4419" s="23"/>
      <c r="L4419" s="22"/>
      <c r="M4419" s="20"/>
      <c r="N4419" s="19"/>
    </row>
    <row r="4420" spans="1:14" x14ac:dyDescent="0.25">
      <c r="A4420" s="22"/>
      <c r="B4420" s="23"/>
      <c r="C4420" s="23"/>
      <c r="D4420" s="23"/>
      <c r="E4420" s="23"/>
      <c r="F4420" s="22"/>
      <c r="G4420" s="23"/>
      <c r="H4420" s="24"/>
      <c r="I4420" s="23"/>
      <c r="J4420" s="23"/>
      <c r="K4420" s="23"/>
      <c r="L4420" s="22"/>
      <c r="M4420" s="20"/>
      <c r="N4420" s="19"/>
    </row>
    <row r="4421" spans="1:14" x14ac:dyDescent="0.25">
      <c r="A4421" s="22"/>
      <c r="B4421" s="23"/>
      <c r="C4421" s="23"/>
      <c r="D4421" s="23"/>
      <c r="E4421" s="23"/>
      <c r="F4421" s="22"/>
      <c r="G4421" s="23"/>
      <c r="H4421" s="24"/>
      <c r="I4421" s="23"/>
      <c r="J4421" s="23"/>
      <c r="K4421" s="23"/>
      <c r="L4421" s="22"/>
      <c r="M4421" s="20"/>
      <c r="N4421" s="19"/>
    </row>
    <row r="4422" spans="1:14" x14ac:dyDescent="0.25">
      <c r="A4422" s="22"/>
      <c r="B4422" s="23"/>
      <c r="C4422" s="23"/>
      <c r="D4422" s="23"/>
      <c r="E4422" s="23"/>
      <c r="F4422" s="22"/>
      <c r="G4422" s="23"/>
      <c r="H4422" s="24"/>
      <c r="I4422" s="23"/>
      <c r="J4422" s="23"/>
      <c r="K4422" s="23"/>
      <c r="L4422" s="22"/>
      <c r="M4422" s="20"/>
      <c r="N4422" s="19"/>
    </row>
    <row r="4423" spans="1:14" x14ac:dyDescent="0.25">
      <c r="A4423" s="22"/>
      <c r="B4423" s="23"/>
      <c r="C4423" s="23"/>
      <c r="D4423" s="23"/>
      <c r="E4423" s="23"/>
      <c r="F4423" s="22"/>
      <c r="G4423" s="23"/>
      <c r="H4423" s="24"/>
      <c r="I4423" s="23"/>
      <c r="J4423" s="23"/>
      <c r="K4423" s="23"/>
      <c r="L4423" s="22"/>
      <c r="M4423" s="20"/>
      <c r="N4423" s="19"/>
    </row>
    <row r="4424" spans="1:14" x14ac:dyDescent="0.25">
      <c r="A4424" s="22"/>
      <c r="B4424" s="23"/>
      <c r="C4424" s="23"/>
      <c r="D4424" s="23"/>
      <c r="E4424" s="23"/>
      <c r="F4424" s="22"/>
      <c r="G4424" s="23"/>
      <c r="H4424" s="24"/>
      <c r="I4424" s="23"/>
      <c r="J4424" s="23"/>
      <c r="K4424" s="23"/>
      <c r="L4424" s="22"/>
      <c r="M4424" s="20"/>
      <c r="N4424" s="19"/>
    </row>
    <row r="4425" spans="1:14" x14ac:dyDescent="0.25">
      <c r="A4425" s="22"/>
      <c r="B4425" s="23"/>
      <c r="C4425" s="23"/>
      <c r="D4425" s="23"/>
      <c r="E4425" s="23"/>
      <c r="F4425" s="22"/>
      <c r="G4425" s="23"/>
      <c r="H4425" s="24"/>
      <c r="I4425" s="23"/>
      <c r="J4425" s="23"/>
      <c r="K4425" s="23"/>
      <c r="L4425" s="22"/>
      <c r="M4425" s="20"/>
      <c r="N4425" s="19"/>
    </row>
    <row r="4426" spans="1:14" x14ac:dyDescent="0.25">
      <c r="A4426" s="22"/>
      <c r="B4426" s="23"/>
      <c r="C4426" s="23"/>
      <c r="D4426" s="23"/>
      <c r="E4426" s="23"/>
      <c r="F4426" s="22"/>
      <c r="G4426" s="23"/>
      <c r="H4426" s="24"/>
      <c r="I4426" s="23"/>
      <c r="J4426" s="23"/>
      <c r="K4426" s="23"/>
      <c r="L4426" s="22"/>
      <c r="M4426" s="20"/>
      <c r="N4426" s="19"/>
    </row>
    <row r="4427" spans="1:14" x14ac:dyDescent="0.25">
      <c r="A4427" s="22"/>
      <c r="B4427" s="23"/>
      <c r="C4427" s="23"/>
      <c r="D4427" s="23"/>
      <c r="E4427" s="23"/>
      <c r="F4427" s="22"/>
      <c r="G4427" s="23"/>
      <c r="H4427" s="24"/>
      <c r="I4427" s="23"/>
      <c r="J4427" s="23"/>
      <c r="K4427" s="23"/>
      <c r="L4427" s="22"/>
      <c r="M4427" s="20"/>
      <c r="N4427" s="19"/>
    </row>
    <row r="4428" spans="1:14" x14ac:dyDescent="0.25">
      <c r="A4428" s="22"/>
      <c r="B4428" s="23"/>
      <c r="C4428" s="23"/>
      <c r="D4428" s="23"/>
      <c r="E4428" s="23"/>
      <c r="F4428" s="22"/>
      <c r="G4428" s="23"/>
      <c r="H4428" s="24"/>
      <c r="I4428" s="23"/>
      <c r="J4428" s="23"/>
      <c r="K4428" s="23"/>
      <c r="L4428" s="22"/>
      <c r="M4428" s="20"/>
      <c r="N4428" s="19"/>
    </row>
    <row r="4429" spans="1:14" x14ac:dyDescent="0.25">
      <c r="A4429" s="22"/>
      <c r="B4429" s="23"/>
      <c r="C4429" s="23"/>
      <c r="D4429" s="23"/>
      <c r="E4429" s="23"/>
      <c r="F4429" s="22"/>
      <c r="G4429" s="23"/>
      <c r="H4429" s="24"/>
      <c r="I4429" s="23"/>
      <c r="J4429" s="23"/>
      <c r="K4429" s="23"/>
      <c r="L4429" s="22"/>
      <c r="M4429" s="20"/>
      <c r="N4429" s="19"/>
    </row>
    <row r="4430" spans="1:14" x14ac:dyDescent="0.25">
      <c r="A4430" s="22"/>
      <c r="B4430" s="23"/>
      <c r="C4430" s="23"/>
      <c r="D4430" s="23"/>
      <c r="E4430" s="23"/>
      <c r="F4430" s="22"/>
      <c r="G4430" s="23"/>
      <c r="H4430" s="24"/>
      <c r="I4430" s="23"/>
      <c r="J4430" s="23"/>
      <c r="K4430" s="23"/>
      <c r="L4430" s="22"/>
      <c r="M4430" s="20"/>
      <c r="N4430" s="19"/>
    </row>
    <row r="4431" spans="1:14" x14ac:dyDescent="0.25">
      <c r="A4431" s="22"/>
      <c r="B4431" s="23"/>
      <c r="C4431" s="23"/>
      <c r="D4431" s="23"/>
      <c r="E4431" s="23"/>
      <c r="F4431" s="22"/>
      <c r="G4431" s="23"/>
      <c r="H4431" s="24"/>
      <c r="I4431" s="23"/>
      <c r="J4431" s="23"/>
      <c r="K4431" s="23"/>
      <c r="L4431" s="22"/>
      <c r="M4431" s="20"/>
      <c r="N4431" s="19"/>
    </row>
    <row r="4432" spans="1:14" x14ac:dyDescent="0.25">
      <c r="A4432" s="22"/>
      <c r="B4432" s="23"/>
      <c r="C4432" s="23"/>
      <c r="D4432" s="23"/>
      <c r="E4432" s="23"/>
      <c r="F4432" s="22"/>
      <c r="G4432" s="23"/>
      <c r="H4432" s="24"/>
      <c r="I4432" s="23"/>
      <c r="J4432" s="23"/>
      <c r="K4432" s="23"/>
      <c r="L4432" s="22"/>
      <c r="M4432" s="20"/>
      <c r="N4432" s="19"/>
    </row>
    <row r="4433" spans="1:13" x14ac:dyDescent="0.25">
      <c r="A4433" s="22"/>
      <c r="B4433" s="23"/>
      <c r="C4433" s="23"/>
      <c r="D4433" s="23"/>
      <c r="E4433" s="23"/>
      <c r="F4433" s="22"/>
      <c r="G4433" s="23"/>
      <c r="H4433" s="24"/>
      <c r="I4433" s="23"/>
      <c r="J4433" s="23"/>
      <c r="K4433" s="23"/>
      <c r="L4433" s="22"/>
      <c r="M4433" s="20"/>
    </row>
    <row r="4434" spans="1:13" x14ac:dyDescent="0.25">
      <c r="A4434" s="22"/>
      <c r="B4434" s="23"/>
      <c r="C4434" s="23"/>
      <c r="D4434" s="23"/>
      <c r="E4434" s="23"/>
      <c r="F4434" s="22"/>
      <c r="G4434" s="23"/>
      <c r="H4434" s="24"/>
      <c r="I4434" s="23"/>
      <c r="J4434" s="23"/>
      <c r="K4434" s="23"/>
      <c r="L4434" s="22"/>
      <c r="M4434" s="20"/>
    </row>
    <row r="4435" spans="1:13" x14ac:dyDescent="0.25">
      <c r="A4435" s="22"/>
      <c r="B4435" s="23"/>
      <c r="C4435" s="23"/>
      <c r="D4435" s="23"/>
      <c r="E4435" s="23"/>
      <c r="F4435" s="22"/>
      <c r="G4435" s="23"/>
      <c r="H4435" s="24"/>
      <c r="I4435" s="23"/>
      <c r="J4435" s="23"/>
      <c r="K4435" s="23"/>
      <c r="L4435" s="22"/>
      <c r="M4435" s="20"/>
    </row>
    <row r="4436" spans="1:13" x14ac:dyDescent="0.25">
      <c r="A4436" s="22"/>
      <c r="B4436" s="23"/>
      <c r="C4436" s="23"/>
      <c r="D4436" s="23"/>
      <c r="E4436" s="23"/>
      <c r="F4436" s="22"/>
      <c r="G4436" s="23"/>
      <c r="H4436" s="24"/>
      <c r="I4436" s="23"/>
      <c r="J4436" s="23"/>
      <c r="K4436" s="23"/>
      <c r="L4436" s="22"/>
      <c r="M4436" s="20"/>
    </row>
    <row r="4437" spans="1:13" x14ac:dyDescent="0.25">
      <c r="A4437" s="22"/>
      <c r="B4437" s="23"/>
      <c r="C4437" s="23"/>
      <c r="D4437" s="23"/>
      <c r="E4437" s="23"/>
      <c r="F4437" s="22"/>
      <c r="G4437" s="23"/>
      <c r="H4437" s="24"/>
      <c r="I4437" s="23"/>
      <c r="J4437" s="23"/>
      <c r="K4437" s="23"/>
      <c r="L4437" s="22"/>
      <c r="M4437" s="20"/>
    </row>
    <row r="4438" spans="1:13" x14ac:dyDescent="0.25">
      <c r="A4438" s="22"/>
      <c r="B4438" s="23"/>
      <c r="C4438" s="23"/>
      <c r="D4438" s="23"/>
      <c r="E4438" s="23"/>
      <c r="F4438" s="22"/>
      <c r="G4438" s="23"/>
      <c r="H4438" s="24"/>
      <c r="I4438" s="23"/>
      <c r="J4438" s="23"/>
      <c r="K4438" s="23"/>
      <c r="L4438" s="22"/>
      <c r="M4438" s="20"/>
    </row>
    <row r="4439" spans="1:13" x14ac:dyDescent="0.25">
      <c r="A4439" s="22"/>
      <c r="B4439" s="23"/>
      <c r="C4439" s="23"/>
      <c r="D4439" s="23"/>
      <c r="E4439" s="23"/>
      <c r="F4439" s="22"/>
      <c r="G4439" s="23"/>
      <c r="H4439" s="24"/>
      <c r="I4439" s="23"/>
      <c r="J4439" s="23"/>
      <c r="K4439" s="23"/>
      <c r="L4439" s="22"/>
      <c r="M4439" s="20"/>
    </row>
    <row r="4440" spans="1:13" x14ac:dyDescent="0.25">
      <c r="A4440" s="22"/>
      <c r="B4440" s="23"/>
      <c r="C4440" s="23"/>
      <c r="D4440" s="23"/>
      <c r="E4440" s="23"/>
      <c r="F4440" s="22"/>
      <c r="G4440" s="23"/>
      <c r="H4440" s="24"/>
      <c r="I4440" s="23"/>
      <c r="J4440" s="23"/>
      <c r="K4440" s="23"/>
      <c r="L4440" s="22"/>
      <c r="M4440" s="20"/>
    </row>
    <row r="4441" spans="1:13" x14ac:dyDescent="0.25">
      <c r="A4441" s="22"/>
      <c r="B4441" s="23"/>
      <c r="C4441" s="23"/>
      <c r="D4441" s="23"/>
      <c r="E4441" s="23"/>
      <c r="F4441" s="22"/>
      <c r="G4441" s="23"/>
      <c r="H4441" s="24"/>
      <c r="I4441" s="23"/>
      <c r="J4441" s="23"/>
      <c r="K4441" s="23"/>
      <c r="L4441" s="22"/>
      <c r="M4441" s="20"/>
    </row>
    <row r="4442" spans="1:13" x14ac:dyDescent="0.25">
      <c r="A4442" s="22"/>
      <c r="B4442" s="23"/>
      <c r="C4442" s="23"/>
      <c r="D4442" s="23"/>
      <c r="E4442" s="23"/>
      <c r="F4442" s="22"/>
      <c r="G4442" s="23"/>
      <c r="H4442" s="24"/>
      <c r="I4442" s="23"/>
      <c r="J4442" s="23"/>
      <c r="K4442" s="23"/>
      <c r="L4442" s="22"/>
      <c r="M4442" s="20"/>
    </row>
    <row r="4443" spans="1:13" x14ac:dyDescent="0.25">
      <c r="A4443" s="22"/>
      <c r="B4443" s="23"/>
      <c r="C4443" s="23"/>
      <c r="D4443" s="23"/>
      <c r="E4443" s="23"/>
      <c r="F4443" s="22"/>
      <c r="G4443" s="23"/>
      <c r="H4443" s="24"/>
      <c r="I4443" s="23"/>
      <c r="J4443" s="23"/>
      <c r="K4443" s="23"/>
      <c r="L4443" s="22"/>
      <c r="M4443" s="20"/>
    </row>
    <row r="4444" spans="1:13" x14ac:dyDescent="0.25">
      <c r="A4444" s="22"/>
      <c r="B4444" s="23"/>
      <c r="C4444" s="23"/>
      <c r="D4444" s="23"/>
      <c r="E4444" s="23"/>
      <c r="F4444" s="22"/>
      <c r="G4444" s="23"/>
      <c r="H4444" s="24"/>
      <c r="I4444" s="23"/>
      <c r="J4444" s="23"/>
      <c r="K4444" s="23"/>
      <c r="L4444" s="22"/>
      <c r="M4444" s="20"/>
    </row>
    <row r="4445" spans="1:13" x14ac:dyDescent="0.25">
      <c r="A4445" s="22"/>
      <c r="B4445" s="23"/>
      <c r="C4445" s="23"/>
      <c r="D4445" s="23"/>
      <c r="E4445" s="23"/>
      <c r="F4445" s="22"/>
      <c r="G4445" s="23"/>
      <c r="H4445" s="24"/>
      <c r="I4445" s="23"/>
      <c r="J4445" s="23"/>
      <c r="K4445" s="23"/>
      <c r="L4445" s="22"/>
      <c r="M4445" s="20"/>
    </row>
    <row r="4446" spans="1:13" x14ac:dyDescent="0.25">
      <c r="A4446" s="22"/>
      <c r="B4446" s="23"/>
      <c r="C4446" s="23"/>
      <c r="D4446" s="23"/>
      <c r="E4446" s="23"/>
      <c r="F4446" s="22"/>
      <c r="G4446" s="23"/>
      <c r="H4446" s="24"/>
      <c r="I4446" s="23"/>
      <c r="J4446" s="23"/>
      <c r="K4446" s="23"/>
      <c r="L4446" s="22"/>
      <c r="M4446" s="20"/>
    </row>
    <row r="4447" spans="1:13" x14ac:dyDescent="0.25">
      <c r="A4447" s="22"/>
      <c r="B4447" s="23"/>
      <c r="C4447" s="23"/>
      <c r="D4447" s="23"/>
      <c r="E4447" s="23"/>
      <c r="F4447" s="22"/>
      <c r="G4447" s="23"/>
      <c r="H4447" s="24"/>
      <c r="I4447" s="23"/>
      <c r="J4447" s="23"/>
      <c r="K4447" s="23"/>
      <c r="L4447" s="22"/>
      <c r="M4447" s="20"/>
    </row>
    <row r="4448" spans="1:13" x14ac:dyDescent="0.25">
      <c r="A4448" s="22"/>
      <c r="B4448" s="23"/>
      <c r="C4448" s="23"/>
      <c r="D4448" s="23"/>
      <c r="E4448" s="23"/>
      <c r="F4448" s="22"/>
      <c r="G4448" s="23"/>
      <c r="H4448" s="24"/>
      <c r="I4448" s="23"/>
      <c r="J4448" s="23"/>
      <c r="K4448" s="23"/>
      <c r="L4448" s="22"/>
      <c r="M4448" s="20"/>
    </row>
    <row r="4449" spans="1:13" x14ac:dyDescent="0.25">
      <c r="A4449" s="22"/>
      <c r="B4449" s="23"/>
      <c r="C4449" s="23"/>
      <c r="D4449" s="23"/>
      <c r="E4449" s="23"/>
      <c r="F4449" s="22"/>
      <c r="G4449" s="23"/>
      <c r="H4449" s="24"/>
      <c r="I4449" s="23"/>
      <c r="J4449" s="23"/>
      <c r="K4449" s="23"/>
      <c r="L4449" s="22"/>
      <c r="M4449" s="20"/>
    </row>
    <row r="4450" spans="1:13" x14ac:dyDescent="0.25">
      <c r="A4450" s="22"/>
      <c r="B4450" s="23"/>
      <c r="C4450" s="23"/>
      <c r="D4450" s="23"/>
      <c r="E4450" s="23"/>
      <c r="F4450" s="22"/>
      <c r="G4450" s="23"/>
      <c r="H4450" s="24"/>
      <c r="I4450" s="23"/>
      <c r="J4450" s="23"/>
      <c r="K4450" s="23"/>
      <c r="L4450" s="22"/>
      <c r="M4450" s="20"/>
    </row>
    <row r="4451" spans="1:13" x14ac:dyDescent="0.25">
      <c r="A4451" s="22"/>
      <c r="B4451" s="23"/>
      <c r="C4451" s="23"/>
      <c r="D4451" s="23"/>
      <c r="E4451" s="23"/>
      <c r="F4451" s="22"/>
      <c r="G4451" s="23"/>
      <c r="H4451" s="24"/>
      <c r="I4451" s="23"/>
      <c r="J4451" s="23"/>
      <c r="K4451" s="23"/>
      <c r="L4451" s="22"/>
      <c r="M4451" s="20"/>
    </row>
    <row r="4452" spans="1:13" x14ac:dyDescent="0.25">
      <c r="A4452" s="22"/>
      <c r="B4452" s="23"/>
      <c r="C4452" s="23"/>
      <c r="D4452" s="23"/>
      <c r="E4452" s="23"/>
      <c r="F4452" s="22"/>
      <c r="G4452" s="23"/>
      <c r="H4452" s="24"/>
      <c r="I4452" s="23"/>
      <c r="J4452" s="23"/>
      <c r="K4452" s="23"/>
      <c r="L4452" s="22"/>
      <c r="M4452" s="20"/>
    </row>
    <row r="4453" spans="1:13" x14ac:dyDescent="0.25">
      <c r="A4453" s="22"/>
      <c r="B4453" s="23"/>
      <c r="C4453" s="23"/>
      <c r="D4453" s="23"/>
      <c r="E4453" s="23"/>
      <c r="F4453" s="22"/>
      <c r="G4453" s="23"/>
      <c r="H4453" s="24"/>
      <c r="I4453" s="23"/>
      <c r="J4453" s="23"/>
      <c r="K4453" s="23"/>
      <c r="L4453" s="22"/>
      <c r="M4453" s="20"/>
    </row>
    <row r="4454" spans="1:13" x14ac:dyDescent="0.25">
      <c r="A4454" s="22"/>
      <c r="B4454" s="23"/>
      <c r="C4454" s="23"/>
      <c r="D4454" s="23"/>
      <c r="E4454" s="23"/>
      <c r="F4454" s="22"/>
      <c r="G4454" s="23"/>
      <c r="H4454" s="24"/>
      <c r="I4454" s="23"/>
      <c r="J4454" s="23"/>
      <c r="K4454" s="23"/>
      <c r="L4454" s="22"/>
      <c r="M4454" s="20"/>
    </row>
    <row r="4455" spans="1:13" x14ac:dyDescent="0.25">
      <c r="A4455" s="22"/>
      <c r="B4455" s="23"/>
      <c r="C4455" s="23"/>
      <c r="D4455" s="23"/>
      <c r="E4455" s="23"/>
      <c r="F4455" s="22"/>
      <c r="G4455" s="23"/>
      <c r="H4455" s="24"/>
      <c r="I4455" s="23"/>
      <c r="J4455" s="23"/>
      <c r="K4455" s="23"/>
      <c r="L4455" s="22"/>
      <c r="M4455" s="20"/>
    </row>
    <row r="4456" spans="1:13" x14ac:dyDescent="0.25">
      <c r="A4456" s="22"/>
      <c r="B4456" s="23"/>
      <c r="C4456" s="23"/>
      <c r="D4456" s="23"/>
      <c r="E4456" s="23"/>
      <c r="F4456" s="22"/>
      <c r="G4456" s="23"/>
      <c r="H4456" s="24"/>
      <c r="I4456" s="23"/>
      <c r="J4456" s="23"/>
      <c r="K4456" s="23"/>
      <c r="L4456" s="22"/>
      <c r="M4456" s="20"/>
    </row>
    <row r="4457" spans="1:13" x14ac:dyDescent="0.25">
      <c r="A4457" s="22"/>
      <c r="B4457" s="23"/>
      <c r="C4457" s="23"/>
      <c r="D4457" s="23"/>
      <c r="E4457" s="23"/>
      <c r="F4457" s="22"/>
      <c r="G4457" s="23"/>
      <c r="H4457" s="24"/>
      <c r="I4457" s="23"/>
      <c r="J4457" s="23"/>
      <c r="K4457" s="23"/>
      <c r="L4457" s="22"/>
      <c r="M4457" s="20"/>
    </row>
    <row r="4458" spans="1:13" x14ac:dyDescent="0.25">
      <c r="A4458" s="22"/>
      <c r="B4458" s="23"/>
      <c r="C4458" s="23"/>
      <c r="D4458" s="23"/>
      <c r="E4458" s="23"/>
      <c r="F4458" s="22"/>
      <c r="G4458" s="23"/>
      <c r="H4458" s="24"/>
      <c r="I4458" s="23"/>
      <c r="J4458" s="23"/>
      <c r="K4458" s="23"/>
      <c r="L4458" s="22"/>
      <c r="M4458" s="20"/>
    </row>
    <row r="4459" spans="1:13" x14ac:dyDescent="0.25">
      <c r="A4459" s="22"/>
      <c r="B4459" s="23"/>
      <c r="C4459" s="23"/>
      <c r="D4459" s="23"/>
      <c r="E4459" s="23"/>
      <c r="F4459" s="22"/>
      <c r="G4459" s="23"/>
      <c r="H4459" s="24"/>
      <c r="I4459" s="23"/>
      <c r="J4459" s="23"/>
      <c r="K4459" s="23"/>
      <c r="L4459" s="22"/>
      <c r="M4459" s="20"/>
    </row>
    <row r="4460" spans="1:13" x14ac:dyDescent="0.25">
      <c r="A4460" s="22"/>
      <c r="B4460" s="23"/>
      <c r="C4460" s="23"/>
      <c r="D4460" s="23"/>
      <c r="E4460" s="23"/>
      <c r="F4460" s="22"/>
      <c r="G4460" s="23"/>
      <c r="H4460" s="24"/>
      <c r="I4460" s="23"/>
      <c r="J4460" s="23"/>
      <c r="K4460" s="23"/>
      <c r="L4460" s="22"/>
      <c r="M4460" s="20"/>
    </row>
    <row r="4461" spans="1:13" x14ac:dyDescent="0.25">
      <c r="A4461" s="22"/>
      <c r="B4461" s="23"/>
      <c r="C4461" s="23"/>
      <c r="D4461" s="23"/>
      <c r="E4461" s="23"/>
      <c r="F4461" s="22"/>
      <c r="G4461" s="23"/>
      <c r="H4461" s="24"/>
      <c r="I4461" s="23"/>
      <c r="J4461" s="23"/>
      <c r="K4461" s="23"/>
      <c r="L4461" s="22"/>
      <c r="M4461" s="20"/>
    </row>
    <row r="4462" spans="1:13" x14ac:dyDescent="0.25">
      <c r="A4462" s="22"/>
      <c r="B4462" s="23"/>
      <c r="C4462" s="23"/>
      <c r="D4462" s="23"/>
      <c r="E4462" s="23"/>
      <c r="F4462" s="22"/>
      <c r="G4462" s="23"/>
      <c r="H4462" s="24"/>
      <c r="I4462" s="23"/>
      <c r="J4462" s="23"/>
      <c r="K4462" s="23"/>
      <c r="L4462" s="22"/>
      <c r="M4462" s="20"/>
    </row>
    <row r="4463" spans="1:13" x14ac:dyDescent="0.25">
      <c r="A4463" s="22"/>
      <c r="B4463" s="23"/>
      <c r="C4463" s="23"/>
      <c r="D4463" s="23"/>
      <c r="E4463" s="23"/>
      <c r="F4463" s="22"/>
      <c r="G4463" s="23"/>
      <c r="H4463" s="24"/>
      <c r="I4463" s="23"/>
      <c r="J4463" s="23"/>
      <c r="K4463" s="23"/>
      <c r="L4463" s="22"/>
      <c r="M4463" s="20"/>
    </row>
    <row r="4464" spans="1:13" x14ac:dyDescent="0.25">
      <c r="A4464" s="22"/>
      <c r="B4464" s="23"/>
      <c r="C4464" s="23"/>
      <c r="D4464" s="23"/>
      <c r="E4464" s="23"/>
      <c r="F4464" s="22"/>
      <c r="G4464" s="23"/>
      <c r="H4464" s="24"/>
      <c r="I4464" s="23"/>
      <c r="J4464" s="23"/>
      <c r="K4464" s="23"/>
      <c r="L4464" s="22"/>
      <c r="M4464" s="20"/>
    </row>
    <row r="4465" spans="1:13" x14ac:dyDescent="0.25">
      <c r="A4465" s="22"/>
      <c r="B4465" s="23"/>
      <c r="C4465" s="23"/>
      <c r="D4465" s="23"/>
      <c r="E4465" s="23"/>
      <c r="F4465" s="22"/>
      <c r="G4465" s="23"/>
      <c r="H4465" s="24"/>
      <c r="I4465" s="23"/>
      <c r="J4465" s="23"/>
      <c r="K4465" s="23"/>
      <c r="L4465" s="22"/>
      <c r="M4465" s="20"/>
    </row>
    <row r="4466" spans="1:13" x14ac:dyDescent="0.25">
      <c r="A4466" s="22"/>
      <c r="B4466" s="23"/>
      <c r="C4466" s="23"/>
      <c r="D4466" s="23"/>
      <c r="E4466" s="23"/>
      <c r="F4466" s="22"/>
      <c r="G4466" s="23"/>
      <c r="H4466" s="24"/>
      <c r="I4466" s="23"/>
      <c r="J4466" s="23"/>
      <c r="K4466" s="23"/>
      <c r="L4466" s="22"/>
      <c r="M4466" s="20"/>
    </row>
    <row r="4467" spans="1:13" x14ac:dyDescent="0.25">
      <c r="A4467" s="22"/>
      <c r="B4467" s="23"/>
      <c r="C4467" s="23"/>
      <c r="D4467" s="23"/>
      <c r="E4467" s="23"/>
      <c r="F4467" s="22"/>
      <c r="G4467" s="23"/>
      <c r="H4467" s="24"/>
      <c r="I4467" s="23"/>
      <c r="J4467" s="23"/>
      <c r="K4467" s="23"/>
      <c r="L4467" s="22"/>
      <c r="M4467" s="20"/>
    </row>
    <row r="4468" spans="1:13" x14ac:dyDescent="0.25">
      <c r="A4468" s="22"/>
      <c r="B4468" s="23"/>
      <c r="C4468" s="23"/>
      <c r="D4468" s="23"/>
      <c r="E4468" s="23"/>
      <c r="F4468" s="22"/>
      <c r="G4468" s="23"/>
      <c r="H4468" s="24"/>
      <c r="I4468" s="23"/>
      <c r="J4468" s="23"/>
      <c r="K4468" s="23"/>
      <c r="L4468" s="22"/>
      <c r="M4468" s="20"/>
    </row>
    <row r="4469" spans="1:13" x14ac:dyDescent="0.25">
      <c r="A4469" s="22"/>
      <c r="B4469" s="23"/>
      <c r="C4469" s="23"/>
      <c r="D4469" s="23"/>
      <c r="E4469" s="23"/>
      <c r="F4469" s="22"/>
      <c r="G4469" s="23"/>
      <c r="H4469" s="24"/>
      <c r="I4469" s="23"/>
      <c r="J4469" s="23"/>
      <c r="K4469" s="23"/>
      <c r="L4469" s="22"/>
      <c r="M4469" s="20"/>
    </row>
    <row r="4470" spans="1:13" x14ac:dyDescent="0.25">
      <c r="A4470" s="22"/>
      <c r="B4470" s="23"/>
      <c r="C4470" s="23"/>
      <c r="D4470" s="23"/>
      <c r="E4470" s="23"/>
      <c r="F4470" s="22"/>
      <c r="G4470" s="23"/>
      <c r="H4470" s="24"/>
      <c r="I4470" s="23"/>
      <c r="J4470" s="23"/>
      <c r="K4470" s="23"/>
      <c r="L4470" s="22"/>
      <c r="M4470" s="20"/>
    </row>
    <row r="4471" spans="1:13" x14ac:dyDescent="0.25">
      <c r="A4471" s="22"/>
      <c r="B4471" s="23"/>
      <c r="C4471" s="23"/>
      <c r="D4471" s="23"/>
      <c r="E4471" s="23"/>
      <c r="F4471" s="22"/>
      <c r="G4471" s="23"/>
      <c r="H4471" s="24"/>
      <c r="I4471" s="23"/>
      <c r="J4471" s="23"/>
      <c r="K4471" s="23"/>
      <c r="L4471" s="22"/>
      <c r="M4471" s="20"/>
    </row>
    <row r="4472" spans="1:13" x14ac:dyDescent="0.25">
      <c r="A4472" s="22"/>
      <c r="B4472" s="23"/>
      <c r="C4472" s="23"/>
      <c r="D4472" s="23"/>
      <c r="E4472" s="23"/>
      <c r="F4472" s="22"/>
      <c r="G4472" s="23"/>
      <c r="H4472" s="24"/>
      <c r="I4472" s="23"/>
      <c r="J4472" s="23"/>
      <c r="K4472" s="23"/>
      <c r="L4472" s="22"/>
      <c r="M4472" s="20"/>
    </row>
    <row r="4473" spans="1:13" x14ac:dyDescent="0.25">
      <c r="A4473" s="22"/>
      <c r="B4473" s="23"/>
      <c r="C4473" s="23"/>
      <c r="D4473" s="23"/>
      <c r="E4473" s="23"/>
      <c r="F4473" s="22"/>
      <c r="G4473" s="23"/>
      <c r="H4473" s="24"/>
      <c r="I4473" s="23"/>
      <c r="J4473" s="23"/>
      <c r="K4473" s="23"/>
      <c r="L4473" s="22"/>
      <c r="M4473" s="20"/>
    </row>
    <row r="4474" spans="1:13" x14ac:dyDescent="0.25">
      <c r="A4474" s="22"/>
      <c r="B4474" s="23"/>
      <c r="C4474" s="23"/>
      <c r="D4474" s="23"/>
      <c r="E4474" s="23"/>
      <c r="F4474" s="22"/>
      <c r="G4474" s="23"/>
      <c r="H4474" s="24"/>
      <c r="I4474" s="23"/>
      <c r="J4474" s="23"/>
      <c r="K4474" s="23"/>
      <c r="L4474" s="22"/>
      <c r="M4474" s="20"/>
    </row>
    <row r="4475" spans="1:13" x14ac:dyDescent="0.25">
      <c r="A4475" s="22"/>
      <c r="B4475" s="23"/>
      <c r="C4475" s="23"/>
      <c r="D4475" s="23"/>
      <c r="E4475" s="23"/>
      <c r="F4475" s="22"/>
      <c r="G4475" s="23"/>
      <c r="H4475" s="24"/>
      <c r="I4475" s="23"/>
      <c r="J4475" s="23"/>
      <c r="K4475" s="23"/>
      <c r="L4475" s="22"/>
      <c r="M4475" s="20"/>
    </row>
    <row r="4476" spans="1:13" x14ac:dyDescent="0.25">
      <c r="A4476" s="22"/>
      <c r="B4476" s="23"/>
      <c r="C4476" s="23"/>
      <c r="D4476" s="23"/>
      <c r="E4476" s="23"/>
      <c r="F4476" s="22"/>
      <c r="G4476" s="23"/>
      <c r="H4476" s="24"/>
      <c r="I4476" s="23"/>
      <c r="J4476" s="23"/>
      <c r="K4476" s="23"/>
      <c r="L4476" s="22"/>
      <c r="M4476" s="20"/>
    </row>
    <row r="4477" spans="1:13" x14ac:dyDescent="0.25">
      <c r="A4477" s="22"/>
      <c r="B4477" s="23"/>
      <c r="C4477" s="23"/>
      <c r="D4477" s="23"/>
      <c r="E4477" s="23"/>
      <c r="F4477" s="22"/>
      <c r="G4477" s="23"/>
      <c r="H4477" s="24"/>
      <c r="I4477" s="23"/>
      <c r="J4477" s="23"/>
      <c r="K4477" s="23"/>
      <c r="L4477" s="22"/>
      <c r="M4477" s="20"/>
    </row>
    <row r="4478" spans="1:13" x14ac:dyDescent="0.25">
      <c r="A4478" s="22"/>
      <c r="B4478" s="23"/>
      <c r="C4478" s="23"/>
      <c r="D4478" s="23"/>
      <c r="E4478" s="23"/>
      <c r="F4478" s="22"/>
      <c r="G4478" s="23"/>
      <c r="H4478" s="24"/>
      <c r="I4478" s="23"/>
      <c r="J4478" s="23"/>
      <c r="K4478" s="23"/>
      <c r="L4478" s="22"/>
      <c r="M4478" s="20"/>
    </row>
    <row r="4479" spans="1:13" x14ac:dyDescent="0.25">
      <c r="A4479" s="22"/>
      <c r="B4479" s="23"/>
      <c r="C4479" s="23"/>
      <c r="D4479" s="23"/>
      <c r="E4479" s="23"/>
      <c r="F4479" s="22"/>
      <c r="G4479" s="23"/>
      <c r="H4479" s="24"/>
      <c r="I4479" s="23"/>
      <c r="J4479" s="23"/>
      <c r="K4479" s="23"/>
      <c r="L4479" s="22"/>
      <c r="M4479" s="20"/>
    </row>
    <row r="4480" spans="1:13" x14ac:dyDescent="0.25">
      <c r="A4480" s="22"/>
      <c r="B4480" s="23"/>
      <c r="C4480" s="23"/>
      <c r="D4480" s="23"/>
      <c r="E4480" s="23"/>
      <c r="F4480" s="22"/>
      <c r="G4480" s="23"/>
      <c r="H4480" s="24"/>
      <c r="I4480" s="23"/>
      <c r="J4480" s="23"/>
      <c r="K4480" s="23"/>
      <c r="L4480" s="22"/>
      <c r="M4480" s="20"/>
    </row>
    <row r="4481" spans="1:14" x14ac:dyDescent="0.25">
      <c r="A4481" s="22"/>
      <c r="B4481" s="23"/>
      <c r="C4481" s="23"/>
      <c r="D4481" s="23"/>
      <c r="E4481" s="23"/>
      <c r="F4481" s="22"/>
      <c r="G4481" s="23"/>
      <c r="H4481" s="24"/>
      <c r="I4481" s="23"/>
      <c r="J4481" s="23"/>
      <c r="K4481" s="23"/>
      <c r="L4481" s="22"/>
      <c r="M4481" s="20"/>
      <c r="N4481" s="19"/>
    </row>
    <row r="4482" spans="1:14" x14ac:dyDescent="0.25">
      <c r="A4482" s="22"/>
      <c r="B4482" s="23"/>
      <c r="C4482" s="23"/>
      <c r="D4482" s="23"/>
      <c r="E4482" s="23"/>
      <c r="F4482" s="22"/>
      <c r="G4482" s="23"/>
      <c r="H4482" s="24"/>
      <c r="I4482" s="23"/>
      <c r="J4482" s="23"/>
      <c r="K4482" s="23"/>
      <c r="L4482" s="22"/>
      <c r="M4482" s="20"/>
      <c r="N4482" s="19"/>
    </row>
    <row r="4483" spans="1:14" x14ac:dyDescent="0.25">
      <c r="A4483" s="22"/>
      <c r="B4483" s="23"/>
      <c r="C4483" s="23"/>
      <c r="D4483" s="23"/>
      <c r="E4483" s="23"/>
      <c r="F4483" s="22"/>
      <c r="G4483" s="23"/>
      <c r="H4483" s="24"/>
      <c r="I4483" s="23"/>
      <c r="J4483" s="23"/>
      <c r="K4483" s="23"/>
      <c r="L4483" s="22"/>
      <c r="M4483" s="20"/>
      <c r="N4483" s="19"/>
    </row>
    <row r="4484" spans="1:14" x14ac:dyDescent="0.25">
      <c r="A4484" s="22"/>
      <c r="B4484" s="23"/>
      <c r="C4484" s="23"/>
      <c r="D4484" s="23"/>
      <c r="E4484" s="23"/>
      <c r="F4484" s="22"/>
      <c r="G4484" s="23"/>
      <c r="H4484" s="24"/>
      <c r="I4484" s="23"/>
      <c r="J4484" s="23"/>
      <c r="K4484" s="23"/>
      <c r="L4484" s="22"/>
      <c r="M4484" s="20"/>
      <c r="N4484" s="19"/>
    </row>
    <row r="4485" spans="1:14" x14ac:dyDescent="0.25">
      <c r="A4485" s="22"/>
      <c r="B4485" s="23"/>
      <c r="C4485" s="23"/>
      <c r="D4485" s="23"/>
      <c r="E4485" s="23"/>
      <c r="F4485" s="22"/>
      <c r="G4485" s="23"/>
      <c r="H4485" s="24"/>
      <c r="I4485" s="23"/>
      <c r="J4485" s="23"/>
      <c r="K4485" s="23"/>
      <c r="L4485" s="22"/>
      <c r="M4485" s="20"/>
      <c r="N4485" s="19"/>
    </row>
    <row r="4486" spans="1:14" x14ac:dyDescent="0.25">
      <c r="A4486" s="22"/>
      <c r="B4486" s="23"/>
      <c r="C4486" s="23"/>
      <c r="D4486" s="23"/>
      <c r="E4486" s="23"/>
      <c r="F4486" s="22"/>
      <c r="G4486" s="23"/>
      <c r="H4486" s="24"/>
      <c r="I4486" s="23"/>
      <c r="J4486" s="23"/>
      <c r="K4486" s="23"/>
      <c r="L4486" s="22"/>
      <c r="M4486" s="20"/>
      <c r="N4486" s="19"/>
    </row>
    <row r="4487" spans="1:14" x14ac:dyDescent="0.25">
      <c r="A4487" s="22"/>
      <c r="B4487" s="23"/>
      <c r="C4487" s="23"/>
      <c r="D4487" s="23"/>
      <c r="E4487" s="23"/>
      <c r="F4487" s="22"/>
      <c r="G4487" s="23"/>
      <c r="H4487" s="24"/>
      <c r="I4487" s="23"/>
      <c r="J4487" s="23"/>
      <c r="K4487" s="23"/>
      <c r="L4487" s="22"/>
      <c r="M4487" s="20"/>
      <c r="N4487" s="19"/>
    </row>
    <row r="4488" spans="1:14" x14ac:dyDescent="0.25">
      <c r="A4488" s="22"/>
      <c r="B4488" s="23"/>
      <c r="C4488" s="23"/>
      <c r="D4488" s="23"/>
      <c r="E4488" s="23"/>
      <c r="F4488" s="22"/>
      <c r="G4488" s="23"/>
      <c r="H4488" s="24"/>
      <c r="I4488" s="23"/>
      <c r="J4488" s="23"/>
      <c r="K4488" s="23"/>
      <c r="L4488" s="22"/>
      <c r="M4488" s="20"/>
      <c r="N4488" s="19"/>
    </row>
    <row r="4489" spans="1:14" x14ac:dyDescent="0.25">
      <c r="A4489" s="22"/>
      <c r="B4489" s="23"/>
      <c r="C4489" s="23"/>
      <c r="D4489" s="23"/>
      <c r="E4489" s="23"/>
      <c r="F4489" s="22"/>
      <c r="G4489" s="23"/>
      <c r="H4489" s="24"/>
      <c r="I4489" s="23"/>
      <c r="J4489" s="23"/>
      <c r="K4489" s="23"/>
      <c r="L4489" s="22"/>
      <c r="M4489" s="20"/>
      <c r="N4489" s="19"/>
    </row>
    <row r="4490" spans="1:14" x14ac:dyDescent="0.25">
      <c r="A4490" s="22"/>
      <c r="B4490" s="23"/>
      <c r="C4490" s="23"/>
      <c r="D4490" s="23"/>
      <c r="E4490" s="23"/>
      <c r="F4490" s="22"/>
      <c r="G4490" s="23"/>
      <c r="H4490" s="24"/>
      <c r="I4490" s="23"/>
      <c r="J4490" s="23"/>
      <c r="K4490" s="23"/>
      <c r="L4490" s="22"/>
      <c r="M4490" s="20"/>
      <c r="N4490" s="19"/>
    </row>
    <row r="4491" spans="1:14" x14ac:dyDescent="0.25">
      <c r="A4491" s="22"/>
      <c r="B4491" s="23"/>
      <c r="C4491" s="23"/>
      <c r="D4491" s="23"/>
      <c r="E4491" s="23"/>
      <c r="F4491" s="22"/>
      <c r="G4491" s="23"/>
      <c r="H4491" s="24"/>
      <c r="I4491" s="23"/>
      <c r="J4491" s="23"/>
      <c r="K4491" s="23"/>
      <c r="L4491" s="22"/>
      <c r="M4491" s="20"/>
      <c r="N4491" s="19"/>
    </row>
    <row r="4492" spans="1:14" x14ac:dyDescent="0.25">
      <c r="A4492" s="22"/>
      <c r="B4492" s="23"/>
      <c r="C4492" s="23"/>
      <c r="D4492" s="23"/>
      <c r="E4492" s="23"/>
      <c r="F4492" s="22"/>
      <c r="G4492" s="23"/>
      <c r="H4492" s="24"/>
      <c r="I4492" s="23"/>
      <c r="J4492" s="23"/>
      <c r="K4492" s="23"/>
      <c r="L4492" s="22"/>
      <c r="M4492" s="20"/>
      <c r="N4492" s="19"/>
    </row>
    <row r="4493" spans="1:14" x14ac:dyDescent="0.25">
      <c r="A4493" s="22"/>
      <c r="B4493" s="23"/>
      <c r="C4493" s="23"/>
      <c r="D4493" s="23"/>
      <c r="E4493" s="23"/>
      <c r="F4493" s="22"/>
      <c r="G4493" s="23"/>
      <c r="H4493" s="24"/>
      <c r="I4493" s="23"/>
      <c r="J4493" s="23"/>
      <c r="K4493" s="23"/>
      <c r="L4493" s="22"/>
      <c r="M4493" s="20"/>
      <c r="N4493" s="19"/>
    </row>
    <row r="4494" spans="1:14" x14ac:dyDescent="0.25">
      <c r="A4494" s="22"/>
      <c r="B4494" s="23"/>
      <c r="C4494" s="23"/>
      <c r="D4494" s="23"/>
      <c r="E4494" s="23"/>
      <c r="F4494" s="22"/>
      <c r="G4494" s="23"/>
      <c r="H4494" s="24"/>
      <c r="I4494" s="23"/>
      <c r="J4494" s="23"/>
      <c r="K4494" s="23"/>
      <c r="L4494" s="22"/>
      <c r="M4494" s="20"/>
      <c r="N4494" s="19"/>
    </row>
    <row r="4495" spans="1:14" x14ac:dyDescent="0.25">
      <c r="A4495" s="22"/>
      <c r="B4495" s="23"/>
      <c r="C4495" s="23"/>
      <c r="D4495" s="23"/>
      <c r="E4495" s="23"/>
      <c r="F4495" s="22"/>
      <c r="G4495" s="23"/>
      <c r="H4495" s="24"/>
      <c r="I4495" s="23"/>
      <c r="J4495" s="23"/>
      <c r="K4495" s="23"/>
      <c r="L4495" s="22"/>
      <c r="M4495" s="20"/>
      <c r="N4495" s="19"/>
    </row>
    <row r="4496" spans="1:14" x14ac:dyDescent="0.25">
      <c r="A4496" s="22"/>
      <c r="B4496" s="23"/>
      <c r="C4496" s="23"/>
      <c r="D4496" s="23"/>
      <c r="E4496" s="23"/>
      <c r="F4496" s="22"/>
      <c r="G4496" s="23"/>
      <c r="H4496" s="24"/>
      <c r="I4496" s="23"/>
      <c r="J4496" s="23"/>
      <c r="K4496" s="23"/>
      <c r="L4496" s="22"/>
      <c r="M4496" s="20"/>
      <c r="N4496" s="19"/>
    </row>
    <row r="4497" spans="1:13" x14ac:dyDescent="0.25">
      <c r="A4497" s="22"/>
      <c r="B4497" s="23"/>
      <c r="C4497" s="23"/>
      <c r="D4497" s="23"/>
      <c r="E4497" s="23"/>
      <c r="F4497" s="22"/>
      <c r="G4497" s="23"/>
      <c r="H4497" s="24"/>
      <c r="I4497" s="23"/>
      <c r="J4497" s="23"/>
      <c r="K4497" s="23"/>
      <c r="L4497" s="22"/>
      <c r="M4497" s="20"/>
    </row>
    <row r="4498" spans="1:13" x14ac:dyDescent="0.25">
      <c r="A4498" s="22"/>
      <c r="B4498" s="23"/>
      <c r="C4498" s="23"/>
      <c r="D4498" s="23"/>
      <c r="E4498" s="23"/>
      <c r="F4498" s="22"/>
      <c r="G4498" s="23"/>
      <c r="H4498" s="24"/>
      <c r="I4498" s="23"/>
      <c r="J4498" s="23"/>
      <c r="K4498" s="23"/>
      <c r="L4498" s="22"/>
      <c r="M4498" s="20"/>
    </row>
    <row r="4499" spans="1:13" x14ac:dyDescent="0.25">
      <c r="A4499" s="22"/>
      <c r="B4499" s="23"/>
      <c r="C4499" s="23"/>
      <c r="D4499" s="23"/>
      <c r="E4499" s="23"/>
      <c r="F4499" s="22"/>
      <c r="G4499" s="23"/>
      <c r="H4499" s="24"/>
      <c r="I4499" s="23"/>
      <c r="J4499" s="23"/>
      <c r="K4499" s="23"/>
      <c r="L4499" s="22"/>
      <c r="M4499" s="20"/>
    </row>
    <row r="4500" spans="1:13" x14ac:dyDescent="0.25">
      <c r="A4500" s="22"/>
      <c r="B4500" s="23"/>
      <c r="C4500" s="23"/>
      <c r="D4500" s="23"/>
      <c r="E4500" s="23"/>
      <c r="F4500" s="22"/>
      <c r="G4500" s="23"/>
      <c r="H4500" s="24"/>
      <c r="I4500" s="23"/>
      <c r="J4500" s="23"/>
      <c r="K4500" s="23"/>
      <c r="L4500" s="22"/>
      <c r="M4500" s="20"/>
    </row>
    <row r="4501" spans="1:13" x14ac:dyDescent="0.25">
      <c r="A4501" s="22"/>
      <c r="B4501" s="23"/>
      <c r="C4501" s="23"/>
      <c r="D4501" s="23"/>
      <c r="E4501" s="23"/>
      <c r="F4501" s="22"/>
      <c r="G4501" s="23"/>
      <c r="H4501" s="24"/>
      <c r="I4501" s="23"/>
      <c r="J4501" s="23"/>
      <c r="K4501" s="23"/>
      <c r="L4501" s="22"/>
      <c r="M4501" s="20"/>
    </row>
    <row r="4502" spans="1:13" x14ac:dyDescent="0.25">
      <c r="A4502" s="22"/>
      <c r="B4502" s="23"/>
      <c r="C4502" s="23"/>
      <c r="D4502" s="23"/>
      <c r="E4502" s="23"/>
      <c r="F4502" s="22"/>
      <c r="G4502" s="23"/>
      <c r="H4502" s="24"/>
      <c r="I4502" s="23"/>
      <c r="J4502" s="23"/>
      <c r="K4502" s="23"/>
      <c r="L4502" s="22"/>
      <c r="M4502" s="20"/>
    </row>
    <row r="4503" spans="1:13" x14ac:dyDescent="0.25">
      <c r="A4503" s="22"/>
      <c r="B4503" s="23"/>
      <c r="C4503" s="23"/>
      <c r="D4503" s="23"/>
      <c r="E4503" s="23"/>
      <c r="F4503" s="22"/>
      <c r="G4503" s="23"/>
      <c r="H4503" s="24"/>
      <c r="I4503" s="23"/>
      <c r="J4503" s="23"/>
      <c r="K4503" s="23"/>
      <c r="L4503" s="22"/>
      <c r="M4503" s="20"/>
    </row>
    <row r="4504" spans="1:13" x14ac:dyDescent="0.25">
      <c r="A4504" s="22"/>
      <c r="B4504" s="23"/>
      <c r="C4504" s="23"/>
      <c r="D4504" s="23"/>
      <c r="E4504" s="23"/>
      <c r="F4504" s="22"/>
      <c r="G4504" s="23"/>
      <c r="H4504" s="24"/>
      <c r="I4504" s="23"/>
      <c r="J4504" s="23"/>
      <c r="K4504" s="23"/>
      <c r="L4504" s="22"/>
      <c r="M4504" s="20"/>
    </row>
    <row r="4505" spans="1:13" x14ac:dyDescent="0.25">
      <c r="A4505" s="22"/>
      <c r="B4505" s="23"/>
      <c r="C4505" s="23"/>
      <c r="D4505" s="23"/>
      <c r="E4505" s="23"/>
      <c r="F4505" s="22"/>
      <c r="G4505" s="23"/>
      <c r="H4505" s="24"/>
      <c r="I4505" s="23"/>
      <c r="J4505" s="23"/>
      <c r="K4505" s="23"/>
      <c r="L4505" s="22"/>
      <c r="M4505" s="20"/>
    </row>
    <row r="4506" spans="1:13" x14ac:dyDescent="0.25">
      <c r="A4506" s="22"/>
      <c r="B4506" s="23"/>
      <c r="C4506" s="23"/>
      <c r="D4506" s="23"/>
      <c r="E4506" s="23"/>
      <c r="F4506" s="22"/>
      <c r="G4506" s="23"/>
      <c r="H4506" s="24"/>
      <c r="I4506" s="23"/>
      <c r="J4506" s="23"/>
      <c r="K4506" s="23"/>
      <c r="L4506" s="22"/>
      <c r="M4506" s="20"/>
    </row>
    <row r="4507" spans="1:13" x14ac:dyDescent="0.25">
      <c r="A4507" s="22"/>
      <c r="B4507" s="23"/>
      <c r="C4507" s="23"/>
      <c r="D4507" s="23"/>
      <c r="E4507" s="23"/>
      <c r="F4507" s="22"/>
      <c r="G4507" s="23"/>
      <c r="H4507" s="24"/>
      <c r="I4507" s="23"/>
      <c r="J4507" s="23"/>
      <c r="K4507" s="23"/>
      <c r="L4507" s="22"/>
      <c r="M4507" s="20"/>
    </row>
    <row r="4508" spans="1:13" x14ac:dyDescent="0.25">
      <c r="A4508" s="22"/>
      <c r="B4508" s="23"/>
      <c r="C4508" s="23"/>
      <c r="D4508" s="23"/>
      <c r="E4508" s="23"/>
      <c r="F4508" s="22"/>
      <c r="G4508" s="23"/>
      <c r="H4508" s="24"/>
      <c r="I4508" s="23"/>
      <c r="J4508" s="23"/>
      <c r="K4508" s="23"/>
      <c r="L4508" s="22"/>
      <c r="M4508" s="20"/>
    </row>
    <row r="4509" spans="1:13" x14ac:dyDescent="0.25">
      <c r="A4509" s="22"/>
      <c r="B4509" s="23"/>
      <c r="C4509" s="23"/>
      <c r="D4509" s="23"/>
      <c r="E4509" s="23"/>
      <c r="F4509" s="22"/>
      <c r="G4509" s="23"/>
      <c r="H4509" s="24"/>
      <c r="I4509" s="23"/>
      <c r="J4509" s="23"/>
      <c r="K4509" s="23"/>
      <c r="L4509" s="22"/>
      <c r="M4509" s="20"/>
    </row>
    <row r="4510" spans="1:13" x14ac:dyDescent="0.25">
      <c r="A4510" s="22"/>
      <c r="B4510" s="23"/>
      <c r="C4510" s="23"/>
      <c r="D4510" s="23"/>
      <c r="E4510" s="23"/>
      <c r="F4510" s="22"/>
      <c r="G4510" s="23"/>
      <c r="H4510" s="24"/>
      <c r="I4510" s="23"/>
      <c r="J4510" s="23"/>
      <c r="K4510" s="23"/>
      <c r="L4510" s="22"/>
      <c r="M4510" s="20"/>
    </row>
    <row r="4511" spans="1:13" x14ac:dyDescent="0.25">
      <c r="A4511" s="22"/>
      <c r="B4511" s="23"/>
      <c r="C4511" s="23"/>
      <c r="D4511" s="23"/>
      <c r="E4511" s="23"/>
      <c r="F4511" s="22"/>
      <c r="G4511" s="23"/>
      <c r="H4511" s="24"/>
      <c r="I4511" s="23"/>
      <c r="J4511" s="23"/>
      <c r="K4511" s="23"/>
      <c r="L4511" s="22"/>
      <c r="M4511" s="20"/>
    </row>
    <row r="4512" spans="1:13" x14ac:dyDescent="0.25">
      <c r="A4512" s="22"/>
      <c r="B4512" s="23"/>
      <c r="C4512" s="23"/>
      <c r="D4512" s="23"/>
      <c r="E4512" s="23"/>
      <c r="F4512" s="22"/>
      <c r="G4512" s="23"/>
      <c r="H4512" s="24"/>
      <c r="I4512" s="23"/>
      <c r="J4512" s="23"/>
      <c r="K4512" s="23"/>
      <c r="L4512" s="22"/>
      <c r="M4512" s="20"/>
    </row>
    <row r="4513" spans="1:13" x14ac:dyDescent="0.25">
      <c r="A4513" s="22"/>
      <c r="B4513" s="23"/>
      <c r="C4513" s="23"/>
      <c r="D4513" s="23"/>
      <c r="E4513" s="23"/>
      <c r="F4513" s="22"/>
      <c r="G4513" s="23"/>
      <c r="H4513" s="24"/>
      <c r="I4513" s="23"/>
      <c r="J4513" s="23"/>
      <c r="K4513" s="23"/>
      <c r="L4513" s="22"/>
      <c r="M4513" s="20"/>
    </row>
    <row r="4514" spans="1:13" x14ac:dyDescent="0.25">
      <c r="A4514" s="22"/>
      <c r="B4514" s="23"/>
      <c r="C4514" s="23"/>
      <c r="D4514" s="23"/>
      <c r="E4514" s="23"/>
      <c r="F4514" s="22"/>
      <c r="G4514" s="23"/>
      <c r="H4514" s="24"/>
      <c r="I4514" s="23"/>
      <c r="J4514" s="23"/>
      <c r="K4514" s="23"/>
      <c r="L4514" s="22"/>
      <c r="M4514" s="20"/>
    </row>
    <row r="4515" spans="1:13" x14ac:dyDescent="0.25">
      <c r="A4515" s="22"/>
      <c r="B4515" s="23"/>
      <c r="C4515" s="23"/>
      <c r="D4515" s="23"/>
      <c r="E4515" s="23"/>
      <c r="F4515" s="22"/>
      <c r="G4515" s="23"/>
      <c r="H4515" s="24"/>
      <c r="I4515" s="23"/>
      <c r="J4515" s="23"/>
      <c r="K4515" s="23"/>
      <c r="L4515" s="22"/>
      <c r="M4515" s="20"/>
    </row>
    <row r="4516" spans="1:13" x14ac:dyDescent="0.25">
      <c r="A4516" s="22"/>
      <c r="B4516" s="23"/>
      <c r="C4516" s="23"/>
      <c r="D4516" s="23"/>
      <c r="E4516" s="23"/>
      <c r="F4516" s="22"/>
      <c r="G4516" s="23"/>
      <c r="H4516" s="24"/>
      <c r="I4516" s="23"/>
      <c r="J4516" s="23"/>
      <c r="K4516" s="23"/>
      <c r="L4516" s="22"/>
      <c r="M4516" s="20"/>
    </row>
    <row r="4517" spans="1:13" x14ac:dyDescent="0.25">
      <c r="A4517" s="22"/>
      <c r="B4517" s="23"/>
      <c r="C4517" s="23"/>
      <c r="D4517" s="23"/>
      <c r="E4517" s="23"/>
      <c r="F4517" s="22"/>
      <c r="G4517" s="23"/>
      <c r="H4517" s="24"/>
      <c r="I4517" s="23"/>
      <c r="J4517" s="23"/>
      <c r="K4517" s="23"/>
      <c r="L4517" s="22"/>
      <c r="M4517" s="20"/>
    </row>
    <row r="4518" spans="1:13" x14ac:dyDescent="0.25">
      <c r="A4518" s="22"/>
      <c r="B4518" s="23"/>
      <c r="C4518" s="23"/>
      <c r="D4518" s="23"/>
      <c r="E4518" s="23"/>
      <c r="F4518" s="22"/>
      <c r="G4518" s="23"/>
      <c r="H4518" s="24"/>
      <c r="I4518" s="23"/>
      <c r="J4518" s="23"/>
      <c r="K4518" s="23"/>
      <c r="L4518" s="22"/>
      <c r="M4518" s="20"/>
    </row>
    <row r="4519" spans="1:13" x14ac:dyDescent="0.25">
      <c r="A4519" s="22"/>
      <c r="B4519" s="23"/>
      <c r="C4519" s="23"/>
      <c r="D4519" s="23"/>
      <c r="E4519" s="23"/>
      <c r="F4519" s="22"/>
      <c r="G4519" s="23"/>
      <c r="H4519" s="24"/>
      <c r="I4519" s="23"/>
      <c r="J4519" s="23"/>
      <c r="K4519" s="23"/>
      <c r="L4519" s="22"/>
      <c r="M4519" s="20"/>
    </row>
    <row r="4520" spans="1:13" x14ac:dyDescent="0.25">
      <c r="A4520" s="22"/>
      <c r="B4520" s="23"/>
      <c r="C4520" s="23"/>
      <c r="D4520" s="23"/>
      <c r="E4520" s="23"/>
      <c r="F4520" s="22"/>
      <c r="G4520" s="23"/>
      <c r="H4520" s="24"/>
      <c r="I4520" s="23"/>
      <c r="J4520" s="23"/>
      <c r="K4520" s="23"/>
      <c r="L4520" s="22"/>
      <c r="M4520" s="20"/>
    </row>
    <row r="4521" spans="1:13" x14ac:dyDescent="0.25">
      <c r="A4521" s="22"/>
      <c r="B4521" s="23"/>
      <c r="C4521" s="23"/>
      <c r="D4521" s="23"/>
      <c r="E4521" s="23"/>
      <c r="F4521" s="22"/>
      <c r="G4521" s="23"/>
      <c r="H4521" s="24"/>
      <c r="I4521" s="23"/>
      <c r="J4521" s="23"/>
      <c r="K4521" s="23"/>
      <c r="L4521" s="22"/>
      <c r="M4521" s="20"/>
    </row>
    <row r="4522" spans="1:13" x14ac:dyDescent="0.25">
      <c r="A4522" s="22"/>
      <c r="B4522" s="23"/>
      <c r="C4522" s="23"/>
      <c r="D4522" s="23"/>
      <c r="E4522" s="23"/>
      <c r="F4522" s="22"/>
      <c r="G4522" s="23"/>
      <c r="H4522" s="24"/>
      <c r="I4522" s="23"/>
      <c r="J4522" s="23"/>
      <c r="K4522" s="23"/>
      <c r="L4522" s="22"/>
      <c r="M4522" s="20"/>
    </row>
    <row r="4523" spans="1:13" x14ac:dyDescent="0.25">
      <c r="A4523" s="22"/>
      <c r="B4523" s="23"/>
      <c r="C4523" s="23"/>
      <c r="D4523" s="23"/>
      <c r="E4523" s="23"/>
      <c r="F4523" s="22"/>
      <c r="G4523" s="23"/>
      <c r="H4523" s="24"/>
      <c r="I4523" s="23"/>
      <c r="J4523" s="23"/>
      <c r="K4523" s="23"/>
      <c r="L4523" s="22"/>
      <c r="M4523" s="20"/>
    </row>
    <row r="4524" spans="1:13" x14ac:dyDescent="0.25">
      <c r="A4524" s="22"/>
      <c r="B4524" s="23"/>
      <c r="C4524" s="23"/>
      <c r="D4524" s="23"/>
      <c r="E4524" s="23"/>
      <c r="F4524" s="22"/>
      <c r="G4524" s="23"/>
      <c r="H4524" s="24"/>
      <c r="I4524" s="23"/>
      <c r="J4524" s="23"/>
      <c r="K4524" s="23"/>
      <c r="L4524" s="22"/>
      <c r="M4524" s="20"/>
    </row>
    <row r="4525" spans="1:13" x14ac:dyDescent="0.25">
      <c r="A4525" s="22"/>
      <c r="B4525" s="23"/>
      <c r="C4525" s="23"/>
      <c r="D4525" s="23"/>
      <c r="E4525" s="23"/>
      <c r="F4525" s="22"/>
      <c r="G4525" s="23"/>
      <c r="H4525" s="24"/>
      <c r="I4525" s="23"/>
      <c r="J4525" s="23"/>
      <c r="K4525" s="23"/>
      <c r="L4525" s="22"/>
      <c r="M4525" s="20"/>
    </row>
    <row r="4526" spans="1:13" x14ac:dyDescent="0.25">
      <c r="A4526" s="22"/>
      <c r="B4526" s="23"/>
      <c r="C4526" s="23"/>
      <c r="D4526" s="23"/>
      <c r="E4526" s="23"/>
      <c r="F4526" s="22"/>
      <c r="G4526" s="23"/>
      <c r="H4526" s="24"/>
      <c r="I4526" s="23"/>
      <c r="J4526" s="23"/>
      <c r="K4526" s="23"/>
      <c r="L4526" s="22"/>
      <c r="M4526" s="20"/>
    </row>
    <row r="4527" spans="1:13" x14ac:dyDescent="0.25">
      <c r="A4527" s="22"/>
      <c r="B4527" s="23"/>
      <c r="C4527" s="23"/>
      <c r="D4527" s="23"/>
      <c r="E4527" s="23"/>
      <c r="F4527" s="22"/>
      <c r="G4527" s="23"/>
      <c r="H4527" s="24"/>
      <c r="I4527" s="23"/>
      <c r="J4527" s="23"/>
      <c r="K4527" s="23"/>
      <c r="L4527" s="22"/>
      <c r="M4527" s="20"/>
    </row>
    <row r="4528" spans="1:13" x14ac:dyDescent="0.25">
      <c r="A4528" s="22"/>
      <c r="B4528" s="23"/>
      <c r="C4528" s="23"/>
      <c r="D4528" s="23"/>
      <c r="E4528" s="23"/>
      <c r="F4528" s="22"/>
      <c r="G4528" s="23"/>
      <c r="H4528" s="24"/>
      <c r="I4528" s="23"/>
      <c r="J4528" s="23"/>
      <c r="K4528" s="23"/>
      <c r="L4528" s="22"/>
      <c r="M4528" s="20"/>
    </row>
    <row r="4529" spans="1:13" x14ac:dyDescent="0.25">
      <c r="A4529" s="22"/>
      <c r="B4529" s="23"/>
      <c r="C4529" s="23"/>
      <c r="D4529" s="23"/>
      <c r="E4529" s="23"/>
      <c r="F4529" s="22"/>
      <c r="G4529" s="23"/>
      <c r="H4529" s="24"/>
      <c r="I4529" s="23"/>
      <c r="J4529" s="23"/>
      <c r="K4529" s="23"/>
      <c r="L4529" s="22"/>
      <c r="M4529" s="20"/>
    </row>
    <row r="4530" spans="1:13" x14ac:dyDescent="0.25">
      <c r="A4530" s="22"/>
      <c r="B4530" s="23"/>
      <c r="C4530" s="23"/>
      <c r="D4530" s="23"/>
      <c r="E4530" s="23"/>
      <c r="F4530" s="22"/>
      <c r="G4530" s="23"/>
      <c r="H4530" s="24"/>
      <c r="I4530" s="23"/>
      <c r="J4530" s="23"/>
      <c r="K4530" s="23"/>
      <c r="L4530" s="22"/>
      <c r="M4530" s="20"/>
    </row>
    <row r="4531" spans="1:13" x14ac:dyDescent="0.25">
      <c r="A4531" s="22"/>
      <c r="B4531" s="23"/>
      <c r="C4531" s="23"/>
      <c r="D4531" s="23"/>
      <c r="E4531" s="23"/>
      <c r="F4531" s="22"/>
      <c r="G4531" s="23"/>
      <c r="H4531" s="24"/>
      <c r="I4531" s="23"/>
      <c r="J4531" s="23"/>
      <c r="K4531" s="23"/>
      <c r="L4531" s="22"/>
      <c r="M4531" s="20"/>
    </row>
    <row r="4532" spans="1:13" x14ac:dyDescent="0.25">
      <c r="A4532" s="22"/>
      <c r="B4532" s="23"/>
      <c r="C4532" s="23"/>
      <c r="D4532" s="23"/>
      <c r="E4532" s="23"/>
      <c r="F4532" s="22"/>
      <c r="G4532" s="23"/>
      <c r="H4532" s="24"/>
      <c r="I4532" s="23"/>
      <c r="J4532" s="23"/>
      <c r="K4532" s="23"/>
      <c r="L4532" s="22"/>
      <c r="M4532" s="20"/>
    </row>
    <row r="4533" spans="1:13" x14ac:dyDescent="0.25">
      <c r="A4533" s="22"/>
      <c r="B4533" s="23"/>
      <c r="C4533" s="23"/>
      <c r="D4533" s="23"/>
      <c r="E4533" s="23"/>
      <c r="F4533" s="22"/>
      <c r="G4533" s="23"/>
      <c r="H4533" s="24"/>
      <c r="I4533" s="23"/>
      <c r="J4533" s="23"/>
      <c r="K4533" s="23"/>
      <c r="L4533" s="22"/>
      <c r="M4533" s="20"/>
    </row>
    <row r="4534" spans="1:13" x14ac:dyDescent="0.25">
      <c r="A4534" s="22"/>
      <c r="B4534" s="23"/>
      <c r="C4534" s="23"/>
      <c r="D4534" s="23"/>
      <c r="E4534" s="23"/>
      <c r="F4534" s="22"/>
      <c r="G4534" s="23"/>
      <c r="H4534" s="24"/>
      <c r="I4534" s="23"/>
      <c r="J4534" s="23"/>
      <c r="K4534" s="23"/>
      <c r="L4534" s="22"/>
      <c r="M4534" s="20"/>
    </row>
    <row r="4535" spans="1:13" x14ac:dyDescent="0.25">
      <c r="A4535" s="22"/>
      <c r="B4535" s="23"/>
      <c r="C4535" s="23"/>
      <c r="D4535" s="23"/>
      <c r="E4535" s="23"/>
      <c r="F4535" s="22"/>
      <c r="G4535" s="23"/>
      <c r="H4535" s="24"/>
      <c r="I4535" s="23"/>
      <c r="J4535" s="23"/>
      <c r="K4535" s="23"/>
      <c r="L4535" s="22"/>
      <c r="M4535" s="20"/>
    </row>
    <row r="4536" spans="1:13" x14ac:dyDescent="0.25">
      <c r="A4536" s="22"/>
      <c r="B4536" s="23"/>
      <c r="C4536" s="23"/>
      <c r="D4536" s="23"/>
      <c r="E4536" s="23"/>
      <c r="F4536" s="22"/>
      <c r="G4536" s="23"/>
      <c r="H4536" s="24"/>
      <c r="I4536" s="23"/>
      <c r="J4536" s="23"/>
      <c r="K4536" s="23"/>
      <c r="L4536" s="22"/>
      <c r="M4536" s="20"/>
    </row>
    <row r="4537" spans="1:13" x14ac:dyDescent="0.25">
      <c r="A4537" s="22"/>
      <c r="B4537" s="23"/>
      <c r="C4537" s="23"/>
      <c r="D4537" s="23"/>
      <c r="E4537" s="23"/>
      <c r="F4537" s="22"/>
      <c r="G4537" s="23"/>
      <c r="H4537" s="24"/>
      <c r="I4537" s="23"/>
      <c r="J4537" s="23"/>
      <c r="K4537" s="23"/>
      <c r="L4537" s="22"/>
      <c r="M4537" s="20"/>
    </row>
    <row r="4538" spans="1:13" x14ac:dyDescent="0.25">
      <c r="A4538" s="22"/>
      <c r="B4538" s="23"/>
      <c r="C4538" s="23"/>
      <c r="D4538" s="23"/>
      <c r="E4538" s="23"/>
      <c r="F4538" s="22"/>
      <c r="G4538" s="23"/>
      <c r="H4538" s="24"/>
      <c r="I4538" s="23"/>
      <c r="J4538" s="23"/>
      <c r="K4538" s="23"/>
      <c r="L4538" s="22"/>
      <c r="M4538" s="20"/>
    </row>
    <row r="4539" spans="1:13" x14ac:dyDescent="0.25">
      <c r="A4539" s="22"/>
      <c r="B4539" s="23"/>
      <c r="C4539" s="23"/>
      <c r="D4539" s="23"/>
      <c r="E4539" s="23"/>
      <c r="F4539" s="22"/>
      <c r="G4539" s="23"/>
      <c r="H4539" s="24"/>
      <c r="I4539" s="23"/>
      <c r="J4539" s="23"/>
      <c r="K4539" s="23"/>
      <c r="L4539" s="22"/>
      <c r="M4539" s="20"/>
    </row>
    <row r="4540" spans="1:13" x14ac:dyDescent="0.25">
      <c r="A4540" s="22"/>
      <c r="B4540" s="23"/>
      <c r="C4540" s="23"/>
      <c r="D4540" s="23"/>
      <c r="E4540" s="23"/>
      <c r="F4540" s="22"/>
      <c r="G4540" s="23"/>
      <c r="H4540" s="24"/>
      <c r="I4540" s="23"/>
      <c r="J4540" s="23"/>
      <c r="K4540" s="23"/>
      <c r="L4540" s="22"/>
      <c r="M4540" s="20"/>
    </row>
    <row r="4541" spans="1:13" x14ac:dyDescent="0.25">
      <c r="A4541" s="22"/>
      <c r="B4541" s="23"/>
      <c r="C4541" s="23"/>
      <c r="D4541" s="23"/>
      <c r="E4541" s="23"/>
      <c r="F4541" s="22"/>
      <c r="G4541" s="23"/>
      <c r="H4541" s="24"/>
      <c r="I4541" s="23"/>
      <c r="J4541" s="23"/>
      <c r="K4541" s="23"/>
      <c r="L4541" s="22"/>
      <c r="M4541" s="20"/>
    </row>
    <row r="4542" spans="1:13" x14ac:dyDescent="0.25">
      <c r="A4542" s="22"/>
      <c r="B4542" s="23"/>
      <c r="C4542" s="23"/>
      <c r="D4542" s="23"/>
      <c r="E4542" s="23"/>
      <c r="F4542" s="22"/>
      <c r="G4542" s="23"/>
      <c r="H4542" s="24"/>
      <c r="I4542" s="23"/>
      <c r="J4542" s="23"/>
      <c r="K4542" s="23"/>
      <c r="L4542" s="22"/>
      <c r="M4542" s="20"/>
    </row>
    <row r="4543" spans="1:13" x14ac:dyDescent="0.25">
      <c r="A4543" s="22"/>
      <c r="B4543" s="23"/>
      <c r="C4543" s="23"/>
      <c r="D4543" s="23"/>
      <c r="E4543" s="23"/>
      <c r="F4543" s="22"/>
      <c r="G4543" s="23"/>
      <c r="H4543" s="24"/>
      <c r="I4543" s="23"/>
      <c r="J4543" s="23"/>
      <c r="K4543" s="23"/>
      <c r="L4543" s="22"/>
      <c r="M4543" s="20"/>
    </row>
    <row r="4544" spans="1:13" x14ac:dyDescent="0.25">
      <c r="A4544" s="22"/>
      <c r="B4544" s="23"/>
      <c r="C4544" s="23"/>
      <c r="D4544" s="23"/>
      <c r="E4544" s="23"/>
      <c r="F4544" s="22"/>
      <c r="G4544" s="23"/>
      <c r="H4544" s="24"/>
      <c r="I4544" s="23"/>
      <c r="J4544" s="23"/>
      <c r="K4544" s="23"/>
      <c r="L4544" s="22"/>
      <c r="M4544" s="20"/>
    </row>
    <row r="4545" spans="1:13" x14ac:dyDescent="0.25">
      <c r="A4545" s="22"/>
      <c r="B4545" s="23"/>
      <c r="C4545" s="23"/>
      <c r="D4545" s="23"/>
      <c r="E4545" s="23"/>
      <c r="F4545" s="22"/>
      <c r="G4545" s="23"/>
      <c r="H4545" s="24"/>
      <c r="I4545" s="23"/>
      <c r="J4545" s="23"/>
      <c r="K4545" s="23"/>
      <c r="L4545" s="22"/>
      <c r="M4545" s="20"/>
    </row>
    <row r="4546" spans="1:13" x14ac:dyDescent="0.25">
      <c r="A4546" s="22"/>
      <c r="B4546" s="23"/>
      <c r="C4546" s="23"/>
      <c r="D4546" s="23"/>
      <c r="E4546" s="23"/>
      <c r="F4546" s="22"/>
      <c r="G4546" s="23"/>
      <c r="H4546" s="24"/>
      <c r="I4546" s="23"/>
      <c r="J4546" s="23"/>
      <c r="K4546" s="23"/>
      <c r="L4546" s="22"/>
      <c r="M4546" s="20"/>
    </row>
    <row r="4547" spans="1:13" x14ac:dyDescent="0.25">
      <c r="A4547" s="22"/>
      <c r="B4547" s="23"/>
      <c r="C4547" s="23"/>
      <c r="D4547" s="23"/>
      <c r="E4547" s="23"/>
      <c r="F4547" s="22"/>
      <c r="G4547" s="23"/>
      <c r="H4547" s="24"/>
      <c r="I4547" s="23"/>
      <c r="J4547" s="23"/>
      <c r="K4547" s="23"/>
      <c r="L4547" s="22"/>
      <c r="M4547" s="20"/>
    </row>
    <row r="4548" spans="1:13" x14ac:dyDescent="0.25">
      <c r="A4548" s="22"/>
      <c r="B4548" s="23"/>
      <c r="C4548" s="23"/>
      <c r="D4548" s="23"/>
      <c r="E4548" s="23"/>
      <c r="F4548" s="22"/>
      <c r="G4548" s="23"/>
      <c r="H4548" s="24"/>
      <c r="I4548" s="23"/>
      <c r="J4548" s="23"/>
      <c r="K4548" s="23"/>
      <c r="L4548" s="22"/>
      <c r="M4548" s="20"/>
    </row>
    <row r="4549" spans="1:13" x14ac:dyDescent="0.25">
      <c r="A4549" s="22"/>
      <c r="B4549" s="23"/>
      <c r="C4549" s="23"/>
      <c r="D4549" s="23"/>
      <c r="E4549" s="23"/>
      <c r="F4549" s="22"/>
      <c r="G4549" s="23"/>
      <c r="H4549" s="24"/>
      <c r="I4549" s="23"/>
      <c r="J4549" s="23"/>
      <c r="K4549" s="23"/>
      <c r="L4549" s="22"/>
      <c r="M4549" s="20"/>
    </row>
    <row r="4550" spans="1:13" x14ac:dyDescent="0.25">
      <c r="A4550" s="22"/>
      <c r="B4550" s="23"/>
      <c r="C4550" s="23"/>
      <c r="D4550" s="23"/>
      <c r="E4550" s="23"/>
      <c r="F4550" s="22"/>
      <c r="G4550" s="23"/>
      <c r="H4550" s="24"/>
      <c r="I4550" s="23"/>
      <c r="J4550" s="23"/>
      <c r="K4550" s="23"/>
      <c r="L4550" s="22"/>
      <c r="M4550" s="20"/>
    </row>
    <row r="4551" spans="1:13" x14ac:dyDescent="0.25">
      <c r="A4551" s="22"/>
      <c r="B4551" s="23"/>
      <c r="C4551" s="23"/>
      <c r="D4551" s="23"/>
      <c r="E4551" s="23"/>
      <c r="F4551" s="22"/>
      <c r="G4551" s="23"/>
      <c r="H4551" s="24"/>
      <c r="I4551" s="23"/>
      <c r="J4551" s="23"/>
      <c r="K4551" s="23"/>
      <c r="L4551" s="22"/>
      <c r="M4551" s="20"/>
    </row>
    <row r="4552" spans="1:13" x14ac:dyDescent="0.25">
      <c r="A4552" s="22"/>
      <c r="B4552" s="23"/>
      <c r="C4552" s="23"/>
      <c r="D4552" s="23"/>
      <c r="E4552" s="23"/>
      <c r="F4552" s="22"/>
      <c r="G4552" s="23"/>
      <c r="H4552" s="24"/>
      <c r="I4552" s="23"/>
      <c r="J4552" s="23"/>
      <c r="K4552" s="23"/>
      <c r="L4552" s="22"/>
      <c r="M4552" s="20"/>
    </row>
    <row r="4553" spans="1:13" x14ac:dyDescent="0.25">
      <c r="A4553" s="22"/>
      <c r="B4553" s="23"/>
      <c r="C4553" s="23"/>
      <c r="D4553" s="23"/>
      <c r="E4553" s="23"/>
      <c r="F4553" s="22"/>
      <c r="G4553" s="23"/>
      <c r="H4553" s="24"/>
      <c r="I4553" s="23"/>
      <c r="J4553" s="23"/>
      <c r="K4553" s="23"/>
      <c r="L4553" s="22"/>
      <c r="M4553" s="20"/>
    </row>
    <row r="4554" spans="1:13" x14ac:dyDescent="0.25">
      <c r="A4554" s="22"/>
      <c r="B4554" s="23"/>
      <c r="C4554" s="23"/>
      <c r="D4554" s="23"/>
      <c r="E4554" s="23"/>
      <c r="F4554" s="22"/>
      <c r="G4554" s="23"/>
      <c r="H4554" s="24"/>
      <c r="I4554" s="23"/>
      <c r="J4554" s="23"/>
      <c r="K4554" s="23"/>
      <c r="L4554" s="22"/>
      <c r="M4554" s="20"/>
    </row>
    <row r="4555" spans="1:13" x14ac:dyDescent="0.25">
      <c r="A4555" s="22"/>
      <c r="B4555" s="23"/>
      <c r="C4555" s="23"/>
      <c r="D4555" s="23"/>
      <c r="E4555" s="23"/>
      <c r="F4555" s="22"/>
      <c r="G4555" s="23"/>
      <c r="H4555" s="24"/>
      <c r="I4555" s="23"/>
      <c r="J4555" s="23"/>
      <c r="K4555" s="23"/>
      <c r="L4555" s="22"/>
      <c r="M4555" s="20"/>
    </row>
    <row r="4556" spans="1:13" x14ac:dyDescent="0.25">
      <c r="A4556" s="22"/>
      <c r="B4556" s="23"/>
      <c r="C4556" s="23"/>
      <c r="D4556" s="23"/>
      <c r="E4556" s="23"/>
      <c r="F4556" s="22"/>
      <c r="G4556" s="23"/>
      <c r="H4556" s="24"/>
      <c r="I4556" s="23"/>
      <c r="J4556" s="23"/>
      <c r="K4556" s="23"/>
      <c r="L4556" s="22"/>
      <c r="M4556" s="20"/>
    </row>
    <row r="4557" spans="1:13" x14ac:dyDescent="0.25">
      <c r="A4557" s="22"/>
      <c r="B4557" s="23"/>
      <c r="C4557" s="23"/>
      <c r="D4557" s="23"/>
      <c r="E4557" s="23"/>
      <c r="F4557" s="22"/>
      <c r="G4557" s="23"/>
      <c r="H4557" s="24"/>
      <c r="I4557" s="23"/>
      <c r="J4557" s="23"/>
      <c r="K4557" s="23"/>
      <c r="L4557" s="22"/>
      <c r="M4557" s="20"/>
    </row>
    <row r="4558" spans="1:13" x14ac:dyDescent="0.25">
      <c r="A4558" s="22"/>
      <c r="B4558" s="23"/>
      <c r="C4558" s="23"/>
      <c r="D4558" s="23"/>
      <c r="E4558" s="23"/>
      <c r="F4558" s="22"/>
      <c r="G4558" s="23"/>
      <c r="H4558" s="24"/>
      <c r="I4558" s="23"/>
      <c r="J4558" s="23"/>
      <c r="K4558" s="23"/>
      <c r="L4558" s="22"/>
      <c r="M4558" s="20"/>
    </row>
    <row r="4559" spans="1:13" x14ac:dyDescent="0.25">
      <c r="A4559" s="22"/>
      <c r="B4559" s="23"/>
      <c r="C4559" s="23"/>
      <c r="D4559" s="23"/>
      <c r="E4559" s="23"/>
      <c r="F4559" s="22"/>
      <c r="G4559" s="23"/>
      <c r="H4559" s="24"/>
      <c r="I4559" s="23"/>
      <c r="J4559" s="23"/>
      <c r="K4559" s="23"/>
      <c r="L4559" s="22"/>
      <c r="M4559" s="20"/>
    </row>
    <row r="4560" spans="1:13" x14ac:dyDescent="0.25">
      <c r="A4560" s="22"/>
      <c r="B4560" s="23"/>
      <c r="C4560" s="23"/>
      <c r="D4560" s="23"/>
      <c r="E4560" s="23"/>
      <c r="F4560" s="22"/>
      <c r="G4560" s="23"/>
      <c r="H4560" s="24"/>
      <c r="I4560" s="23"/>
      <c r="J4560" s="23"/>
      <c r="K4560" s="23"/>
      <c r="L4560" s="22"/>
      <c r="M4560" s="20"/>
    </row>
    <row r="4561" spans="1:13" x14ac:dyDescent="0.25">
      <c r="A4561" s="22"/>
      <c r="B4561" s="23"/>
      <c r="C4561" s="23"/>
      <c r="D4561" s="23"/>
      <c r="E4561" s="23"/>
      <c r="F4561" s="22"/>
      <c r="G4561" s="23"/>
      <c r="H4561" s="24"/>
      <c r="I4561" s="23"/>
      <c r="J4561" s="23"/>
      <c r="K4561" s="23"/>
      <c r="L4561" s="22"/>
      <c r="M4561" s="20"/>
    </row>
    <row r="4562" spans="1:13" x14ac:dyDescent="0.25">
      <c r="A4562" s="22"/>
      <c r="B4562" s="23"/>
      <c r="C4562" s="23"/>
      <c r="D4562" s="23"/>
      <c r="E4562" s="23"/>
      <c r="F4562" s="22"/>
      <c r="G4562" s="23"/>
      <c r="H4562" s="24"/>
      <c r="I4562" s="23"/>
      <c r="J4562" s="23"/>
      <c r="K4562" s="23"/>
      <c r="L4562" s="22"/>
      <c r="M4562" s="20"/>
    </row>
    <row r="4563" spans="1:13" x14ac:dyDescent="0.25">
      <c r="A4563" s="22"/>
      <c r="B4563" s="23"/>
      <c r="C4563" s="23"/>
      <c r="D4563" s="23"/>
      <c r="E4563" s="23"/>
      <c r="F4563" s="22"/>
      <c r="G4563" s="23"/>
      <c r="H4563" s="24"/>
      <c r="I4563" s="23"/>
      <c r="J4563" s="23"/>
      <c r="K4563" s="23"/>
      <c r="L4563" s="22"/>
      <c r="M4563" s="20"/>
    </row>
    <row r="4564" spans="1:13" x14ac:dyDescent="0.25">
      <c r="A4564" s="22"/>
      <c r="B4564" s="23"/>
      <c r="C4564" s="23"/>
      <c r="D4564" s="23"/>
      <c r="E4564" s="23"/>
      <c r="F4564" s="22"/>
      <c r="G4564" s="23"/>
      <c r="H4564" s="24"/>
      <c r="I4564" s="23"/>
      <c r="J4564" s="23"/>
      <c r="K4564" s="23"/>
      <c r="L4564" s="22"/>
      <c r="M4564" s="20"/>
    </row>
    <row r="4565" spans="1:13" x14ac:dyDescent="0.25">
      <c r="A4565" s="22"/>
      <c r="B4565" s="23"/>
      <c r="C4565" s="23"/>
      <c r="D4565" s="23"/>
      <c r="E4565" s="23"/>
      <c r="F4565" s="22"/>
      <c r="G4565" s="23"/>
      <c r="H4565" s="24"/>
      <c r="I4565" s="23"/>
      <c r="J4565" s="23"/>
      <c r="K4565" s="23"/>
      <c r="L4565" s="22"/>
      <c r="M4565" s="20"/>
    </row>
    <row r="4566" spans="1:13" x14ac:dyDescent="0.25">
      <c r="A4566" s="22"/>
      <c r="B4566" s="23"/>
      <c r="C4566" s="23"/>
      <c r="D4566" s="23"/>
      <c r="E4566" s="23"/>
      <c r="F4566" s="22"/>
      <c r="G4566" s="23"/>
      <c r="H4566" s="24"/>
      <c r="I4566" s="23"/>
      <c r="J4566" s="23"/>
      <c r="K4566" s="23"/>
      <c r="L4566" s="22"/>
      <c r="M4566" s="20"/>
    </row>
    <row r="4567" spans="1:13" x14ac:dyDescent="0.25">
      <c r="A4567" s="22"/>
      <c r="B4567" s="23"/>
      <c r="C4567" s="23"/>
      <c r="D4567" s="23"/>
      <c r="E4567" s="23"/>
      <c r="F4567" s="22"/>
      <c r="G4567" s="23"/>
      <c r="H4567" s="24"/>
      <c r="I4567" s="23"/>
      <c r="J4567" s="23"/>
      <c r="K4567" s="23"/>
      <c r="L4567" s="22"/>
      <c r="M4567" s="20"/>
    </row>
    <row r="4568" spans="1:13" x14ac:dyDescent="0.25">
      <c r="A4568" s="22"/>
      <c r="B4568" s="23"/>
      <c r="C4568" s="23"/>
      <c r="D4568" s="23"/>
      <c r="E4568" s="23"/>
      <c r="F4568" s="22"/>
      <c r="G4568" s="23"/>
      <c r="H4568" s="24"/>
      <c r="I4568" s="23"/>
      <c r="J4568" s="23"/>
      <c r="K4568" s="23"/>
      <c r="L4568" s="22"/>
      <c r="M4568" s="20"/>
    </row>
    <row r="4569" spans="1:13" x14ac:dyDescent="0.25">
      <c r="A4569" s="22"/>
      <c r="B4569" s="23"/>
      <c r="C4569" s="23"/>
      <c r="D4569" s="23"/>
      <c r="E4569" s="23"/>
      <c r="F4569" s="22"/>
      <c r="G4569" s="23"/>
      <c r="H4569" s="24"/>
      <c r="I4569" s="23"/>
      <c r="J4569" s="23"/>
      <c r="K4569" s="23"/>
      <c r="L4569" s="22"/>
      <c r="M4569" s="20"/>
    </row>
    <row r="4570" spans="1:13" x14ac:dyDescent="0.25">
      <c r="A4570" s="22"/>
      <c r="B4570" s="23"/>
      <c r="C4570" s="23"/>
      <c r="D4570" s="23"/>
      <c r="E4570" s="23"/>
      <c r="F4570" s="22"/>
      <c r="G4570" s="23"/>
      <c r="H4570" s="24"/>
      <c r="I4570" s="23"/>
      <c r="J4570" s="23"/>
      <c r="K4570" s="23"/>
      <c r="L4570" s="22"/>
      <c r="M4570" s="20"/>
    </row>
    <row r="4571" spans="1:13" x14ac:dyDescent="0.25">
      <c r="A4571" s="22"/>
      <c r="B4571" s="23"/>
      <c r="C4571" s="23"/>
      <c r="D4571" s="23"/>
      <c r="E4571" s="23"/>
      <c r="F4571" s="22"/>
      <c r="G4571" s="23"/>
      <c r="H4571" s="24"/>
      <c r="I4571" s="23"/>
      <c r="J4571" s="23"/>
      <c r="K4571" s="23"/>
      <c r="L4571" s="22"/>
      <c r="M4571" s="20"/>
    </row>
    <row r="4572" spans="1:13" x14ac:dyDescent="0.25">
      <c r="A4572" s="22"/>
      <c r="B4572" s="23"/>
      <c r="C4572" s="23"/>
      <c r="D4572" s="23"/>
      <c r="E4572" s="23"/>
      <c r="F4572" s="22"/>
      <c r="G4572" s="23"/>
      <c r="H4572" s="24"/>
      <c r="I4572" s="23"/>
      <c r="J4572" s="23"/>
      <c r="K4572" s="23"/>
      <c r="L4572" s="22"/>
      <c r="M4572" s="20"/>
    </row>
    <row r="4573" spans="1:13" x14ac:dyDescent="0.25">
      <c r="A4573" s="22"/>
      <c r="B4573" s="23"/>
      <c r="C4573" s="23"/>
      <c r="D4573" s="23"/>
      <c r="E4573" s="23"/>
      <c r="F4573" s="22"/>
      <c r="G4573" s="23"/>
      <c r="H4573" s="24"/>
      <c r="I4573" s="23"/>
      <c r="J4573" s="23"/>
      <c r="K4573" s="23"/>
      <c r="L4573" s="22"/>
      <c r="M4573" s="20"/>
    </row>
    <row r="4574" spans="1:13" x14ac:dyDescent="0.25">
      <c r="A4574" s="22"/>
      <c r="B4574" s="23"/>
      <c r="C4574" s="23"/>
      <c r="D4574" s="23"/>
      <c r="E4574" s="23"/>
      <c r="F4574" s="22"/>
      <c r="G4574" s="23"/>
      <c r="H4574" s="24"/>
      <c r="I4574" s="23"/>
      <c r="J4574" s="23"/>
      <c r="K4574" s="23"/>
      <c r="L4574" s="22"/>
      <c r="M4574" s="20"/>
    </row>
    <row r="4575" spans="1:13" x14ac:dyDescent="0.25">
      <c r="A4575" s="22"/>
      <c r="B4575" s="23"/>
      <c r="C4575" s="23"/>
      <c r="D4575" s="23"/>
      <c r="E4575" s="23"/>
      <c r="F4575" s="22"/>
      <c r="G4575" s="23"/>
      <c r="H4575" s="24"/>
      <c r="I4575" s="23"/>
      <c r="J4575" s="23"/>
      <c r="K4575" s="23"/>
      <c r="L4575" s="22"/>
      <c r="M4575" s="20"/>
    </row>
    <row r="4576" spans="1:13" x14ac:dyDescent="0.25">
      <c r="A4576" s="22"/>
      <c r="B4576" s="23"/>
      <c r="C4576" s="23"/>
      <c r="D4576" s="23"/>
      <c r="E4576" s="23"/>
      <c r="F4576" s="22"/>
      <c r="G4576" s="23"/>
      <c r="H4576" s="24"/>
      <c r="I4576" s="23"/>
      <c r="J4576" s="23"/>
      <c r="K4576" s="23"/>
      <c r="L4576" s="22"/>
      <c r="M4576" s="20"/>
    </row>
    <row r="4577" spans="1:13" x14ac:dyDescent="0.25">
      <c r="A4577" s="22"/>
      <c r="B4577" s="23"/>
      <c r="C4577" s="23"/>
      <c r="D4577" s="23"/>
      <c r="E4577" s="23"/>
      <c r="F4577" s="22"/>
      <c r="G4577" s="23"/>
      <c r="H4577" s="24"/>
      <c r="I4577" s="23"/>
      <c r="J4577" s="23"/>
      <c r="K4577" s="23"/>
      <c r="L4577" s="22"/>
      <c r="M4577" s="20"/>
    </row>
    <row r="4578" spans="1:13" x14ac:dyDescent="0.25">
      <c r="A4578" s="22"/>
      <c r="B4578" s="23"/>
      <c r="C4578" s="23"/>
      <c r="D4578" s="23"/>
      <c r="E4578" s="23"/>
      <c r="F4578" s="22"/>
      <c r="G4578" s="23"/>
      <c r="H4578" s="24"/>
      <c r="I4578" s="23"/>
      <c r="J4578" s="23"/>
      <c r="K4578" s="23"/>
      <c r="L4578" s="22"/>
      <c r="M4578" s="20"/>
    </row>
    <row r="4579" spans="1:13" x14ac:dyDescent="0.25">
      <c r="A4579" s="22"/>
      <c r="B4579" s="23"/>
      <c r="C4579" s="23"/>
      <c r="D4579" s="23"/>
      <c r="E4579" s="23"/>
      <c r="F4579" s="22"/>
      <c r="G4579" s="23"/>
      <c r="H4579" s="24"/>
      <c r="I4579" s="23"/>
      <c r="J4579" s="23"/>
      <c r="K4579" s="23"/>
      <c r="L4579" s="22"/>
      <c r="M4579" s="20"/>
    </row>
    <row r="4580" spans="1:13" x14ac:dyDescent="0.25">
      <c r="A4580" s="22"/>
      <c r="B4580" s="23"/>
      <c r="C4580" s="23"/>
      <c r="D4580" s="23"/>
      <c r="E4580" s="23"/>
      <c r="F4580" s="22"/>
      <c r="G4580" s="23"/>
      <c r="H4580" s="24"/>
      <c r="I4580" s="23"/>
      <c r="J4580" s="23"/>
      <c r="K4580" s="23"/>
      <c r="L4580" s="22"/>
      <c r="M4580" s="20"/>
    </row>
    <row r="4581" spans="1:13" x14ac:dyDescent="0.25">
      <c r="A4581" s="22"/>
      <c r="B4581" s="23"/>
      <c r="C4581" s="23"/>
      <c r="D4581" s="23"/>
      <c r="E4581" s="23"/>
      <c r="F4581" s="22"/>
      <c r="G4581" s="23"/>
      <c r="H4581" s="24"/>
      <c r="I4581" s="23"/>
      <c r="J4581" s="23"/>
      <c r="K4581" s="23"/>
      <c r="L4581" s="22"/>
      <c r="M4581" s="20"/>
    </row>
    <row r="4582" spans="1:13" x14ac:dyDescent="0.25">
      <c r="A4582" s="22"/>
      <c r="B4582" s="23"/>
      <c r="C4582" s="23"/>
      <c r="D4582" s="23"/>
      <c r="E4582" s="23"/>
      <c r="F4582" s="22"/>
      <c r="G4582" s="23"/>
      <c r="H4582" s="24"/>
      <c r="I4582" s="23"/>
      <c r="J4582" s="23"/>
      <c r="K4582" s="23"/>
      <c r="L4582" s="22"/>
      <c r="M4582" s="20"/>
    </row>
    <row r="4583" spans="1:13" x14ac:dyDescent="0.25">
      <c r="A4583" s="22"/>
      <c r="B4583" s="23"/>
      <c r="C4583" s="23"/>
      <c r="D4583" s="23"/>
      <c r="E4583" s="23"/>
      <c r="F4583" s="22"/>
      <c r="G4583" s="23"/>
      <c r="H4583" s="24"/>
      <c r="I4583" s="23"/>
      <c r="J4583" s="23"/>
      <c r="K4583" s="23"/>
      <c r="L4583" s="22"/>
      <c r="M4583" s="20"/>
    </row>
    <row r="4584" spans="1:13" x14ac:dyDescent="0.25">
      <c r="A4584" s="22"/>
      <c r="B4584" s="23"/>
      <c r="C4584" s="23"/>
      <c r="D4584" s="23"/>
      <c r="E4584" s="23"/>
      <c r="F4584" s="22"/>
      <c r="G4584" s="23"/>
      <c r="H4584" s="24"/>
      <c r="I4584" s="23"/>
      <c r="J4584" s="23"/>
      <c r="K4584" s="23"/>
      <c r="L4584" s="22"/>
      <c r="M4584" s="20"/>
    </row>
    <row r="4585" spans="1:13" x14ac:dyDescent="0.25">
      <c r="A4585" s="22"/>
      <c r="B4585" s="23"/>
      <c r="C4585" s="23"/>
      <c r="D4585" s="23"/>
      <c r="E4585" s="23"/>
      <c r="F4585" s="22"/>
      <c r="G4585" s="23"/>
      <c r="H4585" s="24"/>
      <c r="I4585" s="23"/>
      <c r="J4585" s="23"/>
      <c r="K4585" s="23"/>
      <c r="L4585" s="22"/>
      <c r="M4585" s="20"/>
    </row>
    <row r="4586" spans="1:13" x14ac:dyDescent="0.25">
      <c r="A4586" s="22"/>
      <c r="B4586" s="23"/>
      <c r="C4586" s="23"/>
      <c r="D4586" s="23"/>
      <c r="E4586" s="23"/>
      <c r="F4586" s="22"/>
      <c r="G4586" s="23"/>
      <c r="H4586" s="24"/>
      <c r="I4586" s="23"/>
      <c r="J4586" s="23"/>
      <c r="K4586" s="23"/>
      <c r="L4586" s="22"/>
      <c r="M4586" s="20"/>
    </row>
    <row r="4587" spans="1:13" x14ac:dyDescent="0.25">
      <c r="A4587" s="22"/>
      <c r="B4587" s="23"/>
      <c r="C4587" s="23"/>
      <c r="D4587" s="23"/>
      <c r="E4587" s="23"/>
      <c r="F4587" s="22"/>
      <c r="G4587" s="23"/>
      <c r="H4587" s="24"/>
      <c r="I4587" s="23"/>
      <c r="J4587" s="23"/>
      <c r="K4587" s="23"/>
      <c r="L4587" s="22"/>
      <c r="M4587" s="20"/>
    </row>
    <row r="4588" spans="1:13" x14ac:dyDescent="0.25">
      <c r="A4588" s="22"/>
      <c r="B4588" s="23"/>
      <c r="C4588" s="23"/>
      <c r="D4588" s="23"/>
      <c r="E4588" s="23"/>
      <c r="F4588" s="22"/>
      <c r="G4588" s="23"/>
      <c r="H4588" s="24"/>
      <c r="I4588" s="23"/>
      <c r="J4588" s="23"/>
      <c r="K4588" s="23"/>
      <c r="L4588" s="22"/>
      <c r="M4588" s="20"/>
    </row>
    <row r="4589" spans="1:13" x14ac:dyDescent="0.25">
      <c r="A4589" s="22"/>
      <c r="B4589" s="23"/>
      <c r="C4589" s="23"/>
      <c r="D4589" s="23"/>
      <c r="E4589" s="23"/>
      <c r="F4589" s="22"/>
      <c r="G4589" s="23"/>
      <c r="H4589" s="24"/>
      <c r="I4589" s="23"/>
      <c r="J4589" s="23"/>
      <c r="K4589" s="23"/>
      <c r="L4589" s="22"/>
      <c r="M4589" s="20"/>
    </row>
    <row r="4590" spans="1:13" x14ac:dyDescent="0.25">
      <c r="A4590" s="22"/>
      <c r="B4590" s="23"/>
      <c r="C4590" s="23"/>
      <c r="D4590" s="23"/>
      <c r="E4590" s="23"/>
      <c r="F4590" s="22"/>
      <c r="G4590" s="23"/>
      <c r="H4590" s="24"/>
      <c r="I4590" s="23"/>
      <c r="J4590" s="23"/>
      <c r="K4590" s="23"/>
      <c r="L4590" s="22"/>
      <c r="M4590" s="20"/>
    </row>
    <row r="4591" spans="1:13" x14ac:dyDescent="0.25">
      <c r="A4591" s="22"/>
      <c r="B4591" s="23"/>
      <c r="C4591" s="23"/>
      <c r="D4591" s="23"/>
      <c r="E4591" s="23"/>
      <c r="F4591" s="22"/>
      <c r="G4591" s="23"/>
      <c r="H4591" s="24"/>
      <c r="I4591" s="23"/>
      <c r="J4591" s="23"/>
      <c r="K4591" s="23"/>
      <c r="L4591" s="22"/>
      <c r="M4591" s="20"/>
    </row>
    <row r="4592" spans="1:13" x14ac:dyDescent="0.25">
      <c r="A4592" s="22"/>
      <c r="B4592" s="23"/>
      <c r="C4592" s="23"/>
      <c r="D4592" s="23"/>
      <c r="E4592" s="23"/>
      <c r="F4592" s="22"/>
      <c r="G4592" s="23"/>
      <c r="H4592" s="24"/>
      <c r="I4592" s="23"/>
      <c r="J4592" s="23"/>
      <c r="K4592" s="23"/>
      <c r="L4592" s="22"/>
      <c r="M4592" s="20"/>
    </row>
    <row r="4593" spans="1:13" x14ac:dyDescent="0.25">
      <c r="A4593" s="22"/>
      <c r="B4593" s="23"/>
      <c r="C4593" s="23"/>
      <c r="D4593" s="23"/>
      <c r="E4593" s="23"/>
      <c r="F4593" s="22"/>
      <c r="G4593" s="23"/>
      <c r="H4593" s="24"/>
      <c r="I4593" s="23"/>
      <c r="J4593" s="23"/>
      <c r="K4593" s="23"/>
      <c r="L4593" s="22"/>
      <c r="M4593" s="20"/>
    </row>
    <row r="4594" spans="1:13" x14ac:dyDescent="0.25">
      <c r="A4594" s="22"/>
      <c r="B4594" s="23"/>
      <c r="C4594" s="23"/>
      <c r="D4594" s="23"/>
      <c r="E4594" s="23"/>
      <c r="F4594" s="22"/>
      <c r="G4594" s="23"/>
      <c r="H4594" s="24"/>
      <c r="I4594" s="23"/>
      <c r="J4594" s="23"/>
      <c r="K4594" s="23"/>
      <c r="L4594" s="22"/>
      <c r="M4594" s="20"/>
    </row>
    <row r="4595" spans="1:13" x14ac:dyDescent="0.25">
      <c r="A4595" s="22"/>
      <c r="B4595" s="23"/>
      <c r="C4595" s="23"/>
      <c r="D4595" s="23"/>
      <c r="E4595" s="23"/>
      <c r="F4595" s="22"/>
      <c r="G4595" s="23"/>
      <c r="H4595" s="24"/>
      <c r="I4595" s="23"/>
      <c r="J4595" s="23"/>
      <c r="K4595" s="23"/>
      <c r="L4595" s="22"/>
      <c r="M4595" s="20"/>
    </row>
    <row r="4596" spans="1:13" x14ac:dyDescent="0.25">
      <c r="A4596" s="22"/>
      <c r="B4596" s="23"/>
      <c r="C4596" s="23"/>
      <c r="D4596" s="23"/>
      <c r="E4596" s="23"/>
      <c r="F4596" s="22"/>
      <c r="G4596" s="23"/>
      <c r="H4596" s="24"/>
      <c r="I4596" s="23"/>
      <c r="J4596" s="23"/>
      <c r="K4596" s="23"/>
      <c r="L4596" s="22"/>
      <c r="M4596" s="20"/>
    </row>
    <row r="4597" spans="1:13" x14ac:dyDescent="0.25">
      <c r="A4597" s="22"/>
      <c r="B4597" s="23"/>
      <c r="C4597" s="23"/>
      <c r="D4597" s="23"/>
      <c r="E4597" s="23"/>
      <c r="F4597" s="22"/>
      <c r="G4597" s="23"/>
      <c r="H4597" s="24"/>
      <c r="I4597" s="23"/>
      <c r="J4597" s="23"/>
      <c r="K4597" s="23"/>
      <c r="L4597" s="22"/>
      <c r="M4597" s="20"/>
    </row>
    <row r="4598" spans="1:13" x14ac:dyDescent="0.25">
      <c r="A4598" s="22"/>
      <c r="B4598" s="23"/>
      <c r="C4598" s="23"/>
      <c r="D4598" s="23"/>
      <c r="E4598" s="23"/>
      <c r="F4598" s="22"/>
      <c r="G4598" s="23"/>
      <c r="H4598" s="24"/>
      <c r="I4598" s="23"/>
      <c r="J4598" s="23"/>
      <c r="K4598" s="23"/>
      <c r="L4598" s="22"/>
      <c r="M4598" s="20"/>
    </row>
    <row r="4599" spans="1:13" x14ac:dyDescent="0.25">
      <c r="A4599" s="22"/>
      <c r="B4599" s="23"/>
      <c r="C4599" s="23"/>
      <c r="D4599" s="23"/>
      <c r="E4599" s="23"/>
      <c r="F4599" s="22"/>
      <c r="G4599" s="23"/>
      <c r="H4599" s="24"/>
      <c r="I4599" s="23"/>
      <c r="J4599" s="23"/>
      <c r="K4599" s="23"/>
      <c r="L4599" s="22"/>
      <c r="M4599" s="20"/>
    </row>
    <row r="4600" spans="1:13" x14ac:dyDescent="0.25">
      <c r="A4600" s="22"/>
      <c r="B4600" s="23"/>
      <c r="C4600" s="23"/>
      <c r="D4600" s="23"/>
      <c r="E4600" s="23"/>
      <c r="F4600" s="22"/>
      <c r="G4600" s="23"/>
      <c r="H4600" s="24"/>
      <c r="I4600" s="23"/>
      <c r="J4600" s="23"/>
      <c r="K4600" s="23"/>
      <c r="L4600" s="22"/>
      <c r="M4600" s="20"/>
    </row>
    <row r="4601" spans="1:13" x14ac:dyDescent="0.25">
      <c r="A4601" s="22"/>
      <c r="B4601" s="23"/>
      <c r="C4601" s="23"/>
      <c r="D4601" s="23"/>
      <c r="E4601" s="23"/>
      <c r="F4601" s="22"/>
      <c r="G4601" s="23"/>
      <c r="H4601" s="24"/>
      <c r="I4601" s="23"/>
      <c r="J4601" s="23"/>
      <c r="K4601" s="23"/>
      <c r="L4601" s="22"/>
      <c r="M4601" s="20"/>
    </row>
    <row r="4602" spans="1:13" x14ac:dyDescent="0.25">
      <c r="A4602" s="22"/>
      <c r="B4602" s="23"/>
      <c r="C4602" s="23"/>
      <c r="D4602" s="23"/>
      <c r="E4602" s="23"/>
      <c r="F4602" s="22"/>
      <c r="G4602" s="23"/>
      <c r="H4602" s="24"/>
      <c r="I4602" s="23"/>
      <c r="J4602" s="23"/>
      <c r="K4602" s="23"/>
      <c r="L4602" s="22"/>
      <c r="M4602" s="20"/>
    </row>
    <row r="4603" spans="1:13" x14ac:dyDescent="0.25">
      <c r="A4603" s="22"/>
      <c r="B4603" s="23"/>
      <c r="C4603" s="23"/>
      <c r="D4603" s="23"/>
      <c r="E4603" s="23"/>
      <c r="F4603" s="22"/>
      <c r="G4603" s="23"/>
      <c r="H4603" s="24"/>
      <c r="I4603" s="23"/>
      <c r="J4603" s="23"/>
      <c r="K4603" s="23"/>
      <c r="L4603" s="22"/>
      <c r="M4603" s="20"/>
    </row>
    <row r="4604" spans="1:13" x14ac:dyDescent="0.25">
      <c r="A4604" s="22"/>
      <c r="B4604" s="23"/>
      <c r="C4604" s="23"/>
      <c r="D4604" s="23"/>
      <c r="E4604" s="23"/>
      <c r="F4604" s="22"/>
      <c r="G4604" s="23"/>
      <c r="H4604" s="24"/>
      <c r="I4604" s="23"/>
      <c r="J4604" s="23"/>
      <c r="K4604" s="23"/>
      <c r="L4604" s="22"/>
      <c r="M4604" s="20"/>
    </row>
    <row r="4605" spans="1:13" x14ac:dyDescent="0.25">
      <c r="A4605" s="22"/>
      <c r="B4605" s="23"/>
      <c r="C4605" s="23"/>
      <c r="D4605" s="23"/>
      <c r="E4605" s="23"/>
      <c r="F4605" s="22"/>
      <c r="G4605" s="23"/>
      <c r="H4605" s="24"/>
      <c r="I4605" s="23"/>
      <c r="J4605" s="23"/>
      <c r="K4605" s="23"/>
      <c r="L4605" s="22"/>
      <c r="M4605" s="20"/>
    </row>
    <row r="4606" spans="1:13" x14ac:dyDescent="0.25">
      <c r="A4606" s="22"/>
      <c r="B4606" s="23"/>
      <c r="C4606" s="23"/>
      <c r="D4606" s="23"/>
      <c r="E4606" s="23"/>
      <c r="F4606" s="22"/>
      <c r="G4606" s="23"/>
      <c r="H4606" s="24"/>
      <c r="I4606" s="23"/>
      <c r="J4606" s="23"/>
      <c r="K4606" s="23"/>
      <c r="L4606" s="22"/>
      <c r="M4606" s="20"/>
    </row>
    <row r="4607" spans="1:13" x14ac:dyDescent="0.25">
      <c r="A4607" s="22"/>
      <c r="B4607" s="23"/>
      <c r="C4607" s="23"/>
      <c r="D4607" s="23"/>
      <c r="E4607" s="23"/>
      <c r="F4607" s="22"/>
      <c r="G4607" s="23"/>
      <c r="H4607" s="24"/>
      <c r="I4607" s="23"/>
      <c r="J4607" s="23"/>
      <c r="K4607" s="23"/>
      <c r="L4607" s="22"/>
      <c r="M4607" s="20"/>
    </row>
    <row r="4608" spans="1:13" x14ac:dyDescent="0.25">
      <c r="A4608" s="22"/>
      <c r="B4608" s="23"/>
      <c r="C4608" s="23"/>
      <c r="D4608" s="23"/>
      <c r="E4608" s="23"/>
      <c r="F4608" s="22"/>
      <c r="G4608" s="23"/>
      <c r="H4608" s="24"/>
      <c r="I4608" s="23"/>
      <c r="J4608" s="23"/>
      <c r="K4608" s="23"/>
      <c r="L4608" s="22"/>
      <c r="M4608" s="20"/>
    </row>
    <row r="4609" spans="1:13" x14ac:dyDescent="0.25">
      <c r="A4609" s="22"/>
      <c r="B4609" s="23"/>
      <c r="C4609" s="23"/>
      <c r="D4609" s="23"/>
      <c r="E4609" s="23"/>
      <c r="F4609" s="22"/>
      <c r="G4609" s="23"/>
      <c r="H4609" s="24"/>
      <c r="I4609" s="23"/>
      <c r="J4609" s="23"/>
      <c r="K4609" s="23"/>
      <c r="L4609" s="22"/>
      <c r="M4609" s="20"/>
    </row>
    <row r="4610" spans="1:13" x14ac:dyDescent="0.25">
      <c r="A4610" s="22"/>
      <c r="B4610" s="23"/>
      <c r="C4610" s="23"/>
      <c r="D4610" s="23"/>
      <c r="E4610" s="23"/>
      <c r="F4610" s="22"/>
      <c r="G4610" s="23"/>
      <c r="H4610" s="24"/>
      <c r="I4610" s="23"/>
      <c r="J4610" s="23"/>
      <c r="K4610" s="23"/>
      <c r="L4610" s="22"/>
      <c r="M4610" s="20"/>
    </row>
    <row r="4611" spans="1:13" x14ac:dyDescent="0.25">
      <c r="A4611" s="22"/>
      <c r="B4611" s="23"/>
      <c r="C4611" s="23"/>
      <c r="D4611" s="23"/>
      <c r="E4611" s="23"/>
      <c r="F4611" s="22"/>
      <c r="G4611" s="23"/>
      <c r="H4611" s="24"/>
      <c r="I4611" s="23"/>
      <c r="J4611" s="23"/>
      <c r="K4611" s="23"/>
      <c r="L4611" s="22"/>
      <c r="M4611" s="20"/>
    </row>
    <row r="4612" spans="1:13" x14ac:dyDescent="0.25">
      <c r="A4612" s="22"/>
      <c r="B4612" s="23"/>
      <c r="C4612" s="23"/>
      <c r="D4612" s="23"/>
      <c r="E4612" s="23"/>
      <c r="F4612" s="22"/>
      <c r="G4612" s="23"/>
      <c r="H4612" s="24"/>
      <c r="I4612" s="23"/>
      <c r="J4612" s="23"/>
      <c r="K4612" s="23"/>
      <c r="L4612" s="22"/>
      <c r="M4612" s="20"/>
    </row>
    <row r="4613" spans="1:13" x14ac:dyDescent="0.25">
      <c r="A4613" s="22"/>
      <c r="B4613" s="23"/>
      <c r="C4613" s="23"/>
      <c r="D4613" s="23"/>
      <c r="E4613" s="23"/>
      <c r="F4613" s="22"/>
      <c r="G4613" s="23"/>
      <c r="H4613" s="24"/>
      <c r="I4613" s="23"/>
      <c r="J4613" s="23"/>
      <c r="K4613" s="23"/>
      <c r="L4613" s="22"/>
      <c r="M4613" s="20"/>
    </row>
    <row r="4614" spans="1:13" x14ac:dyDescent="0.25">
      <c r="A4614" s="22"/>
      <c r="B4614" s="23"/>
      <c r="C4614" s="23"/>
      <c r="D4614" s="23"/>
      <c r="E4614" s="23"/>
      <c r="F4614" s="22"/>
      <c r="G4614" s="23"/>
      <c r="H4614" s="24"/>
      <c r="I4614" s="23"/>
      <c r="J4614" s="23"/>
      <c r="K4614" s="23"/>
      <c r="L4614" s="22"/>
      <c r="M4614" s="20"/>
    </row>
    <row r="4615" spans="1:13" x14ac:dyDescent="0.25">
      <c r="A4615" s="22"/>
      <c r="B4615" s="23"/>
      <c r="C4615" s="23"/>
      <c r="D4615" s="23"/>
      <c r="E4615" s="23"/>
      <c r="F4615" s="22"/>
      <c r="G4615" s="23"/>
      <c r="H4615" s="24"/>
      <c r="I4615" s="23"/>
      <c r="J4615" s="23"/>
      <c r="K4615" s="23"/>
      <c r="L4615" s="22"/>
      <c r="M4615" s="20"/>
    </row>
    <row r="4616" spans="1:13" x14ac:dyDescent="0.25">
      <c r="A4616" s="22"/>
      <c r="B4616" s="23"/>
      <c r="C4616" s="23"/>
      <c r="D4616" s="23"/>
      <c r="E4616" s="23"/>
      <c r="F4616" s="22"/>
      <c r="G4616" s="23"/>
      <c r="H4616" s="24"/>
      <c r="I4616" s="23"/>
      <c r="J4616" s="23"/>
      <c r="K4616" s="23"/>
      <c r="L4616" s="22"/>
      <c r="M4616" s="20"/>
    </row>
    <row r="4617" spans="1:13" x14ac:dyDescent="0.25">
      <c r="A4617" s="22"/>
      <c r="B4617" s="23"/>
      <c r="C4617" s="23"/>
      <c r="D4617" s="23"/>
      <c r="E4617" s="23"/>
      <c r="F4617" s="22"/>
      <c r="G4617" s="23"/>
      <c r="H4617" s="24"/>
      <c r="I4617" s="23"/>
      <c r="J4617" s="23"/>
      <c r="K4617" s="23"/>
      <c r="L4617" s="22"/>
      <c r="M4617" s="20"/>
    </row>
    <row r="4618" spans="1:13" x14ac:dyDescent="0.25">
      <c r="A4618" s="22"/>
      <c r="B4618" s="23"/>
      <c r="C4618" s="23"/>
      <c r="D4618" s="23"/>
      <c r="E4618" s="23"/>
      <c r="F4618" s="22"/>
      <c r="G4618" s="23"/>
      <c r="H4618" s="24"/>
      <c r="I4618" s="23"/>
      <c r="J4618" s="23"/>
      <c r="K4618" s="23"/>
      <c r="L4618" s="22"/>
      <c r="M4618" s="20"/>
    </row>
    <row r="4619" spans="1:13" x14ac:dyDescent="0.25">
      <c r="A4619" s="22"/>
      <c r="B4619" s="23"/>
      <c r="C4619" s="23"/>
      <c r="D4619" s="23"/>
      <c r="E4619" s="23"/>
      <c r="F4619" s="22"/>
      <c r="G4619" s="23"/>
      <c r="H4619" s="24"/>
      <c r="I4619" s="23"/>
      <c r="J4619" s="23"/>
      <c r="K4619" s="23"/>
      <c r="L4619" s="22"/>
      <c r="M4619" s="20"/>
    </row>
    <row r="4620" spans="1:13" x14ac:dyDescent="0.25">
      <c r="A4620" s="22"/>
      <c r="B4620" s="23"/>
      <c r="C4620" s="23"/>
      <c r="D4620" s="23"/>
      <c r="E4620" s="23"/>
      <c r="F4620" s="22"/>
      <c r="G4620" s="23"/>
      <c r="H4620" s="24"/>
      <c r="I4620" s="23"/>
      <c r="J4620" s="23"/>
      <c r="K4620" s="23"/>
      <c r="L4620" s="22"/>
      <c r="M4620" s="20"/>
    </row>
    <row r="4621" spans="1:13" x14ac:dyDescent="0.25">
      <c r="A4621" s="22"/>
      <c r="B4621" s="23"/>
      <c r="C4621" s="23"/>
      <c r="D4621" s="23"/>
      <c r="E4621" s="23"/>
      <c r="F4621" s="22"/>
      <c r="G4621" s="23"/>
      <c r="H4621" s="24"/>
      <c r="I4621" s="23"/>
      <c r="J4621" s="23"/>
      <c r="K4621" s="23"/>
      <c r="L4621" s="22"/>
      <c r="M4621" s="20"/>
    </row>
    <row r="4622" spans="1:13" x14ac:dyDescent="0.25">
      <c r="A4622" s="22"/>
      <c r="B4622" s="23"/>
      <c r="C4622" s="23"/>
      <c r="D4622" s="23"/>
      <c r="E4622" s="23"/>
      <c r="F4622" s="22"/>
      <c r="G4622" s="23"/>
      <c r="H4622" s="24"/>
      <c r="I4622" s="23"/>
      <c r="J4622" s="23"/>
      <c r="K4622" s="23"/>
      <c r="L4622" s="22"/>
      <c r="M4622" s="20"/>
    </row>
    <row r="4623" spans="1:13" x14ac:dyDescent="0.25">
      <c r="A4623" s="22"/>
      <c r="B4623" s="23"/>
      <c r="C4623" s="23"/>
      <c r="D4623" s="23"/>
      <c r="E4623" s="23"/>
      <c r="F4623" s="22"/>
      <c r="G4623" s="23"/>
      <c r="H4623" s="24"/>
      <c r="I4623" s="23"/>
      <c r="J4623" s="23"/>
      <c r="K4623" s="23"/>
      <c r="L4623" s="22"/>
      <c r="M4623" s="20"/>
    </row>
    <row r="4624" spans="1:13" x14ac:dyDescent="0.25">
      <c r="A4624" s="22"/>
      <c r="B4624" s="23"/>
      <c r="C4624" s="23"/>
      <c r="D4624" s="23"/>
      <c r="E4624" s="23"/>
      <c r="F4624" s="22"/>
      <c r="G4624" s="23"/>
      <c r="H4624" s="24"/>
      <c r="I4624" s="23"/>
      <c r="J4624" s="23"/>
      <c r="K4624" s="23"/>
      <c r="L4624" s="22"/>
      <c r="M4624" s="20"/>
    </row>
    <row r="4625" spans="1:13" x14ac:dyDescent="0.25">
      <c r="A4625" s="22"/>
      <c r="B4625" s="23"/>
      <c r="C4625" s="23"/>
      <c r="D4625" s="23"/>
      <c r="E4625" s="23"/>
      <c r="F4625" s="22"/>
      <c r="G4625" s="23"/>
      <c r="H4625" s="24"/>
      <c r="I4625" s="23"/>
      <c r="J4625" s="23"/>
      <c r="K4625" s="23"/>
      <c r="L4625" s="22"/>
      <c r="M4625" s="20"/>
    </row>
    <row r="4626" spans="1:13" x14ac:dyDescent="0.25">
      <c r="A4626" s="22"/>
      <c r="B4626" s="23"/>
      <c r="C4626" s="23"/>
      <c r="D4626" s="23"/>
      <c r="E4626" s="23"/>
      <c r="F4626" s="22"/>
      <c r="G4626" s="23"/>
      <c r="H4626" s="24"/>
      <c r="I4626" s="23"/>
      <c r="J4626" s="23"/>
      <c r="K4626" s="23"/>
      <c r="L4626" s="22"/>
      <c r="M4626" s="20"/>
    </row>
    <row r="4627" spans="1:13" x14ac:dyDescent="0.25">
      <c r="A4627" s="22"/>
      <c r="B4627" s="23"/>
      <c r="C4627" s="23"/>
      <c r="D4627" s="23"/>
      <c r="E4627" s="23"/>
      <c r="F4627" s="22"/>
      <c r="G4627" s="23"/>
      <c r="H4627" s="24"/>
      <c r="I4627" s="23"/>
      <c r="J4627" s="23"/>
      <c r="K4627" s="23"/>
      <c r="L4627" s="22"/>
      <c r="M4627" s="20"/>
    </row>
    <row r="4628" spans="1:13" x14ac:dyDescent="0.25">
      <c r="A4628" s="22"/>
      <c r="B4628" s="23"/>
      <c r="C4628" s="23"/>
      <c r="D4628" s="23"/>
      <c r="E4628" s="23"/>
      <c r="F4628" s="22"/>
      <c r="G4628" s="23"/>
      <c r="H4628" s="24"/>
      <c r="I4628" s="23"/>
      <c r="J4628" s="23"/>
      <c r="K4628" s="23"/>
      <c r="L4628" s="22"/>
      <c r="M4628" s="20"/>
    </row>
    <row r="4629" spans="1:13" x14ac:dyDescent="0.25">
      <c r="A4629" s="22"/>
      <c r="B4629" s="23"/>
      <c r="C4629" s="23"/>
      <c r="D4629" s="23"/>
      <c r="E4629" s="23"/>
      <c r="F4629" s="22"/>
      <c r="G4629" s="23"/>
      <c r="H4629" s="24"/>
      <c r="I4629" s="23"/>
      <c r="J4629" s="23"/>
      <c r="K4629" s="23"/>
      <c r="L4629" s="22"/>
      <c r="M4629" s="20"/>
    </row>
    <row r="4630" spans="1:13" x14ac:dyDescent="0.25">
      <c r="A4630" s="22"/>
      <c r="B4630" s="23"/>
      <c r="C4630" s="23"/>
      <c r="D4630" s="23"/>
      <c r="E4630" s="23"/>
      <c r="F4630" s="22"/>
      <c r="G4630" s="23"/>
      <c r="H4630" s="24"/>
      <c r="I4630" s="23"/>
      <c r="J4630" s="23"/>
      <c r="K4630" s="23"/>
      <c r="L4630" s="22"/>
      <c r="M4630" s="20"/>
    </row>
    <row r="4631" spans="1:13" x14ac:dyDescent="0.25">
      <c r="A4631" s="22"/>
      <c r="B4631" s="23"/>
      <c r="C4631" s="23"/>
      <c r="D4631" s="23"/>
      <c r="E4631" s="23"/>
      <c r="F4631" s="22"/>
      <c r="G4631" s="23"/>
      <c r="H4631" s="24"/>
      <c r="I4631" s="23"/>
      <c r="J4631" s="23"/>
      <c r="K4631" s="23"/>
      <c r="L4631" s="22"/>
      <c r="M4631" s="20"/>
    </row>
    <row r="4632" spans="1:13" x14ac:dyDescent="0.25">
      <c r="A4632" s="22"/>
      <c r="B4632" s="23"/>
      <c r="C4632" s="23"/>
      <c r="D4632" s="23"/>
      <c r="E4632" s="23"/>
      <c r="F4632" s="22"/>
      <c r="G4632" s="23"/>
      <c r="H4632" s="24"/>
      <c r="I4632" s="23"/>
      <c r="J4632" s="23"/>
      <c r="K4632" s="23"/>
      <c r="L4632" s="22"/>
      <c r="M4632" s="20"/>
    </row>
    <row r="4633" spans="1:13" x14ac:dyDescent="0.25">
      <c r="A4633" s="22"/>
      <c r="B4633" s="23"/>
      <c r="C4633" s="23"/>
      <c r="D4633" s="23"/>
      <c r="E4633" s="23"/>
      <c r="F4633" s="22"/>
      <c r="G4633" s="23"/>
      <c r="H4633" s="24"/>
      <c r="I4633" s="23"/>
      <c r="J4633" s="23"/>
      <c r="K4633" s="23"/>
      <c r="L4633" s="22"/>
      <c r="M4633" s="20"/>
    </row>
    <row r="4634" spans="1:13" x14ac:dyDescent="0.25">
      <c r="A4634" s="22"/>
      <c r="B4634" s="23"/>
      <c r="C4634" s="23"/>
      <c r="D4634" s="23"/>
      <c r="E4634" s="23"/>
      <c r="F4634" s="22"/>
      <c r="G4634" s="23"/>
      <c r="H4634" s="24"/>
      <c r="I4634" s="23"/>
      <c r="J4634" s="23"/>
      <c r="K4634" s="23"/>
      <c r="L4634" s="22"/>
      <c r="M4634" s="20"/>
    </row>
    <row r="4635" spans="1:13" x14ac:dyDescent="0.25">
      <c r="A4635" s="22"/>
      <c r="B4635" s="23"/>
      <c r="C4635" s="23"/>
      <c r="D4635" s="23"/>
      <c r="E4635" s="23"/>
      <c r="F4635" s="22"/>
      <c r="G4635" s="23"/>
      <c r="H4635" s="24"/>
      <c r="I4635" s="23"/>
      <c r="J4635" s="23"/>
      <c r="K4635" s="23"/>
      <c r="L4635" s="22"/>
      <c r="M4635" s="20"/>
    </row>
    <row r="4636" spans="1:13" x14ac:dyDescent="0.25">
      <c r="A4636" s="22"/>
      <c r="B4636" s="23"/>
      <c r="C4636" s="23"/>
      <c r="D4636" s="23"/>
      <c r="E4636" s="23"/>
      <c r="F4636" s="22"/>
      <c r="G4636" s="23"/>
      <c r="H4636" s="24"/>
      <c r="I4636" s="23"/>
      <c r="J4636" s="23"/>
      <c r="K4636" s="23"/>
      <c r="L4636" s="22"/>
      <c r="M4636" s="20"/>
    </row>
    <row r="4637" spans="1:13" x14ac:dyDescent="0.25">
      <c r="A4637" s="22"/>
      <c r="B4637" s="23"/>
      <c r="C4637" s="23"/>
      <c r="D4637" s="23"/>
      <c r="E4637" s="23"/>
      <c r="F4637" s="22"/>
      <c r="G4637" s="23"/>
      <c r="H4637" s="24"/>
      <c r="I4637" s="23"/>
      <c r="J4637" s="23"/>
      <c r="K4637" s="23"/>
      <c r="L4637" s="22"/>
      <c r="M4637" s="20"/>
    </row>
    <row r="4638" spans="1:13" x14ac:dyDescent="0.25">
      <c r="A4638" s="22"/>
      <c r="B4638" s="23"/>
      <c r="C4638" s="23"/>
      <c r="D4638" s="23"/>
      <c r="E4638" s="23"/>
      <c r="F4638" s="22"/>
      <c r="G4638" s="23"/>
      <c r="H4638" s="24"/>
      <c r="I4638" s="23"/>
      <c r="J4638" s="23"/>
      <c r="K4638" s="23"/>
      <c r="L4638" s="22"/>
      <c r="M4638" s="20"/>
    </row>
    <row r="4639" spans="1:13" x14ac:dyDescent="0.25">
      <c r="A4639" s="22"/>
      <c r="B4639" s="23"/>
      <c r="C4639" s="23"/>
      <c r="D4639" s="23"/>
      <c r="E4639" s="23"/>
      <c r="F4639" s="22"/>
      <c r="G4639" s="23"/>
      <c r="H4639" s="24"/>
      <c r="I4639" s="23"/>
      <c r="J4639" s="23"/>
      <c r="K4639" s="23"/>
      <c r="L4639" s="22"/>
      <c r="M4639" s="20"/>
    </row>
    <row r="4640" spans="1:13" x14ac:dyDescent="0.25">
      <c r="A4640" s="22"/>
      <c r="B4640" s="23"/>
      <c r="C4640" s="23"/>
      <c r="D4640" s="23"/>
      <c r="E4640" s="23"/>
      <c r="F4640" s="22"/>
      <c r="G4640" s="23"/>
      <c r="H4640" s="24"/>
      <c r="I4640" s="23"/>
      <c r="J4640" s="23"/>
      <c r="K4640" s="23"/>
      <c r="L4640" s="22"/>
      <c r="M4640" s="20"/>
    </row>
    <row r="4641" spans="1:13" x14ac:dyDescent="0.25">
      <c r="A4641" s="22"/>
      <c r="B4641" s="23"/>
      <c r="C4641" s="23"/>
      <c r="D4641" s="23"/>
      <c r="E4641" s="23"/>
      <c r="F4641" s="22"/>
      <c r="G4641" s="23"/>
      <c r="H4641" s="24"/>
      <c r="I4641" s="23"/>
      <c r="J4641" s="23"/>
      <c r="K4641" s="23"/>
      <c r="L4641" s="22"/>
      <c r="M4641" s="20"/>
    </row>
    <row r="4642" spans="1:13" x14ac:dyDescent="0.25">
      <c r="A4642" s="22"/>
      <c r="B4642" s="23"/>
      <c r="C4642" s="23"/>
      <c r="D4642" s="23"/>
      <c r="E4642" s="23"/>
      <c r="F4642" s="22"/>
      <c r="G4642" s="23"/>
      <c r="H4642" s="24"/>
      <c r="I4642" s="23"/>
      <c r="J4642" s="23"/>
      <c r="K4642" s="23"/>
      <c r="L4642" s="22"/>
      <c r="M4642" s="20"/>
    </row>
    <row r="4643" spans="1:13" x14ac:dyDescent="0.25">
      <c r="A4643" s="22"/>
      <c r="B4643" s="23"/>
      <c r="C4643" s="23"/>
      <c r="D4643" s="23"/>
      <c r="E4643" s="23"/>
      <c r="F4643" s="22"/>
      <c r="G4643" s="23"/>
      <c r="H4643" s="24"/>
      <c r="I4643" s="23"/>
      <c r="J4643" s="23"/>
      <c r="K4643" s="23"/>
      <c r="L4643" s="22"/>
      <c r="M4643" s="20"/>
    </row>
    <row r="4644" spans="1:13" x14ac:dyDescent="0.25">
      <c r="A4644" s="22"/>
      <c r="B4644" s="23"/>
      <c r="C4644" s="23"/>
      <c r="D4644" s="23"/>
      <c r="E4644" s="23"/>
      <c r="F4644" s="22"/>
      <c r="G4644" s="23"/>
      <c r="H4644" s="24"/>
      <c r="I4644" s="23"/>
      <c r="J4644" s="23"/>
      <c r="K4644" s="23"/>
      <c r="L4644" s="22"/>
      <c r="M4644" s="20"/>
    </row>
    <row r="4645" spans="1:13" x14ac:dyDescent="0.25">
      <c r="A4645" s="22"/>
      <c r="B4645" s="23"/>
      <c r="C4645" s="23"/>
      <c r="D4645" s="23"/>
      <c r="E4645" s="23"/>
      <c r="F4645" s="22"/>
      <c r="G4645" s="23"/>
      <c r="H4645" s="24"/>
      <c r="I4645" s="23"/>
      <c r="J4645" s="23"/>
      <c r="K4645" s="23"/>
      <c r="L4645" s="22"/>
      <c r="M4645" s="20"/>
    </row>
    <row r="4646" spans="1:13" x14ac:dyDescent="0.25">
      <c r="A4646" s="22"/>
      <c r="B4646" s="23"/>
      <c r="C4646" s="23"/>
      <c r="D4646" s="23"/>
      <c r="E4646" s="23"/>
      <c r="F4646" s="22"/>
      <c r="G4646" s="23"/>
      <c r="H4646" s="24"/>
      <c r="I4646" s="23"/>
      <c r="J4646" s="23"/>
      <c r="K4646" s="23"/>
      <c r="L4646" s="22"/>
      <c r="M4646" s="20"/>
    </row>
    <row r="4647" spans="1:13" x14ac:dyDescent="0.25">
      <c r="A4647" s="22"/>
      <c r="B4647" s="23"/>
      <c r="C4647" s="23"/>
      <c r="D4647" s="23"/>
      <c r="E4647" s="23"/>
      <c r="F4647" s="22"/>
      <c r="G4647" s="23"/>
      <c r="H4647" s="24"/>
      <c r="I4647" s="23"/>
      <c r="J4647" s="23"/>
      <c r="K4647" s="23"/>
      <c r="L4647" s="22"/>
      <c r="M4647" s="20"/>
    </row>
    <row r="4648" spans="1:13" x14ac:dyDescent="0.25">
      <c r="A4648" s="22"/>
      <c r="B4648" s="23"/>
      <c r="C4648" s="23"/>
      <c r="D4648" s="23"/>
      <c r="E4648" s="23"/>
      <c r="F4648" s="22"/>
      <c r="G4648" s="23"/>
      <c r="H4648" s="24"/>
      <c r="I4648" s="23"/>
      <c r="J4648" s="23"/>
      <c r="K4648" s="23"/>
      <c r="L4648" s="22"/>
      <c r="M4648" s="20"/>
    </row>
    <row r="4649" spans="1:13" x14ac:dyDescent="0.25">
      <c r="A4649" s="22"/>
      <c r="B4649" s="23"/>
      <c r="C4649" s="23"/>
      <c r="D4649" s="23"/>
      <c r="E4649" s="23"/>
      <c r="F4649" s="22"/>
      <c r="G4649" s="23"/>
      <c r="H4649" s="24"/>
      <c r="I4649" s="23"/>
      <c r="J4649" s="23"/>
      <c r="K4649" s="23"/>
      <c r="L4649" s="22"/>
      <c r="M4649" s="20"/>
    </row>
    <row r="4650" spans="1:13" x14ac:dyDescent="0.25">
      <c r="A4650" s="22"/>
      <c r="B4650" s="23"/>
      <c r="C4650" s="23"/>
      <c r="D4650" s="23"/>
      <c r="E4650" s="23"/>
      <c r="F4650" s="22"/>
      <c r="G4650" s="23"/>
      <c r="H4650" s="24"/>
      <c r="I4650" s="23"/>
      <c r="J4650" s="23"/>
      <c r="K4650" s="23"/>
      <c r="L4650" s="22"/>
      <c r="M4650" s="20"/>
    </row>
    <row r="4651" spans="1:13" x14ac:dyDescent="0.25">
      <c r="A4651" s="22"/>
      <c r="B4651" s="23"/>
      <c r="C4651" s="23"/>
      <c r="D4651" s="23"/>
      <c r="E4651" s="23"/>
      <c r="F4651" s="22"/>
      <c r="G4651" s="23"/>
      <c r="H4651" s="24"/>
      <c r="I4651" s="23"/>
      <c r="J4651" s="23"/>
      <c r="K4651" s="23"/>
      <c r="L4651" s="22"/>
      <c r="M4651" s="20"/>
    </row>
    <row r="4652" spans="1:13" x14ac:dyDescent="0.25">
      <c r="A4652" s="22"/>
      <c r="B4652" s="23"/>
      <c r="C4652" s="23"/>
      <c r="D4652" s="23"/>
      <c r="E4652" s="23"/>
      <c r="F4652" s="22"/>
      <c r="G4652" s="23"/>
      <c r="H4652" s="24"/>
      <c r="I4652" s="23"/>
      <c r="J4652" s="23"/>
      <c r="K4652" s="23"/>
      <c r="L4652" s="22"/>
      <c r="M4652" s="20"/>
    </row>
    <row r="4653" spans="1:13" x14ac:dyDescent="0.25">
      <c r="A4653" s="22"/>
      <c r="B4653" s="23"/>
      <c r="C4653" s="23"/>
      <c r="D4653" s="23"/>
      <c r="E4653" s="23"/>
      <c r="F4653" s="22"/>
      <c r="G4653" s="23"/>
      <c r="H4653" s="24"/>
      <c r="I4653" s="23"/>
      <c r="J4653" s="23"/>
      <c r="K4653" s="23"/>
      <c r="L4653" s="22"/>
      <c r="M4653" s="20"/>
    </row>
    <row r="4654" spans="1:13" x14ac:dyDescent="0.25">
      <c r="A4654" s="22"/>
      <c r="B4654" s="23"/>
      <c r="C4654" s="23"/>
      <c r="D4654" s="23"/>
      <c r="E4654" s="23"/>
      <c r="F4654" s="22"/>
      <c r="G4654" s="23"/>
      <c r="H4654" s="24"/>
      <c r="I4654" s="23"/>
      <c r="J4654" s="23"/>
      <c r="K4654" s="23"/>
      <c r="L4654" s="22"/>
      <c r="M4654" s="20"/>
    </row>
    <row r="4655" spans="1:13" x14ac:dyDescent="0.25">
      <c r="A4655" s="22"/>
      <c r="B4655" s="23"/>
      <c r="C4655" s="23"/>
      <c r="D4655" s="23"/>
      <c r="E4655" s="23"/>
      <c r="F4655" s="22"/>
      <c r="G4655" s="23"/>
      <c r="H4655" s="24"/>
      <c r="I4655" s="23"/>
      <c r="J4655" s="23"/>
      <c r="K4655" s="23"/>
      <c r="L4655" s="22"/>
      <c r="M4655" s="20"/>
    </row>
    <row r="4656" spans="1:13" x14ac:dyDescent="0.25">
      <c r="A4656" s="22"/>
      <c r="B4656" s="23"/>
      <c r="C4656" s="23"/>
      <c r="D4656" s="23"/>
      <c r="E4656" s="23"/>
      <c r="F4656" s="22"/>
      <c r="G4656" s="23"/>
      <c r="H4656" s="24"/>
      <c r="I4656" s="23"/>
      <c r="J4656" s="23"/>
      <c r="K4656" s="23"/>
      <c r="L4656" s="22"/>
      <c r="M4656" s="20"/>
    </row>
    <row r="4657" spans="1:13" x14ac:dyDescent="0.25">
      <c r="A4657" s="22"/>
      <c r="B4657" s="23"/>
      <c r="C4657" s="23"/>
      <c r="D4657" s="23"/>
      <c r="E4657" s="23"/>
      <c r="F4657" s="22"/>
      <c r="G4657" s="23"/>
      <c r="H4657" s="24"/>
      <c r="I4657" s="23"/>
      <c r="J4657" s="23"/>
      <c r="K4657" s="23"/>
      <c r="L4657" s="22"/>
      <c r="M4657" s="20"/>
    </row>
    <row r="4658" spans="1:13" x14ac:dyDescent="0.25">
      <c r="A4658" s="22"/>
      <c r="B4658" s="23"/>
      <c r="C4658" s="23"/>
      <c r="D4658" s="23"/>
      <c r="E4658" s="23"/>
      <c r="F4658" s="22"/>
      <c r="G4658" s="23"/>
      <c r="H4658" s="24"/>
      <c r="I4658" s="23"/>
      <c r="J4658" s="23"/>
      <c r="K4658" s="23"/>
      <c r="L4658" s="22"/>
      <c r="M4658" s="20"/>
    </row>
    <row r="4659" spans="1:13" x14ac:dyDescent="0.25">
      <c r="A4659" s="22"/>
      <c r="B4659" s="23"/>
      <c r="C4659" s="23"/>
      <c r="D4659" s="23"/>
      <c r="E4659" s="23"/>
      <c r="F4659" s="22"/>
      <c r="G4659" s="23"/>
      <c r="H4659" s="24"/>
      <c r="I4659" s="23"/>
      <c r="J4659" s="23"/>
      <c r="K4659" s="23"/>
      <c r="L4659" s="22"/>
      <c r="M4659" s="20"/>
    </row>
    <row r="4660" spans="1:13" x14ac:dyDescent="0.25">
      <c r="A4660" s="22"/>
      <c r="B4660" s="23"/>
      <c r="C4660" s="23"/>
      <c r="D4660" s="23"/>
      <c r="E4660" s="23"/>
      <c r="F4660" s="22"/>
      <c r="G4660" s="23"/>
      <c r="H4660" s="24"/>
      <c r="I4660" s="23"/>
      <c r="J4660" s="23"/>
      <c r="K4660" s="23"/>
      <c r="L4660" s="22"/>
      <c r="M4660" s="20"/>
    </row>
    <row r="4661" spans="1:13" x14ac:dyDescent="0.25">
      <c r="A4661" s="22"/>
      <c r="B4661" s="23"/>
      <c r="C4661" s="23"/>
      <c r="D4661" s="23"/>
      <c r="E4661" s="23"/>
      <c r="F4661" s="22"/>
      <c r="G4661" s="23"/>
      <c r="H4661" s="24"/>
      <c r="I4661" s="23"/>
      <c r="J4661" s="23"/>
      <c r="K4661" s="23"/>
      <c r="L4661" s="22"/>
      <c r="M4661" s="20"/>
    </row>
    <row r="4662" spans="1:13" x14ac:dyDescent="0.25">
      <c r="A4662" s="22"/>
      <c r="B4662" s="23"/>
      <c r="C4662" s="23"/>
      <c r="D4662" s="23"/>
      <c r="E4662" s="23"/>
      <c r="F4662" s="22"/>
      <c r="G4662" s="23"/>
      <c r="H4662" s="24"/>
      <c r="I4662" s="23"/>
      <c r="J4662" s="23"/>
      <c r="K4662" s="23"/>
      <c r="L4662" s="22"/>
      <c r="M4662" s="20"/>
    </row>
    <row r="4663" spans="1:13" x14ac:dyDescent="0.25">
      <c r="A4663" s="22"/>
      <c r="B4663" s="23"/>
      <c r="C4663" s="23"/>
      <c r="D4663" s="23"/>
      <c r="E4663" s="23"/>
      <c r="F4663" s="22"/>
      <c r="G4663" s="23"/>
      <c r="H4663" s="24"/>
      <c r="I4663" s="23"/>
      <c r="J4663" s="23"/>
      <c r="K4663" s="23"/>
      <c r="L4663" s="22"/>
      <c r="M4663" s="20"/>
    </row>
    <row r="4664" spans="1:13" x14ac:dyDescent="0.25">
      <c r="A4664" s="22"/>
      <c r="B4664" s="23"/>
      <c r="C4664" s="23"/>
      <c r="D4664" s="23"/>
      <c r="E4664" s="23"/>
      <c r="F4664" s="22"/>
      <c r="G4664" s="23"/>
      <c r="H4664" s="24"/>
      <c r="I4664" s="23"/>
      <c r="J4664" s="23"/>
      <c r="K4664" s="23"/>
      <c r="L4664" s="22"/>
      <c r="M4664" s="20"/>
    </row>
    <row r="4665" spans="1:13" x14ac:dyDescent="0.25">
      <c r="A4665" s="22"/>
      <c r="B4665" s="23"/>
      <c r="C4665" s="23"/>
      <c r="D4665" s="23"/>
      <c r="E4665" s="23"/>
      <c r="F4665" s="22"/>
      <c r="G4665" s="23"/>
      <c r="H4665" s="24"/>
      <c r="I4665" s="23"/>
      <c r="J4665" s="23"/>
      <c r="K4665" s="23"/>
      <c r="L4665" s="22"/>
      <c r="M4665" s="20"/>
    </row>
    <row r="4666" spans="1:13" x14ac:dyDescent="0.25">
      <c r="A4666" s="22"/>
      <c r="B4666" s="23"/>
      <c r="C4666" s="23"/>
      <c r="D4666" s="23"/>
      <c r="E4666" s="23"/>
      <c r="F4666" s="22"/>
      <c r="G4666" s="23"/>
      <c r="H4666" s="24"/>
      <c r="I4666" s="23"/>
      <c r="J4666" s="23"/>
      <c r="K4666" s="23"/>
      <c r="L4666" s="22"/>
      <c r="M4666" s="20"/>
    </row>
    <row r="4667" spans="1:13" x14ac:dyDescent="0.25">
      <c r="A4667" s="22"/>
      <c r="B4667" s="23"/>
      <c r="C4667" s="23"/>
      <c r="D4667" s="23"/>
      <c r="E4667" s="23"/>
      <c r="F4667" s="22"/>
      <c r="G4667" s="23"/>
      <c r="H4667" s="24"/>
      <c r="I4667" s="23"/>
      <c r="J4667" s="23"/>
      <c r="K4667" s="23"/>
      <c r="L4667" s="22"/>
      <c r="M4667" s="20"/>
    </row>
    <row r="4668" spans="1:13" x14ac:dyDescent="0.25">
      <c r="A4668" s="22"/>
      <c r="B4668" s="23"/>
      <c r="C4668" s="23"/>
      <c r="D4668" s="23"/>
      <c r="E4668" s="23"/>
      <c r="F4668" s="22"/>
      <c r="G4668" s="23"/>
      <c r="H4668" s="24"/>
      <c r="I4668" s="23"/>
      <c r="J4668" s="23"/>
      <c r="K4668" s="23"/>
      <c r="L4668" s="22"/>
      <c r="M4668" s="20"/>
    </row>
    <row r="4669" spans="1:13" x14ac:dyDescent="0.25">
      <c r="A4669" s="22"/>
      <c r="B4669" s="23"/>
      <c r="C4669" s="23"/>
      <c r="D4669" s="23"/>
      <c r="E4669" s="23"/>
      <c r="F4669" s="22"/>
      <c r="G4669" s="23"/>
      <c r="H4669" s="24"/>
      <c r="I4669" s="23"/>
      <c r="J4669" s="23"/>
      <c r="K4669" s="23"/>
      <c r="L4669" s="22"/>
      <c r="M4669" s="20"/>
    </row>
    <row r="4670" spans="1:13" x14ac:dyDescent="0.25">
      <c r="A4670" s="22"/>
      <c r="B4670" s="23"/>
      <c r="C4670" s="23"/>
      <c r="D4670" s="23"/>
      <c r="E4670" s="23"/>
      <c r="F4670" s="22"/>
      <c r="G4670" s="23"/>
      <c r="H4670" s="24"/>
      <c r="I4670" s="23"/>
      <c r="J4670" s="23"/>
      <c r="K4670" s="23"/>
      <c r="L4670" s="22"/>
      <c r="M4670" s="20"/>
    </row>
    <row r="4671" spans="1:13" x14ac:dyDescent="0.25">
      <c r="A4671" s="22"/>
      <c r="B4671" s="23"/>
      <c r="C4671" s="23"/>
      <c r="D4671" s="23"/>
      <c r="E4671" s="23"/>
      <c r="F4671" s="22"/>
      <c r="G4671" s="23"/>
      <c r="H4671" s="24"/>
      <c r="I4671" s="23"/>
      <c r="J4671" s="23"/>
      <c r="K4671" s="23"/>
      <c r="L4671" s="22"/>
      <c r="M4671" s="20"/>
    </row>
    <row r="4672" spans="1:13" x14ac:dyDescent="0.25">
      <c r="A4672" s="22"/>
      <c r="B4672" s="23"/>
      <c r="C4672" s="23"/>
      <c r="D4672" s="23"/>
      <c r="E4672" s="23"/>
      <c r="F4672" s="22"/>
      <c r="G4672" s="23"/>
      <c r="H4672" s="24"/>
      <c r="I4672" s="23"/>
      <c r="J4672" s="23"/>
      <c r="K4672" s="23"/>
      <c r="L4672" s="22"/>
      <c r="M4672" s="20"/>
    </row>
    <row r="4673" spans="1:13" x14ac:dyDescent="0.25">
      <c r="A4673" s="22"/>
      <c r="B4673" s="23"/>
      <c r="C4673" s="23"/>
      <c r="D4673" s="23"/>
      <c r="E4673" s="23"/>
      <c r="F4673" s="22"/>
      <c r="G4673" s="23"/>
      <c r="H4673" s="24"/>
      <c r="I4673" s="23"/>
      <c r="J4673" s="23"/>
      <c r="K4673" s="23"/>
      <c r="L4673" s="22"/>
      <c r="M4673" s="20"/>
    </row>
    <row r="4674" spans="1:13" x14ac:dyDescent="0.25">
      <c r="A4674" s="22"/>
      <c r="B4674" s="23"/>
      <c r="C4674" s="23"/>
      <c r="D4674" s="23"/>
      <c r="E4674" s="23"/>
      <c r="F4674" s="22"/>
      <c r="G4674" s="23"/>
      <c r="H4674" s="24"/>
      <c r="I4674" s="23"/>
      <c r="J4674" s="23"/>
      <c r="K4674" s="23"/>
      <c r="L4674" s="22"/>
      <c r="M4674" s="20"/>
    </row>
    <row r="4675" spans="1:13" x14ac:dyDescent="0.25">
      <c r="A4675" s="22"/>
      <c r="B4675" s="23"/>
      <c r="C4675" s="23"/>
      <c r="D4675" s="23"/>
      <c r="E4675" s="23"/>
      <c r="F4675" s="22"/>
      <c r="G4675" s="23"/>
      <c r="H4675" s="24"/>
      <c r="I4675" s="23"/>
      <c r="J4675" s="23"/>
      <c r="K4675" s="23"/>
      <c r="L4675" s="22"/>
      <c r="M4675" s="20"/>
    </row>
    <row r="4676" spans="1:13" x14ac:dyDescent="0.25">
      <c r="A4676" s="22"/>
      <c r="B4676" s="23"/>
      <c r="C4676" s="23"/>
      <c r="D4676" s="23"/>
      <c r="E4676" s="23"/>
      <c r="F4676" s="22"/>
      <c r="G4676" s="23"/>
      <c r="H4676" s="24"/>
      <c r="I4676" s="23"/>
      <c r="J4676" s="23"/>
      <c r="K4676" s="23"/>
      <c r="L4676" s="22"/>
      <c r="M4676" s="20"/>
    </row>
    <row r="4677" spans="1:13" x14ac:dyDescent="0.25">
      <c r="A4677" s="22"/>
      <c r="B4677" s="23"/>
      <c r="C4677" s="23"/>
      <c r="D4677" s="23"/>
      <c r="E4677" s="23"/>
      <c r="F4677" s="22"/>
      <c r="G4677" s="23"/>
      <c r="H4677" s="24"/>
      <c r="I4677" s="23"/>
      <c r="J4677" s="23"/>
      <c r="K4677" s="23"/>
      <c r="L4677" s="22"/>
      <c r="M4677" s="20"/>
    </row>
    <row r="4678" spans="1:13" x14ac:dyDescent="0.25">
      <c r="A4678" s="22"/>
      <c r="B4678" s="23"/>
      <c r="C4678" s="23"/>
      <c r="D4678" s="23"/>
      <c r="E4678" s="23"/>
      <c r="F4678" s="22"/>
      <c r="G4678" s="23"/>
      <c r="H4678" s="24"/>
      <c r="I4678" s="23"/>
      <c r="J4678" s="23"/>
      <c r="K4678" s="23"/>
      <c r="L4678" s="22"/>
      <c r="M4678" s="20"/>
    </row>
    <row r="4679" spans="1:13" x14ac:dyDescent="0.25">
      <c r="A4679" s="22"/>
      <c r="B4679" s="23"/>
      <c r="C4679" s="23"/>
      <c r="D4679" s="23"/>
      <c r="E4679" s="23"/>
      <c r="F4679" s="22"/>
      <c r="G4679" s="23"/>
      <c r="H4679" s="24"/>
      <c r="I4679" s="23"/>
      <c r="J4679" s="23"/>
      <c r="K4679" s="23"/>
      <c r="L4679" s="22"/>
      <c r="M4679" s="20"/>
    </row>
    <row r="4680" spans="1:13" x14ac:dyDescent="0.25">
      <c r="A4680" s="22"/>
      <c r="B4680" s="23"/>
      <c r="C4680" s="23"/>
      <c r="D4680" s="23"/>
      <c r="E4680" s="23"/>
      <c r="F4680" s="22"/>
      <c r="G4680" s="23"/>
      <c r="H4680" s="24"/>
      <c r="I4680" s="23"/>
      <c r="J4680" s="23"/>
      <c r="K4680" s="23"/>
      <c r="L4680" s="22"/>
      <c r="M4680" s="20"/>
    </row>
    <row r="4681" spans="1:13" x14ac:dyDescent="0.25">
      <c r="A4681" s="22"/>
      <c r="B4681" s="23"/>
      <c r="C4681" s="23"/>
      <c r="D4681" s="23"/>
      <c r="E4681" s="23"/>
      <c r="F4681" s="22"/>
      <c r="G4681" s="23"/>
      <c r="H4681" s="24"/>
      <c r="I4681" s="23"/>
      <c r="J4681" s="23"/>
      <c r="K4681" s="23"/>
      <c r="L4681" s="22"/>
      <c r="M4681" s="20"/>
    </row>
    <row r="4682" spans="1:13" x14ac:dyDescent="0.25">
      <c r="A4682" s="22"/>
      <c r="B4682" s="23"/>
      <c r="C4682" s="23"/>
      <c r="D4682" s="23"/>
      <c r="E4682" s="23"/>
      <c r="F4682" s="22"/>
      <c r="G4682" s="23"/>
      <c r="H4682" s="24"/>
      <c r="I4682" s="23"/>
      <c r="J4682" s="23"/>
      <c r="K4682" s="23"/>
      <c r="L4682" s="22"/>
      <c r="M4682" s="20"/>
    </row>
    <row r="4683" spans="1:13" x14ac:dyDescent="0.25">
      <c r="A4683" s="22"/>
      <c r="B4683" s="23"/>
      <c r="C4683" s="23"/>
      <c r="D4683" s="23"/>
      <c r="E4683" s="23"/>
      <c r="F4683" s="22"/>
      <c r="G4683" s="23"/>
      <c r="H4683" s="24"/>
      <c r="I4683" s="23"/>
      <c r="J4683" s="23"/>
      <c r="K4683" s="23"/>
      <c r="L4683" s="22"/>
      <c r="M4683" s="20"/>
    </row>
    <row r="4684" spans="1:13" x14ac:dyDescent="0.25">
      <c r="A4684" s="22"/>
      <c r="B4684" s="23"/>
      <c r="C4684" s="23"/>
      <c r="D4684" s="23"/>
      <c r="E4684" s="23"/>
      <c r="F4684" s="22"/>
      <c r="G4684" s="23"/>
      <c r="H4684" s="24"/>
      <c r="I4684" s="23"/>
      <c r="J4684" s="23"/>
      <c r="K4684" s="23"/>
      <c r="L4684" s="22"/>
      <c r="M4684" s="20"/>
    </row>
    <row r="4685" spans="1:13" x14ac:dyDescent="0.25">
      <c r="A4685" s="22"/>
      <c r="B4685" s="23"/>
      <c r="C4685" s="23"/>
      <c r="D4685" s="23"/>
      <c r="E4685" s="23"/>
      <c r="F4685" s="22"/>
      <c r="G4685" s="23"/>
      <c r="H4685" s="24"/>
      <c r="I4685" s="23"/>
      <c r="J4685" s="23"/>
      <c r="K4685" s="23"/>
      <c r="L4685" s="22"/>
      <c r="M4685" s="20"/>
    </row>
    <row r="4686" spans="1:13" x14ac:dyDescent="0.25">
      <c r="A4686" s="22"/>
      <c r="B4686" s="23"/>
      <c r="C4686" s="23"/>
      <c r="D4686" s="23"/>
      <c r="E4686" s="23"/>
      <c r="F4686" s="22"/>
      <c r="G4686" s="23"/>
      <c r="H4686" s="24"/>
      <c r="I4686" s="23"/>
      <c r="J4686" s="23"/>
      <c r="K4686" s="23"/>
      <c r="L4686" s="22"/>
      <c r="M4686" s="20"/>
    </row>
    <row r="4687" spans="1:13" x14ac:dyDescent="0.25">
      <c r="A4687" s="22"/>
      <c r="B4687" s="23"/>
      <c r="C4687" s="23"/>
      <c r="D4687" s="23"/>
      <c r="E4687" s="23"/>
      <c r="F4687" s="22"/>
      <c r="G4687" s="23"/>
      <c r="H4687" s="24"/>
      <c r="I4687" s="23"/>
      <c r="J4687" s="23"/>
      <c r="K4687" s="23"/>
      <c r="L4687" s="22"/>
      <c r="M4687" s="20"/>
    </row>
    <row r="4688" spans="1:13" x14ac:dyDescent="0.25">
      <c r="A4688" s="22"/>
      <c r="B4688" s="23"/>
      <c r="C4688" s="23"/>
      <c r="D4688" s="23"/>
      <c r="E4688" s="23"/>
      <c r="F4688" s="22"/>
      <c r="G4688" s="23"/>
      <c r="H4688" s="24"/>
      <c r="I4688" s="23"/>
      <c r="J4688" s="23"/>
      <c r="K4688" s="23"/>
      <c r="L4688" s="22"/>
      <c r="M4688" s="20"/>
    </row>
    <row r="4689" spans="1:13" x14ac:dyDescent="0.25">
      <c r="A4689" s="22"/>
      <c r="B4689" s="23"/>
      <c r="C4689" s="23"/>
      <c r="D4689" s="23"/>
      <c r="E4689" s="23"/>
      <c r="F4689" s="22"/>
      <c r="G4689" s="23"/>
      <c r="H4689" s="24"/>
      <c r="I4689" s="23"/>
      <c r="J4689" s="23"/>
      <c r="K4689" s="23"/>
      <c r="L4689" s="22"/>
      <c r="M4689" s="20"/>
    </row>
    <row r="4690" spans="1:13" x14ac:dyDescent="0.25">
      <c r="A4690" s="22"/>
      <c r="B4690" s="23"/>
      <c r="C4690" s="23"/>
      <c r="D4690" s="23"/>
      <c r="E4690" s="23"/>
      <c r="F4690" s="22"/>
      <c r="G4690" s="23"/>
      <c r="H4690" s="24"/>
      <c r="I4690" s="23"/>
      <c r="J4690" s="23"/>
      <c r="K4690" s="23"/>
      <c r="L4690" s="22"/>
      <c r="M4690" s="20"/>
    </row>
    <row r="4691" spans="1:13" x14ac:dyDescent="0.25">
      <c r="A4691" s="22"/>
      <c r="B4691" s="23"/>
      <c r="C4691" s="23"/>
      <c r="D4691" s="23"/>
      <c r="E4691" s="23"/>
      <c r="F4691" s="22"/>
      <c r="G4691" s="23"/>
      <c r="H4691" s="24"/>
      <c r="I4691" s="23"/>
      <c r="J4691" s="23"/>
      <c r="K4691" s="23"/>
      <c r="L4691" s="22"/>
      <c r="M4691" s="20"/>
    </row>
    <row r="4692" spans="1:13" x14ac:dyDescent="0.25">
      <c r="A4692" s="22"/>
      <c r="B4692" s="23"/>
      <c r="C4692" s="23"/>
      <c r="D4692" s="23"/>
      <c r="E4692" s="23"/>
      <c r="F4692" s="22"/>
      <c r="G4692" s="23"/>
      <c r="H4692" s="24"/>
      <c r="I4692" s="23"/>
      <c r="J4692" s="23"/>
      <c r="K4692" s="23"/>
      <c r="L4692" s="22"/>
      <c r="M4692" s="20"/>
    </row>
    <row r="4693" spans="1:13" x14ac:dyDescent="0.25">
      <c r="A4693" s="22"/>
      <c r="B4693" s="23"/>
      <c r="C4693" s="23"/>
      <c r="D4693" s="23"/>
      <c r="E4693" s="23"/>
      <c r="F4693" s="22"/>
      <c r="G4693" s="23"/>
      <c r="H4693" s="24"/>
      <c r="I4693" s="23"/>
      <c r="J4693" s="23"/>
      <c r="K4693" s="23"/>
      <c r="L4693" s="22"/>
      <c r="M4693" s="20"/>
    </row>
    <row r="4694" spans="1:13" x14ac:dyDescent="0.25">
      <c r="A4694" s="22"/>
      <c r="B4694" s="23"/>
      <c r="C4694" s="23"/>
      <c r="D4694" s="23"/>
      <c r="E4694" s="23"/>
      <c r="F4694" s="22"/>
      <c r="G4694" s="23"/>
      <c r="H4694" s="24"/>
      <c r="I4694" s="23"/>
      <c r="J4694" s="23"/>
      <c r="K4694" s="23"/>
      <c r="L4694" s="22"/>
      <c r="M4694" s="20"/>
    </row>
    <row r="4695" spans="1:13" x14ac:dyDescent="0.25">
      <c r="A4695" s="22"/>
      <c r="B4695" s="23"/>
      <c r="C4695" s="23"/>
      <c r="D4695" s="23"/>
      <c r="E4695" s="23"/>
      <c r="F4695" s="22"/>
      <c r="G4695" s="23"/>
      <c r="H4695" s="24"/>
      <c r="I4695" s="23"/>
      <c r="J4695" s="23"/>
      <c r="K4695" s="23"/>
      <c r="L4695" s="22"/>
      <c r="M4695" s="20"/>
    </row>
    <row r="4696" spans="1:13" x14ac:dyDescent="0.25">
      <c r="A4696" s="22"/>
      <c r="B4696" s="23"/>
      <c r="C4696" s="23"/>
      <c r="D4696" s="23"/>
      <c r="E4696" s="23"/>
      <c r="F4696" s="22"/>
      <c r="G4696" s="23"/>
      <c r="H4696" s="24"/>
      <c r="I4696" s="23"/>
      <c r="J4696" s="23"/>
      <c r="K4696" s="23"/>
      <c r="L4696" s="22"/>
      <c r="M4696" s="20"/>
    </row>
    <row r="4697" spans="1:13" x14ac:dyDescent="0.25">
      <c r="A4697" s="22"/>
      <c r="B4697" s="23"/>
      <c r="C4697" s="23"/>
      <c r="D4697" s="23"/>
      <c r="E4697" s="23"/>
      <c r="F4697" s="22"/>
      <c r="G4697" s="23"/>
      <c r="H4697" s="24"/>
      <c r="I4697" s="23"/>
      <c r="J4697" s="23"/>
      <c r="K4697" s="23"/>
      <c r="L4697" s="22"/>
      <c r="M4697" s="20"/>
    </row>
    <row r="4698" spans="1:13" x14ac:dyDescent="0.25">
      <c r="A4698" s="22"/>
      <c r="B4698" s="23"/>
      <c r="C4698" s="23"/>
      <c r="D4698" s="23"/>
      <c r="E4698" s="23"/>
      <c r="F4698" s="22"/>
      <c r="G4698" s="23"/>
      <c r="H4698" s="24"/>
      <c r="I4698" s="23"/>
      <c r="J4698" s="23"/>
      <c r="K4698" s="23"/>
      <c r="L4698" s="22"/>
      <c r="M4698" s="20"/>
    </row>
    <row r="4699" spans="1:13" x14ac:dyDescent="0.25">
      <c r="A4699" s="22"/>
      <c r="B4699" s="23"/>
      <c r="C4699" s="23"/>
      <c r="D4699" s="23"/>
      <c r="E4699" s="23"/>
      <c r="F4699" s="22"/>
      <c r="G4699" s="23"/>
      <c r="H4699" s="24"/>
      <c r="I4699" s="23"/>
      <c r="J4699" s="23"/>
      <c r="K4699" s="23"/>
      <c r="L4699" s="22"/>
      <c r="M4699" s="20"/>
    </row>
    <row r="4700" spans="1:13" x14ac:dyDescent="0.25">
      <c r="A4700" s="22"/>
      <c r="B4700" s="23"/>
      <c r="C4700" s="23"/>
      <c r="D4700" s="23"/>
      <c r="E4700" s="23"/>
      <c r="F4700" s="22"/>
      <c r="G4700" s="23"/>
      <c r="H4700" s="24"/>
      <c r="I4700" s="23"/>
      <c r="J4700" s="23"/>
      <c r="K4700" s="23"/>
      <c r="L4700" s="22"/>
      <c r="M4700" s="20"/>
    </row>
    <row r="4701" spans="1:13" x14ac:dyDescent="0.25">
      <c r="A4701" s="22"/>
      <c r="B4701" s="23"/>
      <c r="C4701" s="23"/>
      <c r="D4701" s="23"/>
      <c r="E4701" s="23"/>
      <c r="F4701" s="22"/>
      <c r="G4701" s="23"/>
      <c r="H4701" s="24"/>
      <c r="I4701" s="23"/>
      <c r="J4701" s="23"/>
      <c r="K4701" s="23"/>
      <c r="L4701" s="22"/>
      <c r="M4701" s="20"/>
    </row>
    <row r="4702" spans="1:13" x14ac:dyDescent="0.25">
      <c r="A4702" s="22"/>
      <c r="B4702" s="23"/>
      <c r="C4702" s="23"/>
      <c r="D4702" s="23"/>
      <c r="E4702" s="23"/>
      <c r="F4702" s="22"/>
      <c r="G4702" s="23"/>
      <c r="H4702" s="24"/>
      <c r="I4702" s="23"/>
      <c r="J4702" s="23"/>
      <c r="K4702" s="23"/>
      <c r="L4702" s="22"/>
      <c r="M4702" s="20"/>
    </row>
    <row r="4703" spans="1:13" x14ac:dyDescent="0.25">
      <c r="A4703" s="22"/>
      <c r="B4703" s="23"/>
      <c r="C4703" s="23"/>
      <c r="D4703" s="23"/>
      <c r="E4703" s="23"/>
      <c r="F4703" s="22"/>
      <c r="G4703" s="23"/>
      <c r="H4703" s="24"/>
      <c r="I4703" s="23"/>
      <c r="J4703" s="23"/>
      <c r="K4703" s="23"/>
      <c r="L4703" s="22"/>
      <c r="M4703" s="20"/>
    </row>
    <row r="4704" spans="1:13" x14ac:dyDescent="0.25">
      <c r="A4704" s="22"/>
      <c r="B4704" s="23"/>
      <c r="C4704" s="23"/>
      <c r="D4704" s="23"/>
      <c r="E4704" s="23"/>
      <c r="F4704" s="22"/>
      <c r="G4704" s="23"/>
      <c r="H4704" s="24"/>
      <c r="I4704" s="23"/>
      <c r="J4704" s="23"/>
      <c r="K4704" s="23"/>
      <c r="L4704" s="22"/>
      <c r="M4704" s="20"/>
    </row>
    <row r="4705" spans="1:13" x14ac:dyDescent="0.25">
      <c r="A4705" s="22"/>
      <c r="B4705" s="23"/>
      <c r="C4705" s="23"/>
      <c r="D4705" s="23"/>
      <c r="E4705" s="23"/>
      <c r="F4705" s="22"/>
      <c r="G4705" s="23"/>
      <c r="H4705" s="24"/>
      <c r="I4705" s="23"/>
      <c r="J4705" s="23"/>
      <c r="K4705" s="23"/>
      <c r="L4705" s="22"/>
      <c r="M4705" s="20"/>
    </row>
    <row r="4706" spans="1:13" x14ac:dyDescent="0.25">
      <c r="A4706" s="22"/>
      <c r="B4706" s="23"/>
      <c r="C4706" s="23"/>
      <c r="D4706" s="23"/>
      <c r="E4706" s="23"/>
      <c r="F4706" s="22"/>
      <c r="G4706" s="23"/>
      <c r="H4706" s="24"/>
      <c r="I4706" s="23"/>
      <c r="J4706" s="23"/>
      <c r="K4706" s="23"/>
      <c r="L4706" s="22"/>
      <c r="M4706" s="20"/>
    </row>
    <row r="4707" spans="1:13" x14ac:dyDescent="0.25">
      <c r="A4707" s="22"/>
      <c r="B4707" s="23"/>
      <c r="C4707" s="23"/>
      <c r="D4707" s="23"/>
      <c r="E4707" s="23"/>
      <c r="F4707" s="22"/>
      <c r="G4707" s="23"/>
      <c r="H4707" s="24"/>
      <c r="I4707" s="23"/>
      <c r="J4707" s="23"/>
      <c r="K4707" s="23"/>
      <c r="L4707" s="22"/>
      <c r="M4707" s="20"/>
    </row>
    <row r="4708" spans="1:13" x14ac:dyDescent="0.25">
      <c r="A4708" s="22"/>
      <c r="B4708" s="23"/>
      <c r="C4708" s="23"/>
      <c r="D4708" s="23"/>
      <c r="E4708" s="23"/>
      <c r="F4708" s="22"/>
      <c r="G4708" s="23"/>
      <c r="H4708" s="24"/>
      <c r="I4708" s="23"/>
      <c r="J4708" s="23"/>
      <c r="K4708" s="23"/>
      <c r="L4708" s="22"/>
      <c r="M4708" s="20"/>
    </row>
    <row r="4709" spans="1:13" x14ac:dyDescent="0.25">
      <c r="A4709" s="22"/>
      <c r="B4709" s="23"/>
      <c r="C4709" s="23"/>
      <c r="D4709" s="23"/>
      <c r="E4709" s="23"/>
      <c r="F4709" s="22"/>
      <c r="G4709" s="23"/>
      <c r="H4709" s="24"/>
      <c r="I4709" s="23"/>
      <c r="J4709" s="23"/>
      <c r="K4709" s="23"/>
      <c r="L4709" s="22"/>
      <c r="M4709" s="20"/>
    </row>
    <row r="4710" spans="1:13" x14ac:dyDescent="0.25">
      <c r="A4710" s="22"/>
      <c r="B4710" s="23"/>
      <c r="C4710" s="23"/>
      <c r="D4710" s="23"/>
      <c r="E4710" s="23"/>
      <c r="F4710" s="22"/>
      <c r="G4710" s="23"/>
      <c r="H4710" s="24"/>
      <c r="I4710" s="23"/>
      <c r="J4710" s="23"/>
      <c r="K4710" s="23"/>
      <c r="L4710" s="22"/>
      <c r="M4710" s="20"/>
    </row>
    <row r="4711" spans="1:13" x14ac:dyDescent="0.25">
      <c r="A4711" s="22"/>
      <c r="B4711" s="23"/>
      <c r="C4711" s="23"/>
      <c r="D4711" s="23"/>
      <c r="E4711" s="23"/>
      <c r="F4711" s="22"/>
      <c r="G4711" s="23"/>
      <c r="H4711" s="24"/>
      <c r="I4711" s="23"/>
      <c r="J4711" s="23"/>
      <c r="K4711" s="23"/>
      <c r="L4711" s="22"/>
      <c r="M4711" s="20"/>
    </row>
    <row r="4712" spans="1:13" x14ac:dyDescent="0.25">
      <c r="A4712" s="22"/>
      <c r="B4712" s="23"/>
      <c r="C4712" s="23"/>
      <c r="D4712" s="23"/>
      <c r="E4712" s="23"/>
      <c r="F4712" s="22"/>
      <c r="G4712" s="23"/>
      <c r="H4712" s="24"/>
      <c r="I4712" s="23"/>
      <c r="J4712" s="23"/>
      <c r="K4712" s="23"/>
      <c r="L4712" s="22"/>
      <c r="M4712" s="20"/>
    </row>
    <row r="4713" spans="1:13" x14ac:dyDescent="0.25">
      <c r="A4713" s="22"/>
      <c r="B4713" s="23"/>
      <c r="C4713" s="23"/>
      <c r="D4713" s="23"/>
      <c r="E4713" s="23"/>
      <c r="F4713" s="22"/>
      <c r="G4713" s="23"/>
      <c r="H4713" s="24"/>
      <c r="I4713" s="23"/>
      <c r="J4713" s="23"/>
      <c r="K4713" s="23"/>
      <c r="L4713" s="22"/>
      <c r="M4713" s="20"/>
    </row>
    <row r="4714" spans="1:13" x14ac:dyDescent="0.25">
      <c r="A4714" s="22"/>
      <c r="B4714" s="23"/>
      <c r="C4714" s="23"/>
      <c r="D4714" s="23"/>
      <c r="E4714" s="23"/>
      <c r="F4714" s="22"/>
      <c r="G4714" s="23"/>
      <c r="H4714" s="24"/>
      <c r="I4714" s="23"/>
      <c r="J4714" s="23"/>
      <c r="K4714" s="23"/>
      <c r="L4714" s="22"/>
      <c r="M4714" s="20"/>
    </row>
    <row r="4715" spans="1:13" x14ac:dyDescent="0.25">
      <c r="A4715" s="22"/>
      <c r="B4715" s="23"/>
      <c r="C4715" s="23"/>
      <c r="D4715" s="23"/>
      <c r="E4715" s="23"/>
      <c r="F4715" s="22"/>
      <c r="G4715" s="23"/>
      <c r="H4715" s="24"/>
      <c r="I4715" s="23"/>
      <c r="J4715" s="23"/>
      <c r="K4715" s="23"/>
      <c r="L4715" s="22"/>
      <c r="M4715" s="20"/>
    </row>
    <row r="4716" spans="1:13" x14ac:dyDescent="0.25">
      <c r="A4716" s="22"/>
      <c r="B4716" s="23"/>
      <c r="C4716" s="23"/>
      <c r="D4716" s="23"/>
      <c r="E4716" s="23"/>
      <c r="F4716" s="22"/>
      <c r="G4716" s="23"/>
      <c r="H4716" s="24"/>
      <c r="I4716" s="23"/>
      <c r="J4716" s="23"/>
      <c r="K4716" s="23"/>
      <c r="L4716" s="22"/>
      <c r="M4716" s="20"/>
    </row>
    <row r="4717" spans="1:13" x14ac:dyDescent="0.25">
      <c r="A4717" s="22"/>
      <c r="B4717" s="23"/>
      <c r="C4717" s="23"/>
      <c r="D4717" s="23"/>
      <c r="E4717" s="23"/>
      <c r="F4717" s="22"/>
      <c r="G4717" s="23"/>
      <c r="H4717" s="24"/>
      <c r="I4717" s="23"/>
      <c r="J4717" s="23"/>
      <c r="K4717" s="23"/>
      <c r="L4717" s="22"/>
      <c r="M4717" s="20"/>
    </row>
    <row r="4718" spans="1:13" x14ac:dyDescent="0.25">
      <c r="A4718" s="22"/>
      <c r="B4718" s="23"/>
      <c r="C4718" s="23"/>
      <c r="D4718" s="23"/>
      <c r="E4718" s="23"/>
      <c r="F4718" s="22"/>
      <c r="G4718" s="23"/>
      <c r="H4718" s="24"/>
      <c r="I4718" s="23"/>
      <c r="J4718" s="23"/>
      <c r="K4718" s="23"/>
      <c r="L4718" s="22"/>
      <c r="M4718" s="20"/>
    </row>
    <row r="4719" spans="1:13" x14ac:dyDescent="0.25">
      <c r="A4719" s="22"/>
      <c r="B4719" s="23"/>
      <c r="C4719" s="23"/>
      <c r="D4719" s="23"/>
      <c r="E4719" s="23"/>
      <c r="F4719" s="22"/>
      <c r="G4719" s="23"/>
      <c r="H4719" s="24"/>
      <c r="I4719" s="23"/>
      <c r="J4719" s="23"/>
      <c r="K4719" s="23"/>
      <c r="L4719" s="22"/>
      <c r="M4719" s="20"/>
    </row>
    <row r="4720" spans="1:13" x14ac:dyDescent="0.25">
      <c r="A4720" s="22"/>
      <c r="B4720" s="23"/>
      <c r="C4720" s="23"/>
      <c r="D4720" s="23"/>
      <c r="E4720" s="23"/>
      <c r="F4720" s="22"/>
      <c r="G4720" s="23"/>
      <c r="H4720" s="24"/>
      <c r="I4720" s="23"/>
      <c r="J4720" s="23"/>
      <c r="K4720" s="23"/>
      <c r="L4720" s="22"/>
      <c r="M4720" s="20"/>
    </row>
    <row r="4721" spans="1:13" x14ac:dyDescent="0.25">
      <c r="A4721" s="22"/>
      <c r="B4721" s="23"/>
      <c r="C4721" s="23"/>
      <c r="D4721" s="23"/>
      <c r="E4721" s="23"/>
      <c r="F4721" s="22"/>
      <c r="G4721" s="23"/>
      <c r="H4721" s="24"/>
      <c r="I4721" s="23"/>
      <c r="J4721" s="23"/>
      <c r="K4721" s="23"/>
      <c r="L4721" s="22"/>
      <c r="M4721" s="20"/>
    </row>
    <row r="4722" spans="1:13" x14ac:dyDescent="0.25">
      <c r="A4722" s="22"/>
      <c r="B4722" s="23"/>
      <c r="C4722" s="23"/>
      <c r="D4722" s="23"/>
      <c r="E4722" s="23"/>
      <c r="F4722" s="22"/>
      <c r="G4722" s="23"/>
      <c r="H4722" s="24"/>
      <c r="I4722" s="23"/>
      <c r="J4722" s="23"/>
      <c r="K4722" s="23"/>
      <c r="L4722" s="22"/>
      <c r="M4722" s="20"/>
    </row>
    <row r="4723" spans="1:13" x14ac:dyDescent="0.25">
      <c r="A4723" s="22"/>
      <c r="B4723" s="23"/>
      <c r="C4723" s="23"/>
      <c r="D4723" s="23"/>
      <c r="E4723" s="23"/>
      <c r="F4723" s="22"/>
      <c r="G4723" s="23"/>
      <c r="H4723" s="24"/>
      <c r="I4723" s="23"/>
      <c r="J4723" s="23"/>
      <c r="K4723" s="23"/>
      <c r="L4723" s="22"/>
      <c r="M4723" s="20"/>
    </row>
    <row r="4724" spans="1:13" x14ac:dyDescent="0.25">
      <c r="A4724" s="22"/>
      <c r="B4724" s="23"/>
      <c r="C4724" s="23"/>
      <c r="D4724" s="23"/>
      <c r="E4724" s="23"/>
      <c r="F4724" s="22"/>
      <c r="G4724" s="23"/>
      <c r="H4724" s="24"/>
      <c r="I4724" s="23"/>
      <c r="J4724" s="23"/>
      <c r="K4724" s="23"/>
      <c r="L4724" s="22"/>
      <c r="M4724" s="20"/>
    </row>
    <row r="4725" spans="1:13" x14ac:dyDescent="0.25">
      <c r="A4725" s="22"/>
      <c r="B4725" s="23"/>
      <c r="C4725" s="23"/>
      <c r="D4725" s="23"/>
      <c r="E4725" s="23"/>
      <c r="F4725" s="22"/>
      <c r="G4725" s="23"/>
      <c r="H4725" s="24"/>
      <c r="I4725" s="23"/>
      <c r="J4725" s="23"/>
      <c r="K4725" s="23"/>
      <c r="L4725" s="22"/>
      <c r="M4725" s="20"/>
    </row>
    <row r="4726" spans="1:13" x14ac:dyDescent="0.25">
      <c r="A4726" s="22"/>
      <c r="B4726" s="23"/>
      <c r="C4726" s="23"/>
      <c r="D4726" s="23"/>
      <c r="E4726" s="23"/>
      <c r="F4726" s="22"/>
      <c r="G4726" s="23"/>
      <c r="H4726" s="24"/>
      <c r="I4726" s="23"/>
      <c r="J4726" s="23"/>
      <c r="K4726" s="23"/>
      <c r="L4726" s="22"/>
      <c r="M4726" s="20"/>
    </row>
    <row r="4727" spans="1:13" x14ac:dyDescent="0.25">
      <c r="A4727" s="22"/>
      <c r="B4727" s="23"/>
      <c r="C4727" s="23"/>
      <c r="D4727" s="23"/>
      <c r="E4727" s="23"/>
      <c r="F4727" s="22"/>
      <c r="G4727" s="23"/>
      <c r="H4727" s="24"/>
      <c r="I4727" s="23"/>
      <c r="J4727" s="23"/>
      <c r="K4727" s="23"/>
      <c r="L4727" s="22"/>
      <c r="M4727" s="20"/>
    </row>
    <row r="4728" spans="1:13" x14ac:dyDescent="0.25">
      <c r="A4728" s="22"/>
      <c r="B4728" s="23"/>
      <c r="C4728" s="23"/>
      <c r="D4728" s="23"/>
      <c r="E4728" s="23"/>
      <c r="F4728" s="22"/>
      <c r="G4728" s="23"/>
      <c r="H4728" s="24"/>
      <c r="I4728" s="23"/>
      <c r="J4728" s="23"/>
      <c r="K4728" s="23"/>
      <c r="L4728" s="22"/>
      <c r="M4728" s="20"/>
    </row>
    <row r="4729" spans="1:13" x14ac:dyDescent="0.25">
      <c r="A4729" s="22"/>
      <c r="B4729" s="23"/>
      <c r="C4729" s="23"/>
      <c r="D4729" s="23"/>
      <c r="E4729" s="23"/>
      <c r="F4729" s="22"/>
      <c r="G4729" s="23"/>
      <c r="H4729" s="24"/>
      <c r="I4729" s="23"/>
      <c r="J4729" s="23"/>
      <c r="K4729" s="23"/>
      <c r="L4729" s="22"/>
      <c r="M4729" s="20"/>
    </row>
    <row r="4730" spans="1:13" x14ac:dyDescent="0.25">
      <c r="A4730" s="22"/>
      <c r="B4730" s="23"/>
      <c r="C4730" s="23"/>
      <c r="D4730" s="23"/>
      <c r="E4730" s="23"/>
      <c r="F4730" s="22"/>
      <c r="G4730" s="23"/>
      <c r="H4730" s="24"/>
      <c r="I4730" s="23"/>
      <c r="J4730" s="23"/>
      <c r="K4730" s="23"/>
      <c r="L4730" s="22"/>
      <c r="M4730" s="20"/>
    </row>
    <row r="4731" spans="1:13" x14ac:dyDescent="0.25">
      <c r="A4731" s="22"/>
      <c r="B4731" s="23"/>
      <c r="C4731" s="23"/>
      <c r="D4731" s="23"/>
      <c r="E4731" s="23"/>
      <c r="F4731" s="22"/>
      <c r="G4731" s="23"/>
      <c r="H4731" s="24"/>
      <c r="I4731" s="23"/>
      <c r="J4731" s="23"/>
      <c r="K4731" s="23"/>
      <c r="L4731" s="22"/>
      <c r="M4731" s="20"/>
    </row>
    <row r="4732" spans="1:13" x14ac:dyDescent="0.25">
      <c r="A4732" s="22"/>
      <c r="B4732" s="23"/>
      <c r="C4732" s="23"/>
      <c r="D4732" s="23"/>
      <c r="E4732" s="23"/>
      <c r="F4732" s="22"/>
      <c r="G4732" s="23"/>
      <c r="H4732" s="24"/>
      <c r="I4732" s="23"/>
      <c r="J4732" s="23"/>
      <c r="K4732" s="23"/>
      <c r="L4732" s="22"/>
      <c r="M4732" s="20"/>
    </row>
    <row r="4733" spans="1:13" x14ac:dyDescent="0.25">
      <c r="A4733" s="22"/>
      <c r="B4733" s="23"/>
      <c r="C4733" s="23"/>
      <c r="D4733" s="23"/>
      <c r="E4733" s="23"/>
      <c r="F4733" s="22"/>
      <c r="G4733" s="23"/>
      <c r="H4733" s="24"/>
      <c r="I4733" s="23"/>
      <c r="J4733" s="23"/>
      <c r="K4733" s="23"/>
      <c r="L4733" s="22"/>
      <c r="M4733" s="20"/>
    </row>
    <row r="4734" spans="1:13" x14ac:dyDescent="0.25">
      <c r="A4734" s="22"/>
      <c r="B4734" s="23"/>
      <c r="C4734" s="23"/>
      <c r="D4734" s="23"/>
      <c r="E4734" s="23"/>
      <c r="F4734" s="22"/>
      <c r="G4734" s="23"/>
      <c r="H4734" s="24"/>
      <c r="I4734" s="23"/>
      <c r="J4734" s="23"/>
      <c r="K4734" s="23"/>
      <c r="L4734" s="22"/>
      <c r="M4734" s="20"/>
    </row>
    <row r="4735" spans="1:13" x14ac:dyDescent="0.25">
      <c r="A4735" s="22"/>
      <c r="B4735" s="23"/>
      <c r="C4735" s="23"/>
      <c r="D4735" s="23"/>
      <c r="E4735" s="23"/>
      <c r="F4735" s="22"/>
      <c r="G4735" s="23"/>
      <c r="H4735" s="24"/>
      <c r="I4735" s="23"/>
      <c r="J4735" s="23"/>
      <c r="K4735" s="23"/>
      <c r="L4735" s="22"/>
      <c r="M4735" s="20"/>
    </row>
    <row r="4736" spans="1:13" x14ac:dyDescent="0.25">
      <c r="A4736" s="22"/>
      <c r="B4736" s="23"/>
      <c r="C4736" s="23"/>
      <c r="D4736" s="23"/>
      <c r="E4736" s="23"/>
      <c r="F4736" s="22"/>
      <c r="G4736" s="23"/>
      <c r="H4736" s="24"/>
      <c r="I4736" s="23"/>
      <c r="J4736" s="23"/>
      <c r="K4736" s="23"/>
      <c r="L4736" s="22"/>
      <c r="M4736" s="20"/>
    </row>
    <row r="4737" spans="1:14" x14ac:dyDescent="0.25">
      <c r="A4737" s="22"/>
      <c r="B4737" s="23"/>
      <c r="C4737" s="23"/>
      <c r="D4737" s="23"/>
      <c r="E4737" s="23"/>
      <c r="F4737" s="22"/>
      <c r="G4737" s="23"/>
      <c r="H4737" s="24"/>
      <c r="I4737" s="23"/>
      <c r="J4737" s="23"/>
      <c r="K4737" s="23"/>
      <c r="L4737" s="22"/>
      <c r="M4737" s="20"/>
      <c r="N4737" s="19"/>
    </row>
    <row r="4738" spans="1:14" x14ac:dyDescent="0.25">
      <c r="A4738" s="22"/>
      <c r="B4738" s="23"/>
      <c r="C4738" s="23"/>
      <c r="D4738" s="23"/>
      <c r="E4738" s="23"/>
      <c r="F4738" s="22"/>
      <c r="G4738" s="23"/>
      <c r="H4738" s="24"/>
      <c r="I4738" s="23"/>
      <c r="J4738" s="23"/>
      <c r="K4738" s="23"/>
      <c r="L4738" s="22"/>
      <c r="M4738" s="20"/>
      <c r="N4738" s="19"/>
    </row>
    <row r="4739" spans="1:14" x14ac:dyDescent="0.25">
      <c r="A4739" s="22"/>
      <c r="B4739" s="23"/>
      <c r="C4739" s="23"/>
      <c r="D4739" s="23"/>
      <c r="E4739" s="23"/>
      <c r="F4739" s="22"/>
      <c r="G4739" s="23"/>
      <c r="H4739" s="24"/>
      <c r="I4739" s="23"/>
      <c r="J4739" s="23"/>
      <c r="K4739" s="23"/>
      <c r="L4739" s="22"/>
      <c r="M4739" s="20"/>
      <c r="N4739" s="19"/>
    </row>
    <row r="4740" spans="1:14" x14ac:dyDescent="0.25">
      <c r="A4740" s="22"/>
      <c r="B4740" s="23"/>
      <c r="C4740" s="23"/>
      <c r="D4740" s="23"/>
      <c r="E4740" s="23"/>
      <c r="F4740" s="22"/>
      <c r="G4740" s="23"/>
      <c r="H4740" s="24"/>
      <c r="I4740" s="23"/>
      <c r="J4740" s="23"/>
      <c r="K4740" s="23"/>
      <c r="L4740" s="22"/>
      <c r="M4740" s="20"/>
      <c r="N4740" s="19"/>
    </row>
    <row r="4741" spans="1:14" x14ac:dyDescent="0.25">
      <c r="A4741" s="22"/>
      <c r="B4741" s="23"/>
      <c r="C4741" s="23"/>
      <c r="D4741" s="23"/>
      <c r="E4741" s="23"/>
      <c r="F4741" s="22"/>
      <c r="G4741" s="23"/>
      <c r="H4741" s="24"/>
      <c r="I4741" s="23"/>
      <c r="J4741" s="23"/>
      <c r="K4741" s="23"/>
      <c r="L4741" s="22"/>
      <c r="M4741" s="20"/>
      <c r="N4741" s="19"/>
    </row>
    <row r="4742" spans="1:14" x14ac:dyDescent="0.25">
      <c r="A4742" s="22"/>
      <c r="B4742" s="23"/>
      <c r="C4742" s="23"/>
      <c r="D4742" s="23"/>
      <c r="E4742" s="23"/>
      <c r="F4742" s="22"/>
      <c r="G4742" s="23"/>
      <c r="H4742" s="24"/>
      <c r="I4742" s="23"/>
      <c r="J4742" s="23"/>
      <c r="K4742" s="23"/>
      <c r="L4742" s="22"/>
      <c r="M4742" s="20"/>
      <c r="N4742" s="19"/>
    </row>
    <row r="4743" spans="1:14" x14ac:dyDescent="0.25">
      <c r="A4743" s="22"/>
      <c r="B4743" s="23"/>
      <c r="C4743" s="23"/>
      <c r="D4743" s="23"/>
      <c r="E4743" s="23"/>
      <c r="F4743" s="22"/>
      <c r="G4743" s="23"/>
      <c r="H4743" s="24"/>
      <c r="I4743" s="23"/>
      <c r="J4743" s="23"/>
      <c r="K4743" s="23"/>
      <c r="L4743" s="22"/>
      <c r="M4743" s="20"/>
      <c r="N4743" s="19"/>
    </row>
    <row r="4744" spans="1:14" x14ac:dyDescent="0.25">
      <c r="A4744" s="22"/>
      <c r="B4744" s="23"/>
      <c r="C4744" s="23"/>
      <c r="D4744" s="23"/>
      <c r="E4744" s="23"/>
      <c r="F4744" s="22"/>
      <c r="G4744" s="23"/>
      <c r="H4744" s="24"/>
      <c r="I4744" s="23"/>
      <c r="J4744" s="23"/>
      <c r="K4744" s="23"/>
      <c r="L4744" s="22"/>
      <c r="M4744" s="20"/>
      <c r="N4744" s="19"/>
    </row>
    <row r="4745" spans="1:14" x14ac:dyDescent="0.25">
      <c r="A4745" s="22"/>
      <c r="B4745" s="23"/>
      <c r="C4745" s="23"/>
      <c r="D4745" s="23"/>
      <c r="E4745" s="23"/>
      <c r="F4745" s="22"/>
      <c r="G4745" s="23"/>
      <c r="H4745" s="24"/>
      <c r="I4745" s="23"/>
      <c r="J4745" s="23"/>
      <c r="K4745" s="23"/>
      <c r="L4745" s="22"/>
      <c r="M4745" s="20"/>
      <c r="N4745" s="19"/>
    </row>
    <row r="4746" spans="1:14" x14ac:dyDescent="0.25">
      <c r="A4746" s="22"/>
      <c r="B4746" s="23"/>
      <c r="C4746" s="23"/>
      <c r="D4746" s="23"/>
      <c r="E4746" s="23"/>
      <c r="F4746" s="22"/>
      <c r="G4746" s="23"/>
      <c r="H4746" s="24"/>
      <c r="I4746" s="23"/>
      <c r="J4746" s="23"/>
      <c r="K4746" s="23"/>
      <c r="L4746" s="22"/>
      <c r="M4746" s="20"/>
      <c r="N4746" s="19"/>
    </row>
    <row r="4747" spans="1:14" x14ac:dyDescent="0.25">
      <c r="A4747" s="22"/>
      <c r="B4747" s="23"/>
      <c r="C4747" s="23"/>
      <c r="D4747" s="23"/>
      <c r="E4747" s="23"/>
      <c r="F4747" s="22"/>
      <c r="G4747" s="23"/>
      <c r="H4747" s="24"/>
      <c r="I4747" s="23"/>
      <c r="J4747" s="23"/>
      <c r="K4747" s="23"/>
      <c r="L4747" s="22"/>
      <c r="M4747" s="20"/>
      <c r="N4747" s="19"/>
    </row>
    <row r="4748" spans="1:14" x14ac:dyDescent="0.25">
      <c r="A4748" s="22"/>
      <c r="B4748" s="23"/>
      <c r="C4748" s="23"/>
      <c r="D4748" s="23"/>
      <c r="E4748" s="23"/>
      <c r="F4748" s="22"/>
      <c r="G4748" s="23"/>
      <c r="H4748" s="24"/>
      <c r="I4748" s="23"/>
      <c r="J4748" s="23"/>
      <c r="K4748" s="23"/>
      <c r="L4748" s="22"/>
      <c r="M4748" s="20"/>
      <c r="N4748" s="19"/>
    </row>
    <row r="4749" spans="1:14" x14ac:dyDescent="0.25">
      <c r="A4749" s="22"/>
      <c r="B4749" s="23"/>
      <c r="C4749" s="23"/>
      <c r="D4749" s="23"/>
      <c r="E4749" s="23"/>
      <c r="F4749" s="22"/>
      <c r="G4749" s="23"/>
      <c r="H4749" s="24"/>
      <c r="I4749" s="23"/>
      <c r="J4749" s="23"/>
      <c r="K4749" s="23"/>
      <c r="L4749" s="22"/>
      <c r="M4749" s="20"/>
      <c r="N4749" s="19"/>
    </row>
    <row r="4750" spans="1:14" x14ac:dyDescent="0.25">
      <c r="A4750" s="22"/>
      <c r="B4750" s="23"/>
      <c r="C4750" s="23"/>
      <c r="D4750" s="23"/>
      <c r="E4750" s="23"/>
      <c r="F4750" s="22"/>
      <c r="G4750" s="23"/>
      <c r="H4750" s="24"/>
      <c r="I4750" s="23"/>
      <c r="J4750" s="23"/>
      <c r="K4750" s="23"/>
      <c r="L4750" s="22"/>
      <c r="M4750" s="20"/>
      <c r="N4750" s="19"/>
    </row>
    <row r="4751" spans="1:14" x14ac:dyDescent="0.25">
      <c r="A4751" s="22"/>
      <c r="B4751" s="23"/>
      <c r="C4751" s="23"/>
      <c r="D4751" s="23"/>
      <c r="E4751" s="23"/>
      <c r="F4751" s="22"/>
      <c r="G4751" s="23"/>
      <c r="H4751" s="24"/>
      <c r="I4751" s="23"/>
      <c r="J4751" s="23"/>
      <c r="K4751" s="23"/>
      <c r="L4751" s="22"/>
      <c r="M4751" s="20"/>
      <c r="N4751" s="19"/>
    </row>
    <row r="4752" spans="1:14" x14ac:dyDescent="0.25">
      <c r="A4752" s="22"/>
      <c r="B4752" s="23"/>
      <c r="C4752" s="23"/>
      <c r="D4752" s="23"/>
      <c r="E4752" s="23"/>
      <c r="F4752" s="22"/>
      <c r="G4752" s="23"/>
      <c r="H4752" s="24"/>
      <c r="I4752" s="23"/>
      <c r="J4752" s="23"/>
      <c r="K4752" s="23"/>
      <c r="L4752" s="22"/>
      <c r="M4752" s="20"/>
      <c r="N4752" s="19"/>
    </row>
    <row r="4753" spans="1:14" x14ac:dyDescent="0.25">
      <c r="A4753" s="22"/>
      <c r="B4753" s="23"/>
      <c r="C4753" s="23"/>
      <c r="D4753" s="23"/>
      <c r="E4753" s="23"/>
      <c r="F4753" s="22"/>
      <c r="G4753" s="23"/>
      <c r="H4753" s="24"/>
      <c r="I4753" s="23"/>
      <c r="J4753" s="23"/>
      <c r="K4753" s="23"/>
      <c r="L4753" s="22"/>
      <c r="M4753" s="20"/>
      <c r="N4753" s="19"/>
    </row>
    <row r="4754" spans="1:14" x14ac:dyDescent="0.25">
      <c r="A4754" s="22"/>
      <c r="B4754" s="23"/>
      <c r="C4754" s="23"/>
      <c r="D4754" s="23"/>
      <c r="E4754" s="23"/>
      <c r="F4754" s="22"/>
      <c r="G4754" s="23"/>
      <c r="H4754" s="24"/>
      <c r="I4754" s="23"/>
      <c r="J4754" s="23"/>
      <c r="K4754" s="23"/>
      <c r="L4754" s="22"/>
      <c r="M4754" s="20"/>
      <c r="N4754" s="19"/>
    </row>
    <row r="4755" spans="1:14" x14ac:dyDescent="0.25">
      <c r="A4755" s="22"/>
      <c r="B4755" s="23"/>
      <c r="C4755" s="23"/>
      <c r="D4755" s="23"/>
      <c r="E4755" s="23"/>
      <c r="F4755" s="22"/>
      <c r="G4755" s="23"/>
      <c r="H4755" s="24"/>
      <c r="I4755" s="23"/>
      <c r="J4755" s="23"/>
      <c r="K4755" s="23"/>
      <c r="L4755" s="22"/>
      <c r="M4755" s="20"/>
      <c r="N4755" s="19"/>
    </row>
    <row r="4756" spans="1:14" x14ac:dyDescent="0.25">
      <c r="A4756" s="22"/>
      <c r="B4756" s="23"/>
      <c r="C4756" s="23"/>
      <c r="D4756" s="23"/>
      <c r="E4756" s="23"/>
      <c r="F4756" s="22"/>
      <c r="G4756" s="23"/>
      <c r="H4756" s="24"/>
      <c r="I4756" s="23"/>
      <c r="J4756" s="23"/>
      <c r="K4756" s="23"/>
      <c r="L4756" s="22"/>
      <c r="M4756" s="20"/>
      <c r="N4756" s="19"/>
    </row>
    <row r="4757" spans="1:14" x14ac:dyDescent="0.25">
      <c r="A4757" s="22"/>
      <c r="B4757" s="23"/>
      <c r="C4757" s="23"/>
      <c r="D4757" s="23"/>
      <c r="E4757" s="23"/>
      <c r="F4757" s="22"/>
      <c r="G4757" s="23"/>
      <c r="H4757" s="24"/>
      <c r="I4757" s="23"/>
      <c r="J4757" s="23"/>
      <c r="K4757" s="23"/>
      <c r="L4757" s="22"/>
      <c r="M4757" s="20"/>
      <c r="N4757" s="19"/>
    </row>
    <row r="4758" spans="1:14" x14ac:dyDescent="0.25">
      <c r="A4758" s="22"/>
      <c r="B4758" s="23"/>
      <c r="C4758" s="23"/>
      <c r="D4758" s="23"/>
      <c r="E4758" s="23"/>
      <c r="F4758" s="22"/>
      <c r="G4758" s="23"/>
      <c r="H4758" s="24"/>
      <c r="I4758" s="23"/>
      <c r="J4758" s="23"/>
      <c r="K4758" s="23"/>
      <c r="L4758" s="22"/>
      <c r="M4758" s="20"/>
      <c r="N4758" s="19"/>
    </row>
    <row r="4759" spans="1:14" x14ac:dyDescent="0.25">
      <c r="A4759" s="22"/>
      <c r="B4759" s="23"/>
      <c r="C4759" s="23"/>
      <c r="D4759" s="23"/>
      <c r="E4759" s="23"/>
      <c r="F4759" s="22"/>
      <c r="G4759" s="23"/>
      <c r="H4759" s="24"/>
      <c r="I4759" s="23"/>
      <c r="J4759" s="23"/>
      <c r="K4759" s="23"/>
      <c r="L4759" s="22"/>
      <c r="M4759" s="20"/>
      <c r="N4759" s="19"/>
    </row>
    <row r="4760" spans="1:14" x14ac:dyDescent="0.25">
      <c r="A4760" s="22"/>
      <c r="B4760" s="23"/>
      <c r="C4760" s="23"/>
      <c r="D4760" s="23"/>
      <c r="E4760" s="23"/>
      <c r="F4760" s="22"/>
      <c r="G4760" s="23"/>
      <c r="H4760" s="24"/>
      <c r="I4760" s="23"/>
      <c r="J4760" s="23"/>
      <c r="K4760" s="23"/>
      <c r="L4760" s="22"/>
      <c r="M4760" s="20"/>
      <c r="N4760" s="19"/>
    </row>
    <row r="4761" spans="1:14" x14ac:dyDescent="0.25">
      <c r="A4761" s="22"/>
      <c r="B4761" s="23"/>
      <c r="C4761" s="23"/>
      <c r="D4761" s="23"/>
      <c r="E4761" s="23"/>
      <c r="F4761" s="22"/>
      <c r="G4761" s="23"/>
      <c r="H4761" s="24"/>
      <c r="I4761" s="23"/>
      <c r="J4761" s="23"/>
      <c r="K4761" s="23"/>
      <c r="L4761" s="22"/>
      <c r="M4761" s="20"/>
      <c r="N4761" s="19"/>
    </row>
    <row r="4762" spans="1:14" x14ac:dyDescent="0.25">
      <c r="A4762" s="22"/>
      <c r="B4762" s="23"/>
      <c r="C4762" s="23"/>
      <c r="D4762" s="23"/>
      <c r="E4762" s="23"/>
      <c r="F4762" s="22"/>
      <c r="G4762" s="23"/>
      <c r="H4762" s="24"/>
      <c r="I4762" s="23"/>
      <c r="J4762" s="23"/>
      <c r="K4762" s="23"/>
      <c r="L4762" s="22"/>
      <c r="M4762" s="20"/>
      <c r="N4762" s="19"/>
    </row>
    <row r="4763" spans="1:14" x14ac:dyDescent="0.25">
      <c r="A4763" s="22"/>
      <c r="B4763" s="23"/>
      <c r="C4763" s="23"/>
      <c r="D4763" s="23"/>
      <c r="E4763" s="23"/>
      <c r="F4763" s="22"/>
      <c r="G4763" s="23"/>
      <c r="H4763" s="24"/>
      <c r="I4763" s="23"/>
      <c r="J4763" s="23"/>
      <c r="K4763" s="23"/>
      <c r="L4763" s="22"/>
      <c r="M4763" s="20"/>
      <c r="N4763" s="19"/>
    </row>
    <row r="4764" spans="1:14" x14ac:dyDescent="0.25">
      <c r="A4764" s="22"/>
      <c r="B4764" s="23"/>
      <c r="C4764" s="23"/>
      <c r="D4764" s="23"/>
      <c r="E4764" s="23"/>
      <c r="F4764" s="22"/>
      <c r="G4764" s="23"/>
      <c r="H4764" s="24"/>
      <c r="I4764" s="23"/>
      <c r="J4764" s="23"/>
      <c r="K4764" s="23"/>
      <c r="L4764" s="22"/>
      <c r="M4764" s="20"/>
      <c r="N4764" s="19"/>
    </row>
    <row r="4765" spans="1:14" x14ac:dyDescent="0.25">
      <c r="A4765" s="22"/>
      <c r="B4765" s="23"/>
      <c r="C4765" s="23"/>
      <c r="D4765" s="23"/>
      <c r="E4765" s="23"/>
      <c r="F4765" s="22"/>
      <c r="G4765" s="23"/>
      <c r="H4765" s="24"/>
      <c r="I4765" s="23"/>
      <c r="J4765" s="23"/>
      <c r="K4765" s="23"/>
      <c r="L4765" s="22"/>
      <c r="M4765" s="20"/>
      <c r="N4765" s="19"/>
    </row>
    <row r="4766" spans="1:14" x14ac:dyDescent="0.25">
      <c r="A4766" s="22"/>
      <c r="B4766" s="23"/>
      <c r="C4766" s="23"/>
      <c r="D4766" s="23"/>
      <c r="E4766" s="23"/>
      <c r="F4766" s="22"/>
      <c r="G4766" s="23"/>
      <c r="H4766" s="24"/>
      <c r="I4766" s="23"/>
      <c r="J4766" s="23"/>
      <c r="K4766" s="23"/>
      <c r="L4766" s="22"/>
      <c r="M4766" s="20"/>
      <c r="N4766" s="19"/>
    </row>
    <row r="4767" spans="1:14" x14ac:dyDescent="0.25">
      <c r="A4767" s="22"/>
      <c r="B4767" s="23"/>
      <c r="C4767" s="23"/>
      <c r="D4767" s="23"/>
      <c r="E4767" s="23"/>
      <c r="F4767" s="22"/>
      <c r="G4767" s="23"/>
      <c r="H4767" s="24"/>
      <c r="I4767" s="23"/>
      <c r="J4767" s="23"/>
      <c r="K4767" s="23"/>
      <c r="L4767" s="22"/>
      <c r="M4767" s="20"/>
      <c r="N4767" s="19"/>
    </row>
    <row r="4768" spans="1:14" x14ac:dyDescent="0.25">
      <c r="A4768" s="22"/>
      <c r="B4768" s="23"/>
      <c r="C4768" s="23"/>
      <c r="D4768" s="23"/>
      <c r="E4768" s="23"/>
      <c r="F4768" s="22"/>
      <c r="G4768" s="23"/>
      <c r="H4768" s="24"/>
      <c r="I4768" s="23"/>
      <c r="J4768" s="23"/>
      <c r="K4768" s="23"/>
      <c r="L4768" s="22"/>
      <c r="M4768" s="20"/>
      <c r="N4768" s="19"/>
    </row>
    <row r="4769" spans="1:13" x14ac:dyDescent="0.25">
      <c r="A4769" s="22"/>
      <c r="B4769" s="23"/>
      <c r="C4769" s="23"/>
      <c r="D4769" s="23"/>
      <c r="E4769" s="23"/>
      <c r="F4769" s="22"/>
      <c r="G4769" s="23"/>
      <c r="H4769" s="24"/>
      <c r="I4769" s="23"/>
      <c r="J4769" s="23"/>
      <c r="K4769" s="23"/>
      <c r="L4769" s="22"/>
      <c r="M4769" s="20"/>
    </row>
    <row r="4770" spans="1:13" x14ac:dyDescent="0.25">
      <c r="A4770" s="22"/>
      <c r="B4770" s="23"/>
      <c r="C4770" s="23"/>
      <c r="D4770" s="23"/>
      <c r="E4770" s="23"/>
      <c r="F4770" s="22"/>
      <c r="G4770" s="23"/>
      <c r="H4770" s="24"/>
      <c r="I4770" s="23"/>
      <c r="J4770" s="23"/>
      <c r="K4770" s="23"/>
      <c r="L4770" s="22"/>
      <c r="M4770" s="20"/>
    </row>
    <row r="4771" spans="1:13" x14ac:dyDescent="0.25">
      <c r="A4771" s="22"/>
      <c r="B4771" s="23"/>
      <c r="C4771" s="23"/>
      <c r="D4771" s="23"/>
      <c r="E4771" s="23"/>
      <c r="F4771" s="22"/>
      <c r="G4771" s="23"/>
      <c r="H4771" s="24"/>
      <c r="I4771" s="23"/>
      <c r="J4771" s="23"/>
      <c r="K4771" s="23"/>
      <c r="L4771" s="22"/>
      <c r="M4771" s="20"/>
    </row>
    <row r="4772" spans="1:13" x14ac:dyDescent="0.25">
      <c r="A4772" s="22"/>
      <c r="B4772" s="23"/>
      <c r="C4772" s="23"/>
      <c r="D4772" s="23"/>
      <c r="E4772" s="23"/>
      <c r="F4772" s="22"/>
      <c r="G4772" s="23"/>
      <c r="H4772" s="24"/>
      <c r="I4772" s="23"/>
      <c r="J4772" s="23"/>
      <c r="K4772" s="23"/>
      <c r="L4772" s="22"/>
      <c r="M4772" s="20"/>
    </row>
    <row r="4773" spans="1:13" x14ac:dyDescent="0.25">
      <c r="A4773" s="22"/>
      <c r="B4773" s="23"/>
      <c r="C4773" s="23"/>
      <c r="D4773" s="23"/>
      <c r="E4773" s="23"/>
      <c r="F4773" s="22"/>
      <c r="G4773" s="23"/>
      <c r="H4773" s="24"/>
      <c r="I4773" s="23"/>
      <c r="J4773" s="23"/>
      <c r="K4773" s="23"/>
      <c r="L4773" s="22"/>
      <c r="M4773" s="20"/>
    </row>
    <row r="4774" spans="1:13" x14ac:dyDescent="0.25">
      <c r="A4774" s="22"/>
      <c r="B4774" s="23"/>
      <c r="C4774" s="23"/>
      <c r="D4774" s="23"/>
      <c r="E4774" s="23"/>
      <c r="F4774" s="22"/>
      <c r="G4774" s="23"/>
      <c r="H4774" s="24"/>
      <c r="I4774" s="23"/>
      <c r="J4774" s="23"/>
      <c r="K4774" s="23"/>
      <c r="L4774" s="22"/>
      <c r="M4774" s="20"/>
    </row>
    <row r="4775" spans="1:13" x14ac:dyDescent="0.25">
      <c r="A4775" s="22"/>
      <c r="B4775" s="23"/>
      <c r="C4775" s="23"/>
      <c r="D4775" s="23"/>
      <c r="E4775" s="23"/>
      <c r="F4775" s="22"/>
      <c r="G4775" s="23"/>
      <c r="H4775" s="24"/>
      <c r="I4775" s="23"/>
      <c r="J4775" s="23"/>
      <c r="K4775" s="23"/>
      <c r="L4775" s="22"/>
      <c r="M4775" s="20"/>
    </row>
    <row r="4776" spans="1:13" x14ac:dyDescent="0.25">
      <c r="A4776" s="22"/>
      <c r="B4776" s="23"/>
      <c r="C4776" s="23"/>
      <c r="D4776" s="23"/>
      <c r="E4776" s="23"/>
      <c r="F4776" s="22"/>
      <c r="G4776" s="23"/>
      <c r="H4776" s="24"/>
      <c r="I4776" s="23"/>
      <c r="J4776" s="23"/>
      <c r="K4776" s="23"/>
      <c r="L4776" s="22"/>
      <c r="M4776" s="20"/>
    </row>
    <row r="4777" spans="1:13" x14ac:dyDescent="0.25">
      <c r="A4777" s="22"/>
      <c r="B4777" s="23"/>
      <c r="C4777" s="23"/>
      <c r="D4777" s="23"/>
      <c r="E4777" s="23"/>
      <c r="F4777" s="22"/>
      <c r="G4777" s="23"/>
      <c r="H4777" s="24"/>
      <c r="I4777" s="23"/>
      <c r="J4777" s="23"/>
      <c r="K4777" s="23"/>
      <c r="L4777" s="22"/>
      <c r="M4777" s="20"/>
    </row>
    <row r="4778" spans="1:13" x14ac:dyDescent="0.25">
      <c r="A4778" s="22"/>
      <c r="B4778" s="23"/>
      <c r="C4778" s="23"/>
      <c r="D4778" s="23"/>
      <c r="E4778" s="23"/>
      <c r="F4778" s="22"/>
      <c r="G4778" s="23"/>
      <c r="H4778" s="24"/>
      <c r="I4778" s="23"/>
      <c r="J4778" s="23"/>
      <c r="K4778" s="23"/>
      <c r="L4778" s="22"/>
      <c r="M4778" s="20"/>
    </row>
    <row r="4779" spans="1:13" x14ac:dyDescent="0.25">
      <c r="A4779" s="22"/>
      <c r="B4779" s="23"/>
      <c r="C4779" s="23"/>
      <c r="D4779" s="23"/>
      <c r="E4779" s="23"/>
      <c r="F4779" s="22"/>
      <c r="G4779" s="23"/>
      <c r="H4779" s="24"/>
      <c r="I4779" s="23"/>
      <c r="J4779" s="23"/>
      <c r="K4779" s="23"/>
      <c r="L4779" s="22"/>
      <c r="M4779" s="20"/>
    </row>
    <row r="4780" spans="1:13" x14ac:dyDescent="0.25">
      <c r="A4780" s="22"/>
      <c r="B4780" s="23"/>
      <c r="C4780" s="23"/>
      <c r="D4780" s="23"/>
      <c r="E4780" s="23"/>
      <c r="F4780" s="22"/>
      <c r="G4780" s="23"/>
      <c r="H4780" s="24"/>
      <c r="I4780" s="23"/>
      <c r="J4780" s="23"/>
      <c r="K4780" s="23"/>
      <c r="L4780" s="22"/>
      <c r="M4780" s="20"/>
    </row>
    <row r="4781" spans="1:13" x14ac:dyDescent="0.25">
      <c r="A4781" s="22"/>
      <c r="B4781" s="23"/>
      <c r="C4781" s="23"/>
      <c r="D4781" s="23"/>
      <c r="E4781" s="23"/>
      <c r="F4781" s="22"/>
      <c r="G4781" s="23"/>
      <c r="H4781" s="24"/>
      <c r="I4781" s="23"/>
      <c r="J4781" s="23"/>
      <c r="K4781" s="23"/>
      <c r="L4781" s="22"/>
      <c r="M4781" s="20"/>
    </row>
    <row r="4782" spans="1:13" x14ac:dyDescent="0.25">
      <c r="A4782" s="22"/>
      <c r="B4782" s="23"/>
      <c r="C4782" s="23"/>
      <c r="D4782" s="23"/>
      <c r="E4782" s="23"/>
      <c r="F4782" s="22"/>
      <c r="G4782" s="23"/>
      <c r="H4782" s="24"/>
      <c r="I4782" s="23"/>
      <c r="J4782" s="23"/>
      <c r="K4782" s="23"/>
      <c r="L4782" s="22"/>
      <c r="M4782" s="20"/>
    </row>
    <row r="4783" spans="1:13" x14ac:dyDescent="0.25">
      <c r="A4783" s="22"/>
      <c r="B4783" s="23"/>
      <c r="C4783" s="23"/>
      <c r="D4783" s="23"/>
      <c r="E4783" s="23"/>
      <c r="F4783" s="22"/>
      <c r="G4783" s="23"/>
      <c r="H4783" s="24"/>
      <c r="I4783" s="23"/>
      <c r="J4783" s="23"/>
      <c r="K4783" s="23"/>
      <c r="L4783" s="22"/>
      <c r="M4783" s="20"/>
    </row>
    <row r="4784" spans="1:13" x14ac:dyDescent="0.25">
      <c r="A4784" s="22"/>
      <c r="B4784" s="23"/>
      <c r="C4784" s="23"/>
      <c r="D4784" s="23"/>
      <c r="E4784" s="23"/>
      <c r="F4784" s="22"/>
      <c r="G4784" s="23"/>
      <c r="H4784" s="24"/>
      <c r="I4784" s="23"/>
      <c r="J4784" s="23"/>
      <c r="K4784" s="23"/>
      <c r="L4784" s="22"/>
      <c r="M4784" s="20"/>
    </row>
    <row r="4785" spans="1:13" x14ac:dyDescent="0.25">
      <c r="A4785" s="22"/>
      <c r="B4785" s="23"/>
      <c r="C4785" s="23"/>
      <c r="D4785" s="23"/>
      <c r="E4785" s="23"/>
      <c r="F4785" s="22"/>
      <c r="G4785" s="23"/>
      <c r="H4785" s="24"/>
      <c r="I4785" s="23"/>
      <c r="J4785" s="23"/>
      <c r="K4785" s="23"/>
      <c r="L4785" s="22"/>
      <c r="M4785" s="20"/>
    </row>
    <row r="4786" spans="1:13" x14ac:dyDescent="0.25">
      <c r="A4786" s="22"/>
      <c r="B4786" s="23"/>
      <c r="C4786" s="23"/>
      <c r="D4786" s="23"/>
      <c r="E4786" s="23"/>
      <c r="F4786" s="22"/>
      <c r="G4786" s="23"/>
      <c r="H4786" s="24"/>
      <c r="I4786" s="23"/>
      <c r="J4786" s="23"/>
      <c r="K4786" s="23"/>
      <c r="L4786" s="22"/>
      <c r="M4786" s="20"/>
    </row>
    <row r="4787" spans="1:13" x14ac:dyDescent="0.25">
      <c r="A4787" s="22"/>
      <c r="B4787" s="23"/>
      <c r="C4787" s="23"/>
      <c r="D4787" s="23"/>
      <c r="E4787" s="23"/>
      <c r="F4787" s="22"/>
      <c r="G4787" s="23"/>
      <c r="H4787" s="24"/>
      <c r="I4787" s="23"/>
      <c r="J4787" s="23"/>
      <c r="K4787" s="23"/>
      <c r="L4787" s="22"/>
      <c r="M4787" s="20"/>
    </row>
    <row r="4788" spans="1:13" x14ac:dyDescent="0.25">
      <c r="A4788" s="22"/>
      <c r="B4788" s="23"/>
      <c r="C4788" s="23"/>
      <c r="D4788" s="23"/>
      <c r="E4788" s="23"/>
      <c r="F4788" s="22"/>
      <c r="G4788" s="23"/>
      <c r="H4788" s="24"/>
      <c r="I4788" s="23"/>
      <c r="J4788" s="23"/>
      <c r="K4788" s="23"/>
      <c r="L4788" s="22"/>
      <c r="M4788" s="20"/>
    </row>
    <row r="4789" spans="1:13" x14ac:dyDescent="0.25">
      <c r="A4789" s="22"/>
      <c r="B4789" s="23"/>
      <c r="C4789" s="23"/>
      <c r="D4789" s="23"/>
      <c r="E4789" s="23"/>
      <c r="F4789" s="22"/>
      <c r="G4789" s="23"/>
      <c r="H4789" s="24"/>
      <c r="I4789" s="23"/>
      <c r="J4789" s="23"/>
      <c r="K4789" s="23"/>
      <c r="L4789" s="22"/>
      <c r="M4789" s="20"/>
    </row>
    <row r="4790" spans="1:13" x14ac:dyDescent="0.25">
      <c r="A4790" s="22"/>
      <c r="B4790" s="23"/>
      <c r="C4790" s="23"/>
      <c r="D4790" s="23"/>
      <c r="E4790" s="23"/>
      <c r="F4790" s="22"/>
      <c r="G4790" s="23"/>
      <c r="H4790" s="24"/>
      <c r="I4790" s="23"/>
      <c r="J4790" s="23"/>
      <c r="K4790" s="23"/>
      <c r="L4790" s="22"/>
      <c r="M4790" s="20"/>
    </row>
    <row r="4791" spans="1:13" x14ac:dyDescent="0.25">
      <c r="A4791" s="22"/>
      <c r="B4791" s="23"/>
      <c r="C4791" s="23"/>
      <c r="D4791" s="23"/>
      <c r="E4791" s="23"/>
      <c r="F4791" s="22"/>
      <c r="G4791" s="23"/>
      <c r="H4791" s="24"/>
      <c r="I4791" s="23"/>
      <c r="J4791" s="23"/>
      <c r="K4791" s="23"/>
      <c r="L4791" s="22"/>
      <c r="M4791" s="20"/>
    </row>
    <row r="4792" spans="1:13" x14ac:dyDescent="0.25">
      <c r="A4792" s="22"/>
      <c r="B4792" s="23"/>
      <c r="C4792" s="23"/>
      <c r="D4792" s="23"/>
      <c r="E4792" s="23"/>
      <c r="F4792" s="22"/>
      <c r="G4792" s="23"/>
      <c r="H4792" s="24"/>
      <c r="I4792" s="23"/>
      <c r="J4792" s="23"/>
      <c r="K4792" s="23"/>
      <c r="L4792" s="22"/>
      <c r="M4792" s="20"/>
    </row>
    <row r="4793" spans="1:13" x14ac:dyDescent="0.25">
      <c r="A4793" s="22"/>
      <c r="B4793" s="23"/>
      <c r="C4793" s="23"/>
      <c r="D4793" s="23"/>
      <c r="E4793" s="23"/>
      <c r="F4793" s="22"/>
      <c r="G4793" s="23"/>
      <c r="H4793" s="24"/>
      <c r="I4793" s="23"/>
      <c r="J4793" s="23"/>
      <c r="K4793" s="23"/>
      <c r="L4793" s="22"/>
      <c r="M4793" s="20"/>
    </row>
    <row r="4794" spans="1:13" x14ac:dyDescent="0.25">
      <c r="A4794" s="22"/>
      <c r="B4794" s="23"/>
      <c r="C4794" s="23"/>
      <c r="D4794" s="23"/>
      <c r="E4794" s="23"/>
      <c r="F4794" s="22"/>
      <c r="G4794" s="23"/>
      <c r="H4794" s="24"/>
      <c r="I4794" s="23"/>
      <c r="J4794" s="23"/>
      <c r="K4794" s="23"/>
      <c r="L4794" s="22"/>
      <c r="M4794" s="20"/>
    </row>
    <row r="4795" spans="1:13" x14ac:dyDescent="0.25">
      <c r="A4795" s="22"/>
      <c r="B4795" s="23"/>
      <c r="C4795" s="23"/>
      <c r="D4795" s="23"/>
      <c r="E4795" s="23"/>
      <c r="F4795" s="22"/>
      <c r="G4795" s="23"/>
      <c r="H4795" s="24"/>
      <c r="I4795" s="23"/>
      <c r="J4795" s="23"/>
      <c r="K4795" s="23"/>
      <c r="L4795" s="22"/>
      <c r="M4795" s="20"/>
    </row>
    <row r="4796" spans="1:13" x14ac:dyDescent="0.25">
      <c r="A4796" s="22"/>
      <c r="B4796" s="23"/>
      <c r="C4796" s="23"/>
      <c r="D4796" s="23"/>
      <c r="E4796" s="23"/>
      <c r="F4796" s="22"/>
      <c r="G4796" s="23"/>
      <c r="H4796" s="24"/>
      <c r="I4796" s="23"/>
      <c r="J4796" s="23"/>
      <c r="K4796" s="23"/>
      <c r="L4796" s="22"/>
      <c r="M4796" s="20"/>
    </row>
    <row r="4797" spans="1:13" x14ac:dyDescent="0.25">
      <c r="A4797" s="22"/>
      <c r="B4797" s="23"/>
      <c r="C4797" s="23"/>
      <c r="D4797" s="23"/>
      <c r="E4797" s="23"/>
      <c r="F4797" s="22"/>
      <c r="G4797" s="23"/>
      <c r="H4797" s="24"/>
      <c r="I4797" s="23"/>
      <c r="J4797" s="23"/>
      <c r="K4797" s="23"/>
      <c r="L4797" s="22"/>
      <c r="M4797" s="20"/>
    </row>
    <row r="4798" spans="1:13" x14ac:dyDescent="0.25">
      <c r="A4798" s="22"/>
      <c r="B4798" s="23"/>
      <c r="C4798" s="23"/>
      <c r="D4798" s="23"/>
      <c r="E4798" s="23"/>
      <c r="F4798" s="22"/>
      <c r="G4798" s="23"/>
      <c r="H4798" s="24"/>
      <c r="I4798" s="23"/>
      <c r="J4798" s="23"/>
      <c r="K4798" s="23"/>
      <c r="L4798" s="22"/>
      <c r="M4798" s="20"/>
    </row>
    <row r="4799" spans="1:13" x14ac:dyDescent="0.25">
      <c r="A4799" s="22"/>
      <c r="B4799" s="23"/>
      <c r="C4799" s="23"/>
      <c r="D4799" s="23"/>
      <c r="E4799" s="23"/>
      <c r="F4799" s="22"/>
      <c r="G4799" s="23"/>
      <c r="H4799" s="24"/>
      <c r="I4799" s="23"/>
      <c r="J4799" s="23"/>
      <c r="K4799" s="23"/>
      <c r="L4799" s="22"/>
      <c r="M4799" s="20"/>
    </row>
    <row r="4800" spans="1:13" x14ac:dyDescent="0.25">
      <c r="A4800" s="22"/>
      <c r="B4800" s="23"/>
      <c r="C4800" s="23"/>
      <c r="D4800" s="23"/>
      <c r="E4800" s="23"/>
      <c r="F4800" s="22"/>
      <c r="G4800" s="23"/>
      <c r="H4800" s="24"/>
      <c r="I4800" s="23"/>
      <c r="J4800" s="23"/>
      <c r="K4800" s="23"/>
      <c r="L4800" s="22"/>
      <c r="M4800" s="20"/>
    </row>
    <row r="4801" spans="1:13" x14ac:dyDescent="0.25">
      <c r="A4801" s="22"/>
      <c r="B4801" s="23"/>
      <c r="C4801" s="23"/>
      <c r="D4801" s="23"/>
      <c r="E4801" s="23"/>
      <c r="F4801" s="22"/>
      <c r="G4801" s="23"/>
      <c r="H4801" s="24"/>
      <c r="I4801" s="23"/>
      <c r="J4801" s="23"/>
      <c r="K4801" s="23"/>
      <c r="L4801" s="22"/>
      <c r="M4801" s="20"/>
    </row>
    <row r="4802" spans="1:13" x14ac:dyDescent="0.25">
      <c r="A4802" s="22"/>
      <c r="B4802" s="23"/>
      <c r="C4802" s="23"/>
      <c r="D4802" s="23"/>
      <c r="E4802" s="23"/>
      <c r="F4802" s="22"/>
      <c r="G4802" s="23"/>
      <c r="H4802" s="24"/>
      <c r="I4802" s="23"/>
      <c r="J4802" s="23"/>
      <c r="K4802" s="23"/>
      <c r="L4802" s="22"/>
      <c r="M4802" s="20"/>
    </row>
    <row r="4803" spans="1:13" x14ac:dyDescent="0.25">
      <c r="A4803" s="22"/>
      <c r="B4803" s="23"/>
      <c r="C4803" s="23"/>
      <c r="D4803" s="23"/>
      <c r="E4803" s="23"/>
      <c r="F4803" s="22"/>
      <c r="G4803" s="23"/>
      <c r="H4803" s="24"/>
      <c r="I4803" s="23"/>
      <c r="J4803" s="23"/>
      <c r="K4803" s="23"/>
      <c r="L4803" s="22"/>
      <c r="M4803" s="20"/>
    </row>
    <row r="4804" spans="1:13" x14ac:dyDescent="0.25">
      <c r="A4804" s="22"/>
      <c r="B4804" s="23"/>
      <c r="C4804" s="23"/>
      <c r="D4804" s="23"/>
      <c r="E4804" s="23"/>
      <c r="F4804" s="22"/>
      <c r="G4804" s="23"/>
      <c r="H4804" s="24"/>
      <c r="I4804" s="23"/>
      <c r="J4804" s="23"/>
      <c r="K4804" s="23"/>
      <c r="L4804" s="22"/>
      <c r="M4804" s="20"/>
    </row>
    <row r="4805" spans="1:13" x14ac:dyDescent="0.25">
      <c r="A4805" s="22"/>
      <c r="B4805" s="23"/>
      <c r="C4805" s="23"/>
      <c r="D4805" s="23"/>
      <c r="E4805" s="23"/>
      <c r="F4805" s="22"/>
      <c r="G4805" s="23"/>
      <c r="H4805" s="24"/>
      <c r="I4805" s="23"/>
      <c r="J4805" s="23"/>
      <c r="K4805" s="23"/>
      <c r="L4805" s="22"/>
      <c r="M4805" s="20"/>
    </row>
    <row r="4806" spans="1:13" x14ac:dyDescent="0.25">
      <c r="A4806" s="22"/>
      <c r="B4806" s="23"/>
      <c r="C4806" s="23"/>
      <c r="D4806" s="23"/>
      <c r="E4806" s="23"/>
      <c r="F4806" s="22"/>
      <c r="G4806" s="23"/>
      <c r="H4806" s="24"/>
      <c r="I4806" s="23"/>
      <c r="J4806" s="23"/>
      <c r="K4806" s="23"/>
      <c r="L4806" s="22"/>
      <c r="M4806" s="20"/>
    </row>
    <row r="4807" spans="1:13" x14ac:dyDescent="0.25">
      <c r="A4807" s="22"/>
      <c r="B4807" s="23"/>
      <c r="C4807" s="23"/>
      <c r="D4807" s="23"/>
      <c r="E4807" s="23"/>
      <c r="F4807" s="22"/>
      <c r="G4807" s="23"/>
      <c r="H4807" s="24"/>
      <c r="I4807" s="23"/>
      <c r="J4807" s="23"/>
      <c r="K4807" s="23"/>
      <c r="L4807" s="22"/>
      <c r="M4807" s="20"/>
    </row>
    <row r="4808" spans="1:13" x14ac:dyDescent="0.25">
      <c r="A4808" s="22"/>
      <c r="B4808" s="23"/>
      <c r="C4808" s="23"/>
      <c r="D4808" s="23"/>
      <c r="E4808" s="23"/>
      <c r="F4808" s="22"/>
      <c r="G4808" s="23"/>
      <c r="H4808" s="24"/>
      <c r="I4808" s="23"/>
      <c r="J4808" s="23"/>
      <c r="K4808" s="23"/>
      <c r="L4808" s="22"/>
      <c r="M4808" s="20"/>
    </row>
    <row r="4809" spans="1:13" x14ac:dyDescent="0.25">
      <c r="A4809" s="22"/>
      <c r="B4809" s="23"/>
      <c r="C4809" s="23"/>
      <c r="D4809" s="23"/>
      <c r="E4809" s="23"/>
      <c r="F4809" s="22"/>
      <c r="G4809" s="23"/>
      <c r="H4809" s="24"/>
      <c r="I4809" s="23"/>
      <c r="J4809" s="23"/>
      <c r="K4809" s="23"/>
      <c r="L4809" s="22"/>
      <c r="M4809" s="20"/>
    </row>
    <row r="4810" spans="1:13" x14ac:dyDescent="0.25">
      <c r="A4810" s="22"/>
      <c r="B4810" s="23"/>
      <c r="C4810" s="23"/>
      <c r="D4810" s="23"/>
      <c r="E4810" s="23"/>
      <c r="F4810" s="22"/>
      <c r="G4810" s="23"/>
      <c r="H4810" s="24"/>
      <c r="I4810" s="23"/>
      <c r="J4810" s="23"/>
      <c r="K4810" s="23"/>
      <c r="L4810" s="22"/>
      <c r="M4810" s="20"/>
    </row>
    <row r="4811" spans="1:13" x14ac:dyDescent="0.25">
      <c r="A4811" s="22"/>
      <c r="B4811" s="23"/>
      <c r="C4811" s="23"/>
      <c r="D4811" s="23"/>
      <c r="E4811" s="23"/>
      <c r="F4811" s="22"/>
      <c r="G4811" s="23"/>
      <c r="H4811" s="24"/>
      <c r="I4811" s="23"/>
      <c r="J4811" s="23"/>
      <c r="K4811" s="23"/>
      <c r="L4811" s="22"/>
      <c r="M4811" s="20"/>
    </row>
    <row r="4812" spans="1:13" x14ac:dyDescent="0.25">
      <c r="A4812" s="22"/>
      <c r="B4812" s="23"/>
      <c r="C4812" s="23"/>
      <c r="D4812" s="23"/>
      <c r="E4812" s="23"/>
      <c r="F4812" s="22"/>
      <c r="G4812" s="23"/>
      <c r="H4812" s="24"/>
      <c r="I4812" s="23"/>
      <c r="J4812" s="23"/>
      <c r="K4812" s="23"/>
      <c r="L4812" s="22"/>
      <c r="M4812" s="20"/>
    </row>
    <row r="4813" spans="1:13" x14ac:dyDescent="0.25">
      <c r="A4813" s="22"/>
      <c r="B4813" s="23"/>
      <c r="C4813" s="23"/>
      <c r="D4813" s="23"/>
      <c r="E4813" s="23"/>
      <c r="F4813" s="22"/>
      <c r="G4813" s="23"/>
      <c r="H4813" s="24"/>
      <c r="I4813" s="23"/>
      <c r="J4813" s="23"/>
      <c r="K4813" s="23"/>
      <c r="L4813" s="22"/>
      <c r="M4813" s="20"/>
    </row>
    <row r="4814" spans="1:13" x14ac:dyDescent="0.25">
      <c r="A4814" s="22"/>
      <c r="B4814" s="23"/>
      <c r="C4814" s="23"/>
      <c r="D4814" s="23"/>
      <c r="E4814" s="23"/>
      <c r="F4814" s="22"/>
      <c r="G4814" s="23"/>
      <c r="H4814" s="24"/>
      <c r="I4814" s="23"/>
      <c r="J4814" s="23"/>
      <c r="K4814" s="23"/>
      <c r="L4814" s="22"/>
      <c r="M4814" s="20"/>
    </row>
    <row r="4815" spans="1:13" x14ac:dyDescent="0.25">
      <c r="A4815" s="22"/>
      <c r="B4815" s="23"/>
      <c r="C4815" s="23"/>
      <c r="D4815" s="23"/>
      <c r="E4815" s="23"/>
      <c r="F4815" s="22"/>
      <c r="G4815" s="23"/>
      <c r="H4815" s="24"/>
      <c r="I4815" s="23"/>
      <c r="J4815" s="23"/>
      <c r="K4815" s="23"/>
      <c r="L4815" s="22"/>
      <c r="M4815" s="20"/>
    </row>
    <row r="4816" spans="1:13" x14ac:dyDescent="0.25">
      <c r="A4816" s="22"/>
      <c r="B4816" s="23"/>
      <c r="C4816" s="23"/>
      <c r="D4816" s="23"/>
      <c r="E4816" s="23"/>
      <c r="F4816" s="22"/>
      <c r="G4816" s="23"/>
      <c r="H4816" s="24"/>
      <c r="I4816" s="23"/>
      <c r="J4816" s="23"/>
      <c r="K4816" s="23"/>
      <c r="L4816" s="22"/>
      <c r="M4816" s="20"/>
    </row>
    <row r="4817" spans="1:13" x14ac:dyDescent="0.25">
      <c r="A4817" s="22"/>
      <c r="B4817" s="23"/>
      <c r="C4817" s="23"/>
      <c r="D4817" s="23"/>
      <c r="E4817" s="23"/>
      <c r="F4817" s="22"/>
      <c r="G4817" s="23"/>
      <c r="H4817" s="24"/>
      <c r="I4817" s="23"/>
      <c r="J4817" s="23"/>
      <c r="K4817" s="23"/>
      <c r="L4817" s="22"/>
      <c r="M4817" s="20"/>
    </row>
    <row r="4818" spans="1:13" x14ac:dyDescent="0.25">
      <c r="A4818" s="22"/>
      <c r="B4818" s="23"/>
      <c r="C4818" s="23"/>
      <c r="D4818" s="23"/>
      <c r="E4818" s="23"/>
      <c r="F4818" s="22"/>
      <c r="G4818" s="23"/>
      <c r="H4818" s="24"/>
      <c r="I4818" s="23"/>
      <c r="J4818" s="23"/>
      <c r="K4818" s="23"/>
      <c r="L4818" s="22"/>
      <c r="M4818" s="20"/>
    </row>
    <row r="4819" spans="1:13" x14ac:dyDescent="0.25">
      <c r="A4819" s="22"/>
      <c r="B4819" s="23"/>
      <c r="C4819" s="23"/>
      <c r="D4819" s="23"/>
      <c r="E4819" s="23"/>
      <c r="F4819" s="22"/>
      <c r="G4819" s="23"/>
      <c r="H4819" s="24"/>
      <c r="I4819" s="23"/>
      <c r="J4819" s="23"/>
      <c r="K4819" s="23"/>
      <c r="L4819" s="22"/>
      <c r="M4819" s="20"/>
    </row>
    <row r="4820" spans="1:13" x14ac:dyDescent="0.25">
      <c r="A4820" s="22"/>
      <c r="B4820" s="23"/>
      <c r="C4820" s="23"/>
      <c r="D4820" s="23"/>
      <c r="E4820" s="23"/>
      <c r="F4820" s="22"/>
      <c r="G4820" s="23"/>
      <c r="H4820" s="24"/>
      <c r="I4820" s="23"/>
      <c r="J4820" s="23"/>
      <c r="K4820" s="23"/>
      <c r="L4820" s="22"/>
      <c r="M4820" s="20"/>
    </row>
    <row r="4821" spans="1:13" x14ac:dyDescent="0.25">
      <c r="A4821" s="22"/>
      <c r="B4821" s="23"/>
      <c r="C4821" s="23"/>
      <c r="D4821" s="23"/>
      <c r="E4821" s="23"/>
      <c r="F4821" s="22"/>
      <c r="G4821" s="23"/>
      <c r="H4821" s="24"/>
      <c r="I4821" s="23"/>
      <c r="J4821" s="23"/>
      <c r="K4821" s="23"/>
      <c r="L4821" s="22"/>
      <c r="M4821" s="20"/>
    </row>
    <row r="4822" spans="1:13" x14ac:dyDescent="0.25">
      <c r="A4822" s="22"/>
      <c r="B4822" s="23"/>
      <c r="C4822" s="23"/>
      <c r="D4822" s="23"/>
      <c r="E4822" s="23"/>
      <c r="F4822" s="22"/>
      <c r="G4822" s="23"/>
      <c r="H4822" s="24"/>
      <c r="I4822" s="23"/>
      <c r="J4822" s="23"/>
      <c r="K4822" s="23"/>
      <c r="L4822" s="22"/>
      <c r="M4822" s="20"/>
    </row>
    <row r="4823" spans="1:13" x14ac:dyDescent="0.25">
      <c r="A4823" s="22"/>
      <c r="B4823" s="23"/>
      <c r="C4823" s="23"/>
      <c r="D4823" s="23"/>
      <c r="E4823" s="23"/>
      <c r="F4823" s="22"/>
      <c r="G4823" s="23"/>
      <c r="H4823" s="24"/>
      <c r="I4823" s="23"/>
      <c r="J4823" s="23"/>
      <c r="K4823" s="23"/>
      <c r="L4823" s="22"/>
      <c r="M4823" s="20"/>
    </row>
    <row r="4824" spans="1:13" x14ac:dyDescent="0.25">
      <c r="A4824" s="22"/>
      <c r="B4824" s="23"/>
      <c r="C4824" s="23"/>
      <c r="D4824" s="23"/>
      <c r="E4824" s="23"/>
      <c r="F4824" s="22"/>
      <c r="G4824" s="23"/>
      <c r="H4824" s="24"/>
      <c r="I4824" s="23"/>
      <c r="J4824" s="23"/>
      <c r="K4824" s="23"/>
      <c r="L4824" s="22"/>
      <c r="M4824" s="20"/>
    </row>
    <row r="4825" spans="1:13" x14ac:dyDescent="0.25">
      <c r="A4825" s="22"/>
      <c r="B4825" s="23"/>
      <c r="C4825" s="23"/>
      <c r="D4825" s="23"/>
      <c r="E4825" s="23"/>
      <c r="F4825" s="22"/>
      <c r="G4825" s="23"/>
      <c r="H4825" s="24"/>
      <c r="I4825" s="23"/>
      <c r="J4825" s="23"/>
      <c r="K4825" s="23"/>
      <c r="L4825" s="22"/>
      <c r="M4825" s="20"/>
    </row>
    <row r="4826" spans="1:13" x14ac:dyDescent="0.25">
      <c r="A4826" s="22"/>
      <c r="B4826" s="23"/>
      <c r="C4826" s="23"/>
      <c r="D4826" s="23"/>
      <c r="E4826" s="23"/>
      <c r="F4826" s="22"/>
      <c r="G4826" s="23"/>
      <c r="H4826" s="24"/>
      <c r="I4826" s="23"/>
      <c r="J4826" s="23"/>
      <c r="K4826" s="23"/>
      <c r="L4826" s="22"/>
      <c r="M4826" s="20"/>
    </row>
    <row r="4827" spans="1:13" x14ac:dyDescent="0.25">
      <c r="A4827" s="22"/>
      <c r="B4827" s="23"/>
      <c r="C4827" s="23"/>
      <c r="D4827" s="23"/>
      <c r="E4827" s="23"/>
      <c r="F4827" s="22"/>
      <c r="G4827" s="23"/>
      <c r="H4827" s="24"/>
      <c r="I4827" s="23"/>
      <c r="J4827" s="23"/>
      <c r="K4827" s="23"/>
      <c r="L4827" s="22"/>
      <c r="M4827" s="20"/>
    </row>
    <row r="4828" spans="1:13" x14ac:dyDescent="0.25">
      <c r="A4828" s="22"/>
      <c r="B4828" s="23"/>
      <c r="C4828" s="23"/>
      <c r="D4828" s="23"/>
      <c r="E4828" s="23"/>
      <c r="F4828" s="22"/>
      <c r="G4828" s="23"/>
      <c r="H4828" s="24"/>
      <c r="I4828" s="23"/>
      <c r="J4828" s="23"/>
      <c r="K4828" s="23"/>
      <c r="L4828" s="22"/>
      <c r="M4828" s="20"/>
    </row>
    <row r="4829" spans="1:13" x14ac:dyDescent="0.25">
      <c r="A4829" s="22"/>
      <c r="B4829" s="23"/>
      <c r="C4829" s="23"/>
      <c r="D4829" s="23"/>
      <c r="E4829" s="23"/>
      <c r="F4829" s="22"/>
      <c r="G4829" s="23"/>
      <c r="H4829" s="24"/>
      <c r="I4829" s="23"/>
      <c r="J4829" s="23"/>
      <c r="K4829" s="23"/>
      <c r="L4829" s="22"/>
      <c r="M4829" s="20"/>
    </row>
    <row r="4830" spans="1:13" x14ac:dyDescent="0.25">
      <c r="A4830" s="22"/>
      <c r="B4830" s="23"/>
      <c r="C4830" s="23"/>
      <c r="D4830" s="23"/>
      <c r="E4830" s="23"/>
      <c r="F4830" s="22"/>
      <c r="G4830" s="23"/>
      <c r="H4830" s="24"/>
      <c r="I4830" s="23"/>
      <c r="J4830" s="23"/>
      <c r="K4830" s="23"/>
      <c r="L4830" s="22"/>
      <c r="M4830" s="20"/>
    </row>
    <row r="4831" spans="1:13" x14ac:dyDescent="0.25">
      <c r="A4831" s="22"/>
      <c r="B4831" s="23"/>
      <c r="C4831" s="23"/>
      <c r="D4831" s="23"/>
      <c r="E4831" s="23"/>
      <c r="F4831" s="22"/>
      <c r="G4831" s="23"/>
      <c r="H4831" s="24"/>
      <c r="I4831" s="23"/>
      <c r="J4831" s="23"/>
      <c r="K4831" s="23"/>
      <c r="L4831" s="22"/>
      <c r="M4831" s="20"/>
    </row>
    <row r="4832" spans="1:13" x14ac:dyDescent="0.25">
      <c r="A4832" s="22"/>
      <c r="B4832" s="23"/>
      <c r="C4832" s="23"/>
      <c r="D4832" s="23"/>
      <c r="E4832" s="23"/>
      <c r="F4832" s="22"/>
      <c r="G4832" s="23"/>
      <c r="H4832" s="24"/>
      <c r="I4832" s="23"/>
      <c r="J4832" s="23"/>
      <c r="K4832" s="23"/>
      <c r="L4832" s="22"/>
      <c r="M4832" s="20"/>
    </row>
    <row r="4833" spans="1:13" x14ac:dyDescent="0.25">
      <c r="A4833" s="22"/>
      <c r="B4833" s="23"/>
      <c r="C4833" s="23"/>
      <c r="D4833" s="23"/>
      <c r="E4833" s="23"/>
      <c r="F4833" s="22"/>
      <c r="G4833" s="23"/>
      <c r="H4833" s="24"/>
      <c r="I4833" s="23"/>
      <c r="J4833" s="23"/>
      <c r="K4833" s="23"/>
      <c r="L4833" s="22"/>
      <c r="M4833" s="20"/>
    </row>
    <row r="4834" spans="1:13" x14ac:dyDescent="0.25">
      <c r="A4834" s="22"/>
      <c r="B4834" s="23"/>
      <c r="C4834" s="23"/>
      <c r="D4834" s="23"/>
      <c r="E4834" s="23"/>
      <c r="F4834" s="22"/>
      <c r="G4834" s="23"/>
      <c r="H4834" s="24"/>
      <c r="I4834" s="23"/>
      <c r="J4834" s="23"/>
      <c r="K4834" s="23"/>
      <c r="L4834" s="22"/>
      <c r="M4834" s="20"/>
    </row>
    <row r="4835" spans="1:13" x14ac:dyDescent="0.25">
      <c r="A4835" s="22"/>
      <c r="B4835" s="23"/>
      <c r="C4835" s="23"/>
      <c r="D4835" s="23"/>
      <c r="E4835" s="23"/>
      <c r="F4835" s="22"/>
      <c r="G4835" s="23"/>
      <c r="H4835" s="24"/>
      <c r="I4835" s="23"/>
      <c r="J4835" s="23"/>
      <c r="K4835" s="23"/>
      <c r="L4835" s="22"/>
      <c r="M4835" s="20"/>
    </row>
    <row r="4836" spans="1:13" x14ac:dyDescent="0.25">
      <c r="A4836" s="22"/>
      <c r="B4836" s="23"/>
      <c r="C4836" s="23"/>
      <c r="D4836" s="23"/>
      <c r="E4836" s="23"/>
      <c r="F4836" s="22"/>
      <c r="G4836" s="23"/>
      <c r="H4836" s="24"/>
      <c r="I4836" s="23"/>
      <c r="J4836" s="23"/>
      <c r="K4836" s="23"/>
      <c r="L4836" s="22"/>
      <c r="M4836" s="20"/>
    </row>
    <row r="4837" spans="1:13" x14ac:dyDescent="0.25">
      <c r="A4837" s="22"/>
      <c r="B4837" s="23"/>
      <c r="C4837" s="23"/>
      <c r="D4837" s="23"/>
      <c r="E4837" s="23"/>
      <c r="F4837" s="22"/>
      <c r="G4837" s="23"/>
      <c r="H4837" s="24"/>
      <c r="I4837" s="23"/>
      <c r="J4837" s="23"/>
      <c r="K4837" s="23"/>
      <c r="L4837" s="22"/>
      <c r="M4837" s="20"/>
    </row>
    <row r="4838" spans="1:13" x14ac:dyDescent="0.25">
      <c r="A4838" s="22"/>
      <c r="B4838" s="23"/>
      <c r="C4838" s="23"/>
      <c r="D4838" s="23"/>
      <c r="E4838" s="23"/>
      <c r="F4838" s="22"/>
      <c r="G4838" s="23"/>
      <c r="H4838" s="24"/>
      <c r="I4838" s="23"/>
      <c r="J4838" s="23"/>
      <c r="K4838" s="23"/>
      <c r="L4838" s="22"/>
      <c r="M4838" s="20"/>
    </row>
    <row r="4839" spans="1:13" x14ac:dyDescent="0.25">
      <c r="A4839" s="22"/>
      <c r="B4839" s="23"/>
      <c r="C4839" s="23"/>
      <c r="D4839" s="23"/>
      <c r="E4839" s="23"/>
      <c r="F4839" s="22"/>
      <c r="G4839" s="23"/>
      <c r="H4839" s="24"/>
      <c r="I4839" s="23"/>
      <c r="J4839" s="23"/>
      <c r="K4839" s="23"/>
      <c r="L4839" s="22"/>
      <c r="M4839" s="20"/>
    </row>
    <row r="4840" spans="1:13" x14ac:dyDescent="0.25">
      <c r="A4840" s="22"/>
      <c r="B4840" s="23"/>
      <c r="C4840" s="23"/>
      <c r="D4840" s="23"/>
      <c r="E4840" s="23"/>
      <c r="F4840" s="22"/>
      <c r="G4840" s="23"/>
      <c r="H4840" s="24"/>
      <c r="I4840" s="23"/>
      <c r="J4840" s="23"/>
      <c r="K4840" s="23"/>
      <c r="L4840" s="22"/>
      <c r="M4840" s="20"/>
    </row>
    <row r="4841" spans="1:13" x14ac:dyDescent="0.25">
      <c r="A4841" s="22"/>
      <c r="B4841" s="23"/>
      <c r="C4841" s="23"/>
      <c r="D4841" s="23"/>
      <c r="E4841" s="23"/>
      <c r="F4841" s="22"/>
      <c r="G4841" s="23"/>
      <c r="H4841" s="24"/>
      <c r="I4841" s="23"/>
      <c r="J4841" s="23"/>
      <c r="K4841" s="23"/>
      <c r="L4841" s="22"/>
      <c r="M4841" s="20"/>
    </row>
    <row r="4842" spans="1:13" x14ac:dyDescent="0.25">
      <c r="A4842" s="22"/>
      <c r="B4842" s="23"/>
      <c r="C4842" s="23"/>
      <c r="D4842" s="23"/>
      <c r="E4842" s="23"/>
      <c r="F4842" s="22"/>
      <c r="G4842" s="23"/>
      <c r="H4842" s="24"/>
      <c r="I4842" s="23"/>
      <c r="J4842" s="23"/>
      <c r="K4842" s="23"/>
      <c r="L4842" s="22"/>
      <c r="M4842" s="20"/>
    </row>
    <row r="4843" spans="1:13" x14ac:dyDescent="0.25">
      <c r="A4843" s="22"/>
      <c r="B4843" s="23"/>
      <c r="C4843" s="23"/>
      <c r="D4843" s="23"/>
      <c r="E4843" s="23"/>
      <c r="F4843" s="22"/>
      <c r="G4843" s="23"/>
      <c r="H4843" s="24"/>
      <c r="I4843" s="23"/>
      <c r="J4843" s="23"/>
      <c r="K4843" s="23"/>
      <c r="L4843" s="22"/>
      <c r="M4843" s="20"/>
    </row>
    <row r="4844" spans="1:13" x14ac:dyDescent="0.25">
      <c r="A4844" s="22"/>
      <c r="B4844" s="23"/>
      <c r="C4844" s="23"/>
      <c r="D4844" s="23"/>
      <c r="E4844" s="23"/>
      <c r="F4844" s="22"/>
      <c r="G4844" s="23"/>
      <c r="H4844" s="24"/>
      <c r="I4844" s="23"/>
      <c r="J4844" s="23"/>
      <c r="K4844" s="23"/>
      <c r="L4844" s="22"/>
      <c r="M4844" s="20"/>
    </row>
    <row r="4845" spans="1:13" x14ac:dyDescent="0.25">
      <c r="A4845" s="22"/>
      <c r="B4845" s="23"/>
      <c r="C4845" s="23"/>
      <c r="D4845" s="23"/>
      <c r="E4845" s="23"/>
      <c r="F4845" s="22"/>
      <c r="G4845" s="23"/>
      <c r="H4845" s="24"/>
      <c r="I4845" s="23"/>
      <c r="J4845" s="23"/>
      <c r="K4845" s="23"/>
      <c r="L4845" s="22"/>
      <c r="M4845" s="20"/>
    </row>
    <row r="4846" spans="1:13" x14ac:dyDescent="0.25">
      <c r="A4846" s="22"/>
      <c r="B4846" s="23"/>
      <c r="C4846" s="23"/>
      <c r="D4846" s="23"/>
      <c r="E4846" s="23"/>
      <c r="F4846" s="22"/>
      <c r="G4846" s="23"/>
      <c r="H4846" s="24"/>
      <c r="I4846" s="23"/>
      <c r="J4846" s="23"/>
      <c r="K4846" s="23"/>
      <c r="L4846" s="22"/>
      <c r="M4846" s="20"/>
    </row>
    <row r="4847" spans="1:13" x14ac:dyDescent="0.25">
      <c r="A4847" s="22"/>
      <c r="B4847" s="23"/>
      <c r="C4847" s="23"/>
      <c r="D4847" s="23"/>
      <c r="E4847" s="23"/>
      <c r="F4847" s="22"/>
      <c r="G4847" s="23"/>
      <c r="H4847" s="24"/>
      <c r="I4847" s="23"/>
      <c r="J4847" s="23"/>
      <c r="K4847" s="23"/>
      <c r="L4847" s="22"/>
      <c r="M4847" s="20"/>
    </row>
    <row r="4848" spans="1:13" x14ac:dyDescent="0.25">
      <c r="A4848" s="22"/>
      <c r="B4848" s="23"/>
      <c r="C4848" s="23"/>
      <c r="D4848" s="23"/>
      <c r="E4848" s="23"/>
      <c r="F4848" s="22"/>
      <c r="G4848" s="23"/>
      <c r="H4848" s="24"/>
      <c r="I4848" s="23"/>
      <c r="J4848" s="23"/>
      <c r="K4848" s="23"/>
      <c r="L4848" s="22"/>
      <c r="M4848" s="20"/>
    </row>
    <row r="4849" spans="1:13" x14ac:dyDescent="0.25">
      <c r="A4849" s="22"/>
      <c r="B4849" s="23"/>
      <c r="C4849" s="23"/>
      <c r="D4849" s="23"/>
      <c r="E4849" s="23"/>
      <c r="F4849" s="22"/>
      <c r="G4849" s="23"/>
      <c r="H4849" s="24"/>
      <c r="I4849" s="23"/>
      <c r="J4849" s="23"/>
      <c r="K4849" s="23"/>
      <c r="L4849" s="22"/>
      <c r="M4849" s="20"/>
    </row>
    <row r="4850" spans="1:13" x14ac:dyDescent="0.25">
      <c r="A4850" s="22"/>
      <c r="B4850" s="23"/>
      <c r="C4850" s="23"/>
      <c r="D4850" s="23"/>
      <c r="E4850" s="23"/>
      <c r="F4850" s="22"/>
      <c r="G4850" s="23"/>
      <c r="H4850" s="24"/>
      <c r="I4850" s="23"/>
      <c r="J4850" s="23"/>
      <c r="K4850" s="23"/>
      <c r="L4850" s="22"/>
      <c r="M4850" s="20"/>
    </row>
    <row r="4851" spans="1:13" x14ac:dyDescent="0.25">
      <c r="A4851" s="22"/>
      <c r="B4851" s="23"/>
      <c r="C4851" s="23"/>
      <c r="D4851" s="23"/>
      <c r="E4851" s="23"/>
      <c r="F4851" s="22"/>
      <c r="G4851" s="23"/>
      <c r="H4851" s="24"/>
      <c r="I4851" s="23"/>
      <c r="J4851" s="23"/>
      <c r="K4851" s="23"/>
      <c r="L4851" s="22"/>
      <c r="M4851" s="20"/>
    </row>
    <row r="4852" spans="1:13" x14ac:dyDescent="0.25">
      <c r="A4852" s="22"/>
      <c r="B4852" s="23"/>
      <c r="C4852" s="23"/>
      <c r="D4852" s="23"/>
      <c r="E4852" s="23"/>
      <c r="F4852" s="22"/>
      <c r="G4852" s="23"/>
      <c r="H4852" s="24"/>
      <c r="I4852" s="23"/>
      <c r="J4852" s="23"/>
      <c r="K4852" s="23"/>
      <c r="L4852" s="22"/>
      <c r="M4852" s="20"/>
    </row>
    <row r="4853" spans="1:13" x14ac:dyDescent="0.25">
      <c r="A4853" s="22"/>
      <c r="B4853" s="23"/>
      <c r="C4853" s="23"/>
      <c r="D4853" s="23"/>
      <c r="E4853" s="23"/>
      <c r="F4853" s="22"/>
      <c r="G4853" s="23"/>
      <c r="H4853" s="24"/>
      <c r="I4853" s="23"/>
      <c r="J4853" s="23"/>
      <c r="K4853" s="23"/>
      <c r="L4853" s="22"/>
      <c r="M4853" s="20"/>
    </row>
    <row r="4854" spans="1:13" x14ac:dyDescent="0.25">
      <c r="A4854" s="22"/>
      <c r="B4854" s="23"/>
      <c r="C4854" s="23"/>
      <c r="D4854" s="23"/>
      <c r="E4854" s="23"/>
      <c r="F4854" s="22"/>
      <c r="G4854" s="23"/>
      <c r="H4854" s="24"/>
      <c r="I4854" s="23"/>
      <c r="J4854" s="23"/>
      <c r="K4854" s="23"/>
      <c r="L4854" s="22"/>
      <c r="M4854" s="20"/>
    </row>
    <row r="4855" spans="1:13" x14ac:dyDescent="0.25">
      <c r="A4855" s="22"/>
      <c r="B4855" s="23"/>
      <c r="C4855" s="23"/>
      <c r="D4855" s="23"/>
      <c r="E4855" s="23"/>
      <c r="F4855" s="22"/>
      <c r="G4855" s="23"/>
      <c r="H4855" s="24"/>
      <c r="I4855" s="23"/>
      <c r="J4855" s="23"/>
      <c r="K4855" s="23"/>
      <c r="L4855" s="22"/>
      <c r="M4855" s="20"/>
    </row>
    <row r="4856" spans="1:13" x14ac:dyDescent="0.25">
      <c r="A4856" s="22"/>
      <c r="B4856" s="23"/>
      <c r="C4856" s="23"/>
      <c r="D4856" s="23"/>
      <c r="E4856" s="23"/>
      <c r="F4856" s="22"/>
      <c r="G4856" s="23"/>
      <c r="H4856" s="24"/>
      <c r="I4856" s="23"/>
      <c r="J4856" s="23"/>
      <c r="K4856" s="23"/>
      <c r="L4856" s="22"/>
      <c r="M4856" s="20"/>
    </row>
    <row r="4857" spans="1:13" x14ac:dyDescent="0.25">
      <c r="A4857" s="22"/>
      <c r="B4857" s="23"/>
      <c r="C4857" s="23"/>
      <c r="D4857" s="23"/>
      <c r="E4857" s="23"/>
      <c r="F4857" s="22"/>
      <c r="G4857" s="23"/>
      <c r="H4857" s="24"/>
      <c r="I4857" s="23"/>
      <c r="J4857" s="23"/>
      <c r="K4857" s="23"/>
      <c r="L4857" s="22"/>
      <c r="M4857" s="20"/>
    </row>
    <row r="4858" spans="1:13" x14ac:dyDescent="0.25">
      <c r="A4858" s="22"/>
      <c r="B4858" s="23"/>
      <c r="C4858" s="23"/>
      <c r="D4858" s="23"/>
      <c r="E4858" s="23"/>
      <c r="F4858" s="22"/>
      <c r="G4858" s="23"/>
      <c r="H4858" s="24"/>
      <c r="I4858" s="23"/>
      <c r="J4858" s="23"/>
      <c r="K4858" s="23"/>
      <c r="L4858" s="22"/>
      <c r="M4858" s="20"/>
    </row>
    <row r="4859" spans="1:13" x14ac:dyDescent="0.25">
      <c r="A4859" s="22"/>
      <c r="B4859" s="23"/>
      <c r="C4859" s="23"/>
      <c r="D4859" s="23"/>
      <c r="E4859" s="23"/>
      <c r="F4859" s="22"/>
      <c r="G4859" s="23"/>
      <c r="H4859" s="24"/>
      <c r="I4859" s="23"/>
      <c r="J4859" s="23"/>
      <c r="K4859" s="23"/>
      <c r="L4859" s="22"/>
      <c r="M4859" s="20"/>
    </row>
    <row r="4860" spans="1:13" x14ac:dyDescent="0.25">
      <c r="A4860" s="22"/>
      <c r="B4860" s="23"/>
      <c r="C4860" s="23"/>
      <c r="D4860" s="23"/>
      <c r="E4860" s="23"/>
      <c r="F4860" s="22"/>
      <c r="G4860" s="23"/>
      <c r="H4860" s="24"/>
      <c r="I4860" s="23"/>
      <c r="J4860" s="23"/>
      <c r="K4860" s="23"/>
      <c r="L4860" s="22"/>
      <c r="M4860" s="20"/>
    </row>
    <row r="4861" spans="1:13" x14ac:dyDescent="0.25">
      <c r="A4861" s="22"/>
      <c r="B4861" s="23"/>
      <c r="C4861" s="23"/>
      <c r="D4861" s="23"/>
      <c r="E4861" s="23"/>
      <c r="F4861" s="22"/>
      <c r="G4861" s="23"/>
      <c r="H4861" s="24"/>
      <c r="I4861" s="23"/>
      <c r="J4861" s="23"/>
      <c r="K4861" s="23"/>
      <c r="L4861" s="22"/>
      <c r="M4861" s="20"/>
    </row>
    <row r="4862" spans="1:13" x14ac:dyDescent="0.25">
      <c r="A4862" s="22"/>
      <c r="B4862" s="23"/>
      <c r="C4862" s="23"/>
      <c r="D4862" s="23"/>
      <c r="E4862" s="23"/>
      <c r="F4862" s="22"/>
      <c r="G4862" s="23"/>
      <c r="H4862" s="24"/>
      <c r="I4862" s="23"/>
      <c r="J4862" s="23"/>
      <c r="K4862" s="23"/>
      <c r="L4862" s="22"/>
      <c r="M4862" s="20"/>
    </row>
    <row r="4863" spans="1:13" x14ac:dyDescent="0.25">
      <c r="A4863" s="22"/>
      <c r="B4863" s="23"/>
      <c r="C4863" s="23"/>
      <c r="D4863" s="23"/>
      <c r="E4863" s="23"/>
      <c r="F4863" s="22"/>
      <c r="G4863" s="23"/>
      <c r="H4863" s="24"/>
      <c r="I4863" s="23"/>
      <c r="J4863" s="23"/>
      <c r="K4863" s="23"/>
      <c r="L4863" s="22"/>
      <c r="M4863" s="20"/>
    </row>
    <row r="4864" spans="1:13" x14ac:dyDescent="0.25">
      <c r="A4864" s="22"/>
      <c r="B4864" s="23"/>
      <c r="C4864" s="23"/>
      <c r="D4864" s="23"/>
      <c r="E4864" s="23"/>
      <c r="F4864" s="22"/>
      <c r="G4864" s="23"/>
      <c r="H4864" s="24"/>
      <c r="I4864" s="23"/>
      <c r="J4864" s="23"/>
      <c r="K4864" s="23"/>
      <c r="L4864" s="22"/>
      <c r="M4864" s="20"/>
    </row>
    <row r="4865" spans="1:13" x14ac:dyDescent="0.25">
      <c r="A4865" s="22"/>
      <c r="B4865" s="23"/>
      <c r="C4865" s="23"/>
      <c r="D4865" s="23"/>
      <c r="E4865" s="23"/>
      <c r="F4865" s="22"/>
      <c r="G4865" s="23"/>
      <c r="H4865" s="24"/>
      <c r="I4865" s="23"/>
      <c r="J4865" s="23"/>
      <c r="K4865" s="23"/>
      <c r="L4865" s="22"/>
      <c r="M4865" s="20"/>
    </row>
    <row r="4866" spans="1:13" x14ac:dyDescent="0.25">
      <c r="A4866" s="22"/>
      <c r="B4866" s="23"/>
      <c r="C4866" s="23"/>
      <c r="D4866" s="23"/>
      <c r="E4866" s="23"/>
      <c r="F4866" s="22"/>
      <c r="G4866" s="23"/>
      <c r="H4866" s="24"/>
      <c r="I4866" s="23"/>
      <c r="J4866" s="23"/>
      <c r="K4866" s="23"/>
      <c r="L4866" s="22"/>
      <c r="M4866" s="20"/>
    </row>
    <row r="4867" spans="1:13" x14ac:dyDescent="0.25">
      <c r="A4867" s="22"/>
      <c r="B4867" s="23"/>
      <c r="C4867" s="23"/>
      <c r="D4867" s="23"/>
      <c r="E4867" s="23"/>
      <c r="F4867" s="22"/>
      <c r="G4867" s="23"/>
      <c r="H4867" s="24"/>
      <c r="I4867" s="23"/>
      <c r="J4867" s="23"/>
      <c r="K4867" s="23"/>
      <c r="L4867" s="22"/>
      <c r="M4867" s="20"/>
    </row>
    <row r="4868" spans="1:13" x14ac:dyDescent="0.25">
      <c r="A4868" s="22"/>
      <c r="B4868" s="23"/>
      <c r="C4868" s="23"/>
      <c r="D4868" s="23"/>
      <c r="E4868" s="23"/>
      <c r="F4868" s="22"/>
      <c r="G4868" s="23"/>
      <c r="H4868" s="24"/>
      <c r="I4868" s="23"/>
      <c r="J4868" s="23"/>
      <c r="K4868" s="23"/>
      <c r="L4868" s="22"/>
      <c r="M4868" s="20"/>
    </row>
    <row r="4869" spans="1:13" x14ac:dyDescent="0.25">
      <c r="A4869" s="22"/>
      <c r="B4869" s="23"/>
      <c r="C4869" s="23"/>
      <c r="D4869" s="23"/>
      <c r="E4869" s="23"/>
      <c r="F4869" s="22"/>
      <c r="G4869" s="23"/>
      <c r="H4869" s="24"/>
      <c r="I4869" s="23"/>
      <c r="J4869" s="23"/>
      <c r="K4869" s="23"/>
      <c r="L4869" s="22"/>
      <c r="M4869" s="20"/>
    </row>
    <row r="4870" spans="1:13" x14ac:dyDescent="0.25">
      <c r="A4870" s="22"/>
      <c r="B4870" s="23"/>
      <c r="C4870" s="23"/>
      <c r="D4870" s="23"/>
      <c r="E4870" s="23"/>
      <c r="F4870" s="22"/>
      <c r="G4870" s="23"/>
      <c r="H4870" s="24"/>
      <c r="I4870" s="23"/>
      <c r="J4870" s="23"/>
      <c r="K4870" s="23"/>
      <c r="L4870" s="22"/>
      <c r="M4870" s="20"/>
    </row>
    <row r="4871" spans="1:13" x14ac:dyDescent="0.25">
      <c r="A4871" s="22"/>
      <c r="B4871" s="23"/>
      <c r="C4871" s="23"/>
      <c r="D4871" s="23"/>
      <c r="E4871" s="23"/>
      <c r="F4871" s="22"/>
      <c r="G4871" s="23"/>
      <c r="H4871" s="24"/>
      <c r="I4871" s="23"/>
      <c r="J4871" s="23"/>
      <c r="K4871" s="23"/>
      <c r="L4871" s="22"/>
      <c r="M4871" s="20"/>
    </row>
    <row r="4872" spans="1:13" x14ac:dyDescent="0.25">
      <c r="A4872" s="22"/>
      <c r="B4872" s="23"/>
      <c r="C4872" s="23"/>
      <c r="D4872" s="23"/>
      <c r="E4872" s="23"/>
      <c r="F4872" s="22"/>
      <c r="G4872" s="23"/>
      <c r="H4872" s="24"/>
      <c r="I4872" s="23"/>
      <c r="J4872" s="23"/>
      <c r="K4872" s="23"/>
      <c r="L4872" s="22"/>
      <c r="M4872" s="20"/>
    </row>
    <row r="4873" spans="1:13" x14ac:dyDescent="0.25">
      <c r="A4873" s="22"/>
      <c r="B4873" s="23"/>
      <c r="C4873" s="23"/>
      <c r="D4873" s="23"/>
      <c r="E4873" s="23"/>
      <c r="F4873" s="22"/>
      <c r="G4873" s="23"/>
      <c r="H4873" s="24"/>
      <c r="I4873" s="23"/>
      <c r="J4873" s="23"/>
      <c r="K4873" s="23"/>
      <c r="L4873" s="22"/>
      <c r="M4873" s="20"/>
    </row>
    <row r="4874" spans="1:13" x14ac:dyDescent="0.25">
      <c r="A4874" s="22"/>
      <c r="B4874" s="23"/>
      <c r="C4874" s="23"/>
      <c r="D4874" s="23"/>
      <c r="E4874" s="23"/>
      <c r="F4874" s="22"/>
      <c r="G4874" s="23"/>
      <c r="H4874" s="24"/>
      <c r="I4874" s="23"/>
      <c r="J4874" s="23"/>
      <c r="K4874" s="23"/>
      <c r="L4874" s="22"/>
      <c r="M4874" s="20"/>
    </row>
    <row r="4875" spans="1:13" x14ac:dyDescent="0.25">
      <c r="A4875" s="22"/>
      <c r="B4875" s="23"/>
      <c r="C4875" s="23"/>
      <c r="D4875" s="23"/>
      <c r="E4875" s="23"/>
      <c r="F4875" s="22"/>
      <c r="G4875" s="23"/>
      <c r="H4875" s="24"/>
      <c r="I4875" s="23"/>
      <c r="J4875" s="23"/>
      <c r="K4875" s="23"/>
      <c r="L4875" s="22"/>
      <c r="M4875" s="20"/>
    </row>
    <row r="4876" spans="1:13" x14ac:dyDescent="0.25">
      <c r="A4876" s="22"/>
      <c r="B4876" s="23"/>
      <c r="C4876" s="23"/>
      <c r="D4876" s="23"/>
      <c r="E4876" s="23"/>
      <c r="F4876" s="22"/>
      <c r="G4876" s="23"/>
      <c r="H4876" s="24"/>
      <c r="I4876" s="23"/>
      <c r="J4876" s="23"/>
      <c r="K4876" s="23"/>
      <c r="L4876" s="22"/>
      <c r="M4876" s="20"/>
    </row>
    <row r="4877" spans="1:13" x14ac:dyDescent="0.25">
      <c r="A4877" s="22"/>
      <c r="B4877" s="23"/>
      <c r="C4877" s="23"/>
      <c r="D4877" s="23"/>
      <c r="E4877" s="23"/>
      <c r="F4877" s="22"/>
      <c r="G4877" s="23"/>
      <c r="H4877" s="24"/>
      <c r="I4877" s="23"/>
      <c r="J4877" s="23"/>
      <c r="K4877" s="23"/>
      <c r="L4877" s="22"/>
      <c r="M4877" s="20"/>
    </row>
    <row r="4878" spans="1:13" x14ac:dyDescent="0.25">
      <c r="A4878" s="22"/>
      <c r="B4878" s="23"/>
      <c r="C4878" s="23"/>
      <c r="D4878" s="23"/>
      <c r="E4878" s="23"/>
      <c r="F4878" s="22"/>
      <c r="G4878" s="23"/>
      <c r="H4878" s="24"/>
      <c r="I4878" s="23"/>
      <c r="J4878" s="23"/>
      <c r="K4878" s="23"/>
      <c r="L4878" s="22"/>
      <c r="M4878" s="20"/>
    </row>
    <row r="4879" spans="1:13" x14ac:dyDescent="0.25">
      <c r="A4879" s="22"/>
      <c r="B4879" s="23"/>
      <c r="C4879" s="23"/>
      <c r="D4879" s="23"/>
      <c r="E4879" s="23"/>
      <c r="F4879" s="22"/>
      <c r="G4879" s="23"/>
      <c r="H4879" s="24"/>
      <c r="I4879" s="23"/>
      <c r="J4879" s="23"/>
      <c r="K4879" s="23"/>
      <c r="L4879" s="22"/>
      <c r="M4879" s="20"/>
    </row>
    <row r="4880" spans="1:13" x14ac:dyDescent="0.25">
      <c r="A4880" s="22"/>
      <c r="B4880" s="23"/>
      <c r="C4880" s="23"/>
      <c r="D4880" s="23"/>
      <c r="E4880" s="23"/>
      <c r="F4880" s="22"/>
      <c r="G4880" s="23"/>
      <c r="H4880" s="24"/>
      <c r="I4880" s="23"/>
      <c r="J4880" s="23"/>
      <c r="K4880" s="23"/>
      <c r="L4880" s="22"/>
      <c r="M4880" s="20"/>
    </row>
    <row r="4881" spans="1:13" x14ac:dyDescent="0.25">
      <c r="A4881" s="22"/>
      <c r="B4881" s="23"/>
      <c r="C4881" s="23"/>
      <c r="D4881" s="23"/>
      <c r="E4881" s="23"/>
      <c r="F4881" s="22"/>
      <c r="G4881" s="23"/>
      <c r="H4881" s="24"/>
      <c r="I4881" s="23"/>
      <c r="J4881" s="23"/>
      <c r="K4881" s="23"/>
      <c r="L4881" s="22"/>
      <c r="M4881" s="20"/>
    </row>
    <row r="4882" spans="1:13" x14ac:dyDescent="0.25">
      <c r="A4882" s="22"/>
      <c r="B4882" s="23"/>
      <c r="C4882" s="23"/>
      <c r="D4882" s="23"/>
      <c r="E4882" s="23"/>
      <c r="F4882" s="22"/>
      <c r="G4882" s="23"/>
      <c r="H4882" s="24"/>
      <c r="I4882" s="23"/>
      <c r="J4882" s="23"/>
      <c r="K4882" s="23"/>
      <c r="L4882" s="22"/>
      <c r="M4882" s="20"/>
    </row>
    <row r="4883" spans="1:13" x14ac:dyDescent="0.25">
      <c r="A4883" s="22"/>
      <c r="B4883" s="23"/>
      <c r="C4883" s="23"/>
      <c r="D4883" s="23"/>
      <c r="E4883" s="23"/>
      <c r="F4883" s="22"/>
      <c r="G4883" s="23"/>
      <c r="H4883" s="24"/>
      <c r="I4883" s="23"/>
      <c r="J4883" s="23"/>
      <c r="K4883" s="23"/>
      <c r="L4883" s="22"/>
      <c r="M4883" s="20"/>
    </row>
    <row r="4884" spans="1:13" x14ac:dyDescent="0.25">
      <c r="A4884" s="22"/>
      <c r="B4884" s="23"/>
      <c r="C4884" s="23"/>
      <c r="D4884" s="23"/>
      <c r="E4884" s="23"/>
      <c r="F4884" s="22"/>
      <c r="G4884" s="23"/>
      <c r="H4884" s="24"/>
      <c r="I4884" s="23"/>
      <c r="J4884" s="23"/>
      <c r="K4884" s="23"/>
      <c r="L4884" s="22"/>
      <c r="M4884" s="20"/>
    </row>
    <row r="4885" spans="1:13" x14ac:dyDescent="0.25">
      <c r="A4885" s="22"/>
      <c r="B4885" s="23"/>
      <c r="C4885" s="23"/>
      <c r="D4885" s="23"/>
      <c r="E4885" s="23"/>
      <c r="F4885" s="22"/>
      <c r="G4885" s="23"/>
      <c r="H4885" s="24"/>
      <c r="I4885" s="23"/>
      <c r="J4885" s="23"/>
      <c r="K4885" s="23"/>
      <c r="L4885" s="22"/>
      <c r="M4885" s="20"/>
    </row>
    <row r="4886" spans="1:13" x14ac:dyDescent="0.25">
      <c r="A4886" s="22"/>
      <c r="B4886" s="23"/>
      <c r="C4886" s="23"/>
      <c r="D4886" s="23"/>
      <c r="E4886" s="23"/>
      <c r="F4886" s="22"/>
      <c r="G4886" s="23"/>
      <c r="H4886" s="24"/>
      <c r="I4886" s="23"/>
      <c r="J4886" s="23"/>
      <c r="K4886" s="23"/>
      <c r="L4886" s="22"/>
      <c r="M4886" s="20"/>
    </row>
    <row r="4887" spans="1:13" x14ac:dyDescent="0.25">
      <c r="A4887" s="22"/>
      <c r="B4887" s="23"/>
      <c r="C4887" s="23"/>
      <c r="D4887" s="23"/>
      <c r="E4887" s="23"/>
      <c r="F4887" s="22"/>
      <c r="G4887" s="23"/>
      <c r="H4887" s="24"/>
      <c r="I4887" s="23"/>
      <c r="J4887" s="23"/>
      <c r="K4887" s="23"/>
      <c r="L4887" s="22"/>
      <c r="M4887" s="20"/>
    </row>
    <row r="4888" spans="1:13" x14ac:dyDescent="0.25">
      <c r="A4888" s="22"/>
      <c r="B4888" s="23"/>
      <c r="C4888" s="23"/>
      <c r="D4888" s="23"/>
      <c r="E4888" s="23"/>
      <c r="F4888" s="22"/>
      <c r="G4888" s="23"/>
      <c r="H4888" s="24"/>
      <c r="I4888" s="23"/>
      <c r="J4888" s="23"/>
      <c r="K4888" s="23"/>
      <c r="L4888" s="22"/>
      <c r="M4888" s="20"/>
    </row>
    <row r="4889" spans="1:13" x14ac:dyDescent="0.25">
      <c r="A4889" s="22"/>
      <c r="B4889" s="23"/>
      <c r="C4889" s="23"/>
      <c r="D4889" s="23"/>
      <c r="E4889" s="23"/>
      <c r="F4889" s="22"/>
      <c r="G4889" s="23"/>
      <c r="H4889" s="24"/>
      <c r="I4889" s="23"/>
      <c r="J4889" s="23"/>
      <c r="K4889" s="23"/>
      <c r="L4889" s="22"/>
      <c r="M4889" s="20"/>
    </row>
    <row r="4890" spans="1:13" x14ac:dyDescent="0.25">
      <c r="A4890" s="22"/>
      <c r="B4890" s="23"/>
      <c r="C4890" s="23"/>
      <c r="D4890" s="23"/>
      <c r="E4890" s="23"/>
      <c r="F4890" s="22"/>
      <c r="G4890" s="23"/>
      <c r="H4890" s="24"/>
      <c r="I4890" s="23"/>
      <c r="J4890" s="23"/>
      <c r="K4890" s="23"/>
      <c r="L4890" s="22"/>
      <c r="M4890" s="20"/>
    </row>
    <row r="4891" spans="1:13" x14ac:dyDescent="0.25">
      <c r="A4891" s="22"/>
      <c r="B4891" s="23"/>
      <c r="C4891" s="23"/>
      <c r="D4891" s="23"/>
      <c r="E4891" s="23"/>
      <c r="F4891" s="22"/>
      <c r="G4891" s="23"/>
      <c r="H4891" s="24"/>
      <c r="I4891" s="23"/>
      <c r="J4891" s="23"/>
      <c r="K4891" s="23"/>
      <c r="L4891" s="22"/>
      <c r="M4891" s="20"/>
    </row>
    <row r="4892" spans="1:13" x14ac:dyDescent="0.25">
      <c r="A4892" s="22"/>
      <c r="B4892" s="23"/>
      <c r="C4892" s="23"/>
      <c r="D4892" s="23"/>
      <c r="E4892" s="23"/>
      <c r="F4892" s="22"/>
      <c r="G4892" s="23"/>
      <c r="H4892" s="24"/>
      <c r="I4892" s="23"/>
      <c r="J4892" s="23"/>
      <c r="K4892" s="23"/>
      <c r="L4892" s="22"/>
      <c r="M4892" s="20"/>
    </row>
    <row r="4893" spans="1:13" x14ac:dyDescent="0.25">
      <c r="A4893" s="22"/>
      <c r="B4893" s="23"/>
      <c r="C4893" s="23"/>
      <c r="D4893" s="23"/>
      <c r="E4893" s="23"/>
      <c r="F4893" s="22"/>
      <c r="G4893" s="23"/>
      <c r="H4893" s="24"/>
      <c r="I4893" s="23"/>
      <c r="J4893" s="23"/>
      <c r="K4893" s="23"/>
      <c r="L4893" s="22"/>
      <c r="M4893" s="20"/>
    </row>
    <row r="4894" spans="1:13" x14ac:dyDescent="0.25">
      <c r="A4894" s="22"/>
      <c r="B4894" s="23"/>
      <c r="C4894" s="23"/>
      <c r="D4894" s="23"/>
      <c r="E4894" s="23"/>
      <c r="F4894" s="22"/>
      <c r="G4894" s="23"/>
      <c r="H4894" s="24"/>
      <c r="I4894" s="23"/>
      <c r="J4894" s="23"/>
      <c r="K4894" s="23"/>
      <c r="L4894" s="22"/>
      <c r="M4894" s="20"/>
    </row>
    <row r="4895" spans="1:13" x14ac:dyDescent="0.25">
      <c r="A4895" s="22"/>
      <c r="B4895" s="23"/>
      <c r="C4895" s="23"/>
      <c r="D4895" s="23"/>
      <c r="E4895" s="23"/>
      <c r="F4895" s="22"/>
      <c r="G4895" s="23"/>
      <c r="H4895" s="24"/>
      <c r="I4895" s="23"/>
      <c r="J4895" s="23"/>
      <c r="K4895" s="23"/>
      <c r="L4895" s="22"/>
      <c r="M4895" s="20"/>
    </row>
    <row r="4896" spans="1:13" x14ac:dyDescent="0.25">
      <c r="A4896" s="22"/>
      <c r="B4896" s="23"/>
      <c r="C4896" s="23"/>
      <c r="D4896" s="23"/>
      <c r="E4896" s="23"/>
      <c r="F4896" s="22"/>
      <c r="G4896" s="23"/>
      <c r="H4896" s="24"/>
      <c r="I4896" s="23"/>
      <c r="J4896" s="23"/>
      <c r="K4896" s="23"/>
      <c r="L4896" s="22"/>
      <c r="M4896" s="20"/>
    </row>
    <row r="4897" spans="1:13" x14ac:dyDescent="0.25">
      <c r="A4897" s="22"/>
      <c r="B4897" s="23"/>
      <c r="C4897" s="23"/>
      <c r="D4897" s="23"/>
      <c r="E4897" s="23"/>
      <c r="F4897" s="22"/>
      <c r="G4897" s="23"/>
      <c r="H4897" s="24"/>
      <c r="I4897" s="23"/>
      <c r="J4897" s="23"/>
      <c r="K4897" s="23"/>
      <c r="L4897" s="22"/>
      <c r="M4897" s="20"/>
    </row>
    <row r="4898" spans="1:13" x14ac:dyDescent="0.25">
      <c r="A4898" s="22"/>
      <c r="B4898" s="23"/>
      <c r="C4898" s="23"/>
      <c r="D4898" s="23"/>
      <c r="E4898" s="23"/>
      <c r="F4898" s="22"/>
      <c r="G4898" s="23"/>
      <c r="H4898" s="24"/>
      <c r="I4898" s="23"/>
      <c r="J4898" s="23"/>
      <c r="K4898" s="23"/>
      <c r="L4898" s="22"/>
      <c r="M4898" s="20"/>
    </row>
    <row r="4899" spans="1:13" x14ac:dyDescent="0.25">
      <c r="A4899" s="22"/>
      <c r="B4899" s="23"/>
      <c r="C4899" s="23"/>
      <c r="D4899" s="23"/>
      <c r="E4899" s="23"/>
      <c r="F4899" s="22"/>
      <c r="G4899" s="23"/>
      <c r="H4899" s="24"/>
      <c r="I4899" s="23"/>
      <c r="J4899" s="23"/>
      <c r="K4899" s="23"/>
      <c r="L4899" s="22"/>
      <c r="M4899" s="20"/>
    </row>
    <row r="4900" spans="1:13" x14ac:dyDescent="0.25">
      <c r="A4900" s="22"/>
      <c r="B4900" s="23"/>
      <c r="C4900" s="23"/>
      <c r="D4900" s="23"/>
      <c r="E4900" s="23"/>
      <c r="F4900" s="22"/>
      <c r="G4900" s="23"/>
      <c r="H4900" s="24"/>
      <c r="I4900" s="23"/>
      <c r="J4900" s="23"/>
      <c r="K4900" s="23"/>
      <c r="L4900" s="22"/>
      <c r="M4900" s="20"/>
    </row>
    <row r="4901" spans="1:13" x14ac:dyDescent="0.25">
      <c r="A4901" s="22"/>
      <c r="B4901" s="23"/>
      <c r="C4901" s="23"/>
      <c r="D4901" s="23"/>
      <c r="E4901" s="23"/>
      <c r="F4901" s="22"/>
      <c r="G4901" s="23"/>
      <c r="H4901" s="24"/>
      <c r="I4901" s="23"/>
      <c r="J4901" s="23"/>
      <c r="K4901" s="23"/>
      <c r="L4901" s="22"/>
      <c r="M4901" s="20"/>
    </row>
    <row r="4902" spans="1:13" x14ac:dyDescent="0.25">
      <c r="A4902" s="22"/>
      <c r="B4902" s="23"/>
      <c r="C4902" s="23"/>
      <c r="D4902" s="23"/>
      <c r="E4902" s="23"/>
      <c r="F4902" s="22"/>
      <c r="G4902" s="23"/>
      <c r="H4902" s="24"/>
      <c r="I4902" s="23"/>
      <c r="J4902" s="23"/>
      <c r="K4902" s="23"/>
      <c r="L4902" s="22"/>
      <c r="M4902" s="20"/>
    </row>
    <row r="4903" spans="1:13" x14ac:dyDescent="0.25">
      <c r="A4903" s="22"/>
      <c r="B4903" s="23"/>
      <c r="C4903" s="23"/>
      <c r="D4903" s="23"/>
      <c r="E4903" s="23"/>
      <c r="F4903" s="22"/>
      <c r="G4903" s="23"/>
      <c r="H4903" s="24"/>
      <c r="I4903" s="23"/>
      <c r="J4903" s="23"/>
      <c r="K4903" s="23"/>
      <c r="L4903" s="22"/>
      <c r="M4903" s="20"/>
    </row>
    <row r="4904" spans="1:13" x14ac:dyDescent="0.25">
      <c r="A4904" s="22"/>
      <c r="B4904" s="23"/>
      <c r="C4904" s="23"/>
      <c r="D4904" s="23"/>
      <c r="E4904" s="23"/>
      <c r="F4904" s="22"/>
      <c r="G4904" s="23"/>
      <c r="H4904" s="24"/>
      <c r="I4904" s="23"/>
      <c r="J4904" s="23"/>
      <c r="K4904" s="23"/>
      <c r="L4904" s="22"/>
      <c r="M4904" s="20"/>
    </row>
    <row r="4905" spans="1:13" x14ac:dyDescent="0.25">
      <c r="A4905" s="22"/>
      <c r="B4905" s="23"/>
      <c r="C4905" s="23"/>
      <c r="D4905" s="23"/>
      <c r="E4905" s="23"/>
      <c r="F4905" s="22"/>
      <c r="G4905" s="23"/>
      <c r="H4905" s="24"/>
      <c r="I4905" s="23"/>
      <c r="J4905" s="23"/>
      <c r="K4905" s="23"/>
      <c r="L4905" s="22"/>
      <c r="M4905" s="20"/>
    </row>
    <row r="4906" spans="1:13" x14ac:dyDescent="0.25">
      <c r="A4906" s="22"/>
      <c r="B4906" s="23"/>
      <c r="C4906" s="23"/>
      <c r="D4906" s="23"/>
      <c r="E4906" s="23"/>
      <c r="F4906" s="22"/>
      <c r="G4906" s="23"/>
      <c r="H4906" s="24"/>
      <c r="I4906" s="23"/>
      <c r="J4906" s="23"/>
      <c r="K4906" s="23"/>
      <c r="L4906" s="22"/>
      <c r="M4906" s="20"/>
    </row>
    <row r="4907" spans="1:13" x14ac:dyDescent="0.25">
      <c r="A4907" s="22"/>
      <c r="B4907" s="23"/>
      <c r="C4907" s="23"/>
      <c r="D4907" s="23"/>
      <c r="E4907" s="23"/>
      <c r="F4907" s="22"/>
      <c r="G4907" s="23"/>
      <c r="H4907" s="24"/>
      <c r="I4907" s="23"/>
      <c r="J4907" s="23"/>
      <c r="K4907" s="23"/>
      <c r="L4907" s="22"/>
      <c r="M4907" s="20"/>
    </row>
    <row r="4908" spans="1:13" x14ac:dyDescent="0.25">
      <c r="A4908" s="22"/>
      <c r="B4908" s="23"/>
      <c r="C4908" s="23"/>
      <c r="D4908" s="23"/>
      <c r="E4908" s="23"/>
      <c r="F4908" s="22"/>
      <c r="G4908" s="23"/>
      <c r="H4908" s="24"/>
      <c r="I4908" s="23"/>
      <c r="J4908" s="23"/>
      <c r="K4908" s="23"/>
      <c r="L4908" s="22"/>
      <c r="M4908" s="20"/>
    </row>
    <row r="4909" spans="1:13" x14ac:dyDescent="0.25">
      <c r="A4909" s="22"/>
      <c r="B4909" s="23"/>
      <c r="C4909" s="23"/>
      <c r="D4909" s="23"/>
      <c r="E4909" s="23"/>
      <c r="F4909" s="22"/>
      <c r="G4909" s="23"/>
      <c r="H4909" s="24"/>
      <c r="I4909" s="23"/>
      <c r="J4909" s="23"/>
      <c r="K4909" s="23"/>
      <c r="L4909" s="22"/>
      <c r="M4909" s="20"/>
    </row>
    <row r="4910" spans="1:13" x14ac:dyDescent="0.25">
      <c r="A4910" s="22"/>
      <c r="B4910" s="23"/>
      <c r="C4910" s="23"/>
      <c r="D4910" s="23"/>
      <c r="E4910" s="23"/>
      <c r="F4910" s="22"/>
      <c r="G4910" s="23"/>
      <c r="H4910" s="24"/>
      <c r="I4910" s="23"/>
      <c r="J4910" s="23"/>
      <c r="K4910" s="23"/>
      <c r="L4910" s="22"/>
      <c r="M4910" s="20"/>
    </row>
    <row r="4911" spans="1:13" x14ac:dyDescent="0.25">
      <c r="A4911" s="22"/>
      <c r="B4911" s="23"/>
      <c r="C4911" s="23"/>
      <c r="D4911" s="23"/>
      <c r="E4911" s="23"/>
      <c r="F4911" s="22"/>
      <c r="G4911" s="23"/>
      <c r="H4911" s="24"/>
      <c r="I4911" s="23"/>
      <c r="J4911" s="23"/>
      <c r="K4911" s="23"/>
      <c r="L4911" s="22"/>
      <c r="M4911" s="20"/>
    </row>
    <row r="4912" spans="1:13" x14ac:dyDescent="0.25">
      <c r="A4912" s="22"/>
      <c r="B4912" s="23"/>
      <c r="C4912" s="23"/>
      <c r="D4912" s="23"/>
      <c r="E4912" s="23"/>
      <c r="F4912" s="22"/>
      <c r="G4912" s="23"/>
      <c r="H4912" s="24"/>
      <c r="I4912" s="23"/>
      <c r="J4912" s="23"/>
      <c r="K4912" s="23"/>
      <c r="L4912" s="22"/>
      <c r="M4912" s="20"/>
    </row>
    <row r="4913" spans="1:13" x14ac:dyDescent="0.25">
      <c r="A4913" s="22"/>
      <c r="B4913" s="23"/>
      <c r="C4913" s="23"/>
      <c r="D4913" s="23"/>
      <c r="E4913" s="23"/>
      <c r="F4913" s="22"/>
      <c r="G4913" s="23"/>
      <c r="H4913" s="24"/>
      <c r="I4913" s="23"/>
      <c r="J4913" s="23"/>
      <c r="K4913" s="23"/>
      <c r="L4913" s="22"/>
      <c r="M4913" s="20"/>
    </row>
    <row r="4914" spans="1:13" x14ac:dyDescent="0.25">
      <c r="A4914" s="22"/>
      <c r="B4914" s="23"/>
      <c r="C4914" s="23"/>
      <c r="D4914" s="23"/>
      <c r="E4914" s="23"/>
      <c r="F4914" s="22"/>
      <c r="G4914" s="23"/>
      <c r="H4914" s="24"/>
      <c r="I4914" s="23"/>
      <c r="J4914" s="23"/>
      <c r="K4914" s="23"/>
      <c r="L4914" s="22"/>
      <c r="M4914" s="20"/>
    </row>
    <row r="4915" spans="1:13" x14ac:dyDescent="0.25">
      <c r="A4915" s="22"/>
      <c r="B4915" s="23"/>
      <c r="C4915" s="23"/>
      <c r="D4915" s="23"/>
      <c r="E4915" s="23"/>
      <c r="F4915" s="22"/>
      <c r="G4915" s="23"/>
      <c r="H4915" s="24"/>
      <c r="I4915" s="23"/>
      <c r="J4915" s="23"/>
      <c r="K4915" s="23"/>
      <c r="L4915" s="22"/>
      <c r="M4915" s="20"/>
    </row>
    <row r="4916" spans="1:13" x14ac:dyDescent="0.25">
      <c r="A4916" s="22"/>
      <c r="B4916" s="23"/>
      <c r="C4916" s="23"/>
      <c r="D4916" s="23"/>
      <c r="E4916" s="23"/>
      <c r="F4916" s="22"/>
      <c r="G4916" s="23"/>
      <c r="H4916" s="24"/>
      <c r="I4916" s="23"/>
      <c r="J4916" s="23"/>
      <c r="K4916" s="23"/>
      <c r="L4916" s="22"/>
      <c r="M4916" s="20"/>
    </row>
    <row r="4917" spans="1:13" x14ac:dyDescent="0.25">
      <c r="A4917" s="22"/>
      <c r="B4917" s="23"/>
      <c r="C4917" s="23"/>
      <c r="D4917" s="23"/>
      <c r="E4917" s="23"/>
      <c r="F4917" s="22"/>
      <c r="G4917" s="23"/>
      <c r="H4917" s="24"/>
      <c r="I4917" s="23"/>
      <c r="J4917" s="23"/>
      <c r="K4917" s="23"/>
      <c r="L4917" s="22"/>
      <c r="M4917" s="20"/>
    </row>
    <row r="4918" spans="1:13" x14ac:dyDescent="0.25">
      <c r="A4918" s="22"/>
      <c r="B4918" s="23"/>
      <c r="C4918" s="23"/>
      <c r="D4918" s="23"/>
      <c r="E4918" s="23"/>
      <c r="F4918" s="22"/>
      <c r="G4918" s="23"/>
      <c r="H4918" s="24"/>
      <c r="I4918" s="23"/>
      <c r="J4918" s="23"/>
      <c r="K4918" s="23"/>
      <c r="L4918" s="22"/>
      <c r="M4918" s="20"/>
    </row>
    <row r="4919" spans="1:13" x14ac:dyDescent="0.25">
      <c r="A4919" s="22"/>
      <c r="B4919" s="23"/>
      <c r="C4919" s="23"/>
      <c r="D4919" s="23"/>
      <c r="E4919" s="23"/>
      <c r="F4919" s="22"/>
      <c r="G4919" s="23"/>
      <c r="H4919" s="24"/>
      <c r="I4919" s="23"/>
      <c r="J4919" s="23"/>
      <c r="K4919" s="23"/>
      <c r="L4919" s="22"/>
      <c r="M4919" s="20"/>
    </row>
    <row r="4920" spans="1:13" x14ac:dyDescent="0.25">
      <c r="A4920" s="22"/>
      <c r="B4920" s="23"/>
      <c r="C4920" s="23"/>
      <c r="D4920" s="23"/>
      <c r="E4920" s="23"/>
      <c r="F4920" s="22"/>
      <c r="G4920" s="23"/>
      <c r="H4920" s="24"/>
      <c r="I4920" s="23"/>
      <c r="J4920" s="23"/>
      <c r="K4920" s="23"/>
      <c r="L4920" s="22"/>
      <c r="M4920" s="20"/>
    </row>
    <row r="4921" spans="1:13" x14ac:dyDescent="0.25">
      <c r="A4921" s="22"/>
      <c r="B4921" s="23"/>
      <c r="C4921" s="23"/>
      <c r="D4921" s="23"/>
      <c r="E4921" s="23"/>
      <c r="F4921" s="22"/>
      <c r="G4921" s="23"/>
      <c r="H4921" s="24"/>
      <c r="I4921" s="23"/>
      <c r="J4921" s="23"/>
      <c r="K4921" s="23"/>
      <c r="L4921" s="22"/>
      <c r="M4921" s="20"/>
    </row>
    <row r="4922" spans="1:13" x14ac:dyDescent="0.25">
      <c r="A4922" s="22"/>
      <c r="B4922" s="23"/>
      <c r="C4922" s="23"/>
      <c r="D4922" s="23"/>
      <c r="E4922" s="23"/>
      <c r="F4922" s="22"/>
      <c r="G4922" s="23"/>
      <c r="H4922" s="24"/>
      <c r="I4922" s="23"/>
      <c r="J4922" s="23"/>
      <c r="K4922" s="23"/>
      <c r="L4922" s="22"/>
      <c r="M4922" s="20"/>
    </row>
    <row r="4923" spans="1:13" x14ac:dyDescent="0.25">
      <c r="A4923" s="22"/>
      <c r="B4923" s="23"/>
      <c r="C4923" s="23"/>
      <c r="D4923" s="23"/>
      <c r="E4923" s="23"/>
      <c r="F4923" s="22"/>
      <c r="G4923" s="23"/>
      <c r="H4923" s="24"/>
      <c r="I4923" s="23"/>
      <c r="J4923" s="23"/>
      <c r="K4923" s="23"/>
      <c r="L4923" s="22"/>
      <c r="M4923" s="20"/>
    </row>
    <row r="4924" spans="1:13" x14ac:dyDescent="0.25">
      <c r="A4924" s="22"/>
      <c r="B4924" s="23"/>
      <c r="C4924" s="23"/>
      <c r="D4924" s="23"/>
      <c r="E4924" s="23"/>
      <c r="F4924" s="22"/>
      <c r="G4924" s="23"/>
      <c r="H4924" s="24"/>
      <c r="I4924" s="23"/>
      <c r="J4924" s="23"/>
      <c r="K4924" s="23"/>
      <c r="L4924" s="22"/>
      <c r="M4924" s="20"/>
    </row>
    <row r="4925" spans="1:13" x14ac:dyDescent="0.25">
      <c r="A4925" s="22"/>
      <c r="B4925" s="23"/>
      <c r="C4925" s="23"/>
      <c r="D4925" s="23"/>
      <c r="E4925" s="23"/>
      <c r="F4925" s="22"/>
      <c r="G4925" s="23"/>
      <c r="H4925" s="24"/>
      <c r="I4925" s="23"/>
      <c r="J4925" s="23"/>
      <c r="K4925" s="23"/>
      <c r="L4925" s="22"/>
      <c r="M4925" s="20"/>
    </row>
    <row r="4926" spans="1:13" x14ac:dyDescent="0.25">
      <c r="A4926" s="22"/>
      <c r="B4926" s="23"/>
      <c r="C4926" s="23"/>
      <c r="D4926" s="23"/>
      <c r="E4926" s="23"/>
      <c r="F4926" s="22"/>
      <c r="G4926" s="23"/>
      <c r="H4926" s="24"/>
      <c r="I4926" s="23"/>
      <c r="J4926" s="23"/>
      <c r="K4926" s="23"/>
      <c r="L4926" s="22"/>
      <c r="M4926" s="20"/>
    </row>
    <row r="4927" spans="1:13" x14ac:dyDescent="0.25">
      <c r="A4927" s="22"/>
      <c r="B4927" s="23"/>
      <c r="C4927" s="23"/>
      <c r="D4927" s="23"/>
      <c r="E4927" s="23"/>
      <c r="F4927" s="22"/>
      <c r="G4927" s="23"/>
      <c r="H4927" s="24"/>
      <c r="I4927" s="23"/>
      <c r="J4927" s="23"/>
      <c r="K4927" s="23"/>
      <c r="L4927" s="22"/>
      <c r="M4927" s="20"/>
    </row>
    <row r="4928" spans="1:13" x14ac:dyDescent="0.25">
      <c r="A4928" s="22"/>
      <c r="B4928" s="23"/>
      <c r="C4928" s="23"/>
      <c r="D4928" s="23"/>
      <c r="E4928" s="23"/>
      <c r="F4928" s="22"/>
      <c r="G4928" s="23"/>
      <c r="H4928" s="24"/>
      <c r="I4928" s="23"/>
      <c r="J4928" s="23"/>
      <c r="K4928" s="23"/>
      <c r="L4928" s="22"/>
      <c r="M4928" s="20"/>
    </row>
    <row r="4929" spans="1:13" x14ac:dyDescent="0.25">
      <c r="A4929" s="22"/>
      <c r="B4929" s="23"/>
      <c r="C4929" s="23"/>
      <c r="D4929" s="23"/>
      <c r="E4929" s="23"/>
      <c r="F4929" s="22"/>
      <c r="G4929" s="23"/>
      <c r="H4929" s="24"/>
      <c r="I4929" s="23"/>
      <c r="J4929" s="23"/>
      <c r="K4929" s="23"/>
      <c r="L4929" s="22"/>
      <c r="M4929" s="20"/>
    </row>
    <row r="4930" spans="1:13" x14ac:dyDescent="0.25">
      <c r="A4930" s="22"/>
      <c r="B4930" s="23"/>
      <c r="C4930" s="23"/>
      <c r="D4930" s="23"/>
      <c r="E4930" s="23"/>
      <c r="F4930" s="22"/>
      <c r="G4930" s="23"/>
      <c r="H4930" s="24"/>
      <c r="I4930" s="23"/>
      <c r="J4930" s="23"/>
      <c r="K4930" s="23"/>
      <c r="L4930" s="22"/>
      <c r="M4930" s="20"/>
    </row>
    <row r="4931" spans="1:13" x14ac:dyDescent="0.25">
      <c r="A4931" s="22"/>
      <c r="B4931" s="23"/>
      <c r="C4931" s="23"/>
      <c r="D4931" s="23"/>
      <c r="E4931" s="23"/>
      <c r="F4931" s="22"/>
      <c r="G4931" s="23"/>
      <c r="H4931" s="24"/>
      <c r="I4931" s="23"/>
      <c r="J4931" s="23"/>
      <c r="K4931" s="23"/>
      <c r="L4931" s="22"/>
      <c r="M4931" s="20"/>
    </row>
    <row r="4932" spans="1:13" x14ac:dyDescent="0.25">
      <c r="A4932" s="22"/>
      <c r="B4932" s="23"/>
      <c r="C4932" s="23"/>
      <c r="D4932" s="23"/>
      <c r="E4932" s="23"/>
      <c r="F4932" s="22"/>
      <c r="G4932" s="23"/>
      <c r="H4932" s="24"/>
      <c r="I4932" s="23"/>
      <c r="J4932" s="23"/>
      <c r="K4932" s="23"/>
      <c r="L4932" s="22"/>
      <c r="M4932" s="20"/>
    </row>
    <row r="4933" spans="1:13" x14ac:dyDescent="0.25">
      <c r="A4933" s="22"/>
      <c r="B4933" s="23"/>
      <c r="C4933" s="23"/>
      <c r="D4933" s="23"/>
      <c r="E4933" s="23"/>
      <c r="F4933" s="22"/>
      <c r="G4933" s="23"/>
      <c r="H4933" s="24"/>
      <c r="I4933" s="23"/>
      <c r="J4933" s="23"/>
      <c r="K4933" s="23"/>
      <c r="L4933" s="22"/>
      <c r="M4933" s="20"/>
    </row>
    <row r="4934" spans="1:13" x14ac:dyDescent="0.25">
      <c r="A4934" s="22"/>
      <c r="B4934" s="23"/>
      <c r="C4934" s="23"/>
      <c r="D4934" s="23"/>
      <c r="E4934" s="23"/>
      <c r="F4934" s="22"/>
      <c r="G4934" s="23"/>
      <c r="H4934" s="24"/>
      <c r="I4934" s="23"/>
      <c r="J4934" s="23"/>
      <c r="K4934" s="23"/>
      <c r="L4934" s="22"/>
      <c r="M4934" s="20"/>
    </row>
    <row r="4935" spans="1:13" x14ac:dyDescent="0.25">
      <c r="A4935" s="22"/>
      <c r="B4935" s="23"/>
      <c r="C4935" s="23"/>
      <c r="D4935" s="23"/>
      <c r="E4935" s="23"/>
      <c r="F4935" s="22"/>
      <c r="G4935" s="23"/>
      <c r="H4935" s="24"/>
      <c r="I4935" s="23"/>
      <c r="J4935" s="23"/>
      <c r="K4935" s="23"/>
      <c r="L4935" s="22"/>
      <c r="M4935" s="20"/>
    </row>
    <row r="4936" spans="1:13" x14ac:dyDescent="0.25">
      <c r="A4936" s="22"/>
      <c r="B4936" s="23"/>
      <c r="C4936" s="23"/>
      <c r="D4936" s="23"/>
      <c r="E4936" s="23"/>
      <c r="F4936" s="22"/>
      <c r="G4936" s="23"/>
      <c r="H4936" s="24"/>
      <c r="I4936" s="23"/>
      <c r="J4936" s="23"/>
      <c r="K4936" s="23"/>
      <c r="L4936" s="22"/>
      <c r="M4936" s="20"/>
    </row>
    <row r="4937" spans="1:13" x14ac:dyDescent="0.25">
      <c r="A4937" s="22"/>
      <c r="B4937" s="23"/>
      <c r="C4937" s="23"/>
      <c r="D4937" s="23"/>
      <c r="E4937" s="23"/>
      <c r="F4937" s="22"/>
      <c r="G4937" s="23"/>
      <c r="H4937" s="24"/>
      <c r="I4937" s="23"/>
      <c r="J4937" s="23"/>
      <c r="K4937" s="23"/>
      <c r="L4937" s="22"/>
      <c r="M4937" s="20"/>
    </row>
    <row r="4938" spans="1:13" x14ac:dyDescent="0.25">
      <c r="A4938" s="22"/>
      <c r="B4938" s="23"/>
      <c r="C4938" s="23"/>
      <c r="D4938" s="23"/>
      <c r="E4938" s="23"/>
      <c r="F4938" s="22"/>
      <c r="G4938" s="23"/>
      <c r="H4938" s="24"/>
      <c r="I4938" s="23"/>
      <c r="J4938" s="23"/>
      <c r="K4938" s="23"/>
      <c r="L4938" s="22"/>
      <c r="M4938" s="20"/>
    </row>
    <row r="4939" spans="1:13" x14ac:dyDescent="0.25">
      <c r="A4939" s="22"/>
      <c r="B4939" s="23"/>
      <c r="C4939" s="23"/>
      <c r="D4939" s="23"/>
      <c r="E4939" s="23"/>
      <c r="F4939" s="22"/>
      <c r="G4939" s="23"/>
      <c r="H4939" s="24"/>
      <c r="I4939" s="23"/>
      <c r="J4939" s="23"/>
      <c r="K4939" s="23"/>
      <c r="L4939" s="22"/>
      <c r="M4939" s="20"/>
    </row>
    <row r="4940" spans="1:13" x14ac:dyDescent="0.25">
      <c r="A4940" s="22"/>
      <c r="B4940" s="23"/>
      <c r="C4940" s="23"/>
      <c r="D4940" s="23"/>
      <c r="E4940" s="23"/>
      <c r="F4940" s="22"/>
      <c r="G4940" s="23"/>
      <c r="H4940" s="24"/>
      <c r="I4940" s="23"/>
      <c r="J4940" s="23"/>
      <c r="K4940" s="23"/>
      <c r="L4940" s="22"/>
      <c r="M4940" s="20"/>
    </row>
    <row r="4941" spans="1:13" x14ac:dyDescent="0.25">
      <c r="A4941" s="22"/>
      <c r="B4941" s="23"/>
      <c r="C4941" s="23"/>
      <c r="D4941" s="23"/>
      <c r="E4941" s="23"/>
      <c r="F4941" s="22"/>
      <c r="G4941" s="23"/>
      <c r="H4941" s="24"/>
      <c r="I4941" s="23"/>
      <c r="J4941" s="23"/>
      <c r="K4941" s="23"/>
      <c r="L4941" s="22"/>
      <c r="M4941" s="20"/>
    </row>
    <row r="4942" spans="1:13" x14ac:dyDescent="0.25">
      <c r="A4942" s="22"/>
      <c r="B4942" s="23"/>
      <c r="C4942" s="23"/>
      <c r="D4942" s="23"/>
      <c r="E4942" s="23"/>
      <c r="F4942" s="22"/>
      <c r="G4942" s="23"/>
      <c r="H4942" s="24"/>
      <c r="I4942" s="23"/>
      <c r="J4942" s="23"/>
      <c r="K4942" s="23"/>
      <c r="L4942" s="22"/>
      <c r="M4942" s="20"/>
    </row>
    <row r="4943" spans="1:13" x14ac:dyDescent="0.25">
      <c r="A4943" s="22"/>
      <c r="B4943" s="23"/>
      <c r="C4943" s="23"/>
      <c r="D4943" s="23"/>
      <c r="E4943" s="23"/>
      <c r="F4943" s="22"/>
      <c r="G4943" s="23"/>
      <c r="H4943" s="24"/>
      <c r="I4943" s="23"/>
      <c r="J4943" s="23"/>
      <c r="K4943" s="23"/>
      <c r="L4943" s="22"/>
      <c r="M4943" s="20"/>
    </row>
    <row r="4944" spans="1:13" x14ac:dyDescent="0.25">
      <c r="A4944" s="22"/>
      <c r="B4944" s="23"/>
      <c r="C4944" s="23"/>
      <c r="D4944" s="23"/>
      <c r="E4944" s="23"/>
      <c r="F4944" s="22"/>
      <c r="G4944" s="23"/>
      <c r="H4944" s="24"/>
      <c r="I4944" s="23"/>
      <c r="J4944" s="23"/>
      <c r="K4944" s="23"/>
      <c r="L4944" s="22"/>
      <c r="M4944" s="20"/>
    </row>
    <row r="4945" spans="1:13" x14ac:dyDescent="0.25">
      <c r="A4945" s="22"/>
      <c r="B4945" s="23"/>
      <c r="C4945" s="23"/>
      <c r="D4945" s="23"/>
      <c r="E4945" s="23"/>
      <c r="F4945" s="22"/>
      <c r="G4945" s="23"/>
      <c r="H4945" s="24"/>
      <c r="I4945" s="23"/>
      <c r="J4945" s="23"/>
      <c r="K4945" s="23"/>
      <c r="L4945" s="22"/>
      <c r="M4945" s="20"/>
    </row>
    <row r="4946" spans="1:13" x14ac:dyDescent="0.25">
      <c r="A4946" s="22"/>
      <c r="B4946" s="23"/>
      <c r="C4946" s="23"/>
      <c r="D4946" s="23"/>
      <c r="E4946" s="23"/>
      <c r="F4946" s="22"/>
      <c r="G4946" s="23"/>
      <c r="H4946" s="24"/>
      <c r="I4946" s="23"/>
      <c r="J4946" s="23"/>
      <c r="K4946" s="23"/>
      <c r="L4946" s="22"/>
      <c r="M4946" s="20"/>
    </row>
    <row r="4947" spans="1:13" x14ac:dyDescent="0.25">
      <c r="A4947" s="22"/>
      <c r="B4947" s="23"/>
      <c r="C4947" s="23"/>
      <c r="D4947" s="23"/>
      <c r="E4947" s="23"/>
      <c r="F4947" s="22"/>
      <c r="G4947" s="23"/>
      <c r="H4947" s="24"/>
      <c r="I4947" s="23"/>
      <c r="J4947" s="23"/>
      <c r="K4947" s="23"/>
      <c r="L4947" s="22"/>
      <c r="M4947" s="20"/>
    </row>
    <row r="4948" spans="1:13" x14ac:dyDescent="0.25">
      <c r="A4948" s="22"/>
      <c r="B4948" s="23"/>
      <c r="C4948" s="23"/>
      <c r="D4948" s="23"/>
      <c r="E4948" s="23"/>
      <c r="F4948" s="22"/>
      <c r="G4948" s="23"/>
      <c r="H4948" s="24"/>
      <c r="I4948" s="23"/>
      <c r="J4948" s="23"/>
      <c r="K4948" s="23"/>
      <c r="L4948" s="22"/>
      <c r="M4948" s="20"/>
    </row>
    <row r="4949" spans="1:13" x14ac:dyDescent="0.25">
      <c r="A4949" s="22"/>
      <c r="B4949" s="23"/>
      <c r="C4949" s="23"/>
      <c r="D4949" s="23"/>
      <c r="E4949" s="23"/>
      <c r="F4949" s="22"/>
      <c r="G4949" s="23"/>
      <c r="H4949" s="24"/>
      <c r="I4949" s="23"/>
      <c r="J4949" s="23"/>
      <c r="K4949" s="23"/>
      <c r="L4949" s="22"/>
      <c r="M4949" s="20"/>
    </row>
    <row r="4950" spans="1:13" x14ac:dyDescent="0.25">
      <c r="A4950" s="22"/>
      <c r="B4950" s="23"/>
      <c r="C4950" s="23"/>
      <c r="D4950" s="23"/>
      <c r="E4950" s="23"/>
      <c r="F4950" s="22"/>
      <c r="G4950" s="23"/>
      <c r="H4950" s="24"/>
      <c r="I4950" s="23"/>
      <c r="J4950" s="23"/>
      <c r="K4950" s="23"/>
      <c r="L4950" s="22"/>
      <c r="M4950" s="20"/>
    </row>
    <row r="4951" spans="1:13" x14ac:dyDescent="0.25">
      <c r="A4951" s="22"/>
      <c r="B4951" s="23"/>
      <c r="C4951" s="23"/>
      <c r="D4951" s="23"/>
      <c r="E4951" s="23"/>
      <c r="F4951" s="22"/>
      <c r="G4951" s="23"/>
      <c r="H4951" s="24"/>
      <c r="I4951" s="23"/>
      <c r="J4951" s="23"/>
      <c r="K4951" s="23"/>
      <c r="L4951" s="22"/>
      <c r="M4951" s="20"/>
    </row>
    <row r="4952" spans="1:13" x14ac:dyDescent="0.25">
      <c r="A4952" s="22"/>
      <c r="B4952" s="23"/>
      <c r="C4952" s="23"/>
      <c r="D4952" s="23"/>
      <c r="E4952" s="23"/>
      <c r="F4952" s="22"/>
      <c r="G4952" s="23"/>
      <c r="H4952" s="24"/>
      <c r="I4952" s="23"/>
      <c r="J4952" s="23"/>
      <c r="K4952" s="23"/>
      <c r="L4952" s="22"/>
      <c r="M4952" s="20"/>
    </row>
    <row r="4953" spans="1:13" x14ac:dyDescent="0.25">
      <c r="A4953" s="22"/>
      <c r="B4953" s="23"/>
      <c r="C4953" s="23"/>
      <c r="D4953" s="23"/>
      <c r="E4953" s="23"/>
      <c r="F4953" s="22"/>
      <c r="G4953" s="23"/>
      <c r="H4953" s="24"/>
      <c r="I4953" s="23"/>
      <c r="J4953" s="23"/>
      <c r="K4953" s="23"/>
      <c r="L4953" s="22"/>
      <c r="M4953" s="20"/>
    </row>
    <row r="4954" spans="1:13" x14ac:dyDescent="0.25">
      <c r="A4954" s="22"/>
      <c r="B4954" s="23"/>
      <c r="C4954" s="23"/>
      <c r="D4954" s="23"/>
      <c r="E4954" s="23"/>
      <c r="F4954" s="22"/>
      <c r="G4954" s="23"/>
      <c r="H4954" s="24"/>
      <c r="I4954" s="23"/>
      <c r="J4954" s="23"/>
      <c r="K4954" s="23"/>
      <c r="L4954" s="22"/>
      <c r="M4954" s="20"/>
    </row>
    <row r="4955" spans="1:13" x14ac:dyDescent="0.25">
      <c r="A4955" s="22"/>
      <c r="B4955" s="23"/>
      <c r="C4955" s="23"/>
      <c r="D4955" s="23"/>
      <c r="E4955" s="23"/>
      <c r="F4955" s="22"/>
      <c r="G4955" s="23"/>
      <c r="H4955" s="24"/>
      <c r="I4955" s="23"/>
      <c r="J4955" s="23"/>
      <c r="K4955" s="23"/>
      <c r="L4955" s="22"/>
      <c r="M4955" s="20"/>
    </row>
    <row r="4956" spans="1:13" x14ac:dyDescent="0.25">
      <c r="A4956" s="22"/>
      <c r="B4956" s="23"/>
      <c r="C4956" s="23"/>
      <c r="D4956" s="23"/>
      <c r="E4956" s="23"/>
      <c r="F4956" s="22"/>
      <c r="G4956" s="23"/>
      <c r="H4956" s="24"/>
      <c r="I4956" s="23"/>
      <c r="J4956" s="23"/>
      <c r="K4956" s="23"/>
      <c r="L4956" s="22"/>
      <c r="M4956" s="20"/>
    </row>
    <row r="4957" spans="1:13" x14ac:dyDescent="0.25">
      <c r="A4957" s="22"/>
      <c r="B4957" s="23"/>
      <c r="C4957" s="23"/>
      <c r="D4957" s="23"/>
      <c r="E4957" s="23"/>
      <c r="F4957" s="22"/>
      <c r="G4957" s="23"/>
      <c r="H4957" s="24"/>
      <c r="I4957" s="23"/>
      <c r="J4957" s="23"/>
      <c r="K4957" s="23"/>
      <c r="L4957" s="22"/>
      <c r="M4957" s="20"/>
    </row>
    <row r="4958" spans="1:13" x14ac:dyDescent="0.25">
      <c r="A4958" s="22"/>
      <c r="B4958" s="23"/>
      <c r="C4958" s="23"/>
      <c r="D4958" s="23"/>
      <c r="E4958" s="23"/>
      <c r="F4958" s="22"/>
      <c r="G4958" s="23"/>
      <c r="H4958" s="24"/>
      <c r="I4958" s="23"/>
      <c r="J4958" s="23"/>
      <c r="K4958" s="23"/>
      <c r="L4958" s="22"/>
      <c r="M4958" s="20"/>
    </row>
    <row r="4959" spans="1:13" x14ac:dyDescent="0.25">
      <c r="A4959" s="22"/>
      <c r="B4959" s="23"/>
      <c r="C4959" s="23"/>
      <c r="D4959" s="23"/>
      <c r="E4959" s="23"/>
      <c r="F4959" s="22"/>
      <c r="G4959" s="23"/>
      <c r="H4959" s="24"/>
      <c r="I4959" s="23"/>
      <c r="J4959" s="23"/>
      <c r="K4959" s="23"/>
      <c r="L4959" s="22"/>
      <c r="M4959" s="20"/>
    </row>
    <row r="4960" spans="1:13" x14ac:dyDescent="0.25">
      <c r="A4960" s="22"/>
      <c r="B4960" s="23"/>
      <c r="C4960" s="23"/>
      <c r="D4960" s="23"/>
      <c r="E4960" s="23"/>
      <c r="F4960" s="22"/>
      <c r="G4960" s="23"/>
      <c r="H4960" s="24"/>
      <c r="I4960" s="23"/>
      <c r="J4960" s="23"/>
      <c r="K4960" s="23"/>
      <c r="L4960" s="22"/>
      <c r="M4960" s="20"/>
    </row>
    <row r="4961" spans="1:13" x14ac:dyDescent="0.25">
      <c r="A4961" s="22"/>
      <c r="B4961" s="23"/>
      <c r="C4961" s="23"/>
      <c r="D4961" s="23"/>
      <c r="E4961" s="23"/>
      <c r="F4961" s="22"/>
      <c r="G4961" s="23"/>
      <c r="H4961" s="24"/>
      <c r="I4961" s="23"/>
      <c r="J4961" s="23"/>
      <c r="K4961" s="23"/>
      <c r="L4961" s="22"/>
      <c r="M4961" s="20"/>
    </row>
    <row r="4962" spans="1:13" x14ac:dyDescent="0.25">
      <c r="A4962" s="22"/>
      <c r="B4962" s="23"/>
      <c r="C4962" s="23"/>
      <c r="D4962" s="23"/>
      <c r="E4962" s="23"/>
      <c r="F4962" s="22"/>
      <c r="G4962" s="23"/>
      <c r="H4962" s="24"/>
      <c r="I4962" s="23"/>
      <c r="J4962" s="23"/>
      <c r="K4962" s="23"/>
      <c r="L4962" s="22"/>
      <c r="M4962" s="20"/>
    </row>
    <row r="4963" spans="1:13" x14ac:dyDescent="0.25">
      <c r="A4963" s="22"/>
      <c r="B4963" s="23"/>
      <c r="C4963" s="23"/>
      <c r="D4963" s="23"/>
      <c r="E4963" s="23"/>
      <c r="F4963" s="22"/>
      <c r="G4963" s="23"/>
      <c r="H4963" s="24"/>
      <c r="I4963" s="23"/>
      <c r="J4963" s="23"/>
      <c r="K4963" s="23"/>
      <c r="L4963" s="22"/>
      <c r="M4963" s="20"/>
    </row>
    <row r="4964" spans="1:13" x14ac:dyDescent="0.25">
      <c r="A4964" s="22"/>
      <c r="B4964" s="23"/>
      <c r="C4964" s="23"/>
      <c r="D4964" s="23"/>
      <c r="E4964" s="23"/>
      <c r="F4964" s="22"/>
      <c r="G4964" s="23"/>
      <c r="H4964" s="24"/>
      <c r="I4964" s="23"/>
      <c r="J4964" s="23"/>
      <c r="K4964" s="23"/>
      <c r="L4964" s="22"/>
      <c r="M4964" s="20"/>
    </row>
    <row r="4965" spans="1:13" x14ac:dyDescent="0.25">
      <c r="A4965" s="22"/>
      <c r="B4965" s="23"/>
      <c r="C4965" s="23"/>
      <c r="D4965" s="23"/>
      <c r="E4965" s="23"/>
      <c r="F4965" s="22"/>
      <c r="G4965" s="23"/>
      <c r="H4965" s="24"/>
      <c r="I4965" s="23"/>
      <c r="J4965" s="23"/>
      <c r="K4965" s="23"/>
      <c r="L4965" s="22"/>
      <c r="M4965" s="20"/>
    </row>
    <row r="4966" spans="1:13" x14ac:dyDescent="0.25">
      <c r="A4966" s="22"/>
      <c r="B4966" s="23"/>
      <c r="C4966" s="23"/>
      <c r="D4966" s="23"/>
      <c r="E4966" s="23"/>
      <c r="F4966" s="22"/>
      <c r="G4966" s="23"/>
      <c r="H4966" s="24"/>
      <c r="I4966" s="23"/>
      <c r="J4966" s="23"/>
      <c r="K4966" s="23"/>
      <c r="L4966" s="22"/>
      <c r="M4966" s="20"/>
    </row>
    <row r="4967" spans="1:13" x14ac:dyDescent="0.25">
      <c r="A4967" s="22"/>
      <c r="B4967" s="23"/>
      <c r="C4967" s="23"/>
      <c r="D4967" s="23"/>
      <c r="E4967" s="23"/>
      <c r="F4967" s="22"/>
      <c r="G4967" s="23"/>
      <c r="H4967" s="24"/>
      <c r="I4967" s="23"/>
      <c r="J4967" s="23"/>
      <c r="K4967" s="23"/>
      <c r="L4967" s="22"/>
      <c r="M4967" s="20"/>
    </row>
    <row r="4968" spans="1:13" x14ac:dyDescent="0.25">
      <c r="A4968" s="22"/>
      <c r="B4968" s="23"/>
      <c r="C4968" s="23"/>
      <c r="D4968" s="23"/>
      <c r="E4968" s="23"/>
      <c r="F4968" s="22"/>
      <c r="G4968" s="23"/>
      <c r="H4968" s="24"/>
      <c r="I4968" s="23"/>
      <c r="J4968" s="23"/>
      <c r="K4968" s="23"/>
      <c r="L4968" s="22"/>
      <c r="M4968" s="20"/>
    </row>
    <row r="4969" spans="1:13" x14ac:dyDescent="0.25">
      <c r="A4969" s="22"/>
      <c r="B4969" s="23"/>
      <c r="C4969" s="23"/>
      <c r="D4969" s="23"/>
      <c r="E4969" s="23"/>
      <c r="F4969" s="22"/>
      <c r="G4969" s="23"/>
      <c r="H4969" s="24"/>
      <c r="I4969" s="23"/>
      <c r="J4969" s="23"/>
      <c r="K4969" s="23"/>
      <c r="L4969" s="22"/>
      <c r="M4969" s="20"/>
    </row>
    <row r="4970" spans="1:13" x14ac:dyDescent="0.25">
      <c r="A4970" s="22"/>
      <c r="B4970" s="23"/>
      <c r="C4970" s="23"/>
      <c r="D4970" s="23"/>
      <c r="E4970" s="23"/>
      <c r="F4970" s="22"/>
      <c r="G4970" s="23"/>
      <c r="H4970" s="24"/>
      <c r="I4970" s="23"/>
      <c r="J4970" s="23"/>
      <c r="K4970" s="23"/>
      <c r="L4970" s="22"/>
      <c r="M4970" s="20"/>
    </row>
    <row r="4971" spans="1:13" x14ac:dyDescent="0.25">
      <c r="A4971" s="22"/>
      <c r="B4971" s="23"/>
      <c r="C4971" s="23"/>
      <c r="D4971" s="23"/>
      <c r="E4971" s="23"/>
      <c r="F4971" s="22"/>
      <c r="G4971" s="23"/>
      <c r="H4971" s="24"/>
      <c r="I4971" s="23"/>
      <c r="J4971" s="23"/>
      <c r="K4971" s="23"/>
      <c r="L4971" s="22"/>
      <c r="M4971" s="20"/>
    </row>
    <row r="4972" spans="1:13" x14ac:dyDescent="0.25">
      <c r="A4972" s="22"/>
      <c r="B4972" s="23"/>
      <c r="C4972" s="23"/>
      <c r="D4972" s="23"/>
      <c r="E4972" s="23"/>
      <c r="F4972" s="22"/>
      <c r="G4972" s="23"/>
      <c r="H4972" s="24"/>
      <c r="I4972" s="23"/>
      <c r="J4972" s="23"/>
      <c r="K4972" s="23"/>
      <c r="L4972" s="22"/>
      <c r="M4972" s="20"/>
    </row>
    <row r="4973" spans="1:13" x14ac:dyDescent="0.25">
      <c r="A4973" s="22"/>
      <c r="B4973" s="23"/>
      <c r="C4973" s="23"/>
      <c r="D4973" s="23"/>
      <c r="E4973" s="23"/>
      <c r="F4973" s="22"/>
      <c r="G4973" s="23"/>
      <c r="H4973" s="24"/>
      <c r="I4973" s="23"/>
      <c r="J4973" s="23"/>
      <c r="K4973" s="23"/>
      <c r="L4973" s="22"/>
      <c r="M4973" s="20"/>
    </row>
    <row r="4974" spans="1:13" x14ac:dyDescent="0.25">
      <c r="A4974" s="22"/>
      <c r="B4974" s="23"/>
      <c r="C4974" s="23"/>
      <c r="D4974" s="23"/>
      <c r="E4974" s="23"/>
      <c r="F4974" s="22"/>
      <c r="G4974" s="23"/>
      <c r="H4974" s="24"/>
      <c r="I4974" s="23"/>
      <c r="J4974" s="23"/>
      <c r="K4974" s="23"/>
      <c r="L4974" s="22"/>
      <c r="M4974" s="20"/>
    </row>
    <row r="4975" spans="1:13" x14ac:dyDescent="0.25">
      <c r="A4975" s="22"/>
      <c r="B4975" s="23"/>
      <c r="C4975" s="23"/>
      <c r="D4975" s="23"/>
      <c r="E4975" s="23"/>
      <c r="F4975" s="22"/>
      <c r="G4975" s="23"/>
      <c r="H4975" s="24"/>
      <c r="I4975" s="23"/>
      <c r="J4975" s="23"/>
      <c r="K4975" s="23"/>
      <c r="L4975" s="22"/>
      <c r="M4975" s="20"/>
    </row>
    <row r="4976" spans="1:13" x14ac:dyDescent="0.25">
      <c r="A4976" s="22"/>
      <c r="B4976" s="23"/>
      <c r="C4976" s="23"/>
      <c r="D4976" s="23"/>
      <c r="E4976" s="23"/>
      <c r="F4976" s="22"/>
      <c r="G4976" s="23"/>
      <c r="H4976" s="24"/>
      <c r="I4976" s="23"/>
      <c r="J4976" s="23"/>
      <c r="K4976" s="23"/>
      <c r="L4976" s="22"/>
      <c r="M4976" s="20"/>
    </row>
    <row r="4977" spans="1:13" x14ac:dyDescent="0.25">
      <c r="A4977" s="22"/>
      <c r="B4977" s="23"/>
      <c r="C4977" s="23"/>
      <c r="D4977" s="23"/>
      <c r="E4977" s="23"/>
      <c r="F4977" s="22"/>
      <c r="G4977" s="23"/>
      <c r="H4977" s="24"/>
      <c r="I4977" s="23"/>
      <c r="J4977" s="23"/>
      <c r="K4977" s="23"/>
      <c r="L4977" s="22"/>
      <c r="M4977" s="20"/>
    </row>
    <row r="4978" spans="1:13" x14ac:dyDescent="0.25">
      <c r="A4978" s="22"/>
      <c r="B4978" s="23"/>
      <c r="C4978" s="23"/>
      <c r="D4978" s="23"/>
      <c r="E4978" s="23"/>
      <c r="F4978" s="22"/>
      <c r="G4978" s="23"/>
      <c r="H4978" s="24"/>
      <c r="I4978" s="23"/>
      <c r="J4978" s="23"/>
      <c r="K4978" s="23"/>
      <c r="L4978" s="22"/>
      <c r="M4978" s="20"/>
    </row>
    <row r="4979" spans="1:13" x14ac:dyDescent="0.25">
      <c r="A4979" s="22"/>
      <c r="B4979" s="23"/>
      <c r="C4979" s="23"/>
      <c r="D4979" s="23"/>
      <c r="E4979" s="23"/>
      <c r="F4979" s="22"/>
      <c r="G4979" s="23"/>
      <c r="H4979" s="24"/>
      <c r="I4979" s="23"/>
      <c r="J4979" s="23"/>
      <c r="K4979" s="23"/>
      <c r="L4979" s="22"/>
      <c r="M4979" s="20"/>
    </row>
    <row r="4980" spans="1:13" x14ac:dyDescent="0.25">
      <c r="A4980" s="22"/>
      <c r="B4980" s="23"/>
      <c r="C4980" s="23"/>
      <c r="D4980" s="23"/>
      <c r="E4980" s="23"/>
      <c r="F4980" s="22"/>
      <c r="G4980" s="23"/>
      <c r="H4980" s="24"/>
      <c r="I4980" s="23"/>
      <c r="J4980" s="23"/>
      <c r="K4980" s="23"/>
      <c r="L4980" s="22"/>
      <c r="M4980" s="20"/>
    </row>
    <row r="4981" spans="1:13" x14ac:dyDescent="0.25">
      <c r="A4981" s="22"/>
      <c r="B4981" s="23"/>
      <c r="C4981" s="23"/>
      <c r="D4981" s="23"/>
      <c r="E4981" s="23"/>
      <c r="F4981" s="22"/>
      <c r="G4981" s="23"/>
      <c r="H4981" s="24"/>
      <c r="I4981" s="23"/>
      <c r="J4981" s="23"/>
      <c r="K4981" s="23"/>
      <c r="L4981" s="22"/>
      <c r="M4981" s="20"/>
    </row>
    <row r="4982" spans="1:13" x14ac:dyDescent="0.25">
      <c r="A4982" s="22"/>
      <c r="B4982" s="23"/>
      <c r="C4982" s="23"/>
      <c r="D4982" s="23"/>
      <c r="E4982" s="23"/>
      <c r="F4982" s="22"/>
      <c r="G4982" s="23"/>
      <c r="H4982" s="24"/>
      <c r="I4982" s="23"/>
      <c r="J4982" s="23"/>
      <c r="K4982" s="23"/>
      <c r="L4982" s="22"/>
      <c r="M4982" s="20"/>
    </row>
    <row r="4983" spans="1:13" x14ac:dyDescent="0.25">
      <c r="A4983" s="22"/>
      <c r="B4983" s="23"/>
      <c r="C4983" s="23"/>
      <c r="D4983" s="23"/>
      <c r="E4983" s="23"/>
      <c r="F4983" s="22"/>
      <c r="G4983" s="23"/>
      <c r="H4983" s="24"/>
      <c r="I4983" s="23"/>
      <c r="J4983" s="23"/>
      <c r="K4983" s="23"/>
      <c r="L4983" s="22"/>
      <c r="M4983" s="20"/>
    </row>
    <row r="4984" spans="1:13" x14ac:dyDescent="0.25">
      <c r="A4984" s="22"/>
      <c r="B4984" s="23"/>
      <c r="C4984" s="23"/>
      <c r="D4984" s="23"/>
      <c r="E4984" s="23"/>
      <c r="F4984" s="22"/>
      <c r="G4984" s="23"/>
      <c r="H4984" s="24"/>
      <c r="I4984" s="23"/>
      <c r="J4984" s="23"/>
      <c r="K4984" s="23"/>
      <c r="L4984" s="22"/>
      <c r="M4984" s="20"/>
    </row>
    <row r="4985" spans="1:13" x14ac:dyDescent="0.25">
      <c r="A4985" s="22"/>
      <c r="B4985" s="23"/>
      <c r="C4985" s="23"/>
      <c r="D4985" s="23"/>
      <c r="E4985" s="23"/>
      <c r="F4985" s="22"/>
      <c r="G4985" s="23"/>
      <c r="H4985" s="24"/>
      <c r="I4985" s="23"/>
      <c r="J4985" s="23"/>
      <c r="K4985" s="23"/>
      <c r="L4985" s="22"/>
      <c r="M4985" s="20"/>
    </row>
    <row r="4986" spans="1:13" x14ac:dyDescent="0.25">
      <c r="A4986" s="22"/>
      <c r="B4986" s="23"/>
      <c r="C4986" s="23"/>
      <c r="D4986" s="23"/>
      <c r="E4986" s="23"/>
      <c r="F4986" s="22"/>
      <c r="G4986" s="23"/>
      <c r="H4986" s="24"/>
      <c r="I4986" s="23"/>
      <c r="J4986" s="23"/>
      <c r="K4986" s="23"/>
      <c r="L4986" s="22"/>
      <c r="M4986" s="20"/>
    </row>
    <row r="4987" spans="1:13" x14ac:dyDescent="0.25">
      <c r="A4987" s="22"/>
      <c r="B4987" s="23"/>
      <c r="C4987" s="23"/>
      <c r="D4987" s="23"/>
      <c r="E4987" s="23"/>
      <c r="F4987" s="22"/>
      <c r="G4987" s="23"/>
      <c r="H4987" s="24"/>
      <c r="I4987" s="23"/>
      <c r="J4987" s="23"/>
      <c r="K4987" s="23"/>
      <c r="L4987" s="22"/>
      <c r="M4987" s="20"/>
    </row>
    <row r="4988" spans="1:13" x14ac:dyDescent="0.25">
      <c r="A4988" s="22"/>
      <c r="B4988" s="23"/>
      <c r="C4988" s="23"/>
      <c r="D4988" s="23"/>
      <c r="E4988" s="23"/>
      <c r="F4988" s="22"/>
      <c r="G4988" s="23"/>
      <c r="H4988" s="24"/>
      <c r="I4988" s="23"/>
      <c r="J4988" s="23"/>
      <c r="K4988" s="23"/>
      <c r="L4988" s="22"/>
      <c r="M4988" s="20"/>
    </row>
    <row r="4989" spans="1:13" x14ac:dyDescent="0.25">
      <c r="A4989" s="22"/>
      <c r="B4989" s="23"/>
      <c r="C4989" s="23"/>
      <c r="D4989" s="23"/>
      <c r="E4989" s="23"/>
      <c r="F4989" s="22"/>
      <c r="G4989" s="23"/>
      <c r="H4989" s="24"/>
      <c r="I4989" s="23"/>
      <c r="J4989" s="23"/>
      <c r="K4989" s="23"/>
      <c r="L4989" s="22"/>
      <c r="M4989" s="20"/>
    </row>
    <row r="4990" spans="1:13" x14ac:dyDescent="0.25">
      <c r="A4990" s="22"/>
      <c r="B4990" s="23"/>
      <c r="C4990" s="23"/>
      <c r="D4990" s="23"/>
      <c r="E4990" s="23"/>
      <c r="F4990" s="22"/>
      <c r="G4990" s="23"/>
      <c r="H4990" s="24"/>
      <c r="I4990" s="23"/>
      <c r="J4990" s="23"/>
      <c r="K4990" s="23"/>
      <c r="L4990" s="22"/>
      <c r="M4990" s="20"/>
    </row>
    <row r="4991" spans="1:13" x14ac:dyDescent="0.25">
      <c r="A4991" s="22"/>
      <c r="B4991" s="23"/>
      <c r="C4991" s="23"/>
      <c r="D4991" s="23"/>
      <c r="E4991" s="23"/>
      <c r="F4991" s="22"/>
      <c r="G4991" s="23"/>
      <c r="H4991" s="24"/>
      <c r="I4991" s="23"/>
      <c r="J4991" s="23"/>
      <c r="K4991" s="23"/>
      <c r="L4991" s="22"/>
      <c r="M4991" s="20"/>
    </row>
    <row r="4992" spans="1:13" x14ac:dyDescent="0.25">
      <c r="A4992" s="22"/>
      <c r="B4992" s="23"/>
      <c r="C4992" s="23"/>
      <c r="D4992" s="23"/>
      <c r="E4992" s="23"/>
      <c r="F4992" s="22"/>
      <c r="G4992" s="23"/>
      <c r="H4992" s="24"/>
      <c r="I4992" s="23"/>
      <c r="J4992" s="23"/>
      <c r="K4992" s="23"/>
      <c r="L4992" s="22"/>
      <c r="M4992" s="20"/>
    </row>
    <row r="4993" spans="1:13" x14ac:dyDescent="0.25">
      <c r="A4993" s="22"/>
      <c r="B4993" s="23"/>
      <c r="C4993" s="23"/>
      <c r="D4993" s="23"/>
      <c r="E4993" s="23"/>
      <c r="F4993" s="22"/>
      <c r="G4993" s="23"/>
      <c r="H4993" s="24"/>
      <c r="I4993" s="23"/>
      <c r="J4993" s="23"/>
      <c r="K4993" s="23"/>
      <c r="L4993" s="22"/>
      <c r="M4993" s="20"/>
    </row>
    <row r="4994" spans="1:13" x14ac:dyDescent="0.25">
      <c r="A4994" s="22"/>
      <c r="B4994" s="23"/>
      <c r="C4994" s="23"/>
      <c r="D4994" s="23"/>
      <c r="E4994" s="23"/>
      <c r="F4994" s="22"/>
      <c r="G4994" s="23"/>
      <c r="H4994" s="24"/>
      <c r="I4994" s="23"/>
      <c r="J4994" s="23"/>
      <c r="K4994" s="23"/>
      <c r="L4994" s="22"/>
      <c r="M4994" s="20"/>
    </row>
    <row r="4995" spans="1:13" x14ac:dyDescent="0.25">
      <c r="A4995" s="22"/>
      <c r="B4995" s="23"/>
      <c r="C4995" s="23"/>
      <c r="D4995" s="23"/>
      <c r="E4995" s="23"/>
      <c r="F4995" s="22"/>
      <c r="G4995" s="23"/>
      <c r="H4995" s="24"/>
      <c r="I4995" s="23"/>
      <c r="J4995" s="23"/>
      <c r="K4995" s="23"/>
      <c r="L4995" s="22"/>
      <c r="M4995" s="20"/>
    </row>
    <row r="4996" spans="1:13" x14ac:dyDescent="0.25">
      <c r="A4996" s="22"/>
      <c r="B4996" s="23"/>
      <c r="C4996" s="23"/>
      <c r="D4996" s="23"/>
      <c r="E4996" s="23"/>
      <c r="F4996" s="22"/>
      <c r="G4996" s="23"/>
      <c r="H4996" s="24"/>
      <c r="I4996" s="23"/>
      <c r="J4996" s="23"/>
      <c r="K4996" s="23"/>
      <c r="L4996" s="22"/>
      <c r="M4996" s="20"/>
    </row>
    <row r="4997" spans="1:13" x14ac:dyDescent="0.25">
      <c r="A4997" s="22"/>
      <c r="B4997" s="23"/>
      <c r="C4997" s="23"/>
      <c r="D4997" s="23"/>
      <c r="E4997" s="23"/>
      <c r="F4997" s="22"/>
      <c r="G4997" s="23"/>
      <c r="H4997" s="24"/>
      <c r="I4997" s="23"/>
      <c r="J4997" s="23"/>
      <c r="K4997" s="23"/>
      <c r="L4997" s="22"/>
      <c r="M4997" s="20"/>
    </row>
    <row r="4998" spans="1:13" x14ac:dyDescent="0.25">
      <c r="A4998" s="22"/>
      <c r="B4998" s="23"/>
      <c r="C4998" s="23"/>
      <c r="D4998" s="23"/>
      <c r="E4998" s="23"/>
      <c r="F4998" s="22"/>
      <c r="G4998" s="23"/>
      <c r="H4998" s="24"/>
      <c r="I4998" s="23"/>
      <c r="J4998" s="23"/>
      <c r="K4998" s="23"/>
      <c r="L4998" s="22"/>
      <c r="M4998" s="20"/>
    </row>
    <row r="4999" spans="1:13" x14ac:dyDescent="0.25">
      <c r="A4999" s="22"/>
      <c r="B4999" s="23"/>
      <c r="C4999" s="23"/>
      <c r="D4999" s="23"/>
      <c r="E4999" s="23"/>
      <c r="F4999" s="22"/>
      <c r="G4999" s="23"/>
      <c r="H4999" s="24"/>
      <c r="I4999" s="23"/>
      <c r="J4999" s="23"/>
      <c r="K4999" s="23"/>
      <c r="L4999" s="22"/>
      <c r="M4999" s="20"/>
    </row>
    <row r="5000" spans="1:13" x14ac:dyDescent="0.25">
      <c r="A5000" s="22"/>
      <c r="B5000" s="23"/>
      <c r="C5000" s="23"/>
      <c r="D5000" s="23"/>
      <c r="E5000" s="23"/>
      <c r="F5000" s="22"/>
      <c r="G5000" s="23"/>
      <c r="H5000" s="24"/>
      <c r="I5000" s="23"/>
      <c r="J5000" s="23"/>
      <c r="K5000" s="23"/>
      <c r="L5000" s="22"/>
      <c r="M5000" s="20"/>
    </row>
    <row r="5001" spans="1:13" x14ac:dyDescent="0.25">
      <c r="A5001" s="22"/>
      <c r="B5001" s="23"/>
      <c r="C5001" s="23"/>
      <c r="D5001" s="23"/>
      <c r="E5001" s="23"/>
      <c r="F5001" s="22"/>
      <c r="G5001" s="23"/>
      <c r="H5001" s="24"/>
      <c r="I5001" s="23"/>
      <c r="J5001" s="23"/>
      <c r="K5001" s="23"/>
      <c r="L5001" s="22"/>
      <c r="M5001" s="20"/>
    </row>
    <row r="5002" spans="1:13" x14ac:dyDescent="0.25">
      <c r="A5002" s="22"/>
      <c r="B5002" s="23"/>
      <c r="C5002" s="23"/>
      <c r="D5002" s="23"/>
      <c r="E5002" s="23"/>
      <c r="F5002" s="22"/>
      <c r="G5002" s="23"/>
      <c r="H5002" s="24"/>
      <c r="I5002" s="23"/>
      <c r="J5002" s="23"/>
      <c r="K5002" s="23"/>
      <c r="L5002" s="22"/>
      <c r="M5002" s="20"/>
    </row>
    <row r="5003" spans="1:13" x14ac:dyDescent="0.25">
      <c r="A5003" s="22"/>
      <c r="B5003" s="23"/>
      <c r="C5003" s="23"/>
      <c r="D5003" s="23"/>
      <c r="E5003" s="23"/>
      <c r="F5003" s="22"/>
      <c r="G5003" s="23"/>
      <c r="H5003" s="24"/>
      <c r="I5003" s="23"/>
      <c r="J5003" s="23"/>
      <c r="K5003" s="23"/>
      <c r="L5003" s="22"/>
      <c r="M5003" s="20"/>
    </row>
    <row r="5004" spans="1:13" x14ac:dyDescent="0.25">
      <c r="A5004" s="22"/>
      <c r="B5004" s="23"/>
      <c r="C5004" s="23"/>
      <c r="D5004" s="23"/>
      <c r="E5004" s="23"/>
      <c r="F5004" s="22"/>
      <c r="G5004" s="23"/>
      <c r="H5004" s="24"/>
      <c r="I5004" s="23"/>
      <c r="J5004" s="23"/>
      <c r="K5004" s="23"/>
      <c r="L5004" s="22"/>
      <c r="M5004" s="20"/>
    </row>
    <row r="5005" spans="1:13" x14ac:dyDescent="0.25">
      <c r="A5005" s="22"/>
      <c r="B5005" s="23"/>
      <c r="C5005" s="23"/>
      <c r="D5005" s="23"/>
      <c r="E5005" s="23"/>
      <c r="F5005" s="22"/>
      <c r="G5005" s="23"/>
      <c r="H5005" s="24"/>
      <c r="I5005" s="23"/>
      <c r="J5005" s="23"/>
      <c r="K5005" s="23"/>
      <c r="L5005" s="22"/>
      <c r="M5005" s="20"/>
    </row>
    <row r="5006" spans="1:13" x14ac:dyDescent="0.25">
      <c r="A5006" s="22"/>
      <c r="B5006" s="23"/>
      <c r="C5006" s="23"/>
      <c r="D5006" s="23"/>
      <c r="E5006" s="23"/>
      <c r="F5006" s="22"/>
      <c r="G5006" s="23"/>
      <c r="H5006" s="24"/>
      <c r="I5006" s="23"/>
      <c r="J5006" s="23"/>
      <c r="K5006" s="23"/>
      <c r="L5006" s="22"/>
      <c r="M5006" s="20"/>
    </row>
    <row r="5007" spans="1:13" x14ac:dyDescent="0.25">
      <c r="A5007" s="22"/>
      <c r="B5007" s="23"/>
      <c r="C5007" s="23"/>
      <c r="D5007" s="23"/>
      <c r="E5007" s="23"/>
      <c r="F5007" s="22"/>
      <c r="G5007" s="23"/>
      <c r="H5007" s="24"/>
      <c r="I5007" s="23"/>
      <c r="J5007" s="23"/>
      <c r="K5007" s="23"/>
      <c r="L5007" s="22"/>
      <c r="M5007" s="20"/>
    </row>
    <row r="5008" spans="1:13" x14ac:dyDescent="0.25">
      <c r="A5008" s="22"/>
      <c r="B5008" s="23"/>
      <c r="C5008" s="23"/>
      <c r="D5008" s="23"/>
      <c r="E5008" s="23"/>
      <c r="F5008" s="22"/>
      <c r="G5008" s="23"/>
      <c r="H5008" s="24"/>
      <c r="I5008" s="23"/>
      <c r="J5008" s="23"/>
      <c r="K5008" s="23"/>
      <c r="L5008" s="22"/>
      <c r="M5008" s="20"/>
    </row>
    <row r="5009" spans="1:13" x14ac:dyDescent="0.25">
      <c r="A5009" s="22"/>
      <c r="B5009" s="23"/>
      <c r="C5009" s="23"/>
      <c r="D5009" s="23"/>
      <c r="E5009" s="23"/>
      <c r="F5009" s="22"/>
      <c r="G5009" s="23"/>
      <c r="H5009" s="24"/>
      <c r="I5009" s="23"/>
      <c r="J5009" s="23"/>
      <c r="K5009" s="23"/>
      <c r="L5009" s="22"/>
      <c r="M5009" s="20"/>
    </row>
    <row r="5010" spans="1:13" x14ac:dyDescent="0.25">
      <c r="A5010" s="22"/>
      <c r="B5010" s="23"/>
      <c r="C5010" s="23"/>
      <c r="D5010" s="23"/>
      <c r="E5010" s="23"/>
      <c r="F5010" s="22"/>
      <c r="G5010" s="23"/>
      <c r="H5010" s="24"/>
      <c r="I5010" s="23"/>
      <c r="J5010" s="23"/>
      <c r="K5010" s="23"/>
      <c r="L5010" s="22"/>
      <c r="M5010" s="20"/>
    </row>
    <row r="5011" spans="1:13" x14ac:dyDescent="0.25">
      <c r="A5011" s="22"/>
      <c r="B5011" s="23"/>
      <c r="C5011" s="23"/>
      <c r="D5011" s="23"/>
      <c r="E5011" s="23"/>
      <c r="F5011" s="22"/>
      <c r="G5011" s="23"/>
      <c r="H5011" s="24"/>
      <c r="I5011" s="23"/>
      <c r="J5011" s="23"/>
      <c r="K5011" s="23"/>
      <c r="L5011" s="22"/>
      <c r="M5011" s="20"/>
    </row>
    <row r="5012" spans="1:13" x14ac:dyDescent="0.25">
      <c r="A5012" s="22"/>
      <c r="B5012" s="23"/>
      <c r="C5012" s="23"/>
      <c r="D5012" s="23"/>
      <c r="E5012" s="23"/>
      <c r="F5012" s="22"/>
      <c r="G5012" s="23"/>
      <c r="H5012" s="24"/>
      <c r="I5012" s="23"/>
      <c r="J5012" s="23"/>
      <c r="K5012" s="23"/>
      <c r="L5012" s="22"/>
      <c r="M5012" s="20"/>
    </row>
    <row r="5013" spans="1:13" x14ac:dyDescent="0.25">
      <c r="A5013" s="22"/>
      <c r="B5013" s="23"/>
      <c r="C5013" s="23"/>
      <c r="D5013" s="23"/>
      <c r="E5013" s="23"/>
      <c r="F5013" s="22"/>
      <c r="G5013" s="23"/>
      <c r="H5013" s="24"/>
      <c r="I5013" s="23"/>
      <c r="J5013" s="23"/>
      <c r="K5013" s="23"/>
      <c r="L5013" s="22"/>
      <c r="M5013" s="20"/>
    </row>
    <row r="5014" spans="1:13" x14ac:dyDescent="0.25">
      <c r="A5014" s="22"/>
      <c r="B5014" s="23"/>
      <c r="C5014" s="23"/>
      <c r="D5014" s="23"/>
      <c r="E5014" s="23"/>
      <c r="F5014" s="22"/>
      <c r="G5014" s="23"/>
      <c r="H5014" s="24"/>
      <c r="I5014" s="23"/>
      <c r="J5014" s="23"/>
      <c r="K5014" s="23"/>
      <c r="L5014" s="22"/>
      <c r="M5014" s="20"/>
    </row>
    <row r="5015" spans="1:13" x14ac:dyDescent="0.25">
      <c r="A5015" s="22"/>
      <c r="B5015" s="23"/>
      <c r="C5015" s="23"/>
      <c r="D5015" s="23"/>
      <c r="E5015" s="23"/>
      <c r="F5015" s="22"/>
      <c r="G5015" s="23"/>
      <c r="H5015" s="24"/>
      <c r="I5015" s="23"/>
      <c r="J5015" s="23"/>
      <c r="K5015" s="23"/>
      <c r="L5015" s="22"/>
      <c r="M5015" s="20"/>
    </row>
    <row r="5016" spans="1:13" x14ac:dyDescent="0.25">
      <c r="A5016" s="22"/>
      <c r="B5016" s="23"/>
      <c r="C5016" s="23"/>
      <c r="D5016" s="23"/>
      <c r="E5016" s="23"/>
      <c r="F5016" s="22"/>
      <c r="G5016" s="23"/>
      <c r="H5016" s="24"/>
      <c r="I5016" s="23"/>
      <c r="J5016" s="23"/>
      <c r="K5016" s="23"/>
      <c r="L5016" s="22"/>
      <c r="M5016" s="20"/>
    </row>
    <row r="5017" spans="1:13" x14ac:dyDescent="0.25">
      <c r="A5017" s="22"/>
      <c r="B5017" s="23"/>
      <c r="C5017" s="23"/>
      <c r="D5017" s="23"/>
      <c r="E5017" s="23"/>
      <c r="F5017" s="22"/>
      <c r="G5017" s="23"/>
      <c r="H5017" s="24"/>
      <c r="I5017" s="23"/>
      <c r="J5017" s="23"/>
      <c r="K5017" s="23"/>
      <c r="L5017" s="22"/>
      <c r="M5017" s="20"/>
    </row>
    <row r="5018" spans="1:13" x14ac:dyDescent="0.25">
      <c r="A5018" s="22"/>
      <c r="B5018" s="23"/>
      <c r="C5018" s="23"/>
      <c r="D5018" s="23"/>
      <c r="E5018" s="23"/>
      <c r="F5018" s="22"/>
      <c r="G5018" s="23"/>
      <c r="H5018" s="24"/>
      <c r="I5018" s="23"/>
      <c r="J5018" s="23"/>
      <c r="K5018" s="23"/>
      <c r="L5018" s="22"/>
      <c r="M5018" s="20"/>
    </row>
    <row r="5019" spans="1:13" x14ac:dyDescent="0.25">
      <c r="A5019" s="22"/>
      <c r="B5019" s="23"/>
      <c r="C5019" s="23"/>
      <c r="D5019" s="23"/>
      <c r="E5019" s="23"/>
      <c r="F5019" s="22"/>
      <c r="G5019" s="23"/>
      <c r="H5019" s="24"/>
      <c r="I5019" s="23"/>
      <c r="J5019" s="23"/>
      <c r="K5019" s="23"/>
      <c r="L5019" s="22"/>
      <c r="M5019" s="20"/>
    </row>
    <row r="5020" spans="1:13" x14ac:dyDescent="0.25">
      <c r="A5020" s="22"/>
      <c r="B5020" s="23"/>
      <c r="C5020" s="23"/>
      <c r="D5020" s="23"/>
      <c r="E5020" s="23"/>
      <c r="F5020" s="22"/>
      <c r="G5020" s="23"/>
      <c r="H5020" s="24"/>
      <c r="I5020" s="23"/>
      <c r="J5020" s="23"/>
      <c r="K5020" s="23"/>
      <c r="L5020" s="22"/>
      <c r="M5020" s="20"/>
    </row>
    <row r="5021" spans="1:13" x14ac:dyDescent="0.25">
      <c r="A5021" s="22"/>
      <c r="B5021" s="23"/>
      <c r="C5021" s="23"/>
      <c r="D5021" s="23"/>
      <c r="E5021" s="23"/>
      <c r="F5021" s="22"/>
      <c r="G5021" s="23"/>
      <c r="H5021" s="24"/>
      <c r="I5021" s="23"/>
      <c r="J5021" s="23"/>
      <c r="K5021" s="23"/>
      <c r="L5021" s="22"/>
      <c r="M5021" s="20"/>
    </row>
    <row r="5022" spans="1:13" x14ac:dyDescent="0.25">
      <c r="A5022" s="22"/>
      <c r="B5022" s="23"/>
      <c r="C5022" s="23"/>
      <c r="D5022" s="23"/>
      <c r="E5022" s="23"/>
      <c r="F5022" s="22"/>
      <c r="G5022" s="23"/>
      <c r="H5022" s="24"/>
      <c r="I5022" s="23"/>
      <c r="J5022" s="23"/>
      <c r="K5022" s="23"/>
      <c r="L5022" s="22"/>
      <c r="M5022" s="20"/>
    </row>
    <row r="5023" spans="1:13" x14ac:dyDescent="0.25">
      <c r="A5023" s="22"/>
      <c r="B5023" s="23"/>
      <c r="C5023" s="23"/>
      <c r="D5023" s="23"/>
      <c r="E5023" s="23"/>
      <c r="F5023" s="22"/>
      <c r="G5023" s="23"/>
      <c r="H5023" s="24"/>
      <c r="I5023" s="23"/>
      <c r="J5023" s="23"/>
      <c r="K5023" s="23"/>
      <c r="L5023" s="22"/>
      <c r="M5023" s="20"/>
    </row>
    <row r="5024" spans="1:13" x14ac:dyDescent="0.25">
      <c r="A5024" s="22"/>
      <c r="B5024" s="23"/>
      <c r="C5024" s="23"/>
      <c r="D5024" s="23"/>
      <c r="E5024" s="23"/>
      <c r="F5024" s="22"/>
      <c r="G5024" s="23"/>
      <c r="H5024" s="24"/>
      <c r="I5024" s="23"/>
      <c r="J5024" s="23"/>
      <c r="K5024" s="23"/>
      <c r="L5024" s="22"/>
      <c r="M5024" s="20"/>
    </row>
    <row r="5025" spans="1:13" x14ac:dyDescent="0.25">
      <c r="A5025" s="22"/>
      <c r="B5025" s="23"/>
      <c r="C5025" s="23"/>
      <c r="D5025" s="23"/>
      <c r="E5025" s="23"/>
      <c r="F5025" s="22"/>
      <c r="G5025" s="23"/>
      <c r="H5025" s="24"/>
      <c r="I5025" s="23"/>
      <c r="J5025" s="23"/>
      <c r="K5025" s="23"/>
      <c r="L5025" s="22"/>
      <c r="M5025" s="20"/>
    </row>
    <row r="5026" spans="1:13" x14ac:dyDescent="0.25">
      <c r="A5026" s="22"/>
      <c r="B5026" s="23"/>
      <c r="C5026" s="23"/>
      <c r="D5026" s="23"/>
      <c r="E5026" s="23"/>
      <c r="F5026" s="22"/>
      <c r="G5026" s="23"/>
      <c r="H5026" s="24"/>
      <c r="I5026" s="23"/>
      <c r="J5026" s="23"/>
      <c r="K5026" s="23"/>
      <c r="L5026" s="22"/>
      <c r="M5026" s="20"/>
    </row>
    <row r="5027" spans="1:13" x14ac:dyDescent="0.25">
      <c r="A5027" s="22"/>
      <c r="B5027" s="23"/>
      <c r="C5027" s="23"/>
      <c r="D5027" s="23"/>
      <c r="E5027" s="23"/>
      <c r="F5027" s="22"/>
      <c r="G5027" s="23"/>
      <c r="H5027" s="24"/>
      <c r="I5027" s="23"/>
      <c r="J5027" s="23"/>
      <c r="K5027" s="23"/>
      <c r="L5027" s="22"/>
      <c r="M5027" s="20"/>
    </row>
    <row r="5028" spans="1:13" x14ac:dyDescent="0.25">
      <c r="A5028" s="22"/>
      <c r="B5028" s="23"/>
      <c r="C5028" s="23"/>
      <c r="D5028" s="23"/>
      <c r="E5028" s="23"/>
      <c r="F5028" s="22"/>
      <c r="G5028" s="23"/>
      <c r="H5028" s="24"/>
      <c r="I5028" s="23"/>
      <c r="J5028" s="23"/>
      <c r="K5028" s="23"/>
      <c r="L5028" s="22"/>
      <c r="M5028" s="20"/>
    </row>
    <row r="5029" spans="1:13" x14ac:dyDescent="0.25">
      <c r="A5029" s="22"/>
      <c r="B5029" s="23"/>
      <c r="C5029" s="23"/>
      <c r="D5029" s="23"/>
      <c r="E5029" s="23"/>
      <c r="F5029" s="22"/>
      <c r="G5029" s="23"/>
      <c r="H5029" s="24"/>
      <c r="I5029" s="23"/>
      <c r="J5029" s="23"/>
      <c r="K5029" s="23"/>
      <c r="L5029" s="22"/>
      <c r="M5029" s="20"/>
    </row>
    <row r="5030" spans="1:13" x14ac:dyDescent="0.25">
      <c r="A5030" s="22"/>
      <c r="B5030" s="23"/>
      <c r="C5030" s="23"/>
      <c r="D5030" s="23"/>
      <c r="E5030" s="23"/>
      <c r="F5030" s="22"/>
      <c r="G5030" s="23"/>
      <c r="H5030" s="24"/>
      <c r="I5030" s="23"/>
      <c r="J5030" s="23"/>
      <c r="K5030" s="23"/>
      <c r="L5030" s="22"/>
      <c r="M5030" s="20"/>
    </row>
    <row r="5031" spans="1:13" x14ac:dyDescent="0.25">
      <c r="A5031" s="22"/>
      <c r="B5031" s="23"/>
      <c r="C5031" s="23"/>
      <c r="D5031" s="23"/>
      <c r="E5031" s="23"/>
      <c r="F5031" s="22"/>
      <c r="G5031" s="23"/>
      <c r="H5031" s="24"/>
      <c r="I5031" s="23"/>
      <c r="J5031" s="23"/>
      <c r="K5031" s="23"/>
      <c r="L5031" s="22"/>
      <c r="M5031" s="20"/>
    </row>
    <row r="5032" spans="1:13" x14ac:dyDescent="0.25">
      <c r="A5032" s="22"/>
      <c r="B5032" s="23"/>
      <c r="C5032" s="23"/>
      <c r="D5032" s="23"/>
      <c r="E5032" s="23"/>
      <c r="F5032" s="22"/>
      <c r="G5032" s="23"/>
      <c r="H5032" s="24"/>
      <c r="I5032" s="23"/>
      <c r="J5032" s="23"/>
      <c r="K5032" s="23"/>
      <c r="L5032" s="22"/>
      <c r="M5032" s="20"/>
    </row>
    <row r="5033" spans="1:13" x14ac:dyDescent="0.25">
      <c r="A5033" s="22"/>
      <c r="B5033" s="23"/>
      <c r="C5033" s="23"/>
      <c r="D5033" s="23"/>
      <c r="E5033" s="23"/>
      <c r="F5033" s="22"/>
      <c r="G5033" s="23"/>
      <c r="H5033" s="24"/>
      <c r="I5033" s="23"/>
      <c r="J5033" s="23"/>
      <c r="K5033" s="23"/>
      <c r="L5033" s="22"/>
      <c r="M5033" s="20"/>
    </row>
    <row r="5034" spans="1:13" x14ac:dyDescent="0.25">
      <c r="A5034" s="22"/>
      <c r="B5034" s="23"/>
      <c r="C5034" s="23"/>
      <c r="D5034" s="23"/>
      <c r="E5034" s="23"/>
      <c r="F5034" s="22"/>
      <c r="G5034" s="23"/>
      <c r="H5034" s="24"/>
      <c r="I5034" s="23"/>
      <c r="J5034" s="23"/>
      <c r="K5034" s="23"/>
      <c r="L5034" s="22"/>
      <c r="M5034" s="20"/>
    </row>
    <row r="5035" spans="1:13" x14ac:dyDescent="0.25">
      <c r="A5035" s="22"/>
      <c r="B5035" s="23"/>
      <c r="C5035" s="23"/>
      <c r="D5035" s="23"/>
      <c r="E5035" s="23"/>
      <c r="F5035" s="22"/>
      <c r="G5035" s="23"/>
      <c r="H5035" s="24"/>
      <c r="I5035" s="23"/>
      <c r="J5035" s="23"/>
      <c r="K5035" s="23"/>
      <c r="L5035" s="22"/>
      <c r="M5035" s="20"/>
    </row>
    <row r="5036" spans="1:13" x14ac:dyDescent="0.25">
      <c r="A5036" s="22"/>
      <c r="B5036" s="23"/>
      <c r="C5036" s="23"/>
      <c r="D5036" s="23"/>
      <c r="E5036" s="23"/>
      <c r="F5036" s="22"/>
      <c r="G5036" s="23"/>
      <c r="H5036" s="24"/>
      <c r="I5036" s="23"/>
      <c r="J5036" s="23"/>
      <c r="K5036" s="23"/>
      <c r="L5036" s="22"/>
      <c r="M5036" s="20"/>
    </row>
    <row r="5037" spans="1:13" x14ac:dyDescent="0.25">
      <c r="A5037" s="22"/>
      <c r="B5037" s="23"/>
      <c r="C5037" s="23"/>
      <c r="D5037" s="23"/>
      <c r="E5037" s="23"/>
      <c r="F5037" s="22"/>
      <c r="G5037" s="23"/>
      <c r="H5037" s="24"/>
      <c r="I5037" s="23"/>
      <c r="J5037" s="23"/>
      <c r="K5037" s="23"/>
      <c r="L5037" s="22"/>
      <c r="M5037" s="20"/>
    </row>
    <row r="5038" spans="1:13" x14ac:dyDescent="0.25">
      <c r="A5038" s="22"/>
      <c r="B5038" s="23"/>
      <c r="C5038" s="23"/>
      <c r="D5038" s="23"/>
      <c r="E5038" s="23"/>
      <c r="F5038" s="22"/>
      <c r="G5038" s="23"/>
      <c r="H5038" s="24"/>
      <c r="I5038" s="23"/>
      <c r="J5038" s="23"/>
      <c r="K5038" s="23"/>
      <c r="L5038" s="22"/>
      <c r="M5038" s="20"/>
    </row>
    <row r="5039" spans="1:13" x14ac:dyDescent="0.25">
      <c r="A5039" s="22"/>
      <c r="B5039" s="23"/>
      <c r="C5039" s="23"/>
      <c r="D5039" s="23"/>
      <c r="E5039" s="23"/>
      <c r="F5039" s="22"/>
      <c r="G5039" s="23"/>
      <c r="H5039" s="24"/>
      <c r="I5039" s="23"/>
      <c r="J5039" s="23"/>
      <c r="K5039" s="23"/>
      <c r="L5039" s="22"/>
      <c r="M5039" s="20"/>
    </row>
    <row r="5040" spans="1:13" x14ac:dyDescent="0.25">
      <c r="A5040" s="22"/>
      <c r="B5040" s="23"/>
      <c r="C5040" s="23"/>
      <c r="D5040" s="23"/>
      <c r="E5040" s="23"/>
      <c r="F5040" s="22"/>
      <c r="G5040" s="23"/>
      <c r="H5040" s="24"/>
      <c r="I5040" s="23"/>
      <c r="J5040" s="23"/>
      <c r="K5040" s="23"/>
      <c r="L5040" s="22"/>
      <c r="M5040" s="20"/>
    </row>
    <row r="5041" spans="1:13" x14ac:dyDescent="0.25">
      <c r="A5041" s="22"/>
      <c r="B5041" s="23"/>
      <c r="C5041" s="23"/>
      <c r="D5041" s="23"/>
      <c r="E5041" s="23"/>
      <c r="F5041" s="22"/>
      <c r="G5041" s="23"/>
      <c r="H5041" s="24"/>
      <c r="I5041" s="23"/>
      <c r="J5041" s="23"/>
      <c r="K5041" s="23"/>
      <c r="L5041" s="22"/>
      <c r="M5041" s="20"/>
    </row>
    <row r="5042" spans="1:13" x14ac:dyDescent="0.25">
      <c r="A5042" s="22"/>
      <c r="B5042" s="23"/>
      <c r="C5042" s="23"/>
      <c r="D5042" s="23"/>
      <c r="E5042" s="23"/>
      <c r="F5042" s="22"/>
      <c r="G5042" s="23"/>
      <c r="H5042" s="24"/>
      <c r="I5042" s="23"/>
      <c r="J5042" s="23"/>
      <c r="K5042" s="23"/>
      <c r="L5042" s="22"/>
      <c r="M5042" s="20"/>
    </row>
    <row r="5043" spans="1:13" x14ac:dyDescent="0.25">
      <c r="A5043" s="22"/>
      <c r="B5043" s="23"/>
      <c r="C5043" s="23"/>
      <c r="D5043" s="23"/>
      <c r="E5043" s="23"/>
      <c r="F5043" s="22"/>
      <c r="G5043" s="23"/>
      <c r="H5043" s="24"/>
      <c r="I5043" s="23"/>
      <c r="J5043" s="23"/>
      <c r="K5043" s="23"/>
      <c r="L5043" s="22"/>
      <c r="M5043" s="20"/>
    </row>
    <row r="5044" spans="1:13" x14ac:dyDescent="0.25">
      <c r="A5044" s="22"/>
      <c r="B5044" s="23"/>
      <c r="C5044" s="23"/>
      <c r="D5044" s="23"/>
      <c r="E5044" s="23"/>
      <c r="F5044" s="22"/>
      <c r="G5044" s="23"/>
      <c r="H5044" s="24"/>
      <c r="I5044" s="23"/>
      <c r="J5044" s="23"/>
      <c r="K5044" s="23"/>
      <c r="L5044" s="22"/>
      <c r="M5044" s="20"/>
    </row>
    <row r="5045" spans="1:13" x14ac:dyDescent="0.25">
      <c r="A5045" s="22"/>
      <c r="B5045" s="23"/>
      <c r="C5045" s="23"/>
      <c r="D5045" s="23"/>
      <c r="E5045" s="23"/>
      <c r="F5045" s="22"/>
      <c r="G5045" s="23"/>
      <c r="H5045" s="24"/>
      <c r="I5045" s="23"/>
      <c r="J5045" s="23"/>
      <c r="K5045" s="23"/>
      <c r="L5045" s="22"/>
      <c r="M5045" s="20"/>
    </row>
    <row r="5046" spans="1:13" x14ac:dyDescent="0.25">
      <c r="A5046" s="22"/>
      <c r="B5046" s="23"/>
      <c r="C5046" s="23"/>
      <c r="D5046" s="23"/>
      <c r="E5046" s="23"/>
      <c r="F5046" s="22"/>
      <c r="G5046" s="23"/>
      <c r="H5046" s="24"/>
      <c r="I5046" s="23"/>
      <c r="J5046" s="23"/>
      <c r="K5046" s="23"/>
      <c r="L5046" s="22"/>
      <c r="M5046" s="20"/>
    </row>
    <row r="5047" spans="1:13" x14ac:dyDescent="0.25">
      <c r="A5047" s="22"/>
      <c r="B5047" s="23"/>
      <c r="C5047" s="23"/>
      <c r="D5047" s="23"/>
      <c r="E5047" s="23"/>
      <c r="F5047" s="22"/>
      <c r="G5047" s="23"/>
      <c r="H5047" s="24"/>
      <c r="I5047" s="23"/>
      <c r="J5047" s="23"/>
      <c r="K5047" s="23"/>
      <c r="L5047" s="22"/>
      <c r="M5047" s="20"/>
    </row>
    <row r="5048" spans="1:13" x14ac:dyDescent="0.25">
      <c r="A5048" s="22"/>
      <c r="B5048" s="23"/>
      <c r="C5048" s="23"/>
      <c r="D5048" s="23"/>
      <c r="E5048" s="23"/>
      <c r="F5048" s="22"/>
      <c r="G5048" s="23"/>
      <c r="H5048" s="24"/>
      <c r="I5048" s="23"/>
      <c r="J5048" s="23"/>
      <c r="K5048" s="23"/>
      <c r="L5048" s="22"/>
      <c r="M5048" s="20"/>
    </row>
    <row r="5049" spans="1:13" x14ac:dyDescent="0.25">
      <c r="A5049" s="22"/>
      <c r="B5049" s="23"/>
      <c r="C5049" s="23"/>
      <c r="D5049" s="23"/>
      <c r="E5049" s="23"/>
      <c r="F5049" s="22"/>
      <c r="G5049" s="23"/>
      <c r="H5049" s="24"/>
      <c r="I5049" s="23"/>
      <c r="J5049" s="23"/>
      <c r="K5049" s="23"/>
      <c r="L5049" s="22"/>
      <c r="M5049" s="20"/>
    </row>
    <row r="5050" spans="1:13" x14ac:dyDescent="0.25">
      <c r="A5050" s="22"/>
      <c r="B5050" s="23"/>
      <c r="C5050" s="23"/>
      <c r="D5050" s="23"/>
      <c r="E5050" s="23"/>
      <c r="F5050" s="22"/>
      <c r="G5050" s="23"/>
      <c r="H5050" s="24"/>
      <c r="I5050" s="23"/>
      <c r="J5050" s="23"/>
      <c r="K5050" s="23"/>
      <c r="L5050" s="22"/>
      <c r="M5050" s="20"/>
    </row>
    <row r="5051" spans="1:13" x14ac:dyDescent="0.25">
      <c r="A5051" s="22"/>
      <c r="B5051" s="23"/>
      <c r="C5051" s="23"/>
      <c r="D5051" s="23"/>
      <c r="E5051" s="23"/>
      <c r="F5051" s="22"/>
      <c r="G5051" s="23"/>
      <c r="H5051" s="24"/>
      <c r="I5051" s="23"/>
      <c r="J5051" s="23"/>
      <c r="K5051" s="23"/>
      <c r="L5051" s="22"/>
      <c r="M5051" s="20"/>
    </row>
    <row r="5052" spans="1:13" x14ac:dyDescent="0.25">
      <c r="A5052" s="22"/>
      <c r="B5052" s="23"/>
      <c r="C5052" s="23"/>
      <c r="D5052" s="23"/>
      <c r="E5052" s="23"/>
      <c r="F5052" s="22"/>
      <c r="G5052" s="23"/>
      <c r="H5052" s="24"/>
      <c r="I5052" s="23"/>
      <c r="J5052" s="23"/>
      <c r="K5052" s="23"/>
      <c r="L5052" s="22"/>
      <c r="M5052" s="20"/>
    </row>
    <row r="5053" spans="1:13" x14ac:dyDescent="0.25">
      <c r="A5053" s="22"/>
      <c r="B5053" s="23"/>
      <c r="C5053" s="23"/>
      <c r="D5053" s="23"/>
      <c r="E5053" s="23"/>
      <c r="F5053" s="22"/>
      <c r="G5053" s="23"/>
      <c r="H5053" s="24"/>
      <c r="I5053" s="23"/>
      <c r="J5053" s="23"/>
      <c r="K5053" s="23"/>
      <c r="L5053" s="22"/>
      <c r="M5053" s="20"/>
    </row>
    <row r="5054" spans="1:13" x14ac:dyDescent="0.25">
      <c r="A5054" s="22"/>
      <c r="B5054" s="23"/>
      <c r="C5054" s="23"/>
      <c r="D5054" s="23"/>
      <c r="E5054" s="23"/>
      <c r="F5054" s="22"/>
      <c r="G5054" s="23"/>
      <c r="H5054" s="24"/>
      <c r="I5054" s="23"/>
      <c r="J5054" s="23"/>
      <c r="K5054" s="23"/>
      <c r="L5054" s="22"/>
      <c r="M5054" s="20"/>
    </row>
    <row r="5055" spans="1:13" x14ac:dyDescent="0.25">
      <c r="A5055" s="22"/>
      <c r="B5055" s="23"/>
      <c r="C5055" s="23"/>
      <c r="D5055" s="23"/>
      <c r="E5055" s="23"/>
      <c r="F5055" s="22"/>
      <c r="G5055" s="23"/>
      <c r="H5055" s="24"/>
      <c r="I5055" s="23"/>
      <c r="J5055" s="23"/>
      <c r="K5055" s="23"/>
      <c r="L5055" s="22"/>
      <c r="M5055" s="20"/>
    </row>
    <row r="5056" spans="1:13" x14ac:dyDescent="0.25">
      <c r="A5056" s="22"/>
      <c r="B5056" s="23"/>
      <c r="C5056" s="23"/>
      <c r="D5056" s="23"/>
      <c r="E5056" s="23"/>
      <c r="F5056" s="22"/>
      <c r="G5056" s="23"/>
      <c r="H5056" s="24"/>
      <c r="I5056" s="23"/>
      <c r="J5056" s="23"/>
      <c r="K5056" s="23"/>
      <c r="L5056" s="22"/>
      <c r="M5056" s="20"/>
    </row>
    <row r="5057" spans="1:13" x14ac:dyDescent="0.25">
      <c r="A5057" s="22"/>
      <c r="B5057" s="23"/>
      <c r="C5057" s="23"/>
      <c r="D5057" s="23"/>
      <c r="E5057" s="23"/>
      <c r="F5057" s="22"/>
      <c r="G5057" s="23"/>
      <c r="H5057" s="24"/>
      <c r="I5057" s="23"/>
      <c r="J5057" s="23"/>
      <c r="K5057" s="23"/>
      <c r="L5057" s="22"/>
      <c r="M5057" s="20"/>
    </row>
    <row r="5058" spans="1:13" x14ac:dyDescent="0.25">
      <c r="A5058" s="22"/>
      <c r="B5058" s="23"/>
      <c r="C5058" s="23"/>
      <c r="D5058" s="23"/>
      <c r="E5058" s="23"/>
      <c r="F5058" s="22"/>
      <c r="G5058" s="23"/>
      <c r="H5058" s="24"/>
      <c r="I5058" s="23"/>
      <c r="J5058" s="23"/>
      <c r="K5058" s="23"/>
      <c r="L5058" s="22"/>
      <c r="M5058" s="20"/>
    </row>
    <row r="5059" spans="1:13" x14ac:dyDescent="0.25">
      <c r="A5059" s="22"/>
      <c r="B5059" s="23"/>
      <c r="C5059" s="23"/>
      <c r="D5059" s="23"/>
      <c r="E5059" s="23"/>
      <c r="F5059" s="22"/>
      <c r="G5059" s="23"/>
      <c r="H5059" s="24"/>
      <c r="I5059" s="23"/>
      <c r="J5059" s="23"/>
      <c r="K5059" s="23"/>
      <c r="L5059" s="22"/>
      <c r="M5059" s="20"/>
    </row>
    <row r="5060" spans="1:13" x14ac:dyDescent="0.25">
      <c r="A5060" s="22"/>
      <c r="B5060" s="23"/>
      <c r="C5060" s="23"/>
      <c r="D5060" s="23"/>
      <c r="E5060" s="23"/>
      <c r="F5060" s="22"/>
      <c r="G5060" s="23"/>
      <c r="H5060" s="24"/>
      <c r="I5060" s="23"/>
      <c r="J5060" s="23"/>
      <c r="K5060" s="23"/>
      <c r="L5060" s="22"/>
      <c r="M5060" s="20"/>
    </row>
    <row r="5061" spans="1:13" x14ac:dyDescent="0.25">
      <c r="A5061" s="22"/>
      <c r="B5061" s="23"/>
      <c r="C5061" s="23"/>
      <c r="D5061" s="23"/>
      <c r="E5061" s="23"/>
      <c r="F5061" s="22"/>
      <c r="G5061" s="23"/>
      <c r="H5061" s="24"/>
      <c r="I5061" s="23"/>
      <c r="J5061" s="23"/>
      <c r="K5061" s="23"/>
      <c r="L5061" s="22"/>
      <c r="M5061" s="20"/>
    </row>
    <row r="5062" spans="1:13" x14ac:dyDescent="0.25">
      <c r="A5062" s="22"/>
      <c r="B5062" s="23"/>
      <c r="C5062" s="23"/>
      <c r="D5062" s="23"/>
      <c r="E5062" s="23"/>
      <c r="F5062" s="22"/>
      <c r="G5062" s="23"/>
      <c r="H5062" s="24"/>
      <c r="I5062" s="23"/>
      <c r="J5062" s="23"/>
      <c r="K5062" s="23"/>
      <c r="L5062" s="22"/>
      <c r="M5062" s="20"/>
    </row>
    <row r="5063" spans="1:13" x14ac:dyDescent="0.25">
      <c r="A5063" s="22"/>
      <c r="B5063" s="23"/>
      <c r="C5063" s="23"/>
      <c r="D5063" s="23"/>
      <c r="E5063" s="23"/>
      <c r="F5063" s="22"/>
      <c r="G5063" s="23"/>
      <c r="H5063" s="24"/>
      <c r="I5063" s="23"/>
      <c r="J5063" s="23"/>
      <c r="K5063" s="23"/>
      <c r="L5063" s="22"/>
      <c r="M5063" s="20"/>
    </row>
    <row r="5064" spans="1:13" x14ac:dyDescent="0.25">
      <c r="A5064" s="22"/>
      <c r="B5064" s="23"/>
      <c r="C5064" s="23"/>
      <c r="D5064" s="23"/>
      <c r="E5064" s="23"/>
      <c r="F5064" s="22"/>
      <c r="G5064" s="23"/>
      <c r="H5064" s="24"/>
      <c r="I5064" s="23"/>
      <c r="J5064" s="23"/>
      <c r="K5064" s="23"/>
      <c r="L5064" s="22"/>
      <c r="M5064" s="20"/>
    </row>
    <row r="5065" spans="1:13" x14ac:dyDescent="0.25">
      <c r="A5065" s="22"/>
      <c r="B5065" s="23"/>
      <c r="C5065" s="23"/>
      <c r="D5065" s="23"/>
      <c r="E5065" s="23"/>
      <c r="F5065" s="22"/>
      <c r="G5065" s="23"/>
      <c r="H5065" s="24"/>
      <c r="I5065" s="23"/>
      <c r="J5065" s="23"/>
      <c r="K5065" s="23"/>
      <c r="L5065" s="22"/>
      <c r="M5065" s="20"/>
    </row>
    <row r="5066" spans="1:13" x14ac:dyDescent="0.25">
      <c r="A5066" s="22"/>
      <c r="B5066" s="23"/>
      <c r="C5066" s="23"/>
      <c r="D5066" s="23"/>
      <c r="E5066" s="23"/>
      <c r="F5066" s="22"/>
      <c r="G5066" s="23"/>
      <c r="H5066" s="24"/>
      <c r="I5066" s="23"/>
      <c r="J5066" s="23"/>
      <c r="K5066" s="23"/>
      <c r="L5066" s="22"/>
      <c r="M5066" s="20"/>
    </row>
    <row r="5067" spans="1:13" x14ac:dyDescent="0.25">
      <c r="A5067" s="22"/>
      <c r="B5067" s="23"/>
      <c r="C5067" s="23"/>
      <c r="D5067" s="23"/>
      <c r="E5067" s="23"/>
      <c r="F5067" s="22"/>
      <c r="G5067" s="23"/>
      <c r="H5067" s="24"/>
      <c r="I5067" s="23"/>
      <c r="J5067" s="23"/>
      <c r="K5067" s="23"/>
      <c r="L5067" s="22"/>
      <c r="M5067" s="20"/>
    </row>
    <row r="5068" spans="1:13" x14ac:dyDescent="0.25">
      <c r="A5068" s="22"/>
      <c r="B5068" s="23"/>
      <c r="C5068" s="23"/>
      <c r="D5068" s="23"/>
      <c r="E5068" s="23"/>
      <c r="F5068" s="22"/>
      <c r="G5068" s="23"/>
      <c r="H5068" s="24"/>
      <c r="I5068" s="23"/>
      <c r="J5068" s="23"/>
      <c r="K5068" s="23"/>
      <c r="L5068" s="22"/>
      <c r="M5068" s="20"/>
    </row>
    <row r="5069" spans="1:13" x14ac:dyDescent="0.25">
      <c r="A5069" s="22"/>
      <c r="B5069" s="23"/>
      <c r="C5069" s="23"/>
      <c r="D5069" s="23"/>
      <c r="E5069" s="23"/>
      <c r="F5069" s="22"/>
      <c r="G5069" s="23"/>
      <c r="H5069" s="24"/>
      <c r="I5069" s="23"/>
      <c r="J5069" s="23"/>
      <c r="K5069" s="23"/>
      <c r="L5069" s="22"/>
      <c r="M5069" s="20"/>
    </row>
    <row r="5070" spans="1:13" x14ac:dyDescent="0.25">
      <c r="A5070" s="22"/>
      <c r="B5070" s="23"/>
      <c r="C5070" s="23"/>
      <c r="D5070" s="23"/>
      <c r="E5070" s="23"/>
      <c r="F5070" s="22"/>
      <c r="G5070" s="23"/>
      <c r="H5070" s="24"/>
      <c r="I5070" s="23"/>
      <c r="J5070" s="23"/>
      <c r="K5070" s="23"/>
      <c r="L5070" s="22"/>
      <c r="M5070" s="20"/>
    </row>
    <row r="5071" spans="1:13" x14ac:dyDescent="0.25">
      <c r="A5071" s="22"/>
      <c r="B5071" s="23"/>
      <c r="C5071" s="23"/>
      <c r="D5071" s="23"/>
      <c r="E5071" s="23"/>
      <c r="F5071" s="22"/>
      <c r="G5071" s="23"/>
      <c r="H5071" s="24"/>
      <c r="I5071" s="23"/>
      <c r="J5071" s="23"/>
      <c r="K5071" s="23"/>
      <c r="L5071" s="22"/>
      <c r="M5071" s="20"/>
    </row>
    <row r="5072" spans="1:13" x14ac:dyDescent="0.25">
      <c r="A5072" s="22"/>
      <c r="B5072" s="23"/>
      <c r="C5072" s="23"/>
      <c r="D5072" s="23"/>
      <c r="E5072" s="23"/>
      <c r="F5072" s="22"/>
      <c r="G5072" s="23"/>
      <c r="H5072" s="24"/>
      <c r="I5072" s="23"/>
      <c r="J5072" s="23"/>
      <c r="K5072" s="23"/>
      <c r="L5072" s="22"/>
      <c r="M5072" s="20"/>
    </row>
    <row r="5073" spans="1:13" x14ac:dyDescent="0.25">
      <c r="A5073" s="22"/>
      <c r="B5073" s="23"/>
      <c r="C5073" s="23"/>
      <c r="D5073" s="23"/>
      <c r="E5073" s="23"/>
      <c r="F5073" s="22"/>
      <c r="G5073" s="23"/>
      <c r="H5073" s="24"/>
      <c r="I5073" s="23"/>
      <c r="J5073" s="23"/>
      <c r="K5073" s="23"/>
      <c r="L5073" s="22"/>
      <c r="M5073" s="20"/>
    </row>
    <row r="5074" spans="1:13" x14ac:dyDescent="0.25">
      <c r="A5074" s="22"/>
      <c r="B5074" s="23"/>
      <c r="C5074" s="23"/>
      <c r="D5074" s="23"/>
      <c r="E5074" s="23"/>
      <c r="F5074" s="22"/>
      <c r="G5074" s="23"/>
      <c r="H5074" s="24"/>
      <c r="I5074" s="23"/>
      <c r="J5074" s="23"/>
      <c r="K5074" s="23"/>
      <c r="L5074" s="22"/>
      <c r="M5074" s="20"/>
    </row>
    <row r="5075" spans="1:13" x14ac:dyDescent="0.25">
      <c r="A5075" s="22"/>
      <c r="B5075" s="23"/>
      <c r="C5075" s="23"/>
      <c r="D5075" s="23"/>
      <c r="E5075" s="23"/>
      <c r="F5075" s="22"/>
      <c r="G5075" s="23"/>
      <c r="H5075" s="24"/>
      <c r="I5075" s="23"/>
      <c r="J5075" s="23"/>
      <c r="K5075" s="23"/>
      <c r="L5075" s="22"/>
      <c r="M5075" s="20"/>
    </row>
    <row r="5076" spans="1:13" x14ac:dyDescent="0.25">
      <c r="A5076" s="22"/>
      <c r="B5076" s="23"/>
      <c r="C5076" s="23"/>
      <c r="D5076" s="23"/>
      <c r="E5076" s="23"/>
      <c r="F5076" s="22"/>
      <c r="G5076" s="23"/>
      <c r="H5076" s="24"/>
      <c r="I5076" s="23"/>
      <c r="J5076" s="23"/>
      <c r="K5076" s="23"/>
      <c r="L5076" s="22"/>
      <c r="M5076" s="20"/>
    </row>
    <row r="5077" spans="1:13" x14ac:dyDescent="0.25">
      <c r="A5077" s="22"/>
      <c r="B5077" s="23"/>
      <c r="C5077" s="23"/>
      <c r="D5077" s="23"/>
      <c r="E5077" s="23"/>
      <c r="F5077" s="22"/>
      <c r="G5077" s="23"/>
      <c r="H5077" s="24"/>
      <c r="I5077" s="23"/>
      <c r="J5077" s="23"/>
      <c r="K5077" s="23"/>
      <c r="L5077" s="22"/>
      <c r="M5077" s="20"/>
    </row>
    <row r="5078" spans="1:13" x14ac:dyDescent="0.25">
      <c r="A5078" s="22"/>
      <c r="B5078" s="23"/>
      <c r="C5078" s="23"/>
      <c r="D5078" s="23"/>
      <c r="E5078" s="23"/>
      <c r="F5078" s="22"/>
      <c r="G5078" s="23"/>
      <c r="H5078" s="24"/>
      <c r="I5078" s="23"/>
      <c r="J5078" s="23"/>
      <c r="K5078" s="23"/>
      <c r="L5078" s="22"/>
      <c r="M5078" s="20"/>
    </row>
    <row r="5079" spans="1:13" x14ac:dyDescent="0.25">
      <c r="A5079" s="22"/>
      <c r="B5079" s="23"/>
      <c r="C5079" s="23"/>
      <c r="D5079" s="23"/>
      <c r="E5079" s="23"/>
      <c r="F5079" s="22"/>
      <c r="G5079" s="23"/>
      <c r="H5079" s="24"/>
      <c r="I5079" s="23"/>
      <c r="J5079" s="23"/>
      <c r="K5079" s="23"/>
      <c r="L5079" s="22"/>
      <c r="M5079" s="20"/>
    </row>
    <row r="5080" spans="1:13" x14ac:dyDescent="0.25">
      <c r="A5080" s="22"/>
      <c r="B5080" s="23"/>
      <c r="C5080" s="23"/>
      <c r="D5080" s="23"/>
      <c r="E5080" s="23"/>
      <c r="F5080" s="22"/>
      <c r="G5080" s="23"/>
      <c r="H5080" s="24"/>
      <c r="I5080" s="23"/>
      <c r="J5080" s="23"/>
      <c r="K5080" s="23"/>
      <c r="L5080" s="22"/>
      <c r="M5080" s="20"/>
    </row>
    <row r="5081" spans="1:13" x14ac:dyDescent="0.25">
      <c r="A5081" s="22"/>
      <c r="B5081" s="23"/>
      <c r="C5081" s="23"/>
      <c r="D5081" s="23"/>
      <c r="E5081" s="23"/>
      <c r="F5081" s="22"/>
      <c r="G5081" s="23"/>
      <c r="H5081" s="24"/>
      <c r="I5081" s="23"/>
      <c r="J5081" s="23"/>
      <c r="K5081" s="23"/>
      <c r="L5081" s="22"/>
      <c r="M5081" s="20"/>
    </row>
    <row r="5082" spans="1:13" x14ac:dyDescent="0.25">
      <c r="A5082" s="22"/>
      <c r="B5082" s="23"/>
      <c r="C5082" s="23"/>
      <c r="D5082" s="23"/>
      <c r="E5082" s="23"/>
      <c r="F5082" s="22"/>
      <c r="G5082" s="23"/>
      <c r="H5082" s="24"/>
      <c r="I5082" s="23"/>
      <c r="J5082" s="23"/>
      <c r="K5082" s="23"/>
      <c r="L5082" s="22"/>
      <c r="M5082" s="20"/>
    </row>
    <row r="5083" spans="1:13" x14ac:dyDescent="0.25">
      <c r="A5083" s="22"/>
      <c r="B5083" s="23"/>
      <c r="C5083" s="23"/>
      <c r="D5083" s="23"/>
      <c r="E5083" s="23"/>
      <c r="F5083" s="22"/>
      <c r="G5083" s="23"/>
      <c r="H5083" s="24"/>
      <c r="I5083" s="23"/>
      <c r="J5083" s="23"/>
      <c r="K5083" s="23"/>
      <c r="L5083" s="22"/>
      <c r="M5083" s="20"/>
    </row>
    <row r="5084" spans="1:13" x14ac:dyDescent="0.25">
      <c r="A5084" s="22"/>
      <c r="B5084" s="23"/>
      <c r="C5084" s="23"/>
      <c r="D5084" s="23"/>
      <c r="E5084" s="23"/>
      <c r="F5084" s="22"/>
      <c r="G5084" s="23"/>
      <c r="H5084" s="24"/>
      <c r="I5084" s="23"/>
      <c r="J5084" s="23"/>
      <c r="K5084" s="23"/>
      <c r="L5084" s="22"/>
      <c r="M5084" s="20"/>
    </row>
    <row r="5085" spans="1:13" x14ac:dyDescent="0.25">
      <c r="A5085" s="22"/>
      <c r="B5085" s="23"/>
      <c r="C5085" s="23"/>
      <c r="D5085" s="23"/>
      <c r="E5085" s="23"/>
      <c r="F5085" s="22"/>
      <c r="G5085" s="23"/>
      <c r="H5085" s="24"/>
      <c r="I5085" s="23"/>
      <c r="J5085" s="23"/>
      <c r="K5085" s="23"/>
      <c r="L5085" s="22"/>
      <c r="M5085" s="20"/>
    </row>
    <row r="5086" spans="1:13" x14ac:dyDescent="0.25">
      <c r="A5086" s="22"/>
      <c r="B5086" s="23"/>
      <c r="C5086" s="23"/>
      <c r="D5086" s="23"/>
      <c r="E5086" s="23"/>
      <c r="F5086" s="22"/>
      <c r="G5086" s="23"/>
      <c r="H5086" s="24"/>
      <c r="I5086" s="23"/>
      <c r="J5086" s="23"/>
      <c r="K5086" s="23"/>
      <c r="L5086" s="22"/>
      <c r="M5086" s="20"/>
    </row>
    <row r="5087" spans="1:13" x14ac:dyDescent="0.25">
      <c r="A5087" s="22"/>
      <c r="B5087" s="23"/>
      <c r="C5087" s="23"/>
      <c r="D5087" s="23"/>
      <c r="E5087" s="23"/>
      <c r="F5087" s="22"/>
      <c r="G5087" s="23"/>
      <c r="H5087" s="24"/>
      <c r="I5087" s="23"/>
      <c r="J5087" s="23"/>
      <c r="K5087" s="23"/>
      <c r="L5087" s="22"/>
      <c r="M5087" s="20"/>
    </row>
    <row r="5088" spans="1:13" x14ac:dyDescent="0.25">
      <c r="A5088" s="22"/>
      <c r="B5088" s="23"/>
      <c r="C5088" s="23"/>
      <c r="D5088" s="23"/>
      <c r="E5088" s="23"/>
      <c r="F5088" s="22"/>
      <c r="G5088" s="23"/>
      <c r="H5088" s="24"/>
      <c r="I5088" s="23"/>
      <c r="J5088" s="23"/>
      <c r="K5088" s="23"/>
      <c r="L5088" s="22"/>
      <c r="M5088" s="20"/>
    </row>
    <row r="5089" spans="1:13" x14ac:dyDescent="0.25">
      <c r="A5089" s="22"/>
      <c r="B5089" s="23"/>
      <c r="C5089" s="23"/>
      <c r="D5089" s="23"/>
      <c r="E5089" s="23"/>
      <c r="F5089" s="22"/>
      <c r="G5089" s="23"/>
      <c r="H5089" s="24"/>
      <c r="I5089" s="23"/>
      <c r="J5089" s="23"/>
      <c r="K5089" s="23"/>
      <c r="L5089" s="22"/>
      <c r="M5089" s="20"/>
    </row>
    <row r="5090" spans="1:13" x14ac:dyDescent="0.25">
      <c r="A5090" s="22"/>
      <c r="B5090" s="23"/>
      <c r="C5090" s="23"/>
      <c r="D5090" s="23"/>
      <c r="E5090" s="23"/>
      <c r="F5090" s="22"/>
      <c r="G5090" s="23"/>
      <c r="H5090" s="24"/>
      <c r="I5090" s="23"/>
      <c r="J5090" s="23"/>
      <c r="K5090" s="23"/>
      <c r="L5090" s="22"/>
      <c r="M5090" s="20"/>
    </row>
    <row r="5091" spans="1:13" x14ac:dyDescent="0.25">
      <c r="A5091" s="22"/>
      <c r="B5091" s="23"/>
      <c r="C5091" s="23"/>
      <c r="D5091" s="23"/>
      <c r="E5091" s="23"/>
      <c r="F5091" s="22"/>
      <c r="G5091" s="23"/>
      <c r="H5091" s="24"/>
      <c r="I5091" s="23"/>
      <c r="J5091" s="23"/>
      <c r="K5091" s="23"/>
      <c r="L5091" s="22"/>
      <c r="M5091" s="20"/>
    </row>
    <row r="5092" spans="1:13" x14ac:dyDescent="0.25">
      <c r="A5092" s="22"/>
      <c r="B5092" s="23"/>
      <c r="C5092" s="23"/>
      <c r="D5092" s="23"/>
      <c r="E5092" s="23"/>
      <c r="F5092" s="22"/>
      <c r="G5092" s="23"/>
      <c r="H5092" s="24"/>
      <c r="I5092" s="23"/>
      <c r="J5092" s="23"/>
      <c r="K5092" s="23"/>
      <c r="L5092" s="22"/>
      <c r="M5092" s="20"/>
    </row>
    <row r="5093" spans="1:13" x14ac:dyDescent="0.25">
      <c r="A5093" s="22"/>
      <c r="B5093" s="23"/>
      <c r="C5093" s="23"/>
      <c r="D5093" s="23"/>
      <c r="E5093" s="23"/>
      <c r="F5093" s="22"/>
      <c r="G5093" s="23"/>
      <c r="H5093" s="24"/>
      <c r="I5093" s="23"/>
      <c r="J5093" s="23"/>
      <c r="K5093" s="23"/>
      <c r="L5093" s="22"/>
      <c r="M5093" s="20"/>
    </row>
    <row r="5094" spans="1:13" x14ac:dyDescent="0.25">
      <c r="A5094" s="22"/>
      <c r="B5094" s="23"/>
      <c r="C5094" s="23"/>
      <c r="D5094" s="23"/>
      <c r="E5094" s="23"/>
      <c r="F5094" s="22"/>
      <c r="G5094" s="23"/>
      <c r="H5094" s="24"/>
      <c r="I5094" s="23"/>
      <c r="J5094" s="23"/>
      <c r="K5094" s="23"/>
      <c r="L5094" s="22"/>
      <c r="M5094" s="20"/>
    </row>
    <row r="5095" spans="1:13" x14ac:dyDescent="0.25">
      <c r="A5095" s="22"/>
      <c r="B5095" s="23"/>
      <c r="C5095" s="23"/>
      <c r="D5095" s="23"/>
      <c r="E5095" s="23"/>
      <c r="F5095" s="22"/>
      <c r="G5095" s="23"/>
      <c r="H5095" s="24"/>
      <c r="I5095" s="23"/>
      <c r="J5095" s="23"/>
      <c r="K5095" s="23"/>
      <c r="L5095" s="22"/>
      <c r="M5095" s="20"/>
    </row>
    <row r="5096" spans="1:13" x14ac:dyDescent="0.25">
      <c r="A5096" s="22"/>
      <c r="B5096" s="23"/>
      <c r="C5096" s="23"/>
      <c r="D5096" s="23"/>
      <c r="E5096" s="23"/>
      <c r="F5096" s="22"/>
      <c r="G5096" s="23"/>
      <c r="H5096" s="24"/>
      <c r="I5096" s="23"/>
      <c r="J5096" s="23"/>
      <c r="K5096" s="23"/>
      <c r="L5096" s="22"/>
      <c r="M5096" s="20"/>
    </row>
    <row r="5097" spans="1:13" x14ac:dyDescent="0.25">
      <c r="A5097" s="22"/>
      <c r="B5097" s="23"/>
      <c r="C5097" s="23"/>
      <c r="D5097" s="23"/>
      <c r="E5097" s="23"/>
      <c r="F5097" s="22"/>
      <c r="G5097" s="23"/>
      <c r="H5097" s="24"/>
      <c r="I5097" s="23"/>
      <c r="J5097" s="23"/>
      <c r="K5097" s="23"/>
      <c r="L5097" s="22"/>
      <c r="M5097" s="20"/>
    </row>
    <row r="5098" spans="1:13" x14ac:dyDescent="0.25">
      <c r="A5098" s="22"/>
      <c r="B5098" s="23"/>
      <c r="C5098" s="23"/>
      <c r="D5098" s="23"/>
      <c r="E5098" s="23"/>
      <c r="F5098" s="22"/>
      <c r="G5098" s="23"/>
      <c r="H5098" s="24"/>
      <c r="I5098" s="23"/>
      <c r="J5098" s="23"/>
      <c r="K5098" s="23"/>
      <c r="L5098" s="22"/>
      <c r="M5098" s="20"/>
    </row>
    <row r="5099" spans="1:13" x14ac:dyDescent="0.25">
      <c r="A5099" s="22"/>
      <c r="B5099" s="23"/>
      <c r="C5099" s="23"/>
      <c r="D5099" s="23"/>
      <c r="E5099" s="23"/>
      <c r="F5099" s="22"/>
      <c r="G5099" s="23"/>
      <c r="H5099" s="24"/>
      <c r="I5099" s="23"/>
      <c r="J5099" s="23"/>
      <c r="K5099" s="23"/>
      <c r="L5099" s="22"/>
      <c r="M5099" s="20"/>
    </row>
    <row r="5100" spans="1:13" x14ac:dyDescent="0.25">
      <c r="A5100" s="22"/>
      <c r="B5100" s="23"/>
      <c r="C5100" s="23"/>
      <c r="D5100" s="23"/>
      <c r="E5100" s="23"/>
      <c r="F5100" s="22"/>
      <c r="G5100" s="23"/>
      <c r="H5100" s="24"/>
      <c r="I5100" s="23"/>
      <c r="J5100" s="23"/>
      <c r="K5100" s="23"/>
      <c r="L5100" s="22"/>
      <c r="M5100" s="20"/>
    </row>
    <row r="5101" spans="1:13" x14ac:dyDescent="0.25">
      <c r="A5101" s="22"/>
      <c r="B5101" s="23"/>
      <c r="C5101" s="23"/>
      <c r="D5101" s="23"/>
      <c r="E5101" s="23"/>
      <c r="F5101" s="22"/>
      <c r="G5101" s="23"/>
      <c r="H5101" s="24"/>
      <c r="I5101" s="23"/>
      <c r="J5101" s="23"/>
      <c r="K5101" s="23"/>
      <c r="L5101" s="22"/>
      <c r="M5101" s="20"/>
    </row>
    <row r="5102" spans="1:13" x14ac:dyDescent="0.25">
      <c r="A5102" s="22"/>
      <c r="B5102" s="23"/>
      <c r="C5102" s="23"/>
      <c r="D5102" s="23"/>
      <c r="E5102" s="23"/>
      <c r="F5102" s="22"/>
      <c r="G5102" s="23"/>
      <c r="H5102" s="24"/>
      <c r="I5102" s="23"/>
      <c r="J5102" s="23"/>
      <c r="K5102" s="23"/>
      <c r="L5102" s="22"/>
      <c r="M5102" s="20"/>
    </row>
    <row r="5103" spans="1:13" x14ac:dyDescent="0.25">
      <c r="A5103" s="22"/>
      <c r="B5103" s="23"/>
      <c r="C5103" s="23"/>
      <c r="D5103" s="23"/>
      <c r="E5103" s="23"/>
      <c r="F5103" s="22"/>
      <c r="G5103" s="23"/>
      <c r="H5103" s="24"/>
      <c r="I5103" s="23"/>
      <c r="J5103" s="23"/>
      <c r="K5103" s="23"/>
      <c r="L5103" s="22"/>
      <c r="M5103" s="20"/>
    </row>
    <row r="5104" spans="1:13" x14ac:dyDescent="0.25">
      <c r="A5104" s="22"/>
      <c r="B5104" s="23"/>
      <c r="C5104" s="23"/>
      <c r="D5104" s="23"/>
      <c r="E5104" s="23"/>
      <c r="F5104" s="22"/>
      <c r="G5104" s="23"/>
      <c r="H5104" s="24"/>
      <c r="I5104" s="23"/>
      <c r="J5104" s="23"/>
      <c r="K5104" s="23"/>
      <c r="L5104" s="22"/>
      <c r="M5104" s="20"/>
    </row>
    <row r="5105" spans="1:13" x14ac:dyDescent="0.25">
      <c r="A5105" s="22"/>
      <c r="B5105" s="23"/>
      <c r="C5105" s="23"/>
      <c r="D5105" s="23"/>
      <c r="E5105" s="23"/>
      <c r="F5105" s="22"/>
      <c r="G5105" s="23"/>
      <c r="H5105" s="24"/>
      <c r="I5105" s="23"/>
      <c r="J5105" s="23"/>
      <c r="K5105" s="23"/>
      <c r="L5105" s="22"/>
      <c r="M5105" s="20"/>
    </row>
    <row r="5106" spans="1:13" x14ac:dyDescent="0.25">
      <c r="A5106" s="22"/>
      <c r="B5106" s="23"/>
      <c r="C5106" s="23"/>
      <c r="D5106" s="23"/>
      <c r="E5106" s="23"/>
      <c r="F5106" s="22"/>
      <c r="G5106" s="23"/>
      <c r="H5106" s="24"/>
      <c r="I5106" s="23"/>
      <c r="J5106" s="23"/>
      <c r="K5106" s="23"/>
      <c r="L5106" s="22"/>
      <c r="M5106" s="20"/>
    </row>
    <row r="5107" spans="1:13" x14ac:dyDescent="0.25">
      <c r="A5107" s="22"/>
      <c r="B5107" s="23"/>
      <c r="C5107" s="23"/>
      <c r="D5107" s="23"/>
      <c r="E5107" s="23"/>
      <c r="F5107" s="22"/>
      <c r="G5107" s="23"/>
      <c r="H5107" s="24"/>
      <c r="I5107" s="23"/>
      <c r="J5107" s="23"/>
      <c r="K5107" s="23"/>
      <c r="L5107" s="22"/>
      <c r="M5107" s="20"/>
    </row>
    <row r="5108" spans="1:13" x14ac:dyDescent="0.25">
      <c r="A5108" s="22"/>
      <c r="B5108" s="23"/>
      <c r="C5108" s="23"/>
      <c r="D5108" s="23"/>
      <c r="E5108" s="23"/>
      <c r="F5108" s="22"/>
      <c r="G5108" s="23"/>
      <c r="H5108" s="24"/>
      <c r="I5108" s="23"/>
      <c r="J5108" s="23"/>
      <c r="K5108" s="23"/>
      <c r="L5108" s="22"/>
      <c r="M5108" s="20"/>
    </row>
    <row r="5109" spans="1:13" x14ac:dyDescent="0.25">
      <c r="A5109" s="22"/>
      <c r="B5109" s="23"/>
      <c r="C5109" s="23"/>
      <c r="D5109" s="23"/>
      <c r="E5109" s="23"/>
      <c r="F5109" s="22"/>
      <c r="G5109" s="23"/>
      <c r="H5109" s="24"/>
      <c r="I5109" s="23"/>
      <c r="J5109" s="23"/>
      <c r="K5109" s="23"/>
      <c r="L5109" s="22"/>
      <c r="M5109" s="20"/>
    </row>
    <row r="5110" spans="1:13" x14ac:dyDescent="0.25">
      <c r="A5110" s="22"/>
      <c r="B5110" s="23"/>
      <c r="C5110" s="23"/>
      <c r="D5110" s="23"/>
      <c r="E5110" s="23"/>
      <c r="F5110" s="22"/>
      <c r="G5110" s="23"/>
      <c r="H5110" s="24"/>
      <c r="I5110" s="23"/>
      <c r="J5110" s="23"/>
      <c r="K5110" s="23"/>
      <c r="L5110" s="22"/>
      <c r="M5110" s="20"/>
    </row>
    <row r="5111" spans="1:13" x14ac:dyDescent="0.25">
      <c r="A5111" s="22"/>
      <c r="B5111" s="23"/>
      <c r="C5111" s="23"/>
      <c r="D5111" s="23"/>
      <c r="E5111" s="23"/>
      <c r="F5111" s="22"/>
      <c r="G5111" s="23"/>
      <c r="H5111" s="24"/>
      <c r="I5111" s="23"/>
      <c r="J5111" s="23"/>
      <c r="K5111" s="23"/>
      <c r="L5111" s="22"/>
      <c r="M5111" s="20"/>
    </row>
    <row r="5112" spans="1:13" x14ac:dyDescent="0.25">
      <c r="A5112" s="22"/>
      <c r="B5112" s="23"/>
      <c r="C5112" s="23"/>
      <c r="D5112" s="23"/>
      <c r="E5112" s="23"/>
      <c r="F5112" s="22"/>
      <c r="G5112" s="23"/>
      <c r="H5112" s="24"/>
      <c r="I5112" s="23"/>
      <c r="J5112" s="23"/>
      <c r="K5112" s="23"/>
      <c r="L5112" s="22"/>
      <c r="M5112" s="20"/>
    </row>
    <row r="5113" spans="1:13" x14ac:dyDescent="0.25">
      <c r="A5113" s="22"/>
      <c r="B5113" s="23"/>
      <c r="C5113" s="23"/>
      <c r="D5113" s="23"/>
      <c r="E5113" s="23"/>
      <c r="F5113" s="22"/>
      <c r="G5113" s="23"/>
      <c r="H5113" s="24"/>
      <c r="I5113" s="23"/>
      <c r="J5113" s="23"/>
      <c r="K5113" s="23"/>
      <c r="L5113" s="22"/>
      <c r="M5113" s="20"/>
    </row>
    <row r="5114" spans="1:13" x14ac:dyDescent="0.25">
      <c r="A5114" s="22"/>
      <c r="B5114" s="23"/>
      <c r="C5114" s="23"/>
      <c r="D5114" s="23"/>
      <c r="E5114" s="23"/>
      <c r="F5114" s="22"/>
      <c r="G5114" s="23"/>
      <c r="H5114" s="24"/>
      <c r="I5114" s="23"/>
      <c r="J5114" s="23"/>
      <c r="K5114" s="23"/>
      <c r="L5114" s="22"/>
      <c r="M5114" s="20"/>
    </row>
    <row r="5115" spans="1:13" x14ac:dyDescent="0.25">
      <c r="A5115" s="22"/>
      <c r="B5115" s="23"/>
      <c r="C5115" s="23"/>
      <c r="D5115" s="23"/>
      <c r="E5115" s="23"/>
      <c r="F5115" s="22"/>
      <c r="G5115" s="23"/>
      <c r="H5115" s="24"/>
      <c r="I5115" s="23"/>
      <c r="J5115" s="23"/>
      <c r="K5115" s="23"/>
      <c r="L5115" s="22"/>
      <c r="M5115" s="20"/>
    </row>
    <row r="5116" spans="1:13" x14ac:dyDescent="0.25">
      <c r="A5116" s="22"/>
      <c r="B5116" s="23"/>
      <c r="C5116" s="23"/>
      <c r="D5116" s="23"/>
      <c r="E5116" s="23"/>
      <c r="F5116" s="22"/>
      <c r="G5116" s="23"/>
      <c r="H5116" s="24"/>
      <c r="I5116" s="23"/>
      <c r="J5116" s="23"/>
      <c r="K5116" s="23"/>
      <c r="L5116" s="22"/>
      <c r="M5116" s="20"/>
    </row>
    <row r="5117" spans="1:13" x14ac:dyDescent="0.25">
      <c r="A5117" s="22"/>
      <c r="B5117" s="23"/>
      <c r="C5117" s="23"/>
      <c r="D5117" s="23"/>
      <c r="E5117" s="23"/>
      <c r="F5117" s="22"/>
      <c r="G5117" s="23"/>
      <c r="H5117" s="24"/>
      <c r="I5117" s="23"/>
      <c r="J5117" s="23"/>
      <c r="K5117" s="23"/>
      <c r="L5117" s="22"/>
      <c r="M5117" s="20"/>
    </row>
    <row r="5118" spans="1:13" x14ac:dyDescent="0.25">
      <c r="A5118" s="22"/>
      <c r="B5118" s="23"/>
      <c r="C5118" s="23"/>
      <c r="D5118" s="23"/>
      <c r="E5118" s="23"/>
      <c r="F5118" s="22"/>
      <c r="G5118" s="23"/>
      <c r="H5118" s="24"/>
      <c r="I5118" s="23"/>
      <c r="J5118" s="23"/>
      <c r="K5118" s="23"/>
      <c r="L5118" s="22"/>
      <c r="M5118" s="20"/>
    </row>
    <row r="5119" spans="1:13" x14ac:dyDescent="0.25">
      <c r="A5119" s="22"/>
      <c r="B5119" s="23"/>
      <c r="C5119" s="23"/>
      <c r="D5119" s="23"/>
      <c r="E5119" s="23"/>
      <c r="F5119" s="22"/>
      <c r="G5119" s="23"/>
      <c r="H5119" s="24"/>
      <c r="I5119" s="23"/>
      <c r="J5119" s="23"/>
      <c r="K5119" s="23"/>
      <c r="L5119" s="22"/>
      <c r="M5119" s="20"/>
    </row>
    <row r="5120" spans="1:13" x14ac:dyDescent="0.25">
      <c r="A5120" s="22"/>
      <c r="B5120" s="23"/>
      <c r="C5120" s="23"/>
      <c r="D5120" s="23"/>
      <c r="E5120" s="23"/>
      <c r="F5120" s="22"/>
      <c r="G5120" s="23"/>
      <c r="H5120" s="24"/>
      <c r="I5120" s="23"/>
      <c r="J5120" s="23"/>
      <c r="K5120" s="23"/>
      <c r="L5120" s="22"/>
      <c r="M5120" s="20"/>
    </row>
    <row r="5121" spans="1:13" x14ac:dyDescent="0.25">
      <c r="A5121" s="22"/>
      <c r="B5121" s="23"/>
      <c r="C5121" s="23"/>
      <c r="D5121" s="23"/>
      <c r="E5121" s="23"/>
      <c r="F5121" s="22"/>
      <c r="G5121" s="23"/>
      <c r="H5121" s="24"/>
      <c r="I5121" s="23"/>
      <c r="J5121" s="23"/>
      <c r="K5121" s="23"/>
      <c r="L5121" s="22"/>
      <c r="M5121" s="20"/>
    </row>
    <row r="5122" spans="1:13" x14ac:dyDescent="0.25">
      <c r="A5122" s="22"/>
      <c r="B5122" s="23"/>
      <c r="C5122" s="23"/>
      <c r="D5122" s="23"/>
      <c r="E5122" s="23"/>
      <c r="F5122" s="22"/>
      <c r="G5122" s="23"/>
      <c r="H5122" s="24"/>
      <c r="I5122" s="23"/>
      <c r="J5122" s="23"/>
      <c r="K5122" s="23"/>
      <c r="L5122" s="22"/>
      <c r="M5122" s="20"/>
    </row>
    <row r="5123" spans="1:13" x14ac:dyDescent="0.25">
      <c r="A5123" s="22"/>
      <c r="B5123" s="23"/>
      <c r="C5123" s="23"/>
      <c r="D5123" s="23"/>
      <c r="E5123" s="23"/>
      <c r="F5123" s="22"/>
      <c r="G5123" s="23"/>
      <c r="H5123" s="24"/>
      <c r="I5123" s="23"/>
      <c r="J5123" s="23"/>
      <c r="K5123" s="23"/>
      <c r="L5123" s="22"/>
      <c r="M5123" s="20"/>
    </row>
    <row r="5124" spans="1:13" x14ac:dyDescent="0.25">
      <c r="A5124" s="22"/>
      <c r="B5124" s="23"/>
      <c r="C5124" s="23"/>
      <c r="D5124" s="23"/>
      <c r="E5124" s="23"/>
      <c r="F5124" s="22"/>
      <c r="G5124" s="23"/>
      <c r="H5124" s="24"/>
      <c r="I5124" s="23"/>
      <c r="J5124" s="23"/>
      <c r="K5124" s="23"/>
      <c r="L5124" s="22"/>
      <c r="M5124" s="20"/>
    </row>
    <row r="5125" spans="1:13" x14ac:dyDescent="0.25">
      <c r="A5125" s="22"/>
      <c r="B5125" s="23"/>
      <c r="C5125" s="23"/>
      <c r="D5125" s="23"/>
      <c r="E5125" s="23"/>
      <c r="F5125" s="22"/>
      <c r="G5125" s="23"/>
      <c r="H5125" s="24"/>
      <c r="I5125" s="23"/>
      <c r="J5125" s="23"/>
      <c r="K5125" s="23"/>
      <c r="L5125" s="22"/>
      <c r="M5125" s="20"/>
    </row>
    <row r="5126" spans="1:13" x14ac:dyDescent="0.25">
      <c r="A5126" s="22"/>
      <c r="B5126" s="23"/>
      <c r="C5126" s="23"/>
      <c r="D5126" s="23"/>
      <c r="E5126" s="23"/>
      <c r="F5126" s="22"/>
      <c r="G5126" s="23"/>
      <c r="H5126" s="24"/>
      <c r="I5126" s="23"/>
      <c r="J5126" s="23"/>
      <c r="K5126" s="23"/>
      <c r="L5126" s="22"/>
      <c r="M5126" s="20"/>
    </row>
    <row r="5127" spans="1:13" x14ac:dyDescent="0.25">
      <c r="A5127" s="22"/>
      <c r="B5127" s="23"/>
      <c r="C5127" s="23"/>
      <c r="D5127" s="23"/>
      <c r="E5127" s="23"/>
      <c r="F5127" s="22"/>
      <c r="G5127" s="23"/>
      <c r="H5127" s="24"/>
      <c r="I5127" s="23"/>
      <c r="J5127" s="23"/>
      <c r="K5127" s="23"/>
      <c r="L5127" s="22"/>
      <c r="M5127" s="20"/>
    </row>
    <row r="5128" spans="1:13" x14ac:dyDescent="0.25">
      <c r="A5128" s="22"/>
      <c r="B5128" s="23"/>
      <c r="C5128" s="23"/>
      <c r="D5128" s="23"/>
      <c r="E5128" s="23"/>
      <c r="F5128" s="22"/>
      <c r="G5128" s="23"/>
      <c r="H5128" s="24"/>
      <c r="I5128" s="23"/>
      <c r="J5128" s="23"/>
      <c r="K5128" s="23"/>
      <c r="L5128" s="22"/>
      <c r="M5128" s="20"/>
    </row>
    <row r="5129" spans="1:13" x14ac:dyDescent="0.25">
      <c r="A5129" s="22"/>
      <c r="B5129" s="23"/>
      <c r="C5129" s="23"/>
      <c r="D5129" s="23"/>
      <c r="E5129" s="23"/>
      <c r="F5129" s="22"/>
      <c r="G5129" s="23"/>
      <c r="H5129" s="24"/>
      <c r="I5129" s="23"/>
      <c r="J5129" s="23"/>
      <c r="K5129" s="23"/>
      <c r="L5129" s="22"/>
      <c r="M5129" s="20"/>
    </row>
    <row r="5130" spans="1:13" x14ac:dyDescent="0.25">
      <c r="A5130" s="22"/>
      <c r="B5130" s="23"/>
      <c r="C5130" s="23"/>
      <c r="D5130" s="23"/>
      <c r="E5130" s="23"/>
      <c r="F5130" s="22"/>
      <c r="G5130" s="23"/>
      <c r="H5130" s="24"/>
      <c r="I5130" s="23"/>
      <c r="J5130" s="23"/>
      <c r="K5130" s="23"/>
      <c r="L5130" s="22"/>
      <c r="M5130" s="20"/>
    </row>
    <row r="5131" spans="1:13" x14ac:dyDescent="0.25">
      <c r="A5131" s="22"/>
      <c r="B5131" s="23"/>
      <c r="C5131" s="23"/>
      <c r="D5131" s="23"/>
      <c r="E5131" s="23"/>
      <c r="F5131" s="22"/>
      <c r="G5131" s="23"/>
      <c r="H5131" s="24"/>
      <c r="I5131" s="23"/>
      <c r="J5131" s="23"/>
      <c r="K5131" s="23"/>
      <c r="L5131" s="22"/>
      <c r="M5131" s="20"/>
    </row>
    <row r="5132" spans="1:13" x14ac:dyDescent="0.25">
      <c r="A5132" s="22"/>
      <c r="B5132" s="23"/>
      <c r="C5132" s="23"/>
      <c r="D5132" s="23"/>
      <c r="E5132" s="23"/>
      <c r="F5132" s="22"/>
      <c r="G5132" s="23"/>
      <c r="H5132" s="24"/>
      <c r="I5132" s="23"/>
      <c r="J5132" s="23"/>
      <c r="K5132" s="23"/>
      <c r="L5132" s="22"/>
      <c r="M5132" s="20"/>
    </row>
    <row r="5133" spans="1:13" x14ac:dyDescent="0.25">
      <c r="A5133" s="22"/>
      <c r="B5133" s="23"/>
      <c r="C5133" s="23"/>
      <c r="D5133" s="23"/>
      <c r="E5133" s="23"/>
      <c r="F5133" s="22"/>
      <c r="G5133" s="23"/>
      <c r="H5133" s="24"/>
      <c r="I5133" s="23"/>
      <c r="J5133" s="23"/>
      <c r="K5133" s="23"/>
      <c r="L5133" s="22"/>
      <c r="M5133" s="20"/>
    </row>
    <row r="5134" spans="1:13" x14ac:dyDescent="0.25">
      <c r="A5134" s="22"/>
      <c r="B5134" s="23"/>
      <c r="C5134" s="23"/>
      <c r="D5134" s="23"/>
      <c r="E5134" s="23"/>
      <c r="F5134" s="22"/>
      <c r="G5134" s="23"/>
      <c r="H5134" s="24"/>
      <c r="I5134" s="23"/>
      <c r="J5134" s="23"/>
      <c r="K5134" s="23"/>
      <c r="L5134" s="22"/>
      <c r="M5134" s="20"/>
    </row>
    <row r="5135" spans="1:13" x14ac:dyDescent="0.25">
      <c r="A5135" s="22"/>
      <c r="B5135" s="23"/>
      <c r="C5135" s="23"/>
      <c r="D5135" s="23"/>
      <c r="E5135" s="23"/>
      <c r="F5135" s="22"/>
      <c r="G5135" s="23"/>
      <c r="H5135" s="24"/>
      <c r="I5135" s="23"/>
      <c r="J5135" s="23"/>
      <c r="K5135" s="23"/>
      <c r="L5135" s="22"/>
      <c r="M5135" s="20"/>
    </row>
    <row r="5136" spans="1:13" x14ac:dyDescent="0.25">
      <c r="A5136" s="22"/>
      <c r="B5136" s="23"/>
      <c r="C5136" s="23"/>
      <c r="D5136" s="23"/>
      <c r="E5136" s="23"/>
      <c r="F5136" s="22"/>
      <c r="G5136" s="23"/>
      <c r="H5136" s="24"/>
      <c r="I5136" s="23"/>
      <c r="J5136" s="23"/>
      <c r="K5136" s="23"/>
      <c r="L5136" s="22"/>
      <c r="M5136" s="20"/>
    </row>
    <row r="5137" spans="1:14" x14ac:dyDescent="0.25">
      <c r="A5137" s="22"/>
      <c r="B5137" s="23"/>
      <c r="C5137" s="23"/>
      <c r="D5137" s="23"/>
      <c r="E5137" s="23"/>
      <c r="F5137" s="22"/>
      <c r="G5137" s="23"/>
      <c r="H5137" s="24"/>
      <c r="I5137" s="23"/>
      <c r="J5137" s="23"/>
      <c r="K5137" s="23"/>
      <c r="L5137" s="22"/>
      <c r="M5137" s="20"/>
      <c r="N5137" s="19"/>
    </row>
    <row r="5138" spans="1:14" x14ac:dyDescent="0.25">
      <c r="A5138" s="22"/>
      <c r="B5138" s="23"/>
      <c r="C5138" s="23"/>
      <c r="D5138" s="23"/>
      <c r="E5138" s="23"/>
      <c r="F5138" s="22"/>
      <c r="G5138" s="23"/>
      <c r="H5138" s="24"/>
      <c r="I5138" s="23"/>
      <c r="J5138" s="23"/>
      <c r="K5138" s="23"/>
      <c r="L5138" s="22"/>
      <c r="M5138" s="20"/>
      <c r="N5138" s="19"/>
    </row>
    <row r="5139" spans="1:14" x14ac:dyDescent="0.25">
      <c r="A5139" s="22"/>
      <c r="B5139" s="23"/>
      <c r="C5139" s="23"/>
      <c r="D5139" s="23"/>
      <c r="E5139" s="23"/>
      <c r="F5139" s="22"/>
      <c r="G5139" s="23"/>
      <c r="H5139" s="24"/>
      <c r="I5139" s="23"/>
      <c r="J5139" s="23"/>
      <c r="K5139" s="23"/>
      <c r="L5139" s="22"/>
      <c r="M5139" s="20"/>
      <c r="N5139" s="19"/>
    </row>
    <row r="5140" spans="1:14" x14ac:dyDescent="0.25">
      <c r="A5140" s="22"/>
      <c r="B5140" s="23"/>
      <c r="C5140" s="23"/>
      <c r="D5140" s="23"/>
      <c r="E5140" s="23"/>
      <c r="F5140" s="22"/>
      <c r="G5140" s="23"/>
      <c r="H5140" s="24"/>
      <c r="I5140" s="23"/>
      <c r="J5140" s="23"/>
      <c r="K5140" s="23"/>
      <c r="L5140" s="22"/>
      <c r="M5140" s="20"/>
      <c r="N5140" s="19"/>
    </row>
    <row r="5141" spans="1:14" x14ac:dyDescent="0.25">
      <c r="A5141" s="22"/>
      <c r="B5141" s="23"/>
      <c r="C5141" s="23"/>
      <c r="D5141" s="23"/>
      <c r="E5141" s="23"/>
      <c r="F5141" s="22"/>
      <c r="G5141" s="23"/>
      <c r="H5141" s="24"/>
      <c r="I5141" s="23"/>
      <c r="J5141" s="23"/>
      <c r="K5141" s="23"/>
      <c r="L5141" s="22"/>
      <c r="M5141" s="20"/>
      <c r="N5141" s="19"/>
    </row>
    <row r="5142" spans="1:14" x14ac:dyDescent="0.25">
      <c r="A5142" s="22"/>
      <c r="B5142" s="23"/>
      <c r="C5142" s="23"/>
      <c r="D5142" s="23"/>
      <c r="E5142" s="23"/>
      <c r="F5142" s="22"/>
      <c r="G5142" s="23"/>
      <c r="H5142" s="24"/>
      <c r="I5142" s="23"/>
      <c r="J5142" s="23"/>
      <c r="K5142" s="23"/>
      <c r="L5142" s="22"/>
      <c r="M5142" s="20"/>
      <c r="N5142" s="19"/>
    </row>
    <row r="5143" spans="1:14" x14ac:dyDescent="0.25">
      <c r="A5143" s="22"/>
      <c r="B5143" s="23"/>
      <c r="C5143" s="23"/>
      <c r="D5143" s="23"/>
      <c r="E5143" s="23"/>
      <c r="F5143" s="22"/>
      <c r="G5143" s="23"/>
      <c r="H5143" s="24"/>
      <c r="I5143" s="23"/>
      <c r="J5143" s="23"/>
      <c r="K5143" s="23"/>
      <c r="L5143" s="22"/>
      <c r="M5143" s="20"/>
      <c r="N5143" s="19"/>
    </row>
    <row r="5144" spans="1:14" x14ac:dyDescent="0.25">
      <c r="A5144" s="22"/>
      <c r="B5144" s="23"/>
      <c r="C5144" s="23"/>
      <c r="D5144" s="23"/>
      <c r="E5144" s="23"/>
      <c r="F5144" s="22"/>
      <c r="G5144" s="23"/>
      <c r="H5144" s="24"/>
      <c r="I5144" s="23"/>
      <c r="J5144" s="23"/>
      <c r="K5144" s="23"/>
      <c r="L5144" s="22"/>
      <c r="M5144" s="20"/>
      <c r="N5144" s="19"/>
    </row>
    <row r="5145" spans="1:14" x14ac:dyDescent="0.25">
      <c r="A5145" s="22"/>
      <c r="B5145" s="23"/>
      <c r="C5145" s="23"/>
      <c r="D5145" s="23"/>
      <c r="E5145" s="23"/>
      <c r="F5145" s="22"/>
      <c r="G5145" s="23"/>
      <c r="H5145" s="24"/>
      <c r="I5145" s="23"/>
      <c r="J5145" s="23"/>
      <c r="K5145" s="23"/>
      <c r="L5145" s="22"/>
      <c r="M5145" s="20"/>
      <c r="N5145" s="19"/>
    </row>
    <row r="5146" spans="1:14" x14ac:dyDescent="0.25">
      <c r="A5146" s="22"/>
      <c r="B5146" s="23"/>
      <c r="C5146" s="23"/>
      <c r="D5146" s="23"/>
      <c r="E5146" s="23"/>
      <c r="F5146" s="22"/>
      <c r="G5146" s="23"/>
      <c r="H5146" s="24"/>
      <c r="I5146" s="23"/>
      <c r="J5146" s="23"/>
      <c r="K5146" s="23"/>
      <c r="L5146" s="22"/>
      <c r="M5146" s="20"/>
      <c r="N5146" s="19"/>
    </row>
    <row r="5147" spans="1:14" x14ac:dyDescent="0.25">
      <c r="A5147" s="22"/>
      <c r="B5147" s="23"/>
      <c r="C5147" s="23"/>
      <c r="D5147" s="23"/>
      <c r="E5147" s="23"/>
      <c r="F5147" s="22"/>
      <c r="G5147" s="23"/>
      <c r="H5147" s="24"/>
      <c r="I5147" s="23"/>
      <c r="J5147" s="23"/>
      <c r="K5147" s="23"/>
      <c r="L5147" s="22"/>
      <c r="M5147" s="20"/>
      <c r="N5147" s="19"/>
    </row>
    <row r="5148" spans="1:14" x14ac:dyDescent="0.25">
      <c r="A5148" s="22"/>
      <c r="B5148" s="23"/>
      <c r="C5148" s="23"/>
      <c r="D5148" s="23"/>
      <c r="E5148" s="23"/>
      <c r="F5148" s="22"/>
      <c r="G5148" s="23"/>
      <c r="H5148" s="24"/>
      <c r="I5148" s="23"/>
      <c r="J5148" s="23"/>
      <c r="K5148" s="23"/>
      <c r="L5148" s="22"/>
      <c r="M5148" s="20"/>
      <c r="N5148" s="19"/>
    </row>
    <row r="5149" spans="1:14" x14ac:dyDescent="0.25">
      <c r="A5149" s="22"/>
      <c r="B5149" s="23"/>
      <c r="C5149" s="23"/>
      <c r="D5149" s="23"/>
      <c r="E5149" s="23"/>
      <c r="F5149" s="22"/>
      <c r="G5149" s="23"/>
      <c r="H5149" s="24"/>
      <c r="I5149" s="23"/>
      <c r="J5149" s="23"/>
      <c r="K5149" s="23"/>
      <c r="L5149" s="22"/>
      <c r="M5149" s="20"/>
      <c r="N5149" s="19"/>
    </row>
    <row r="5150" spans="1:14" x14ac:dyDescent="0.25">
      <c r="A5150" s="22"/>
      <c r="B5150" s="23"/>
      <c r="C5150" s="23"/>
      <c r="D5150" s="23"/>
      <c r="E5150" s="23"/>
      <c r="F5150" s="22"/>
      <c r="G5150" s="23"/>
      <c r="H5150" s="24"/>
      <c r="I5150" s="23"/>
      <c r="J5150" s="23"/>
      <c r="K5150" s="23"/>
      <c r="L5150" s="22"/>
      <c r="M5150" s="20"/>
      <c r="N5150" s="19"/>
    </row>
    <row r="5151" spans="1:14" x14ac:dyDescent="0.25">
      <c r="A5151" s="22"/>
      <c r="B5151" s="23"/>
      <c r="C5151" s="23"/>
      <c r="D5151" s="23"/>
      <c r="E5151" s="23"/>
      <c r="F5151" s="22"/>
      <c r="G5151" s="23"/>
      <c r="H5151" s="24"/>
      <c r="I5151" s="23"/>
      <c r="J5151" s="23"/>
      <c r="K5151" s="23"/>
      <c r="L5151" s="22"/>
      <c r="M5151" s="20"/>
      <c r="N5151" s="19"/>
    </row>
    <row r="5152" spans="1:14" x14ac:dyDescent="0.25">
      <c r="A5152" s="22"/>
      <c r="B5152" s="23"/>
      <c r="C5152" s="23"/>
      <c r="D5152" s="23"/>
      <c r="E5152" s="23"/>
      <c r="F5152" s="22"/>
      <c r="G5152" s="23"/>
      <c r="H5152" s="24"/>
      <c r="I5152" s="23"/>
      <c r="J5152" s="23"/>
      <c r="K5152" s="23"/>
      <c r="L5152" s="22"/>
      <c r="M5152" s="20"/>
      <c r="N5152" s="19"/>
    </row>
    <row r="5153" spans="1:13" x14ac:dyDescent="0.25">
      <c r="A5153" s="22"/>
      <c r="B5153" s="23"/>
      <c r="C5153" s="23"/>
      <c r="D5153" s="23"/>
      <c r="E5153" s="23"/>
      <c r="F5153" s="22"/>
      <c r="G5153" s="23"/>
      <c r="H5153" s="24"/>
      <c r="I5153" s="23"/>
      <c r="J5153" s="23"/>
      <c r="K5153" s="23"/>
      <c r="L5153" s="22"/>
      <c r="M5153" s="20"/>
    </row>
    <row r="5154" spans="1:13" x14ac:dyDescent="0.25">
      <c r="A5154" s="22"/>
      <c r="B5154" s="23"/>
      <c r="C5154" s="23"/>
      <c r="D5154" s="23"/>
      <c r="E5154" s="23"/>
      <c r="F5154" s="22"/>
      <c r="G5154" s="23"/>
      <c r="H5154" s="24"/>
      <c r="I5154" s="23"/>
      <c r="J5154" s="23"/>
      <c r="K5154" s="23"/>
      <c r="L5154" s="22"/>
      <c r="M5154" s="20"/>
    </row>
    <row r="5155" spans="1:13" x14ac:dyDescent="0.25">
      <c r="A5155" s="22"/>
      <c r="B5155" s="23"/>
      <c r="C5155" s="23"/>
      <c r="D5155" s="23"/>
      <c r="E5155" s="23"/>
      <c r="F5155" s="22"/>
      <c r="G5155" s="23"/>
      <c r="H5155" s="24"/>
      <c r="I5155" s="23"/>
      <c r="J5155" s="23"/>
      <c r="K5155" s="23"/>
      <c r="L5155" s="22"/>
      <c r="M5155" s="20"/>
    </row>
    <row r="5156" spans="1:13" x14ac:dyDescent="0.25">
      <c r="A5156" s="22"/>
      <c r="B5156" s="23"/>
      <c r="C5156" s="23"/>
      <c r="D5156" s="23"/>
      <c r="E5156" s="23"/>
      <c r="F5156" s="22"/>
      <c r="G5156" s="23"/>
      <c r="H5156" s="24"/>
      <c r="I5156" s="23"/>
      <c r="J5156" s="23"/>
      <c r="K5156" s="23"/>
      <c r="L5156" s="22"/>
      <c r="M5156" s="20"/>
    </row>
    <row r="5157" spans="1:13" x14ac:dyDescent="0.25">
      <c r="A5157" s="22"/>
      <c r="B5157" s="23"/>
      <c r="C5157" s="23"/>
      <c r="D5157" s="23"/>
      <c r="E5157" s="23"/>
      <c r="F5157" s="22"/>
      <c r="G5157" s="23"/>
      <c r="H5157" s="24"/>
      <c r="I5157" s="23"/>
      <c r="J5157" s="23"/>
      <c r="K5157" s="23"/>
      <c r="L5157" s="22"/>
      <c r="M5157" s="20"/>
    </row>
    <row r="5158" spans="1:13" x14ac:dyDescent="0.25">
      <c r="A5158" s="22"/>
      <c r="B5158" s="23"/>
      <c r="C5158" s="23"/>
      <c r="D5158" s="23"/>
      <c r="E5158" s="23"/>
      <c r="F5158" s="22"/>
      <c r="G5158" s="23"/>
      <c r="H5158" s="24"/>
      <c r="I5158" s="23"/>
      <c r="J5158" s="23"/>
      <c r="K5158" s="23"/>
      <c r="L5158" s="22"/>
      <c r="M5158" s="20"/>
    </row>
    <row r="5159" spans="1:13" x14ac:dyDescent="0.25">
      <c r="A5159" s="22"/>
      <c r="B5159" s="23"/>
      <c r="C5159" s="23"/>
      <c r="D5159" s="23"/>
      <c r="E5159" s="23"/>
      <c r="F5159" s="22"/>
      <c r="G5159" s="23"/>
      <c r="H5159" s="24"/>
      <c r="I5159" s="23"/>
      <c r="J5159" s="23"/>
      <c r="K5159" s="23"/>
      <c r="L5159" s="22"/>
      <c r="M5159" s="20"/>
    </row>
    <row r="5160" spans="1:13" x14ac:dyDescent="0.25">
      <c r="A5160" s="22"/>
      <c r="B5160" s="23"/>
      <c r="C5160" s="23"/>
      <c r="D5160" s="23"/>
      <c r="E5160" s="23"/>
      <c r="F5160" s="22"/>
      <c r="G5160" s="23"/>
      <c r="H5160" s="24"/>
      <c r="I5160" s="23"/>
      <c r="J5160" s="23"/>
      <c r="K5160" s="23"/>
      <c r="L5160" s="22"/>
      <c r="M5160" s="20"/>
    </row>
    <row r="5161" spans="1:13" x14ac:dyDescent="0.25">
      <c r="A5161" s="22"/>
      <c r="B5161" s="23"/>
      <c r="C5161" s="23"/>
      <c r="D5161" s="23"/>
      <c r="E5161" s="23"/>
      <c r="F5161" s="22"/>
      <c r="G5161" s="23"/>
      <c r="H5161" s="24"/>
      <c r="I5161" s="23"/>
      <c r="J5161" s="23"/>
      <c r="K5161" s="23"/>
      <c r="L5161" s="22"/>
      <c r="M5161" s="20"/>
    </row>
    <row r="5162" spans="1:13" x14ac:dyDescent="0.25">
      <c r="A5162" s="22"/>
      <c r="B5162" s="23"/>
      <c r="C5162" s="23"/>
      <c r="D5162" s="23"/>
      <c r="E5162" s="23"/>
      <c r="F5162" s="22"/>
      <c r="G5162" s="23"/>
      <c r="H5162" s="24"/>
      <c r="I5162" s="23"/>
      <c r="J5162" s="23"/>
      <c r="K5162" s="23"/>
      <c r="L5162" s="22"/>
      <c r="M5162" s="20"/>
    </row>
    <row r="5163" spans="1:13" x14ac:dyDescent="0.25">
      <c r="A5163" s="22"/>
      <c r="B5163" s="23"/>
      <c r="C5163" s="23"/>
      <c r="D5163" s="23"/>
      <c r="E5163" s="23"/>
      <c r="F5163" s="22"/>
      <c r="G5163" s="23"/>
      <c r="H5163" s="24"/>
      <c r="I5163" s="23"/>
      <c r="J5163" s="23"/>
      <c r="K5163" s="23"/>
      <c r="L5163" s="22"/>
      <c r="M5163" s="20"/>
    </row>
    <row r="5164" spans="1:13" x14ac:dyDescent="0.25">
      <c r="A5164" s="22"/>
      <c r="B5164" s="23"/>
      <c r="C5164" s="23"/>
      <c r="D5164" s="23"/>
      <c r="E5164" s="23"/>
      <c r="F5164" s="22"/>
      <c r="G5164" s="23"/>
      <c r="H5164" s="24"/>
      <c r="I5164" s="23"/>
      <c r="J5164" s="23"/>
      <c r="K5164" s="23"/>
      <c r="L5164" s="22"/>
      <c r="M5164" s="20"/>
    </row>
    <row r="5165" spans="1:13" x14ac:dyDescent="0.25">
      <c r="A5165" s="22"/>
      <c r="B5165" s="23"/>
      <c r="C5165" s="23"/>
      <c r="D5165" s="23"/>
      <c r="E5165" s="23"/>
      <c r="F5165" s="22"/>
      <c r="G5165" s="23"/>
      <c r="H5165" s="24"/>
      <c r="I5165" s="23"/>
      <c r="J5165" s="23"/>
      <c r="K5165" s="23"/>
      <c r="L5165" s="22"/>
      <c r="M5165" s="20"/>
    </row>
    <row r="5166" spans="1:13" x14ac:dyDescent="0.25">
      <c r="A5166" s="22"/>
      <c r="B5166" s="23"/>
      <c r="C5166" s="23"/>
      <c r="D5166" s="23"/>
      <c r="E5166" s="23"/>
      <c r="F5166" s="22"/>
      <c r="G5166" s="23"/>
      <c r="H5166" s="24"/>
      <c r="I5166" s="23"/>
      <c r="J5166" s="23"/>
      <c r="K5166" s="23"/>
      <c r="L5166" s="22"/>
      <c r="M5166" s="20"/>
    </row>
    <row r="5167" spans="1:13" x14ac:dyDescent="0.25">
      <c r="A5167" s="22"/>
      <c r="B5167" s="23"/>
      <c r="C5167" s="23"/>
      <c r="D5167" s="23"/>
      <c r="E5167" s="23"/>
      <c r="F5167" s="22"/>
      <c r="G5167" s="23"/>
      <c r="H5167" s="24"/>
      <c r="I5167" s="23"/>
      <c r="J5167" s="23"/>
      <c r="K5167" s="23"/>
      <c r="L5167" s="22"/>
      <c r="M5167" s="20"/>
    </row>
    <row r="5168" spans="1:13" x14ac:dyDescent="0.25">
      <c r="A5168" s="22"/>
      <c r="B5168" s="23"/>
      <c r="C5168" s="23"/>
      <c r="D5168" s="23"/>
      <c r="E5168" s="23"/>
      <c r="F5168" s="22"/>
      <c r="G5168" s="23"/>
      <c r="H5168" s="24"/>
      <c r="I5168" s="23"/>
      <c r="J5168" s="23"/>
      <c r="K5168" s="23"/>
      <c r="L5168" s="22"/>
      <c r="M5168" s="20"/>
    </row>
    <row r="5169" spans="1:13" x14ac:dyDescent="0.25">
      <c r="A5169" s="22"/>
      <c r="B5169" s="23"/>
      <c r="C5169" s="23"/>
      <c r="D5169" s="23"/>
      <c r="E5169" s="23"/>
      <c r="F5169" s="22"/>
      <c r="G5169" s="23"/>
      <c r="H5169" s="24"/>
      <c r="I5169" s="23"/>
      <c r="J5169" s="23"/>
      <c r="K5169" s="23"/>
      <c r="L5169" s="22"/>
      <c r="M5169" s="20"/>
    </row>
    <row r="5170" spans="1:13" x14ac:dyDescent="0.25">
      <c r="A5170" s="22"/>
      <c r="B5170" s="23"/>
      <c r="C5170" s="23"/>
      <c r="D5170" s="23"/>
      <c r="E5170" s="23"/>
      <c r="F5170" s="22"/>
      <c r="G5170" s="23"/>
      <c r="H5170" s="24"/>
      <c r="I5170" s="23"/>
      <c r="J5170" s="23"/>
      <c r="K5170" s="23"/>
      <c r="L5170" s="22"/>
      <c r="M5170" s="20"/>
    </row>
    <row r="5171" spans="1:13" x14ac:dyDescent="0.25">
      <c r="A5171" s="22"/>
      <c r="B5171" s="23"/>
      <c r="C5171" s="23"/>
      <c r="D5171" s="23"/>
      <c r="E5171" s="23"/>
      <c r="F5171" s="22"/>
      <c r="G5171" s="23"/>
      <c r="H5171" s="24"/>
      <c r="I5171" s="23"/>
      <c r="J5171" s="23"/>
      <c r="K5171" s="23"/>
      <c r="L5171" s="22"/>
      <c r="M5171" s="20"/>
    </row>
    <row r="5172" spans="1:13" x14ac:dyDescent="0.25">
      <c r="A5172" s="22"/>
      <c r="B5172" s="23"/>
      <c r="C5172" s="23"/>
      <c r="D5172" s="23"/>
      <c r="E5172" s="23"/>
      <c r="F5172" s="22"/>
      <c r="G5172" s="23"/>
      <c r="H5172" s="24"/>
      <c r="I5172" s="23"/>
      <c r="J5172" s="23"/>
      <c r="K5172" s="23"/>
      <c r="L5172" s="22"/>
      <c r="M5172" s="20"/>
    </row>
    <row r="5173" spans="1:13" x14ac:dyDescent="0.25">
      <c r="A5173" s="22"/>
      <c r="B5173" s="23"/>
      <c r="C5173" s="23"/>
      <c r="D5173" s="23"/>
      <c r="E5173" s="23"/>
      <c r="F5173" s="22"/>
      <c r="G5173" s="23"/>
      <c r="H5173" s="24"/>
      <c r="I5173" s="23"/>
      <c r="J5173" s="23"/>
      <c r="K5173" s="23"/>
      <c r="L5173" s="22"/>
      <c r="M5173" s="20"/>
    </row>
    <row r="5174" spans="1:13" x14ac:dyDescent="0.25">
      <c r="A5174" s="22"/>
      <c r="B5174" s="23"/>
      <c r="C5174" s="23"/>
      <c r="D5174" s="23"/>
      <c r="E5174" s="23"/>
      <c r="F5174" s="22"/>
      <c r="G5174" s="23"/>
      <c r="H5174" s="24"/>
      <c r="I5174" s="23"/>
      <c r="J5174" s="23"/>
      <c r="K5174" s="23"/>
      <c r="L5174" s="22"/>
      <c r="M5174" s="20"/>
    </row>
    <row r="5175" spans="1:13" x14ac:dyDescent="0.25">
      <c r="A5175" s="22"/>
      <c r="B5175" s="23"/>
      <c r="C5175" s="23"/>
      <c r="D5175" s="23"/>
      <c r="E5175" s="23"/>
      <c r="F5175" s="22"/>
      <c r="G5175" s="23"/>
      <c r="H5175" s="24"/>
      <c r="I5175" s="23"/>
      <c r="J5175" s="23"/>
      <c r="K5175" s="23"/>
      <c r="L5175" s="22"/>
      <c r="M5175" s="20"/>
    </row>
    <row r="5176" spans="1:13" x14ac:dyDescent="0.25">
      <c r="A5176" s="22"/>
      <c r="B5176" s="23"/>
      <c r="C5176" s="23"/>
      <c r="D5176" s="23"/>
      <c r="E5176" s="23"/>
      <c r="F5176" s="22"/>
      <c r="G5176" s="23"/>
      <c r="H5176" s="24"/>
      <c r="I5176" s="23"/>
      <c r="J5176" s="23"/>
      <c r="K5176" s="23"/>
      <c r="L5176" s="22"/>
      <c r="M5176" s="20"/>
    </row>
    <row r="5177" spans="1:13" x14ac:dyDescent="0.25">
      <c r="A5177" s="22"/>
      <c r="B5177" s="23"/>
      <c r="C5177" s="23"/>
      <c r="D5177" s="23"/>
      <c r="E5177" s="23"/>
      <c r="F5177" s="22"/>
      <c r="G5177" s="23"/>
      <c r="H5177" s="24"/>
      <c r="I5177" s="23"/>
      <c r="J5177" s="23"/>
      <c r="K5177" s="23"/>
      <c r="L5177" s="22"/>
      <c r="M5177" s="20"/>
    </row>
    <row r="5178" spans="1:13" x14ac:dyDescent="0.25">
      <c r="A5178" s="22"/>
      <c r="B5178" s="23"/>
      <c r="C5178" s="23"/>
      <c r="D5178" s="23"/>
      <c r="E5178" s="23"/>
      <c r="F5178" s="22"/>
      <c r="G5178" s="23"/>
      <c r="H5178" s="24"/>
      <c r="I5178" s="23"/>
      <c r="J5178" s="23"/>
      <c r="K5178" s="23"/>
      <c r="L5178" s="22"/>
      <c r="M5178" s="20"/>
    </row>
    <row r="5179" spans="1:13" x14ac:dyDescent="0.25">
      <c r="A5179" s="22"/>
      <c r="B5179" s="23"/>
      <c r="C5179" s="23"/>
      <c r="D5179" s="23"/>
      <c r="E5179" s="23"/>
      <c r="F5179" s="22"/>
      <c r="G5179" s="23"/>
      <c r="H5179" s="24"/>
      <c r="I5179" s="23"/>
      <c r="J5179" s="23"/>
      <c r="K5179" s="23"/>
      <c r="L5179" s="22"/>
      <c r="M5179" s="20"/>
    </row>
    <row r="5180" spans="1:13" x14ac:dyDescent="0.25">
      <c r="A5180" s="22"/>
      <c r="B5180" s="23"/>
      <c r="C5180" s="23"/>
      <c r="D5180" s="23"/>
      <c r="E5180" s="23"/>
      <c r="F5180" s="22"/>
      <c r="G5180" s="23"/>
      <c r="H5180" s="24"/>
      <c r="I5180" s="23"/>
      <c r="J5180" s="23"/>
      <c r="K5180" s="23"/>
      <c r="L5180" s="22"/>
      <c r="M5180" s="20"/>
    </row>
    <row r="5181" spans="1:13" x14ac:dyDescent="0.25">
      <c r="A5181" s="22"/>
      <c r="B5181" s="23"/>
      <c r="C5181" s="23"/>
      <c r="D5181" s="23"/>
      <c r="E5181" s="23"/>
      <c r="F5181" s="22"/>
      <c r="G5181" s="23"/>
      <c r="H5181" s="24"/>
      <c r="I5181" s="23"/>
      <c r="J5181" s="23"/>
      <c r="K5181" s="23"/>
      <c r="L5181" s="22"/>
      <c r="M5181" s="20"/>
    </row>
    <row r="5182" spans="1:13" x14ac:dyDescent="0.25">
      <c r="A5182" s="22"/>
      <c r="B5182" s="23"/>
      <c r="C5182" s="23"/>
      <c r="D5182" s="23"/>
      <c r="E5182" s="23"/>
      <c r="F5182" s="22"/>
      <c r="G5182" s="23"/>
      <c r="H5182" s="24"/>
      <c r="I5182" s="23"/>
      <c r="J5182" s="23"/>
      <c r="K5182" s="23"/>
      <c r="L5182" s="22"/>
      <c r="M5182" s="20"/>
    </row>
    <row r="5183" spans="1:13" x14ac:dyDescent="0.25">
      <c r="A5183" s="22"/>
      <c r="B5183" s="23"/>
      <c r="C5183" s="23"/>
      <c r="D5183" s="23"/>
      <c r="E5183" s="23"/>
      <c r="F5183" s="22"/>
      <c r="G5183" s="23"/>
      <c r="H5183" s="24"/>
      <c r="I5183" s="23"/>
      <c r="J5183" s="23"/>
      <c r="K5183" s="23"/>
      <c r="L5183" s="22"/>
      <c r="M5183" s="20"/>
    </row>
    <row r="5184" spans="1:13" x14ac:dyDescent="0.25">
      <c r="A5184" s="22"/>
      <c r="B5184" s="23"/>
      <c r="C5184" s="23"/>
      <c r="D5184" s="23"/>
      <c r="E5184" s="23"/>
      <c r="F5184" s="22"/>
      <c r="G5184" s="23"/>
      <c r="H5184" s="24"/>
      <c r="I5184" s="23"/>
      <c r="J5184" s="23"/>
      <c r="K5184" s="23"/>
      <c r="L5184" s="22"/>
      <c r="M5184" s="20"/>
    </row>
    <row r="5185" spans="1:13" x14ac:dyDescent="0.25">
      <c r="A5185" s="22"/>
      <c r="B5185" s="23"/>
      <c r="C5185" s="23"/>
      <c r="D5185" s="23"/>
      <c r="E5185" s="23"/>
      <c r="F5185" s="22"/>
      <c r="G5185" s="23"/>
      <c r="H5185" s="24"/>
      <c r="I5185" s="23"/>
      <c r="J5185" s="23"/>
      <c r="K5185" s="23"/>
      <c r="L5185" s="22"/>
      <c r="M5185" s="20"/>
    </row>
    <row r="5186" spans="1:13" x14ac:dyDescent="0.25">
      <c r="A5186" s="22"/>
      <c r="B5186" s="23"/>
      <c r="C5186" s="23"/>
      <c r="D5186" s="23"/>
      <c r="E5186" s="23"/>
      <c r="F5186" s="22"/>
      <c r="G5186" s="23"/>
      <c r="H5186" s="24"/>
      <c r="I5186" s="23"/>
      <c r="J5186" s="23"/>
      <c r="K5186" s="23"/>
      <c r="L5186" s="22"/>
      <c r="M5186" s="20"/>
    </row>
    <row r="5187" spans="1:13" x14ac:dyDescent="0.25">
      <c r="A5187" s="22"/>
      <c r="B5187" s="23"/>
      <c r="C5187" s="23"/>
      <c r="D5187" s="23"/>
      <c r="E5187" s="23"/>
      <c r="F5187" s="22"/>
      <c r="G5187" s="23"/>
      <c r="H5187" s="24"/>
      <c r="I5187" s="23"/>
      <c r="J5187" s="23"/>
      <c r="K5187" s="23"/>
      <c r="L5187" s="22"/>
      <c r="M5187" s="20"/>
    </row>
    <row r="5188" spans="1:13" x14ac:dyDescent="0.25">
      <c r="A5188" s="22"/>
      <c r="B5188" s="23"/>
      <c r="C5188" s="23"/>
      <c r="D5188" s="23"/>
      <c r="E5188" s="23"/>
      <c r="F5188" s="22"/>
      <c r="G5188" s="23"/>
      <c r="H5188" s="24"/>
      <c r="I5188" s="23"/>
      <c r="J5188" s="23"/>
      <c r="K5188" s="23"/>
      <c r="L5188" s="22"/>
      <c r="M5188" s="20"/>
    </row>
    <row r="5189" spans="1:13" x14ac:dyDescent="0.25">
      <c r="A5189" s="22"/>
      <c r="B5189" s="23"/>
      <c r="C5189" s="23"/>
      <c r="D5189" s="23"/>
      <c r="E5189" s="23"/>
      <c r="F5189" s="22"/>
      <c r="G5189" s="23"/>
      <c r="H5189" s="24"/>
      <c r="I5189" s="23"/>
      <c r="J5189" s="23"/>
      <c r="K5189" s="23"/>
      <c r="L5189" s="22"/>
      <c r="M5189" s="20"/>
    </row>
    <row r="5190" spans="1:13" x14ac:dyDescent="0.25">
      <c r="A5190" s="22"/>
      <c r="B5190" s="23"/>
      <c r="C5190" s="23"/>
      <c r="D5190" s="23"/>
      <c r="E5190" s="23"/>
      <c r="F5190" s="22"/>
      <c r="G5190" s="23"/>
      <c r="H5190" s="24"/>
      <c r="I5190" s="23"/>
      <c r="J5190" s="23"/>
      <c r="K5190" s="23"/>
      <c r="L5190" s="22"/>
      <c r="M5190" s="20"/>
    </row>
    <row r="5191" spans="1:13" x14ac:dyDescent="0.25">
      <c r="A5191" s="22"/>
      <c r="B5191" s="23"/>
      <c r="C5191" s="23"/>
      <c r="D5191" s="23"/>
      <c r="E5191" s="23"/>
      <c r="F5191" s="22"/>
      <c r="G5191" s="23"/>
      <c r="H5191" s="24"/>
      <c r="I5191" s="23"/>
      <c r="J5191" s="23"/>
      <c r="K5191" s="23"/>
      <c r="L5191" s="22"/>
      <c r="M5191" s="20"/>
    </row>
    <row r="5192" spans="1:13" x14ac:dyDescent="0.25">
      <c r="A5192" s="22"/>
      <c r="B5192" s="23"/>
      <c r="C5192" s="23"/>
      <c r="D5192" s="23"/>
      <c r="E5192" s="23"/>
      <c r="F5192" s="22"/>
      <c r="G5192" s="23"/>
      <c r="H5192" s="24"/>
      <c r="I5192" s="23"/>
      <c r="J5192" s="23"/>
      <c r="K5192" s="23"/>
      <c r="L5192" s="22"/>
      <c r="M5192" s="20"/>
    </row>
    <row r="5193" spans="1:13" x14ac:dyDescent="0.25">
      <c r="A5193" s="22"/>
      <c r="B5193" s="23"/>
      <c r="C5193" s="23"/>
      <c r="D5193" s="23"/>
      <c r="E5193" s="23"/>
      <c r="F5193" s="22"/>
      <c r="G5193" s="23"/>
      <c r="H5193" s="24"/>
      <c r="I5193" s="23"/>
      <c r="J5193" s="23"/>
      <c r="K5193" s="23"/>
      <c r="L5193" s="22"/>
      <c r="M5193" s="20"/>
    </row>
    <row r="5194" spans="1:13" x14ac:dyDescent="0.25">
      <c r="A5194" s="22"/>
      <c r="B5194" s="23"/>
      <c r="C5194" s="23"/>
      <c r="D5194" s="23"/>
      <c r="E5194" s="23"/>
      <c r="F5194" s="22"/>
      <c r="G5194" s="23"/>
      <c r="H5194" s="24"/>
      <c r="I5194" s="23"/>
      <c r="J5194" s="23"/>
      <c r="K5194" s="23"/>
      <c r="L5194" s="22"/>
      <c r="M5194" s="20"/>
    </row>
    <row r="5195" spans="1:13" x14ac:dyDescent="0.25">
      <c r="A5195" s="22"/>
      <c r="B5195" s="23"/>
      <c r="C5195" s="23"/>
      <c r="D5195" s="23"/>
      <c r="E5195" s="23"/>
      <c r="F5195" s="22"/>
      <c r="G5195" s="23"/>
      <c r="H5195" s="24"/>
      <c r="I5195" s="23"/>
      <c r="J5195" s="23"/>
      <c r="K5195" s="23"/>
      <c r="L5195" s="22"/>
      <c r="M5195" s="20"/>
    </row>
    <row r="5196" spans="1:13" x14ac:dyDescent="0.25">
      <c r="A5196" s="22"/>
      <c r="B5196" s="23"/>
      <c r="C5196" s="23"/>
      <c r="D5196" s="23"/>
      <c r="E5196" s="23"/>
      <c r="F5196" s="22"/>
      <c r="G5196" s="23"/>
      <c r="H5196" s="24"/>
      <c r="I5196" s="23"/>
      <c r="J5196" s="23"/>
      <c r="K5196" s="23"/>
      <c r="L5196" s="22"/>
      <c r="M5196" s="20"/>
    </row>
    <row r="5197" spans="1:13" x14ac:dyDescent="0.25">
      <c r="A5197" s="22"/>
      <c r="B5197" s="23"/>
      <c r="C5197" s="23"/>
      <c r="D5197" s="23"/>
      <c r="E5197" s="23"/>
      <c r="F5197" s="22"/>
      <c r="G5197" s="23"/>
      <c r="H5197" s="24"/>
      <c r="I5197" s="23"/>
      <c r="J5197" s="23"/>
      <c r="K5197" s="23"/>
      <c r="L5197" s="22"/>
      <c r="M5197" s="20"/>
    </row>
    <row r="5198" spans="1:13" x14ac:dyDescent="0.25">
      <c r="A5198" s="22"/>
      <c r="B5198" s="23"/>
      <c r="C5198" s="23"/>
      <c r="D5198" s="23"/>
      <c r="E5198" s="23"/>
      <c r="F5198" s="22"/>
      <c r="G5198" s="23"/>
      <c r="H5198" s="24"/>
      <c r="I5198" s="23"/>
      <c r="J5198" s="23"/>
      <c r="K5198" s="23"/>
      <c r="L5198" s="22"/>
      <c r="M5198" s="20"/>
    </row>
    <row r="5199" spans="1:13" x14ac:dyDescent="0.25">
      <c r="A5199" s="22"/>
      <c r="B5199" s="23"/>
      <c r="C5199" s="23"/>
      <c r="D5199" s="23"/>
      <c r="E5199" s="23"/>
      <c r="F5199" s="22"/>
      <c r="G5199" s="23"/>
      <c r="H5199" s="24"/>
      <c r="I5199" s="23"/>
      <c r="J5199" s="23"/>
      <c r="K5199" s="23"/>
      <c r="L5199" s="22"/>
      <c r="M5199" s="20"/>
    </row>
    <row r="5200" spans="1:13" x14ac:dyDescent="0.25">
      <c r="A5200" s="22"/>
      <c r="B5200" s="23"/>
      <c r="C5200" s="23"/>
      <c r="D5200" s="23"/>
      <c r="E5200" s="23"/>
      <c r="F5200" s="22"/>
      <c r="G5200" s="23"/>
      <c r="H5200" s="24"/>
      <c r="I5200" s="23"/>
      <c r="J5200" s="23"/>
      <c r="K5200" s="23"/>
      <c r="L5200" s="22"/>
      <c r="M5200" s="20"/>
    </row>
    <row r="5201" spans="1:13" x14ac:dyDescent="0.25">
      <c r="A5201" s="22"/>
      <c r="B5201" s="23"/>
      <c r="C5201" s="23"/>
      <c r="D5201" s="23"/>
      <c r="E5201" s="23"/>
      <c r="F5201" s="22"/>
      <c r="G5201" s="23"/>
      <c r="H5201" s="24"/>
      <c r="I5201" s="23"/>
      <c r="J5201" s="23"/>
      <c r="K5201" s="23"/>
      <c r="L5201" s="22"/>
      <c r="M5201" s="20"/>
    </row>
    <row r="5202" spans="1:13" x14ac:dyDescent="0.25">
      <c r="A5202" s="22"/>
      <c r="B5202" s="23"/>
      <c r="C5202" s="23"/>
      <c r="D5202" s="23"/>
      <c r="E5202" s="23"/>
      <c r="F5202" s="22"/>
      <c r="G5202" s="23"/>
      <c r="H5202" s="24"/>
      <c r="I5202" s="23"/>
      <c r="J5202" s="23"/>
      <c r="K5202" s="23"/>
      <c r="L5202" s="22"/>
      <c r="M5202" s="20"/>
    </row>
    <row r="5203" spans="1:13" x14ac:dyDescent="0.25">
      <c r="A5203" s="22"/>
      <c r="B5203" s="23"/>
      <c r="C5203" s="23"/>
      <c r="D5203" s="23"/>
      <c r="E5203" s="23"/>
      <c r="F5203" s="22"/>
      <c r="G5203" s="23"/>
      <c r="H5203" s="24"/>
      <c r="I5203" s="23"/>
      <c r="J5203" s="23"/>
      <c r="K5203" s="23"/>
      <c r="L5203" s="22"/>
      <c r="M5203" s="20"/>
    </row>
    <row r="5204" spans="1:13" x14ac:dyDescent="0.25">
      <c r="A5204" s="22"/>
      <c r="B5204" s="23"/>
      <c r="C5204" s="23"/>
      <c r="D5204" s="23"/>
      <c r="E5204" s="23"/>
      <c r="F5204" s="22"/>
      <c r="G5204" s="23"/>
      <c r="H5204" s="24"/>
      <c r="I5204" s="23"/>
      <c r="J5204" s="23"/>
      <c r="K5204" s="23"/>
      <c r="L5204" s="22"/>
      <c r="M5204" s="20"/>
    </row>
    <row r="5205" spans="1:13" x14ac:dyDescent="0.25">
      <c r="A5205" s="22"/>
      <c r="B5205" s="23"/>
      <c r="C5205" s="23"/>
      <c r="D5205" s="23"/>
      <c r="E5205" s="23"/>
      <c r="F5205" s="22"/>
      <c r="G5205" s="23"/>
      <c r="H5205" s="24"/>
      <c r="I5205" s="23"/>
      <c r="J5205" s="23"/>
      <c r="K5205" s="23"/>
      <c r="L5205" s="22"/>
      <c r="M5205" s="20"/>
    </row>
    <row r="5206" spans="1:13" x14ac:dyDescent="0.25">
      <c r="A5206" s="22"/>
      <c r="B5206" s="23"/>
      <c r="C5206" s="23"/>
      <c r="D5206" s="23"/>
      <c r="E5206" s="23"/>
      <c r="F5206" s="22"/>
      <c r="G5206" s="23"/>
      <c r="H5206" s="24"/>
      <c r="I5206" s="23"/>
      <c r="J5206" s="23"/>
      <c r="K5206" s="23"/>
      <c r="L5206" s="22"/>
      <c r="M5206" s="20"/>
    </row>
    <row r="5207" spans="1:13" x14ac:dyDescent="0.25">
      <c r="A5207" s="22"/>
      <c r="B5207" s="23"/>
      <c r="C5207" s="23"/>
      <c r="D5207" s="23"/>
      <c r="E5207" s="23"/>
      <c r="F5207" s="22"/>
      <c r="G5207" s="23"/>
      <c r="H5207" s="24"/>
      <c r="I5207" s="23"/>
      <c r="J5207" s="23"/>
      <c r="K5207" s="23"/>
      <c r="L5207" s="22"/>
      <c r="M5207" s="20"/>
    </row>
    <row r="5208" spans="1:13" x14ac:dyDescent="0.25">
      <c r="A5208" s="22"/>
      <c r="B5208" s="23"/>
      <c r="C5208" s="23"/>
      <c r="D5208" s="23"/>
      <c r="E5208" s="23"/>
      <c r="F5208" s="22"/>
      <c r="G5208" s="23"/>
      <c r="H5208" s="24"/>
      <c r="I5208" s="23"/>
      <c r="J5208" s="23"/>
      <c r="K5208" s="23"/>
      <c r="L5208" s="22"/>
      <c r="M5208" s="20"/>
    </row>
    <row r="5209" spans="1:13" x14ac:dyDescent="0.25">
      <c r="A5209" s="22"/>
      <c r="B5209" s="23"/>
      <c r="C5209" s="23"/>
      <c r="D5209" s="23"/>
      <c r="E5209" s="23"/>
      <c r="F5209" s="22"/>
      <c r="G5209" s="23"/>
      <c r="H5209" s="24"/>
      <c r="I5209" s="23"/>
      <c r="J5209" s="23"/>
      <c r="K5209" s="23"/>
      <c r="L5209" s="22"/>
      <c r="M5209" s="20"/>
    </row>
    <row r="5210" spans="1:13" x14ac:dyDescent="0.25">
      <c r="A5210" s="22"/>
      <c r="B5210" s="23"/>
      <c r="C5210" s="23"/>
      <c r="D5210" s="23"/>
      <c r="E5210" s="23"/>
      <c r="F5210" s="22"/>
      <c r="G5210" s="23"/>
      <c r="H5210" s="24"/>
      <c r="I5210" s="23"/>
      <c r="J5210" s="23"/>
      <c r="K5210" s="23"/>
      <c r="L5210" s="22"/>
      <c r="M5210" s="20"/>
    </row>
    <row r="5211" spans="1:13" x14ac:dyDescent="0.25">
      <c r="A5211" s="22"/>
      <c r="B5211" s="23"/>
      <c r="C5211" s="23"/>
      <c r="D5211" s="23"/>
      <c r="E5211" s="23"/>
      <c r="F5211" s="22"/>
      <c r="G5211" s="23"/>
      <c r="H5211" s="24"/>
      <c r="I5211" s="23"/>
      <c r="J5211" s="23"/>
      <c r="K5211" s="23"/>
      <c r="L5211" s="22"/>
      <c r="M5211" s="20"/>
    </row>
    <row r="5212" spans="1:13" x14ac:dyDescent="0.25">
      <c r="A5212" s="22"/>
      <c r="B5212" s="23"/>
      <c r="C5212" s="23"/>
      <c r="D5212" s="23"/>
      <c r="E5212" s="23"/>
      <c r="F5212" s="22"/>
      <c r="G5212" s="23"/>
      <c r="H5212" s="24"/>
      <c r="I5212" s="23"/>
      <c r="J5212" s="23"/>
      <c r="K5212" s="23"/>
      <c r="L5212" s="22"/>
      <c r="M5212" s="20"/>
    </row>
    <row r="5213" spans="1:13" x14ac:dyDescent="0.25">
      <c r="A5213" s="22"/>
      <c r="B5213" s="23"/>
      <c r="C5213" s="23"/>
      <c r="D5213" s="23"/>
      <c r="E5213" s="23"/>
      <c r="F5213" s="22"/>
      <c r="G5213" s="23"/>
      <c r="H5213" s="24"/>
      <c r="I5213" s="23"/>
      <c r="J5213" s="23"/>
      <c r="K5213" s="23"/>
      <c r="L5213" s="22"/>
      <c r="M5213" s="20"/>
    </row>
    <row r="5214" spans="1:13" x14ac:dyDescent="0.25">
      <c r="A5214" s="22"/>
      <c r="B5214" s="23"/>
      <c r="C5214" s="23"/>
      <c r="D5214" s="23"/>
      <c r="E5214" s="23"/>
      <c r="F5214" s="22"/>
      <c r="G5214" s="23"/>
      <c r="H5214" s="24"/>
      <c r="I5214" s="23"/>
      <c r="J5214" s="23"/>
      <c r="K5214" s="23"/>
      <c r="L5214" s="22"/>
      <c r="M5214" s="20"/>
    </row>
    <row r="5215" spans="1:13" x14ac:dyDescent="0.25">
      <c r="A5215" s="22"/>
      <c r="B5215" s="23"/>
      <c r="C5215" s="23"/>
      <c r="D5215" s="23"/>
      <c r="E5215" s="23"/>
      <c r="F5215" s="22"/>
      <c r="G5215" s="23"/>
      <c r="H5215" s="24"/>
      <c r="I5215" s="23"/>
      <c r="J5215" s="23"/>
      <c r="K5215" s="23"/>
      <c r="L5215" s="22"/>
      <c r="M5215" s="20"/>
    </row>
    <row r="5216" spans="1:13" x14ac:dyDescent="0.25">
      <c r="A5216" s="22"/>
      <c r="B5216" s="23"/>
      <c r="C5216" s="23"/>
      <c r="D5216" s="23"/>
      <c r="E5216" s="23"/>
      <c r="F5216" s="22"/>
      <c r="G5216" s="23"/>
      <c r="H5216" s="24"/>
      <c r="I5216" s="23"/>
      <c r="J5216" s="23"/>
      <c r="K5216" s="23"/>
      <c r="L5216" s="22"/>
      <c r="M5216" s="20"/>
    </row>
    <row r="5217" spans="1:14" x14ac:dyDescent="0.25">
      <c r="A5217" s="22"/>
      <c r="B5217" s="23"/>
      <c r="C5217" s="23"/>
      <c r="D5217" s="23"/>
      <c r="E5217" s="23"/>
      <c r="F5217" s="22"/>
      <c r="G5217" s="23"/>
      <c r="H5217" s="24"/>
      <c r="I5217" s="23"/>
      <c r="J5217" s="23"/>
      <c r="K5217" s="23"/>
      <c r="L5217" s="22"/>
      <c r="M5217" s="20"/>
      <c r="N5217" s="19"/>
    </row>
    <row r="5218" spans="1:14" x14ac:dyDescent="0.25">
      <c r="A5218" s="22"/>
      <c r="B5218" s="23"/>
      <c r="C5218" s="23"/>
      <c r="D5218" s="23"/>
      <c r="E5218" s="23"/>
      <c r="F5218" s="22"/>
      <c r="G5218" s="23"/>
      <c r="H5218" s="24"/>
      <c r="I5218" s="23"/>
      <c r="J5218" s="23"/>
      <c r="K5218" s="23"/>
      <c r="L5218" s="22"/>
      <c r="M5218" s="20"/>
      <c r="N5218" s="19"/>
    </row>
    <row r="5219" spans="1:14" x14ac:dyDescent="0.25">
      <c r="A5219" s="22"/>
      <c r="B5219" s="23"/>
      <c r="C5219" s="23"/>
      <c r="D5219" s="23"/>
      <c r="E5219" s="23"/>
      <c r="F5219" s="22"/>
      <c r="G5219" s="23"/>
      <c r="H5219" s="24"/>
      <c r="I5219" s="23"/>
      <c r="J5219" s="23"/>
      <c r="K5219" s="23"/>
      <c r="L5219" s="22"/>
      <c r="M5219" s="20"/>
      <c r="N5219" s="19"/>
    </row>
    <row r="5220" spans="1:14" x14ac:dyDescent="0.25">
      <c r="A5220" s="22"/>
      <c r="B5220" s="23"/>
      <c r="C5220" s="23"/>
      <c r="D5220" s="23"/>
      <c r="E5220" s="23"/>
      <c r="F5220" s="22"/>
      <c r="G5220" s="23"/>
      <c r="H5220" s="24"/>
      <c r="I5220" s="23"/>
      <c r="J5220" s="23"/>
      <c r="K5220" s="23"/>
      <c r="L5220" s="22"/>
      <c r="M5220" s="20"/>
      <c r="N5220" s="19"/>
    </row>
    <row r="5221" spans="1:14" x14ac:dyDescent="0.25">
      <c r="A5221" s="22"/>
      <c r="B5221" s="23"/>
      <c r="C5221" s="23"/>
      <c r="D5221" s="23"/>
      <c r="E5221" s="23"/>
      <c r="F5221" s="22"/>
      <c r="G5221" s="23"/>
      <c r="H5221" s="24"/>
      <c r="I5221" s="23"/>
      <c r="J5221" s="23"/>
      <c r="K5221" s="23"/>
      <c r="L5221" s="22"/>
      <c r="M5221" s="20"/>
      <c r="N5221" s="19"/>
    </row>
    <row r="5222" spans="1:14" x14ac:dyDescent="0.25">
      <c r="A5222" s="22"/>
      <c r="B5222" s="23"/>
      <c r="C5222" s="23"/>
      <c r="D5222" s="23"/>
      <c r="E5222" s="23"/>
      <c r="F5222" s="22"/>
      <c r="G5222" s="23"/>
      <c r="H5222" s="24"/>
      <c r="I5222" s="23"/>
      <c r="J5222" s="23"/>
      <c r="K5222" s="23"/>
      <c r="L5222" s="22"/>
      <c r="M5222" s="20"/>
      <c r="N5222" s="19"/>
    </row>
    <row r="5223" spans="1:14" x14ac:dyDescent="0.25">
      <c r="A5223" s="22"/>
      <c r="B5223" s="23"/>
      <c r="C5223" s="23"/>
      <c r="D5223" s="23"/>
      <c r="E5223" s="23"/>
      <c r="F5223" s="22"/>
      <c r="G5223" s="23"/>
      <c r="H5223" s="24"/>
      <c r="I5223" s="23"/>
      <c r="J5223" s="23"/>
      <c r="K5223" s="23"/>
      <c r="L5223" s="22"/>
      <c r="M5223" s="20"/>
      <c r="N5223" s="19"/>
    </row>
    <row r="5224" spans="1:14" x14ac:dyDescent="0.25">
      <c r="A5224" s="22"/>
      <c r="B5224" s="23"/>
      <c r="C5224" s="23"/>
      <c r="D5224" s="23"/>
      <c r="E5224" s="23"/>
      <c r="F5224" s="22"/>
      <c r="G5224" s="23"/>
      <c r="H5224" s="24"/>
      <c r="I5224" s="23"/>
      <c r="J5224" s="23"/>
      <c r="K5224" s="23"/>
      <c r="L5224" s="22"/>
      <c r="M5224" s="20"/>
      <c r="N5224" s="19"/>
    </row>
    <row r="5225" spans="1:14" x14ac:dyDescent="0.25">
      <c r="A5225" s="22"/>
      <c r="B5225" s="23"/>
      <c r="C5225" s="23"/>
      <c r="D5225" s="23"/>
      <c r="E5225" s="23"/>
      <c r="F5225" s="22"/>
      <c r="G5225" s="23"/>
      <c r="H5225" s="24"/>
      <c r="I5225" s="23"/>
      <c r="J5225" s="23"/>
      <c r="K5225" s="23"/>
      <c r="L5225" s="22"/>
      <c r="M5225" s="20"/>
      <c r="N5225" s="19"/>
    </row>
    <row r="5226" spans="1:14" x14ac:dyDescent="0.25">
      <c r="A5226" s="22"/>
      <c r="B5226" s="23"/>
      <c r="C5226" s="23"/>
      <c r="D5226" s="23"/>
      <c r="E5226" s="23"/>
      <c r="F5226" s="22"/>
      <c r="G5226" s="23"/>
      <c r="H5226" s="24"/>
      <c r="I5226" s="23"/>
      <c r="J5226" s="23"/>
      <c r="K5226" s="23"/>
      <c r="L5226" s="22"/>
      <c r="M5226" s="20"/>
      <c r="N5226" s="19"/>
    </row>
    <row r="5227" spans="1:14" x14ac:dyDescent="0.25">
      <c r="A5227" s="22"/>
      <c r="B5227" s="23"/>
      <c r="C5227" s="23"/>
      <c r="D5227" s="23"/>
      <c r="E5227" s="23"/>
      <c r="F5227" s="22"/>
      <c r="G5227" s="23"/>
      <c r="H5227" s="24"/>
      <c r="I5227" s="23"/>
      <c r="J5227" s="23"/>
      <c r="K5227" s="23"/>
      <c r="L5227" s="22"/>
      <c r="M5227" s="20"/>
      <c r="N5227" s="19"/>
    </row>
    <row r="5228" spans="1:14" x14ac:dyDescent="0.25">
      <c r="A5228" s="22"/>
      <c r="B5228" s="23"/>
      <c r="C5228" s="23"/>
      <c r="D5228" s="23"/>
      <c r="E5228" s="23"/>
      <c r="F5228" s="22"/>
      <c r="G5228" s="23"/>
      <c r="H5228" s="24"/>
      <c r="I5228" s="23"/>
      <c r="J5228" s="23"/>
      <c r="K5228" s="23"/>
      <c r="L5228" s="22"/>
      <c r="M5228" s="20"/>
      <c r="N5228" s="19"/>
    </row>
    <row r="5229" spans="1:14" x14ac:dyDescent="0.25">
      <c r="A5229" s="22"/>
      <c r="B5229" s="23"/>
      <c r="C5229" s="23"/>
      <c r="D5229" s="23"/>
      <c r="E5229" s="23"/>
      <c r="F5229" s="22"/>
      <c r="G5229" s="23"/>
      <c r="H5229" s="24"/>
      <c r="I5229" s="23"/>
      <c r="J5229" s="23"/>
      <c r="K5229" s="23"/>
      <c r="L5229" s="22"/>
      <c r="M5229" s="20"/>
      <c r="N5229" s="19"/>
    </row>
    <row r="5230" spans="1:14" x14ac:dyDescent="0.25">
      <c r="A5230" s="22"/>
      <c r="B5230" s="23"/>
      <c r="C5230" s="23"/>
      <c r="D5230" s="23"/>
      <c r="E5230" s="23"/>
      <c r="F5230" s="22"/>
      <c r="G5230" s="23"/>
      <c r="H5230" s="24"/>
      <c r="I5230" s="23"/>
      <c r="J5230" s="23"/>
      <c r="K5230" s="23"/>
      <c r="L5230" s="22"/>
      <c r="M5230" s="20"/>
      <c r="N5230" s="19"/>
    </row>
    <row r="5231" spans="1:14" x14ac:dyDescent="0.25">
      <c r="A5231" s="22"/>
      <c r="B5231" s="23"/>
      <c r="C5231" s="23"/>
      <c r="D5231" s="23"/>
      <c r="E5231" s="23"/>
      <c r="F5231" s="22"/>
      <c r="G5231" s="23"/>
      <c r="H5231" s="24"/>
      <c r="I5231" s="23"/>
      <c r="J5231" s="23"/>
      <c r="K5231" s="23"/>
      <c r="L5231" s="22"/>
      <c r="M5231" s="20"/>
      <c r="N5231" s="19"/>
    </row>
    <row r="5232" spans="1:14" x14ac:dyDescent="0.25">
      <c r="A5232" s="22"/>
      <c r="B5232" s="23"/>
      <c r="C5232" s="23"/>
      <c r="D5232" s="23"/>
      <c r="E5232" s="23"/>
      <c r="F5232" s="22"/>
      <c r="G5232" s="23"/>
      <c r="H5232" s="24"/>
      <c r="I5232" s="23"/>
      <c r="J5232" s="23"/>
      <c r="K5232" s="23"/>
      <c r="L5232" s="22"/>
      <c r="M5232" s="20"/>
      <c r="N5232" s="19"/>
    </row>
    <row r="5233" spans="1:13" x14ac:dyDescent="0.25">
      <c r="A5233" s="22"/>
      <c r="B5233" s="23"/>
      <c r="C5233" s="23"/>
      <c r="D5233" s="23"/>
      <c r="E5233" s="23"/>
      <c r="F5233" s="22"/>
      <c r="G5233" s="23"/>
      <c r="H5233" s="24"/>
      <c r="I5233" s="23"/>
      <c r="J5233" s="23"/>
      <c r="K5233" s="23"/>
      <c r="L5233" s="22"/>
      <c r="M5233" s="20"/>
    </row>
    <row r="5234" spans="1:13" x14ac:dyDescent="0.25">
      <c r="A5234" s="22"/>
      <c r="B5234" s="23"/>
      <c r="C5234" s="23"/>
      <c r="D5234" s="23"/>
      <c r="E5234" s="23"/>
      <c r="F5234" s="22"/>
      <c r="G5234" s="23"/>
      <c r="H5234" s="24"/>
      <c r="I5234" s="23"/>
      <c r="J5234" s="23"/>
      <c r="K5234" s="23"/>
      <c r="L5234" s="22"/>
      <c r="M5234" s="20"/>
    </row>
    <row r="5235" spans="1:13" x14ac:dyDescent="0.25">
      <c r="A5235" s="22"/>
      <c r="B5235" s="23"/>
      <c r="C5235" s="23"/>
      <c r="D5235" s="23"/>
      <c r="E5235" s="23"/>
      <c r="F5235" s="22"/>
      <c r="G5235" s="23"/>
      <c r="H5235" s="24"/>
      <c r="I5235" s="23"/>
      <c r="J5235" s="23"/>
      <c r="K5235" s="23"/>
      <c r="L5235" s="22"/>
      <c r="M5235" s="20"/>
    </row>
    <row r="5236" spans="1:13" x14ac:dyDescent="0.25">
      <c r="A5236" s="22"/>
      <c r="B5236" s="23"/>
      <c r="C5236" s="23"/>
      <c r="D5236" s="23"/>
      <c r="E5236" s="23"/>
      <c r="F5236" s="22"/>
      <c r="G5236" s="23"/>
      <c r="H5236" s="24"/>
      <c r="I5236" s="23"/>
      <c r="J5236" s="23"/>
      <c r="K5236" s="23"/>
      <c r="L5236" s="22"/>
      <c r="M5236" s="20"/>
    </row>
    <row r="5237" spans="1:13" x14ac:dyDescent="0.25">
      <c r="A5237" s="22"/>
      <c r="B5237" s="23"/>
      <c r="C5237" s="23"/>
      <c r="D5237" s="23"/>
      <c r="E5237" s="23"/>
      <c r="F5237" s="22"/>
      <c r="G5237" s="23"/>
      <c r="H5237" s="24"/>
      <c r="I5237" s="23"/>
      <c r="J5237" s="23"/>
      <c r="K5237" s="23"/>
      <c r="L5237" s="22"/>
      <c r="M5237" s="20"/>
    </row>
    <row r="5238" spans="1:13" x14ac:dyDescent="0.25">
      <c r="A5238" s="22"/>
      <c r="B5238" s="23"/>
      <c r="C5238" s="23"/>
      <c r="D5238" s="23"/>
      <c r="E5238" s="23"/>
      <c r="F5238" s="22"/>
      <c r="G5238" s="23"/>
      <c r="H5238" s="24"/>
      <c r="I5238" s="23"/>
      <c r="J5238" s="23"/>
      <c r="K5238" s="23"/>
      <c r="L5238" s="22"/>
      <c r="M5238" s="20"/>
    </row>
    <row r="5239" spans="1:13" x14ac:dyDescent="0.25">
      <c r="A5239" s="22"/>
      <c r="B5239" s="23"/>
      <c r="C5239" s="23"/>
      <c r="D5239" s="23"/>
      <c r="E5239" s="23"/>
      <c r="F5239" s="22"/>
      <c r="G5239" s="23"/>
      <c r="H5239" s="24"/>
      <c r="I5239" s="23"/>
      <c r="J5239" s="23"/>
      <c r="K5239" s="23"/>
      <c r="L5239" s="22"/>
      <c r="M5239" s="20"/>
    </row>
    <row r="5240" spans="1:13" x14ac:dyDescent="0.25">
      <c r="A5240" s="22"/>
      <c r="B5240" s="23"/>
      <c r="C5240" s="23"/>
      <c r="D5240" s="23"/>
      <c r="E5240" s="23"/>
      <c r="F5240" s="22"/>
      <c r="G5240" s="23"/>
      <c r="H5240" s="24"/>
      <c r="I5240" s="23"/>
      <c r="J5240" s="23"/>
      <c r="K5240" s="23"/>
      <c r="L5240" s="22"/>
      <c r="M5240" s="20"/>
    </row>
    <row r="5241" spans="1:13" x14ac:dyDescent="0.25">
      <c r="A5241" s="22"/>
      <c r="B5241" s="23"/>
      <c r="C5241" s="23"/>
      <c r="D5241" s="23"/>
      <c r="E5241" s="23"/>
      <c r="F5241" s="22"/>
      <c r="G5241" s="23"/>
      <c r="H5241" s="24"/>
      <c r="I5241" s="23"/>
      <c r="J5241" s="23"/>
      <c r="K5241" s="23"/>
      <c r="L5241" s="22"/>
      <c r="M5241" s="20"/>
    </row>
    <row r="5242" spans="1:13" x14ac:dyDescent="0.25">
      <c r="A5242" s="22"/>
      <c r="B5242" s="23"/>
      <c r="C5242" s="23"/>
      <c r="D5242" s="23"/>
      <c r="E5242" s="23"/>
      <c r="F5242" s="22"/>
      <c r="G5242" s="23"/>
      <c r="H5242" s="24"/>
      <c r="I5242" s="23"/>
      <c r="J5242" s="23"/>
      <c r="K5242" s="23"/>
      <c r="L5242" s="22"/>
      <c r="M5242" s="20"/>
    </row>
    <row r="5243" spans="1:13" x14ac:dyDescent="0.25">
      <c r="A5243" s="22"/>
      <c r="B5243" s="23"/>
      <c r="C5243" s="23"/>
      <c r="D5243" s="23"/>
      <c r="E5243" s="23"/>
      <c r="F5243" s="22"/>
      <c r="G5243" s="23"/>
      <c r="H5243" s="24"/>
      <c r="I5243" s="23"/>
      <c r="J5243" s="23"/>
      <c r="K5243" s="23"/>
      <c r="L5243" s="22"/>
      <c r="M5243" s="20"/>
    </row>
    <row r="5244" spans="1:13" x14ac:dyDescent="0.25">
      <c r="A5244" s="22"/>
      <c r="B5244" s="23"/>
      <c r="C5244" s="23"/>
      <c r="D5244" s="23"/>
      <c r="E5244" s="23"/>
      <c r="F5244" s="22"/>
      <c r="G5244" s="23"/>
      <c r="H5244" s="24"/>
      <c r="I5244" s="23"/>
      <c r="J5244" s="23"/>
      <c r="K5244" s="23"/>
      <c r="L5244" s="22"/>
      <c r="M5244" s="20"/>
    </row>
    <row r="5245" spans="1:13" x14ac:dyDescent="0.25">
      <c r="A5245" s="22"/>
      <c r="B5245" s="23"/>
      <c r="C5245" s="23"/>
      <c r="D5245" s="23"/>
      <c r="E5245" s="23"/>
      <c r="F5245" s="22"/>
      <c r="G5245" s="23"/>
      <c r="H5245" s="24"/>
      <c r="I5245" s="23"/>
      <c r="J5245" s="23"/>
      <c r="K5245" s="23"/>
      <c r="L5245" s="22"/>
      <c r="M5245" s="20"/>
    </row>
    <row r="5246" spans="1:13" x14ac:dyDescent="0.25">
      <c r="A5246" s="22"/>
      <c r="B5246" s="23"/>
      <c r="C5246" s="23"/>
      <c r="D5246" s="23"/>
      <c r="E5246" s="23"/>
      <c r="F5246" s="22"/>
      <c r="G5246" s="23"/>
      <c r="H5246" s="24"/>
      <c r="I5246" s="23"/>
      <c r="J5246" s="23"/>
      <c r="K5246" s="23"/>
      <c r="L5246" s="22"/>
      <c r="M5246" s="20"/>
    </row>
    <row r="5247" spans="1:13" x14ac:dyDescent="0.25">
      <c r="A5247" s="22"/>
      <c r="B5247" s="23"/>
      <c r="C5247" s="23"/>
      <c r="D5247" s="23"/>
      <c r="E5247" s="23"/>
      <c r="F5247" s="22"/>
      <c r="G5247" s="23"/>
      <c r="H5247" s="24"/>
      <c r="I5247" s="23"/>
      <c r="J5247" s="23"/>
      <c r="K5247" s="23"/>
      <c r="L5247" s="22"/>
      <c r="M5247" s="20"/>
    </row>
    <row r="5248" spans="1:13" x14ac:dyDescent="0.25">
      <c r="A5248" s="22"/>
      <c r="B5248" s="23"/>
      <c r="C5248" s="23"/>
      <c r="D5248" s="23"/>
      <c r="E5248" s="23"/>
      <c r="F5248" s="22"/>
      <c r="G5248" s="23"/>
      <c r="H5248" s="24"/>
      <c r="I5248" s="23"/>
      <c r="J5248" s="23"/>
      <c r="K5248" s="23"/>
      <c r="L5248" s="22"/>
      <c r="M5248" s="20"/>
    </row>
    <row r="5249" spans="1:13" x14ac:dyDescent="0.25">
      <c r="A5249" s="22"/>
      <c r="B5249" s="23"/>
      <c r="C5249" s="23"/>
      <c r="D5249" s="23"/>
      <c r="E5249" s="23"/>
      <c r="F5249" s="22"/>
      <c r="G5249" s="23"/>
      <c r="H5249" s="24"/>
      <c r="I5249" s="23"/>
      <c r="J5249" s="23"/>
      <c r="K5249" s="23"/>
      <c r="L5249" s="22"/>
      <c r="M5249" s="20"/>
    </row>
    <row r="5250" spans="1:13" x14ac:dyDescent="0.25">
      <c r="A5250" s="22"/>
      <c r="B5250" s="23"/>
      <c r="C5250" s="23"/>
      <c r="D5250" s="23"/>
      <c r="E5250" s="23"/>
      <c r="F5250" s="22"/>
      <c r="G5250" s="23"/>
      <c r="H5250" s="24"/>
      <c r="I5250" s="23"/>
      <c r="J5250" s="23"/>
      <c r="K5250" s="23"/>
      <c r="L5250" s="22"/>
      <c r="M5250" s="20"/>
    </row>
    <row r="5251" spans="1:13" x14ac:dyDescent="0.25">
      <c r="A5251" s="22"/>
      <c r="B5251" s="23"/>
      <c r="C5251" s="23"/>
      <c r="D5251" s="23"/>
      <c r="E5251" s="23"/>
      <c r="F5251" s="22"/>
      <c r="G5251" s="23"/>
      <c r="H5251" s="24"/>
      <c r="I5251" s="23"/>
      <c r="J5251" s="23"/>
      <c r="K5251" s="23"/>
      <c r="L5251" s="22"/>
      <c r="M5251" s="20"/>
    </row>
    <row r="5252" spans="1:13" x14ac:dyDescent="0.25">
      <c r="A5252" s="22"/>
      <c r="B5252" s="23"/>
      <c r="C5252" s="23"/>
      <c r="D5252" s="23"/>
      <c r="E5252" s="23"/>
      <c r="F5252" s="22"/>
      <c r="G5252" s="23"/>
      <c r="H5252" s="24"/>
      <c r="I5252" s="23"/>
      <c r="J5252" s="23"/>
      <c r="K5252" s="23"/>
      <c r="L5252" s="22"/>
      <c r="M5252" s="20"/>
    </row>
    <row r="5253" spans="1:13" x14ac:dyDescent="0.25">
      <c r="A5253" s="22"/>
      <c r="B5253" s="23"/>
      <c r="C5253" s="23"/>
      <c r="D5253" s="23"/>
      <c r="E5253" s="23"/>
      <c r="F5253" s="22"/>
      <c r="G5253" s="23"/>
      <c r="H5253" s="24"/>
      <c r="I5253" s="23"/>
      <c r="J5253" s="23"/>
      <c r="K5253" s="23"/>
      <c r="L5253" s="22"/>
      <c r="M5253" s="20"/>
    </row>
    <row r="5254" spans="1:13" x14ac:dyDescent="0.25">
      <c r="A5254" s="22"/>
      <c r="B5254" s="23"/>
      <c r="C5254" s="23"/>
      <c r="D5254" s="23"/>
      <c r="E5254" s="23"/>
      <c r="F5254" s="22"/>
      <c r="G5254" s="23"/>
      <c r="H5254" s="24"/>
      <c r="I5254" s="23"/>
      <c r="J5254" s="23"/>
      <c r="K5254" s="23"/>
      <c r="L5254" s="22"/>
      <c r="M5254" s="20"/>
    </row>
    <row r="5255" spans="1:13" x14ac:dyDescent="0.25">
      <c r="A5255" s="22"/>
      <c r="B5255" s="23"/>
      <c r="C5255" s="23"/>
      <c r="D5255" s="23"/>
      <c r="E5255" s="23"/>
      <c r="F5255" s="22"/>
      <c r="G5255" s="23"/>
      <c r="H5255" s="24"/>
      <c r="I5255" s="23"/>
      <c r="J5255" s="23"/>
      <c r="K5255" s="23"/>
      <c r="L5255" s="22"/>
      <c r="M5255" s="20"/>
    </row>
    <row r="5256" spans="1:13" x14ac:dyDescent="0.25">
      <c r="A5256" s="22"/>
      <c r="B5256" s="23"/>
      <c r="C5256" s="23"/>
      <c r="D5256" s="23"/>
      <c r="E5256" s="23"/>
      <c r="F5256" s="22"/>
      <c r="G5256" s="23"/>
      <c r="H5256" s="24"/>
      <c r="I5256" s="23"/>
      <c r="J5256" s="23"/>
      <c r="K5256" s="23"/>
      <c r="L5256" s="22"/>
      <c r="M5256" s="20"/>
    </row>
    <row r="5257" spans="1:13" x14ac:dyDescent="0.25">
      <c r="A5257" s="22"/>
      <c r="B5257" s="23"/>
      <c r="C5257" s="23"/>
      <c r="D5257" s="23"/>
      <c r="E5257" s="23"/>
      <c r="F5257" s="22"/>
      <c r="G5257" s="23"/>
      <c r="H5257" s="24"/>
      <c r="I5257" s="23"/>
      <c r="J5257" s="23"/>
      <c r="K5257" s="23"/>
      <c r="L5257" s="22"/>
      <c r="M5257" s="20"/>
    </row>
    <row r="5258" spans="1:13" x14ac:dyDescent="0.25">
      <c r="A5258" s="22"/>
      <c r="B5258" s="23"/>
      <c r="C5258" s="23"/>
      <c r="D5258" s="23"/>
      <c r="E5258" s="23"/>
      <c r="F5258" s="22"/>
      <c r="G5258" s="23"/>
      <c r="H5258" s="24"/>
      <c r="I5258" s="23"/>
      <c r="J5258" s="23"/>
      <c r="K5258" s="23"/>
      <c r="L5258" s="22"/>
      <c r="M5258" s="20"/>
    </row>
    <row r="5259" spans="1:13" x14ac:dyDescent="0.25">
      <c r="A5259" s="22"/>
      <c r="B5259" s="23"/>
      <c r="C5259" s="23"/>
      <c r="D5259" s="23"/>
      <c r="E5259" s="23"/>
      <c r="F5259" s="22"/>
      <c r="G5259" s="23"/>
      <c r="H5259" s="24"/>
      <c r="I5259" s="23"/>
      <c r="J5259" s="23"/>
      <c r="K5259" s="23"/>
      <c r="L5259" s="22"/>
      <c r="M5259" s="20"/>
    </row>
    <row r="5260" spans="1:13" x14ac:dyDescent="0.25">
      <c r="A5260" s="22"/>
      <c r="B5260" s="23"/>
      <c r="C5260" s="23"/>
      <c r="D5260" s="23"/>
      <c r="E5260" s="23"/>
      <c r="F5260" s="22"/>
      <c r="G5260" s="23"/>
      <c r="H5260" s="24"/>
      <c r="I5260" s="23"/>
      <c r="J5260" s="23"/>
      <c r="K5260" s="23"/>
      <c r="L5260" s="22"/>
      <c r="M5260" s="20"/>
    </row>
    <row r="5261" spans="1:13" x14ac:dyDescent="0.25">
      <c r="A5261" s="22"/>
      <c r="B5261" s="23"/>
      <c r="C5261" s="23"/>
      <c r="D5261" s="23"/>
      <c r="E5261" s="23"/>
      <c r="F5261" s="22"/>
      <c r="G5261" s="23"/>
      <c r="H5261" s="24"/>
      <c r="I5261" s="23"/>
      <c r="J5261" s="23"/>
      <c r="K5261" s="23"/>
      <c r="L5261" s="22"/>
      <c r="M5261" s="20"/>
    </row>
    <row r="5262" spans="1:13" x14ac:dyDescent="0.25">
      <c r="A5262" s="22"/>
      <c r="B5262" s="23"/>
      <c r="C5262" s="23"/>
      <c r="D5262" s="23"/>
      <c r="E5262" s="23"/>
      <c r="F5262" s="22"/>
      <c r="G5262" s="23"/>
      <c r="H5262" s="24"/>
      <c r="I5262" s="23"/>
      <c r="J5262" s="23"/>
      <c r="K5262" s="23"/>
      <c r="L5262" s="22"/>
      <c r="M5262" s="20"/>
    </row>
    <row r="5263" spans="1:13" x14ac:dyDescent="0.25">
      <c r="A5263" s="22"/>
      <c r="B5263" s="23"/>
      <c r="C5263" s="23"/>
      <c r="D5263" s="23"/>
      <c r="E5263" s="23"/>
      <c r="F5263" s="22"/>
      <c r="G5263" s="23"/>
      <c r="H5263" s="24"/>
      <c r="I5263" s="23"/>
      <c r="J5263" s="23"/>
      <c r="K5263" s="23"/>
      <c r="L5263" s="22"/>
      <c r="M5263" s="20"/>
    </row>
    <row r="5264" spans="1:13" x14ac:dyDescent="0.25">
      <c r="A5264" s="22"/>
      <c r="B5264" s="23"/>
      <c r="C5264" s="23"/>
      <c r="D5264" s="23"/>
      <c r="E5264" s="23"/>
      <c r="F5264" s="22"/>
      <c r="G5264" s="23"/>
      <c r="H5264" s="24"/>
      <c r="I5264" s="23"/>
      <c r="J5264" s="23"/>
      <c r="K5264" s="23"/>
      <c r="L5264" s="22"/>
      <c r="M5264" s="20"/>
    </row>
    <row r="5265" spans="1:13" x14ac:dyDescent="0.25">
      <c r="A5265" s="22"/>
      <c r="B5265" s="23"/>
      <c r="C5265" s="23"/>
      <c r="D5265" s="23"/>
      <c r="E5265" s="23"/>
      <c r="F5265" s="22"/>
      <c r="G5265" s="23"/>
      <c r="H5265" s="24"/>
      <c r="I5265" s="23"/>
      <c r="J5265" s="23"/>
      <c r="K5265" s="23"/>
      <c r="L5265" s="22"/>
      <c r="M5265" s="20"/>
    </row>
    <row r="5266" spans="1:13" x14ac:dyDescent="0.25">
      <c r="A5266" s="22"/>
      <c r="B5266" s="23"/>
      <c r="C5266" s="23"/>
      <c r="D5266" s="23"/>
      <c r="E5266" s="23"/>
      <c r="F5266" s="22"/>
      <c r="G5266" s="23"/>
      <c r="H5266" s="24"/>
      <c r="I5266" s="23"/>
      <c r="J5266" s="23"/>
      <c r="K5266" s="23"/>
      <c r="L5266" s="22"/>
      <c r="M5266" s="20"/>
    </row>
    <row r="5267" spans="1:13" x14ac:dyDescent="0.25">
      <c r="A5267" s="22"/>
      <c r="B5267" s="23"/>
      <c r="C5267" s="23"/>
      <c r="D5267" s="23"/>
      <c r="E5267" s="23"/>
      <c r="F5267" s="22"/>
      <c r="G5267" s="23"/>
      <c r="H5267" s="24"/>
      <c r="I5267" s="23"/>
      <c r="J5267" s="23"/>
      <c r="K5267" s="23"/>
      <c r="L5267" s="22"/>
      <c r="M5267" s="20"/>
    </row>
    <row r="5268" spans="1:13" x14ac:dyDescent="0.25">
      <c r="A5268" s="22"/>
      <c r="B5268" s="23"/>
      <c r="C5268" s="23"/>
      <c r="D5268" s="23"/>
      <c r="E5268" s="23"/>
      <c r="F5268" s="22"/>
      <c r="G5268" s="23"/>
      <c r="H5268" s="24"/>
      <c r="I5268" s="23"/>
      <c r="J5268" s="23"/>
      <c r="K5268" s="23"/>
      <c r="L5268" s="22"/>
      <c r="M5268" s="20"/>
    </row>
    <row r="5269" spans="1:13" x14ac:dyDescent="0.25">
      <c r="A5269" s="22"/>
      <c r="B5269" s="23"/>
      <c r="C5269" s="23"/>
      <c r="D5269" s="23"/>
      <c r="E5269" s="23"/>
      <c r="F5269" s="22"/>
      <c r="G5269" s="23"/>
      <c r="H5269" s="24"/>
      <c r="I5269" s="23"/>
      <c r="J5269" s="23"/>
      <c r="K5269" s="23"/>
      <c r="L5269" s="22"/>
      <c r="M5269" s="20"/>
    </row>
    <row r="5270" spans="1:13" x14ac:dyDescent="0.25">
      <c r="A5270" s="22"/>
      <c r="B5270" s="23"/>
      <c r="C5270" s="23"/>
      <c r="D5270" s="23"/>
      <c r="E5270" s="23"/>
      <c r="F5270" s="22"/>
      <c r="G5270" s="23"/>
      <c r="H5270" s="24"/>
      <c r="I5270" s="23"/>
      <c r="J5270" s="23"/>
      <c r="K5270" s="23"/>
      <c r="L5270" s="22"/>
      <c r="M5270" s="20"/>
    </row>
    <row r="5271" spans="1:13" x14ac:dyDescent="0.25">
      <c r="A5271" s="22"/>
      <c r="B5271" s="23"/>
      <c r="C5271" s="23"/>
      <c r="D5271" s="23"/>
      <c r="E5271" s="23"/>
      <c r="F5271" s="22"/>
      <c r="G5271" s="23"/>
      <c r="H5271" s="24"/>
      <c r="I5271" s="23"/>
      <c r="J5271" s="23"/>
      <c r="K5271" s="23"/>
      <c r="L5271" s="22"/>
      <c r="M5271" s="20"/>
    </row>
    <row r="5272" spans="1:13" x14ac:dyDescent="0.25">
      <c r="A5272" s="22"/>
      <c r="B5272" s="23"/>
      <c r="C5272" s="23"/>
      <c r="D5272" s="23"/>
      <c r="E5272" s="23"/>
      <c r="F5272" s="22"/>
      <c r="G5272" s="23"/>
      <c r="H5272" s="24"/>
      <c r="I5272" s="23"/>
      <c r="J5272" s="23"/>
      <c r="K5272" s="23"/>
      <c r="L5272" s="22"/>
      <c r="M5272" s="20"/>
    </row>
    <row r="5273" spans="1:13" x14ac:dyDescent="0.25">
      <c r="A5273" s="22"/>
      <c r="B5273" s="23"/>
      <c r="C5273" s="23"/>
      <c r="D5273" s="23"/>
      <c r="E5273" s="23"/>
      <c r="F5273" s="22"/>
      <c r="G5273" s="23"/>
      <c r="H5273" s="24"/>
      <c r="I5273" s="23"/>
      <c r="J5273" s="23"/>
      <c r="K5273" s="23"/>
      <c r="L5273" s="22"/>
      <c r="M5273" s="20"/>
    </row>
    <row r="5274" spans="1:13" x14ac:dyDescent="0.25">
      <c r="A5274" s="22"/>
      <c r="B5274" s="23"/>
      <c r="C5274" s="23"/>
      <c r="D5274" s="23"/>
      <c r="E5274" s="23"/>
      <c r="F5274" s="22"/>
      <c r="G5274" s="23"/>
      <c r="H5274" s="24"/>
      <c r="I5274" s="23"/>
      <c r="J5274" s="23"/>
      <c r="K5274" s="23"/>
      <c r="L5274" s="22"/>
      <c r="M5274" s="20"/>
    </row>
    <row r="5275" spans="1:13" x14ac:dyDescent="0.25">
      <c r="A5275" s="22"/>
      <c r="B5275" s="23"/>
      <c r="C5275" s="23"/>
      <c r="D5275" s="23"/>
      <c r="E5275" s="23"/>
      <c r="F5275" s="22"/>
      <c r="G5275" s="23"/>
      <c r="H5275" s="24"/>
      <c r="I5275" s="23"/>
      <c r="J5275" s="23"/>
      <c r="K5275" s="23"/>
      <c r="L5275" s="22"/>
      <c r="M5275" s="20"/>
    </row>
    <row r="5276" spans="1:13" x14ac:dyDescent="0.25">
      <c r="A5276" s="22"/>
      <c r="B5276" s="23"/>
      <c r="C5276" s="23"/>
      <c r="D5276" s="23"/>
      <c r="E5276" s="23"/>
      <c r="F5276" s="22"/>
      <c r="G5276" s="23"/>
      <c r="H5276" s="24"/>
      <c r="I5276" s="23"/>
      <c r="J5276" s="23"/>
      <c r="K5276" s="23"/>
      <c r="L5276" s="22"/>
      <c r="M5276" s="20"/>
    </row>
    <row r="5277" spans="1:13" x14ac:dyDescent="0.25">
      <c r="A5277" s="22"/>
      <c r="B5277" s="23"/>
      <c r="C5277" s="23"/>
      <c r="D5277" s="23"/>
      <c r="E5277" s="23"/>
      <c r="F5277" s="22"/>
      <c r="G5277" s="23"/>
      <c r="H5277" s="24"/>
      <c r="I5277" s="23"/>
      <c r="J5277" s="23"/>
      <c r="K5277" s="23"/>
      <c r="L5277" s="22"/>
      <c r="M5277" s="20"/>
    </row>
    <row r="5278" spans="1:13" x14ac:dyDescent="0.25">
      <c r="A5278" s="22"/>
      <c r="B5278" s="23"/>
      <c r="C5278" s="23"/>
      <c r="D5278" s="23"/>
      <c r="E5278" s="23"/>
      <c r="F5278" s="22"/>
      <c r="G5278" s="23"/>
      <c r="H5278" s="24"/>
      <c r="I5278" s="23"/>
      <c r="J5278" s="23"/>
      <c r="K5278" s="23"/>
      <c r="L5278" s="22"/>
      <c r="M5278" s="20"/>
    </row>
    <row r="5279" spans="1:13" x14ac:dyDescent="0.25">
      <c r="A5279" s="22"/>
      <c r="B5279" s="23"/>
      <c r="C5279" s="23"/>
      <c r="D5279" s="23"/>
      <c r="E5279" s="23"/>
      <c r="F5279" s="22"/>
      <c r="G5279" s="23"/>
      <c r="H5279" s="24"/>
      <c r="I5279" s="23"/>
      <c r="J5279" s="23"/>
      <c r="K5279" s="23"/>
      <c r="L5279" s="22"/>
      <c r="M5279" s="20"/>
    </row>
    <row r="5280" spans="1:13" x14ac:dyDescent="0.25">
      <c r="A5280" s="22"/>
      <c r="B5280" s="23"/>
      <c r="C5280" s="23"/>
      <c r="D5280" s="23"/>
      <c r="E5280" s="23"/>
      <c r="F5280" s="22"/>
      <c r="G5280" s="23"/>
      <c r="H5280" s="24"/>
      <c r="I5280" s="23"/>
      <c r="J5280" s="23"/>
      <c r="K5280" s="23"/>
      <c r="L5280" s="22"/>
      <c r="M5280" s="20"/>
    </row>
    <row r="5281" spans="1:13" x14ac:dyDescent="0.25">
      <c r="A5281" s="22"/>
      <c r="B5281" s="23"/>
      <c r="C5281" s="23"/>
      <c r="D5281" s="23"/>
      <c r="E5281" s="23"/>
      <c r="F5281" s="22"/>
      <c r="G5281" s="23"/>
      <c r="H5281" s="24"/>
      <c r="I5281" s="23"/>
      <c r="J5281" s="23"/>
      <c r="K5281" s="23"/>
      <c r="L5281" s="22"/>
      <c r="M5281" s="20"/>
    </row>
    <row r="5282" spans="1:13" x14ac:dyDescent="0.25">
      <c r="A5282" s="22"/>
      <c r="B5282" s="23"/>
      <c r="C5282" s="23"/>
      <c r="D5282" s="23"/>
      <c r="E5282" s="23"/>
      <c r="F5282" s="22"/>
      <c r="G5282" s="23"/>
      <c r="H5282" s="24"/>
      <c r="I5282" s="23"/>
      <c r="J5282" s="23"/>
      <c r="K5282" s="23"/>
      <c r="L5282" s="22"/>
      <c r="M5282" s="20"/>
    </row>
    <row r="5283" spans="1:13" x14ac:dyDescent="0.25">
      <c r="A5283" s="22"/>
      <c r="B5283" s="23"/>
      <c r="C5283" s="23"/>
      <c r="D5283" s="23"/>
      <c r="E5283" s="23"/>
      <c r="F5283" s="22"/>
      <c r="G5283" s="23"/>
      <c r="H5283" s="24"/>
      <c r="I5283" s="23"/>
      <c r="J5283" s="23"/>
      <c r="K5283" s="23"/>
      <c r="L5283" s="22"/>
      <c r="M5283" s="20"/>
    </row>
    <row r="5284" spans="1:13" x14ac:dyDescent="0.25">
      <c r="A5284" s="22"/>
      <c r="B5284" s="23"/>
      <c r="C5284" s="23"/>
      <c r="D5284" s="23"/>
      <c r="E5284" s="23"/>
      <c r="F5284" s="22"/>
      <c r="G5284" s="23"/>
      <c r="H5284" s="24"/>
      <c r="I5284" s="23"/>
      <c r="J5284" s="23"/>
      <c r="K5284" s="23"/>
      <c r="L5284" s="22"/>
      <c r="M5284" s="20"/>
    </row>
    <row r="5285" spans="1:13" x14ac:dyDescent="0.25">
      <c r="A5285" s="22"/>
      <c r="B5285" s="23"/>
      <c r="C5285" s="23"/>
      <c r="D5285" s="23"/>
      <c r="E5285" s="23"/>
      <c r="F5285" s="22"/>
      <c r="G5285" s="23"/>
      <c r="H5285" s="24"/>
      <c r="I5285" s="23"/>
      <c r="J5285" s="23"/>
      <c r="K5285" s="23"/>
      <c r="L5285" s="22"/>
      <c r="M5285" s="20"/>
    </row>
    <row r="5286" spans="1:13" x14ac:dyDescent="0.25">
      <c r="A5286" s="22"/>
      <c r="B5286" s="23"/>
      <c r="C5286" s="23"/>
      <c r="D5286" s="23"/>
      <c r="E5286" s="23"/>
      <c r="F5286" s="22"/>
      <c r="G5286" s="23"/>
      <c r="H5286" s="24"/>
      <c r="I5286" s="23"/>
      <c r="J5286" s="23"/>
      <c r="K5286" s="23"/>
      <c r="L5286" s="22"/>
      <c r="M5286" s="20"/>
    </row>
    <row r="5287" spans="1:13" x14ac:dyDescent="0.25">
      <c r="A5287" s="22"/>
      <c r="B5287" s="23"/>
      <c r="C5287" s="23"/>
      <c r="D5287" s="23"/>
      <c r="E5287" s="23"/>
      <c r="F5287" s="22"/>
      <c r="G5287" s="23"/>
      <c r="H5287" s="24"/>
      <c r="I5287" s="23"/>
      <c r="J5287" s="23"/>
      <c r="K5287" s="23"/>
      <c r="L5287" s="22"/>
      <c r="M5287" s="20"/>
    </row>
    <row r="5288" spans="1:13" x14ac:dyDescent="0.25">
      <c r="A5288" s="22"/>
      <c r="B5288" s="23"/>
      <c r="C5288" s="23"/>
      <c r="D5288" s="23"/>
      <c r="E5288" s="23"/>
      <c r="F5288" s="22"/>
      <c r="G5288" s="23"/>
      <c r="H5288" s="24"/>
      <c r="I5288" s="23"/>
      <c r="J5288" s="23"/>
      <c r="K5288" s="23"/>
      <c r="L5288" s="22"/>
      <c r="M5288" s="20"/>
    </row>
    <row r="5289" spans="1:13" x14ac:dyDescent="0.25">
      <c r="A5289" s="22"/>
      <c r="B5289" s="23"/>
      <c r="C5289" s="23"/>
      <c r="D5289" s="23"/>
      <c r="E5289" s="23"/>
      <c r="F5289" s="22"/>
      <c r="G5289" s="23"/>
      <c r="H5289" s="24"/>
      <c r="I5289" s="23"/>
      <c r="J5289" s="23"/>
      <c r="K5289" s="23"/>
      <c r="L5289" s="22"/>
      <c r="M5289" s="20"/>
    </row>
    <row r="5290" spans="1:13" x14ac:dyDescent="0.25">
      <c r="A5290" s="22"/>
      <c r="B5290" s="23"/>
      <c r="C5290" s="23"/>
      <c r="D5290" s="23"/>
      <c r="E5290" s="23"/>
      <c r="F5290" s="22"/>
      <c r="G5290" s="23"/>
      <c r="H5290" s="24"/>
      <c r="I5290" s="23"/>
      <c r="J5290" s="23"/>
      <c r="K5290" s="23"/>
      <c r="L5290" s="22"/>
      <c r="M5290" s="20"/>
    </row>
    <row r="5291" spans="1:13" x14ac:dyDescent="0.25">
      <c r="A5291" s="22"/>
      <c r="B5291" s="23"/>
      <c r="C5291" s="23"/>
      <c r="D5291" s="23"/>
      <c r="E5291" s="23"/>
      <c r="F5291" s="22"/>
      <c r="G5291" s="23"/>
      <c r="H5291" s="24"/>
      <c r="I5291" s="23"/>
      <c r="J5291" s="23"/>
      <c r="K5291" s="23"/>
      <c r="L5291" s="22"/>
      <c r="M5291" s="20"/>
    </row>
    <row r="5292" spans="1:13" x14ac:dyDescent="0.25">
      <c r="A5292" s="22"/>
      <c r="B5292" s="23"/>
      <c r="C5292" s="23"/>
      <c r="D5292" s="23"/>
      <c r="E5292" s="23"/>
      <c r="F5292" s="22"/>
      <c r="G5292" s="23"/>
      <c r="H5292" s="24"/>
      <c r="I5292" s="23"/>
      <c r="J5292" s="23"/>
      <c r="K5292" s="23"/>
      <c r="L5292" s="22"/>
      <c r="M5292" s="20"/>
    </row>
    <row r="5293" spans="1:13" x14ac:dyDescent="0.25">
      <c r="A5293" s="22"/>
      <c r="B5293" s="23"/>
      <c r="C5293" s="23"/>
      <c r="D5293" s="23"/>
      <c r="E5293" s="23"/>
      <c r="F5293" s="22"/>
      <c r="G5293" s="23"/>
      <c r="H5293" s="24"/>
      <c r="I5293" s="23"/>
      <c r="J5293" s="23"/>
      <c r="K5293" s="23"/>
      <c r="L5293" s="22"/>
      <c r="M5293" s="20"/>
    </row>
    <row r="5294" spans="1:13" x14ac:dyDescent="0.25">
      <c r="A5294" s="22"/>
      <c r="B5294" s="23"/>
      <c r="C5294" s="23"/>
      <c r="D5294" s="23"/>
      <c r="E5294" s="23"/>
      <c r="F5294" s="22"/>
      <c r="G5294" s="23"/>
      <c r="H5294" s="24"/>
      <c r="I5294" s="23"/>
      <c r="J5294" s="23"/>
      <c r="K5294" s="23"/>
      <c r="L5294" s="22"/>
      <c r="M5294" s="20"/>
    </row>
    <row r="5295" spans="1:13" x14ac:dyDescent="0.25">
      <c r="A5295" s="22"/>
      <c r="B5295" s="23"/>
      <c r="C5295" s="23"/>
      <c r="D5295" s="23"/>
      <c r="E5295" s="23"/>
      <c r="F5295" s="22"/>
      <c r="G5295" s="23"/>
      <c r="H5295" s="24"/>
      <c r="I5295" s="23"/>
      <c r="J5295" s="23"/>
      <c r="K5295" s="23"/>
      <c r="L5295" s="22"/>
      <c r="M5295" s="20"/>
    </row>
    <row r="5296" spans="1:13" x14ac:dyDescent="0.25">
      <c r="A5296" s="22"/>
      <c r="B5296" s="23"/>
      <c r="C5296" s="23"/>
      <c r="D5296" s="23"/>
      <c r="E5296" s="23"/>
      <c r="F5296" s="22"/>
      <c r="G5296" s="23"/>
      <c r="H5296" s="24"/>
      <c r="I5296" s="23"/>
      <c r="J5296" s="23"/>
      <c r="K5296" s="23"/>
      <c r="L5296" s="22"/>
      <c r="M5296" s="20"/>
    </row>
    <row r="5297" spans="1:13" x14ac:dyDescent="0.25">
      <c r="A5297" s="22"/>
      <c r="B5297" s="23"/>
      <c r="C5297" s="23"/>
      <c r="D5297" s="23"/>
      <c r="E5297" s="23"/>
      <c r="F5297" s="22"/>
      <c r="G5297" s="23"/>
      <c r="H5297" s="24"/>
      <c r="I5297" s="23"/>
      <c r="J5297" s="23"/>
      <c r="K5297" s="23"/>
      <c r="L5297" s="22"/>
      <c r="M5297" s="20"/>
    </row>
    <row r="5298" spans="1:13" x14ac:dyDescent="0.25">
      <c r="A5298" s="22"/>
      <c r="B5298" s="23"/>
      <c r="C5298" s="23"/>
      <c r="D5298" s="23"/>
      <c r="E5298" s="23"/>
      <c r="F5298" s="22"/>
      <c r="G5298" s="23"/>
      <c r="H5298" s="24"/>
      <c r="I5298" s="23"/>
      <c r="J5298" s="23"/>
      <c r="K5298" s="23"/>
      <c r="L5298" s="22"/>
      <c r="M5298" s="20"/>
    </row>
    <row r="5299" spans="1:13" x14ac:dyDescent="0.25">
      <c r="A5299" s="22"/>
      <c r="B5299" s="23"/>
      <c r="C5299" s="23"/>
      <c r="D5299" s="23"/>
      <c r="E5299" s="23"/>
      <c r="F5299" s="22"/>
      <c r="G5299" s="23"/>
      <c r="H5299" s="24"/>
      <c r="I5299" s="23"/>
      <c r="J5299" s="23"/>
      <c r="K5299" s="23"/>
      <c r="L5299" s="22"/>
      <c r="M5299" s="20"/>
    </row>
    <row r="5300" spans="1:13" x14ac:dyDescent="0.25">
      <c r="A5300" s="22"/>
      <c r="B5300" s="23"/>
      <c r="C5300" s="23"/>
      <c r="D5300" s="23"/>
      <c r="E5300" s="23"/>
      <c r="F5300" s="22"/>
      <c r="G5300" s="23"/>
      <c r="H5300" s="24"/>
      <c r="I5300" s="23"/>
      <c r="J5300" s="23"/>
      <c r="K5300" s="23"/>
      <c r="L5300" s="22"/>
      <c r="M5300" s="20"/>
    </row>
    <row r="5301" spans="1:13" x14ac:dyDescent="0.25">
      <c r="A5301" s="22"/>
      <c r="B5301" s="23"/>
      <c r="C5301" s="23"/>
      <c r="D5301" s="23"/>
      <c r="E5301" s="23"/>
      <c r="F5301" s="22"/>
      <c r="G5301" s="23"/>
      <c r="H5301" s="24"/>
      <c r="I5301" s="23"/>
      <c r="J5301" s="23"/>
      <c r="K5301" s="23"/>
      <c r="L5301" s="22"/>
      <c r="M5301" s="20"/>
    </row>
    <row r="5302" spans="1:13" x14ac:dyDescent="0.25">
      <c r="A5302" s="22"/>
      <c r="B5302" s="23"/>
      <c r="C5302" s="23"/>
      <c r="D5302" s="23"/>
      <c r="E5302" s="23"/>
      <c r="F5302" s="22"/>
      <c r="G5302" s="23"/>
      <c r="H5302" s="24"/>
      <c r="I5302" s="23"/>
      <c r="J5302" s="23"/>
      <c r="K5302" s="23"/>
      <c r="L5302" s="22"/>
      <c r="M5302" s="20"/>
    </row>
    <row r="5303" spans="1:13" x14ac:dyDescent="0.25">
      <c r="A5303" s="22"/>
      <c r="B5303" s="23"/>
      <c r="C5303" s="23"/>
      <c r="D5303" s="23"/>
      <c r="E5303" s="23"/>
      <c r="F5303" s="22"/>
      <c r="G5303" s="23"/>
      <c r="H5303" s="24"/>
      <c r="I5303" s="23"/>
      <c r="J5303" s="23"/>
      <c r="K5303" s="23"/>
      <c r="L5303" s="22"/>
      <c r="M5303" s="20"/>
    </row>
    <row r="5304" spans="1:13" x14ac:dyDescent="0.25">
      <c r="A5304" s="22"/>
      <c r="B5304" s="23"/>
      <c r="C5304" s="23"/>
      <c r="D5304" s="23"/>
      <c r="E5304" s="23"/>
      <c r="F5304" s="22"/>
      <c r="G5304" s="23"/>
      <c r="H5304" s="24"/>
      <c r="I5304" s="23"/>
      <c r="J5304" s="23"/>
      <c r="K5304" s="23"/>
      <c r="L5304" s="22"/>
      <c r="M5304" s="20"/>
    </row>
    <row r="5305" spans="1:13" x14ac:dyDescent="0.25">
      <c r="A5305" s="22"/>
      <c r="B5305" s="23"/>
      <c r="C5305" s="23"/>
      <c r="D5305" s="23"/>
      <c r="E5305" s="23"/>
      <c r="F5305" s="22"/>
      <c r="G5305" s="23"/>
      <c r="H5305" s="24"/>
      <c r="I5305" s="23"/>
      <c r="J5305" s="23"/>
      <c r="K5305" s="23"/>
      <c r="L5305" s="22"/>
      <c r="M5305" s="20"/>
    </row>
    <row r="5306" spans="1:13" x14ac:dyDescent="0.25">
      <c r="A5306" s="22"/>
      <c r="B5306" s="23"/>
      <c r="C5306" s="23"/>
      <c r="D5306" s="23"/>
      <c r="E5306" s="23"/>
      <c r="F5306" s="22"/>
      <c r="G5306" s="23"/>
      <c r="H5306" s="24"/>
      <c r="I5306" s="23"/>
      <c r="J5306" s="23"/>
      <c r="K5306" s="23"/>
      <c r="L5306" s="22"/>
      <c r="M5306" s="20"/>
    </row>
    <row r="5307" spans="1:13" x14ac:dyDescent="0.25">
      <c r="A5307" s="22"/>
      <c r="B5307" s="23"/>
      <c r="C5307" s="23"/>
      <c r="D5307" s="23"/>
      <c r="E5307" s="23"/>
      <c r="F5307" s="22"/>
      <c r="G5307" s="23"/>
      <c r="H5307" s="24"/>
      <c r="I5307" s="23"/>
      <c r="J5307" s="23"/>
      <c r="K5307" s="23"/>
      <c r="L5307" s="22"/>
      <c r="M5307" s="20"/>
    </row>
    <row r="5308" spans="1:13" x14ac:dyDescent="0.25">
      <c r="A5308" s="22"/>
      <c r="B5308" s="23"/>
      <c r="C5308" s="23"/>
      <c r="D5308" s="23"/>
      <c r="E5308" s="23"/>
      <c r="F5308" s="22"/>
      <c r="G5308" s="23"/>
      <c r="H5308" s="24"/>
      <c r="I5308" s="23"/>
      <c r="J5308" s="23"/>
      <c r="K5308" s="23"/>
      <c r="L5308" s="22"/>
      <c r="M5308" s="20"/>
    </row>
    <row r="5309" spans="1:13" x14ac:dyDescent="0.25">
      <c r="A5309" s="22"/>
      <c r="B5309" s="23"/>
      <c r="C5309" s="23"/>
      <c r="D5309" s="23"/>
      <c r="E5309" s="23"/>
      <c r="F5309" s="22"/>
      <c r="G5309" s="23"/>
      <c r="H5309" s="24"/>
      <c r="I5309" s="23"/>
      <c r="J5309" s="23"/>
      <c r="K5309" s="23"/>
      <c r="L5309" s="22"/>
      <c r="M5309" s="20"/>
    </row>
    <row r="5310" spans="1:13" x14ac:dyDescent="0.25">
      <c r="A5310" s="22"/>
      <c r="B5310" s="23"/>
      <c r="C5310" s="23"/>
      <c r="D5310" s="23"/>
      <c r="E5310" s="23"/>
      <c r="F5310" s="22"/>
      <c r="G5310" s="23"/>
      <c r="H5310" s="24"/>
      <c r="I5310" s="23"/>
      <c r="J5310" s="23"/>
      <c r="K5310" s="23"/>
      <c r="L5310" s="22"/>
      <c r="M5310" s="20"/>
    </row>
    <row r="5311" spans="1:13" x14ac:dyDescent="0.25">
      <c r="A5311" s="22"/>
      <c r="B5311" s="23"/>
      <c r="C5311" s="23"/>
      <c r="D5311" s="23"/>
      <c r="E5311" s="23"/>
      <c r="F5311" s="22"/>
      <c r="G5311" s="23"/>
      <c r="H5311" s="24"/>
      <c r="I5311" s="23"/>
      <c r="J5311" s="23"/>
      <c r="K5311" s="23"/>
      <c r="L5311" s="22"/>
      <c r="M5311" s="20"/>
    </row>
    <row r="5312" spans="1:13" x14ac:dyDescent="0.25">
      <c r="A5312" s="22"/>
      <c r="B5312" s="23"/>
      <c r="C5312" s="23"/>
      <c r="D5312" s="23"/>
      <c r="E5312" s="23"/>
      <c r="F5312" s="22"/>
      <c r="G5312" s="23"/>
      <c r="H5312" s="24"/>
      <c r="I5312" s="23"/>
      <c r="J5312" s="23"/>
      <c r="K5312" s="23"/>
      <c r="L5312" s="22"/>
      <c r="M5312" s="20"/>
    </row>
    <row r="5313" spans="1:13" x14ac:dyDescent="0.25">
      <c r="A5313" s="22"/>
      <c r="B5313" s="23"/>
      <c r="C5313" s="23"/>
      <c r="D5313" s="23"/>
      <c r="E5313" s="23"/>
      <c r="F5313" s="22"/>
      <c r="G5313" s="23"/>
      <c r="H5313" s="24"/>
      <c r="I5313" s="23"/>
      <c r="J5313" s="23"/>
      <c r="K5313" s="23"/>
      <c r="L5313" s="22"/>
      <c r="M5313" s="20"/>
    </row>
    <row r="5314" spans="1:13" x14ac:dyDescent="0.25">
      <c r="A5314" s="22"/>
      <c r="B5314" s="23"/>
      <c r="C5314" s="23"/>
      <c r="D5314" s="23"/>
      <c r="E5314" s="23"/>
      <c r="F5314" s="22"/>
      <c r="G5314" s="23"/>
      <c r="H5314" s="24"/>
      <c r="I5314" s="23"/>
      <c r="J5314" s="23"/>
      <c r="K5314" s="23"/>
      <c r="L5314" s="22"/>
      <c r="M5314" s="20"/>
    </row>
    <row r="5315" spans="1:13" x14ac:dyDescent="0.25">
      <c r="A5315" s="22"/>
      <c r="B5315" s="23"/>
      <c r="C5315" s="23"/>
      <c r="D5315" s="23"/>
      <c r="E5315" s="23"/>
      <c r="F5315" s="22"/>
      <c r="G5315" s="23"/>
      <c r="H5315" s="24"/>
      <c r="I5315" s="23"/>
      <c r="J5315" s="23"/>
      <c r="K5315" s="23"/>
      <c r="L5315" s="22"/>
      <c r="M5315" s="20"/>
    </row>
    <row r="5316" spans="1:13" x14ac:dyDescent="0.25">
      <c r="A5316" s="22"/>
      <c r="B5316" s="23"/>
      <c r="C5316" s="23"/>
      <c r="D5316" s="23"/>
      <c r="E5316" s="23"/>
      <c r="F5316" s="22"/>
      <c r="G5316" s="23"/>
      <c r="H5316" s="24"/>
      <c r="I5316" s="23"/>
      <c r="J5316" s="23"/>
      <c r="K5316" s="23"/>
      <c r="L5316" s="22"/>
      <c r="M5316" s="20"/>
    </row>
    <row r="5317" spans="1:13" x14ac:dyDescent="0.25">
      <c r="A5317" s="22"/>
      <c r="B5317" s="23"/>
      <c r="C5317" s="23"/>
      <c r="D5317" s="23"/>
      <c r="E5317" s="23"/>
      <c r="F5317" s="22"/>
      <c r="G5317" s="23"/>
      <c r="H5317" s="24"/>
      <c r="I5317" s="23"/>
      <c r="J5317" s="23"/>
      <c r="K5317" s="23"/>
      <c r="L5317" s="22"/>
      <c r="M5317" s="20"/>
    </row>
    <row r="5318" spans="1:13" x14ac:dyDescent="0.25">
      <c r="A5318" s="22"/>
      <c r="B5318" s="23"/>
      <c r="C5318" s="23"/>
      <c r="D5318" s="23"/>
      <c r="E5318" s="23"/>
      <c r="F5318" s="22"/>
      <c r="G5318" s="23"/>
      <c r="H5318" s="24"/>
      <c r="I5318" s="23"/>
      <c r="J5318" s="23"/>
      <c r="K5318" s="23"/>
      <c r="L5318" s="22"/>
      <c r="M5318" s="20"/>
    </row>
    <row r="5319" spans="1:13" x14ac:dyDescent="0.25">
      <c r="A5319" s="22"/>
      <c r="B5319" s="23"/>
      <c r="C5319" s="23"/>
      <c r="D5319" s="23"/>
      <c r="E5319" s="23"/>
      <c r="F5319" s="22"/>
      <c r="G5319" s="23"/>
      <c r="H5319" s="24"/>
      <c r="I5319" s="23"/>
      <c r="J5319" s="23"/>
      <c r="K5319" s="23"/>
      <c r="L5319" s="22"/>
      <c r="M5319" s="20"/>
    </row>
    <row r="5320" spans="1:13" x14ac:dyDescent="0.25">
      <c r="A5320" s="22"/>
      <c r="B5320" s="23"/>
      <c r="C5320" s="23"/>
      <c r="D5320" s="23"/>
      <c r="E5320" s="23"/>
      <c r="F5320" s="22"/>
      <c r="G5320" s="23"/>
      <c r="H5320" s="24"/>
      <c r="I5320" s="23"/>
      <c r="J5320" s="23"/>
      <c r="K5320" s="23"/>
      <c r="L5320" s="22"/>
      <c r="M5320" s="20"/>
    </row>
    <row r="5321" spans="1:13" x14ac:dyDescent="0.25">
      <c r="A5321" s="22"/>
      <c r="B5321" s="23"/>
      <c r="C5321" s="23"/>
      <c r="D5321" s="23"/>
      <c r="E5321" s="23"/>
      <c r="F5321" s="22"/>
      <c r="G5321" s="23"/>
      <c r="H5321" s="24"/>
      <c r="I5321" s="23"/>
      <c r="J5321" s="23"/>
      <c r="K5321" s="23"/>
      <c r="L5321" s="22"/>
      <c r="M5321" s="20"/>
    </row>
    <row r="5322" spans="1:13" x14ac:dyDescent="0.25">
      <c r="A5322" s="22"/>
      <c r="B5322" s="23"/>
      <c r="C5322" s="23"/>
      <c r="D5322" s="23"/>
      <c r="E5322" s="23"/>
      <c r="F5322" s="22"/>
      <c r="G5322" s="23"/>
      <c r="H5322" s="24"/>
      <c r="I5322" s="23"/>
      <c r="J5322" s="23"/>
      <c r="K5322" s="23"/>
      <c r="L5322" s="22"/>
      <c r="M5322" s="20"/>
    </row>
    <row r="5323" spans="1:13" x14ac:dyDescent="0.25">
      <c r="A5323" s="22"/>
      <c r="B5323" s="23"/>
      <c r="C5323" s="23"/>
      <c r="D5323" s="23"/>
      <c r="E5323" s="23"/>
      <c r="F5323" s="22"/>
      <c r="G5323" s="23"/>
      <c r="H5323" s="24"/>
      <c r="I5323" s="23"/>
      <c r="J5323" s="23"/>
      <c r="K5323" s="23"/>
      <c r="L5323" s="22"/>
      <c r="M5323" s="20"/>
    </row>
    <row r="5324" spans="1:13" x14ac:dyDescent="0.25">
      <c r="A5324" s="22"/>
      <c r="B5324" s="23"/>
      <c r="C5324" s="23"/>
      <c r="D5324" s="23"/>
      <c r="E5324" s="23"/>
      <c r="F5324" s="22"/>
      <c r="G5324" s="23"/>
      <c r="H5324" s="24"/>
      <c r="I5324" s="23"/>
      <c r="J5324" s="23"/>
      <c r="K5324" s="23"/>
      <c r="L5324" s="22"/>
      <c r="M5324" s="20"/>
    </row>
    <row r="5325" spans="1:13" x14ac:dyDescent="0.25">
      <c r="A5325" s="22"/>
      <c r="B5325" s="23"/>
      <c r="C5325" s="23"/>
      <c r="D5325" s="23"/>
      <c r="E5325" s="23"/>
      <c r="F5325" s="22"/>
      <c r="G5325" s="23"/>
      <c r="H5325" s="24"/>
      <c r="I5325" s="23"/>
      <c r="J5325" s="23"/>
      <c r="K5325" s="23"/>
      <c r="L5325" s="22"/>
      <c r="M5325" s="20"/>
    </row>
    <row r="5326" spans="1:13" x14ac:dyDescent="0.25">
      <c r="A5326" s="22"/>
      <c r="B5326" s="23"/>
      <c r="C5326" s="23"/>
      <c r="D5326" s="23"/>
      <c r="E5326" s="23"/>
      <c r="F5326" s="22"/>
      <c r="G5326" s="23"/>
      <c r="H5326" s="24"/>
      <c r="I5326" s="23"/>
      <c r="J5326" s="23"/>
      <c r="K5326" s="23"/>
      <c r="L5326" s="22"/>
      <c r="M5326" s="20"/>
    </row>
    <row r="5327" spans="1:13" x14ac:dyDescent="0.25">
      <c r="A5327" s="22"/>
      <c r="B5327" s="23"/>
      <c r="C5327" s="23"/>
      <c r="D5327" s="23"/>
      <c r="E5327" s="23"/>
      <c r="F5327" s="22"/>
      <c r="G5327" s="23"/>
      <c r="H5327" s="24"/>
      <c r="I5327" s="23"/>
      <c r="J5327" s="23"/>
      <c r="K5327" s="23"/>
      <c r="L5327" s="22"/>
      <c r="M5327" s="20"/>
    </row>
    <row r="5328" spans="1:13" x14ac:dyDescent="0.25">
      <c r="A5328" s="22"/>
      <c r="B5328" s="23"/>
      <c r="C5328" s="23"/>
      <c r="D5328" s="23"/>
      <c r="E5328" s="23"/>
      <c r="F5328" s="22"/>
      <c r="G5328" s="23"/>
      <c r="H5328" s="24"/>
      <c r="I5328" s="23"/>
      <c r="J5328" s="23"/>
      <c r="K5328" s="23"/>
      <c r="L5328" s="22"/>
      <c r="M5328" s="20"/>
    </row>
    <row r="5329" spans="1:13" x14ac:dyDescent="0.25">
      <c r="A5329" s="22"/>
      <c r="B5329" s="23"/>
      <c r="C5329" s="23"/>
      <c r="D5329" s="23"/>
      <c r="E5329" s="23"/>
      <c r="F5329" s="22"/>
      <c r="G5329" s="23"/>
      <c r="H5329" s="24"/>
      <c r="I5329" s="23"/>
      <c r="J5329" s="23"/>
      <c r="K5329" s="23"/>
      <c r="L5329" s="22"/>
      <c r="M5329" s="20"/>
    </row>
    <row r="5330" spans="1:13" x14ac:dyDescent="0.25">
      <c r="A5330" s="22"/>
      <c r="B5330" s="23"/>
      <c r="C5330" s="23"/>
      <c r="D5330" s="23"/>
      <c r="E5330" s="23"/>
      <c r="F5330" s="22"/>
      <c r="G5330" s="23"/>
      <c r="H5330" s="24"/>
      <c r="I5330" s="23"/>
      <c r="J5330" s="23"/>
      <c r="K5330" s="23"/>
      <c r="L5330" s="22"/>
      <c r="M5330" s="20"/>
    </row>
    <row r="5331" spans="1:13" x14ac:dyDescent="0.25">
      <c r="A5331" s="22"/>
      <c r="B5331" s="23"/>
      <c r="C5331" s="23"/>
      <c r="D5331" s="23"/>
      <c r="E5331" s="23"/>
      <c r="F5331" s="22"/>
      <c r="G5331" s="23"/>
      <c r="H5331" s="24"/>
      <c r="I5331" s="23"/>
      <c r="J5331" s="23"/>
      <c r="K5331" s="23"/>
      <c r="L5331" s="22"/>
      <c r="M5331" s="20"/>
    </row>
    <row r="5332" spans="1:13" x14ac:dyDescent="0.25">
      <c r="A5332" s="22"/>
      <c r="B5332" s="23"/>
      <c r="C5332" s="23"/>
      <c r="D5332" s="23"/>
      <c r="E5332" s="23"/>
      <c r="F5332" s="22"/>
      <c r="G5332" s="23"/>
      <c r="H5332" s="24"/>
      <c r="I5332" s="23"/>
      <c r="J5332" s="23"/>
      <c r="K5332" s="23"/>
      <c r="L5332" s="22"/>
      <c r="M5332" s="20"/>
    </row>
    <row r="5333" spans="1:13" x14ac:dyDescent="0.25">
      <c r="A5333" s="22"/>
      <c r="B5333" s="23"/>
      <c r="C5333" s="23"/>
      <c r="D5333" s="23"/>
      <c r="E5333" s="23"/>
      <c r="F5333" s="22"/>
      <c r="G5333" s="23"/>
      <c r="H5333" s="24"/>
      <c r="I5333" s="23"/>
      <c r="J5333" s="23"/>
      <c r="K5333" s="23"/>
      <c r="L5333" s="22"/>
      <c r="M5333" s="20"/>
    </row>
    <row r="5334" spans="1:13" x14ac:dyDescent="0.25">
      <c r="A5334" s="22"/>
      <c r="B5334" s="23"/>
      <c r="C5334" s="23"/>
      <c r="D5334" s="23"/>
      <c r="E5334" s="23"/>
      <c r="F5334" s="22"/>
      <c r="G5334" s="23"/>
      <c r="H5334" s="24"/>
      <c r="I5334" s="23"/>
      <c r="J5334" s="23"/>
      <c r="K5334" s="23"/>
      <c r="L5334" s="22"/>
      <c r="M5334" s="20"/>
    </row>
    <row r="5335" spans="1:13" x14ac:dyDescent="0.25">
      <c r="A5335" s="22"/>
      <c r="B5335" s="23"/>
      <c r="C5335" s="23"/>
      <c r="D5335" s="23"/>
      <c r="E5335" s="23"/>
      <c r="F5335" s="22"/>
      <c r="G5335" s="23"/>
      <c r="H5335" s="24"/>
      <c r="I5335" s="23"/>
      <c r="J5335" s="23"/>
      <c r="K5335" s="23"/>
      <c r="L5335" s="22"/>
      <c r="M5335" s="20"/>
    </row>
    <row r="5336" spans="1:13" x14ac:dyDescent="0.25">
      <c r="A5336" s="22"/>
      <c r="B5336" s="23"/>
      <c r="C5336" s="23"/>
      <c r="D5336" s="23"/>
      <c r="E5336" s="23"/>
      <c r="F5336" s="22"/>
      <c r="G5336" s="23"/>
      <c r="H5336" s="24"/>
      <c r="I5336" s="23"/>
      <c r="J5336" s="23"/>
      <c r="K5336" s="23"/>
      <c r="L5336" s="22"/>
      <c r="M5336" s="20"/>
    </row>
    <row r="5337" spans="1:13" x14ac:dyDescent="0.25">
      <c r="A5337" s="22"/>
      <c r="B5337" s="23"/>
      <c r="C5337" s="23"/>
      <c r="D5337" s="23"/>
      <c r="E5337" s="23"/>
      <c r="F5337" s="22"/>
      <c r="G5337" s="23"/>
      <c r="H5337" s="24"/>
      <c r="I5337" s="23"/>
      <c r="J5337" s="23"/>
      <c r="K5337" s="23"/>
      <c r="L5337" s="22"/>
      <c r="M5337" s="20"/>
    </row>
    <row r="5338" spans="1:13" x14ac:dyDescent="0.25">
      <c r="A5338" s="22"/>
      <c r="B5338" s="23"/>
      <c r="C5338" s="23"/>
      <c r="D5338" s="23"/>
      <c r="E5338" s="23"/>
      <c r="F5338" s="22"/>
      <c r="G5338" s="23"/>
      <c r="H5338" s="24"/>
      <c r="I5338" s="23"/>
      <c r="J5338" s="23"/>
      <c r="K5338" s="23"/>
      <c r="L5338" s="22"/>
      <c r="M5338" s="20"/>
    </row>
    <row r="5339" spans="1:13" x14ac:dyDescent="0.25">
      <c r="A5339" s="22"/>
      <c r="B5339" s="23"/>
      <c r="C5339" s="23"/>
      <c r="D5339" s="23"/>
      <c r="E5339" s="23"/>
      <c r="F5339" s="22"/>
      <c r="G5339" s="23"/>
      <c r="H5339" s="24"/>
      <c r="I5339" s="23"/>
      <c r="J5339" s="23"/>
      <c r="K5339" s="23"/>
      <c r="L5339" s="22"/>
      <c r="M5339" s="20"/>
    </row>
    <row r="5340" spans="1:13" x14ac:dyDescent="0.25">
      <c r="A5340" s="22"/>
      <c r="B5340" s="23"/>
      <c r="C5340" s="23"/>
      <c r="D5340" s="23"/>
      <c r="E5340" s="23"/>
      <c r="F5340" s="22"/>
      <c r="G5340" s="23"/>
      <c r="H5340" s="24"/>
      <c r="I5340" s="23"/>
      <c r="J5340" s="23"/>
      <c r="K5340" s="23"/>
      <c r="L5340" s="22"/>
      <c r="M5340" s="20"/>
    </row>
    <row r="5341" spans="1:13" x14ac:dyDescent="0.25">
      <c r="A5341" s="22"/>
      <c r="B5341" s="23"/>
      <c r="C5341" s="23"/>
      <c r="D5341" s="23"/>
      <c r="E5341" s="23"/>
      <c r="F5341" s="22"/>
      <c r="G5341" s="23"/>
      <c r="H5341" s="24"/>
      <c r="I5341" s="23"/>
      <c r="J5341" s="23"/>
      <c r="K5341" s="23"/>
      <c r="L5341" s="22"/>
      <c r="M5341" s="20"/>
    </row>
    <row r="5342" spans="1:13" x14ac:dyDescent="0.25">
      <c r="A5342" s="22"/>
      <c r="B5342" s="23"/>
      <c r="C5342" s="23"/>
      <c r="D5342" s="23"/>
      <c r="E5342" s="23"/>
      <c r="F5342" s="22"/>
      <c r="G5342" s="23"/>
      <c r="H5342" s="24"/>
      <c r="I5342" s="23"/>
      <c r="J5342" s="23"/>
      <c r="K5342" s="23"/>
      <c r="L5342" s="22"/>
      <c r="M5342" s="20"/>
    </row>
    <row r="5343" spans="1:13" x14ac:dyDescent="0.25">
      <c r="A5343" s="22"/>
      <c r="B5343" s="23"/>
      <c r="C5343" s="23"/>
      <c r="D5343" s="23"/>
      <c r="E5343" s="23"/>
      <c r="F5343" s="22"/>
      <c r="G5343" s="23"/>
      <c r="H5343" s="24"/>
      <c r="I5343" s="23"/>
      <c r="J5343" s="23"/>
      <c r="K5343" s="23"/>
      <c r="L5343" s="22"/>
      <c r="M5343" s="20"/>
    </row>
    <row r="5344" spans="1:13" x14ac:dyDescent="0.25">
      <c r="A5344" s="22"/>
      <c r="B5344" s="23"/>
      <c r="C5344" s="23"/>
      <c r="D5344" s="23"/>
      <c r="E5344" s="23"/>
      <c r="F5344" s="22"/>
      <c r="G5344" s="23"/>
      <c r="H5344" s="24"/>
      <c r="I5344" s="23"/>
      <c r="J5344" s="23"/>
      <c r="K5344" s="23"/>
      <c r="L5344" s="22"/>
      <c r="M5344" s="20"/>
    </row>
    <row r="5345" spans="1:13" x14ac:dyDescent="0.25">
      <c r="A5345" s="22"/>
      <c r="B5345" s="23"/>
      <c r="C5345" s="23"/>
      <c r="D5345" s="23"/>
      <c r="E5345" s="23"/>
      <c r="F5345" s="22"/>
      <c r="G5345" s="23"/>
      <c r="H5345" s="24"/>
      <c r="I5345" s="23"/>
      <c r="J5345" s="23"/>
      <c r="K5345" s="23"/>
      <c r="L5345" s="22"/>
      <c r="M5345" s="20"/>
    </row>
    <row r="5346" spans="1:13" x14ac:dyDescent="0.25">
      <c r="A5346" s="22"/>
      <c r="B5346" s="23"/>
      <c r="C5346" s="23"/>
      <c r="D5346" s="23"/>
      <c r="E5346" s="23"/>
      <c r="F5346" s="22"/>
      <c r="G5346" s="23"/>
      <c r="H5346" s="24"/>
      <c r="I5346" s="23"/>
      <c r="J5346" s="23"/>
      <c r="K5346" s="23"/>
      <c r="L5346" s="22"/>
      <c r="M5346" s="20"/>
    </row>
    <row r="5347" spans="1:13" x14ac:dyDescent="0.25">
      <c r="A5347" s="22"/>
      <c r="B5347" s="23"/>
      <c r="C5347" s="23"/>
      <c r="D5347" s="23"/>
      <c r="E5347" s="23"/>
      <c r="F5347" s="22"/>
      <c r="G5347" s="23"/>
      <c r="H5347" s="24"/>
      <c r="I5347" s="23"/>
      <c r="J5347" s="23"/>
      <c r="K5347" s="23"/>
      <c r="L5347" s="22"/>
      <c r="M5347" s="20"/>
    </row>
    <row r="5348" spans="1:13" x14ac:dyDescent="0.25">
      <c r="A5348" s="22"/>
      <c r="B5348" s="23"/>
      <c r="C5348" s="23"/>
      <c r="D5348" s="23"/>
      <c r="E5348" s="23"/>
      <c r="F5348" s="22"/>
      <c r="G5348" s="23"/>
      <c r="H5348" s="24"/>
      <c r="I5348" s="23"/>
      <c r="J5348" s="23"/>
      <c r="K5348" s="23"/>
      <c r="L5348" s="22"/>
      <c r="M5348" s="20"/>
    </row>
    <row r="5349" spans="1:13" x14ac:dyDescent="0.25">
      <c r="A5349" s="22"/>
      <c r="B5349" s="23"/>
      <c r="C5349" s="23"/>
      <c r="D5349" s="23"/>
      <c r="E5349" s="23"/>
      <c r="F5349" s="22"/>
      <c r="G5349" s="23"/>
      <c r="H5349" s="24"/>
      <c r="I5349" s="23"/>
      <c r="J5349" s="23"/>
      <c r="K5349" s="23"/>
      <c r="L5349" s="22"/>
      <c r="M5349" s="20"/>
    </row>
    <row r="5350" spans="1:13" x14ac:dyDescent="0.25">
      <c r="A5350" s="22"/>
      <c r="B5350" s="23"/>
      <c r="C5350" s="23"/>
      <c r="D5350" s="23"/>
      <c r="E5350" s="23"/>
      <c r="F5350" s="22"/>
      <c r="G5350" s="23"/>
      <c r="H5350" s="24"/>
      <c r="I5350" s="23"/>
      <c r="J5350" s="23"/>
      <c r="K5350" s="23"/>
      <c r="L5350" s="22"/>
      <c r="M5350" s="20"/>
    </row>
    <row r="5351" spans="1:13" x14ac:dyDescent="0.25">
      <c r="A5351" s="22"/>
      <c r="B5351" s="23"/>
      <c r="C5351" s="23"/>
      <c r="D5351" s="23"/>
      <c r="E5351" s="23"/>
      <c r="F5351" s="22"/>
      <c r="G5351" s="23"/>
      <c r="H5351" s="24"/>
      <c r="I5351" s="23"/>
      <c r="J5351" s="23"/>
      <c r="K5351" s="23"/>
      <c r="L5351" s="22"/>
      <c r="M5351" s="20"/>
    </row>
    <row r="5352" spans="1:13" x14ac:dyDescent="0.25">
      <c r="A5352" s="22"/>
      <c r="B5352" s="23"/>
      <c r="C5352" s="23"/>
      <c r="D5352" s="23"/>
      <c r="E5352" s="23"/>
      <c r="F5352" s="22"/>
      <c r="G5352" s="23"/>
      <c r="H5352" s="24"/>
      <c r="I5352" s="23"/>
      <c r="J5352" s="23"/>
      <c r="K5352" s="23"/>
      <c r="L5352" s="22"/>
      <c r="M5352" s="20"/>
    </row>
    <row r="5353" spans="1:13" x14ac:dyDescent="0.25">
      <c r="A5353" s="22"/>
      <c r="B5353" s="23"/>
      <c r="C5353" s="23"/>
      <c r="D5353" s="23"/>
      <c r="E5353" s="23"/>
      <c r="F5353" s="22"/>
      <c r="G5353" s="23"/>
      <c r="H5353" s="24"/>
      <c r="I5353" s="23"/>
      <c r="J5353" s="23"/>
      <c r="K5353" s="23"/>
      <c r="L5353" s="22"/>
      <c r="M5353" s="20"/>
    </row>
    <row r="5354" spans="1:13" x14ac:dyDescent="0.25">
      <c r="A5354" s="22"/>
      <c r="B5354" s="23"/>
      <c r="C5354" s="23"/>
      <c r="D5354" s="23"/>
      <c r="E5354" s="23"/>
      <c r="F5354" s="22"/>
      <c r="G5354" s="23"/>
      <c r="H5354" s="24"/>
      <c r="I5354" s="23"/>
      <c r="J5354" s="23"/>
      <c r="K5354" s="23"/>
      <c r="L5354" s="22"/>
      <c r="M5354" s="20"/>
    </row>
    <row r="5355" spans="1:13" x14ac:dyDescent="0.25">
      <c r="A5355" s="22"/>
      <c r="B5355" s="23"/>
      <c r="C5355" s="23"/>
      <c r="D5355" s="23"/>
      <c r="E5355" s="23"/>
      <c r="F5355" s="22"/>
      <c r="G5355" s="23"/>
      <c r="H5355" s="24"/>
      <c r="I5355" s="23"/>
      <c r="J5355" s="23"/>
      <c r="K5355" s="23"/>
      <c r="L5355" s="22"/>
      <c r="M5355" s="20"/>
    </row>
    <row r="5356" spans="1:13" x14ac:dyDescent="0.25">
      <c r="A5356" s="22"/>
      <c r="B5356" s="23"/>
      <c r="C5356" s="23"/>
      <c r="D5356" s="23"/>
      <c r="E5356" s="23"/>
      <c r="F5356" s="22"/>
      <c r="G5356" s="23"/>
      <c r="H5356" s="24"/>
      <c r="I5356" s="23"/>
      <c r="J5356" s="23"/>
      <c r="K5356" s="23"/>
      <c r="L5356" s="22"/>
      <c r="M5356" s="20"/>
    </row>
    <row r="5357" spans="1:13" x14ac:dyDescent="0.25">
      <c r="A5357" s="22"/>
      <c r="B5357" s="23"/>
      <c r="C5357" s="23"/>
      <c r="D5357" s="23"/>
      <c r="E5357" s="23"/>
      <c r="F5357" s="22"/>
      <c r="G5357" s="23"/>
      <c r="H5357" s="24"/>
      <c r="I5357" s="23"/>
      <c r="J5357" s="23"/>
      <c r="K5357" s="23"/>
      <c r="L5357" s="22"/>
      <c r="M5357" s="20"/>
    </row>
    <row r="5358" spans="1:13" x14ac:dyDescent="0.25">
      <c r="A5358" s="22"/>
      <c r="B5358" s="23"/>
      <c r="C5358" s="23"/>
      <c r="D5358" s="23"/>
      <c r="E5358" s="23"/>
      <c r="F5358" s="22"/>
      <c r="G5358" s="23"/>
      <c r="H5358" s="24"/>
      <c r="I5358" s="23"/>
      <c r="J5358" s="23"/>
      <c r="K5358" s="23"/>
      <c r="L5358" s="22"/>
      <c r="M5358" s="20"/>
    </row>
    <row r="5359" spans="1:13" x14ac:dyDescent="0.25">
      <c r="A5359" s="22"/>
      <c r="B5359" s="23"/>
      <c r="C5359" s="23"/>
      <c r="D5359" s="23"/>
      <c r="E5359" s="23"/>
      <c r="F5359" s="22"/>
      <c r="G5359" s="23"/>
      <c r="H5359" s="24"/>
      <c r="I5359" s="23"/>
      <c r="J5359" s="23"/>
      <c r="K5359" s="23"/>
      <c r="L5359" s="22"/>
      <c r="M5359" s="20"/>
    </row>
    <row r="5360" spans="1:13" x14ac:dyDescent="0.25">
      <c r="A5360" s="22"/>
      <c r="B5360" s="23"/>
      <c r="C5360" s="23"/>
      <c r="D5360" s="23"/>
      <c r="E5360" s="23"/>
      <c r="F5360" s="22"/>
      <c r="G5360" s="23"/>
      <c r="H5360" s="24"/>
      <c r="I5360" s="23"/>
      <c r="J5360" s="23"/>
      <c r="K5360" s="23"/>
      <c r="L5360" s="22"/>
      <c r="M5360" s="20"/>
    </row>
    <row r="5361" spans="1:13" x14ac:dyDescent="0.25">
      <c r="A5361" s="22"/>
      <c r="B5361" s="23"/>
      <c r="C5361" s="23"/>
      <c r="D5361" s="23"/>
      <c r="E5361" s="23"/>
      <c r="F5361" s="22"/>
      <c r="G5361" s="23"/>
      <c r="H5361" s="24"/>
      <c r="I5361" s="23"/>
      <c r="J5361" s="23"/>
      <c r="K5361" s="23"/>
      <c r="L5361" s="22"/>
      <c r="M5361" s="20"/>
    </row>
    <row r="5362" spans="1:13" x14ac:dyDescent="0.25">
      <c r="A5362" s="22"/>
      <c r="B5362" s="23"/>
      <c r="C5362" s="23"/>
      <c r="D5362" s="23"/>
      <c r="E5362" s="23"/>
      <c r="F5362" s="22"/>
      <c r="G5362" s="23"/>
      <c r="H5362" s="24"/>
      <c r="I5362" s="23"/>
      <c r="J5362" s="23"/>
      <c r="K5362" s="23"/>
      <c r="L5362" s="22"/>
      <c r="M5362" s="20"/>
    </row>
    <row r="5363" spans="1:13" x14ac:dyDescent="0.25">
      <c r="A5363" s="22"/>
      <c r="B5363" s="23"/>
      <c r="C5363" s="23"/>
      <c r="D5363" s="23"/>
      <c r="E5363" s="23"/>
      <c r="F5363" s="22"/>
      <c r="G5363" s="23"/>
      <c r="H5363" s="24"/>
      <c r="I5363" s="23"/>
      <c r="J5363" s="23"/>
      <c r="K5363" s="23"/>
      <c r="L5363" s="22"/>
      <c r="M5363" s="20"/>
    </row>
    <row r="5364" spans="1:13" x14ac:dyDescent="0.25">
      <c r="A5364" s="22"/>
      <c r="B5364" s="23"/>
      <c r="C5364" s="23"/>
      <c r="D5364" s="23"/>
      <c r="E5364" s="23"/>
      <c r="F5364" s="22"/>
      <c r="G5364" s="23"/>
      <c r="H5364" s="24"/>
      <c r="I5364" s="23"/>
      <c r="J5364" s="23"/>
      <c r="K5364" s="23"/>
      <c r="L5364" s="22"/>
      <c r="M5364" s="20"/>
    </row>
    <row r="5365" spans="1:13" x14ac:dyDescent="0.25">
      <c r="A5365" s="22"/>
      <c r="B5365" s="23"/>
      <c r="C5365" s="23"/>
      <c r="D5365" s="23"/>
      <c r="E5365" s="23"/>
      <c r="F5365" s="22"/>
      <c r="G5365" s="23"/>
      <c r="H5365" s="24"/>
      <c r="I5365" s="23"/>
      <c r="J5365" s="23"/>
      <c r="K5365" s="23"/>
      <c r="L5365" s="22"/>
      <c r="M5365" s="20"/>
    </row>
    <row r="5366" spans="1:13" x14ac:dyDescent="0.25">
      <c r="A5366" s="22"/>
      <c r="B5366" s="23"/>
      <c r="C5366" s="23"/>
      <c r="D5366" s="23"/>
      <c r="E5366" s="23"/>
      <c r="F5366" s="22"/>
      <c r="G5366" s="23"/>
      <c r="H5366" s="24"/>
      <c r="I5366" s="23"/>
      <c r="J5366" s="23"/>
      <c r="K5366" s="23"/>
      <c r="L5366" s="22"/>
      <c r="M5366" s="20"/>
    </row>
    <row r="5367" spans="1:13" x14ac:dyDescent="0.25">
      <c r="A5367" s="22"/>
      <c r="B5367" s="23"/>
      <c r="C5367" s="23"/>
      <c r="D5367" s="23"/>
      <c r="E5367" s="23"/>
      <c r="F5367" s="22"/>
      <c r="G5367" s="23"/>
      <c r="H5367" s="24"/>
      <c r="I5367" s="23"/>
      <c r="J5367" s="23"/>
      <c r="K5367" s="23"/>
      <c r="L5367" s="22"/>
      <c r="M5367" s="20"/>
    </row>
    <row r="5368" spans="1:13" x14ac:dyDescent="0.25">
      <c r="A5368" s="22"/>
      <c r="B5368" s="23"/>
      <c r="C5368" s="23"/>
      <c r="D5368" s="23"/>
      <c r="E5368" s="23"/>
      <c r="F5368" s="22"/>
      <c r="G5368" s="23"/>
      <c r="H5368" s="24"/>
      <c r="I5368" s="23"/>
      <c r="J5368" s="23"/>
      <c r="K5368" s="23"/>
      <c r="L5368" s="22"/>
      <c r="M5368" s="20"/>
    </row>
    <row r="5369" spans="1:13" x14ac:dyDescent="0.25">
      <c r="A5369" s="22"/>
      <c r="B5369" s="23"/>
      <c r="C5369" s="23"/>
      <c r="D5369" s="23"/>
      <c r="E5369" s="23"/>
      <c r="F5369" s="22"/>
      <c r="G5369" s="23"/>
      <c r="H5369" s="24"/>
      <c r="I5369" s="23"/>
      <c r="J5369" s="23"/>
      <c r="K5369" s="23"/>
      <c r="L5369" s="22"/>
      <c r="M5369" s="20"/>
    </row>
    <row r="5370" spans="1:13" x14ac:dyDescent="0.25">
      <c r="A5370" s="22"/>
      <c r="B5370" s="23"/>
      <c r="C5370" s="23"/>
      <c r="D5370" s="23"/>
      <c r="E5370" s="23"/>
      <c r="F5370" s="22"/>
      <c r="G5370" s="23"/>
      <c r="H5370" s="24"/>
      <c r="I5370" s="23"/>
      <c r="J5370" s="23"/>
      <c r="K5370" s="23"/>
      <c r="L5370" s="22"/>
      <c r="M5370" s="20"/>
    </row>
    <row r="5371" spans="1:13" x14ac:dyDescent="0.25">
      <c r="A5371" s="22"/>
      <c r="B5371" s="23"/>
      <c r="C5371" s="23"/>
      <c r="D5371" s="23"/>
      <c r="E5371" s="23"/>
      <c r="F5371" s="22"/>
      <c r="G5371" s="23"/>
      <c r="H5371" s="24"/>
      <c r="I5371" s="23"/>
      <c r="J5371" s="23"/>
      <c r="K5371" s="23"/>
      <c r="L5371" s="22"/>
      <c r="M5371" s="20"/>
    </row>
    <row r="5372" spans="1:13" x14ac:dyDescent="0.25">
      <c r="A5372" s="22"/>
      <c r="B5372" s="23"/>
      <c r="C5372" s="23"/>
      <c r="D5372" s="23"/>
      <c r="E5372" s="23"/>
      <c r="F5372" s="22"/>
      <c r="G5372" s="23"/>
      <c r="H5372" s="24"/>
      <c r="I5372" s="23"/>
      <c r="J5372" s="23"/>
      <c r="K5372" s="23"/>
      <c r="L5372" s="22"/>
      <c r="M5372" s="20"/>
    </row>
    <row r="5373" spans="1:13" x14ac:dyDescent="0.25">
      <c r="A5373" s="22"/>
      <c r="B5373" s="23"/>
      <c r="C5373" s="23"/>
      <c r="D5373" s="23"/>
      <c r="E5373" s="23"/>
      <c r="F5373" s="22"/>
      <c r="G5373" s="23"/>
      <c r="H5373" s="24"/>
      <c r="I5373" s="23"/>
      <c r="J5373" s="23"/>
      <c r="K5373" s="23"/>
      <c r="L5373" s="22"/>
      <c r="M5373" s="20"/>
    </row>
    <row r="5374" spans="1:13" x14ac:dyDescent="0.25">
      <c r="A5374" s="22"/>
      <c r="B5374" s="23"/>
      <c r="C5374" s="23"/>
      <c r="D5374" s="23"/>
      <c r="E5374" s="23"/>
      <c r="F5374" s="22"/>
      <c r="G5374" s="23"/>
      <c r="H5374" s="24"/>
      <c r="I5374" s="23"/>
      <c r="J5374" s="23"/>
      <c r="K5374" s="23"/>
      <c r="L5374" s="22"/>
      <c r="M5374" s="20"/>
    </row>
    <row r="5375" spans="1:13" x14ac:dyDescent="0.25">
      <c r="A5375" s="22"/>
      <c r="B5375" s="23"/>
      <c r="C5375" s="23"/>
      <c r="D5375" s="23"/>
      <c r="E5375" s="23"/>
      <c r="F5375" s="22"/>
      <c r="G5375" s="23"/>
      <c r="H5375" s="24"/>
      <c r="I5375" s="23"/>
      <c r="J5375" s="23"/>
      <c r="K5375" s="23"/>
      <c r="L5375" s="22"/>
      <c r="M5375" s="20"/>
    </row>
    <row r="5376" spans="1:13" x14ac:dyDescent="0.25">
      <c r="A5376" s="22"/>
      <c r="B5376" s="23"/>
      <c r="C5376" s="23"/>
      <c r="D5376" s="23"/>
      <c r="E5376" s="23"/>
      <c r="F5376" s="22"/>
      <c r="G5376" s="23"/>
      <c r="H5376" s="24"/>
      <c r="I5376" s="23"/>
      <c r="J5376" s="23"/>
      <c r="K5376" s="23"/>
      <c r="L5376" s="22"/>
      <c r="M5376" s="20"/>
    </row>
    <row r="5377" spans="1:13" x14ac:dyDescent="0.25">
      <c r="A5377" s="22"/>
      <c r="B5377" s="23"/>
      <c r="C5377" s="23"/>
      <c r="D5377" s="23"/>
      <c r="E5377" s="23"/>
      <c r="F5377" s="22"/>
      <c r="G5377" s="23"/>
      <c r="H5377" s="24"/>
      <c r="I5377" s="23"/>
      <c r="J5377" s="23"/>
      <c r="K5377" s="23"/>
      <c r="L5377" s="22"/>
      <c r="M5377" s="20"/>
    </row>
    <row r="5378" spans="1:13" x14ac:dyDescent="0.25">
      <c r="A5378" s="22"/>
      <c r="B5378" s="23"/>
      <c r="C5378" s="23"/>
      <c r="D5378" s="23"/>
      <c r="E5378" s="23"/>
      <c r="F5378" s="22"/>
      <c r="G5378" s="23"/>
      <c r="H5378" s="24"/>
      <c r="I5378" s="23"/>
      <c r="J5378" s="23"/>
      <c r="K5378" s="23"/>
      <c r="L5378" s="22"/>
      <c r="M5378" s="20"/>
    </row>
    <row r="5379" spans="1:13" x14ac:dyDescent="0.25">
      <c r="A5379" s="22"/>
      <c r="B5379" s="23"/>
      <c r="C5379" s="23"/>
      <c r="D5379" s="23"/>
      <c r="E5379" s="23"/>
      <c r="F5379" s="22"/>
      <c r="G5379" s="23"/>
      <c r="H5379" s="24"/>
      <c r="I5379" s="23"/>
      <c r="J5379" s="23"/>
      <c r="K5379" s="23"/>
      <c r="L5379" s="22"/>
      <c r="M5379" s="20"/>
    </row>
    <row r="5380" spans="1:13" x14ac:dyDescent="0.25">
      <c r="A5380" s="22"/>
      <c r="B5380" s="23"/>
      <c r="C5380" s="23"/>
      <c r="D5380" s="23"/>
      <c r="E5380" s="23"/>
      <c r="F5380" s="22"/>
      <c r="G5380" s="23"/>
      <c r="H5380" s="24"/>
      <c r="I5380" s="23"/>
      <c r="J5380" s="23"/>
      <c r="K5380" s="23"/>
      <c r="L5380" s="22"/>
      <c r="M5380" s="20"/>
    </row>
    <row r="5381" spans="1:13" x14ac:dyDescent="0.25">
      <c r="A5381" s="22"/>
      <c r="B5381" s="23"/>
      <c r="C5381" s="23"/>
      <c r="D5381" s="23"/>
      <c r="E5381" s="23"/>
      <c r="F5381" s="22"/>
      <c r="G5381" s="23"/>
      <c r="H5381" s="24"/>
      <c r="I5381" s="23"/>
      <c r="J5381" s="23"/>
      <c r="K5381" s="23"/>
      <c r="L5381" s="22"/>
      <c r="M5381" s="20"/>
    </row>
    <row r="5382" spans="1:13" x14ac:dyDescent="0.25">
      <c r="A5382" s="22"/>
      <c r="B5382" s="23"/>
      <c r="C5382" s="23"/>
      <c r="D5382" s="23"/>
      <c r="E5382" s="23"/>
      <c r="F5382" s="22"/>
      <c r="G5382" s="23"/>
      <c r="H5382" s="24"/>
      <c r="I5382" s="23"/>
      <c r="J5382" s="23"/>
      <c r="K5382" s="23"/>
      <c r="L5382" s="22"/>
      <c r="M5382" s="20"/>
    </row>
    <row r="5383" spans="1:13" x14ac:dyDescent="0.25">
      <c r="A5383" s="22"/>
      <c r="B5383" s="23"/>
      <c r="C5383" s="23"/>
      <c r="D5383" s="23"/>
      <c r="E5383" s="23"/>
      <c r="F5383" s="22"/>
      <c r="G5383" s="23"/>
      <c r="H5383" s="24"/>
      <c r="I5383" s="23"/>
      <c r="J5383" s="23"/>
      <c r="K5383" s="23"/>
      <c r="L5383" s="22"/>
      <c r="M5383" s="20"/>
    </row>
    <row r="5384" spans="1:13" x14ac:dyDescent="0.25">
      <c r="A5384" s="22"/>
      <c r="B5384" s="23"/>
      <c r="C5384" s="23"/>
      <c r="D5384" s="23"/>
      <c r="E5384" s="23"/>
      <c r="F5384" s="22"/>
      <c r="G5384" s="23"/>
      <c r="H5384" s="24"/>
      <c r="I5384" s="23"/>
      <c r="J5384" s="23"/>
      <c r="K5384" s="23"/>
      <c r="L5384" s="22"/>
      <c r="M5384" s="20"/>
    </row>
    <row r="5385" spans="1:13" x14ac:dyDescent="0.25">
      <c r="A5385" s="22"/>
      <c r="B5385" s="23"/>
      <c r="C5385" s="23"/>
      <c r="D5385" s="23"/>
      <c r="E5385" s="23"/>
      <c r="F5385" s="22"/>
      <c r="G5385" s="23"/>
      <c r="H5385" s="24"/>
      <c r="I5385" s="23"/>
      <c r="J5385" s="23"/>
      <c r="K5385" s="23"/>
      <c r="L5385" s="22"/>
      <c r="M5385" s="20"/>
    </row>
    <row r="5386" spans="1:13" x14ac:dyDescent="0.25">
      <c r="A5386" s="22"/>
      <c r="B5386" s="23"/>
      <c r="C5386" s="23"/>
      <c r="D5386" s="23"/>
      <c r="E5386" s="23"/>
      <c r="F5386" s="22"/>
      <c r="G5386" s="23"/>
      <c r="H5386" s="24"/>
      <c r="I5386" s="23"/>
      <c r="J5386" s="23"/>
      <c r="K5386" s="23"/>
      <c r="L5386" s="22"/>
      <c r="M5386" s="20"/>
    </row>
    <row r="5387" spans="1:13" x14ac:dyDescent="0.25">
      <c r="A5387" s="22"/>
      <c r="B5387" s="23"/>
      <c r="C5387" s="23"/>
      <c r="D5387" s="23"/>
      <c r="E5387" s="23"/>
      <c r="F5387" s="22"/>
      <c r="G5387" s="23"/>
      <c r="H5387" s="24"/>
      <c r="I5387" s="23"/>
      <c r="J5387" s="23"/>
      <c r="K5387" s="23"/>
      <c r="L5387" s="22"/>
      <c r="M5387" s="20"/>
    </row>
    <row r="5388" spans="1:13" x14ac:dyDescent="0.25">
      <c r="A5388" s="22"/>
      <c r="B5388" s="23"/>
      <c r="C5388" s="23"/>
      <c r="D5388" s="23"/>
      <c r="E5388" s="23"/>
      <c r="F5388" s="22"/>
      <c r="G5388" s="23"/>
      <c r="H5388" s="24"/>
      <c r="I5388" s="23"/>
      <c r="J5388" s="23"/>
      <c r="K5388" s="23"/>
      <c r="L5388" s="22"/>
      <c r="M5388" s="20"/>
    </row>
    <row r="5389" spans="1:13" x14ac:dyDescent="0.25">
      <c r="A5389" s="22"/>
      <c r="B5389" s="23"/>
      <c r="C5389" s="23"/>
      <c r="D5389" s="23"/>
      <c r="E5389" s="23"/>
      <c r="F5389" s="22"/>
      <c r="G5389" s="23"/>
      <c r="H5389" s="24"/>
      <c r="I5389" s="23"/>
      <c r="J5389" s="23"/>
      <c r="K5389" s="23"/>
      <c r="L5389" s="22"/>
      <c r="M5389" s="20"/>
    </row>
    <row r="5390" spans="1:13" x14ac:dyDescent="0.25">
      <c r="A5390" s="22"/>
      <c r="B5390" s="23"/>
      <c r="C5390" s="23"/>
      <c r="D5390" s="23"/>
      <c r="E5390" s="23"/>
      <c r="F5390" s="22"/>
      <c r="G5390" s="23"/>
      <c r="H5390" s="24"/>
      <c r="I5390" s="23"/>
      <c r="J5390" s="23"/>
      <c r="K5390" s="23"/>
      <c r="L5390" s="22"/>
      <c r="M5390" s="20"/>
    </row>
    <row r="5391" spans="1:13" x14ac:dyDescent="0.25">
      <c r="A5391" s="22"/>
      <c r="B5391" s="23"/>
      <c r="C5391" s="23"/>
      <c r="D5391" s="23"/>
      <c r="E5391" s="23"/>
      <c r="F5391" s="22"/>
      <c r="G5391" s="23"/>
      <c r="H5391" s="24"/>
      <c r="I5391" s="23"/>
      <c r="J5391" s="23"/>
      <c r="K5391" s="23"/>
      <c r="L5391" s="22"/>
      <c r="M5391" s="20"/>
    </row>
    <row r="5392" spans="1:13" x14ac:dyDescent="0.25">
      <c r="A5392" s="22"/>
      <c r="B5392" s="23"/>
      <c r="C5392" s="23"/>
      <c r="D5392" s="23"/>
      <c r="E5392" s="23"/>
      <c r="F5392" s="22"/>
      <c r="G5392" s="23"/>
      <c r="H5392" s="24"/>
      <c r="I5392" s="23"/>
      <c r="J5392" s="23"/>
      <c r="K5392" s="23"/>
      <c r="L5392" s="22"/>
      <c r="M5392" s="20"/>
    </row>
    <row r="5393" spans="1:13" x14ac:dyDescent="0.25">
      <c r="A5393" s="22"/>
      <c r="B5393" s="23"/>
      <c r="C5393" s="23"/>
      <c r="D5393" s="23"/>
      <c r="E5393" s="23"/>
      <c r="F5393" s="22"/>
      <c r="G5393" s="23"/>
      <c r="H5393" s="24"/>
      <c r="I5393" s="23"/>
      <c r="J5393" s="23"/>
      <c r="K5393" s="23"/>
      <c r="L5393" s="22"/>
      <c r="M5393" s="20"/>
    </row>
    <row r="5394" spans="1:13" x14ac:dyDescent="0.25">
      <c r="A5394" s="22"/>
      <c r="B5394" s="23"/>
      <c r="C5394" s="23"/>
      <c r="D5394" s="23"/>
      <c r="E5394" s="23"/>
      <c r="F5394" s="22"/>
      <c r="G5394" s="23"/>
      <c r="H5394" s="24"/>
      <c r="I5394" s="23"/>
      <c r="J5394" s="23"/>
      <c r="K5394" s="23"/>
      <c r="L5394" s="22"/>
      <c r="M5394" s="20"/>
    </row>
    <row r="5395" spans="1:13" x14ac:dyDescent="0.25">
      <c r="A5395" s="22"/>
      <c r="B5395" s="23"/>
      <c r="C5395" s="23"/>
      <c r="D5395" s="23"/>
      <c r="E5395" s="23"/>
      <c r="F5395" s="22"/>
      <c r="G5395" s="23"/>
      <c r="H5395" s="24"/>
      <c r="I5395" s="23"/>
      <c r="J5395" s="23"/>
      <c r="K5395" s="23"/>
      <c r="L5395" s="22"/>
      <c r="M5395" s="20"/>
    </row>
    <row r="5396" spans="1:13" x14ac:dyDescent="0.25">
      <c r="A5396" s="22"/>
      <c r="B5396" s="23"/>
      <c r="C5396" s="23"/>
      <c r="D5396" s="23"/>
      <c r="E5396" s="23"/>
      <c r="F5396" s="22"/>
      <c r="G5396" s="23"/>
      <c r="H5396" s="24"/>
      <c r="I5396" s="23"/>
      <c r="J5396" s="23"/>
      <c r="K5396" s="23"/>
      <c r="L5396" s="22"/>
      <c r="M5396" s="20"/>
    </row>
    <row r="5397" spans="1:13" x14ac:dyDescent="0.25">
      <c r="A5397" s="22"/>
      <c r="B5397" s="23"/>
      <c r="C5397" s="23"/>
      <c r="D5397" s="23"/>
      <c r="E5397" s="23"/>
      <c r="F5397" s="22"/>
      <c r="G5397" s="23"/>
      <c r="H5397" s="24"/>
      <c r="I5397" s="23"/>
      <c r="J5397" s="23"/>
      <c r="K5397" s="23"/>
      <c r="L5397" s="22"/>
      <c r="M5397" s="20"/>
    </row>
    <row r="5398" spans="1:13" x14ac:dyDescent="0.25">
      <c r="A5398" s="22"/>
      <c r="B5398" s="23"/>
      <c r="C5398" s="23"/>
      <c r="D5398" s="23"/>
      <c r="E5398" s="23"/>
      <c r="F5398" s="22"/>
      <c r="G5398" s="23"/>
      <c r="H5398" s="24"/>
      <c r="I5398" s="23"/>
      <c r="J5398" s="23"/>
      <c r="K5398" s="23"/>
      <c r="L5398" s="22"/>
      <c r="M5398" s="20"/>
    </row>
    <row r="5399" spans="1:13" x14ac:dyDescent="0.25">
      <c r="A5399" s="22"/>
      <c r="B5399" s="23"/>
      <c r="C5399" s="23"/>
      <c r="D5399" s="23"/>
      <c r="E5399" s="23"/>
      <c r="F5399" s="22"/>
      <c r="G5399" s="23"/>
      <c r="H5399" s="24"/>
      <c r="I5399" s="23"/>
      <c r="J5399" s="23"/>
      <c r="K5399" s="23"/>
      <c r="L5399" s="22"/>
      <c r="M5399" s="20"/>
    </row>
    <row r="5400" spans="1:13" x14ac:dyDescent="0.25">
      <c r="A5400" s="22"/>
      <c r="B5400" s="23"/>
      <c r="C5400" s="23"/>
      <c r="D5400" s="23"/>
      <c r="E5400" s="23"/>
      <c r="F5400" s="22"/>
      <c r="G5400" s="23"/>
      <c r="H5400" s="24"/>
      <c r="I5400" s="23"/>
      <c r="J5400" s="23"/>
      <c r="K5400" s="23"/>
      <c r="L5400" s="22"/>
      <c r="M5400" s="20"/>
    </row>
    <row r="5401" spans="1:13" x14ac:dyDescent="0.25">
      <c r="A5401" s="22"/>
      <c r="B5401" s="23"/>
      <c r="C5401" s="23"/>
      <c r="D5401" s="23"/>
      <c r="E5401" s="23"/>
      <c r="F5401" s="22"/>
      <c r="G5401" s="23"/>
      <c r="H5401" s="24"/>
      <c r="I5401" s="23"/>
      <c r="J5401" s="23"/>
      <c r="K5401" s="23"/>
      <c r="L5401" s="22"/>
      <c r="M5401" s="20"/>
    </row>
    <row r="5402" spans="1:13" x14ac:dyDescent="0.25">
      <c r="A5402" s="22"/>
      <c r="B5402" s="23"/>
      <c r="C5402" s="23"/>
      <c r="D5402" s="23"/>
      <c r="E5402" s="23"/>
      <c r="F5402" s="22"/>
      <c r="G5402" s="23"/>
      <c r="H5402" s="24"/>
      <c r="I5402" s="23"/>
      <c r="J5402" s="23"/>
      <c r="K5402" s="23"/>
      <c r="L5402" s="22"/>
      <c r="M5402" s="20"/>
    </row>
    <row r="5403" spans="1:13" x14ac:dyDescent="0.25">
      <c r="A5403" s="22"/>
      <c r="B5403" s="23"/>
      <c r="C5403" s="23"/>
      <c r="D5403" s="23"/>
      <c r="E5403" s="23"/>
      <c r="F5403" s="22"/>
      <c r="G5403" s="23"/>
      <c r="H5403" s="24"/>
      <c r="I5403" s="23"/>
      <c r="J5403" s="23"/>
      <c r="K5403" s="23"/>
      <c r="L5403" s="22"/>
      <c r="M5403" s="20"/>
    </row>
    <row r="5404" spans="1:13" x14ac:dyDescent="0.25">
      <c r="A5404" s="22"/>
      <c r="B5404" s="23"/>
      <c r="C5404" s="23"/>
      <c r="D5404" s="23"/>
      <c r="E5404" s="23"/>
      <c r="F5404" s="22"/>
      <c r="G5404" s="23"/>
      <c r="H5404" s="24"/>
      <c r="I5404" s="23"/>
      <c r="J5404" s="23"/>
      <c r="K5404" s="23"/>
      <c r="L5404" s="22"/>
      <c r="M5404" s="20"/>
    </row>
    <row r="5405" spans="1:13" x14ac:dyDescent="0.25">
      <c r="A5405" s="22"/>
      <c r="B5405" s="23"/>
      <c r="C5405" s="23"/>
      <c r="D5405" s="23"/>
      <c r="E5405" s="23"/>
      <c r="F5405" s="22"/>
      <c r="G5405" s="23"/>
      <c r="H5405" s="24"/>
      <c r="I5405" s="23"/>
      <c r="J5405" s="23"/>
      <c r="K5405" s="23"/>
      <c r="L5405" s="22"/>
      <c r="M5405" s="20"/>
    </row>
    <row r="5406" spans="1:13" x14ac:dyDescent="0.25">
      <c r="A5406" s="22"/>
      <c r="B5406" s="23"/>
      <c r="C5406" s="23"/>
      <c r="D5406" s="23"/>
      <c r="E5406" s="23"/>
      <c r="F5406" s="22"/>
      <c r="G5406" s="23"/>
      <c r="H5406" s="24"/>
      <c r="I5406" s="23"/>
      <c r="J5406" s="23"/>
      <c r="K5406" s="23"/>
      <c r="L5406" s="22"/>
      <c r="M5406" s="20"/>
    </row>
    <row r="5407" spans="1:13" x14ac:dyDescent="0.25">
      <c r="A5407" s="22"/>
      <c r="B5407" s="23"/>
      <c r="C5407" s="23"/>
      <c r="D5407" s="23"/>
      <c r="E5407" s="23"/>
      <c r="F5407" s="22"/>
      <c r="G5407" s="23"/>
      <c r="H5407" s="24"/>
      <c r="I5407" s="23"/>
      <c r="J5407" s="23"/>
      <c r="K5407" s="23"/>
      <c r="L5407" s="22"/>
      <c r="M5407" s="20"/>
    </row>
    <row r="5408" spans="1:13" x14ac:dyDescent="0.25">
      <c r="A5408" s="22"/>
      <c r="B5408" s="23"/>
      <c r="C5408" s="23"/>
      <c r="D5408" s="23"/>
      <c r="E5408" s="23"/>
      <c r="F5408" s="22"/>
      <c r="G5408" s="23"/>
      <c r="H5408" s="24"/>
      <c r="I5408" s="23"/>
      <c r="J5408" s="23"/>
      <c r="K5408" s="23"/>
      <c r="L5408" s="22"/>
      <c r="M5408" s="20"/>
    </row>
    <row r="5409" spans="1:13" x14ac:dyDescent="0.25">
      <c r="A5409" s="22"/>
      <c r="B5409" s="23"/>
      <c r="C5409" s="23"/>
      <c r="D5409" s="23"/>
      <c r="E5409" s="23"/>
      <c r="F5409" s="22"/>
      <c r="G5409" s="23"/>
      <c r="H5409" s="24"/>
      <c r="I5409" s="23"/>
      <c r="J5409" s="23"/>
      <c r="K5409" s="23"/>
      <c r="L5409" s="22"/>
      <c r="M5409" s="20"/>
    </row>
    <row r="5410" spans="1:13" x14ac:dyDescent="0.25">
      <c r="A5410" s="22"/>
      <c r="B5410" s="23"/>
      <c r="C5410" s="23"/>
      <c r="D5410" s="23"/>
      <c r="E5410" s="23"/>
      <c r="F5410" s="22"/>
      <c r="G5410" s="23"/>
      <c r="H5410" s="24"/>
      <c r="I5410" s="23"/>
      <c r="J5410" s="23"/>
      <c r="K5410" s="23"/>
      <c r="L5410" s="22"/>
      <c r="M5410" s="20"/>
    </row>
    <row r="5411" spans="1:13" x14ac:dyDescent="0.25">
      <c r="A5411" s="22"/>
      <c r="B5411" s="23"/>
      <c r="C5411" s="23"/>
      <c r="D5411" s="23"/>
      <c r="E5411" s="23"/>
      <c r="F5411" s="22"/>
      <c r="G5411" s="23"/>
      <c r="H5411" s="24"/>
      <c r="I5411" s="23"/>
      <c r="J5411" s="23"/>
      <c r="K5411" s="23"/>
      <c r="L5411" s="22"/>
      <c r="M5411" s="20"/>
    </row>
    <row r="5412" spans="1:13" x14ac:dyDescent="0.25">
      <c r="A5412" s="22"/>
      <c r="B5412" s="23"/>
      <c r="C5412" s="23"/>
      <c r="D5412" s="23"/>
      <c r="E5412" s="23"/>
      <c r="F5412" s="22"/>
      <c r="G5412" s="23"/>
      <c r="H5412" s="24"/>
      <c r="I5412" s="23"/>
      <c r="J5412" s="23"/>
      <c r="K5412" s="23"/>
      <c r="L5412" s="22"/>
      <c r="M5412" s="20"/>
    </row>
    <row r="5413" spans="1:13" x14ac:dyDescent="0.25">
      <c r="A5413" s="22"/>
      <c r="B5413" s="23"/>
      <c r="C5413" s="23"/>
      <c r="D5413" s="23"/>
      <c r="E5413" s="23"/>
      <c r="F5413" s="22"/>
      <c r="G5413" s="23"/>
      <c r="H5413" s="24"/>
      <c r="I5413" s="23"/>
      <c r="J5413" s="23"/>
      <c r="K5413" s="23"/>
      <c r="L5413" s="22"/>
      <c r="M5413" s="20"/>
    </row>
    <row r="5414" spans="1:13" x14ac:dyDescent="0.25">
      <c r="A5414" s="22"/>
      <c r="B5414" s="23"/>
      <c r="C5414" s="23"/>
      <c r="D5414" s="23"/>
      <c r="E5414" s="23"/>
      <c r="F5414" s="22"/>
      <c r="G5414" s="23"/>
      <c r="H5414" s="24"/>
      <c r="I5414" s="23"/>
      <c r="J5414" s="23"/>
      <c r="K5414" s="23"/>
      <c r="L5414" s="22"/>
      <c r="M5414" s="20"/>
    </row>
    <row r="5415" spans="1:13" x14ac:dyDescent="0.25">
      <c r="A5415" s="22"/>
      <c r="B5415" s="23"/>
      <c r="C5415" s="23"/>
      <c r="D5415" s="23"/>
      <c r="E5415" s="23"/>
      <c r="F5415" s="22"/>
      <c r="G5415" s="23"/>
      <c r="H5415" s="24"/>
      <c r="I5415" s="23"/>
      <c r="J5415" s="23"/>
      <c r="K5415" s="23"/>
      <c r="L5415" s="22"/>
      <c r="M5415" s="20"/>
    </row>
    <row r="5416" spans="1:13" x14ac:dyDescent="0.25">
      <c r="A5416" s="22"/>
      <c r="B5416" s="23"/>
      <c r="C5416" s="23"/>
      <c r="D5416" s="23"/>
      <c r="E5416" s="23"/>
      <c r="F5416" s="22"/>
      <c r="G5416" s="23"/>
      <c r="H5416" s="24"/>
      <c r="I5416" s="23"/>
      <c r="J5416" s="23"/>
      <c r="K5416" s="23"/>
      <c r="L5416" s="22"/>
      <c r="M5416" s="20"/>
    </row>
    <row r="5417" spans="1:13" x14ac:dyDescent="0.25">
      <c r="A5417" s="22"/>
      <c r="B5417" s="23"/>
      <c r="C5417" s="23"/>
      <c r="D5417" s="23"/>
      <c r="E5417" s="23"/>
      <c r="F5417" s="22"/>
      <c r="G5417" s="23"/>
      <c r="H5417" s="24"/>
      <c r="I5417" s="23"/>
      <c r="J5417" s="23"/>
      <c r="K5417" s="23"/>
      <c r="L5417" s="22"/>
      <c r="M5417" s="20"/>
    </row>
    <row r="5418" spans="1:13" x14ac:dyDescent="0.25">
      <c r="A5418" s="22"/>
      <c r="B5418" s="23"/>
      <c r="C5418" s="23"/>
      <c r="D5418" s="23"/>
      <c r="E5418" s="23"/>
      <c r="F5418" s="22"/>
      <c r="G5418" s="23"/>
      <c r="H5418" s="24"/>
      <c r="I5418" s="23"/>
      <c r="J5418" s="23"/>
      <c r="K5418" s="23"/>
      <c r="L5418" s="22"/>
      <c r="M5418" s="20"/>
    </row>
    <row r="5419" spans="1:13" x14ac:dyDescent="0.25">
      <c r="A5419" s="22"/>
      <c r="B5419" s="23"/>
      <c r="C5419" s="23"/>
      <c r="D5419" s="23"/>
      <c r="E5419" s="23"/>
      <c r="F5419" s="22"/>
      <c r="G5419" s="23"/>
      <c r="H5419" s="24"/>
      <c r="I5419" s="23"/>
      <c r="J5419" s="23"/>
      <c r="K5419" s="23"/>
      <c r="L5419" s="22"/>
      <c r="M5419" s="20"/>
    </row>
    <row r="5420" spans="1:13" x14ac:dyDescent="0.25">
      <c r="A5420" s="22"/>
      <c r="B5420" s="23"/>
      <c r="C5420" s="23"/>
      <c r="D5420" s="23"/>
      <c r="E5420" s="23"/>
      <c r="F5420" s="22"/>
      <c r="G5420" s="23"/>
      <c r="H5420" s="24"/>
      <c r="I5420" s="23"/>
      <c r="J5420" s="23"/>
      <c r="K5420" s="23"/>
      <c r="L5420" s="22"/>
      <c r="M5420" s="20"/>
    </row>
    <row r="5421" spans="1:13" x14ac:dyDescent="0.25">
      <c r="A5421" s="22"/>
      <c r="B5421" s="23"/>
      <c r="C5421" s="23"/>
      <c r="D5421" s="23"/>
      <c r="E5421" s="23"/>
      <c r="F5421" s="22"/>
      <c r="G5421" s="23"/>
      <c r="H5421" s="24"/>
      <c r="I5421" s="23"/>
      <c r="J5421" s="23"/>
      <c r="K5421" s="23"/>
      <c r="L5421" s="22"/>
      <c r="M5421" s="20"/>
    </row>
    <row r="5422" spans="1:13" x14ac:dyDescent="0.25">
      <c r="A5422" s="22"/>
      <c r="B5422" s="23"/>
      <c r="C5422" s="23"/>
      <c r="D5422" s="23"/>
      <c r="E5422" s="23"/>
      <c r="F5422" s="22"/>
      <c r="G5422" s="23"/>
      <c r="H5422" s="24"/>
      <c r="I5422" s="23"/>
      <c r="J5422" s="23"/>
      <c r="K5422" s="23"/>
      <c r="L5422" s="22"/>
      <c r="M5422" s="20"/>
    </row>
    <row r="5423" spans="1:13" x14ac:dyDescent="0.25">
      <c r="A5423" s="22"/>
      <c r="B5423" s="23"/>
      <c r="C5423" s="23"/>
      <c r="D5423" s="23"/>
      <c r="E5423" s="23"/>
      <c r="F5423" s="22"/>
      <c r="G5423" s="23"/>
      <c r="H5423" s="24"/>
      <c r="I5423" s="23"/>
      <c r="J5423" s="23"/>
      <c r="K5423" s="23"/>
      <c r="L5423" s="22"/>
      <c r="M5423" s="20"/>
    </row>
    <row r="5424" spans="1:13" x14ac:dyDescent="0.25">
      <c r="A5424" s="22"/>
      <c r="B5424" s="23"/>
      <c r="C5424" s="23"/>
      <c r="D5424" s="23"/>
      <c r="E5424" s="23"/>
      <c r="F5424" s="22"/>
      <c r="G5424" s="23"/>
      <c r="H5424" s="24"/>
      <c r="I5424" s="23"/>
      <c r="J5424" s="23"/>
      <c r="K5424" s="23"/>
      <c r="L5424" s="22"/>
      <c r="M5424" s="20"/>
    </row>
    <row r="5425" spans="1:13" x14ac:dyDescent="0.25">
      <c r="A5425" s="22"/>
      <c r="B5425" s="23"/>
      <c r="C5425" s="23"/>
      <c r="D5425" s="23"/>
      <c r="E5425" s="23"/>
      <c r="F5425" s="22"/>
      <c r="G5425" s="23"/>
      <c r="H5425" s="24"/>
      <c r="I5425" s="23"/>
      <c r="J5425" s="23"/>
      <c r="K5425" s="23"/>
      <c r="L5425" s="22"/>
      <c r="M5425" s="20"/>
    </row>
    <row r="5426" spans="1:13" x14ac:dyDescent="0.25">
      <c r="A5426" s="22"/>
      <c r="B5426" s="23"/>
      <c r="C5426" s="23"/>
      <c r="D5426" s="23"/>
      <c r="E5426" s="23"/>
      <c r="F5426" s="22"/>
      <c r="G5426" s="23"/>
      <c r="H5426" s="24"/>
      <c r="I5426" s="23"/>
      <c r="J5426" s="23"/>
      <c r="K5426" s="23"/>
      <c r="L5426" s="22"/>
      <c r="M5426" s="20"/>
    </row>
    <row r="5427" spans="1:13" x14ac:dyDescent="0.25">
      <c r="A5427" s="22"/>
      <c r="B5427" s="23"/>
      <c r="C5427" s="23"/>
      <c r="D5427" s="23"/>
      <c r="E5427" s="23"/>
      <c r="F5427" s="22"/>
      <c r="G5427" s="23"/>
      <c r="H5427" s="24"/>
      <c r="I5427" s="23"/>
      <c r="J5427" s="23"/>
      <c r="K5427" s="23"/>
      <c r="L5427" s="22"/>
      <c r="M5427" s="20"/>
    </row>
    <row r="5428" spans="1:13" x14ac:dyDescent="0.25">
      <c r="A5428" s="22"/>
      <c r="B5428" s="23"/>
      <c r="C5428" s="23"/>
      <c r="D5428" s="23"/>
      <c r="E5428" s="23"/>
      <c r="F5428" s="22"/>
      <c r="G5428" s="23"/>
      <c r="H5428" s="24"/>
      <c r="I5428" s="23"/>
      <c r="J5428" s="23"/>
      <c r="K5428" s="23"/>
      <c r="L5428" s="22"/>
      <c r="M5428" s="20"/>
    </row>
    <row r="5429" spans="1:13" x14ac:dyDescent="0.25">
      <c r="A5429" s="22"/>
      <c r="B5429" s="23"/>
      <c r="C5429" s="23"/>
      <c r="D5429" s="23"/>
      <c r="E5429" s="23"/>
      <c r="F5429" s="22"/>
      <c r="G5429" s="23"/>
      <c r="H5429" s="24"/>
      <c r="I5429" s="23"/>
      <c r="J5429" s="23"/>
      <c r="K5429" s="23"/>
      <c r="L5429" s="22"/>
      <c r="M5429" s="20"/>
    </row>
    <row r="5430" spans="1:13" x14ac:dyDescent="0.25">
      <c r="A5430" s="22"/>
      <c r="B5430" s="23"/>
      <c r="C5430" s="23"/>
      <c r="D5430" s="23"/>
      <c r="E5430" s="23"/>
      <c r="F5430" s="22"/>
      <c r="G5430" s="23"/>
      <c r="H5430" s="24"/>
      <c r="I5430" s="23"/>
      <c r="J5430" s="23"/>
      <c r="K5430" s="23"/>
      <c r="L5430" s="22"/>
      <c r="M5430" s="20"/>
    </row>
    <row r="5431" spans="1:13" x14ac:dyDescent="0.25">
      <c r="A5431" s="22"/>
      <c r="B5431" s="23"/>
      <c r="C5431" s="23"/>
      <c r="D5431" s="23"/>
      <c r="E5431" s="23"/>
      <c r="F5431" s="22"/>
      <c r="G5431" s="23"/>
      <c r="H5431" s="24"/>
      <c r="I5431" s="23"/>
      <c r="J5431" s="23"/>
      <c r="K5431" s="23"/>
      <c r="L5431" s="22"/>
      <c r="M5431" s="20"/>
    </row>
    <row r="5432" spans="1:13" x14ac:dyDescent="0.25">
      <c r="A5432" s="22"/>
      <c r="B5432" s="23"/>
      <c r="C5432" s="23"/>
      <c r="D5432" s="23"/>
      <c r="E5432" s="23"/>
      <c r="F5432" s="22"/>
      <c r="G5432" s="23"/>
      <c r="H5432" s="24"/>
      <c r="I5432" s="23"/>
      <c r="J5432" s="23"/>
      <c r="K5432" s="23"/>
      <c r="L5432" s="22"/>
      <c r="M5432" s="20"/>
    </row>
    <row r="5433" spans="1:13" x14ac:dyDescent="0.25">
      <c r="A5433" s="22"/>
      <c r="B5433" s="23"/>
      <c r="C5433" s="23"/>
      <c r="D5433" s="23"/>
      <c r="E5433" s="23"/>
      <c r="F5433" s="22"/>
      <c r="G5433" s="23"/>
      <c r="H5433" s="24"/>
      <c r="I5433" s="23"/>
      <c r="J5433" s="23"/>
      <c r="K5433" s="23"/>
      <c r="L5433" s="22"/>
      <c r="M5433" s="20"/>
    </row>
    <row r="5434" spans="1:13" x14ac:dyDescent="0.25">
      <c r="A5434" s="22"/>
      <c r="B5434" s="23"/>
      <c r="C5434" s="23"/>
      <c r="D5434" s="23"/>
      <c r="E5434" s="23"/>
      <c r="F5434" s="22"/>
      <c r="G5434" s="23"/>
      <c r="H5434" s="24"/>
      <c r="I5434" s="23"/>
      <c r="J5434" s="23"/>
      <c r="K5434" s="23"/>
      <c r="L5434" s="22"/>
      <c r="M5434" s="20"/>
    </row>
    <row r="5435" spans="1:13" x14ac:dyDescent="0.25">
      <c r="A5435" s="22"/>
      <c r="B5435" s="23"/>
      <c r="C5435" s="23"/>
      <c r="D5435" s="23"/>
      <c r="E5435" s="23"/>
      <c r="F5435" s="22"/>
      <c r="G5435" s="23"/>
      <c r="H5435" s="24"/>
      <c r="I5435" s="23"/>
      <c r="J5435" s="23"/>
      <c r="K5435" s="23"/>
      <c r="L5435" s="22"/>
      <c r="M5435" s="20"/>
    </row>
    <row r="5436" spans="1:13" x14ac:dyDescent="0.25">
      <c r="A5436" s="22"/>
      <c r="B5436" s="23"/>
      <c r="C5436" s="23"/>
      <c r="D5436" s="23"/>
      <c r="E5436" s="23"/>
      <c r="F5436" s="22"/>
      <c r="G5436" s="23"/>
      <c r="H5436" s="24"/>
      <c r="I5436" s="23"/>
      <c r="J5436" s="23"/>
      <c r="K5436" s="23"/>
      <c r="L5436" s="22"/>
      <c r="M5436" s="20"/>
    </row>
    <row r="5437" spans="1:13" x14ac:dyDescent="0.25">
      <c r="A5437" s="22"/>
      <c r="B5437" s="23"/>
      <c r="C5437" s="23"/>
      <c r="D5437" s="23"/>
      <c r="E5437" s="23"/>
      <c r="F5437" s="22"/>
      <c r="G5437" s="23"/>
      <c r="H5437" s="24"/>
      <c r="I5437" s="23"/>
      <c r="J5437" s="23"/>
      <c r="K5437" s="23"/>
      <c r="L5437" s="22"/>
      <c r="M5437" s="20"/>
    </row>
    <row r="5438" spans="1:13" x14ac:dyDescent="0.25">
      <c r="A5438" s="22"/>
      <c r="B5438" s="23"/>
      <c r="C5438" s="23"/>
      <c r="D5438" s="23"/>
      <c r="E5438" s="23"/>
      <c r="F5438" s="22"/>
      <c r="G5438" s="23"/>
      <c r="H5438" s="24"/>
      <c r="I5438" s="23"/>
      <c r="J5438" s="23"/>
      <c r="K5438" s="23"/>
      <c r="L5438" s="22"/>
      <c r="M5438" s="20"/>
    </row>
    <row r="5439" spans="1:13" x14ac:dyDescent="0.25">
      <c r="A5439" s="22"/>
      <c r="B5439" s="23"/>
      <c r="C5439" s="23"/>
      <c r="D5439" s="23"/>
      <c r="E5439" s="23"/>
      <c r="F5439" s="22"/>
      <c r="G5439" s="23"/>
      <c r="H5439" s="24"/>
      <c r="I5439" s="23"/>
      <c r="J5439" s="23"/>
      <c r="K5439" s="23"/>
      <c r="L5439" s="22"/>
      <c r="M5439" s="20"/>
    </row>
    <row r="5440" spans="1:13" x14ac:dyDescent="0.25">
      <c r="A5440" s="22"/>
      <c r="B5440" s="23"/>
      <c r="C5440" s="23"/>
      <c r="D5440" s="23"/>
      <c r="E5440" s="23"/>
      <c r="F5440" s="22"/>
      <c r="G5440" s="23"/>
      <c r="H5440" s="24"/>
      <c r="I5440" s="23"/>
      <c r="J5440" s="23"/>
      <c r="K5440" s="23"/>
      <c r="L5440" s="22"/>
      <c r="M5440" s="20"/>
    </row>
    <row r="5441" spans="1:13" x14ac:dyDescent="0.25">
      <c r="A5441" s="22"/>
      <c r="B5441" s="23"/>
      <c r="C5441" s="23"/>
      <c r="D5441" s="23"/>
      <c r="E5441" s="23"/>
      <c r="F5441" s="22"/>
      <c r="G5441" s="23"/>
      <c r="H5441" s="24"/>
      <c r="I5441" s="23"/>
      <c r="J5441" s="23"/>
      <c r="K5441" s="23"/>
      <c r="L5441" s="22"/>
      <c r="M5441" s="20"/>
    </row>
    <row r="5442" spans="1:13" x14ac:dyDescent="0.25">
      <c r="A5442" s="22"/>
      <c r="B5442" s="23"/>
      <c r="C5442" s="23"/>
      <c r="D5442" s="23"/>
      <c r="E5442" s="23"/>
      <c r="F5442" s="22"/>
      <c r="G5442" s="23"/>
      <c r="H5442" s="24"/>
      <c r="I5442" s="23"/>
      <c r="J5442" s="23"/>
      <c r="K5442" s="23"/>
      <c r="L5442" s="22"/>
      <c r="M5442" s="20"/>
    </row>
    <row r="5443" spans="1:13" x14ac:dyDescent="0.25">
      <c r="A5443" s="22"/>
      <c r="B5443" s="23"/>
      <c r="C5443" s="23"/>
      <c r="D5443" s="23"/>
      <c r="E5443" s="23"/>
      <c r="F5443" s="22"/>
      <c r="G5443" s="23"/>
      <c r="H5443" s="24"/>
      <c r="I5443" s="23"/>
      <c r="J5443" s="23"/>
      <c r="K5443" s="23"/>
      <c r="L5443" s="22"/>
      <c r="M5443" s="20"/>
    </row>
    <row r="5444" spans="1:13" x14ac:dyDescent="0.25">
      <c r="A5444" s="22"/>
      <c r="B5444" s="23"/>
      <c r="C5444" s="23"/>
      <c r="D5444" s="23"/>
      <c r="E5444" s="23"/>
      <c r="F5444" s="22"/>
      <c r="G5444" s="23"/>
      <c r="H5444" s="24"/>
      <c r="I5444" s="23"/>
      <c r="J5444" s="23"/>
      <c r="K5444" s="23"/>
      <c r="L5444" s="22"/>
      <c r="M5444" s="20"/>
    </row>
    <row r="5445" spans="1:13" x14ac:dyDescent="0.25">
      <c r="A5445" s="22"/>
      <c r="B5445" s="23"/>
      <c r="C5445" s="23"/>
      <c r="D5445" s="23"/>
      <c r="E5445" s="23"/>
      <c r="F5445" s="22"/>
      <c r="G5445" s="23"/>
      <c r="H5445" s="24"/>
      <c r="I5445" s="23"/>
      <c r="J5445" s="23"/>
      <c r="K5445" s="23"/>
      <c r="L5445" s="22"/>
      <c r="M5445" s="20"/>
    </row>
    <row r="5446" spans="1:13" x14ac:dyDescent="0.25">
      <c r="A5446" s="22"/>
      <c r="B5446" s="23"/>
      <c r="C5446" s="23"/>
      <c r="D5446" s="23"/>
      <c r="E5446" s="23"/>
      <c r="F5446" s="22"/>
      <c r="G5446" s="23"/>
      <c r="H5446" s="24"/>
      <c r="I5446" s="23"/>
      <c r="J5446" s="23"/>
      <c r="K5446" s="23"/>
      <c r="L5446" s="22"/>
      <c r="M5446" s="20"/>
    </row>
    <row r="5447" spans="1:13" x14ac:dyDescent="0.25">
      <c r="A5447" s="22"/>
      <c r="B5447" s="23"/>
      <c r="C5447" s="23"/>
      <c r="D5447" s="23"/>
      <c r="E5447" s="23"/>
      <c r="F5447" s="22"/>
      <c r="G5447" s="23"/>
      <c r="H5447" s="24"/>
      <c r="I5447" s="23"/>
      <c r="J5447" s="23"/>
      <c r="K5447" s="23"/>
      <c r="L5447" s="22"/>
      <c r="M5447" s="20"/>
    </row>
    <row r="5448" spans="1:13" x14ac:dyDescent="0.25">
      <c r="A5448" s="22"/>
      <c r="B5448" s="23"/>
      <c r="C5448" s="23"/>
      <c r="D5448" s="23"/>
      <c r="E5448" s="23"/>
      <c r="F5448" s="22"/>
      <c r="G5448" s="23"/>
      <c r="H5448" s="24"/>
      <c r="I5448" s="23"/>
      <c r="J5448" s="23"/>
      <c r="K5448" s="23"/>
      <c r="L5448" s="22"/>
      <c r="M5448" s="20"/>
    </row>
    <row r="5449" spans="1:13" x14ac:dyDescent="0.25">
      <c r="A5449" s="22"/>
      <c r="B5449" s="23"/>
      <c r="C5449" s="23"/>
      <c r="D5449" s="23"/>
      <c r="E5449" s="23"/>
      <c r="F5449" s="22"/>
      <c r="G5449" s="23"/>
      <c r="H5449" s="24"/>
      <c r="I5449" s="23"/>
      <c r="J5449" s="23"/>
      <c r="K5449" s="23"/>
      <c r="L5449" s="22"/>
      <c r="M5449" s="20"/>
    </row>
    <row r="5450" spans="1:13" x14ac:dyDescent="0.25">
      <c r="A5450" s="22"/>
      <c r="B5450" s="23"/>
      <c r="C5450" s="23"/>
      <c r="D5450" s="23"/>
      <c r="E5450" s="23"/>
      <c r="F5450" s="22"/>
      <c r="G5450" s="23"/>
      <c r="H5450" s="24"/>
      <c r="I5450" s="23"/>
      <c r="J5450" s="23"/>
      <c r="K5450" s="23"/>
      <c r="L5450" s="22"/>
      <c r="M5450" s="20"/>
    </row>
    <row r="5451" spans="1:13" x14ac:dyDescent="0.25">
      <c r="A5451" s="22"/>
      <c r="B5451" s="23"/>
      <c r="C5451" s="23"/>
      <c r="D5451" s="23"/>
      <c r="E5451" s="23"/>
      <c r="F5451" s="22"/>
      <c r="G5451" s="23"/>
      <c r="H5451" s="24"/>
      <c r="I5451" s="23"/>
      <c r="J5451" s="23"/>
      <c r="K5451" s="23"/>
      <c r="L5451" s="22"/>
      <c r="M5451" s="20"/>
    </row>
    <row r="5452" spans="1:13" x14ac:dyDescent="0.25">
      <c r="A5452" s="22"/>
      <c r="B5452" s="23"/>
      <c r="C5452" s="23"/>
      <c r="D5452" s="23"/>
      <c r="E5452" s="23"/>
      <c r="F5452" s="22"/>
      <c r="G5452" s="23"/>
      <c r="H5452" s="24"/>
      <c r="I5452" s="23"/>
      <c r="J5452" s="23"/>
      <c r="K5452" s="23"/>
      <c r="L5452" s="22"/>
      <c r="M5452" s="20"/>
    </row>
    <row r="5453" spans="1:13" x14ac:dyDescent="0.25">
      <c r="A5453" s="22"/>
      <c r="B5453" s="23"/>
      <c r="C5453" s="23"/>
      <c r="D5453" s="23"/>
      <c r="E5453" s="23"/>
      <c r="F5453" s="22"/>
      <c r="G5453" s="23"/>
      <c r="H5453" s="24"/>
      <c r="I5453" s="23"/>
      <c r="J5453" s="23"/>
      <c r="K5453" s="23"/>
      <c r="L5453" s="22"/>
      <c r="M5453" s="20"/>
    </row>
    <row r="5454" spans="1:13" x14ac:dyDescent="0.25">
      <c r="A5454" s="22"/>
      <c r="B5454" s="23"/>
      <c r="C5454" s="23"/>
      <c r="D5454" s="23"/>
      <c r="E5454" s="23"/>
      <c r="F5454" s="22"/>
      <c r="G5454" s="23"/>
      <c r="H5454" s="24"/>
      <c r="I5454" s="23"/>
      <c r="J5454" s="23"/>
      <c r="K5454" s="23"/>
      <c r="L5454" s="22"/>
      <c r="M5454" s="20"/>
    </row>
    <row r="5455" spans="1:13" x14ac:dyDescent="0.25">
      <c r="A5455" s="22"/>
      <c r="B5455" s="23"/>
      <c r="C5455" s="23"/>
      <c r="D5455" s="23"/>
      <c r="E5455" s="23"/>
      <c r="F5455" s="22"/>
      <c r="G5455" s="23"/>
      <c r="H5455" s="24"/>
      <c r="I5455" s="23"/>
      <c r="J5455" s="23"/>
      <c r="K5455" s="23"/>
      <c r="L5455" s="22"/>
      <c r="M5455" s="20"/>
    </row>
    <row r="5456" spans="1:13" x14ac:dyDescent="0.25">
      <c r="A5456" s="22"/>
      <c r="B5456" s="23"/>
      <c r="C5456" s="23"/>
      <c r="D5456" s="23"/>
      <c r="E5456" s="23"/>
      <c r="F5456" s="22"/>
      <c r="G5456" s="23"/>
      <c r="H5456" s="24"/>
      <c r="I5456" s="23"/>
      <c r="J5456" s="23"/>
      <c r="K5456" s="23"/>
      <c r="L5456" s="22"/>
      <c r="M5456" s="20"/>
    </row>
    <row r="5457" spans="1:14" x14ac:dyDescent="0.25">
      <c r="A5457" s="22"/>
      <c r="B5457" s="23"/>
      <c r="C5457" s="23"/>
      <c r="D5457" s="23"/>
      <c r="E5457" s="23"/>
      <c r="F5457" s="22"/>
      <c r="G5457" s="23"/>
      <c r="H5457" s="24"/>
      <c r="I5457" s="23"/>
      <c r="J5457" s="23"/>
      <c r="K5457" s="23"/>
      <c r="L5457" s="22"/>
      <c r="M5457" s="20"/>
      <c r="N5457" s="19"/>
    </row>
    <row r="5458" spans="1:14" x14ac:dyDescent="0.25">
      <c r="A5458" s="22"/>
      <c r="B5458" s="23"/>
      <c r="C5458" s="23"/>
      <c r="D5458" s="23"/>
      <c r="E5458" s="23"/>
      <c r="F5458" s="22"/>
      <c r="G5458" s="23"/>
      <c r="H5458" s="24"/>
      <c r="I5458" s="23"/>
      <c r="J5458" s="23"/>
      <c r="K5458" s="23"/>
      <c r="L5458" s="22"/>
      <c r="M5458" s="20"/>
      <c r="N5458" s="19"/>
    </row>
    <row r="5459" spans="1:14" x14ac:dyDescent="0.25">
      <c r="A5459" s="22"/>
      <c r="B5459" s="23"/>
      <c r="C5459" s="23"/>
      <c r="D5459" s="23"/>
      <c r="E5459" s="23"/>
      <c r="F5459" s="22"/>
      <c r="G5459" s="23"/>
      <c r="H5459" s="24"/>
      <c r="I5459" s="23"/>
      <c r="J5459" s="23"/>
      <c r="K5459" s="23"/>
      <c r="L5459" s="22"/>
      <c r="M5459" s="20"/>
      <c r="N5459" s="19"/>
    </row>
    <row r="5460" spans="1:14" x14ac:dyDescent="0.25">
      <c r="A5460" s="22"/>
      <c r="B5460" s="23"/>
      <c r="C5460" s="23"/>
      <c r="D5460" s="23"/>
      <c r="E5460" s="23"/>
      <c r="F5460" s="22"/>
      <c r="G5460" s="23"/>
      <c r="H5460" s="24"/>
      <c r="I5460" s="23"/>
      <c r="J5460" s="23"/>
      <c r="K5460" s="23"/>
      <c r="L5460" s="22"/>
      <c r="M5460" s="20"/>
      <c r="N5460" s="19"/>
    </row>
    <row r="5461" spans="1:14" x14ac:dyDescent="0.25">
      <c r="A5461" s="22"/>
      <c r="B5461" s="23"/>
      <c r="C5461" s="23"/>
      <c r="D5461" s="23"/>
      <c r="E5461" s="23"/>
      <c r="F5461" s="22"/>
      <c r="G5461" s="23"/>
      <c r="H5461" s="24"/>
      <c r="I5461" s="23"/>
      <c r="J5461" s="23"/>
      <c r="K5461" s="23"/>
      <c r="L5461" s="22"/>
      <c r="M5461" s="20"/>
      <c r="N5461" s="19"/>
    </row>
    <row r="5462" spans="1:14" x14ac:dyDescent="0.25">
      <c r="A5462" s="22"/>
      <c r="B5462" s="23"/>
      <c r="C5462" s="23"/>
      <c r="D5462" s="23"/>
      <c r="E5462" s="23"/>
      <c r="F5462" s="22"/>
      <c r="G5462" s="23"/>
      <c r="H5462" s="24"/>
      <c r="I5462" s="23"/>
      <c r="J5462" s="23"/>
      <c r="K5462" s="23"/>
      <c r="L5462" s="22"/>
      <c r="M5462" s="20"/>
      <c r="N5462" s="19"/>
    </row>
    <row r="5463" spans="1:14" x14ac:dyDescent="0.25">
      <c r="A5463" s="22"/>
      <c r="B5463" s="23"/>
      <c r="C5463" s="23"/>
      <c r="D5463" s="23"/>
      <c r="E5463" s="23"/>
      <c r="F5463" s="22"/>
      <c r="G5463" s="23"/>
      <c r="H5463" s="24"/>
      <c r="I5463" s="23"/>
      <c r="J5463" s="23"/>
      <c r="K5463" s="23"/>
      <c r="L5463" s="22"/>
      <c r="M5463" s="20"/>
      <c r="N5463" s="19"/>
    </row>
    <row r="5464" spans="1:14" x14ac:dyDescent="0.25">
      <c r="A5464" s="22"/>
      <c r="B5464" s="23"/>
      <c r="C5464" s="23"/>
      <c r="D5464" s="23"/>
      <c r="E5464" s="23"/>
      <c r="F5464" s="22"/>
      <c r="G5464" s="23"/>
      <c r="H5464" s="24"/>
      <c r="I5464" s="23"/>
      <c r="J5464" s="23"/>
      <c r="K5464" s="23"/>
      <c r="L5464" s="22"/>
      <c r="M5464" s="20"/>
      <c r="N5464" s="19"/>
    </row>
    <row r="5465" spans="1:14" x14ac:dyDescent="0.25">
      <c r="A5465" s="22"/>
      <c r="B5465" s="23"/>
      <c r="C5465" s="23"/>
      <c r="D5465" s="23"/>
      <c r="E5465" s="23"/>
      <c r="F5465" s="22"/>
      <c r="G5465" s="23"/>
      <c r="H5465" s="24"/>
      <c r="I5465" s="23"/>
      <c r="J5465" s="23"/>
      <c r="K5465" s="23"/>
      <c r="L5465" s="22"/>
      <c r="M5465" s="20"/>
      <c r="N5465" s="19"/>
    </row>
    <row r="5466" spans="1:14" x14ac:dyDescent="0.25">
      <c r="A5466" s="22"/>
      <c r="B5466" s="23"/>
      <c r="C5466" s="23"/>
      <c r="D5466" s="23"/>
      <c r="E5466" s="23"/>
      <c r="F5466" s="22"/>
      <c r="G5466" s="23"/>
      <c r="H5466" s="24"/>
      <c r="I5466" s="23"/>
      <c r="J5466" s="23"/>
      <c r="K5466" s="23"/>
      <c r="L5466" s="22"/>
      <c r="M5466" s="20"/>
      <c r="N5466" s="19"/>
    </row>
    <row r="5467" spans="1:14" x14ac:dyDescent="0.25">
      <c r="A5467" s="22"/>
      <c r="B5467" s="23"/>
      <c r="C5467" s="23"/>
      <c r="D5467" s="23"/>
      <c r="E5467" s="23"/>
      <c r="F5467" s="22"/>
      <c r="G5467" s="23"/>
      <c r="H5467" s="24"/>
      <c r="I5467" s="23"/>
      <c r="J5467" s="23"/>
      <c r="K5467" s="23"/>
      <c r="L5467" s="22"/>
      <c r="M5467" s="20"/>
      <c r="N5467" s="19"/>
    </row>
    <row r="5468" spans="1:14" x14ac:dyDescent="0.25">
      <c r="A5468" s="22"/>
      <c r="B5468" s="23"/>
      <c r="C5468" s="23"/>
      <c r="D5468" s="23"/>
      <c r="E5468" s="23"/>
      <c r="F5468" s="22"/>
      <c r="G5468" s="23"/>
      <c r="H5468" s="24"/>
      <c r="I5468" s="23"/>
      <c r="J5468" s="23"/>
      <c r="K5468" s="23"/>
      <c r="L5468" s="22"/>
      <c r="M5468" s="20"/>
      <c r="N5468" s="19"/>
    </row>
    <row r="5469" spans="1:14" x14ac:dyDescent="0.25">
      <c r="A5469" s="22"/>
      <c r="B5469" s="23"/>
      <c r="C5469" s="23"/>
      <c r="D5469" s="23"/>
      <c r="E5469" s="23"/>
      <c r="F5469" s="22"/>
      <c r="G5469" s="23"/>
      <c r="H5469" s="24"/>
      <c r="I5469" s="23"/>
      <c r="J5469" s="23"/>
      <c r="K5469" s="23"/>
      <c r="L5469" s="22"/>
      <c r="M5469" s="20"/>
      <c r="N5469" s="19"/>
    </row>
    <row r="5470" spans="1:14" x14ac:dyDescent="0.25">
      <c r="A5470" s="22"/>
      <c r="B5470" s="23"/>
      <c r="C5470" s="23"/>
      <c r="D5470" s="23"/>
      <c r="E5470" s="23"/>
      <c r="F5470" s="22"/>
      <c r="G5470" s="23"/>
      <c r="H5470" s="24"/>
      <c r="I5470" s="23"/>
      <c r="J5470" s="23"/>
      <c r="K5470" s="23"/>
      <c r="L5470" s="22"/>
      <c r="M5470" s="20"/>
      <c r="N5470" s="19"/>
    </row>
    <row r="5471" spans="1:14" x14ac:dyDescent="0.25">
      <c r="A5471" s="22"/>
      <c r="B5471" s="23"/>
      <c r="C5471" s="23"/>
      <c r="D5471" s="23"/>
      <c r="E5471" s="23"/>
      <c r="F5471" s="22"/>
      <c r="G5471" s="23"/>
      <c r="H5471" s="24"/>
      <c r="I5471" s="23"/>
      <c r="J5471" s="23"/>
      <c r="K5471" s="23"/>
      <c r="L5471" s="22"/>
      <c r="M5471" s="20"/>
      <c r="N5471" s="19"/>
    </row>
    <row r="5472" spans="1:14" x14ac:dyDescent="0.25">
      <c r="A5472" s="22"/>
      <c r="B5472" s="23"/>
      <c r="C5472" s="23"/>
      <c r="D5472" s="23"/>
      <c r="E5472" s="23"/>
      <c r="F5472" s="22"/>
      <c r="G5472" s="23"/>
      <c r="H5472" s="24"/>
      <c r="I5472" s="23"/>
      <c r="J5472" s="23"/>
      <c r="K5472" s="23"/>
      <c r="L5472" s="22"/>
      <c r="M5472" s="20"/>
      <c r="N5472" s="19"/>
    </row>
    <row r="5473" spans="1:13" x14ac:dyDescent="0.25">
      <c r="A5473" s="22"/>
      <c r="B5473" s="23"/>
      <c r="C5473" s="23"/>
      <c r="D5473" s="23"/>
      <c r="E5473" s="23"/>
      <c r="F5473" s="22"/>
      <c r="G5473" s="23"/>
      <c r="H5473" s="24"/>
      <c r="I5473" s="23"/>
      <c r="J5473" s="23"/>
      <c r="K5473" s="23"/>
      <c r="L5473" s="22"/>
      <c r="M5473" s="20"/>
    </row>
    <row r="5474" spans="1:13" x14ac:dyDescent="0.25">
      <c r="A5474" s="22"/>
      <c r="B5474" s="23"/>
      <c r="C5474" s="23"/>
      <c r="D5474" s="23"/>
      <c r="E5474" s="23"/>
      <c r="F5474" s="22"/>
      <c r="G5474" s="23"/>
      <c r="H5474" s="24"/>
      <c r="I5474" s="23"/>
      <c r="J5474" s="23"/>
      <c r="K5474" s="23"/>
      <c r="L5474" s="22"/>
      <c r="M5474" s="20"/>
    </row>
    <row r="5475" spans="1:13" x14ac:dyDescent="0.25">
      <c r="A5475" s="22"/>
      <c r="B5475" s="23"/>
      <c r="C5475" s="23"/>
      <c r="D5475" s="23"/>
      <c r="E5475" s="23"/>
      <c r="F5475" s="22"/>
      <c r="G5475" s="23"/>
      <c r="H5475" s="24"/>
      <c r="I5475" s="23"/>
      <c r="J5475" s="23"/>
      <c r="K5475" s="23"/>
      <c r="L5475" s="22"/>
      <c r="M5475" s="20"/>
    </row>
    <row r="5476" spans="1:13" x14ac:dyDescent="0.25">
      <c r="A5476" s="22"/>
      <c r="B5476" s="23"/>
      <c r="C5476" s="23"/>
      <c r="D5476" s="23"/>
      <c r="E5476" s="23"/>
      <c r="F5476" s="22"/>
      <c r="G5476" s="23"/>
      <c r="H5476" s="24"/>
      <c r="I5476" s="23"/>
      <c r="J5476" s="23"/>
      <c r="K5476" s="23"/>
      <c r="L5476" s="22"/>
      <c r="M5476" s="20"/>
    </row>
    <row r="5477" spans="1:13" x14ac:dyDescent="0.25">
      <c r="A5477" s="22"/>
      <c r="B5477" s="23"/>
      <c r="C5477" s="23"/>
      <c r="D5477" s="23"/>
      <c r="E5477" s="23"/>
      <c r="F5477" s="22"/>
      <c r="G5477" s="23"/>
      <c r="H5477" s="24"/>
      <c r="I5477" s="23"/>
      <c r="J5477" s="23"/>
      <c r="K5477" s="23"/>
      <c r="L5477" s="22"/>
      <c r="M5477" s="20"/>
    </row>
    <row r="5478" spans="1:13" x14ac:dyDescent="0.25">
      <c r="A5478" s="22"/>
      <c r="B5478" s="23"/>
      <c r="C5478" s="23"/>
      <c r="D5478" s="23"/>
      <c r="E5478" s="23"/>
      <c r="F5478" s="22"/>
      <c r="G5478" s="23"/>
      <c r="H5478" s="24"/>
      <c r="I5478" s="23"/>
      <c r="J5478" s="23"/>
      <c r="K5478" s="23"/>
      <c r="L5478" s="22"/>
      <c r="M5478" s="20"/>
    </row>
    <row r="5479" spans="1:13" x14ac:dyDescent="0.25">
      <c r="A5479" s="22"/>
      <c r="B5479" s="23"/>
      <c r="C5479" s="23"/>
      <c r="D5479" s="23"/>
      <c r="E5479" s="23"/>
      <c r="F5479" s="22"/>
      <c r="G5479" s="23"/>
      <c r="H5479" s="24"/>
      <c r="I5479" s="23"/>
      <c r="J5479" s="23"/>
      <c r="K5479" s="23"/>
      <c r="L5479" s="22"/>
      <c r="M5479" s="20"/>
    </row>
    <row r="5480" spans="1:13" x14ac:dyDescent="0.25">
      <c r="A5480" s="22"/>
      <c r="B5480" s="23"/>
      <c r="C5480" s="23"/>
      <c r="D5480" s="23"/>
      <c r="E5480" s="23"/>
      <c r="F5480" s="22"/>
      <c r="G5480" s="23"/>
      <c r="H5480" s="24"/>
      <c r="I5480" s="23"/>
      <c r="J5480" s="23"/>
      <c r="K5480" s="23"/>
      <c r="L5480" s="22"/>
      <c r="M5480" s="20"/>
    </row>
    <row r="5481" spans="1:13" x14ac:dyDescent="0.25">
      <c r="A5481" s="22"/>
      <c r="B5481" s="23"/>
      <c r="C5481" s="23"/>
      <c r="D5481" s="23"/>
      <c r="E5481" s="23"/>
      <c r="F5481" s="22"/>
      <c r="G5481" s="23"/>
      <c r="H5481" s="24"/>
      <c r="I5481" s="23"/>
      <c r="J5481" s="23"/>
      <c r="K5481" s="23"/>
      <c r="L5481" s="22"/>
      <c r="M5481" s="20"/>
    </row>
    <row r="5482" spans="1:13" x14ac:dyDescent="0.25">
      <c r="A5482" s="22"/>
      <c r="B5482" s="23"/>
      <c r="C5482" s="23"/>
      <c r="D5482" s="23"/>
      <c r="E5482" s="23"/>
      <c r="F5482" s="22"/>
      <c r="G5482" s="23"/>
      <c r="H5482" s="24"/>
      <c r="I5482" s="23"/>
      <c r="J5482" s="23"/>
      <c r="K5482" s="23"/>
      <c r="L5482" s="22"/>
      <c r="M5482" s="20"/>
    </row>
    <row r="5483" spans="1:13" x14ac:dyDescent="0.25">
      <c r="A5483" s="22"/>
      <c r="B5483" s="23"/>
      <c r="C5483" s="23"/>
      <c r="D5483" s="23"/>
      <c r="E5483" s="23"/>
      <c r="F5483" s="22"/>
      <c r="G5483" s="23"/>
      <c r="H5483" s="24"/>
      <c r="I5483" s="23"/>
      <c r="J5483" s="23"/>
      <c r="K5483" s="23"/>
      <c r="L5483" s="22"/>
      <c r="M5483" s="20"/>
    </row>
    <row r="5484" spans="1:13" x14ac:dyDescent="0.25">
      <c r="A5484" s="22"/>
      <c r="B5484" s="23"/>
      <c r="C5484" s="23"/>
      <c r="D5484" s="23"/>
      <c r="E5484" s="23"/>
      <c r="F5484" s="22"/>
      <c r="G5484" s="23"/>
      <c r="H5484" s="24"/>
      <c r="I5484" s="23"/>
      <c r="J5484" s="23"/>
      <c r="K5484" s="23"/>
      <c r="L5484" s="22"/>
      <c r="M5484" s="20"/>
    </row>
    <row r="5485" spans="1:13" x14ac:dyDescent="0.25">
      <c r="A5485" s="22"/>
      <c r="B5485" s="23"/>
      <c r="C5485" s="23"/>
      <c r="D5485" s="23"/>
      <c r="E5485" s="23"/>
      <c r="F5485" s="22"/>
      <c r="G5485" s="23"/>
      <c r="H5485" s="24"/>
      <c r="I5485" s="23"/>
      <c r="J5485" s="23"/>
      <c r="K5485" s="23"/>
      <c r="L5485" s="22"/>
      <c r="M5485" s="20"/>
    </row>
    <row r="5486" spans="1:13" x14ac:dyDescent="0.25">
      <c r="A5486" s="22"/>
      <c r="B5486" s="23"/>
      <c r="C5486" s="23"/>
      <c r="D5486" s="23"/>
      <c r="E5486" s="23"/>
      <c r="F5486" s="22"/>
      <c r="G5486" s="23"/>
      <c r="H5486" s="24"/>
      <c r="I5486" s="23"/>
      <c r="J5486" s="23"/>
      <c r="K5486" s="23"/>
      <c r="L5486" s="22"/>
      <c r="M5486" s="20"/>
    </row>
    <row r="5487" spans="1:13" x14ac:dyDescent="0.25">
      <c r="A5487" s="22"/>
      <c r="B5487" s="23"/>
      <c r="C5487" s="23"/>
      <c r="D5487" s="23"/>
      <c r="E5487" s="23"/>
      <c r="F5487" s="22"/>
      <c r="G5487" s="23"/>
      <c r="H5487" s="24"/>
      <c r="I5487" s="23"/>
      <c r="J5487" s="23"/>
      <c r="K5487" s="23"/>
      <c r="L5487" s="22"/>
      <c r="M5487" s="20"/>
    </row>
    <row r="5488" spans="1:13" x14ac:dyDescent="0.25">
      <c r="A5488" s="22"/>
      <c r="B5488" s="23"/>
      <c r="C5488" s="23"/>
      <c r="D5488" s="23"/>
      <c r="E5488" s="23"/>
      <c r="F5488" s="22"/>
      <c r="G5488" s="23"/>
      <c r="H5488" s="24"/>
      <c r="I5488" s="23"/>
      <c r="J5488" s="23"/>
      <c r="K5488" s="23"/>
      <c r="L5488" s="22"/>
      <c r="M5488" s="20"/>
    </row>
    <row r="5489" spans="1:13" x14ac:dyDescent="0.25">
      <c r="A5489" s="22"/>
      <c r="B5489" s="23"/>
      <c r="C5489" s="23"/>
      <c r="D5489" s="23"/>
      <c r="E5489" s="23"/>
      <c r="F5489" s="22"/>
      <c r="G5489" s="23"/>
      <c r="H5489" s="24"/>
      <c r="I5489" s="23"/>
      <c r="J5489" s="23"/>
      <c r="K5489" s="23"/>
      <c r="L5489" s="22"/>
      <c r="M5489" s="20"/>
    </row>
    <row r="5490" spans="1:13" x14ac:dyDescent="0.25">
      <c r="A5490" s="22"/>
      <c r="B5490" s="23"/>
      <c r="C5490" s="23"/>
      <c r="D5490" s="23"/>
      <c r="E5490" s="23"/>
      <c r="F5490" s="22"/>
      <c r="G5490" s="23"/>
      <c r="H5490" s="24"/>
      <c r="I5490" s="23"/>
      <c r="J5490" s="23"/>
      <c r="K5490" s="23"/>
      <c r="L5490" s="22"/>
      <c r="M5490" s="20"/>
    </row>
    <row r="5491" spans="1:13" x14ac:dyDescent="0.25">
      <c r="A5491" s="22"/>
      <c r="B5491" s="23"/>
      <c r="C5491" s="23"/>
      <c r="D5491" s="23"/>
      <c r="E5491" s="23"/>
      <c r="F5491" s="22"/>
      <c r="G5491" s="23"/>
      <c r="H5491" s="24"/>
      <c r="I5491" s="23"/>
      <c r="J5491" s="23"/>
      <c r="K5491" s="23"/>
      <c r="L5491" s="22"/>
      <c r="M5491" s="20"/>
    </row>
    <row r="5492" spans="1:13" x14ac:dyDescent="0.25">
      <c r="A5492" s="22"/>
      <c r="B5492" s="23"/>
      <c r="C5492" s="23"/>
      <c r="D5492" s="23"/>
      <c r="E5492" s="23"/>
      <c r="F5492" s="22"/>
      <c r="G5492" s="23"/>
      <c r="H5492" s="24"/>
      <c r="I5492" s="23"/>
      <c r="J5492" s="23"/>
      <c r="K5492" s="23"/>
      <c r="L5492" s="22"/>
      <c r="M5492" s="20"/>
    </row>
    <row r="5493" spans="1:13" x14ac:dyDescent="0.25">
      <c r="A5493" s="22"/>
      <c r="B5493" s="23"/>
      <c r="C5493" s="23"/>
      <c r="D5493" s="23"/>
      <c r="E5493" s="23"/>
      <c r="F5493" s="22"/>
      <c r="G5493" s="23"/>
      <c r="H5493" s="24"/>
      <c r="I5493" s="23"/>
      <c r="J5493" s="23"/>
      <c r="K5493" s="23"/>
      <c r="L5493" s="22"/>
      <c r="M5493" s="20"/>
    </row>
    <row r="5494" spans="1:13" x14ac:dyDescent="0.25">
      <c r="A5494" s="22"/>
      <c r="B5494" s="23"/>
      <c r="C5494" s="23"/>
      <c r="D5494" s="23"/>
      <c r="E5494" s="23"/>
      <c r="F5494" s="22"/>
      <c r="G5494" s="23"/>
      <c r="H5494" s="24"/>
      <c r="I5494" s="23"/>
      <c r="J5494" s="23"/>
      <c r="K5494" s="23"/>
      <c r="L5494" s="22"/>
      <c r="M5494" s="20"/>
    </row>
    <row r="5495" spans="1:13" x14ac:dyDescent="0.25">
      <c r="A5495" s="22"/>
      <c r="B5495" s="23"/>
      <c r="C5495" s="23"/>
      <c r="D5495" s="23"/>
      <c r="E5495" s="23"/>
      <c r="F5495" s="22"/>
      <c r="G5495" s="23"/>
      <c r="H5495" s="24"/>
      <c r="I5495" s="23"/>
      <c r="J5495" s="23"/>
      <c r="K5495" s="23"/>
      <c r="L5495" s="22"/>
      <c r="M5495" s="20"/>
    </row>
    <row r="5496" spans="1:13" x14ac:dyDescent="0.25">
      <c r="A5496" s="22"/>
      <c r="B5496" s="23"/>
      <c r="C5496" s="23"/>
      <c r="D5496" s="23"/>
      <c r="E5496" s="23"/>
      <c r="F5496" s="22"/>
      <c r="G5496" s="23"/>
      <c r="H5496" s="24"/>
      <c r="I5496" s="23"/>
      <c r="J5496" s="23"/>
      <c r="K5496" s="23"/>
      <c r="L5496" s="22"/>
      <c r="M5496" s="20"/>
    </row>
    <row r="5497" spans="1:13" x14ac:dyDescent="0.25">
      <c r="A5497" s="22"/>
      <c r="B5497" s="23"/>
      <c r="C5497" s="23"/>
      <c r="D5497" s="23"/>
      <c r="E5497" s="23"/>
      <c r="F5497" s="22"/>
      <c r="G5497" s="23"/>
      <c r="H5497" s="24"/>
      <c r="I5497" s="23"/>
      <c r="J5497" s="23"/>
      <c r="K5497" s="23"/>
      <c r="L5497" s="22"/>
      <c r="M5497" s="20"/>
    </row>
    <row r="5498" spans="1:13" x14ac:dyDescent="0.25">
      <c r="A5498" s="22"/>
      <c r="B5498" s="23"/>
      <c r="C5498" s="23"/>
      <c r="D5498" s="23"/>
      <c r="E5498" s="23"/>
      <c r="F5498" s="22"/>
      <c r="G5498" s="23"/>
      <c r="H5498" s="24"/>
      <c r="I5498" s="23"/>
      <c r="J5498" s="23"/>
      <c r="K5498" s="23"/>
      <c r="L5498" s="22"/>
      <c r="M5498" s="20"/>
    </row>
    <row r="5499" spans="1:13" x14ac:dyDescent="0.25">
      <c r="A5499" s="22"/>
      <c r="B5499" s="23"/>
      <c r="C5499" s="23"/>
      <c r="D5499" s="23"/>
      <c r="E5499" s="23"/>
      <c r="F5499" s="22"/>
      <c r="G5499" s="23"/>
      <c r="H5499" s="24"/>
      <c r="I5499" s="23"/>
      <c r="J5499" s="23"/>
      <c r="K5499" s="23"/>
      <c r="L5499" s="22"/>
      <c r="M5499" s="20"/>
    </row>
    <row r="5500" spans="1:13" x14ac:dyDescent="0.25">
      <c r="A5500" s="22"/>
      <c r="B5500" s="23"/>
      <c r="C5500" s="23"/>
      <c r="D5500" s="23"/>
      <c r="E5500" s="23"/>
      <c r="F5500" s="22"/>
      <c r="G5500" s="23"/>
      <c r="H5500" s="24"/>
      <c r="I5500" s="23"/>
      <c r="J5500" s="23"/>
      <c r="K5500" s="23"/>
      <c r="L5500" s="22"/>
      <c r="M5500" s="20"/>
    </row>
    <row r="5501" spans="1:13" x14ac:dyDescent="0.25">
      <c r="A5501" s="22"/>
      <c r="B5501" s="23"/>
      <c r="C5501" s="23"/>
      <c r="D5501" s="23"/>
      <c r="E5501" s="23"/>
      <c r="F5501" s="22"/>
      <c r="G5501" s="23"/>
      <c r="H5501" s="24"/>
      <c r="I5501" s="23"/>
      <c r="J5501" s="23"/>
      <c r="K5501" s="23"/>
      <c r="L5501" s="22"/>
      <c r="M5501" s="20"/>
    </row>
    <row r="5502" spans="1:13" x14ac:dyDescent="0.25">
      <c r="A5502" s="22"/>
      <c r="B5502" s="23"/>
      <c r="C5502" s="23"/>
      <c r="D5502" s="23"/>
      <c r="E5502" s="23"/>
      <c r="F5502" s="22"/>
      <c r="G5502" s="23"/>
      <c r="H5502" s="24"/>
      <c r="I5502" s="23"/>
      <c r="J5502" s="23"/>
      <c r="K5502" s="23"/>
      <c r="L5502" s="22"/>
      <c r="M5502" s="20"/>
    </row>
    <row r="5503" spans="1:13" x14ac:dyDescent="0.25">
      <c r="A5503" s="22"/>
      <c r="B5503" s="23"/>
      <c r="C5503" s="23"/>
      <c r="D5503" s="23"/>
      <c r="E5503" s="23"/>
      <c r="F5503" s="22"/>
      <c r="G5503" s="23"/>
      <c r="H5503" s="24"/>
      <c r="I5503" s="23"/>
      <c r="J5503" s="23"/>
      <c r="K5503" s="23"/>
      <c r="L5503" s="22"/>
      <c r="M5503" s="20"/>
    </row>
    <row r="5504" spans="1:13" x14ac:dyDescent="0.25">
      <c r="A5504" s="22"/>
      <c r="B5504" s="23"/>
      <c r="C5504" s="23"/>
      <c r="D5504" s="23"/>
      <c r="E5504" s="23"/>
      <c r="F5504" s="22"/>
      <c r="G5504" s="23"/>
      <c r="H5504" s="24"/>
      <c r="I5504" s="23"/>
      <c r="J5504" s="23"/>
      <c r="K5504" s="23"/>
      <c r="L5504" s="22"/>
      <c r="M5504" s="20"/>
    </row>
    <row r="5505" spans="1:13" x14ac:dyDescent="0.25">
      <c r="A5505" s="22"/>
      <c r="B5505" s="23"/>
      <c r="C5505" s="23"/>
      <c r="D5505" s="23"/>
      <c r="E5505" s="23"/>
      <c r="F5505" s="22"/>
      <c r="G5505" s="23"/>
      <c r="H5505" s="24"/>
      <c r="I5505" s="23"/>
      <c r="J5505" s="23"/>
      <c r="K5505" s="23"/>
      <c r="L5505" s="22"/>
      <c r="M5505" s="20"/>
    </row>
    <row r="5506" spans="1:13" x14ac:dyDescent="0.25">
      <c r="A5506" s="22"/>
      <c r="B5506" s="23"/>
      <c r="C5506" s="23"/>
      <c r="D5506" s="23"/>
      <c r="E5506" s="23"/>
      <c r="F5506" s="22"/>
      <c r="G5506" s="23"/>
      <c r="H5506" s="24"/>
      <c r="I5506" s="23"/>
      <c r="J5506" s="23"/>
      <c r="K5506" s="23"/>
      <c r="L5506" s="22"/>
      <c r="M5506" s="20"/>
    </row>
    <row r="5507" spans="1:13" x14ac:dyDescent="0.25">
      <c r="A5507" s="22"/>
      <c r="B5507" s="23"/>
      <c r="C5507" s="23"/>
      <c r="D5507" s="23"/>
      <c r="E5507" s="23"/>
      <c r="F5507" s="22"/>
      <c r="G5507" s="23"/>
      <c r="H5507" s="24"/>
      <c r="I5507" s="23"/>
      <c r="J5507" s="23"/>
      <c r="K5507" s="23"/>
      <c r="L5507" s="22"/>
      <c r="M5507" s="20"/>
    </row>
    <row r="5508" spans="1:13" x14ac:dyDescent="0.25">
      <c r="A5508" s="22"/>
      <c r="B5508" s="23"/>
      <c r="C5508" s="23"/>
      <c r="D5508" s="23"/>
      <c r="E5508" s="23"/>
      <c r="F5508" s="22"/>
      <c r="G5508" s="23"/>
      <c r="H5508" s="24"/>
      <c r="I5508" s="23"/>
      <c r="J5508" s="23"/>
      <c r="K5508" s="23"/>
      <c r="L5508" s="22"/>
      <c r="M5508" s="20"/>
    </row>
    <row r="5509" spans="1:13" x14ac:dyDescent="0.25">
      <c r="A5509" s="22"/>
      <c r="B5509" s="23"/>
      <c r="C5509" s="23"/>
      <c r="D5509" s="23"/>
      <c r="E5509" s="23"/>
      <c r="F5509" s="22"/>
      <c r="G5509" s="23"/>
      <c r="H5509" s="24"/>
      <c r="I5509" s="23"/>
      <c r="J5509" s="23"/>
      <c r="K5509" s="23"/>
      <c r="L5509" s="22"/>
      <c r="M5509" s="20"/>
    </row>
    <row r="5510" spans="1:13" x14ac:dyDescent="0.25">
      <c r="A5510" s="22"/>
      <c r="B5510" s="23"/>
      <c r="C5510" s="23"/>
      <c r="D5510" s="23"/>
      <c r="E5510" s="23"/>
      <c r="F5510" s="22"/>
      <c r="G5510" s="23"/>
      <c r="H5510" s="24"/>
      <c r="I5510" s="23"/>
      <c r="J5510" s="23"/>
      <c r="K5510" s="23"/>
      <c r="L5510" s="22"/>
      <c r="M5510" s="20"/>
    </row>
    <row r="5511" spans="1:13" x14ac:dyDescent="0.25">
      <c r="A5511" s="22"/>
      <c r="B5511" s="23"/>
      <c r="C5511" s="23"/>
      <c r="D5511" s="23"/>
      <c r="E5511" s="23"/>
      <c r="F5511" s="22"/>
      <c r="G5511" s="23"/>
      <c r="H5511" s="24"/>
      <c r="I5511" s="23"/>
      <c r="J5511" s="23"/>
      <c r="K5511" s="23"/>
      <c r="L5511" s="22"/>
      <c r="M5511" s="20"/>
    </row>
    <row r="5512" spans="1:13" x14ac:dyDescent="0.25">
      <c r="A5512" s="22"/>
      <c r="B5512" s="23"/>
      <c r="C5512" s="23"/>
      <c r="D5512" s="23"/>
      <c r="E5512" s="23"/>
      <c r="F5512" s="22"/>
      <c r="G5512" s="23"/>
      <c r="H5512" s="24"/>
      <c r="I5512" s="23"/>
      <c r="J5512" s="23"/>
      <c r="K5512" s="23"/>
      <c r="L5512" s="22"/>
      <c r="M5512" s="20"/>
    </row>
    <row r="5513" spans="1:13" x14ac:dyDescent="0.25">
      <c r="A5513" s="22"/>
      <c r="B5513" s="23"/>
      <c r="C5513" s="23"/>
      <c r="D5513" s="23"/>
      <c r="E5513" s="23"/>
      <c r="F5513" s="22"/>
      <c r="G5513" s="23"/>
      <c r="H5513" s="24"/>
      <c r="I5513" s="23"/>
      <c r="J5513" s="23"/>
      <c r="K5513" s="23"/>
      <c r="L5513" s="22"/>
      <c r="M5513" s="20"/>
    </row>
    <row r="5514" spans="1:13" x14ac:dyDescent="0.25">
      <c r="A5514" s="22"/>
      <c r="B5514" s="23"/>
      <c r="C5514" s="23"/>
      <c r="D5514" s="23"/>
      <c r="E5514" s="23"/>
      <c r="F5514" s="22"/>
      <c r="G5514" s="23"/>
      <c r="H5514" s="24"/>
      <c r="I5514" s="23"/>
      <c r="J5514" s="23"/>
      <c r="K5514" s="23"/>
      <c r="L5514" s="22"/>
      <c r="M5514" s="20"/>
    </row>
    <row r="5515" spans="1:13" x14ac:dyDescent="0.25">
      <c r="A5515" s="22"/>
      <c r="B5515" s="23"/>
      <c r="C5515" s="23"/>
      <c r="D5515" s="23"/>
      <c r="E5515" s="23"/>
      <c r="F5515" s="22"/>
      <c r="G5515" s="23"/>
      <c r="H5515" s="24"/>
      <c r="I5515" s="23"/>
      <c r="J5515" s="23"/>
      <c r="K5515" s="23"/>
      <c r="L5515" s="22"/>
      <c r="M5515" s="20"/>
    </row>
    <row r="5516" spans="1:13" x14ac:dyDescent="0.25">
      <c r="A5516" s="22"/>
      <c r="B5516" s="23"/>
      <c r="C5516" s="23"/>
      <c r="D5516" s="23"/>
      <c r="E5516" s="23"/>
      <c r="F5516" s="22"/>
      <c r="G5516" s="23"/>
      <c r="H5516" s="24"/>
      <c r="I5516" s="23"/>
      <c r="J5516" s="23"/>
      <c r="K5516" s="23"/>
      <c r="L5516" s="22"/>
      <c r="M5516" s="20"/>
    </row>
    <row r="5517" spans="1:13" x14ac:dyDescent="0.25">
      <c r="A5517" s="22"/>
      <c r="B5517" s="23"/>
      <c r="C5517" s="23"/>
      <c r="D5517" s="23"/>
      <c r="E5517" s="23"/>
      <c r="F5517" s="22"/>
      <c r="G5517" s="23"/>
      <c r="H5517" s="24"/>
      <c r="I5517" s="23"/>
      <c r="J5517" s="23"/>
      <c r="K5517" s="23"/>
      <c r="L5517" s="22"/>
      <c r="M5517" s="20"/>
    </row>
    <row r="5518" spans="1:13" x14ac:dyDescent="0.25">
      <c r="A5518" s="22"/>
      <c r="B5518" s="23"/>
      <c r="C5518" s="23"/>
      <c r="D5518" s="23"/>
      <c r="E5518" s="23"/>
      <c r="F5518" s="22"/>
      <c r="G5518" s="23"/>
      <c r="H5518" s="24"/>
      <c r="I5518" s="23"/>
      <c r="J5518" s="23"/>
      <c r="K5518" s="23"/>
      <c r="L5518" s="22"/>
      <c r="M5518" s="20"/>
    </row>
    <row r="5519" spans="1:13" x14ac:dyDescent="0.25">
      <c r="A5519" s="22"/>
      <c r="B5519" s="23"/>
      <c r="C5519" s="23"/>
      <c r="D5519" s="23"/>
      <c r="E5519" s="23"/>
      <c r="F5519" s="22"/>
      <c r="G5519" s="23"/>
      <c r="H5519" s="24"/>
      <c r="I5519" s="23"/>
      <c r="J5519" s="23"/>
      <c r="K5519" s="23"/>
      <c r="L5519" s="22"/>
      <c r="M5519" s="20"/>
    </row>
    <row r="5520" spans="1:13" x14ac:dyDescent="0.25">
      <c r="A5520" s="22"/>
      <c r="B5520" s="23"/>
      <c r="C5520" s="23"/>
      <c r="D5520" s="23"/>
      <c r="E5520" s="23"/>
      <c r="F5520" s="22"/>
      <c r="G5520" s="23"/>
      <c r="H5520" s="24"/>
      <c r="I5520" s="23"/>
      <c r="J5520" s="23"/>
      <c r="K5520" s="23"/>
      <c r="L5520" s="22"/>
      <c r="M5520" s="20"/>
    </row>
    <row r="5521" spans="1:13" x14ac:dyDescent="0.25">
      <c r="A5521" s="22"/>
      <c r="B5521" s="23"/>
      <c r="C5521" s="23"/>
      <c r="D5521" s="23"/>
      <c r="E5521" s="23"/>
      <c r="F5521" s="22"/>
      <c r="G5521" s="23"/>
      <c r="H5521" s="24"/>
      <c r="I5521" s="23"/>
      <c r="J5521" s="23"/>
      <c r="K5521" s="23"/>
      <c r="L5521" s="22"/>
      <c r="M5521" s="20"/>
    </row>
    <row r="5522" spans="1:13" x14ac:dyDescent="0.25">
      <c r="A5522" s="22"/>
      <c r="B5522" s="23"/>
      <c r="C5522" s="23"/>
      <c r="D5522" s="23"/>
      <c r="E5522" s="23"/>
      <c r="F5522" s="22"/>
      <c r="G5522" s="23"/>
      <c r="H5522" s="24"/>
      <c r="I5522" s="23"/>
      <c r="J5522" s="23"/>
      <c r="K5522" s="23"/>
      <c r="L5522" s="22"/>
      <c r="M5522" s="20"/>
    </row>
    <row r="5523" spans="1:13" x14ac:dyDescent="0.25">
      <c r="A5523" s="22"/>
      <c r="B5523" s="23"/>
      <c r="C5523" s="23"/>
      <c r="D5523" s="23"/>
      <c r="E5523" s="23"/>
      <c r="F5523" s="22"/>
      <c r="G5523" s="23"/>
      <c r="H5523" s="24"/>
      <c r="I5523" s="23"/>
      <c r="J5523" s="23"/>
      <c r="K5523" s="23"/>
      <c r="L5523" s="22"/>
      <c r="M5523" s="20"/>
    </row>
    <row r="5524" spans="1:13" x14ac:dyDescent="0.25">
      <c r="A5524" s="22"/>
      <c r="B5524" s="23"/>
      <c r="C5524" s="23"/>
      <c r="D5524" s="23"/>
      <c r="E5524" s="23"/>
      <c r="F5524" s="22"/>
      <c r="G5524" s="23"/>
      <c r="H5524" s="24"/>
      <c r="I5524" s="23"/>
      <c r="J5524" s="23"/>
      <c r="K5524" s="23"/>
      <c r="L5524" s="22"/>
      <c r="M5524" s="20"/>
    </row>
    <row r="5525" spans="1:13" x14ac:dyDescent="0.25">
      <c r="A5525" s="22"/>
      <c r="B5525" s="23"/>
      <c r="C5525" s="23"/>
      <c r="D5525" s="23"/>
      <c r="E5525" s="23"/>
      <c r="F5525" s="22"/>
      <c r="G5525" s="23"/>
      <c r="H5525" s="24"/>
      <c r="I5525" s="23"/>
      <c r="J5525" s="23"/>
      <c r="K5525" s="23"/>
      <c r="L5525" s="22"/>
      <c r="M5525" s="20"/>
    </row>
    <row r="5526" spans="1:13" x14ac:dyDescent="0.25">
      <c r="A5526" s="22"/>
      <c r="B5526" s="23"/>
      <c r="C5526" s="23"/>
      <c r="D5526" s="23"/>
      <c r="E5526" s="23"/>
      <c r="F5526" s="22"/>
      <c r="G5526" s="23"/>
      <c r="H5526" s="24"/>
      <c r="I5526" s="23"/>
      <c r="J5526" s="23"/>
      <c r="K5526" s="23"/>
      <c r="L5526" s="22"/>
      <c r="M5526" s="20"/>
    </row>
    <row r="5527" spans="1:13" x14ac:dyDescent="0.25">
      <c r="A5527" s="22"/>
      <c r="B5527" s="23"/>
      <c r="C5527" s="23"/>
      <c r="D5527" s="23"/>
      <c r="E5527" s="23"/>
      <c r="F5527" s="22"/>
      <c r="G5527" s="23"/>
      <c r="H5527" s="24"/>
      <c r="I5527" s="23"/>
      <c r="J5527" s="23"/>
      <c r="K5527" s="23"/>
      <c r="L5527" s="22"/>
      <c r="M5527" s="20"/>
    </row>
    <row r="5528" spans="1:13" x14ac:dyDescent="0.25">
      <c r="A5528" s="22"/>
      <c r="B5528" s="23"/>
      <c r="C5528" s="23"/>
      <c r="D5528" s="23"/>
      <c r="E5528" s="23"/>
      <c r="F5528" s="22"/>
      <c r="G5528" s="23"/>
      <c r="H5528" s="24"/>
      <c r="I5528" s="23"/>
      <c r="J5528" s="23"/>
      <c r="K5528" s="23"/>
      <c r="L5528" s="22"/>
      <c r="M5528" s="20"/>
    </row>
    <row r="5529" spans="1:13" x14ac:dyDescent="0.25">
      <c r="A5529" s="22"/>
      <c r="B5529" s="23"/>
      <c r="C5529" s="23"/>
      <c r="D5529" s="23"/>
      <c r="E5529" s="23"/>
      <c r="F5529" s="22"/>
      <c r="G5529" s="23"/>
      <c r="H5529" s="24"/>
      <c r="I5529" s="23"/>
      <c r="J5529" s="23"/>
      <c r="K5529" s="23"/>
      <c r="L5529" s="22"/>
      <c r="M5529" s="20"/>
    </row>
    <row r="5530" spans="1:13" x14ac:dyDescent="0.25">
      <c r="A5530" s="22"/>
      <c r="B5530" s="23"/>
      <c r="C5530" s="23"/>
      <c r="D5530" s="23"/>
      <c r="E5530" s="23"/>
      <c r="F5530" s="22"/>
      <c r="G5530" s="23"/>
      <c r="H5530" s="24"/>
      <c r="I5530" s="23"/>
      <c r="J5530" s="23"/>
      <c r="K5530" s="23"/>
      <c r="L5530" s="22"/>
      <c r="M5530" s="20"/>
    </row>
    <row r="5531" spans="1:13" x14ac:dyDescent="0.25">
      <c r="A5531" s="22"/>
      <c r="B5531" s="23"/>
      <c r="C5531" s="23"/>
      <c r="D5531" s="23"/>
      <c r="E5531" s="23"/>
      <c r="F5531" s="22"/>
      <c r="G5531" s="23"/>
      <c r="H5531" s="24"/>
      <c r="I5531" s="23"/>
      <c r="J5531" s="23"/>
      <c r="K5531" s="23"/>
      <c r="L5531" s="22"/>
      <c r="M5531" s="20"/>
    </row>
    <row r="5532" spans="1:13" x14ac:dyDescent="0.25">
      <c r="A5532" s="22"/>
      <c r="B5532" s="23"/>
      <c r="C5532" s="23"/>
      <c r="D5532" s="23"/>
      <c r="E5532" s="23"/>
      <c r="F5532" s="22"/>
      <c r="G5532" s="23"/>
      <c r="H5532" s="24"/>
      <c r="I5532" s="23"/>
      <c r="J5532" s="23"/>
      <c r="K5532" s="23"/>
      <c r="L5532" s="22"/>
      <c r="M5532" s="20"/>
    </row>
    <row r="5533" spans="1:13" x14ac:dyDescent="0.25">
      <c r="A5533" s="22"/>
      <c r="B5533" s="23"/>
      <c r="C5533" s="23"/>
      <c r="D5533" s="23"/>
      <c r="E5533" s="23"/>
      <c r="F5533" s="22"/>
      <c r="G5533" s="23"/>
      <c r="H5533" s="24"/>
      <c r="I5533" s="23"/>
      <c r="J5533" s="23"/>
      <c r="K5533" s="23"/>
      <c r="L5533" s="22"/>
      <c r="M5533" s="20"/>
    </row>
    <row r="5534" spans="1:13" x14ac:dyDescent="0.25">
      <c r="A5534" s="22"/>
      <c r="B5534" s="23"/>
      <c r="C5534" s="23"/>
      <c r="D5534" s="23"/>
      <c r="E5534" s="23"/>
      <c r="F5534" s="22"/>
      <c r="G5534" s="23"/>
      <c r="H5534" s="24"/>
      <c r="I5534" s="23"/>
      <c r="J5534" s="23"/>
      <c r="K5534" s="23"/>
      <c r="L5534" s="22"/>
      <c r="M5534" s="20"/>
    </row>
    <row r="5535" spans="1:13" x14ac:dyDescent="0.25">
      <c r="A5535" s="22"/>
      <c r="B5535" s="23"/>
      <c r="C5535" s="23"/>
      <c r="D5535" s="23"/>
      <c r="E5535" s="23"/>
      <c r="F5535" s="22"/>
      <c r="G5535" s="23"/>
      <c r="H5535" s="24"/>
      <c r="I5535" s="23"/>
      <c r="J5535" s="23"/>
      <c r="K5535" s="23"/>
      <c r="L5535" s="22"/>
      <c r="M5535" s="20"/>
    </row>
    <row r="5536" spans="1:13" x14ac:dyDescent="0.25">
      <c r="A5536" s="22"/>
      <c r="B5536" s="23"/>
      <c r="C5536" s="23"/>
      <c r="D5536" s="23"/>
      <c r="E5536" s="23"/>
      <c r="F5536" s="22"/>
      <c r="G5536" s="23"/>
      <c r="H5536" s="24"/>
      <c r="I5536" s="23"/>
      <c r="J5536" s="23"/>
      <c r="K5536" s="23"/>
      <c r="L5536" s="22"/>
      <c r="M5536" s="20"/>
    </row>
    <row r="5537" spans="1:13" x14ac:dyDescent="0.25">
      <c r="A5537" s="22"/>
      <c r="B5537" s="23"/>
      <c r="C5537" s="23"/>
      <c r="D5537" s="23"/>
      <c r="E5537" s="23"/>
      <c r="F5537" s="22"/>
      <c r="G5537" s="23"/>
      <c r="H5537" s="24"/>
      <c r="I5537" s="23"/>
      <c r="J5537" s="23"/>
      <c r="K5537" s="23"/>
      <c r="L5537" s="22"/>
      <c r="M5537" s="20"/>
    </row>
    <row r="5538" spans="1:13" x14ac:dyDescent="0.25">
      <c r="A5538" s="22"/>
      <c r="B5538" s="23"/>
      <c r="C5538" s="23"/>
      <c r="D5538" s="23"/>
      <c r="E5538" s="23"/>
      <c r="F5538" s="22"/>
      <c r="G5538" s="23"/>
      <c r="H5538" s="24"/>
      <c r="I5538" s="23"/>
      <c r="J5538" s="23"/>
      <c r="K5538" s="23"/>
      <c r="L5538" s="22"/>
      <c r="M5538" s="20"/>
    </row>
    <row r="5539" spans="1:13" x14ac:dyDescent="0.25">
      <c r="A5539" s="22"/>
      <c r="B5539" s="23"/>
      <c r="C5539" s="23"/>
      <c r="D5539" s="23"/>
      <c r="E5539" s="23"/>
      <c r="F5539" s="22"/>
      <c r="G5539" s="23"/>
      <c r="H5539" s="24"/>
      <c r="I5539" s="23"/>
      <c r="J5539" s="23"/>
      <c r="K5539" s="23"/>
      <c r="L5539" s="22"/>
      <c r="M5539" s="20"/>
    </row>
    <row r="5540" spans="1:13" x14ac:dyDescent="0.25">
      <c r="A5540" s="22"/>
      <c r="B5540" s="23"/>
      <c r="C5540" s="23"/>
      <c r="D5540" s="23"/>
      <c r="E5540" s="23"/>
      <c r="F5540" s="22"/>
      <c r="G5540" s="23"/>
      <c r="H5540" s="24"/>
      <c r="I5540" s="23"/>
      <c r="J5540" s="23"/>
      <c r="K5540" s="23"/>
      <c r="L5540" s="22"/>
      <c r="M5540" s="20"/>
    </row>
    <row r="5541" spans="1:13" x14ac:dyDescent="0.25">
      <c r="A5541" s="22"/>
      <c r="B5541" s="23"/>
      <c r="C5541" s="23"/>
      <c r="D5541" s="23"/>
      <c r="E5541" s="23"/>
      <c r="F5541" s="22"/>
      <c r="G5541" s="23"/>
      <c r="H5541" s="24"/>
      <c r="I5541" s="23"/>
      <c r="J5541" s="23"/>
      <c r="K5541" s="23"/>
      <c r="L5541" s="22"/>
      <c r="M5541" s="20"/>
    </row>
    <row r="5542" spans="1:13" x14ac:dyDescent="0.25">
      <c r="A5542" s="22"/>
      <c r="B5542" s="23"/>
      <c r="C5542" s="23"/>
      <c r="D5542" s="23"/>
      <c r="E5542" s="23"/>
      <c r="F5542" s="22"/>
      <c r="G5542" s="23"/>
      <c r="H5542" s="24"/>
      <c r="I5542" s="23"/>
      <c r="J5542" s="23"/>
      <c r="K5542" s="23"/>
      <c r="L5542" s="22"/>
      <c r="M5542" s="20"/>
    </row>
    <row r="5543" spans="1:13" x14ac:dyDescent="0.25">
      <c r="A5543" s="22"/>
      <c r="B5543" s="23"/>
      <c r="C5543" s="23"/>
      <c r="D5543" s="23"/>
      <c r="E5543" s="23"/>
      <c r="F5543" s="22"/>
      <c r="G5543" s="23"/>
      <c r="H5543" s="24"/>
      <c r="I5543" s="23"/>
      <c r="J5543" s="23"/>
      <c r="K5543" s="23"/>
      <c r="L5543" s="22"/>
      <c r="M5543" s="20"/>
    </row>
    <row r="5544" spans="1:13" x14ac:dyDescent="0.25">
      <c r="A5544" s="22"/>
      <c r="B5544" s="23"/>
      <c r="C5544" s="23"/>
      <c r="D5544" s="23"/>
      <c r="E5544" s="23"/>
      <c r="F5544" s="22"/>
      <c r="G5544" s="23"/>
      <c r="H5544" s="24"/>
      <c r="I5544" s="23"/>
      <c r="J5544" s="23"/>
      <c r="K5544" s="23"/>
      <c r="L5544" s="22"/>
      <c r="M5544" s="20"/>
    </row>
    <row r="5545" spans="1:13" x14ac:dyDescent="0.25">
      <c r="A5545" s="22"/>
      <c r="B5545" s="23"/>
      <c r="C5545" s="23"/>
      <c r="D5545" s="23"/>
      <c r="E5545" s="23"/>
      <c r="F5545" s="22"/>
      <c r="G5545" s="23"/>
      <c r="H5545" s="24"/>
      <c r="I5545" s="23"/>
      <c r="J5545" s="23"/>
      <c r="K5545" s="23"/>
      <c r="L5545" s="22"/>
      <c r="M5545" s="20"/>
    </row>
    <row r="5546" spans="1:13" x14ac:dyDescent="0.25">
      <c r="A5546" s="22"/>
      <c r="B5546" s="23"/>
      <c r="C5546" s="23"/>
      <c r="D5546" s="23"/>
      <c r="E5546" s="23"/>
      <c r="F5546" s="22"/>
      <c r="G5546" s="23"/>
      <c r="H5546" s="24"/>
      <c r="I5546" s="23"/>
      <c r="J5546" s="23"/>
      <c r="K5546" s="23"/>
      <c r="L5546" s="22"/>
      <c r="M5546" s="20"/>
    </row>
    <row r="5547" spans="1:13" x14ac:dyDescent="0.25">
      <c r="A5547" s="22"/>
      <c r="B5547" s="23"/>
      <c r="C5547" s="23"/>
      <c r="D5547" s="23"/>
      <c r="E5547" s="23"/>
      <c r="F5547" s="22"/>
      <c r="G5547" s="23"/>
      <c r="H5547" s="24"/>
      <c r="I5547" s="23"/>
      <c r="J5547" s="23"/>
      <c r="K5547" s="23"/>
      <c r="L5547" s="22"/>
      <c r="M5547" s="20"/>
    </row>
    <row r="5548" spans="1:13" x14ac:dyDescent="0.25">
      <c r="A5548" s="22"/>
      <c r="B5548" s="23"/>
      <c r="C5548" s="23"/>
      <c r="D5548" s="23"/>
      <c r="E5548" s="23"/>
      <c r="F5548" s="22"/>
      <c r="G5548" s="23"/>
      <c r="H5548" s="24"/>
      <c r="I5548" s="23"/>
      <c r="J5548" s="23"/>
      <c r="K5548" s="23"/>
      <c r="L5548" s="22"/>
      <c r="M5548" s="20"/>
    </row>
    <row r="5549" spans="1:13" x14ac:dyDescent="0.25">
      <c r="A5549" s="22"/>
      <c r="B5549" s="23"/>
      <c r="C5549" s="23"/>
      <c r="D5549" s="23"/>
      <c r="E5549" s="23"/>
      <c r="F5549" s="22"/>
      <c r="G5549" s="23"/>
      <c r="H5549" s="24"/>
      <c r="I5549" s="23"/>
      <c r="J5549" s="23"/>
      <c r="K5549" s="23"/>
      <c r="L5549" s="22"/>
      <c r="M5549" s="20"/>
    </row>
    <row r="5550" spans="1:13" x14ac:dyDescent="0.25">
      <c r="A5550" s="22"/>
      <c r="B5550" s="23"/>
      <c r="C5550" s="23"/>
      <c r="D5550" s="23"/>
      <c r="E5550" s="23"/>
      <c r="F5550" s="22"/>
      <c r="G5550" s="23"/>
      <c r="H5550" s="24"/>
      <c r="I5550" s="23"/>
      <c r="J5550" s="23"/>
      <c r="K5550" s="23"/>
      <c r="L5550" s="22"/>
      <c r="M5550" s="20"/>
    </row>
    <row r="5551" spans="1:13" x14ac:dyDescent="0.25">
      <c r="A5551" s="22"/>
      <c r="B5551" s="23"/>
      <c r="C5551" s="23"/>
      <c r="D5551" s="23"/>
      <c r="E5551" s="23"/>
      <c r="F5551" s="22"/>
      <c r="G5551" s="23"/>
      <c r="H5551" s="24"/>
      <c r="I5551" s="23"/>
      <c r="J5551" s="23"/>
      <c r="K5551" s="23"/>
      <c r="L5551" s="22"/>
      <c r="M5551" s="20"/>
    </row>
    <row r="5552" spans="1:13" x14ac:dyDescent="0.25">
      <c r="A5552" s="22"/>
      <c r="B5552" s="23"/>
      <c r="C5552" s="23"/>
      <c r="D5552" s="23"/>
      <c r="E5552" s="23"/>
      <c r="F5552" s="22"/>
      <c r="G5552" s="23"/>
      <c r="H5552" s="24"/>
      <c r="I5552" s="23"/>
      <c r="J5552" s="23"/>
      <c r="K5552" s="23"/>
      <c r="L5552" s="22"/>
      <c r="M5552" s="20"/>
    </row>
    <row r="5553" spans="1:14" x14ac:dyDescent="0.25">
      <c r="A5553" s="22"/>
      <c r="B5553" s="23"/>
      <c r="C5553" s="23"/>
      <c r="D5553" s="23"/>
      <c r="E5553" s="23"/>
      <c r="F5553" s="22"/>
      <c r="G5553" s="23"/>
      <c r="H5553" s="24"/>
      <c r="I5553" s="23"/>
      <c r="J5553" s="23"/>
      <c r="K5553" s="23"/>
      <c r="L5553" s="22"/>
      <c r="M5553" s="20"/>
      <c r="N5553" s="19"/>
    </row>
    <row r="5554" spans="1:14" x14ac:dyDescent="0.25">
      <c r="A5554" s="22"/>
      <c r="B5554" s="23"/>
      <c r="C5554" s="23"/>
      <c r="D5554" s="23"/>
      <c r="E5554" s="23"/>
      <c r="F5554" s="22"/>
      <c r="G5554" s="23"/>
      <c r="H5554" s="24"/>
      <c r="I5554" s="23"/>
      <c r="J5554" s="23"/>
      <c r="K5554" s="23"/>
      <c r="L5554" s="22"/>
      <c r="M5554" s="20"/>
      <c r="N5554" s="19"/>
    </row>
    <row r="5555" spans="1:14" x14ac:dyDescent="0.25">
      <c r="A5555" s="22"/>
      <c r="B5555" s="23"/>
      <c r="C5555" s="23"/>
      <c r="D5555" s="23"/>
      <c r="E5555" s="23"/>
      <c r="F5555" s="22"/>
      <c r="G5555" s="23"/>
      <c r="H5555" s="24"/>
      <c r="I5555" s="23"/>
      <c r="J5555" s="23"/>
      <c r="K5555" s="23"/>
      <c r="L5555" s="22"/>
      <c r="M5555" s="20"/>
      <c r="N5555" s="19"/>
    </row>
    <row r="5556" spans="1:14" x14ac:dyDescent="0.25">
      <c r="A5556" s="22"/>
      <c r="B5556" s="23"/>
      <c r="C5556" s="23"/>
      <c r="D5556" s="23"/>
      <c r="E5556" s="23"/>
      <c r="F5556" s="22"/>
      <c r="G5556" s="23"/>
      <c r="H5556" s="24"/>
      <c r="I5556" s="23"/>
      <c r="J5556" s="23"/>
      <c r="K5556" s="23"/>
      <c r="L5556" s="22"/>
      <c r="M5556" s="20"/>
      <c r="N5556" s="19"/>
    </row>
    <row r="5557" spans="1:14" x14ac:dyDescent="0.25">
      <c r="A5557" s="22"/>
      <c r="B5557" s="23"/>
      <c r="C5557" s="23"/>
      <c r="D5557" s="23"/>
      <c r="E5557" s="23"/>
      <c r="F5557" s="22"/>
      <c r="G5557" s="23"/>
      <c r="H5557" s="24"/>
      <c r="I5557" s="23"/>
      <c r="J5557" s="23"/>
      <c r="K5557" s="23"/>
      <c r="L5557" s="22"/>
      <c r="M5557" s="20"/>
      <c r="N5557" s="19"/>
    </row>
    <row r="5558" spans="1:14" x14ac:dyDescent="0.25">
      <c r="A5558" s="22"/>
      <c r="B5558" s="23"/>
      <c r="C5558" s="23"/>
      <c r="D5558" s="23"/>
      <c r="E5558" s="23"/>
      <c r="F5558" s="22"/>
      <c r="G5558" s="23"/>
      <c r="H5558" s="24"/>
      <c r="I5558" s="23"/>
      <c r="J5558" s="23"/>
      <c r="K5558" s="23"/>
      <c r="L5558" s="22"/>
      <c r="M5558" s="20"/>
      <c r="N5558" s="19"/>
    </row>
    <row r="5559" spans="1:14" x14ac:dyDescent="0.25">
      <c r="A5559" s="22"/>
      <c r="B5559" s="23"/>
      <c r="C5559" s="23"/>
      <c r="D5559" s="23"/>
      <c r="E5559" s="23"/>
      <c r="F5559" s="22"/>
      <c r="G5559" s="23"/>
      <c r="H5559" s="24"/>
      <c r="I5559" s="23"/>
      <c r="J5559" s="23"/>
      <c r="K5559" s="23"/>
      <c r="L5559" s="22"/>
      <c r="M5559" s="20"/>
      <c r="N5559" s="19"/>
    </row>
    <row r="5560" spans="1:14" x14ac:dyDescent="0.25">
      <c r="A5560" s="22"/>
      <c r="B5560" s="23"/>
      <c r="C5560" s="23"/>
      <c r="D5560" s="23"/>
      <c r="E5560" s="23"/>
      <c r="F5560" s="22"/>
      <c r="G5560" s="23"/>
      <c r="H5560" s="24"/>
      <c r="I5560" s="23"/>
      <c r="J5560" s="23"/>
      <c r="K5560" s="23"/>
      <c r="L5560" s="22"/>
      <c r="M5560" s="20"/>
      <c r="N5560" s="19"/>
    </row>
    <row r="5561" spans="1:14" x14ac:dyDescent="0.25">
      <c r="A5561" s="22"/>
      <c r="B5561" s="23"/>
      <c r="C5561" s="23"/>
      <c r="D5561" s="23"/>
      <c r="E5561" s="23"/>
      <c r="F5561" s="22"/>
      <c r="G5561" s="23"/>
      <c r="H5561" s="24"/>
      <c r="I5561" s="23"/>
      <c r="J5561" s="23"/>
      <c r="K5561" s="23"/>
      <c r="L5561" s="22"/>
      <c r="M5561" s="20"/>
      <c r="N5561" s="19"/>
    </row>
    <row r="5562" spans="1:14" x14ac:dyDescent="0.25">
      <c r="A5562" s="22"/>
      <c r="B5562" s="23"/>
      <c r="C5562" s="23"/>
      <c r="D5562" s="23"/>
      <c r="E5562" s="23"/>
      <c r="F5562" s="22"/>
      <c r="G5562" s="23"/>
      <c r="H5562" s="24"/>
      <c r="I5562" s="23"/>
      <c r="J5562" s="23"/>
      <c r="K5562" s="23"/>
      <c r="L5562" s="22"/>
      <c r="M5562" s="20"/>
      <c r="N5562" s="19"/>
    </row>
    <row r="5563" spans="1:14" x14ac:dyDescent="0.25">
      <c r="A5563" s="22"/>
      <c r="B5563" s="23"/>
      <c r="C5563" s="23"/>
      <c r="D5563" s="23"/>
      <c r="E5563" s="23"/>
      <c r="F5563" s="22"/>
      <c r="G5563" s="23"/>
      <c r="H5563" s="24"/>
      <c r="I5563" s="23"/>
      <c r="J5563" s="23"/>
      <c r="K5563" s="23"/>
      <c r="L5563" s="22"/>
      <c r="M5563" s="20"/>
      <c r="N5563" s="19"/>
    </row>
    <row r="5564" spans="1:14" x14ac:dyDescent="0.25">
      <c r="A5564" s="22"/>
      <c r="B5564" s="23"/>
      <c r="C5564" s="23"/>
      <c r="D5564" s="23"/>
      <c r="E5564" s="23"/>
      <c r="F5564" s="22"/>
      <c r="G5564" s="23"/>
      <c r="H5564" s="24"/>
      <c r="I5564" s="23"/>
      <c r="J5564" s="23"/>
      <c r="K5564" s="23"/>
      <c r="L5564" s="22"/>
      <c r="M5564" s="20"/>
      <c r="N5564" s="19"/>
    </row>
    <row r="5565" spans="1:14" x14ac:dyDescent="0.25">
      <c r="A5565" s="22"/>
      <c r="B5565" s="23"/>
      <c r="C5565" s="23"/>
      <c r="D5565" s="23"/>
      <c r="E5565" s="23"/>
      <c r="F5565" s="22"/>
      <c r="G5565" s="23"/>
      <c r="H5565" s="24"/>
      <c r="I5565" s="23"/>
      <c r="J5565" s="23"/>
      <c r="K5565" s="23"/>
      <c r="L5565" s="22"/>
      <c r="M5565" s="20"/>
      <c r="N5565" s="19"/>
    </row>
    <row r="5566" spans="1:14" x14ac:dyDescent="0.25">
      <c r="A5566" s="22"/>
      <c r="B5566" s="23"/>
      <c r="C5566" s="23"/>
      <c r="D5566" s="23"/>
      <c r="E5566" s="23"/>
      <c r="F5566" s="22"/>
      <c r="G5566" s="23"/>
      <c r="H5566" s="24"/>
      <c r="I5566" s="23"/>
      <c r="J5566" s="23"/>
      <c r="K5566" s="23"/>
      <c r="L5566" s="22"/>
      <c r="M5566" s="20"/>
      <c r="N5566" s="19"/>
    </row>
    <row r="5567" spans="1:14" x14ac:dyDescent="0.25">
      <c r="A5567" s="22"/>
      <c r="B5567" s="23"/>
      <c r="C5567" s="23"/>
      <c r="D5567" s="23"/>
      <c r="E5567" s="23"/>
      <c r="F5567" s="22"/>
      <c r="G5567" s="23"/>
      <c r="H5567" s="24"/>
      <c r="I5567" s="23"/>
      <c r="J5567" s="23"/>
      <c r="K5567" s="23"/>
      <c r="L5567" s="22"/>
      <c r="M5567" s="20"/>
      <c r="N5567" s="19"/>
    </row>
    <row r="5568" spans="1:14" x14ac:dyDescent="0.25">
      <c r="A5568" s="22"/>
      <c r="B5568" s="23"/>
      <c r="C5568" s="23"/>
      <c r="D5568" s="23"/>
      <c r="E5568" s="23"/>
      <c r="F5568" s="22"/>
      <c r="G5568" s="23"/>
      <c r="H5568" s="24"/>
      <c r="I5568" s="23"/>
      <c r="J5568" s="23"/>
      <c r="K5568" s="23"/>
      <c r="L5568" s="22"/>
      <c r="M5568" s="20"/>
      <c r="N5568" s="19"/>
    </row>
    <row r="5569" spans="1:13" x14ac:dyDescent="0.25">
      <c r="A5569" s="22"/>
      <c r="B5569" s="23"/>
      <c r="C5569" s="23"/>
      <c r="D5569" s="23"/>
      <c r="E5569" s="23"/>
      <c r="F5569" s="22"/>
      <c r="G5569" s="23"/>
      <c r="H5569" s="24"/>
      <c r="I5569" s="23"/>
      <c r="J5569" s="23"/>
      <c r="K5569" s="23"/>
      <c r="L5569" s="22"/>
      <c r="M5569" s="20"/>
    </row>
    <row r="5570" spans="1:13" x14ac:dyDescent="0.25">
      <c r="A5570" s="22"/>
      <c r="B5570" s="23"/>
      <c r="C5570" s="23"/>
      <c r="D5570" s="23"/>
      <c r="E5570" s="23"/>
      <c r="F5570" s="22"/>
      <c r="G5570" s="23"/>
      <c r="H5570" s="24"/>
      <c r="I5570" s="23"/>
      <c r="J5570" s="23"/>
      <c r="K5570" s="23"/>
      <c r="L5570" s="22"/>
      <c r="M5570" s="20"/>
    </row>
    <row r="5571" spans="1:13" x14ac:dyDescent="0.25">
      <c r="A5571" s="22"/>
      <c r="B5571" s="23"/>
      <c r="C5571" s="23"/>
      <c r="D5571" s="23"/>
      <c r="E5571" s="23"/>
      <c r="F5571" s="22"/>
      <c r="G5571" s="23"/>
      <c r="H5571" s="24"/>
      <c r="I5571" s="23"/>
      <c r="J5571" s="23"/>
      <c r="K5571" s="23"/>
      <c r="L5571" s="22"/>
      <c r="M5571" s="20"/>
    </row>
    <row r="5572" spans="1:13" x14ac:dyDescent="0.25">
      <c r="A5572" s="22"/>
      <c r="B5572" s="23"/>
      <c r="C5572" s="23"/>
      <c r="D5572" s="23"/>
      <c r="E5572" s="23"/>
      <c r="F5572" s="22"/>
      <c r="G5572" s="23"/>
      <c r="H5572" s="24"/>
      <c r="I5572" s="23"/>
      <c r="J5572" s="23"/>
      <c r="K5572" s="23"/>
      <c r="L5572" s="22"/>
      <c r="M5572" s="20"/>
    </row>
    <row r="5573" spans="1:13" x14ac:dyDescent="0.25">
      <c r="A5573" s="22"/>
      <c r="B5573" s="23"/>
      <c r="C5573" s="23"/>
      <c r="D5573" s="23"/>
      <c r="E5573" s="23"/>
      <c r="F5573" s="22"/>
      <c r="G5573" s="23"/>
      <c r="H5573" s="24"/>
      <c r="I5573" s="23"/>
      <c r="J5573" s="23"/>
      <c r="K5573" s="23"/>
      <c r="L5573" s="22"/>
      <c r="M5573" s="20"/>
    </row>
    <row r="5574" spans="1:13" x14ac:dyDescent="0.25">
      <c r="A5574" s="22"/>
      <c r="B5574" s="23"/>
      <c r="C5574" s="23"/>
      <c r="D5574" s="23"/>
      <c r="E5574" s="23"/>
      <c r="F5574" s="22"/>
      <c r="G5574" s="23"/>
      <c r="H5574" s="24"/>
      <c r="I5574" s="23"/>
      <c r="J5574" s="23"/>
      <c r="K5574" s="23"/>
      <c r="L5574" s="22"/>
      <c r="M5574" s="20"/>
    </row>
    <row r="5575" spans="1:13" x14ac:dyDescent="0.25">
      <c r="A5575" s="22"/>
      <c r="B5575" s="23"/>
      <c r="C5575" s="23"/>
      <c r="D5575" s="23"/>
      <c r="E5575" s="23"/>
      <c r="F5575" s="22"/>
      <c r="G5575" s="23"/>
      <c r="H5575" s="24"/>
      <c r="I5575" s="23"/>
      <c r="J5575" s="23"/>
      <c r="K5575" s="23"/>
      <c r="L5575" s="22"/>
      <c r="M5575" s="20"/>
    </row>
    <row r="5576" spans="1:13" x14ac:dyDescent="0.25">
      <c r="A5576" s="22"/>
      <c r="B5576" s="23"/>
      <c r="C5576" s="23"/>
      <c r="D5576" s="23"/>
      <c r="E5576" s="23"/>
      <c r="F5576" s="22"/>
      <c r="G5576" s="23"/>
      <c r="H5576" s="24"/>
      <c r="I5576" s="23"/>
      <c r="J5576" s="23"/>
      <c r="K5576" s="23"/>
      <c r="L5576" s="22"/>
      <c r="M5576" s="20"/>
    </row>
    <row r="5577" spans="1:13" x14ac:dyDescent="0.25">
      <c r="A5577" s="22"/>
      <c r="B5577" s="23"/>
      <c r="C5577" s="23"/>
      <c r="D5577" s="23"/>
      <c r="E5577" s="23"/>
      <c r="F5577" s="22"/>
      <c r="G5577" s="23"/>
      <c r="H5577" s="24"/>
      <c r="I5577" s="23"/>
      <c r="J5577" s="23"/>
      <c r="K5577" s="23"/>
      <c r="L5577" s="22"/>
      <c r="M5577" s="20"/>
    </row>
    <row r="5578" spans="1:13" x14ac:dyDescent="0.25">
      <c r="A5578" s="22"/>
      <c r="B5578" s="23"/>
      <c r="C5578" s="23"/>
      <c r="D5578" s="23"/>
      <c r="E5578" s="23"/>
      <c r="F5578" s="22"/>
      <c r="G5578" s="23"/>
      <c r="H5578" s="24"/>
      <c r="I5578" s="23"/>
      <c r="J5578" s="23"/>
      <c r="K5578" s="23"/>
      <c r="L5578" s="22"/>
      <c r="M5578" s="20"/>
    </row>
    <row r="5579" spans="1:13" x14ac:dyDescent="0.25">
      <c r="A5579" s="22"/>
      <c r="B5579" s="23"/>
      <c r="C5579" s="23"/>
      <c r="D5579" s="23"/>
      <c r="E5579" s="23"/>
      <c r="F5579" s="22"/>
      <c r="G5579" s="23"/>
      <c r="H5579" s="24"/>
      <c r="I5579" s="23"/>
      <c r="J5579" s="23"/>
      <c r="K5579" s="23"/>
      <c r="L5579" s="22"/>
      <c r="M5579" s="20"/>
    </row>
    <row r="5580" spans="1:13" x14ac:dyDescent="0.25">
      <c r="A5580" s="22"/>
      <c r="B5580" s="23"/>
      <c r="C5580" s="23"/>
      <c r="D5580" s="23"/>
      <c r="E5580" s="23"/>
      <c r="F5580" s="22"/>
      <c r="G5580" s="23"/>
      <c r="H5580" s="24"/>
      <c r="I5580" s="23"/>
      <c r="J5580" s="23"/>
      <c r="K5580" s="23"/>
      <c r="L5580" s="22"/>
      <c r="M5580" s="20"/>
    </row>
    <row r="5581" spans="1:13" x14ac:dyDescent="0.25">
      <c r="A5581" s="22"/>
      <c r="B5581" s="23"/>
      <c r="C5581" s="23"/>
      <c r="D5581" s="23"/>
      <c r="E5581" s="23"/>
      <c r="F5581" s="22"/>
      <c r="G5581" s="23"/>
      <c r="H5581" s="24"/>
      <c r="I5581" s="23"/>
      <c r="J5581" s="23"/>
      <c r="K5581" s="23"/>
      <c r="L5581" s="22"/>
      <c r="M5581" s="20"/>
    </row>
    <row r="5582" spans="1:13" x14ac:dyDescent="0.25">
      <c r="A5582" s="22"/>
      <c r="B5582" s="23"/>
      <c r="C5582" s="23"/>
      <c r="D5582" s="23"/>
      <c r="E5582" s="23"/>
      <c r="F5582" s="22"/>
      <c r="G5582" s="23"/>
      <c r="H5582" s="24"/>
      <c r="I5582" s="23"/>
      <c r="J5582" s="23"/>
      <c r="K5582" s="23"/>
      <c r="L5582" s="22"/>
      <c r="M5582" s="20"/>
    </row>
    <row r="5583" spans="1:13" x14ac:dyDescent="0.25">
      <c r="A5583" s="22"/>
      <c r="B5583" s="23"/>
      <c r="C5583" s="23"/>
      <c r="D5583" s="23"/>
      <c r="E5583" s="23"/>
      <c r="F5583" s="22"/>
      <c r="G5583" s="23"/>
      <c r="H5583" s="24"/>
      <c r="I5583" s="23"/>
      <c r="J5583" s="23"/>
      <c r="K5583" s="23"/>
      <c r="L5583" s="22"/>
      <c r="M5583" s="20"/>
    </row>
    <row r="5584" spans="1:13" x14ac:dyDescent="0.25">
      <c r="A5584" s="22"/>
      <c r="B5584" s="23"/>
      <c r="C5584" s="23"/>
      <c r="D5584" s="23"/>
      <c r="E5584" s="23"/>
      <c r="F5584" s="22"/>
      <c r="G5584" s="23"/>
      <c r="H5584" s="24"/>
      <c r="I5584" s="23"/>
      <c r="J5584" s="23"/>
      <c r="K5584" s="23"/>
      <c r="L5584" s="22"/>
      <c r="M5584" s="20"/>
    </row>
    <row r="5585" spans="1:14" x14ac:dyDescent="0.25">
      <c r="A5585" s="22"/>
      <c r="B5585" s="23"/>
      <c r="C5585" s="23"/>
      <c r="D5585" s="23"/>
      <c r="E5585" s="23"/>
      <c r="F5585" s="22"/>
      <c r="G5585" s="23"/>
      <c r="H5585" s="24"/>
      <c r="I5585" s="23"/>
      <c r="J5585" s="23"/>
      <c r="K5585" s="23"/>
      <c r="L5585" s="22"/>
      <c r="M5585" s="20"/>
      <c r="N5585" s="19"/>
    </row>
    <row r="5586" spans="1:14" x14ac:dyDescent="0.25">
      <c r="A5586" s="22"/>
      <c r="B5586" s="23"/>
      <c r="C5586" s="23"/>
      <c r="D5586" s="23"/>
      <c r="E5586" s="23"/>
      <c r="F5586" s="22"/>
      <c r="G5586" s="23"/>
      <c r="H5586" s="24"/>
      <c r="I5586" s="23"/>
      <c r="J5586" s="23"/>
      <c r="K5586" s="23"/>
      <c r="L5586" s="22"/>
      <c r="M5586" s="20"/>
      <c r="N5586" s="19"/>
    </row>
    <row r="5587" spans="1:14" x14ac:dyDescent="0.25">
      <c r="A5587" s="22"/>
      <c r="B5587" s="23"/>
      <c r="C5587" s="23"/>
      <c r="D5587" s="23"/>
      <c r="E5587" s="23"/>
      <c r="F5587" s="22"/>
      <c r="G5587" s="23"/>
      <c r="H5587" s="24"/>
      <c r="I5587" s="23"/>
      <c r="J5587" s="23"/>
      <c r="K5587" s="23"/>
      <c r="L5587" s="22"/>
      <c r="M5587" s="20"/>
      <c r="N5587" s="19"/>
    </row>
    <row r="5588" spans="1:14" x14ac:dyDescent="0.25">
      <c r="A5588" s="22"/>
      <c r="B5588" s="23"/>
      <c r="C5588" s="23"/>
      <c r="D5588" s="23"/>
      <c r="E5588" s="23"/>
      <c r="F5588" s="22"/>
      <c r="G5588" s="23"/>
      <c r="H5588" s="24"/>
      <c r="I5588" s="23"/>
      <c r="J5588" s="23"/>
      <c r="K5588" s="23"/>
      <c r="L5588" s="22"/>
      <c r="M5588" s="20"/>
      <c r="N5588" s="19"/>
    </row>
    <row r="5589" spans="1:14" x14ac:dyDescent="0.25">
      <c r="A5589" s="22"/>
      <c r="B5589" s="23"/>
      <c r="C5589" s="23"/>
      <c r="D5589" s="23"/>
      <c r="E5589" s="23"/>
      <c r="F5589" s="22"/>
      <c r="G5589" s="23"/>
      <c r="H5589" s="24"/>
      <c r="I5589" s="23"/>
      <c r="J5589" s="23"/>
      <c r="K5589" s="23"/>
      <c r="L5589" s="22"/>
      <c r="M5589" s="20"/>
      <c r="N5589" s="19"/>
    </row>
    <row r="5590" spans="1:14" x14ac:dyDescent="0.25">
      <c r="A5590" s="22"/>
      <c r="B5590" s="23"/>
      <c r="C5590" s="23"/>
      <c r="D5590" s="23"/>
      <c r="E5590" s="23"/>
      <c r="F5590" s="22"/>
      <c r="G5590" s="23"/>
      <c r="H5590" s="24"/>
      <c r="I5590" s="23"/>
      <c r="J5590" s="23"/>
      <c r="K5590" s="23"/>
      <c r="L5590" s="22"/>
      <c r="M5590" s="20"/>
      <c r="N5590" s="19"/>
    </row>
    <row r="5591" spans="1:14" x14ac:dyDescent="0.25">
      <c r="A5591" s="22"/>
      <c r="B5591" s="23"/>
      <c r="C5591" s="23"/>
      <c r="D5591" s="23"/>
      <c r="E5591" s="23"/>
      <c r="F5591" s="22"/>
      <c r="G5591" s="23"/>
      <c r="H5591" s="24"/>
      <c r="I5591" s="23"/>
      <c r="J5591" s="23"/>
      <c r="K5591" s="23"/>
      <c r="L5591" s="22"/>
      <c r="M5591" s="20"/>
      <c r="N5591" s="19"/>
    </row>
    <row r="5592" spans="1:14" x14ac:dyDescent="0.25">
      <c r="A5592" s="22"/>
      <c r="B5592" s="23"/>
      <c r="C5592" s="23"/>
      <c r="D5592" s="23"/>
      <c r="E5592" s="23"/>
      <c r="F5592" s="22"/>
      <c r="G5592" s="23"/>
      <c r="H5592" s="24"/>
      <c r="I5592" s="23"/>
      <c r="J5592" s="23"/>
      <c r="K5592" s="23"/>
      <c r="L5592" s="22"/>
      <c r="M5592" s="20"/>
      <c r="N5592" s="19"/>
    </row>
    <row r="5593" spans="1:14" x14ac:dyDescent="0.25">
      <c r="A5593" s="22"/>
      <c r="B5593" s="23"/>
      <c r="C5593" s="23"/>
      <c r="D5593" s="23"/>
      <c r="E5593" s="23"/>
      <c r="F5593" s="22"/>
      <c r="G5593" s="23"/>
      <c r="H5593" s="24"/>
      <c r="I5593" s="23"/>
      <c r="J5593" s="23"/>
      <c r="K5593" s="23"/>
      <c r="L5593" s="22"/>
      <c r="M5593" s="20"/>
      <c r="N5593" s="19"/>
    </row>
    <row r="5594" spans="1:14" x14ac:dyDescent="0.25">
      <c r="A5594" s="22"/>
      <c r="B5594" s="23"/>
      <c r="C5594" s="23"/>
      <c r="D5594" s="23"/>
      <c r="E5594" s="23"/>
      <c r="F5594" s="22"/>
      <c r="G5594" s="23"/>
      <c r="H5594" s="24"/>
      <c r="I5594" s="23"/>
      <c r="J5594" s="23"/>
      <c r="K5594" s="23"/>
      <c r="L5594" s="22"/>
      <c r="M5594" s="20"/>
      <c r="N5594" s="19"/>
    </row>
    <row r="5595" spans="1:14" x14ac:dyDescent="0.25">
      <c r="A5595" s="22"/>
      <c r="B5595" s="23"/>
      <c r="C5595" s="23"/>
      <c r="D5595" s="23"/>
      <c r="E5595" s="23"/>
      <c r="F5595" s="22"/>
      <c r="G5595" s="23"/>
      <c r="H5595" s="24"/>
      <c r="I5595" s="23"/>
      <c r="J5595" s="23"/>
      <c r="K5595" s="23"/>
      <c r="L5595" s="22"/>
      <c r="M5595" s="20"/>
      <c r="N5595" s="19"/>
    </row>
    <row r="5596" spans="1:14" x14ac:dyDescent="0.25">
      <c r="A5596" s="22"/>
      <c r="B5596" s="23"/>
      <c r="C5596" s="23"/>
      <c r="D5596" s="23"/>
      <c r="E5596" s="23"/>
      <c r="F5596" s="22"/>
      <c r="G5596" s="23"/>
      <c r="H5596" s="24"/>
      <c r="I5596" s="23"/>
      <c r="J5596" s="23"/>
      <c r="K5596" s="23"/>
      <c r="L5596" s="22"/>
      <c r="M5596" s="20"/>
      <c r="N5596" s="19"/>
    </row>
    <row r="5597" spans="1:14" x14ac:dyDescent="0.25">
      <c r="A5597" s="22"/>
      <c r="B5597" s="23"/>
      <c r="C5597" s="23"/>
      <c r="D5597" s="23"/>
      <c r="E5597" s="23"/>
      <c r="F5597" s="22"/>
      <c r="G5597" s="23"/>
      <c r="H5597" s="24"/>
      <c r="I5597" s="23"/>
      <c r="J5597" s="23"/>
      <c r="K5597" s="23"/>
      <c r="L5597" s="22"/>
      <c r="M5597" s="20"/>
      <c r="N5597" s="19"/>
    </row>
    <row r="5598" spans="1:14" x14ac:dyDescent="0.25">
      <c r="A5598" s="22"/>
      <c r="B5598" s="23"/>
      <c r="C5598" s="23"/>
      <c r="D5598" s="23"/>
      <c r="E5598" s="23"/>
      <c r="F5598" s="22"/>
      <c r="G5598" s="23"/>
      <c r="H5598" s="24"/>
      <c r="I5598" s="23"/>
      <c r="J5598" s="23"/>
      <c r="K5598" s="23"/>
      <c r="L5598" s="22"/>
      <c r="M5598" s="20"/>
      <c r="N5598" s="19"/>
    </row>
    <row r="5599" spans="1:14" x14ac:dyDescent="0.25">
      <c r="A5599" s="22"/>
      <c r="B5599" s="23"/>
      <c r="C5599" s="23"/>
      <c r="D5599" s="23"/>
      <c r="E5599" s="23"/>
      <c r="F5599" s="22"/>
      <c r="G5599" s="23"/>
      <c r="H5599" s="24"/>
      <c r="I5599" s="23"/>
      <c r="J5599" s="23"/>
      <c r="K5599" s="23"/>
      <c r="L5599" s="22"/>
      <c r="M5599" s="20"/>
      <c r="N5599" s="19"/>
    </row>
    <row r="5600" spans="1:14" x14ac:dyDescent="0.25">
      <c r="A5600" s="22"/>
      <c r="B5600" s="23"/>
      <c r="C5600" s="23"/>
      <c r="D5600" s="23"/>
      <c r="E5600" s="23"/>
      <c r="F5600" s="22"/>
      <c r="G5600" s="23"/>
      <c r="H5600" s="24"/>
      <c r="I5600" s="23"/>
      <c r="J5600" s="23"/>
      <c r="K5600" s="23"/>
      <c r="L5600" s="22"/>
      <c r="M5600" s="20"/>
      <c r="N5600" s="19"/>
    </row>
    <row r="5601" spans="1:13" x14ac:dyDescent="0.25">
      <c r="A5601" s="22"/>
      <c r="B5601" s="23"/>
      <c r="C5601" s="23"/>
      <c r="D5601" s="23"/>
      <c r="E5601" s="23"/>
      <c r="F5601" s="22"/>
      <c r="G5601" s="23"/>
      <c r="H5601" s="24"/>
      <c r="I5601" s="23"/>
      <c r="J5601" s="23"/>
      <c r="K5601" s="23"/>
      <c r="L5601" s="22"/>
      <c r="M5601" s="20"/>
    </row>
    <row r="5602" spans="1:13" x14ac:dyDescent="0.25">
      <c r="A5602" s="22"/>
      <c r="B5602" s="23"/>
      <c r="C5602" s="23"/>
      <c r="D5602" s="23"/>
      <c r="E5602" s="23"/>
      <c r="F5602" s="22"/>
      <c r="G5602" s="23"/>
      <c r="H5602" s="24"/>
      <c r="I5602" s="23"/>
      <c r="J5602" s="23"/>
      <c r="K5602" s="23"/>
      <c r="L5602" s="22"/>
      <c r="M5602" s="20"/>
    </row>
    <row r="5603" spans="1:13" x14ac:dyDescent="0.25">
      <c r="A5603" s="22"/>
      <c r="B5603" s="23"/>
      <c r="C5603" s="23"/>
      <c r="D5603" s="23"/>
      <c r="E5603" s="23"/>
      <c r="F5603" s="22"/>
      <c r="G5603" s="23"/>
      <c r="H5603" s="24"/>
      <c r="I5603" s="23"/>
      <c r="J5603" s="23"/>
      <c r="K5603" s="23"/>
      <c r="L5603" s="22"/>
      <c r="M5603" s="20"/>
    </row>
    <row r="5604" spans="1:13" x14ac:dyDescent="0.25">
      <c r="A5604" s="22"/>
      <c r="B5604" s="23"/>
      <c r="C5604" s="23"/>
      <c r="D5604" s="23"/>
      <c r="E5604" s="23"/>
      <c r="F5604" s="22"/>
      <c r="G5604" s="23"/>
      <c r="H5604" s="24"/>
      <c r="I5604" s="23"/>
      <c r="J5604" s="23"/>
      <c r="K5604" s="23"/>
      <c r="L5604" s="22"/>
      <c r="M5604" s="20"/>
    </row>
    <row r="5605" spans="1:13" x14ac:dyDescent="0.25">
      <c r="A5605" s="22"/>
      <c r="B5605" s="23"/>
      <c r="C5605" s="23"/>
      <c r="D5605" s="23"/>
      <c r="E5605" s="23"/>
      <c r="F5605" s="22"/>
      <c r="G5605" s="23"/>
      <c r="H5605" s="24"/>
      <c r="I5605" s="23"/>
      <c r="J5605" s="23"/>
      <c r="K5605" s="23"/>
      <c r="L5605" s="22"/>
      <c r="M5605" s="20"/>
    </row>
    <row r="5606" spans="1:13" x14ac:dyDescent="0.25">
      <c r="A5606" s="22"/>
      <c r="B5606" s="23"/>
      <c r="C5606" s="23"/>
      <c r="D5606" s="23"/>
      <c r="E5606" s="23"/>
      <c r="F5606" s="22"/>
      <c r="G5606" s="23"/>
      <c r="H5606" s="24"/>
      <c r="I5606" s="23"/>
      <c r="J5606" s="23"/>
      <c r="K5606" s="23"/>
      <c r="L5606" s="22"/>
      <c r="M5606" s="20"/>
    </row>
    <row r="5607" spans="1:13" x14ac:dyDescent="0.25">
      <c r="A5607" s="22"/>
      <c r="B5607" s="23"/>
      <c r="C5607" s="23"/>
      <c r="D5607" s="23"/>
      <c r="E5607" s="23"/>
      <c r="F5607" s="22"/>
      <c r="G5607" s="23"/>
      <c r="H5607" s="24"/>
      <c r="I5607" s="23"/>
      <c r="J5607" s="23"/>
      <c r="K5607" s="23"/>
      <c r="L5607" s="22"/>
      <c r="M5607" s="20"/>
    </row>
    <row r="5608" spans="1:13" x14ac:dyDescent="0.25">
      <c r="A5608" s="22"/>
      <c r="B5608" s="23"/>
      <c r="C5608" s="23"/>
      <c r="D5608" s="23"/>
      <c r="E5608" s="23"/>
      <c r="F5608" s="22"/>
      <c r="G5608" s="23"/>
      <c r="H5608" s="24"/>
      <c r="I5608" s="23"/>
      <c r="J5608" s="23"/>
      <c r="K5608" s="23"/>
      <c r="L5608" s="22"/>
      <c r="M5608" s="20"/>
    </row>
    <row r="5609" spans="1:13" x14ac:dyDescent="0.25">
      <c r="A5609" s="22"/>
      <c r="B5609" s="23"/>
      <c r="C5609" s="23"/>
      <c r="D5609" s="23"/>
      <c r="E5609" s="23"/>
      <c r="F5609" s="22"/>
      <c r="G5609" s="23"/>
      <c r="H5609" s="24"/>
      <c r="I5609" s="23"/>
      <c r="J5609" s="23"/>
      <c r="K5609" s="23"/>
      <c r="L5609" s="22"/>
      <c r="M5609" s="20"/>
    </row>
    <row r="5610" spans="1:13" x14ac:dyDescent="0.25">
      <c r="A5610" s="22"/>
      <c r="B5610" s="23"/>
      <c r="C5610" s="23"/>
      <c r="D5610" s="23"/>
      <c r="E5610" s="23"/>
      <c r="F5610" s="22"/>
      <c r="G5610" s="23"/>
      <c r="H5610" s="24"/>
      <c r="I5610" s="23"/>
      <c r="J5610" s="23"/>
      <c r="K5610" s="23"/>
      <c r="L5610" s="22"/>
      <c r="M5610" s="20"/>
    </row>
    <row r="5611" spans="1:13" x14ac:dyDescent="0.25">
      <c r="A5611" s="22"/>
      <c r="B5611" s="23"/>
      <c r="C5611" s="23"/>
      <c r="D5611" s="23"/>
      <c r="E5611" s="23"/>
      <c r="F5611" s="22"/>
      <c r="G5611" s="23"/>
      <c r="H5611" s="24"/>
      <c r="I5611" s="23"/>
      <c r="J5611" s="23"/>
      <c r="K5611" s="23"/>
      <c r="L5611" s="22"/>
      <c r="M5611" s="20"/>
    </row>
    <row r="5612" spans="1:13" x14ac:dyDescent="0.25">
      <c r="A5612" s="22"/>
      <c r="B5612" s="23"/>
      <c r="C5612" s="23"/>
      <c r="D5612" s="23"/>
      <c r="E5612" s="23"/>
      <c r="F5612" s="22"/>
      <c r="G5612" s="23"/>
      <c r="H5612" s="24"/>
      <c r="I5612" s="23"/>
      <c r="J5612" s="23"/>
      <c r="K5612" s="23"/>
      <c r="L5612" s="22"/>
      <c r="M5612" s="20"/>
    </row>
    <row r="5613" spans="1:13" x14ac:dyDescent="0.25">
      <c r="A5613" s="22"/>
      <c r="B5613" s="23"/>
      <c r="C5613" s="23"/>
      <c r="D5613" s="23"/>
      <c r="E5613" s="23"/>
      <c r="F5613" s="22"/>
      <c r="G5613" s="23"/>
      <c r="H5613" s="24"/>
      <c r="I5613" s="23"/>
      <c r="J5613" s="23"/>
      <c r="K5613" s="23"/>
      <c r="L5613" s="22"/>
      <c r="M5613" s="20"/>
    </row>
    <row r="5614" spans="1:13" x14ac:dyDescent="0.25">
      <c r="A5614" s="22"/>
      <c r="B5614" s="23"/>
      <c r="C5614" s="23"/>
      <c r="D5614" s="23"/>
      <c r="E5614" s="23"/>
      <c r="F5614" s="22"/>
      <c r="G5614" s="23"/>
      <c r="H5614" s="24"/>
      <c r="I5614" s="23"/>
      <c r="J5614" s="23"/>
      <c r="K5614" s="23"/>
      <c r="L5614" s="22"/>
      <c r="M5614" s="20"/>
    </row>
    <row r="5615" spans="1:13" x14ac:dyDescent="0.25">
      <c r="A5615" s="22"/>
      <c r="B5615" s="23"/>
      <c r="C5615" s="23"/>
      <c r="D5615" s="23"/>
      <c r="E5615" s="23"/>
      <c r="F5615" s="22"/>
      <c r="G5615" s="23"/>
      <c r="H5615" s="24"/>
      <c r="I5615" s="23"/>
      <c r="J5615" s="23"/>
      <c r="K5615" s="23"/>
      <c r="L5615" s="22"/>
      <c r="M5615" s="20"/>
    </row>
    <row r="5616" spans="1:13" x14ac:dyDescent="0.25">
      <c r="A5616" s="22"/>
      <c r="B5616" s="23"/>
      <c r="C5616" s="23"/>
      <c r="D5616" s="23"/>
      <c r="E5616" s="23"/>
      <c r="F5616" s="22"/>
      <c r="G5616" s="23"/>
      <c r="H5616" s="24"/>
      <c r="I5616" s="23"/>
      <c r="J5616" s="23"/>
      <c r="K5616" s="23"/>
      <c r="L5616" s="22"/>
      <c r="M5616" s="20"/>
    </row>
    <row r="5617" spans="1:13" x14ac:dyDescent="0.25">
      <c r="A5617" s="22"/>
      <c r="B5617" s="23"/>
      <c r="C5617" s="23"/>
      <c r="D5617" s="23"/>
      <c r="E5617" s="23"/>
      <c r="F5617" s="22"/>
      <c r="G5617" s="23"/>
      <c r="H5617" s="24"/>
      <c r="I5617" s="23"/>
      <c r="J5617" s="23"/>
      <c r="K5617" s="23"/>
      <c r="L5617" s="22"/>
      <c r="M5617" s="20"/>
    </row>
    <row r="5618" spans="1:13" x14ac:dyDescent="0.25">
      <c r="A5618" s="22"/>
      <c r="B5618" s="23"/>
      <c r="C5618" s="23"/>
      <c r="D5618" s="23"/>
      <c r="E5618" s="23"/>
      <c r="F5618" s="22"/>
      <c r="G5618" s="23"/>
      <c r="H5618" s="24"/>
      <c r="I5618" s="23"/>
      <c r="J5618" s="23"/>
      <c r="K5618" s="23"/>
      <c r="L5618" s="22"/>
      <c r="M5618" s="20"/>
    </row>
    <row r="5619" spans="1:13" x14ac:dyDescent="0.25">
      <c r="A5619" s="22"/>
      <c r="B5619" s="23"/>
      <c r="C5619" s="23"/>
      <c r="D5619" s="23"/>
      <c r="E5619" s="23"/>
      <c r="F5619" s="22"/>
      <c r="G5619" s="23"/>
      <c r="H5619" s="24"/>
      <c r="I5619" s="23"/>
      <c r="J5619" s="23"/>
      <c r="K5619" s="23"/>
      <c r="L5619" s="22"/>
      <c r="M5619" s="20"/>
    </row>
    <row r="5620" spans="1:13" x14ac:dyDescent="0.25">
      <c r="A5620" s="22"/>
      <c r="B5620" s="23"/>
      <c r="C5620" s="23"/>
      <c r="D5620" s="23"/>
      <c r="E5620" s="23"/>
      <c r="F5620" s="22"/>
      <c r="G5620" s="23"/>
      <c r="H5620" s="24"/>
      <c r="I5620" s="23"/>
      <c r="J5620" s="23"/>
      <c r="K5620" s="23"/>
      <c r="L5620" s="22"/>
      <c r="M5620" s="20"/>
    </row>
    <row r="5621" spans="1:13" x14ac:dyDescent="0.25">
      <c r="A5621" s="22"/>
      <c r="B5621" s="23"/>
      <c r="C5621" s="23"/>
      <c r="D5621" s="23"/>
      <c r="E5621" s="23"/>
      <c r="F5621" s="22"/>
      <c r="G5621" s="23"/>
      <c r="H5621" s="24"/>
      <c r="I5621" s="23"/>
      <c r="J5621" s="23"/>
      <c r="K5621" s="23"/>
      <c r="L5621" s="22"/>
      <c r="M5621" s="20"/>
    </row>
    <row r="5622" spans="1:13" x14ac:dyDescent="0.25">
      <c r="A5622" s="22"/>
      <c r="B5622" s="23"/>
      <c r="C5622" s="23"/>
      <c r="D5622" s="23"/>
      <c r="E5622" s="23"/>
      <c r="F5622" s="22"/>
      <c r="G5622" s="23"/>
      <c r="H5622" s="24"/>
      <c r="I5622" s="23"/>
      <c r="J5622" s="23"/>
      <c r="K5622" s="23"/>
      <c r="L5622" s="22"/>
      <c r="M5622" s="20"/>
    </row>
    <row r="5623" spans="1:13" x14ac:dyDescent="0.25">
      <c r="A5623" s="22"/>
      <c r="B5623" s="23"/>
      <c r="C5623" s="23"/>
      <c r="D5623" s="23"/>
      <c r="E5623" s="23"/>
      <c r="F5623" s="22"/>
      <c r="G5623" s="23"/>
      <c r="H5623" s="24"/>
      <c r="I5623" s="23"/>
      <c r="J5623" s="23"/>
      <c r="K5623" s="23"/>
      <c r="L5623" s="22"/>
      <c r="M5623" s="20"/>
    </row>
    <row r="5624" spans="1:13" x14ac:dyDescent="0.25">
      <c r="A5624" s="22"/>
      <c r="B5624" s="23"/>
      <c r="C5624" s="23"/>
      <c r="D5624" s="23"/>
      <c r="E5624" s="23"/>
      <c r="F5624" s="22"/>
      <c r="G5624" s="23"/>
      <c r="H5624" s="24"/>
      <c r="I5624" s="23"/>
      <c r="J5624" s="23"/>
      <c r="K5624" s="23"/>
      <c r="L5624" s="22"/>
      <c r="M5624" s="20"/>
    </row>
    <row r="5625" spans="1:13" x14ac:dyDescent="0.25">
      <c r="A5625" s="22"/>
      <c r="B5625" s="23"/>
      <c r="C5625" s="23"/>
      <c r="D5625" s="23"/>
      <c r="E5625" s="23"/>
      <c r="F5625" s="22"/>
      <c r="G5625" s="23"/>
      <c r="H5625" s="24"/>
      <c r="I5625" s="23"/>
      <c r="J5625" s="23"/>
      <c r="K5625" s="23"/>
      <c r="L5625" s="22"/>
      <c r="M5625" s="20"/>
    </row>
    <row r="5626" spans="1:13" x14ac:dyDescent="0.25">
      <c r="A5626" s="22"/>
      <c r="B5626" s="23"/>
      <c r="C5626" s="23"/>
      <c r="D5626" s="23"/>
      <c r="E5626" s="23"/>
      <c r="F5626" s="22"/>
      <c r="G5626" s="23"/>
      <c r="H5626" s="24"/>
      <c r="I5626" s="23"/>
      <c r="J5626" s="23"/>
      <c r="K5626" s="23"/>
      <c r="L5626" s="22"/>
      <c r="M5626" s="20"/>
    </row>
    <row r="5627" spans="1:13" x14ac:dyDescent="0.25">
      <c r="A5627" s="22"/>
      <c r="B5627" s="23"/>
      <c r="C5627" s="23"/>
      <c r="D5627" s="23"/>
      <c r="E5627" s="23"/>
      <c r="F5627" s="22"/>
      <c r="G5627" s="23"/>
      <c r="H5627" s="24"/>
      <c r="I5627" s="23"/>
      <c r="J5627" s="23"/>
      <c r="K5627" s="23"/>
      <c r="L5627" s="22"/>
      <c r="M5627" s="20"/>
    </row>
    <row r="5628" spans="1:13" x14ac:dyDescent="0.25">
      <c r="A5628" s="22"/>
      <c r="B5628" s="23"/>
      <c r="C5628" s="23"/>
      <c r="D5628" s="23"/>
      <c r="E5628" s="23"/>
      <c r="F5628" s="22"/>
      <c r="G5628" s="23"/>
      <c r="H5628" s="24"/>
      <c r="I5628" s="23"/>
      <c r="J5628" s="23"/>
      <c r="K5628" s="23"/>
      <c r="L5628" s="22"/>
      <c r="M5628" s="20"/>
    </row>
    <row r="5629" spans="1:13" x14ac:dyDescent="0.25">
      <c r="A5629" s="22"/>
      <c r="B5629" s="23"/>
      <c r="C5629" s="23"/>
      <c r="D5629" s="23"/>
      <c r="E5629" s="23"/>
      <c r="F5629" s="22"/>
      <c r="G5629" s="23"/>
      <c r="H5629" s="24"/>
      <c r="I5629" s="23"/>
      <c r="J5629" s="23"/>
      <c r="K5629" s="23"/>
      <c r="L5629" s="22"/>
      <c r="M5629" s="20"/>
    </row>
    <row r="5630" spans="1:13" x14ac:dyDescent="0.25">
      <c r="A5630" s="22"/>
      <c r="B5630" s="23"/>
      <c r="C5630" s="23"/>
      <c r="D5630" s="23"/>
      <c r="E5630" s="23"/>
      <c r="F5630" s="22"/>
      <c r="G5630" s="23"/>
      <c r="H5630" s="24"/>
      <c r="I5630" s="23"/>
      <c r="J5630" s="23"/>
      <c r="K5630" s="23"/>
      <c r="L5630" s="22"/>
      <c r="M5630" s="20"/>
    </row>
    <row r="5631" spans="1:13" x14ac:dyDescent="0.25">
      <c r="A5631" s="22"/>
      <c r="B5631" s="23"/>
      <c r="C5631" s="23"/>
      <c r="D5631" s="23"/>
      <c r="E5631" s="23"/>
      <c r="F5631" s="22"/>
      <c r="G5631" s="23"/>
      <c r="H5631" s="24"/>
      <c r="I5631" s="23"/>
      <c r="J5631" s="23"/>
      <c r="K5631" s="23"/>
      <c r="L5631" s="22"/>
      <c r="M5631" s="20"/>
    </row>
    <row r="5632" spans="1:13" x14ac:dyDescent="0.25">
      <c r="A5632" s="22"/>
      <c r="B5632" s="23"/>
      <c r="C5632" s="23"/>
      <c r="D5632" s="23"/>
      <c r="E5632" s="23"/>
      <c r="F5632" s="22"/>
      <c r="G5632" s="23"/>
      <c r="H5632" s="24"/>
      <c r="I5632" s="23"/>
      <c r="J5632" s="23"/>
      <c r="K5632" s="23"/>
      <c r="L5632" s="22"/>
      <c r="M5632" s="20"/>
    </row>
    <row r="5633" spans="1:13" x14ac:dyDescent="0.25">
      <c r="A5633" s="22"/>
      <c r="B5633" s="23"/>
      <c r="C5633" s="23"/>
      <c r="D5633" s="23"/>
      <c r="E5633" s="23"/>
      <c r="F5633" s="22"/>
      <c r="G5633" s="23"/>
      <c r="H5633" s="24"/>
      <c r="I5633" s="23"/>
      <c r="J5633" s="23"/>
      <c r="K5633" s="23"/>
      <c r="L5633" s="22"/>
      <c r="M5633" s="20"/>
    </row>
    <row r="5634" spans="1:13" x14ac:dyDescent="0.25">
      <c r="A5634" s="22"/>
      <c r="B5634" s="23"/>
      <c r="C5634" s="23"/>
      <c r="D5634" s="23"/>
      <c r="E5634" s="23"/>
      <c r="F5634" s="22"/>
      <c r="G5634" s="23"/>
      <c r="H5634" s="24"/>
      <c r="I5634" s="23"/>
      <c r="J5634" s="23"/>
      <c r="K5634" s="23"/>
      <c r="L5634" s="22"/>
      <c r="M5634" s="20"/>
    </row>
    <row r="5635" spans="1:13" x14ac:dyDescent="0.25">
      <c r="A5635" s="22"/>
      <c r="B5635" s="23"/>
      <c r="C5635" s="23"/>
      <c r="D5635" s="23"/>
      <c r="E5635" s="23"/>
      <c r="F5635" s="22"/>
      <c r="G5635" s="23"/>
      <c r="H5635" s="24"/>
      <c r="I5635" s="23"/>
      <c r="J5635" s="23"/>
      <c r="K5635" s="23"/>
      <c r="L5635" s="22"/>
      <c r="M5635" s="20"/>
    </row>
    <row r="5636" spans="1:13" x14ac:dyDescent="0.25">
      <c r="A5636" s="22"/>
      <c r="B5636" s="23"/>
      <c r="C5636" s="23"/>
      <c r="D5636" s="23"/>
      <c r="E5636" s="23"/>
      <c r="F5636" s="22"/>
      <c r="G5636" s="23"/>
      <c r="H5636" s="24"/>
      <c r="I5636" s="23"/>
      <c r="J5636" s="23"/>
      <c r="K5636" s="23"/>
      <c r="L5636" s="22"/>
      <c r="M5636" s="20"/>
    </row>
    <row r="5637" spans="1:13" x14ac:dyDescent="0.25">
      <c r="A5637" s="22"/>
      <c r="B5637" s="23"/>
      <c r="C5637" s="23"/>
      <c r="D5637" s="23"/>
      <c r="E5637" s="23"/>
      <c r="F5637" s="22"/>
      <c r="G5637" s="23"/>
      <c r="H5637" s="24"/>
      <c r="I5637" s="23"/>
      <c r="J5637" s="23"/>
      <c r="K5637" s="23"/>
      <c r="L5637" s="22"/>
      <c r="M5637" s="20"/>
    </row>
    <row r="5638" spans="1:13" x14ac:dyDescent="0.25">
      <c r="A5638" s="22"/>
      <c r="B5638" s="23"/>
      <c r="C5638" s="23"/>
      <c r="D5638" s="23"/>
      <c r="E5638" s="23"/>
      <c r="F5638" s="22"/>
      <c r="G5638" s="23"/>
      <c r="H5638" s="24"/>
      <c r="I5638" s="23"/>
      <c r="J5638" s="23"/>
      <c r="K5638" s="23"/>
      <c r="L5638" s="22"/>
      <c r="M5638" s="20"/>
    </row>
    <row r="5639" spans="1:13" x14ac:dyDescent="0.25">
      <c r="A5639" s="22"/>
      <c r="B5639" s="23"/>
      <c r="C5639" s="23"/>
      <c r="D5639" s="23"/>
      <c r="E5639" s="23"/>
      <c r="F5639" s="22"/>
      <c r="G5639" s="23"/>
      <c r="H5639" s="24"/>
      <c r="I5639" s="23"/>
      <c r="J5639" s="23"/>
      <c r="K5639" s="23"/>
      <c r="L5639" s="22"/>
      <c r="M5639" s="20"/>
    </row>
    <row r="5640" spans="1:13" x14ac:dyDescent="0.25">
      <c r="A5640" s="22"/>
      <c r="B5640" s="23"/>
      <c r="C5640" s="23"/>
      <c r="D5640" s="23"/>
      <c r="E5640" s="23"/>
      <c r="F5640" s="22"/>
      <c r="G5640" s="23"/>
      <c r="H5640" s="24"/>
      <c r="I5640" s="23"/>
      <c r="J5640" s="23"/>
      <c r="K5640" s="23"/>
      <c r="L5640" s="22"/>
      <c r="M5640" s="20"/>
    </row>
    <row r="5641" spans="1:13" x14ac:dyDescent="0.25">
      <c r="A5641" s="22"/>
      <c r="B5641" s="23"/>
      <c r="C5641" s="23"/>
      <c r="D5641" s="23"/>
      <c r="E5641" s="23"/>
      <c r="F5641" s="22"/>
      <c r="G5641" s="23"/>
      <c r="H5641" s="24"/>
      <c r="I5641" s="23"/>
      <c r="J5641" s="23"/>
      <c r="K5641" s="23"/>
      <c r="L5641" s="22"/>
      <c r="M5641" s="20"/>
    </row>
    <row r="5642" spans="1:13" x14ac:dyDescent="0.25">
      <c r="A5642" s="22"/>
      <c r="B5642" s="23"/>
      <c r="C5642" s="23"/>
      <c r="D5642" s="23"/>
      <c r="E5642" s="23"/>
      <c r="F5642" s="22"/>
      <c r="G5642" s="23"/>
      <c r="H5642" s="24"/>
      <c r="I5642" s="23"/>
      <c r="J5642" s="23"/>
      <c r="K5642" s="23"/>
      <c r="L5642" s="22"/>
      <c r="M5642" s="20"/>
    </row>
    <row r="5643" spans="1:13" x14ac:dyDescent="0.25">
      <c r="A5643" s="22"/>
      <c r="B5643" s="23"/>
      <c r="C5643" s="23"/>
      <c r="D5643" s="23"/>
      <c r="E5643" s="23"/>
      <c r="F5643" s="22"/>
      <c r="G5643" s="23"/>
      <c r="H5643" s="24"/>
      <c r="I5643" s="23"/>
      <c r="J5643" s="23"/>
      <c r="K5643" s="23"/>
      <c r="L5643" s="22"/>
      <c r="M5643" s="20"/>
    </row>
    <row r="5644" spans="1:13" x14ac:dyDescent="0.25">
      <c r="A5644" s="22"/>
      <c r="B5644" s="23"/>
      <c r="C5644" s="23"/>
      <c r="D5644" s="23"/>
      <c r="E5644" s="23"/>
      <c r="F5644" s="22"/>
      <c r="G5644" s="23"/>
      <c r="H5644" s="24"/>
      <c r="I5644" s="23"/>
      <c r="J5644" s="23"/>
      <c r="K5644" s="23"/>
      <c r="L5644" s="22"/>
      <c r="M5644" s="20"/>
    </row>
    <row r="5645" spans="1:13" x14ac:dyDescent="0.25">
      <c r="A5645" s="22"/>
      <c r="B5645" s="23"/>
      <c r="C5645" s="23"/>
      <c r="D5645" s="23"/>
      <c r="E5645" s="23"/>
      <c r="F5645" s="22"/>
      <c r="G5645" s="23"/>
      <c r="H5645" s="24"/>
      <c r="I5645" s="23"/>
      <c r="J5645" s="23"/>
      <c r="K5645" s="23"/>
      <c r="L5645" s="22"/>
      <c r="M5645" s="20"/>
    </row>
    <row r="5646" spans="1:13" x14ac:dyDescent="0.25">
      <c r="A5646" s="22"/>
      <c r="B5646" s="23"/>
      <c r="C5646" s="23"/>
      <c r="D5646" s="23"/>
      <c r="E5646" s="23"/>
      <c r="F5646" s="22"/>
      <c r="G5646" s="23"/>
      <c r="H5646" s="24"/>
      <c r="I5646" s="23"/>
      <c r="J5646" s="23"/>
      <c r="K5646" s="23"/>
      <c r="L5646" s="22"/>
      <c r="M5646" s="20"/>
    </row>
    <row r="5647" spans="1:13" x14ac:dyDescent="0.25">
      <c r="A5647" s="22"/>
      <c r="B5647" s="23"/>
      <c r="C5647" s="23"/>
      <c r="D5647" s="23"/>
      <c r="E5647" s="23"/>
      <c r="F5647" s="22"/>
      <c r="G5647" s="23"/>
      <c r="H5647" s="24"/>
      <c r="I5647" s="23"/>
      <c r="J5647" s="23"/>
      <c r="K5647" s="23"/>
      <c r="L5647" s="22"/>
      <c r="M5647" s="20"/>
    </row>
    <row r="5648" spans="1:13" x14ac:dyDescent="0.25">
      <c r="A5648" s="22"/>
      <c r="B5648" s="23"/>
      <c r="C5648" s="23"/>
      <c r="D5648" s="23"/>
      <c r="E5648" s="23"/>
      <c r="F5648" s="22"/>
      <c r="G5648" s="23"/>
      <c r="H5648" s="24"/>
      <c r="I5648" s="23"/>
      <c r="J5648" s="23"/>
      <c r="K5648" s="23"/>
      <c r="L5648" s="22"/>
      <c r="M5648" s="20"/>
    </row>
    <row r="5649" spans="1:13" x14ac:dyDescent="0.25">
      <c r="A5649" s="22"/>
      <c r="B5649" s="23"/>
      <c r="C5649" s="23"/>
      <c r="D5649" s="23"/>
      <c r="E5649" s="23"/>
      <c r="F5649" s="22"/>
      <c r="G5649" s="23"/>
      <c r="H5649" s="24"/>
      <c r="I5649" s="23"/>
      <c r="J5649" s="23"/>
      <c r="K5649" s="23"/>
      <c r="L5649" s="22"/>
      <c r="M5649" s="20"/>
    </row>
    <row r="5650" spans="1:13" x14ac:dyDescent="0.25">
      <c r="A5650" s="22"/>
      <c r="B5650" s="23"/>
      <c r="C5650" s="23"/>
      <c r="D5650" s="23"/>
      <c r="E5650" s="23"/>
      <c r="F5650" s="22"/>
      <c r="G5650" s="23"/>
      <c r="H5650" s="24"/>
      <c r="I5650" s="23"/>
      <c r="J5650" s="23"/>
      <c r="K5650" s="23"/>
      <c r="L5650" s="22"/>
      <c r="M5650" s="20"/>
    </row>
    <row r="5651" spans="1:13" x14ac:dyDescent="0.25">
      <c r="A5651" s="22"/>
      <c r="B5651" s="23"/>
      <c r="C5651" s="23"/>
      <c r="D5651" s="23"/>
      <c r="E5651" s="23"/>
      <c r="F5651" s="22"/>
      <c r="G5651" s="23"/>
      <c r="H5651" s="24"/>
      <c r="I5651" s="23"/>
      <c r="J5651" s="23"/>
      <c r="K5651" s="23"/>
      <c r="L5651" s="22"/>
      <c r="M5651" s="20"/>
    </row>
    <row r="5652" spans="1:13" x14ac:dyDescent="0.25">
      <c r="A5652" s="22"/>
      <c r="B5652" s="23"/>
      <c r="C5652" s="23"/>
      <c r="D5652" s="23"/>
      <c r="E5652" s="23"/>
      <c r="F5652" s="22"/>
      <c r="G5652" s="23"/>
      <c r="H5652" s="24"/>
      <c r="I5652" s="23"/>
      <c r="J5652" s="23"/>
      <c r="K5652" s="23"/>
      <c r="L5652" s="22"/>
      <c r="M5652" s="20"/>
    </row>
    <row r="5653" spans="1:13" x14ac:dyDescent="0.25">
      <c r="A5653" s="22"/>
      <c r="B5653" s="23"/>
      <c r="C5653" s="23"/>
      <c r="D5653" s="23"/>
      <c r="E5653" s="23"/>
      <c r="F5653" s="22"/>
      <c r="G5653" s="23"/>
      <c r="H5653" s="24"/>
      <c r="I5653" s="23"/>
      <c r="J5653" s="23"/>
      <c r="K5653" s="23"/>
      <c r="L5653" s="22"/>
      <c r="M5653" s="20"/>
    </row>
    <row r="5654" spans="1:13" x14ac:dyDescent="0.25">
      <c r="A5654" s="22"/>
      <c r="B5654" s="23"/>
      <c r="C5654" s="23"/>
      <c r="D5654" s="23"/>
      <c r="E5654" s="23"/>
      <c r="F5654" s="22"/>
      <c r="G5654" s="23"/>
      <c r="H5654" s="24"/>
      <c r="I5654" s="23"/>
      <c r="J5654" s="23"/>
      <c r="K5654" s="23"/>
      <c r="L5654" s="22"/>
      <c r="M5654" s="20"/>
    </row>
    <row r="5655" spans="1:13" x14ac:dyDescent="0.25">
      <c r="A5655" s="22"/>
      <c r="B5655" s="23"/>
      <c r="C5655" s="23"/>
      <c r="D5655" s="23"/>
      <c r="E5655" s="23"/>
      <c r="F5655" s="22"/>
      <c r="G5655" s="23"/>
      <c r="H5655" s="24"/>
      <c r="I5655" s="23"/>
      <c r="J5655" s="23"/>
      <c r="K5655" s="23"/>
      <c r="L5655" s="22"/>
      <c r="M5655" s="20"/>
    </row>
    <row r="5656" spans="1:13" x14ac:dyDescent="0.25">
      <c r="A5656" s="22"/>
      <c r="B5656" s="23"/>
      <c r="C5656" s="23"/>
      <c r="D5656" s="23"/>
      <c r="E5656" s="23"/>
      <c r="F5656" s="22"/>
      <c r="G5656" s="23"/>
      <c r="H5656" s="24"/>
      <c r="I5656" s="23"/>
      <c r="J5656" s="23"/>
      <c r="K5656" s="23"/>
      <c r="L5656" s="22"/>
      <c r="M5656" s="20"/>
    </row>
    <row r="5657" spans="1:13" x14ac:dyDescent="0.25">
      <c r="A5657" s="22"/>
      <c r="B5657" s="23"/>
      <c r="C5657" s="23"/>
      <c r="D5657" s="23"/>
      <c r="E5657" s="23"/>
      <c r="F5657" s="22"/>
      <c r="G5657" s="23"/>
      <c r="H5657" s="24"/>
      <c r="I5657" s="23"/>
      <c r="J5657" s="23"/>
      <c r="K5657" s="23"/>
      <c r="L5657" s="22"/>
      <c r="M5657" s="20"/>
    </row>
    <row r="5658" spans="1:13" x14ac:dyDescent="0.25">
      <c r="A5658" s="22"/>
      <c r="B5658" s="23"/>
      <c r="C5658" s="23"/>
      <c r="D5658" s="23"/>
      <c r="E5658" s="23"/>
      <c r="F5658" s="22"/>
      <c r="G5658" s="23"/>
      <c r="H5658" s="24"/>
      <c r="I5658" s="23"/>
      <c r="J5658" s="23"/>
      <c r="K5658" s="23"/>
      <c r="L5658" s="22"/>
      <c r="M5658" s="20"/>
    </row>
    <row r="5659" spans="1:13" x14ac:dyDescent="0.25">
      <c r="A5659" s="22"/>
      <c r="B5659" s="23"/>
      <c r="C5659" s="23"/>
      <c r="D5659" s="23"/>
      <c r="E5659" s="23"/>
      <c r="F5659" s="22"/>
      <c r="G5659" s="23"/>
      <c r="H5659" s="24"/>
      <c r="I5659" s="23"/>
      <c r="J5659" s="23"/>
      <c r="K5659" s="23"/>
      <c r="L5659" s="22"/>
      <c r="M5659" s="20"/>
    </row>
    <row r="5660" spans="1:13" x14ac:dyDescent="0.25">
      <c r="A5660" s="22"/>
      <c r="B5660" s="23"/>
      <c r="C5660" s="23"/>
      <c r="D5660" s="23"/>
      <c r="E5660" s="23"/>
      <c r="F5660" s="22"/>
      <c r="G5660" s="23"/>
      <c r="H5660" s="24"/>
      <c r="I5660" s="23"/>
      <c r="J5660" s="23"/>
      <c r="K5660" s="23"/>
      <c r="L5660" s="22"/>
      <c r="M5660" s="20"/>
    </row>
    <row r="5661" spans="1:13" x14ac:dyDescent="0.25">
      <c r="A5661" s="22"/>
      <c r="B5661" s="23"/>
      <c r="C5661" s="23"/>
      <c r="D5661" s="23"/>
      <c r="E5661" s="23"/>
      <c r="F5661" s="22"/>
      <c r="G5661" s="23"/>
      <c r="H5661" s="24"/>
      <c r="I5661" s="23"/>
      <c r="J5661" s="23"/>
      <c r="K5661" s="23"/>
      <c r="L5661" s="22"/>
      <c r="M5661" s="20"/>
    </row>
    <row r="5662" spans="1:13" x14ac:dyDescent="0.25">
      <c r="A5662" s="22"/>
      <c r="B5662" s="23"/>
      <c r="C5662" s="23"/>
      <c r="D5662" s="23"/>
      <c r="E5662" s="23"/>
      <c r="F5662" s="22"/>
      <c r="G5662" s="23"/>
      <c r="H5662" s="24"/>
      <c r="I5662" s="23"/>
      <c r="J5662" s="23"/>
      <c r="K5662" s="23"/>
      <c r="L5662" s="22"/>
      <c r="M5662" s="20"/>
    </row>
    <row r="5663" spans="1:13" x14ac:dyDescent="0.25">
      <c r="A5663" s="22"/>
      <c r="B5663" s="23"/>
      <c r="C5663" s="23"/>
      <c r="D5663" s="23"/>
      <c r="E5663" s="23"/>
      <c r="F5663" s="22"/>
      <c r="G5663" s="23"/>
      <c r="H5663" s="24"/>
      <c r="I5663" s="23"/>
      <c r="J5663" s="23"/>
      <c r="K5663" s="23"/>
      <c r="L5663" s="22"/>
      <c r="M5663" s="20"/>
    </row>
    <row r="5664" spans="1:13" x14ac:dyDescent="0.25">
      <c r="A5664" s="22"/>
      <c r="B5664" s="23"/>
      <c r="C5664" s="23"/>
      <c r="D5664" s="23"/>
      <c r="E5664" s="23"/>
      <c r="F5664" s="22"/>
      <c r="G5664" s="23"/>
      <c r="H5664" s="24"/>
      <c r="I5664" s="23"/>
      <c r="J5664" s="23"/>
      <c r="K5664" s="23"/>
      <c r="L5664" s="22"/>
      <c r="M5664" s="20"/>
    </row>
    <row r="5665" spans="1:13" x14ac:dyDescent="0.25">
      <c r="A5665" s="22"/>
      <c r="B5665" s="23"/>
      <c r="C5665" s="23"/>
      <c r="D5665" s="23"/>
      <c r="E5665" s="23"/>
      <c r="F5665" s="22"/>
      <c r="G5665" s="23"/>
      <c r="H5665" s="24"/>
      <c r="I5665" s="23"/>
      <c r="J5665" s="23"/>
      <c r="K5665" s="23"/>
      <c r="L5665" s="22"/>
      <c r="M5665" s="20"/>
    </row>
    <row r="5666" spans="1:13" x14ac:dyDescent="0.25">
      <c r="A5666" s="22"/>
      <c r="B5666" s="23"/>
      <c r="C5666" s="23"/>
      <c r="D5666" s="23"/>
      <c r="E5666" s="23"/>
      <c r="F5666" s="22"/>
      <c r="G5666" s="23"/>
      <c r="H5666" s="24"/>
      <c r="I5666" s="23"/>
      <c r="J5666" s="23"/>
      <c r="K5666" s="23"/>
      <c r="L5666" s="22"/>
      <c r="M5666" s="20"/>
    </row>
    <row r="5667" spans="1:13" x14ac:dyDescent="0.25">
      <c r="A5667" s="22"/>
      <c r="B5667" s="23"/>
      <c r="C5667" s="23"/>
      <c r="D5667" s="23"/>
      <c r="E5667" s="23"/>
      <c r="F5667" s="22"/>
      <c r="G5667" s="23"/>
      <c r="H5667" s="24"/>
      <c r="I5667" s="23"/>
      <c r="J5667" s="23"/>
      <c r="K5667" s="23"/>
      <c r="L5667" s="22"/>
      <c r="M5667" s="20"/>
    </row>
    <row r="5668" spans="1:13" x14ac:dyDescent="0.25">
      <c r="A5668" s="22"/>
      <c r="B5668" s="23"/>
      <c r="C5668" s="23"/>
      <c r="D5668" s="23"/>
      <c r="E5668" s="23"/>
      <c r="F5668" s="22"/>
      <c r="G5668" s="23"/>
      <c r="H5668" s="24"/>
      <c r="I5668" s="23"/>
      <c r="J5668" s="23"/>
      <c r="K5668" s="23"/>
      <c r="L5668" s="22"/>
      <c r="M5668" s="20"/>
    </row>
    <row r="5669" spans="1:13" x14ac:dyDescent="0.25">
      <c r="A5669" s="22"/>
      <c r="B5669" s="23"/>
      <c r="C5669" s="23"/>
      <c r="D5669" s="23"/>
      <c r="E5669" s="23"/>
      <c r="F5669" s="22"/>
      <c r="G5669" s="23"/>
      <c r="H5669" s="24"/>
      <c r="I5669" s="23"/>
      <c r="J5669" s="23"/>
      <c r="K5669" s="23"/>
      <c r="L5669" s="22"/>
      <c r="M5669" s="20"/>
    </row>
    <row r="5670" spans="1:13" x14ac:dyDescent="0.25">
      <c r="A5670" s="22"/>
      <c r="B5670" s="23"/>
      <c r="C5670" s="23"/>
      <c r="D5670" s="23"/>
      <c r="E5670" s="23"/>
      <c r="F5670" s="22"/>
      <c r="G5670" s="23"/>
      <c r="H5670" s="24"/>
      <c r="I5670" s="23"/>
      <c r="J5670" s="23"/>
      <c r="K5670" s="23"/>
      <c r="L5670" s="22"/>
      <c r="M5670" s="20"/>
    </row>
    <row r="5671" spans="1:13" x14ac:dyDescent="0.25">
      <c r="A5671" s="22"/>
      <c r="B5671" s="23"/>
      <c r="C5671" s="23"/>
      <c r="D5671" s="23"/>
      <c r="E5671" s="23"/>
      <c r="F5671" s="22"/>
      <c r="G5671" s="23"/>
      <c r="H5671" s="24"/>
      <c r="I5671" s="23"/>
      <c r="J5671" s="23"/>
      <c r="K5671" s="23"/>
      <c r="L5671" s="22"/>
      <c r="M5671" s="20"/>
    </row>
    <row r="5672" spans="1:13" x14ac:dyDescent="0.25">
      <c r="A5672" s="22"/>
      <c r="B5672" s="23"/>
      <c r="C5672" s="23"/>
      <c r="D5672" s="23"/>
      <c r="E5672" s="23"/>
      <c r="F5672" s="22"/>
      <c r="G5672" s="23"/>
      <c r="H5672" s="24"/>
      <c r="I5672" s="23"/>
      <c r="J5672" s="23"/>
      <c r="K5672" s="23"/>
      <c r="L5672" s="22"/>
      <c r="M5672" s="20"/>
    </row>
    <row r="5673" spans="1:13" x14ac:dyDescent="0.25">
      <c r="A5673" s="22"/>
      <c r="B5673" s="23"/>
      <c r="C5673" s="23"/>
      <c r="D5673" s="23"/>
      <c r="E5673" s="23"/>
      <c r="F5673" s="22"/>
      <c r="G5673" s="23"/>
      <c r="H5673" s="24"/>
      <c r="I5673" s="23"/>
      <c r="J5673" s="23"/>
      <c r="K5673" s="23"/>
      <c r="L5673" s="22"/>
      <c r="M5673" s="20"/>
    </row>
    <row r="5674" spans="1:13" x14ac:dyDescent="0.25">
      <c r="A5674" s="22"/>
      <c r="B5674" s="23"/>
      <c r="C5674" s="23"/>
      <c r="D5674" s="23"/>
      <c r="E5674" s="23"/>
      <c r="F5674" s="22"/>
      <c r="G5674" s="23"/>
      <c r="H5674" s="24"/>
      <c r="I5674" s="23"/>
      <c r="J5674" s="23"/>
      <c r="K5674" s="23"/>
      <c r="L5674" s="22"/>
      <c r="M5674" s="20"/>
    </row>
    <row r="5675" spans="1:13" x14ac:dyDescent="0.25">
      <c r="A5675" s="22"/>
      <c r="B5675" s="23"/>
      <c r="C5675" s="23"/>
      <c r="D5675" s="23"/>
      <c r="E5675" s="23"/>
      <c r="F5675" s="22"/>
      <c r="G5675" s="23"/>
      <c r="H5675" s="24"/>
      <c r="I5675" s="23"/>
      <c r="J5675" s="23"/>
      <c r="K5675" s="23"/>
      <c r="L5675" s="22"/>
      <c r="M5675" s="20"/>
    </row>
    <row r="5676" spans="1:13" x14ac:dyDescent="0.25">
      <c r="A5676" s="22"/>
      <c r="B5676" s="23"/>
      <c r="C5676" s="23"/>
      <c r="D5676" s="23"/>
      <c r="E5676" s="23"/>
      <c r="F5676" s="22"/>
      <c r="G5676" s="23"/>
      <c r="H5676" s="24"/>
      <c r="I5676" s="23"/>
      <c r="J5676" s="23"/>
      <c r="K5676" s="23"/>
      <c r="L5676" s="22"/>
      <c r="M5676" s="20"/>
    </row>
    <row r="5677" spans="1:13" x14ac:dyDescent="0.25">
      <c r="A5677" s="22"/>
      <c r="B5677" s="23"/>
      <c r="C5677" s="23"/>
      <c r="D5677" s="23"/>
      <c r="E5677" s="23"/>
      <c r="F5677" s="22"/>
      <c r="G5677" s="23"/>
      <c r="H5677" s="24"/>
      <c r="I5677" s="23"/>
      <c r="J5677" s="23"/>
      <c r="K5677" s="23"/>
      <c r="L5677" s="22"/>
      <c r="M5677" s="20"/>
    </row>
    <row r="5678" spans="1:13" x14ac:dyDescent="0.25">
      <c r="A5678" s="22"/>
      <c r="B5678" s="23"/>
      <c r="C5678" s="23"/>
      <c r="D5678" s="23"/>
      <c r="E5678" s="23"/>
      <c r="F5678" s="22"/>
      <c r="G5678" s="23"/>
      <c r="H5678" s="24"/>
      <c r="I5678" s="23"/>
      <c r="J5678" s="23"/>
      <c r="K5678" s="23"/>
      <c r="L5678" s="22"/>
      <c r="M5678" s="20"/>
    </row>
    <row r="5679" spans="1:13" x14ac:dyDescent="0.25">
      <c r="A5679" s="22"/>
      <c r="B5679" s="23"/>
      <c r="C5679" s="23"/>
      <c r="D5679" s="23"/>
      <c r="E5679" s="23"/>
      <c r="F5679" s="22"/>
      <c r="G5679" s="23"/>
      <c r="H5679" s="24"/>
      <c r="I5679" s="23"/>
      <c r="J5679" s="23"/>
      <c r="K5679" s="23"/>
      <c r="L5679" s="22"/>
      <c r="M5679" s="20"/>
    </row>
    <row r="5680" spans="1:13" x14ac:dyDescent="0.25">
      <c r="A5680" s="22"/>
      <c r="B5680" s="23"/>
      <c r="C5680" s="23"/>
      <c r="D5680" s="23"/>
      <c r="E5680" s="23"/>
      <c r="F5680" s="22"/>
      <c r="G5680" s="23"/>
      <c r="H5680" s="24"/>
      <c r="I5680" s="23"/>
      <c r="J5680" s="23"/>
      <c r="K5680" s="23"/>
      <c r="L5680" s="22"/>
      <c r="M5680" s="20"/>
    </row>
    <row r="5681" spans="1:13" x14ac:dyDescent="0.25">
      <c r="A5681" s="22"/>
      <c r="B5681" s="23"/>
      <c r="C5681" s="23"/>
      <c r="D5681" s="23"/>
      <c r="E5681" s="23"/>
      <c r="F5681" s="22"/>
      <c r="G5681" s="23"/>
      <c r="H5681" s="24"/>
      <c r="I5681" s="23"/>
      <c r="J5681" s="23"/>
      <c r="K5681" s="23"/>
      <c r="L5681" s="22"/>
      <c r="M5681" s="20"/>
    </row>
    <row r="5682" spans="1:13" x14ac:dyDescent="0.25">
      <c r="A5682" s="22"/>
      <c r="B5682" s="23"/>
      <c r="C5682" s="23"/>
      <c r="D5682" s="23"/>
      <c r="E5682" s="23"/>
      <c r="F5682" s="22"/>
      <c r="G5682" s="23"/>
      <c r="H5682" s="24"/>
      <c r="I5682" s="23"/>
      <c r="J5682" s="23"/>
      <c r="K5682" s="23"/>
      <c r="L5682" s="22"/>
      <c r="M5682" s="20"/>
    </row>
    <row r="5683" spans="1:13" x14ac:dyDescent="0.25">
      <c r="A5683" s="22"/>
      <c r="B5683" s="23"/>
      <c r="C5683" s="23"/>
      <c r="D5683" s="23"/>
      <c r="E5683" s="23"/>
      <c r="F5683" s="22"/>
      <c r="G5683" s="23"/>
      <c r="H5683" s="24"/>
      <c r="I5683" s="23"/>
      <c r="J5683" s="23"/>
      <c r="K5683" s="23"/>
      <c r="L5683" s="22"/>
      <c r="M5683" s="20"/>
    </row>
    <row r="5684" spans="1:13" x14ac:dyDescent="0.25">
      <c r="A5684" s="22"/>
      <c r="B5684" s="23"/>
      <c r="C5684" s="23"/>
      <c r="D5684" s="23"/>
      <c r="E5684" s="23"/>
      <c r="F5684" s="22"/>
      <c r="G5684" s="23"/>
      <c r="H5684" s="24"/>
      <c r="I5684" s="23"/>
      <c r="J5684" s="23"/>
      <c r="K5684" s="23"/>
      <c r="L5684" s="22"/>
      <c r="M5684" s="20"/>
    </row>
    <row r="5685" spans="1:13" x14ac:dyDescent="0.25">
      <c r="A5685" s="22"/>
      <c r="B5685" s="23"/>
      <c r="C5685" s="23"/>
      <c r="D5685" s="23"/>
      <c r="E5685" s="23"/>
      <c r="F5685" s="22"/>
      <c r="G5685" s="23"/>
      <c r="H5685" s="24"/>
      <c r="I5685" s="23"/>
      <c r="J5685" s="23"/>
      <c r="K5685" s="23"/>
      <c r="L5685" s="22"/>
      <c r="M5685" s="20"/>
    </row>
    <row r="5686" spans="1:13" x14ac:dyDescent="0.25">
      <c r="A5686" s="22"/>
      <c r="B5686" s="23"/>
      <c r="C5686" s="23"/>
      <c r="D5686" s="23"/>
      <c r="E5686" s="23"/>
      <c r="F5686" s="22"/>
      <c r="G5686" s="23"/>
      <c r="H5686" s="24"/>
      <c r="I5686" s="23"/>
      <c r="J5686" s="23"/>
      <c r="K5686" s="23"/>
      <c r="L5686" s="22"/>
      <c r="M5686" s="20"/>
    </row>
    <row r="5687" spans="1:13" x14ac:dyDescent="0.25">
      <c r="A5687" s="22"/>
      <c r="B5687" s="23"/>
      <c r="C5687" s="23"/>
      <c r="D5687" s="23"/>
      <c r="E5687" s="23"/>
      <c r="F5687" s="22"/>
      <c r="G5687" s="23"/>
      <c r="H5687" s="24"/>
      <c r="I5687" s="23"/>
      <c r="J5687" s="23"/>
      <c r="K5687" s="23"/>
      <c r="L5687" s="22"/>
      <c r="M5687" s="20"/>
    </row>
    <row r="5688" spans="1:13" x14ac:dyDescent="0.25">
      <c r="A5688" s="22"/>
      <c r="B5688" s="23"/>
      <c r="C5688" s="23"/>
      <c r="D5688" s="23"/>
      <c r="E5688" s="23"/>
      <c r="F5688" s="22"/>
      <c r="G5688" s="23"/>
      <c r="H5688" s="24"/>
      <c r="I5688" s="23"/>
      <c r="J5688" s="23"/>
      <c r="K5688" s="23"/>
      <c r="L5688" s="22"/>
      <c r="M5688" s="20"/>
    </row>
    <row r="5689" spans="1:13" x14ac:dyDescent="0.25">
      <c r="A5689" s="22"/>
      <c r="B5689" s="23"/>
      <c r="C5689" s="23"/>
      <c r="D5689" s="23"/>
      <c r="E5689" s="23"/>
      <c r="F5689" s="22"/>
      <c r="G5689" s="23"/>
      <c r="H5689" s="24"/>
      <c r="I5689" s="23"/>
      <c r="J5689" s="23"/>
      <c r="K5689" s="23"/>
      <c r="L5689" s="22"/>
      <c r="M5689" s="20"/>
    </row>
    <row r="5690" spans="1:13" x14ac:dyDescent="0.25">
      <c r="A5690" s="22"/>
      <c r="B5690" s="23"/>
      <c r="C5690" s="23"/>
      <c r="D5690" s="23"/>
      <c r="E5690" s="23"/>
      <c r="F5690" s="22"/>
      <c r="G5690" s="23"/>
      <c r="H5690" s="24"/>
      <c r="I5690" s="23"/>
      <c r="J5690" s="23"/>
      <c r="K5690" s="23"/>
      <c r="L5690" s="22"/>
      <c r="M5690" s="20"/>
    </row>
    <row r="5691" spans="1:13" x14ac:dyDescent="0.25">
      <c r="A5691" s="22"/>
      <c r="B5691" s="23"/>
      <c r="C5691" s="23"/>
      <c r="D5691" s="23"/>
      <c r="E5691" s="23"/>
      <c r="F5691" s="22"/>
      <c r="G5691" s="23"/>
      <c r="H5691" s="24"/>
      <c r="I5691" s="23"/>
      <c r="J5691" s="23"/>
      <c r="K5691" s="23"/>
      <c r="L5691" s="22"/>
      <c r="M5691" s="20"/>
    </row>
    <row r="5692" spans="1:13" x14ac:dyDescent="0.25">
      <c r="A5692" s="22"/>
      <c r="B5692" s="23"/>
      <c r="C5692" s="23"/>
      <c r="D5692" s="23"/>
      <c r="E5692" s="23"/>
      <c r="F5692" s="22"/>
      <c r="G5692" s="23"/>
      <c r="H5692" s="24"/>
      <c r="I5692" s="23"/>
      <c r="J5692" s="23"/>
      <c r="K5692" s="23"/>
      <c r="L5692" s="22"/>
      <c r="M5692" s="20"/>
    </row>
    <row r="5693" spans="1:13" x14ac:dyDescent="0.25">
      <c r="A5693" s="22"/>
      <c r="B5693" s="23"/>
      <c r="C5693" s="23"/>
      <c r="D5693" s="23"/>
      <c r="E5693" s="23"/>
      <c r="F5693" s="22"/>
      <c r="G5693" s="23"/>
      <c r="H5693" s="24"/>
      <c r="I5693" s="23"/>
      <c r="J5693" s="23"/>
      <c r="K5693" s="23"/>
      <c r="L5693" s="22"/>
      <c r="M5693" s="20"/>
    </row>
    <row r="5694" spans="1:13" x14ac:dyDescent="0.25">
      <c r="A5694" s="22"/>
      <c r="B5694" s="23"/>
      <c r="C5694" s="23"/>
      <c r="D5694" s="23"/>
      <c r="E5694" s="23"/>
      <c r="F5694" s="22"/>
      <c r="G5694" s="23"/>
      <c r="H5694" s="24"/>
      <c r="I5694" s="23"/>
      <c r="J5694" s="23"/>
      <c r="K5694" s="23"/>
      <c r="L5694" s="22"/>
      <c r="M5694" s="20"/>
    </row>
    <row r="5695" spans="1:13" x14ac:dyDescent="0.25">
      <c r="A5695" s="22"/>
      <c r="B5695" s="23"/>
      <c r="C5695" s="23"/>
      <c r="D5695" s="23"/>
      <c r="E5695" s="23"/>
      <c r="F5695" s="22"/>
      <c r="G5695" s="23"/>
      <c r="H5695" s="24"/>
      <c r="I5695" s="23"/>
      <c r="J5695" s="23"/>
      <c r="K5695" s="23"/>
      <c r="L5695" s="22"/>
      <c r="M5695" s="20"/>
    </row>
    <row r="5696" spans="1:13" x14ac:dyDescent="0.25">
      <c r="A5696" s="22"/>
      <c r="B5696" s="23"/>
      <c r="C5696" s="23"/>
      <c r="D5696" s="23"/>
      <c r="E5696" s="23"/>
      <c r="F5696" s="22"/>
      <c r="G5696" s="23"/>
      <c r="H5696" s="24"/>
      <c r="I5696" s="23"/>
      <c r="J5696" s="23"/>
      <c r="K5696" s="23"/>
      <c r="L5696" s="22"/>
      <c r="M5696" s="20"/>
    </row>
    <row r="5697" spans="1:13" x14ac:dyDescent="0.25">
      <c r="A5697" s="22"/>
      <c r="B5697" s="23"/>
      <c r="C5697" s="23"/>
      <c r="D5697" s="23"/>
      <c r="E5697" s="23"/>
      <c r="F5697" s="22"/>
      <c r="G5697" s="23"/>
      <c r="H5697" s="24"/>
      <c r="I5697" s="23"/>
      <c r="J5697" s="23"/>
      <c r="K5697" s="23"/>
      <c r="L5697" s="22"/>
      <c r="M5697" s="20"/>
    </row>
    <row r="5698" spans="1:13" x14ac:dyDescent="0.25">
      <c r="A5698" s="22"/>
      <c r="B5698" s="23"/>
      <c r="C5698" s="23"/>
      <c r="D5698" s="23"/>
      <c r="E5698" s="23"/>
      <c r="F5698" s="22"/>
      <c r="G5698" s="23"/>
      <c r="H5698" s="24"/>
      <c r="I5698" s="23"/>
      <c r="J5698" s="23"/>
      <c r="K5698" s="23"/>
      <c r="L5698" s="22"/>
      <c r="M5698" s="20"/>
    </row>
    <row r="5699" spans="1:13" x14ac:dyDescent="0.25">
      <c r="A5699" s="22"/>
      <c r="B5699" s="23"/>
      <c r="C5699" s="23"/>
      <c r="D5699" s="23"/>
      <c r="E5699" s="23"/>
      <c r="F5699" s="22"/>
      <c r="G5699" s="23"/>
      <c r="H5699" s="24"/>
      <c r="I5699" s="23"/>
      <c r="J5699" s="23"/>
      <c r="K5699" s="23"/>
      <c r="L5699" s="22"/>
      <c r="M5699" s="20"/>
    </row>
    <row r="5700" spans="1:13" x14ac:dyDescent="0.25">
      <c r="A5700" s="22"/>
      <c r="B5700" s="23"/>
      <c r="C5700" s="23"/>
      <c r="D5700" s="23"/>
      <c r="E5700" s="23"/>
      <c r="F5700" s="22"/>
      <c r="G5700" s="23"/>
      <c r="H5700" s="24"/>
      <c r="I5700" s="23"/>
      <c r="J5700" s="23"/>
      <c r="K5700" s="23"/>
      <c r="L5700" s="22"/>
      <c r="M5700" s="20"/>
    </row>
    <row r="5701" spans="1:13" x14ac:dyDescent="0.25">
      <c r="A5701" s="22"/>
      <c r="B5701" s="23"/>
      <c r="C5701" s="23"/>
      <c r="D5701" s="23"/>
      <c r="E5701" s="23"/>
      <c r="F5701" s="22"/>
      <c r="G5701" s="23"/>
      <c r="H5701" s="24"/>
      <c r="I5701" s="23"/>
      <c r="J5701" s="23"/>
      <c r="K5701" s="23"/>
      <c r="L5701" s="22"/>
      <c r="M5701" s="20"/>
    </row>
    <row r="5702" spans="1:13" x14ac:dyDescent="0.25">
      <c r="A5702" s="22"/>
      <c r="B5702" s="23"/>
      <c r="C5702" s="23"/>
      <c r="D5702" s="23"/>
      <c r="E5702" s="23"/>
      <c r="F5702" s="22"/>
      <c r="G5702" s="23"/>
      <c r="H5702" s="24"/>
      <c r="I5702" s="23"/>
      <c r="J5702" s="23"/>
      <c r="K5702" s="23"/>
      <c r="L5702" s="22"/>
      <c r="M5702" s="20"/>
    </row>
    <row r="5703" spans="1:13" x14ac:dyDescent="0.25">
      <c r="A5703" s="22"/>
      <c r="B5703" s="23"/>
      <c r="C5703" s="23"/>
      <c r="D5703" s="23"/>
      <c r="E5703" s="23"/>
      <c r="F5703" s="22"/>
      <c r="G5703" s="23"/>
      <c r="H5703" s="24"/>
      <c r="I5703" s="23"/>
      <c r="J5703" s="23"/>
      <c r="K5703" s="23"/>
      <c r="L5703" s="22"/>
      <c r="M5703" s="20"/>
    </row>
    <row r="5704" spans="1:13" x14ac:dyDescent="0.25">
      <c r="A5704" s="22"/>
      <c r="B5704" s="23"/>
      <c r="C5704" s="23"/>
      <c r="D5704" s="23"/>
      <c r="E5704" s="23"/>
      <c r="F5704" s="22"/>
      <c r="G5704" s="23"/>
      <c r="H5704" s="24"/>
      <c r="I5704" s="23"/>
      <c r="J5704" s="23"/>
      <c r="K5704" s="23"/>
      <c r="L5704" s="22"/>
      <c r="M5704" s="20"/>
    </row>
    <row r="5705" spans="1:13" x14ac:dyDescent="0.25">
      <c r="A5705" s="22"/>
      <c r="B5705" s="23"/>
      <c r="C5705" s="23"/>
      <c r="D5705" s="23"/>
      <c r="E5705" s="23"/>
      <c r="F5705" s="22"/>
      <c r="G5705" s="23"/>
      <c r="H5705" s="24"/>
      <c r="I5705" s="23"/>
      <c r="J5705" s="23"/>
      <c r="K5705" s="23"/>
      <c r="L5705" s="22"/>
      <c r="M5705" s="20"/>
    </row>
    <row r="5706" spans="1:13" x14ac:dyDescent="0.25">
      <c r="A5706" s="22"/>
      <c r="B5706" s="23"/>
      <c r="C5706" s="23"/>
      <c r="D5706" s="23"/>
      <c r="E5706" s="23"/>
      <c r="F5706" s="22"/>
      <c r="G5706" s="23"/>
      <c r="H5706" s="24"/>
      <c r="I5706" s="23"/>
      <c r="J5706" s="23"/>
      <c r="K5706" s="23"/>
      <c r="L5706" s="22"/>
      <c r="M5706" s="20"/>
    </row>
    <row r="5707" spans="1:13" x14ac:dyDescent="0.25">
      <c r="A5707" s="22"/>
      <c r="B5707" s="23"/>
      <c r="C5707" s="23"/>
      <c r="D5707" s="23"/>
      <c r="E5707" s="23"/>
      <c r="F5707" s="22"/>
      <c r="G5707" s="23"/>
      <c r="H5707" s="24"/>
      <c r="I5707" s="23"/>
      <c r="J5707" s="23"/>
      <c r="K5707" s="23"/>
      <c r="L5707" s="22"/>
      <c r="M5707" s="20"/>
    </row>
    <row r="5708" spans="1:13" x14ac:dyDescent="0.25">
      <c r="A5708" s="22"/>
      <c r="B5708" s="23"/>
      <c r="C5708" s="23"/>
      <c r="D5708" s="23"/>
      <c r="E5708" s="23"/>
      <c r="F5708" s="22"/>
      <c r="G5708" s="23"/>
      <c r="H5708" s="24"/>
      <c r="I5708" s="23"/>
      <c r="J5708" s="23"/>
      <c r="K5708" s="23"/>
      <c r="L5708" s="22"/>
      <c r="M5708" s="20"/>
    </row>
    <row r="5709" spans="1:13" x14ac:dyDescent="0.25">
      <c r="A5709" s="22"/>
      <c r="B5709" s="23"/>
      <c r="C5709" s="23"/>
      <c r="D5709" s="23"/>
      <c r="E5709" s="23"/>
      <c r="F5709" s="22"/>
      <c r="G5709" s="23"/>
      <c r="H5709" s="24"/>
      <c r="I5709" s="23"/>
      <c r="J5709" s="23"/>
      <c r="K5709" s="23"/>
      <c r="L5709" s="22"/>
      <c r="M5709" s="20"/>
    </row>
    <row r="5710" spans="1:13" x14ac:dyDescent="0.25">
      <c r="A5710" s="22"/>
      <c r="B5710" s="23"/>
      <c r="C5710" s="23"/>
      <c r="D5710" s="23"/>
      <c r="E5710" s="23"/>
      <c r="F5710" s="22"/>
      <c r="G5710" s="23"/>
      <c r="H5710" s="24"/>
      <c r="I5710" s="23"/>
      <c r="J5710" s="23"/>
      <c r="K5710" s="23"/>
      <c r="L5710" s="22"/>
      <c r="M5710" s="20"/>
    </row>
    <row r="5711" spans="1:13" x14ac:dyDescent="0.25">
      <c r="A5711" s="22"/>
      <c r="B5711" s="23"/>
      <c r="C5711" s="23"/>
      <c r="D5711" s="23"/>
      <c r="E5711" s="23"/>
      <c r="F5711" s="22"/>
      <c r="G5711" s="23"/>
      <c r="H5711" s="24"/>
      <c r="I5711" s="23"/>
      <c r="J5711" s="23"/>
      <c r="K5711" s="23"/>
      <c r="L5711" s="22"/>
      <c r="M5711" s="20"/>
    </row>
    <row r="5712" spans="1:13" x14ac:dyDescent="0.25">
      <c r="A5712" s="22"/>
      <c r="B5712" s="23"/>
      <c r="C5712" s="23"/>
      <c r="D5712" s="23"/>
      <c r="E5712" s="23"/>
      <c r="F5712" s="22"/>
      <c r="G5712" s="23"/>
      <c r="H5712" s="24"/>
      <c r="I5712" s="23"/>
      <c r="J5712" s="23"/>
      <c r="K5712" s="23"/>
      <c r="L5712" s="22"/>
      <c r="M5712" s="20"/>
    </row>
    <row r="5713" spans="1:13" x14ac:dyDescent="0.25">
      <c r="A5713" s="22"/>
      <c r="B5713" s="23"/>
      <c r="C5713" s="23"/>
      <c r="D5713" s="23"/>
      <c r="E5713" s="23"/>
      <c r="F5713" s="22"/>
      <c r="G5713" s="23"/>
      <c r="H5713" s="24"/>
      <c r="I5713" s="23"/>
      <c r="J5713" s="23"/>
      <c r="K5713" s="23"/>
      <c r="L5713" s="22"/>
      <c r="M5713" s="20"/>
    </row>
    <row r="5714" spans="1:13" x14ac:dyDescent="0.25">
      <c r="A5714" s="22"/>
      <c r="B5714" s="23"/>
      <c r="C5714" s="23"/>
      <c r="D5714" s="23"/>
      <c r="E5714" s="23"/>
      <c r="F5714" s="22"/>
      <c r="G5714" s="23"/>
      <c r="H5714" s="24"/>
      <c r="I5714" s="23"/>
      <c r="J5714" s="23"/>
      <c r="K5714" s="23"/>
      <c r="L5714" s="22"/>
      <c r="M5714" s="20"/>
    </row>
    <row r="5715" spans="1:13" x14ac:dyDescent="0.25">
      <c r="A5715" s="22"/>
      <c r="B5715" s="23"/>
      <c r="C5715" s="23"/>
      <c r="D5715" s="23"/>
      <c r="E5715" s="23"/>
      <c r="F5715" s="22"/>
      <c r="G5715" s="23"/>
      <c r="H5715" s="24"/>
      <c r="I5715" s="23"/>
      <c r="J5715" s="23"/>
      <c r="K5715" s="23"/>
      <c r="L5715" s="22"/>
      <c r="M5715" s="20"/>
    </row>
    <row r="5716" spans="1:13" x14ac:dyDescent="0.25">
      <c r="A5716" s="22"/>
      <c r="B5716" s="23"/>
      <c r="C5716" s="23"/>
      <c r="D5716" s="23"/>
      <c r="E5716" s="23"/>
      <c r="F5716" s="22"/>
      <c r="G5716" s="23"/>
      <c r="H5716" s="24"/>
      <c r="I5716" s="23"/>
      <c r="J5716" s="23"/>
      <c r="K5716" s="23"/>
      <c r="L5716" s="22"/>
      <c r="M5716" s="20"/>
    </row>
    <row r="5717" spans="1:13" x14ac:dyDescent="0.25">
      <c r="A5717" s="22"/>
      <c r="B5717" s="23"/>
      <c r="C5717" s="23"/>
      <c r="D5717" s="23"/>
      <c r="E5717" s="23"/>
      <c r="F5717" s="22"/>
      <c r="G5717" s="23"/>
      <c r="H5717" s="24"/>
      <c r="I5717" s="23"/>
      <c r="J5717" s="23"/>
      <c r="K5717" s="23"/>
      <c r="L5717" s="22"/>
      <c r="M5717" s="20"/>
    </row>
    <row r="5718" spans="1:13" x14ac:dyDescent="0.25">
      <c r="A5718" s="22"/>
      <c r="B5718" s="23"/>
      <c r="C5718" s="23"/>
      <c r="D5718" s="23"/>
      <c r="E5718" s="23"/>
      <c r="F5718" s="22"/>
      <c r="G5718" s="23"/>
      <c r="H5718" s="24"/>
      <c r="I5718" s="23"/>
      <c r="J5718" s="23"/>
      <c r="K5718" s="23"/>
      <c r="L5718" s="22"/>
      <c r="M5718" s="20"/>
    </row>
    <row r="5719" spans="1:13" x14ac:dyDescent="0.25">
      <c r="A5719" s="22"/>
      <c r="B5719" s="23"/>
      <c r="C5719" s="23"/>
      <c r="D5719" s="23"/>
      <c r="E5719" s="23"/>
      <c r="F5719" s="22"/>
      <c r="G5719" s="23"/>
      <c r="H5719" s="24"/>
      <c r="I5719" s="23"/>
      <c r="J5719" s="23"/>
      <c r="K5719" s="23"/>
      <c r="L5719" s="22"/>
      <c r="M5719" s="20"/>
    </row>
    <row r="5720" spans="1:13" x14ac:dyDescent="0.25">
      <c r="A5720" s="22"/>
      <c r="B5720" s="23"/>
      <c r="C5720" s="23"/>
      <c r="D5720" s="23"/>
      <c r="E5720" s="23"/>
      <c r="F5720" s="22"/>
      <c r="G5720" s="23"/>
      <c r="H5720" s="24"/>
      <c r="I5720" s="23"/>
      <c r="J5720" s="23"/>
      <c r="K5720" s="23"/>
      <c r="L5720" s="22"/>
      <c r="M5720" s="20"/>
    </row>
    <row r="5721" spans="1:13" x14ac:dyDescent="0.25">
      <c r="A5721" s="22"/>
      <c r="B5721" s="23"/>
      <c r="C5721" s="23"/>
      <c r="D5721" s="23"/>
      <c r="E5721" s="23"/>
      <c r="F5721" s="22"/>
      <c r="G5721" s="23"/>
      <c r="H5721" s="24"/>
      <c r="I5721" s="23"/>
      <c r="J5721" s="23"/>
      <c r="K5721" s="23"/>
      <c r="L5721" s="22"/>
      <c r="M5721" s="20"/>
    </row>
    <row r="5722" spans="1:13" x14ac:dyDescent="0.25">
      <c r="A5722" s="22"/>
      <c r="B5722" s="23"/>
      <c r="C5722" s="23"/>
      <c r="D5722" s="23"/>
      <c r="E5722" s="23"/>
      <c r="F5722" s="22"/>
      <c r="G5722" s="23"/>
      <c r="H5722" s="24"/>
      <c r="I5722" s="23"/>
      <c r="J5722" s="23"/>
      <c r="K5722" s="23"/>
      <c r="L5722" s="22"/>
      <c r="M5722" s="20"/>
    </row>
    <row r="5723" spans="1:13" x14ac:dyDescent="0.25">
      <c r="A5723" s="22"/>
      <c r="B5723" s="23"/>
      <c r="C5723" s="23"/>
      <c r="D5723" s="23"/>
      <c r="E5723" s="23"/>
      <c r="F5723" s="22"/>
      <c r="G5723" s="23"/>
      <c r="H5723" s="24"/>
      <c r="I5723" s="23"/>
      <c r="J5723" s="23"/>
      <c r="K5723" s="23"/>
      <c r="L5723" s="22"/>
      <c r="M5723" s="20"/>
    </row>
    <row r="5724" spans="1:13" x14ac:dyDescent="0.25">
      <c r="A5724" s="22"/>
      <c r="B5724" s="23"/>
      <c r="C5724" s="23"/>
      <c r="D5724" s="23"/>
      <c r="E5724" s="23"/>
      <c r="F5724" s="22"/>
      <c r="G5724" s="23"/>
      <c r="H5724" s="24"/>
      <c r="I5724" s="23"/>
      <c r="J5724" s="23"/>
      <c r="K5724" s="23"/>
      <c r="L5724" s="22"/>
      <c r="M5724" s="20"/>
    </row>
    <row r="5725" spans="1:13" x14ac:dyDescent="0.25">
      <c r="A5725" s="22"/>
      <c r="B5725" s="23"/>
      <c r="C5725" s="23"/>
      <c r="D5725" s="23"/>
      <c r="E5725" s="23"/>
      <c r="F5725" s="22"/>
      <c r="G5725" s="23"/>
      <c r="H5725" s="24"/>
      <c r="I5725" s="23"/>
      <c r="J5725" s="23"/>
      <c r="K5725" s="23"/>
      <c r="L5725" s="22"/>
      <c r="M5725" s="20"/>
    </row>
    <row r="5726" spans="1:13" x14ac:dyDescent="0.25">
      <c r="A5726" s="22"/>
      <c r="B5726" s="23"/>
      <c r="C5726" s="23"/>
      <c r="D5726" s="23"/>
      <c r="E5726" s="23"/>
      <c r="F5726" s="22"/>
      <c r="G5726" s="23"/>
      <c r="H5726" s="24"/>
      <c r="I5726" s="23"/>
      <c r="J5726" s="23"/>
      <c r="K5726" s="23"/>
      <c r="L5726" s="22"/>
      <c r="M5726" s="20"/>
    </row>
    <row r="5727" spans="1:13" x14ac:dyDescent="0.25">
      <c r="A5727" s="22"/>
      <c r="B5727" s="23"/>
      <c r="C5727" s="23"/>
      <c r="D5727" s="23"/>
      <c r="E5727" s="23"/>
      <c r="F5727" s="22"/>
      <c r="G5727" s="23"/>
      <c r="H5727" s="24"/>
      <c r="I5727" s="23"/>
      <c r="J5727" s="23"/>
      <c r="K5727" s="23"/>
      <c r="L5727" s="22"/>
      <c r="M5727" s="20"/>
    </row>
    <row r="5728" spans="1:13" x14ac:dyDescent="0.25">
      <c r="A5728" s="22"/>
      <c r="B5728" s="23"/>
      <c r="C5728" s="23"/>
      <c r="D5728" s="23"/>
      <c r="E5728" s="23"/>
      <c r="F5728" s="22"/>
      <c r="G5728" s="23"/>
      <c r="H5728" s="24"/>
      <c r="I5728" s="23"/>
      <c r="J5728" s="23"/>
      <c r="K5728" s="23"/>
      <c r="L5728" s="22"/>
      <c r="M5728" s="20"/>
    </row>
    <row r="5729" spans="1:13" x14ac:dyDescent="0.25">
      <c r="A5729" s="22"/>
      <c r="B5729" s="23"/>
      <c r="C5729" s="23"/>
      <c r="D5729" s="23"/>
      <c r="E5729" s="23"/>
      <c r="F5729" s="22"/>
      <c r="G5729" s="23"/>
      <c r="H5729" s="24"/>
      <c r="I5729" s="23"/>
      <c r="J5729" s="23"/>
      <c r="K5729" s="23"/>
      <c r="L5729" s="22"/>
      <c r="M5729" s="20"/>
    </row>
    <row r="5730" spans="1:13" x14ac:dyDescent="0.25">
      <c r="A5730" s="22"/>
      <c r="B5730" s="23"/>
      <c r="C5730" s="23"/>
      <c r="D5730" s="23"/>
      <c r="E5730" s="23"/>
      <c r="F5730" s="22"/>
      <c r="G5730" s="23"/>
      <c r="H5730" s="24"/>
      <c r="I5730" s="23"/>
      <c r="J5730" s="23"/>
      <c r="K5730" s="23"/>
      <c r="L5730" s="22"/>
      <c r="M5730" s="20"/>
    </row>
    <row r="5731" spans="1:13" x14ac:dyDescent="0.25">
      <c r="A5731" s="22"/>
      <c r="B5731" s="23"/>
      <c r="C5731" s="23"/>
      <c r="D5731" s="23"/>
      <c r="E5731" s="23"/>
      <c r="F5731" s="22"/>
      <c r="G5731" s="23"/>
      <c r="H5731" s="24"/>
      <c r="I5731" s="23"/>
      <c r="J5731" s="23"/>
      <c r="K5731" s="23"/>
      <c r="L5731" s="22"/>
      <c r="M5731" s="20"/>
    </row>
    <row r="5732" spans="1:13" x14ac:dyDescent="0.25">
      <c r="A5732" s="22"/>
      <c r="B5732" s="23"/>
      <c r="C5732" s="23"/>
      <c r="D5732" s="23"/>
      <c r="E5732" s="23"/>
      <c r="F5732" s="22"/>
      <c r="G5732" s="23"/>
      <c r="H5732" s="24"/>
      <c r="I5732" s="23"/>
      <c r="J5732" s="23"/>
      <c r="K5732" s="23"/>
      <c r="L5732" s="22"/>
      <c r="M5732" s="20"/>
    </row>
    <row r="5733" spans="1:13" x14ac:dyDescent="0.25">
      <c r="A5733" s="22"/>
      <c r="B5733" s="23"/>
      <c r="C5733" s="23"/>
      <c r="D5733" s="23"/>
      <c r="E5733" s="23"/>
      <c r="F5733" s="22"/>
      <c r="G5733" s="23"/>
      <c r="H5733" s="24"/>
      <c r="I5733" s="23"/>
      <c r="J5733" s="23"/>
      <c r="K5733" s="23"/>
      <c r="L5733" s="22"/>
      <c r="M5733" s="20"/>
    </row>
    <row r="5734" spans="1:13" x14ac:dyDescent="0.25">
      <c r="A5734" s="22"/>
      <c r="B5734" s="23"/>
      <c r="C5734" s="23"/>
      <c r="D5734" s="23"/>
      <c r="E5734" s="23"/>
      <c r="F5734" s="22"/>
      <c r="G5734" s="23"/>
      <c r="H5734" s="24"/>
      <c r="I5734" s="23"/>
      <c r="J5734" s="23"/>
      <c r="K5734" s="23"/>
      <c r="L5734" s="22"/>
      <c r="M5734" s="20"/>
    </row>
    <row r="5735" spans="1:13" x14ac:dyDescent="0.25">
      <c r="A5735" s="22"/>
      <c r="B5735" s="23"/>
      <c r="C5735" s="23"/>
      <c r="D5735" s="23"/>
      <c r="E5735" s="23"/>
      <c r="F5735" s="22"/>
      <c r="G5735" s="23"/>
      <c r="H5735" s="24"/>
      <c r="I5735" s="23"/>
      <c r="J5735" s="23"/>
      <c r="K5735" s="23"/>
      <c r="L5735" s="22"/>
      <c r="M5735" s="20"/>
    </row>
    <row r="5736" spans="1:13" x14ac:dyDescent="0.25">
      <c r="A5736" s="22"/>
      <c r="B5736" s="23"/>
      <c r="C5736" s="23"/>
      <c r="D5736" s="23"/>
      <c r="E5736" s="23"/>
      <c r="F5736" s="22"/>
      <c r="G5736" s="23"/>
      <c r="H5736" s="24"/>
      <c r="I5736" s="23"/>
      <c r="J5736" s="23"/>
      <c r="K5736" s="23"/>
      <c r="L5736" s="22"/>
      <c r="M5736" s="20"/>
    </row>
    <row r="5737" spans="1:13" x14ac:dyDescent="0.25">
      <c r="A5737" s="22"/>
      <c r="B5737" s="23"/>
      <c r="C5737" s="23"/>
      <c r="D5737" s="23"/>
      <c r="E5737" s="23"/>
      <c r="F5737" s="22"/>
      <c r="G5737" s="23"/>
      <c r="H5737" s="24"/>
      <c r="I5737" s="23"/>
      <c r="J5737" s="23"/>
      <c r="K5737" s="23"/>
      <c r="L5737" s="22"/>
      <c r="M5737" s="20"/>
    </row>
    <row r="5738" spans="1:13" x14ac:dyDescent="0.25">
      <c r="A5738" s="22"/>
      <c r="B5738" s="23"/>
      <c r="C5738" s="23"/>
      <c r="D5738" s="23"/>
      <c r="E5738" s="23"/>
      <c r="F5738" s="22"/>
      <c r="G5738" s="23"/>
      <c r="H5738" s="24"/>
      <c r="I5738" s="23"/>
      <c r="J5738" s="23"/>
      <c r="K5738" s="23"/>
      <c r="L5738" s="22"/>
      <c r="M5738" s="20"/>
    </row>
    <row r="5739" spans="1:13" x14ac:dyDescent="0.25">
      <c r="A5739" s="22"/>
      <c r="B5739" s="23"/>
      <c r="C5739" s="23"/>
      <c r="D5739" s="23"/>
      <c r="E5739" s="23"/>
      <c r="F5739" s="22"/>
      <c r="G5739" s="23"/>
      <c r="H5739" s="24"/>
      <c r="I5739" s="23"/>
      <c r="J5739" s="23"/>
      <c r="K5739" s="23"/>
      <c r="L5739" s="22"/>
      <c r="M5739" s="20"/>
    </row>
    <row r="5740" spans="1:13" x14ac:dyDescent="0.25">
      <c r="A5740" s="22"/>
      <c r="B5740" s="23"/>
      <c r="C5740" s="23"/>
      <c r="D5740" s="23"/>
      <c r="E5740" s="23"/>
      <c r="F5740" s="22"/>
      <c r="G5740" s="23"/>
      <c r="H5740" s="24"/>
      <c r="I5740" s="23"/>
      <c r="J5740" s="23"/>
      <c r="K5740" s="23"/>
      <c r="L5740" s="22"/>
      <c r="M5740" s="20"/>
    </row>
    <row r="5741" spans="1:13" x14ac:dyDescent="0.25">
      <c r="A5741" s="22"/>
      <c r="B5741" s="23"/>
      <c r="C5741" s="23"/>
      <c r="D5741" s="23"/>
      <c r="E5741" s="23"/>
      <c r="F5741" s="22"/>
      <c r="G5741" s="23"/>
      <c r="H5741" s="24"/>
      <c r="I5741" s="23"/>
      <c r="J5741" s="23"/>
      <c r="K5741" s="23"/>
      <c r="L5741" s="22"/>
      <c r="M5741" s="20"/>
    </row>
    <row r="5742" spans="1:13" x14ac:dyDescent="0.25">
      <c r="A5742" s="22"/>
      <c r="B5742" s="23"/>
      <c r="C5742" s="23"/>
      <c r="D5742" s="23"/>
      <c r="E5742" s="23"/>
      <c r="F5742" s="22"/>
      <c r="G5742" s="23"/>
      <c r="H5742" s="24"/>
      <c r="I5742" s="23"/>
      <c r="J5742" s="23"/>
      <c r="K5742" s="23"/>
      <c r="L5742" s="22"/>
      <c r="M5742" s="20"/>
    </row>
    <row r="5743" spans="1:13" x14ac:dyDescent="0.25">
      <c r="A5743" s="22"/>
      <c r="B5743" s="23"/>
      <c r="C5743" s="23"/>
      <c r="D5743" s="23"/>
      <c r="E5743" s="23"/>
      <c r="F5743" s="22"/>
      <c r="G5743" s="23"/>
      <c r="H5743" s="24"/>
      <c r="I5743" s="23"/>
      <c r="J5743" s="23"/>
      <c r="K5743" s="23"/>
      <c r="L5743" s="22"/>
      <c r="M5743" s="20"/>
    </row>
    <row r="5744" spans="1:13" x14ac:dyDescent="0.25">
      <c r="A5744" s="22"/>
      <c r="B5744" s="23"/>
      <c r="C5744" s="23"/>
      <c r="D5744" s="23"/>
      <c r="E5744" s="23"/>
      <c r="F5744" s="22"/>
      <c r="G5744" s="23"/>
      <c r="H5744" s="24"/>
      <c r="I5744" s="23"/>
      <c r="J5744" s="23"/>
      <c r="K5744" s="23"/>
      <c r="L5744" s="22"/>
      <c r="M5744" s="20"/>
    </row>
    <row r="5745" spans="1:13" x14ac:dyDescent="0.25">
      <c r="A5745" s="22"/>
      <c r="B5745" s="23"/>
      <c r="C5745" s="23"/>
      <c r="D5745" s="23"/>
      <c r="E5745" s="23"/>
      <c r="F5745" s="22"/>
      <c r="G5745" s="23"/>
      <c r="H5745" s="24"/>
      <c r="I5745" s="23"/>
      <c r="J5745" s="23"/>
      <c r="K5745" s="23"/>
      <c r="L5745" s="22"/>
      <c r="M5745" s="20"/>
    </row>
    <row r="5746" spans="1:13" x14ac:dyDescent="0.25">
      <c r="A5746" s="22"/>
      <c r="B5746" s="23"/>
      <c r="C5746" s="23"/>
      <c r="D5746" s="23"/>
      <c r="E5746" s="23"/>
      <c r="F5746" s="22"/>
      <c r="G5746" s="23"/>
      <c r="H5746" s="24"/>
      <c r="I5746" s="23"/>
      <c r="J5746" s="23"/>
      <c r="K5746" s="23"/>
      <c r="L5746" s="22"/>
      <c r="M5746" s="20"/>
    </row>
    <row r="5747" spans="1:13" x14ac:dyDescent="0.25">
      <c r="A5747" s="22"/>
      <c r="B5747" s="23"/>
      <c r="C5747" s="23"/>
      <c r="D5747" s="23"/>
      <c r="E5747" s="23"/>
      <c r="F5747" s="22"/>
      <c r="G5747" s="23"/>
      <c r="H5747" s="24"/>
      <c r="I5747" s="23"/>
      <c r="J5747" s="23"/>
      <c r="K5747" s="23"/>
      <c r="L5747" s="22"/>
      <c r="M5747" s="20"/>
    </row>
    <row r="5748" spans="1:13" x14ac:dyDescent="0.25">
      <c r="A5748" s="22"/>
      <c r="B5748" s="23"/>
      <c r="C5748" s="23"/>
      <c r="D5748" s="23"/>
      <c r="E5748" s="23"/>
      <c r="F5748" s="22"/>
      <c r="G5748" s="23"/>
      <c r="H5748" s="24"/>
      <c r="I5748" s="23"/>
      <c r="J5748" s="23"/>
      <c r="K5748" s="23"/>
      <c r="L5748" s="22"/>
      <c r="M5748" s="20"/>
    </row>
    <row r="5749" spans="1:13" x14ac:dyDescent="0.25">
      <c r="A5749" s="22"/>
      <c r="B5749" s="23"/>
      <c r="C5749" s="23"/>
      <c r="D5749" s="23"/>
      <c r="E5749" s="23"/>
      <c r="F5749" s="22"/>
      <c r="G5749" s="23"/>
      <c r="H5749" s="24"/>
      <c r="I5749" s="23"/>
      <c r="J5749" s="23"/>
      <c r="K5749" s="23"/>
      <c r="L5749" s="22"/>
      <c r="M5749" s="20"/>
    </row>
    <row r="5750" spans="1:13" x14ac:dyDescent="0.25">
      <c r="A5750" s="22"/>
      <c r="B5750" s="23"/>
      <c r="C5750" s="23"/>
      <c r="D5750" s="23"/>
      <c r="E5750" s="23"/>
      <c r="F5750" s="22"/>
      <c r="G5750" s="23"/>
      <c r="H5750" s="24"/>
      <c r="I5750" s="23"/>
      <c r="J5750" s="23"/>
      <c r="K5750" s="23"/>
      <c r="L5750" s="22"/>
      <c r="M5750" s="20"/>
    </row>
    <row r="5751" spans="1:13" x14ac:dyDescent="0.25">
      <c r="A5751" s="22"/>
      <c r="B5751" s="23"/>
      <c r="C5751" s="23"/>
      <c r="D5751" s="23"/>
      <c r="E5751" s="23"/>
      <c r="F5751" s="22"/>
      <c r="G5751" s="23"/>
      <c r="H5751" s="24"/>
      <c r="I5751" s="23"/>
      <c r="J5751" s="23"/>
      <c r="K5751" s="23"/>
      <c r="L5751" s="22"/>
      <c r="M5751" s="20"/>
    </row>
    <row r="5752" spans="1:13" x14ac:dyDescent="0.25">
      <c r="A5752" s="22"/>
      <c r="B5752" s="23"/>
      <c r="C5752" s="23"/>
      <c r="D5752" s="23"/>
      <c r="E5752" s="23"/>
      <c r="F5752" s="22"/>
      <c r="G5752" s="23"/>
      <c r="H5752" s="24"/>
      <c r="I5752" s="23"/>
      <c r="J5752" s="23"/>
      <c r="K5752" s="23"/>
      <c r="L5752" s="22"/>
      <c r="M5752" s="20"/>
    </row>
    <row r="5753" spans="1:13" x14ac:dyDescent="0.25">
      <c r="A5753" s="22"/>
      <c r="B5753" s="23"/>
      <c r="C5753" s="23"/>
      <c r="D5753" s="23"/>
      <c r="E5753" s="23"/>
      <c r="F5753" s="22"/>
      <c r="G5753" s="23"/>
      <c r="H5753" s="24"/>
      <c r="I5753" s="23"/>
      <c r="J5753" s="23"/>
      <c r="K5753" s="23"/>
      <c r="L5753" s="22"/>
      <c r="M5753" s="20"/>
    </row>
    <row r="5754" spans="1:13" x14ac:dyDescent="0.25">
      <c r="A5754" s="22"/>
      <c r="B5754" s="23"/>
      <c r="C5754" s="23"/>
      <c r="D5754" s="23"/>
      <c r="E5754" s="23"/>
      <c r="F5754" s="22"/>
      <c r="G5754" s="23"/>
      <c r="H5754" s="24"/>
      <c r="I5754" s="23"/>
      <c r="J5754" s="23"/>
      <c r="K5754" s="23"/>
      <c r="L5754" s="22"/>
      <c r="M5754" s="20"/>
    </row>
    <row r="5755" spans="1:13" x14ac:dyDescent="0.25">
      <c r="A5755" s="22"/>
      <c r="B5755" s="23"/>
      <c r="C5755" s="23"/>
      <c r="D5755" s="23"/>
      <c r="E5755" s="23"/>
      <c r="F5755" s="22"/>
      <c r="G5755" s="23"/>
      <c r="H5755" s="24"/>
      <c r="I5755" s="23"/>
      <c r="J5755" s="23"/>
      <c r="K5755" s="23"/>
      <c r="L5755" s="22"/>
      <c r="M5755" s="20"/>
    </row>
    <row r="5756" spans="1:13" x14ac:dyDescent="0.25">
      <c r="A5756" s="22"/>
      <c r="B5756" s="23"/>
      <c r="C5756" s="23"/>
      <c r="D5756" s="23"/>
      <c r="E5756" s="23"/>
      <c r="F5756" s="22"/>
      <c r="G5756" s="23"/>
      <c r="H5756" s="24"/>
      <c r="I5756" s="23"/>
      <c r="J5756" s="23"/>
      <c r="K5756" s="23"/>
      <c r="L5756" s="22"/>
      <c r="M5756" s="20"/>
    </row>
    <row r="5757" spans="1:13" x14ac:dyDescent="0.25">
      <c r="A5757" s="22"/>
      <c r="B5757" s="23"/>
      <c r="C5757" s="23"/>
      <c r="D5757" s="23"/>
      <c r="E5757" s="23"/>
      <c r="F5757" s="22"/>
      <c r="G5757" s="23"/>
      <c r="H5757" s="24"/>
      <c r="I5757" s="23"/>
      <c r="J5757" s="23"/>
      <c r="K5757" s="23"/>
      <c r="L5757" s="22"/>
      <c r="M5757" s="20"/>
    </row>
    <row r="5758" spans="1:13" x14ac:dyDescent="0.25">
      <c r="A5758" s="22"/>
      <c r="B5758" s="23"/>
      <c r="C5758" s="23"/>
      <c r="D5758" s="23"/>
      <c r="E5758" s="23"/>
      <c r="F5758" s="22"/>
      <c r="G5758" s="23"/>
      <c r="H5758" s="24"/>
      <c r="I5758" s="23"/>
      <c r="J5758" s="23"/>
      <c r="K5758" s="23"/>
      <c r="L5758" s="22"/>
      <c r="M5758" s="20"/>
    </row>
    <row r="5759" spans="1:13" x14ac:dyDescent="0.25">
      <c r="A5759" s="22"/>
      <c r="B5759" s="23"/>
      <c r="C5759" s="23"/>
      <c r="D5759" s="23"/>
      <c r="E5759" s="23"/>
      <c r="F5759" s="22"/>
      <c r="G5759" s="23"/>
      <c r="H5759" s="24"/>
      <c r="I5759" s="23"/>
      <c r="J5759" s="23"/>
      <c r="K5759" s="23"/>
      <c r="L5759" s="22"/>
      <c r="M5759" s="20"/>
    </row>
    <row r="5760" spans="1:13" x14ac:dyDescent="0.25">
      <c r="A5760" s="22"/>
      <c r="B5760" s="23"/>
      <c r="C5760" s="23"/>
      <c r="D5760" s="23"/>
      <c r="E5760" s="23"/>
      <c r="F5760" s="22"/>
      <c r="G5760" s="23"/>
      <c r="H5760" s="24"/>
      <c r="I5760" s="23"/>
      <c r="J5760" s="23"/>
      <c r="K5760" s="23"/>
      <c r="L5760" s="22"/>
      <c r="M5760" s="20"/>
    </row>
    <row r="5761" spans="1:13" x14ac:dyDescent="0.25">
      <c r="A5761" s="22"/>
      <c r="B5761" s="23"/>
      <c r="C5761" s="23"/>
      <c r="D5761" s="23"/>
      <c r="E5761" s="23"/>
      <c r="F5761" s="22"/>
      <c r="G5761" s="23"/>
      <c r="H5761" s="24"/>
      <c r="I5761" s="23"/>
      <c r="J5761" s="23"/>
      <c r="K5761" s="23"/>
      <c r="L5761" s="22"/>
      <c r="M5761" s="20"/>
    </row>
    <row r="5762" spans="1:13" x14ac:dyDescent="0.25">
      <c r="A5762" s="22"/>
      <c r="B5762" s="23"/>
      <c r="C5762" s="23"/>
      <c r="D5762" s="23"/>
      <c r="E5762" s="23"/>
      <c r="F5762" s="22"/>
      <c r="G5762" s="23"/>
      <c r="H5762" s="24"/>
      <c r="I5762" s="23"/>
      <c r="J5762" s="23"/>
      <c r="K5762" s="23"/>
      <c r="L5762" s="22"/>
      <c r="M5762" s="20"/>
    </row>
    <row r="5763" spans="1:13" x14ac:dyDescent="0.25">
      <c r="A5763" s="22"/>
      <c r="B5763" s="23"/>
      <c r="C5763" s="23"/>
      <c r="D5763" s="23"/>
      <c r="E5763" s="23"/>
      <c r="F5763" s="22"/>
      <c r="G5763" s="23"/>
      <c r="H5763" s="24"/>
      <c r="I5763" s="23"/>
      <c r="J5763" s="23"/>
      <c r="K5763" s="23"/>
      <c r="L5763" s="22"/>
      <c r="M5763" s="20"/>
    </row>
    <row r="5764" spans="1:13" x14ac:dyDescent="0.25">
      <c r="A5764" s="22"/>
      <c r="B5764" s="23"/>
      <c r="C5764" s="23"/>
      <c r="D5764" s="23"/>
      <c r="E5764" s="23"/>
      <c r="F5764" s="22"/>
      <c r="G5764" s="23"/>
      <c r="H5764" s="24"/>
      <c r="I5764" s="23"/>
      <c r="J5764" s="23"/>
      <c r="K5764" s="23"/>
      <c r="L5764" s="22"/>
      <c r="M5764" s="20"/>
    </row>
    <row r="5765" spans="1:13" x14ac:dyDescent="0.25">
      <c r="A5765" s="22"/>
      <c r="B5765" s="23"/>
      <c r="C5765" s="23"/>
      <c r="D5765" s="23"/>
      <c r="E5765" s="23"/>
      <c r="F5765" s="22"/>
      <c r="G5765" s="23"/>
      <c r="H5765" s="24"/>
      <c r="I5765" s="23"/>
      <c r="J5765" s="23"/>
      <c r="K5765" s="23"/>
      <c r="L5765" s="22"/>
      <c r="M5765" s="20"/>
    </row>
    <row r="5766" spans="1:13" x14ac:dyDescent="0.25">
      <c r="A5766" s="22"/>
      <c r="B5766" s="23"/>
      <c r="C5766" s="23"/>
      <c r="D5766" s="23"/>
      <c r="E5766" s="23"/>
      <c r="F5766" s="22"/>
      <c r="G5766" s="23"/>
      <c r="H5766" s="24"/>
      <c r="I5766" s="23"/>
      <c r="J5766" s="23"/>
      <c r="K5766" s="23"/>
      <c r="L5766" s="22"/>
      <c r="M5766" s="20"/>
    </row>
    <row r="5767" spans="1:13" x14ac:dyDescent="0.25">
      <c r="A5767" s="22"/>
      <c r="B5767" s="23"/>
      <c r="C5767" s="23"/>
      <c r="D5767" s="23"/>
      <c r="E5767" s="23"/>
      <c r="F5767" s="22"/>
      <c r="G5767" s="23"/>
      <c r="H5767" s="24"/>
      <c r="I5767" s="23"/>
      <c r="J5767" s="23"/>
      <c r="K5767" s="23"/>
      <c r="L5767" s="22"/>
      <c r="M5767" s="20"/>
    </row>
    <row r="5768" spans="1:13" x14ac:dyDescent="0.25">
      <c r="A5768" s="22"/>
      <c r="B5768" s="23"/>
      <c r="C5768" s="23"/>
      <c r="D5768" s="23"/>
      <c r="E5768" s="23"/>
      <c r="F5768" s="22"/>
      <c r="G5768" s="23"/>
      <c r="H5768" s="24"/>
      <c r="I5768" s="23"/>
      <c r="J5768" s="23"/>
      <c r="K5768" s="23"/>
      <c r="L5768" s="22"/>
      <c r="M5768" s="20"/>
    </row>
    <row r="5769" spans="1:13" x14ac:dyDescent="0.25">
      <c r="A5769" s="22"/>
      <c r="B5769" s="23"/>
      <c r="C5769" s="23"/>
      <c r="D5769" s="23"/>
      <c r="E5769" s="23"/>
      <c r="F5769" s="22"/>
      <c r="G5769" s="23"/>
      <c r="H5769" s="24"/>
      <c r="I5769" s="23"/>
      <c r="J5769" s="23"/>
      <c r="K5769" s="23"/>
      <c r="L5769" s="22"/>
      <c r="M5769" s="20"/>
    </row>
    <row r="5770" spans="1:13" x14ac:dyDescent="0.25">
      <c r="A5770" s="22"/>
      <c r="B5770" s="23"/>
      <c r="C5770" s="23"/>
      <c r="D5770" s="23"/>
      <c r="E5770" s="23"/>
      <c r="F5770" s="22"/>
      <c r="G5770" s="23"/>
      <c r="H5770" s="24"/>
      <c r="I5770" s="23"/>
      <c r="J5770" s="23"/>
      <c r="K5770" s="23"/>
      <c r="L5770" s="22"/>
      <c r="M5770" s="20"/>
    </row>
    <row r="5771" spans="1:13" x14ac:dyDescent="0.25">
      <c r="A5771" s="22"/>
      <c r="B5771" s="23"/>
      <c r="C5771" s="23"/>
      <c r="D5771" s="23"/>
      <c r="E5771" s="23"/>
      <c r="F5771" s="22"/>
      <c r="G5771" s="23"/>
      <c r="H5771" s="24"/>
      <c r="I5771" s="23"/>
      <c r="J5771" s="23"/>
      <c r="K5771" s="23"/>
      <c r="L5771" s="22"/>
      <c r="M5771" s="20"/>
    </row>
    <row r="5772" spans="1:13" x14ac:dyDescent="0.25">
      <c r="A5772" s="22"/>
      <c r="B5772" s="23"/>
      <c r="C5772" s="23"/>
      <c r="D5772" s="23"/>
      <c r="E5772" s="23"/>
      <c r="F5772" s="22"/>
      <c r="G5772" s="23"/>
      <c r="H5772" s="24"/>
      <c r="I5772" s="23"/>
      <c r="J5772" s="23"/>
      <c r="K5772" s="23"/>
      <c r="L5772" s="22"/>
      <c r="M5772" s="20"/>
    </row>
    <row r="5773" spans="1:13" x14ac:dyDescent="0.25">
      <c r="A5773" s="22"/>
      <c r="B5773" s="23"/>
      <c r="C5773" s="23"/>
      <c r="D5773" s="23"/>
      <c r="E5773" s="23"/>
      <c r="F5773" s="22"/>
      <c r="G5773" s="23"/>
      <c r="H5773" s="24"/>
      <c r="I5773" s="23"/>
      <c r="J5773" s="23"/>
      <c r="K5773" s="23"/>
      <c r="L5773" s="22"/>
      <c r="M5773" s="20"/>
    </row>
    <row r="5774" spans="1:13" x14ac:dyDescent="0.25">
      <c r="A5774" s="22"/>
      <c r="B5774" s="23"/>
      <c r="C5774" s="23"/>
      <c r="D5774" s="23"/>
      <c r="E5774" s="23"/>
      <c r="F5774" s="22"/>
      <c r="G5774" s="23"/>
      <c r="H5774" s="24"/>
      <c r="I5774" s="23"/>
      <c r="J5774" s="23"/>
      <c r="K5774" s="23"/>
      <c r="L5774" s="22"/>
      <c r="M5774" s="20"/>
    </row>
    <row r="5775" spans="1:13" x14ac:dyDescent="0.25">
      <c r="A5775" s="22"/>
      <c r="B5775" s="23"/>
      <c r="C5775" s="23"/>
      <c r="D5775" s="23"/>
      <c r="E5775" s="23"/>
      <c r="F5775" s="22"/>
      <c r="G5775" s="23"/>
      <c r="H5775" s="24"/>
      <c r="I5775" s="23"/>
      <c r="J5775" s="23"/>
      <c r="K5775" s="23"/>
      <c r="L5775" s="22"/>
      <c r="M5775" s="20"/>
    </row>
    <row r="5776" spans="1:13" x14ac:dyDescent="0.25">
      <c r="A5776" s="22"/>
      <c r="B5776" s="23"/>
      <c r="C5776" s="23"/>
      <c r="D5776" s="23"/>
      <c r="E5776" s="23"/>
      <c r="F5776" s="22"/>
      <c r="G5776" s="23"/>
      <c r="H5776" s="24"/>
      <c r="I5776" s="23"/>
      <c r="J5776" s="23"/>
      <c r="K5776" s="23"/>
      <c r="L5776" s="22"/>
      <c r="M5776" s="20"/>
    </row>
    <row r="5777" spans="1:13" x14ac:dyDescent="0.25">
      <c r="A5777" s="22"/>
      <c r="B5777" s="23"/>
      <c r="C5777" s="23"/>
      <c r="D5777" s="23"/>
      <c r="E5777" s="23"/>
      <c r="F5777" s="22"/>
      <c r="G5777" s="23"/>
      <c r="H5777" s="24"/>
      <c r="I5777" s="23"/>
      <c r="J5777" s="23"/>
      <c r="K5777" s="23"/>
      <c r="L5777" s="22"/>
      <c r="M5777" s="20"/>
    </row>
    <row r="5778" spans="1:13" x14ac:dyDescent="0.25">
      <c r="A5778" s="22"/>
      <c r="B5778" s="23"/>
      <c r="C5778" s="23"/>
      <c r="D5778" s="23"/>
      <c r="E5778" s="23"/>
      <c r="F5778" s="22"/>
      <c r="G5778" s="23"/>
      <c r="H5778" s="24"/>
      <c r="I5778" s="23"/>
      <c r="J5778" s="23"/>
      <c r="K5778" s="23"/>
      <c r="L5778" s="22"/>
      <c r="M5778" s="20"/>
    </row>
    <row r="5779" spans="1:13" x14ac:dyDescent="0.25">
      <c r="A5779" s="22"/>
      <c r="B5779" s="23"/>
      <c r="C5779" s="23"/>
      <c r="D5779" s="23"/>
      <c r="E5779" s="23"/>
      <c r="F5779" s="22"/>
      <c r="G5779" s="23"/>
      <c r="H5779" s="24"/>
      <c r="I5779" s="23"/>
      <c r="J5779" s="23"/>
      <c r="K5779" s="23"/>
      <c r="L5779" s="22"/>
      <c r="M5779" s="20"/>
    </row>
    <row r="5780" spans="1:13" x14ac:dyDescent="0.25">
      <c r="A5780" s="22"/>
      <c r="B5780" s="23"/>
      <c r="C5780" s="23"/>
      <c r="D5780" s="23"/>
      <c r="E5780" s="23"/>
      <c r="F5780" s="22"/>
      <c r="G5780" s="23"/>
      <c r="H5780" s="24"/>
      <c r="I5780" s="23"/>
      <c r="J5780" s="23"/>
      <c r="K5780" s="23"/>
      <c r="L5780" s="22"/>
      <c r="M5780" s="20"/>
    </row>
    <row r="5781" spans="1:13" x14ac:dyDescent="0.25">
      <c r="A5781" s="22"/>
      <c r="B5781" s="23"/>
      <c r="C5781" s="23"/>
      <c r="D5781" s="23"/>
      <c r="E5781" s="23"/>
      <c r="F5781" s="22"/>
      <c r="G5781" s="23"/>
      <c r="H5781" s="24"/>
      <c r="I5781" s="23"/>
      <c r="J5781" s="23"/>
      <c r="K5781" s="23"/>
      <c r="L5781" s="22"/>
      <c r="M5781" s="20"/>
    </row>
    <row r="5782" spans="1:13" x14ac:dyDescent="0.25">
      <c r="A5782" s="22"/>
      <c r="B5782" s="23"/>
      <c r="C5782" s="23"/>
      <c r="D5782" s="23"/>
      <c r="E5782" s="23"/>
      <c r="F5782" s="22"/>
      <c r="G5782" s="23"/>
      <c r="H5782" s="24"/>
      <c r="I5782" s="23"/>
      <c r="J5782" s="23"/>
      <c r="K5782" s="23"/>
      <c r="L5782" s="22"/>
      <c r="M5782" s="20"/>
    </row>
    <row r="5783" spans="1:13" x14ac:dyDescent="0.25">
      <c r="A5783" s="22"/>
      <c r="B5783" s="23"/>
      <c r="C5783" s="23"/>
      <c r="D5783" s="23"/>
      <c r="E5783" s="23"/>
      <c r="F5783" s="22"/>
      <c r="G5783" s="23"/>
      <c r="H5783" s="24"/>
      <c r="I5783" s="23"/>
      <c r="J5783" s="23"/>
      <c r="K5783" s="23"/>
      <c r="L5783" s="22"/>
      <c r="M5783" s="20"/>
    </row>
    <row r="5784" spans="1:13" x14ac:dyDescent="0.25">
      <c r="A5784" s="22"/>
      <c r="B5784" s="23"/>
      <c r="C5784" s="23"/>
      <c r="D5784" s="23"/>
      <c r="E5784" s="23"/>
      <c r="F5784" s="22"/>
      <c r="G5784" s="23"/>
      <c r="H5784" s="24"/>
      <c r="I5784" s="23"/>
      <c r="J5784" s="23"/>
      <c r="K5784" s="23"/>
      <c r="L5784" s="22"/>
      <c r="M5784" s="20"/>
    </row>
    <row r="5785" spans="1:13" x14ac:dyDescent="0.25">
      <c r="A5785" s="22"/>
      <c r="B5785" s="23"/>
      <c r="C5785" s="23"/>
      <c r="D5785" s="23"/>
      <c r="E5785" s="23"/>
      <c r="F5785" s="22"/>
      <c r="G5785" s="23"/>
      <c r="H5785" s="24"/>
      <c r="I5785" s="23"/>
      <c r="J5785" s="23"/>
      <c r="K5785" s="23"/>
      <c r="L5785" s="22"/>
      <c r="M5785" s="20"/>
    </row>
    <row r="5786" spans="1:13" x14ac:dyDescent="0.25">
      <c r="A5786" s="22"/>
      <c r="B5786" s="23"/>
      <c r="C5786" s="23"/>
      <c r="D5786" s="23"/>
      <c r="E5786" s="23"/>
      <c r="F5786" s="22"/>
      <c r="G5786" s="23"/>
      <c r="H5786" s="24"/>
      <c r="I5786" s="23"/>
      <c r="J5786" s="23"/>
      <c r="K5786" s="23"/>
      <c r="L5786" s="22"/>
      <c r="M5786" s="20"/>
    </row>
    <row r="5787" spans="1:13" x14ac:dyDescent="0.25">
      <c r="A5787" s="22"/>
      <c r="B5787" s="23"/>
      <c r="C5787" s="23"/>
      <c r="D5787" s="23"/>
      <c r="E5787" s="23"/>
      <c r="F5787" s="22"/>
      <c r="G5787" s="23"/>
      <c r="H5787" s="24"/>
      <c r="I5787" s="23"/>
      <c r="J5787" s="23"/>
      <c r="K5787" s="23"/>
      <c r="L5787" s="22"/>
      <c r="M5787" s="20"/>
    </row>
    <row r="5788" spans="1:13" x14ac:dyDescent="0.25">
      <c r="A5788" s="22"/>
      <c r="B5788" s="23"/>
      <c r="C5788" s="23"/>
      <c r="D5788" s="23"/>
      <c r="E5788" s="23"/>
      <c r="F5788" s="22"/>
      <c r="G5788" s="23"/>
      <c r="H5788" s="24"/>
      <c r="I5788" s="23"/>
      <c r="J5788" s="23"/>
      <c r="K5788" s="23"/>
      <c r="L5788" s="22"/>
      <c r="M5788" s="20"/>
    </row>
    <row r="5789" spans="1:13" x14ac:dyDescent="0.25">
      <c r="A5789" s="22"/>
      <c r="B5789" s="23"/>
      <c r="C5789" s="23"/>
      <c r="D5789" s="23"/>
      <c r="E5789" s="23"/>
      <c r="F5789" s="22"/>
      <c r="G5789" s="23"/>
      <c r="H5789" s="24"/>
      <c r="I5789" s="23"/>
      <c r="J5789" s="23"/>
      <c r="K5789" s="23"/>
      <c r="L5789" s="22"/>
      <c r="M5789" s="20"/>
    </row>
    <row r="5790" spans="1:13" x14ac:dyDescent="0.25">
      <c r="A5790" s="22"/>
      <c r="B5790" s="23"/>
      <c r="C5790" s="23"/>
      <c r="D5790" s="23"/>
      <c r="E5790" s="23"/>
      <c r="F5790" s="22"/>
      <c r="G5790" s="23"/>
      <c r="H5790" s="24"/>
      <c r="I5790" s="23"/>
      <c r="J5790" s="23"/>
      <c r="K5790" s="23"/>
      <c r="L5790" s="22"/>
      <c r="M5790" s="20"/>
    </row>
    <row r="5791" spans="1:13" x14ac:dyDescent="0.25">
      <c r="A5791" s="22"/>
      <c r="B5791" s="23"/>
      <c r="C5791" s="23"/>
      <c r="D5791" s="23"/>
      <c r="E5791" s="23"/>
      <c r="F5791" s="22"/>
      <c r="G5791" s="23"/>
      <c r="H5791" s="24"/>
      <c r="I5791" s="23"/>
      <c r="J5791" s="23"/>
      <c r="K5791" s="23"/>
      <c r="L5791" s="22"/>
      <c r="M5791" s="20"/>
    </row>
    <row r="5792" spans="1:13" x14ac:dyDescent="0.25">
      <c r="A5792" s="22"/>
      <c r="B5792" s="23"/>
      <c r="C5792" s="23"/>
      <c r="D5792" s="23"/>
      <c r="E5792" s="23"/>
      <c r="F5792" s="22"/>
      <c r="G5792" s="23"/>
      <c r="H5792" s="24"/>
      <c r="I5792" s="23"/>
      <c r="J5792" s="23"/>
      <c r="K5792" s="23"/>
      <c r="L5792" s="22"/>
      <c r="M5792" s="20"/>
    </row>
    <row r="5793" spans="1:13" x14ac:dyDescent="0.25">
      <c r="A5793" s="22"/>
      <c r="B5793" s="23"/>
      <c r="C5793" s="23"/>
      <c r="D5793" s="23"/>
      <c r="E5793" s="23"/>
      <c r="F5793" s="22"/>
      <c r="G5793" s="23"/>
      <c r="H5793" s="24"/>
      <c r="I5793" s="23"/>
      <c r="J5793" s="23"/>
      <c r="K5793" s="23"/>
      <c r="L5793" s="22"/>
      <c r="M5793" s="20"/>
    </row>
    <row r="5794" spans="1:13" x14ac:dyDescent="0.25">
      <c r="A5794" s="22"/>
      <c r="B5794" s="23"/>
      <c r="C5794" s="23"/>
      <c r="D5794" s="23"/>
      <c r="E5794" s="23"/>
      <c r="F5794" s="22"/>
      <c r="G5794" s="23"/>
      <c r="H5794" s="24"/>
      <c r="I5794" s="23"/>
      <c r="J5794" s="23"/>
      <c r="K5794" s="23"/>
      <c r="L5794" s="22"/>
      <c r="M5794" s="20"/>
    </row>
    <row r="5795" spans="1:13" x14ac:dyDescent="0.25">
      <c r="A5795" s="22"/>
      <c r="B5795" s="23"/>
      <c r="C5795" s="23"/>
      <c r="D5795" s="23"/>
      <c r="E5795" s="23"/>
      <c r="F5795" s="22"/>
      <c r="G5795" s="23"/>
      <c r="H5795" s="24"/>
      <c r="I5795" s="23"/>
      <c r="J5795" s="23"/>
      <c r="K5795" s="23"/>
      <c r="L5795" s="22"/>
      <c r="M5795" s="20"/>
    </row>
    <row r="5796" spans="1:13" x14ac:dyDescent="0.25">
      <c r="A5796" s="22"/>
      <c r="B5796" s="23"/>
      <c r="C5796" s="23"/>
      <c r="D5796" s="23"/>
      <c r="E5796" s="23"/>
      <c r="F5796" s="22"/>
      <c r="G5796" s="23"/>
      <c r="H5796" s="24"/>
      <c r="I5796" s="23"/>
      <c r="J5796" s="23"/>
      <c r="K5796" s="23"/>
      <c r="L5796" s="22"/>
      <c r="M5796" s="20"/>
    </row>
    <row r="5797" spans="1:13" x14ac:dyDescent="0.25">
      <c r="A5797" s="22"/>
      <c r="B5797" s="23"/>
      <c r="C5797" s="23"/>
      <c r="D5797" s="23"/>
      <c r="E5797" s="23"/>
      <c r="F5797" s="22"/>
      <c r="G5797" s="23"/>
      <c r="H5797" s="24"/>
      <c r="I5797" s="23"/>
      <c r="J5797" s="23"/>
      <c r="K5797" s="23"/>
      <c r="L5797" s="22"/>
      <c r="M5797" s="20"/>
    </row>
    <row r="5798" spans="1:13" x14ac:dyDescent="0.25">
      <c r="A5798" s="22"/>
      <c r="B5798" s="23"/>
      <c r="C5798" s="23"/>
      <c r="D5798" s="23"/>
      <c r="E5798" s="23"/>
      <c r="F5798" s="22"/>
      <c r="G5798" s="23"/>
      <c r="H5798" s="24"/>
      <c r="I5798" s="23"/>
      <c r="J5798" s="23"/>
      <c r="K5798" s="23"/>
      <c r="L5798" s="22"/>
      <c r="M5798" s="20"/>
    </row>
    <row r="5799" spans="1:13" x14ac:dyDescent="0.25">
      <c r="A5799" s="22"/>
      <c r="B5799" s="23"/>
      <c r="C5799" s="23"/>
      <c r="D5799" s="23"/>
      <c r="E5799" s="23"/>
      <c r="F5799" s="22"/>
      <c r="G5799" s="23"/>
      <c r="H5799" s="24"/>
      <c r="I5799" s="23"/>
      <c r="J5799" s="23"/>
      <c r="K5799" s="23"/>
      <c r="L5799" s="22"/>
      <c r="M5799" s="20"/>
    </row>
    <row r="5800" spans="1:13" x14ac:dyDescent="0.25">
      <c r="A5800" s="22"/>
      <c r="B5800" s="23"/>
      <c r="C5800" s="23"/>
      <c r="D5800" s="23"/>
      <c r="E5800" s="23"/>
      <c r="F5800" s="22"/>
      <c r="G5800" s="23"/>
      <c r="H5800" s="24"/>
      <c r="I5800" s="23"/>
      <c r="J5800" s="23"/>
      <c r="K5800" s="23"/>
      <c r="L5800" s="22"/>
      <c r="M5800" s="20"/>
    </row>
    <row r="5801" spans="1:13" x14ac:dyDescent="0.25">
      <c r="A5801" s="22"/>
      <c r="B5801" s="23"/>
      <c r="C5801" s="23"/>
      <c r="D5801" s="23"/>
      <c r="E5801" s="23"/>
      <c r="F5801" s="22"/>
      <c r="G5801" s="23"/>
      <c r="H5801" s="24"/>
      <c r="I5801" s="23"/>
      <c r="J5801" s="23"/>
      <c r="K5801" s="23"/>
      <c r="L5801" s="22"/>
      <c r="M5801" s="20"/>
    </row>
    <row r="5802" spans="1:13" x14ac:dyDescent="0.25">
      <c r="A5802" s="22"/>
      <c r="B5802" s="23"/>
      <c r="C5802" s="23"/>
      <c r="D5802" s="23"/>
      <c r="E5802" s="23"/>
      <c r="F5802" s="22"/>
      <c r="G5802" s="23"/>
      <c r="H5802" s="24"/>
      <c r="I5802" s="23"/>
      <c r="J5802" s="23"/>
      <c r="K5802" s="23"/>
      <c r="L5802" s="22"/>
      <c r="M5802" s="20"/>
    </row>
    <row r="5803" spans="1:13" x14ac:dyDescent="0.25">
      <c r="A5803" s="22"/>
      <c r="B5803" s="23"/>
      <c r="C5803" s="23"/>
      <c r="D5803" s="23"/>
      <c r="E5803" s="23"/>
      <c r="F5803" s="22"/>
      <c r="G5803" s="23"/>
      <c r="H5803" s="24"/>
      <c r="I5803" s="23"/>
      <c r="J5803" s="23"/>
      <c r="K5803" s="23"/>
      <c r="L5803" s="22"/>
      <c r="M5803" s="20"/>
    </row>
    <row r="5804" spans="1:13" x14ac:dyDescent="0.25">
      <c r="A5804" s="22"/>
      <c r="B5804" s="23"/>
      <c r="C5804" s="23"/>
      <c r="D5804" s="23"/>
      <c r="E5804" s="23"/>
      <c r="F5804" s="22"/>
      <c r="G5804" s="23"/>
      <c r="H5804" s="24"/>
      <c r="I5804" s="23"/>
      <c r="J5804" s="23"/>
      <c r="K5804" s="23"/>
      <c r="L5804" s="22"/>
      <c r="M5804" s="20"/>
    </row>
    <row r="5805" spans="1:13" x14ac:dyDescent="0.25">
      <c r="A5805" s="22"/>
      <c r="B5805" s="23"/>
      <c r="C5805" s="23"/>
      <c r="D5805" s="23"/>
      <c r="E5805" s="23"/>
      <c r="F5805" s="22"/>
      <c r="G5805" s="23"/>
      <c r="H5805" s="24"/>
      <c r="I5805" s="23"/>
      <c r="J5805" s="23"/>
      <c r="K5805" s="23"/>
      <c r="L5805" s="22"/>
      <c r="M5805" s="20"/>
    </row>
    <row r="5806" spans="1:13" x14ac:dyDescent="0.25">
      <c r="A5806" s="22"/>
      <c r="B5806" s="23"/>
      <c r="C5806" s="23"/>
      <c r="D5806" s="23"/>
      <c r="E5806" s="23"/>
      <c r="F5806" s="22"/>
      <c r="G5806" s="23"/>
      <c r="H5806" s="24"/>
      <c r="I5806" s="23"/>
      <c r="J5806" s="23"/>
      <c r="K5806" s="23"/>
      <c r="L5806" s="22"/>
      <c r="M5806" s="20"/>
    </row>
    <row r="5807" spans="1:13" x14ac:dyDescent="0.25">
      <c r="A5807" s="22"/>
      <c r="B5807" s="23"/>
      <c r="C5807" s="23"/>
      <c r="D5807" s="23"/>
      <c r="E5807" s="23"/>
      <c r="F5807" s="22"/>
      <c r="G5807" s="23"/>
      <c r="H5807" s="24"/>
      <c r="I5807" s="23"/>
      <c r="J5807" s="23"/>
      <c r="K5807" s="23"/>
      <c r="L5807" s="22"/>
      <c r="M5807" s="20"/>
    </row>
    <row r="5808" spans="1:13" x14ac:dyDescent="0.25">
      <c r="A5808" s="22"/>
      <c r="B5808" s="23"/>
      <c r="C5808" s="23"/>
      <c r="D5808" s="23"/>
      <c r="E5808" s="23"/>
      <c r="F5808" s="22"/>
      <c r="G5808" s="23"/>
      <c r="H5808" s="24"/>
      <c r="I5808" s="23"/>
      <c r="J5808" s="23"/>
      <c r="K5808" s="23"/>
      <c r="L5808" s="22"/>
      <c r="M5808" s="20"/>
    </row>
    <row r="5809" spans="1:14" x14ac:dyDescent="0.25">
      <c r="A5809" s="22"/>
      <c r="B5809" s="23"/>
      <c r="C5809" s="23"/>
      <c r="D5809" s="23"/>
      <c r="E5809" s="23"/>
      <c r="F5809" s="22"/>
      <c r="G5809" s="23"/>
      <c r="H5809" s="24"/>
      <c r="I5809" s="23"/>
      <c r="J5809" s="23"/>
      <c r="K5809" s="23"/>
      <c r="L5809" s="22"/>
      <c r="M5809" s="20"/>
      <c r="N5809" s="19"/>
    </row>
    <row r="5810" spans="1:14" x14ac:dyDescent="0.25">
      <c r="A5810" s="22"/>
      <c r="B5810" s="23"/>
      <c r="C5810" s="23"/>
      <c r="D5810" s="23"/>
      <c r="E5810" s="23"/>
      <c r="F5810" s="22"/>
      <c r="G5810" s="23"/>
      <c r="H5810" s="24"/>
      <c r="I5810" s="23"/>
      <c r="J5810" s="23"/>
      <c r="K5810" s="23"/>
      <c r="L5810" s="22"/>
      <c r="M5810" s="20"/>
      <c r="N5810" s="19"/>
    </row>
    <row r="5811" spans="1:14" x14ac:dyDescent="0.25">
      <c r="A5811" s="22"/>
      <c r="B5811" s="23"/>
      <c r="C5811" s="23"/>
      <c r="D5811" s="23"/>
      <c r="E5811" s="23"/>
      <c r="F5811" s="22"/>
      <c r="G5811" s="23"/>
      <c r="H5811" s="24"/>
      <c r="I5811" s="23"/>
      <c r="J5811" s="23"/>
      <c r="K5811" s="23"/>
      <c r="L5811" s="22"/>
      <c r="M5811" s="20"/>
      <c r="N5811" s="19"/>
    </row>
    <row r="5812" spans="1:14" x14ac:dyDescent="0.25">
      <c r="A5812" s="22"/>
      <c r="B5812" s="23"/>
      <c r="C5812" s="23"/>
      <c r="D5812" s="23"/>
      <c r="E5812" s="23"/>
      <c r="F5812" s="22"/>
      <c r="G5812" s="23"/>
      <c r="H5812" s="24"/>
      <c r="I5812" s="23"/>
      <c r="J5812" s="23"/>
      <c r="K5812" s="23"/>
      <c r="L5812" s="22"/>
      <c r="M5812" s="20"/>
      <c r="N5812" s="19"/>
    </row>
    <row r="5813" spans="1:14" x14ac:dyDescent="0.25">
      <c r="A5813" s="22"/>
      <c r="B5813" s="23"/>
      <c r="C5813" s="23"/>
      <c r="D5813" s="23"/>
      <c r="E5813" s="23"/>
      <c r="F5813" s="22"/>
      <c r="G5813" s="23"/>
      <c r="H5813" s="24"/>
      <c r="I5813" s="23"/>
      <c r="J5813" s="23"/>
      <c r="K5813" s="23"/>
      <c r="L5813" s="22"/>
      <c r="M5813" s="20"/>
      <c r="N5813" s="19"/>
    </row>
    <row r="5814" spans="1:14" x14ac:dyDescent="0.25">
      <c r="A5814" s="22"/>
      <c r="B5814" s="23"/>
      <c r="C5814" s="23"/>
      <c r="D5814" s="23"/>
      <c r="E5814" s="23"/>
      <c r="F5814" s="22"/>
      <c r="G5814" s="23"/>
      <c r="H5814" s="24"/>
      <c r="I5814" s="23"/>
      <c r="J5814" s="23"/>
      <c r="K5814" s="23"/>
      <c r="L5814" s="22"/>
      <c r="M5814" s="20"/>
      <c r="N5814" s="19"/>
    </row>
    <row r="5815" spans="1:14" x14ac:dyDescent="0.25">
      <c r="A5815" s="22"/>
      <c r="B5815" s="23"/>
      <c r="C5815" s="23"/>
      <c r="D5815" s="23"/>
      <c r="E5815" s="23"/>
      <c r="F5815" s="22"/>
      <c r="G5815" s="23"/>
      <c r="H5815" s="24"/>
      <c r="I5815" s="23"/>
      <c r="J5815" s="23"/>
      <c r="K5815" s="23"/>
      <c r="L5815" s="22"/>
      <c r="M5815" s="20"/>
      <c r="N5815" s="19"/>
    </row>
    <row r="5816" spans="1:14" x14ac:dyDescent="0.25">
      <c r="A5816" s="22"/>
      <c r="B5816" s="23"/>
      <c r="C5816" s="23"/>
      <c r="D5816" s="23"/>
      <c r="E5816" s="23"/>
      <c r="F5816" s="22"/>
      <c r="G5816" s="23"/>
      <c r="H5816" s="24"/>
      <c r="I5816" s="23"/>
      <c r="J5816" s="23"/>
      <c r="K5816" s="23"/>
      <c r="L5816" s="22"/>
      <c r="M5816" s="20"/>
      <c r="N5816" s="19"/>
    </row>
    <row r="5817" spans="1:14" x14ac:dyDescent="0.25">
      <c r="A5817" s="22"/>
      <c r="B5817" s="23"/>
      <c r="C5817" s="23"/>
      <c r="D5817" s="23"/>
      <c r="E5817" s="23"/>
      <c r="F5817" s="22"/>
      <c r="G5817" s="23"/>
      <c r="H5817" s="24"/>
      <c r="I5817" s="23"/>
      <c r="J5817" s="23"/>
      <c r="K5817" s="23"/>
      <c r="L5817" s="22"/>
      <c r="M5817" s="20"/>
      <c r="N5817" s="19"/>
    </row>
    <row r="5818" spans="1:14" x14ac:dyDescent="0.25">
      <c r="A5818" s="22"/>
      <c r="B5818" s="23"/>
      <c r="C5818" s="23"/>
      <c r="D5818" s="23"/>
      <c r="E5818" s="23"/>
      <c r="F5818" s="22"/>
      <c r="G5818" s="23"/>
      <c r="H5818" s="24"/>
      <c r="I5818" s="23"/>
      <c r="J5818" s="23"/>
      <c r="K5818" s="23"/>
      <c r="L5818" s="22"/>
      <c r="M5818" s="20"/>
      <c r="N5818" s="19"/>
    </row>
    <row r="5819" spans="1:14" x14ac:dyDescent="0.25">
      <c r="A5819" s="22"/>
      <c r="B5819" s="23"/>
      <c r="C5819" s="23"/>
      <c r="D5819" s="23"/>
      <c r="E5819" s="23"/>
      <c r="F5819" s="22"/>
      <c r="G5819" s="23"/>
      <c r="H5819" s="24"/>
      <c r="I5819" s="23"/>
      <c r="J5819" s="23"/>
      <c r="K5819" s="23"/>
      <c r="L5819" s="22"/>
      <c r="M5819" s="20"/>
      <c r="N5819" s="19"/>
    </row>
    <row r="5820" spans="1:14" x14ac:dyDescent="0.25">
      <c r="A5820" s="22"/>
      <c r="B5820" s="23"/>
      <c r="C5820" s="23"/>
      <c r="D5820" s="23"/>
      <c r="E5820" s="23"/>
      <c r="F5820" s="22"/>
      <c r="G5820" s="23"/>
      <c r="H5820" s="24"/>
      <c r="I5820" s="23"/>
      <c r="J5820" s="23"/>
      <c r="K5820" s="23"/>
      <c r="L5820" s="22"/>
      <c r="M5820" s="20"/>
      <c r="N5820" s="19"/>
    </row>
    <row r="5821" spans="1:14" x14ac:dyDescent="0.25">
      <c r="A5821" s="22"/>
      <c r="B5821" s="23"/>
      <c r="C5821" s="23"/>
      <c r="D5821" s="23"/>
      <c r="E5821" s="23"/>
      <c r="F5821" s="22"/>
      <c r="G5821" s="23"/>
      <c r="H5821" s="24"/>
      <c r="I5821" s="23"/>
      <c r="J5821" s="23"/>
      <c r="K5821" s="23"/>
      <c r="L5821" s="22"/>
      <c r="M5821" s="20"/>
      <c r="N5821" s="19"/>
    </row>
    <row r="5822" spans="1:14" x14ac:dyDescent="0.25">
      <c r="A5822" s="22"/>
      <c r="B5822" s="23"/>
      <c r="C5822" s="23"/>
      <c r="D5822" s="23"/>
      <c r="E5822" s="23"/>
      <c r="F5822" s="22"/>
      <c r="G5822" s="23"/>
      <c r="H5822" s="24"/>
      <c r="I5822" s="23"/>
      <c r="J5822" s="23"/>
      <c r="K5822" s="23"/>
      <c r="L5822" s="22"/>
      <c r="M5822" s="20"/>
      <c r="N5822" s="19"/>
    </row>
    <row r="5823" spans="1:14" x14ac:dyDescent="0.25">
      <c r="A5823" s="22"/>
      <c r="B5823" s="23"/>
      <c r="C5823" s="23"/>
      <c r="D5823" s="23"/>
      <c r="E5823" s="23"/>
      <c r="F5823" s="22"/>
      <c r="G5823" s="23"/>
      <c r="H5823" s="24"/>
      <c r="I5823" s="23"/>
      <c r="J5823" s="23"/>
      <c r="K5823" s="23"/>
      <c r="L5823" s="22"/>
      <c r="M5823" s="20"/>
      <c r="N5823" s="19"/>
    </row>
    <row r="5824" spans="1:14" x14ac:dyDescent="0.25">
      <c r="A5824" s="22"/>
      <c r="B5824" s="23"/>
      <c r="C5824" s="23"/>
      <c r="D5824" s="23"/>
      <c r="E5824" s="23"/>
      <c r="F5824" s="22"/>
      <c r="G5824" s="23"/>
      <c r="H5824" s="24"/>
      <c r="I5824" s="23"/>
      <c r="J5824" s="23"/>
      <c r="K5824" s="23"/>
      <c r="L5824" s="22"/>
      <c r="M5824" s="20"/>
      <c r="N5824" s="19"/>
    </row>
    <row r="5825" spans="1:13" x14ac:dyDescent="0.25">
      <c r="A5825" s="22"/>
      <c r="B5825" s="23"/>
      <c r="C5825" s="23"/>
      <c r="D5825" s="23"/>
      <c r="E5825" s="23"/>
      <c r="F5825" s="22"/>
      <c r="G5825" s="23"/>
      <c r="H5825" s="24"/>
      <c r="I5825" s="23"/>
      <c r="J5825" s="23"/>
      <c r="K5825" s="23"/>
      <c r="L5825" s="22"/>
      <c r="M5825" s="20"/>
    </row>
    <row r="5826" spans="1:13" x14ac:dyDescent="0.25">
      <c r="A5826" s="22"/>
      <c r="B5826" s="23"/>
      <c r="C5826" s="23"/>
      <c r="D5826" s="23"/>
      <c r="E5826" s="23"/>
      <c r="F5826" s="22"/>
      <c r="G5826" s="23"/>
      <c r="H5826" s="24"/>
      <c r="I5826" s="23"/>
      <c r="J5826" s="23"/>
      <c r="K5826" s="23"/>
      <c r="L5826" s="22"/>
      <c r="M5826" s="20"/>
    </row>
    <row r="5827" spans="1:13" x14ac:dyDescent="0.25">
      <c r="A5827" s="22"/>
      <c r="B5827" s="23"/>
      <c r="C5827" s="23"/>
      <c r="D5827" s="23"/>
      <c r="E5827" s="23"/>
      <c r="F5827" s="22"/>
      <c r="G5827" s="23"/>
      <c r="H5827" s="24"/>
      <c r="I5827" s="23"/>
      <c r="J5827" s="23"/>
      <c r="K5827" s="23"/>
      <c r="L5827" s="22"/>
      <c r="M5827" s="20"/>
    </row>
    <row r="5828" spans="1:13" x14ac:dyDescent="0.25">
      <c r="A5828" s="22"/>
      <c r="B5828" s="23"/>
      <c r="C5828" s="23"/>
      <c r="D5828" s="23"/>
      <c r="E5828" s="23"/>
      <c r="F5828" s="22"/>
      <c r="G5828" s="23"/>
      <c r="H5828" s="24"/>
      <c r="I5828" s="23"/>
      <c r="J5828" s="23"/>
      <c r="K5828" s="23"/>
      <c r="L5828" s="22"/>
      <c r="M5828" s="20"/>
    </row>
    <row r="5829" spans="1:13" x14ac:dyDescent="0.25">
      <c r="A5829" s="22"/>
      <c r="B5829" s="23"/>
      <c r="C5829" s="23"/>
      <c r="D5829" s="23"/>
      <c r="E5829" s="23"/>
      <c r="F5829" s="22"/>
      <c r="G5829" s="23"/>
      <c r="H5829" s="24"/>
      <c r="I5829" s="23"/>
      <c r="J5829" s="23"/>
      <c r="K5829" s="23"/>
      <c r="L5829" s="22"/>
      <c r="M5829" s="20"/>
    </row>
    <row r="5830" spans="1:13" x14ac:dyDescent="0.25">
      <c r="A5830" s="22"/>
      <c r="B5830" s="23"/>
      <c r="C5830" s="23"/>
      <c r="D5830" s="23"/>
      <c r="E5830" s="23"/>
      <c r="F5830" s="22"/>
      <c r="G5830" s="23"/>
      <c r="H5830" s="24"/>
      <c r="I5830" s="23"/>
      <c r="J5830" s="23"/>
      <c r="K5830" s="23"/>
      <c r="L5830" s="22"/>
      <c r="M5830" s="20"/>
    </row>
    <row r="5831" spans="1:13" x14ac:dyDescent="0.25">
      <c r="A5831" s="22"/>
      <c r="B5831" s="23"/>
      <c r="C5831" s="23"/>
      <c r="D5831" s="23"/>
      <c r="E5831" s="23"/>
      <c r="F5831" s="22"/>
      <c r="G5831" s="23"/>
      <c r="H5831" s="24"/>
      <c r="I5831" s="23"/>
      <c r="J5831" s="23"/>
      <c r="K5831" s="23"/>
      <c r="L5831" s="22"/>
      <c r="M5831" s="20"/>
    </row>
    <row r="5832" spans="1:13" x14ac:dyDescent="0.25">
      <c r="A5832" s="22"/>
      <c r="B5832" s="23"/>
      <c r="C5832" s="23"/>
      <c r="D5832" s="23"/>
      <c r="E5832" s="23"/>
      <c r="F5832" s="22"/>
      <c r="G5832" s="23"/>
      <c r="H5832" s="24"/>
      <c r="I5832" s="23"/>
      <c r="J5832" s="23"/>
      <c r="K5832" s="23"/>
      <c r="L5832" s="22"/>
      <c r="M5832" s="20"/>
    </row>
    <row r="5833" spans="1:13" x14ac:dyDescent="0.25">
      <c r="A5833" s="22"/>
      <c r="B5833" s="23"/>
      <c r="C5833" s="23"/>
      <c r="D5833" s="23"/>
      <c r="E5833" s="23"/>
      <c r="F5833" s="22"/>
      <c r="G5833" s="23"/>
      <c r="H5833" s="24"/>
      <c r="I5833" s="23"/>
      <c r="J5833" s="23"/>
      <c r="K5833" s="23"/>
      <c r="L5833" s="22"/>
      <c r="M5833" s="20"/>
    </row>
    <row r="5834" spans="1:13" x14ac:dyDescent="0.25">
      <c r="A5834" s="22"/>
      <c r="B5834" s="23"/>
      <c r="C5834" s="23"/>
      <c r="D5834" s="23"/>
      <c r="E5834" s="23"/>
      <c r="F5834" s="22"/>
      <c r="G5834" s="23"/>
      <c r="H5834" s="24"/>
      <c r="I5834" s="23"/>
      <c r="J5834" s="23"/>
      <c r="K5834" s="23"/>
      <c r="L5834" s="22"/>
      <c r="M5834" s="20"/>
    </row>
    <row r="5835" spans="1:13" x14ac:dyDescent="0.25">
      <c r="A5835" s="22"/>
      <c r="B5835" s="23"/>
      <c r="C5835" s="23"/>
      <c r="D5835" s="23"/>
      <c r="E5835" s="23"/>
      <c r="F5835" s="22"/>
      <c r="G5835" s="23"/>
      <c r="H5835" s="24"/>
      <c r="I5835" s="23"/>
      <c r="J5835" s="23"/>
      <c r="K5835" s="23"/>
      <c r="L5835" s="22"/>
      <c r="M5835" s="20"/>
    </row>
    <row r="5836" spans="1:13" x14ac:dyDescent="0.25">
      <c r="A5836" s="22"/>
      <c r="B5836" s="23"/>
      <c r="C5836" s="23"/>
      <c r="D5836" s="23"/>
      <c r="E5836" s="23"/>
      <c r="F5836" s="22"/>
      <c r="G5836" s="23"/>
      <c r="H5836" s="24"/>
      <c r="I5836" s="23"/>
      <c r="J5836" s="23"/>
      <c r="K5836" s="23"/>
      <c r="L5836" s="22"/>
      <c r="M5836" s="20"/>
    </row>
    <row r="5837" spans="1:13" x14ac:dyDescent="0.25">
      <c r="A5837" s="22"/>
      <c r="B5837" s="23"/>
      <c r="C5837" s="23"/>
      <c r="D5837" s="23"/>
      <c r="E5837" s="23"/>
      <c r="F5837" s="22"/>
      <c r="G5837" s="23"/>
      <c r="H5837" s="24"/>
      <c r="I5837" s="23"/>
      <c r="J5837" s="23"/>
      <c r="K5837" s="23"/>
      <c r="L5837" s="22"/>
      <c r="M5837" s="20"/>
    </row>
    <row r="5838" spans="1:13" x14ac:dyDescent="0.25">
      <c r="A5838" s="22"/>
      <c r="B5838" s="23"/>
      <c r="C5838" s="23"/>
      <c r="D5838" s="23"/>
      <c r="E5838" s="23"/>
      <c r="F5838" s="22"/>
      <c r="G5838" s="23"/>
      <c r="H5838" s="24"/>
      <c r="I5838" s="23"/>
      <c r="J5838" s="23"/>
      <c r="K5838" s="23"/>
      <c r="L5838" s="22"/>
      <c r="M5838" s="20"/>
    </row>
    <row r="5839" spans="1:13" x14ac:dyDescent="0.25">
      <c r="A5839" s="22"/>
      <c r="B5839" s="23"/>
      <c r="C5839" s="23"/>
      <c r="D5839" s="23"/>
      <c r="E5839" s="23"/>
      <c r="F5839" s="22"/>
      <c r="G5839" s="23"/>
      <c r="H5839" s="24"/>
      <c r="I5839" s="23"/>
      <c r="J5839" s="23"/>
      <c r="K5839" s="23"/>
      <c r="L5839" s="22"/>
      <c r="M5839" s="20"/>
    </row>
    <row r="5840" spans="1:13" x14ac:dyDescent="0.25">
      <c r="A5840" s="22"/>
      <c r="B5840" s="23"/>
      <c r="C5840" s="23"/>
      <c r="D5840" s="23"/>
      <c r="E5840" s="23"/>
      <c r="F5840" s="22"/>
      <c r="G5840" s="23"/>
      <c r="H5840" s="24"/>
      <c r="I5840" s="23"/>
      <c r="J5840" s="23"/>
      <c r="K5840" s="23"/>
      <c r="L5840" s="22"/>
      <c r="M5840" s="20"/>
    </row>
    <row r="5841" spans="1:13" x14ac:dyDescent="0.25">
      <c r="A5841" s="22"/>
      <c r="B5841" s="23"/>
      <c r="C5841" s="23"/>
      <c r="D5841" s="23"/>
      <c r="E5841" s="23"/>
      <c r="F5841" s="22"/>
      <c r="G5841" s="23"/>
      <c r="H5841" s="24"/>
      <c r="I5841" s="23"/>
      <c r="J5841" s="23"/>
      <c r="K5841" s="23"/>
      <c r="L5841" s="22"/>
      <c r="M5841" s="20"/>
    </row>
    <row r="5842" spans="1:13" x14ac:dyDescent="0.25">
      <c r="A5842" s="22"/>
      <c r="B5842" s="23"/>
      <c r="C5842" s="23"/>
      <c r="D5842" s="23"/>
      <c r="E5842" s="23"/>
      <c r="F5842" s="22"/>
      <c r="G5842" s="23"/>
      <c r="H5842" s="24"/>
      <c r="I5842" s="23"/>
      <c r="J5842" s="23"/>
      <c r="K5842" s="23"/>
      <c r="L5842" s="22"/>
      <c r="M5842" s="20"/>
    </row>
    <row r="5843" spans="1:13" x14ac:dyDescent="0.25">
      <c r="A5843" s="22"/>
      <c r="B5843" s="23"/>
      <c r="C5843" s="23"/>
      <c r="D5843" s="23"/>
      <c r="E5843" s="23"/>
      <c r="F5843" s="22"/>
      <c r="G5843" s="23"/>
      <c r="H5843" s="24"/>
      <c r="I5843" s="23"/>
      <c r="J5843" s="23"/>
      <c r="K5843" s="23"/>
      <c r="L5843" s="22"/>
      <c r="M5843" s="20"/>
    </row>
    <row r="5844" spans="1:13" x14ac:dyDescent="0.25">
      <c r="A5844" s="22"/>
      <c r="B5844" s="23"/>
      <c r="C5844" s="23"/>
      <c r="D5844" s="23"/>
      <c r="E5844" s="23"/>
      <c r="F5844" s="22"/>
      <c r="G5844" s="23"/>
      <c r="H5844" s="24"/>
      <c r="I5844" s="23"/>
      <c r="J5844" s="23"/>
      <c r="K5844" s="23"/>
      <c r="L5844" s="22"/>
      <c r="M5844" s="20"/>
    </row>
    <row r="5845" spans="1:13" x14ac:dyDescent="0.25">
      <c r="A5845" s="22"/>
      <c r="B5845" s="23"/>
      <c r="C5845" s="23"/>
      <c r="D5845" s="23"/>
      <c r="E5845" s="23"/>
      <c r="F5845" s="22"/>
      <c r="G5845" s="23"/>
      <c r="H5845" s="24"/>
      <c r="I5845" s="23"/>
      <c r="J5845" s="23"/>
      <c r="K5845" s="23"/>
      <c r="L5845" s="22"/>
      <c r="M5845" s="20"/>
    </row>
    <row r="5846" spans="1:13" x14ac:dyDescent="0.25">
      <c r="A5846" s="22"/>
      <c r="B5846" s="23"/>
      <c r="C5846" s="23"/>
      <c r="D5846" s="23"/>
      <c r="E5846" s="23"/>
      <c r="F5846" s="22"/>
      <c r="G5846" s="23"/>
      <c r="H5846" s="24"/>
      <c r="I5846" s="23"/>
      <c r="J5846" s="23"/>
      <c r="K5846" s="23"/>
      <c r="L5846" s="22"/>
      <c r="M5846" s="20"/>
    </row>
    <row r="5847" spans="1:13" x14ac:dyDescent="0.25">
      <c r="A5847" s="22"/>
      <c r="B5847" s="23"/>
      <c r="C5847" s="23"/>
      <c r="D5847" s="23"/>
      <c r="E5847" s="23"/>
      <c r="F5847" s="22"/>
      <c r="G5847" s="23"/>
      <c r="H5847" s="24"/>
      <c r="I5847" s="23"/>
      <c r="J5847" s="23"/>
      <c r="K5847" s="23"/>
      <c r="L5847" s="22"/>
      <c r="M5847" s="20"/>
    </row>
    <row r="5848" spans="1:13" x14ac:dyDescent="0.25">
      <c r="A5848" s="22"/>
      <c r="B5848" s="23"/>
      <c r="C5848" s="23"/>
      <c r="D5848" s="23"/>
      <c r="E5848" s="23"/>
      <c r="F5848" s="22"/>
      <c r="G5848" s="23"/>
      <c r="H5848" s="24"/>
      <c r="I5848" s="23"/>
      <c r="J5848" s="23"/>
      <c r="K5848" s="23"/>
      <c r="L5848" s="22"/>
      <c r="M5848" s="20"/>
    </row>
    <row r="5849" spans="1:13" x14ac:dyDescent="0.25">
      <c r="A5849" s="22"/>
      <c r="B5849" s="23"/>
      <c r="C5849" s="23"/>
      <c r="D5849" s="23"/>
      <c r="E5849" s="23"/>
      <c r="F5849" s="22"/>
      <c r="G5849" s="23"/>
      <c r="H5849" s="24"/>
      <c r="I5849" s="23"/>
      <c r="J5849" s="23"/>
      <c r="K5849" s="23"/>
      <c r="L5849" s="22"/>
      <c r="M5849" s="20"/>
    </row>
    <row r="5850" spans="1:13" x14ac:dyDescent="0.25">
      <c r="A5850" s="22"/>
      <c r="B5850" s="23"/>
      <c r="C5850" s="23"/>
      <c r="D5850" s="23"/>
      <c r="E5850" s="23"/>
      <c r="F5850" s="22"/>
      <c r="G5850" s="23"/>
      <c r="H5850" s="24"/>
      <c r="I5850" s="23"/>
      <c r="J5850" s="23"/>
      <c r="K5850" s="23"/>
      <c r="L5850" s="22"/>
      <c r="M5850" s="20"/>
    </row>
    <row r="5851" spans="1:13" x14ac:dyDescent="0.25">
      <c r="A5851" s="22"/>
      <c r="B5851" s="23"/>
      <c r="C5851" s="23"/>
      <c r="D5851" s="23"/>
      <c r="E5851" s="23"/>
      <c r="F5851" s="22"/>
      <c r="G5851" s="23"/>
      <c r="H5851" s="24"/>
      <c r="I5851" s="23"/>
      <c r="J5851" s="23"/>
      <c r="K5851" s="23"/>
      <c r="L5851" s="22"/>
      <c r="M5851" s="20"/>
    </row>
    <row r="5852" spans="1:13" x14ac:dyDescent="0.25">
      <c r="A5852" s="22"/>
      <c r="B5852" s="23"/>
      <c r="C5852" s="23"/>
      <c r="D5852" s="23"/>
      <c r="E5852" s="23"/>
      <c r="F5852" s="22"/>
      <c r="G5852" s="23"/>
      <c r="H5852" s="24"/>
      <c r="I5852" s="23"/>
      <c r="J5852" s="23"/>
      <c r="K5852" s="23"/>
      <c r="L5852" s="22"/>
      <c r="M5852" s="20"/>
    </row>
    <row r="5853" spans="1:13" x14ac:dyDescent="0.25">
      <c r="A5853" s="22"/>
      <c r="B5853" s="23"/>
      <c r="C5853" s="23"/>
      <c r="D5853" s="23"/>
      <c r="E5853" s="23"/>
      <c r="F5853" s="22"/>
      <c r="G5853" s="23"/>
      <c r="H5853" s="24"/>
      <c r="I5853" s="23"/>
      <c r="J5853" s="23"/>
      <c r="K5853" s="23"/>
      <c r="L5853" s="22"/>
      <c r="M5853" s="20"/>
    </row>
    <row r="5854" spans="1:13" x14ac:dyDescent="0.25">
      <c r="A5854" s="22"/>
      <c r="B5854" s="23"/>
      <c r="C5854" s="23"/>
      <c r="D5854" s="23"/>
      <c r="E5854" s="23"/>
      <c r="F5854" s="22"/>
      <c r="G5854" s="23"/>
      <c r="H5854" s="24"/>
      <c r="I5854" s="23"/>
      <c r="J5854" s="23"/>
      <c r="K5854" s="23"/>
      <c r="L5854" s="22"/>
      <c r="M5854" s="20"/>
    </row>
    <row r="5855" spans="1:13" x14ac:dyDescent="0.25">
      <c r="A5855" s="22"/>
      <c r="B5855" s="23"/>
      <c r="C5855" s="23"/>
      <c r="D5855" s="23"/>
      <c r="E5855" s="23"/>
      <c r="F5855" s="22"/>
      <c r="G5855" s="23"/>
      <c r="H5855" s="24"/>
      <c r="I5855" s="23"/>
      <c r="J5855" s="23"/>
      <c r="K5855" s="23"/>
      <c r="L5855" s="22"/>
      <c r="M5855" s="20"/>
    </row>
    <row r="5856" spans="1:13" x14ac:dyDescent="0.25">
      <c r="A5856" s="22"/>
      <c r="B5856" s="23"/>
      <c r="C5856" s="23"/>
      <c r="D5856" s="23"/>
      <c r="E5856" s="23"/>
      <c r="F5856" s="22"/>
      <c r="G5856" s="23"/>
      <c r="H5856" s="24"/>
      <c r="I5856" s="23"/>
      <c r="J5856" s="23"/>
      <c r="K5856" s="23"/>
      <c r="L5856" s="22"/>
      <c r="M5856" s="20"/>
    </row>
    <row r="5857" spans="1:13" x14ac:dyDescent="0.25">
      <c r="A5857" s="22"/>
      <c r="B5857" s="23"/>
      <c r="C5857" s="23"/>
      <c r="D5857" s="23"/>
      <c r="E5857" s="23"/>
      <c r="F5857" s="22"/>
      <c r="G5857" s="23"/>
      <c r="H5857" s="24"/>
      <c r="I5857" s="23"/>
      <c r="J5857" s="23"/>
      <c r="K5857" s="23"/>
      <c r="L5857" s="22"/>
      <c r="M5857" s="20"/>
    </row>
    <row r="5858" spans="1:13" x14ac:dyDescent="0.25">
      <c r="A5858" s="22"/>
      <c r="B5858" s="23"/>
      <c r="C5858" s="23"/>
      <c r="D5858" s="23"/>
      <c r="E5858" s="23"/>
      <c r="F5858" s="22"/>
      <c r="G5858" s="23"/>
      <c r="H5858" s="24"/>
      <c r="I5858" s="23"/>
      <c r="J5858" s="23"/>
      <c r="K5858" s="23"/>
      <c r="L5858" s="22"/>
      <c r="M5858" s="20"/>
    </row>
    <row r="5859" spans="1:13" x14ac:dyDescent="0.25">
      <c r="A5859" s="22"/>
      <c r="B5859" s="23"/>
      <c r="C5859" s="23"/>
      <c r="D5859" s="23"/>
      <c r="E5859" s="23"/>
      <c r="F5859" s="22"/>
      <c r="G5859" s="23"/>
      <c r="H5859" s="24"/>
      <c r="I5859" s="23"/>
      <c r="J5859" s="23"/>
      <c r="K5859" s="23"/>
      <c r="L5859" s="22"/>
      <c r="M5859" s="20"/>
    </row>
    <row r="5860" spans="1:13" x14ac:dyDescent="0.25">
      <c r="A5860" s="22"/>
      <c r="B5860" s="23"/>
      <c r="C5860" s="23"/>
      <c r="D5860" s="23"/>
      <c r="E5860" s="23"/>
      <c r="F5860" s="22"/>
      <c r="G5860" s="23"/>
      <c r="H5860" s="24"/>
      <c r="I5860" s="23"/>
      <c r="J5860" s="23"/>
      <c r="K5860" s="23"/>
      <c r="L5860" s="22"/>
      <c r="M5860" s="20"/>
    </row>
    <row r="5861" spans="1:13" x14ac:dyDescent="0.25">
      <c r="A5861" s="22"/>
      <c r="B5861" s="23"/>
      <c r="C5861" s="23"/>
      <c r="D5861" s="23"/>
      <c r="E5861" s="23"/>
      <c r="F5861" s="22"/>
      <c r="G5861" s="23"/>
      <c r="H5861" s="24"/>
      <c r="I5861" s="23"/>
      <c r="J5861" s="23"/>
      <c r="K5861" s="23"/>
      <c r="L5861" s="22"/>
      <c r="M5861" s="20"/>
    </row>
    <row r="5862" spans="1:13" x14ac:dyDescent="0.25">
      <c r="A5862" s="22"/>
      <c r="B5862" s="23"/>
      <c r="C5862" s="23"/>
      <c r="D5862" s="23"/>
      <c r="E5862" s="23"/>
      <c r="F5862" s="22"/>
      <c r="G5862" s="23"/>
      <c r="H5862" s="24"/>
      <c r="I5862" s="23"/>
      <c r="J5862" s="23"/>
      <c r="K5862" s="23"/>
      <c r="L5862" s="22"/>
      <c r="M5862" s="20"/>
    </row>
    <row r="5863" spans="1:13" x14ac:dyDescent="0.25">
      <c r="A5863" s="22"/>
      <c r="B5863" s="23"/>
      <c r="C5863" s="23"/>
      <c r="D5863" s="23"/>
      <c r="E5863" s="23"/>
      <c r="F5863" s="22"/>
      <c r="G5863" s="23"/>
      <c r="H5863" s="24"/>
      <c r="I5863" s="23"/>
      <c r="J5863" s="23"/>
      <c r="K5863" s="23"/>
      <c r="L5863" s="22"/>
      <c r="M5863" s="20"/>
    </row>
    <row r="5864" spans="1:13" x14ac:dyDescent="0.25">
      <c r="A5864" s="22"/>
      <c r="B5864" s="23"/>
      <c r="C5864" s="23"/>
      <c r="D5864" s="23"/>
      <c r="E5864" s="23"/>
      <c r="F5864" s="22"/>
      <c r="G5864" s="23"/>
      <c r="H5864" s="24"/>
      <c r="I5864" s="23"/>
      <c r="J5864" s="23"/>
      <c r="K5864" s="23"/>
      <c r="L5864" s="22"/>
      <c r="M5864" s="20"/>
    </row>
    <row r="5865" spans="1:13" x14ac:dyDescent="0.25">
      <c r="A5865" s="22"/>
      <c r="B5865" s="23"/>
      <c r="C5865" s="23"/>
      <c r="D5865" s="23"/>
      <c r="E5865" s="23"/>
      <c r="F5865" s="22"/>
      <c r="G5865" s="23"/>
      <c r="H5865" s="24"/>
      <c r="I5865" s="23"/>
      <c r="J5865" s="23"/>
      <c r="K5865" s="23"/>
      <c r="L5865" s="22"/>
      <c r="M5865" s="20"/>
    </row>
    <row r="5866" spans="1:13" x14ac:dyDescent="0.25">
      <c r="A5866" s="22"/>
      <c r="B5866" s="23"/>
      <c r="C5866" s="23"/>
      <c r="D5866" s="23"/>
      <c r="E5866" s="23"/>
      <c r="F5866" s="22"/>
      <c r="G5866" s="23"/>
      <c r="H5866" s="24"/>
      <c r="I5866" s="23"/>
      <c r="J5866" s="23"/>
      <c r="K5866" s="23"/>
      <c r="L5866" s="22"/>
      <c r="M5866" s="20"/>
    </row>
    <row r="5867" spans="1:13" x14ac:dyDescent="0.25">
      <c r="A5867" s="22"/>
      <c r="B5867" s="23"/>
      <c r="C5867" s="23"/>
      <c r="D5867" s="23"/>
      <c r="E5867" s="23"/>
      <c r="F5867" s="22"/>
      <c r="G5867" s="23"/>
      <c r="H5867" s="24"/>
      <c r="I5867" s="23"/>
      <c r="J5867" s="23"/>
      <c r="K5867" s="23"/>
      <c r="L5867" s="22"/>
      <c r="M5867" s="20"/>
    </row>
    <row r="5868" spans="1:13" x14ac:dyDescent="0.25">
      <c r="A5868" s="22"/>
      <c r="B5868" s="23"/>
      <c r="C5868" s="23"/>
      <c r="D5868" s="23"/>
      <c r="E5868" s="23"/>
      <c r="F5868" s="22"/>
      <c r="G5868" s="23"/>
      <c r="H5868" s="24"/>
      <c r="I5868" s="23"/>
      <c r="J5868" s="23"/>
      <c r="K5868" s="23"/>
      <c r="L5868" s="22"/>
      <c r="M5868" s="20"/>
    </row>
    <row r="5869" spans="1:13" x14ac:dyDescent="0.25">
      <c r="A5869" s="22"/>
      <c r="B5869" s="23"/>
      <c r="C5869" s="23"/>
      <c r="D5869" s="23"/>
      <c r="E5869" s="23"/>
      <c r="F5869" s="22"/>
      <c r="G5869" s="23"/>
      <c r="H5869" s="24"/>
      <c r="I5869" s="23"/>
      <c r="J5869" s="23"/>
      <c r="K5869" s="23"/>
      <c r="L5869" s="22"/>
      <c r="M5869" s="20"/>
    </row>
    <row r="5870" spans="1:13" x14ac:dyDescent="0.25">
      <c r="A5870" s="22"/>
      <c r="B5870" s="23"/>
      <c r="C5870" s="23"/>
      <c r="D5870" s="23"/>
      <c r="E5870" s="23"/>
      <c r="F5870" s="22"/>
      <c r="G5870" s="23"/>
      <c r="H5870" s="24"/>
      <c r="I5870" s="23"/>
      <c r="J5870" s="23"/>
      <c r="K5870" s="23"/>
      <c r="L5870" s="22"/>
      <c r="M5870" s="20"/>
    </row>
    <row r="5871" spans="1:13" x14ac:dyDescent="0.25">
      <c r="A5871" s="22"/>
      <c r="B5871" s="23"/>
      <c r="C5871" s="23"/>
      <c r="D5871" s="23"/>
      <c r="E5871" s="23"/>
      <c r="F5871" s="22"/>
      <c r="G5871" s="23"/>
      <c r="H5871" s="24"/>
      <c r="I5871" s="23"/>
      <c r="J5871" s="23"/>
      <c r="K5871" s="23"/>
      <c r="L5871" s="22"/>
      <c r="M5871" s="20"/>
    </row>
    <row r="5872" spans="1:13" x14ac:dyDescent="0.25">
      <c r="A5872" s="22"/>
      <c r="B5872" s="23"/>
      <c r="C5872" s="23"/>
      <c r="D5872" s="23"/>
      <c r="E5872" s="23"/>
      <c r="F5872" s="22"/>
      <c r="G5872" s="23"/>
      <c r="H5872" s="24"/>
      <c r="I5872" s="23"/>
      <c r="J5872" s="23"/>
      <c r="K5872" s="23"/>
      <c r="L5872" s="22"/>
      <c r="M5872" s="20"/>
    </row>
    <row r="5873" spans="1:13" x14ac:dyDescent="0.25">
      <c r="A5873" s="22"/>
      <c r="B5873" s="23"/>
      <c r="C5873" s="23"/>
      <c r="D5873" s="23"/>
      <c r="E5873" s="23"/>
      <c r="F5873" s="22"/>
      <c r="G5873" s="23"/>
      <c r="H5873" s="24"/>
      <c r="I5873" s="23"/>
      <c r="J5873" s="23"/>
      <c r="K5873" s="23"/>
      <c r="L5873" s="22"/>
      <c r="M5873" s="20"/>
    </row>
    <row r="5874" spans="1:13" x14ac:dyDescent="0.25">
      <c r="A5874" s="22"/>
      <c r="B5874" s="23"/>
      <c r="C5874" s="23"/>
      <c r="D5874" s="23"/>
      <c r="E5874" s="23"/>
      <c r="F5874" s="22"/>
      <c r="G5874" s="23"/>
      <c r="H5874" s="24"/>
      <c r="I5874" s="23"/>
      <c r="J5874" s="23"/>
      <c r="K5874" s="23"/>
      <c r="L5874" s="22"/>
      <c r="M5874" s="20"/>
    </row>
    <row r="5875" spans="1:13" x14ac:dyDescent="0.25">
      <c r="A5875" s="22"/>
      <c r="B5875" s="23"/>
      <c r="C5875" s="23"/>
      <c r="D5875" s="23"/>
      <c r="E5875" s="23"/>
      <c r="F5875" s="22"/>
      <c r="G5875" s="23"/>
      <c r="H5875" s="24"/>
      <c r="I5875" s="23"/>
      <c r="J5875" s="23"/>
      <c r="K5875" s="23"/>
      <c r="L5875" s="22"/>
      <c r="M5875" s="20"/>
    </row>
    <row r="5876" spans="1:13" x14ac:dyDescent="0.25">
      <c r="A5876" s="22"/>
      <c r="B5876" s="23"/>
      <c r="C5876" s="23"/>
      <c r="D5876" s="23"/>
      <c r="E5876" s="23"/>
      <c r="F5876" s="22"/>
      <c r="G5876" s="23"/>
      <c r="H5876" s="24"/>
      <c r="I5876" s="23"/>
      <c r="J5876" s="23"/>
      <c r="K5876" s="23"/>
      <c r="L5876" s="22"/>
      <c r="M5876" s="20"/>
    </row>
    <row r="5877" spans="1:13" x14ac:dyDescent="0.25">
      <c r="A5877" s="22"/>
      <c r="B5877" s="23"/>
      <c r="C5877" s="23"/>
      <c r="D5877" s="23"/>
      <c r="E5877" s="23"/>
      <c r="F5877" s="22"/>
      <c r="G5877" s="23"/>
      <c r="H5877" s="24"/>
      <c r="I5877" s="23"/>
      <c r="J5877" s="23"/>
      <c r="K5877" s="23"/>
      <c r="L5877" s="22"/>
      <c r="M5877" s="20"/>
    </row>
    <row r="5878" spans="1:13" x14ac:dyDescent="0.25">
      <c r="A5878" s="22"/>
      <c r="B5878" s="23"/>
      <c r="C5878" s="23"/>
      <c r="D5878" s="23"/>
      <c r="E5878" s="23"/>
      <c r="F5878" s="22"/>
      <c r="G5878" s="23"/>
      <c r="H5878" s="24"/>
      <c r="I5878" s="23"/>
      <c r="J5878" s="23"/>
      <c r="K5878" s="23"/>
      <c r="L5878" s="22"/>
      <c r="M5878" s="20"/>
    </row>
    <row r="5879" spans="1:13" x14ac:dyDescent="0.25">
      <c r="A5879" s="22"/>
      <c r="B5879" s="23"/>
      <c r="C5879" s="23"/>
      <c r="D5879" s="23"/>
      <c r="E5879" s="23"/>
      <c r="F5879" s="22"/>
      <c r="G5879" s="23"/>
      <c r="H5879" s="24"/>
      <c r="I5879" s="23"/>
      <c r="J5879" s="23"/>
      <c r="K5879" s="23"/>
      <c r="L5879" s="22"/>
      <c r="M5879" s="20"/>
    </row>
    <row r="5880" spans="1:13" x14ac:dyDescent="0.25">
      <c r="A5880" s="22"/>
      <c r="B5880" s="23"/>
      <c r="C5880" s="23"/>
      <c r="D5880" s="23"/>
      <c r="E5880" s="23"/>
      <c r="F5880" s="22"/>
      <c r="G5880" s="23"/>
      <c r="H5880" s="24"/>
      <c r="I5880" s="23"/>
      <c r="J5880" s="23"/>
      <c r="K5880" s="23"/>
      <c r="L5880" s="22"/>
      <c r="M5880" s="20"/>
    </row>
    <row r="5881" spans="1:13" x14ac:dyDescent="0.25">
      <c r="A5881" s="22"/>
      <c r="B5881" s="23"/>
      <c r="C5881" s="23"/>
      <c r="D5881" s="23"/>
      <c r="E5881" s="23"/>
      <c r="F5881" s="22"/>
      <c r="G5881" s="23"/>
      <c r="H5881" s="24"/>
      <c r="I5881" s="23"/>
      <c r="J5881" s="23"/>
      <c r="K5881" s="23"/>
      <c r="L5881" s="22"/>
      <c r="M5881" s="20"/>
    </row>
    <row r="5882" spans="1:13" x14ac:dyDescent="0.25">
      <c r="A5882" s="22"/>
      <c r="B5882" s="23"/>
      <c r="C5882" s="23"/>
      <c r="D5882" s="23"/>
      <c r="E5882" s="23"/>
      <c r="F5882" s="22"/>
      <c r="G5882" s="23"/>
      <c r="H5882" s="24"/>
      <c r="I5882" s="23"/>
      <c r="J5882" s="23"/>
      <c r="K5882" s="23"/>
      <c r="L5882" s="22"/>
      <c r="M5882" s="20"/>
    </row>
    <row r="5883" spans="1:13" x14ac:dyDescent="0.25">
      <c r="A5883" s="22"/>
      <c r="B5883" s="23"/>
      <c r="C5883" s="23"/>
      <c r="D5883" s="23"/>
      <c r="E5883" s="23"/>
      <c r="F5883" s="22"/>
      <c r="G5883" s="23"/>
      <c r="H5883" s="24"/>
      <c r="I5883" s="23"/>
      <c r="J5883" s="23"/>
      <c r="K5883" s="23"/>
      <c r="L5883" s="22"/>
      <c r="M5883" s="20"/>
    </row>
    <row r="5884" spans="1:13" x14ac:dyDescent="0.25">
      <c r="A5884" s="22"/>
      <c r="B5884" s="23"/>
      <c r="C5884" s="23"/>
      <c r="D5884" s="23"/>
      <c r="E5884" s="23"/>
      <c r="F5884" s="22"/>
      <c r="G5884" s="23"/>
      <c r="H5884" s="24"/>
      <c r="I5884" s="23"/>
      <c r="J5884" s="23"/>
      <c r="K5884" s="23"/>
      <c r="L5884" s="22"/>
      <c r="M5884" s="20"/>
    </row>
    <row r="5885" spans="1:13" x14ac:dyDescent="0.25">
      <c r="A5885" s="22"/>
      <c r="B5885" s="23"/>
      <c r="C5885" s="23"/>
      <c r="D5885" s="23"/>
      <c r="E5885" s="23"/>
      <c r="F5885" s="22"/>
      <c r="G5885" s="23"/>
      <c r="H5885" s="24"/>
      <c r="I5885" s="23"/>
      <c r="J5885" s="23"/>
      <c r="K5885" s="23"/>
      <c r="L5885" s="22"/>
      <c r="M5885" s="20"/>
    </row>
    <row r="5886" spans="1:13" x14ac:dyDescent="0.25">
      <c r="A5886" s="22"/>
      <c r="B5886" s="23"/>
      <c r="C5886" s="23"/>
      <c r="D5886" s="23"/>
      <c r="E5886" s="23"/>
      <c r="F5886" s="22"/>
      <c r="G5886" s="23"/>
      <c r="H5886" s="24"/>
      <c r="I5886" s="23"/>
      <c r="J5886" s="23"/>
      <c r="K5886" s="23"/>
      <c r="L5886" s="22"/>
      <c r="M5886" s="20"/>
    </row>
    <row r="5887" spans="1:13" x14ac:dyDescent="0.25">
      <c r="A5887" s="22"/>
      <c r="B5887" s="23"/>
      <c r="C5887" s="23"/>
      <c r="D5887" s="23"/>
      <c r="E5887" s="23"/>
      <c r="F5887" s="22"/>
      <c r="G5887" s="23"/>
      <c r="H5887" s="24"/>
      <c r="I5887" s="23"/>
      <c r="J5887" s="23"/>
      <c r="K5887" s="23"/>
      <c r="L5887" s="22"/>
      <c r="M5887" s="20"/>
    </row>
    <row r="5888" spans="1:13" x14ac:dyDescent="0.25">
      <c r="A5888" s="22"/>
      <c r="B5888" s="23"/>
      <c r="C5888" s="23"/>
      <c r="D5888" s="23"/>
      <c r="E5888" s="23"/>
      <c r="F5888" s="22"/>
      <c r="G5888" s="23"/>
      <c r="H5888" s="24"/>
      <c r="I5888" s="23"/>
      <c r="J5888" s="23"/>
      <c r="K5888" s="23"/>
      <c r="L5888" s="22"/>
      <c r="M5888" s="20"/>
    </row>
    <row r="5889" spans="1:13" x14ac:dyDescent="0.25">
      <c r="A5889" s="22"/>
      <c r="B5889" s="23"/>
      <c r="C5889" s="23"/>
      <c r="D5889" s="23"/>
      <c r="E5889" s="23"/>
      <c r="F5889" s="22"/>
      <c r="G5889" s="23"/>
      <c r="H5889" s="24"/>
      <c r="I5889" s="23"/>
      <c r="J5889" s="23"/>
      <c r="K5889" s="23"/>
      <c r="L5889" s="22"/>
      <c r="M5889" s="20"/>
    </row>
    <row r="5890" spans="1:13" x14ac:dyDescent="0.25">
      <c r="A5890" s="22"/>
      <c r="B5890" s="23"/>
      <c r="C5890" s="23"/>
      <c r="D5890" s="23"/>
      <c r="E5890" s="23"/>
      <c r="F5890" s="22"/>
      <c r="G5890" s="23"/>
      <c r="H5890" s="24"/>
      <c r="I5890" s="23"/>
      <c r="J5890" s="23"/>
      <c r="K5890" s="23"/>
      <c r="L5890" s="22"/>
      <c r="M5890" s="20"/>
    </row>
    <row r="5891" spans="1:13" x14ac:dyDescent="0.25">
      <c r="A5891" s="22"/>
      <c r="B5891" s="23"/>
      <c r="C5891" s="23"/>
      <c r="D5891" s="23"/>
      <c r="E5891" s="23"/>
      <c r="F5891" s="22"/>
      <c r="G5891" s="23"/>
      <c r="H5891" s="24"/>
      <c r="I5891" s="23"/>
      <c r="J5891" s="23"/>
      <c r="K5891" s="23"/>
      <c r="L5891" s="22"/>
      <c r="M5891" s="20"/>
    </row>
    <row r="5892" spans="1:13" x14ac:dyDescent="0.25">
      <c r="A5892" s="22"/>
      <c r="B5892" s="23"/>
      <c r="C5892" s="23"/>
      <c r="D5892" s="23"/>
      <c r="E5892" s="23"/>
      <c r="F5892" s="22"/>
      <c r="G5892" s="23"/>
      <c r="H5892" s="24"/>
      <c r="I5892" s="23"/>
      <c r="J5892" s="23"/>
      <c r="K5892" s="23"/>
      <c r="L5892" s="22"/>
      <c r="M5892" s="20"/>
    </row>
    <row r="5893" spans="1:13" x14ac:dyDescent="0.25">
      <c r="A5893" s="22"/>
      <c r="B5893" s="23"/>
      <c r="C5893" s="23"/>
      <c r="D5893" s="23"/>
      <c r="E5893" s="23"/>
      <c r="F5893" s="22"/>
      <c r="G5893" s="23"/>
      <c r="H5893" s="24"/>
      <c r="I5893" s="23"/>
      <c r="J5893" s="23"/>
      <c r="K5893" s="23"/>
      <c r="L5893" s="22"/>
      <c r="M5893" s="20"/>
    </row>
    <row r="5894" spans="1:13" x14ac:dyDescent="0.25">
      <c r="A5894" s="22"/>
      <c r="B5894" s="23"/>
      <c r="C5894" s="23"/>
      <c r="D5894" s="23"/>
      <c r="E5894" s="23"/>
      <c r="F5894" s="22"/>
      <c r="G5894" s="23"/>
      <c r="H5894" s="24"/>
      <c r="I5894" s="23"/>
      <c r="J5894" s="23"/>
      <c r="K5894" s="23"/>
      <c r="L5894" s="22"/>
      <c r="M5894" s="20"/>
    </row>
    <row r="5895" spans="1:13" x14ac:dyDescent="0.25">
      <c r="A5895" s="22"/>
      <c r="B5895" s="23"/>
      <c r="C5895" s="23"/>
      <c r="D5895" s="23"/>
      <c r="E5895" s="23"/>
      <c r="F5895" s="22"/>
      <c r="G5895" s="23"/>
      <c r="H5895" s="24"/>
      <c r="I5895" s="23"/>
      <c r="J5895" s="23"/>
      <c r="K5895" s="23"/>
      <c r="L5895" s="22"/>
      <c r="M5895" s="20"/>
    </row>
    <row r="5896" spans="1:13" x14ac:dyDescent="0.25">
      <c r="A5896" s="22"/>
      <c r="B5896" s="23"/>
      <c r="C5896" s="23"/>
      <c r="D5896" s="23"/>
      <c r="E5896" s="23"/>
      <c r="F5896" s="22"/>
      <c r="G5896" s="23"/>
      <c r="H5896" s="24"/>
      <c r="I5896" s="23"/>
      <c r="J5896" s="23"/>
      <c r="K5896" s="23"/>
      <c r="L5896" s="22"/>
      <c r="M5896" s="20"/>
    </row>
    <row r="5897" spans="1:13" x14ac:dyDescent="0.25">
      <c r="A5897" s="22"/>
      <c r="B5897" s="23"/>
      <c r="C5897" s="23"/>
      <c r="D5897" s="23"/>
      <c r="E5897" s="23"/>
      <c r="F5897" s="22"/>
      <c r="G5897" s="23"/>
      <c r="H5897" s="24"/>
      <c r="I5897" s="23"/>
      <c r="J5897" s="23"/>
      <c r="K5897" s="23"/>
      <c r="L5897" s="22"/>
      <c r="M5897" s="20"/>
    </row>
    <row r="5898" spans="1:13" x14ac:dyDescent="0.25">
      <c r="A5898" s="22"/>
      <c r="B5898" s="23"/>
      <c r="C5898" s="23"/>
      <c r="D5898" s="23"/>
      <c r="E5898" s="23"/>
      <c r="F5898" s="22"/>
      <c r="G5898" s="23"/>
      <c r="H5898" s="24"/>
      <c r="I5898" s="23"/>
      <c r="J5898" s="23"/>
      <c r="K5898" s="23"/>
      <c r="L5898" s="22"/>
      <c r="M5898" s="20"/>
    </row>
    <row r="5899" spans="1:13" x14ac:dyDescent="0.25">
      <c r="A5899" s="22"/>
      <c r="B5899" s="23"/>
      <c r="C5899" s="23"/>
      <c r="D5899" s="23"/>
      <c r="E5899" s="23"/>
      <c r="F5899" s="22"/>
      <c r="G5899" s="23"/>
      <c r="H5899" s="24"/>
      <c r="I5899" s="23"/>
      <c r="J5899" s="23"/>
      <c r="K5899" s="23"/>
      <c r="L5899" s="22"/>
      <c r="M5899" s="20"/>
    </row>
    <row r="5900" spans="1:13" x14ac:dyDescent="0.25">
      <c r="A5900" s="22"/>
      <c r="B5900" s="23"/>
      <c r="C5900" s="23"/>
      <c r="D5900" s="23"/>
      <c r="E5900" s="23"/>
      <c r="F5900" s="22"/>
      <c r="G5900" s="23"/>
      <c r="H5900" s="24"/>
      <c r="I5900" s="23"/>
      <c r="J5900" s="23"/>
      <c r="K5900" s="23"/>
      <c r="L5900" s="22"/>
      <c r="M5900" s="20"/>
    </row>
    <row r="5901" spans="1:13" x14ac:dyDescent="0.25">
      <c r="A5901" s="22"/>
      <c r="B5901" s="23"/>
      <c r="C5901" s="23"/>
      <c r="D5901" s="23"/>
      <c r="E5901" s="23"/>
      <c r="F5901" s="22"/>
      <c r="G5901" s="23"/>
      <c r="H5901" s="24"/>
      <c r="I5901" s="23"/>
      <c r="J5901" s="23"/>
      <c r="K5901" s="23"/>
      <c r="L5901" s="22"/>
      <c r="M5901" s="20"/>
    </row>
    <row r="5902" spans="1:13" x14ac:dyDescent="0.25">
      <c r="A5902" s="22"/>
      <c r="B5902" s="23"/>
      <c r="C5902" s="23"/>
      <c r="D5902" s="23"/>
      <c r="E5902" s="23"/>
      <c r="F5902" s="22"/>
      <c r="G5902" s="23"/>
      <c r="H5902" s="24"/>
      <c r="I5902" s="23"/>
      <c r="J5902" s="23"/>
      <c r="K5902" s="23"/>
      <c r="L5902" s="22"/>
      <c r="M5902" s="20"/>
    </row>
    <row r="5903" spans="1:13" x14ac:dyDescent="0.25">
      <c r="A5903" s="22"/>
      <c r="B5903" s="23"/>
      <c r="C5903" s="23"/>
      <c r="D5903" s="23"/>
      <c r="E5903" s="23"/>
      <c r="F5903" s="22"/>
      <c r="G5903" s="23"/>
      <c r="H5903" s="24"/>
      <c r="I5903" s="23"/>
      <c r="J5903" s="23"/>
      <c r="K5903" s="23"/>
      <c r="L5903" s="22"/>
      <c r="M5903" s="20"/>
    </row>
    <row r="5904" spans="1:13" x14ac:dyDescent="0.25">
      <c r="A5904" s="22"/>
      <c r="B5904" s="23"/>
      <c r="C5904" s="23"/>
      <c r="D5904" s="23"/>
      <c r="E5904" s="23"/>
      <c r="F5904" s="22"/>
      <c r="G5904" s="23"/>
      <c r="H5904" s="24"/>
      <c r="I5904" s="23"/>
      <c r="J5904" s="23"/>
      <c r="K5904" s="23"/>
      <c r="L5904" s="22"/>
      <c r="M5904" s="20"/>
    </row>
    <row r="5905" spans="1:13" x14ac:dyDescent="0.25">
      <c r="A5905" s="22"/>
      <c r="B5905" s="23"/>
      <c r="C5905" s="23"/>
      <c r="D5905" s="23"/>
      <c r="E5905" s="23"/>
      <c r="F5905" s="22"/>
      <c r="G5905" s="23"/>
      <c r="H5905" s="24"/>
      <c r="I5905" s="23"/>
      <c r="J5905" s="23"/>
      <c r="K5905" s="23"/>
      <c r="L5905" s="22"/>
      <c r="M5905" s="20"/>
    </row>
    <row r="5906" spans="1:13" x14ac:dyDescent="0.25">
      <c r="A5906" s="22"/>
      <c r="B5906" s="23"/>
      <c r="C5906" s="23"/>
      <c r="D5906" s="23"/>
      <c r="E5906" s="23"/>
      <c r="F5906" s="22"/>
      <c r="G5906" s="23"/>
      <c r="H5906" s="24"/>
      <c r="I5906" s="23"/>
      <c r="J5906" s="23"/>
      <c r="K5906" s="23"/>
      <c r="L5906" s="22"/>
      <c r="M5906" s="20"/>
    </row>
    <row r="5907" spans="1:13" x14ac:dyDescent="0.25">
      <c r="A5907" s="22"/>
      <c r="B5907" s="23"/>
      <c r="C5907" s="23"/>
      <c r="D5907" s="23"/>
      <c r="E5907" s="23"/>
      <c r="F5907" s="22"/>
      <c r="G5907" s="23"/>
      <c r="H5907" s="24"/>
      <c r="I5907" s="23"/>
      <c r="J5907" s="23"/>
      <c r="K5907" s="23"/>
      <c r="L5907" s="22"/>
      <c r="M5907" s="20"/>
    </row>
    <row r="5908" spans="1:13" x14ac:dyDescent="0.25">
      <c r="A5908" s="22"/>
      <c r="B5908" s="23"/>
      <c r="C5908" s="23"/>
      <c r="D5908" s="23"/>
      <c r="E5908" s="23"/>
      <c r="F5908" s="22"/>
      <c r="G5908" s="23"/>
      <c r="H5908" s="24"/>
      <c r="I5908" s="23"/>
      <c r="J5908" s="23"/>
      <c r="K5908" s="23"/>
      <c r="L5908" s="22"/>
      <c r="M5908" s="20"/>
    </row>
    <row r="5909" spans="1:13" x14ac:dyDescent="0.25">
      <c r="A5909" s="22"/>
      <c r="B5909" s="23"/>
      <c r="C5909" s="23"/>
      <c r="D5909" s="23"/>
      <c r="E5909" s="23"/>
      <c r="F5909" s="22"/>
      <c r="G5909" s="23"/>
      <c r="H5909" s="24"/>
      <c r="I5909" s="23"/>
      <c r="J5909" s="23"/>
      <c r="K5909" s="23"/>
      <c r="L5909" s="22"/>
      <c r="M5909" s="20"/>
    </row>
    <row r="5910" spans="1:13" x14ac:dyDescent="0.25">
      <c r="A5910" s="22"/>
      <c r="B5910" s="23"/>
      <c r="C5910" s="23"/>
      <c r="D5910" s="23"/>
      <c r="E5910" s="23"/>
      <c r="F5910" s="22"/>
      <c r="G5910" s="23"/>
      <c r="H5910" s="24"/>
      <c r="I5910" s="23"/>
      <c r="J5910" s="23"/>
      <c r="K5910" s="23"/>
      <c r="L5910" s="22"/>
      <c r="M5910" s="20"/>
    </row>
    <row r="5911" spans="1:13" x14ac:dyDescent="0.25">
      <c r="A5911" s="22"/>
      <c r="B5911" s="23"/>
      <c r="C5911" s="23"/>
      <c r="D5911" s="23"/>
      <c r="E5911" s="23"/>
      <c r="F5911" s="22"/>
      <c r="G5911" s="23"/>
      <c r="H5911" s="24"/>
      <c r="I5911" s="23"/>
      <c r="J5911" s="23"/>
      <c r="K5911" s="23"/>
      <c r="L5911" s="22"/>
      <c r="M5911" s="20"/>
    </row>
    <row r="5912" spans="1:13" x14ac:dyDescent="0.25">
      <c r="A5912" s="22"/>
      <c r="B5912" s="23"/>
      <c r="C5912" s="23"/>
      <c r="D5912" s="23"/>
      <c r="E5912" s="23"/>
      <c r="F5912" s="22"/>
      <c r="G5912" s="23"/>
      <c r="H5912" s="24"/>
      <c r="I5912" s="23"/>
      <c r="J5912" s="23"/>
      <c r="K5912" s="23"/>
      <c r="L5912" s="22"/>
      <c r="M5912" s="20"/>
    </row>
    <row r="5913" spans="1:13" x14ac:dyDescent="0.25">
      <c r="A5913" s="22"/>
      <c r="B5913" s="23"/>
      <c r="C5913" s="23"/>
      <c r="D5913" s="23"/>
      <c r="E5913" s="23"/>
      <c r="F5913" s="22"/>
      <c r="G5913" s="23"/>
      <c r="H5913" s="24"/>
      <c r="I5913" s="23"/>
      <c r="J5913" s="23"/>
      <c r="K5913" s="23"/>
      <c r="L5913" s="22"/>
      <c r="M5913" s="20"/>
    </row>
    <row r="5914" spans="1:13" x14ac:dyDescent="0.25">
      <c r="A5914" s="22"/>
      <c r="B5914" s="23"/>
      <c r="C5914" s="23"/>
      <c r="D5914" s="23"/>
      <c r="E5914" s="23"/>
      <c r="F5914" s="22"/>
      <c r="G5914" s="23"/>
      <c r="H5914" s="24"/>
      <c r="I5914" s="23"/>
      <c r="J5914" s="23"/>
      <c r="K5914" s="23"/>
      <c r="L5914" s="22"/>
      <c r="M5914" s="20"/>
    </row>
    <row r="5915" spans="1:13" x14ac:dyDescent="0.25">
      <c r="A5915" s="22"/>
      <c r="B5915" s="23"/>
      <c r="C5915" s="23"/>
      <c r="D5915" s="23"/>
      <c r="E5915" s="23"/>
      <c r="F5915" s="22"/>
      <c r="G5915" s="23"/>
      <c r="H5915" s="24"/>
      <c r="I5915" s="23"/>
      <c r="J5915" s="23"/>
      <c r="K5915" s="23"/>
      <c r="L5915" s="22"/>
      <c r="M5915" s="20"/>
    </row>
    <row r="5916" spans="1:13" x14ac:dyDescent="0.25">
      <c r="A5916" s="22"/>
      <c r="B5916" s="23"/>
      <c r="C5916" s="23"/>
      <c r="D5916" s="23"/>
      <c r="E5916" s="23"/>
      <c r="F5916" s="22"/>
      <c r="G5916" s="23"/>
      <c r="H5916" s="24"/>
      <c r="I5916" s="23"/>
      <c r="J5916" s="23"/>
      <c r="K5916" s="23"/>
      <c r="L5916" s="22"/>
      <c r="M5916" s="20"/>
    </row>
    <row r="5917" spans="1:13" x14ac:dyDescent="0.25">
      <c r="A5917" s="22"/>
      <c r="B5917" s="23"/>
      <c r="C5917" s="23"/>
      <c r="D5917" s="23"/>
      <c r="E5917" s="23"/>
      <c r="F5917" s="22"/>
      <c r="G5917" s="23"/>
      <c r="H5917" s="24"/>
      <c r="I5917" s="23"/>
      <c r="J5917" s="23"/>
      <c r="K5917" s="23"/>
      <c r="L5917" s="22"/>
      <c r="M5917" s="20"/>
    </row>
    <row r="5918" spans="1:13" x14ac:dyDescent="0.25">
      <c r="A5918" s="22"/>
      <c r="B5918" s="23"/>
      <c r="C5918" s="23"/>
      <c r="D5918" s="23"/>
      <c r="E5918" s="23"/>
      <c r="F5918" s="22"/>
      <c r="G5918" s="23"/>
      <c r="H5918" s="24"/>
      <c r="I5918" s="23"/>
      <c r="J5918" s="23"/>
      <c r="K5918" s="23"/>
      <c r="L5918" s="22"/>
      <c r="M5918" s="20"/>
    </row>
    <row r="5919" spans="1:13" x14ac:dyDescent="0.25">
      <c r="A5919" s="22"/>
      <c r="B5919" s="23"/>
      <c r="C5919" s="23"/>
      <c r="D5919" s="23"/>
      <c r="E5919" s="23"/>
      <c r="F5919" s="22"/>
      <c r="G5919" s="23"/>
      <c r="H5919" s="24"/>
      <c r="I5919" s="23"/>
      <c r="J5919" s="23"/>
      <c r="K5919" s="23"/>
      <c r="L5919" s="22"/>
      <c r="M5919" s="20"/>
    </row>
    <row r="5920" spans="1:13" x14ac:dyDescent="0.25">
      <c r="A5920" s="22"/>
      <c r="B5920" s="23"/>
      <c r="C5920" s="23"/>
      <c r="D5920" s="23"/>
      <c r="E5920" s="23"/>
      <c r="F5920" s="22"/>
      <c r="G5920" s="23"/>
      <c r="H5920" s="24"/>
      <c r="I5920" s="23"/>
      <c r="J5920" s="23"/>
      <c r="K5920" s="23"/>
      <c r="L5920" s="22"/>
      <c r="M5920" s="20"/>
    </row>
    <row r="5921" spans="1:13" x14ac:dyDescent="0.25">
      <c r="A5921" s="22"/>
      <c r="B5921" s="23"/>
      <c r="C5921" s="23"/>
      <c r="D5921" s="23"/>
      <c r="E5921" s="23"/>
      <c r="F5921" s="22"/>
      <c r="G5921" s="23"/>
      <c r="H5921" s="24"/>
      <c r="I5921" s="23"/>
      <c r="J5921" s="23"/>
      <c r="K5921" s="23"/>
      <c r="L5921" s="22"/>
      <c r="M5921" s="20"/>
    </row>
    <row r="5922" spans="1:13" x14ac:dyDescent="0.25">
      <c r="A5922" s="22"/>
      <c r="B5922" s="23"/>
      <c r="C5922" s="23"/>
      <c r="D5922" s="23"/>
      <c r="E5922" s="23"/>
      <c r="F5922" s="22"/>
      <c r="G5922" s="23"/>
      <c r="H5922" s="24"/>
      <c r="I5922" s="23"/>
      <c r="J5922" s="23"/>
      <c r="K5922" s="23"/>
      <c r="L5922" s="22"/>
      <c r="M5922" s="20"/>
    </row>
    <row r="5923" spans="1:13" x14ac:dyDescent="0.25">
      <c r="A5923" s="22"/>
      <c r="B5923" s="23"/>
      <c r="C5923" s="23"/>
      <c r="D5923" s="23"/>
      <c r="E5923" s="23"/>
      <c r="F5923" s="22"/>
      <c r="G5923" s="23"/>
      <c r="H5923" s="24"/>
      <c r="I5923" s="23"/>
      <c r="J5923" s="23"/>
      <c r="K5923" s="23"/>
      <c r="L5923" s="22"/>
      <c r="M5923" s="20"/>
    </row>
    <row r="5924" spans="1:13" x14ac:dyDescent="0.25">
      <c r="A5924" s="22"/>
      <c r="B5924" s="23"/>
      <c r="C5924" s="23"/>
      <c r="D5924" s="23"/>
      <c r="E5924" s="23"/>
      <c r="F5924" s="22"/>
      <c r="G5924" s="23"/>
      <c r="H5924" s="24"/>
      <c r="I5924" s="23"/>
      <c r="J5924" s="23"/>
      <c r="K5924" s="23"/>
      <c r="L5924" s="22"/>
      <c r="M5924" s="20"/>
    </row>
    <row r="5925" spans="1:13" x14ac:dyDescent="0.25">
      <c r="A5925" s="22"/>
      <c r="B5925" s="23"/>
      <c r="C5925" s="23"/>
      <c r="D5925" s="23"/>
      <c r="E5925" s="23"/>
      <c r="F5925" s="22"/>
      <c r="G5925" s="23"/>
      <c r="H5925" s="24"/>
      <c r="I5925" s="23"/>
      <c r="J5925" s="23"/>
      <c r="K5925" s="23"/>
      <c r="L5925" s="22"/>
      <c r="M5925" s="20"/>
    </row>
    <row r="5926" spans="1:13" x14ac:dyDescent="0.25">
      <c r="A5926" s="22"/>
      <c r="B5926" s="23"/>
      <c r="C5926" s="23"/>
      <c r="D5926" s="23"/>
      <c r="E5926" s="23"/>
      <c r="F5926" s="22"/>
      <c r="G5926" s="23"/>
      <c r="H5926" s="24"/>
      <c r="I5926" s="23"/>
      <c r="J5926" s="23"/>
      <c r="K5926" s="23"/>
      <c r="L5926" s="22"/>
      <c r="M5926" s="20"/>
    </row>
    <row r="5927" spans="1:13" x14ac:dyDescent="0.25">
      <c r="A5927" s="22"/>
      <c r="B5927" s="23"/>
      <c r="C5927" s="23"/>
      <c r="D5927" s="23"/>
      <c r="E5927" s="23"/>
      <c r="F5927" s="22"/>
      <c r="G5927" s="23"/>
      <c r="H5927" s="24"/>
      <c r="I5927" s="23"/>
      <c r="J5927" s="23"/>
      <c r="K5927" s="23"/>
      <c r="L5927" s="22"/>
      <c r="M5927" s="20"/>
    </row>
    <row r="5928" spans="1:13" x14ac:dyDescent="0.25">
      <c r="A5928" s="22"/>
      <c r="B5928" s="23"/>
      <c r="C5928" s="23"/>
      <c r="D5928" s="23"/>
      <c r="E5928" s="23"/>
      <c r="F5928" s="22"/>
      <c r="G5928" s="23"/>
      <c r="H5928" s="24"/>
      <c r="I5928" s="23"/>
      <c r="J5928" s="23"/>
      <c r="K5928" s="23"/>
      <c r="L5928" s="22"/>
      <c r="M5928" s="20"/>
    </row>
    <row r="5929" spans="1:13" x14ac:dyDescent="0.25">
      <c r="A5929" s="22"/>
      <c r="B5929" s="23"/>
      <c r="C5929" s="23"/>
      <c r="D5929" s="23"/>
      <c r="E5929" s="23"/>
      <c r="F5929" s="22"/>
      <c r="G5929" s="23"/>
      <c r="H5929" s="24"/>
      <c r="I5929" s="23"/>
      <c r="J5929" s="23"/>
      <c r="K5929" s="23"/>
      <c r="L5929" s="22"/>
      <c r="M5929" s="20"/>
    </row>
    <row r="5930" spans="1:13" x14ac:dyDescent="0.25">
      <c r="A5930" s="22"/>
      <c r="B5930" s="23"/>
      <c r="C5930" s="23"/>
      <c r="D5930" s="23"/>
      <c r="E5930" s="23"/>
      <c r="F5930" s="22"/>
      <c r="G5930" s="23"/>
      <c r="H5930" s="24"/>
      <c r="I5930" s="23"/>
      <c r="J5930" s="23"/>
      <c r="K5930" s="23"/>
      <c r="L5930" s="22"/>
      <c r="M5930" s="20"/>
    </row>
    <row r="5931" spans="1:13" x14ac:dyDescent="0.25">
      <c r="A5931" s="22"/>
      <c r="B5931" s="23"/>
      <c r="C5931" s="23"/>
      <c r="D5931" s="23"/>
      <c r="E5931" s="23"/>
      <c r="F5931" s="22"/>
      <c r="G5931" s="23"/>
      <c r="H5931" s="24"/>
      <c r="I5931" s="23"/>
      <c r="J5931" s="23"/>
      <c r="K5931" s="23"/>
      <c r="L5931" s="22"/>
      <c r="M5931" s="20"/>
    </row>
    <row r="5932" spans="1:13" x14ac:dyDescent="0.25">
      <c r="A5932" s="22"/>
      <c r="B5932" s="23"/>
      <c r="C5932" s="23"/>
      <c r="D5932" s="23"/>
      <c r="E5932" s="23"/>
      <c r="F5932" s="22"/>
      <c r="G5932" s="23"/>
      <c r="H5932" s="24"/>
      <c r="I5932" s="23"/>
      <c r="J5932" s="23"/>
      <c r="K5932" s="23"/>
      <c r="L5932" s="22"/>
      <c r="M5932" s="20"/>
    </row>
    <row r="5933" spans="1:13" x14ac:dyDescent="0.25">
      <c r="A5933" s="22"/>
      <c r="B5933" s="23"/>
      <c r="C5933" s="23"/>
      <c r="D5933" s="23"/>
      <c r="E5933" s="23"/>
      <c r="F5933" s="22"/>
      <c r="G5933" s="23"/>
      <c r="H5933" s="24"/>
      <c r="I5933" s="23"/>
      <c r="J5933" s="23"/>
      <c r="K5933" s="23"/>
      <c r="L5933" s="22"/>
      <c r="M5933" s="20"/>
    </row>
    <row r="5934" spans="1:13" x14ac:dyDescent="0.25">
      <c r="A5934" s="22"/>
      <c r="B5934" s="23"/>
      <c r="C5934" s="23"/>
      <c r="D5934" s="23"/>
      <c r="E5934" s="23"/>
      <c r="F5934" s="22"/>
      <c r="G5934" s="23"/>
      <c r="H5934" s="24"/>
      <c r="I5934" s="23"/>
      <c r="J5934" s="23"/>
      <c r="K5934" s="23"/>
      <c r="L5934" s="22"/>
      <c r="M5934" s="20"/>
    </row>
    <row r="5935" spans="1:13" x14ac:dyDescent="0.25">
      <c r="A5935" s="22"/>
      <c r="B5935" s="23"/>
      <c r="C5935" s="23"/>
      <c r="D5935" s="23"/>
      <c r="E5935" s="23"/>
      <c r="F5935" s="22"/>
      <c r="G5935" s="23"/>
      <c r="H5935" s="24"/>
      <c r="I5935" s="23"/>
      <c r="J5935" s="23"/>
      <c r="K5935" s="23"/>
      <c r="L5935" s="22"/>
      <c r="M5935" s="20"/>
    </row>
    <row r="5936" spans="1:13" x14ac:dyDescent="0.25">
      <c r="A5936" s="22"/>
      <c r="B5936" s="23"/>
      <c r="C5936" s="23"/>
      <c r="D5936" s="23"/>
      <c r="E5936" s="23"/>
      <c r="F5936" s="22"/>
      <c r="G5936" s="23"/>
      <c r="H5936" s="24"/>
      <c r="I5936" s="23"/>
      <c r="J5936" s="23"/>
      <c r="K5936" s="23"/>
      <c r="L5936" s="22"/>
      <c r="M5936" s="20"/>
    </row>
    <row r="5937" spans="1:13" x14ac:dyDescent="0.25">
      <c r="A5937" s="22"/>
      <c r="B5937" s="23"/>
      <c r="C5937" s="23"/>
      <c r="D5937" s="23"/>
      <c r="E5937" s="23"/>
      <c r="F5937" s="22"/>
      <c r="G5937" s="23"/>
      <c r="H5937" s="24"/>
      <c r="I5937" s="23"/>
      <c r="J5937" s="23"/>
      <c r="K5937" s="23"/>
      <c r="L5937" s="22"/>
      <c r="M5937" s="20"/>
    </row>
    <row r="5938" spans="1:13" x14ac:dyDescent="0.25">
      <c r="A5938" s="22"/>
      <c r="B5938" s="23"/>
      <c r="C5938" s="23"/>
      <c r="D5938" s="23"/>
      <c r="E5938" s="23"/>
      <c r="F5938" s="22"/>
      <c r="G5938" s="23"/>
      <c r="H5938" s="24"/>
      <c r="I5938" s="23"/>
      <c r="J5938" s="23"/>
      <c r="K5938" s="23"/>
      <c r="L5938" s="22"/>
      <c r="M5938" s="20"/>
    </row>
    <row r="5939" spans="1:13" x14ac:dyDescent="0.25">
      <c r="A5939" s="22"/>
      <c r="B5939" s="23"/>
      <c r="C5939" s="23"/>
      <c r="D5939" s="23"/>
      <c r="E5939" s="23"/>
      <c r="F5939" s="22"/>
      <c r="G5939" s="23"/>
      <c r="H5939" s="24"/>
      <c r="I5939" s="23"/>
      <c r="J5939" s="23"/>
      <c r="K5939" s="23"/>
      <c r="L5939" s="22"/>
      <c r="M5939" s="20"/>
    </row>
    <row r="5940" spans="1:13" x14ac:dyDescent="0.25">
      <c r="A5940" s="22"/>
      <c r="B5940" s="23"/>
      <c r="C5940" s="23"/>
      <c r="D5940" s="23"/>
      <c r="E5940" s="23"/>
      <c r="F5940" s="22"/>
      <c r="G5940" s="23"/>
      <c r="H5940" s="24"/>
      <c r="I5940" s="23"/>
      <c r="J5940" s="23"/>
      <c r="K5940" s="23"/>
      <c r="L5940" s="22"/>
      <c r="M5940" s="20"/>
    </row>
    <row r="5941" spans="1:13" x14ac:dyDescent="0.25">
      <c r="A5941" s="22"/>
      <c r="B5941" s="23"/>
      <c r="C5941" s="23"/>
      <c r="D5941" s="23"/>
      <c r="E5941" s="23"/>
      <c r="F5941" s="22"/>
      <c r="G5941" s="23"/>
      <c r="H5941" s="24"/>
      <c r="I5941" s="23"/>
      <c r="J5941" s="23"/>
      <c r="K5941" s="23"/>
      <c r="L5941" s="22"/>
      <c r="M5941" s="20"/>
    </row>
    <row r="5942" spans="1:13" x14ac:dyDescent="0.25">
      <c r="A5942" s="22"/>
      <c r="B5942" s="23"/>
      <c r="C5942" s="23"/>
      <c r="D5942" s="23"/>
      <c r="E5942" s="23"/>
      <c r="F5942" s="22"/>
      <c r="G5942" s="23"/>
      <c r="H5942" s="24"/>
      <c r="I5942" s="23"/>
      <c r="J5942" s="23"/>
      <c r="K5942" s="23"/>
      <c r="L5942" s="22"/>
      <c r="M5942" s="20"/>
    </row>
    <row r="5943" spans="1:13" x14ac:dyDescent="0.25">
      <c r="A5943" s="22"/>
      <c r="B5943" s="23"/>
      <c r="C5943" s="23"/>
      <c r="D5943" s="23"/>
      <c r="E5943" s="23"/>
      <c r="F5943" s="22"/>
      <c r="G5943" s="23"/>
      <c r="H5943" s="24"/>
      <c r="I5943" s="23"/>
      <c r="J5943" s="23"/>
      <c r="K5943" s="23"/>
      <c r="L5943" s="22"/>
      <c r="M5943" s="20"/>
    </row>
    <row r="5944" spans="1:13" x14ac:dyDescent="0.25">
      <c r="A5944" s="22"/>
      <c r="B5944" s="23"/>
      <c r="C5944" s="23"/>
      <c r="D5944" s="23"/>
      <c r="E5944" s="23"/>
      <c r="F5944" s="22"/>
      <c r="G5944" s="23"/>
      <c r="H5944" s="24"/>
      <c r="I5944" s="23"/>
      <c r="J5944" s="23"/>
      <c r="K5944" s="23"/>
      <c r="L5944" s="22"/>
      <c r="M5944" s="20"/>
    </row>
    <row r="5945" spans="1:13" x14ac:dyDescent="0.25">
      <c r="A5945" s="22"/>
      <c r="B5945" s="23"/>
      <c r="C5945" s="23"/>
      <c r="D5945" s="23"/>
      <c r="E5945" s="23"/>
      <c r="F5945" s="22"/>
      <c r="G5945" s="23"/>
      <c r="H5945" s="24"/>
      <c r="I5945" s="23"/>
      <c r="J5945" s="23"/>
      <c r="K5945" s="23"/>
      <c r="L5945" s="22"/>
      <c r="M5945" s="20"/>
    </row>
    <row r="5946" spans="1:13" x14ac:dyDescent="0.25">
      <c r="A5946" s="22"/>
      <c r="B5946" s="23"/>
      <c r="C5946" s="23"/>
      <c r="D5946" s="23"/>
      <c r="E5946" s="23"/>
      <c r="F5946" s="22"/>
      <c r="G5946" s="23"/>
      <c r="H5946" s="24"/>
      <c r="I5946" s="23"/>
      <c r="J5946" s="23"/>
      <c r="K5946" s="23"/>
      <c r="L5946" s="22"/>
      <c r="M5946" s="20"/>
    </row>
    <row r="5947" spans="1:13" x14ac:dyDescent="0.25">
      <c r="A5947" s="22"/>
      <c r="B5947" s="23"/>
      <c r="C5947" s="23"/>
      <c r="D5947" s="23"/>
      <c r="E5947" s="23"/>
      <c r="F5947" s="22"/>
      <c r="G5947" s="23"/>
      <c r="H5947" s="24"/>
      <c r="I5947" s="23"/>
      <c r="J5947" s="23"/>
      <c r="K5947" s="23"/>
      <c r="L5947" s="22"/>
      <c r="M5947" s="20"/>
    </row>
    <row r="5948" spans="1:13" x14ac:dyDescent="0.25">
      <c r="A5948" s="22"/>
      <c r="B5948" s="23"/>
      <c r="C5948" s="23"/>
      <c r="D5948" s="23"/>
      <c r="E5948" s="23"/>
      <c r="F5948" s="22"/>
      <c r="G5948" s="23"/>
      <c r="H5948" s="24"/>
      <c r="I5948" s="23"/>
      <c r="J5948" s="23"/>
      <c r="K5948" s="23"/>
      <c r="L5948" s="22"/>
      <c r="M5948" s="20"/>
    </row>
    <row r="5949" spans="1:13" x14ac:dyDescent="0.25">
      <c r="A5949" s="22"/>
      <c r="B5949" s="23"/>
      <c r="C5949" s="23"/>
      <c r="D5949" s="23"/>
      <c r="E5949" s="23"/>
      <c r="F5949" s="22"/>
      <c r="G5949" s="23"/>
      <c r="H5949" s="24"/>
      <c r="I5949" s="23"/>
      <c r="J5949" s="23"/>
      <c r="K5949" s="23"/>
      <c r="L5949" s="22"/>
      <c r="M5949" s="20"/>
    </row>
    <row r="5950" spans="1:13" x14ac:dyDescent="0.25">
      <c r="A5950" s="22"/>
      <c r="B5950" s="23"/>
      <c r="C5950" s="23"/>
      <c r="D5950" s="23"/>
      <c r="E5950" s="23"/>
      <c r="F5950" s="22"/>
      <c r="G5950" s="23"/>
      <c r="H5950" s="24"/>
      <c r="I5950" s="23"/>
      <c r="J5950" s="23"/>
      <c r="K5950" s="23"/>
      <c r="L5950" s="22"/>
      <c r="M5950" s="20"/>
    </row>
    <row r="5951" spans="1:13" x14ac:dyDescent="0.25">
      <c r="A5951" s="22"/>
      <c r="B5951" s="23"/>
      <c r="C5951" s="23"/>
      <c r="D5951" s="23"/>
      <c r="E5951" s="23"/>
      <c r="F5951" s="22"/>
      <c r="G5951" s="23"/>
      <c r="H5951" s="24"/>
      <c r="I5951" s="23"/>
      <c r="J5951" s="23"/>
      <c r="K5951" s="23"/>
      <c r="L5951" s="22"/>
      <c r="M5951" s="20"/>
    </row>
    <row r="5952" spans="1:13" x14ac:dyDescent="0.25">
      <c r="A5952" s="22"/>
      <c r="B5952" s="23"/>
      <c r="C5952" s="23"/>
      <c r="D5952" s="23"/>
      <c r="E5952" s="23"/>
      <c r="F5952" s="22"/>
      <c r="G5952" s="23"/>
      <c r="H5952" s="24"/>
      <c r="I5952" s="23"/>
      <c r="J5952" s="23"/>
      <c r="K5952" s="23"/>
      <c r="L5952" s="22"/>
      <c r="M5952" s="20"/>
    </row>
    <row r="5953" spans="1:13" x14ac:dyDescent="0.25">
      <c r="A5953" s="22"/>
      <c r="B5953" s="23"/>
      <c r="C5953" s="23"/>
      <c r="D5953" s="23"/>
      <c r="E5953" s="23"/>
      <c r="F5953" s="22"/>
      <c r="G5953" s="23"/>
      <c r="H5953" s="24"/>
      <c r="I5953" s="23"/>
      <c r="J5953" s="23"/>
      <c r="K5953" s="23"/>
      <c r="L5953" s="22"/>
      <c r="M5953" s="20"/>
    </row>
    <row r="5954" spans="1:13" x14ac:dyDescent="0.25">
      <c r="A5954" s="22"/>
      <c r="B5954" s="23"/>
      <c r="C5954" s="23"/>
      <c r="D5954" s="23"/>
      <c r="E5954" s="23"/>
      <c r="F5954" s="22"/>
      <c r="G5954" s="23"/>
      <c r="H5954" s="24"/>
      <c r="I5954" s="23"/>
      <c r="J5954" s="23"/>
      <c r="K5954" s="23"/>
      <c r="L5954" s="22"/>
      <c r="M5954" s="20"/>
    </row>
    <row r="5955" spans="1:13" x14ac:dyDescent="0.25">
      <c r="A5955" s="22"/>
      <c r="B5955" s="23"/>
      <c r="C5955" s="23"/>
      <c r="D5955" s="23"/>
      <c r="E5955" s="23"/>
      <c r="F5955" s="22"/>
      <c r="G5955" s="23"/>
      <c r="H5955" s="24"/>
      <c r="I5955" s="23"/>
      <c r="J5955" s="23"/>
      <c r="K5955" s="23"/>
      <c r="L5955" s="22"/>
      <c r="M5955" s="20"/>
    </row>
    <row r="5956" spans="1:13" x14ac:dyDescent="0.25">
      <c r="A5956" s="22"/>
      <c r="B5956" s="23"/>
      <c r="C5956" s="23"/>
      <c r="D5956" s="23"/>
      <c r="E5956" s="23"/>
      <c r="F5956" s="22"/>
      <c r="G5956" s="23"/>
      <c r="H5956" s="24"/>
      <c r="I5956" s="23"/>
      <c r="J5956" s="23"/>
      <c r="K5956" s="23"/>
      <c r="L5956" s="22"/>
      <c r="M5956" s="20"/>
    </row>
    <row r="5957" spans="1:13" x14ac:dyDescent="0.25">
      <c r="A5957" s="22"/>
      <c r="B5957" s="23"/>
      <c r="C5957" s="23"/>
      <c r="D5957" s="23"/>
      <c r="E5957" s="23"/>
      <c r="F5957" s="22"/>
      <c r="G5957" s="23"/>
      <c r="H5957" s="24"/>
      <c r="I5957" s="23"/>
      <c r="J5957" s="23"/>
      <c r="K5957" s="23"/>
      <c r="L5957" s="22"/>
      <c r="M5957" s="20"/>
    </row>
    <row r="5958" spans="1:13" x14ac:dyDescent="0.25">
      <c r="A5958" s="22"/>
      <c r="B5958" s="23"/>
      <c r="C5958" s="23"/>
      <c r="D5958" s="23"/>
      <c r="E5958" s="23"/>
      <c r="F5958" s="22"/>
      <c r="G5958" s="23"/>
      <c r="H5958" s="24"/>
      <c r="I5958" s="23"/>
      <c r="J5958" s="23"/>
      <c r="K5958" s="23"/>
      <c r="L5958" s="22"/>
      <c r="M5958" s="20"/>
    </row>
    <row r="5959" spans="1:13" x14ac:dyDescent="0.25">
      <c r="A5959" s="22"/>
      <c r="B5959" s="23"/>
      <c r="C5959" s="23"/>
      <c r="D5959" s="23"/>
      <c r="E5959" s="23"/>
      <c r="F5959" s="22"/>
      <c r="G5959" s="23"/>
      <c r="H5959" s="24"/>
      <c r="I5959" s="23"/>
      <c r="J5959" s="23"/>
      <c r="K5959" s="23"/>
      <c r="L5959" s="22"/>
      <c r="M5959" s="20"/>
    </row>
    <row r="5960" spans="1:13" x14ac:dyDescent="0.25">
      <c r="A5960" s="22"/>
      <c r="B5960" s="23"/>
      <c r="C5960" s="23"/>
      <c r="D5960" s="23"/>
      <c r="E5960" s="23"/>
      <c r="F5960" s="22"/>
      <c r="G5960" s="23"/>
      <c r="H5960" s="24"/>
      <c r="I5960" s="23"/>
      <c r="J5960" s="23"/>
      <c r="K5960" s="23"/>
      <c r="L5960" s="22"/>
      <c r="M5960" s="20"/>
    </row>
    <row r="5961" spans="1:13" x14ac:dyDescent="0.25">
      <c r="A5961" s="22"/>
      <c r="B5961" s="23"/>
      <c r="C5961" s="23"/>
      <c r="D5961" s="23"/>
      <c r="E5961" s="23"/>
      <c r="F5961" s="22"/>
      <c r="G5961" s="23"/>
      <c r="H5961" s="24"/>
      <c r="I5961" s="23"/>
      <c r="J5961" s="23"/>
      <c r="K5961" s="23"/>
      <c r="L5961" s="22"/>
      <c r="M5961" s="20"/>
    </row>
    <row r="5962" spans="1:13" x14ac:dyDescent="0.25">
      <c r="A5962" s="22"/>
      <c r="B5962" s="23"/>
      <c r="C5962" s="23"/>
      <c r="D5962" s="23"/>
      <c r="E5962" s="23"/>
      <c r="F5962" s="22"/>
      <c r="G5962" s="23"/>
      <c r="H5962" s="24"/>
      <c r="I5962" s="23"/>
      <c r="J5962" s="23"/>
      <c r="K5962" s="23"/>
      <c r="L5962" s="22"/>
      <c r="M5962" s="20"/>
    </row>
    <row r="5963" spans="1:13" x14ac:dyDescent="0.25">
      <c r="A5963" s="22"/>
      <c r="B5963" s="23"/>
      <c r="C5963" s="23"/>
      <c r="D5963" s="23"/>
      <c r="E5963" s="23"/>
      <c r="F5963" s="22"/>
      <c r="G5963" s="23"/>
      <c r="H5963" s="24"/>
      <c r="I5963" s="23"/>
      <c r="J5963" s="23"/>
      <c r="K5963" s="23"/>
      <c r="L5963" s="22"/>
      <c r="M5963" s="20"/>
    </row>
    <row r="5964" spans="1:13" x14ac:dyDescent="0.25">
      <c r="A5964" s="22"/>
      <c r="B5964" s="23"/>
      <c r="C5964" s="23"/>
      <c r="D5964" s="23"/>
      <c r="E5964" s="23"/>
      <c r="F5964" s="22"/>
      <c r="G5964" s="23"/>
      <c r="H5964" s="24"/>
      <c r="I5964" s="23"/>
      <c r="J5964" s="23"/>
      <c r="K5964" s="23"/>
      <c r="L5964" s="22"/>
      <c r="M5964" s="20"/>
    </row>
    <row r="5965" spans="1:13" x14ac:dyDescent="0.25">
      <c r="A5965" s="22"/>
      <c r="B5965" s="23"/>
      <c r="C5965" s="23"/>
      <c r="D5965" s="23"/>
      <c r="E5965" s="23"/>
      <c r="F5965" s="22"/>
      <c r="G5965" s="23"/>
      <c r="H5965" s="24"/>
      <c r="I5965" s="23"/>
      <c r="J5965" s="23"/>
      <c r="K5965" s="23"/>
      <c r="L5965" s="22"/>
      <c r="M5965" s="20"/>
    </row>
    <row r="5966" spans="1:13" x14ac:dyDescent="0.25">
      <c r="A5966" s="22"/>
      <c r="B5966" s="23"/>
      <c r="C5966" s="23"/>
      <c r="D5966" s="23"/>
      <c r="E5966" s="23"/>
      <c r="F5966" s="22"/>
      <c r="G5966" s="23"/>
      <c r="H5966" s="24"/>
      <c r="I5966" s="23"/>
      <c r="J5966" s="23"/>
      <c r="K5966" s="23"/>
      <c r="L5966" s="22"/>
      <c r="M5966" s="20"/>
    </row>
    <row r="5967" spans="1:13" x14ac:dyDescent="0.25">
      <c r="A5967" s="22"/>
      <c r="B5967" s="23"/>
      <c r="C5967" s="23"/>
      <c r="D5967" s="23"/>
      <c r="E5967" s="23"/>
      <c r="F5967" s="22"/>
      <c r="G5967" s="23"/>
      <c r="H5967" s="24"/>
      <c r="I5967" s="23"/>
      <c r="J5967" s="23"/>
      <c r="K5967" s="23"/>
      <c r="L5967" s="22"/>
      <c r="M5967" s="20"/>
    </row>
    <row r="5968" spans="1:13" x14ac:dyDescent="0.25">
      <c r="A5968" s="22"/>
      <c r="B5968" s="23"/>
      <c r="C5968" s="23"/>
      <c r="D5968" s="23"/>
      <c r="E5968" s="23"/>
      <c r="F5968" s="22"/>
      <c r="G5968" s="23"/>
      <c r="H5968" s="24"/>
      <c r="I5968" s="23"/>
      <c r="J5968" s="23"/>
      <c r="K5968" s="23"/>
      <c r="L5968" s="22"/>
      <c r="M5968" s="20"/>
    </row>
    <row r="5969" spans="1:13" x14ac:dyDescent="0.25">
      <c r="A5969" s="22"/>
      <c r="B5969" s="23"/>
      <c r="C5969" s="23"/>
      <c r="D5969" s="23"/>
      <c r="E5969" s="23"/>
      <c r="F5969" s="22"/>
      <c r="G5969" s="23"/>
      <c r="H5969" s="24"/>
      <c r="I5969" s="23"/>
      <c r="J5969" s="23"/>
      <c r="K5969" s="23"/>
      <c r="L5969" s="22"/>
      <c r="M5969" s="20"/>
    </row>
    <row r="5970" spans="1:13" x14ac:dyDescent="0.25">
      <c r="A5970" s="22"/>
      <c r="B5970" s="23"/>
      <c r="C5970" s="23"/>
      <c r="D5970" s="23"/>
      <c r="E5970" s="23"/>
      <c r="F5970" s="22"/>
      <c r="G5970" s="23"/>
      <c r="H5970" s="24"/>
      <c r="I5970" s="23"/>
      <c r="J5970" s="23"/>
      <c r="K5970" s="23"/>
      <c r="L5970" s="22"/>
      <c r="M5970" s="20"/>
    </row>
    <row r="5971" spans="1:13" x14ac:dyDescent="0.25">
      <c r="A5971" s="22"/>
      <c r="B5971" s="23"/>
      <c r="C5971" s="23"/>
      <c r="D5971" s="23"/>
      <c r="E5971" s="23"/>
      <c r="F5971" s="22"/>
      <c r="G5971" s="23"/>
      <c r="H5971" s="24"/>
      <c r="I5971" s="23"/>
      <c r="J5971" s="23"/>
      <c r="K5971" s="23"/>
      <c r="L5971" s="22"/>
      <c r="M5971" s="20"/>
    </row>
    <row r="5972" spans="1:13" x14ac:dyDescent="0.25">
      <c r="A5972" s="22"/>
      <c r="B5972" s="23"/>
      <c r="C5972" s="23"/>
      <c r="D5972" s="23"/>
      <c r="E5972" s="23"/>
      <c r="F5972" s="22"/>
      <c r="G5972" s="23"/>
      <c r="H5972" s="24"/>
      <c r="I5972" s="23"/>
      <c r="J5972" s="23"/>
      <c r="K5972" s="23"/>
      <c r="L5972" s="22"/>
      <c r="M5972" s="20"/>
    </row>
    <row r="5973" spans="1:13" x14ac:dyDescent="0.25">
      <c r="A5973" s="22"/>
      <c r="B5973" s="23"/>
      <c r="C5973" s="23"/>
      <c r="D5973" s="23"/>
      <c r="E5973" s="23"/>
      <c r="F5973" s="22"/>
      <c r="G5973" s="23"/>
      <c r="H5973" s="24"/>
      <c r="I5973" s="23"/>
      <c r="J5973" s="23"/>
      <c r="K5973" s="23"/>
      <c r="L5973" s="22"/>
      <c r="M5973" s="20"/>
    </row>
    <row r="5974" spans="1:13" x14ac:dyDescent="0.25">
      <c r="A5974" s="22"/>
      <c r="B5974" s="23"/>
      <c r="C5974" s="23"/>
      <c r="D5974" s="23"/>
      <c r="E5974" s="23"/>
      <c r="F5974" s="22"/>
      <c r="G5974" s="23"/>
      <c r="H5974" s="24"/>
      <c r="I5974" s="23"/>
      <c r="J5974" s="23"/>
      <c r="K5974" s="23"/>
      <c r="L5974" s="22"/>
      <c r="M5974" s="20"/>
    </row>
    <row r="5975" spans="1:13" x14ac:dyDescent="0.25">
      <c r="A5975" s="22"/>
      <c r="B5975" s="23"/>
      <c r="C5975" s="23"/>
      <c r="D5975" s="23"/>
      <c r="E5975" s="23"/>
      <c r="F5975" s="22"/>
      <c r="G5975" s="23"/>
      <c r="H5975" s="24"/>
      <c r="I5975" s="23"/>
      <c r="J5975" s="23"/>
      <c r="K5975" s="23"/>
      <c r="L5975" s="22"/>
      <c r="M5975" s="20"/>
    </row>
    <row r="5976" spans="1:13" x14ac:dyDescent="0.25">
      <c r="A5976" s="22"/>
      <c r="B5976" s="23"/>
      <c r="C5976" s="23"/>
      <c r="D5976" s="23"/>
      <c r="E5976" s="23"/>
      <c r="F5976" s="22"/>
      <c r="G5976" s="23"/>
      <c r="H5976" s="24"/>
      <c r="I5976" s="23"/>
      <c r="J5976" s="23"/>
      <c r="K5976" s="23"/>
      <c r="L5976" s="22"/>
      <c r="M5976" s="20"/>
    </row>
    <row r="5977" spans="1:13" x14ac:dyDescent="0.25">
      <c r="A5977" s="22"/>
      <c r="B5977" s="23"/>
      <c r="C5977" s="23"/>
      <c r="D5977" s="23"/>
      <c r="E5977" s="23"/>
      <c r="F5977" s="22"/>
      <c r="G5977" s="23"/>
      <c r="H5977" s="24"/>
      <c r="I5977" s="23"/>
      <c r="J5977" s="23"/>
      <c r="K5977" s="23"/>
      <c r="L5977" s="22"/>
      <c r="M5977" s="20"/>
    </row>
    <row r="5978" spans="1:13" x14ac:dyDescent="0.25">
      <c r="A5978" s="22"/>
      <c r="B5978" s="23"/>
      <c r="C5978" s="23"/>
      <c r="D5978" s="23"/>
      <c r="E5978" s="23"/>
      <c r="F5978" s="22"/>
      <c r="G5978" s="23"/>
      <c r="H5978" s="24"/>
      <c r="I5978" s="23"/>
      <c r="J5978" s="23"/>
      <c r="K5978" s="23"/>
      <c r="L5978" s="22"/>
      <c r="M5978" s="20"/>
    </row>
    <row r="5979" spans="1:13" x14ac:dyDescent="0.25">
      <c r="A5979" s="22"/>
      <c r="B5979" s="23"/>
      <c r="C5979" s="23"/>
      <c r="D5979" s="23"/>
      <c r="E5979" s="23"/>
      <c r="F5979" s="22"/>
      <c r="G5979" s="23"/>
      <c r="H5979" s="24"/>
      <c r="I5979" s="23"/>
      <c r="J5979" s="23"/>
      <c r="K5979" s="23"/>
      <c r="L5979" s="22"/>
      <c r="M5979" s="20"/>
    </row>
    <row r="5980" spans="1:13" x14ac:dyDescent="0.25">
      <c r="A5980" s="22"/>
      <c r="B5980" s="23"/>
      <c r="C5980" s="23"/>
      <c r="D5980" s="23"/>
      <c r="E5980" s="23"/>
      <c r="F5980" s="22"/>
      <c r="G5980" s="23"/>
      <c r="H5980" s="24"/>
      <c r="I5980" s="23"/>
      <c r="J5980" s="23"/>
      <c r="K5980" s="23"/>
      <c r="L5980" s="22"/>
      <c r="M5980" s="20"/>
    </row>
    <row r="5981" spans="1:13" x14ac:dyDescent="0.25">
      <c r="A5981" s="22"/>
      <c r="B5981" s="23"/>
      <c r="C5981" s="23"/>
      <c r="D5981" s="23"/>
      <c r="E5981" s="23"/>
      <c r="F5981" s="22"/>
      <c r="G5981" s="23"/>
      <c r="H5981" s="24"/>
      <c r="I5981" s="23"/>
      <c r="J5981" s="23"/>
      <c r="K5981" s="23"/>
      <c r="L5981" s="22"/>
      <c r="M5981" s="20"/>
    </row>
    <row r="5982" spans="1:13" x14ac:dyDescent="0.25">
      <c r="A5982" s="22"/>
      <c r="B5982" s="23"/>
      <c r="C5982" s="23"/>
      <c r="D5982" s="23"/>
      <c r="E5982" s="23"/>
      <c r="F5982" s="22"/>
      <c r="G5982" s="23"/>
      <c r="H5982" s="24"/>
      <c r="I5982" s="23"/>
      <c r="J5982" s="23"/>
      <c r="K5982" s="23"/>
      <c r="L5982" s="22"/>
      <c r="M5982" s="20"/>
    </row>
    <row r="5983" spans="1:13" x14ac:dyDescent="0.25">
      <c r="A5983" s="22"/>
      <c r="B5983" s="23"/>
      <c r="C5983" s="23"/>
      <c r="D5983" s="23"/>
      <c r="E5983" s="23"/>
      <c r="F5983" s="22"/>
      <c r="G5983" s="23"/>
      <c r="H5983" s="24"/>
      <c r="I5983" s="23"/>
      <c r="J5983" s="23"/>
      <c r="K5983" s="23"/>
      <c r="L5983" s="22"/>
      <c r="M5983" s="20"/>
    </row>
    <row r="5984" spans="1:13" x14ac:dyDescent="0.25">
      <c r="A5984" s="22"/>
      <c r="B5984" s="23"/>
      <c r="C5984" s="23"/>
      <c r="D5984" s="23"/>
      <c r="E5984" s="23"/>
      <c r="F5984" s="22"/>
      <c r="G5984" s="23"/>
      <c r="H5984" s="24"/>
      <c r="I5984" s="23"/>
      <c r="J5984" s="23"/>
      <c r="K5984" s="23"/>
      <c r="L5984" s="22"/>
      <c r="M5984" s="20"/>
    </row>
    <row r="5985" spans="1:14" x14ac:dyDescent="0.25">
      <c r="A5985" s="22"/>
      <c r="B5985" s="23"/>
      <c r="C5985" s="23"/>
      <c r="D5985" s="23"/>
      <c r="E5985" s="23"/>
      <c r="F5985" s="22"/>
      <c r="G5985" s="23"/>
      <c r="H5985" s="24"/>
      <c r="I5985" s="23"/>
      <c r="J5985" s="23"/>
      <c r="K5985" s="23"/>
      <c r="L5985" s="22"/>
      <c r="M5985" s="20"/>
      <c r="N5985" s="19"/>
    </row>
    <row r="5986" spans="1:14" x14ac:dyDescent="0.25">
      <c r="A5986" s="22"/>
      <c r="B5986" s="23"/>
      <c r="C5986" s="23"/>
      <c r="D5986" s="23"/>
      <c r="E5986" s="23"/>
      <c r="F5986" s="22"/>
      <c r="G5986" s="23"/>
      <c r="H5986" s="24"/>
      <c r="I5986" s="23"/>
      <c r="J5986" s="23"/>
      <c r="K5986" s="23"/>
      <c r="L5986" s="22"/>
      <c r="M5986" s="20"/>
      <c r="N5986" s="19"/>
    </row>
    <row r="5987" spans="1:14" x14ac:dyDescent="0.25">
      <c r="A5987" s="22"/>
      <c r="B5987" s="23"/>
      <c r="C5987" s="23"/>
      <c r="D5987" s="23"/>
      <c r="E5987" s="23"/>
      <c r="F5987" s="22"/>
      <c r="G5987" s="23"/>
      <c r="H5987" s="24"/>
      <c r="I5987" s="23"/>
      <c r="J5987" s="23"/>
      <c r="K5987" s="23"/>
      <c r="L5987" s="22"/>
      <c r="M5987" s="20"/>
      <c r="N5987" s="19"/>
    </row>
    <row r="5988" spans="1:14" x14ac:dyDescent="0.25">
      <c r="A5988" s="22"/>
      <c r="B5988" s="23"/>
      <c r="C5988" s="23"/>
      <c r="D5988" s="23"/>
      <c r="E5988" s="23"/>
      <c r="F5988" s="22"/>
      <c r="G5988" s="23"/>
      <c r="H5988" s="24"/>
      <c r="I5988" s="23"/>
      <c r="J5988" s="23"/>
      <c r="K5988" s="23"/>
      <c r="L5988" s="22"/>
      <c r="M5988" s="20"/>
      <c r="N5988" s="19"/>
    </row>
    <row r="5989" spans="1:14" x14ac:dyDescent="0.25">
      <c r="A5989" s="22"/>
      <c r="B5989" s="23"/>
      <c r="C5989" s="23"/>
      <c r="D5989" s="23"/>
      <c r="E5989" s="23"/>
      <c r="F5989" s="22"/>
      <c r="G5989" s="23"/>
      <c r="H5989" s="24"/>
      <c r="I5989" s="23"/>
      <c r="J5989" s="23"/>
      <c r="K5989" s="23"/>
      <c r="L5989" s="22"/>
      <c r="M5989" s="20"/>
      <c r="N5989" s="19"/>
    </row>
    <row r="5990" spans="1:14" x14ac:dyDescent="0.25">
      <c r="A5990" s="22"/>
      <c r="B5990" s="23"/>
      <c r="C5990" s="23"/>
      <c r="D5990" s="23"/>
      <c r="E5990" s="23"/>
      <c r="F5990" s="22"/>
      <c r="G5990" s="23"/>
      <c r="H5990" s="24"/>
      <c r="I5990" s="23"/>
      <c r="J5990" s="23"/>
      <c r="K5990" s="23"/>
      <c r="L5990" s="22"/>
      <c r="M5990" s="20"/>
      <c r="N5990" s="19"/>
    </row>
    <row r="5991" spans="1:14" x14ac:dyDescent="0.25">
      <c r="A5991" s="22"/>
      <c r="B5991" s="23"/>
      <c r="C5991" s="23"/>
      <c r="D5991" s="23"/>
      <c r="E5991" s="23"/>
      <c r="F5991" s="22"/>
      <c r="G5991" s="23"/>
      <c r="H5991" s="24"/>
      <c r="I5991" s="23"/>
      <c r="J5991" s="23"/>
      <c r="K5991" s="23"/>
      <c r="L5991" s="22"/>
      <c r="M5991" s="20"/>
      <c r="N5991" s="19"/>
    </row>
    <row r="5992" spans="1:14" x14ac:dyDescent="0.25">
      <c r="A5992" s="22"/>
      <c r="B5992" s="23"/>
      <c r="C5992" s="23"/>
      <c r="D5992" s="23"/>
      <c r="E5992" s="23"/>
      <c r="F5992" s="22"/>
      <c r="G5992" s="23"/>
      <c r="H5992" s="24"/>
      <c r="I5992" s="23"/>
      <c r="J5992" s="23"/>
      <c r="K5992" s="23"/>
      <c r="L5992" s="22"/>
      <c r="M5992" s="20"/>
      <c r="N5992" s="19"/>
    </row>
    <row r="5993" spans="1:14" x14ac:dyDescent="0.25">
      <c r="A5993" s="22"/>
      <c r="B5993" s="23"/>
      <c r="C5993" s="23"/>
      <c r="D5993" s="23"/>
      <c r="E5993" s="23"/>
      <c r="F5993" s="22"/>
      <c r="G5993" s="23"/>
      <c r="H5993" s="24"/>
      <c r="I5993" s="23"/>
      <c r="J5993" s="23"/>
      <c r="K5993" s="23"/>
      <c r="L5993" s="22"/>
      <c r="M5993" s="20"/>
      <c r="N5993" s="19"/>
    </row>
    <row r="5994" spans="1:14" x14ac:dyDescent="0.25">
      <c r="A5994" s="22"/>
      <c r="B5994" s="23"/>
      <c r="C5994" s="23"/>
      <c r="D5994" s="23"/>
      <c r="E5994" s="23"/>
      <c r="F5994" s="22"/>
      <c r="G5994" s="23"/>
      <c r="H5994" s="24"/>
      <c r="I5994" s="23"/>
      <c r="J5994" s="23"/>
      <c r="K5994" s="23"/>
      <c r="L5994" s="22"/>
      <c r="M5994" s="20"/>
      <c r="N5994" s="19"/>
    </row>
    <row r="5995" spans="1:14" x14ac:dyDescent="0.25">
      <c r="A5995" s="22"/>
      <c r="B5995" s="23"/>
      <c r="C5995" s="23"/>
      <c r="D5995" s="23"/>
      <c r="E5995" s="23"/>
      <c r="F5995" s="22"/>
      <c r="G5995" s="23"/>
      <c r="H5995" s="24"/>
      <c r="I5995" s="23"/>
      <c r="J5995" s="23"/>
      <c r="K5995" s="23"/>
      <c r="L5995" s="22"/>
      <c r="M5995" s="20"/>
      <c r="N5995" s="19"/>
    </row>
    <row r="5996" spans="1:14" x14ac:dyDescent="0.25">
      <c r="A5996" s="22"/>
      <c r="B5996" s="23"/>
      <c r="C5996" s="23"/>
      <c r="D5996" s="23"/>
      <c r="E5996" s="23"/>
      <c r="F5996" s="22"/>
      <c r="G5996" s="23"/>
      <c r="H5996" s="24"/>
      <c r="I5996" s="23"/>
      <c r="J5996" s="23"/>
      <c r="K5996" s="23"/>
      <c r="L5996" s="22"/>
      <c r="M5996" s="20"/>
      <c r="N5996" s="19"/>
    </row>
    <row r="5997" spans="1:14" x14ac:dyDescent="0.25">
      <c r="A5997" s="22"/>
      <c r="B5997" s="23"/>
      <c r="C5997" s="23"/>
      <c r="D5997" s="23"/>
      <c r="E5997" s="23"/>
      <c r="F5997" s="22"/>
      <c r="G5997" s="23"/>
      <c r="H5997" s="24"/>
      <c r="I5997" s="23"/>
      <c r="J5997" s="23"/>
      <c r="K5997" s="23"/>
      <c r="L5997" s="22"/>
      <c r="M5997" s="20"/>
      <c r="N5997" s="19"/>
    </row>
    <row r="5998" spans="1:14" x14ac:dyDescent="0.25">
      <c r="A5998" s="22"/>
      <c r="B5998" s="23"/>
      <c r="C5998" s="23"/>
      <c r="D5998" s="23"/>
      <c r="E5998" s="23"/>
      <c r="F5998" s="22"/>
      <c r="G5998" s="23"/>
      <c r="H5998" s="24"/>
      <c r="I5998" s="23"/>
      <c r="J5998" s="23"/>
      <c r="K5998" s="23"/>
      <c r="L5998" s="22"/>
      <c r="M5998" s="20"/>
      <c r="N5998" s="19"/>
    </row>
    <row r="5999" spans="1:14" x14ac:dyDescent="0.25">
      <c r="A5999" s="22"/>
      <c r="B5999" s="23"/>
      <c r="C5999" s="23"/>
      <c r="D5999" s="23"/>
      <c r="E5999" s="23"/>
      <c r="F5999" s="22"/>
      <c r="G5999" s="23"/>
      <c r="H5999" s="24"/>
      <c r="I5999" s="23"/>
      <c r="J5999" s="23"/>
      <c r="K5999" s="23"/>
      <c r="L5999" s="22"/>
      <c r="M5999" s="20"/>
      <c r="N5999" s="19"/>
    </row>
    <row r="6000" spans="1:14" x14ac:dyDescent="0.25">
      <c r="A6000" s="22"/>
      <c r="B6000" s="23"/>
      <c r="C6000" s="23"/>
      <c r="D6000" s="23"/>
      <c r="E6000" s="23"/>
      <c r="F6000" s="22"/>
      <c r="G6000" s="23"/>
      <c r="H6000" s="24"/>
      <c r="I6000" s="23"/>
      <c r="J6000" s="23"/>
      <c r="K6000" s="23"/>
      <c r="L6000" s="22"/>
      <c r="M6000" s="20"/>
      <c r="N6000" s="19"/>
    </row>
    <row r="6001" spans="1:13" x14ac:dyDescent="0.25">
      <c r="A6001" s="22"/>
      <c r="B6001" s="23"/>
      <c r="C6001" s="23"/>
      <c r="D6001" s="23"/>
      <c r="E6001" s="23"/>
      <c r="F6001" s="22"/>
      <c r="G6001" s="23"/>
      <c r="H6001" s="24"/>
      <c r="I6001" s="23"/>
      <c r="J6001" s="23"/>
      <c r="K6001" s="23"/>
      <c r="L6001" s="22"/>
      <c r="M6001" s="20"/>
    </row>
    <row r="6002" spans="1:13" x14ac:dyDescent="0.25">
      <c r="A6002" s="22"/>
      <c r="B6002" s="23"/>
      <c r="C6002" s="23"/>
      <c r="D6002" s="23"/>
      <c r="E6002" s="23"/>
      <c r="F6002" s="22"/>
      <c r="G6002" s="23"/>
      <c r="H6002" s="24"/>
      <c r="I6002" s="23"/>
      <c r="J6002" s="23"/>
      <c r="K6002" s="23"/>
      <c r="L6002" s="22"/>
      <c r="M6002" s="20"/>
    </row>
    <row r="6003" spans="1:13" x14ac:dyDescent="0.25">
      <c r="A6003" s="22"/>
      <c r="B6003" s="23"/>
      <c r="C6003" s="23"/>
      <c r="D6003" s="23"/>
      <c r="E6003" s="23"/>
      <c r="F6003" s="22"/>
      <c r="G6003" s="23"/>
      <c r="H6003" s="24"/>
      <c r="I6003" s="23"/>
      <c r="J6003" s="23"/>
      <c r="K6003" s="23"/>
      <c r="L6003" s="22"/>
      <c r="M6003" s="20"/>
    </row>
    <row r="6004" spans="1:13" x14ac:dyDescent="0.25">
      <c r="A6004" s="22"/>
      <c r="B6004" s="23"/>
      <c r="C6004" s="23"/>
      <c r="D6004" s="23"/>
      <c r="E6004" s="23"/>
      <c r="F6004" s="22"/>
      <c r="G6004" s="23"/>
      <c r="H6004" s="24"/>
      <c r="I6004" s="23"/>
      <c r="J6004" s="23"/>
      <c r="K6004" s="23"/>
      <c r="L6004" s="22"/>
      <c r="M6004" s="20"/>
    </row>
    <row r="6005" spans="1:13" x14ac:dyDescent="0.25">
      <c r="A6005" s="22"/>
      <c r="B6005" s="23"/>
      <c r="C6005" s="23"/>
      <c r="D6005" s="23"/>
      <c r="E6005" s="23"/>
      <c r="F6005" s="22"/>
      <c r="G6005" s="23"/>
      <c r="H6005" s="24"/>
      <c r="I6005" s="23"/>
      <c r="J6005" s="23"/>
      <c r="K6005" s="23"/>
      <c r="L6005" s="22"/>
      <c r="M6005" s="20"/>
    </row>
    <row r="6006" spans="1:13" x14ac:dyDescent="0.25">
      <c r="A6006" s="22"/>
      <c r="B6006" s="23"/>
      <c r="C6006" s="23"/>
      <c r="D6006" s="23"/>
      <c r="E6006" s="23"/>
      <c r="F6006" s="22"/>
      <c r="G6006" s="23"/>
      <c r="H6006" s="24"/>
      <c r="I6006" s="23"/>
      <c r="J6006" s="23"/>
      <c r="K6006" s="23"/>
      <c r="L6006" s="22"/>
      <c r="M6006" s="20"/>
    </row>
    <row r="6007" spans="1:13" x14ac:dyDescent="0.25">
      <c r="A6007" s="22"/>
      <c r="B6007" s="23"/>
      <c r="C6007" s="23"/>
      <c r="D6007" s="23"/>
      <c r="E6007" s="23"/>
      <c r="F6007" s="22"/>
      <c r="G6007" s="23"/>
      <c r="H6007" s="24"/>
      <c r="I6007" s="23"/>
      <c r="J6007" s="23"/>
      <c r="K6007" s="23"/>
      <c r="L6007" s="22"/>
      <c r="M6007" s="20"/>
    </row>
    <row r="6008" spans="1:13" x14ac:dyDescent="0.25">
      <c r="A6008" s="22"/>
      <c r="B6008" s="23"/>
      <c r="C6008" s="23"/>
      <c r="D6008" s="23"/>
      <c r="E6008" s="23"/>
      <c r="F6008" s="22"/>
      <c r="G6008" s="23"/>
      <c r="H6008" s="24"/>
      <c r="I6008" s="23"/>
      <c r="J6008" s="23"/>
      <c r="K6008" s="23"/>
      <c r="L6008" s="22"/>
      <c r="M6008" s="20"/>
    </row>
    <row r="6009" spans="1:13" x14ac:dyDescent="0.25">
      <c r="A6009" s="22"/>
      <c r="B6009" s="23"/>
      <c r="C6009" s="23"/>
      <c r="D6009" s="23"/>
      <c r="E6009" s="23"/>
      <c r="F6009" s="22"/>
      <c r="G6009" s="23"/>
      <c r="H6009" s="24"/>
      <c r="I6009" s="23"/>
      <c r="J6009" s="23"/>
      <c r="K6009" s="23"/>
      <c r="L6009" s="22"/>
      <c r="M6009" s="20"/>
    </row>
    <row r="6010" spans="1:13" x14ac:dyDescent="0.25">
      <c r="A6010" s="22"/>
      <c r="B6010" s="23"/>
      <c r="C6010" s="23"/>
      <c r="D6010" s="23"/>
      <c r="E6010" s="23"/>
      <c r="F6010" s="22"/>
      <c r="G6010" s="23"/>
      <c r="H6010" s="24"/>
      <c r="I6010" s="23"/>
      <c r="J6010" s="23"/>
      <c r="K6010" s="23"/>
      <c r="L6010" s="22"/>
      <c r="M6010" s="20"/>
    </row>
    <row r="6011" spans="1:13" x14ac:dyDescent="0.25">
      <c r="A6011" s="22"/>
      <c r="B6011" s="23"/>
      <c r="C6011" s="23"/>
      <c r="D6011" s="23"/>
      <c r="E6011" s="23"/>
      <c r="F6011" s="22"/>
      <c r="G6011" s="23"/>
      <c r="H6011" s="24"/>
      <c r="I6011" s="23"/>
      <c r="J6011" s="23"/>
      <c r="K6011" s="23"/>
      <c r="L6011" s="22"/>
      <c r="M6011" s="20"/>
    </row>
    <row r="6012" spans="1:13" x14ac:dyDescent="0.25">
      <c r="A6012" s="22"/>
      <c r="B6012" s="23"/>
      <c r="C6012" s="23"/>
      <c r="D6012" s="23"/>
      <c r="E6012" s="23"/>
      <c r="F6012" s="22"/>
      <c r="G6012" s="23"/>
      <c r="H6012" s="24"/>
      <c r="I6012" s="23"/>
      <c r="J6012" s="23"/>
      <c r="K6012" s="23"/>
      <c r="L6012" s="22"/>
      <c r="M6012" s="20"/>
    </row>
    <row r="6013" spans="1:13" x14ac:dyDescent="0.25">
      <c r="A6013" s="22"/>
      <c r="B6013" s="23"/>
      <c r="C6013" s="23"/>
      <c r="D6013" s="23"/>
      <c r="E6013" s="23"/>
      <c r="F6013" s="22"/>
      <c r="G6013" s="23"/>
      <c r="H6013" s="24"/>
      <c r="I6013" s="23"/>
      <c r="J6013" s="23"/>
      <c r="K6013" s="23"/>
      <c r="L6013" s="22"/>
      <c r="M6013" s="20"/>
    </row>
    <row r="6014" spans="1:13" x14ac:dyDescent="0.25">
      <c r="A6014" s="22"/>
      <c r="B6014" s="23"/>
      <c r="C6014" s="23"/>
      <c r="D6014" s="23"/>
      <c r="E6014" s="23"/>
      <c r="F6014" s="22"/>
      <c r="G6014" s="23"/>
      <c r="H6014" s="24"/>
      <c r="I6014" s="23"/>
      <c r="J6014" s="23"/>
      <c r="K6014" s="23"/>
      <c r="L6014" s="22"/>
      <c r="M6014" s="20"/>
    </row>
    <row r="6015" spans="1:13" x14ac:dyDescent="0.25">
      <c r="A6015" s="22"/>
      <c r="B6015" s="23"/>
      <c r="C6015" s="23"/>
      <c r="D6015" s="23"/>
      <c r="E6015" s="23"/>
      <c r="F6015" s="22"/>
      <c r="G6015" s="23"/>
      <c r="H6015" s="24"/>
      <c r="I6015" s="23"/>
      <c r="J6015" s="23"/>
      <c r="K6015" s="23"/>
      <c r="L6015" s="22"/>
      <c r="M6015" s="20"/>
    </row>
    <row r="6016" spans="1:13" x14ac:dyDescent="0.25">
      <c r="A6016" s="22"/>
      <c r="B6016" s="23"/>
      <c r="C6016" s="23"/>
      <c r="D6016" s="23"/>
      <c r="E6016" s="23"/>
      <c r="F6016" s="22"/>
      <c r="G6016" s="23"/>
      <c r="H6016" s="24"/>
      <c r="I6016" s="23"/>
      <c r="J6016" s="23"/>
      <c r="K6016" s="23"/>
      <c r="L6016" s="22"/>
      <c r="M6016" s="20"/>
    </row>
    <row r="6017" spans="1:13" x14ac:dyDescent="0.25">
      <c r="A6017" s="22"/>
      <c r="B6017" s="23"/>
      <c r="C6017" s="23"/>
      <c r="D6017" s="23"/>
      <c r="E6017" s="23"/>
      <c r="F6017" s="22"/>
      <c r="G6017" s="23"/>
      <c r="H6017" s="24"/>
      <c r="I6017" s="23"/>
      <c r="J6017" s="23"/>
      <c r="K6017" s="23"/>
      <c r="L6017" s="22"/>
      <c r="M6017" s="20"/>
    </row>
    <row r="6018" spans="1:13" x14ac:dyDescent="0.25">
      <c r="A6018" s="22"/>
      <c r="B6018" s="23"/>
      <c r="C6018" s="23"/>
      <c r="D6018" s="23"/>
      <c r="E6018" s="23"/>
      <c r="F6018" s="22"/>
      <c r="G6018" s="23"/>
      <c r="H6018" s="24"/>
      <c r="I6018" s="23"/>
      <c r="J6018" s="23"/>
      <c r="K6018" s="23"/>
      <c r="L6018" s="22"/>
      <c r="M6018" s="20"/>
    </row>
    <row r="6019" spans="1:13" x14ac:dyDescent="0.25">
      <c r="A6019" s="22"/>
      <c r="B6019" s="23"/>
      <c r="C6019" s="23"/>
      <c r="D6019" s="23"/>
      <c r="E6019" s="23"/>
      <c r="F6019" s="22"/>
      <c r="G6019" s="23"/>
      <c r="H6019" s="24"/>
      <c r="I6019" s="23"/>
      <c r="J6019" s="23"/>
      <c r="K6019" s="23"/>
      <c r="L6019" s="22"/>
      <c r="M6019" s="20"/>
    </row>
    <row r="6020" spans="1:13" x14ac:dyDescent="0.25">
      <c r="A6020" s="22"/>
      <c r="B6020" s="23"/>
      <c r="C6020" s="23"/>
      <c r="D6020" s="23"/>
      <c r="E6020" s="23"/>
      <c r="F6020" s="22"/>
      <c r="G6020" s="23"/>
      <c r="H6020" s="24"/>
      <c r="I6020" s="23"/>
      <c r="J6020" s="23"/>
      <c r="K6020" s="23"/>
      <c r="L6020" s="22"/>
      <c r="M6020" s="20"/>
    </row>
    <row r="6021" spans="1:13" x14ac:dyDescent="0.25">
      <c r="A6021" s="22"/>
      <c r="B6021" s="23"/>
      <c r="C6021" s="23"/>
      <c r="D6021" s="23"/>
      <c r="E6021" s="23"/>
      <c r="F6021" s="22"/>
      <c r="G6021" s="23"/>
      <c r="H6021" s="24"/>
      <c r="I6021" s="23"/>
      <c r="J6021" s="23"/>
      <c r="K6021" s="23"/>
      <c r="L6021" s="22"/>
      <c r="M6021" s="20"/>
    </row>
    <row r="6022" spans="1:13" x14ac:dyDescent="0.25">
      <c r="A6022" s="22"/>
      <c r="B6022" s="23"/>
      <c r="C6022" s="23"/>
      <c r="D6022" s="23"/>
      <c r="E6022" s="23"/>
      <c r="F6022" s="22"/>
      <c r="G6022" s="23"/>
      <c r="H6022" s="24"/>
      <c r="I6022" s="23"/>
      <c r="J6022" s="23"/>
      <c r="K6022" s="23"/>
      <c r="L6022" s="22"/>
      <c r="M6022" s="20"/>
    </row>
    <row r="6023" spans="1:13" x14ac:dyDescent="0.25">
      <c r="A6023" s="22"/>
      <c r="B6023" s="23"/>
      <c r="C6023" s="23"/>
      <c r="D6023" s="23"/>
      <c r="E6023" s="23"/>
      <c r="F6023" s="22"/>
      <c r="G6023" s="23"/>
      <c r="H6023" s="24"/>
      <c r="I6023" s="23"/>
      <c r="J6023" s="23"/>
      <c r="K6023" s="23"/>
      <c r="L6023" s="22"/>
      <c r="M6023" s="20"/>
    </row>
    <row r="6024" spans="1:13" x14ac:dyDescent="0.25">
      <c r="A6024" s="22"/>
      <c r="B6024" s="23"/>
      <c r="C6024" s="23"/>
      <c r="D6024" s="23"/>
      <c r="E6024" s="23"/>
      <c r="F6024" s="22"/>
      <c r="G6024" s="23"/>
      <c r="H6024" s="24"/>
      <c r="I6024" s="23"/>
      <c r="J6024" s="23"/>
      <c r="K6024" s="23"/>
      <c r="L6024" s="22"/>
      <c r="M6024" s="20"/>
    </row>
    <row r="6025" spans="1:13" x14ac:dyDescent="0.25">
      <c r="A6025" s="22"/>
      <c r="B6025" s="23"/>
      <c r="C6025" s="23"/>
      <c r="D6025" s="23"/>
      <c r="E6025" s="23"/>
      <c r="F6025" s="22"/>
      <c r="G6025" s="23"/>
      <c r="H6025" s="24"/>
      <c r="I6025" s="23"/>
      <c r="J6025" s="23"/>
      <c r="K6025" s="23"/>
      <c r="L6025" s="22"/>
      <c r="M6025" s="20"/>
    </row>
    <row r="6026" spans="1:13" x14ac:dyDescent="0.25">
      <c r="A6026" s="22"/>
      <c r="B6026" s="23"/>
      <c r="C6026" s="23"/>
      <c r="D6026" s="23"/>
      <c r="E6026" s="23"/>
      <c r="F6026" s="22"/>
      <c r="G6026" s="23"/>
      <c r="H6026" s="24"/>
      <c r="I6026" s="23"/>
      <c r="J6026" s="23"/>
      <c r="K6026" s="23"/>
      <c r="L6026" s="22"/>
      <c r="M6026" s="20"/>
    </row>
    <row r="6027" spans="1:13" x14ac:dyDescent="0.25">
      <c r="A6027" s="22"/>
      <c r="B6027" s="23"/>
      <c r="C6027" s="23"/>
      <c r="D6027" s="23"/>
      <c r="E6027" s="23"/>
      <c r="F6027" s="22"/>
      <c r="G6027" s="23"/>
      <c r="H6027" s="24"/>
      <c r="I6027" s="23"/>
      <c r="J6027" s="23"/>
      <c r="K6027" s="23"/>
      <c r="L6027" s="22"/>
      <c r="M6027" s="20"/>
    </row>
    <row r="6028" spans="1:13" x14ac:dyDescent="0.25">
      <c r="A6028" s="22"/>
      <c r="B6028" s="23"/>
      <c r="C6028" s="23"/>
      <c r="D6028" s="23"/>
      <c r="E6028" s="23"/>
      <c r="F6028" s="22"/>
      <c r="G6028" s="23"/>
      <c r="H6028" s="24"/>
      <c r="I6028" s="23"/>
      <c r="J6028" s="23"/>
      <c r="K6028" s="23"/>
      <c r="L6028" s="22"/>
      <c r="M6028" s="20"/>
    </row>
    <row r="6029" spans="1:13" x14ac:dyDescent="0.25">
      <c r="A6029" s="22"/>
      <c r="B6029" s="23"/>
      <c r="C6029" s="23"/>
      <c r="D6029" s="23"/>
      <c r="E6029" s="23"/>
      <c r="F6029" s="22"/>
      <c r="G6029" s="23"/>
      <c r="H6029" s="24"/>
      <c r="I6029" s="23"/>
      <c r="J6029" s="23"/>
      <c r="K6029" s="23"/>
      <c r="L6029" s="22"/>
      <c r="M6029" s="20"/>
    </row>
    <row r="6030" spans="1:13" x14ac:dyDescent="0.25">
      <c r="A6030" s="22"/>
      <c r="B6030" s="23"/>
      <c r="C6030" s="23"/>
      <c r="D6030" s="23"/>
      <c r="E6030" s="23"/>
      <c r="F6030" s="22"/>
      <c r="G6030" s="23"/>
      <c r="H6030" s="24"/>
      <c r="I6030" s="23"/>
      <c r="J6030" s="23"/>
      <c r="K6030" s="23"/>
      <c r="L6030" s="22"/>
      <c r="M6030" s="20"/>
    </row>
    <row r="6031" spans="1:13" x14ac:dyDescent="0.25">
      <c r="A6031" s="22"/>
      <c r="B6031" s="23"/>
      <c r="C6031" s="23"/>
      <c r="D6031" s="23"/>
      <c r="E6031" s="23"/>
      <c r="F6031" s="22"/>
      <c r="G6031" s="23"/>
      <c r="H6031" s="24"/>
      <c r="I6031" s="23"/>
      <c r="J6031" s="23"/>
      <c r="K6031" s="23"/>
      <c r="L6031" s="22"/>
      <c r="M6031" s="20"/>
    </row>
    <row r="6032" spans="1:13" x14ac:dyDescent="0.25">
      <c r="A6032" s="22"/>
      <c r="B6032" s="23"/>
      <c r="C6032" s="23"/>
      <c r="D6032" s="23"/>
      <c r="E6032" s="23"/>
      <c r="F6032" s="22"/>
      <c r="G6032" s="23"/>
      <c r="H6032" s="24"/>
      <c r="I6032" s="23"/>
      <c r="J6032" s="23"/>
      <c r="K6032" s="23"/>
      <c r="L6032" s="22"/>
      <c r="M6032" s="20"/>
    </row>
    <row r="6033" spans="1:13" x14ac:dyDescent="0.25">
      <c r="A6033" s="22"/>
      <c r="B6033" s="23"/>
      <c r="C6033" s="23"/>
      <c r="D6033" s="23"/>
      <c r="E6033" s="23"/>
      <c r="F6033" s="22"/>
      <c r="G6033" s="23"/>
      <c r="H6033" s="24"/>
      <c r="I6033" s="23"/>
      <c r="J6033" s="23"/>
      <c r="K6033" s="23"/>
      <c r="L6033" s="22"/>
      <c r="M6033" s="20"/>
    </row>
    <row r="6034" spans="1:13" x14ac:dyDescent="0.25">
      <c r="A6034" s="22"/>
      <c r="B6034" s="23"/>
      <c r="C6034" s="23"/>
      <c r="D6034" s="23"/>
      <c r="E6034" s="23"/>
      <c r="F6034" s="22"/>
      <c r="G6034" s="23"/>
      <c r="H6034" s="24"/>
      <c r="I6034" s="23"/>
      <c r="J6034" s="23"/>
      <c r="K6034" s="23"/>
      <c r="L6034" s="22"/>
      <c r="M6034" s="20"/>
    </row>
    <row r="6035" spans="1:13" x14ac:dyDescent="0.25">
      <c r="A6035" s="22"/>
      <c r="B6035" s="23"/>
      <c r="C6035" s="23"/>
      <c r="D6035" s="23"/>
      <c r="E6035" s="23"/>
      <c r="F6035" s="22"/>
      <c r="G6035" s="23"/>
      <c r="H6035" s="24"/>
      <c r="I6035" s="23"/>
      <c r="J6035" s="23"/>
      <c r="K6035" s="23"/>
      <c r="L6035" s="22"/>
      <c r="M6035" s="20"/>
    </row>
    <row r="6036" spans="1:13" x14ac:dyDescent="0.25">
      <c r="A6036" s="22"/>
      <c r="B6036" s="23"/>
      <c r="C6036" s="23"/>
      <c r="D6036" s="23"/>
      <c r="E6036" s="23"/>
      <c r="F6036" s="22"/>
      <c r="G6036" s="23"/>
      <c r="H6036" s="24"/>
      <c r="I6036" s="23"/>
      <c r="J6036" s="23"/>
      <c r="K6036" s="23"/>
      <c r="L6036" s="22"/>
      <c r="M6036" s="20"/>
    </row>
    <row r="6037" spans="1:13" x14ac:dyDescent="0.25">
      <c r="A6037" s="22"/>
      <c r="B6037" s="23"/>
      <c r="C6037" s="23"/>
      <c r="D6037" s="23"/>
      <c r="E6037" s="23"/>
      <c r="F6037" s="22"/>
      <c r="G6037" s="23"/>
      <c r="H6037" s="24"/>
      <c r="I6037" s="23"/>
      <c r="J6037" s="23"/>
      <c r="K6037" s="23"/>
      <c r="L6037" s="22"/>
      <c r="M6037" s="20"/>
    </row>
    <row r="6038" spans="1:13" x14ac:dyDescent="0.25">
      <c r="A6038" s="22"/>
      <c r="B6038" s="23"/>
      <c r="C6038" s="23"/>
      <c r="D6038" s="23"/>
      <c r="E6038" s="23"/>
      <c r="F6038" s="22"/>
      <c r="G6038" s="23"/>
      <c r="H6038" s="24"/>
      <c r="I6038" s="23"/>
      <c r="J6038" s="23"/>
      <c r="K6038" s="23"/>
      <c r="L6038" s="22"/>
      <c r="M6038" s="20"/>
    </row>
    <row r="6039" spans="1:13" x14ac:dyDescent="0.25">
      <c r="A6039" s="22"/>
      <c r="B6039" s="23"/>
      <c r="C6039" s="23"/>
      <c r="D6039" s="23"/>
      <c r="E6039" s="23"/>
      <c r="F6039" s="22"/>
      <c r="G6039" s="23"/>
      <c r="H6039" s="24"/>
      <c r="I6039" s="23"/>
      <c r="J6039" s="23"/>
      <c r="K6039" s="23"/>
      <c r="L6039" s="22"/>
      <c r="M6039" s="20"/>
    </row>
    <row r="6040" spans="1:13" x14ac:dyDescent="0.25">
      <c r="A6040" s="22"/>
      <c r="B6040" s="23"/>
      <c r="C6040" s="23"/>
      <c r="D6040" s="23"/>
      <c r="E6040" s="23"/>
      <c r="F6040" s="22"/>
      <c r="G6040" s="23"/>
      <c r="H6040" s="24"/>
      <c r="I6040" s="23"/>
      <c r="J6040" s="23"/>
      <c r="K6040" s="23"/>
      <c r="L6040" s="22"/>
      <c r="M6040" s="20"/>
    </row>
    <row r="6041" spans="1:13" x14ac:dyDescent="0.25">
      <c r="A6041" s="22"/>
      <c r="B6041" s="23"/>
      <c r="C6041" s="23"/>
      <c r="D6041" s="23"/>
      <c r="E6041" s="23"/>
      <c r="F6041" s="22"/>
      <c r="G6041" s="23"/>
      <c r="H6041" s="24"/>
      <c r="I6041" s="23"/>
      <c r="J6041" s="23"/>
      <c r="K6041" s="23"/>
      <c r="L6041" s="22"/>
      <c r="M6041" s="20"/>
    </row>
    <row r="6042" spans="1:13" x14ac:dyDescent="0.25">
      <c r="A6042" s="22"/>
      <c r="B6042" s="23"/>
      <c r="C6042" s="23"/>
      <c r="D6042" s="23"/>
      <c r="E6042" s="23"/>
      <c r="F6042" s="22"/>
      <c r="G6042" s="23"/>
      <c r="H6042" s="24"/>
      <c r="I6042" s="23"/>
      <c r="J6042" s="23"/>
      <c r="K6042" s="23"/>
      <c r="L6042" s="22"/>
      <c r="M6042" s="20"/>
    </row>
    <row r="6043" spans="1:13" x14ac:dyDescent="0.25">
      <c r="A6043" s="22"/>
      <c r="B6043" s="23"/>
      <c r="C6043" s="23"/>
      <c r="D6043" s="23"/>
      <c r="E6043" s="23"/>
      <c r="F6043" s="22"/>
      <c r="G6043" s="23"/>
      <c r="H6043" s="24"/>
      <c r="I6043" s="23"/>
      <c r="J6043" s="23"/>
      <c r="K6043" s="23"/>
      <c r="L6043" s="22"/>
      <c r="M6043" s="20"/>
    </row>
    <row r="6044" spans="1:13" x14ac:dyDescent="0.25">
      <c r="A6044" s="22"/>
      <c r="B6044" s="23"/>
      <c r="C6044" s="23"/>
      <c r="D6044" s="23"/>
      <c r="E6044" s="23"/>
      <c r="F6044" s="22"/>
      <c r="G6044" s="23"/>
      <c r="H6044" s="24"/>
      <c r="I6044" s="23"/>
      <c r="J6044" s="23"/>
      <c r="K6044" s="23"/>
      <c r="L6044" s="22"/>
      <c r="M6044" s="20"/>
    </row>
    <row r="6045" spans="1:13" x14ac:dyDescent="0.25">
      <c r="A6045" s="22"/>
      <c r="B6045" s="23"/>
      <c r="C6045" s="23"/>
      <c r="D6045" s="23"/>
      <c r="E6045" s="23"/>
      <c r="F6045" s="22"/>
      <c r="G6045" s="23"/>
      <c r="H6045" s="24"/>
      <c r="I6045" s="23"/>
      <c r="J6045" s="23"/>
      <c r="K6045" s="23"/>
      <c r="L6045" s="22"/>
      <c r="M6045" s="20"/>
    </row>
    <row r="6046" spans="1:13" x14ac:dyDescent="0.25">
      <c r="A6046" s="22"/>
      <c r="B6046" s="23"/>
      <c r="C6046" s="23"/>
      <c r="D6046" s="23"/>
      <c r="E6046" s="23"/>
      <c r="F6046" s="22"/>
      <c r="G6046" s="23"/>
      <c r="H6046" s="24"/>
      <c r="I6046" s="23"/>
      <c r="J6046" s="23"/>
      <c r="K6046" s="23"/>
      <c r="L6046" s="22"/>
      <c r="M6046" s="20"/>
    </row>
    <row r="6047" spans="1:13" x14ac:dyDescent="0.25">
      <c r="A6047" s="22"/>
      <c r="B6047" s="23"/>
      <c r="C6047" s="23"/>
      <c r="D6047" s="23"/>
      <c r="E6047" s="23"/>
      <c r="F6047" s="22"/>
      <c r="G6047" s="23"/>
      <c r="H6047" s="24"/>
      <c r="I6047" s="23"/>
      <c r="J6047" s="23"/>
      <c r="K6047" s="23"/>
      <c r="L6047" s="22"/>
      <c r="M6047" s="20"/>
    </row>
    <row r="6048" spans="1:13" x14ac:dyDescent="0.25">
      <c r="A6048" s="22"/>
      <c r="B6048" s="23"/>
      <c r="C6048" s="23"/>
      <c r="D6048" s="23"/>
      <c r="E6048" s="23"/>
      <c r="F6048" s="22"/>
      <c r="G6048" s="23"/>
      <c r="H6048" s="24"/>
      <c r="I6048" s="23"/>
      <c r="J6048" s="23"/>
      <c r="K6048" s="23"/>
      <c r="L6048" s="22"/>
      <c r="M6048" s="20"/>
    </row>
    <row r="6049" spans="1:13" x14ac:dyDescent="0.25">
      <c r="A6049" s="22"/>
      <c r="B6049" s="23"/>
      <c r="C6049" s="23"/>
      <c r="D6049" s="23"/>
      <c r="E6049" s="23"/>
      <c r="F6049" s="22"/>
      <c r="G6049" s="23"/>
      <c r="H6049" s="24"/>
      <c r="I6049" s="23"/>
      <c r="J6049" s="23"/>
      <c r="K6049" s="23"/>
      <c r="L6049" s="22"/>
      <c r="M6049" s="20"/>
    </row>
    <row r="6050" spans="1:13" x14ac:dyDescent="0.25">
      <c r="A6050" s="22"/>
      <c r="B6050" s="23"/>
      <c r="C6050" s="23"/>
      <c r="D6050" s="23"/>
      <c r="E6050" s="23"/>
      <c r="F6050" s="22"/>
      <c r="G6050" s="23"/>
      <c r="H6050" s="24"/>
      <c r="I6050" s="23"/>
      <c r="J6050" s="23"/>
      <c r="K6050" s="23"/>
      <c r="L6050" s="22"/>
      <c r="M6050" s="20"/>
    </row>
    <row r="6051" spans="1:13" x14ac:dyDescent="0.25">
      <c r="A6051" s="22"/>
      <c r="B6051" s="23"/>
      <c r="C6051" s="23"/>
      <c r="D6051" s="23"/>
      <c r="E6051" s="23"/>
      <c r="F6051" s="22"/>
      <c r="G6051" s="23"/>
      <c r="H6051" s="24"/>
      <c r="I6051" s="23"/>
      <c r="J6051" s="23"/>
      <c r="K6051" s="23"/>
      <c r="L6051" s="22"/>
      <c r="M6051" s="20"/>
    </row>
    <row r="6052" spans="1:13" x14ac:dyDescent="0.25">
      <c r="A6052" s="22"/>
      <c r="B6052" s="23"/>
      <c r="C6052" s="23"/>
      <c r="D6052" s="23"/>
      <c r="E6052" s="23"/>
      <c r="F6052" s="22"/>
      <c r="G6052" s="23"/>
      <c r="H6052" s="24"/>
      <c r="I6052" s="23"/>
      <c r="J6052" s="23"/>
      <c r="K6052" s="23"/>
      <c r="L6052" s="22"/>
      <c r="M6052" s="20"/>
    </row>
    <row r="6053" spans="1:13" x14ac:dyDescent="0.25">
      <c r="A6053" s="22"/>
      <c r="B6053" s="23"/>
      <c r="C6053" s="23"/>
      <c r="D6053" s="23"/>
      <c r="E6053" s="23"/>
      <c r="F6053" s="22"/>
      <c r="G6053" s="23"/>
      <c r="H6053" s="24"/>
      <c r="I6053" s="23"/>
      <c r="J6053" s="23"/>
      <c r="K6053" s="23"/>
      <c r="L6053" s="22"/>
      <c r="M6053" s="20"/>
    </row>
    <row r="6054" spans="1:13" x14ac:dyDescent="0.25">
      <c r="A6054" s="22"/>
      <c r="B6054" s="23"/>
      <c r="C6054" s="23"/>
      <c r="D6054" s="23"/>
      <c r="E6054" s="23"/>
      <c r="F6054" s="22"/>
      <c r="G6054" s="23"/>
      <c r="H6054" s="24"/>
      <c r="I6054" s="23"/>
      <c r="J6054" s="23"/>
      <c r="K6054" s="23"/>
      <c r="L6054" s="22"/>
      <c r="M6054" s="20"/>
    </row>
    <row r="6055" spans="1:13" x14ac:dyDescent="0.25">
      <c r="A6055" s="22"/>
      <c r="B6055" s="23"/>
      <c r="C6055" s="23"/>
      <c r="D6055" s="23"/>
      <c r="E6055" s="23"/>
      <c r="F6055" s="22"/>
      <c r="G6055" s="23"/>
      <c r="H6055" s="24"/>
      <c r="I6055" s="23"/>
      <c r="J6055" s="23"/>
      <c r="K6055" s="23"/>
      <c r="L6055" s="22"/>
      <c r="M6055" s="20"/>
    </row>
    <row r="6056" spans="1:13" x14ac:dyDescent="0.25">
      <c r="A6056" s="22"/>
      <c r="B6056" s="23"/>
      <c r="C6056" s="23"/>
      <c r="D6056" s="23"/>
      <c r="E6056" s="23"/>
      <c r="F6056" s="22"/>
      <c r="G6056" s="23"/>
      <c r="H6056" s="24"/>
      <c r="I6056" s="23"/>
      <c r="J6056" s="23"/>
      <c r="K6056" s="23"/>
      <c r="L6056" s="22"/>
      <c r="M6056" s="20"/>
    </row>
    <row r="6057" spans="1:13" x14ac:dyDescent="0.25">
      <c r="A6057" s="22"/>
      <c r="B6057" s="23"/>
      <c r="C6057" s="23"/>
      <c r="D6057" s="23"/>
      <c r="E6057" s="23"/>
      <c r="F6057" s="22"/>
      <c r="G6057" s="23"/>
      <c r="H6057" s="24"/>
      <c r="I6057" s="23"/>
      <c r="J6057" s="23"/>
      <c r="K6057" s="23"/>
      <c r="L6057" s="22"/>
      <c r="M6057" s="20"/>
    </row>
    <row r="6058" spans="1:13" x14ac:dyDescent="0.25">
      <c r="A6058" s="22"/>
      <c r="B6058" s="23"/>
      <c r="C6058" s="23"/>
      <c r="D6058" s="23"/>
      <c r="E6058" s="23"/>
      <c r="F6058" s="22"/>
      <c r="G6058" s="23"/>
      <c r="H6058" s="24"/>
      <c r="I6058" s="23"/>
      <c r="J6058" s="23"/>
      <c r="K6058" s="23"/>
      <c r="L6058" s="22"/>
      <c r="M6058" s="20"/>
    </row>
    <row r="6059" spans="1:13" x14ac:dyDescent="0.25">
      <c r="A6059" s="22"/>
      <c r="B6059" s="23"/>
      <c r="C6059" s="23"/>
      <c r="D6059" s="23"/>
      <c r="E6059" s="23"/>
      <c r="F6059" s="22"/>
      <c r="G6059" s="23"/>
      <c r="H6059" s="24"/>
      <c r="I6059" s="23"/>
      <c r="J6059" s="23"/>
      <c r="K6059" s="23"/>
      <c r="L6059" s="22"/>
      <c r="M6059" s="20"/>
    </row>
    <row r="6060" spans="1:13" x14ac:dyDescent="0.25">
      <c r="A6060" s="22"/>
      <c r="B6060" s="23"/>
      <c r="C6060" s="23"/>
      <c r="D6060" s="23"/>
      <c r="E6060" s="23"/>
      <c r="F6060" s="22"/>
      <c r="G6060" s="23"/>
      <c r="H6060" s="24"/>
      <c r="I6060" s="23"/>
      <c r="J6060" s="23"/>
      <c r="K6060" s="23"/>
      <c r="L6060" s="22"/>
      <c r="M6060" s="20"/>
    </row>
    <row r="6061" spans="1:13" x14ac:dyDescent="0.25">
      <c r="A6061" s="22"/>
      <c r="B6061" s="23"/>
      <c r="C6061" s="23"/>
      <c r="D6061" s="23"/>
      <c r="E6061" s="23"/>
      <c r="F6061" s="22"/>
      <c r="G6061" s="23"/>
      <c r="H6061" s="24"/>
      <c r="I6061" s="23"/>
      <c r="J6061" s="23"/>
      <c r="K6061" s="23"/>
      <c r="L6061" s="22"/>
      <c r="M6061" s="20"/>
    </row>
    <row r="6062" spans="1:13" x14ac:dyDescent="0.25">
      <c r="A6062" s="22"/>
      <c r="B6062" s="23"/>
      <c r="C6062" s="23"/>
      <c r="D6062" s="23"/>
      <c r="E6062" s="23"/>
      <c r="F6062" s="22"/>
      <c r="G6062" s="23"/>
      <c r="H6062" s="24"/>
      <c r="I6062" s="23"/>
      <c r="J6062" s="23"/>
      <c r="K6062" s="23"/>
      <c r="L6062" s="22"/>
      <c r="M6062" s="20"/>
    </row>
    <row r="6063" spans="1:13" x14ac:dyDescent="0.25">
      <c r="A6063" s="22"/>
      <c r="B6063" s="23"/>
      <c r="C6063" s="23"/>
      <c r="D6063" s="23"/>
      <c r="E6063" s="23"/>
      <c r="F6063" s="22"/>
      <c r="G6063" s="23"/>
      <c r="H6063" s="24"/>
      <c r="I6063" s="23"/>
      <c r="J6063" s="23"/>
      <c r="K6063" s="23"/>
      <c r="L6063" s="22"/>
      <c r="M6063" s="20"/>
    </row>
    <row r="6064" spans="1:13" x14ac:dyDescent="0.25">
      <c r="A6064" s="22"/>
      <c r="B6064" s="23"/>
      <c r="C6064" s="23"/>
      <c r="D6064" s="23"/>
      <c r="E6064" s="23"/>
      <c r="F6064" s="22"/>
      <c r="G6064" s="23"/>
      <c r="H6064" s="24"/>
      <c r="I6064" s="23"/>
      <c r="J6064" s="23"/>
      <c r="K6064" s="23"/>
      <c r="L6064" s="22"/>
      <c r="M6064" s="20"/>
    </row>
    <row r="6065" spans="1:14" x14ac:dyDescent="0.25">
      <c r="A6065" s="22"/>
      <c r="B6065" s="23"/>
      <c r="C6065" s="23"/>
      <c r="D6065" s="23"/>
      <c r="E6065" s="23"/>
      <c r="F6065" s="22"/>
      <c r="G6065" s="23"/>
      <c r="H6065" s="24"/>
      <c r="I6065" s="23"/>
      <c r="J6065" s="23"/>
      <c r="K6065" s="23"/>
      <c r="L6065" s="22"/>
      <c r="M6065" s="20"/>
      <c r="N6065" s="19"/>
    </row>
    <row r="6066" spans="1:14" x14ac:dyDescent="0.25">
      <c r="A6066" s="22"/>
      <c r="B6066" s="23"/>
      <c r="C6066" s="23"/>
      <c r="D6066" s="23"/>
      <c r="E6066" s="23"/>
      <c r="F6066" s="22"/>
      <c r="G6066" s="23"/>
      <c r="H6066" s="24"/>
      <c r="I6066" s="23"/>
      <c r="J6066" s="23"/>
      <c r="K6066" s="23"/>
      <c r="L6066" s="22"/>
      <c r="M6066" s="20"/>
      <c r="N6066" s="19"/>
    </row>
    <row r="6067" spans="1:14" x14ac:dyDescent="0.25">
      <c r="A6067" s="22"/>
      <c r="B6067" s="23"/>
      <c r="C6067" s="23"/>
      <c r="D6067" s="23"/>
      <c r="E6067" s="23"/>
      <c r="F6067" s="22"/>
      <c r="G6067" s="23"/>
      <c r="H6067" s="24"/>
      <c r="I6067" s="23"/>
      <c r="J6067" s="23"/>
      <c r="K6067" s="23"/>
      <c r="L6067" s="22"/>
      <c r="M6067" s="20"/>
      <c r="N6067" s="19"/>
    </row>
    <row r="6068" spans="1:14" x14ac:dyDescent="0.25">
      <c r="A6068" s="22"/>
      <c r="B6068" s="23"/>
      <c r="C6068" s="23"/>
      <c r="D6068" s="23"/>
      <c r="E6068" s="23"/>
      <c r="F6068" s="22"/>
      <c r="G6068" s="23"/>
      <c r="H6068" s="24"/>
      <c r="I6068" s="23"/>
      <c r="J6068" s="23"/>
      <c r="K6068" s="23"/>
      <c r="L6068" s="22"/>
      <c r="M6068" s="20"/>
      <c r="N6068" s="19"/>
    </row>
    <row r="6069" spans="1:14" x14ac:dyDescent="0.25">
      <c r="A6069" s="22"/>
      <c r="B6069" s="23"/>
      <c r="C6069" s="23"/>
      <c r="D6069" s="23"/>
      <c r="E6069" s="23"/>
      <c r="F6069" s="22"/>
      <c r="G6069" s="23"/>
      <c r="H6069" s="24"/>
      <c r="I6069" s="23"/>
      <c r="J6069" s="23"/>
      <c r="K6069" s="23"/>
      <c r="L6069" s="22"/>
      <c r="M6069" s="20"/>
      <c r="N6069" s="19"/>
    </row>
    <row r="6070" spans="1:14" x14ac:dyDescent="0.25">
      <c r="A6070" s="22"/>
      <c r="B6070" s="23"/>
      <c r="C6070" s="23"/>
      <c r="D6070" s="23"/>
      <c r="E6070" s="23"/>
      <c r="F6070" s="22"/>
      <c r="G6070" s="23"/>
      <c r="H6070" s="24"/>
      <c r="I6070" s="23"/>
      <c r="J6070" s="23"/>
      <c r="K6070" s="23"/>
      <c r="L6070" s="22"/>
      <c r="M6070" s="20"/>
      <c r="N6070" s="19"/>
    </row>
    <row r="6071" spans="1:14" x14ac:dyDescent="0.25">
      <c r="A6071" s="22"/>
      <c r="B6071" s="23"/>
      <c r="C6071" s="23"/>
      <c r="D6071" s="23"/>
      <c r="E6071" s="23"/>
      <c r="F6071" s="22"/>
      <c r="G6071" s="23"/>
      <c r="H6071" s="24"/>
      <c r="I6071" s="23"/>
      <c r="J6071" s="23"/>
      <c r="K6071" s="23"/>
      <c r="L6071" s="22"/>
      <c r="M6071" s="20"/>
      <c r="N6071" s="19"/>
    </row>
    <row r="6072" spans="1:14" x14ac:dyDescent="0.25">
      <c r="A6072" s="22"/>
      <c r="B6072" s="23"/>
      <c r="C6072" s="23"/>
      <c r="D6072" s="23"/>
      <c r="E6072" s="23"/>
      <c r="F6072" s="22"/>
      <c r="G6072" s="23"/>
      <c r="H6072" s="24"/>
      <c r="I6072" s="23"/>
      <c r="J6072" s="23"/>
      <c r="K6072" s="23"/>
      <c r="L6072" s="22"/>
      <c r="M6072" s="20"/>
      <c r="N6072" s="19"/>
    </row>
    <row r="6073" spans="1:14" x14ac:dyDescent="0.25">
      <c r="A6073" s="22"/>
      <c r="B6073" s="23"/>
      <c r="C6073" s="23"/>
      <c r="D6073" s="23"/>
      <c r="E6073" s="23"/>
      <c r="F6073" s="22"/>
      <c r="G6073" s="23"/>
      <c r="H6073" s="24"/>
      <c r="I6073" s="23"/>
      <c r="J6073" s="23"/>
      <c r="K6073" s="23"/>
      <c r="L6073" s="22"/>
      <c r="M6073" s="20"/>
      <c r="N6073" s="19"/>
    </row>
    <row r="6074" spans="1:14" x14ac:dyDescent="0.25">
      <c r="A6074" s="22"/>
      <c r="B6074" s="23"/>
      <c r="C6074" s="23"/>
      <c r="D6074" s="23"/>
      <c r="E6074" s="23"/>
      <c r="F6074" s="22"/>
      <c r="G6074" s="23"/>
      <c r="H6074" s="24"/>
      <c r="I6074" s="23"/>
      <c r="J6074" s="23"/>
      <c r="K6074" s="23"/>
      <c r="L6074" s="22"/>
      <c r="M6074" s="20"/>
      <c r="N6074" s="19"/>
    </row>
    <row r="6075" spans="1:14" x14ac:dyDescent="0.25">
      <c r="A6075" s="22"/>
      <c r="B6075" s="23"/>
      <c r="C6075" s="23"/>
      <c r="D6075" s="23"/>
      <c r="E6075" s="23"/>
      <c r="F6075" s="22"/>
      <c r="G6075" s="23"/>
      <c r="H6075" s="24"/>
      <c r="I6075" s="23"/>
      <c r="J6075" s="23"/>
      <c r="K6075" s="23"/>
      <c r="L6075" s="22"/>
      <c r="M6075" s="20"/>
      <c r="N6075" s="19"/>
    </row>
    <row r="6076" spans="1:14" x14ac:dyDescent="0.25">
      <c r="A6076" s="22"/>
      <c r="B6076" s="23"/>
      <c r="C6076" s="23"/>
      <c r="D6076" s="23"/>
      <c r="E6076" s="23"/>
      <c r="F6076" s="22"/>
      <c r="G6076" s="23"/>
      <c r="H6076" s="24"/>
      <c r="I6076" s="23"/>
      <c r="J6076" s="23"/>
      <c r="K6076" s="23"/>
      <c r="L6076" s="22"/>
      <c r="M6076" s="20"/>
      <c r="N6076" s="19"/>
    </row>
    <row r="6077" spans="1:14" x14ac:dyDescent="0.25">
      <c r="A6077" s="22"/>
      <c r="B6077" s="23"/>
      <c r="C6077" s="23"/>
      <c r="D6077" s="23"/>
      <c r="E6077" s="23"/>
      <c r="F6077" s="22"/>
      <c r="G6077" s="23"/>
      <c r="H6077" s="24"/>
      <c r="I6077" s="23"/>
      <c r="J6077" s="23"/>
      <c r="K6077" s="23"/>
      <c r="L6077" s="22"/>
      <c r="M6077" s="20"/>
      <c r="N6077" s="19"/>
    </row>
    <row r="6078" spans="1:14" x14ac:dyDescent="0.25">
      <c r="A6078" s="22"/>
      <c r="B6078" s="23"/>
      <c r="C6078" s="23"/>
      <c r="D6078" s="23"/>
      <c r="E6078" s="23"/>
      <c r="F6078" s="22"/>
      <c r="G6078" s="23"/>
      <c r="H6078" s="24"/>
      <c r="I6078" s="23"/>
      <c r="J6078" s="23"/>
      <c r="K6078" s="23"/>
      <c r="L6078" s="22"/>
      <c r="M6078" s="20"/>
      <c r="N6078" s="19"/>
    </row>
    <row r="6079" spans="1:14" x14ac:dyDescent="0.25">
      <c r="A6079" s="22"/>
      <c r="B6079" s="23"/>
      <c r="C6079" s="23"/>
      <c r="D6079" s="23"/>
      <c r="E6079" s="23"/>
      <c r="F6079" s="22"/>
      <c r="G6079" s="23"/>
      <c r="H6079" s="24"/>
      <c r="I6079" s="23"/>
      <c r="J6079" s="23"/>
      <c r="K6079" s="23"/>
      <c r="L6079" s="22"/>
      <c r="M6079" s="20"/>
      <c r="N6079" s="19"/>
    </row>
    <row r="6080" spans="1:14" x14ac:dyDescent="0.25">
      <c r="A6080" s="22"/>
      <c r="B6080" s="23"/>
      <c r="C6080" s="23"/>
      <c r="D6080" s="23"/>
      <c r="E6080" s="23"/>
      <c r="F6080" s="22"/>
      <c r="G6080" s="23"/>
      <c r="H6080" s="24"/>
      <c r="I6080" s="23"/>
      <c r="J6080" s="23"/>
      <c r="K6080" s="23"/>
      <c r="L6080" s="22"/>
      <c r="M6080" s="20"/>
      <c r="N6080" s="19"/>
    </row>
    <row r="6081" spans="1:13" x14ac:dyDescent="0.25">
      <c r="A6081" s="22"/>
      <c r="B6081" s="23"/>
      <c r="C6081" s="23"/>
      <c r="D6081" s="23"/>
      <c r="E6081" s="23"/>
      <c r="F6081" s="22"/>
      <c r="G6081" s="23"/>
      <c r="H6081" s="24"/>
      <c r="I6081" s="23"/>
      <c r="J6081" s="23"/>
      <c r="K6081" s="23"/>
      <c r="L6081" s="22"/>
      <c r="M6081" s="20"/>
    </row>
    <row r="6082" spans="1:13" x14ac:dyDescent="0.25">
      <c r="A6082" s="22"/>
      <c r="B6082" s="23"/>
      <c r="C6082" s="23"/>
      <c r="D6082" s="23"/>
      <c r="E6082" s="23"/>
      <c r="F6082" s="22"/>
      <c r="G6082" s="23"/>
      <c r="H6082" s="24"/>
      <c r="I6082" s="23"/>
      <c r="J6082" s="23"/>
      <c r="K6082" s="23"/>
      <c r="L6082" s="22"/>
      <c r="M6082" s="20"/>
    </row>
    <row r="6083" spans="1:13" x14ac:dyDescent="0.25">
      <c r="A6083" s="22"/>
      <c r="B6083" s="23"/>
      <c r="C6083" s="23"/>
      <c r="D6083" s="23"/>
      <c r="E6083" s="23"/>
      <c r="F6083" s="22"/>
      <c r="G6083" s="23"/>
      <c r="H6083" s="24"/>
      <c r="I6083" s="23"/>
      <c r="J6083" s="23"/>
      <c r="K6083" s="23"/>
      <c r="L6083" s="22"/>
      <c r="M6083" s="20"/>
    </row>
    <row r="6084" spans="1:13" x14ac:dyDescent="0.25">
      <c r="A6084" s="22"/>
      <c r="B6084" s="23"/>
      <c r="C6084" s="23"/>
      <c r="D6084" s="23"/>
      <c r="E6084" s="23"/>
      <c r="F6084" s="22"/>
      <c r="G6084" s="23"/>
      <c r="H6084" s="24"/>
      <c r="I6084" s="23"/>
      <c r="J6084" s="23"/>
      <c r="K6084" s="23"/>
      <c r="L6084" s="22"/>
      <c r="M6084" s="20"/>
    </row>
    <row r="6085" spans="1:13" x14ac:dyDescent="0.25">
      <c r="A6085" s="22"/>
      <c r="B6085" s="23"/>
      <c r="C6085" s="23"/>
      <c r="D6085" s="23"/>
      <c r="E6085" s="23"/>
      <c r="F6085" s="22"/>
      <c r="G6085" s="23"/>
      <c r="H6085" s="24"/>
      <c r="I6085" s="23"/>
      <c r="J6085" s="23"/>
      <c r="K6085" s="23"/>
      <c r="L6085" s="22"/>
      <c r="M6085" s="20"/>
    </row>
    <row r="6086" spans="1:13" x14ac:dyDescent="0.25">
      <c r="A6086" s="22"/>
      <c r="B6086" s="23"/>
      <c r="C6086" s="23"/>
      <c r="D6086" s="23"/>
      <c r="E6086" s="23"/>
      <c r="F6086" s="22"/>
      <c r="G6086" s="23"/>
      <c r="H6086" s="24"/>
      <c r="I6086" s="23"/>
      <c r="J6086" s="23"/>
      <c r="K6086" s="23"/>
      <c r="L6086" s="22"/>
      <c r="M6086" s="20"/>
    </row>
    <row r="6087" spans="1:13" x14ac:dyDescent="0.25">
      <c r="A6087" s="22"/>
      <c r="B6087" s="23"/>
      <c r="C6087" s="23"/>
      <c r="D6087" s="23"/>
      <c r="E6087" s="23"/>
      <c r="F6087" s="22"/>
      <c r="G6087" s="23"/>
      <c r="H6087" s="24"/>
      <c r="I6087" s="23"/>
      <c r="J6087" s="23"/>
      <c r="K6087" s="23"/>
      <c r="L6087" s="22"/>
      <c r="M6087" s="20"/>
    </row>
    <row r="6088" spans="1:13" x14ac:dyDescent="0.25">
      <c r="A6088" s="22"/>
      <c r="B6088" s="23"/>
      <c r="C6088" s="23"/>
      <c r="D6088" s="23"/>
      <c r="E6088" s="23"/>
      <c r="F6088" s="22"/>
      <c r="G6088" s="23"/>
      <c r="H6088" s="24"/>
      <c r="I6088" s="23"/>
      <c r="J6088" s="23"/>
      <c r="K6088" s="23"/>
      <c r="L6088" s="22"/>
      <c r="M6088" s="20"/>
    </row>
    <row r="6089" spans="1:13" x14ac:dyDescent="0.25">
      <c r="A6089" s="22"/>
      <c r="B6089" s="23"/>
      <c r="C6089" s="23"/>
      <c r="D6089" s="23"/>
      <c r="E6089" s="23"/>
      <c r="F6089" s="22"/>
      <c r="G6089" s="23"/>
      <c r="H6089" s="24"/>
      <c r="I6089" s="23"/>
      <c r="J6089" s="23"/>
      <c r="K6089" s="23"/>
      <c r="L6089" s="22"/>
      <c r="M6089" s="20"/>
    </row>
    <row r="6090" spans="1:13" x14ac:dyDescent="0.25">
      <c r="A6090" s="22"/>
      <c r="B6090" s="23"/>
      <c r="C6090" s="23"/>
      <c r="D6090" s="23"/>
      <c r="E6090" s="23"/>
      <c r="F6090" s="22"/>
      <c r="G6090" s="23"/>
      <c r="H6090" s="24"/>
      <c r="I6090" s="23"/>
      <c r="J6090" s="23"/>
      <c r="K6090" s="23"/>
      <c r="L6090" s="22"/>
      <c r="M6090" s="20"/>
    </row>
    <row r="6091" spans="1:13" x14ac:dyDescent="0.25">
      <c r="A6091" s="22"/>
      <c r="B6091" s="23"/>
      <c r="C6091" s="23"/>
      <c r="D6091" s="23"/>
      <c r="E6091" s="23"/>
      <c r="F6091" s="22"/>
      <c r="G6091" s="23"/>
      <c r="H6091" s="24"/>
      <c r="I6091" s="23"/>
      <c r="J6091" s="23"/>
      <c r="K6091" s="23"/>
      <c r="L6091" s="22"/>
      <c r="M6091" s="20"/>
    </row>
    <row r="6092" spans="1:13" x14ac:dyDescent="0.25">
      <c r="A6092" s="22"/>
      <c r="B6092" s="23"/>
      <c r="C6092" s="23"/>
      <c r="D6092" s="23"/>
      <c r="E6092" s="23"/>
      <c r="F6092" s="22"/>
      <c r="G6092" s="23"/>
      <c r="H6092" s="24"/>
      <c r="I6092" s="23"/>
      <c r="J6092" s="23"/>
      <c r="K6092" s="23"/>
      <c r="L6092" s="22"/>
      <c r="M6092" s="20"/>
    </row>
    <row r="6093" spans="1:13" x14ac:dyDescent="0.25">
      <c r="A6093" s="22"/>
      <c r="B6093" s="23"/>
      <c r="C6093" s="23"/>
      <c r="D6093" s="23"/>
      <c r="E6093" s="23"/>
      <c r="F6093" s="22"/>
      <c r="G6093" s="23"/>
      <c r="H6093" s="24"/>
      <c r="I6093" s="23"/>
      <c r="J6093" s="23"/>
      <c r="K6093" s="23"/>
      <c r="L6093" s="22"/>
      <c r="M6093" s="20"/>
    </row>
    <row r="6094" spans="1:13" x14ac:dyDescent="0.25">
      <c r="A6094" s="22"/>
      <c r="B6094" s="23"/>
      <c r="C6094" s="23"/>
      <c r="D6094" s="23"/>
      <c r="E6094" s="23"/>
      <c r="F6094" s="22"/>
      <c r="G6094" s="23"/>
      <c r="H6094" s="24"/>
      <c r="I6094" s="23"/>
      <c r="J6094" s="23"/>
      <c r="K6094" s="23"/>
      <c r="L6094" s="22"/>
      <c r="M6094" s="20"/>
    </row>
    <row r="6095" spans="1:13" x14ac:dyDescent="0.25">
      <c r="A6095" s="22"/>
      <c r="B6095" s="23"/>
      <c r="C6095" s="23"/>
      <c r="D6095" s="23"/>
      <c r="E6095" s="23"/>
      <c r="F6095" s="22"/>
      <c r="G6095" s="23"/>
      <c r="H6095" s="24"/>
      <c r="I6095" s="23"/>
      <c r="J6095" s="23"/>
      <c r="K6095" s="23"/>
      <c r="L6095" s="22"/>
      <c r="M6095" s="20"/>
    </row>
    <row r="6096" spans="1:13" x14ac:dyDescent="0.25">
      <c r="A6096" s="22"/>
      <c r="B6096" s="23"/>
      <c r="C6096" s="23"/>
      <c r="D6096" s="23"/>
      <c r="E6096" s="23"/>
      <c r="F6096" s="22"/>
      <c r="G6096" s="23"/>
      <c r="H6096" s="24"/>
      <c r="I6096" s="23"/>
      <c r="J6096" s="23"/>
      <c r="K6096" s="23"/>
      <c r="L6096" s="22"/>
      <c r="M6096" s="20"/>
    </row>
    <row r="6097" spans="1:13" x14ac:dyDescent="0.25">
      <c r="A6097" s="22"/>
      <c r="B6097" s="23"/>
      <c r="C6097" s="23"/>
      <c r="D6097" s="23"/>
      <c r="E6097" s="23"/>
      <c r="F6097" s="22"/>
      <c r="G6097" s="23"/>
      <c r="H6097" s="24"/>
      <c r="I6097" s="23"/>
      <c r="J6097" s="23"/>
      <c r="K6097" s="23"/>
      <c r="L6097" s="22"/>
      <c r="M6097" s="20"/>
    </row>
    <row r="6098" spans="1:13" x14ac:dyDescent="0.25">
      <c r="A6098" s="22"/>
      <c r="B6098" s="23"/>
      <c r="C6098" s="23"/>
      <c r="D6098" s="23"/>
      <c r="E6098" s="23"/>
      <c r="F6098" s="22"/>
      <c r="G6098" s="23"/>
      <c r="H6098" s="24"/>
      <c r="I6098" s="23"/>
      <c r="J6098" s="23"/>
      <c r="K6098" s="23"/>
      <c r="L6098" s="22"/>
      <c r="M6098" s="20"/>
    </row>
    <row r="6099" spans="1:13" x14ac:dyDescent="0.25">
      <c r="A6099" s="22"/>
      <c r="B6099" s="23"/>
      <c r="C6099" s="23"/>
      <c r="D6099" s="23"/>
      <c r="E6099" s="23"/>
      <c r="F6099" s="22"/>
      <c r="G6099" s="23"/>
      <c r="H6099" s="24"/>
      <c r="I6099" s="23"/>
      <c r="J6099" s="23"/>
      <c r="K6099" s="23"/>
      <c r="L6099" s="22"/>
      <c r="M6099" s="20"/>
    </row>
    <row r="6100" spans="1:13" x14ac:dyDescent="0.25">
      <c r="A6100" s="22"/>
      <c r="B6100" s="23"/>
      <c r="C6100" s="23"/>
      <c r="D6100" s="23"/>
      <c r="E6100" s="23"/>
      <c r="F6100" s="22"/>
      <c r="G6100" s="23"/>
      <c r="H6100" s="24"/>
      <c r="I6100" s="23"/>
      <c r="J6100" s="23"/>
      <c r="K6100" s="23"/>
      <c r="L6100" s="22"/>
      <c r="M6100" s="20"/>
    </row>
    <row r="6101" spans="1:13" x14ac:dyDescent="0.25">
      <c r="A6101" s="22"/>
      <c r="B6101" s="23"/>
      <c r="C6101" s="23"/>
      <c r="D6101" s="23"/>
      <c r="E6101" s="23"/>
      <c r="F6101" s="22"/>
      <c r="G6101" s="23"/>
      <c r="H6101" s="24"/>
      <c r="I6101" s="23"/>
      <c r="J6101" s="23"/>
      <c r="K6101" s="23"/>
      <c r="L6101" s="22"/>
      <c r="M6101" s="20"/>
    </row>
    <row r="6102" spans="1:13" x14ac:dyDescent="0.25">
      <c r="A6102" s="22"/>
      <c r="B6102" s="23"/>
      <c r="C6102" s="23"/>
      <c r="D6102" s="23"/>
      <c r="E6102" s="23"/>
      <c r="F6102" s="22"/>
      <c r="G6102" s="23"/>
      <c r="H6102" s="24"/>
      <c r="I6102" s="23"/>
      <c r="J6102" s="23"/>
      <c r="K6102" s="23"/>
      <c r="L6102" s="22"/>
      <c r="M6102" s="20"/>
    </row>
    <row r="6103" spans="1:13" x14ac:dyDescent="0.25">
      <c r="A6103" s="22"/>
      <c r="B6103" s="23"/>
      <c r="C6103" s="23"/>
      <c r="D6103" s="23"/>
      <c r="E6103" s="23"/>
      <c r="F6103" s="22"/>
      <c r="G6103" s="23"/>
      <c r="H6103" s="24"/>
      <c r="I6103" s="23"/>
      <c r="J6103" s="23"/>
      <c r="K6103" s="23"/>
      <c r="L6103" s="22"/>
      <c r="M6103" s="20"/>
    </row>
    <row r="6104" spans="1:13" x14ac:dyDescent="0.25">
      <c r="A6104" s="22"/>
      <c r="B6104" s="23"/>
      <c r="C6104" s="23"/>
      <c r="D6104" s="23"/>
      <c r="E6104" s="23"/>
      <c r="F6104" s="22"/>
      <c r="G6104" s="23"/>
      <c r="H6104" s="24"/>
      <c r="I6104" s="23"/>
      <c r="J6104" s="23"/>
      <c r="K6104" s="23"/>
      <c r="L6104" s="22"/>
      <c r="M6104" s="20"/>
    </row>
    <row r="6105" spans="1:13" x14ac:dyDescent="0.25">
      <c r="A6105" s="22"/>
      <c r="B6105" s="23"/>
      <c r="C6105" s="23"/>
      <c r="D6105" s="23"/>
      <c r="E6105" s="23"/>
      <c r="F6105" s="22"/>
      <c r="G6105" s="23"/>
      <c r="H6105" s="24"/>
      <c r="I6105" s="23"/>
      <c r="J6105" s="23"/>
      <c r="K6105" s="23"/>
      <c r="L6105" s="22"/>
      <c r="M6105" s="20"/>
    </row>
    <row r="6106" spans="1:13" x14ac:dyDescent="0.25">
      <c r="A6106" s="22"/>
      <c r="B6106" s="23"/>
      <c r="C6106" s="23"/>
      <c r="D6106" s="23"/>
      <c r="E6106" s="23"/>
      <c r="F6106" s="22"/>
      <c r="G6106" s="23"/>
      <c r="H6106" s="24"/>
      <c r="I6106" s="23"/>
      <c r="J6106" s="23"/>
      <c r="K6106" s="23"/>
      <c r="L6106" s="22"/>
      <c r="M6106" s="20"/>
    </row>
    <row r="6107" spans="1:13" x14ac:dyDescent="0.25">
      <c r="A6107" s="22"/>
      <c r="B6107" s="23"/>
      <c r="C6107" s="23"/>
      <c r="D6107" s="23"/>
      <c r="E6107" s="23"/>
      <c r="F6107" s="22"/>
      <c r="G6107" s="23"/>
      <c r="H6107" s="24"/>
      <c r="I6107" s="23"/>
      <c r="J6107" s="23"/>
      <c r="K6107" s="23"/>
      <c r="L6107" s="22"/>
      <c r="M6107" s="20"/>
    </row>
    <row r="6108" spans="1:13" x14ac:dyDescent="0.25">
      <c r="A6108" s="22"/>
      <c r="B6108" s="23"/>
      <c r="C6108" s="23"/>
      <c r="D6108" s="23"/>
      <c r="E6108" s="23"/>
      <c r="F6108" s="22"/>
      <c r="G6108" s="23"/>
      <c r="H6108" s="24"/>
      <c r="I6108" s="23"/>
      <c r="J6108" s="23"/>
      <c r="K6108" s="23"/>
      <c r="L6108" s="22"/>
      <c r="M6108" s="20"/>
    </row>
    <row r="6109" spans="1:13" x14ac:dyDescent="0.25">
      <c r="A6109" s="22"/>
      <c r="B6109" s="23"/>
      <c r="C6109" s="23"/>
      <c r="D6109" s="23"/>
      <c r="E6109" s="23"/>
      <c r="F6109" s="22"/>
      <c r="G6109" s="23"/>
      <c r="H6109" s="24"/>
      <c r="I6109" s="23"/>
      <c r="J6109" s="23"/>
      <c r="K6109" s="23"/>
      <c r="L6109" s="22"/>
      <c r="M6109" s="20"/>
    </row>
    <row r="6110" spans="1:13" x14ac:dyDescent="0.25">
      <c r="A6110" s="22"/>
      <c r="B6110" s="23"/>
      <c r="C6110" s="23"/>
      <c r="D6110" s="23"/>
      <c r="E6110" s="23"/>
      <c r="F6110" s="22"/>
      <c r="G6110" s="23"/>
      <c r="H6110" s="24"/>
      <c r="I6110" s="23"/>
      <c r="J6110" s="23"/>
      <c r="K6110" s="23"/>
      <c r="L6110" s="22"/>
      <c r="M6110" s="20"/>
    </row>
    <row r="6111" spans="1:13" x14ac:dyDescent="0.25">
      <c r="A6111" s="22"/>
      <c r="B6111" s="23"/>
      <c r="C6111" s="23"/>
      <c r="D6111" s="23"/>
      <c r="E6111" s="23"/>
      <c r="F6111" s="22"/>
      <c r="G6111" s="23"/>
      <c r="H6111" s="24"/>
      <c r="I6111" s="23"/>
      <c r="J6111" s="23"/>
      <c r="K6111" s="23"/>
      <c r="L6111" s="22"/>
      <c r="M6111" s="20"/>
    </row>
    <row r="6112" spans="1:13" x14ac:dyDescent="0.25">
      <c r="A6112" s="22"/>
      <c r="B6112" s="23"/>
      <c r="C6112" s="23"/>
      <c r="D6112" s="23"/>
      <c r="E6112" s="23"/>
      <c r="F6112" s="22"/>
      <c r="G6112" s="23"/>
      <c r="H6112" s="24"/>
      <c r="I6112" s="23"/>
      <c r="J6112" s="23"/>
      <c r="K6112" s="23"/>
      <c r="L6112" s="22"/>
      <c r="M6112" s="20"/>
    </row>
    <row r="6113" spans="1:13" x14ac:dyDescent="0.25">
      <c r="A6113" s="22"/>
      <c r="B6113" s="23"/>
      <c r="C6113" s="23"/>
      <c r="D6113" s="23"/>
      <c r="E6113" s="23"/>
      <c r="F6113" s="22"/>
      <c r="G6113" s="23"/>
      <c r="H6113" s="24"/>
      <c r="I6113" s="23"/>
      <c r="J6113" s="23"/>
      <c r="K6113" s="23"/>
      <c r="L6113" s="22"/>
      <c r="M6113" s="20"/>
    </row>
    <row r="6114" spans="1:13" x14ac:dyDescent="0.25">
      <c r="A6114" s="22"/>
      <c r="B6114" s="23"/>
      <c r="C6114" s="23"/>
      <c r="D6114" s="23"/>
      <c r="E6114" s="23"/>
      <c r="F6114" s="22"/>
      <c r="G6114" s="23"/>
      <c r="H6114" s="24"/>
      <c r="I6114" s="23"/>
      <c r="J6114" s="23"/>
      <c r="K6114" s="23"/>
      <c r="L6114" s="22"/>
      <c r="M6114" s="20"/>
    </row>
    <row r="6115" spans="1:13" x14ac:dyDescent="0.25">
      <c r="A6115" s="22"/>
      <c r="B6115" s="23"/>
      <c r="C6115" s="23"/>
      <c r="D6115" s="23"/>
      <c r="E6115" s="23"/>
      <c r="F6115" s="22"/>
      <c r="G6115" s="23"/>
      <c r="H6115" s="24"/>
      <c r="I6115" s="23"/>
      <c r="J6115" s="23"/>
      <c r="K6115" s="23"/>
      <c r="L6115" s="22"/>
      <c r="M6115" s="20"/>
    </row>
    <row r="6116" spans="1:13" x14ac:dyDescent="0.25">
      <c r="A6116" s="22"/>
      <c r="B6116" s="23"/>
      <c r="C6116" s="23"/>
      <c r="D6116" s="23"/>
      <c r="E6116" s="23"/>
      <c r="F6116" s="22"/>
      <c r="G6116" s="23"/>
      <c r="H6116" s="24"/>
      <c r="I6116" s="23"/>
      <c r="J6116" s="23"/>
      <c r="K6116" s="23"/>
      <c r="L6116" s="22"/>
      <c r="M6116" s="20"/>
    </row>
    <row r="6117" spans="1:13" x14ac:dyDescent="0.25">
      <c r="A6117" s="22"/>
      <c r="B6117" s="23"/>
      <c r="C6117" s="23"/>
      <c r="D6117" s="23"/>
      <c r="E6117" s="23"/>
      <c r="F6117" s="22"/>
      <c r="G6117" s="23"/>
      <c r="H6117" s="24"/>
      <c r="I6117" s="23"/>
      <c r="J6117" s="23"/>
      <c r="K6117" s="23"/>
      <c r="L6117" s="22"/>
      <c r="M6117" s="20"/>
    </row>
    <row r="6118" spans="1:13" x14ac:dyDescent="0.25">
      <c r="A6118" s="22"/>
      <c r="B6118" s="23"/>
      <c r="C6118" s="23"/>
      <c r="D6118" s="23"/>
      <c r="E6118" s="23"/>
      <c r="F6118" s="22"/>
      <c r="G6118" s="23"/>
      <c r="H6118" s="24"/>
      <c r="I6118" s="23"/>
      <c r="J6118" s="23"/>
      <c r="K6118" s="23"/>
      <c r="L6118" s="22"/>
      <c r="M6118" s="20"/>
    </row>
    <row r="6119" spans="1:13" x14ac:dyDescent="0.25">
      <c r="A6119" s="22"/>
      <c r="B6119" s="23"/>
      <c r="C6119" s="23"/>
      <c r="D6119" s="23"/>
      <c r="E6119" s="23"/>
      <c r="F6119" s="22"/>
      <c r="G6119" s="23"/>
      <c r="H6119" s="24"/>
      <c r="I6119" s="23"/>
      <c r="J6119" s="23"/>
      <c r="K6119" s="23"/>
      <c r="L6119" s="22"/>
      <c r="M6119" s="20"/>
    </row>
    <row r="6120" spans="1:13" x14ac:dyDescent="0.25">
      <c r="A6120" s="22"/>
      <c r="B6120" s="23"/>
      <c r="C6120" s="23"/>
      <c r="D6120" s="23"/>
      <c r="E6120" s="23"/>
      <c r="F6120" s="22"/>
      <c r="G6120" s="23"/>
      <c r="H6120" s="24"/>
      <c r="I6120" s="23"/>
      <c r="J6120" s="23"/>
      <c r="K6120" s="23"/>
      <c r="L6120" s="22"/>
      <c r="M6120" s="20"/>
    </row>
    <row r="6121" spans="1:13" x14ac:dyDescent="0.25">
      <c r="A6121" s="22"/>
      <c r="B6121" s="23"/>
      <c r="C6121" s="23"/>
      <c r="D6121" s="23"/>
      <c r="E6121" s="23"/>
      <c r="F6121" s="22"/>
      <c r="G6121" s="23"/>
      <c r="H6121" s="24"/>
      <c r="I6121" s="23"/>
      <c r="J6121" s="23"/>
      <c r="K6121" s="23"/>
      <c r="L6121" s="22"/>
      <c r="M6121" s="20"/>
    </row>
    <row r="6122" spans="1:13" x14ac:dyDescent="0.25">
      <c r="A6122" s="22"/>
      <c r="B6122" s="23"/>
      <c r="C6122" s="23"/>
      <c r="D6122" s="23"/>
      <c r="E6122" s="23"/>
      <c r="F6122" s="22"/>
      <c r="G6122" s="23"/>
      <c r="H6122" s="24"/>
      <c r="I6122" s="23"/>
      <c r="J6122" s="23"/>
      <c r="K6122" s="23"/>
      <c r="L6122" s="22"/>
      <c r="M6122" s="20"/>
    </row>
    <row r="6123" spans="1:13" x14ac:dyDescent="0.25">
      <c r="A6123" s="22"/>
      <c r="B6123" s="23"/>
      <c r="C6123" s="23"/>
      <c r="D6123" s="23"/>
      <c r="E6123" s="23"/>
      <c r="F6123" s="22"/>
      <c r="G6123" s="23"/>
      <c r="H6123" s="24"/>
      <c r="I6123" s="23"/>
      <c r="J6123" s="23"/>
      <c r="K6123" s="23"/>
      <c r="L6123" s="22"/>
      <c r="M6123" s="20"/>
    </row>
    <row r="6124" spans="1:13" x14ac:dyDescent="0.25">
      <c r="A6124" s="22"/>
      <c r="B6124" s="23"/>
      <c r="C6124" s="23"/>
      <c r="D6124" s="23"/>
      <c r="E6124" s="23"/>
      <c r="F6124" s="22"/>
      <c r="G6124" s="23"/>
      <c r="H6124" s="24"/>
      <c r="I6124" s="23"/>
      <c r="J6124" s="23"/>
      <c r="K6124" s="23"/>
      <c r="L6124" s="22"/>
      <c r="M6124" s="20"/>
    </row>
    <row r="6125" spans="1:13" x14ac:dyDescent="0.25">
      <c r="A6125" s="22"/>
      <c r="B6125" s="23"/>
      <c r="C6125" s="23"/>
      <c r="D6125" s="23"/>
      <c r="E6125" s="23"/>
      <c r="F6125" s="22"/>
      <c r="G6125" s="23"/>
      <c r="H6125" s="24"/>
      <c r="I6125" s="23"/>
      <c r="J6125" s="23"/>
      <c r="K6125" s="23"/>
      <c r="L6125" s="22"/>
      <c r="M6125" s="20"/>
    </row>
    <row r="6126" spans="1:13" x14ac:dyDescent="0.25">
      <c r="A6126" s="22"/>
      <c r="B6126" s="23"/>
      <c r="C6126" s="23"/>
      <c r="D6126" s="23"/>
      <c r="E6126" s="23"/>
      <c r="F6126" s="22"/>
      <c r="G6126" s="23"/>
      <c r="H6126" s="24"/>
      <c r="I6126" s="23"/>
      <c r="J6126" s="23"/>
      <c r="K6126" s="23"/>
      <c r="L6126" s="22"/>
      <c r="M6126" s="20"/>
    </row>
    <row r="6127" spans="1:13" x14ac:dyDescent="0.25">
      <c r="A6127" s="22"/>
      <c r="B6127" s="23"/>
      <c r="C6127" s="23"/>
      <c r="D6127" s="23"/>
      <c r="E6127" s="23"/>
      <c r="F6127" s="22"/>
      <c r="G6127" s="23"/>
      <c r="H6127" s="24"/>
      <c r="I6127" s="23"/>
      <c r="J6127" s="23"/>
      <c r="K6127" s="23"/>
      <c r="L6127" s="22"/>
      <c r="M6127" s="20"/>
    </row>
    <row r="6128" spans="1:13" x14ac:dyDescent="0.25">
      <c r="A6128" s="22"/>
      <c r="B6128" s="23"/>
      <c r="C6128" s="23"/>
      <c r="D6128" s="23"/>
      <c r="E6128" s="23"/>
      <c r="F6128" s="22"/>
      <c r="G6128" s="23"/>
      <c r="H6128" s="24"/>
      <c r="I6128" s="23"/>
      <c r="J6128" s="23"/>
      <c r="K6128" s="23"/>
      <c r="L6128" s="22"/>
      <c r="M6128" s="20"/>
    </row>
    <row r="6129" spans="1:13" x14ac:dyDescent="0.25">
      <c r="A6129" s="22"/>
      <c r="B6129" s="23"/>
      <c r="C6129" s="23"/>
      <c r="D6129" s="23"/>
      <c r="E6129" s="23"/>
      <c r="F6129" s="22"/>
      <c r="G6129" s="23"/>
      <c r="H6129" s="24"/>
      <c r="I6129" s="23"/>
      <c r="J6129" s="23"/>
      <c r="K6129" s="23"/>
      <c r="L6129" s="22"/>
      <c r="M6129" s="20"/>
    </row>
    <row r="6130" spans="1:13" x14ac:dyDescent="0.25">
      <c r="A6130" s="22"/>
      <c r="B6130" s="23"/>
      <c r="C6130" s="23"/>
      <c r="D6130" s="23"/>
      <c r="E6130" s="23"/>
      <c r="F6130" s="22"/>
      <c r="G6130" s="23"/>
      <c r="H6130" s="24"/>
      <c r="I6130" s="23"/>
      <c r="J6130" s="23"/>
      <c r="K6130" s="23"/>
      <c r="L6130" s="22"/>
      <c r="M6130" s="20"/>
    </row>
    <row r="6131" spans="1:13" x14ac:dyDescent="0.25">
      <c r="A6131" s="22"/>
      <c r="B6131" s="23"/>
      <c r="C6131" s="23"/>
      <c r="D6131" s="23"/>
      <c r="E6131" s="23"/>
      <c r="F6131" s="22"/>
      <c r="G6131" s="23"/>
      <c r="H6131" s="24"/>
      <c r="I6131" s="23"/>
      <c r="J6131" s="23"/>
      <c r="K6131" s="23"/>
      <c r="L6131" s="22"/>
      <c r="M6131" s="20"/>
    </row>
    <row r="6132" spans="1:13" x14ac:dyDescent="0.25">
      <c r="A6132" s="22"/>
      <c r="B6132" s="23"/>
      <c r="C6132" s="23"/>
      <c r="D6132" s="23"/>
      <c r="E6132" s="23"/>
      <c r="F6132" s="22"/>
      <c r="G6132" s="23"/>
      <c r="H6132" s="24"/>
      <c r="I6132" s="23"/>
      <c r="J6132" s="23"/>
      <c r="K6132" s="23"/>
      <c r="L6132" s="22"/>
      <c r="M6132" s="20"/>
    </row>
    <row r="6133" spans="1:13" x14ac:dyDescent="0.25">
      <c r="A6133" s="22"/>
      <c r="B6133" s="23"/>
      <c r="C6133" s="23"/>
      <c r="D6133" s="23"/>
      <c r="E6133" s="23"/>
      <c r="F6133" s="22"/>
      <c r="G6133" s="23"/>
      <c r="H6133" s="24"/>
      <c r="I6133" s="23"/>
      <c r="J6133" s="23"/>
      <c r="K6133" s="23"/>
      <c r="L6133" s="22"/>
      <c r="M6133" s="20"/>
    </row>
    <row r="6134" spans="1:13" x14ac:dyDescent="0.25">
      <c r="A6134" s="22"/>
      <c r="B6134" s="23"/>
      <c r="C6134" s="23"/>
      <c r="D6134" s="23"/>
      <c r="E6134" s="23"/>
      <c r="F6134" s="22"/>
      <c r="G6134" s="23"/>
      <c r="H6134" s="24"/>
      <c r="I6134" s="23"/>
      <c r="J6134" s="23"/>
      <c r="K6134" s="23"/>
      <c r="L6134" s="22"/>
      <c r="M6134" s="20"/>
    </row>
    <row r="6135" spans="1:13" x14ac:dyDescent="0.25">
      <c r="A6135" s="22"/>
      <c r="B6135" s="23"/>
      <c r="C6135" s="23"/>
      <c r="D6135" s="23"/>
      <c r="E6135" s="23"/>
      <c r="F6135" s="22"/>
      <c r="G6135" s="23"/>
      <c r="H6135" s="24"/>
      <c r="I6135" s="23"/>
      <c r="J6135" s="23"/>
      <c r="K6135" s="23"/>
      <c r="L6135" s="22"/>
      <c r="M6135" s="20"/>
    </row>
    <row r="6136" spans="1:13" x14ac:dyDescent="0.25">
      <c r="A6136" s="22"/>
      <c r="B6136" s="23"/>
      <c r="C6136" s="23"/>
      <c r="D6136" s="23"/>
      <c r="E6136" s="23"/>
      <c r="F6136" s="22"/>
      <c r="G6136" s="23"/>
      <c r="H6136" s="24"/>
      <c r="I6136" s="23"/>
      <c r="J6136" s="23"/>
      <c r="K6136" s="23"/>
      <c r="L6136" s="22"/>
      <c r="M6136" s="20"/>
    </row>
    <row r="6137" spans="1:13" x14ac:dyDescent="0.25">
      <c r="A6137" s="22"/>
      <c r="B6137" s="23"/>
      <c r="C6137" s="23"/>
      <c r="D6137" s="23"/>
      <c r="E6137" s="23"/>
      <c r="F6137" s="22"/>
      <c r="G6137" s="23"/>
      <c r="H6137" s="24"/>
      <c r="I6137" s="23"/>
      <c r="J6137" s="23"/>
      <c r="K6137" s="23"/>
      <c r="L6137" s="22"/>
      <c r="M6137" s="20"/>
    </row>
    <row r="6138" spans="1:13" x14ac:dyDescent="0.25">
      <c r="A6138" s="22"/>
      <c r="B6138" s="23"/>
      <c r="C6138" s="23"/>
      <c r="D6138" s="23"/>
      <c r="E6138" s="23"/>
      <c r="F6138" s="22"/>
      <c r="G6138" s="23"/>
      <c r="H6138" s="24"/>
      <c r="I6138" s="23"/>
      <c r="J6138" s="23"/>
      <c r="K6138" s="23"/>
      <c r="L6138" s="22"/>
      <c r="M6138" s="20"/>
    </row>
    <row r="6139" spans="1:13" x14ac:dyDescent="0.25">
      <c r="A6139" s="22"/>
      <c r="B6139" s="23"/>
      <c r="C6139" s="23"/>
      <c r="D6139" s="23"/>
      <c r="E6139" s="23"/>
      <c r="F6139" s="22"/>
      <c r="G6139" s="23"/>
      <c r="H6139" s="24"/>
      <c r="I6139" s="23"/>
      <c r="J6139" s="23"/>
      <c r="K6139" s="23"/>
      <c r="L6139" s="22"/>
      <c r="M6139" s="20"/>
    </row>
    <row r="6140" spans="1:13" x14ac:dyDescent="0.25">
      <c r="A6140" s="22"/>
      <c r="B6140" s="23"/>
      <c r="C6140" s="23"/>
      <c r="D6140" s="23"/>
      <c r="E6140" s="23"/>
      <c r="F6140" s="22"/>
      <c r="G6140" s="23"/>
      <c r="H6140" s="24"/>
      <c r="I6140" s="23"/>
      <c r="J6140" s="23"/>
      <c r="K6140" s="23"/>
      <c r="L6140" s="22"/>
      <c r="M6140" s="20"/>
    </row>
    <row r="6141" spans="1:13" x14ac:dyDescent="0.25">
      <c r="A6141" s="22"/>
      <c r="B6141" s="23"/>
      <c r="C6141" s="23"/>
      <c r="D6141" s="23"/>
      <c r="E6141" s="23"/>
      <c r="F6141" s="22"/>
      <c r="G6141" s="23"/>
      <c r="H6141" s="24"/>
      <c r="I6141" s="23"/>
      <c r="J6141" s="23"/>
      <c r="K6141" s="23"/>
      <c r="L6141" s="22"/>
      <c r="M6141" s="20"/>
    </row>
    <row r="6142" spans="1:13" x14ac:dyDescent="0.25">
      <c r="A6142" s="22"/>
      <c r="B6142" s="23"/>
      <c r="C6142" s="23"/>
      <c r="D6142" s="23"/>
      <c r="E6142" s="23"/>
      <c r="F6142" s="22"/>
      <c r="G6142" s="23"/>
      <c r="H6142" s="24"/>
      <c r="I6142" s="23"/>
      <c r="J6142" s="23"/>
      <c r="K6142" s="23"/>
      <c r="L6142" s="22"/>
      <c r="M6142" s="20"/>
    </row>
    <row r="6143" spans="1:13" x14ac:dyDescent="0.25">
      <c r="A6143" s="22"/>
      <c r="B6143" s="23"/>
      <c r="C6143" s="23"/>
      <c r="D6143" s="23"/>
      <c r="E6143" s="23"/>
      <c r="F6143" s="22"/>
      <c r="G6143" s="23"/>
      <c r="H6143" s="24"/>
      <c r="I6143" s="23"/>
      <c r="J6143" s="23"/>
      <c r="K6143" s="23"/>
      <c r="L6143" s="22"/>
      <c r="M6143" s="20"/>
    </row>
    <row r="6144" spans="1:13" x14ac:dyDescent="0.25">
      <c r="A6144" s="22"/>
      <c r="B6144" s="23"/>
      <c r="C6144" s="23"/>
      <c r="D6144" s="23"/>
      <c r="E6144" s="23"/>
      <c r="F6144" s="22"/>
      <c r="G6144" s="23"/>
      <c r="H6144" s="24"/>
      <c r="I6144" s="23"/>
      <c r="J6144" s="23"/>
      <c r="K6144" s="23"/>
      <c r="L6144" s="22"/>
      <c r="M6144" s="20"/>
    </row>
    <row r="6145" spans="1:13" x14ac:dyDescent="0.25">
      <c r="A6145" s="22"/>
      <c r="B6145" s="23"/>
      <c r="C6145" s="23"/>
      <c r="D6145" s="23"/>
      <c r="E6145" s="23"/>
      <c r="F6145" s="22"/>
      <c r="G6145" s="23"/>
      <c r="H6145" s="24"/>
      <c r="I6145" s="23"/>
      <c r="J6145" s="23"/>
      <c r="K6145" s="23"/>
      <c r="L6145" s="22"/>
      <c r="M6145" s="20"/>
    </row>
    <row r="6146" spans="1:13" x14ac:dyDescent="0.25">
      <c r="A6146" s="22"/>
      <c r="B6146" s="23"/>
      <c r="C6146" s="23"/>
      <c r="D6146" s="23"/>
      <c r="E6146" s="23"/>
      <c r="F6146" s="22"/>
      <c r="G6146" s="23"/>
      <c r="H6146" s="24"/>
      <c r="I6146" s="23"/>
      <c r="J6146" s="23"/>
      <c r="K6146" s="23"/>
      <c r="L6146" s="22"/>
      <c r="M6146" s="20"/>
    </row>
    <row r="6147" spans="1:13" x14ac:dyDescent="0.25">
      <c r="A6147" s="22"/>
      <c r="B6147" s="23"/>
      <c r="C6147" s="23"/>
      <c r="D6147" s="23"/>
      <c r="E6147" s="23"/>
      <c r="F6147" s="22"/>
      <c r="G6147" s="23"/>
      <c r="H6147" s="24"/>
      <c r="I6147" s="23"/>
      <c r="J6147" s="23"/>
      <c r="K6147" s="23"/>
      <c r="L6147" s="22"/>
      <c r="M6147" s="20"/>
    </row>
    <row r="6148" spans="1:13" x14ac:dyDescent="0.25">
      <c r="A6148" s="22"/>
      <c r="B6148" s="23"/>
      <c r="C6148" s="23"/>
      <c r="D6148" s="23"/>
      <c r="E6148" s="23"/>
      <c r="F6148" s="22"/>
      <c r="G6148" s="23"/>
      <c r="H6148" s="24"/>
      <c r="I6148" s="23"/>
      <c r="J6148" s="23"/>
      <c r="K6148" s="23"/>
      <c r="L6148" s="22"/>
      <c r="M6148" s="20"/>
    </row>
    <row r="6149" spans="1:13" x14ac:dyDescent="0.25">
      <c r="A6149" s="22"/>
      <c r="B6149" s="23"/>
      <c r="C6149" s="23"/>
      <c r="D6149" s="23"/>
      <c r="E6149" s="23"/>
      <c r="F6149" s="22"/>
      <c r="G6149" s="23"/>
      <c r="H6149" s="24"/>
      <c r="I6149" s="23"/>
      <c r="J6149" s="23"/>
      <c r="K6149" s="23"/>
      <c r="L6149" s="22"/>
      <c r="M6149" s="20"/>
    </row>
    <row r="6150" spans="1:13" x14ac:dyDescent="0.25">
      <c r="A6150" s="22"/>
      <c r="B6150" s="23"/>
      <c r="C6150" s="23"/>
      <c r="D6150" s="23"/>
      <c r="E6150" s="23"/>
      <c r="F6150" s="22"/>
      <c r="G6150" s="23"/>
      <c r="H6150" s="24"/>
      <c r="I6150" s="23"/>
      <c r="J6150" s="23"/>
      <c r="K6150" s="23"/>
      <c r="L6150" s="22"/>
      <c r="M6150" s="20"/>
    </row>
    <row r="6151" spans="1:13" x14ac:dyDescent="0.25">
      <c r="A6151" s="22"/>
      <c r="B6151" s="23"/>
      <c r="C6151" s="23"/>
      <c r="D6151" s="23"/>
      <c r="E6151" s="23"/>
      <c r="F6151" s="22"/>
      <c r="G6151" s="23"/>
      <c r="H6151" s="24"/>
      <c r="I6151" s="23"/>
      <c r="J6151" s="23"/>
      <c r="K6151" s="23"/>
      <c r="L6151" s="22"/>
      <c r="M6151" s="20"/>
    </row>
    <row r="6152" spans="1:13" x14ac:dyDescent="0.25">
      <c r="A6152" s="22"/>
      <c r="B6152" s="23"/>
      <c r="C6152" s="23"/>
      <c r="D6152" s="23"/>
      <c r="E6152" s="23"/>
      <c r="F6152" s="22"/>
      <c r="G6152" s="23"/>
      <c r="H6152" s="24"/>
      <c r="I6152" s="23"/>
      <c r="J6152" s="23"/>
      <c r="K6152" s="23"/>
      <c r="L6152" s="22"/>
      <c r="M6152" s="20"/>
    </row>
    <row r="6153" spans="1:13" x14ac:dyDescent="0.25">
      <c r="A6153" s="22"/>
      <c r="B6153" s="23"/>
      <c r="C6153" s="23"/>
      <c r="D6153" s="23"/>
      <c r="E6153" s="23"/>
      <c r="F6153" s="22"/>
      <c r="G6153" s="23"/>
      <c r="H6153" s="24"/>
      <c r="I6153" s="23"/>
      <c r="J6153" s="23"/>
      <c r="K6153" s="23"/>
      <c r="L6153" s="22"/>
      <c r="M6153" s="20"/>
    </row>
    <row r="6154" spans="1:13" x14ac:dyDescent="0.25">
      <c r="A6154" s="22"/>
      <c r="B6154" s="23"/>
      <c r="C6154" s="23"/>
      <c r="D6154" s="23"/>
      <c r="E6154" s="23"/>
      <c r="F6154" s="22"/>
      <c r="G6154" s="23"/>
      <c r="H6154" s="24"/>
      <c r="I6154" s="23"/>
      <c r="J6154" s="23"/>
      <c r="K6154" s="23"/>
      <c r="L6154" s="22"/>
      <c r="M6154" s="20"/>
    </row>
    <row r="6155" spans="1:13" x14ac:dyDescent="0.25">
      <c r="A6155" s="22"/>
      <c r="B6155" s="23"/>
      <c r="C6155" s="23"/>
      <c r="D6155" s="23"/>
      <c r="E6155" s="23"/>
      <c r="F6155" s="22"/>
      <c r="G6155" s="23"/>
      <c r="H6155" s="24"/>
      <c r="I6155" s="23"/>
      <c r="J6155" s="23"/>
      <c r="K6155" s="23"/>
      <c r="L6155" s="22"/>
      <c r="M6155" s="20"/>
    </row>
    <row r="6156" spans="1:13" x14ac:dyDescent="0.25">
      <c r="A6156" s="22"/>
      <c r="B6156" s="23"/>
      <c r="C6156" s="23"/>
      <c r="D6156" s="23"/>
      <c r="E6156" s="23"/>
      <c r="F6156" s="22"/>
      <c r="G6156" s="23"/>
      <c r="H6156" s="24"/>
      <c r="I6156" s="23"/>
      <c r="J6156" s="23"/>
      <c r="K6156" s="23"/>
      <c r="L6156" s="22"/>
      <c r="M6156" s="20"/>
    </row>
    <row r="6157" spans="1:13" x14ac:dyDescent="0.25">
      <c r="A6157" s="22"/>
      <c r="B6157" s="23"/>
      <c r="C6157" s="23"/>
      <c r="D6157" s="23"/>
      <c r="E6157" s="23"/>
      <c r="F6157" s="22"/>
      <c r="G6157" s="23"/>
      <c r="H6157" s="24"/>
      <c r="I6157" s="23"/>
      <c r="J6157" s="23"/>
      <c r="K6157" s="23"/>
      <c r="L6157" s="22"/>
      <c r="M6157" s="20"/>
    </row>
    <row r="6158" spans="1:13" x14ac:dyDescent="0.25">
      <c r="A6158" s="22"/>
      <c r="B6158" s="23"/>
      <c r="C6158" s="23"/>
      <c r="D6158" s="23"/>
      <c r="E6158" s="23"/>
      <c r="F6158" s="22"/>
      <c r="G6158" s="23"/>
      <c r="H6158" s="24"/>
      <c r="I6158" s="23"/>
      <c r="J6158" s="23"/>
      <c r="K6158" s="23"/>
      <c r="L6158" s="22"/>
      <c r="M6158" s="20"/>
    </row>
    <row r="6159" spans="1:13" x14ac:dyDescent="0.25">
      <c r="A6159" s="22"/>
      <c r="B6159" s="23"/>
      <c r="C6159" s="23"/>
      <c r="D6159" s="23"/>
      <c r="E6159" s="23"/>
      <c r="F6159" s="22"/>
      <c r="G6159" s="23"/>
      <c r="H6159" s="24"/>
      <c r="I6159" s="23"/>
      <c r="J6159" s="23"/>
      <c r="K6159" s="23"/>
      <c r="L6159" s="22"/>
      <c r="M6159" s="20"/>
    </row>
    <row r="6160" spans="1:13" x14ac:dyDescent="0.25">
      <c r="A6160" s="22"/>
      <c r="B6160" s="23"/>
      <c r="C6160" s="23"/>
      <c r="D6160" s="23"/>
      <c r="E6160" s="23"/>
      <c r="F6160" s="22"/>
      <c r="G6160" s="23"/>
      <c r="H6160" s="24"/>
      <c r="I6160" s="23"/>
      <c r="J6160" s="23"/>
      <c r="K6160" s="23"/>
      <c r="L6160" s="22"/>
      <c r="M6160" s="20"/>
    </row>
    <row r="6161" spans="1:13" x14ac:dyDescent="0.25">
      <c r="A6161" s="22"/>
      <c r="B6161" s="23"/>
      <c r="C6161" s="23"/>
      <c r="D6161" s="23"/>
      <c r="E6161" s="23"/>
      <c r="F6161" s="22"/>
      <c r="G6161" s="23"/>
      <c r="H6161" s="24"/>
      <c r="I6161" s="23"/>
      <c r="J6161" s="23"/>
      <c r="K6161" s="23"/>
      <c r="L6161" s="22"/>
      <c r="M6161" s="20"/>
    </row>
    <row r="6162" spans="1:13" x14ac:dyDescent="0.25">
      <c r="A6162" s="22"/>
      <c r="B6162" s="23"/>
      <c r="C6162" s="23"/>
      <c r="D6162" s="23"/>
      <c r="E6162" s="23"/>
      <c r="F6162" s="22"/>
      <c r="G6162" s="23"/>
      <c r="H6162" s="24"/>
      <c r="I6162" s="23"/>
      <c r="J6162" s="23"/>
      <c r="K6162" s="23"/>
      <c r="L6162" s="22"/>
      <c r="M6162" s="20"/>
    </row>
    <row r="6163" spans="1:13" x14ac:dyDescent="0.25">
      <c r="A6163" s="22"/>
      <c r="B6163" s="23"/>
      <c r="C6163" s="23"/>
      <c r="D6163" s="23"/>
      <c r="E6163" s="23"/>
      <c r="F6163" s="22"/>
      <c r="G6163" s="23"/>
      <c r="H6163" s="24"/>
      <c r="I6163" s="23"/>
      <c r="J6163" s="23"/>
      <c r="K6163" s="23"/>
      <c r="L6163" s="22"/>
      <c r="M6163" s="20"/>
    </row>
    <row r="6164" spans="1:13" x14ac:dyDescent="0.25">
      <c r="A6164" s="22"/>
      <c r="B6164" s="23"/>
      <c r="C6164" s="23"/>
      <c r="D6164" s="23"/>
      <c r="E6164" s="23"/>
      <c r="F6164" s="22"/>
      <c r="G6164" s="23"/>
      <c r="H6164" s="24"/>
      <c r="I6164" s="23"/>
      <c r="J6164" s="23"/>
      <c r="K6164" s="23"/>
      <c r="L6164" s="22"/>
      <c r="M6164" s="20"/>
    </row>
    <row r="6165" spans="1:13" x14ac:dyDescent="0.25">
      <c r="A6165" s="22"/>
      <c r="B6165" s="23"/>
      <c r="C6165" s="23"/>
      <c r="D6165" s="23"/>
      <c r="E6165" s="23"/>
      <c r="F6165" s="22"/>
      <c r="G6165" s="23"/>
      <c r="H6165" s="24"/>
      <c r="I6165" s="23"/>
      <c r="J6165" s="23"/>
      <c r="K6165" s="23"/>
      <c r="L6165" s="22"/>
      <c r="M6165" s="20"/>
    </row>
    <row r="6166" spans="1:13" x14ac:dyDescent="0.25">
      <c r="A6166" s="22"/>
      <c r="B6166" s="23"/>
      <c r="C6166" s="23"/>
      <c r="D6166" s="23"/>
      <c r="E6166" s="23"/>
      <c r="F6166" s="22"/>
      <c r="G6166" s="23"/>
      <c r="H6166" s="24"/>
      <c r="I6166" s="23"/>
      <c r="J6166" s="23"/>
      <c r="K6166" s="23"/>
      <c r="L6166" s="22"/>
      <c r="M6166" s="20"/>
    </row>
    <row r="6167" spans="1:13" x14ac:dyDescent="0.25">
      <c r="A6167" s="22"/>
      <c r="B6167" s="23"/>
      <c r="C6167" s="23"/>
      <c r="D6167" s="23"/>
      <c r="E6167" s="23"/>
      <c r="F6167" s="22"/>
      <c r="G6167" s="23"/>
      <c r="H6167" s="24"/>
      <c r="I6167" s="23"/>
      <c r="J6167" s="23"/>
      <c r="K6167" s="23"/>
      <c r="L6167" s="22"/>
      <c r="M6167" s="20"/>
    </row>
    <row r="6168" spans="1:13" x14ac:dyDescent="0.25">
      <c r="A6168" s="22"/>
      <c r="B6168" s="23"/>
      <c r="C6168" s="23"/>
      <c r="D6168" s="23"/>
      <c r="E6168" s="23"/>
      <c r="F6168" s="22"/>
      <c r="G6168" s="23"/>
      <c r="H6168" s="24"/>
      <c r="I6168" s="23"/>
      <c r="J6168" s="23"/>
      <c r="K6168" s="23"/>
      <c r="L6168" s="22"/>
      <c r="M6168" s="20"/>
    </row>
    <row r="6169" spans="1:13" x14ac:dyDescent="0.25">
      <c r="A6169" s="22"/>
      <c r="B6169" s="23"/>
      <c r="C6169" s="23"/>
      <c r="D6169" s="23"/>
      <c r="E6169" s="23"/>
      <c r="F6169" s="22"/>
      <c r="G6169" s="23"/>
      <c r="H6169" s="24"/>
      <c r="I6169" s="23"/>
      <c r="J6169" s="23"/>
      <c r="K6169" s="23"/>
      <c r="L6169" s="22"/>
      <c r="M6169" s="20"/>
    </row>
    <row r="6170" spans="1:13" x14ac:dyDescent="0.25">
      <c r="A6170" s="22"/>
      <c r="B6170" s="23"/>
      <c r="C6170" s="23"/>
      <c r="D6170" s="23"/>
      <c r="E6170" s="23"/>
      <c r="F6170" s="22"/>
      <c r="G6170" s="23"/>
      <c r="H6170" s="24"/>
      <c r="I6170" s="23"/>
      <c r="J6170" s="23"/>
      <c r="K6170" s="23"/>
      <c r="L6170" s="22"/>
      <c r="M6170" s="20"/>
    </row>
    <row r="6171" spans="1:13" x14ac:dyDescent="0.25">
      <c r="A6171" s="22"/>
      <c r="B6171" s="23"/>
      <c r="C6171" s="23"/>
      <c r="D6171" s="23"/>
      <c r="E6171" s="23"/>
      <c r="F6171" s="22"/>
      <c r="G6171" s="23"/>
      <c r="H6171" s="24"/>
      <c r="I6171" s="23"/>
      <c r="J6171" s="23"/>
      <c r="K6171" s="23"/>
      <c r="L6171" s="22"/>
      <c r="M6171" s="20"/>
    </row>
    <row r="6172" spans="1:13" x14ac:dyDescent="0.25">
      <c r="A6172" s="22"/>
      <c r="B6172" s="23"/>
      <c r="C6172" s="23"/>
      <c r="D6172" s="23"/>
      <c r="E6172" s="23"/>
      <c r="F6172" s="22"/>
      <c r="G6172" s="23"/>
      <c r="H6172" s="24"/>
      <c r="I6172" s="23"/>
      <c r="J6172" s="23"/>
      <c r="K6172" s="23"/>
      <c r="L6172" s="22"/>
      <c r="M6172" s="20"/>
    </row>
    <row r="6173" spans="1:13" x14ac:dyDescent="0.25">
      <c r="A6173" s="22"/>
      <c r="B6173" s="23"/>
      <c r="C6173" s="23"/>
      <c r="D6173" s="23"/>
      <c r="E6173" s="23"/>
      <c r="F6173" s="22"/>
      <c r="G6173" s="23"/>
      <c r="H6173" s="24"/>
      <c r="I6173" s="23"/>
      <c r="J6173" s="23"/>
      <c r="K6173" s="23"/>
      <c r="L6173" s="22"/>
      <c r="M6173" s="20"/>
    </row>
    <row r="6174" spans="1:13" x14ac:dyDescent="0.25">
      <c r="A6174" s="22"/>
      <c r="B6174" s="23"/>
      <c r="C6174" s="23"/>
      <c r="D6174" s="23"/>
      <c r="E6174" s="23"/>
      <c r="F6174" s="22"/>
      <c r="G6174" s="23"/>
      <c r="H6174" s="24"/>
      <c r="I6174" s="23"/>
      <c r="J6174" s="23"/>
      <c r="K6174" s="23"/>
      <c r="L6174" s="22"/>
      <c r="M6174" s="20"/>
    </row>
    <row r="6175" spans="1:13" x14ac:dyDescent="0.25">
      <c r="A6175" s="22"/>
      <c r="B6175" s="23"/>
      <c r="C6175" s="23"/>
      <c r="D6175" s="23"/>
      <c r="E6175" s="23"/>
      <c r="F6175" s="22"/>
      <c r="G6175" s="23"/>
      <c r="H6175" s="24"/>
      <c r="I6175" s="23"/>
      <c r="J6175" s="23"/>
      <c r="K6175" s="23"/>
      <c r="L6175" s="22"/>
      <c r="M6175" s="20"/>
    </row>
    <row r="6176" spans="1:13" x14ac:dyDescent="0.25">
      <c r="A6176" s="22"/>
      <c r="B6176" s="23"/>
      <c r="C6176" s="23"/>
      <c r="D6176" s="23"/>
      <c r="E6176" s="23"/>
      <c r="F6176" s="22"/>
      <c r="G6176" s="23"/>
      <c r="H6176" s="24"/>
      <c r="I6176" s="23"/>
      <c r="J6176" s="23"/>
      <c r="K6176" s="23"/>
      <c r="L6176" s="22"/>
      <c r="M6176" s="20"/>
    </row>
    <row r="6177" spans="1:13" x14ac:dyDescent="0.25">
      <c r="A6177" s="22"/>
      <c r="B6177" s="23"/>
      <c r="C6177" s="23"/>
      <c r="D6177" s="23"/>
      <c r="E6177" s="23"/>
      <c r="F6177" s="22"/>
      <c r="G6177" s="23"/>
      <c r="H6177" s="24"/>
      <c r="I6177" s="23"/>
      <c r="J6177" s="23"/>
      <c r="K6177" s="23"/>
      <c r="L6177" s="22"/>
      <c r="M6177" s="20"/>
    </row>
    <row r="6178" spans="1:13" x14ac:dyDescent="0.25">
      <c r="A6178" s="22"/>
      <c r="B6178" s="23"/>
      <c r="C6178" s="23"/>
      <c r="D6178" s="23"/>
      <c r="E6178" s="23"/>
      <c r="F6178" s="22"/>
      <c r="G6178" s="23"/>
      <c r="H6178" s="24"/>
      <c r="I6178" s="23"/>
      <c r="J6178" s="23"/>
      <c r="K6178" s="23"/>
      <c r="L6178" s="22"/>
      <c r="M6178" s="20"/>
    </row>
    <row r="6179" spans="1:13" x14ac:dyDescent="0.25">
      <c r="A6179" s="22"/>
      <c r="B6179" s="23"/>
      <c r="C6179" s="23"/>
      <c r="D6179" s="23"/>
      <c r="E6179" s="23"/>
      <c r="F6179" s="22"/>
      <c r="G6179" s="23"/>
      <c r="H6179" s="24"/>
      <c r="I6179" s="23"/>
      <c r="J6179" s="23"/>
      <c r="K6179" s="23"/>
      <c r="L6179" s="22"/>
      <c r="M6179" s="20"/>
    </row>
    <row r="6180" spans="1:13" x14ac:dyDescent="0.25">
      <c r="A6180" s="22"/>
      <c r="B6180" s="23"/>
      <c r="C6180" s="23"/>
      <c r="D6180" s="23"/>
      <c r="E6180" s="23"/>
      <c r="F6180" s="22"/>
      <c r="G6180" s="23"/>
      <c r="H6180" s="24"/>
      <c r="I6180" s="23"/>
      <c r="J6180" s="23"/>
      <c r="K6180" s="23"/>
      <c r="L6180" s="22"/>
      <c r="M6180" s="20"/>
    </row>
    <row r="6181" spans="1:13" x14ac:dyDescent="0.25">
      <c r="A6181" s="22"/>
      <c r="B6181" s="23"/>
      <c r="C6181" s="23"/>
      <c r="D6181" s="23"/>
      <c r="E6181" s="23"/>
      <c r="F6181" s="22"/>
      <c r="G6181" s="23"/>
      <c r="H6181" s="24"/>
      <c r="I6181" s="23"/>
      <c r="J6181" s="23"/>
      <c r="K6181" s="23"/>
      <c r="L6181" s="22"/>
      <c r="M6181" s="20"/>
    </row>
    <row r="6182" spans="1:13" x14ac:dyDescent="0.25">
      <c r="A6182" s="22"/>
      <c r="B6182" s="23"/>
      <c r="C6182" s="23"/>
      <c r="D6182" s="23"/>
      <c r="E6182" s="23"/>
      <c r="F6182" s="22"/>
      <c r="G6182" s="23"/>
      <c r="H6182" s="24"/>
      <c r="I6182" s="23"/>
      <c r="J6182" s="23"/>
      <c r="K6182" s="23"/>
      <c r="L6182" s="22"/>
      <c r="M6182" s="20"/>
    </row>
    <row r="6183" spans="1:13" x14ac:dyDescent="0.25">
      <c r="A6183" s="22"/>
      <c r="B6183" s="23"/>
      <c r="C6183" s="23"/>
      <c r="D6183" s="23"/>
      <c r="E6183" s="23"/>
      <c r="F6183" s="22"/>
      <c r="G6183" s="23"/>
      <c r="H6183" s="24"/>
      <c r="I6183" s="23"/>
      <c r="J6183" s="23"/>
      <c r="K6183" s="23"/>
      <c r="L6183" s="22"/>
      <c r="M6183" s="20"/>
    </row>
    <row r="6184" spans="1:13" x14ac:dyDescent="0.25">
      <c r="A6184" s="22"/>
      <c r="B6184" s="23"/>
      <c r="C6184" s="23"/>
      <c r="D6184" s="23"/>
      <c r="E6184" s="23"/>
      <c r="F6184" s="22"/>
      <c r="G6184" s="23"/>
      <c r="H6184" s="24"/>
      <c r="I6184" s="23"/>
      <c r="J6184" s="23"/>
      <c r="K6184" s="23"/>
      <c r="L6184" s="22"/>
      <c r="M6184" s="20"/>
    </row>
    <row r="6185" spans="1:13" x14ac:dyDescent="0.25">
      <c r="A6185" s="22"/>
      <c r="B6185" s="23"/>
      <c r="C6185" s="23"/>
      <c r="D6185" s="23"/>
      <c r="E6185" s="23"/>
      <c r="F6185" s="22"/>
      <c r="G6185" s="23"/>
      <c r="H6185" s="24"/>
      <c r="I6185" s="23"/>
      <c r="J6185" s="23"/>
      <c r="K6185" s="23"/>
      <c r="L6185" s="22"/>
      <c r="M6185" s="20"/>
    </row>
    <row r="6186" spans="1:13" x14ac:dyDescent="0.25">
      <c r="A6186" s="22"/>
      <c r="B6186" s="23"/>
      <c r="C6186" s="23"/>
      <c r="D6186" s="23"/>
      <c r="E6186" s="23"/>
      <c r="F6186" s="22"/>
      <c r="G6186" s="23"/>
      <c r="H6186" s="24"/>
      <c r="I6186" s="23"/>
      <c r="J6186" s="23"/>
      <c r="K6186" s="23"/>
      <c r="L6186" s="22"/>
      <c r="M6186" s="20"/>
    </row>
    <row r="6187" spans="1:13" x14ac:dyDescent="0.25">
      <c r="A6187" s="22"/>
      <c r="B6187" s="23"/>
      <c r="C6187" s="23"/>
      <c r="D6187" s="23"/>
      <c r="E6187" s="23"/>
      <c r="F6187" s="22"/>
      <c r="G6187" s="23"/>
      <c r="H6187" s="24"/>
      <c r="I6187" s="23"/>
      <c r="J6187" s="23"/>
      <c r="K6187" s="23"/>
      <c r="L6187" s="22"/>
      <c r="M6187" s="20"/>
    </row>
    <row r="6188" spans="1:13" x14ac:dyDescent="0.25">
      <c r="A6188" s="22"/>
      <c r="B6188" s="23"/>
      <c r="C6188" s="23"/>
      <c r="D6188" s="23"/>
      <c r="E6188" s="23"/>
      <c r="F6188" s="22"/>
      <c r="G6188" s="23"/>
      <c r="H6188" s="24"/>
      <c r="I6188" s="23"/>
      <c r="J6188" s="23"/>
      <c r="K6188" s="23"/>
      <c r="L6188" s="22"/>
      <c r="M6188" s="20"/>
    </row>
    <row r="6189" spans="1:13" x14ac:dyDescent="0.25">
      <c r="A6189" s="22"/>
      <c r="B6189" s="23"/>
      <c r="C6189" s="23"/>
      <c r="D6189" s="23"/>
      <c r="E6189" s="23"/>
      <c r="F6189" s="22"/>
      <c r="G6189" s="23"/>
      <c r="H6189" s="24"/>
      <c r="I6189" s="23"/>
      <c r="J6189" s="23"/>
      <c r="K6189" s="23"/>
      <c r="L6189" s="22"/>
      <c r="M6189" s="20"/>
    </row>
    <row r="6190" spans="1:13" x14ac:dyDescent="0.25">
      <c r="A6190" s="22"/>
      <c r="B6190" s="23"/>
      <c r="C6190" s="23"/>
      <c r="D6190" s="23"/>
      <c r="E6190" s="23"/>
      <c r="F6190" s="22"/>
      <c r="G6190" s="23"/>
      <c r="H6190" s="24"/>
      <c r="I6190" s="23"/>
      <c r="J6190" s="23"/>
      <c r="K6190" s="23"/>
      <c r="L6190" s="22"/>
      <c r="M6190" s="20"/>
    </row>
    <row r="6191" spans="1:13" x14ac:dyDescent="0.25">
      <c r="A6191" s="22"/>
      <c r="B6191" s="23"/>
      <c r="C6191" s="23"/>
      <c r="D6191" s="23"/>
      <c r="E6191" s="23"/>
      <c r="F6191" s="22"/>
      <c r="G6191" s="23"/>
      <c r="H6191" s="24"/>
      <c r="I6191" s="23"/>
      <c r="J6191" s="23"/>
      <c r="K6191" s="23"/>
      <c r="L6191" s="22"/>
      <c r="M6191" s="20"/>
    </row>
    <row r="6192" spans="1:13" x14ac:dyDescent="0.25">
      <c r="A6192" s="22"/>
      <c r="B6192" s="23"/>
      <c r="C6192" s="23"/>
      <c r="D6192" s="23"/>
      <c r="E6192" s="23"/>
      <c r="F6192" s="22"/>
      <c r="G6192" s="23"/>
      <c r="H6192" s="24"/>
      <c r="I6192" s="23"/>
      <c r="J6192" s="23"/>
      <c r="K6192" s="23"/>
      <c r="L6192" s="22"/>
      <c r="M6192" s="20"/>
    </row>
    <row r="6193" spans="1:13" x14ac:dyDescent="0.25">
      <c r="A6193" s="22"/>
      <c r="B6193" s="23"/>
      <c r="C6193" s="23"/>
      <c r="D6193" s="23"/>
      <c r="E6193" s="23"/>
      <c r="F6193" s="22"/>
      <c r="G6193" s="23"/>
      <c r="H6193" s="24"/>
      <c r="I6193" s="23"/>
      <c r="J6193" s="23"/>
      <c r="K6193" s="23"/>
      <c r="L6193" s="22"/>
      <c r="M6193" s="20"/>
    </row>
    <row r="6194" spans="1:13" x14ac:dyDescent="0.25">
      <c r="A6194" s="22"/>
      <c r="B6194" s="23"/>
      <c r="C6194" s="23"/>
      <c r="D6194" s="23"/>
      <c r="E6194" s="23"/>
      <c r="F6194" s="22"/>
      <c r="G6194" s="23"/>
      <c r="H6194" s="24"/>
      <c r="I6194" s="23"/>
      <c r="J6194" s="23"/>
      <c r="K6194" s="23"/>
      <c r="L6194" s="22"/>
      <c r="M6194" s="20"/>
    </row>
    <row r="6195" spans="1:13" x14ac:dyDescent="0.25">
      <c r="A6195" s="22"/>
      <c r="B6195" s="23"/>
      <c r="C6195" s="23"/>
      <c r="D6195" s="23"/>
      <c r="E6195" s="23"/>
      <c r="F6195" s="22"/>
      <c r="G6195" s="23"/>
      <c r="H6195" s="24"/>
      <c r="I6195" s="23"/>
      <c r="J6195" s="23"/>
      <c r="K6195" s="23"/>
      <c r="L6195" s="22"/>
      <c r="M6195" s="20"/>
    </row>
    <row r="6196" spans="1:13" x14ac:dyDescent="0.25">
      <c r="A6196" s="22"/>
      <c r="B6196" s="23"/>
      <c r="C6196" s="23"/>
      <c r="D6196" s="23"/>
      <c r="E6196" s="23"/>
      <c r="F6196" s="22"/>
      <c r="G6196" s="23"/>
      <c r="H6196" s="24"/>
      <c r="I6196" s="23"/>
      <c r="J6196" s="23"/>
      <c r="K6196" s="23"/>
      <c r="L6196" s="22"/>
      <c r="M6196" s="20"/>
    </row>
    <row r="6197" spans="1:13" x14ac:dyDescent="0.25">
      <c r="A6197" s="22"/>
      <c r="B6197" s="23"/>
      <c r="C6197" s="23"/>
      <c r="D6197" s="23"/>
      <c r="E6197" s="23"/>
      <c r="F6197" s="22"/>
      <c r="G6197" s="23"/>
      <c r="H6197" s="24"/>
      <c r="I6197" s="23"/>
      <c r="J6197" s="23"/>
      <c r="K6197" s="23"/>
      <c r="L6197" s="22"/>
      <c r="M6197" s="20"/>
    </row>
    <row r="6198" spans="1:13" x14ac:dyDescent="0.25">
      <c r="A6198" s="22"/>
      <c r="B6198" s="23"/>
      <c r="C6198" s="23"/>
      <c r="D6198" s="23"/>
      <c r="E6198" s="23"/>
      <c r="F6198" s="22"/>
      <c r="G6198" s="23"/>
      <c r="H6198" s="24"/>
      <c r="I6198" s="23"/>
      <c r="J6198" s="23"/>
      <c r="K6198" s="23"/>
      <c r="L6198" s="22"/>
      <c r="M6198" s="20"/>
    </row>
    <row r="6199" spans="1:13" x14ac:dyDescent="0.25">
      <c r="A6199" s="22"/>
      <c r="B6199" s="23"/>
      <c r="C6199" s="23"/>
      <c r="D6199" s="23"/>
      <c r="E6199" s="23"/>
      <c r="F6199" s="22"/>
      <c r="G6199" s="23"/>
      <c r="H6199" s="24"/>
      <c r="I6199" s="23"/>
      <c r="J6199" s="23"/>
      <c r="K6199" s="23"/>
      <c r="L6199" s="22"/>
      <c r="M6199" s="20"/>
    </row>
    <row r="6200" spans="1:13" x14ac:dyDescent="0.25">
      <c r="A6200" s="22"/>
      <c r="B6200" s="23"/>
      <c r="C6200" s="23"/>
      <c r="D6200" s="23"/>
      <c r="E6200" s="23"/>
      <c r="F6200" s="22"/>
      <c r="G6200" s="23"/>
      <c r="H6200" s="24"/>
      <c r="I6200" s="23"/>
      <c r="J6200" s="23"/>
      <c r="K6200" s="23"/>
      <c r="L6200" s="22"/>
      <c r="M6200" s="20"/>
    </row>
    <row r="6201" spans="1:13" x14ac:dyDescent="0.25">
      <c r="A6201" s="22"/>
      <c r="B6201" s="23"/>
      <c r="C6201" s="23"/>
      <c r="D6201" s="23"/>
      <c r="E6201" s="23"/>
      <c r="F6201" s="22"/>
      <c r="G6201" s="23"/>
      <c r="H6201" s="24"/>
      <c r="I6201" s="23"/>
      <c r="J6201" s="23"/>
      <c r="K6201" s="23"/>
      <c r="L6201" s="22"/>
      <c r="M6201" s="20"/>
    </row>
    <row r="6202" spans="1:13" x14ac:dyDescent="0.25">
      <c r="A6202" s="22"/>
      <c r="B6202" s="23"/>
      <c r="C6202" s="23"/>
      <c r="D6202" s="23"/>
      <c r="E6202" s="23"/>
      <c r="F6202" s="22"/>
      <c r="G6202" s="23"/>
      <c r="H6202" s="24"/>
      <c r="I6202" s="23"/>
      <c r="J6202" s="23"/>
      <c r="K6202" s="23"/>
      <c r="L6202" s="22"/>
      <c r="M6202" s="20"/>
    </row>
    <row r="6203" spans="1:13" x14ac:dyDescent="0.25">
      <c r="A6203" s="22"/>
      <c r="B6203" s="23"/>
      <c r="C6203" s="23"/>
      <c r="D6203" s="23"/>
      <c r="E6203" s="23"/>
      <c r="F6203" s="22"/>
      <c r="G6203" s="23"/>
      <c r="H6203" s="24"/>
      <c r="I6203" s="23"/>
      <c r="J6203" s="23"/>
      <c r="K6203" s="23"/>
      <c r="L6203" s="22"/>
      <c r="M6203" s="20"/>
    </row>
    <row r="6204" spans="1:13" x14ac:dyDescent="0.25">
      <c r="A6204" s="22"/>
      <c r="B6204" s="23"/>
      <c r="C6204" s="23"/>
      <c r="D6204" s="23"/>
      <c r="E6204" s="23"/>
      <c r="F6204" s="22"/>
      <c r="G6204" s="23"/>
      <c r="H6204" s="24"/>
      <c r="I6204" s="23"/>
      <c r="J6204" s="23"/>
      <c r="K6204" s="23"/>
      <c r="L6204" s="22"/>
      <c r="M6204" s="20"/>
    </row>
    <row r="6205" spans="1:13" x14ac:dyDescent="0.25">
      <c r="A6205" s="22"/>
      <c r="B6205" s="23"/>
      <c r="C6205" s="23"/>
      <c r="D6205" s="23"/>
      <c r="E6205" s="23"/>
      <c r="F6205" s="22"/>
      <c r="G6205" s="23"/>
      <c r="H6205" s="24"/>
      <c r="I6205" s="23"/>
      <c r="J6205" s="23"/>
      <c r="K6205" s="23"/>
      <c r="L6205" s="22"/>
      <c r="M6205" s="20"/>
    </row>
    <row r="6206" spans="1:13" x14ac:dyDescent="0.25">
      <c r="A6206" s="22"/>
      <c r="B6206" s="23"/>
      <c r="C6206" s="23"/>
      <c r="D6206" s="23"/>
      <c r="E6206" s="23"/>
      <c r="F6206" s="22"/>
      <c r="G6206" s="23"/>
      <c r="H6206" s="24"/>
      <c r="I6206" s="23"/>
      <c r="J6206" s="23"/>
      <c r="K6206" s="23"/>
      <c r="L6206" s="22"/>
      <c r="M6206" s="20"/>
    </row>
    <row r="6207" spans="1:13" x14ac:dyDescent="0.25">
      <c r="A6207" s="22"/>
      <c r="B6207" s="23"/>
      <c r="C6207" s="23"/>
      <c r="D6207" s="23"/>
      <c r="E6207" s="23"/>
      <c r="F6207" s="22"/>
      <c r="G6207" s="23"/>
      <c r="H6207" s="24"/>
      <c r="I6207" s="23"/>
      <c r="J6207" s="23"/>
      <c r="K6207" s="23"/>
      <c r="L6207" s="22"/>
      <c r="M6207" s="20"/>
    </row>
    <row r="6208" spans="1:13" x14ac:dyDescent="0.25">
      <c r="A6208" s="22"/>
      <c r="B6208" s="23"/>
      <c r="C6208" s="23"/>
      <c r="D6208" s="23"/>
      <c r="E6208" s="23"/>
      <c r="F6208" s="22"/>
      <c r="G6208" s="23"/>
      <c r="H6208" s="24"/>
      <c r="I6208" s="23"/>
      <c r="J6208" s="23"/>
      <c r="K6208" s="23"/>
      <c r="L6208" s="22"/>
      <c r="M6208" s="20"/>
    </row>
    <row r="6209" spans="1:13" x14ac:dyDescent="0.25">
      <c r="A6209" s="22"/>
      <c r="B6209" s="23"/>
      <c r="C6209" s="23"/>
      <c r="D6209" s="23"/>
      <c r="E6209" s="23"/>
      <c r="F6209" s="22"/>
      <c r="G6209" s="23"/>
      <c r="H6209" s="24"/>
      <c r="I6209" s="23"/>
      <c r="J6209" s="23"/>
      <c r="K6209" s="23"/>
      <c r="L6209" s="22"/>
      <c r="M6209" s="20"/>
    </row>
    <row r="6210" spans="1:13" x14ac:dyDescent="0.25">
      <c r="A6210" s="22"/>
      <c r="B6210" s="23"/>
      <c r="C6210" s="23"/>
      <c r="D6210" s="23"/>
      <c r="E6210" s="23"/>
      <c r="F6210" s="22"/>
      <c r="G6210" s="23"/>
      <c r="H6210" s="24"/>
      <c r="I6210" s="23"/>
      <c r="J6210" s="23"/>
      <c r="K6210" s="23"/>
      <c r="L6210" s="22"/>
      <c r="M6210" s="20"/>
    </row>
    <row r="6211" spans="1:13" x14ac:dyDescent="0.25">
      <c r="A6211" s="22"/>
      <c r="B6211" s="23"/>
      <c r="C6211" s="23"/>
      <c r="D6211" s="23"/>
      <c r="E6211" s="23"/>
      <c r="F6211" s="22"/>
      <c r="G6211" s="23"/>
      <c r="H6211" s="24"/>
      <c r="I6211" s="23"/>
      <c r="J6211" s="23"/>
      <c r="K6211" s="23"/>
      <c r="L6211" s="22"/>
      <c r="M6211" s="20"/>
    </row>
    <row r="6212" spans="1:13" x14ac:dyDescent="0.25">
      <c r="A6212" s="22"/>
      <c r="B6212" s="23"/>
      <c r="C6212" s="23"/>
      <c r="D6212" s="23"/>
      <c r="E6212" s="23"/>
      <c r="F6212" s="22"/>
      <c r="G6212" s="23"/>
      <c r="H6212" s="24"/>
      <c r="I6212" s="23"/>
      <c r="J6212" s="23"/>
      <c r="K6212" s="23"/>
      <c r="L6212" s="22"/>
      <c r="M6212" s="20"/>
    </row>
    <row r="6213" spans="1:13" x14ac:dyDescent="0.25">
      <c r="A6213" s="22"/>
      <c r="B6213" s="23"/>
      <c r="C6213" s="23"/>
      <c r="D6213" s="23"/>
      <c r="E6213" s="23"/>
      <c r="F6213" s="22"/>
      <c r="G6213" s="23"/>
      <c r="H6213" s="24"/>
      <c r="I6213" s="23"/>
      <c r="J6213" s="23"/>
      <c r="K6213" s="23"/>
      <c r="L6213" s="22"/>
      <c r="M6213" s="20"/>
    </row>
    <row r="6214" spans="1:13" x14ac:dyDescent="0.25">
      <c r="A6214" s="22"/>
      <c r="B6214" s="23"/>
      <c r="C6214" s="23"/>
      <c r="D6214" s="23"/>
      <c r="E6214" s="23"/>
      <c r="F6214" s="22"/>
      <c r="G6214" s="23"/>
      <c r="H6214" s="24"/>
      <c r="I6214" s="23"/>
      <c r="J6214" s="23"/>
      <c r="K6214" s="23"/>
      <c r="L6214" s="22"/>
      <c r="M6214" s="20"/>
    </row>
    <row r="6215" spans="1:13" x14ac:dyDescent="0.25">
      <c r="A6215" s="22"/>
      <c r="B6215" s="23"/>
      <c r="C6215" s="23"/>
      <c r="D6215" s="23"/>
      <c r="E6215" s="23"/>
      <c r="F6215" s="22"/>
      <c r="G6215" s="23"/>
      <c r="H6215" s="24"/>
      <c r="I6215" s="23"/>
      <c r="J6215" s="23"/>
      <c r="K6215" s="23"/>
      <c r="L6215" s="22"/>
      <c r="M6215" s="20"/>
    </row>
    <row r="6216" spans="1:13" x14ac:dyDescent="0.25">
      <c r="A6216" s="22"/>
      <c r="B6216" s="23"/>
      <c r="C6216" s="23"/>
      <c r="D6216" s="23"/>
      <c r="E6216" s="23"/>
      <c r="F6216" s="22"/>
      <c r="G6216" s="23"/>
      <c r="H6216" s="24"/>
      <c r="I6216" s="23"/>
      <c r="J6216" s="23"/>
      <c r="K6216" s="23"/>
      <c r="L6216" s="22"/>
      <c r="M6216" s="20"/>
    </row>
    <row r="6217" spans="1:13" x14ac:dyDescent="0.25">
      <c r="A6217" s="22"/>
      <c r="B6217" s="23"/>
      <c r="C6217" s="23"/>
      <c r="D6217" s="23"/>
      <c r="E6217" s="23"/>
      <c r="F6217" s="22"/>
      <c r="G6217" s="23"/>
      <c r="H6217" s="24"/>
      <c r="I6217" s="23"/>
      <c r="J6217" s="23"/>
      <c r="K6217" s="23"/>
      <c r="L6217" s="22"/>
      <c r="M6217" s="20"/>
    </row>
    <row r="6218" spans="1:13" x14ac:dyDescent="0.25">
      <c r="A6218" s="22"/>
      <c r="B6218" s="23"/>
      <c r="C6218" s="23"/>
      <c r="D6218" s="23"/>
      <c r="E6218" s="23"/>
      <c r="F6218" s="22"/>
      <c r="G6218" s="23"/>
      <c r="H6218" s="24"/>
      <c r="I6218" s="23"/>
      <c r="J6218" s="23"/>
      <c r="K6218" s="23"/>
      <c r="L6218" s="22"/>
      <c r="M6218" s="20"/>
    </row>
    <row r="6219" spans="1:13" x14ac:dyDescent="0.25">
      <c r="A6219" s="22"/>
      <c r="B6219" s="23"/>
      <c r="C6219" s="23"/>
      <c r="D6219" s="23"/>
      <c r="E6219" s="23"/>
      <c r="F6219" s="22"/>
      <c r="G6219" s="23"/>
      <c r="H6219" s="24"/>
      <c r="I6219" s="23"/>
      <c r="J6219" s="23"/>
      <c r="K6219" s="23"/>
      <c r="L6219" s="22"/>
      <c r="M6219" s="20"/>
    </row>
    <row r="6220" spans="1:13" x14ac:dyDescent="0.25">
      <c r="A6220" s="22"/>
      <c r="B6220" s="23"/>
      <c r="C6220" s="23"/>
      <c r="D6220" s="23"/>
      <c r="E6220" s="23"/>
      <c r="F6220" s="22"/>
      <c r="G6220" s="23"/>
      <c r="H6220" s="24"/>
      <c r="I6220" s="23"/>
      <c r="J6220" s="23"/>
      <c r="K6220" s="23"/>
      <c r="L6220" s="22"/>
      <c r="M6220" s="20"/>
    </row>
    <row r="6221" spans="1:13" x14ac:dyDescent="0.25">
      <c r="A6221" s="22"/>
      <c r="B6221" s="23"/>
      <c r="C6221" s="23"/>
      <c r="D6221" s="23"/>
      <c r="E6221" s="23"/>
      <c r="F6221" s="22"/>
      <c r="G6221" s="23"/>
      <c r="H6221" s="24"/>
      <c r="I6221" s="23"/>
      <c r="J6221" s="23"/>
      <c r="K6221" s="23"/>
      <c r="L6221" s="22"/>
      <c r="M6221" s="20"/>
    </row>
    <row r="6222" spans="1:13" x14ac:dyDescent="0.25">
      <c r="A6222" s="22"/>
      <c r="B6222" s="23"/>
      <c r="C6222" s="23"/>
      <c r="D6222" s="23"/>
      <c r="E6222" s="23"/>
      <c r="F6222" s="22"/>
      <c r="G6222" s="23"/>
      <c r="H6222" s="24"/>
      <c r="I6222" s="23"/>
      <c r="J6222" s="23"/>
      <c r="K6222" s="23"/>
      <c r="L6222" s="22"/>
      <c r="M6222" s="20"/>
    </row>
    <row r="6223" spans="1:13" x14ac:dyDescent="0.25">
      <c r="A6223" s="22"/>
      <c r="B6223" s="23"/>
      <c r="C6223" s="23"/>
      <c r="D6223" s="23"/>
      <c r="E6223" s="23"/>
      <c r="F6223" s="22"/>
      <c r="G6223" s="23"/>
      <c r="H6223" s="24"/>
      <c r="I6223" s="23"/>
      <c r="J6223" s="23"/>
      <c r="K6223" s="23"/>
      <c r="L6223" s="22"/>
      <c r="M6223" s="20"/>
    </row>
    <row r="6224" spans="1:13" x14ac:dyDescent="0.25">
      <c r="A6224" s="22"/>
      <c r="B6224" s="23"/>
      <c r="C6224" s="23"/>
      <c r="D6224" s="23"/>
      <c r="E6224" s="23"/>
      <c r="F6224" s="22"/>
      <c r="G6224" s="23"/>
      <c r="H6224" s="24"/>
      <c r="I6224" s="23"/>
      <c r="J6224" s="23"/>
      <c r="K6224" s="23"/>
      <c r="L6224" s="22"/>
      <c r="M6224" s="20"/>
    </row>
    <row r="6225" spans="1:13" x14ac:dyDescent="0.25">
      <c r="A6225" s="22"/>
      <c r="B6225" s="23"/>
      <c r="C6225" s="23"/>
      <c r="D6225" s="23"/>
      <c r="E6225" s="23"/>
      <c r="F6225" s="22"/>
      <c r="G6225" s="23"/>
      <c r="H6225" s="24"/>
      <c r="I6225" s="23"/>
      <c r="J6225" s="23"/>
      <c r="K6225" s="23"/>
      <c r="L6225" s="22"/>
      <c r="M6225" s="20"/>
    </row>
    <row r="6226" spans="1:13" x14ac:dyDescent="0.25">
      <c r="A6226" s="22"/>
      <c r="B6226" s="23"/>
      <c r="C6226" s="23"/>
      <c r="D6226" s="23"/>
      <c r="E6226" s="23"/>
      <c r="F6226" s="22"/>
      <c r="G6226" s="23"/>
      <c r="H6226" s="24"/>
      <c r="I6226" s="23"/>
      <c r="J6226" s="23"/>
      <c r="K6226" s="23"/>
      <c r="L6226" s="22"/>
      <c r="M6226" s="20"/>
    </row>
    <row r="6227" spans="1:13" x14ac:dyDescent="0.25">
      <c r="A6227" s="22"/>
      <c r="B6227" s="23"/>
      <c r="C6227" s="23"/>
      <c r="D6227" s="23"/>
      <c r="E6227" s="23"/>
      <c r="F6227" s="22"/>
      <c r="G6227" s="23"/>
      <c r="H6227" s="24"/>
      <c r="I6227" s="23"/>
      <c r="J6227" s="23"/>
      <c r="K6227" s="23"/>
      <c r="L6227" s="22"/>
      <c r="M6227" s="20"/>
    </row>
    <row r="6228" spans="1:13" x14ac:dyDescent="0.25">
      <c r="A6228" s="22"/>
      <c r="B6228" s="23"/>
      <c r="C6228" s="23"/>
      <c r="D6228" s="23"/>
      <c r="E6228" s="23"/>
      <c r="F6228" s="22"/>
      <c r="G6228" s="23"/>
      <c r="H6228" s="24"/>
      <c r="I6228" s="23"/>
      <c r="J6228" s="23"/>
      <c r="K6228" s="23"/>
      <c r="L6228" s="22"/>
      <c r="M6228" s="20"/>
    </row>
    <row r="6229" spans="1:13" x14ac:dyDescent="0.25">
      <c r="A6229" s="22"/>
      <c r="B6229" s="23"/>
      <c r="C6229" s="23"/>
      <c r="D6229" s="23"/>
      <c r="E6229" s="23"/>
      <c r="F6229" s="22"/>
      <c r="G6229" s="23"/>
      <c r="H6229" s="24"/>
      <c r="I6229" s="23"/>
      <c r="J6229" s="23"/>
      <c r="K6229" s="23"/>
      <c r="L6229" s="22"/>
      <c r="M6229" s="20"/>
    </row>
    <row r="6230" spans="1:13" x14ac:dyDescent="0.25">
      <c r="A6230" s="22"/>
      <c r="B6230" s="23"/>
      <c r="C6230" s="23"/>
      <c r="D6230" s="23"/>
      <c r="E6230" s="23"/>
      <c r="F6230" s="22"/>
      <c r="G6230" s="23"/>
      <c r="H6230" s="24"/>
      <c r="I6230" s="23"/>
      <c r="J6230" s="23"/>
      <c r="K6230" s="23"/>
      <c r="L6230" s="22"/>
      <c r="M6230" s="20"/>
    </row>
    <row r="6231" spans="1:13" x14ac:dyDescent="0.25">
      <c r="A6231" s="22"/>
      <c r="B6231" s="23"/>
      <c r="C6231" s="23"/>
      <c r="D6231" s="23"/>
      <c r="E6231" s="23"/>
      <c r="F6231" s="22"/>
      <c r="G6231" s="23"/>
      <c r="H6231" s="24"/>
      <c r="I6231" s="23"/>
      <c r="J6231" s="23"/>
      <c r="K6231" s="23"/>
      <c r="L6231" s="22"/>
      <c r="M6231" s="20"/>
    </row>
    <row r="6232" spans="1:13" x14ac:dyDescent="0.25">
      <c r="A6232" s="22"/>
      <c r="B6232" s="23"/>
      <c r="C6232" s="23"/>
      <c r="D6232" s="23"/>
      <c r="E6232" s="23"/>
      <c r="F6232" s="22"/>
      <c r="G6232" s="23"/>
      <c r="H6232" s="24"/>
      <c r="I6232" s="23"/>
      <c r="J6232" s="23"/>
      <c r="K6232" s="23"/>
      <c r="L6232" s="22"/>
      <c r="M6232" s="20"/>
    </row>
    <row r="6233" spans="1:13" x14ac:dyDescent="0.25">
      <c r="A6233" s="22"/>
      <c r="B6233" s="23"/>
      <c r="C6233" s="23"/>
      <c r="D6233" s="23"/>
      <c r="E6233" s="23"/>
      <c r="F6233" s="22"/>
      <c r="G6233" s="23"/>
      <c r="H6233" s="24"/>
      <c r="I6233" s="23"/>
      <c r="J6233" s="23"/>
      <c r="K6233" s="23"/>
      <c r="L6233" s="22"/>
      <c r="M6233" s="20"/>
    </row>
    <row r="6234" spans="1:13" x14ac:dyDescent="0.25">
      <c r="A6234" s="22"/>
      <c r="B6234" s="23"/>
      <c r="C6234" s="23"/>
      <c r="D6234" s="23"/>
      <c r="E6234" s="23"/>
      <c r="F6234" s="22"/>
      <c r="G6234" s="23"/>
      <c r="H6234" s="24"/>
      <c r="I6234" s="23"/>
      <c r="J6234" s="23"/>
      <c r="K6234" s="23"/>
      <c r="L6234" s="22"/>
      <c r="M6234" s="20"/>
    </row>
    <row r="6235" spans="1:13" x14ac:dyDescent="0.25">
      <c r="A6235" s="22"/>
      <c r="B6235" s="23"/>
      <c r="C6235" s="23"/>
      <c r="D6235" s="23"/>
      <c r="E6235" s="23"/>
      <c r="F6235" s="22"/>
      <c r="G6235" s="23"/>
      <c r="H6235" s="24"/>
      <c r="I6235" s="23"/>
      <c r="J6235" s="23"/>
      <c r="K6235" s="23"/>
      <c r="L6235" s="22"/>
      <c r="M6235" s="20"/>
    </row>
    <row r="6236" spans="1:13" x14ac:dyDescent="0.25">
      <c r="A6236" s="22"/>
      <c r="B6236" s="23"/>
      <c r="C6236" s="23"/>
      <c r="D6236" s="23"/>
      <c r="E6236" s="23"/>
      <c r="F6236" s="22"/>
      <c r="G6236" s="23"/>
      <c r="H6236" s="24"/>
      <c r="I6236" s="23"/>
      <c r="J6236" s="23"/>
      <c r="K6236" s="23"/>
      <c r="L6236" s="22"/>
      <c r="M6236" s="20"/>
    </row>
    <row r="6237" spans="1:13" x14ac:dyDescent="0.25">
      <c r="A6237" s="22"/>
      <c r="B6237" s="23"/>
      <c r="C6237" s="23"/>
      <c r="D6237" s="23"/>
      <c r="E6237" s="23"/>
      <c r="F6237" s="22"/>
      <c r="G6237" s="23"/>
      <c r="H6237" s="24"/>
      <c r="I6237" s="23"/>
      <c r="J6237" s="23"/>
      <c r="K6237" s="23"/>
      <c r="L6237" s="22"/>
      <c r="M6237" s="20"/>
    </row>
    <row r="6238" spans="1:13" x14ac:dyDescent="0.25">
      <c r="A6238" s="22"/>
      <c r="B6238" s="23"/>
      <c r="C6238" s="23"/>
      <c r="D6238" s="23"/>
      <c r="E6238" s="23"/>
      <c r="F6238" s="22"/>
      <c r="G6238" s="23"/>
      <c r="H6238" s="24"/>
      <c r="I6238" s="23"/>
      <c r="J6238" s="23"/>
      <c r="K6238" s="23"/>
      <c r="L6238" s="22"/>
      <c r="M6238" s="20"/>
    </row>
    <row r="6239" spans="1:13" x14ac:dyDescent="0.25">
      <c r="A6239" s="22"/>
      <c r="B6239" s="23"/>
      <c r="C6239" s="23"/>
      <c r="D6239" s="23"/>
      <c r="E6239" s="23"/>
      <c r="F6239" s="22"/>
      <c r="G6239" s="23"/>
      <c r="H6239" s="24"/>
      <c r="I6239" s="23"/>
      <c r="J6239" s="23"/>
      <c r="K6239" s="23"/>
      <c r="L6239" s="22"/>
      <c r="M6239" s="20"/>
    </row>
    <row r="6240" spans="1:13" x14ac:dyDescent="0.25">
      <c r="A6240" s="22"/>
      <c r="B6240" s="23"/>
      <c r="C6240" s="23"/>
      <c r="D6240" s="23"/>
      <c r="E6240" s="23"/>
      <c r="F6240" s="22"/>
      <c r="G6240" s="23"/>
      <c r="H6240" s="24"/>
      <c r="I6240" s="23"/>
      <c r="J6240" s="23"/>
      <c r="K6240" s="23"/>
      <c r="L6240" s="22"/>
      <c r="M6240" s="20"/>
    </row>
    <row r="6241" spans="1:13" x14ac:dyDescent="0.25">
      <c r="A6241" s="22"/>
      <c r="B6241" s="23"/>
      <c r="C6241" s="23"/>
      <c r="D6241" s="23"/>
      <c r="E6241" s="23"/>
      <c r="F6241" s="22"/>
      <c r="G6241" s="23"/>
      <c r="H6241" s="24"/>
      <c r="I6241" s="23"/>
      <c r="J6241" s="23"/>
      <c r="K6241" s="23"/>
      <c r="L6241" s="22"/>
      <c r="M6241" s="20"/>
    </row>
    <row r="6242" spans="1:13" x14ac:dyDescent="0.25">
      <c r="A6242" s="22"/>
      <c r="B6242" s="23"/>
      <c r="C6242" s="23"/>
      <c r="D6242" s="23"/>
      <c r="E6242" s="23"/>
      <c r="F6242" s="22"/>
      <c r="G6242" s="23"/>
      <c r="H6242" s="24"/>
      <c r="I6242" s="23"/>
      <c r="J6242" s="23"/>
      <c r="K6242" s="23"/>
      <c r="L6242" s="22"/>
      <c r="M6242" s="20"/>
    </row>
    <row r="6243" spans="1:13" x14ac:dyDescent="0.25">
      <c r="A6243" s="22"/>
      <c r="B6243" s="23"/>
      <c r="C6243" s="23"/>
      <c r="D6243" s="23"/>
      <c r="E6243" s="23"/>
      <c r="F6243" s="22"/>
      <c r="G6243" s="23"/>
      <c r="H6243" s="24"/>
      <c r="I6243" s="23"/>
      <c r="J6243" s="23"/>
      <c r="K6243" s="23"/>
      <c r="L6243" s="22"/>
      <c r="M6243" s="20"/>
    </row>
    <row r="6244" spans="1:13" x14ac:dyDescent="0.25">
      <c r="A6244" s="22"/>
      <c r="B6244" s="23"/>
      <c r="C6244" s="23"/>
      <c r="D6244" s="23"/>
      <c r="E6244" s="23"/>
      <c r="F6244" s="22"/>
      <c r="G6244" s="23"/>
      <c r="H6244" s="24"/>
      <c r="I6244" s="23"/>
      <c r="J6244" s="23"/>
      <c r="K6244" s="23"/>
      <c r="L6244" s="22"/>
      <c r="M6244" s="20"/>
    </row>
    <row r="6245" spans="1:13" x14ac:dyDescent="0.25">
      <c r="A6245" s="22"/>
      <c r="B6245" s="23"/>
      <c r="C6245" s="23"/>
      <c r="D6245" s="23"/>
      <c r="E6245" s="23"/>
      <c r="F6245" s="22"/>
      <c r="G6245" s="23"/>
      <c r="H6245" s="24"/>
      <c r="I6245" s="23"/>
      <c r="J6245" s="23"/>
      <c r="K6245" s="23"/>
      <c r="L6245" s="22"/>
      <c r="M6245" s="20"/>
    </row>
    <row r="6246" spans="1:13" x14ac:dyDescent="0.25">
      <c r="A6246" s="22"/>
      <c r="B6246" s="23"/>
      <c r="C6246" s="23"/>
      <c r="D6246" s="23"/>
      <c r="E6246" s="23"/>
      <c r="F6246" s="22"/>
      <c r="G6246" s="23"/>
      <c r="H6246" s="24"/>
      <c r="I6246" s="23"/>
      <c r="J6246" s="23"/>
      <c r="K6246" s="23"/>
      <c r="L6246" s="22"/>
      <c r="M6246" s="20"/>
    </row>
    <row r="6247" spans="1:13" x14ac:dyDescent="0.25">
      <c r="A6247" s="22"/>
      <c r="B6247" s="23"/>
      <c r="C6247" s="23"/>
      <c r="D6247" s="23"/>
      <c r="E6247" s="23"/>
      <c r="F6247" s="22"/>
      <c r="G6247" s="23"/>
      <c r="H6247" s="24"/>
      <c r="I6247" s="23"/>
      <c r="J6247" s="23"/>
      <c r="K6247" s="23"/>
      <c r="L6247" s="22"/>
      <c r="M6247" s="20"/>
    </row>
    <row r="6248" spans="1:13" x14ac:dyDescent="0.25">
      <c r="A6248" s="22"/>
      <c r="B6248" s="23"/>
      <c r="C6248" s="23"/>
      <c r="D6248" s="23"/>
      <c r="E6248" s="23"/>
      <c r="F6248" s="22"/>
      <c r="G6248" s="23"/>
      <c r="H6248" s="24"/>
      <c r="I6248" s="23"/>
      <c r="J6248" s="23"/>
      <c r="K6248" s="23"/>
      <c r="L6248" s="22"/>
      <c r="M6248" s="20"/>
    </row>
    <row r="6249" spans="1:13" x14ac:dyDescent="0.25">
      <c r="A6249" s="22"/>
      <c r="B6249" s="23"/>
      <c r="C6249" s="23"/>
      <c r="D6249" s="23"/>
      <c r="E6249" s="23"/>
      <c r="F6249" s="22"/>
      <c r="G6249" s="23"/>
      <c r="H6249" s="24"/>
      <c r="I6249" s="23"/>
      <c r="J6249" s="23"/>
      <c r="K6249" s="23"/>
      <c r="L6249" s="22"/>
      <c r="M6249" s="20"/>
    </row>
    <row r="6250" spans="1:13" x14ac:dyDescent="0.25">
      <c r="A6250" s="22"/>
      <c r="B6250" s="23"/>
      <c r="C6250" s="23"/>
      <c r="D6250" s="23"/>
      <c r="E6250" s="23"/>
      <c r="F6250" s="22"/>
      <c r="G6250" s="23"/>
      <c r="H6250" s="24"/>
      <c r="I6250" s="23"/>
      <c r="J6250" s="23"/>
      <c r="K6250" s="23"/>
      <c r="L6250" s="22"/>
      <c r="M6250" s="20"/>
    </row>
    <row r="6251" spans="1:13" x14ac:dyDescent="0.25">
      <c r="A6251" s="22"/>
      <c r="B6251" s="23"/>
      <c r="C6251" s="23"/>
      <c r="D6251" s="23"/>
      <c r="E6251" s="23"/>
      <c r="F6251" s="22"/>
      <c r="G6251" s="23"/>
      <c r="H6251" s="24"/>
      <c r="I6251" s="23"/>
      <c r="J6251" s="23"/>
      <c r="K6251" s="23"/>
      <c r="L6251" s="22"/>
      <c r="M6251" s="20"/>
    </row>
    <row r="6252" spans="1:13" x14ac:dyDescent="0.25">
      <c r="A6252" s="22"/>
      <c r="B6252" s="23"/>
      <c r="C6252" s="23"/>
      <c r="D6252" s="23"/>
      <c r="E6252" s="23"/>
      <c r="F6252" s="22"/>
      <c r="G6252" s="23"/>
      <c r="H6252" s="24"/>
      <c r="I6252" s="23"/>
      <c r="J6252" s="23"/>
      <c r="K6252" s="23"/>
      <c r="L6252" s="22"/>
      <c r="M6252" s="20"/>
    </row>
    <row r="6253" spans="1:13" x14ac:dyDescent="0.25">
      <c r="A6253" s="22"/>
      <c r="B6253" s="23"/>
      <c r="C6253" s="23"/>
      <c r="D6253" s="23"/>
      <c r="E6253" s="23"/>
      <c r="F6253" s="22"/>
      <c r="G6253" s="23"/>
      <c r="H6253" s="24"/>
      <c r="I6253" s="23"/>
      <c r="J6253" s="23"/>
      <c r="K6253" s="23"/>
      <c r="L6253" s="22"/>
      <c r="M6253" s="20"/>
    </row>
    <row r="6254" spans="1:13" x14ac:dyDescent="0.25">
      <c r="A6254" s="22"/>
      <c r="B6254" s="23"/>
      <c r="C6254" s="23"/>
      <c r="D6254" s="23"/>
      <c r="E6254" s="23"/>
      <c r="F6254" s="22"/>
      <c r="G6254" s="23"/>
      <c r="H6254" s="24"/>
      <c r="I6254" s="23"/>
      <c r="J6254" s="23"/>
      <c r="K6254" s="23"/>
      <c r="L6254" s="22"/>
      <c r="M6254" s="20"/>
    </row>
    <row r="6255" spans="1:13" x14ac:dyDescent="0.25">
      <c r="A6255" s="22"/>
      <c r="B6255" s="23"/>
      <c r="C6255" s="23"/>
      <c r="D6255" s="23"/>
      <c r="E6255" s="23"/>
      <c r="F6255" s="22"/>
      <c r="G6255" s="23"/>
      <c r="H6255" s="24"/>
      <c r="I6255" s="23"/>
      <c r="J6255" s="23"/>
      <c r="K6255" s="23"/>
      <c r="L6255" s="22"/>
      <c r="M6255" s="20"/>
    </row>
    <row r="6256" spans="1:13" x14ac:dyDescent="0.25">
      <c r="A6256" s="22"/>
      <c r="B6256" s="23"/>
      <c r="C6256" s="23"/>
      <c r="D6256" s="23"/>
      <c r="E6256" s="23"/>
      <c r="F6256" s="22"/>
      <c r="G6256" s="23"/>
      <c r="H6256" s="24"/>
      <c r="I6256" s="23"/>
      <c r="J6256" s="23"/>
      <c r="K6256" s="23"/>
      <c r="L6256" s="22"/>
      <c r="M6256" s="20"/>
    </row>
    <row r="6257" spans="1:13" x14ac:dyDescent="0.25">
      <c r="A6257" s="22"/>
      <c r="B6257" s="23"/>
      <c r="C6257" s="23"/>
      <c r="D6257" s="23"/>
      <c r="E6257" s="23"/>
      <c r="F6257" s="22"/>
      <c r="G6257" s="23"/>
      <c r="H6257" s="24"/>
      <c r="I6257" s="23"/>
      <c r="J6257" s="23"/>
      <c r="K6257" s="23"/>
      <c r="L6257" s="22"/>
      <c r="M6257" s="20"/>
    </row>
    <row r="6258" spans="1:13" x14ac:dyDescent="0.25">
      <c r="A6258" s="22"/>
      <c r="B6258" s="23"/>
      <c r="C6258" s="23"/>
      <c r="D6258" s="23"/>
      <c r="E6258" s="23"/>
      <c r="F6258" s="22"/>
      <c r="G6258" s="23"/>
      <c r="H6258" s="24"/>
      <c r="I6258" s="23"/>
      <c r="J6258" s="23"/>
      <c r="K6258" s="23"/>
      <c r="L6258" s="22"/>
      <c r="M6258" s="20"/>
    </row>
    <row r="6259" spans="1:13" x14ac:dyDescent="0.25">
      <c r="A6259" s="22"/>
      <c r="B6259" s="23"/>
      <c r="C6259" s="23"/>
      <c r="D6259" s="23"/>
      <c r="E6259" s="23"/>
      <c r="F6259" s="22"/>
      <c r="G6259" s="23"/>
      <c r="H6259" s="24"/>
      <c r="I6259" s="23"/>
      <c r="J6259" s="23"/>
      <c r="K6259" s="23"/>
      <c r="L6259" s="22"/>
      <c r="M6259" s="20"/>
    </row>
    <row r="6260" spans="1:13" x14ac:dyDescent="0.25">
      <c r="A6260" s="22"/>
      <c r="B6260" s="23"/>
      <c r="C6260" s="23"/>
      <c r="D6260" s="23"/>
      <c r="E6260" s="23"/>
      <c r="F6260" s="22"/>
      <c r="G6260" s="23"/>
      <c r="H6260" s="24"/>
      <c r="I6260" s="23"/>
      <c r="J6260" s="23"/>
      <c r="K6260" s="23"/>
      <c r="L6260" s="22"/>
      <c r="M6260" s="20"/>
    </row>
    <row r="6261" spans="1:13" x14ac:dyDescent="0.25">
      <c r="A6261" s="22"/>
      <c r="B6261" s="23"/>
      <c r="C6261" s="23"/>
      <c r="D6261" s="23"/>
      <c r="E6261" s="23"/>
      <c r="F6261" s="22"/>
      <c r="G6261" s="23"/>
      <c r="H6261" s="24"/>
      <c r="I6261" s="23"/>
      <c r="J6261" s="23"/>
      <c r="K6261" s="23"/>
      <c r="L6261" s="22"/>
      <c r="M6261" s="20"/>
    </row>
    <row r="6262" spans="1:13" x14ac:dyDescent="0.25">
      <c r="A6262" s="22"/>
      <c r="B6262" s="23"/>
      <c r="C6262" s="23"/>
      <c r="D6262" s="23"/>
      <c r="E6262" s="23"/>
      <c r="F6262" s="22"/>
      <c r="G6262" s="23"/>
      <c r="H6262" s="24"/>
      <c r="I6262" s="23"/>
      <c r="J6262" s="23"/>
      <c r="K6262" s="23"/>
      <c r="L6262" s="22"/>
      <c r="M6262" s="20"/>
    </row>
    <row r="6263" spans="1:13" x14ac:dyDescent="0.25">
      <c r="A6263" s="22"/>
      <c r="B6263" s="23"/>
      <c r="C6263" s="23"/>
      <c r="D6263" s="23"/>
      <c r="E6263" s="23"/>
      <c r="F6263" s="22"/>
      <c r="G6263" s="23"/>
      <c r="H6263" s="24"/>
      <c r="I6263" s="23"/>
      <c r="J6263" s="23"/>
      <c r="K6263" s="23"/>
      <c r="L6263" s="22"/>
      <c r="M6263" s="20"/>
    </row>
    <row r="6264" spans="1:13" x14ac:dyDescent="0.25">
      <c r="A6264" s="22"/>
      <c r="B6264" s="23"/>
      <c r="C6264" s="23"/>
      <c r="D6264" s="23"/>
      <c r="E6264" s="23"/>
      <c r="F6264" s="22"/>
      <c r="G6264" s="23"/>
      <c r="H6264" s="24"/>
      <c r="I6264" s="23"/>
      <c r="J6264" s="23"/>
      <c r="K6264" s="23"/>
      <c r="L6264" s="22"/>
      <c r="M6264" s="20"/>
    </row>
    <row r="6265" spans="1:13" x14ac:dyDescent="0.25">
      <c r="A6265" s="22"/>
      <c r="B6265" s="23"/>
      <c r="C6265" s="23"/>
      <c r="D6265" s="23"/>
      <c r="E6265" s="23"/>
      <c r="F6265" s="22"/>
      <c r="G6265" s="23"/>
      <c r="H6265" s="24"/>
      <c r="I6265" s="23"/>
      <c r="J6265" s="23"/>
      <c r="K6265" s="23"/>
      <c r="L6265" s="22"/>
      <c r="M6265" s="20"/>
    </row>
    <row r="6266" spans="1:13" x14ac:dyDescent="0.25">
      <c r="A6266" s="22"/>
      <c r="B6266" s="23"/>
      <c r="C6266" s="23"/>
      <c r="D6266" s="23"/>
      <c r="E6266" s="23"/>
      <c r="F6266" s="22"/>
      <c r="G6266" s="23"/>
      <c r="H6266" s="24"/>
      <c r="I6266" s="23"/>
      <c r="J6266" s="23"/>
      <c r="K6266" s="23"/>
      <c r="L6266" s="22"/>
      <c r="M6266" s="20"/>
    </row>
    <row r="6267" spans="1:13" x14ac:dyDescent="0.25">
      <c r="A6267" s="22"/>
      <c r="B6267" s="23"/>
      <c r="C6267" s="23"/>
      <c r="D6267" s="23"/>
      <c r="E6267" s="23"/>
      <c r="F6267" s="22"/>
      <c r="G6267" s="23"/>
      <c r="H6267" s="24"/>
      <c r="I6267" s="23"/>
      <c r="J6267" s="23"/>
      <c r="K6267" s="23"/>
      <c r="L6267" s="22"/>
      <c r="M6267" s="20"/>
    </row>
    <row r="6268" spans="1:13" x14ac:dyDescent="0.25">
      <c r="A6268" s="22"/>
      <c r="B6268" s="23"/>
      <c r="C6268" s="23"/>
      <c r="D6268" s="23"/>
      <c r="E6268" s="23"/>
      <c r="F6268" s="22"/>
      <c r="G6268" s="23"/>
      <c r="H6268" s="24"/>
      <c r="I6268" s="23"/>
      <c r="J6268" s="23"/>
      <c r="K6268" s="23"/>
      <c r="L6268" s="22"/>
      <c r="M6268" s="20"/>
    </row>
    <row r="6269" spans="1:13" x14ac:dyDescent="0.25">
      <c r="A6269" s="22"/>
      <c r="B6269" s="23"/>
      <c r="C6269" s="23"/>
      <c r="D6269" s="23"/>
      <c r="E6269" s="23"/>
      <c r="F6269" s="22"/>
      <c r="G6269" s="23"/>
      <c r="H6269" s="24"/>
      <c r="I6269" s="23"/>
      <c r="J6269" s="23"/>
      <c r="K6269" s="23"/>
      <c r="L6269" s="22"/>
      <c r="M6269" s="20"/>
    </row>
    <row r="6270" spans="1:13" x14ac:dyDescent="0.25">
      <c r="A6270" s="22"/>
      <c r="B6270" s="23"/>
      <c r="C6270" s="23"/>
      <c r="D6270" s="23"/>
      <c r="E6270" s="23"/>
      <c r="F6270" s="22"/>
      <c r="G6270" s="23"/>
      <c r="H6270" s="24"/>
      <c r="I6270" s="23"/>
      <c r="J6270" s="23"/>
      <c r="K6270" s="23"/>
      <c r="L6270" s="22"/>
      <c r="M6270" s="20"/>
    </row>
    <row r="6271" spans="1:13" x14ac:dyDescent="0.25">
      <c r="A6271" s="22"/>
      <c r="B6271" s="23"/>
      <c r="C6271" s="23"/>
      <c r="D6271" s="23"/>
      <c r="E6271" s="23"/>
      <c r="F6271" s="22"/>
      <c r="G6271" s="23"/>
      <c r="H6271" s="24"/>
      <c r="I6271" s="23"/>
      <c r="J6271" s="23"/>
      <c r="K6271" s="23"/>
      <c r="L6271" s="22"/>
      <c r="M6271" s="20"/>
    </row>
    <row r="6272" spans="1:13" x14ac:dyDescent="0.25">
      <c r="A6272" s="22"/>
      <c r="B6272" s="23"/>
      <c r="C6272" s="23"/>
      <c r="D6272" s="23"/>
      <c r="E6272" s="23"/>
      <c r="F6272" s="22"/>
      <c r="G6272" s="23"/>
      <c r="H6272" s="24"/>
      <c r="I6272" s="23"/>
      <c r="J6272" s="23"/>
      <c r="K6272" s="23"/>
      <c r="L6272" s="22"/>
      <c r="M6272" s="20"/>
    </row>
    <row r="6273" spans="1:13" x14ac:dyDescent="0.25">
      <c r="A6273" s="22"/>
      <c r="B6273" s="23"/>
      <c r="C6273" s="23"/>
      <c r="D6273" s="23"/>
      <c r="E6273" s="23"/>
      <c r="F6273" s="22"/>
      <c r="G6273" s="23"/>
      <c r="H6273" s="24"/>
      <c r="I6273" s="23"/>
      <c r="J6273" s="23"/>
      <c r="K6273" s="23"/>
      <c r="L6273" s="22"/>
      <c r="M6273" s="20"/>
    </row>
    <row r="6274" spans="1:13" x14ac:dyDescent="0.25">
      <c r="A6274" s="22"/>
      <c r="B6274" s="23"/>
      <c r="C6274" s="23"/>
      <c r="D6274" s="23"/>
      <c r="E6274" s="23"/>
      <c r="F6274" s="22"/>
      <c r="G6274" s="23"/>
      <c r="H6274" s="24"/>
      <c r="I6274" s="23"/>
      <c r="J6274" s="23"/>
      <c r="K6274" s="23"/>
      <c r="L6274" s="22"/>
      <c r="M6274" s="20"/>
    </row>
    <row r="6275" spans="1:13" x14ac:dyDescent="0.25">
      <c r="A6275" s="22"/>
      <c r="B6275" s="23"/>
      <c r="C6275" s="23"/>
      <c r="D6275" s="23"/>
      <c r="E6275" s="23"/>
      <c r="F6275" s="22"/>
      <c r="G6275" s="23"/>
      <c r="H6275" s="24"/>
      <c r="I6275" s="23"/>
      <c r="J6275" s="23"/>
      <c r="K6275" s="23"/>
      <c r="L6275" s="22"/>
      <c r="M6275" s="20"/>
    </row>
    <row r="6276" spans="1:13" x14ac:dyDescent="0.25">
      <c r="A6276" s="22"/>
      <c r="B6276" s="23"/>
      <c r="C6276" s="23"/>
      <c r="D6276" s="23"/>
      <c r="E6276" s="23"/>
      <c r="F6276" s="22"/>
      <c r="G6276" s="23"/>
      <c r="H6276" s="24"/>
      <c r="I6276" s="23"/>
      <c r="J6276" s="23"/>
      <c r="K6276" s="23"/>
      <c r="L6276" s="22"/>
      <c r="M6276" s="20"/>
    </row>
    <row r="6277" spans="1:13" x14ac:dyDescent="0.25">
      <c r="A6277" s="22"/>
      <c r="B6277" s="23"/>
      <c r="C6277" s="23"/>
      <c r="D6277" s="23"/>
      <c r="E6277" s="23"/>
      <c r="F6277" s="22"/>
      <c r="G6277" s="23"/>
      <c r="H6277" s="24"/>
      <c r="I6277" s="23"/>
      <c r="J6277" s="23"/>
      <c r="K6277" s="23"/>
      <c r="L6277" s="22"/>
      <c r="M6277" s="20"/>
    </row>
    <row r="6278" spans="1:13" x14ac:dyDescent="0.25">
      <c r="A6278" s="22"/>
      <c r="B6278" s="23"/>
      <c r="C6278" s="23"/>
      <c r="D6278" s="23"/>
      <c r="E6278" s="23"/>
      <c r="F6278" s="22"/>
      <c r="G6278" s="23"/>
      <c r="H6278" s="24"/>
      <c r="I6278" s="23"/>
      <c r="J6278" s="23"/>
      <c r="K6278" s="23"/>
      <c r="L6278" s="22"/>
      <c r="M6278" s="20"/>
    </row>
    <row r="6279" spans="1:13" x14ac:dyDescent="0.25">
      <c r="A6279" s="22"/>
      <c r="B6279" s="23"/>
      <c r="C6279" s="23"/>
      <c r="D6279" s="23"/>
      <c r="E6279" s="23"/>
      <c r="F6279" s="22"/>
      <c r="G6279" s="23"/>
      <c r="H6279" s="24"/>
      <c r="I6279" s="23"/>
      <c r="J6279" s="23"/>
      <c r="K6279" s="23"/>
      <c r="L6279" s="22"/>
      <c r="M6279" s="20"/>
    </row>
    <row r="6280" spans="1:13" x14ac:dyDescent="0.25">
      <c r="A6280" s="22"/>
      <c r="B6280" s="23"/>
      <c r="C6280" s="23"/>
      <c r="D6280" s="23"/>
      <c r="E6280" s="23"/>
      <c r="F6280" s="22"/>
      <c r="G6280" s="23"/>
      <c r="H6280" s="24"/>
      <c r="I6280" s="23"/>
      <c r="J6280" s="23"/>
      <c r="K6280" s="23"/>
      <c r="L6280" s="22"/>
      <c r="M6280" s="20"/>
    </row>
    <row r="6281" spans="1:13" x14ac:dyDescent="0.25">
      <c r="A6281" s="22"/>
      <c r="B6281" s="23"/>
      <c r="C6281" s="23"/>
      <c r="D6281" s="23"/>
      <c r="E6281" s="23"/>
      <c r="F6281" s="22"/>
      <c r="G6281" s="23"/>
      <c r="H6281" s="24"/>
      <c r="I6281" s="23"/>
      <c r="J6281" s="23"/>
      <c r="K6281" s="23"/>
      <c r="L6281" s="22"/>
      <c r="M6281" s="20"/>
    </row>
    <row r="6282" spans="1:13" x14ac:dyDescent="0.25">
      <c r="A6282" s="22"/>
      <c r="B6282" s="23"/>
      <c r="C6282" s="23"/>
      <c r="D6282" s="23"/>
      <c r="E6282" s="23"/>
      <c r="F6282" s="22"/>
      <c r="G6282" s="23"/>
      <c r="H6282" s="24"/>
      <c r="I6282" s="23"/>
      <c r="J6282" s="23"/>
      <c r="K6282" s="23"/>
      <c r="L6282" s="22"/>
      <c r="M6282" s="20"/>
    </row>
    <row r="6283" spans="1:13" x14ac:dyDescent="0.25">
      <c r="A6283" s="22"/>
      <c r="B6283" s="23"/>
      <c r="C6283" s="23"/>
      <c r="D6283" s="23"/>
      <c r="E6283" s="23"/>
      <c r="F6283" s="22"/>
      <c r="G6283" s="23"/>
      <c r="H6283" s="24"/>
      <c r="I6283" s="23"/>
      <c r="J6283" s="23"/>
      <c r="K6283" s="23"/>
      <c r="L6283" s="22"/>
      <c r="M6283" s="20"/>
    </row>
    <row r="6284" spans="1:13" x14ac:dyDescent="0.25">
      <c r="A6284" s="22"/>
      <c r="B6284" s="23"/>
      <c r="C6284" s="23"/>
      <c r="D6284" s="23"/>
      <c r="E6284" s="23"/>
      <c r="F6284" s="22"/>
      <c r="G6284" s="23"/>
      <c r="H6284" s="24"/>
      <c r="I6284" s="23"/>
      <c r="J6284" s="23"/>
      <c r="K6284" s="23"/>
      <c r="L6284" s="22"/>
      <c r="M6284" s="20"/>
    </row>
    <row r="6285" spans="1:13" x14ac:dyDescent="0.25">
      <c r="A6285" s="22"/>
      <c r="B6285" s="23"/>
      <c r="C6285" s="23"/>
      <c r="D6285" s="23"/>
      <c r="E6285" s="23"/>
      <c r="F6285" s="22"/>
      <c r="G6285" s="23"/>
      <c r="H6285" s="24"/>
      <c r="I6285" s="23"/>
      <c r="J6285" s="23"/>
      <c r="K6285" s="23"/>
      <c r="L6285" s="22"/>
      <c r="M6285" s="20"/>
    </row>
    <row r="6286" spans="1:13" x14ac:dyDescent="0.25">
      <c r="A6286" s="22"/>
      <c r="B6286" s="23"/>
      <c r="C6286" s="23"/>
      <c r="D6286" s="23"/>
      <c r="E6286" s="23"/>
      <c r="F6286" s="22"/>
      <c r="G6286" s="23"/>
      <c r="H6286" s="24"/>
      <c r="I6286" s="23"/>
      <c r="J6286" s="23"/>
      <c r="K6286" s="23"/>
      <c r="L6286" s="22"/>
      <c r="M6286" s="20"/>
    </row>
    <row r="6287" spans="1:13" x14ac:dyDescent="0.25">
      <c r="A6287" s="22"/>
      <c r="B6287" s="23"/>
      <c r="C6287" s="23"/>
      <c r="D6287" s="23"/>
      <c r="E6287" s="23"/>
      <c r="F6287" s="22"/>
      <c r="G6287" s="23"/>
      <c r="H6287" s="24"/>
      <c r="I6287" s="23"/>
      <c r="J6287" s="23"/>
      <c r="K6287" s="23"/>
      <c r="L6287" s="22"/>
      <c r="M6287" s="20"/>
    </row>
    <row r="6288" spans="1:13" x14ac:dyDescent="0.25">
      <c r="A6288" s="22"/>
      <c r="B6288" s="23"/>
      <c r="C6288" s="23"/>
      <c r="D6288" s="23"/>
      <c r="E6288" s="23"/>
      <c r="F6288" s="22"/>
      <c r="G6288" s="23"/>
      <c r="H6288" s="24"/>
      <c r="I6288" s="23"/>
      <c r="J6288" s="23"/>
      <c r="K6288" s="23"/>
      <c r="L6288" s="22"/>
      <c r="M6288" s="20"/>
    </row>
    <row r="6289" spans="1:13" x14ac:dyDescent="0.25">
      <c r="A6289" s="22"/>
      <c r="B6289" s="23"/>
      <c r="C6289" s="23"/>
      <c r="D6289" s="23"/>
      <c r="E6289" s="23"/>
      <c r="F6289" s="22"/>
      <c r="G6289" s="23"/>
      <c r="H6289" s="24"/>
      <c r="I6289" s="23"/>
      <c r="J6289" s="23"/>
      <c r="K6289" s="23"/>
      <c r="L6289" s="22"/>
      <c r="M6289" s="20"/>
    </row>
    <row r="6290" spans="1:13" x14ac:dyDescent="0.25">
      <c r="A6290" s="22"/>
      <c r="B6290" s="23"/>
      <c r="C6290" s="23"/>
      <c r="D6290" s="23"/>
      <c r="E6290" s="23"/>
      <c r="F6290" s="22"/>
      <c r="G6290" s="23"/>
      <c r="H6290" s="24"/>
      <c r="I6290" s="23"/>
      <c r="J6290" s="23"/>
      <c r="K6290" s="23"/>
      <c r="L6290" s="22"/>
      <c r="M6290" s="20"/>
    </row>
    <row r="6291" spans="1:13" x14ac:dyDescent="0.25">
      <c r="A6291" s="22"/>
      <c r="B6291" s="23"/>
      <c r="C6291" s="23"/>
      <c r="D6291" s="23"/>
      <c r="E6291" s="23"/>
      <c r="F6291" s="22"/>
      <c r="G6291" s="23"/>
      <c r="H6291" s="24"/>
      <c r="I6291" s="23"/>
      <c r="J6291" s="23"/>
      <c r="K6291" s="23"/>
      <c r="L6291" s="22"/>
      <c r="M6291" s="20"/>
    </row>
    <row r="6292" spans="1:13" x14ac:dyDescent="0.25">
      <c r="A6292" s="22"/>
      <c r="B6292" s="23"/>
      <c r="C6292" s="23"/>
      <c r="D6292" s="23"/>
      <c r="E6292" s="23"/>
      <c r="F6292" s="22"/>
      <c r="G6292" s="23"/>
      <c r="H6292" s="24"/>
      <c r="I6292" s="23"/>
      <c r="J6292" s="23"/>
      <c r="K6292" s="23"/>
      <c r="L6292" s="22"/>
      <c r="M6292" s="20"/>
    </row>
    <row r="6293" spans="1:13" x14ac:dyDescent="0.25">
      <c r="A6293" s="22"/>
      <c r="B6293" s="23"/>
      <c r="C6293" s="23"/>
      <c r="D6293" s="23"/>
      <c r="E6293" s="23"/>
      <c r="F6293" s="22"/>
      <c r="G6293" s="23"/>
      <c r="H6293" s="24"/>
      <c r="I6293" s="23"/>
      <c r="J6293" s="23"/>
      <c r="K6293" s="23"/>
      <c r="L6293" s="22"/>
      <c r="M6293" s="20"/>
    </row>
    <row r="6294" spans="1:13" x14ac:dyDescent="0.25">
      <c r="A6294" s="22"/>
      <c r="B6294" s="23"/>
      <c r="C6294" s="23"/>
      <c r="D6294" s="23"/>
      <c r="E6294" s="23"/>
      <c r="F6294" s="22"/>
      <c r="G6294" s="23"/>
      <c r="H6294" s="24"/>
      <c r="I6294" s="23"/>
      <c r="J6294" s="23"/>
      <c r="K6294" s="23"/>
      <c r="L6294" s="22"/>
      <c r="M6294" s="20"/>
    </row>
    <row r="6295" spans="1:13" x14ac:dyDescent="0.25">
      <c r="A6295" s="22"/>
      <c r="B6295" s="23"/>
      <c r="C6295" s="23"/>
      <c r="D6295" s="23"/>
      <c r="E6295" s="23"/>
      <c r="F6295" s="22"/>
      <c r="G6295" s="23"/>
      <c r="H6295" s="24"/>
      <c r="I6295" s="23"/>
      <c r="J6295" s="23"/>
      <c r="K6295" s="23"/>
      <c r="L6295" s="22"/>
      <c r="M6295" s="20"/>
    </row>
    <row r="6296" spans="1:13" x14ac:dyDescent="0.25">
      <c r="A6296" s="22"/>
      <c r="B6296" s="23"/>
      <c r="C6296" s="23"/>
      <c r="D6296" s="23"/>
      <c r="E6296" s="23"/>
      <c r="F6296" s="22"/>
      <c r="G6296" s="23"/>
      <c r="H6296" s="24"/>
      <c r="I6296" s="23"/>
      <c r="J6296" s="23"/>
      <c r="K6296" s="23"/>
      <c r="L6296" s="22"/>
      <c r="M6296" s="20"/>
    </row>
    <row r="6297" spans="1:13" x14ac:dyDescent="0.25">
      <c r="A6297" s="22"/>
      <c r="B6297" s="23"/>
      <c r="C6297" s="23"/>
      <c r="D6297" s="23"/>
      <c r="E6297" s="23"/>
      <c r="F6297" s="22"/>
      <c r="G6297" s="23"/>
      <c r="H6297" s="24"/>
      <c r="I6297" s="23"/>
      <c r="J6297" s="23"/>
      <c r="K6297" s="23"/>
      <c r="L6297" s="22"/>
      <c r="M6297" s="20"/>
    </row>
    <row r="6298" spans="1:13" x14ac:dyDescent="0.25">
      <c r="A6298" s="22"/>
      <c r="B6298" s="23"/>
      <c r="C6298" s="23"/>
      <c r="D6298" s="23"/>
      <c r="E6298" s="23"/>
      <c r="F6298" s="22"/>
      <c r="G6298" s="23"/>
      <c r="H6298" s="24"/>
      <c r="I6298" s="23"/>
      <c r="J6298" s="23"/>
      <c r="K6298" s="23"/>
      <c r="L6298" s="22"/>
      <c r="M6298" s="20"/>
    </row>
    <row r="6299" spans="1:13" x14ac:dyDescent="0.25">
      <c r="A6299" s="22"/>
      <c r="B6299" s="23"/>
      <c r="C6299" s="23"/>
      <c r="D6299" s="23"/>
      <c r="E6299" s="23"/>
      <c r="F6299" s="22"/>
      <c r="G6299" s="23"/>
      <c r="H6299" s="24"/>
      <c r="I6299" s="23"/>
      <c r="J6299" s="23"/>
      <c r="K6299" s="23"/>
      <c r="L6299" s="22"/>
      <c r="M6299" s="20"/>
    </row>
    <row r="6300" spans="1:13" x14ac:dyDescent="0.25">
      <c r="A6300" s="22"/>
      <c r="B6300" s="23"/>
      <c r="C6300" s="23"/>
      <c r="D6300" s="23"/>
      <c r="E6300" s="23"/>
      <c r="F6300" s="22"/>
      <c r="G6300" s="23"/>
      <c r="H6300" s="24"/>
      <c r="I6300" s="23"/>
      <c r="J6300" s="23"/>
      <c r="K6300" s="23"/>
      <c r="L6300" s="22"/>
      <c r="M6300" s="20"/>
    </row>
    <row r="6301" spans="1:13" x14ac:dyDescent="0.25">
      <c r="A6301" s="22"/>
      <c r="B6301" s="23"/>
      <c r="C6301" s="23"/>
      <c r="D6301" s="23"/>
      <c r="E6301" s="23"/>
      <c r="F6301" s="22"/>
      <c r="G6301" s="23"/>
      <c r="H6301" s="24"/>
      <c r="I6301" s="23"/>
      <c r="J6301" s="23"/>
      <c r="K6301" s="23"/>
      <c r="L6301" s="22"/>
      <c r="M6301" s="20"/>
    </row>
    <row r="6302" spans="1:13" x14ac:dyDescent="0.25">
      <c r="A6302" s="22"/>
      <c r="B6302" s="23"/>
      <c r="C6302" s="23"/>
      <c r="D6302" s="23"/>
      <c r="E6302" s="23"/>
      <c r="F6302" s="22"/>
      <c r="G6302" s="23"/>
      <c r="H6302" s="24"/>
      <c r="I6302" s="23"/>
      <c r="J6302" s="23"/>
      <c r="K6302" s="23"/>
      <c r="L6302" s="22"/>
      <c r="M6302" s="20"/>
    </row>
    <row r="6303" spans="1:13" x14ac:dyDescent="0.25">
      <c r="A6303" s="22"/>
      <c r="B6303" s="23"/>
      <c r="C6303" s="23"/>
      <c r="D6303" s="23"/>
      <c r="E6303" s="23"/>
      <c r="F6303" s="22"/>
      <c r="G6303" s="23"/>
      <c r="H6303" s="24"/>
      <c r="I6303" s="23"/>
      <c r="J6303" s="23"/>
      <c r="K6303" s="23"/>
      <c r="L6303" s="22"/>
      <c r="M6303" s="20"/>
    </row>
    <row r="6304" spans="1:13" x14ac:dyDescent="0.25">
      <c r="A6304" s="22"/>
      <c r="B6304" s="23"/>
      <c r="C6304" s="23"/>
      <c r="D6304" s="23"/>
      <c r="E6304" s="23"/>
      <c r="F6304" s="22"/>
      <c r="G6304" s="23"/>
      <c r="H6304" s="24"/>
      <c r="I6304" s="23"/>
      <c r="J6304" s="23"/>
      <c r="K6304" s="23"/>
      <c r="L6304" s="22"/>
      <c r="M6304" s="20"/>
    </row>
    <row r="6305" spans="1:13" x14ac:dyDescent="0.25">
      <c r="A6305" s="22"/>
      <c r="B6305" s="23"/>
      <c r="C6305" s="23"/>
      <c r="D6305" s="23"/>
      <c r="E6305" s="23"/>
      <c r="F6305" s="22"/>
      <c r="G6305" s="23"/>
      <c r="H6305" s="24"/>
      <c r="I6305" s="23"/>
      <c r="J6305" s="23"/>
      <c r="K6305" s="23"/>
      <c r="L6305" s="22"/>
      <c r="M6305" s="20"/>
    </row>
    <row r="6306" spans="1:13" x14ac:dyDescent="0.25">
      <c r="A6306" s="22"/>
      <c r="B6306" s="23"/>
      <c r="C6306" s="23"/>
      <c r="D6306" s="23"/>
      <c r="E6306" s="23"/>
      <c r="F6306" s="22"/>
      <c r="G6306" s="23"/>
      <c r="H6306" s="24"/>
      <c r="I6306" s="23"/>
      <c r="J6306" s="23"/>
      <c r="K6306" s="23"/>
      <c r="L6306" s="22"/>
      <c r="M6306" s="20"/>
    </row>
    <row r="6307" spans="1:13" x14ac:dyDescent="0.25">
      <c r="A6307" s="22"/>
      <c r="B6307" s="23"/>
      <c r="C6307" s="23"/>
      <c r="D6307" s="23"/>
      <c r="E6307" s="23"/>
      <c r="F6307" s="22"/>
      <c r="G6307" s="23"/>
      <c r="H6307" s="24"/>
      <c r="I6307" s="23"/>
      <c r="J6307" s="23"/>
      <c r="K6307" s="23"/>
      <c r="L6307" s="22"/>
      <c r="M6307" s="20"/>
    </row>
    <row r="6308" spans="1:13" x14ac:dyDescent="0.25">
      <c r="A6308" s="22"/>
      <c r="B6308" s="23"/>
      <c r="C6308" s="23"/>
      <c r="D6308" s="23"/>
      <c r="E6308" s="23"/>
      <c r="F6308" s="22"/>
      <c r="G6308" s="23"/>
      <c r="H6308" s="24"/>
      <c r="I6308" s="23"/>
      <c r="J6308" s="23"/>
      <c r="K6308" s="23"/>
      <c r="L6308" s="22"/>
      <c r="M6308" s="20"/>
    </row>
    <row r="6309" spans="1:13" x14ac:dyDescent="0.25">
      <c r="A6309" s="22"/>
      <c r="B6309" s="23"/>
      <c r="C6309" s="23"/>
      <c r="D6309" s="23"/>
      <c r="E6309" s="23"/>
      <c r="F6309" s="22"/>
      <c r="G6309" s="23"/>
      <c r="H6309" s="24"/>
      <c r="I6309" s="23"/>
      <c r="J6309" s="23"/>
      <c r="K6309" s="23"/>
      <c r="L6309" s="22"/>
      <c r="M6309" s="20"/>
    </row>
    <row r="6310" spans="1:13" x14ac:dyDescent="0.25">
      <c r="A6310" s="22"/>
      <c r="B6310" s="23"/>
      <c r="C6310" s="23"/>
      <c r="D6310" s="23"/>
      <c r="E6310" s="23"/>
      <c r="F6310" s="22"/>
      <c r="G6310" s="23"/>
      <c r="H6310" s="24"/>
      <c r="I6310" s="23"/>
      <c r="J6310" s="23"/>
      <c r="K6310" s="23"/>
      <c r="L6310" s="22"/>
      <c r="M6310" s="20"/>
    </row>
    <row r="6311" spans="1:13" x14ac:dyDescent="0.25">
      <c r="A6311" s="22"/>
      <c r="B6311" s="23"/>
      <c r="C6311" s="23"/>
      <c r="D6311" s="23"/>
      <c r="E6311" s="23"/>
      <c r="F6311" s="22"/>
      <c r="G6311" s="23"/>
      <c r="H6311" s="24"/>
      <c r="I6311" s="23"/>
      <c r="J6311" s="23"/>
      <c r="K6311" s="23"/>
      <c r="L6311" s="22"/>
      <c r="M6311" s="20"/>
    </row>
    <row r="6312" spans="1:13" x14ac:dyDescent="0.25">
      <c r="A6312" s="22"/>
      <c r="B6312" s="23"/>
      <c r="C6312" s="23"/>
      <c r="D6312" s="23"/>
      <c r="E6312" s="23"/>
      <c r="F6312" s="22"/>
      <c r="G6312" s="23"/>
      <c r="H6312" s="24"/>
      <c r="I6312" s="23"/>
      <c r="J6312" s="23"/>
      <c r="K6312" s="23"/>
      <c r="L6312" s="22"/>
      <c r="M6312" s="20"/>
    </row>
    <row r="6313" spans="1:13" x14ac:dyDescent="0.25">
      <c r="A6313" s="22"/>
      <c r="B6313" s="23"/>
      <c r="C6313" s="23"/>
      <c r="D6313" s="23"/>
      <c r="E6313" s="23"/>
      <c r="F6313" s="22"/>
      <c r="G6313" s="23"/>
      <c r="H6313" s="24"/>
      <c r="I6313" s="23"/>
      <c r="J6313" s="23"/>
      <c r="K6313" s="23"/>
      <c r="L6313" s="22"/>
      <c r="M6313" s="20"/>
    </row>
    <row r="6314" spans="1:13" x14ac:dyDescent="0.25">
      <c r="A6314" s="22"/>
      <c r="B6314" s="23"/>
      <c r="C6314" s="23"/>
      <c r="D6314" s="23"/>
      <c r="E6314" s="23"/>
      <c r="F6314" s="22"/>
      <c r="G6314" s="23"/>
      <c r="H6314" s="24"/>
      <c r="I6314" s="23"/>
      <c r="J6314" s="23"/>
      <c r="K6314" s="23"/>
      <c r="L6314" s="22"/>
      <c r="M6314" s="20"/>
    </row>
    <row r="6315" spans="1:13" x14ac:dyDescent="0.25">
      <c r="A6315" s="22"/>
      <c r="B6315" s="23"/>
      <c r="C6315" s="23"/>
      <c r="D6315" s="23"/>
      <c r="E6315" s="23"/>
      <c r="F6315" s="22"/>
      <c r="G6315" s="23"/>
      <c r="H6315" s="24"/>
      <c r="I6315" s="23"/>
      <c r="J6315" s="23"/>
      <c r="K6315" s="23"/>
      <c r="L6315" s="22"/>
      <c r="M6315" s="20"/>
    </row>
    <row r="6316" spans="1:13" x14ac:dyDescent="0.25">
      <c r="A6316" s="22"/>
      <c r="B6316" s="23"/>
      <c r="C6316" s="23"/>
      <c r="D6316" s="23"/>
      <c r="E6316" s="23"/>
      <c r="F6316" s="22"/>
      <c r="G6316" s="23"/>
      <c r="H6316" s="24"/>
      <c r="I6316" s="23"/>
      <c r="J6316" s="23"/>
      <c r="K6316" s="23"/>
      <c r="L6316" s="22"/>
      <c r="M6316" s="20"/>
    </row>
    <row r="6317" spans="1:13" x14ac:dyDescent="0.25">
      <c r="A6317" s="22"/>
      <c r="B6317" s="23"/>
      <c r="C6317" s="23"/>
      <c r="D6317" s="23"/>
      <c r="E6317" s="23"/>
      <c r="F6317" s="22"/>
      <c r="G6317" s="23"/>
      <c r="H6317" s="24"/>
      <c r="I6317" s="23"/>
      <c r="J6317" s="23"/>
      <c r="K6317" s="23"/>
      <c r="L6317" s="22"/>
      <c r="M6317" s="20"/>
    </row>
    <row r="6318" spans="1:13" x14ac:dyDescent="0.25">
      <c r="A6318" s="22"/>
      <c r="B6318" s="23"/>
      <c r="C6318" s="23"/>
      <c r="D6318" s="23"/>
      <c r="E6318" s="23"/>
      <c r="F6318" s="22"/>
      <c r="G6318" s="23"/>
      <c r="H6318" s="24"/>
      <c r="I6318" s="23"/>
      <c r="J6318" s="23"/>
      <c r="K6318" s="23"/>
      <c r="L6318" s="22"/>
      <c r="M6318" s="20"/>
    </row>
    <row r="6319" spans="1:13" x14ac:dyDescent="0.25">
      <c r="A6319" s="22"/>
      <c r="B6319" s="23"/>
      <c r="C6319" s="23"/>
      <c r="D6319" s="23"/>
      <c r="E6319" s="23"/>
      <c r="F6319" s="22"/>
      <c r="G6319" s="23"/>
      <c r="H6319" s="24"/>
      <c r="I6319" s="23"/>
      <c r="J6319" s="23"/>
      <c r="K6319" s="23"/>
      <c r="L6319" s="22"/>
      <c r="M6319" s="20"/>
    </row>
    <row r="6320" spans="1:13" x14ac:dyDescent="0.25">
      <c r="A6320" s="22"/>
      <c r="B6320" s="23"/>
      <c r="C6320" s="23"/>
      <c r="D6320" s="23"/>
      <c r="E6320" s="23"/>
      <c r="F6320" s="22"/>
      <c r="G6320" s="23"/>
      <c r="H6320" s="24"/>
      <c r="I6320" s="23"/>
      <c r="J6320" s="23"/>
      <c r="K6320" s="23"/>
      <c r="L6320" s="22"/>
      <c r="M6320" s="20"/>
    </row>
    <row r="6321" spans="1:13" x14ac:dyDescent="0.25">
      <c r="A6321" s="22"/>
      <c r="B6321" s="23"/>
      <c r="C6321" s="23"/>
      <c r="D6321" s="23"/>
      <c r="E6321" s="23"/>
      <c r="F6321" s="22"/>
      <c r="G6321" s="23"/>
      <c r="H6321" s="24"/>
      <c r="I6321" s="23"/>
      <c r="J6321" s="23"/>
      <c r="K6321" s="23"/>
      <c r="L6321" s="22"/>
      <c r="M6321" s="20"/>
    </row>
    <row r="6322" spans="1:13" x14ac:dyDescent="0.25">
      <c r="A6322" s="22"/>
      <c r="B6322" s="23"/>
      <c r="C6322" s="23"/>
      <c r="D6322" s="23"/>
      <c r="E6322" s="23"/>
      <c r="F6322" s="22"/>
      <c r="G6322" s="23"/>
      <c r="H6322" s="24"/>
      <c r="I6322" s="23"/>
      <c r="J6322" s="23"/>
      <c r="K6322" s="23"/>
      <c r="L6322" s="22"/>
      <c r="M6322" s="20"/>
    </row>
    <row r="6323" spans="1:13" x14ac:dyDescent="0.25">
      <c r="A6323" s="22"/>
      <c r="B6323" s="23"/>
      <c r="C6323" s="23"/>
      <c r="D6323" s="23"/>
      <c r="E6323" s="23"/>
      <c r="F6323" s="22"/>
      <c r="G6323" s="23"/>
      <c r="H6323" s="24"/>
      <c r="I6323" s="23"/>
      <c r="J6323" s="23"/>
      <c r="K6323" s="23"/>
      <c r="L6323" s="22"/>
      <c r="M6323" s="20"/>
    </row>
    <row r="6324" spans="1:13" x14ac:dyDescent="0.25">
      <c r="A6324" s="22"/>
      <c r="B6324" s="23"/>
      <c r="C6324" s="23"/>
      <c r="D6324" s="23"/>
      <c r="E6324" s="23"/>
      <c r="F6324" s="22"/>
      <c r="G6324" s="23"/>
      <c r="H6324" s="24"/>
      <c r="I6324" s="23"/>
      <c r="J6324" s="23"/>
      <c r="K6324" s="23"/>
      <c r="L6324" s="22"/>
      <c r="M6324" s="20"/>
    </row>
    <row r="6325" spans="1:13" x14ac:dyDescent="0.25">
      <c r="A6325" s="22"/>
      <c r="B6325" s="23"/>
      <c r="C6325" s="23"/>
      <c r="D6325" s="23"/>
      <c r="E6325" s="23"/>
      <c r="F6325" s="22"/>
      <c r="G6325" s="23"/>
      <c r="H6325" s="24"/>
      <c r="I6325" s="23"/>
      <c r="J6325" s="23"/>
      <c r="K6325" s="23"/>
      <c r="L6325" s="22"/>
      <c r="M6325" s="20"/>
    </row>
    <row r="6326" spans="1:13" x14ac:dyDescent="0.25">
      <c r="A6326" s="22"/>
      <c r="B6326" s="23"/>
      <c r="C6326" s="23"/>
      <c r="D6326" s="23"/>
      <c r="E6326" s="23"/>
      <c r="F6326" s="22"/>
      <c r="G6326" s="23"/>
      <c r="H6326" s="24"/>
      <c r="I6326" s="23"/>
      <c r="J6326" s="23"/>
      <c r="K6326" s="23"/>
      <c r="L6326" s="22"/>
      <c r="M6326" s="20"/>
    </row>
    <row r="6327" spans="1:13" x14ac:dyDescent="0.25">
      <c r="A6327" s="22"/>
      <c r="B6327" s="23"/>
      <c r="C6327" s="23"/>
      <c r="D6327" s="23"/>
      <c r="E6327" s="23"/>
      <c r="F6327" s="22"/>
      <c r="G6327" s="23"/>
      <c r="H6327" s="24"/>
      <c r="I6327" s="23"/>
      <c r="J6327" s="23"/>
      <c r="K6327" s="23"/>
      <c r="L6327" s="22"/>
      <c r="M6327" s="20"/>
    </row>
    <row r="6328" spans="1:13" x14ac:dyDescent="0.25">
      <c r="A6328" s="22"/>
      <c r="B6328" s="23"/>
      <c r="C6328" s="23"/>
      <c r="D6328" s="23"/>
      <c r="E6328" s="23"/>
      <c r="F6328" s="22"/>
      <c r="G6328" s="23"/>
      <c r="H6328" s="24"/>
      <c r="I6328" s="23"/>
      <c r="J6328" s="23"/>
      <c r="K6328" s="23"/>
      <c r="L6328" s="22"/>
      <c r="M6328" s="20"/>
    </row>
    <row r="6329" spans="1:13" x14ac:dyDescent="0.25">
      <c r="A6329" s="22"/>
      <c r="B6329" s="23"/>
      <c r="C6329" s="23"/>
      <c r="D6329" s="23"/>
      <c r="E6329" s="23"/>
      <c r="F6329" s="22"/>
      <c r="G6329" s="23"/>
      <c r="H6329" s="24"/>
      <c r="I6329" s="23"/>
      <c r="J6329" s="23"/>
      <c r="K6329" s="23"/>
      <c r="L6329" s="22"/>
      <c r="M6329" s="20"/>
    </row>
    <row r="6330" spans="1:13" x14ac:dyDescent="0.25">
      <c r="A6330" s="22"/>
      <c r="B6330" s="23"/>
      <c r="C6330" s="23"/>
      <c r="D6330" s="23"/>
      <c r="E6330" s="23"/>
      <c r="F6330" s="22"/>
      <c r="G6330" s="23"/>
      <c r="H6330" s="24"/>
      <c r="I6330" s="23"/>
      <c r="J6330" s="23"/>
      <c r="K6330" s="23"/>
      <c r="L6330" s="22"/>
      <c r="M6330" s="20"/>
    </row>
    <row r="6331" spans="1:13" x14ac:dyDescent="0.25">
      <c r="A6331" s="22"/>
      <c r="B6331" s="23"/>
      <c r="C6331" s="23"/>
      <c r="D6331" s="23"/>
      <c r="E6331" s="23"/>
      <c r="F6331" s="22"/>
      <c r="G6331" s="23"/>
      <c r="H6331" s="24"/>
      <c r="I6331" s="23"/>
      <c r="J6331" s="23"/>
      <c r="K6331" s="23"/>
      <c r="L6331" s="22"/>
      <c r="M6331" s="20"/>
    </row>
    <row r="6332" spans="1:13" x14ac:dyDescent="0.25">
      <c r="A6332" s="22"/>
      <c r="B6332" s="23"/>
      <c r="C6332" s="23"/>
      <c r="D6332" s="23"/>
      <c r="E6332" s="23"/>
      <c r="F6332" s="22"/>
      <c r="G6332" s="23"/>
      <c r="H6332" s="24"/>
      <c r="I6332" s="23"/>
      <c r="J6332" s="23"/>
      <c r="K6332" s="23"/>
      <c r="L6332" s="22"/>
      <c r="M6332" s="20"/>
    </row>
    <row r="6333" spans="1:13" x14ac:dyDescent="0.25">
      <c r="A6333" s="22"/>
      <c r="B6333" s="23"/>
      <c r="C6333" s="23"/>
      <c r="D6333" s="23"/>
      <c r="E6333" s="23"/>
      <c r="F6333" s="22"/>
      <c r="G6333" s="23"/>
      <c r="H6333" s="24"/>
      <c r="I6333" s="23"/>
      <c r="J6333" s="23"/>
      <c r="K6333" s="23"/>
      <c r="L6333" s="22"/>
      <c r="M6333" s="20"/>
    </row>
    <row r="6334" spans="1:13" x14ac:dyDescent="0.25">
      <c r="A6334" s="22"/>
      <c r="B6334" s="23"/>
      <c r="C6334" s="23"/>
      <c r="D6334" s="23"/>
      <c r="E6334" s="23"/>
      <c r="F6334" s="22"/>
      <c r="G6334" s="23"/>
      <c r="H6334" s="24"/>
      <c r="I6334" s="23"/>
      <c r="J6334" s="23"/>
      <c r="K6334" s="23"/>
      <c r="L6334" s="22"/>
      <c r="M6334" s="20"/>
    </row>
    <row r="6335" spans="1:13" x14ac:dyDescent="0.25">
      <c r="A6335" s="22"/>
      <c r="B6335" s="23"/>
      <c r="C6335" s="23"/>
      <c r="D6335" s="23"/>
      <c r="E6335" s="23"/>
      <c r="F6335" s="22"/>
      <c r="G6335" s="23"/>
      <c r="H6335" s="24"/>
      <c r="I6335" s="23"/>
      <c r="J6335" s="23"/>
      <c r="K6335" s="23"/>
      <c r="L6335" s="22"/>
      <c r="M6335" s="20"/>
    </row>
    <row r="6336" spans="1:13" x14ac:dyDescent="0.25">
      <c r="A6336" s="22"/>
      <c r="B6336" s="23"/>
      <c r="C6336" s="23"/>
      <c r="D6336" s="23"/>
      <c r="E6336" s="23"/>
      <c r="F6336" s="22"/>
      <c r="G6336" s="23"/>
      <c r="H6336" s="24"/>
      <c r="I6336" s="23"/>
      <c r="J6336" s="23"/>
      <c r="K6336" s="23"/>
      <c r="L6336" s="22"/>
      <c r="M6336" s="20"/>
    </row>
    <row r="6337" spans="1:13" x14ac:dyDescent="0.25">
      <c r="A6337" s="22"/>
      <c r="B6337" s="23"/>
      <c r="C6337" s="23"/>
      <c r="D6337" s="23"/>
      <c r="E6337" s="23"/>
      <c r="F6337" s="22"/>
      <c r="G6337" s="23"/>
      <c r="H6337" s="24"/>
      <c r="I6337" s="23"/>
      <c r="J6337" s="23"/>
      <c r="K6337" s="23"/>
      <c r="L6337" s="22"/>
      <c r="M6337" s="20"/>
    </row>
    <row r="6338" spans="1:13" x14ac:dyDescent="0.25">
      <c r="A6338" s="22"/>
      <c r="B6338" s="23"/>
      <c r="C6338" s="23"/>
      <c r="D6338" s="23"/>
      <c r="E6338" s="23"/>
      <c r="F6338" s="22"/>
      <c r="G6338" s="23"/>
      <c r="H6338" s="24"/>
      <c r="I6338" s="23"/>
      <c r="J6338" s="23"/>
      <c r="K6338" s="23"/>
      <c r="L6338" s="22"/>
      <c r="M6338" s="20"/>
    </row>
    <row r="6339" spans="1:13" x14ac:dyDescent="0.25">
      <c r="A6339" s="22"/>
      <c r="B6339" s="23"/>
      <c r="C6339" s="23"/>
      <c r="D6339" s="23"/>
      <c r="E6339" s="23"/>
      <c r="F6339" s="22"/>
      <c r="G6339" s="23"/>
      <c r="H6339" s="24"/>
      <c r="I6339" s="23"/>
      <c r="J6339" s="23"/>
      <c r="K6339" s="23"/>
      <c r="L6339" s="22"/>
      <c r="M6339" s="20"/>
    </row>
    <row r="6340" spans="1:13" x14ac:dyDescent="0.25">
      <c r="A6340" s="22"/>
      <c r="B6340" s="23"/>
      <c r="C6340" s="23"/>
      <c r="D6340" s="23"/>
      <c r="E6340" s="23"/>
      <c r="F6340" s="22"/>
      <c r="G6340" s="23"/>
      <c r="H6340" s="24"/>
      <c r="I6340" s="23"/>
      <c r="J6340" s="23"/>
      <c r="K6340" s="23"/>
      <c r="L6340" s="22"/>
      <c r="M6340" s="20"/>
    </row>
    <row r="6341" spans="1:13" x14ac:dyDescent="0.25">
      <c r="A6341" s="22"/>
      <c r="B6341" s="23"/>
      <c r="C6341" s="23"/>
      <c r="D6341" s="23"/>
      <c r="E6341" s="23"/>
      <c r="F6341" s="22"/>
      <c r="G6341" s="23"/>
      <c r="H6341" s="24"/>
      <c r="I6341" s="23"/>
      <c r="J6341" s="23"/>
      <c r="K6341" s="23"/>
      <c r="L6341" s="22"/>
      <c r="M6341" s="20"/>
    </row>
    <row r="6342" spans="1:13" x14ac:dyDescent="0.25">
      <c r="A6342" s="22"/>
      <c r="B6342" s="23"/>
      <c r="C6342" s="23"/>
      <c r="D6342" s="23"/>
      <c r="E6342" s="23"/>
      <c r="F6342" s="22"/>
      <c r="G6342" s="23"/>
      <c r="H6342" s="24"/>
      <c r="I6342" s="23"/>
      <c r="J6342" s="23"/>
      <c r="K6342" s="23"/>
      <c r="L6342" s="22"/>
      <c r="M6342" s="20"/>
    </row>
    <row r="6343" spans="1:13" x14ac:dyDescent="0.25">
      <c r="A6343" s="22"/>
      <c r="B6343" s="23"/>
      <c r="C6343" s="23"/>
      <c r="D6343" s="23"/>
      <c r="E6343" s="23"/>
      <c r="F6343" s="22"/>
      <c r="G6343" s="23"/>
      <c r="H6343" s="24"/>
      <c r="I6343" s="23"/>
      <c r="J6343" s="23"/>
      <c r="K6343" s="23"/>
      <c r="L6343" s="22"/>
      <c r="M6343" s="20"/>
    </row>
    <row r="6344" spans="1:13" x14ac:dyDescent="0.25">
      <c r="A6344" s="22"/>
      <c r="B6344" s="23"/>
      <c r="C6344" s="23"/>
      <c r="D6344" s="23"/>
      <c r="E6344" s="23"/>
      <c r="F6344" s="22"/>
      <c r="G6344" s="23"/>
      <c r="H6344" s="24"/>
      <c r="I6344" s="23"/>
      <c r="J6344" s="23"/>
      <c r="K6344" s="23"/>
      <c r="L6344" s="22"/>
      <c r="M6344" s="20"/>
    </row>
    <row r="6345" spans="1:13" x14ac:dyDescent="0.25">
      <c r="A6345" s="22"/>
      <c r="B6345" s="23"/>
      <c r="C6345" s="23"/>
      <c r="D6345" s="23"/>
      <c r="E6345" s="23"/>
      <c r="F6345" s="22"/>
      <c r="G6345" s="23"/>
      <c r="H6345" s="24"/>
      <c r="I6345" s="23"/>
      <c r="J6345" s="23"/>
      <c r="K6345" s="23"/>
      <c r="L6345" s="22"/>
      <c r="M6345" s="20"/>
    </row>
    <row r="6346" spans="1:13" x14ac:dyDescent="0.25">
      <c r="A6346" s="22"/>
      <c r="B6346" s="23"/>
      <c r="C6346" s="23"/>
      <c r="D6346" s="23"/>
      <c r="E6346" s="23"/>
      <c r="F6346" s="22"/>
      <c r="G6346" s="23"/>
      <c r="H6346" s="24"/>
      <c r="I6346" s="23"/>
      <c r="J6346" s="23"/>
      <c r="K6346" s="23"/>
      <c r="L6346" s="22"/>
      <c r="M6346" s="20"/>
    </row>
    <row r="6347" spans="1:13" x14ac:dyDescent="0.25">
      <c r="A6347" s="22"/>
      <c r="B6347" s="23"/>
      <c r="C6347" s="23"/>
      <c r="D6347" s="23"/>
      <c r="E6347" s="23"/>
      <c r="F6347" s="22"/>
      <c r="G6347" s="23"/>
      <c r="H6347" s="24"/>
      <c r="I6347" s="23"/>
      <c r="J6347" s="23"/>
      <c r="K6347" s="23"/>
      <c r="L6347" s="22"/>
      <c r="M6347" s="20"/>
    </row>
    <row r="6348" spans="1:13" x14ac:dyDescent="0.25">
      <c r="A6348" s="22"/>
      <c r="B6348" s="23"/>
      <c r="C6348" s="23"/>
      <c r="D6348" s="23"/>
      <c r="E6348" s="23"/>
      <c r="F6348" s="22"/>
      <c r="G6348" s="23"/>
      <c r="H6348" s="24"/>
      <c r="I6348" s="23"/>
      <c r="J6348" s="23"/>
      <c r="K6348" s="23"/>
      <c r="L6348" s="22"/>
      <c r="M6348" s="20"/>
    </row>
    <row r="6349" spans="1:13" x14ac:dyDescent="0.25">
      <c r="A6349" s="22"/>
      <c r="B6349" s="23"/>
      <c r="C6349" s="23"/>
      <c r="D6349" s="23"/>
      <c r="E6349" s="23"/>
      <c r="F6349" s="22"/>
      <c r="G6349" s="23"/>
      <c r="H6349" s="24"/>
      <c r="I6349" s="23"/>
      <c r="J6349" s="23"/>
      <c r="K6349" s="23"/>
      <c r="L6349" s="22"/>
      <c r="M6349" s="20"/>
    </row>
    <row r="6350" spans="1:13" x14ac:dyDescent="0.25">
      <c r="A6350" s="22"/>
      <c r="B6350" s="23"/>
      <c r="C6350" s="23"/>
      <c r="D6350" s="23"/>
      <c r="E6350" s="23"/>
      <c r="F6350" s="22"/>
      <c r="G6350" s="23"/>
      <c r="H6350" s="24"/>
      <c r="I6350" s="23"/>
      <c r="J6350" s="23"/>
      <c r="K6350" s="23"/>
      <c r="L6350" s="22"/>
      <c r="M6350" s="20"/>
    </row>
    <row r="6351" spans="1:13" x14ac:dyDescent="0.25">
      <c r="A6351" s="22"/>
      <c r="B6351" s="23"/>
      <c r="C6351" s="23"/>
      <c r="D6351" s="23"/>
      <c r="E6351" s="23"/>
      <c r="F6351" s="22"/>
      <c r="G6351" s="23"/>
      <c r="H6351" s="24"/>
      <c r="I6351" s="23"/>
      <c r="J6351" s="23"/>
      <c r="K6351" s="23"/>
      <c r="L6351" s="22"/>
      <c r="M6351" s="20"/>
    </row>
    <row r="6352" spans="1:13" x14ac:dyDescent="0.25">
      <c r="A6352" s="22"/>
      <c r="B6352" s="23"/>
      <c r="C6352" s="23"/>
      <c r="D6352" s="23"/>
      <c r="E6352" s="23"/>
      <c r="F6352" s="22"/>
      <c r="G6352" s="23"/>
      <c r="H6352" s="24"/>
      <c r="I6352" s="23"/>
      <c r="J6352" s="23"/>
      <c r="K6352" s="23"/>
      <c r="L6352" s="22"/>
      <c r="M6352" s="20"/>
    </row>
    <row r="6353" spans="1:13" x14ac:dyDescent="0.25">
      <c r="A6353" s="22"/>
      <c r="B6353" s="23"/>
      <c r="C6353" s="23"/>
      <c r="D6353" s="23"/>
      <c r="E6353" s="23"/>
      <c r="F6353" s="22"/>
      <c r="G6353" s="23"/>
      <c r="H6353" s="24"/>
      <c r="I6353" s="23"/>
      <c r="J6353" s="23"/>
      <c r="K6353" s="23"/>
      <c r="L6353" s="22"/>
      <c r="M6353" s="20"/>
    </row>
    <row r="6354" spans="1:13" x14ac:dyDescent="0.25">
      <c r="A6354" s="22"/>
      <c r="B6354" s="23"/>
      <c r="C6354" s="23"/>
      <c r="D6354" s="23"/>
      <c r="E6354" s="23"/>
      <c r="F6354" s="22"/>
      <c r="G6354" s="23"/>
      <c r="H6354" s="24"/>
      <c r="I6354" s="23"/>
      <c r="J6354" s="23"/>
      <c r="K6354" s="23"/>
      <c r="L6354" s="22"/>
      <c r="M6354" s="20"/>
    </row>
    <row r="6355" spans="1:13" x14ac:dyDescent="0.25">
      <c r="A6355" s="22"/>
      <c r="B6355" s="23"/>
      <c r="C6355" s="23"/>
      <c r="D6355" s="23"/>
      <c r="E6355" s="23"/>
      <c r="F6355" s="22"/>
      <c r="G6355" s="23"/>
      <c r="H6355" s="24"/>
      <c r="I6355" s="23"/>
      <c r="J6355" s="23"/>
      <c r="K6355" s="23"/>
      <c r="L6355" s="22"/>
      <c r="M6355" s="20"/>
    </row>
    <row r="6356" spans="1:13" x14ac:dyDescent="0.25">
      <c r="A6356" s="22"/>
      <c r="B6356" s="23"/>
      <c r="C6356" s="23"/>
      <c r="D6356" s="23"/>
      <c r="E6356" s="23"/>
      <c r="F6356" s="22"/>
      <c r="G6356" s="23"/>
      <c r="H6356" s="24"/>
      <c r="I6356" s="23"/>
      <c r="J6356" s="23"/>
      <c r="K6356" s="23"/>
      <c r="L6356" s="22"/>
      <c r="M6356" s="20"/>
    </row>
    <row r="6357" spans="1:13" x14ac:dyDescent="0.25">
      <c r="A6357" s="22"/>
      <c r="B6357" s="23"/>
      <c r="C6357" s="23"/>
      <c r="D6357" s="23"/>
      <c r="E6357" s="23"/>
      <c r="F6357" s="22"/>
      <c r="G6357" s="23"/>
      <c r="H6357" s="24"/>
      <c r="I6357" s="23"/>
      <c r="J6357" s="23"/>
      <c r="K6357" s="23"/>
      <c r="L6357" s="22"/>
      <c r="M6357" s="20"/>
    </row>
    <row r="6358" spans="1:13" x14ac:dyDescent="0.25">
      <c r="A6358" s="22"/>
      <c r="B6358" s="23"/>
      <c r="C6358" s="23"/>
      <c r="D6358" s="23"/>
      <c r="E6358" s="23"/>
      <c r="F6358" s="22"/>
      <c r="G6358" s="23"/>
      <c r="H6358" s="24"/>
      <c r="I6358" s="23"/>
      <c r="J6358" s="23"/>
      <c r="K6358" s="23"/>
      <c r="L6358" s="22"/>
      <c r="M6358" s="20"/>
    </row>
    <row r="6359" spans="1:13" x14ac:dyDescent="0.25">
      <c r="A6359" s="22"/>
      <c r="B6359" s="23"/>
      <c r="C6359" s="23"/>
      <c r="D6359" s="23"/>
      <c r="E6359" s="23"/>
      <c r="F6359" s="22"/>
      <c r="G6359" s="23"/>
      <c r="H6359" s="24"/>
      <c r="I6359" s="23"/>
      <c r="J6359" s="23"/>
      <c r="K6359" s="23"/>
      <c r="L6359" s="22"/>
      <c r="M6359" s="20"/>
    </row>
    <row r="6360" spans="1:13" x14ac:dyDescent="0.25">
      <c r="A6360" s="22"/>
      <c r="B6360" s="23"/>
      <c r="C6360" s="23"/>
      <c r="D6360" s="23"/>
      <c r="E6360" s="23"/>
      <c r="F6360" s="22"/>
      <c r="G6360" s="23"/>
      <c r="H6360" s="24"/>
      <c r="I6360" s="23"/>
      <c r="J6360" s="23"/>
      <c r="K6360" s="23"/>
      <c r="L6360" s="22"/>
      <c r="M6360" s="20"/>
    </row>
    <row r="6361" spans="1:13" x14ac:dyDescent="0.25">
      <c r="A6361" s="22"/>
      <c r="B6361" s="23"/>
      <c r="C6361" s="23"/>
      <c r="D6361" s="23"/>
      <c r="E6361" s="23"/>
      <c r="F6361" s="22"/>
      <c r="G6361" s="23"/>
      <c r="H6361" s="24"/>
      <c r="I6361" s="23"/>
      <c r="J6361" s="23"/>
      <c r="K6361" s="23"/>
      <c r="L6361" s="22"/>
      <c r="M6361" s="20"/>
    </row>
    <row r="6362" spans="1:13" x14ac:dyDescent="0.25">
      <c r="A6362" s="22"/>
      <c r="B6362" s="23"/>
      <c r="C6362" s="23"/>
      <c r="D6362" s="23"/>
      <c r="E6362" s="23"/>
      <c r="F6362" s="22"/>
      <c r="G6362" s="23"/>
      <c r="H6362" s="24"/>
      <c r="I6362" s="23"/>
      <c r="J6362" s="23"/>
      <c r="K6362" s="23"/>
      <c r="L6362" s="22"/>
      <c r="M6362" s="20"/>
    </row>
    <row r="6363" spans="1:13" x14ac:dyDescent="0.25">
      <c r="A6363" s="22"/>
      <c r="B6363" s="23"/>
      <c r="C6363" s="23"/>
      <c r="D6363" s="23"/>
      <c r="E6363" s="23"/>
      <c r="F6363" s="22"/>
      <c r="G6363" s="23"/>
      <c r="H6363" s="24"/>
      <c r="I6363" s="23"/>
      <c r="J6363" s="23"/>
      <c r="K6363" s="23"/>
      <c r="L6363" s="22"/>
      <c r="M6363" s="20"/>
    </row>
    <row r="6364" spans="1:13" x14ac:dyDescent="0.25">
      <c r="A6364" s="22"/>
      <c r="B6364" s="23"/>
      <c r="C6364" s="23"/>
      <c r="D6364" s="23"/>
      <c r="E6364" s="23"/>
      <c r="F6364" s="22"/>
      <c r="G6364" s="23"/>
      <c r="H6364" s="24"/>
      <c r="I6364" s="23"/>
      <c r="J6364" s="23"/>
      <c r="K6364" s="23"/>
      <c r="L6364" s="22"/>
      <c r="M6364" s="20"/>
    </row>
    <row r="6365" spans="1:13" x14ac:dyDescent="0.25">
      <c r="A6365" s="22"/>
      <c r="B6365" s="23"/>
      <c r="C6365" s="23"/>
      <c r="D6365" s="23"/>
      <c r="E6365" s="23"/>
      <c r="F6365" s="22"/>
      <c r="G6365" s="23"/>
      <c r="H6365" s="24"/>
      <c r="I6365" s="23"/>
      <c r="J6365" s="23"/>
      <c r="K6365" s="23"/>
      <c r="L6365" s="22"/>
      <c r="M6365" s="20"/>
    </row>
    <row r="6366" spans="1:13" x14ac:dyDescent="0.25">
      <c r="A6366" s="22"/>
      <c r="B6366" s="23"/>
      <c r="C6366" s="23"/>
      <c r="D6366" s="23"/>
      <c r="E6366" s="23"/>
      <c r="F6366" s="22"/>
      <c r="G6366" s="23"/>
      <c r="H6366" s="24"/>
      <c r="I6366" s="23"/>
      <c r="J6366" s="23"/>
      <c r="K6366" s="23"/>
      <c r="L6366" s="22"/>
      <c r="M6366" s="20"/>
    </row>
    <row r="6367" spans="1:13" x14ac:dyDescent="0.25">
      <c r="A6367" s="22"/>
      <c r="B6367" s="23"/>
      <c r="C6367" s="23"/>
      <c r="D6367" s="23"/>
      <c r="E6367" s="23"/>
      <c r="F6367" s="22"/>
      <c r="G6367" s="23"/>
      <c r="H6367" s="24"/>
      <c r="I6367" s="23"/>
      <c r="J6367" s="23"/>
      <c r="K6367" s="23"/>
      <c r="L6367" s="22"/>
      <c r="M6367" s="20"/>
    </row>
    <row r="6368" spans="1:13" x14ac:dyDescent="0.25">
      <c r="A6368" s="22"/>
      <c r="B6368" s="23"/>
      <c r="C6368" s="23"/>
      <c r="D6368" s="23"/>
      <c r="E6368" s="23"/>
      <c r="F6368" s="22"/>
      <c r="G6368" s="23"/>
      <c r="H6368" s="24"/>
      <c r="I6368" s="23"/>
      <c r="J6368" s="23"/>
      <c r="K6368" s="23"/>
      <c r="L6368" s="22"/>
      <c r="M6368" s="20"/>
    </row>
    <row r="6369" spans="1:13" x14ac:dyDescent="0.25">
      <c r="A6369" s="22"/>
      <c r="B6369" s="23"/>
      <c r="C6369" s="23"/>
      <c r="D6369" s="23"/>
      <c r="E6369" s="23"/>
      <c r="F6369" s="22"/>
      <c r="G6369" s="23"/>
      <c r="H6369" s="24"/>
      <c r="I6369" s="23"/>
      <c r="J6369" s="23"/>
      <c r="K6369" s="23"/>
      <c r="L6369" s="22"/>
      <c r="M6369" s="20"/>
    </row>
    <row r="6370" spans="1:13" x14ac:dyDescent="0.25">
      <c r="A6370" s="22"/>
      <c r="B6370" s="23"/>
      <c r="C6370" s="23"/>
      <c r="D6370" s="23"/>
      <c r="E6370" s="23"/>
      <c r="F6370" s="22"/>
      <c r="G6370" s="23"/>
      <c r="H6370" s="24"/>
      <c r="I6370" s="23"/>
      <c r="J6370" s="23"/>
      <c r="K6370" s="23"/>
      <c r="L6370" s="22"/>
      <c r="M6370" s="20"/>
    </row>
    <row r="6371" spans="1:13" x14ac:dyDescent="0.25">
      <c r="A6371" s="22"/>
      <c r="B6371" s="23"/>
      <c r="C6371" s="23"/>
      <c r="D6371" s="23"/>
      <c r="E6371" s="23"/>
      <c r="F6371" s="22"/>
      <c r="G6371" s="23"/>
      <c r="H6371" s="24"/>
      <c r="I6371" s="23"/>
      <c r="J6371" s="23"/>
      <c r="K6371" s="23"/>
      <c r="L6371" s="22"/>
      <c r="M6371" s="20"/>
    </row>
    <row r="6372" spans="1:13" x14ac:dyDescent="0.25">
      <c r="A6372" s="22"/>
      <c r="B6372" s="23"/>
      <c r="C6372" s="23"/>
      <c r="D6372" s="23"/>
      <c r="E6372" s="23"/>
      <c r="F6372" s="22"/>
      <c r="G6372" s="23"/>
      <c r="H6372" s="24"/>
      <c r="I6372" s="23"/>
      <c r="J6372" s="23"/>
      <c r="K6372" s="23"/>
      <c r="L6372" s="22"/>
      <c r="M6372" s="20"/>
    </row>
    <row r="6373" spans="1:13" x14ac:dyDescent="0.25">
      <c r="A6373" s="22"/>
      <c r="B6373" s="23"/>
      <c r="C6373" s="23"/>
      <c r="D6373" s="23"/>
      <c r="E6373" s="23"/>
      <c r="F6373" s="22"/>
      <c r="G6373" s="23"/>
      <c r="H6373" s="24"/>
      <c r="I6373" s="23"/>
      <c r="J6373" s="23"/>
      <c r="K6373" s="23"/>
      <c r="L6373" s="22"/>
      <c r="M6373" s="20"/>
    </row>
    <row r="6374" spans="1:13" x14ac:dyDescent="0.25">
      <c r="A6374" s="22"/>
      <c r="B6374" s="23"/>
      <c r="C6374" s="23"/>
      <c r="D6374" s="23"/>
      <c r="E6374" s="23"/>
      <c r="F6374" s="22"/>
      <c r="G6374" s="23"/>
      <c r="H6374" s="24"/>
      <c r="I6374" s="23"/>
      <c r="J6374" s="23"/>
      <c r="K6374" s="23"/>
      <c r="L6374" s="22"/>
      <c r="M6374" s="20"/>
    </row>
    <row r="6375" spans="1:13" x14ac:dyDescent="0.25">
      <c r="A6375" s="22"/>
      <c r="B6375" s="23"/>
      <c r="C6375" s="23"/>
      <c r="D6375" s="23"/>
      <c r="E6375" s="23"/>
      <c r="F6375" s="22"/>
      <c r="G6375" s="23"/>
      <c r="H6375" s="24"/>
      <c r="I6375" s="23"/>
      <c r="J6375" s="23"/>
      <c r="K6375" s="23"/>
      <c r="L6375" s="22"/>
      <c r="M6375" s="20"/>
    </row>
    <row r="6376" spans="1:13" x14ac:dyDescent="0.25">
      <c r="A6376" s="22"/>
      <c r="B6376" s="23"/>
      <c r="C6376" s="23"/>
      <c r="D6376" s="23"/>
      <c r="E6376" s="23"/>
      <c r="F6376" s="22"/>
      <c r="G6376" s="23"/>
      <c r="H6376" s="24"/>
      <c r="I6376" s="23"/>
      <c r="J6376" s="23"/>
      <c r="K6376" s="23"/>
      <c r="L6376" s="22"/>
      <c r="M6376" s="20"/>
    </row>
    <row r="6377" spans="1:13" x14ac:dyDescent="0.25">
      <c r="A6377" s="22"/>
      <c r="B6377" s="23"/>
      <c r="C6377" s="23"/>
      <c r="D6377" s="23"/>
      <c r="E6377" s="23"/>
      <c r="F6377" s="22"/>
      <c r="G6377" s="23"/>
      <c r="H6377" s="24"/>
      <c r="I6377" s="23"/>
      <c r="J6377" s="23"/>
      <c r="K6377" s="23"/>
      <c r="L6377" s="22"/>
      <c r="M6377" s="20"/>
    </row>
    <row r="6378" spans="1:13" x14ac:dyDescent="0.25">
      <c r="A6378" s="22"/>
      <c r="B6378" s="23"/>
      <c r="C6378" s="23"/>
      <c r="D6378" s="23"/>
      <c r="E6378" s="23"/>
      <c r="F6378" s="22"/>
      <c r="G6378" s="23"/>
      <c r="H6378" s="24"/>
      <c r="I6378" s="23"/>
      <c r="J6378" s="23"/>
      <c r="K6378" s="23"/>
      <c r="L6378" s="22"/>
      <c r="M6378" s="20"/>
    </row>
    <row r="6379" spans="1:13" x14ac:dyDescent="0.25">
      <c r="A6379" s="22"/>
      <c r="B6379" s="23"/>
      <c r="C6379" s="23"/>
      <c r="D6379" s="23"/>
      <c r="E6379" s="23"/>
      <c r="F6379" s="22"/>
      <c r="G6379" s="23"/>
      <c r="H6379" s="24"/>
      <c r="I6379" s="23"/>
      <c r="J6379" s="23"/>
      <c r="K6379" s="23"/>
      <c r="L6379" s="22"/>
      <c r="M6379" s="20"/>
    </row>
    <row r="6380" spans="1:13" x14ac:dyDescent="0.25">
      <c r="A6380" s="22"/>
      <c r="B6380" s="23"/>
      <c r="C6380" s="23"/>
      <c r="D6380" s="23"/>
      <c r="E6380" s="23"/>
      <c r="F6380" s="22"/>
      <c r="G6380" s="23"/>
      <c r="H6380" s="24"/>
      <c r="I6380" s="23"/>
      <c r="J6380" s="23"/>
      <c r="K6380" s="23"/>
      <c r="L6380" s="22"/>
      <c r="M6380" s="20"/>
    </row>
    <row r="6381" spans="1:13" x14ac:dyDescent="0.25">
      <c r="A6381" s="22"/>
      <c r="B6381" s="23"/>
      <c r="C6381" s="23"/>
      <c r="D6381" s="23"/>
      <c r="E6381" s="23"/>
      <c r="F6381" s="22"/>
      <c r="G6381" s="23"/>
      <c r="H6381" s="24"/>
      <c r="I6381" s="23"/>
      <c r="J6381" s="23"/>
      <c r="K6381" s="23"/>
      <c r="L6381" s="22"/>
      <c r="M6381" s="20"/>
    </row>
    <row r="6382" spans="1:13" x14ac:dyDescent="0.25">
      <c r="A6382" s="22"/>
      <c r="B6382" s="23"/>
      <c r="C6382" s="23"/>
      <c r="D6382" s="23"/>
      <c r="E6382" s="23"/>
      <c r="F6382" s="22"/>
      <c r="G6382" s="23"/>
      <c r="H6382" s="24"/>
      <c r="I6382" s="23"/>
      <c r="J6382" s="23"/>
      <c r="K6382" s="23"/>
      <c r="L6382" s="22"/>
      <c r="M6382" s="20"/>
    </row>
    <row r="6383" spans="1:13" x14ac:dyDescent="0.25">
      <c r="A6383" s="22"/>
      <c r="B6383" s="23"/>
      <c r="C6383" s="23"/>
      <c r="D6383" s="23"/>
      <c r="E6383" s="23"/>
      <c r="F6383" s="22"/>
      <c r="G6383" s="23"/>
      <c r="H6383" s="24"/>
      <c r="I6383" s="23"/>
      <c r="J6383" s="23"/>
      <c r="K6383" s="23"/>
      <c r="L6383" s="22"/>
      <c r="M6383" s="20"/>
    </row>
    <row r="6384" spans="1:13" x14ac:dyDescent="0.25">
      <c r="A6384" s="22"/>
      <c r="B6384" s="23"/>
      <c r="C6384" s="23"/>
      <c r="D6384" s="23"/>
      <c r="E6384" s="23"/>
      <c r="F6384" s="22"/>
      <c r="G6384" s="23"/>
      <c r="H6384" s="24"/>
      <c r="I6384" s="23"/>
      <c r="J6384" s="23"/>
      <c r="K6384" s="23"/>
      <c r="L6384" s="22"/>
      <c r="M6384" s="20"/>
    </row>
    <row r="6385" spans="1:14" x14ac:dyDescent="0.25">
      <c r="A6385" s="22"/>
      <c r="B6385" s="23"/>
      <c r="C6385" s="23"/>
      <c r="D6385" s="23"/>
      <c r="E6385" s="23"/>
      <c r="F6385" s="22"/>
      <c r="G6385" s="23"/>
      <c r="H6385" s="24"/>
      <c r="I6385" s="23"/>
      <c r="J6385" s="23"/>
      <c r="K6385" s="23"/>
      <c r="L6385" s="22"/>
      <c r="M6385" s="20"/>
      <c r="N6385" s="19"/>
    </row>
    <row r="6386" spans="1:14" x14ac:dyDescent="0.25">
      <c r="A6386" s="22"/>
      <c r="B6386" s="23"/>
      <c r="C6386" s="23"/>
      <c r="D6386" s="23"/>
      <c r="E6386" s="23"/>
      <c r="F6386" s="22"/>
      <c r="G6386" s="23"/>
      <c r="H6386" s="24"/>
      <c r="I6386" s="23"/>
      <c r="J6386" s="23"/>
      <c r="K6386" s="23"/>
      <c r="L6386" s="22"/>
      <c r="M6386" s="20"/>
      <c r="N6386" s="19"/>
    </row>
    <row r="6387" spans="1:14" x14ac:dyDescent="0.25">
      <c r="A6387" s="22"/>
      <c r="B6387" s="23"/>
      <c r="C6387" s="23"/>
      <c r="D6387" s="23"/>
      <c r="E6387" s="23"/>
      <c r="F6387" s="22"/>
      <c r="G6387" s="23"/>
      <c r="H6387" s="24"/>
      <c r="I6387" s="23"/>
      <c r="J6387" s="23"/>
      <c r="K6387" s="23"/>
      <c r="L6387" s="22"/>
      <c r="M6387" s="20"/>
      <c r="N6387" s="19"/>
    </row>
    <row r="6388" spans="1:14" x14ac:dyDescent="0.25">
      <c r="A6388" s="22"/>
      <c r="B6388" s="23"/>
      <c r="C6388" s="23"/>
      <c r="D6388" s="23"/>
      <c r="E6388" s="23"/>
      <c r="F6388" s="22"/>
      <c r="G6388" s="23"/>
      <c r="H6388" s="24"/>
      <c r="I6388" s="23"/>
      <c r="J6388" s="23"/>
      <c r="K6388" s="23"/>
      <c r="L6388" s="22"/>
      <c r="M6388" s="20"/>
      <c r="N6388" s="19"/>
    </row>
    <row r="6389" spans="1:14" x14ac:dyDescent="0.25">
      <c r="A6389" s="22"/>
      <c r="B6389" s="23"/>
      <c r="C6389" s="23"/>
      <c r="D6389" s="23"/>
      <c r="E6389" s="23"/>
      <c r="F6389" s="22"/>
      <c r="G6389" s="23"/>
      <c r="H6389" s="24"/>
      <c r="I6389" s="23"/>
      <c r="J6389" s="23"/>
      <c r="K6389" s="23"/>
      <c r="L6389" s="22"/>
      <c r="M6389" s="20"/>
      <c r="N6389" s="19"/>
    </row>
    <row r="6390" spans="1:14" x14ac:dyDescent="0.25">
      <c r="A6390" s="22"/>
      <c r="B6390" s="23"/>
      <c r="C6390" s="23"/>
      <c r="D6390" s="23"/>
      <c r="E6390" s="23"/>
      <c r="F6390" s="22"/>
      <c r="G6390" s="23"/>
      <c r="H6390" s="24"/>
      <c r="I6390" s="23"/>
      <c r="J6390" s="23"/>
      <c r="K6390" s="23"/>
      <c r="L6390" s="22"/>
      <c r="M6390" s="20"/>
      <c r="N6390" s="19"/>
    </row>
    <row r="6391" spans="1:14" x14ac:dyDescent="0.25">
      <c r="A6391" s="22"/>
      <c r="B6391" s="23"/>
      <c r="C6391" s="23"/>
      <c r="D6391" s="23"/>
      <c r="E6391" s="23"/>
      <c r="F6391" s="22"/>
      <c r="G6391" s="23"/>
      <c r="H6391" s="24"/>
      <c r="I6391" s="23"/>
      <c r="J6391" s="23"/>
      <c r="K6391" s="23"/>
      <c r="L6391" s="22"/>
      <c r="M6391" s="20"/>
      <c r="N6391" s="19"/>
    </row>
    <row r="6392" spans="1:14" x14ac:dyDescent="0.25">
      <c r="A6392" s="22"/>
      <c r="B6392" s="23"/>
      <c r="C6392" s="23"/>
      <c r="D6392" s="23"/>
      <c r="E6392" s="23"/>
      <c r="F6392" s="22"/>
      <c r="G6392" s="23"/>
      <c r="H6392" s="24"/>
      <c r="I6392" s="23"/>
      <c r="J6392" s="23"/>
      <c r="K6392" s="23"/>
      <c r="L6392" s="22"/>
      <c r="M6392" s="20"/>
      <c r="N6392" s="19"/>
    </row>
    <row r="6393" spans="1:14" x14ac:dyDescent="0.25">
      <c r="A6393" s="22"/>
      <c r="B6393" s="23"/>
      <c r="C6393" s="23"/>
      <c r="D6393" s="23"/>
      <c r="E6393" s="23"/>
      <c r="F6393" s="22"/>
      <c r="G6393" s="23"/>
      <c r="H6393" s="24"/>
      <c r="I6393" s="23"/>
      <c r="J6393" s="23"/>
      <c r="K6393" s="23"/>
      <c r="L6393" s="22"/>
      <c r="M6393" s="20"/>
      <c r="N6393" s="19"/>
    </row>
    <row r="6394" spans="1:14" x14ac:dyDescent="0.25">
      <c r="A6394" s="22"/>
      <c r="B6394" s="23"/>
      <c r="C6394" s="23"/>
      <c r="D6394" s="23"/>
      <c r="E6394" s="23"/>
      <c r="F6394" s="22"/>
      <c r="G6394" s="23"/>
      <c r="H6394" s="24"/>
      <c r="I6394" s="23"/>
      <c r="J6394" s="23"/>
      <c r="K6394" s="23"/>
      <c r="L6394" s="22"/>
      <c r="M6394" s="20"/>
      <c r="N6394" s="19"/>
    </row>
    <row r="6395" spans="1:14" x14ac:dyDescent="0.25">
      <c r="A6395" s="22"/>
      <c r="B6395" s="23"/>
      <c r="C6395" s="23"/>
      <c r="D6395" s="23"/>
      <c r="E6395" s="23"/>
      <c r="F6395" s="22"/>
      <c r="G6395" s="23"/>
      <c r="H6395" s="24"/>
      <c r="I6395" s="23"/>
      <c r="J6395" s="23"/>
      <c r="K6395" s="23"/>
      <c r="L6395" s="22"/>
      <c r="M6395" s="20"/>
      <c r="N6395" s="19"/>
    </row>
    <row r="6396" spans="1:14" x14ac:dyDescent="0.25">
      <c r="A6396" s="22"/>
      <c r="B6396" s="23"/>
      <c r="C6396" s="23"/>
      <c r="D6396" s="23"/>
      <c r="E6396" s="23"/>
      <c r="F6396" s="22"/>
      <c r="G6396" s="23"/>
      <c r="H6396" s="24"/>
      <c r="I6396" s="23"/>
      <c r="J6396" s="23"/>
      <c r="K6396" s="23"/>
      <c r="L6396" s="22"/>
      <c r="M6396" s="20"/>
      <c r="N6396" s="19"/>
    </row>
    <row r="6397" spans="1:14" x14ac:dyDescent="0.25">
      <c r="A6397" s="22"/>
      <c r="B6397" s="23"/>
      <c r="C6397" s="23"/>
      <c r="D6397" s="23"/>
      <c r="E6397" s="23"/>
      <c r="F6397" s="22"/>
      <c r="G6397" s="23"/>
      <c r="H6397" s="24"/>
      <c r="I6397" s="23"/>
      <c r="J6397" s="23"/>
      <c r="K6397" s="23"/>
      <c r="L6397" s="22"/>
      <c r="M6397" s="20"/>
      <c r="N6397" s="19"/>
    </row>
    <row r="6398" spans="1:14" x14ac:dyDescent="0.25">
      <c r="A6398" s="22"/>
      <c r="B6398" s="23"/>
      <c r="C6398" s="23"/>
      <c r="D6398" s="23"/>
      <c r="E6398" s="23"/>
      <c r="F6398" s="22"/>
      <c r="G6398" s="23"/>
      <c r="H6398" s="24"/>
      <c r="I6398" s="23"/>
      <c r="J6398" s="23"/>
      <c r="K6398" s="23"/>
      <c r="L6398" s="22"/>
      <c r="M6398" s="20"/>
      <c r="N6398" s="19"/>
    </row>
    <row r="6399" spans="1:14" x14ac:dyDescent="0.25">
      <c r="A6399" s="22"/>
      <c r="B6399" s="23"/>
      <c r="C6399" s="23"/>
      <c r="D6399" s="23"/>
      <c r="E6399" s="23"/>
      <c r="F6399" s="22"/>
      <c r="G6399" s="23"/>
      <c r="H6399" s="24"/>
      <c r="I6399" s="23"/>
      <c r="J6399" s="23"/>
      <c r="K6399" s="23"/>
      <c r="L6399" s="22"/>
      <c r="M6399" s="20"/>
      <c r="N6399" s="19"/>
    </row>
    <row r="6400" spans="1:14" x14ac:dyDescent="0.25">
      <c r="A6400" s="22"/>
      <c r="B6400" s="23"/>
      <c r="C6400" s="23"/>
      <c r="D6400" s="23"/>
      <c r="E6400" s="23"/>
      <c r="F6400" s="22"/>
      <c r="G6400" s="23"/>
      <c r="H6400" s="24"/>
      <c r="I6400" s="23"/>
      <c r="J6400" s="23"/>
      <c r="K6400" s="23"/>
      <c r="L6400" s="22"/>
      <c r="M6400" s="20"/>
      <c r="N6400" s="19"/>
    </row>
    <row r="6401" spans="1:13" x14ac:dyDescent="0.25">
      <c r="A6401" s="22"/>
      <c r="B6401" s="23"/>
      <c r="C6401" s="23"/>
      <c r="D6401" s="23"/>
      <c r="E6401" s="23"/>
      <c r="F6401" s="22"/>
      <c r="G6401" s="23"/>
      <c r="H6401" s="24"/>
      <c r="I6401" s="23"/>
      <c r="J6401" s="23"/>
      <c r="K6401" s="23"/>
      <c r="L6401" s="22"/>
      <c r="M6401" s="20"/>
    </row>
    <row r="6402" spans="1:13" x14ac:dyDescent="0.25">
      <c r="A6402" s="22"/>
      <c r="B6402" s="23"/>
      <c r="C6402" s="23"/>
      <c r="D6402" s="23"/>
      <c r="E6402" s="23"/>
      <c r="F6402" s="22"/>
      <c r="G6402" s="23"/>
      <c r="H6402" s="24"/>
      <c r="I6402" s="23"/>
      <c r="J6402" s="23"/>
      <c r="K6402" s="23"/>
      <c r="L6402" s="22"/>
      <c r="M6402" s="20"/>
    </row>
    <row r="6403" spans="1:13" x14ac:dyDescent="0.25">
      <c r="A6403" s="22"/>
      <c r="B6403" s="23"/>
      <c r="C6403" s="23"/>
      <c r="D6403" s="23"/>
      <c r="E6403" s="23"/>
      <c r="F6403" s="22"/>
      <c r="G6403" s="23"/>
      <c r="H6403" s="24"/>
      <c r="I6403" s="23"/>
      <c r="J6403" s="23"/>
      <c r="K6403" s="23"/>
      <c r="L6403" s="22"/>
      <c r="M6403" s="20"/>
    </row>
    <row r="6404" spans="1:13" x14ac:dyDescent="0.25">
      <c r="A6404" s="22"/>
      <c r="B6404" s="23"/>
      <c r="C6404" s="23"/>
      <c r="D6404" s="23"/>
      <c r="E6404" s="23"/>
      <c r="F6404" s="22"/>
      <c r="G6404" s="23"/>
      <c r="H6404" s="24"/>
      <c r="I6404" s="23"/>
      <c r="J6404" s="23"/>
      <c r="K6404" s="23"/>
      <c r="L6404" s="22"/>
      <c r="M6404" s="20"/>
    </row>
    <row r="6405" spans="1:13" x14ac:dyDescent="0.25">
      <c r="A6405" s="22"/>
      <c r="B6405" s="23"/>
      <c r="C6405" s="23"/>
      <c r="D6405" s="23"/>
      <c r="E6405" s="23"/>
      <c r="F6405" s="22"/>
      <c r="G6405" s="23"/>
      <c r="H6405" s="24"/>
      <c r="I6405" s="23"/>
      <c r="J6405" s="23"/>
      <c r="K6405" s="23"/>
      <c r="L6405" s="22"/>
      <c r="M6405" s="20"/>
    </row>
    <row r="6406" spans="1:13" x14ac:dyDescent="0.25">
      <c r="A6406" s="22"/>
      <c r="B6406" s="23"/>
      <c r="C6406" s="23"/>
      <c r="D6406" s="23"/>
      <c r="E6406" s="23"/>
      <c r="F6406" s="22"/>
      <c r="G6406" s="23"/>
      <c r="H6406" s="24"/>
      <c r="I6406" s="23"/>
      <c r="J6406" s="23"/>
      <c r="K6406" s="23"/>
      <c r="L6406" s="22"/>
      <c r="M6406" s="20"/>
    </row>
    <row r="6407" spans="1:13" x14ac:dyDescent="0.25">
      <c r="A6407" s="22"/>
      <c r="B6407" s="23"/>
      <c r="C6407" s="23"/>
      <c r="D6407" s="23"/>
      <c r="E6407" s="23"/>
      <c r="F6407" s="22"/>
      <c r="G6407" s="23"/>
      <c r="H6407" s="24"/>
      <c r="I6407" s="23"/>
      <c r="J6407" s="23"/>
      <c r="K6407" s="23"/>
      <c r="L6407" s="22"/>
      <c r="M6407" s="20"/>
    </row>
    <row r="6408" spans="1:13" x14ac:dyDescent="0.25">
      <c r="A6408" s="22"/>
      <c r="B6408" s="23"/>
      <c r="C6408" s="23"/>
      <c r="D6408" s="23"/>
      <c r="E6408" s="23"/>
      <c r="F6408" s="22"/>
      <c r="G6408" s="23"/>
      <c r="H6408" s="24"/>
      <c r="I6408" s="23"/>
      <c r="J6408" s="23"/>
      <c r="K6408" s="23"/>
      <c r="L6408" s="22"/>
      <c r="M6408" s="20"/>
    </row>
    <row r="6409" spans="1:13" x14ac:dyDescent="0.25">
      <c r="A6409" s="22"/>
      <c r="B6409" s="23"/>
      <c r="C6409" s="23"/>
      <c r="D6409" s="23"/>
      <c r="E6409" s="23"/>
      <c r="F6409" s="22"/>
      <c r="G6409" s="23"/>
      <c r="H6409" s="24"/>
      <c r="I6409" s="23"/>
      <c r="J6409" s="23"/>
      <c r="K6409" s="23"/>
      <c r="L6409" s="22"/>
      <c r="M6409" s="20"/>
    </row>
    <row r="6410" spans="1:13" x14ac:dyDescent="0.25">
      <c r="A6410" s="22"/>
      <c r="B6410" s="23"/>
      <c r="C6410" s="23"/>
      <c r="D6410" s="23"/>
      <c r="E6410" s="23"/>
      <c r="F6410" s="22"/>
      <c r="G6410" s="23"/>
      <c r="H6410" s="24"/>
      <c r="I6410" s="23"/>
      <c r="J6410" s="23"/>
      <c r="K6410" s="23"/>
      <c r="L6410" s="22"/>
      <c r="M6410" s="20"/>
    </row>
    <row r="6411" spans="1:13" x14ac:dyDescent="0.25">
      <c r="A6411" s="22"/>
      <c r="B6411" s="23"/>
      <c r="C6411" s="23"/>
      <c r="D6411" s="23"/>
      <c r="E6411" s="23"/>
      <c r="F6411" s="22"/>
      <c r="G6411" s="23"/>
      <c r="H6411" s="24"/>
      <c r="I6411" s="23"/>
      <c r="J6411" s="23"/>
      <c r="K6411" s="23"/>
      <c r="L6411" s="22"/>
      <c r="M6411" s="20"/>
    </row>
    <row r="6412" spans="1:13" x14ac:dyDescent="0.25">
      <c r="A6412" s="22"/>
      <c r="B6412" s="23"/>
      <c r="C6412" s="23"/>
      <c r="D6412" s="23"/>
      <c r="E6412" s="23"/>
      <c r="F6412" s="22"/>
      <c r="G6412" s="23"/>
      <c r="H6412" s="24"/>
      <c r="I6412" s="23"/>
      <c r="J6412" s="23"/>
      <c r="K6412" s="23"/>
      <c r="L6412" s="22"/>
      <c r="M6412" s="20"/>
    </row>
    <row r="6413" spans="1:13" x14ac:dyDescent="0.25">
      <c r="A6413" s="22"/>
      <c r="B6413" s="23"/>
      <c r="C6413" s="23"/>
      <c r="D6413" s="23"/>
      <c r="E6413" s="23"/>
      <c r="F6413" s="22"/>
      <c r="G6413" s="23"/>
      <c r="H6413" s="24"/>
      <c r="I6413" s="23"/>
      <c r="J6413" s="23"/>
      <c r="K6413" s="23"/>
      <c r="L6413" s="22"/>
      <c r="M6413" s="20"/>
    </row>
    <row r="6414" spans="1:13" x14ac:dyDescent="0.25">
      <c r="A6414" s="22"/>
      <c r="B6414" s="23"/>
      <c r="C6414" s="23"/>
      <c r="D6414" s="23"/>
      <c r="E6414" s="23"/>
      <c r="F6414" s="22"/>
      <c r="G6414" s="23"/>
      <c r="H6414" s="24"/>
      <c r="I6414" s="23"/>
      <c r="J6414" s="23"/>
      <c r="K6414" s="23"/>
      <c r="L6414" s="22"/>
      <c r="M6414" s="20"/>
    </row>
    <row r="6415" spans="1:13" x14ac:dyDescent="0.25">
      <c r="A6415" s="22"/>
      <c r="B6415" s="23"/>
      <c r="C6415" s="23"/>
      <c r="D6415" s="23"/>
      <c r="E6415" s="23"/>
      <c r="F6415" s="22"/>
      <c r="G6415" s="23"/>
      <c r="H6415" s="24"/>
      <c r="I6415" s="23"/>
      <c r="J6415" s="23"/>
      <c r="K6415" s="23"/>
      <c r="L6415" s="22"/>
      <c r="M6415" s="20"/>
    </row>
    <row r="6416" spans="1:13" x14ac:dyDescent="0.25">
      <c r="A6416" s="22"/>
      <c r="B6416" s="23"/>
      <c r="C6416" s="23"/>
      <c r="D6416" s="23"/>
      <c r="E6416" s="23"/>
      <c r="F6416" s="22"/>
      <c r="G6416" s="23"/>
      <c r="H6416" s="24"/>
      <c r="I6416" s="23"/>
      <c r="J6416" s="23"/>
      <c r="K6416" s="23"/>
      <c r="L6416" s="22"/>
      <c r="M6416" s="20"/>
    </row>
    <row r="6417" spans="1:13" x14ac:dyDescent="0.25">
      <c r="A6417" s="22"/>
      <c r="B6417" s="23"/>
      <c r="C6417" s="23"/>
      <c r="D6417" s="23"/>
      <c r="E6417" s="23"/>
      <c r="F6417" s="22"/>
      <c r="G6417" s="23"/>
      <c r="H6417" s="24"/>
      <c r="I6417" s="23"/>
      <c r="J6417" s="23"/>
      <c r="K6417" s="23"/>
      <c r="L6417" s="22"/>
      <c r="M6417" s="20"/>
    </row>
    <row r="6418" spans="1:13" x14ac:dyDescent="0.25">
      <c r="A6418" s="22"/>
      <c r="B6418" s="23"/>
      <c r="C6418" s="23"/>
      <c r="D6418" s="23"/>
      <c r="E6418" s="23"/>
      <c r="F6418" s="22"/>
      <c r="G6418" s="23"/>
      <c r="H6418" s="24"/>
      <c r="I6418" s="23"/>
      <c r="J6418" s="23"/>
      <c r="K6418" s="23"/>
      <c r="L6418" s="22"/>
      <c r="M6418" s="20"/>
    </row>
    <row r="6419" spans="1:13" x14ac:dyDescent="0.25">
      <c r="A6419" s="22"/>
      <c r="B6419" s="23"/>
      <c r="C6419" s="23"/>
      <c r="D6419" s="23"/>
      <c r="E6419" s="23"/>
      <c r="F6419" s="22"/>
      <c r="G6419" s="23"/>
      <c r="H6419" s="24"/>
      <c r="I6419" s="23"/>
      <c r="J6419" s="23"/>
      <c r="K6419" s="23"/>
      <c r="L6419" s="22"/>
      <c r="M6419" s="20"/>
    </row>
    <row r="6420" spans="1:13" x14ac:dyDescent="0.25">
      <c r="A6420" s="22"/>
      <c r="B6420" s="23"/>
      <c r="C6420" s="23"/>
      <c r="D6420" s="23"/>
      <c r="E6420" s="23"/>
      <c r="F6420" s="22"/>
      <c r="G6420" s="23"/>
      <c r="H6420" s="24"/>
      <c r="I6420" s="23"/>
      <c r="J6420" s="23"/>
      <c r="K6420" s="23"/>
      <c r="L6420" s="22"/>
      <c r="M6420" s="20"/>
    </row>
    <row r="6421" spans="1:13" x14ac:dyDescent="0.25">
      <c r="A6421" s="22"/>
      <c r="B6421" s="23"/>
      <c r="C6421" s="23"/>
      <c r="D6421" s="23"/>
      <c r="E6421" s="23"/>
      <c r="F6421" s="22"/>
      <c r="G6421" s="23"/>
      <c r="H6421" s="24"/>
      <c r="I6421" s="23"/>
      <c r="J6421" s="23"/>
      <c r="K6421" s="23"/>
      <c r="L6421" s="22"/>
      <c r="M6421" s="20"/>
    </row>
    <row r="6422" spans="1:13" x14ac:dyDescent="0.25">
      <c r="A6422" s="22"/>
      <c r="B6422" s="23"/>
      <c r="C6422" s="23"/>
      <c r="D6422" s="23"/>
      <c r="E6422" s="23"/>
      <c r="F6422" s="22"/>
      <c r="G6422" s="23"/>
      <c r="H6422" s="24"/>
      <c r="I6422" s="23"/>
      <c r="J6422" s="23"/>
      <c r="K6422" s="23"/>
      <c r="L6422" s="22"/>
      <c r="M6422" s="20"/>
    </row>
    <row r="6423" spans="1:13" x14ac:dyDescent="0.25">
      <c r="A6423" s="22"/>
      <c r="B6423" s="23"/>
      <c r="C6423" s="23"/>
      <c r="D6423" s="23"/>
      <c r="E6423" s="23"/>
      <c r="F6423" s="22"/>
      <c r="G6423" s="23"/>
      <c r="H6423" s="24"/>
      <c r="I6423" s="23"/>
      <c r="J6423" s="23"/>
      <c r="K6423" s="23"/>
      <c r="L6423" s="22"/>
      <c r="M6423" s="20"/>
    </row>
    <row r="6424" spans="1:13" x14ac:dyDescent="0.25">
      <c r="A6424" s="22"/>
      <c r="B6424" s="23"/>
      <c r="C6424" s="23"/>
      <c r="D6424" s="23"/>
      <c r="E6424" s="23"/>
      <c r="F6424" s="22"/>
      <c r="G6424" s="23"/>
      <c r="H6424" s="24"/>
      <c r="I6424" s="23"/>
      <c r="J6424" s="23"/>
      <c r="K6424" s="23"/>
      <c r="L6424" s="22"/>
      <c r="M6424" s="20"/>
    </row>
    <row r="6425" spans="1:13" x14ac:dyDescent="0.25">
      <c r="A6425" s="22"/>
      <c r="B6425" s="23"/>
      <c r="C6425" s="23"/>
      <c r="D6425" s="23"/>
      <c r="E6425" s="23"/>
      <c r="F6425" s="22"/>
      <c r="G6425" s="23"/>
      <c r="H6425" s="24"/>
      <c r="I6425" s="23"/>
      <c r="J6425" s="23"/>
      <c r="K6425" s="23"/>
      <c r="L6425" s="22"/>
      <c r="M6425" s="20"/>
    </row>
    <row r="6426" spans="1:13" x14ac:dyDescent="0.25">
      <c r="A6426" s="22"/>
      <c r="B6426" s="23"/>
      <c r="C6426" s="23"/>
      <c r="D6426" s="23"/>
      <c r="E6426" s="23"/>
      <c r="F6426" s="22"/>
      <c r="G6426" s="23"/>
      <c r="H6426" s="24"/>
      <c r="I6426" s="23"/>
      <c r="J6426" s="23"/>
      <c r="K6426" s="23"/>
      <c r="L6426" s="22"/>
      <c r="M6426" s="20"/>
    </row>
    <row r="6427" spans="1:13" x14ac:dyDescent="0.25">
      <c r="A6427" s="22"/>
      <c r="B6427" s="23"/>
      <c r="C6427" s="23"/>
      <c r="D6427" s="23"/>
      <c r="E6427" s="23"/>
      <c r="F6427" s="22"/>
      <c r="G6427" s="23"/>
      <c r="H6427" s="24"/>
      <c r="I6427" s="23"/>
      <c r="J6427" s="23"/>
      <c r="K6427" s="23"/>
      <c r="L6427" s="22"/>
      <c r="M6427" s="20"/>
    </row>
    <row r="6428" spans="1:13" x14ac:dyDescent="0.25">
      <c r="A6428" s="22"/>
      <c r="B6428" s="23"/>
      <c r="C6428" s="23"/>
      <c r="D6428" s="23"/>
      <c r="E6428" s="23"/>
      <c r="F6428" s="22"/>
      <c r="G6428" s="23"/>
      <c r="H6428" s="24"/>
      <c r="I6428" s="23"/>
      <c r="J6428" s="23"/>
      <c r="K6428" s="23"/>
      <c r="L6428" s="22"/>
      <c r="M6428" s="20"/>
    </row>
    <row r="6429" spans="1:13" x14ac:dyDescent="0.25">
      <c r="A6429" s="22"/>
      <c r="B6429" s="23"/>
      <c r="C6429" s="23"/>
      <c r="D6429" s="23"/>
      <c r="E6429" s="23"/>
      <c r="F6429" s="22"/>
      <c r="G6429" s="23"/>
      <c r="H6429" s="24"/>
      <c r="I6429" s="23"/>
      <c r="J6429" s="23"/>
      <c r="K6429" s="23"/>
      <c r="L6429" s="22"/>
      <c r="M6429" s="20"/>
    </row>
    <row r="6430" spans="1:13" x14ac:dyDescent="0.25">
      <c r="A6430" s="22"/>
      <c r="B6430" s="23"/>
      <c r="C6430" s="23"/>
      <c r="D6430" s="23"/>
      <c r="E6430" s="23"/>
      <c r="F6430" s="22"/>
      <c r="G6430" s="23"/>
      <c r="H6430" s="24"/>
      <c r="I6430" s="23"/>
      <c r="J6430" s="23"/>
      <c r="K6430" s="23"/>
      <c r="L6430" s="22"/>
      <c r="M6430" s="20"/>
    </row>
    <row r="6431" spans="1:13" x14ac:dyDescent="0.25">
      <c r="A6431" s="22"/>
      <c r="B6431" s="23"/>
      <c r="C6431" s="23"/>
      <c r="D6431" s="23"/>
      <c r="E6431" s="23"/>
      <c r="F6431" s="22"/>
      <c r="G6431" s="23"/>
      <c r="H6431" s="24"/>
      <c r="I6431" s="23"/>
      <c r="J6431" s="23"/>
      <c r="K6431" s="23"/>
      <c r="L6431" s="22"/>
      <c r="M6431" s="20"/>
    </row>
    <row r="6432" spans="1:13" x14ac:dyDescent="0.25">
      <c r="A6432" s="22"/>
      <c r="B6432" s="23"/>
      <c r="C6432" s="23"/>
      <c r="D6432" s="23"/>
      <c r="E6432" s="23"/>
      <c r="F6432" s="22"/>
      <c r="G6432" s="23"/>
      <c r="H6432" s="24"/>
      <c r="I6432" s="23"/>
      <c r="J6432" s="23"/>
      <c r="K6432" s="23"/>
      <c r="L6432" s="22"/>
      <c r="M6432" s="20"/>
    </row>
    <row r="6433" spans="1:13" x14ac:dyDescent="0.25">
      <c r="A6433" s="22"/>
      <c r="B6433" s="23"/>
      <c r="C6433" s="23"/>
      <c r="D6433" s="23"/>
      <c r="E6433" s="23"/>
      <c r="F6433" s="22"/>
      <c r="G6433" s="23"/>
      <c r="H6433" s="24"/>
      <c r="I6433" s="23"/>
      <c r="J6433" s="23"/>
      <c r="K6433" s="23"/>
      <c r="L6433" s="22"/>
      <c r="M6433" s="20"/>
    </row>
    <row r="6434" spans="1:13" x14ac:dyDescent="0.25">
      <c r="A6434" s="22"/>
      <c r="B6434" s="23"/>
      <c r="C6434" s="23"/>
      <c r="D6434" s="23"/>
      <c r="E6434" s="23"/>
      <c r="F6434" s="22"/>
      <c r="G6434" s="23"/>
      <c r="H6434" s="24"/>
      <c r="I6434" s="23"/>
      <c r="J6434" s="23"/>
      <c r="K6434" s="23"/>
      <c r="L6434" s="22"/>
      <c r="M6434" s="20"/>
    </row>
    <row r="6435" spans="1:13" x14ac:dyDescent="0.25">
      <c r="A6435" s="22"/>
      <c r="B6435" s="23"/>
      <c r="C6435" s="23"/>
      <c r="D6435" s="23"/>
      <c r="E6435" s="23"/>
      <c r="F6435" s="22"/>
      <c r="G6435" s="23"/>
      <c r="H6435" s="24"/>
      <c r="I6435" s="23"/>
      <c r="J6435" s="23"/>
      <c r="K6435" s="23"/>
      <c r="L6435" s="22"/>
      <c r="M6435" s="20"/>
    </row>
    <row r="6436" spans="1:13" x14ac:dyDescent="0.25">
      <c r="A6436" s="22"/>
      <c r="B6436" s="23"/>
      <c r="C6436" s="23"/>
      <c r="D6436" s="23"/>
      <c r="E6436" s="23"/>
      <c r="F6436" s="22"/>
      <c r="G6436" s="23"/>
      <c r="H6436" s="24"/>
      <c r="I6436" s="23"/>
      <c r="J6436" s="23"/>
      <c r="K6436" s="23"/>
      <c r="L6436" s="22"/>
      <c r="M6436" s="20"/>
    </row>
    <row r="6437" spans="1:13" x14ac:dyDescent="0.25">
      <c r="A6437" s="22"/>
      <c r="B6437" s="23"/>
      <c r="C6437" s="23"/>
      <c r="D6437" s="23"/>
      <c r="E6437" s="23"/>
      <c r="F6437" s="22"/>
      <c r="G6437" s="23"/>
      <c r="H6437" s="24"/>
      <c r="I6437" s="23"/>
      <c r="J6437" s="23"/>
      <c r="K6437" s="23"/>
      <c r="L6437" s="22"/>
      <c r="M6437" s="20"/>
    </row>
    <row r="6438" spans="1:13" x14ac:dyDescent="0.25">
      <c r="A6438" s="22"/>
      <c r="B6438" s="23"/>
      <c r="C6438" s="23"/>
      <c r="D6438" s="23"/>
      <c r="E6438" s="23"/>
      <c r="F6438" s="22"/>
      <c r="G6438" s="23"/>
      <c r="H6438" s="24"/>
      <c r="I6438" s="23"/>
      <c r="J6438" s="23"/>
      <c r="K6438" s="23"/>
      <c r="L6438" s="22"/>
      <c r="M6438" s="20"/>
    </row>
    <row r="6439" spans="1:13" x14ac:dyDescent="0.25">
      <c r="A6439" s="22"/>
      <c r="B6439" s="23"/>
      <c r="C6439" s="23"/>
      <c r="D6439" s="23"/>
      <c r="E6439" s="23"/>
      <c r="F6439" s="22"/>
      <c r="G6439" s="23"/>
      <c r="H6439" s="24"/>
      <c r="I6439" s="23"/>
      <c r="J6439" s="23"/>
      <c r="K6439" s="23"/>
      <c r="L6439" s="22"/>
      <c r="M6439" s="20"/>
    </row>
    <row r="6440" spans="1:13" x14ac:dyDescent="0.25">
      <c r="A6440" s="22"/>
      <c r="B6440" s="23"/>
      <c r="C6440" s="23"/>
      <c r="D6440" s="23"/>
      <c r="E6440" s="23"/>
      <c r="F6440" s="22"/>
      <c r="G6440" s="23"/>
      <c r="H6440" s="24"/>
      <c r="I6440" s="23"/>
      <c r="J6440" s="23"/>
      <c r="K6440" s="23"/>
      <c r="L6440" s="22"/>
      <c r="M6440" s="20"/>
    </row>
    <row r="6441" spans="1:13" x14ac:dyDescent="0.25">
      <c r="A6441" s="22"/>
      <c r="B6441" s="23"/>
      <c r="C6441" s="23"/>
      <c r="D6441" s="23"/>
      <c r="E6441" s="23"/>
      <c r="F6441" s="22"/>
      <c r="G6441" s="23"/>
      <c r="H6441" s="24"/>
      <c r="I6441" s="23"/>
      <c r="J6441" s="23"/>
      <c r="K6441" s="23"/>
      <c r="L6441" s="22"/>
      <c r="M6441" s="20"/>
    </row>
    <row r="6442" spans="1:13" x14ac:dyDescent="0.25">
      <c r="A6442" s="22"/>
      <c r="B6442" s="23"/>
      <c r="C6442" s="23"/>
      <c r="D6442" s="23"/>
      <c r="E6442" s="23"/>
      <c r="F6442" s="22"/>
      <c r="G6442" s="23"/>
      <c r="H6442" s="24"/>
      <c r="I6442" s="23"/>
      <c r="J6442" s="23"/>
      <c r="K6442" s="23"/>
      <c r="L6442" s="22"/>
      <c r="M6442" s="20"/>
    </row>
    <row r="6443" spans="1:13" x14ac:dyDescent="0.25">
      <c r="A6443" s="22"/>
      <c r="B6443" s="23"/>
      <c r="C6443" s="23"/>
      <c r="D6443" s="23"/>
      <c r="E6443" s="23"/>
      <c r="F6443" s="22"/>
      <c r="G6443" s="23"/>
      <c r="H6443" s="24"/>
      <c r="I6443" s="23"/>
      <c r="J6443" s="23"/>
      <c r="K6443" s="23"/>
      <c r="L6443" s="22"/>
      <c r="M6443" s="20"/>
    </row>
    <row r="6444" spans="1:13" x14ac:dyDescent="0.25">
      <c r="A6444" s="22"/>
      <c r="B6444" s="23"/>
      <c r="C6444" s="23"/>
      <c r="D6444" s="23"/>
      <c r="E6444" s="23"/>
      <c r="F6444" s="22"/>
      <c r="G6444" s="23"/>
      <c r="H6444" s="24"/>
      <c r="I6444" s="23"/>
      <c r="J6444" s="23"/>
      <c r="K6444" s="23"/>
      <c r="L6444" s="22"/>
      <c r="M6444" s="20"/>
    </row>
    <row r="6445" spans="1:13" x14ac:dyDescent="0.25">
      <c r="A6445" s="22"/>
      <c r="B6445" s="23"/>
      <c r="C6445" s="23"/>
      <c r="D6445" s="23"/>
      <c r="E6445" s="23"/>
      <c r="F6445" s="22"/>
      <c r="G6445" s="23"/>
      <c r="H6445" s="24"/>
      <c r="I6445" s="23"/>
      <c r="J6445" s="23"/>
      <c r="K6445" s="23"/>
      <c r="L6445" s="22"/>
      <c r="M6445" s="20"/>
    </row>
    <row r="6446" spans="1:13" x14ac:dyDescent="0.25">
      <c r="A6446" s="22"/>
      <c r="B6446" s="23"/>
      <c r="C6446" s="23"/>
      <c r="D6446" s="23"/>
      <c r="E6446" s="23"/>
      <c r="F6446" s="22"/>
      <c r="G6446" s="23"/>
      <c r="H6446" s="24"/>
      <c r="I6446" s="23"/>
      <c r="J6446" s="23"/>
      <c r="K6446" s="23"/>
      <c r="L6446" s="22"/>
      <c r="M6446" s="20"/>
    </row>
    <row r="6447" spans="1:13" x14ac:dyDescent="0.25">
      <c r="A6447" s="22"/>
      <c r="B6447" s="23"/>
      <c r="C6447" s="23"/>
      <c r="D6447" s="23"/>
      <c r="E6447" s="23"/>
      <c r="F6447" s="22"/>
      <c r="G6447" s="23"/>
      <c r="H6447" s="24"/>
      <c r="I6447" s="23"/>
      <c r="J6447" s="23"/>
      <c r="K6447" s="23"/>
      <c r="L6447" s="22"/>
      <c r="M6447" s="20"/>
    </row>
    <row r="6448" spans="1:13" x14ac:dyDescent="0.25">
      <c r="A6448" s="22"/>
      <c r="B6448" s="23"/>
      <c r="C6448" s="23"/>
      <c r="D6448" s="23"/>
      <c r="E6448" s="23"/>
      <c r="F6448" s="22"/>
      <c r="G6448" s="23"/>
      <c r="H6448" s="24"/>
      <c r="I6448" s="23"/>
      <c r="J6448" s="23"/>
      <c r="K6448" s="23"/>
      <c r="L6448" s="22"/>
      <c r="M6448" s="20"/>
    </row>
    <row r="6449" spans="1:13" x14ac:dyDescent="0.25">
      <c r="A6449" s="22"/>
      <c r="B6449" s="23"/>
      <c r="C6449" s="23"/>
      <c r="D6449" s="23"/>
      <c r="E6449" s="23"/>
      <c r="F6449" s="22"/>
      <c r="G6449" s="23"/>
      <c r="H6449" s="24"/>
      <c r="I6449" s="23"/>
      <c r="J6449" s="23"/>
      <c r="K6449" s="23"/>
      <c r="L6449" s="22"/>
      <c r="M6449" s="20"/>
    </row>
    <row r="6450" spans="1:13" x14ac:dyDescent="0.25">
      <c r="A6450" s="22"/>
      <c r="B6450" s="23"/>
      <c r="C6450" s="23"/>
      <c r="D6450" s="23"/>
      <c r="E6450" s="23"/>
      <c r="F6450" s="22"/>
      <c r="G6450" s="23"/>
      <c r="H6450" s="24"/>
      <c r="I6450" s="23"/>
      <c r="J6450" s="23"/>
      <c r="K6450" s="23"/>
      <c r="L6450" s="22"/>
      <c r="M6450" s="20"/>
    </row>
    <row r="6451" spans="1:13" x14ac:dyDescent="0.25">
      <c r="A6451" s="22"/>
      <c r="B6451" s="23"/>
      <c r="C6451" s="23"/>
      <c r="D6451" s="23"/>
      <c r="E6451" s="23"/>
      <c r="F6451" s="22"/>
      <c r="G6451" s="23"/>
      <c r="H6451" s="24"/>
      <c r="I6451" s="23"/>
      <c r="J6451" s="23"/>
      <c r="K6451" s="23"/>
      <c r="L6451" s="22"/>
      <c r="M6451" s="20"/>
    </row>
    <row r="6452" spans="1:13" x14ac:dyDescent="0.25">
      <c r="A6452" s="22"/>
      <c r="B6452" s="23"/>
      <c r="C6452" s="23"/>
      <c r="D6452" s="23"/>
      <c r="E6452" s="23"/>
      <c r="F6452" s="22"/>
      <c r="G6452" s="23"/>
      <c r="H6452" s="24"/>
      <c r="I6452" s="23"/>
      <c r="J6452" s="23"/>
      <c r="K6452" s="23"/>
      <c r="L6452" s="22"/>
      <c r="M6452" s="20"/>
    </row>
    <row r="6453" spans="1:13" x14ac:dyDescent="0.25">
      <c r="A6453" s="22"/>
      <c r="B6453" s="23"/>
      <c r="C6453" s="23"/>
      <c r="D6453" s="23"/>
      <c r="E6453" s="23"/>
      <c r="F6453" s="22"/>
      <c r="G6453" s="23"/>
      <c r="H6453" s="24"/>
      <c r="I6453" s="23"/>
      <c r="J6453" s="23"/>
      <c r="K6453" s="23"/>
      <c r="L6453" s="22"/>
      <c r="M6453" s="20"/>
    </row>
    <row r="6454" spans="1:13" x14ac:dyDescent="0.25">
      <c r="A6454" s="22"/>
      <c r="B6454" s="23"/>
      <c r="C6454" s="23"/>
      <c r="D6454" s="23"/>
      <c r="E6454" s="23"/>
      <c r="F6454" s="22"/>
      <c r="G6454" s="23"/>
      <c r="H6454" s="24"/>
      <c r="I6454" s="23"/>
      <c r="J6454" s="23"/>
      <c r="K6454" s="23"/>
      <c r="L6454" s="22"/>
      <c r="M6454" s="20"/>
    </row>
    <row r="6455" spans="1:13" x14ac:dyDescent="0.25">
      <c r="A6455" s="22"/>
      <c r="B6455" s="23"/>
      <c r="C6455" s="23"/>
      <c r="D6455" s="23"/>
      <c r="E6455" s="23"/>
      <c r="F6455" s="22"/>
      <c r="G6455" s="23"/>
      <c r="H6455" s="24"/>
      <c r="I6455" s="23"/>
      <c r="J6455" s="23"/>
      <c r="K6455" s="23"/>
      <c r="L6455" s="22"/>
      <c r="M6455" s="20"/>
    </row>
    <row r="6456" spans="1:13" x14ac:dyDescent="0.25">
      <c r="A6456" s="22"/>
      <c r="B6456" s="23"/>
      <c r="C6456" s="23"/>
      <c r="D6456" s="23"/>
      <c r="E6456" s="23"/>
      <c r="F6456" s="22"/>
      <c r="G6456" s="23"/>
      <c r="H6456" s="24"/>
      <c r="I6456" s="23"/>
      <c r="J6456" s="23"/>
      <c r="K6456" s="23"/>
      <c r="L6456" s="22"/>
      <c r="M6456" s="20"/>
    </row>
    <row r="6457" spans="1:13" x14ac:dyDescent="0.25">
      <c r="A6457" s="22"/>
      <c r="B6457" s="23"/>
      <c r="C6457" s="23"/>
      <c r="D6457" s="23"/>
      <c r="E6457" s="23"/>
      <c r="F6457" s="22"/>
      <c r="G6457" s="23"/>
      <c r="H6457" s="24"/>
      <c r="I6457" s="23"/>
      <c r="J6457" s="23"/>
      <c r="K6457" s="23"/>
      <c r="L6457" s="22"/>
      <c r="M6457" s="20"/>
    </row>
    <row r="6458" spans="1:13" x14ac:dyDescent="0.25">
      <c r="A6458" s="22"/>
      <c r="B6458" s="23"/>
      <c r="C6458" s="23"/>
      <c r="D6458" s="23"/>
      <c r="E6458" s="23"/>
      <c r="F6458" s="22"/>
      <c r="G6458" s="23"/>
      <c r="H6458" s="24"/>
      <c r="I6458" s="23"/>
      <c r="J6458" s="23"/>
      <c r="K6458" s="23"/>
      <c r="L6458" s="22"/>
      <c r="M6458" s="20"/>
    </row>
    <row r="6459" spans="1:13" x14ac:dyDescent="0.25">
      <c r="A6459" s="22"/>
      <c r="B6459" s="23"/>
      <c r="C6459" s="23"/>
      <c r="D6459" s="23"/>
      <c r="E6459" s="23"/>
      <c r="F6459" s="22"/>
      <c r="G6459" s="23"/>
      <c r="H6459" s="24"/>
      <c r="I6459" s="23"/>
      <c r="J6459" s="23"/>
      <c r="K6459" s="23"/>
      <c r="L6459" s="22"/>
      <c r="M6459" s="20"/>
    </row>
    <row r="6460" spans="1:13" x14ac:dyDescent="0.25">
      <c r="A6460" s="22"/>
      <c r="B6460" s="23"/>
      <c r="C6460" s="23"/>
      <c r="D6460" s="23"/>
      <c r="E6460" s="23"/>
      <c r="F6460" s="22"/>
      <c r="G6460" s="23"/>
      <c r="H6460" s="24"/>
      <c r="I6460" s="23"/>
      <c r="J6460" s="23"/>
      <c r="K6460" s="23"/>
      <c r="L6460" s="22"/>
      <c r="M6460" s="20"/>
    </row>
    <row r="6461" spans="1:13" x14ac:dyDescent="0.25">
      <c r="A6461" s="22"/>
      <c r="B6461" s="23"/>
      <c r="C6461" s="23"/>
      <c r="D6461" s="23"/>
      <c r="E6461" s="23"/>
      <c r="F6461" s="22"/>
      <c r="G6461" s="23"/>
      <c r="H6461" s="24"/>
      <c r="I6461" s="23"/>
      <c r="J6461" s="23"/>
      <c r="K6461" s="23"/>
      <c r="L6461" s="22"/>
      <c r="M6461" s="20"/>
    </row>
    <row r="6462" spans="1:13" x14ac:dyDescent="0.25">
      <c r="A6462" s="22"/>
      <c r="B6462" s="23"/>
      <c r="C6462" s="23"/>
      <c r="D6462" s="23"/>
      <c r="E6462" s="23"/>
      <c r="F6462" s="22"/>
      <c r="G6462" s="23"/>
      <c r="H6462" s="24"/>
      <c r="I6462" s="23"/>
      <c r="J6462" s="23"/>
      <c r="K6462" s="23"/>
      <c r="L6462" s="22"/>
      <c r="M6462" s="20"/>
    </row>
    <row r="6463" spans="1:13" x14ac:dyDescent="0.25">
      <c r="A6463" s="22"/>
      <c r="B6463" s="23"/>
      <c r="C6463" s="23"/>
      <c r="D6463" s="23"/>
      <c r="E6463" s="23"/>
      <c r="F6463" s="22"/>
      <c r="G6463" s="23"/>
      <c r="H6463" s="24"/>
      <c r="I6463" s="23"/>
      <c r="J6463" s="23"/>
      <c r="K6463" s="23"/>
      <c r="L6463" s="22"/>
      <c r="M6463" s="20"/>
    </row>
    <row r="6464" spans="1:13" x14ac:dyDescent="0.25">
      <c r="A6464" s="22"/>
      <c r="B6464" s="23"/>
      <c r="C6464" s="23"/>
      <c r="D6464" s="23"/>
      <c r="E6464" s="23"/>
      <c r="F6464" s="22"/>
      <c r="G6464" s="23"/>
      <c r="H6464" s="24"/>
      <c r="I6464" s="23"/>
      <c r="J6464" s="23"/>
      <c r="K6464" s="23"/>
      <c r="L6464" s="22"/>
      <c r="M6464" s="20"/>
    </row>
    <row r="6465" spans="1:14" x14ac:dyDescent="0.25">
      <c r="A6465" s="22"/>
      <c r="B6465" s="23"/>
      <c r="C6465" s="23"/>
      <c r="D6465" s="23"/>
      <c r="E6465" s="23"/>
      <c r="F6465" s="22"/>
      <c r="G6465" s="23"/>
      <c r="H6465" s="24"/>
      <c r="I6465" s="23"/>
      <c r="J6465" s="23"/>
      <c r="K6465" s="23"/>
      <c r="L6465" s="22"/>
      <c r="M6465" s="20"/>
      <c r="N6465" s="19"/>
    </row>
    <row r="6466" spans="1:14" x14ac:dyDescent="0.25">
      <c r="A6466" s="22"/>
      <c r="B6466" s="23"/>
      <c r="C6466" s="23"/>
      <c r="D6466" s="23"/>
      <c r="E6466" s="23"/>
      <c r="F6466" s="22"/>
      <c r="G6466" s="23"/>
      <c r="H6466" s="24"/>
      <c r="I6466" s="23"/>
      <c r="J6466" s="23"/>
      <c r="K6466" s="23"/>
      <c r="L6466" s="22"/>
      <c r="M6466" s="20"/>
      <c r="N6466" s="19"/>
    </row>
    <row r="6467" spans="1:14" x14ac:dyDescent="0.25">
      <c r="A6467" s="22"/>
      <c r="B6467" s="23"/>
      <c r="C6467" s="23"/>
      <c r="D6467" s="23"/>
      <c r="E6467" s="23"/>
      <c r="F6467" s="22"/>
      <c r="G6467" s="23"/>
      <c r="H6467" s="24"/>
      <c r="I6467" s="23"/>
      <c r="J6467" s="23"/>
      <c r="K6467" s="23"/>
      <c r="L6467" s="22"/>
      <c r="M6467" s="20"/>
      <c r="N6467" s="19"/>
    </row>
    <row r="6468" spans="1:14" x14ac:dyDescent="0.25">
      <c r="A6468" s="22"/>
      <c r="B6468" s="23"/>
      <c r="C6468" s="23"/>
      <c r="D6468" s="23"/>
      <c r="E6468" s="23"/>
      <c r="F6468" s="22"/>
      <c r="G6468" s="23"/>
      <c r="H6468" s="24"/>
      <c r="I6468" s="23"/>
      <c r="J6468" s="23"/>
      <c r="K6468" s="23"/>
      <c r="L6468" s="22"/>
      <c r="M6468" s="20"/>
      <c r="N6468" s="19"/>
    </row>
    <row r="6469" spans="1:14" x14ac:dyDescent="0.25">
      <c r="A6469" s="22"/>
      <c r="B6469" s="23"/>
      <c r="C6469" s="23"/>
      <c r="D6469" s="23"/>
      <c r="E6469" s="23"/>
      <c r="F6469" s="22"/>
      <c r="G6469" s="23"/>
      <c r="H6469" s="24"/>
      <c r="I6469" s="23"/>
      <c r="J6469" s="23"/>
      <c r="K6469" s="23"/>
      <c r="L6469" s="22"/>
      <c r="M6469" s="20"/>
      <c r="N6469" s="19"/>
    </row>
    <row r="6470" spans="1:14" x14ac:dyDescent="0.25">
      <c r="A6470" s="22"/>
      <c r="B6470" s="23"/>
      <c r="C6470" s="23"/>
      <c r="D6470" s="23"/>
      <c r="E6470" s="23"/>
      <c r="F6470" s="22"/>
      <c r="G6470" s="23"/>
      <c r="H6470" s="24"/>
      <c r="I6470" s="23"/>
      <c r="J6470" s="23"/>
      <c r="K6470" s="23"/>
      <c r="L6470" s="22"/>
      <c r="M6470" s="20"/>
      <c r="N6470" s="19"/>
    </row>
    <row r="6471" spans="1:14" x14ac:dyDescent="0.25">
      <c r="A6471" s="22"/>
      <c r="B6471" s="23"/>
      <c r="C6471" s="23"/>
      <c r="D6471" s="23"/>
      <c r="E6471" s="23"/>
      <c r="F6471" s="22"/>
      <c r="G6471" s="23"/>
      <c r="H6471" s="24"/>
      <c r="I6471" s="23"/>
      <c r="J6471" s="23"/>
      <c r="K6471" s="23"/>
      <c r="L6471" s="22"/>
      <c r="M6471" s="20"/>
      <c r="N6471" s="19"/>
    </row>
    <row r="6472" spans="1:14" x14ac:dyDescent="0.25">
      <c r="A6472" s="22"/>
      <c r="B6472" s="23"/>
      <c r="C6472" s="23"/>
      <c r="D6472" s="23"/>
      <c r="E6472" s="23"/>
      <c r="F6472" s="22"/>
      <c r="G6472" s="23"/>
      <c r="H6472" s="24"/>
      <c r="I6472" s="23"/>
      <c r="J6472" s="23"/>
      <c r="K6472" s="23"/>
      <c r="L6472" s="22"/>
      <c r="M6472" s="20"/>
      <c r="N6472" s="19"/>
    </row>
    <row r="6473" spans="1:14" x14ac:dyDescent="0.25">
      <c r="A6473" s="22"/>
      <c r="B6473" s="23"/>
      <c r="C6473" s="23"/>
      <c r="D6473" s="23"/>
      <c r="E6473" s="23"/>
      <c r="F6473" s="22"/>
      <c r="G6473" s="23"/>
      <c r="H6473" s="24"/>
      <c r="I6473" s="23"/>
      <c r="J6473" s="23"/>
      <c r="K6473" s="23"/>
      <c r="L6473" s="22"/>
      <c r="M6473" s="20"/>
      <c r="N6473" s="19"/>
    </row>
    <row r="6474" spans="1:14" x14ac:dyDescent="0.25">
      <c r="A6474" s="22"/>
      <c r="B6474" s="23"/>
      <c r="C6474" s="23"/>
      <c r="D6474" s="23"/>
      <c r="E6474" s="23"/>
      <c r="F6474" s="22"/>
      <c r="G6474" s="23"/>
      <c r="H6474" s="24"/>
      <c r="I6474" s="23"/>
      <c r="J6474" s="23"/>
      <c r="K6474" s="23"/>
      <c r="L6474" s="22"/>
      <c r="M6474" s="20"/>
      <c r="N6474" s="19"/>
    </row>
    <row r="6475" spans="1:14" x14ac:dyDescent="0.25">
      <c r="A6475" s="22"/>
      <c r="B6475" s="23"/>
      <c r="C6475" s="23"/>
      <c r="D6475" s="23"/>
      <c r="E6475" s="23"/>
      <c r="F6475" s="22"/>
      <c r="G6475" s="23"/>
      <c r="H6475" s="24"/>
      <c r="I6475" s="23"/>
      <c r="J6475" s="23"/>
      <c r="K6475" s="23"/>
      <c r="L6475" s="22"/>
      <c r="M6475" s="20"/>
      <c r="N6475" s="19"/>
    </row>
    <row r="6476" spans="1:14" x14ac:dyDescent="0.25">
      <c r="A6476" s="22"/>
      <c r="B6476" s="23"/>
      <c r="C6476" s="23"/>
      <c r="D6476" s="23"/>
      <c r="E6476" s="23"/>
      <c r="F6476" s="22"/>
      <c r="G6476" s="23"/>
      <c r="H6476" s="24"/>
      <c r="I6476" s="23"/>
      <c r="J6476" s="23"/>
      <c r="K6476" s="23"/>
      <c r="L6476" s="22"/>
      <c r="M6476" s="20"/>
      <c r="N6476" s="19"/>
    </row>
    <row r="6477" spans="1:14" x14ac:dyDescent="0.25">
      <c r="A6477" s="22"/>
      <c r="B6477" s="23"/>
      <c r="C6477" s="23"/>
      <c r="D6477" s="23"/>
      <c r="E6477" s="23"/>
      <c r="F6477" s="22"/>
      <c r="G6477" s="23"/>
      <c r="H6477" s="24"/>
      <c r="I6477" s="23"/>
      <c r="J6477" s="23"/>
      <c r="K6477" s="23"/>
      <c r="L6477" s="22"/>
      <c r="M6477" s="20"/>
      <c r="N6477" s="19"/>
    </row>
    <row r="6478" spans="1:14" x14ac:dyDescent="0.25">
      <c r="A6478" s="22"/>
      <c r="B6478" s="23"/>
      <c r="C6478" s="23"/>
      <c r="D6478" s="23"/>
      <c r="E6478" s="23"/>
      <c r="F6478" s="22"/>
      <c r="G6478" s="23"/>
      <c r="H6478" s="24"/>
      <c r="I6478" s="23"/>
      <c r="J6478" s="23"/>
      <c r="K6478" s="23"/>
      <c r="L6478" s="22"/>
      <c r="M6478" s="20"/>
      <c r="N6478" s="19"/>
    </row>
    <row r="6479" spans="1:14" x14ac:dyDescent="0.25">
      <c r="A6479" s="22"/>
      <c r="B6479" s="23"/>
      <c r="C6479" s="23"/>
      <c r="D6479" s="23"/>
      <c r="E6479" s="23"/>
      <c r="F6479" s="22"/>
      <c r="G6479" s="23"/>
      <c r="H6479" s="24"/>
      <c r="I6479" s="23"/>
      <c r="J6479" s="23"/>
      <c r="K6479" s="23"/>
      <c r="L6479" s="22"/>
      <c r="M6479" s="20"/>
      <c r="N6479" s="19"/>
    </row>
    <row r="6480" spans="1:14" x14ac:dyDescent="0.25">
      <c r="A6480" s="22"/>
      <c r="B6480" s="23"/>
      <c r="C6480" s="23"/>
      <c r="D6480" s="23"/>
      <c r="E6480" s="23"/>
      <c r="F6480" s="22"/>
      <c r="G6480" s="23"/>
      <c r="H6480" s="24"/>
      <c r="I6480" s="23"/>
      <c r="J6480" s="23"/>
      <c r="K6480" s="23"/>
      <c r="L6480" s="22"/>
      <c r="M6480" s="20"/>
      <c r="N6480" s="19"/>
    </row>
    <row r="6481" spans="1:14" x14ac:dyDescent="0.25">
      <c r="A6481" s="22"/>
      <c r="B6481" s="23"/>
      <c r="C6481" s="23"/>
      <c r="D6481" s="23"/>
      <c r="E6481" s="23"/>
      <c r="F6481" s="22"/>
      <c r="G6481" s="23"/>
      <c r="H6481" s="24"/>
      <c r="I6481" s="23"/>
      <c r="J6481" s="23"/>
      <c r="K6481" s="23"/>
      <c r="L6481" s="22"/>
      <c r="M6481" s="20"/>
      <c r="N6481" s="19"/>
    </row>
    <row r="6482" spans="1:14" x14ac:dyDescent="0.25">
      <c r="A6482" s="22"/>
      <c r="B6482" s="23"/>
      <c r="C6482" s="23"/>
      <c r="D6482" s="23"/>
      <c r="E6482" s="23"/>
      <c r="F6482" s="22"/>
      <c r="G6482" s="23"/>
      <c r="H6482" s="24"/>
      <c r="I6482" s="23"/>
      <c r="J6482" s="23"/>
      <c r="K6482" s="23"/>
      <c r="L6482" s="22"/>
      <c r="M6482" s="20"/>
      <c r="N6482" s="19"/>
    </row>
    <row r="6483" spans="1:14" x14ac:dyDescent="0.25">
      <c r="A6483" s="22"/>
      <c r="B6483" s="23"/>
      <c r="C6483" s="23"/>
      <c r="D6483" s="23"/>
      <c r="E6483" s="23"/>
      <c r="F6483" s="22"/>
      <c r="G6483" s="23"/>
      <c r="H6483" s="24"/>
      <c r="I6483" s="23"/>
      <c r="J6483" s="23"/>
      <c r="K6483" s="23"/>
      <c r="L6483" s="22"/>
      <c r="M6483" s="20"/>
      <c r="N6483" s="19"/>
    </row>
    <row r="6484" spans="1:14" x14ac:dyDescent="0.25">
      <c r="A6484" s="22"/>
      <c r="B6484" s="23"/>
      <c r="C6484" s="23"/>
      <c r="D6484" s="23"/>
      <c r="E6484" s="23"/>
      <c r="F6484" s="22"/>
      <c r="G6484" s="23"/>
      <c r="H6484" s="24"/>
      <c r="I6484" s="23"/>
      <c r="J6484" s="23"/>
      <c r="K6484" s="23"/>
      <c r="L6484" s="22"/>
      <c r="M6484" s="20"/>
      <c r="N6484" s="19"/>
    </row>
    <row r="6485" spans="1:14" x14ac:dyDescent="0.25">
      <c r="A6485" s="22"/>
      <c r="B6485" s="23"/>
      <c r="C6485" s="23"/>
      <c r="D6485" s="23"/>
      <c r="E6485" s="23"/>
      <c r="F6485" s="22"/>
      <c r="G6485" s="23"/>
      <c r="H6485" s="24"/>
      <c r="I6485" s="23"/>
      <c r="J6485" s="23"/>
      <c r="K6485" s="23"/>
      <c r="L6485" s="22"/>
      <c r="M6485" s="20"/>
      <c r="N6485" s="19"/>
    </row>
    <row r="6486" spans="1:14" x14ac:dyDescent="0.25">
      <c r="A6486" s="22"/>
      <c r="B6486" s="23"/>
      <c r="C6486" s="23"/>
      <c r="D6486" s="23"/>
      <c r="E6486" s="23"/>
      <c r="F6486" s="22"/>
      <c r="G6486" s="23"/>
      <c r="H6486" s="24"/>
      <c r="I6486" s="23"/>
      <c r="J6486" s="23"/>
      <c r="K6486" s="23"/>
      <c r="L6486" s="22"/>
      <c r="M6486" s="20"/>
      <c r="N6486" s="19"/>
    </row>
    <row r="6487" spans="1:14" x14ac:dyDescent="0.25">
      <c r="A6487" s="22"/>
      <c r="B6487" s="23"/>
      <c r="C6487" s="23"/>
      <c r="D6487" s="23"/>
      <c r="E6487" s="23"/>
      <c r="F6487" s="22"/>
      <c r="G6487" s="23"/>
      <c r="H6487" s="24"/>
      <c r="I6487" s="23"/>
      <c r="J6487" s="23"/>
      <c r="K6487" s="23"/>
      <c r="L6487" s="22"/>
      <c r="M6487" s="20"/>
      <c r="N6487" s="19"/>
    </row>
    <row r="6488" spans="1:14" x14ac:dyDescent="0.25">
      <c r="A6488" s="22"/>
      <c r="B6488" s="23"/>
      <c r="C6488" s="23"/>
      <c r="D6488" s="23"/>
      <c r="E6488" s="23"/>
      <c r="F6488" s="22"/>
      <c r="G6488" s="23"/>
      <c r="H6488" s="24"/>
      <c r="I6488" s="23"/>
      <c r="J6488" s="23"/>
      <c r="K6488" s="23"/>
      <c r="L6488" s="22"/>
      <c r="M6488" s="20"/>
      <c r="N6488" s="19"/>
    </row>
    <row r="6489" spans="1:14" x14ac:dyDescent="0.25">
      <c r="A6489" s="22"/>
      <c r="B6489" s="23"/>
      <c r="C6489" s="23"/>
      <c r="D6489" s="23"/>
      <c r="E6489" s="23"/>
      <c r="F6489" s="22"/>
      <c r="G6489" s="23"/>
      <c r="H6489" s="24"/>
      <c r="I6489" s="23"/>
      <c r="J6489" s="23"/>
      <c r="K6489" s="23"/>
      <c r="L6489" s="22"/>
      <c r="M6489" s="20"/>
      <c r="N6489" s="19"/>
    </row>
    <row r="6490" spans="1:14" x14ac:dyDescent="0.25">
      <c r="A6490" s="22"/>
      <c r="B6490" s="23"/>
      <c r="C6490" s="23"/>
      <c r="D6490" s="23"/>
      <c r="E6490" s="23"/>
      <c r="F6490" s="22"/>
      <c r="G6490" s="23"/>
      <c r="H6490" s="24"/>
      <c r="I6490" s="23"/>
      <c r="J6490" s="23"/>
      <c r="K6490" s="23"/>
      <c r="L6490" s="22"/>
      <c r="M6490" s="20"/>
      <c r="N6490" s="19"/>
    </row>
    <row r="6491" spans="1:14" x14ac:dyDescent="0.25">
      <c r="A6491" s="22"/>
      <c r="B6491" s="23"/>
      <c r="C6491" s="23"/>
      <c r="D6491" s="23"/>
      <c r="E6491" s="23"/>
      <c r="F6491" s="22"/>
      <c r="G6491" s="23"/>
      <c r="H6491" s="24"/>
      <c r="I6491" s="23"/>
      <c r="J6491" s="23"/>
      <c r="K6491" s="23"/>
      <c r="L6491" s="22"/>
      <c r="M6491" s="20"/>
      <c r="N6491" s="19"/>
    </row>
    <row r="6492" spans="1:14" x14ac:dyDescent="0.25">
      <c r="A6492" s="22"/>
      <c r="B6492" s="23"/>
      <c r="C6492" s="23"/>
      <c r="D6492" s="23"/>
      <c r="E6492" s="23"/>
      <c r="F6492" s="22"/>
      <c r="G6492" s="23"/>
      <c r="H6492" s="24"/>
      <c r="I6492" s="23"/>
      <c r="J6492" s="23"/>
      <c r="K6492" s="23"/>
      <c r="L6492" s="22"/>
      <c r="M6492" s="20"/>
      <c r="N6492" s="19"/>
    </row>
    <row r="6493" spans="1:14" x14ac:dyDescent="0.25">
      <c r="A6493" s="22"/>
      <c r="B6493" s="23"/>
      <c r="C6493" s="23"/>
      <c r="D6493" s="23"/>
      <c r="E6493" s="23"/>
      <c r="F6493" s="22"/>
      <c r="G6493" s="23"/>
      <c r="H6493" s="24"/>
      <c r="I6493" s="23"/>
      <c r="J6493" s="23"/>
      <c r="K6493" s="23"/>
      <c r="L6493" s="22"/>
      <c r="M6493" s="20"/>
      <c r="N6493" s="19"/>
    </row>
    <row r="6494" spans="1:14" x14ac:dyDescent="0.25">
      <c r="A6494" s="22"/>
      <c r="B6494" s="23"/>
      <c r="C6494" s="23"/>
      <c r="D6494" s="23"/>
      <c r="E6494" s="23"/>
      <c r="F6494" s="22"/>
      <c r="G6494" s="23"/>
      <c r="H6494" s="24"/>
      <c r="I6494" s="23"/>
      <c r="J6494" s="23"/>
      <c r="K6494" s="23"/>
      <c r="L6494" s="22"/>
      <c r="M6494" s="20"/>
      <c r="N6494" s="19"/>
    </row>
    <row r="6495" spans="1:14" x14ac:dyDescent="0.25">
      <c r="A6495" s="22"/>
      <c r="B6495" s="23"/>
      <c r="C6495" s="23"/>
      <c r="D6495" s="23"/>
      <c r="E6495" s="23"/>
      <c r="F6495" s="22"/>
      <c r="G6495" s="23"/>
      <c r="H6495" s="24"/>
      <c r="I6495" s="23"/>
      <c r="J6495" s="23"/>
      <c r="K6495" s="23"/>
      <c r="L6495" s="22"/>
      <c r="M6495" s="20"/>
      <c r="N6495" s="19"/>
    </row>
    <row r="6496" spans="1:14" x14ac:dyDescent="0.25">
      <c r="A6496" s="22"/>
      <c r="B6496" s="23"/>
      <c r="C6496" s="23"/>
      <c r="D6496" s="23"/>
      <c r="E6496" s="23"/>
      <c r="F6496" s="22"/>
      <c r="G6496" s="23"/>
      <c r="H6496" s="24"/>
      <c r="I6496" s="23"/>
      <c r="J6496" s="23"/>
      <c r="K6496" s="23"/>
      <c r="L6496" s="22"/>
      <c r="M6496" s="20"/>
      <c r="N6496" s="19"/>
    </row>
    <row r="6497" spans="1:13" x14ac:dyDescent="0.25">
      <c r="A6497" s="22"/>
      <c r="B6497" s="23"/>
      <c r="C6497" s="23"/>
      <c r="D6497" s="23"/>
      <c r="E6497" s="23"/>
      <c r="F6497" s="22"/>
      <c r="G6497" s="23"/>
      <c r="H6497" s="24"/>
      <c r="I6497" s="23"/>
      <c r="J6497" s="23"/>
      <c r="K6497" s="23"/>
      <c r="L6497" s="22"/>
      <c r="M6497" s="20"/>
    </row>
    <row r="6498" spans="1:13" x14ac:dyDescent="0.25">
      <c r="A6498" s="22"/>
      <c r="B6498" s="23"/>
      <c r="C6498" s="23"/>
      <c r="D6498" s="23"/>
      <c r="E6498" s="23"/>
      <c r="F6498" s="22"/>
      <c r="G6498" s="23"/>
      <c r="H6498" s="24"/>
      <c r="I6498" s="23"/>
      <c r="J6498" s="23"/>
      <c r="K6498" s="23"/>
      <c r="L6498" s="22"/>
      <c r="M6498" s="20"/>
    </row>
    <row r="6499" spans="1:13" x14ac:dyDescent="0.25">
      <c r="A6499" s="22"/>
      <c r="B6499" s="23"/>
      <c r="C6499" s="23"/>
      <c r="D6499" s="23"/>
      <c r="E6499" s="23"/>
      <c r="F6499" s="22"/>
      <c r="G6499" s="23"/>
      <c r="H6499" s="24"/>
      <c r="I6499" s="23"/>
      <c r="J6499" s="23"/>
      <c r="K6499" s="23"/>
      <c r="L6499" s="22"/>
      <c r="M6499" s="20"/>
    </row>
    <row r="6500" spans="1:13" x14ac:dyDescent="0.25">
      <c r="A6500" s="22"/>
      <c r="B6500" s="23"/>
      <c r="C6500" s="23"/>
      <c r="D6500" s="23"/>
      <c r="E6500" s="23"/>
      <c r="F6500" s="22"/>
      <c r="G6500" s="23"/>
      <c r="H6500" s="24"/>
      <c r="I6500" s="23"/>
      <c r="J6500" s="23"/>
      <c r="K6500" s="23"/>
      <c r="L6500" s="22"/>
      <c r="M6500" s="20"/>
    </row>
    <row r="6501" spans="1:13" x14ac:dyDescent="0.25">
      <c r="A6501" s="22"/>
      <c r="B6501" s="23"/>
      <c r="C6501" s="23"/>
      <c r="D6501" s="23"/>
      <c r="E6501" s="23"/>
      <c r="F6501" s="22"/>
      <c r="G6501" s="23"/>
      <c r="H6501" s="24"/>
      <c r="I6501" s="23"/>
      <c r="J6501" s="23"/>
      <c r="K6501" s="23"/>
      <c r="L6501" s="22"/>
      <c r="M6501" s="20"/>
    </row>
    <row r="6502" spans="1:13" x14ac:dyDescent="0.25">
      <c r="A6502" s="22"/>
      <c r="B6502" s="23"/>
      <c r="C6502" s="23"/>
      <c r="D6502" s="23"/>
      <c r="E6502" s="23"/>
      <c r="F6502" s="22"/>
      <c r="G6502" s="23"/>
      <c r="H6502" s="24"/>
      <c r="I6502" s="23"/>
      <c r="J6502" s="23"/>
      <c r="K6502" s="23"/>
      <c r="L6502" s="22"/>
      <c r="M6502" s="20"/>
    </row>
    <row r="6503" spans="1:13" x14ac:dyDescent="0.25">
      <c r="A6503" s="22"/>
      <c r="B6503" s="23"/>
      <c r="C6503" s="23"/>
      <c r="D6503" s="23"/>
      <c r="E6503" s="23"/>
      <c r="F6503" s="22"/>
      <c r="G6503" s="23"/>
      <c r="H6503" s="24"/>
      <c r="I6503" s="23"/>
      <c r="J6503" s="23"/>
      <c r="K6503" s="23"/>
      <c r="L6503" s="22"/>
      <c r="M6503" s="20"/>
    </row>
    <row r="6504" spans="1:13" x14ac:dyDescent="0.25">
      <c r="A6504" s="22"/>
      <c r="B6504" s="23"/>
      <c r="C6504" s="23"/>
      <c r="D6504" s="23"/>
      <c r="E6504" s="23"/>
      <c r="F6504" s="22"/>
      <c r="G6504" s="23"/>
      <c r="H6504" s="24"/>
      <c r="I6504" s="23"/>
      <c r="J6504" s="23"/>
      <c r="K6504" s="23"/>
      <c r="L6504" s="22"/>
      <c r="M6504" s="20"/>
    </row>
    <row r="6505" spans="1:13" x14ac:dyDescent="0.25">
      <c r="A6505" s="22"/>
      <c r="B6505" s="23"/>
      <c r="C6505" s="23"/>
      <c r="D6505" s="23"/>
      <c r="E6505" s="23"/>
      <c r="F6505" s="22"/>
      <c r="G6505" s="23"/>
      <c r="H6505" s="24"/>
      <c r="I6505" s="23"/>
      <c r="J6505" s="23"/>
      <c r="K6505" s="23"/>
      <c r="L6505" s="22"/>
      <c r="M6505" s="20"/>
    </row>
    <row r="6506" spans="1:13" x14ac:dyDescent="0.25">
      <c r="A6506" s="22"/>
      <c r="B6506" s="23"/>
      <c r="C6506" s="23"/>
      <c r="D6506" s="23"/>
      <c r="E6506" s="23"/>
      <c r="F6506" s="22"/>
      <c r="G6506" s="23"/>
      <c r="H6506" s="24"/>
      <c r="I6506" s="23"/>
      <c r="J6506" s="23"/>
      <c r="K6506" s="23"/>
      <c r="L6506" s="22"/>
      <c r="M6506" s="20"/>
    </row>
    <row r="6507" spans="1:13" x14ac:dyDescent="0.25">
      <c r="A6507" s="22"/>
      <c r="B6507" s="23"/>
      <c r="C6507" s="23"/>
      <c r="D6507" s="23"/>
      <c r="E6507" s="23"/>
      <c r="F6507" s="22"/>
      <c r="G6507" s="23"/>
      <c r="H6507" s="24"/>
      <c r="I6507" s="23"/>
      <c r="J6507" s="23"/>
      <c r="K6507" s="23"/>
      <c r="L6507" s="22"/>
      <c r="M6507" s="20"/>
    </row>
    <row r="6508" spans="1:13" x14ac:dyDescent="0.25">
      <c r="A6508" s="22"/>
      <c r="B6508" s="23"/>
      <c r="C6508" s="23"/>
      <c r="D6508" s="23"/>
      <c r="E6508" s="23"/>
      <c r="F6508" s="22"/>
      <c r="G6508" s="23"/>
      <c r="H6508" s="24"/>
      <c r="I6508" s="23"/>
      <c r="J6508" s="23"/>
      <c r="K6508" s="23"/>
      <c r="L6508" s="22"/>
      <c r="M6508" s="20"/>
    </row>
    <row r="6509" spans="1:13" x14ac:dyDescent="0.25">
      <c r="A6509" s="22"/>
      <c r="B6509" s="23"/>
      <c r="C6509" s="23"/>
      <c r="D6509" s="23"/>
      <c r="E6509" s="23"/>
      <c r="F6509" s="22"/>
      <c r="G6509" s="23"/>
      <c r="H6509" s="24"/>
      <c r="I6509" s="23"/>
      <c r="J6509" s="23"/>
      <c r="K6509" s="23"/>
      <c r="L6509" s="22"/>
      <c r="M6509" s="20"/>
    </row>
    <row r="6510" spans="1:13" x14ac:dyDescent="0.25">
      <c r="A6510" s="22"/>
      <c r="B6510" s="23"/>
      <c r="C6510" s="23"/>
      <c r="D6510" s="23"/>
      <c r="E6510" s="23"/>
      <c r="F6510" s="22"/>
      <c r="G6510" s="23"/>
      <c r="H6510" s="24"/>
      <c r="I6510" s="23"/>
      <c r="J6510" s="23"/>
      <c r="K6510" s="23"/>
      <c r="L6510" s="22"/>
      <c r="M6510" s="20"/>
    </row>
    <row r="6511" spans="1:13" x14ac:dyDescent="0.25">
      <c r="A6511" s="22"/>
      <c r="B6511" s="23"/>
      <c r="C6511" s="23"/>
      <c r="D6511" s="23"/>
      <c r="E6511" s="23"/>
      <c r="F6511" s="22"/>
      <c r="G6511" s="23"/>
      <c r="H6511" s="24"/>
      <c r="I6511" s="23"/>
      <c r="J6511" s="23"/>
      <c r="K6511" s="23"/>
      <c r="L6511" s="22"/>
      <c r="M6511" s="20"/>
    </row>
    <row r="6512" spans="1:13" x14ac:dyDescent="0.25">
      <c r="A6512" s="22"/>
      <c r="B6512" s="23"/>
      <c r="C6512" s="23"/>
      <c r="D6512" s="23"/>
      <c r="E6512" s="23"/>
      <c r="F6512" s="22"/>
      <c r="G6512" s="23"/>
      <c r="H6512" s="24"/>
      <c r="I6512" s="23"/>
      <c r="J6512" s="23"/>
      <c r="K6512" s="23"/>
      <c r="L6512" s="22"/>
      <c r="M6512" s="20"/>
    </row>
    <row r="6513" spans="1:13" x14ac:dyDescent="0.25">
      <c r="A6513" s="22"/>
      <c r="B6513" s="23"/>
      <c r="C6513" s="23"/>
      <c r="D6513" s="23"/>
      <c r="E6513" s="23"/>
      <c r="F6513" s="22"/>
      <c r="G6513" s="23"/>
      <c r="H6513" s="24"/>
      <c r="I6513" s="23"/>
      <c r="J6513" s="23"/>
      <c r="K6513" s="23"/>
      <c r="L6513" s="22"/>
      <c r="M6513" s="20"/>
    </row>
    <row r="6514" spans="1:13" x14ac:dyDescent="0.25">
      <c r="A6514" s="22"/>
      <c r="B6514" s="23"/>
      <c r="C6514" s="23"/>
      <c r="D6514" s="23"/>
      <c r="E6514" s="23"/>
      <c r="F6514" s="22"/>
      <c r="G6514" s="23"/>
      <c r="H6514" s="24"/>
      <c r="I6514" s="23"/>
      <c r="J6514" s="23"/>
      <c r="K6514" s="23"/>
      <c r="L6514" s="22"/>
      <c r="M6514" s="20"/>
    </row>
    <row r="6515" spans="1:13" x14ac:dyDescent="0.25">
      <c r="A6515" s="22"/>
      <c r="B6515" s="23"/>
      <c r="C6515" s="23"/>
      <c r="D6515" s="23"/>
      <c r="E6515" s="23"/>
      <c r="F6515" s="22"/>
      <c r="G6515" s="23"/>
      <c r="H6515" s="24"/>
      <c r="I6515" s="23"/>
      <c r="J6515" s="23"/>
      <c r="K6515" s="23"/>
      <c r="L6515" s="22"/>
      <c r="M6515" s="20"/>
    </row>
    <row r="6516" spans="1:13" x14ac:dyDescent="0.25">
      <c r="A6516" s="22"/>
      <c r="B6516" s="23"/>
      <c r="C6516" s="23"/>
      <c r="D6516" s="23"/>
      <c r="E6516" s="23"/>
      <c r="F6516" s="22"/>
      <c r="G6516" s="23"/>
      <c r="H6516" s="24"/>
      <c r="I6516" s="23"/>
      <c r="J6516" s="23"/>
      <c r="K6516" s="23"/>
      <c r="L6516" s="22"/>
      <c r="M6516" s="20"/>
    </row>
    <row r="6517" spans="1:13" x14ac:dyDescent="0.25">
      <c r="A6517" s="22"/>
      <c r="B6517" s="23"/>
      <c r="C6517" s="23"/>
      <c r="D6517" s="23"/>
      <c r="E6517" s="23"/>
      <c r="F6517" s="22"/>
      <c r="G6517" s="23"/>
      <c r="H6517" s="24"/>
      <c r="I6517" s="23"/>
      <c r="J6517" s="23"/>
      <c r="K6517" s="23"/>
      <c r="L6517" s="22"/>
      <c r="M6517" s="20"/>
    </row>
    <row r="6518" spans="1:13" x14ac:dyDescent="0.25">
      <c r="A6518" s="22"/>
      <c r="B6518" s="23"/>
      <c r="C6518" s="23"/>
      <c r="D6518" s="23"/>
      <c r="E6518" s="23"/>
      <c r="F6518" s="22"/>
      <c r="G6518" s="23"/>
      <c r="H6518" s="24"/>
      <c r="I6518" s="23"/>
      <c r="J6518" s="23"/>
      <c r="K6518" s="23"/>
      <c r="L6518" s="22"/>
      <c r="M6518" s="20"/>
    </row>
    <row r="6519" spans="1:13" x14ac:dyDescent="0.25">
      <c r="A6519" s="22"/>
      <c r="B6519" s="23"/>
      <c r="C6519" s="23"/>
      <c r="D6519" s="23"/>
      <c r="E6519" s="23"/>
      <c r="F6519" s="22"/>
      <c r="G6519" s="23"/>
      <c r="H6519" s="24"/>
      <c r="I6519" s="23"/>
      <c r="J6519" s="23"/>
      <c r="K6519" s="23"/>
      <c r="L6519" s="22"/>
      <c r="M6519" s="20"/>
    </row>
    <row r="6520" spans="1:13" x14ac:dyDescent="0.25">
      <c r="A6520" s="22"/>
      <c r="B6520" s="23"/>
      <c r="C6520" s="23"/>
      <c r="D6520" s="23"/>
      <c r="E6520" s="23"/>
      <c r="F6520" s="22"/>
      <c r="G6520" s="23"/>
      <c r="H6520" s="24"/>
      <c r="I6520" s="23"/>
      <c r="J6520" s="23"/>
      <c r="K6520" s="23"/>
      <c r="L6520" s="22"/>
      <c r="M6520" s="20"/>
    </row>
    <row r="6521" spans="1:13" x14ac:dyDescent="0.25">
      <c r="A6521" s="22"/>
      <c r="B6521" s="23"/>
      <c r="C6521" s="23"/>
      <c r="D6521" s="23"/>
      <c r="E6521" s="23"/>
      <c r="F6521" s="22"/>
      <c r="G6521" s="23"/>
      <c r="H6521" s="24"/>
      <c r="I6521" s="23"/>
      <c r="J6521" s="23"/>
      <c r="K6521" s="23"/>
      <c r="L6521" s="22"/>
      <c r="M6521" s="20"/>
    </row>
    <row r="6522" spans="1:13" x14ac:dyDescent="0.25">
      <c r="A6522" s="22"/>
      <c r="B6522" s="23"/>
      <c r="C6522" s="23"/>
      <c r="D6522" s="23"/>
      <c r="E6522" s="23"/>
      <c r="F6522" s="22"/>
      <c r="G6522" s="23"/>
      <c r="H6522" s="24"/>
      <c r="I6522" s="23"/>
      <c r="J6522" s="23"/>
      <c r="K6522" s="23"/>
      <c r="L6522" s="22"/>
      <c r="M6522" s="20"/>
    </row>
    <row r="6523" spans="1:13" x14ac:dyDescent="0.25">
      <c r="A6523" s="22"/>
      <c r="B6523" s="23"/>
      <c r="C6523" s="23"/>
      <c r="D6523" s="23"/>
      <c r="E6523" s="23"/>
      <c r="F6523" s="22"/>
      <c r="G6523" s="23"/>
      <c r="H6523" s="24"/>
      <c r="I6523" s="23"/>
      <c r="J6523" s="23"/>
      <c r="K6523" s="23"/>
      <c r="L6523" s="22"/>
      <c r="M6523" s="20"/>
    </row>
    <row r="6524" spans="1:13" x14ac:dyDescent="0.25">
      <c r="A6524" s="22"/>
      <c r="B6524" s="23"/>
      <c r="C6524" s="23"/>
      <c r="D6524" s="23"/>
      <c r="E6524" s="23"/>
      <c r="F6524" s="22"/>
      <c r="G6524" s="23"/>
      <c r="H6524" s="24"/>
      <c r="I6524" s="23"/>
      <c r="J6524" s="23"/>
      <c r="K6524" s="23"/>
      <c r="L6524" s="22"/>
      <c r="M6524" s="20"/>
    </row>
    <row r="6525" spans="1:13" x14ac:dyDescent="0.25">
      <c r="A6525" s="22"/>
      <c r="B6525" s="23"/>
      <c r="C6525" s="23"/>
      <c r="D6525" s="23"/>
      <c r="E6525" s="23"/>
      <c r="F6525" s="22"/>
      <c r="G6525" s="23"/>
      <c r="H6525" s="24"/>
      <c r="I6525" s="23"/>
      <c r="J6525" s="23"/>
      <c r="K6525" s="23"/>
      <c r="L6525" s="22"/>
      <c r="M6525" s="20"/>
    </row>
    <row r="6526" spans="1:13" x14ac:dyDescent="0.25">
      <c r="A6526" s="22"/>
      <c r="B6526" s="23"/>
      <c r="C6526" s="23"/>
      <c r="D6526" s="23"/>
      <c r="E6526" s="23"/>
      <c r="F6526" s="22"/>
      <c r="G6526" s="23"/>
      <c r="H6526" s="24"/>
      <c r="I6526" s="23"/>
      <c r="J6526" s="23"/>
      <c r="K6526" s="23"/>
      <c r="L6526" s="22"/>
      <c r="M6526" s="20"/>
    </row>
    <row r="6527" spans="1:13" x14ac:dyDescent="0.25">
      <c r="A6527" s="22"/>
      <c r="B6527" s="23"/>
      <c r="C6527" s="23"/>
      <c r="D6527" s="23"/>
      <c r="E6527" s="23"/>
      <c r="F6527" s="22"/>
      <c r="G6527" s="23"/>
      <c r="H6527" s="24"/>
      <c r="I6527" s="23"/>
      <c r="J6527" s="23"/>
      <c r="K6527" s="23"/>
      <c r="L6527" s="22"/>
      <c r="M6527" s="20"/>
    </row>
    <row r="6528" spans="1:13" x14ac:dyDescent="0.25">
      <c r="A6528" s="22"/>
      <c r="B6528" s="23"/>
      <c r="C6528" s="23"/>
      <c r="D6528" s="23"/>
      <c r="E6528" s="23"/>
      <c r="F6528" s="22"/>
      <c r="G6528" s="23"/>
      <c r="H6528" s="24"/>
      <c r="I6528" s="23"/>
      <c r="J6528" s="23"/>
      <c r="K6528" s="23"/>
      <c r="L6528" s="22"/>
      <c r="M6528" s="20"/>
    </row>
    <row r="6529" spans="1:13" x14ac:dyDescent="0.25">
      <c r="A6529" s="22"/>
      <c r="B6529" s="23"/>
      <c r="C6529" s="23"/>
      <c r="D6529" s="23"/>
      <c r="E6529" s="23"/>
      <c r="F6529" s="22"/>
      <c r="G6529" s="23"/>
      <c r="H6529" s="24"/>
      <c r="I6529" s="23"/>
      <c r="J6529" s="23"/>
      <c r="K6529" s="23"/>
      <c r="L6529" s="22"/>
      <c r="M6529" s="20"/>
    </row>
    <row r="6530" spans="1:13" x14ac:dyDescent="0.25">
      <c r="A6530" s="22"/>
      <c r="B6530" s="23"/>
      <c r="C6530" s="23"/>
      <c r="D6530" s="23"/>
      <c r="E6530" s="23"/>
      <c r="F6530" s="22"/>
      <c r="G6530" s="23"/>
      <c r="H6530" s="24"/>
      <c r="I6530" s="23"/>
      <c r="J6530" s="23"/>
      <c r="K6530" s="23"/>
      <c r="L6530" s="22"/>
      <c r="M6530" s="20"/>
    </row>
    <row r="6531" spans="1:13" x14ac:dyDescent="0.25">
      <c r="A6531" s="22"/>
      <c r="B6531" s="23"/>
      <c r="C6531" s="23"/>
      <c r="D6531" s="23"/>
      <c r="E6531" s="23"/>
      <c r="F6531" s="22"/>
      <c r="G6531" s="23"/>
      <c r="H6531" s="24"/>
      <c r="I6531" s="23"/>
      <c r="J6531" s="23"/>
      <c r="K6531" s="23"/>
      <c r="L6531" s="22"/>
      <c r="M6531" s="20"/>
    </row>
    <row r="6532" spans="1:13" x14ac:dyDescent="0.25">
      <c r="A6532" s="22"/>
      <c r="B6532" s="23"/>
      <c r="C6532" s="23"/>
      <c r="D6532" s="23"/>
      <c r="E6532" s="23"/>
      <c r="F6532" s="22"/>
      <c r="G6532" s="23"/>
      <c r="H6532" s="24"/>
      <c r="I6532" s="23"/>
      <c r="J6532" s="23"/>
      <c r="K6532" s="23"/>
      <c r="L6532" s="22"/>
      <c r="M6532" s="20"/>
    </row>
    <row r="6533" spans="1:13" x14ac:dyDescent="0.25">
      <c r="A6533" s="22"/>
      <c r="B6533" s="23"/>
      <c r="C6533" s="23"/>
      <c r="D6533" s="23"/>
      <c r="E6533" s="23"/>
      <c r="F6533" s="22"/>
      <c r="G6533" s="23"/>
      <c r="H6533" s="24"/>
      <c r="I6533" s="23"/>
      <c r="J6533" s="23"/>
      <c r="K6533" s="23"/>
      <c r="L6533" s="22"/>
      <c r="M6533" s="20"/>
    </row>
    <row r="6534" spans="1:13" x14ac:dyDescent="0.25">
      <c r="A6534" s="22"/>
      <c r="B6534" s="23"/>
      <c r="C6534" s="23"/>
      <c r="D6534" s="23"/>
      <c r="E6534" s="23"/>
      <c r="F6534" s="22"/>
      <c r="G6534" s="23"/>
      <c r="H6534" s="24"/>
      <c r="I6534" s="23"/>
      <c r="J6534" s="23"/>
      <c r="K6534" s="23"/>
      <c r="L6534" s="22"/>
      <c r="M6534" s="20"/>
    </row>
    <row r="6535" spans="1:13" x14ac:dyDescent="0.25">
      <c r="A6535" s="22"/>
      <c r="B6535" s="23"/>
      <c r="C6535" s="23"/>
      <c r="D6535" s="23"/>
      <c r="E6535" s="23"/>
      <c r="F6535" s="22"/>
      <c r="G6535" s="23"/>
      <c r="H6535" s="24"/>
      <c r="I6535" s="23"/>
      <c r="J6535" s="23"/>
      <c r="K6535" s="23"/>
      <c r="L6535" s="22"/>
      <c r="M6535" s="20"/>
    </row>
    <row r="6536" spans="1:13" x14ac:dyDescent="0.25">
      <c r="A6536" s="22"/>
      <c r="B6536" s="23"/>
      <c r="C6536" s="23"/>
      <c r="D6536" s="23"/>
      <c r="E6536" s="23"/>
      <c r="F6536" s="22"/>
      <c r="G6536" s="23"/>
      <c r="H6536" s="24"/>
      <c r="I6536" s="23"/>
      <c r="J6536" s="23"/>
      <c r="K6536" s="23"/>
      <c r="L6536" s="22"/>
      <c r="M6536" s="20"/>
    </row>
    <row r="6537" spans="1:13" x14ac:dyDescent="0.25">
      <c r="A6537" s="22"/>
      <c r="B6537" s="23"/>
      <c r="C6537" s="23"/>
      <c r="D6537" s="23"/>
      <c r="E6537" s="23"/>
      <c r="F6537" s="22"/>
      <c r="G6537" s="23"/>
      <c r="H6537" s="24"/>
      <c r="I6537" s="23"/>
      <c r="J6537" s="23"/>
      <c r="K6537" s="23"/>
      <c r="L6537" s="22"/>
      <c r="M6537" s="20"/>
    </row>
    <row r="6538" spans="1:13" x14ac:dyDescent="0.25">
      <c r="A6538" s="22"/>
      <c r="B6538" s="23"/>
      <c r="C6538" s="23"/>
      <c r="D6538" s="23"/>
      <c r="E6538" s="23"/>
      <c r="F6538" s="22"/>
      <c r="G6538" s="23"/>
      <c r="H6538" s="24"/>
      <c r="I6538" s="23"/>
      <c r="J6538" s="23"/>
      <c r="K6538" s="23"/>
      <c r="L6538" s="22"/>
      <c r="M6538" s="20"/>
    </row>
    <row r="6539" spans="1:13" x14ac:dyDescent="0.25">
      <c r="A6539" s="22"/>
      <c r="B6539" s="23"/>
      <c r="C6539" s="23"/>
      <c r="D6539" s="23"/>
      <c r="E6539" s="23"/>
      <c r="F6539" s="22"/>
      <c r="G6539" s="23"/>
      <c r="H6539" s="24"/>
      <c r="I6539" s="23"/>
      <c r="J6539" s="23"/>
      <c r="K6539" s="23"/>
      <c r="L6539" s="22"/>
      <c r="M6539" s="20"/>
    </row>
    <row r="6540" spans="1:13" x14ac:dyDescent="0.25">
      <c r="A6540" s="22"/>
      <c r="B6540" s="23"/>
      <c r="C6540" s="23"/>
      <c r="D6540" s="23"/>
      <c r="E6540" s="23"/>
      <c r="F6540" s="22"/>
      <c r="G6540" s="23"/>
      <c r="H6540" s="24"/>
      <c r="I6540" s="23"/>
      <c r="J6540" s="23"/>
      <c r="K6540" s="23"/>
      <c r="L6540" s="22"/>
      <c r="M6540" s="20"/>
    </row>
    <row r="6541" spans="1:13" x14ac:dyDescent="0.25">
      <c r="A6541" s="22"/>
      <c r="B6541" s="23"/>
      <c r="C6541" s="23"/>
      <c r="D6541" s="23"/>
      <c r="E6541" s="23"/>
      <c r="F6541" s="22"/>
      <c r="G6541" s="23"/>
      <c r="H6541" s="24"/>
      <c r="I6541" s="23"/>
      <c r="J6541" s="23"/>
      <c r="K6541" s="23"/>
      <c r="L6541" s="22"/>
      <c r="M6541" s="20"/>
    </row>
    <row r="6542" spans="1:13" x14ac:dyDescent="0.25">
      <c r="A6542" s="22"/>
      <c r="B6542" s="23"/>
      <c r="C6542" s="23"/>
      <c r="D6542" s="23"/>
      <c r="E6542" s="23"/>
      <c r="F6542" s="22"/>
      <c r="G6542" s="23"/>
      <c r="H6542" s="24"/>
      <c r="I6542" s="23"/>
      <c r="J6542" s="23"/>
      <c r="K6542" s="23"/>
      <c r="L6542" s="22"/>
      <c r="M6542" s="20"/>
    </row>
    <row r="6543" spans="1:13" x14ac:dyDescent="0.25">
      <c r="A6543" s="22"/>
      <c r="B6543" s="23"/>
      <c r="C6543" s="23"/>
      <c r="D6543" s="23"/>
      <c r="E6543" s="23"/>
      <c r="F6543" s="22"/>
      <c r="G6543" s="23"/>
      <c r="H6543" s="24"/>
      <c r="I6543" s="23"/>
      <c r="J6543" s="23"/>
      <c r="K6543" s="23"/>
      <c r="L6543" s="22"/>
      <c r="M6543" s="20"/>
    </row>
    <row r="6544" spans="1:13" x14ac:dyDescent="0.25">
      <c r="A6544" s="22"/>
      <c r="B6544" s="23"/>
      <c r="C6544" s="23"/>
      <c r="D6544" s="23"/>
      <c r="E6544" s="23"/>
      <c r="F6544" s="22"/>
      <c r="G6544" s="23"/>
      <c r="H6544" s="24"/>
      <c r="I6544" s="23"/>
      <c r="J6544" s="23"/>
      <c r="K6544" s="23"/>
      <c r="L6544" s="22"/>
      <c r="M6544" s="20"/>
    </row>
    <row r="6545" spans="1:13" x14ac:dyDescent="0.25">
      <c r="A6545" s="22"/>
      <c r="B6545" s="23"/>
      <c r="C6545" s="23"/>
      <c r="D6545" s="23"/>
      <c r="E6545" s="23"/>
      <c r="F6545" s="22"/>
      <c r="G6545" s="23"/>
      <c r="H6545" s="24"/>
      <c r="I6545" s="23"/>
      <c r="J6545" s="23"/>
      <c r="K6545" s="23"/>
      <c r="L6545" s="22"/>
      <c r="M6545" s="20"/>
    </row>
    <row r="6546" spans="1:13" x14ac:dyDescent="0.25">
      <c r="A6546" s="22"/>
      <c r="B6546" s="23"/>
      <c r="C6546" s="23"/>
      <c r="D6546" s="23"/>
      <c r="E6546" s="23"/>
      <c r="F6546" s="22"/>
      <c r="G6546" s="23"/>
      <c r="H6546" s="24"/>
      <c r="I6546" s="23"/>
      <c r="J6546" s="23"/>
      <c r="K6546" s="23"/>
      <c r="L6546" s="22"/>
      <c r="M6546" s="20"/>
    </row>
    <row r="6547" spans="1:13" x14ac:dyDescent="0.25">
      <c r="A6547" s="22"/>
      <c r="B6547" s="23"/>
      <c r="C6547" s="23"/>
      <c r="D6547" s="23"/>
      <c r="E6547" s="23"/>
      <c r="F6547" s="22"/>
      <c r="G6547" s="23"/>
      <c r="H6547" s="24"/>
      <c r="I6547" s="23"/>
      <c r="J6547" s="23"/>
      <c r="K6547" s="23"/>
      <c r="L6547" s="22"/>
      <c r="M6547" s="20"/>
    </row>
    <row r="6548" spans="1:13" x14ac:dyDescent="0.25">
      <c r="A6548" s="22"/>
      <c r="B6548" s="23"/>
      <c r="C6548" s="23"/>
      <c r="D6548" s="23"/>
      <c r="E6548" s="23"/>
      <c r="F6548" s="22"/>
      <c r="G6548" s="23"/>
      <c r="H6548" s="24"/>
      <c r="I6548" s="23"/>
      <c r="J6548" s="23"/>
      <c r="K6548" s="23"/>
      <c r="L6548" s="22"/>
      <c r="M6548" s="20"/>
    </row>
    <row r="6549" spans="1:13" x14ac:dyDescent="0.25">
      <c r="A6549" s="22"/>
      <c r="B6549" s="23"/>
      <c r="C6549" s="23"/>
      <c r="D6549" s="23"/>
      <c r="E6549" s="23"/>
      <c r="F6549" s="22"/>
      <c r="G6549" s="23"/>
      <c r="H6549" s="24"/>
      <c r="I6549" s="23"/>
      <c r="J6549" s="23"/>
      <c r="K6549" s="23"/>
      <c r="L6549" s="22"/>
      <c r="M6549" s="20"/>
    </row>
    <row r="6550" spans="1:13" x14ac:dyDescent="0.25">
      <c r="A6550" s="22"/>
      <c r="B6550" s="23"/>
      <c r="C6550" s="23"/>
      <c r="D6550" s="23"/>
      <c r="E6550" s="23"/>
      <c r="F6550" s="22"/>
      <c r="G6550" s="23"/>
      <c r="H6550" s="24"/>
      <c r="I6550" s="23"/>
      <c r="J6550" s="23"/>
      <c r="K6550" s="23"/>
      <c r="L6550" s="22"/>
      <c r="M6550" s="20"/>
    </row>
    <row r="6551" spans="1:13" x14ac:dyDescent="0.25">
      <c r="A6551" s="22"/>
      <c r="B6551" s="23"/>
      <c r="C6551" s="23"/>
      <c r="D6551" s="23"/>
      <c r="E6551" s="23"/>
      <c r="F6551" s="22"/>
      <c r="G6551" s="23"/>
      <c r="H6551" s="24"/>
      <c r="I6551" s="23"/>
      <c r="J6551" s="23"/>
      <c r="K6551" s="23"/>
      <c r="L6551" s="22"/>
      <c r="M6551" s="20"/>
    </row>
    <row r="6552" spans="1:13" x14ac:dyDescent="0.25">
      <c r="A6552" s="22"/>
      <c r="B6552" s="23"/>
      <c r="C6552" s="23"/>
      <c r="D6552" s="23"/>
      <c r="E6552" s="23"/>
      <c r="F6552" s="22"/>
      <c r="G6552" s="23"/>
      <c r="H6552" s="24"/>
      <c r="I6552" s="23"/>
      <c r="J6552" s="23"/>
      <c r="K6552" s="23"/>
      <c r="L6552" s="22"/>
      <c r="M6552" s="20"/>
    </row>
    <row r="6553" spans="1:13" x14ac:dyDescent="0.25">
      <c r="A6553" s="22"/>
      <c r="B6553" s="23"/>
      <c r="C6553" s="23"/>
      <c r="D6553" s="23"/>
      <c r="E6553" s="23"/>
      <c r="F6553" s="22"/>
      <c r="G6553" s="23"/>
      <c r="H6553" s="24"/>
      <c r="I6553" s="23"/>
      <c r="J6553" s="23"/>
      <c r="K6553" s="23"/>
      <c r="L6553" s="22"/>
      <c r="M6553" s="20"/>
    </row>
    <row r="6554" spans="1:13" x14ac:dyDescent="0.25">
      <c r="A6554" s="22"/>
      <c r="B6554" s="23"/>
      <c r="C6554" s="23"/>
      <c r="D6554" s="23"/>
      <c r="E6554" s="23"/>
      <c r="F6554" s="22"/>
      <c r="G6554" s="23"/>
      <c r="H6554" s="24"/>
      <c r="I6554" s="23"/>
      <c r="J6554" s="23"/>
      <c r="K6554" s="23"/>
      <c r="L6554" s="22"/>
      <c r="M6554" s="20"/>
    </row>
    <row r="6555" spans="1:13" x14ac:dyDescent="0.25">
      <c r="A6555" s="22"/>
      <c r="B6555" s="23"/>
      <c r="C6555" s="23"/>
      <c r="D6555" s="23"/>
      <c r="E6555" s="23"/>
      <c r="F6555" s="22"/>
      <c r="G6555" s="23"/>
      <c r="H6555" s="24"/>
      <c r="I6555" s="23"/>
      <c r="J6555" s="23"/>
      <c r="K6555" s="23"/>
      <c r="L6555" s="22"/>
      <c r="M6555" s="20"/>
    </row>
    <row r="6556" spans="1:13" x14ac:dyDescent="0.25">
      <c r="A6556" s="22"/>
      <c r="B6556" s="23"/>
      <c r="C6556" s="23"/>
      <c r="D6556" s="23"/>
      <c r="E6556" s="23"/>
      <c r="F6556" s="22"/>
      <c r="G6556" s="23"/>
      <c r="H6556" s="24"/>
      <c r="I6556" s="23"/>
      <c r="J6556" s="23"/>
      <c r="K6556" s="23"/>
      <c r="L6556" s="22"/>
      <c r="M6556" s="20"/>
    </row>
    <row r="6557" spans="1:13" x14ac:dyDescent="0.25">
      <c r="A6557" s="22"/>
      <c r="B6557" s="23"/>
      <c r="C6557" s="23"/>
      <c r="D6557" s="23"/>
      <c r="E6557" s="23"/>
      <c r="F6557" s="22"/>
      <c r="G6557" s="23"/>
      <c r="H6557" s="24"/>
      <c r="I6557" s="23"/>
      <c r="J6557" s="23"/>
      <c r="K6557" s="23"/>
      <c r="L6557" s="22"/>
      <c r="M6557" s="20"/>
    </row>
    <row r="6558" spans="1:13" x14ac:dyDescent="0.25">
      <c r="A6558" s="22"/>
      <c r="B6558" s="23"/>
      <c r="C6558" s="23"/>
      <c r="D6558" s="23"/>
      <c r="E6558" s="23"/>
      <c r="F6558" s="22"/>
      <c r="G6558" s="23"/>
      <c r="H6558" s="24"/>
      <c r="I6558" s="23"/>
      <c r="J6558" s="23"/>
      <c r="K6558" s="23"/>
      <c r="L6558" s="22"/>
      <c r="M6558" s="20"/>
    </row>
    <row r="6559" spans="1:13" x14ac:dyDescent="0.25">
      <c r="A6559" s="22"/>
      <c r="B6559" s="23"/>
      <c r="C6559" s="23"/>
      <c r="D6559" s="23"/>
      <c r="E6559" s="23"/>
      <c r="F6559" s="22"/>
      <c r="G6559" s="23"/>
      <c r="H6559" s="24"/>
      <c r="I6559" s="23"/>
      <c r="J6559" s="23"/>
      <c r="K6559" s="23"/>
      <c r="L6559" s="22"/>
      <c r="M6559" s="20"/>
    </row>
    <row r="6560" spans="1:13" x14ac:dyDescent="0.25">
      <c r="A6560" s="22"/>
      <c r="B6560" s="23"/>
      <c r="C6560" s="23"/>
      <c r="D6560" s="23"/>
      <c r="E6560" s="23"/>
      <c r="F6560" s="22"/>
      <c r="G6560" s="23"/>
      <c r="H6560" s="24"/>
      <c r="I6560" s="23"/>
      <c r="J6560" s="23"/>
      <c r="K6560" s="23"/>
      <c r="L6560" s="22"/>
      <c r="M6560" s="20"/>
    </row>
    <row r="6561" spans="1:13" x14ac:dyDescent="0.25">
      <c r="A6561" s="22"/>
      <c r="B6561" s="23"/>
      <c r="C6561" s="23"/>
      <c r="D6561" s="23"/>
      <c r="E6561" s="23"/>
      <c r="F6561" s="22"/>
      <c r="G6561" s="23"/>
      <c r="H6561" s="24"/>
      <c r="I6561" s="23"/>
      <c r="J6561" s="23"/>
      <c r="K6561" s="23"/>
      <c r="L6561" s="22"/>
      <c r="M6561" s="20"/>
    </row>
    <row r="6562" spans="1:13" x14ac:dyDescent="0.25">
      <c r="A6562" s="22"/>
      <c r="B6562" s="23"/>
      <c r="C6562" s="23"/>
      <c r="D6562" s="23"/>
      <c r="E6562" s="23"/>
      <c r="F6562" s="22"/>
      <c r="G6562" s="23"/>
      <c r="H6562" s="24"/>
      <c r="I6562" s="23"/>
      <c r="J6562" s="23"/>
      <c r="K6562" s="23"/>
      <c r="L6562" s="22"/>
      <c r="M6562" s="20"/>
    </row>
    <row r="6563" spans="1:13" x14ac:dyDescent="0.25">
      <c r="A6563" s="22"/>
      <c r="B6563" s="23"/>
      <c r="C6563" s="23"/>
      <c r="D6563" s="23"/>
      <c r="E6563" s="23"/>
      <c r="F6563" s="22"/>
      <c r="G6563" s="23"/>
      <c r="H6563" s="24"/>
      <c r="I6563" s="23"/>
      <c r="J6563" s="23"/>
      <c r="K6563" s="23"/>
      <c r="L6563" s="22"/>
      <c r="M6563" s="20"/>
    </row>
    <row r="6564" spans="1:13" x14ac:dyDescent="0.25">
      <c r="A6564" s="22"/>
      <c r="B6564" s="23"/>
      <c r="C6564" s="23"/>
      <c r="D6564" s="23"/>
      <c r="E6564" s="23"/>
      <c r="F6564" s="22"/>
      <c r="G6564" s="23"/>
      <c r="H6564" s="24"/>
      <c r="I6564" s="23"/>
      <c r="J6564" s="23"/>
      <c r="K6564" s="23"/>
      <c r="L6564" s="22"/>
      <c r="M6564" s="20"/>
    </row>
    <row r="6565" spans="1:13" x14ac:dyDescent="0.25">
      <c r="A6565" s="22"/>
      <c r="B6565" s="23"/>
      <c r="C6565" s="23"/>
      <c r="D6565" s="23"/>
      <c r="E6565" s="23"/>
      <c r="F6565" s="22"/>
      <c r="G6565" s="23"/>
      <c r="H6565" s="24"/>
      <c r="I6565" s="23"/>
      <c r="J6565" s="23"/>
      <c r="K6565" s="23"/>
      <c r="L6565" s="22"/>
      <c r="M6565" s="20"/>
    </row>
    <row r="6566" spans="1:13" x14ac:dyDescent="0.25">
      <c r="A6566" s="22"/>
      <c r="B6566" s="23"/>
      <c r="C6566" s="23"/>
      <c r="D6566" s="23"/>
      <c r="E6566" s="23"/>
      <c r="F6566" s="22"/>
      <c r="G6566" s="23"/>
      <c r="H6566" s="24"/>
      <c r="I6566" s="23"/>
      <c r="J6566" s="23"/>
      <c r="K6566" s="23"/>
      <c r="L6566" s="22"/>
      <c r="M6566" s="20"/>
    </row>
    <row r="6567" spans="1:13" x14ac:dyDescent="0.25">
      <c r="A6567" s="22"/>
      <c r="B6567" s="23"/>
      <c r="C6567" s="23"/>
      <c r="D6567" s="23"/>
      <c r="E6567" s="23"/>
      <c r="F6567" s="22"/>
      <c r="G6567" s="23"/>
      <c r="H6567" s="24"/>
      <c r="I6567" s="23"/>
      <c r="J6567" s="23"/>
      <c r="K6567" s="23"/>
      <c r="L6567" s="22"/>
      <c r="M6567" s="20"/>
    </row>
    <row r="6568" spans="1:13" x14ac:dyDescent="0.25">
      <c r="A6568" s="22"/>
      <c r="B6568" s="23"/>
      <c r="C6568" s="23"/>
      <c r="D6568" s="23"/>
      <c r="E6568" s="23"/>
      <c r="F6568" s="22"/>
      <c r="G6568" s="23"/>
      <c r="H6568" s="24"/>
      <c r="I6568" s="23"/>
      <c r="J6568" s="23"/>
      <c r="K6568" s="23"/>
      <c r="L6568" s="22"/>
      <c r="M6568" s="20"/>
    </row>
    <row r="6569" spans="1:13" x14ac:dyDescent="0.25">
      <c r="A6569" s="22"/>
      <c r="B6569" s="23"/>
      <c r="C6569" s="23"/>
      <c r="D6569" s="23"/>
      <c r="E6569" s="23"/>
      <c r="F6569" s="22"/>
      <c r="G6569" s="23"/>
      <c r="H6569" s="24"/>
      <c r="I6569" s="23"/>
      <c r="J6569" s="23"/>
      <c r="K6569" s="23"/>
      <c r="L6569" s="22"/>
      <c r="M6569" s="20"/>
    </row>
    <row r="6570" spans="1:13" x14ac:dyDescent="0.25">
      <c r="A6570" s="22"/>
      <c r="B6570" s="23"/>
      <c r="C6570" s="23"/>
      <c r="D6570" s="23"/>
      <c r="E6570" s="23"/>
      <c r="F6570" s="22"/>
      <c r="G6570" s="23"/>
      <c r="H6570" s="24"/>
      <c r="I6570" s="23"/>
      <c r="J6570" s="23"/>
      <c r="K6570" s="23"/>
      <c r="L6570" s="22"/>
      <c r="M6570" s="20"/>
    </row>
    <row r="6571" spans="1:13" x14ac:dyDescent="0.25">
      <c r="A6571" s="22"/>
      <c r="B6571" s="23"/>
      <c r="C6571" s="23"/>
      <c r="D6571" s="23"/>
      <c r="E6571" s="23"/>
      <c r="F6571" s="22"/>
      <c r="G6571" s="23"/>
      <c r="H6571" s="24"/>
      <c r="I6571" s="23"/>
      <c r="J6571" s="23"/>
      <c r="K6571" s="23"/>
      <c r="L6571" s="22"/>
      <c r="M6571" s="20"/>
    </row>
    <row r="6572" spans="1:13" x14ac:dyDescent="0.25">
      <c r="A6572" s="22"/>
      <c r="B6572" s="23"/>
      <c r="C6572" s="23"/>
      <c r="D6572" s="23"/>
      <c r="E6572" s="23"/>
      <c r="F6572" s="22"/>
      <c r="G6572" s="23"/>
      <c r="H6572" s="24"/>
      <c r="I6572" s="23"/>
      <c r="J6572" s="23"/>
      <c r="K6572" s="23"/>
      <c r="L6572" s="22"/>
      <c r="M6572" s="20"/>
    </row>
    <row r="6573" spans="1:13" x14ac:dyDescent="0.25">
      <c r="A6573" s="22"/>
      <c r="B6573" s="23"/>
      <c r="C6573" s="23"/>
      <c r="D6573" s="23"/>
      <c r="E6573" s="23"/>
      <c r="F6573" s="22"/>
      <c r="G6573" s="23"/>
      <c r="H6573" s="24"/>
      <c r="I6573" s="23"/>
      <c r="J6573" s="23"/>
      <c r="K6573" s="23"/>
      <c r="L6573" s="22"/>
      <c r="M6573" s="20"/>
    </row>
    <row r="6574" spans="1:13" x14ac:dyDescent="0.25">
      <c r="A6574" s="22"/>
      <c r="B6574" s="23"/>
      <c r="C6574" s="23"/>
      <c r="D6574" s="23"/>
      <c r="E6574" s="23"/>
      <c r="F6574" s="22"/>
      <c r="G6574" s="23"/>
      <c r="H6574" s="24"/>
      <c r="I6574" s="23"/>
      <c r="J6574" s="23"/>
      <c r="K6574" s="23"/>
      <c r="L6574" s="22"/>
      <c r="M6574" s="20"/>
    </row>
    <row r="6575" spans="1:13" x14ac:dyDescent="0.25">
      <c r="A6575" s="22"/>
      <c r="B6575" s="23"/>
      <c r="C6575" s="23"/>
      <c r="D6575" s="23"/>
      <c r="E6575" s="23"/>
      <c r="F6575" s="22"/>
      <c r="G6575" s="23"/>
      <c r="H6575" s="24"/>
      <c r="I6575" s="23"/>
      <c r="J6575" s="23"/>
      <c r="K6575" s="23"/>
      <c r="L6575" s="22"/>
      <c r="M6575" s="20"/>
    </row>
    <row r="6576" spans="1:13" x14ac:dyDescent="0.25">
      <c r="A6576" s="22"/>
      <c r="B6576" s="23"/>
      <c r="C6576" s="23"/>
      <c r="D6576" s="23"/>
      <c r="E6576" s="23"/>
      <c r="F6576" s="22"/>
      <c r="G6576" s="23"/>
      <c r="H6576" s="24"/>
      <c r="I6576" s="23"/>
      <c r="J6576" s="23"/>
      <c r="K6576" s="23"/>
      <c r="L6576" s="22"/>
      <c r="M6576" s="20"/>
    </row>
    <row r="6577" spans="1:13" x14ac:dyDescent="0.25">
      <c r="A6577" s="22"/>
      <c r="B6577" s="23"/>
      <c r="C6577" s="23"/>
      <c r="D6577" s="23"/>
      <c r="E6577" s="23"/>
      <c r="F6577" s="22"/>
      <c r="G6577" s="23"/>
      <c r="H6577" s="24"/>
      <c r="I6577" s="23"/>
      <c r="J6577" s="23"/>
      <c r="K6577" s="23"/>
      <c r="L6577" s="22"/>
      <c r="M6577" s="20"/>
    </row>
    <row r="6578" spans="1:13" x14ac:dyDescent="0.25">
      <c r="A6578" s="22"/>
      <c r="B6578" s="23"/>
      <c r="C6578" s="23"/>
      <c r="D6578" s="23"/>
      <c r="E6578" s="23"/>
      <c r="F6578" s="22"/>
      <c r="G6578" s="23"/>
      <c r="H6578" s="24"/>
      <c r="I6578" s="23"/>
      <c r="J6578" s="23"/>
      <c r="K6578" s="23"/>
      <c r="L6578" s="22"/>
      <c r="M6578" s="20"/>
    </row>
    <row r="6579" spans="1:13" x14ac:dyDescent="0.25">
      <c r="A6579" s="22"/>
      <c r="B6579" s="23"/>
      <c r="C6579" s="23"/>
      <c r="D6579" s="23"/>
      <c r="E6579" s="23"/>
      <c r="F6579" s="22"/>
      <c r="G6579" s="23"/>
      <c r="H6579" s="24"/>
      <c r="I6579" s="23"/>
      <c r="J6579" s="23"/>
      <c r="K6579" s="23"/>
      <c r="L6579" s="22"/>
      <c r="M6579" s="20"/>
    </row>
    <row r="6580" spans="1:13" x14ac:dyDescent="0.25">
      <c r="A6580" s="22"/>
      <c r="B6580" s="23"/>
      <c r="C6580" s="23"/>
      <c r="D6580" s="23"/>
      <c r="E6580" s="23"/>
      <c r="F6580" s="22"/>
      <c r="G6580" s="23"/>
      <c r="H6580" s="24"/>
      <c r="I6580" s="23"/>
      <c r="J6580" s="23"/>
      <c r="K6580" s="23"/>
      <c r="L6580" s="22"/>
      <c r="M6580" s="20"/>
    </row>
    <row r="6581" spans="1:13" x14ac:dyDescent="0.25">
      <c r="A6581" s="22"/>
      <c r="B6581" s="23"/>
      <c r="C6581" s="23"/>
      <c r="D6581" s="23"/>
      <c r="E6581" s="23"/>
      <c r="F6581" s="22"/>
      <c r="G6581" s="23"/>
      <c r="H6581" s="24"/>
      <c r="I6581" s="23"/>
      <c r="J6581" s="23"/>
      <c r="K6581" s="23"/>
      <c r="L6581" s="22"/>
      <c r="M6581" s="20"/>
    </row>
    <row r="6582" spans="1:13" x14ac:dyDescent="0.25">
      <c r="A6582" s="22"/>
      <c r="B6582" s="23"/>
      <c r="C6582" s="23"/>
      <c r="D6582" s="23"/>
      <c r="E6582" s="23"/>
      <c r="F6582" s="22"/>
      <c r="G6582" s="23"/>
      <c r="H6582" s="24"/>
      <c r="I6582" s="23"/>
      <c r="J6582" s="23"/>
      <c r="K6582" s="23"/>
      <c r="L6582" s="22"/>
      <c r="M6582" s="20"/>
    </row>
    <row r="6583" spans="1:13" x14ac:dyDescent="0.25">
      <c r="A6583" s="22"/>
      <c r="B6583" s="23"/>
      <c r="C6583" s="23"/>
      <c r="D6583" s="23"/>
      <c r="E6583" s="23"/>
      <c r="F6583" s="22"/>
      <c r="G6583" s="23"/>
      <c r="H6583" s="24"/>
      <c r="I6583" s="23"/>
      <c r="J6583" s="23"/>
      <c r="K6583" s="23"/>
      <c r="L6583" s="22"/>
      <c r="M6583" s="20"/>
    </row>
    <row r="6584" spans="1:13" x14ac:dyDescent="0.25">
      <c r="A6584" s="22"/>
      <c r="B6584" s="23"/>
      <c r="C6584" s="23"/>
      <c r="D6584" s="23"/>
      <c r="E6584" s="23"/>
      <c r="F6584" s="22"/>
      <c r="G6584" s="23"/>
      <c r="H6584" s="24"/>
      <c r="I6584" s="23"/>
      <c r="J6584" s="23"/>
      <c r="K6584" s="23"/>
      <c r="L6584" s="22"/>
      <c r="M6584" s="20"/>
    </row>
    <row r="6585" spans="1:13" x14ac:dyDescent="0.25">
      <c r="A6585" s="22"/>
      <c r="B6585" s="23"/>
      <c r="C6585" s="23"/>
      <c r="D6585" s="23"/>
      <c r="E6585" s="23"/>
      <c r="F6585" s="22"/>
      <c r="G6585" s="23"/>
      <c r="H6585" s="24"/>
      <c r="I6585" s="23"/>
      <c r="J6585" s="23"/>
      <c r="K6585" s="23"/>
      <c r="L6585" s="22"/>
      <c r="M6585" s="20"/>
    </row>
    <row r="6586" spans="1:13" x14ac:dyDescent="0.25">
      <c r="A6586" s="22"/>
      <c r="B6586" s="23"/>
      <c r="C6586" s="23"/>
      <c r="D6586" s="23"/>
      <c r="E6586" s="23"/>
      <c r="F6586" s="22"/>
      <c r="G6586" s="23"/>
      <c r="H6586" s="24"/>
      <c r="I6586" s="23"/>
      <c r="J6586" s="23"/>
      <c r="K6586" s="23"/>
      <c r="L6586" s="22"/>
      <c r="M6586" s="20"/>
    </row>
    <row r="6587" spans="1:13" x14ac:dyDescent="0.25">
      <c r="A6587" s="22"/>
      <c r="B6587" s="23"/>
      <c r="C6587" s="23"/>
      <c r="D6587" s="23"/>
      <c r="E6587" s="23"/>
      <c r="F6587" s="22"/>
      <c r="G6587" s="23"/>
      <c r="H6587" s="24"/>
      <c r="I6587" s="23"/>
      <c r="J6587" s="23"/>
      <c r="K6587" s="23"/>
      <c r="L6587" s="22"/>
      <c r="M6587" s="20"/>
    </row>
    <row r="6588" spans="1:13" x14ac:dyDescent="0.25">
      <c r="A6588" s="22"/>
      <c r="B6588" s="23"/>
      <c r="C6588" s="23"/>
      <c r="D6588" s="23"/>
      <c r="E6588" s="23"/>
      <c r="F6588" s="22"/>
      <c r="G6588" s="23"/>
      <c r="H6588" s="24"/>
      <c r="I6588" s="23"/>
      <c r="J6588" s="23"/>
      <c r="K6588" s="23"/>
      <c r="L6588" s="22"/>
      <c r="M6588" s="20"/>
    </row>
    <row r="6589" spans="1:13" x14ac:dyDescent="0.25">
      <c r="A6589" s="22"/>
      <c r="B6589" s="23"/>
      <c r="C6589" s="23"/>
      <c r="D6589" s="23"/>
      <c r="E6589" s="23"/>
      <c r="F6589" s="22"/>
      <c r="G6589" s="23"/>
      <c r="H6589" s="24"/>
      <c r="I6589" s="23"/>
      <c r="J6589" s="23"/>
      <c r="K6589" s="23"/>
      <c r="L6589" s="22"/>
      <c r="M6589" s="20"/>
    </row>
    <row r="6590" spans="1:13" x14ac:dyDescent="0.25">
      <c r="A6590" s="22"/>
      <c r="B6590" s="23"/>
      <c r="C6590" s="23"/>
      <c r="D6590" s="23"/>
      <c r="E6590" s="23"/>
      <c r="F6590" s="22"/>
      <c r="G6590" s="23"/>
      <c r="H6590" s="24"/>
      <c r="I6590" s="23"/>
      <c r="J6590" s="23"/>
      <c r="K6590" s="23"/>
      <c r="L6590" s="22"/>
      <c r="M6590" s="20"/>
    </row>
    <row r="6591" spans="1:13" x14ac:dyDescent="0.25">
      <c r="A6591" s="22"/>
      <c r="B6591" s="23"/>
      <c r="C6591" s="23"/>
      <c r="D6591" s="23"/>
      <c r="E6591" s="23"/>
      <c r="F6591" s="22"/>
      <c r="G6591" s="23"/>
      <c r="H6591" s="24"/>
      <c r="I6591" s="23"/>
      <c r="J6591" s="23"/>
      <c r="K6591" s="23"/>
      <c r="L6591" s="22"/>
      <c r="M6591" s="20"/>
    </row>
    <row r="6592" spans="1:13" x14ac:dyDescent="0.25">
      <c r="A6592" s="22"/>
      <c r="B6592" s="23"/>
      <c r="C6592" s="23"/>
      <c r="D6592" s="23"/>
      <c r="E6592" s="23"/>
      <c r="F6592" s="22"/>
      <c r="G6592" s="23"/>
      <c r="H6592" s="24"/>
      <c r="I6592" s="23"/>
      <c r="J6592" s="23"/>
      <c r="K6592" s="23"/>
      <c r="L6592" s="22"/>
      <c r="M6592" s="20"/>
    </row>
    <row r="6593" spans="1:13" x14ac:dyDescent="0.25">
      <c r="A6593" s="22"/>
      <c r="B6593" s="23"/>
      <c r="C6593" s="23"/>
      <c r="D6593" s="23"/>
      <c r="E6593" s="23"/>
      <c r="F6593" s="22"/>
      <c r="G6593" s="23"/>
      <c r="H6593" s="24"/>
      <c r="I6593" s="23"/>
      <c r="J6593" s="23"/>
      <c r="K6593" s="23"/>
      <c r="L6593" s="22"/>
      <c r="M6593" s="20"/>
    </row>
    <row r="6594" spans="1:13" x14ac:dyDescent="0.25">
      <c r="A6594" s="22"/>
      <c r="B6594" s="23"/>
      <c r="C6594" s="23"/>
      <c r="D6594" s="23"/>
      <c r="E6594" s="23"/>
      <c r="F6594" s="22"/>
      <c r="G6594" s="23"/>
      <c r="H6594" s="24"/>
      <c r="I6594" s="23"/>
      <c r="J6594" s="23"/>
      <c r="K6594" s="23"/>
      <c r="L6594" s="22"/>
      <c r="M6594" s="20"/>
    </row>
    <row r="6595" spans="1:13" x14ac:dyDescent="0.25">
      <c r="A6595" s="22"/>
      <c r="B6595" s="23"/>
      <c r="C6595" s="23"/>
      <c r="D6595" s="23"/>
      <c r="E6595" s="23"/>
      <c r="F6595" s="22"/>
      <c r="G6595" s="23"/>
      <c r="H6595" s="24"/>
      <c r="I6595" s="23"/>
      <c r="J6595" s="23"/>
      <c r="K6595" s="23"/>
      <c r="L6595" s="22"/>
      <c r="M6595" s="20"/>
    </row>
    <row r="6596" spans="1:13" x14ac:dyDescent="0.25">
      <c r="A6596" s="22"/>
      <c r="B6596" s="23"/>
      <c r="C6596" s="23"/>
      <c r="D6596" s="23"/>
      <c r="E6596" s="23"/>
      <c r="F6596" s="22"/>
      <c r="G6596" s="23"/>
      <c r="H6596" s="24"/>
      <c r="I6596" s="23"/>
      <c r="J6596" s="23"/>
      <c r="K6596" s="23"/>
      <c r="L6596" s="22"/>
      <c r="M6596" s="20"/>
    </row>
    <row r="6597" spans="1:13" x14ac:dyDescent="0.25">
      <c r="A6597" s="22"/>
      <c r="B6597" s="23"/>
      <c r="C6597" s="23"/>
      <c r="D6597" s="23"/>
      <c r="E6597" s="23"/>
      <c r="F6597" s="22"/>
      <c r="G6597" s="23"/>
      <c r="H6597" s="24"/>
      <c r="I6597" s="23"/>
      <c r="J6597" s="23"/>
      <c r="K6597" s="23"/>
      <c r="L6597" s="22"/>
      <c r="M6597" s="20"/>
    </row>
    <row r="6598" spans="1:13" x14ac:dyDescent="0.25">
      <c r="A6598" s="22"/>
      <c r="B6598" s="23"/>
      <c r="C6598" s="23"/>
      <c r="D6598" s="23"/>
      <c r="E6598" s="23"/>
      <c r="F6598" s="22"/>
      <c r="G6598" s="23"/>
      <c r="H6598" s="24"/>
      <c r="I6598" s="23"/>
      <c r="J6598" s="23"/>
      <c r="K6598" s="23"/>
      <c r="L6598" s="22"/>
      <c r="M6598" s="20"/>
    </row>
    <row r="6599" spans="1:13" x14ac:dyDescent="0.25">
      <c r="A6599" s="22"/>
      <c r="B6599" s="23"/>
      <c r="C6599" s="23"/>
      <c r="D6599" s="23"/>
      <c r="E6599" s="23"/>
      <c r="F6599" s="22"/>
      <c r="G6599" s="23"/>
      <c r="H6599" s="24"/>
      <c r="I6599" s="23"/>
      <c r="J6599" s="23"/>
      <c r="K6599" s="23"/>
      <c r="L6599" s="22"/>
      <c r="M6599" s="20"/>
    </row>
    <row r="6600" spans="1:13" x14ac:dyDescent="0.25">
      <c r="A6600" s="22"/>
      <c r="B6600" s="23"/>
      <c r="C6600" s="23"/>
      <c r="D6600" s="23"/>
      <c r="E6600" s="23"/>
      <c r="F6600" s="22"/>
      <c r="G6600" s="23"/>
      <c r="H6600" s="24"/>
      <c r="I6600" s="23"/>
      <c r="J6600" s="23"/>
      <c r="K6600" s="23"/>
      <c r="L6600" s="22"/>
      <c r="M6600" s="20"/>
    </row>
    <row r="6601" spans="1:13" x14ac:dyDescent="0.25">
      <c r="A6601" s="22"/>
      <c r="B6601" s="23"/>
      <c r="C6601" s="23"/>
      <c r="D6601" s="23"/>
      <c r="E6601" s="23"/>
      <c r="F6601" s="22"/>
      <c r="G6601" s="23"/>
      <c r="H6601" s="24"/>
      <c r="I6601" s="23"/>
      <c r="J6601" s="23"/>
      <c r="K6601" s="23"/>
      <c r="L6601" s="22"/>
      <c r="M6601" s="20"/>
    </row>
    <row r="6602" spans="1:13" x14ac:dyDescent="0.25">
      <c r="A6602" s="22"/>
      <c r="B6602" s="23"/>
      <c r="C6602" s="23"/>
      <c r="D6602" s="23"/>
      <c r="E6602" s="23"/>
      <c r="F6602" s="22"/>
      <c r="G6602" s="23"/>
      <c r="H6602" s="24"/>
      <c r="I6602" s="23"/>
      <c r="J6602" s="23"/>
      <c r="K6602" s="23"/>
      <c r="L6602" s="22"/>
      <c r="M6602" s="20"/>
    </row>
    <row r="6603" spans="1:13" x14ac:dyDescent="0.25">
      <c r="A6603" s="22"/>
      <c r="B6603" s="23"/>
      <c r="C6603" s="23"/>
      <c r="D6603" s="23"/>
      <c r="E6603" s="23"/>
      <c r="F6603" s="22"/>
      <c r="G6603" s="23"/>
      <c r="H6603" s="24"/>
      <c r="I6603" s="23"/>
      <c r="J6603" s="23"/>
      <c r="K6603" s="23"/>
      <c r="L6603" s="22"/>
      <c r="M6603" s="20"/>
    </row>
    <row r="6604" spans="1:13" x14ac:dyDescent="0.25">
      <c r="A6604" s="22"/>
      <c r="B6604" s="23"/>
      <c r="C6604" s="23"/>
      <c r="D6604" s="23"/>
      <c r="E6604" s="23"/>
      <c r="F6604" s="22"/>
      <c r="G6604" s="23"/>
      <c r="H6604" s="24"/>
      <c r="I6604" s="23"/>
      <c r="J6604" s="23"/>
      <c r="K6604" s="23"/>
      <c r="L6604" s="22"/>
      <c r="M6604" s="20"/>
    </row>
    <row r="6605" spans="1:13" x14ac:dyDescent="0.25">
      <c r="A6605" s="22"/>
      <c r="B6605" s="23"/>
      <c r="C6605" s="23"/>
      <c r="D6605" s="23"/>
      <c r="E6605" s="23"/>
      <c r="F6605" s="22"/>
      <c r="G6605" s="23"/>
      <c r="H6605" s="24"/>
      <c r="I6605" s="23"/>
      <c r="J6605" s="23"/>
      <c r="K6605" s="23"/>
      <c r="L6605" s="22"/>
      <c r="M6605" s="20"/>
    </row>
    <row r="6606" spans="1:13" x14ac:dyDescent="0.25">
      <c r="A6606" s="22"/>
      <c r="B6606" s="23"/>
      <c r="C6606" s="23"/>
      <c r="D6606" s="23"/>
      <c r="E6606" s="23"/>
      <c r="F6606" s="22"/>
      <c r="G6606" s="23"/>
      <c r="H6606" s="24"/>
      <c r="I6606" s="23"/>
      <c r="J6606" s="23"/>
      <c r="K6606" s="23"/>
      <c r="L6606" s="22"/>
      <c r="M6606" s="20"/>
    </row>
    <row r="6607" spans="1:13" x14ac:dyDescent="0.25">
      <c r="A6607" s="22"/>
      <c r="B6607" s="23"/>
      <c r="C6607" s="23"/>
      <c r="D6607" s="23"/>
      <c r="E6607" s="23"/>
      <c r="F6607" s="22"/>
      <c r="G6607" s="23"/>
      <c r="H6607" s="24"/>
      <c r="I6607" s="23"/>
      <c r="J6607" s="23"/>
      <c r="K6607" s="23"/>
      <c r="L6607" s="22"/>
      <c r="M6607" s="20"/>
    </row>
    <row r="6608" spans="1:13" x14ac:dyDescent="0.25">
      <c r="A6608" s="22"/>
      <c r="B6608" s="23"/>
      <c r="C6608" s="23"/>
      <c r="D6608" s="23"/>
      <c r="E6608" s="23"/>
      <c r="F6608" s="22"/>
      <c r="G6608" s="23"/>
      <c r="H6608" s="24"/>
      <c r="I6608" s="23"/>
      <c r="J6608" s="23"/>
      <c r="K6608" s="23"/>
      <c r="L6608" s="22"/>
      <c r="M6608" s="20"/>
    </row>
    <row r="6609" spans="1:13" x14ac:dyDescent="0.25">
      <c r="A6609" s="22"/>
      <c r="B6609" s="23"/>
      <c r="C6609" s="23"/>
      <c r="D6609" s="23"/>
      <c r="E6609" s="23"/>
      <c r="F6609" s="22"/>
      <c r="G6609" s="23"/>
      <c r="H6609" s="24"/>
      <c r="I6609" s="23"/>
      <c r="J6609" s="23"/>
      <c r="K6609" s="23"/>
      <c r="L6609" s="22"/>
      <c r="M6609" s="20"/>
    </row>
    <row r="6610" spans="1:13" x14ac:dyDescent="0.25">
      <c r="A6610" s="22"/>
      <c r="B6610" s="23"/>
      <c r="C6610" s="23"/>
      <c r="D6610" s="23"/>
      <c r="E6610" s="23"/>
      <c r="F6610" s="22"/>
      <c r="G6610" s="23"/>
      <c r="H6610" s="24"/>
      <c r="I6610" s="23"/>
      <c r="J6610" s="23"/>
      <c r="K6610" s="23"/>
      <c r="L6610" s="22"/>
      <c r="M6610" s="20"/>
    </row>
    <row r="6611" spans="1:13" x14ac:dyDescent="0.25">
      <c r="A6611" s="22"/>
      <c r="B6611" s="23"/>
      <c r="C6611" s="23"/>
      <c r="D6611" s="23"/>
      <c r="E6611" s="23"/>
      <c r="F6611" s="22"/>
      <c r="G6611" s="23"/>
      <c r="H6611" s="24"/>
      <c r="I6611" s="23"/>
      <c r="J6611" s="23"/>
      <c r="K6611" s="23"/>
      <c r="L6611" s="22"/>
      <c r="M6611" s="20"/>
    </row>
    <row r="6612" spans="1:13" x14ac:dyDescent="0.25">
      <c r="A6612" s="22"/>
      <c r="B6612" s="23"/>
      <c r="C6612" s="23"/>
      <c r="D6612" s="23"/>
      <c r="E6612" s="23"/>
      <c r="F6612" s="22"/>
      <c r="G6612" s="23"/>
      <c r="H6612" s="24"/>
      <c r="I6612" s="23"/>
      <c r="J6612" s="23"/>
      <c r="K6612" s="23"/>
      <c r="L6612" s="22"/>
      <c r="M6612" s="20"/>
    </row>
    <row r="6613" spans="1:13" x14ac:dyDescent="0.25">
      <c r="A6613" s="22"/>
      <c r="B6613" s="23"/>
      <c r="C6613" s="23"/>
      <c r="D6613" s="23"/>
      <c r="E6613" s="23"/>
      <c r="F6613" s="22"/>
      <c r="G6613" s="23"/>
      <c r="H6613" s="24"/>
      <c r="I6613" s="23"/>
      <c r="J6613" s="23"/>
      <c r="K6613" s="23"/>
      <c r="L6613" s="22"/>
      <c r="M6613" s="20"/>
    </row>
    <row r="6614" spans="1:13" x14ac:dyDescent="0.25">
      <c r="A6614" s="22"/>
      <c r="B6614" s="23"/>
      <c r="C6614" s="23"/>
      <c r="D6614" s="23"/>
      <c r="E6614" s="23"/>
      <c r="F6614" s="22"/>
      <c r="G6614" s="23"/>
      <c r="H6614" s="24"/>
      <c r="I6614" s="23"/>
      <c r="J6614" s="23"/>
      <c r="K6614" s="23"/>
      <c r="L6614" s="22"/>
      <c r="M6614" s="20"/>
    </row>
    <row r="6615" spans="1:13" x14ac:dyDescent="0.25">
      <c r="A6615" s="22"/>
      <c r="B6615" s="23"/>
      <c r="C6615" s="23"/>
      <c r="D6615" s="23"/>
      <c r="E6615" s="23"/>
      <c r="F6615" s="22"/>
      <c r="G6615" s="23"/>
      <c r="H6615" s="24"/>
      <c r="I6615" s="23"/>
      <c r="J6615" s="23"/>
      <c r="K6615" s="23"/>
      <c r="L6615" s="22"/>
      <c r="M6615" s="20"/>
    </row>
    <row r="6616" spans="1:13" x14ac:dyDescent="0.25">
      <c r="A6616" s="22"/>
      <c r="B6616" s="23"/>
      <c r="C6616" s="23"/>
      <c r="D6616" s="23"/>
      <c r="E6616" s="23"/>
      <c r="F6616" s="22"/>
      <c r="G6616" s="23"/>
      <c r="H6616" s="24"/>
      <c r="I6616" s="23"/>
      <c r="J6616" s="23"/>
      <c r="K6616" s="23"/>
      <c r="L6616" s="22"/>
      <c r="M6616" s="20"/>
    </row>
    <row r="6617" spans="1:13" x14ac:dyDescent="0.25">
      <c r="A6617" s="22"/>
      <c r="B6617" s="23"/>
      <c r="C6617" s="23"/>
      <c r="D6617" s="23"/>
      <c r="E6617" s="23"/>
      <c r="F6617" s="22"/>
      <c r="G6617" s="23"/>
      <c r="H6617" s="24"/>
      <c r="I6617" s="23"/>
      <c r="J6617" s="23"/>
      <c r="K6617" s="23"/>
      <c r="L6617" s="22"/>
      <c r="M6617" s="20"/>
    </row>
    <row r="6618" spans="1:13" x14ac:dyDescent="0.25">
      <c r="A6618" s="22"/>
      <c r="B6618" s="23"/>
      <c r="C6618" s="23"/>
      <c r="D6618" s="23"/>
      <c r="E6618" s="23"/>
      <c r="F6618" s="22"/>
      <c r="G6618" s="23"/>
      <c r="H6618" s="24"/>
      <c r="I6618" s="23"/>
      <c r="J6618" s="23"/>
      <c r="K6618" s="23"/>
      <c r="L6618" s="22"/>
      <c r="M6618" s="20"/>
    </row>
    <row r="6619" spans="1:13" x14ac:dyDescent="0.25">
      <c r="A6619" s="22"/>
      <c r="B6619" s="23"/>
      <c r="C6619" s="23"/>
      <c r="D6619" s="23"/>
      <c r="E6619" s="23"/>
      <c r="F6619" s="22"/>
      <c r="G6619" s="23"/>
      <c r="H6619" s="24"/>
      <c r="I6619" s="23"/>
      <c r="J6619" s="23"/>
      <c r="K6619" s="23"/>
      <c r="L6619" s="22"/>
      <c r="M6619" s="20"/>
    </row>
    <row r="6620" spans="1:13" x14ac:dyDescent="0.25">
      <c r="A6620" s="22"/>
      <c r="B6620" s="23"/>
      <c r="C6620" s="23"/>
      <c r="D6620" s="23"/>
      <c r="E6620" s="23"/>
      <c r="F6620" s="22"/>
      <c r="G6620" s="23"/>
      <c r="H6620" s="24"/>
      <c r="I6620" s="23"/>
      <c r="J6620" s="23"/>
      <c r="K6620" s="23"/>
      <c r="L6620" s="22"/>
      <c r="M6620" s="20"/>
    </row>
    <row r="6621" spans="1:13" x14ac:dyDescent="0.25">
      <c r="A6621" s="22"/>
      <c r="B6621" s="23"/>
      <c r="C6621" s="23"/>
      <c r="D6621" s="23"/>
      <c r="E6621" s="23"/>
      <c r="F6621" s="22"/>
      <c r="G6621" s="23"/>
      <c r="H6621" s="24"/>
      <c r="I6621" s="23"/>
      <c r="J6621" s="23"/>
      <c r="K6621" s="23"/>
      <c r="L6621" s="22"/>
      <c r="M6621" s="20"/>
    </row>
    <row r="6622" spans="1:13" x14ac:dyDescent="0.25">
      <c r="A6622" s="22"/>
      <c r="B6622" s="23"/>
      <c r="C6622" s="23"/>
      <c r="D6622" s="23"/>
      <c r="E6622" s="23"/>
      <c r="F6622" s="22"/>
      <c r="G6622" s="23"/>
      <c r="H6622" s="24"/>
      <c r="I6622" s="23"/>
      <c r="J6622" s="23"/>
      <c r="K6622" s="23"/>
      <c r="L6622" s="22"/>
      <c r="M6622" s="20"/>
    </row>
    <row r="6623" spans="1:13" x14ac:dyDescent="0.25">
      <c r="A6623" s="22"/>
      <c r="B6623" s="23"/>
      <c r="C6623" s="23"/>
      <c r="D6623" s="23"/>
      <c r="E6623" s="23"/>
      <c r="F6623" s="22"/>
      <c r="G6623" s="23"/>
      <c r="H6623" s="24"/>
      <c r="I6623" s="23"/>
      <c r="J6623" s="23"/>
      <c r="K6623" s="23"/>
      <c r="L6623" s="22"/>
      <c r="M6623" s="20"/>
    </row>
    <row r="6624" spans="1:13" x14ac:dyDescent="0.25">
      <c r="A6624" s="22"/>
      <c r="B6624" s="23"/>
      <c r="C6624" s="23"/>
      <c r="D6624" s="23"/>
      <c r="E6624" s="23"/>
      <c r="F6624" s="22"/>
      <c r="G6624" s="23"/>
      <c r="H6624" s="24"/>
      <c r="I6624" s="23"/>
      <c r="J6624" s="23"/>
      <c r="K6624" s="23"/>
      <c r="L6624" s="22"/>
      <c r="M6624" s="20"/>
    </row>
    <row r="6625" spans="1:13" x14ac:dyDescent="0.25">
      <c r="A6625" s="22"/>
      <c r="B6625" s="23"/>
      <c r="C6625" s="23"/>
      <c r="D6625" s="23"/>
      <c r="E6625" s="23"/>
      <c r="F6625" s="22"/>
      <c r="G6625" s="23"/>
      <c r="H6625" s="24"/>
      <c r="I6625" s="23"/>
      <c r="J6625" s="23"/>
      <c r="K6625" s="23"/>
      <c r="L6625" s="22"/>
      <c r="M6625" s="20"/>
    </row>
    <row r="6626" spans="1:13" x14ac:dyDescent="0.25">
      <c r="A6626" s="22"/>
      <c r="B6626" s="23"/>
      <c r="C6626" s="23"/>
      <c r="D6626" s="23"/>
      <c r="E6626" s="23"/>
      <c r="F6626" s="22"/>
      <c r="G6626" s="23"/>
      <c r="H6626" s="24"/>
      <c r="I6626" s="23"/>
      <c r="J6626" s="23"/>
      <c r="K6626" s="23"/>
      <c r="L6626" s="22"/>
      <c r="M6626" s="20"/>
    </row>
    <row r="6627" spans="1:13" x14ac:dyDescent="0.25">
      <c r="A6627" s="22"/>
      <c r="B6627" s="23"/>
      <c r="C6627" s="23"/>
      <c r="D6627" s="23"/>
      <c r="E6627" s="23"/>
      <c r="F6627" s="22"/>
      <c r="G6627" s="23"/>
      <c r="H6627" s="24"/>
      <c r="I6627" s="23"/>
      <c r="J6627" s="23"/>
      <c r="K6627" s="23"/>
      <c r="L6627" s="22"/>
      <c r="M6627" s="20"/>
    </row>
    <row r="6628" spans="1:13" x14ac:dyDescent="0.25">
      <c r="A6628" s="22"/>
      <c r="B6628" s="23"/>
      <c r="C6628" s="23"/>
      <c r="D6628" s="23"/>
      <c r="E6628" s="23"/>
      <c r="F6628" s="22"/>
      <c r="G6628" s="23"/>
      <c r="H6628" s="24"/>
      <c r="I6628" s="23"/>
      <c r="J6628" s="23"/>
      <c r="K6628" s="23"/>
      <c r="L6628" s="22"/>
      <c r="M6628" s="20"/>
    </row>
    <row r="6629" spans="1:13" x14ac:dyDescent="0.25">
      <c r="A6629" s="22"/>
      <c r="B6629" s="23"/>
      <c r="C6629" s="23"/>
      <c r="D6629" s="23"/>
      <c r="E6629" s="23"/>
      <c r="F6629" s="22"/>
      <c r="G6629" s="23"/>
      <c r="H6629" s="24"/>
      <c r="I6629" s="23"/>
      <c r="J6629" s="23"/>
      <c r="K6629" s="23"/>
      <c r="L6629" s="22"/>
      <c r="M6629" s="20"/>
    </row>
    <row r="6630" spans="1:13" x14ac:dyDescent="0.25">
      <c r="A6630" s="22"/>
      <c r="B6630" s="23"/>
      <c r="C6630" s="23"/>
      <c r="D6630" s="23"/>
      <c r="E6630" s="23"/>
      <c r="F6630" s="22"/>
      <c r="G6630" s="23"/>
      <c r="H6630" s="24"/>
      <c r="I6630" s="23"/>
      <c r="J6630" s="23"/>
      <c r="K6630" s="23"/>
      <c r="L6630" s="22"/>
      <c r="M6630" s="20"/>
    </row>
    <row r="6631" spans="1:13" x14ac:dyDescent="0.25">
      <c r="A6631" s="22"/>
      <c r="B6631" s="23"/>
      <c r="C6631" s="23"/>
      <c r="D6631" s="23"/>
      <c r="E6631" s="23"/>
      <c r="F6631" s="22"/>
      <c r="G6631" s="23"/>
      <c r="H6631" s="24"/>
      <c r="I6631" s="23"/>
      <c r="J6631" s="23"/>
      <c r="K6631" s="23"/>
      <c r="L6631" s="22"/>
      <c r="M6631" s="20"/>
    </row>
    <row r="6632" spans="1:13" x14ac:dyDescent="0.25">
      <c r="A6632" s="22"/>
      <c r="B6632" s="23"/>
      <c r="C6632" s="23"/>
      <c r="D6632" s="23"/>
      <c r="E6632" s="23"/>
      <c r="F6632" s="22"/>
      <c r="G6632" s="23"/>
      <c r="H6632" s="24"/>
      <c r="I6632" s="23"/>
      <c r="J6632" s="23"/>
      <c r="K6632" s="23"/>
      <c r="L6632" s="22"/>
      <c r="M6632" s="20"/>
    </row>
    <row r="6633" spans="1:13" x14ac:dyDescent="0.25">
      <c r="A6633" s="22"/>
      <c r="B6633" s="23"/>
      <c r="C6633" s="23"/>
      <c r="D6633" s="23"/>
      <c r="E6633" s="23"/>
      <c r="F6633" s="22"/>
      <c r="G6633" s="23"/>
      <c r="H6633" s="24"/>
      <c r="I6633" s="23"/>
      <c r="J6633" s="23"/>
      <c r="K6633" s="23"/>
      <c r="L6633" s="22"/>
      <c r="M6633" s="20"/>
    </row>
    <row r="6634" spans="1:13" x14ac:dyDescent="0.25">
      <c r="A6634" s="22"/>
      <c r="B6634" s="23"/>
      <c r="C6634" s="23"/>
      <c r="D6634" s="23"/>
      <c r="E6634" s="23"/>
      <c r="F6634" s="22"/>
      <c r="G6634" s="23"/>
      <c r="H6634" s="24"/>
      <c r="I6634" s="23"/>
      <c r="J6634" s="23"/>
      <c r="K6634" s="23"/>
      <c r="L6634" s="22"/>
      <c r="M6634" s="20"/>
    </row>
    <row r="6635" spans="1:13" x14ac:dyDescent="0.25">
      <c r="A6635" s="22"/>
      <c r="B6635" s="23"/>
      <c r="C6635" s="23"/>
      <c r="D6635" s="23"/>
      <c r="E6635" s="23"/>
      <c r="F6635" s="22"/>
      <c r="G6635" s="23"/>
      <c r="H6635" s="24"/>
      <c r="I6635" s="23"/>
      <c r="J6635" s="23"/>
      <c r="K6635" s="23"/>
      <c r="L6635" s="22"/>
      <c r="M6635" s="20"/>
    </row>
    <row r="6636" spans="1:13" x14ac:dyDescent="0.25">
      <c r="A6636" s="22"/>
      <c r="B6636" s="23"/>
      <c r="C6636" s="23"/>
      <c r="D6636" s="23"/>
      <c r="E6636" s="23"/>
      <c r="F6636" s="22"/>
      <c r="G6636" s="23"/>
      <c r="H6636" s="24"/>
      <c r="I6636" s="23"/>
      <c r="J6636" s="23"/>
      <c r="K6636" s="23"/>
      <c r="L6636" s="22"/>
      <c r="M6636" s="20"/>
    </row>
    <row r="6637" spans="1:13" x14ac:dyDescent="0.25">
      <c r="A6637" s="22"/>
      <c r="B6637" s="23"/>
      <c r="C6637" s="23"/>
      <c r="D6637" s="23"/>
      <c r="E6637" s="23"/>
      <c r="F6637" s="22"/>
      <c r="G6637" s="23"/>
      <c r="H6637" s="24"/>
      <c r="I6637" s="23"/>
      <c r="J6637" s="23"/>
      <c r="K6637" s="23"/>
      <c r="L6637" s="22"/>
      <c r="M6637" s="20"/>
    </row>
    <row r="6638" spans="1:13" x14ac:dyDescent="0.25">
      <c r="A6638" s="22"/>
      <c r="B6638" s="23"/>
      <c r="C6638" s="23"/>
      <c r="D6638" s="23"/>
      <c r="E6638" s="23"/>
      <c r="F6638" s="22"/>
      <c r="G6638" s="23"/>
      <c r="H6638" s="24"/>
      <c r="I6638" s="23"/>
      <c r="J6638" s="23"/>
      <c r="K6638" s="23"/>
      <c r="L6638" s="22"/>
      <c r="M6638" s="20"/>
    </row>
    <row r="6639" spans="1:13" x14ac:dyDescent="0.25">
      <c r="A6639" s="22"/>
      <c r="B6639" s="23"/>
      <c r="C6639" s="23"/>
      <c r="D6639" s="23"/>
      <c r="E6639" s="23"/>
      <c r="F6639" s="22"/>
      <c r="G6639" s="23"/>
      <c r="H6639" s="24"/>
      <c r="I6639" s="23"/>
      <c r="J6639" s="23"/>
      <c r="K6639" s="23"/>
      <c r="L6639" s="22"/>
      <c r="M6639" s="20"/>
    </row>
    <row r="6640" spans="1:13" x14ac:dyDescent="0.25">
      <c r="A6640" s="22"/>
      <c r="B6640" s="23"/>
      <c r="C6640" s="23"/>
      <c r="D6640" s="23"/>
      <c r="E6640" s="23"/>
      <c r="F6640" s="22"/>
      <c r="G6640" s="23"/>
      <c r="H6640" s="24"/>
      <c r="I6640" s="23"/>
      <c r="J6640" s="23"/>
      <c r="K6640" s="23"/>
      <c r="L6640" s="22"/>
      <c r="M6640" s="20"/>
    </row>
    <row r="6641" spans="1:13" x14ac:dyDescent="0.25">
      <c r="A6641" s="22"/>
      <c r="B6641" s="23"/>
      <c r="C6641" s="23"/>
      <c r="D6641" s="23"/>
      <c r="E6641" s="23"/>
      <c r="F6641" s="22"/>
      <c r="G6641" s="23"/>
      <c r="H6641" s="24"/>
      <c r="I6641" s="23"/>
      <c r="J6641" s="23"/>
      <c r="K6641" s="23"/>
      <c r="L6641" s="22"/>
      <c r="M6641" s="20"/>
    </row>
    <row r="6642" spans="1:13" x14ac:dyDescent="0.25">
      <c r="A6642" s="22"/>
      <c r="B6642" s="23"/>
      <c r="C6642" s="23"/>
      <c r="D6642" s="23"/>
      <c r="E6642" s="23"/>
      <c r="F6642" s="22"/>
      <c r="G6642" s="23"/>
      <c r="H6642" s="24"/>
      <c r="I6642" s="23"/>
      <c r="J6642" s="23"/>
      <c r="K6642" s="23"/>
      <c r="L6642" s="22"/>
      <c r="M6642" s="20"/>
    </row>
    <row r="6643" spans="1:13" x14ac:dyDescent="0.25">
      <c r="A6643" s="22"/>
      <c r="B6643" s="23"/>
      <c r="C6643" s="23"/>
      <c r="D6643" s="23"/>
      <c r="E6643" s="23"/>
      <c r="F6643" s="22"/>
      <c r="G6643" s="23"/>
      <c r="H6643" s="24"/>
      <c r="I6643" s="23"/>
      <c r="J6643" s="23"/>
      <c r="K6643" s="23"/>
      <c r="L6643" s="22"/>
      <c r="M6643" s="20"/>
    </row>
    <row r="6644" spans="1:13" x14ac:dyDescent="0.25">
      <c r="A6644" s="22"/>
      <c r="B6644" s="23"/>
      <c r="C6644" s="23"/>
      <c r="D6644" s="23"/>
      <c r="E6644" s="23"/>
      <c r="F6644" s="22"/>
      <c r="G6644" s="23"/>
      <c r="H6644" s="24"/>
      <c r="I6644" s="23"/>
      <c r="J6644" s="23"/>
      <c r="K6644" s="23"/>
      <c r="L6644" s="22"/>
      <c r="M6644" s="20"/>
    </row>
    <row r="6645" spans="1:13" x14ac:dyDescent="0.25">
      <c r="A6645" s="22"/>
      <c r="B6645" s="23"/>
      <c r="C6645" s="23"/>
      <c r="D6645" s="23"/>
      <c r="E6645" s="23"/>
      <c r="F6645" s="22"/>
      <c r="G6645" s="23"/>
      <c r="H6645" s="24"/>
      <c r="I6645" s="23"/>
      <c r="J6645" s="23"/>
      <c r="K6645" s="23"/>
      <c r="L6645" s="22"/>
      <c r="M6645" s="20"/>
    </row>
    <row r="6646" spans="1:13" x14ac:dyDescent="0.25">
      <c r="A6646" s="22"/>
      <c r="B6646" s="23"/>
      <c r="C6646" s="23"/>
      <c r="D6646" s="23"/>
      <c r="E6646" s="23"/>
      <c r="F6646" s="22"/>
      <c r="G6646" s="23"/>
      <c r="H6646" s="24"/>
      <c r="I6646" s="23"/>
      <c r="J6646" s="23"/>
      <c r="K6646" s="23"/>
      <c r="L6646" s="22"/>
      <c r="M6646" s="20"/>
    </row>
    <row r="6647" spans="1:13" x14ac:dyDescent="0.25">
      <c r="A6647" s="22"/>
      <c r="B6647" s="23"/>
      <c r="C6647" s="23"/>
      <c r="D6647" s="23"/>
      <c r="E6647" s="23"/>
      <c r="F6647" s="22"/>
      <c r="G6647" s="23"/>
      <c r="H6647" s="24"/>
      <c r="I6647" s="23"/>
      <c r="J6647" s="23"/>
      <c r="K6647" s="23"/>
      <c r="L6647" s="22"/>
      <c r="M6647" s="20"/>
    </row>
    <row r="6648" spans="1:13" x14ac:dyDescent="0.25">
      <c r="A6648" s="22"/>
      <c r="B6648" s="23"/>
      <c r="C6648" s="23"/>
      <c r="D6648" s="23"/>
      <c r="E6648" s="23"/>
      <c r="F6648" s="22"/>
      <c r="G6648" s="23"/>
      <c r="H6648" s="24"/>
      <c r="I6648" s="23"/>
      <c r="J6648" s="23"/>
      <c r="K6648" s="23"/>
      <c r="L6648" s="22"/>
      <c r="M6648" s="20"/>
    </row>
    <row r="6649" spans="1:13" x14ac:dyDescent="0.25">
      <c r="A6649" s="22"/>
      <c r="B6649" s="23"/>
      <c r="C6649" s="23"/>
      <c r="D6649" s="23"/>
      <c r="E6649" s="23"/>
      <c r="F6649" s="22"/>
      <c r="G6649" s="23"/>
      <c r="H6649" s="24"/>
      <c r="I6649" s="23"/>
      <c r="J6649" s="23"/>
      <c r="K6649" s="23"/>
      <c r="L6649" s="22"/>
      <c r="M6649" s="20"/>
    </row>
    <row r="6650" spans="1:13" x14ac:dyDescent="0.25">
      <c r="A6650" s="22"/>
      <c r="B6650" s="23"/>
      <c r="C6650" s="23"/>
      <c r="D6650" s="23"/>
      <c r="E6650" s="23"/>
      <c r="F6650" s="22"/>
      <c r="G6650" s="23"/>
      <c r="H6650" s="24"/>
      <c r="I6650" s="23"/>
      <c r="J6650" s="23"/>
      <c r="K6650" s="23"/>
      <c r="L6650" s="22"/>
      <c r="M6650" s="20"/>
    </row>
    <row r="6651" spans="1:13" x14ac:dyDescent="0.25">
      <c r="A6651" s="22"/>
      <c r="B6651" s="23"/>
      <c r="C6651" s="23"/>
      <c r="D6651" s="23"/>
      <c r="E6651" s="23"/>
      <c r="F6651" s="22"/>
      <c r="G6651" s="23"/>
      <c r="H6651" s="24"/>
      <c r="I6651" s="23"/>
      <c r="J6651" s="23"/>
      <c r="K6651" s="23"/>
      <c r="L6651" s="22"/>
      <c r="M6651" s="20"/>
    </row>
    <row r="6652" spans="1:13" x14ac:dyDescent="0.25">
      <c r="A6652" s="22"/>
      <c r="B6652" s="23"/>
      <c r="C6652" s="23"/>
      <c r="D6652" s="23"/>
      <c r="E6652" s="23"/>
      <c r="F6652" s="22"/>
      <c r="G6652" s="23"/>
      <c r="H6652" s="24"/>
      <c r="I6652" s="23"/>
      <c r="J6652" s="23"/>
      <c r="K6652" s="23"/>
      <c r="L6652" s="22"/>
      <c r="M6652" s="20"/>
    </row>
    <row r="6653" spans="1:13" x14ac:dyDescent="0.25">
      <c r="A6653" s="22"/>
      <c r="B6653" s="23"/>
      <c r="C6653" s="23"/>
      <c r="D6653" s="23"/>
      <c r="E6653" s="23"/>
      <c r="F6653" s="22"/>
      <c r="G6653" s="23"/>
      <c r="H6653" s="24"/>
      <c r="I6653" s="23"/>
      <c r="J6653" s="23"/>
      <c r="K6653" s="23"/>
      <c r="L6653" s="22"/>
      <c r="M6653" s="20"/>
    </row>
    <row r="6654" spans="1:13" x14ac:dyDescent="0.25">
      <c r="A6654" s="22"/>
      <c r="B6654" s="23"/>
      <c r="C6654" s="23"/>
      <c r="D6654" s="23"/>
      <c r="E6654" s="23"/>
      <c r="F6654" s="22"/>
      <c r="G6654" s="23"/>
      <c r="H6654" s="24"/>
      <c r="I6654" s="23"/>
      <c r="J6654" s="23"/>
      <c r="K6654" s="23"/>
      <c r="L6654" s="22"/>
      <c r="M6654" s="20"/>
    </row>
    <row r="6655" spans="1:13" x14ac:dyDescent="0.25">
      <c r="A6655" s="22"/>
      <c r="B6655" s="23"/>
      <c r="C6655" s="23"/>
      <c r="D6655" s="23"/>
      <c r="E6655" s="23"/>
      <c r="F6655" s="22"/>
      <c r="G6655" s="23"/>
      <c r="H6655" s="24"/>
      <c r="I6655" s="23"/>
      <c r="J6655" s="23"/>
      <c r="K6655" s="23"/>
      <c r="L6655" s="22"/>
      <c r="M6655" s="20"/>
    </row>
    <row r="6656" spans="1:13" x14ac:dyDescent="0.25">
      <c r="A6656" s="22"/>
      <c r="B6656" s="23"/>
      <c r="C6656" s="23"/>
      <c r="D6656" s="23"/>
      <c r="E6656" s="23"/>
      <c r="F6656" s="22"/>
      <c r="G6656" s="23"/>
      <c r="H6656" s="24"/>
      <c r="I6656" s="23"/>
      <c r="J6656" s="23"/>
      <c r="K6656" s="23"/>
      <c r="L6656" s="22"/>
      <c r="M6656" s="20"/>
    </row>
    <row r="6657" spans="1:13" x14ac:dyDescent="0.25">
      <c r="A6657" s="22"/>
      <c r="B6657" s="23"/>
      <c r="C6657" s="23"/>
      <c r="D6657" s="23"/>
      <c r="E6657" s="23"/>
      <c r="F6657" s="22"/>
      <c r="G6657" s="23"/>
      <c r="H6657" s="24"/>
      <c r="I6657" s="23"/>
      <c r="J6657" s="23"/>
      <c r="K6657" s="23"/>
      <c r="L6657" s="22"/>
      <c r="M6657" s="20"/>
    </row>
    <row r="6658" spans="1:13" x14ac:dyDescent="0.25">
      <c r="A6658" s="22"/>
      <c r="B6658" s="23"/>
      <c r="C6658" s="23"/>
      <c r="D6658" s="23"/>
      <c r="E6658" s="23"/>
      <c r="F6658" s="22"/>
      <c r="G6658" s="23"/>
      <c r="H6658" s="24"/>
      <c r="I6658" s="23"/>
      <c r="J6658" s="23"/>
      <c r="K6658" s="23"/>
      <c r="L6658" s="22"/>
      <c r="M6658" s="20"/>
    </row>
    <row r="6659" spans="1:13" x14ac:dyDescent="0.25">
      <c r="A6659" s="22"/>
      <c r="B6659" s="23"/>
      <c r="C6659" s="23"/>
      <c r="D6659" s="23"/>
      <c r="E6659" s="23"/>
      <c r="F6659" s="22"/>
      <c r="G6659" s="23"/>
      <c r="H6659" s="24"/>
      <c r="I6659" s="23"/>
      <c r="J6659" s="23"/>
      <c r="K6659" s="23"/>
      <c r="L6659" s="22"/>
      <c r="M6659" s="20"/>
    </row>
    <row r="6660" spans="1:13" x14ac:dyDescent="0.25">
      <c r="A6660" s="22"/>
      <c r="B6660" s="23"/>
      <c r="C6660" s="23"/>
      <c r="D6660" s="23"/>
      <c r="E6660" s="23"/>
      <c r="F6660" s="22"/>
      <c r="G6660" s="23"/>
      <c r="H6660" s="24"/>
      <c r="I6660" s="23"/>
      <c r="J6660" s="23"/>
      <c r="K6660" s="23"/>
      <c r="L6660" s="22"/>
      <c r="M6660" s="20"/>
    </row>
    <row r="6661" spans="1:13" x14ac:dyDescent="0.25">
      <c r="A6661" s="22"/>
      <c r="B6661" s="23"/>
      <c r="C6661" s="23"/>
      <c r="D6661" s="23"/>
      <c r="E6661" s="23"/>
      <c r="F6661" s="22"/>
      <c r="G6661" s="23"/>
      <c r="H6661" s="24"/>
      <c r="I6661" s="23"/>
      <c r="J6661" s="23"/>
      <c r="K6661" s="23"/>
      <c r="L6661" s="22"/>
      <c r="M6661" s="20"/>
    </row>
    <row r="6662" spans="1:13" x14ac:dyDescent="0.25">
      <c r="A6662" s="22"/>
      <c r="B6662" s="23"/>
      <c r="C6662" s="23"/>
      <c r="D6662" s="23"/>
      <c r="E6662" s="23"/>
      <c r="F6662" s="22"/>
      <c r="G6662" s="23"/>
      <c r="H6662" s="24"/>
      <c r="I6662" s="23"/>
      <c r="J6662" s="23"/>
      <c r="K6662" s="23"/>
      <c r="L6662" s="22"/>
      <c r="M6662" s="20"/>
    </row>
    <row r="6663" spans="1:13" x14ac:dyDescent="0.25">
      <c r="A6663" s="22"/>
      <c r="B6663" s="23"/>
      <c r="C6663" s="23"/>
      <c r="D6663" s="23"/>
      <c r="E6663" s="23"/>
      <c r="F6663" s="22"/>
      <c r="G6663" s="23"/>
      <c r="H6663" s="24"/>
      <c r="I6663" s="23"/>
      <c r="J6663" s="23"/>
      <c r="K6663" s="23"/>
      <c r="L6663" s="22"/>
      <c r="M6663" s="20"/>
    </row>
    <row r="6664" spans="1:13" x14ac:dyDescent="0.25">
      <c r="A6664" s="22"/>
      <c r="B6664" s="23"/>
      <c r="C6664" s="23"/>
      <c r="D6664" s="23"/>
      <c r="E6664" s="23"/>
      <c r="F6664" s="22"/>
      <c r="G6664" s="23"/>
      <c r="H6664" s="24"/>
      <c r="I6664" s="23"/>
      <c r="J6664" s="23"/>
      <c r="K6664" s="23"/>
      <c r="L6664" s="22"/>
      <c r="M6664" s="20"/>
    </row>
    <row r="6665" spans="1:13" x14ac:dyDescent="0.25">
      <c r="A6665" s="22"/>
      <c r="B6665" s="23"/>
      <c r="C6665" s="23"/>
      <c r="D6665" s="23"/>
      <c r="E6665" s="23"/>
      <c r="F6665" s="22"/>
      <c r="G6665" s="23"/>
      <c r="H6665" s="24"/>
      <c r="I6665" s="23"/>
      <c r="J6665" s="23"/>
      <c r="K6665" s="23"/>
      <c r="L6665" s="22"/>
      <c r="M6665" s="20"/>
    </row>
    <row r="6666" spans="1:13" x14ac:dyDescent="0.25">
      <c r="A6666" s="22"/>
      <c r="B6666" s="23"/>
      <c r="C6666" s="23"/>
      <c r="D6666" s="23"/>
      <c r="E6666" s="23"/>
      <c r="F6666" s="22"/>
      <c r="G6666" s="23"/>
      <c r="H6666" s="24"/>
      <c r="I6666" s="23"/>
      <c r="J6666" s="23"/>
      <c r="K6666" s="23"/>
      <c r="L6666" s="22"/>
      <c r="M6666" s="20"/>
    </row>
    <row r="6667" spans="1:13" x14ac:dyDescent="0.25">
      <c r="A6667" s="22"/>
      <c r="B6667" s="23"/>
      <c r="C6667" s="23"/>
      <c r="D6667" s="23"/>
      <c r="E6667" s="23"/>
      <c r="F6667" s="22"/>
      <c r="G6667" s="23"/>
      <c r="H6667" s="24"/>
      <c r="I6667" s="23"/>
      <c r="J6667" s="23"/>
      <c r="K6667" s="23"/>
      <c r="L6667" s="22"/>
      <c r="M6667" s="20"/>
    </row>
    <row r="6668" spans="1:13" x14ac:dyDescent="0.25">
      <c r="A6668" s="22"/>
      <c r="B6668" s="23"/>
      <c r="C6668" s="23"/>
      <c r="D6668" s="23"/>
      <c r="E6668" s="23"/>
      <c r="F6668" s="22"/>
      <c r="G6668" s="23"/>
      <c r="H6668" s="24"/>
      <c r="I6668" s="23"/>
      <c r="J6668" s="23"/>
      <c r="K6668" s="23"/>
      <c r="L6668" s="22"/>
      <c r="M6668" s="20"/>
    </row>
    <row r="6669" spans="1:13" x14ac:dyDescent="0.25">
      <c r="A6669" s="22"/>
      <c r="B6669" s="23"/>
      <c r="C6669" s="23"/>
      <c r="D6669" s="23"/>
      <c r="E6669" s="23"/>
      <c r="F6669" s="22"/>
      <c r="G6669" s="23"/>
      <c r="H6669" s="24"/>
      <c r="I6669" s="23"/>
      <c r="J6669" s="23"/>
      <c r="K6669" s="23"/>
      <c r="L6669" s="22"/>
      <c r="M6669" s="20"/>
    </row>
    <row r="6670" spans="1:13" x14ac:dyDescent="0.25">
      <c r="A6670" s="22"/>
      <c r="B6670" s="23"/>
      <c r="C6670" s="23"/>
      <c r="D6670" s="23"/>
      <c r="E6670" s="23"/>
      <c r="F6670" s="22"/>
      <c r="G6670" s="23"/>
      <c r="H6670" s="24"/>
      <c r="I6670" s="23"/>
      <c r="J6670" s="23"/>
      <c r="K6670" s="23"/>
      <c r="L6670" s="22"/>
      <c r="M6670" s="20"/>
    </row>
    <row r="6671" spans="1:13" x14ac:dyDescent="0.25">
      <c r="A6671" s="22"/>
      <c r="B6671" s="23"/>
      <c r="C6671" s="23"/>
      <c r="D6671" s="23"/>
      <c r="E6671" s="23"/>
      <c r="F6671" s="22"/>
      <c r="G6671" s="23"/>
      <c r="H6671" s="24"/>
      <c r="I6671" s="23"/>
      <c r="J6671" s="23"/>
      <c r="K6671" s="23"/>
      <c r="L6671" s="22"/>
      <c r="M6671" s="20"/>
    </row>
    <row r="6672" spans="1:13" x14ac:dyDescent="0.25">
      <c r="A6672" s="22"/>
      <c r="B6672" s="23"/>
      <c r="C6672" s="23"/>
      <c r="D6672" s="23"/>
      <c r="E6672" s="23"/>
      <c r="F6672" s="22"/>
      <c r="G6672" s="23"/>
      <c r="H6672" s="24"/>
      <c r="I6672" s="23"/>
      <c r="J6672" s="23"/>
      <c r="K6672" s="23"/>
      <c r="L6672" s="22"/>
      <c r="M6672" s="20"/>
    </row>
    <row r="6673" spans="1:13" x14ac:dyDescent="0.25">
      <c r="A6673" s="22"/>
      <c r="B6673" s="23"/>
      <c r="C6673" s="23"/>
      <c r="D6673" s="23"/>
      <c r="E6673" s="23"/>
      <c r="F6673" s="22"/>
      <c r="G6673" s="23"/>
      <c r="H6673" s="24"/>
      <c r="I6673" s="23"/>
      <c r="J6673" s="23"/>
      <c r="K6673" s="23"/>
      <c r="L6673" s="22"/>
      <c r="M6673" s="20"/>
    </row>
    <row r="6674" spans="1:13" x14ac:dyDescent="0.25">
      <c r="A6674" s="22"/>
      <c r="B6674" s="23"/>
      <c r="C6674" s="23"/>
      <c r="D6674" s="23"/>
      <c r="E6674" s="23"/>
      <c r="F6674" s="22"/>
      <c r="G6674" s="23"/>
      <c r="H6674" s="24"/>
      <c r="I6674" s="23"/>
      <c r="J6674" s="23"/>
      <c r="K6674" s="23"/>
      <c r="L6674" s="22"/>
      <c r="M6674" s="20"/>
    </row>
    <row r="6675" spans="1:13" x14ac:dyDescent="0.25">
      <c r="A6675" s="22"/>
      <c r="B6675" s="23"/>
      <c r="C6675" s="23"/>
      <c r="D6675" s="23"/>
      <c r="E6675" s="23"/>
      <c r="F6675" s="22"/>
      <c r="G6675" s="23"/>
      <c r="H6675" s="24"/>
      <c r="I6675" s="23"/>
      <c r="J6675" s="23"/>
      <c r="K6675" s="23"/>
      <c r="L6675" s="22"/>
      <c r="M6675" s="20"/>
    </row>
    <row r="6676" spans="1:13" x14ac:dyDescent="0.25">
      <c r="A6676" s="22"/>
      <c r="B6676" s="23"/>
      <c r="C6676" s="23"/>
      <c r="D6676" s="23"/>
      <c r="E6676" s="23"/>
      <c r="F6676" s="22"/>
      <c r="G6676" s="23"/>
      <c r="H6676" s="24"/>
      <c r="I6676" s="23"/>
      <c r="J6676" s="23"/>
      <c r="K6676" s="23"/>
      <c r="L6676" s="22"/>
      <c r="M6676" s="20"/>
    </row>
    <row r="6677" spans="1:13" x14ac:dyDescent="0.25">
      <c r="A6677" s="22"/>
      <c r="B6677" s="23"/>
      <c r="C6677" s="23"/>
      <c r="D6677" s="23"/>
      <c r="E6677" s="23"/>
      <c r="F6677" s="22"/>
      <c r="G6677" s="23"/>
      <c r="H6677" s="24"/>
      <c r="I6677" s="23"/>
      <c r="J6677" s="23"/>
      <c r="K6677" s="23"/>
      <c r="L6677" s="22"/>
      <c r="M6677" s="20"/>
    </row>
    <row r="6678" spans="1:13" x14ac:dyDescent="0.25">
      <c r="A6678" s="22"/>
      <c r="B6678" s="23"/>
      <c r="C6678" s="23"/>
      <c r="D6678" s="23"/>
      <c r="E6678" s="23"/>
      <c r="F6678" s="22"/>
      <c r="G6678" s="23"/>
      <c r="H6678" s="24"/>
      <c r="I6678" s="23"/>
      <c r="J6678" s="23"/>
      <c r="K6678" s="23"/>
      <c r="L6678" s="22"/>
      <c r="M6678" s="20"/>
    </row>
    <row r="6679" spans="1:13" x14ac:dyDescent="0.25">
      <c r="A6679" s="22"/>
      <c r="B6679" s="23"/>
      <c r="C6679" s="23"/>
      <c r="D6679" s="23"/>
      <c r="E6679" s="23"/>
      <c r="F6679" s="22"/>
      <c r="G6679" s="23"/>
      <c r="H6679" s="24"/>
      <c r="I6679" s="23"/>
      <c r="J6679" s="23"/>
      <c r="K6679" s="23"/>
      <c r="L6679" s="22"/>
      <c r="M6679" s="20"/>
    </row>
    <row r="6680" spans="1:13" x14ac:dyDescent="0.25">
      <c r="A6680" s="22"/>
      <c r="B6680" s="23"/>
      <c r="C6680" s="23"/>
      <c r="D6680" s="23"/>
      <c r="E6680" s="23"/>
      <c r="F6680" s="22"/>
      <c r="G6680" s="23"/>
      <c r="H6680" s="24"/>
      <c r="I6680" s="23"/>
      <c r="J6680" s="23"/>
      <c r="K6680" s="23"/>
      <c r="L6680" s="22"/>
      <c r="M6680" s="20"/>
    </row>
    <row r="6681" spans="1:13" x14ac:dyDescent="0.25">
      <c r="A6681" s="22"/>
      <c r="B6681" s="23"/>
      <c r="C6681" s="23"/>
      <c r="D6681" s="23"/>
      <c r="E6681" s="23"/>
      <c r="F6681" s="22"/>
      <c r="G6681" s="23"/>
      <c r="H6681" s="24"/>
      <c r="I6681" s="23"/>
      <c r="J6681" s="23"/>
      <c r="K6681" s="23"/>
      <c r="L6681" s="22"/>
      <c r="M6681" s="20"/>
    </row>
    <row r="6682" spans="1:13" x14ac:dyDescent="0.25">
      <c r="A6682" s="22"/>
      <c r="B6682" s="23"/>
      <c r="C6682" s="23"/>
      <c r="D6682" s="23"/>
      <c r="E6682" s="23"/>
      <c r="F6682" s="22"/>
      <c r="G6682" s="23"/>
      <c r="H6682" s="24"/>
      <c r="I6682" s="23"/>
      <c r="J6682" s="23"/>
      <c r="K6682" s="23"/>
      <c r="L6682" s="22"/>
      <c r="M6682" s="20"/>
    </row>
    <row r="6683" spans="1:13" x14ac:dyDescent="0.25">
      <c r="A6683" s="22"/>
      <c r="B6683" s="23"/>
      <c r="C6683" s="23"/>
      <c r="D6683" s="23"/>
      <c r="E6683" s="23"/>
      <c r="F6683" s="22"/>
      <c r="G6683" s="23"/>
      <c r="H6683" s="24"/>
      <c r="I6683" s="23"/>
      <c r="J6683" s="23"/>
      <c r="K6683" s="23"/>
      <c r="L6683" s="22"/>
      <c r="M6683" s="20"/>
    </row>
    <row r="6684" spans="1:13" x14ac:dyDescent="0.25">
      <c r="A6684" s="22"/>
      <c r="B6684" s="23"/>
      <c r="C6684" s="23"/>
      <c r="D6684" s="23"/>
      <c r="E6684" s="23"/>
      <c r="F6684" s="22"/>
      <c r="G6684" s="23"/>
      <c r="H6684" s="24"/>
      <c r="I6684" s="23"/>
      <c r="J6684" s="23"/>
      <c r="K6684" s="23"/>
      <c r="L6684" s="22"/>
      <c r="M6684" s="20"/>
    </row>
    <row r="6685" spans="1:13" x14ac:dyDescent="0.25">
      <c r="A6685" s="22"/>
      <c r="B6685" s="23"/>
      <c r="C6685" s="23"/>
      <c r="D6685" s="23"/>
      <c r="E6685" s="23"/>
      <c r="F6685" s="22"/>
      <c r="G6685" s="23"/>
      <c r="H6685" s="24"/>
      <c r="I6685" s="23"/>
      <c r="J6685" s="23"/>
      <c r="K6685" s="23"/>
      <c r="L6685" s="22"/>
      <c r="M6685" s="20"/>
    </row>
    <row r="6686" spans="1:13" x14ac:dyDescent="0.25">
      <c r="A6686" s="22"/>
      <c r="B6686" s="23"/>
      <c r="C6686" s="23"/>
      <c r="D6686" s="23"/>
      <c r="E6686" s="23"/>
      <c r="F6686" s="22"/>
      <c r="G6686" s="23"/>
      <c r="H6686" s="24"/>
      <c r="I6686" s="23"/>
      <c r="J6686" s="23"/>
      <c r="K6686" s="23"/>
      <c r="L6686" s="22"/>
      <c r="M6686" s="20"/>
    </row>
    <row r="6687" spans="1:13" x14ac:dyDescent="0.25">
      <c r="A6687" s="22"/>
      <c r="B6687" s="23"/>
      <c r="C6687" s="23"/>
      <c r="D6687" s="23"/>
      <c r="E6687" s="23"/>
      <c r="F6687" s="22"/>
      <c r="G6687" s="23"/>
      <c r="H6687" s="24"/>
      <c r="I6687" s="23"/>
      <c r="J6687" s="23"/>
      <c r="K6687" s="23"/>
      <c r="L6687" s="22"/>
      <c r="M6687" s="20"/>
    </row>
    <row r="6688" spans="1:13" x14ac:dyDescent="0.25">
      <c r="A6688" s="22"/>
      <c r="B6688" s="23"/>
      <c r="C6688" s="23"/>
      <c r="D6688" s="23"/>
      <c r="E6688" s="23"/>
      <c r="F6688" s="22"/>
      <c r="G6688" s="23"/>
      <c r="H6688" s="24"/>
      <c r="I6688" s="23"/>
      <c r="J6688" s="23"/>
      <c r="K6688" s="23"/>
      <c r="L6688" s="22"/>
      <c r="M6688" s="20"/>
    </row>
    <row r="6689" spans="1:13" x14ac:dyDescent="0.25">
      <c r="A6689" s="22"/>
      <c r="B6689" s="23"/>
      <c r="C6689" s="23"/>
      <c r="D6689" s="23"/>
      <c r="E6689" s="23"/>
      <c r="F6689" s="22"/>
      <c r="G6689" s="23"/>
      <c r="H6689" s="24"/>
      <c r="I6689" s="23"/>
      <c r="J6689" s="23"/>
      <c r="K6689" s="23"/>
      <c r="L6689" s="22"/>
      <c r="M6689" s="20"/>
    </row>
    <row r="6690" spans="1:13" x14ac:dyDescent="0.25">
      <c r="A6690" s="22"/>
      <c r="B6690" s="23"/>
      <c r="C6690" s="23"/>
      <c r="D6690" s="23"/>
      <c r="E6690" s="23"/>
      <c r="F6690" s="22"/>
      <c r="G6690" s="23"/>
      <c r="H6690" s="24"/>
      <c r="I6690" s="23"/>
      <c r="J6690" s="23"/>
      <c r="K6690" s="23"/>
      <c r="L6690" s="22"/>
      <c r="M6690" s="20"/>
    </row>
    <row r="6691" spans="1:13" x14ac:dyDescent="0.25">
      <c r="A6691" s="22"/>
      <c r="B6691" s="23"/>
      <c r="C6691" s="23"/>
      <c r="D6691" s="23"/>
      <c r="E6691" s="23"/>
      <c r="F6691" s="22"/>
      <c r="G6691" s="23"/>
      <c r="H6691" s="24"/>
      <c r="I6691" s="23"/>
      <c r="J6691" s="23"/>
      <c r="K6691" s="23"/>
      <c r="L6691" s="22"/>
      <c r="M6691" s="20"/>
    </row>
    <row r="6692" spans="1:13" x14ac:dyDescent="0.25">
      <c r="A6692" s="22"/>
      <c r="B6692" s="23"/>
      <c r="C6692" s="23"/>
      <c r="D6692" s="23"/>
      <c r="E6692" s="23"/>
      <c r="F6692" s="22"/>
      <c r="G6692" s="23"/>
      <c r="H6692" s="24"/>
      <c r="I6692" s="23"/>
      <c r="J6692" s="23"/>
      <c r="K6692" s="23"/>
      <c r="L6692" s="22"/>
      <c r="M6692" s="20"/>
    </row>
    <row r="6693" spans="1:13" x14ac:dyDescent="0.25">
      <c r="A6693" s="22"/>
      <c r="B6693" s="23"/>
      <c r="C6693" s="23"/>
      <c r="D6693" s="23"/>
      <c r="E6693" s="23"/>
      <c r="F6693" s="22"/>
      <c r="G6693" s="23"/>
      <c r="H6693" s="24"/>
      <c r="I6693" s="23"/>
      <c r="J6693" s="23"/>
      <c r="K6693" s="23"/>
      <c r="L6693" s="22"/>
      <c r="M6693" s="20"/>
    </row>
    <row r="6694" spans="1:13" x14ac:dyDescent="0.25">
      <c r="A6694" s="22"/>
      <c r="B6694" s="23"/>
      <c r="C6694" s="23"/>
      <c r="D6694" s="23"/>
      <c r="E6694" s="23"/>
      <c r="F6694" s="22"/>
      <c r="G6694" s="23"/>
      <c r="H6694" s="24"/>
      <c r="I6694" s="23"/>
      <c r="J6694" s="23"/>
      <c r="K6694" s="23"/>
      <c r="L6694" s="22"/>
      <c r="M6694" s="20"/>
    </row>
    <row r="6695" spans="1:13" x14ac:dyDescent="0.25">
      <c r="A6695" s="22"/>
      <c r="B6695" s="23"/>
      <c r="C6695" s="23"/>
      <c r="D6695" s="23"/>
      <c r="E6695" s="23"/>
      <c r="F6695" s="22"/>
      <c r="G6695" s="23"/>
      <c r="H6695" s="24"/>
      <c r="I6695" s="23"/>
      <c r="J6695" s="23"/>
      <c r="K6695" s="23"/>
      <c r="L6695" s="22"/>
      <c r="M6695" s="20"/>
    </row>
    <row r="6696" spans="1:13" x14ac:dyDescent="0.25">
      <c r="A6696" s="22"/>
      <c r="B6696" s="23"/>
      <c r="C6696" s="23"/>
      <c r="D6696" s="23"/>
      <c r="E6696" s="23"/>
      <c r="F6696" s="22"/>
      <c r="G6696" s="23"/>
      <c r="H6696" s="24"/>
      <c r="I6696" s="23"/>
      <c r="J6696" s="23"/>
      <c r="K6696" s="23"/>
      <c r="L6696" s="22"/>
      <c r="M6696" s="20"/>
    </row>
    <row r="6697" spans="1:13" x14ac:dyDescent="0.25">
      <c r="A6697" s="22"/>
      <c r="B6697" s="23"/>
      <c r="C6697" s="23"/>
      <c r="D6697" s="23"/>
      <c r="E6697" s="23"/>
      <c r="F6697" s="22"/>
      <c r="G6697" s="23"/>
      <c r="H6697" s="24"/>
      <c r="I6697" s="23"/>
      <c r="J6697" s="23"/>
      <c r="K6697" s="23"/>
      <c r="L6697" s="22"/>
      <c r="M6697" s="20"/>
    </row>
    <row r="6698" spans="1:13" x14ac:dyDescent="0.25">
      <c r="A6698" s="22"/>
      <c r="B6698" s="23"/>
      <c r="C6698" s="23"/>
      <c r="D6698" s="23"/>
      <c r="E6698" s="23"/>
      <c r="F6698" s="22"/>
      <c r="G6698" s="23"/>
      <c r="H6698" s="24"/>
      <c r="I6698" s="23"/>
      <c r="J6698" s="23"/>
      <c r="K6698" s="23"/>
      <c r="L6698" s="22"/>
      <c r="M6698" s="20"/>
    </row>
    <row r="6699" spans="1:13" x14ac:dyDescent="0.25">
      <c r="A6699" s="22"/>
      <c r="B6699" s="23"/>
      <c r="C6699" s="23"/>
      <c r="D6699" s="23"/>
      <c r="E6699" s="23"/>
      <c r="F6699" s="22"/>
      <c r="G6699" s="23"/>
      <c r="H6699" s="24"/>
      <c r="I6699" s="23"/>
      <c r="J6699" s="23"/>
      <c r="K6699" s="23"/>
      <c r="L6699" s="22"/>
      <c r="M6699" s="20"/>
    </row>
    <row r="6700" spans="1:13" x14ac:dyDescent="0.25">
      <c r="A6700" s="22"/>
      <c r="B6700" s="23"/>
      <c r="C6700" s="23"/>
      <c r="D6700" s="23"/>
      <c r="E6700" s="23"/>
      <c r="F6700" s="22"/>
      <c r="G6700" s="23"/>
      <c r="H6700" s="24"/>
      <c r="I6700" s="23"/>
      <c r="J6700" s="23"/>
      <c r="K6700" s="23"/>
      <c r="L6700" s="22"/>
      <c r="M6700" s="20"/>
    </row>
    <row r="6701" spans="1:13" x14ac:dyDescent="0.25">
      <c r="A6701" s="22"/>
      <c r="B6701" s="23"/>
      <c r="C6701" s="23"/>
      <c r="D6701" s="23"/>
      <c r="E6701" s="23"/>
      <c r="F6701" s="22"/>
      <c r="G6701" s="23"/>
      <c r="H6701" s="24"/>
      <c r="I6701" s="23"/>
      <c r="J6701" s="23"/>
      <c r="K6701" s="23"/>
      <c r="L6701" s="22"/>
      <c r="M6701" s="20"/>
    </row>
    <row r="6702" spans="1:13" x14ac:dyDescent="0.25">
      <c r="A6702" s="22"/>
      <c r="B6702" s="23"/>
      <c r="C6702" s="23"/>
      <c r="D6702" s="23"/>
      <c r="E6702" s="23"/>
      <c r="F6702" s="22"/>
      <c r="G6702" s="23"/>
      <c r="H6702" s="24"/>
      <c r="I6702" s="23"/>
      <c r="J6702" s="23"/>
      <c r="K6702" s="23"/>
      <c r="L6702" s="22"/>
      <c r="M6702" s="20"/>
    </row>
    <row r="6703" spans="1:13" x14ac:dyDescent="0.25">
      <c r="A6703" s="22"/>
      <c r="B6703" s="23"/>
      <c r="C6703" s="23"/>
      <c r="D6703" s="23"/>
      <c r="E6703" s="23"/>
      <c r="F6703" s="22"/>
      <c r="G6703" s="23"/>
      <c r="H6703" s="24"/>
      <c r="I6703" s="23"/>
      <c r="J6703" s="23"/>
      <c r="K6703" s="23"/>
      <c r="L6703" s="22"/>
      <c r="M6703" s="20"/>
    </row>
    <row r="6704" spans="1:13" x14ac:dyDescent="0.25">
      <c r="A6704" s="22"/>
      <c r="B6704" s="23"/>
      <c r="C6704" s="23"/>
      <c r="D6704" s="23"/>
      <c r="E6704" s="23"/>
      <c r="F6704" s="22"/>
      <c r="G6704" s="23"/>
      <c r="H6704" s="24"/>
      <c r="I6704" s="23"/>
      <c r="J6704" s="23"/>
      <c r="K6704" s="23"/>
      <c r="L6704" s="22"/>
      <c r="M6704" s="20"/>
    </row>
    <row r="6705" spans="1:13" x14ac:dyDescent="0.25">
      <c r="A6705" s="22"/>
      <c r="B6705" s="23"/>
      <c r="C6705" s="23"/>
      <c r="D6705" s="23"/>
      <c r="E6705" s="23"/>
      <c r="F6705" s="22"/>
      <c r="G6705" s="23"/>
      <c r="H6705" s="24"/>
      <c r="I6705" s="23"/>
      <c r="J6705" s="23"/>
      <c r="K6705" s="23"/>
      <c r="L6705" s="22"/>
      <c r="M6705" s="20"/>
    </row>
    <row r="6706" spans="1:13" x14ac:dyDescent="0.25">
      <c r="A6706" s="22"/>
      <c r="B6706" s="23"/>
      <c r="C6706" s="23"/>
      <c r="D6706" s="23"/>
      <c r="E6706" s="23"/>
      <c r="F6706" s="22"/>
      <c r="G6706" s="23"/>
      <c r="H6706" s="24"/>
      <c r="I6706" s="23"/>
      <c r="J6706" s="23"/>
      <c r="K6706" s="23"/>
      <c r="L6706" s="22"/>
      <c r="M6706" s="20"/>
    </row>
    <row r="6707" spans="1:13" x14ac:dyDescent="0.25">
      <c r="A6707" s="22"/>
      <c r="B6707" s="23"/>
      <c r="C6707" s="23"/>
      <c r="D6707" s="23"/>
      <c r="E6707" s="23"/>
      <c r="F6707" s="22"/>
      <c r="G6707" s="23"/>
      <c r="H6707" s="24"/>
      <c r="I6707" s="23"/>
      <c r="J6707" s="23"/>
      <c r="K6707" s="23"/>
      <c r="L6707" s="22"/>
      <c r="M6707" s="20"/>
    </row>
    <row r="6708" spans="1:13" x14ac:dyDescent="0.25">
      <c r="A6708" s="22"/>
      <c r="B6708" s="23"/>
      <c r="C6708" s="23"/>
      <c r="D6708" s="23"/>
      <c r="E6708" s="23"/>
      <c r="F6708" s="22"/>
      <c r="G6708" s="23"/>
      <c r="H6708" s="24"/>
      <c r="I6708" s="23"/>
      <c r="J6708" s="23"/>
      <c r="K6708" s="23"/>
      <c r="L6708" s="22"/>
      <c r="M6708" s="20"/>
    </row>
    <row r="6709" spans="1:13" x14ac:dyDescent="0.25">
      <c r="A6709" s="22"/>
      <c r="B6709" s="23"/>
      <c r="C6709" s="23"/>
      <c r="D6709" s="23"/>
      <c r="E6709" s="23"/>
      <c r="F6709" s="22"/>
      <c r="G6709" s="23"/>
      <c r="H6709" s="24"/>
      <c r="I6709" s="23"/>
      <c r="J6709" s="23"/>
      <c r="K6709" s="23"/>
      <c r="L6709" s="22"/>
      <c r="M6709" s="20"/>
    </row>
    <row r="6710" spans="1:13" x14ac:dyDescent="0.25">
      <c r="A6710" s="22"/>
      <c r="B6710" s="23"/>
      <c r="C6710" s="23"/>
      <c r="D6710" s="23"/>
      <c r="E6710" s="23"/>
      <c r="F6710" s="22"/>
      <c r="G6710" s="23"/>
      <c r="H6710" s="24"/>
      <c r="I6710" s="23"/>
      <c r="J6710" s="23"/>
      <c r="K6710" s="23"/>
      <c r="L6710" s="22"/>
      <c r="M6710" s="20"/>
    </row>
    <row r="6711" spans="1:13" x14ac:dyDescent="0.25">
      <c r="A6711" s="22"/>
      <c r="B6711" s="23"/>
      <c r="C6711" s="23"/>
      <c r="D6711" s="23"/>
      <c r="E6711" s="23"/>
      <c r="F6711" s="22"/>
      <c r="G6711" s="23"/>
      <c r="H6711" s="24"/>
      <c r="I6711" s="23"/>
      <c r="J6711" s="23"/>
      <c r="K6711" s="23"/>
      <c r="L6711" s="22"/>
      <c r="M6711" s="20"/>
    </row>
    <row r="6712" spans="1:13" x14ac:dyDescent="0.25">
      <c r="A6712" s="22"/>
      <c r="B6712" s="23"/>
      <c r="C6712" s="23"/>
      <c r="D6712" s="23"/>
      <c r="E6712" s="23"/>
      <c r="F6712" s="22"/>
      <c r="G6712" s="23"/>
      <c r="H6712" s="24"/>
      <c r="I6712" s="23"/>
      <c r="J6712" s="23"/>
      <c r="K6712" s="23"/>
      <c r="L6712" s="22"/>
      <c r="M6712" s="20"/>
    </row>
    <row r="6713" spans="1:13" x14ac:dyDescent="0.25">
      <c r="A6713" s="22"/>
      <c r="B6713" s="23"/>
      <c r="C6713" s="23"/>
      <c r="D6713" s="23"/>
      <c r="E6713" s="23"/>
      <c r="F6713" s="22"/>
      <c r="G6713" s="23"/>
      <c r="H6713" s="24"/>
      <c r="I6713" s="23"/>
      <c r="J6713" s="23"/>
      <c r="K6713" s="23"/>
      <c r="L6713" s="22"/>
      <c r="M6713" s="20"/>
    </row>
    <row r="6714" spans="1:13" x14ac:dyDescent="0.25">
      <c r="A6714" s="22"/>
      <c r="B6714" s="23"/>
      <c r="C6714" s="23"/>
      <c r="D6714" s="23"/>
      <c r="E6714" s="23"/>
      <c r="F6714" s="22"/>
      <c r="G6714" s="23"/>
      <c r="H6714" s="24"/>
      <c r="I6714" s="23"/>
      <c r="J6714" s="23"/>
      <c r="K6714" s="23"/>
      <c r="L6714" s="22"/>
      <c r="M6714" s="20"/>
    </row>
    <row r="6715" spans="1:13" x14ac:dyDescent="0.25">
      <c r="A6715" s="22"/>
      <c r="B6715" s="23"/>
      <c r="C6715" s="23"/>
      <c r="D6715" s="23"/>
      <c r="E6715" s="23"/>
      <c r="F6715" s="22"/>
      <c r="G6715" s="23"/>
      <c r="H6715" s="24"/>
      <c r="I6715" s="23"/>
      <c r="J6715" s="23"/>
      <c r="K6715" s="23"/>
      <c r="L6715" s="22"/>
      <c r="M6715" s="20"/>
    </row>
    <row r="6716" spans="1:13" x14ac:dyDescent="0.25">
      <c r="A6716" s="22"/>
      <c r="B6716" s="23"/>
      <c r="C6716" s="23"/>
      <c r="D6716" s="23"/>
      <c r="E6716" s="23"/>
      <c r="F6716" s="22"/>
      <c r="G6716" s="23"/>
      <c r="H6716" s="24"/>
      <c r="I6716" s="23"/>
      <c r="J6716" s="23"/>
      <c r="K6716" s="23"/>
      <c r="L6716" s="22"/>
      <c r="M6716" s="20"/>
    </row>
    <row r="6717" spans="1:13" x14ac:dyDescent="0.25">
      <c r="A6717" s="22"/>
      <c r="B6717" s="23"/>
      <c r="C6717" s="23"/>
      <c r="D6717" s="23"/>
      <c r="E6717" s="23"/>
      <c r="F6717" s="22"/>
      <c r="G6717" s="23"/>
      <c r="H6717" s="24"/>
      <c r="I6717" s="23"/>
      <c r="J6717" s="23"/>
      <c r="K6717" s="23"/>
      <c r="L6717" s="22"/>
      <c r="M6717" s="20"/>
    </row>
    <row r="6718" spans="1:13" x14ac:dyDescent="0.25">
      <c r="A6718" s="22"/>
      <c r="B6718" s="23"/>
      <c r="C6718" s="23"/>
      <c r="D6718" s="23"/>
      <c r="E6718" s="23"/>
      <c r="F6718" s="22"/>
      <c r="G6718" s="23"/>
      <c r="H6718" s="24"/>
      <c r="I6718" s="23"/>
      <c r="J6718" s="23"/>
      <c r="K6718" s="23"/>
      <c r="L6718" s="22"/>
      <c r="M6718" s="20"/>
    </row>
    <row r="6719" spans="1:13" x14ac:dyDescent="0.25">
      <c r="A6719" s="22"/>
      <c r="B6719" s="23"/>
      <c r="C6719" s="23"/>
      <c r="D6719" s="23"/>
      <c r="E6719" s="23"/>
      <c r="F6719" s="22"/>
      <c r="G6719" s="23"/>
      <c r="H6719" s="24"/>
      <c r="I6719" s="23"/>
      <c r="J6719" s="23"/>
      <c r="K6719" s="23"/>
      <c r="L6719" s="22"/>
      <c r="M6719" s="20"/>
    </row>
    <row r="6720" spans="1:13" x14ac:dyDescent="0.25">
      <c r="A6720" s="22"/>
      <c r="B6720" s="23"/>
      <c r="C6720" s="23"/>
      <c r="D6720" s="23"/>
      <c r="E6720" s="23"/>
      <c r="F6720" s="22"/>
      <c r="G6720" s="23"/>
      <c r="H6720" s="24"/>
      <c r="I6720" s="23"/>
      <c r="J6720" s="23"/>
      <c r="K6720" s="23"/>
      <c r="L6720" s="22"/>
      <c r="M6720" s="20"/>
    </row>
    <row r="6721" spans="1:13" x14ac:dyDescent="0.25">
      <c r="A6721" s="22"/>
      <c r="B6721" s="23"/>
      <c r="C6721" s="23"/>
      <c r="D6721" s="23"/>
      <c r="E6721" s="23"/>
      <c r="F6721" s="22"/>
      <c r="G6721" s="23"/>
      <c r="H6721" s="24"/>
      <c r="I6721" s="23"/>
      <c r="J6721" s="23"/>
      <c r="K6721" s="23"/>
      <c r="L6721" s="22"/>
      <c r="M6721" s="20"/>
    </row>
    <row r="6722" spans="1:13" x14ac:dyDescent="0.25">
      <c r="A6722" s="22"/>
      <c r="B6722" s="23"/>
      <c r="C6722" s="23"/>
      <c r="D6722" s="23"/>
      <c r="E6722" s="23"/>
      <c r="F6722" s="22"/>
      <c r="G6722" s="23"/>
      <c r="H6722" s="24"/>
      <c r="I6722" s="23"/>
      <c r="J6722" s="23"/>
      <c r="K6722" s="23"/>
      <c r="L6722" s="22"/>
      <c r="M6722" s="20"/>
    </row>
    <row r="6723" spans="1:13" x14ac:dyDescent="0.25">
      <c r="A6723" s="22"/>
      <c r="B6723" s="23"/>
      <c r="C6723" s="23"/>
      <c r="D6723" s="23"/>
      <c r="E6723" s="23"/>
      <c r="F6723" s="22"/>
      <c r="G6723" s="23"/>
      <c r="H6723" s="24"/>
      <c r="I6723" s="23"/>
      <c r="J6723" s="23"/>
      <c r="K6723" s="23"/>
      <c r="L6723" s="22"/>
      <c r="M6723" s="20"/>
    </row>
    <row r="6724" spans="1:13" x14ac:dyDescent="0.25">
      <c r="A6724" s="22"/>
      <c r="B6724" s="23"/>
      <c r="C6724" s="23"/>
      <c r="D6724" s="23"/>
      <c r="E6724" s="23"/>
      <c r="F6724" s="22"/>
      <c r="G6724" s="23"/>
      <c r="H6724" s="24"/>
      <c r="I6724" s="23"/>
      <c r="J6724" s="23"/>
      <c r="K6724" s="23"/>
      <c r="L6724" s="22"/>
      <c r="M6724" s="20"/>
    </row>
    <row r="6725" spans="1:13" x14ac:dyDescent="0.25">
      <c r="A6725" s="22"/>
      <c r="B6725" s="23"/>
      <c r="C6725" s="23"/>
      <c r="D6725" s="23"/>
      <c r="E6725" s="23"/>
      <c r="F6725" s="22"/>
      <c r="G6725" s="23"/>
      <c r="H6725" s="24"/>
      <c r="I6725" s="23"/>
      <c r="J6725" s="23"/>
      <c r="K6725" s="23"/>
      <c r="L6725" s="22"/>
      <c r="M6725" s="20"/>
    </row>
    <row r="6726" spans="1:13" x14ac:dyDescent="0.25">
      <c r="A6726" s="22"/>
      <c r="B6726" s="23"/>
      <c r="C6726" s="23"/>
      <c r="D6726" s="23"/>
      <c r="E6726" s="23"/>
      <c r="F6726" s="22"/>
      <c r="G6726" s="23"/>
      <c r="H6726" s="24"/>
      <c r="I6726" s="23"/>
      <c r="J6726" s="23"/>
      <c r="K6726" s="23"/>
      <c r="L6726" s="22"/>
      <c r="M6726" s="20"/>
    </row>
    <row r="6727" spans="1:13" x14ac:dyDescent="0.25">
      <c r="A6727" s="22"/>
      <c r="B6727" s="23"/>
      <c r="C6727" s="23"/>
      <c r="D6727" s="23"/>
      <c r="E6727" s="23"/>
      <c r="F6727" s="22"/>
      <c r="G6727" s="23"/>
      <c r="H6727" s="24"/>
      <c r="I6727" s="23"/>
      <c r="J6727" s="23"/>
      <c r="K6727" s="23"/>
      <c r="L6727" s="22"/>
      <c r="M6727" s="20"/>
    </row>
    <row r="6728" spans="1:13" x14ac:dyDescent="0.25">
      <c r="A6728" s="22"/>
      <c r="B6728" s="23"/>
      <c r="C6728" s="23"/>
      <c r="D6728" s="23"/>
      <c r="E6728" s="23"/>
      <c r="F6728" s="22"/>
      <c r="G6728" s="23"/>
      <c r="H6728" s="24"/>
      <c r="I6728" s="23"/>
      <c r="J6728" s="23"/>
      <c r="K6728" s="23"/>
      <c r="L6728" s="22"/>
      <c r="M6728" s="20"/>
    </row>
    <row r="6729" spans="1:13" x14ac:dyDescent="0.25">
      <c r="A6729" s="22"/>
      <c r="B6729" s="23"/>
      <c r="C6729" s="23"/>
      <c r="D6729" s="23"/>
      <c r="E6729" s="23"/>
      <c r="F6729" s="22"/>
      <c r="G6729" s="23"/>
      <c r="H6729" s="24"/>
      <c r="I6729" s="23"/>
      <c r="J6729" s="23"/>
      <c r="K6729" s="23"/>
      <c r="L6729" s="22"/>
      <c r="M6729" s="20"/>
    </row>
    <row r="6730" spans="1:13" x14ac:dyDescent="0.25">
      <c r="A6730" s="22"/>
      <c r="B6730" s="23"/>
      <c r="C6730" s="23"/>
      <c r="D6730" s="23"/>
      <c r="E6730" s="23"/>
      <c r="F6730" s="22"/>
      <c r="G6730" s="23"/>
      <c r="H6730" s="24"/>
      <c r="I6730" s="23"/>
      <c r="J6730" s="23"/>
      <c r="K6730" s="23"/>
      <c r="L6730" s="22"/>
      <c r="M6730" s="20"/>
    </row>
    <row r="6731" spans="1:13" x14ac:dyDescent="0.25">
      <c r="A6731" s="22"/>
      <c r="B6731" s="23"/>
      <c r="C6731" s="23"/>
      <c r="D6731" s="23"/>
      <c r="E6731" s="23"/>
      <c r="F6731" s="22"/>
      <c r="G6731" s="23"/>
      <c r="H6731" s="24"/>
      <c r="I6731" s="23"/>
      <c r="J6731" s="23"/>
      <c r="K6731" s="23"/>
      <c r="L6731" s="22"/>
      <c r="M6731" s="20"/>
    </row>
    <row r="6732" spans="1:13" x14ac:dyDescent="0.25">
      <c r="A6732" s="22"/>
      <c r="B6732" s="23"/>
      <c r="C6732" s="23"/>
      <c r="D6732" s="23"/>
      <c r="E6732" s="23"/>
      <c r="F6732" s="22"/>
      <c r="G6732" s="23"/>
      <c r="H6732" s="24"/>
      <c r="I6732" s="23"/>
      <c r="J6732" s="23"/>
      <c r="K6732" s="23"/>
      <c r="L6732" s="22"/>
      <c r="M6732" s="20"/>
    </row>
    <row r="6733" spans="1:13" x14ac:dyDescent="0.25">
      <c r="A6733" s="22"/>
      <c r="B6733" s="23"/>
      <c r="C6733" s="23"/>
      <c r="D6733" s="23"/>
      <c r="E6733" s="23"/>
      <c r="F6733" s="22"/>
      <c r="G6733" s="23"/>
      <c r="H6733" s="24"/>
      <c r="I6733" s="23"/>
      <c r="J6733" s="23"/>
      <c r="K6733" s="23"/>
      <c r="L6733" s="22"/>
      <c r="M6733" s="20"/>
    </row>
    <row r="6734" spans="1:13" x14ac:dyDescent="0.25">
      <c r="A6734" s="22"/>
      <c r="B6734" s="23"/>
      <c r="C6734" s="23"/>
      <c r="D6734" s="23"/>
      <c r="E6734" s="23"/>
      <c r="F6734" s="22"/>
      <c r="G6734" s="23"/>
      <c r="H6734" s="24"/>
      <c r="I6734" s="23"/>
      <c r="J6734" s="23"/>
      <c r="K6734" s="23"/>
      <c r="L6734" s="22"/>
      <c r="M6734" s="20"/>
    </row>
    <row r="6735" spans="1:13" x14ac:dyDescent="0.25">
      <c r="A6735" s="22"/>
      <c r="B6735" s="23"/>
      <c r="C6735" s="23"/>
      <c r="D6735" s="23"/>
      <c r="E6735" s="23"/>
      <c r="F6735" s="22"/>
      <c r="G6735" s="23"/>
      <c r="H6735" s="24"/>
      <c r="I6735" s="23"/>
      <c r="J6735" s="23"/>
      <c r="K6735" s="23"/>
      <c r="L6735" s="22"/>
      <c r="M6735" s="20"/>
    </row>
    <row r="6736" spans="1:13" x14ac:dyDescent="0.25">
      <c r="A6736" s="22"/>
      <c r="B6736" s="23"/>
      <c r="C6736" s="23"/>
      <c r="D6736" s="23"/>
      <c r="E6736" s="23"/>
      <c r="F6736" s="22"/>
      <c r="G6736" s="23"/>
      <c r="H6736" s="24"/>
      <c r="I6736" s="23"/>
      <c r="J6736" s="23"/>
      <c r="K6736" s="23"/>
      <c r="L6736" s="22"/>
      <c r="M6736" s="20"/>
    </row>
    <row r="6737" spans="1:13" x14ac:dyDescent="0.25">
      <c r="A6737" s="22"/>
      <c r="B6737" s="23"/>
      <c r="C6737" s="23"/>
      <c r="D6737" s="23"/>
      <c r="E6737" s="23"/>
      <c r="F6737" s="22"/>
      <c r="G6737" s="23"/>
      <c r="H6737" s="24"/>
      <c r="I6737" s="23"/>
      <c r="J6737" s="23"/>
      <c r="K6737" s="23"/>
      <c r="L6737" s="22"/>
      <c r="M6737" s="20"/>
    </row>
    <row r="6738" spans="1:13" x14ac:dyDescent="0.25">
      <c r="A6738" s="22"/>
      <c r="B6738" s="23"/>
      <c r="C6738" s="23"/>
      <c r="D6738" s="23"/>
      <c r="E6738" s="23"/>
      <c r="F6738" s="22"/>
      <c r="G6738" s="23"/>
      <c r="H6738" s="24"/>
      <c r="I6738" s="23"/>
      <c r="J6738" s="23"/>
      <c r="K6738" s="23"/>
      <c r="L6738" s="22"/>
      <c r="M6738" s="20"/>
    </row>
    <row r="6739" spans="1:13" x14ac:dyDescent="0.25">
      <c r="A6739" s="22"/>
      <c r="B6739" s="23"/>
      <c r="C6739" s="23"/>
      <c r="D6739" s="23"/>
      <c r="E6739" s="23"/>
      <c r="F6739" s="22"/>
      <c r="G6739" s="23"/>
      <c r="H6739" s="24"/>
      <c r="I6739" s="23"/>
      <c r="J6739" s="23"/>
      <c r="K6739" s="23"/>
      <c r="L6739" s="22"/>
      <c r="M6739" s="20"/>
    </row>
    <row r="6740" spans="1:13" x14ac:dyDescent="0.25">
      <c r="A6740" s="22"/>
      <c r="B6740" s="23"/>
      <c r="C6740" s="23"/>
      <c r="D6740" s="23"/>
      <c r="E6740" s="23"/>
      <c r="F6740" s="22"/>
      <c r="G6740" s="23"/>
      <c r="H6740" s="24"/>
      <c r="I6740" s="23"/>
      <c r="J6740" s="23"/>
      <c r="K6740" s="23"/>
      <c r="L6740" s="22"/>
      <c r="M6740" s="20"/>
    </row>
    <row r="6741" spans="1:13" x14ac:dyDescent="0.25">
      <c r="A6741" s="22"/>
      <c r="B6741" s="23"/>
      <c r="C6741" s="23"/>
      <c r="D6741" s="23"/>
      <c r="E6741" s="23"/>
      <c r="F6741" s="22"/>
      <c r="G6741" s="23"/>
      <c r="H6741" s="24"/>
      <c r="I6741" s="23"/>
      <c r="J6741" s="23"/>
      <c r="K6741" s="23"/>
      <c r="L6741" s="22"/>
      <c r="M6741" s="20"/>
    </row>
    <row r="6742" spans="1:13" x14ac:dyDescent="0.25">
      <c r="A6742" s="22"/>
      <c r="B6742" s="23"/>
      <c r="C6742" s="23"/>
      <c r="D6742" s="23"/>
      <c r="E6742" s="23"/>
      <c r="F6742" s="22"/>
      <c r="G6742" s="23"/>
      <c r="H6742" s="24"/>
      <c r="I6742" s="23"/>
      <c r="J6742" s="23"/>
      <c r="K6742" s="23"/>
      <c r="L6742" s="22"/>
      <c r="M6742" s="20"/>
    </row>
    <row r="6743" spans="1:13" x14ac:dyDescent="0.25">
      <c r="A6743" s="22"/>
      <c r="B6743" s="23"/>
      <c r="C6743" s="23"/>
      <c r="D6743" s="23"/>
      <c r="E6743" s="23"/>
      <c r="F6743" s="22"/>
      <c r="G6743" s="23"/>
      <c r="H6743" s="24"/>
      <c r="I6743" s="23"/>
      <c r="J6743" s="23"/>
      <c r="K6743" s="23"/>
      <c r="L6743" s="22"/>
      <c r="M6743" s="20"/>
    </row>
    <row r="6744" spans="1:13" x14ac:dyDescent="0.25">
      <c r="A6744" s="22"/>
      <c r="B6744" s="23"/>
      <c r="C6744" s="23"/>
      <c r="D6744" s="23"/>
      <c r="E6744" s="23"/>
      <c r="F6744" s="22"/>
      <c r="G6744" s="23"/>
      <c r="H6744" s="24"/>
      <c r="I6744" s="23"/>
      <c r="J6744" s="23"/>
      <c r="K6744" s="23"/>
      <c r="L6744" s="22"/>
      <c r="M6744" s="20"/>
    </row>
    <row r="6745" spans="1:13" x14ac:dyDescent="0.25">
      <c r="A6745" s="22"/>
      <c r="B6745" s="23"/>
      <c r="C6745" s="23"/>
      <c r="D6745" s="23"/>
      <c r="E6745" s="23"/>
      <c r="F6745" s="22"/>
      <c r="G6745" s="23"/>
      <c r="H6745" s="24"/>
      <c r="I6745" s="23"/>
      <c r="J6745" s="23"/>
      <c r="K6745" s="23"/>
      <c r="L6745" s="22"/>
      <c r="M6745" s="20"/>
    </row>
    <row r="6746" spans="1:13" x14ac:dyDescent="0.25">
      <c r="A6746" s="22"/>
      <c r="B6746" s="23"/>
      <c r="C6746" s="23"/>
      <c r="D6746" s="23"/>
      <c r="E6746" s="23"/>
      <c r="F6746" s="22"/>
      <c r="G6746" s="23"/>
      <c r="H6746" s="24"/>
      <c r="I6746" s="23"/>
      <c r="J6746" s="23"/>
      <c r="K6746" s="23"/>
      <c r="L6746" s="22"/>
      <c r="M6746" s="20"/>
    </row>
    <row r="6747" spans="1:13" x14ac:dyDescent="0.25">
      <c r="A6747" s="22"/>
      <c r="B6747" s="23"/>
      <c r="C6747" s="23"/>
      <c r="D6747" s="23"/>
      <c r="E6747" s="23"/>
      <c r="F6747" s="22"/>
      <c r="G6747" s="23"/>
      <c r="H6747" s="24"/>
      <c r="I6747" s="23"/>
      <c r="J6747" s="23"/>
      <c r="K6747" s="23"/>
      <c r="L6747" s="22"/>
      <c r="M6747" s="20"/>
    </row>
    <row r="6748" spans="1:13" x14ac:dyDescent="0.25">
      <c r="A6748" s="22"/>
      <c r="B6748" s="23"/>
      <c r="C6748" s="23"/>
      <c r="D6748" s="23"/>
      <c r="E6748" s="23"/>
      <c r="F6748" s="22"/>
      <c r="G6748" s="23"/>
      <c r="H6748" s="24"/>
      <c r="I6748" s="23"/>
      <c r="J6748" s="23"/>
      <c r="K6748" s="23"/>
      <c r="L6748" s="22"/>
      <c r="M6748" s="20"/>
    </row>
    <row r="6749" spans="1:13" x14ac:dyDescent="0.25">
      <c r="A6749" s="22"/>
      <c r="B6749" s="23"/>
      <c r="C6749" s="23"/>
      <c r="D6749" s="23"/>
      <c r="E6749" s="23"/>
      <c r="F6749" s="22"/>
      <c r="G6749" s="23"/>
      <c r="H6749" s="24"/>
      <c r="I6749" s="23"/>
      <c r="J6749" s="23"/>
      <c r="K6749" s="23"/>
      <c r="L6749" s="22"/>
      <c r="M6749" s="20"/>
    </row>
    <row r="6750" spans="1:13" x14ac:dyDescent="0.25">
      <c r="A6750" s="22"/>
      <c r="B6750" s="23"/>
      <c r="C6750" s="23"/>
      <c r="D6750" s="23"/>
      <c r="E6750" s="23"/>
      <c r="F6750" s="22"/>
      <c r="G6750" s="23"/>
      <c r="H6750" s="24"/>
      <c r="I6750" s="23"/>
      <c r="J6750" s="23"/>
      <c r="K6750" s="23"/>
      <c r="L6750" s="22"/>
      <c r="M6750" s="20"/>
    </row>
    <row r="6751" spans="1:13" x14ac:dyDescent="0.25">
      <c r="A6751" s="22"/>
      <c r="B6751" s="23"/>
      <c r="C6751" s="23"/>
      <c r="D6751" s="23"/>
      <c r="E6751" s="23"/>
      <c r="F6751" s="22"/>
      <c r="G6751" s="23"/>
      <c r="H6751" s="24"/>
      <c r="I6751" s="23"/>
      <c r="J6751" s="23"/>
      <c r="K6751" s="23"/>
      <c r="L6751" s="22"/>
      <c r="M6751" s="20"/>
    </row>
    <row r="6752" spans="1:13" x14ac:dyDescent="0.25">
      <c r="A6752" s="22"/>
      <c r="B6752" s="23"/>
      <c r="C6752" s="23"/>
      <c r="D6752" s="23"/>
      <c r="E6752" s="23"/>
      <c r="F6752" s="22"/>
      <c r="G6752" s="23"/>
      <c r="H6752" s="24"/>
      <c r="I6752" s="23"/>
      <c r="J6752" s="23"/>
      <c r="K6752" s="23"/>
      <c r="L6752" s="22"/>
      <c r="M6752" s="20"/>
    </row>
    <row r="6753" spans="1:13" x14ac:dyDescent="0.25">
      <c r="A6753" s="22"/>
      <c r="B6753" s="23"/>
      <c r="C6753" s="23"/>
      <c r="D6753" s="23"/>
      <c r="E6753" s="23"/>
      <c r="F6753" s="22"/>
      <c r="G6753" s="23"/>
      <c r="H6753" s="24"/>
      <c r="I6753" s="23"/>
      <c r="J6753" s="23"/>
      <c r="K6753" s="23"/>
      <c r="L6753" s="22"/>
      <c r="M6753" s="20"/>
    </row>
    <row r="6754" spans="1:13" x14ac:dyDescent="0.25">
      <c r="A6754" s="22"/>
      <c r="B6754" s="23"/>
      <c r="C6754" s="23"/>
      <c r="D6754" s="23"/>
      <c r="E6754" s="23"/>
      <c r="F6754" s="22"/>
      <c r="G6754" s="23"/>
      <c r="H6754" s="24"/>
      <c r="I6754" s="23"/>
      <c r="J6754" s="23"/>
      <c r="K6754" s="23"/>
      <c r="L6754" s="22"/>
      <c r="M6754" s="20"/>
    </row>
    <row r="6755" spans="1:13" x14ac:dyDescent="0.25">
      <c r="A6755" s="22"/>
      <c r="B6755" s="23"/>
      <c r="C6755" s="23"/>
      <c r="D6755" s="23"/>
      <c r="E6755" s="23"/>
      <c r="F6755" s="22"/>
      <c r="G6755" s="23"/>
      <c r="H6755" s="24"/>
      <c r="I6755" s="23"/>
      <c r="J6755" s="23"/>
      <c r="K6755" s="23"/>
      <c r="L6755" s="22"/>
      <c r="M6755" s="20"/>
    </row>
    <row r="6756" spans="1:13" x14ac:dyDescent="0.25">
      <c r="A6756" s="22"/>
      <c r="B6756" s="23"/>
      <c r="C6756" s="23"/>
      <c r="D6756" s="23"/>
      <c r="E6756" s="23"/>
      <c r="F6756" s="22"/>
      <c r="G6756" s="23"/>
      <c r="H6756" s="24"/>
      <c r="I6756" s="23"/>
      <c r="J6756" s="23"/>
      <c r="K6756" s="23"/>
      <c r="L6756" s="22"/>
      <c r="M6756" s="20"/>
    </row>
    <row r="6757" spans="1:13" x14ac:dyDescent="0.25">
      <c r="A6757" s="22"/>
      <c r="B6757" s="23"/>
      <c r="C6757" s="23"/>
      <c r="D6757" s="23"/>
      <c r="E6757" s="23"/>
      <c r="F6757" s="22"/>
      <c r="G6757" s="23"/>
      <c r="H6757" s="24"/>
      <c r="I6757" s="23"/>
      <c r="J6757" s="23"/>
      <c r="K6757" s="23"/>
      <c r="L6757" s="22"/>
      <c r="M6757" s="20"/>
    </row>
    <row r="6758" spans="1:13" x14ac:dyDescent="0.25">
      <c r="A6758" s="22"/>
      <c r="B6758" s="23"/>
      <c r="C6758" s="23"/>
      <c r="D6758" s="23"/>
      <c r="E6758" s="23"/>
      <c r="F6758" s="22"/>
      <c r="G6758" s="23"/>
      <c r="H6758" s="24"/>
      <c r="I6758" s="23"/>
      <c r="J6758" s="23"/>
      <c r="K6758" s="23"/>
      <c r="L6758" s="22"/>
      <c r="M6758" s="20"/>
    </row>
    <row r="6759" spans="1:13" x14ac:dyDescent="0.25">
      <c r="A6759" s="22"/>
      <c r="B6759" s="23"/>
      <c r="C6759" s="23"/>
      <c r="D6759" s="23"/>
      <c r="E6759" s="23"/>
      <c r="F6759" s="22"/>
      <c r="G6759" s="23"/>
      <c r="H6759" s="24"/>
      <c r="I6759" s="23"/>
      <c r="J6759" s="23"/>
      <c r="K6759" s="23"/>
      <c r="L6759" s="22"/>
      <c r="M6759" s="20"/>
    </row>
    <row r="6760" spans="1:13" x14ac:dyDescent="0.25">
      <c r="A6760" s="22"/>
      <c r="B6760" s="23"/>
      <c r="C6760" s="23"/>
      <c r="D6760" s="23"/>
      <c r="E6760" s="23"/>
      <c r="F6760" s="22"/>
      <c r="G6760" s="23"/>
      <c r="H6760" s="24"/>
      <c r="I6760" s="23"/>
      <c r="J6760" s="23"/>
      <c r="K6760" s="23"/>
      <c r="L6760" s="22"/>
      <c r="M6760" s="20"/>
    </row>
    <row r="6761" spans="1:13" x14ac:dyDescent="0.25">
      <c r="A6761" s="22"/>
      <c r="B6761" s="23"/>
      <c r="C6761" s="23"/>
      <c r="D6761" s="23"/>
      <c r="E6761" s="23"/>
      <c r="F6761" s="22"/>
      <c r="G6761" s="23"/>
      <c r="H6761" s="24"/>
      <c r="I6761" s="23"/>
      <c r="J6761" s="23"/>
      <c r="K6761" s="23"/>
      <c r="L6761" s="22"/>
      <c r="M6761" s="20"/>
    </row>
    <row r="6762" spans="1:13" x14ac:dyDescent="0.25">
      <c r="A6762" s="22"/>
      <c r="B6762" s="23"/>
      <c r="C6762" s="23"/>
      <c r="D6762" s="23"/>
      <c r="E6762" s="23"/>
      <c r="F6762" s="22"/>
      <c r="G6762" s="23"/>
      <c r="H6762" s="24"/>
      <c r="I6762" s="23"/>
      <c r="J6762" s="23"/>
      <c r="K6762" s="23"/>
      <c r="L6762" s="22"/>
      <c r="M6762" s="20"/>
    </row>
    <row r="6763" spans="1:13" x14ac:dyDescent="0.25">
      <c r="A6763" s="22"/>
      <c r="B6763" s="23"/>
      <c r="C6763" s="23"/>
      <c r="D6763" s="23"/>
      <c r="E6763" s="23"/>
      <c r="F6763" s="22"/>
      <c r="G6763" s="23"/>
      <c r="H6763" s="24"/>
      <c r="I6763" s="23"/>
      <c r="J6763" s="23"/>
      <c r="K6763" s="23"/>
      <c r="L6763" s="22"/>
      <c r="M6763" s="20"/>
    </row>
    <row r="6764" spans="1:13" x14ac:dyDescent="0.25">
      <c r="A6764" s="22"/>
      <c r="B6764" s="23"/>
      <c r="C6764" s="23"/>
      <c r="D6764" s="23"/>
      <c r="E6764" s="23"/>
      <c r="F6764" s="22"/>
      <c r="G6764" s="23"/>
      <c r="H6764" s="24"/>
      <c r="I6764" s="23"/>
      <c r="J6764" s="23"/>
      <c r="K6764" s="23"/>
      <c r="L6764" s="22"/>
      <c r="M6764" s="20"/>
    </row>
    <row r="6765" spans="1:13" x14ac:dyDescent="0.25">
      <c r="A6765" s="22"/>
      <c r="B6765" s="23"/>
      <c r="C6765" s="23"/>
      <c r="D6765" s="23"/>
      <c r="E6765" s="23"/>
      <c r="F6765" s="22"/>
      <c r="G6765" s="23"/>
      <c r="H6765" s="24"/>
      <c r="I6765" s="23"/>
      <c r="J6765" s="23"/>
      <c r="K6765" s="23"/>
      <c r="L6765" s="22"/>
      <c r="M6765" s="20"/>
    </row>
    <row r="6766" spans="1:13" x14ac:dyDescent="0.25">
      <c r="A6766" s="22"/>
      <c r="B6766" s="23"/>
      <c r="C6766" s="23"/>
      <c r="D6766" s="23"/>
      <c r="E6766" s="23"/>
      <c r="F6766" s="22"/>
      <c r="G6766" s="23"/>
      <c r="H6766" s="24"/>
      <c r="I6766" s="23"/>
      <c r="J6766" s="23"/>
      <c r="K6766" s="23"/>
      <c r="L6766" s="22"/>
      <c r="M6766" s="20"/>
    </row>
    <row r="6767" spans="1:13" x14ac:dyDescent="0.25">
      <c r="A6767" s="22"/>
      <c r="B6767" s="23"/>
      <c r="C6767" s="23"/>
      <c r="D6767" s="23"/>
      <c r="E6767" s="23"/>
      <c r="F6767" s="22"/>
      <c r="G6767" s="23"/>
      <c r="H6767" s="24"/>
      <c r="I6767" s="23"/>
      <c r="J6767" s="23"/>
      <c r="K6767" s="23"/>
      <c r="L6767" s="22"/>
      <c r="M6767" s="20"/>
    </row>
    <row r="6768" spans="1:13" x14ac:dyDescent="0.25">
      <c r="A6768" s="22"/>
      <c r="B6768" s="23"/>
      <c r="C6768" s="23"/>
      <c r="D6768" s="23"/>
      <c r="E6768" s="23"/>
      <c r="F6768" s="22"/>
      <c r="G6768" s="23"/>
      <c r="H6768" s="24"/>
      <c r="I6768" s="23"/>
      <c r="J6768" s="23"/>
      <c r="K6768" s="23"/>
      <c r="L6768" s="22"/>
      <c r="M6768" s="20"/>
    </row>
    <row r="6769" spans="1:13" x14ac:dyDescent="0.25">
      <c r="A6769" s="22"/>
      <c r="B6769" s="23"/>
      <c r="C6769" s="23"/>
      <c r="D6769" s="23"/>
      <c r="E6769" s="23"/>
      <c r="F6769" s="22"/>
      <c r="G6769" s="23"/>
      <c r="H6769" s="24"/>
      <c r="I6769" s="23"/>
      <c r="J6769" s="23"/>
      <c r="K6769" s="23"/>
      <c r="L6769" s="22"/>
      <c r="M6769" s="20"/>
    </row>
    <row r="6770" spans="1:13" x14ac:dyDescent="0.25">
      <c r="A6770" s="22"/>
      <c r="B6770" s="23"/>
      <c r="C6770" s="23"/>
      <c r="D6770" s="23"/>
      <c r="E6770" s="23"/>
      <c r="F6770" s="22"/>
      <c r="G6770" s="23"/>
      <c r="H6770" s="24"/>
      <c r="I6770" s="23"/>
      <c r="J6770" s="23"/>
      <c r="K6770" s="23"/>
      <c r="L6770" s="22"/>
      <c r="M6770" s="20"/>
    </row>
    <row r="6771" spans="1:13" x14ac:dyDescent="0.25">
      <c r="A6771" s="22"/>
      <c r="B6771" s="23"/>
      <c r="C6771" s="23"/>
      <c r="D6771" s="23"/>
      <c r="E6771" s="23"/>
      <c r="F6771" s="22"/>
      <c r="G6771" s="23"/>
      <c r="H6771" s="24"/>
      <c r="I6771" s="23"/>
      <c r="J6771" s="23"/>
      <c r="K6771" s="23"/>
      <c r="L6771" s="22"/>
      <c r="M6771" s="20"/>
    </row>
    <row r="6772" spans="1:13" x14ac:dyDescent="0.25">
      <c r="A6772" s="22"/>
      <c r="B6772" s="23"/>
      <c r="C6772" s="23"/>
      <c r="D6772" s="23"/>
      <c r="E6772" s="23"/>
      <c r="F6772" s="22"/>
      <c r="G6772" s="23"/>
      <c r="H6772" s="24"/>
      <c r="I6772" s="23"/>
      <c r="J6772" s="23"/>
      <c r="K6772" s="23"/>
      <c r="L6772" s="22"/>
      <c r="M6772" s="20"/>
    </row>
    <row r="6773" spans="1:13" x14ac:dyDescent="0.25">
      <c r="A6773" s="22"/>
      <c r="B6773" s="23"/>
      <c r="C6773" s="23"/>
      <c r="D6773" s="23"/>
      <c r="E6773" s="23"/>
      <c r="F6773" s="22"/>
      <c r="G6773" s="23"/>
      <c r="H6773" s="24"/>
      <c r="I6773" s="23"/>
      <c r="J6773" s="23"/>
      <c r="K6773" s="23"/>
      <c r="L6773" s="22"/>
      <c r="M6773" s="20"/>
    </row>
    <row r="6774" spans="1:13" x14ac:dyDescent="0.25">
      <c r="A6774" s="22"/>
      <c r="B6774" s="23"/>
      <c r="C6774" s="23"/>
      <c r="D6774" s="23"/>
      <c r="E6774" s="23"/>
      <c r="F6774" s="22"/>
      <c r="G6774" s="23"/>
      <c r="H6774" s="24"/>
      <c r="I6774" s="23"/>
      <c r="J6774" s="23"/>
      <c r="K6774" s="23"/>
      <c r="L6774" s="22"/>
      <c r="M6774" s="20"/>
    </row>
    <row r="6775" spans="1:13" x14ac:dyDescent="0.25">
      <c r="A6775" s="22"/>
      <c r="B6775" s="23"/>
      <c r="C6775" s="23"/>
      <c r="D6775" s="23"/>
      <c r="E6775" s="23"/>
      <c r="F6775" s="22"/>
      <c r="G6775" s="23"/>
      <c r="H6775" s="24"/>
      <c r="I6775" s="23"/>
      <c r="J6775" s="23"/>
      <c r="K6775" s="23"/>
      <c r="L6775" s="22"/>
      <c r="M6775" s="20"/>
    </row>
    <row r="6776" spans="1:13" x14ac:dyDescent="0.25">
      <c r="A6776" s="22"/>
      <c r="B6776" s="23"/>
      <c r="C6776" s="23"/>
      <c r="D6776" s="23"/>
      <c r="E6776" s="23"/>
      <c r="F6776" s="22"/>
      <c r="G6776" s="23"/>
      <c r="H6776" s="24"/>
      <c r="I6776" s="23"/>
      <c r="J6776" s="23"/>
      <c r="K6776" s="23"/>
      <c r="L6776" s="22"/>
      <c r="M6776" s="20"/>
    </row>
    <row r="6777" spans="1:13" x14ac:dyDescent="0.25">
      <c r="A6777" s="22"/>
      <c r="B6777" s="23"/>
      <c r="C6777" s="23"/>
      <c r="D6777" s="23"/>
      <c r="E6777" s="23"/>
      <c r="F6777" s="22"/>
      <c r="G6777" s="23"/>
      <c r="H6777" s="24"/>
      <c r="I6777" s="23"/>
      <c r="J6777" s="23"/>
      <c r="K6777" s="23"/>
      <c r="L6777" s="22"/>
      <c r="M6777" s="20"/>
    </row>
    <row r="6778" spans="1:13" x14ac:dyDescent="0.25">
      <c r="A6778" s="22"/>
      <c r="B6778" s="23"/>
      <c r="C6778" s="23"/>
      <c r="D6778" s="23"/>
      <c r="E6778" s="23"/>
      <c r="F6778" s="22"/>
      <c r="G6778" s="23"/>
      <c r="H6778" s="24"/>
      <c r="I6778" s="23"/>
      <c r="J6778" s="23"/>
      <c r="K6778" s="23"/>
      <c r="L6778" s="22"/>
      <c r="M6778" s="20"/>
    </row>
    <row r="6779" spans="1:13" x14ac:dyDescent="0.25">
      <c r="A6779" s="22"/>
      <c r="B6779" s="23"/>
      <c r="C6779" s="23"/>
      <c r="D6779" s="23"/>
      <c r="E6779" s="23"/>
      <c r="F6779" s="22"/>
      <c r="G6779" s="23"/>
      <c r="H6779" s="24"/>
      <c r="I6779" s="23"/>
      <c r="J6779" s="23"/>
      <c r="K6779" s="23"/>
      <c r="L6779" s="22"/>
      <c r="M6779" s="20"/>
    </row>
    <row r="6780" spans="1:13" x14ac:dyDescent="0.25">
      <c r="A6780" s="22"/>
      <c r="B6780" s="23"/>
      <c r="C6780" s="23"/>
      <c r="D6780" s="23"/>
      <c r="E6780" s="23"/>
      <c r="F6780" s="22"/>
      <c r="G6780" s="23"/>
      <c r="H6780" s="24"/>
      <c r="I6780" s="23"/>
      <c r="J6780" s="23"/>
      <c r="K6780" s="23"/>
      <c r="L6780" s="22"/>
      <c r="M6780" s="20"/>
    </row>
    <row r="6781" spans="1:13" x14ac:dyDescent="0.25">
      <c r="A6781" s="22"/>
      <c r="B6781" s="23"/>
      <c r="C6781" s="23"/>
      <c r="D6781" s="23"/>
      <c r="E6781" s="23"/>
      <c r="F6781" s="22"/>
      <c r="G6781" s="23"/>
      <c r="H6781" s="24"/>
      <c r="I6781" s="23"/>
      <c r="J6781" s="23"/>
      <c r="K6781" s="23"/>
      <c r="L6781" s="22"/>
      <c r="M6781" s="20"/>
    </row>
    <row r="6782" spans="1:13" x14ac:dyDescent="0.25">
      <c r="A6782" s="22"/>
      <c r="B6782" s="23"/>
      <c r="C6782" s="23"/>
      <c r="D6782" s="23"/>
      <c r="E6782" s="23"/>
      <c r="F6782" s="22"/>
      <c r="G6782" s="23"/>
      <c r="H6782" s="24"/>
      <c r="I6782" s="23"/>
      <c r="J6782" s="23"/>
      <c r="K6782" s="23"/>
      <c r="L6782" s="22"/>
      <c r="M6782" s="20"/>
    </row>
    <row r="6783" spans="1:13" x14ac:dyDescent="0.25">
      <c r="A6783" s="22"/>
      <c r="B6783" s="23"/>
      <c r="C6783" s="23"/>
      <c r="D6783" s="23"/>
      <c r="E6783" s="23"/>
      <c r="F6783" s="22"/>
      <c r="G6783" s="23"/>
      <c r="H6783" s="24"/>
      <c r="I6783" s="23"/>
      <c r="J6783" s="23"/>
      <c r="K6783" s="23"/>
      <c r="L6783" s="22"/>
      <c r="M6783" s="20"/>
    </row>
    <row r="6784" spans="1:13" x14ac:dyDescent="0.25">
      <c r="A6784" s="22"/>
      <c r="B6784" s="23"/>
      <c r="C6784" s="23"/>
      <c r="D6784" s="23"/>
      <c r="E6784" s="23"/>
      <c r="F6784" s="22"/>
      <c r="G6784" s="23"/>
      <c r="H6784" s="24"/>
      <c r="I6784" s="23"/>
      <c r="J6784" s="23"/>
      <c r="K6784" s="23"/>
      <c r="L6784" s="22"/>
      <c r="M6784" s="20"/>
    </row>
    <row r="6785" spans="1:13" x14ac:dyDescent="0.25">
      <c r="A6785" s="22"/>
      <c r="B6785" s="23"/>
      <c r="C6785" s="23"/>
      <c r="D6785" s="23"/>
      <c r="E6785" s="23"/>
      <c r="F6785" s="22"/>
      <c r="G6785" s="23"/>
      <c r="H6785" s="24"/>
      <c r="I6785" s="23"/>
      <c r="J6785" s="23"/>
      <c r="K6785" s="23"/>
      <c r="L6785" s="22"/>
      <c r="M6785" s="20"/>
    </row>
    <row r="6786" spans="1:13" x14ac:dyDescent="0.25">
      <c r="A6786" s="22"/>
      <c r="B6786" s="23"/>
      <c r="C6786" s="23"/>
      <c r="D6786" s="23"/>
      <c r="E6786" s="23"/>
      <c r="F6786" s="22"/>
      <c r="G6786" s="23"/>
      <c r="H6786" s="24"/>
      <c r="I6786" s="23"/>
      <c r="J6786" s="23"/>
      <c r="K6786" s="23"/>
      <c r="L6786" s="22"/>
      <c r="M6786" s="20"/>
    </row>
    <row r="6787" spans="1:13" x14ac:dyDescent="0.25">
      <c r="A6787" s="22"/>
      <c r="B6787" s="23"/>
      <c r="C6787" s="23"/>
      <c r="D6787" s="23"/>
      <c r="E6787" s="23"/>
      <c r="F6787" s="22"/>
      <c r="G6787" s="23"/>
      <c r="H6787" s="24"/>
      <c r="I6787" s="23"/>
      <c r="J6787" s="23"/>
      <c r="K6787" s="23"/>
      <c r="L6787" s="22"/>
      <c r="M6787" s="20"/>
    </row>
    <row r="6788" spans="1:13" x14ac:dyDescent="0.25">
      <c r="A6788" s="22"/>
      <c r="B6788" s="23"/>
      <c r="C6788" s="23"/>
      <c r="D6788" s="23"/>
      <c r="E6788" s="23"/>
      <c r="F6788" s="22"/>
      <c r="G6788" s="23"/>
      <c r="H6788" s="24"/>
      <c r="I6788" s="23"/>
      <c r="J6788" s="23"/>
      <c r="K6788" s="23"/>
      <c r="L6788" s="22"/>
      <c r="M6788" s="20"/>
    </row>
    <row r="6789" spans="1:13" x14ac:dyDescent="0.25">
      <c r="A6789" s="22"/>
      <c r="B6789" s="23"/>
      <c r="C6789" s="23"/>
      <c r="D6789" s="23"/>
      <c r="E6789" s="23"/>
      <c r="F6789" s="22"/>
      <c r="G6789" s="23"/>
      <c r="H6789" s="24"/>
      <c r="I6789" s="23"/>
      <c r="J6789" s="23"/>
      <c r="K6789" s="23"/>
      <c r="L6789" s="22"/>
      <c r="M6789" s="20"/>
    </row>
    <row r="6790" spans="1:13" x14ac:dyDescent="0.25">
      <c r="A6790" s="22"/>
      <c r="B6790" s="23"/>
      <c r="C6790" s="23"/>
      <c r="D6790" s="23"/>
      <c r="E6790" s="23"/>
      <c r="F6790" s="22"/>
      <c r="G6790" s="23"/>
      <c r="H6790" s="24"/>
      <c r="I6790" s="23"/>
      <c r="J6790" s="23"/>
      <c r="K6790" s="23"/>
      <c r="L6790" s="22"/>
      <c r="M6790" s="20"/>
    </row>
    <row r="6791" spans="1:13" x14ac:dyDescent="0.25">
      <c r="A6791" s="22"/>
      <c r="B6791" s="23"/>
      <c r="C6791" s="23"/>
      <c r="D6791" s="23"/>
      <c r="E6791" s="23"/>
      <c r="F6791" s="22"/>
      <c r="G6791" s="23"/>
      <c r="H6791" s="24"/>
      <c r="I6791" s="23"/>
      <c r="J6791" s="23"/>
      <c r="K6791" s="23"/>
      <c r="L6791" s="22"/>
      <c r="M6791" s="20"/>
    </row>
    <row r="6792" spans="1:13" x14ac:dyDescent="0.25">
      <c r="A6792" s="22"/>
      <c r="B6792" s="23"/>
      <c r="C6792" s="23"/>
      <c r="D6792" s="23"/>
      <c r="E6792" s="23"/>
      <c r="F6792" s="22"/>
      <c r="G6792" s="23"/>
      <c r="H6792" s="24"/>
      <c r="I6792" s="23"/>
      <c r="J6792" s="23"/>
      <c r="K6792" s="23"/>
      <c r="L6792" s="22"/>
      <c r="M6792" s="20"/>
    </row>
    <row r="6793" spans="1:13" x14ac:dyDescent="0.25">
      <c r="A6793" s="22"/>
      <c r="B6793" s="23"/>
      <c r="C6793" s="23"/>
      <c r="D6793" s="23"/>
      <c r="E6793" s="23"/>
      <c r="F6793" s="22"/>
      <c r="G6793" s="23"/>
      <c r="H6793" s="24"/>
      <c r="I6793" s="23"/>
      <c r="J6793" s="23"/>
      <c r="K6793" s="23"/>
      <c r="L6793" s="22"/>
      <c r="M6793" s="20"/>
    </row>
    <row r="6794" spans="1:13" x14ac:dyDescent="0.25">
      <c r="A6794" s="22"/>
      <c r="B6794" s="23"/>
      <c r="C6794" s="23"/>
      <c r="D6794" s="23"/>
      <c r="E6794" s="23"/>
      <c r="F6794" s="22"/>
      <c r="G6794" s="23"/>
      <c r="H6794" s="24"/>
      <c r="I6794" s="23"/>
      <c r="J6794" s="23"/>
      <c r="K6794" s="23"/>
      <c r="L6794" s="22"/>
      <c r="M6794" s="20"/>
    </row>
    <row r="6795" spans="1:13" x14ac:dyDescent="0.25">
      <c r="A6795" s="22"/>
      <c r="B6795" s="23"/>
      <c r="C6795" s="23"/>
      <c r="D6795" s="23"/>
      <c r="E6795" s="23"/>
      <c r="F6795" s="22"/>
      <c r="G6795" s="23"/>
      <c r="H6795" s="24"/>
      <c r="I6795" s="23"/>
      <c r="J6795" s="23"/>
      <c r="K6795" s="23"/>
      <c r="L6795" s="22"/>
      <c r="M6795" s="20"/>
    </row>
    <row r="6796" spans="1:13" x14ac:dyDescent="0.25">
      <c r="A6796" s="22"/>
      <c r="B6796" s="23"/>
      <c r="C6796" s="23"/>
      <c r="D6796" s="23"/>
      <c r="E6796" s="23"/>
      <c r="F6796" s="22"/>
      <c r="G6796" s="23"/>
      <c r="H6796" s="24"/>
      <c r="I6796" s="23"/>
      <c r="J6796" s="23"/>
      <c r="K6796" s="23"/>
      <c r="L6796" s="22"/>
      <c r="M6796" s="20"/>
    </row>
    <row r="6797" spans="1:13" x14ac:dyDescent="0.25">
      <c r="A6797" s="22"/>
      <c r="B6797" s="23"/>
      <c r="C6797" s="23"/>
      <c r="D6797" s="23"/>
      <c r="E6797" s="23"/>
      <c r="F6797" s="22"/>
      <c r="G6797" s="23"/>
      <c r="H6797" s="24"/>
      <c r="I6797" s="23"/>
      <c r="J6797" s="23"/>
      <c r="K6797" s="23"/>
      <c r="L6797" s="22"/>
      <c r="M6797" s="20"/>
    </row>
    <row r="6798" spans="1:13" x14ac:dyDescent="0.25">
      <c r="A6798" s="22"/>
      <c r="B6798" s="23"/>
      <c r="C6798" s="23"/>
      <c r="D6798" s="23"/>
      <c r="E6798" s="23"/>
      <c r="F6798" s="22"/>
      <c r="G6798" s="23"/>
      <c r="H6798" s="24"/>
      <c r="I6798" s="23"/>
      <c r="J6798" s="23"/>
      <c r="K6798" s="23"/>
      <c r="L6798" s="22"/>
      <c r="M6798" s="20"/>
    </row>
    <row r="6799" spans="1:13" x14ac:dyDescent="0.25">
      <c r="A6799" s="22"/>
      <c r="B6799" s="23"/>
      <c r="C6799" s="23"/>
      <c r="D6799" s="23"/>
      <c r="E6799" s="23"/>
      <c r="F6799" s="22"/>
      <c r="G6799" s="23"/>
      <c r="H6799" s="24"/>
      <c r="I6799" s="23"/>
      <c r="J6799" s="23"/>
      <c r="K6799" s="23"/>
      <c r="L6799" s="22"/>
      <c r="M6799" s="20"/>
    </row>
    <row r="6800" spans="1:13" x14ac:dyDescent="0.25">
      <c r="A6800" s="22"/>
      <c r="B6800" s="23"/>
      <c r="C6800" s="23"/>
      <c r="D6800" s="23"/>
      <c r="E6800" s="23"/>
      <c r="F6800" s="22"/>
      <c r="G6800" s="23"/>
      <c r="H6800" s="24"/>
      <c r="I6800" s="23"/>
      <c r="J6800" s="23"/>
      <c r="K6800" s="23"/>
      <c r="L6800" s="22"/>
      <c r="M6800" s="20"/>
    </row>
    <row r="6801" spans="1:13" x14ac:dyDescent="0.25">
      <c r="A6801" s="22"/>
      <c r="B6801" s="23"/>
      <c r="C6801" s="23"/>
      <c r="D6801" s="23"/>
      <c r="E6801" s="23"/>
      <c r="F6801" s="22"/>
      <c r="G6801" s="23"/>
      <c r="H6801" s="24"/>
      <c r="I6801" s="23"/>
      <c r="J6801" s="23"/>
      <c r="K6801" s="23"/>
      <c r="L6801" s="22"/>
      <c r="M6801" s="20"/>
    </row>
    <row r="6802" spans="1:13" x14ac:dyDescent="0.25">
      <c r="A6802" s="22"/>
      <c r="B6802" s="23"/>
      <c r="C6802" s="23"/>
      <c r="D6802" s="23"/>
      <c r="E6802" s="23"/>
      <c r="F6802" s="22"/>
      <c r="G6802" s="23"/>
      <c r="H6802" s="24"/>
      <c r="I6802" s="23"/>
      <c r="J6802" s="23"/>
      <c r="K6802" s="23"/>
      <c r="L6802" s="22"/>
      <c r="M6802" s="20"/>
    </row>
    <row r="6803" spans="1:13" x14ac:dyDescent="0.25">
      <c r="A6803" s="22"/>
      <c r="B6803" s="23"/>
      <c r="C6803" s="23"/>
      <c r="D6803" s="23"/>
      <c r="E6803" s="23"/>
      <c r="F6803" s="22"/>
      <c r="G6803" s="23"/>
      <c r="H6803" s="24"/>
      <c r="I6803" s="23"/>
      <c r="J6803" s="23"/>
      <c r="K6803" s="23"/>
      <c r="L6803" s="22"/>
      <c r="M6803" s="20"/>
    </row>
    <row r="6804" spans="1:13" x14ac:dyDescent="0.25">
      <c r="A6804" s="22"/>
      <c r="B6804" s="23"/>
      <c r="C6804" s="23"/>
      <c r="D6804" s="23"/>
      <c r="E6804" s="23"/>
      <c r="F6804" s="22"/>
      <c r="G6804" s="23"/>
      <c r="H6804" s="24"/>
      <c r="I6804" s="23"/>
      <c r="J6804" s="23"/>
      <c r="K6804" s="23"/>
      <c r="L6804" s="22"/>
      <c r="M6804" s="20"/>
    </row>
    <row r="6805" spans="1:13" x14ac:dyDescent="0.25">
      <c r="A6805" s="22"/>
      <c r="B6805" s="23"/>
      <c r="C6805" s="23"/>
      <c r="D6805" s="23"/>
      <c r="E6805" s="23"/>
      <c r="F6805" s="22"/>
      <c r="G6805" s="23"/>
      <c r="H6805" s="24"/>
      <c r="I6805" s="23"/>
      <c r="J6805" s="23"/>
      <c r="K6805" s="23"/>
      <c r="L6805" s="22"/>
      <c r="M6805" s="20"/>
    </row>
    <row r="6806" spans="1:13" x14ac:dyDescent="0.25">
      <c r="A6806" s="22"/>
      <c r="B6806" s="23"/>
      <c r="C6806" s="23"/>
      <c r="D6806" s="23"/>
      <c r="E6806" s="23"/>
      <c r="F6806" s="22"/>
      <c r="G6806" s="23"/>
      <c r="H6806" s="24"/>
      <c r="I6806" s="23"/>
      <c r="J6806" s="23"/>
      <c r="K6806" s="23"/>
      <c r="L6806" s="22"/>
      <c r="M6806" s="20"/>
    </row>
    <row r="6807" spans="1:13" x14ac:dyDescent="0.25">
      <c r="A6807" s="22"/>
      <c r="B6807" s="23"/>
      <c r="C6807" s="23"/>
      <c r="D6807" s="23"/>
      <c r="E6807" s="23"/>
      <c r="F6807" s="22"/>
      <c r="G6807" s="23"/>
      <c r="H6807" s="24"/>
      <c r="I6807" s="23"/>
      <c r="J6807" s="23"/>
      <c r="K6807" s="23"/>
      <c r="L6807" s="22"/>
      <c r="M6807" s="20"/>
    </row>
    <row r="6808" spans="1:13" x14ac:dyDescent="0.25">
      <c r="A6808" s="22"/>
      <c r="B6808" s="23"/>
      <c r="C6808" s="23"/>
      <c r="D6808" s="23"/>
      <c r="E6808" s="23"/>
      <c r="F6808" s="22"/>
      <c r="G6808" s="23"/>
      <c r="H6808" s="24"/>
      <c r="I6808" s="23"/>
      <c r="J6808" s="23"/>
      <c r="K6808" s="23"/>
      <c r="L6808" s="22"/>
      <c r="M6808" s="20"/>
    </row>
    <row r="6809" spans="1:13" x14ac:dyDescent="0.25">
      <c r="A6809" s="22"/>
      <c r="B6809" s="23"/>
      <c r="C6809" s="23"/>
      <c r="D6809" s="23"/>
      <c r="E6809" s="23"/>
      <c r="F6809" s="22"/>
      <c r="G6809" s="23"/>
      <c r="H6809" s="24"/>
      <c r="I6809" s="23"/>
      <c r="J6809" s="23"/>
      <c r="K6809" s="23"/>
      <c r="L6809" s="22"/>
      <c r="M6809" s="20"/>
    </row>
    <row r="6810" spans="1:13" x14ac:dyDescent="0.25">
      <c r="A6810" s="22"/>
      <c r="B6810" s="23"/>
      <c r="C6810" s="23"/>
      <c r="D6810" s="23"/>
      <c r="E6810" s="23"/>
      <c r="F6810" s="22"/>
      <c r="G6810" s="23"/>
      <c r="H6810" s="24"/>
      <c r="I6810" s="23"/>
      <c r="J6810" s="23"/>
      <c r="K6810" s="23"/>
      <c r="L6810" s="22"/>
      <c r="M6810" s="20"/>
    </row>
    <row r="6811" spans="1:13" x14ac:dyDescent="0.25">
      <c r="A6811" s="22"/>
      <c r="B6811" s="23"/>
      <c r="C6811" s="23"/>
      <c r="D6811" s="23"/>
      <c r="E6811" s="23"/>
      <c r="F6811" s="22"/>
      <c r="G6811" s="23"/>
      <c r="H6811" s="24"/>
      <c r="I6811" s="23"/>
      <c r="J6811" s="23"/>
      <c r="K6811" s="23"/>
      <c r="L6811" s="22"/>
      <c r="M6811" s="20"/>
    </row>
    <row r="6812" spans="1:13" x14ac:dyDescent="0.25">
      <c r="A6812" s="22"/>
      <c r="B6812" s="23"/>
      <c r="C6812" s="23"/>
      <c r="D6812" s="23"/>
      <c r="E6812" s="23"/>
      <c r="F6812" s="22"/>
      <c r="G6812" s="23"/>
      <c r="H6812" s="24"/>
      <c r="I6812" s="23"/>
      <c r="J6812" s="23"/>
      <c r="K6812" s="23"/>
      <c r="L6812" s="22"/>
      <c r="M6812" s="20"/>
    </row>
    <row r="6813" spans="1:13" x14ac:dyDescent="0.25">
      <c r="A6813" s="22"/>
      <c r="B6813" s="23"/>
      <c r="C6813" s="23"/>
      <c r="D6813" s="23"/>
      <c r="E6813" s="23"/>
      <c r="F6813" s="22"/>
      <c r="G6813" s="23"/>
      <c r="H6813" s="24"/>
      <c r="I6813" s="23"/>
      <c r="J6813" s="23"/>
      <c r="K6813" s="23"/>
      <c r="L6813" s="22"/>
      <c r="M6813" s="20"/>
    </row>
    <row r="6814" spans="1:13" x14ac:dyDescent="0.25">
      <c r="A6814" s="22"/>
      <c r="B6814" s="23"/>
      <c r="C6814" s="23"/>
      <c r="D6814" s="23"/>
      <c r="E6814" s="23"/>
      <c r="F6814" s="22"/>
      <c r="G6814" s="23"/>
      <c r="H6814" s="24"/>
      <c r="I6814" s="23"/>
      <c r="J6814" s="23"/>
      <c r="K6814" s="23"/>
      <c r="L6814" s="22"/>
      <c r="M6814" s="20"/>
    </row>
    <row r="6815" spans="1:13" x14ac:dyDescent="0.25">
      <c r="A6815" s="22"/>
      <c r="B6815" s="23"/>
      <c r="C6815" s="23"/>
      <c r="D6815" s="23"/>
      <c r="E6815" s="23"/>
      <c r="F6815" s="22"/>
      <c r="G6815" s="23"/>
      <c r="H6815" s="24"/>
      <c r="I6815" s="23"/>
      <c r="J6815" s="23"/>
      <c r="K6815" s="23"/>
      <c r="L6815" s="22"/>
      <c r="M6815" s="20"/>
    </row>
    <row r="6816" spans="1:13" x14ac:dyDescent="0.25">
      <c r="A6816" s="22"/>
      <c r="B6816" s="23"/>
      <c r="C6816" s="23"/>
      <c r="D6816" s="23"/>
      <c r="E6816" s="23"/>
      <c r="F6816" s="22"/>
      <c r="G6816" s="23"/>
      <c r="H6816" s="24"/>
      <c r="I6816" s="23"/>
      <c r="J6816" s="23"/>
      <c r="K6816" s="23"/>
      <c r="L6816" s="22"/>
      <c r="M6816" s="20"/>
    </row>
    <row r="6817" spans="1:13" x14ac:dyDescent="0.25">
      <c r="A6817" s="22"/>
      <c r="B6817" s="23"/>
      <c r="C6817" s="23"/>
      <c r="D6817" s="23"/>
      <c r="E6817" s="23"/>
      <c r="F6817" s="22"/>
      <c r="G6817" s="23"/>
      <c r="H6817" s="24"/>
      <c r="I6817" s="23"/>
      <c r="J6817" s="23"/>
      <c r="K6817" s="23"/>
      <c r="L6817" s="22"/>
      <c r="M6817" s="20"/>
    </row>
    <row r="6818" spans="1:13" x14ac:dyDescent="0.25">
      <c r="A6818" s="22"/>
      <c r="B6818" s="23"/>
      <c r="C6818" s="23"/>
      <c r="D6818" s="23"/>
      <c r="E6818" s="23"/>
      <c r="F6818" s="22"/>
      <c r="G6818" s="23"/>
      <c r="H6818" s="24"/>
      <c r="I6818" s="23"/>
      <c r="J6818" s="23"/>
      <c r="K6818" s="23"/>
      <c r="L6818" s="22"/>
      <c r="M6818" s="20"/>
    </row>
    <row r="6819" spans="1:13" x14ac:dyDescent="0.25">
      <c r="A6819" s="22"/>
      <c r="B6819" s="23"/>
      <c r="C6819" s="23"/>
      <c r="D6819" s="23"/>
      <c r="E6819" s="23"/>
      <c r="F6819" s="22"/>
      <c r="G6819" s="23"/>
      <c r="H6819" s="24"/>
      <c r="I6819" s="23"/>
      <c r="J6819" s="23"/>
      <c r="K6819" s="23"/>
      <c r="L6819" s="22"/>
      <c r="M6819" s="20"/>
    </row>
    <row r="6820" spans="1:13" x14ac:dyDescent="0.25">
      <c r="A6820" s="22"/>
      <c r="B6820" s="23"/>
      <c r="C6820" s="23"/>
      <c r="D6820" s="23"/>
      <c r="E6820" s="23"/>
      <c r="F6820" s="22"/>
      <c r="G6820" s="23"/>
      <c r="H6820" s="24"/>
      <c r="I6820" s="23"/>
      <c r="J6820" s="23"/>
      <c r="K6820" s="23"/>
      <c r="L6820" s="22"/>
      <c r="M6820" s="20"/>
    </row>
    <row r="6821" spans="1:13" x14ac:dyDescent="0.25">
      <c r="A6821" s="22"/>
      <c r="B6821" s="23"/>
      <c r="C6821" s="23"/>
      <c r="D6821" s="23"/>
      <c r="E6821" s="23"/>
      <c r="F6821" s="22"/>
      <c r="G6821" s="23"/>
      <c r="H6821" s="24"/>
      <c r="I6821" s="23"/>
      <c r="J6821" s="23"/>
      <c r="K6821" s="23"/>
      <c r="L6821" s="22"/>
      <c r="M6821" s="20"/>
    </row>
    <row r="6822" spans="1:13" x14ac:dyDescent="0.25">
      <c r="A6822" s="22"/>
      <c r="B6822" s="23"/>
      <c r="C6822" s="23"/>
      <c r="D6822" s="23"/>
      <c r="E6822" s="23"/>
      <c r="F6822" s="22"/>
      <c r="G6822" s="23"/>
      <c r="H6822" s="24"/>
      <c r="I6822" s="23"/>
      <c r="J6822" s="23"/>
      <c r="K6822" s="23"/>
      <c r="L6822" s="22"/>
      <c r="M6822" s="20"/>
    </row>
    <row r="6823" spans="1:13" x14ac:dyDescent="0.25">
      <c r="A6823" s="22"/>
      <c r="B6823" s="23"/>
      <c r="C6823" s="23"/>
      <c r="D6823" s="23"/>
      <c r="E6823" s="23"/>
      <c r="F6823" s="22"/>
      <c r="G6823" s="23"/>
      <c r="H6823" s="24"/>
      <c r="I6823" s="23"/>
      <c r="J6823" s="23"/>
      <c r="K6823" s="23"/>
      <c r="L6823" s="22"/>
      <c r="M6823" s="20"/>
    </row>
    <row r="6824" spans="1:13" x14ac:dyDescent="0.25">
      <c r="A6824" s="22"/>
      <c r="B6824" s="23"/>
      <c r="C6824" s="23"/>
      <c r="D6824" s="23"/>
      <c r="E6824" s="23"/>
      <c r="F6824" s="22"/>
      <c r="G6824" s="23"/>
      <c r="H6824" s="24"/>
      <c r="I6824" s="23"/>
      <c r="J6824" s="23"/>
      <c r="K6824" s="23"/>
      <c r="L6824" s="22"/>
      <c r="M6824" s="20"/>
    </row>
    <row r="6825" spans="1:13" x14ac:dyDescent="0.25">
      <c r="A6825" s="22"/>
      <c r="B6825" s="23"/>
      <c r="C6825" s="23"/>
      <c r="D6825" s="23"/>
      <c r="E6825" s="23"/>
      <c r="F6825" s="22"/>
      <c r="G6825" s="23"/>
      <c r="H6825" s="24"/>
      <c r="I6825" s="23"/>
      <c r="J6825" s="23"/>
      <c r="K6825" s="23"/>
      <c r="L6825" s="22"/>
      <c r="M6825" s="20"/>
    </row>
    <row r="6826" spans="1:13" x14ac:dyDescent="0.25">
      <c r="A6826" s="22"/>
      <c r="B6826" s="23"/>
      <c r="C6826" s="23"/>
      <c r="D6826" s="23"/>
      <c r="E6826" s="23"/>
      <c r="F6826" s="22"/>
      <c r="G6826" s="23"/>
      <c r="H6826" s="24"/>
      <c r="I6826" s="23"/>
      <c r="J6826" s="23"/>
      <c r="K6826" s="23"/>
      <c r="L6826" s="22"/>
      <c r="M6826" s="20"/>
    </row>
    <row r="6827" spans="1:13" x14ac:dyDescent="0.25">
      <c r="A6827" s="22"/>
      <c r="B6827" s="23"/>
      <c r="C6827" s="23"/>
      <c r="D6827" s="23"/>
      <c r="E6827" s="23"/>
      <c r="F6827" s="22"/>
      <c r="G6827" s="23"/>
      <c r="H6827" s="24"/>
      <c r="I6827" s="23"/>
      <c r="J6827" s="23"/>
      <c r="K6827" s="23"/>
      <c r="L6827" s="22"/>
      <c r="M6827" s="20"/>
    </row>
    <row r="6828" spans="1:13" x14ac:dyDescent="0.25">
      <c r="A6828" s="22"/>
      <c r="B6828" s="23"/>
      <c r="C6828" s="23"/>
      <c r="D6828" s="23"/>
      <c r="E6828" s="23"/>
      <c r="F6828" s="22"/>
      <c r="G6828" s="23"/>
      <c r="H6828" s="24"/>
      <c r="I6828" s="23"/>
      <c r="J6828" s="23"/>
      <c r="K6828" s="23"/>
      <c r="L6828" s="22"/>
      <c r="M6828" s="20"/>
    </row>
    <row r="6829" spans="1:13" x14ac:dyDescent="0.25">
      <c r="A6829" s="22"/>
      <c r="B6829" s="23"/>
      <c r="C6829" s="23"/>
      <c r="D6829" s="23"/>
      <c r="E6829" s="23"/>
      <c r="F6829" s="22"/>
      <c r="G6829" s="23"/>
      <c r="H6829" s="24"/>
      <c r="I6829" s="23"/>
      <c r="J6829" s="23"/>
      <c r="K6829" s="23"/>
      <c r="L6829" s="22"/>
      <c r="M6829" s="20"/>
    </row>
    <row r="6830" spans="1:13" x14ac:dyDescent="0.25">
      <c r="A6830" s="22"/>
      <c r="B6830" s="23"/>
      <c r="C6830" s="23"/>
      <c r="D6830" s="23"/>
      <c r="E6830" s="23"/>
      <c r="F6830" s="22"/>
      <c r="G6830" s="23"/>
      <c r="H6830" s="24"/>
      <c r="I6830" s="23"/>
      <c r="J6830" s="23"/>
      <c r="K6830" s="23"/>
      <c r="L6830" s="22"/>
      <c r="M6830" s="20"/>
    </row>
    <row r="6831" spans="1:13" x14ac:dyDescent="0.25">
      <c r="A6831" s="22"/>
      <c r="B6831" s="23"/>
      <c r="C6831" s="23"/>
      <c r="D6831" s="23"/>
      <c r="E6831" s="23"/>
      <c r="F6831" s="22"/>
      <c r="G6831" s="23"/>
      <c r="H6831" s="24"/>
      <c r="I6831" s="23"/>
      <c r="J6831" s="23"/>
      <c r="K6831" s="23"/>
      <c r="L6831" s="22"/>
      <c r="M6831" s="20"/>
    </row>
    <row r="6832" spans="1:13" x14ac:dyDescent="0.25">
      <c r="A6832" s="22"/>
      <c r="B6832" s="23"/>
      <c r="C6832" s="23"/>
      <c r="D6832" s="23"/>
      <c r="E6832" s="23"/>
      <c r="F6832" s="22"/>
      <c r="G6832" s="23"/>
      <c r="H6832" s="24"/>
      <c r="I6832" s="23"/>
      <c r="J6832" s="23"/>
      <c r="K6832" s="23"/>
      <c r="L6832" s="22"/>
      <c r="M6832" s="20"/>
    </row>
    <row r="6833" spans="1:13" x14ac:dyDescent="0.25">
      <c r="A6833" s="22"/>
      <c r="B6833" s="23"/>
      <c r="C6833" s="23"/>
      <c r="D6833" s="23"/>
      <c r="E6833" s="23"/>
      <c r="F6833" s="22"/>
      <c r="G6833" s="23"/>
      <c r="H6833" s="24"/>
      <c r="I6833" s="23"/>
      <c r="J6833" s="23"/>
      <c r="K6833" s="23"/>
      <c r="L6833" s="22"/>
      <c r="M6833" s="20"/>
    </row>
    <row r="6834" spans="1:13" x14ac:dyDescent="0.25">
      <c r="A6834" s="22"/>
      <c r="B6834" s="23"/>
      <c r="C6834" s="23"/>
      <c r="D6834" s="23"/>
      <c r="E6834" s="23"/>
      <c r="F6834" s="22"/>
      <c r="G6834" s="23"/>
      <c r="H6834" s="24"/>
      <c r="I6834" s="23"/>
      <c r="J6834" s="23"/>
      <c r="K6834" s="23"/>
      <c r="L6834" s="22"/>
      <c r="M6834" s="20"/>
    </row>
    <row r="6835" spans="1:13" x14ac:dyDescent="0.25">
      <c r="A6835" s="22"/>
      <c r="B6835" s="23"/>
      <c r="C6835" s="23"/>
      <c r="D6835" s="23"/>
      <c r="E6835" s="23"/>
      <c r="F6835" s="22"/>
      <c r="G6835" s="23"/>
      <c r="H6835" s="24"/>
      <c r="I6835" s="23"/>
      <c r="J6835" s="23"/>
      <c r="K6835" s="23"/>
      <c r="L6835" s="22"/>
      <c r="M6835" s="20"/>
    </row>
    <row r="6836" spans="1:13" x14ac:dyDescent="0.25">
      <c r="A6836" s="22"/>
      <c r="B6836" s="23"/>
      <c r="C6836" s="23"/>
      <c r="D6836" s="23"/>
      <c r="E6836" s="23"/>
      <c r="F6836" s="22"/>
      <c r="G6836" s="23"/>
      <c r="H6836" s="24"/>
      <c r="I6836" s="23"/>
      <c r="J6836" s="23"/>
      <c r="K6836" s="23"/>
      <c r="L6836" s="22"/>
      <c r="M6836" s="20"/>
    </row>
    <row r="6837" spans="1:13" x14ac:dyDescent="0.25">
      <c r="A6837" s="22"/>
      <c r="B6837" s="23"/>
      <c r="C6837" s="23"/>
      <c r="D6837" s="23"/>
      <c r="E6837" s="23"/>
      <c r="F6837" s="22"/>
      <c r="G6837" s="23"/>
      <c r="H6837" s="24"/>
      <c r="I6837" s="23"/>
      <c r="J6837" s="23"/>
      <c r="K6837" s="23"/>
      <c r="L6837" s="22"/>
      <c r="M6837" s="20"/>
    </row>
    <row r="6838" spans="1:13" x14ac:dyDescent="0.25">
      <c r="A6838" s="22"/>
      <c r="B6838" s="23"/>
      <c r="C6838" s="23"/>
      <c r="D6838" s="23"/>
      <c r="E6838" s="23"/>
      <c r="F6838" s="22"/>
      <c r="G6838" s="23"/>
      <c r="H6838" s="24"/>
      <c r="I6838" s="23"/>
      <c r="J6838" s="23"/>
      <c r="K6838" s="23"/>
      <c r="L6838" s="22"/>
      <c r="M6838" s="20"/>
    </row>
    <row r="6839" spans="1:13" x14ac:dyDescent="0.25">
      <c r="A6839" s="22"/>
      <c r="B6839" s="23"/>
      <c r="C6839" s="23"/>
      <c r="D6839" s="23"/>
      <c r="E6839" s="23"/>
      <c r="F6839" s="22"/>
      <c r="G6839" s="23"/>
      <c r="H6839" s="24"/>
      <c r="I6839" s="23"/>
      <c r="J6839" s="23"/>
      <c r="K6839" s="23"/>
      <c r="L6839" s="22"/>
      <c r="M6839" s="20"/>
    </row>
    <row r="6840" spans="1:13" x14ac:dyDescent="0.25">
      <c r="A6840" s="22"/>
      <c r="B6840" s="23"/>
      <c r="C6840" s="23"/>
      <c r="D6840" s="23"/>
      <c r="E6840" s="23"/>
      <c r="F6840" s="22"/>
      <c r="G6840" s="23"/>
      <c r="H6840" s="24"/>
      <c r="I6840" s="23"/>
      <c r="J6840" s="23"/>
      <c r="K6840" s="23"/>
      <c r="L6840" s="22"/>
      <c r="M6840" s="20"/>
    </row>
    <row r="6841" spans="1:13" x14ac:dyDescent="0.25">
      <c r="A6841" s="22"/>
      <c r="B6841" s="23"/>
      <c r="C6841" s="23"/>
      <c r="D6841" s="23"/>
      <c r="E6841" s="23"/>
      <c r="F6841" s="22"/>
      <c r="G6841" s="23"/>
      <c r="H6841" s="24"/>
      <c r="I6841" s="23"/>
      <c r="J6841" s="23"/>
      <c r="K6841" s="23"/>
      <c r="L6841" s="22"/>
      <c r="M6841" s="20"/>
    </row>
    <row r="6842" spans="1:13" x14ac:dyDescent="0.25">
      <c r="A6842" s="22"/>
      <c r="B6842" s="23"/>
      <c r="C6842" s="23"/>
      <c r="D6842" s="23"/>
      <c r="E6842" s="23"/>
      <c r="F6842" s="22"/>
      <c r="G6842" s="23"/>
      <c r="H6842" s="24"/>
      <c r="I6842" s="23"/>
      <c r="J6842" s="23"/>
      <c r="K6842" s="23"/>
      <c r="L6842" s="22"/>
      <c r="M6842" s="20"/>
    </row>
    <row r="6843" spans="1:13" x14ac:dyDescent="0.25">
      <c r="A6843" s="22"/>
      <c r="B6843" s="23"/>
      <c r="C6843" s="23"/>
      <c r="D6843" s="23"/>
      <c r="E6843" s="23"/>
      <c r="F6843" s="22"/>
      <c r="G6843" s="23"/>
      <c r="H6843" s="24"/>
      <c r="I6843" s="23"/>
      <c r="J6843" s="23"/>
      <c r="K6843" s="23"/>
      <c r="L6843" s="22"/>
      <c r="M6843" s="20"/>
    </row>
    <row r="6844" spans="1:13" x14ac:dyDescent="0.25">
      <c r="A6844" s="22"/>
      <c r="B6844" s="23"/>
      <c r="C6844" s="23"/>
      <c r="D6844" s="23"/>
      <c r="E6844" s="23"/>
      <c r="F6844" s="22"/>
      <c r="G6844" s="23"/>
      <c r="H6844" s="24"/>
      <c r="I6844" s="23"/>
      <c r="J6844" s="23"/>
      <c r="K6844" s="23"/>
      <c r="L6844" s="22"/>
      <c r="M6844" s="20"/>
    </row>
    <row r="6845" spans="1:13" x14ac:dyDescent="0.25">
      <c r="A6845" s="22"/>
      <c r="B6845" s="23"/>
      <c r="C6845" s="23"/>
      <c r="D6845" s="23"/>
      <c r="E6845" s="23"/>
      <c r="F6845" s="22"/>
      <c r="G6845" s="23"/>
      <c r="H6845" s="24"/>
      <c r="I6845" s="23"/>
      <c r="J6845" s="23"/>
      <c r="K6845" s="23"/>
      <c r="L6845" s="22"/>
      <c r="M6845" s="20"/>
    </row>
    <row r="6846" spans="1:13" x14ac:dyDescent="0.25">
      <c r="A6846" s="22"/>
      <c r="B6846" s="23"/>
      <c r="C6846" s="23"/>
      <c r="D6846" s="23"/>
      <c r="E6846" s="23"/>
      <c r="F6846" s="22"/>
      <c r="G6846" s="23"/>
      <c r="H6846" s="24"/>
      <c r="I6846" s="23"/>
      <c r="J6846" s="23"/>
      <c r="K6846" s="23"/>
      <c r="L6846" s="22"/>
      <c r="M6846" s="20"/>
    </row>
    <row r="6847" spans="1:13" x14ac:dyDescent="0.25">
      <c r="A6847" s="22"/>
      <c r="B6847" s="23"/>
      <c r="C6847" s="23"/>
      <c r="D6847" s="23"/>
      <c r="E6847" s="23"/>
      <c r="F6847" s="22"/>
      <c r="G6847" s="23"/>
      <c r="H6847" s="24"/>
      <c r="I6847" s="23"/>
      <c r="J6847" s="23"/>
      <c r="K6847" s="23"/>
      <c r="L6847" s="22"/>
      <c r="M6847" s="20"/>
    </row>
    <row r="6848" spans="1:13" x14ac:dyDescent="0.25">
      <c r="A6848" s="22"/>
      <c r="B6848" s="23"/>
      <c r="C6848" s="23"/>
      <c r="D6848" s="23"/>
      <c r="E6848" s="23"/>
      <c r="F6848" s="22"/>
      <c r="G6848" s="23"/>
      <c r="H6848" s="24"/>
      <c r="I6848" s="23"/>
      <c r="J6848" s="23"/>
      <c r="K6848" s="23"/>
      <c r="L6848" s="22"/>
      <c r="M6848" s="20"/>
    </row>
    <row r="6849" spans="1:14" x14ac:dyDescent="0.25">
      <c r="A6849" s="22"/>
      <c r="B6849" s="23"/>
      <c r="C6849" s="23"/>
      <c r="D6849" s="23"/>
      <c r="E6849" s="23"/>
      <c r="F6849" s="22"/>
      <c r="G6849" s="23"/>
      <c r="H6849" s="24"/>
      <c r="I6849" s="23"/>
      <c r="J6849" s="23"/>
      <c r="K6849" s="23"/>
      <c r="L6849" s="22"/>
      <c r="M6849" s="20"/>
      <c r="N6849" s="19"/>
    </row>
    <row r="6850" spans="1:14" x14ac:dyDescent="0.25">
      <c r="A6850" s="22"/>
      <c r="B6850" s="23"/>
      <c r="C6850" s="23"/>
      <c r="D6850" s="23"/>
      <c r="E6850" s="23"/>
      <c r="F6850" s="22"/>
      <c r="G6850" s="23"/>
      <c r="H6850" s="24"/>
      <c r="I6850" s="23"/>
      <c r="J6850" s="23"/>
      <c r="K6850" s="23"/>
      <c r="L6850" s="22"/>
      <c r="M6850" s="20"/>
      <c r="N6850" s="19"/>
    </row>
    <row r="6851" spans="1:14" x14ac:dyDescent="0.25">
      <c r="A6851" s="22"/>
      <c r="B6851" s="23"/>
      <c r="C6851" s="23"/>
      <c r="D6851" s="23"/>
      <c r="E6851" s="23"/>
      <c r="F6851" s="22"/>
      <c r="G6851" s="23"/>
      <c r="H6851" s="24"/>
      <c r="I6851" s="23"/>
      <c r="J6851" s="23"/>
      <c r="K6851" s="23"/>
      <c r="L6851" s="22"/>
      <c r="M6851" s="20"/>
      <c r="N6851" s="19"/>
    </row>
    <row r="6852" spans="1:14" x14ac:dyDescent="0.25">
      <c r="A6852" s="22"/>
      <c r="B6852" s="23"/>
      <c r="C6852" s="23"/>
      <c r="D6852" s="23"/>
      <c r="E6852" s="23"/>
      <c r="F6852" s="22"/>
      <c r="G6852" s="23"/>
      <c r="H6852" s="24"/>
      <c r="I6852" s="23"/>
      <c r="J6852" s="23"/>
      <c r="K6852" s="23"/>
      <c r="L6852" s="22"/>
      <c r="M6852" s="20"/>
      <c r="N6852" s="19"/>
    </row>
    <row r="6853" spans="1:14" x14ac:dyDescent="0.25">
      <c r="A6853" s="22"/>
      <c r="B6853" s="23"/>
      <c r="C6853" s="23"/>
      <c r="D6853" s="23"/>
      <c r="E6853" s="23"/>
      <c r="F6853" s="22"/>
      <c r="G6853" s="23"/>
      <c r="H6853" s="24"/>
      <c r="I6853" s="23"/>
      <c r="J6853" s="23"/>
      <c r="K6853" s="23"/>
      <c r="L6853" s="22"/>
      <c r="M6853" s="20"/>
      <c r="N6853" s="19"/>
    </row>
    <row r="6854" spans="1:14" x14ac:dyDescent="0.25">
      <c r="A6854" s="22"/>
      <c r="B6854" s="23"/>
      <c r="C6854" s="23"/>
      <c r="D6854" s="23"/>
      <c r="E6854" s="23"/>
      <c r="F6854" s="22"/>
      <c r="G6854" s="23"/>
      <c r="H6854" s="24"/>
      <c r="I6854" s="23"/>
      <c r="J6854" s="23"/>
      <c r="K6854" s="23"/>
      <c r="L6854" s="22"/>
      <c r="M6854" s="20"/>
      <c r="N6854" s="19"/>
    </row>
    <row r="6855" spans="1:14" x14ac:dyDescent="0.25">
      <c r="A6855" s="22"/>
      <c r="B6855" s="23"/>
      <c r="C6855" s="23"/>
      <c r="D6855" s="23"/>
      <c r="E6855" s="23"/>
      <c r="F6855" s="22"/>
      <c r="G6855" s="23"/>
      <c r="H6855" s="24"/>
      <c r="I6855" s="23"/>
      <c r="J6855" s="23"/>
      <c r="K6855" s="23"/>
      <c r="L6855" s="22"/>
      <c r="M6855" s="20"/>
      <c r="N6855" s="19"/>
    </row>
    <row r="6856" spans="1:14" x14ac:dyDescent="0.25">
      <c r="A6856" s="22"/>
      <c r="B6856" s="23"/>
      <c r="C6856" s="23"/>
      <c r="D6856" s="23"/>
      <c r="E6856" s="23"/>
      <c r="F6856" s="22"/>
      <c r="G6856" s="23"/>
      <c r="H6856" s="24"/>
      <c r="I6856" s="23"/>
      <c r="J6856" s="23"/>
      <c r="K6856" s="23"/>
      <c r="L6856" s="22"/>
      <c r="M6856" s="20"/>
      <c r="N6856" s="19"/>
    </row>
    <row r="6857" spans="1:14" x14ac:dyDescent="0.25">
      <c r="A6857" s="22"/>
      <c r="B6857" s="23"/>
      <c r="C6857" s="23"/>
      <c r="D6857" s="23"/>
      <c r="E6857" s="23"/>
      <c r="F6857" s="22"/>
      <c r="G6857" s="23"/>
      <c r="H6857" s="24"/>
      <c r="I6857" s="23"/>
      <c r="J6857" s="23"/>
      <c r="K6857" s="23"/>
      <c r="L6857" s="22"/>
      <c r="M6857" s="20"/>
      <c r="N6857" s="19"/>
    </row>
    <row r="6858" spans="1:14" x14ac:dyDescent="0.25">
      <c r="A6858" s="22"/>
      <c r="B6858" s="23"/>
      <c r="C6858" s="23"/>
      <c r="D6858" s="23"/>
      <c r="E6858" s="23"/>
      <c r="F6858" s="22"/>
      <c r="G6858" s="23"/>
      <c r="H6858" s="24"/>
      <c r="I6858" s="23"/>
      <c r="J6858" s="23"/>
      <c r="K6858" s="23"/>
      <c r="L6858" s="22"/>
      <c r="M6858" s="20"/>
      <c r="N6858" s="19"/>
    </row>
    <row r="6859" spans="1:14" x14ac:dyDescent="0.25">
      <c r="A6859" s="22"/>
      <c r="B6859" s="23"/>
      <c r="C6859" s="23"/>
      <c r="D6859" s="23"/>
      <c r="E6859" s="23"/>
      <c r="F6859" s="22"/>
      <c r="G6859" s="23"/>
      <c r="H6859" s="24"/>
      <c r="I6859" s="23"/>
      <c r="J6859" s="23"/>
      <c r="K6859" s="23"/>
      <c r="L6859" s="22"/>
      <c r="M6859" s="20"/>
      <c r="N6859" s="19"/>
    </row>
    <row r="6860" spans="1:14" x14ac:dyDescent="0.25">
      <c r="A6860" s="22"/>
      <c r="B6860" s="23"/>
      <c r="C6860" s="23"/>
      <c r="D6860" s="23"/>
      <c r="E6860" s="23"/>
      <c r="F6860" s="22"/>
      <c r="G6860" s="23"/>
      <c r="H6860" s="24"/>
      <c r="I6860" s="23"/>
      <c r="J6860" s="23"/>
      <c r="K6860" s="23"/>
      <c r="L6860" s="22"/>
      <c r="M6860" s="20"/>
      <c r="N6860" s="19"/>
    </row>
    <row r="6861" spans="1:14" x14ac:dyDescent="0.25">
      <c r="A6861" s="22"/>
      <c r="B6861" s="23"/>
      <c r="C6861" s="23"/>
      <c r="D6861" s="23"/>
      <c r="E6861" s="23"/>
      <c r="F6861" s="22"/>
      <c r="G6861" s="23"/>
      <c r="H6861" s="24"/>
      <c r="I6861" s="23"/>
      <c r="J6861" s="23"/>
      <c r="K6861" s="23"/>
      <c r="L6861" s="22"/>
      <c r="M6861" s="20"/>
      <c r="N6861" s="19"/>
    </row>
    <row r="6862" spans="1:14" x14ac:dyDescent="0.25">
      <c r="A6862" s="22"/>
      <c r="B6862" s="23"/>
      <c r="C6862" s="23"/>
      <c r="D6862" s="23"/>
      <c r="E6862" s="23"/>
      <c r="F6862" s="22"/>
      <c r="G6862" s="23"/>
      <c r="H6862" s="24"/>
      <c r="I6862" s="23"/>
      <c r="J6862" s="23"/>
      <c r="K6862" s="23"/>
      <c r="L6862" s="22"/>
      <c r="M6862" s="20"/>
      <c r="N6862" s="19"/>
    </row>
    <row r="6863" spans="1:14" x14ac:dyDescent="0.25">
      <c r="A6863" s="22"/>
      <c r="B6863" s="23"/>
      <c r="C6863" s="23"/>
      <c r="D6863" s="23"/>
      <c r="E6863" s="23"/>
      <c r="F6863" s="22"/>
      <c r="G6863" s="23"/>
      <c r="H6863" s="24"/>
      <c r="I6863" s="23"/>
      <c r="J6863" s="23"/>
      <c r="K6863" s="23"/>
      <c r="L6863" s="22"/>
      <c r="M6863" s="20"/>
      <c r="N6863" s="19"/>
    </row>
    <row r="6864" spans="1:14" x14ac:dyDescent="0.25">
      <c r="A6864" s="22"/>
      <c r="B6864" s="23"/>
      <c r="C6864" s="23"/>
      <c r="D6864" s="23"/>
      <c r="E6864" s="23"/>
      <c r="F6864" s="22"/>
      <c r="G6864" s="23"/>
      <c r="H6864" s="24"/>
      <c r="I6864" s="23"/>
      <c r="J6864" s="23"/>
      <c r="K6864" s="23"/>
      <c r="L6864" s="22"/>
      <c r="M6864" s="20"/>
      <c r="N6864" s="19"/>
    </row>
    <row r="6865" spans="1:14" x14ac:dyDescent="0.25">
      <c r="A6865" s="22"/>
      <c r="B6865" s="23"/>
      <c r="C6865" s="23"/>
      <c r="D6865" s="23"/>
      <c r="E6865" s="23"/>
      <c r="F6865" s="22"/>
      <c r="G6865" s="23"/>
      <c r="H6865" s="24"/>
      <c r="I6865" s="23"/>
      <c r="J6865" s="23"/>
      <c r="K6865" s="23"/>
      <c r="L6865" s="22"/>
      <c r="M6865" s="20"/>
      <c r="N6865" s="19"/>
    </row>
    <row r="6866" spans="1:14" x14ac:dyDescent="0.25">
      <c r="A6866" s="22"/>
      <c r="B6866" s="23"/>
      <c r="C6866" s="23"/>
      <c r="D6866" s="23"/>
      <c r="E6866" s="23"/>
      <c r="F6866" s="22"/>
      <c r="G6866" s="23"/>
      <c r="H6866" s="24"/>
      <c r="I6866" s="23"/>
      <c r="J6866" s="23"/>
      <c r="K6866" s="23"/>
      <c r="L6866" s="22"/>
      <c r="M6866" s="20"/>
      <c r="N6866" s="19"/>
    </row>
    <row r="6867" spans="1:14" x14ac:dyDescent="0.25">
      <c r="A6867" s="22"/>
      <c r="B6867" s="23"/>
      <c r="C6867" s="23"/>
      <c r="D6867" s="23"/>
      <c r="E6867" s="23"/>
      <c r="F6867" s="22"/>
      <c r="G6867" s="23"/>
      <c r="H6867" s="24"/>
      <c r="I6867" s="23"/>
      <c r="J6867" s="23"/>
      <c r="K6867" s="23"/>
      <c r="L6867" s="22"/>
      <c r="M6867" s="20"/>
      <c r="N6867" s="19"/>
    </row>
    <row r="6868" spans="1:14" x14ac:dyDescent="0.25">
      <c r="A6868" s="22"/>
      <c r="B6868" s="23"/>
      <c r="C6868" s="23"/>
      <c r="D6868" s="23"/>
      <c r="E6868" s="23"/>
      <c r="F6868" s="22"/>
      <c r="G6868" s="23"/>
      <c r="H6868" s="24"/>
      <c r="I6868" s="23"/>
      <c r="J6868" s="23"/>
      <c r="K6868" s="23"/>
      <c r="L6868" s="22"/>
      <c r="M6868" s="20"/>
      <c r="N6868" s="19"/>
    </row>
    <row r="6869" spans="1:14" x14ac:dyDescent="0.25">
      <c r="A6869" s="22"/>
      <c r="B6869" s="23"/>
      <c r="C6869" s="23"/>
      <c r="D6869" s="23"/>
      <c r="E6869" s="23"/>
      <c r="F6869" s="22"/>
      <c r="G6869" s="23"/>
      <c r="H6869" s="24"/>
      <c r="I6869" s="23"/>
      <c r="J6869" s="23"/>
      <c r="K6869" s="23"/>
      <c r="L6869" s="22"/>
      <c r="M6869" s="20"/>
      <c r="N6869" s="19"/>
    </row>
    <row r="6870" spans="1:14" x14ac:dyDescent="0.25">
      <c r="A6870" s="22"/>
      <c r="B6870" s="23"/>
      <c r="C6870" s="23"/>
      <c r="D6870" s="23"/>
      <c r="E6870" s="23"/>
      <c r="F6870" s="22"/>
      <c r="G6870" s="23"/>
      <c r="H6870" s="24"/>
      <c r="I6870" s="23"/>
      <c r="J6870" s="23"/>
      <c r="K6870" s="23"/>
      <c r="L6870" s="22"/>
      <c r="M6870" s="20"/>
      <c r="N6870" s="19"/>
    </row>
    <row r="6871" spans="1:14" x14ac:dyDescent="0.25">
      <c r="A6871" s="22"/>
      <c r="B6871" s="23"/>
      <c r="C6871" s="23"/>
      <c r="D6871" s="23"/>
      <c r="E6871" s="23"/>
      <c r="F6871" s="22"/>
      <c r="G6871" s="23"/>
      <c r="H6871" s="24"/>
      <c r="I6871" s="23"/>
      <c r="J6871" s="23"/>
      <c r="K6871" s="23"/>
      <c r="L6871" s="22"/>
      <c r="M6871" s="20"/>
      <c r="N6871" s="19"/>
    </row>
    <row r="6872" spans="1:14" x14ac:dyDescent="0.25">
      <c r="A6872" s="22"/>
      <c r="B6872" s="23"/>
      <c r="C6872" s="23"/>
      <c r="D6872" s="23"/>
      <c r="E6872" s="23"/>
      <c r="F6872" s="22"/>
      <c r="G6872" s="23"/>
      <c r="H6872" s="24"/>
      <c r="I6872" s="23"/>
      <c r="J6872" s="23"/>
      <c r="K6872" s="23"/>
      <c r="L6872" s="22"/>
      <c r="M6872" s="20"/>
      <c r="N6872" s="19"/>
    </row>
    <row r="6873" spans="1:14" x14ac:dyDescent="0.25">
      <c r="A6873" s="22"/>
      <c r="B6873" s="23"/>
      <c r="C6873" s="23"/>
      <c r="D6873" s="23"/>
      <c r="E6873" s="23"/>
      <c r="F6873" s="22"/>
      <c r="G6873" s="23"/>
      <c r="H6873" s="24"/>
      <c r="I6873" s="23"/>
      <c r="J6873" s="23"/>
      <c r="K6873" s="23"/>
      <c r="L6873" s="22"/>
      <c r="M6873" s="20"/>
      <c r="N6873" s="19"/>
    </row>
    <row r="6874" spans="1:14" x14ac:dyDescent="0.25">
      <c r="A6874" s="22"/>
      <c r="B6874" s="23"/>
      <c r="C6874" s="23"/>
      <c r="D6874" s="23"/>
      <c r="E6874" s="23"/>
      <c r="F6874" s="22"/>
      <c r="G6874" s="23"/>
      <c r="H6874" s="24"/>
      <c r="I6874" s="23"/>
      <c r="J6874" s="23"/>
      <c r="K6874" s="23"/>
      <c r="L6874" s="22"/>
      <c r="M6874" s="20"/>
      <c r="N6874" s="19"/>
    </row>
    <row r="6875" spans="1:14" x14ac:dyDescent="0.25">
      <c r="A6875" s="22"/>
      <c r="B6875" s="23"/>
      <c r="C6875" s="23"/>
      <c r="D6875" s="23"/>
      <c r="E6875" s="23"/>
      <c r="F6875" s="22"/>
      <c r="G6875" s="23"/>
      <c r="H6875" s="24"/>
      <c r="I6875" s="23"/>
      <c r="J6875" s="23"/>
      <c r="K6875" s="23"/>
      <c r="L6875" s="22"/>
      <c r="M6875" s="20"/>
      <c r="N6875" s="19"/>
    </row>
    <row r="6876" spans="1:14" x14ac:dyDescent="0.25">
      <c r="A6876" s="22"/>
      <c r="B6876" s="23"/>
      <c r="C6876" s="23"/>
      <c r="D6876" s="23"/>
      <c r="E6876" s="23"/>
      <c r="F6876" s="22"/>
      <c r="G6876" s="23"/>
      <c r="H6876" s="24"/>
      <c r="I6876" s="23"/>
      <c r="J6876" s="23"/>
      <c r="K6876" s="23"/>
      <c r="L6876" s="22"/>
      <c r="M6876" s="20"/>
      <c r="N6876" s="19"/>
    </row>
    <row r="6877" spans="1:14" x14ac:dyDescent="0.25">
      <c r="A6877" s="22"/>
      <c r="B6877" s="23"/>
      <c r="C6877" s="23"/>
      <c r="D6877" s="23"/>
      <c r="E6877" s="23"/>
      <c r="F6877" s="22"/>
      <c r="G6877" s="23"/>
      <c r="H6877" s="24"/>
      <c r="I6877" s="23"/>
      <c r="J6877" s="23"/>
      <c r="K6877" s="23"/>
      <c r="L6877" s="22"/>
      <c r="M6877" s="20"/>
      <c r="N6877" s="19"/>
    </row>
    <row r="6878" spans="1:14" x14ac:dyDescent="0.25">
      <c r="A6878" s="22"/>
      <c r="B6878" s="23"/>
      <c r="C6878" s="23"/>
      <c r="D6878" s="23"/>
      <c r="E6878" s="23"/>
      <c r="F6878" s="22"/>
      <c r="G6878" s="23"/>
      <c r="H6878" s="24"/>
      <c r="I6878" s="23"/>
      <c r="J6878" s="23"/>
      <c r="K6878" s="23"/>
      <c r="L6878" s="22"/>
      <c r="M6878" s="20"/>
      <c r="N6878" s="19"/>
    </row>
    <row r="6879" spans="1:14" x14ac:dyDescent="0.25">
      <c r="A6879" s="22"/>
      <c r="B6879" s="23"/>
      <c r="C6879" s="23"/>
      <c r="D6879" s="23"/>
      <c r="E6879" s="23"/>
      <c r="F6879" s="22"/>
      <c r="G6879" s="23"/>
      <c r="H6879" s="24"/>
      <c r="I6879" s="23"/>
      <c r="J6879" s="23"/>
      <c r="K6879" s="23"/>
      <c r="L6879" s="22"/>
      <c r="M6879" s="20"/>
      <c r="N6879" s="19"/>
    </row>
    <row r="6880" spans="1:14" x14ac:dyDescent="0.25">
      <c r="A6880" s="22"/>
      <c r="B6880" s="23"/>
      <c r="C6880" s="23"/>
      <c r="D6880" s="23"/>
      <c r="E6880" s="23"/>
      <c r="F6880" s="22"/>
      <c r="G6880" s="23"/>
      <c r="H6880" s="24"/>
      <c r="I6880" s="23"/>
      <c r="J6880" s="23"/>
      <c r="K6880" s="23"/>
      <c r="L6880" s="22"/>
      <c r="M6880" s="20"/>
      <c r="N6880" s="19"/>
    </row>
    <row r="6881" spans="1:13" x14ac:dyDescent="0.25">
      <c r="A6881" s="22"/>
      <c r="B6881" s="23"/>
      <c r="C6881" s="23"/>
      <c r="D6881" s="23"/>
      <c r="E6881" s="23"/>
      <c r="F6881" s="22"/>
      <c r="G6881" s="23"/>
      <c r="H6881" s="24"/>
      <c r="I6881" s="23"/>
      <c r="J6881" s="23"/>
      <c r="K6881" s="23"/>
      <c r="L6881" s="22"/>
      <c r="M6881" s="20"/>
    </row>
    <row r="6882" spans="1:13" x14ac:dyDescent="0.25">
      <c r="A6882" s="22"/>
      <c r="B6882" s="23"/>
      <c r="C6882" s="23"/>
      <c r="D6882" s="23"/>
      <c r="E6882" s="23"/>
      <c r="F6882" s="22"/>
      <c r="G6882" s="23"/>
      <c r="H6882" s="24"/>
      <c r="I6882" s="23"/>
      <c r="J6882" s="23"/>
      <c r="K6882" s="23"/>
      <c r="L6882" s="22"/>
      <c r="M6882" s="20"/>
    </row>
    <row r="6883" spans="1:13" x14ac:dyDescent="0.25">
      <c r="A6883" s="22"/>
      <c r="B6883" s="23"/>
      <c r="C6883" s="23"/>
      <c r="D6883" s="23"/>
      <c r="E6883" s="23"/>
      <c r="F6883" s="22"/>
      <c r="G6883" s="23"/>
      <c r="H6883" s="24"/>
      <c r="I6883" s="23"/>
      <c r="J6883" s="23"/>
      <c r="K6883" s="23"/>
      <c r="L6883" s="22"/>
      <c r="M6883" s="20"/>
    </row>
    <row r="6884" spans="1:13" x14ac:dyDescent="0.25">
      <c r="A6884" s="22"/>
      <c r="B6884" s="23"/>
      <c r="C6884" s="23"/>
      <c r="D6884" s="23"/>
      <c r="E6884" s="23"/>
      <c r="F6884" s="22"/>
      <c r="G6884" s="23"/>
      <c r="H6884" s="24"/>
      <c r="I6884" s="23"/>
      <c r="J6884" s="23"/>
      <c r="K6884" s="23"/>
      <c r="L6884" s="22"/>
      <c r="M6884" s="20"/>
    </row>
    <row r="6885" spans="1:13" x14ac:dyDescent="0.25">
      <c r="A6885" s="22"/>
      <c r="B6885" s="23"/>
      <c r="C6885" s="23"/>
      <c r="D6885" s="23"/>
      <c r="E6885" s="23"/>
      <c r="F6885" s="22"/>
      <c r="G6885" s="23"/>
      <c r="H6885" s="24"/>
      <c r="I6885" s="23"/>
      <c r="J6885" s="23"/>
      <c r="K6885" s="23"/>
      <c r="L6885" s="22"/>
      <c r="M6885" s="20"/>
    </row>
    <row r="6886" spans="1:13" x14ac:dyDescent="0.25">
      <c r="A6886" s="22"/>
      <c r="B6886" s="23"/>
      <c r="C6886" s="23"/>
      <c r="D6886" s="23"/>
      <c r="E6886" s="23"/>
      <c r="F6886" s="22"/>
      <c r="G6886" s="23"/>
      <c r="H6886" s="24"/>
      <c r="I6886" s="23"/>
      <c r="J6886" s="23"/>
      <c r="K6886" s="23"/>
      <c r="L6886" s="22"/>
      <c r="M6886" s="20"/>
    </row>
    <row r="6887" spans="1:13" x14ac:dyDescent="0.25">
      <c r="A6887" s="22"/>
      <c r="B6887" s="23"/>
      <c r="C6887" s="23"/>
      <c r="D6887" s="23"/>
      <c r="E6887" s="23"/>
      <c r="F6887" s="22"/>
      <c r="G6887" s="23"/>
      <c r="H6887" s="24"/>
      <c r="I6887" s="23"/>
      <c r="J6887" s="23"/>
      <c r="K6887" s="23"/>
      <c r="L6887" s="22"/>
      <c r="M6887" s="20"/>
    </row>
    <row r="6888" spans="1:13" x14ac:dyDescent="0.25">
      <c r="A6888" s="22"/>
      <c r="B6888" s="23"/>
      <c r="C6888" s="23"/>
      <c r="D6888" s="23"/>
      <c r="E6888" s="23"/>
      <c r="F6888" s="22"/>
      <c r="G6888" s="23"/>
      <c r="H6888" s="24"/>
      <c r="I6888" s="23"/>
      <c r="J6888" s="23"/>
      <c r="K6888" s="23"/>
      <c r="L6888" s="22"/>
      <c r="M6888" s="20"/>
    </row>
    <row r="6889" spans="1:13" x14ac:dyDescent="0.25">
      <c r="A6889" s="22"/>
      <c r="B6889" s="23"/>
      <c r="C6889" s="23"/>
      <c r="D6889" s="23"/>
      <c r="E6889" s="23"/>
      <c r="F6889" s="22"/>
      <c r="G6889" s="23"/>
      <c r="H6889" s="24"/>
      <c r="I6889" s="23"/>
      <c r="J6889" s="23"/>
      <c r="K6889" s="23"/>
      <c r="L6889" s="22"/>
      <c r="M6889" s="20"/>
    </row>
    <row r="6890" spans="1:13" x14ac:dyDescent="0.25">
      <c r="A6890" s="22"/>
      <c r="B6890" s="23"/>
      <c r="C6890" s="23"/>
      <c r="D6890" s="23"/>
      <c r="E6890" s="23"/>
      <c r="F6890" s="22"/>
      <c r="G6890" s="23"/>
      <c r="H6890" s="24"/>
      <c r="I6890" s="23"/>
      <c r="J6890" s="23"/>
      <c r="K6890" s="23"/>
      <c r="L6890" s="22"/>
      <c r="M6890" s="20"/>
    </row>
    <row r="6891" spans="1:13" x14ac:dyDescent="0.25">
      <c r="A6891" s="22"/>
      <c r="B6891" s="23"/>
      <c r="C6891" s="23"/>
      <c r="D6891" s="23"/>
      <c r="E6891" s="23"/>
      <c r="F6891" s="22"/>
      <c r="G6891" s="23"/>
      <c r="H6891" s="24"/>
      <c r="I6891" s="23"/>
      <c r="J6891" s="23"/>
      <c r="K6891" s="23"/>
      <c r="L6891" s="22"/>
      <c r="M6891" s="20"/>
    </row>
    <row r="6892" spans="1:13" x14ac:dyDescent="0.25">
      <c r="A6892" s="22"/>
      <c r="B6892" s="23"/>
      <c r="C6892" s="23"/>
      <c r="D6892" s="23"/>
      <c r="E6892" s="23"/>
      <c r="F6892" s="22"/>
      <c r="G6892" s="23"/>
      <c r="H6892" s="24"/>
      <c r="I6892" s="23"/>
      <c r="J6892" s="23"/>
      <c r="K6892" s="23"/>
      <c r="L6892" s="22"/>
      <c r="M6892" s="20"/>
    </row>
    <row r="6893" spans="1:13" x14ac:dyDescent="0.25">
      <c r="A6893" s="22"/>
      <c r="B6893" s="23"/>
      <c r="C6893" s="23"/>
      <c r="D6893" s="23"/>
      <c r="E6893" s="23"/>
      <c r="F6893" s="22"/>
      <c r="G6893" s="23"/>
      <c r="H6893" s="24"/>
      <c r="I6893" s="23"/>
      <c r="J6893" s="23"/>
      <c r="K6893" s="23"/>
      <c r="L6893" s="22"/>
      <c r="M6893" s="20"/>
    </row>
    <row r="6894" spans="1:13" x14ac:dyDescent="0.25">
      <c r="A6894" s="22"/>
      <c r="B6894" s="23"/>
      <c r="C6894" s="23"/>
      <c r="D6894" s="23"/>
      <c r="E6894" s="23"/>
      <c r="F6894" s="22"/>
      <c r="G6894" s="23"/>
      <c r="H6894" s="24"/>
      <c r="I6894" s="23"/>
      <c r="J6894" s="23"/>
      <c r="K6894" s="23"/>
      <c r="L6894" s="22"/>
      <c r="M6894" s="20"/>
    </row>
    <row r="6895" spans="1:13" x14ac:dyDescent="0.25">
      <c r="A6895" s="22"/>
      <c r="B6895" s="23"/>
      <c r="C6895" s="23"/>
      <c r="D6895" s="23"/>
      <c r="E6895" s="23"/>
      <c r="F6895" s="22"/>
      <c r="G6895" s="23"/>
      <c r="H6895" s="24"/>
      <c r="I6895" s="23"/>
      <c r="J6895" s="23"/>
      <c r="K6895" s="23"/>
      <c r="L6895" s="22"/>
      <c r="M6895" s="20"/>
    </row>
    <row r="6896" spans="1:13" x14ac:dyDescent="0.25">
      <c r="A6896" s="22"/>
      <c r="B6896" s="23"/>
      <c r="C6896" s="23"/>
      <c r="D6896" s="23"/>
      <c r="E6896" s="23"/>
      <c r="F6896" s="22"/>
      <c r="G6896" s="23"/>
      <c r="H6896" s="24"/>
      <c r="I6896" s="23"/>
      <c r="J6896" s="23"/>
      <c r="K6896" s="23"/>
      <c r="L6896" s="22"/>
      <c r="M6896" s="20"/>
    </row>
    <row r="6897" spans="1:13" x14ac:dyDescent="0.25">
      <c r="A6897" s="22"/>
      <c r="B6897" s="23"/>
      <c r="C6897" s="23"/>
      <c r="D6897" s="23"/>
      <c r="E6897" s="23"/>
      <c r="F6897" s="22"/>
      <c r="G6897" s="23"/>
      <c r="H6897" s="24"/>
      <c r="I6897" s="23"/>
      <c r="J6897" s="23"/>
      <c r="K6897" s="23"/>
      <c r="L6897" s="22"/>
      <c r="M6897" s="20"/>
    </row>
    <row r="6898" spans="1:13" x14ac:dyDescent="0.25">
      <c r="A6898" s="22"/>
      <c r="B6898" s="23"/>
      <c r="C6898" s="23"/>
      <c r="D6898" s="23"/>
      <c r="E6898" s="23"/>
      <c r="F6898" s="22"/>
      <c r="G6898" s="23"/>
      <c r="H6898" s="24"/>
      <c r="I6898" s="23"/>
      <c r="J6898" s="23"/>
      <c r="K6898" s="23"/>
      <c r="L6898" s="22"/>
      <c r="M6898" s="20"/>
    </row>
    <row r="6899" spans="1:13" x14ac:dyDescent="0.25">
      <c r="A6899" s="22"/>
      <c r="B6899" s="23"/>
      <c r="C6899" s="23"/>
      <c r="D6899" s="23"/>
      <c r="E6899" s="23"/>
      <c r="F6899" s="22"/>
      <c r="G6899" s="23"/>
      <c r="H6899" s="24"/>
      <c r="I6899" s="23"/>
      <c r="J6899" s="23"/>
      <c r="K6899" s="23"/>
      <c r="L6899" s="22"/>
      <c r="M6899" s="20"/>
    </row>
    <row r="6900" spans="1:13" x14ac:dyDescent="0.25">
      <c r="A6900" s="22"/>
      <c r="B6900" s="23"/>
      <c r="C6900" s="23"/>
      <c r="D6900" s="23"/>
      <c r="E6900" s="23"/>
      <c r="F6900" s="22"/>
      <c r="G6900" s="23"/>
      <c r="H6900" s="24"/>
      <c r="I6900" s="23"/>
      <c r="J6900" s="23"/>
      <c r="K6900" s="23"/>
      <c r="L6900" s="22"/>
      <c r="M6900" s="20"/>
    </row>
    <row r="6901" spans="1:13" x14ac:dyDescent="0.25">
      <c r="A6901" s="22"/>
      <c r="B6901" s="23"/>
      <c r="C6901" s="23"/>
      <c r="D6901" s="23"/>
      <c r="E6901" s="23"/>
      <c r="F6901" s="22"/>
      <c r="G6901" s="23"/>
      <c r="H6901" s="24"/>
      <c r="I6901" s="23"/>
      <c r="J6901" s="23"/>
      <c r="K6901" s="23"/>
      <c r="L6901" s="22"/>
      <c r="M6901" s="20"/>
    </row>
    <row r="6902" spans="1:13" x14ac:dyDescent="0.25">
      <c r="A6902" s="22"/>
      <c r="B6902" s="23"/>
      <c r="C6902" s="23"/>
      <c r="D6902" s="23"/>
      <c r="E6902" s="23"/>
      <c r="F6902" s="22"/>
      <c r="G6902" s="23"/>
      <c r="H6902" s="24"/>
      <c r="I6902" s="23"/>
      <c r="J6902" s="23"/>
      <c r="K6902" s="23"/>
      <c r="L6902" s="22"/>
      <c r="M6902" s="20"/>
    </row>
    <row r="6903" spans="1:13" x14ac:dyDescent="0.25">
      <c r="A6903" s="22"/>
      <c r="B6903" s="23"/>
      <c r="C6903" s="23"/>
      <c r="D6903" s="23"/>
      <c r="E6903" s="23"/>
      <c r="F6903" s="22"/>
      <c r="G6903" s="23"/>
      <c r="H6903" s="24"/>
      <c r="I6903" s="23"/>
      <c r="J6903" s="23"/>
      <c r="K6903" s="23"/>
      <c r="L6903" s="22"/>
      <c r="M6903" s="20"/>
    </row>
    <row r="6904" spans="1:13" x14ac:dyDescent="0.25">
      <c r="A6904" s="22"/>
      <c r="B6904" s="23"/>
      <c r="C6904" s="23"/>
      <c r="D6904" s="23"/>
      <c r="E6904" s="23"/>
      <c r="F6904" s="22"/>
      <c r="G6904" s="23"/>
      <c r="H6904" s="24"/>
      <c r="I6904" s="23"/>
      <c r="J6904" s="23"/>
      <c r="K6904" s="23"/>
      <c r="L6904" s="22"/>
      <c r="M6904" s="20"/>
    </row>
    <row r="6905" spans="1:13" x14ac:dyDescent="0.25">
      <c r="A6905" s="22"/>
      <c r="B6905" s="23"/>
      <c r="C6905" s="23"/>
      <c r="D6905" s="23"/>
      <c r="E6905" s="23"/>
      <c r="F6905" s="22"/>
      <c r="G6905" s="23"/>
      <c r="H6905" s="24"/>
      <c r="I6905" s="23"/>
      <c r="J6905" s="23"/>
      <c r="K6905" s="23"/>
      <c r="L6905" s="22"/>
      <c r="M6905" s="20"/>
    </row>
    <row r="6906" spans="1:13" x14ac:dyDescent="0.25">
      <c r="A6906" s="22"/>
      <c r="B6906" s="23"/>
      <c r="C6906" s="23"/>
      <c r="D6906" s="23"/>
      <c r="E6906" s="23"/>
      <c r="F6906" s="22"/>
      <c r="G6906" s="23"/>
      <c r="H6906" s="24"/>
      <c r="I6906" s="23"/>
      <c r="J6906" s="23"/>
      <c r="K6906" s="23"/>
      <c r="L6906" s="22"/>
      <c r="M6906" s="20"/>
    </row>
    <row r="6907" spans="1:13" x14ac:dyDescent="0.25">
      <c r="A6907" s="22"/>
      <c r="B6907" s="23"/>
      <c r="C6907" s="23"/>
      <c r="D6907" s="23"/>
      <c r="E6907" s="23"/>
      <c r="F6907" s="22"/>
      <c r="G6907" s="23"/>
      <c r="H6907" s="24"/>
      <c r="I6907" s="23"/>
      <c r="J6907" s="23"/>
      <c r="K6907" s="23"/>
      <c r="L6907" s="22"/>
      <c r="M6907" s="20"/>
    </row>
    <row r="6908" spans="1:13" x14ac:dyDescent="0.25">
      <c r="A6908" s="22"/>
      <c r="B6908" s="23"/>
      <c r="C6908" s="23"/>
      <c r="D6908" s="23"/>
      <c r="E6908" s="23"/>
      <c r="F6908" s="22"/>
      <c r="G6908" s="23"/>
      <c r="H6908" s="24"/>
      <c r="I6908" s="23"/>
      <c r="J6908" s="23"/>
      <c r="K6908" s="23"/>
      <c r="L6908" s="22"/>
      <c r="M6908" s="20"/>
    </row>
    <row r="6909" spans="1:13" x14ac:dyDescent="0.25">
      <c r="A6909" s="22"/>
      <c r="B6909" s="23"/>
      <c r="C6909" s="23"/>
      <c r="D6909" s="23"/>
      <c r="E6909" s="23"/>
      <c r="F6909" s="22"/>
      <c r="G6909" s="23"/>
      <c r="H6909" s="24"/>
      <c r="I6909" s="23"/>
      <c r="J6909" s="23"/>
      <c r="K6909" s="23"/>
      <c r="L6909" s="22"/>
      <c r="M6909" s="20"/>
    </row>
    <row r="6910" spans="1:13" x14ac:dyDescent="0.25">
      <c r="A6910" s="22"/>
      <c r="B6910" s="23"/>
      <c r="C6910" s="23"/>
      <c r="D6910" s="23"/>
      <c r="E6910" s="23"/>
      <c r="F6910" s="22"/>
      <c r="G6910" s="23"/>
      <c r="H6910" s="24"/>
      <c r="I6910" s="23"/>
      <c r="J6910" s="23"/>
      <c r="K6910" s="23"/>
      <c r="L6910" s="22"/>
      <c r="M6910" s="20"/>
    </row>
    <row r="6911" spans="1:13" x14ac:dyDescent="0.25">
      <c r="A6911" s="22"/>
      <c r="B6911" s="23"/>
      <c r="C6911" s="23"/>
      <c r="D6911" s="23"/>
      <c r="E6911" s="23"/>
      <c r="F6911" s="22"/>
      <c r="G6911" s="23"/>
      <c r="H6911" s="24"/>
      <c r="I6911" s="23"/>
      <c r="J6911" s="23"/>
      <c r="K6911" s="23"/>
      <c r="L6911" s="22"/>
      <c r="M6911" s="20"/>
    </row>
    <row r="6912" spans="1:13" x14ac:dyDescent="0.25">
      <c r="A6912" s="22"/>
      <c r="B6912" s="23"/>
      <c r="C6912" s="23"/>
      <c r="D6912" s="23"/>
      <c r="E6912" s="23"/>
      <c r="F6912" s="22"/>
      <c r="G6912" s="23"/>
      <c r="H6912" s="24"/>
      <c r="I6912" s="23"/>
      <c r="J6912" s="23"/>
      <c r="K6912" s="23"/>
      <c r="L6912" s="22"/>
      <c r="M6912" s="20"/>
    </row>
    <row r="6913" spans="1:13" x14ac:dyDescent="0.25">
      <c r="A6913" s="22"/>
      <c r="B6913" s="23"/>
      <c r="C6913" s="23"/>
      <c r="D6913" s="23"/>
      <c r="E6913" s="23"/>
      <c r="F6913" s="22"/>
      <c r="G6913" s="23"/>
      <c r="H6913" s="24"/>
      <c r="I6913" s="23"/>
      <c r="J6913" s="23"/>
      <c r="K6913" s="23"/>
      <c r="L6913" s="22"/>
      <c r="M6913" s="20"/>
    </row>
    <row r="6914" spans="1:13" x14ac:dyDescent="0.25">
      <c r="A6914" s="22"/>
      <c r="B6914" s="23"/>
      <c r="C6914" s="23"/>
      <c r="D6914" s="23"/>
      <c r="E6914" s="23"/>
      <c r="F6914" s="22"/>
      <c r="G6914" s="23"/>
      <c r="H6914" s="24"/>
      <c r="I6914" s="23"/>
      <c r="J6914" s="23"/>
      <c r="K6914" s="23"/>
      <c r="L6914" s="22"/>
      <c r="M6914" s="20"/>
    </row>
    <row r="6915" spans="1:13" x14ac:dyDescent="0.25">
      <c r="A6915" s="22"/>
      <c r="B6915" s="23"/>
      <c r="C6915" s="23"/>
      <c r="D6915" s="23"/>
      <c r="E6915" s="23"/>
      <c r="F6915" s="22"/>
      <c r="G6915" s="23"/>
      <c r="H6915" s="24"/>
      <c r="I6915" s="23"/>
      <c r="J6915" s="23"/>
      <c r="K6915" s="23"/>
      <c r="L6915" s="22"/>
      <c r="M6915" s="20"/>
    </row>
    <row r="6916" spans="1:13" x14ac:dyDescent="0.25">
      <c r="A6916" s="22"/>
      <c r="B6916" s="23"/>
      <c r="C6916" s="23"/>
      <c r="D6916" s="23"/>
      <c r="E6916" s="23"/>
      <c r="F6916" s="22"/>
      <c r="G6916" s="23"/>
      <c r="H6916" s="24"/>
      <c r="I6916" s="23"/>
      <c r="J6916" s="23"/>
      <c r="K6916" s="23"/>
      <c r="L6916" s="22"/>
      <c r="M6916" s="20"/>
    </row>
    <row r="6917" spans="1:13" x14ac:dyDescent="0.25">
      <c r="A6917" s="22"/>
      <c r="B6917" s="23"/>
      <c r="C6917" s="23"/>
      <c r="D6917" s="23"/>
      <c r="E6917" s="23"/>
      <c r="F6917" s="22"/>
      <c r="G6917" s="23"/>
      <c r="H6917" s="24"/>
      <c r="I6917" s="23"/>
      <c r="J6917" s="23"/>
      <c r="K6917" s="23"/>
      <c r="L6917" s="22"/>
      <c r="M6917" s="20"/>
    </row>
    <row r="6918" spans="1:13" x14ac:dyDescent="0.25">
      <c r="A6918" s="22"/>
      <c r="B6918" s="23"/>
      <c r="C6918" s="23"/>
      <c r="D6918" s="23"/>
      <c r="E6918" s="23"/>
      <c r="F6918" s="22"/>
      <c r="G6918" s="23"/>
      <c r="H6918" s="24"/>
      <c r="I6918" s="23"/>
      <c r="J6918" s="23"/>
      <c r="K6918" s="23"/>
      <c r="L6918" s="22"/>
      <c r="M6918" s="20"/>
    </row>
    <row r="6919" spans="1:13" x14ac:dyDescent="0.25">
      <c r="A6919" s="22"/>
      <c r="B6919" s="23"/>
      <c r="C6919" s="23"/>
      <c r="D6919" s="23"/>
      <c r="E6919" s="23"/>
      <c r="F6919" s="22"/>
      <c r="G6919" s="23"/>
      <c r="H6919" s="24"/>
      <c r="I6919" s="23"/>
      <c r="J6919" s="23"/>
      <c r="K6919" s="23"/>
      <c r="L6919" s="22"/>
      <c r="M6919" s="20"/>
    </row>
    <row r="6920" spans="1:13" x14ac:dyDescent="0.25">
      <c r="A6920" s="22"/>
      <c r="B6920" s="23"/>
      <c r="C6920" s="23"/>
      <c r="D6920" s="23"/>
      <c r="E6920" s="23"/>
      <c r="F6920" s="22"/>
      <c r="G6920" s="23"/>
      <c r="H6920" s="24"/>
      <c r="I6920" s="23"/>
      <c r="J6920" s="23"/>
      <c r="K6920" s="23"/>
      <c r="L6920" s="22"/>
      <c r="M6920" s="20"/>
    </row>
    <row r="6921" spans="1:13" x14ac:dyDescent="0.25">
      <c r="A6921" s="22"/>
      <c r="B6921" s="23"/>
      <c r="C6921" s="23"/>
      <c r="D6921" s="23"/>
      <c r="E6921" s="23"/>
      <c r="F6921" s="22"/>
      <c r="G6921" s="23"/>
      <c r="H6921" s="24"/>
      <c r="I6921" s="23"/>
      <c r="J6921" s="23"/>
      <c r="K6921" s="23"/>
      <c r="L6921" s="22"/>
      <c r="M6921" s="20"/>
    </row>
    <row r="6922" spans="1:13" x14ac:dyDescent="0.25">
      <c r="A6922" s="22"/>
      <c r="B6922" s="23"/>
      <c r="C6922" s="23"/>
      <c r="D6922" s="23"/>
      <c r="E6922" s="23"/>
      <c r="F6922" s="22"/>
      <c r="G6922" s="23"/>
      <c r="H6922" s="24"/>
      <c r="I6922" s="23"/>
      <c r="J6922" s="23"/>
      <c r="K6922" s="23"/>
      <c r="L6922" s="22"/>
      <c r="M6922" s="20"/>
    </row>
    <row r="6923" spans="1:13" x14ac:dyDescent="0.25">
      <c r="A6923" s="22"/>
      <c r="B6923" s="23"/>
      <c r="C6923" s="23"/>
      <c r="D6923" s="23"/>
      <c r="E6923" s="23"/>
      <c r="F6923" s="22"/>
      <c r="G6923" s="23"/>
      <c r="H6923" s="24"/>
      <c r="I6923" s="23"/>
      <c r="J6923" s="23"/>
      <c r="K6923" s="23"/>
      <c r="L6923" s="22"/>
      <c r="M6923" s="20"/>
    </row>
    <row r="6924" spans="1:13" x14ac:dyDescent="0.25">
      <c r="A6924" s="22"/>
      <c r="B6924" s="23"/>
      <c r="C6924" s="23"/>
      <c r="D6924" s="23"/>
      <c r="E6924" s="23"/>
      <c r="F6924" s="22"/>
      <c r="G6924" s="23"/>
      <c r="H6924" s="24"/>
      <c r="I6924" s="23"/>
      <c r="J6924" s="23"/>
      <c r="K6924" s="23"/>
      <c r="L6924" s="22"/>
      <c r="M6924" s="20"/>
    </row>
    <row r="6925" spans="1:13" x14ac:dyDescent="0.25">
      <c r="A6925" s="22"/>
      <c r="B6925" s="23"/>
      <c r="C6925" s="23"/>
      <c r="D6925" s="23"/>
      <c r="E6925" s="23"/>
      <c r="F6925" s="22"/>
      <c r="G6925" s="23"/>
      <c r="H6925" s="24"/>
      <c r="I6925" s="23"/>
      <c r="J6925" s="23"/>
      <c r="K6925" s="23"/>
      <c r="L6925" s="22"/>
      <c r="M6925" s="20"/>
    </row>
    <row r="6926" spans="1:13" x14ac:dyDescent="0.25">
      <c r="A6926" s="22"/>
      <c r="B6926" s="23"/>
      <c r="C6926" s="23"/>
      <c r="D6926" s="23"/>
      <c r="E6926" s="23"/>
      <c r="F6926" s="22"/>
      <c r="G6926" s="23"/>
      <c r="H6926" s="24"/>
      <c r="I6926" s="23"/>
      <c r="J6926" s="23"/>
      <c r="K6926" s="23"/>
      <c r="L6926" s="22"/>
      <c r="M6926" s="20"/>
    </row>
    <row r="6927" spans="1:13" x14ac:dyDescent="0.25">
      <c r="A6927" s="22"/>
      <c r="B6927" s="23"/>
      <c r="C6927" s="23"/>
      <c r="D6927" s="23"/>
      <c r="E6927" s="23"/>
      <c r="F6927" s="22"/>
      <c r="G6927" s="23"/>
      <c r="H6927" s="24"/>
      <c r="I6927" s="23"/>
      <c r="J6927" s="23"/>
      <c r="K6927" s="23"/>
      <c r="L6927" s="22"/>
      <c r="M6927" s="20"/>
    </row>
    <row r="6928" spans="1:13" x14ac:dyDescent="0.25">
      <c r="A6928" s="22"/>
      <c r="B6928" s="23"/>
      <c r="C6928" s="23"/>
      <c r="D6928" s="23"/>
      <c r="E6928" s="23"/>
      <c r="F6928" s="22"/>
      <c r="G6928" s="23"/>
      <c r="H6928" s="24"/>
      <c r="I6928" s="23"/>
      <c r="J6928" s="23"/>
      <c r="K6928" s="23"/>
      <c r="L6928" s="22"/>
      <c r="M6928" s="20"/>
    </row>
    <row r="6929" spans="1:13" x14ac:dyDescent="0.25">
      <c r="A6929" s="22"/>
      <c r="B6929" s="23"/>
      <c r="C6929" s="23"/>
      <c r="D6929" s="23"/>
      <c r="E6929" s="23"/>
      <c r="F6929" s="22"/>
      <c r="G6929" s="23"/>
      <c r="H6929" s="24"/>
      <c r="I6929" s="23"/>
      <c r="J6929" s="23"/>
      <c r="K6929" s="23"/>
      <c r="L6929" s="22"/>
      <c r="M6929" s="20"/>
    </row>
    <row r="6930" spans="1:13" x14ac:dyDescent="0.25">
      <c r="A6930" s="22"/>
      <c r="B6930" s="23"/>
      <c r="C6930" s="23"/>
      <c r="D6930" s="23"/>
      <c r="E6930" s="23"/>
      <c r="F6930" s="22"/>
      <c r="G6930" s="23"/>
      <c r="H6930" s="24"/>
      <c r="I6930" s="23"/>
      <c r="J6930" s="23"/>
      <c r="K6930" s="23"/>
      <c r="L6930" s="22"/>
      <c r="M6930" s="20"/>
    </row>
    <row r="6931" spans="1:13" x14ac:dyDescent="0.25">
      <c r="A6931" s="22"/>
      <c r="B6931" s="23"/>
      <c r="C6931" s="23"/>
      <c r="D6931" s="23"/>
      <c r="E6931" s="23"/>
      <c r="F6931" s="22"/>
      <c r="G6931" s="23"/>
      <c r="H6931" s="24"/>
      <c r="I6931" s="23"/>
      <c r="J6931" s="23"/>
      <c r="K6931" s="23"/>
      <c r="L6931" s="22"/>
      <c r="M6931" s="20"/>
    </row>
    <row r="6932" spans="1:13" x14ac:dyDescent="0.25">
      <c r="A6932" s="22"/>
      <c r="B6932" s="23"/>
      <c r="C6932" s="23"/>
      <c r="D6932" s="23"/>
      <c r="E6932" s="23"/>
      <c r="F6932" s="22"/>
      <c r="G6932" s="23"/>
      <c r="H6932" s="24"/>
      <c r="I6932" s="23"/>
      <c r="J6932" s="23"/>
      <c r="K6932" s="23"/>
      <c r="L6932" s="22"/>
      <c r="M6932" s="20"/>
    </row>
    <row r="6933" spans="1:13" x14ac:dyDescent="0.25">
      <c r="A6933" s="22"/>
      <c r="B6933" s="23"/>
      <c r="C6933" s="23"/>
      <c r="D6933" s="23"/>
      <c r="E6933" s="23"/>
      <c r="F6933" s="22"/>
      <c r="G6933" s="23"/>
      <c r="H6933" s="24"/>
      <c r="I6933" s="23"/>
      <c r="J6933" s="23"/>
      <c r="K6933" s="23"/>
      <c r="L6933" s="22"/>
      <c r="M6933" s="20"/>
    </row>
    <row r="6934" spans="1:13" x14ac:dyDescent="0.25">
      <c r="A6934" s="22"/>
      <c r="B6934" s="23"/>
      <c r="C6934" s="23"/>
      <c r="D6934" s="23"/>
      <c r="E6934" s="23"/>
      <c r="F6934" s="22"/>
      <c r="G6934" s="23"/>
      <c r="H6934" s="24"/>
      <c r="I6934" s="23"/>
      <c r="J6934" s="23"/>
      <c r="K6934" s="23"/>
      <c r="L6934" s="22"/>
      <c r="M6934" s="20"/>
    </row>
    <row r="6935" spans="1:13" x14ac:dyDescent="0.25">
      <c r="A6935" s="22"/>
      <c r="B6935" s="23"/>
      <c r="C6935" s="23"/>
      <c r="D6935" s="23"/>
      <c r="E6935" s="23"/>
      <c r="F6935" s="22"/>
      <c r="G6935" s="23"/>
      <c r="H6935" s="24"/>
      <c r="I6935" s="23"/>
      <c r="J6935" s="23"/>
      <c r="K6935" s="23"/>
      <c r="L6935" s="22"/>
      <c r="M6935" s="20"/>
    </row>
    <row r="6936" spans="1:13" x14ac:dyDescent="0.25">
      <c r="A6936" s="22"/>
      <c r="B6936" s="23"/>
      <c r="C6936" s="23"/>
      <c r="D6936" s="23"/>
      <c r="E6936" s="23"/>
      <c r="F6936" s="22"/>
      <c r="G6936" s="23"/>
      <c r="H6936" s="24"/>
      <c r="I6936" s="23"/>
      <c r="J6936" s="23"/>
      <c r="K6936" s="23"/>
      <c r="L6936" s="22"/>
      <c r="M6936" s="20"/>
    </row>
    <row r="6937" spans="1:13" x14ac:dyDescent="0.25">
      <c r="A6937" s="22"/>
      <c r="B6937" s="23"/>
      <c r="C6937" s="23"/>
      <c r="D6937" s="23"/>
      <c r="E6937" s="23"/>
      <c r="F6937" s="22"/>
      <c r="G6937" s="23"/>
      <c r="H6937" s="24"/>
      <c r="I6937" s="23"/>
      <c r="J6937" s="23"/>
      <c r="K6937" s="23"/>
      <c r="L6937" s="22"/>
      <c r="M6937" s="20"/>
    </row>
    <row r="6938" spans="1:13" x14ac:dyDescent="0.25">
      <c r="A6938" s="22"/>
      <c r="B6938" s="23"/>
      <c r="C6938" s="23"/>
      <c r="D6938" s="23"/>
      <c r="E6938" s="23"/>
      <c r="F6938" s="22"/>
      <c r="G6938" s="23"/>
      <c r="H6938" s="24"/>
      <c r="I6938" s="23"/>
      <c r="J6938" s="23"/>
      <c r="K6938" s="23"/>
      <c r="L6938" s="22"/>
      <c r="M6938" s="20"/>
    </row>
    <row r="6939" spans="1:13" x14ac:dyDescent="0.25">
      <c r="A6939" s="22"/>
      <c r="B6939" s="23"/>
      <c r="C6939" s="23"/>
      <c r="D6939" s="23"/>
      <c r="E6939" s="23"/>
      <c r="F6939" s="22"/>
      <c r="G6939" s="23"/>
      <c r="H6939" s="24"/>
      <c r="I6939" s="23"/>
      <c r="J6939" s="23"/>
      <c r="K6939" s="23"/>
      <c r="L6939" s="22"/>
      <c r="M6939" s="20"/>
    </row>
    <row r="6940" spans="1:13" x14ac:dyDescent="0.25">
      <c r="A6940" s="22"/>
      <c r="B6940" s="23"/>
      <c r="C6940" s="23"/>
      <c r="D6940" s="23"/>
      <c r="E6940" s="23"/>
      <c r="F6940" s="22"/>
      <c r="G6940" s="23"/>
      <c r="H6940" s="24"/>
      <c r="I6940" s="23"/>
      <c r="J6940" s="23"/>
      <c r="K6940" s="23"/>
      <c r="L6940" s="22"/>
      <c r="M6940" s="20"/>
    </row>
    <row r="6941" spans="1:13" x14ac:dyDescent="0.25">
      <c r="A6941" s="22"/>
      <c r="B6941" s="23"/>
      <c r="C6941" s="23"/>
      <c r="D6941" s="23"/>
      <c r="E6941" s="23"/>
      <c r="F6941" s="22"/>
      <c r="G6941" s="23"/>
      <c r="H6941" s="24"/>
      <c r="I6941" s="23"/>
      <c r="J6941" s="23"/>
      <c r="K6941" s="23"/>
      <c r="L6941" s="22"/>
      <c r="M6941" s="20"/>
    </row>
    <row r="6942" spans="1:13" x14ac:dyDescent="0.25">
      <c r="A6942" s="22"/>
      <c r="B6942" s="23"/>
      <c r="C6942" s="23"/>
      <c r="D6942" s="23"/>
      <c r="E6942" s="23"/>
      <c r="F6942" s="22"/>
      <c r="G6942" s="23"/>
      <c r="H6942" s="24"/>
      <c r="I6942" s="23"/>
      <c r="J6942" s="23"/>
      <c r="K6942" s="23"/>
      <c r="L6942" s="22"/>
      <c r="M6942" s="20"/>
    </row>
    <row r="6943" spans="1:13" x14ac:dyDescent="0.25">
      <c r="A6943" s="22"/>
      <c r="B6943" s="23"/>
      <c r="C6943" s="23"/>
      <c r="D6943" s="23"/>
      <c r="E6943" s="23"/>
      <c r="F6943" s="22"/>
      <c r="G6943" s="23"/>
      <c r="H6943" s="24"/>
      <c r="I6943" s="23"/>
      <c r="J6943" s="23"/>
      <c r="K6943" s="23"/>
      <c r="L6943" s="22"/>
      <c r="M6943" s="20"/>
    </row>
    <row r="6944" spans="1:13" x14ac:dyDescent="0.25">
      <c r="A6944" s="22"/>
      <c r="B6944" s="23"/>
      <c r="C6944" s="23"/>
      <c r="D6944" s="23"/>
      <c r="E6944" s="23"/>
      <c r="F6944" s="22"/>
      <c r="G6944" s="23"/>
      <c r="H6944" s="24"/>
      <c r="I6944" s="23"/>
      <c r="J6944" s="23"/>
      <c r="K6944" s="23"/>
      <c r="L6944" s="22"/>
      <c r="M6944" s="20"/>
    </row>
    <row r="6945" spans="1:13" x14ac:dyDescent="0.25">
      <c r="A6945" s="22"/>
      <c r="B6945" s="23"/>
      <c r="C6945" s="23"/>
      <c r="D6945" s="23"/>
      <c r="E6945" s="23"/>
      <c r="F6945" s="22"/>
      <c r="G6945" s="23"/>
      <c r="H6945" s="24"/>
      <c r="I6945" s="23"/>
      <c r="J6945" s="23"/>
      <c r="K6945" s="23"/>
      <c r="L6945" s="22"/>
      <c r="M6945" s="20"/>
    </row>
    <row r="6946" spans="1:13" x14ac:dyDescent="0.25">
      <c r="A6946" s="22"/>
      <c r="B6946" s="23"/>
      <c r="C6946" s="23"/>
      <c r="D6946" s="23"/>
      <c r="E6946" s="23"/>
      <c r="F6946" s="22"/>
      <c r="G6946" s="23"/>
      <c r="H6946" s="24"/>
      <c r="I6946" s="23"/>
      <c r="J6946" s="23"/>
      <c r="K6946" s="23"/>
      <c r="L6946" s="22"/>
      <c r="M6946" s="20"/>
    </row>
    <row r="6947" spans="1:13" x14ac:dyDescent="0.25">
      <c r="A6947" s="22"/>
      <c r="B6947" s="23"/>
      <c r="C6947" s="23"/>
      <c r="D6947" s="23"/>
      <c r="E6947" s="23"/>
      <c r="F6947" s="22"/>
      <c r="G6947" s="23"/>
      <c r="H6947" s="24"/>
      <c r="I6947" s="23"/>
      <c r="J6947" s="23"/>
      <c r="K6947" s="23"/>
      <c r="L6947" s="22"/>
      <c r="M6947" s="20"/>
    </row>
    <row r="6948" spans="1:13" x14ac:dyDescent="0.25">
      <c r="A6948" s="22"/>
      <c r="B6948" s="23"/>
      <c r="C6948" s="23"/>
      <c r="D6948" s="23"/>
      <c r="E6948" s="23"/>
      <c r="F6948" s="22"/>
      <c r="G6948" s="23"/>
      <c r="H6948" s="24"/>
      <c r="I6948" s="23"/>
      <c r="J6948" s="23"/>
      <c r="K6948" s="23"/>
      <c r="L6948" s="22"/>
      <c r="M6948" s="20"/>
    </row>
    <row r="6949" spans="1:13" x14ac:dyDescent="0.25">
      <c r="A6949" s="22"/>
      <c r="B6949" s="23"/>
      <c r="C6949" s="23"/>
      <c r="D6949" s="23"/>
      <c r="E6949" s="23"/>
      <c r="F6949" s="22"/>
      <c r="G6949" s="23"/>
      <c r="H6949" s="24"/>
      <c r="I6949" s="23"/>
      <c r="J6949" s="23"/>
      <c r="K6949" s="23"/>
      <c r="L6949" s="22"/>
      <c r="M6949" s="20"/>
    </row>
    <row r="6950" spans="1:13" x14ac:dyDescent="0.25">
      <c r="A6950" s="22"/>
      <c r="B6950" s="23"/>
      <c r="C6950" s="23"/>
      <c r="D6950" s="23"/>
      <c r="E6950" s="23"/>
      <c r="F6950" s="22"/>
      <c r="G6950" s="23"/>
      <c r="H6950" s="24"/>
      <c r="I6950" s="23"/>
      <c r="J6950" s="23"/>
      <c r="K6950" s="23"/>
      <c r="L6950" s="22"/>
      <c r="M6950" s="20"/>
    </row>
    <row r="6951" spans="1:13" x14ac:dyDescent="0.25">
      <c r="A6951" s="22"/>
      <c r="B6951" s="23"/>
      <c r="C6951" s="23"/>
      <c r="D6951" s="23"/>
      <c r="E6951" s="23"/>
      <c r="F6951" s="22"/>
      <c r="G6951" s="23"/>
      <c r="H6951" s="24"/>
      <c r="I6951" s="23"/>
      <c r="J6951" s="23"/>
      <c r="K6951" s="23"/>
      <c r="L6951" s="22"/>
      <c r="M6951" s="20"/>
    </row>
    <row r="6952" spans="1:13" x14ac:dyDescent="0.25">
      <c r="A6952" s="22"/>
      <c r="B6952" s="23"/>
      <c r="C6952" s="23"/>
      <c r="D6952" s="23"/>
      <c r="E6952" s="23"/>
      <c r="F6952" s="22"/>
      <c r="G6952" s="23"/>
      <c r="H6952" s="24"/>
      <c r="I6952" s="23"/>
      <c r="J6952" s="23"/>
      <c r="K6952" s="23"/>
      <c r="L6952" s="22"/>
      <c r="M6952" s="20"/>
    </row>
    <row r="6953" spans="1:13" x14ac:dyDescent="0.25">
      <c r="A6953" s="22"/>
      <c r="B6953" s="23"/>
      <c r="C6953" s="23"/>
      <c r="D6953" s="23"/>
      <c r="E6953" s="23"/>
      <c r="F6953" s="22"/>
      <c r="G6953" s="23"/>
      <c r="H6953" s="24"/>
      <c r="I6953" s="23"/>
      <c r="J6953" s="23"/>
      <c r="K6953" s="23"/>
      <c r="L6953" s="22"/>
      <c r="M6953" s="20"/>
    </row>
    <row r="6954" spans="1:13" x14ac:dyDescent="0.25">
      <c r="A6954" s="22"/>
      <c r="B6954" s="23"/>
      <c r="C6954" s="23"/>
      <c r="D6954" s="23"/>
      <c r="E6954" s="23"/>
      <c r="F6954" s="22"/>
      <c r="G6954" s="23"/>
      <c r="H6954" s="24"/>
      <c r="I6954" s="23"/>
      <c r="J6954" s="23"/>
      <c r="K6954" s="23"/>
      <c r="L6954" s="22"/>
      <c r="M6954" s="20"/>
    </row>
    <row r="6955" spans="1:13" x14ac:dyDescent="0.25">
      <c r="A6955" s="22"/>
      <c r="B6955" s="23"/>
      <c r="C6955" s="23"/>
      <c r="D6955" s="23"/>
      <c r="E6955" s="23"/>
      <c r="F6955" s="22"/>
      <c r="G6955" s="23"/>
      <c r="H6955" s="24"/>
      <c r="I6955" s="23"/>
      <c r="J6955" s="23"/>
      <c r="K6955" s="23"/>
      <c r="L6955" s="22"/>
      <c r="M6955" s="20"/>
    </row>
    <row r="6956" spans="1:13" x14ac:dyDescent="0.25">
      <c r="A6956" s="22"/>
      <c r="B6956" s="23"/>
      <c r="C6956" s="23"/>
      <c r="D6956" s="23"/>
      <c r="E6956" s="23"/>
      <c r="F6956" s="22"/>
      <c r="G6956" s="23"/>
      <c r="H6956" s="24"/>
      <c r="I6956" s="23"/>
      <c r="J6956" s="23"/>
      <c r="K6956" s="23"/>
      <c r="L6956" s="22"/>
      <c r="M6956" s="20"/>
    </row>
    <row r="6957" spans="1:13" x14ac:dyDescent="0.25">
      <c r="A6957" s="22"/>
      <c r="B6957" s="23"/>
      <c r="C6957" s="23"/>
      <c r="D6957" s="23"/>
      <c r="E6957" s="23"/>
      <c r="F6957" s="22"/>
      <c r="G6957" s="23"/>
      <c r="H6957" s="24"/>
      <c r="I6957" s="23"/>
      <c r="J6957" s="23"/>
      <c r="K6957" s="23"/>
      <c r="L6957" s="22"/>
      <c r="M6957" s="20"/>
    </row>
    <row r="6958" spans="1:13" x14ac:dyDescent="0.25">
      <c r="A6958" s="22"/>
      <c r="B6958" s="23"/>
      <c r="C6958" s="23"/>
      <c r="D6958" s="23"/>
      <c r="E6958" s="23"/>
      <c r="F6958" s="22"/>
      <c r="G6958" s="23"/>
      <c r="H6958" s="24"/>
      <c r="I6958" s="23"/>
      <c r="J6958" s="23"/>
      <c r="K6958" s="23"/>
      <c r="L6958" s="22"/>
      <c r="M6958" s="20"/>
    </row>
    <row r="6959" spans="1:13" x14ac:dyDescent="0.25">
      <c r="A6959" s="22"/>
      <c r="B6959" s="23"/>
      <c r="C6959" s="23"/>
      <c r="D6959" s="23"/>
      <c r="E6959" s="23"/>
      <c r="F6959" s="22"/>
      <c r="G6959" s="23"/>
      <c r="H6959" s="24"/>
      <c r="I6959" s="23"/>
      <c r="J6959" s="23"/>
      <c r="K6959" s="23"/>
      <c r="L6959" s="22"/>
      <c r="M6959" s="20"/>
    </row>
    <row r="6960" spans="1:13" x14ac:dyDescent="0.25">
      <c r="A6960" s="22"/>
      <c r="B6960" s="23"/>
      <c r="C6960" s="23"/>
      <c r="D6960" s="23"/>
      <c r="E6960" s="23"/>
      <c r="F6960" s="22"/>
      <c r="G6960" s="23"/>
      <c r="H6960" s="24"/>
      <c r="I6960" s="23"/>
      <c r="J6960" s="23"/>
      <c r="K6960" s="23"/>
      <c r="L6960" s="22"/>
      <c r="M6960" s="20"/>
    </row>
    <row r="6961" spans="1:13" x14ac:dyDescent="0.25">
      <c r="A6961" s="22"/>
      <c r="B6961" s="23"/>
      <c r="C6961" s="23"/>
      <c r="D6961" s="23"/>
      <c r="E6961" s="23"/>
      <c r="F6961" s="22"/>
      <c r="G6961" s="23"/>
      <c r="H6961" s="24"/>
      <c r="I6961" s="23"/>
      <c r="J6961" s="23"/>
      <c r="K6961" s="23"/>
      <c r="L6961" s="22"/>
      <c r="M6961" s="20"/>
    </row>
    <row r="6962" spans="1:13" x14ac:dyDescent="0.25">
      <c r="A6962" s="22"/>
      <c r="B6962" s="23"/>
      <c r="C6962" s="23"/>
      <c r="D6962" s="23"/>
      <c r="E6962" s="23"/>
      <c r="F6962" s="22"/>
      <c r="G6962" s="23"/>
      <c r="H6962" s="24"/>
      <c r="I6962" s="23"/>
      <c r="J6962" s="23"/>
      <c r="K6962" s="23"/>
      <c r="L6962" s="22"/>
      <c r="M6962" s="20"/>
    </row>
    <row r="6963" spans="1:13" x14ac:dyDescent="0.25">
      <c r="A6963" s="22"/>
      <c r="B6963" s="23"/>
      <c r="C6963" s="23"/>
      <c r="D6963" s="23"/>
      <c r="E6963" s="23"/>
      <c r="F6963" s="22"/>
      <c r="G6963" s="23"/>
      <c r="H6963" s="24"/>
      <c r="I6963" s="23"/>
      <c r="J6963" s="23"/>
      <c r="K6963" s="23"/>
      <c r="L6963" s="22"/>
      <c r="M6963" s="20"/>
    </row>
    <row r="6964" spans="1:13" x14ac:dyDescent="0.25">
      <c r="A6964" s="22"/>
      <c r="B6964" s="23"/>
      <c r="C6964" s="23"/>
      <c r="D6964" s="23"/>
      <c r="E6964" s="23"/>
      <c r="F6964" s="22"/>
      <c r="G6964" s="23"/>
      <c r="H6964" s="24"/>
      <c r="I6964" s="23"/>
      <c r="J6964" s="23"/>
      <c r="K6964" s="23"/>
      <c r="L6964" s="22"/>
      <c r="M6964" s="20"/>
    </row>
    <row r="6965" spans="1:13" x14ac:dyDescent="0.25">
      <c r="A6965" s="22"/>
      <c r="B6965" s="23"/>
      <c r="C6965" s="23"/>
      <c r="D6965" s="23"/>
      <c r="E6965" s="23"/>
      <c r="F6965" s="22"/>
      <c r="G6965" s="23"/>
      <c r="H6965" s="24"/>
      <c r="I6965" s="23"/>
      <c r="J6965" s="23"/>
      <c r="K6965" s="23"/>
      <c r="L6965" s="22"/>
      <c r="M6965" s="20"/>
    </row>
    <row r="6966" spans="1:13" x14ac:dyDescent="0.25">
      <c r="A6966" s="22"/>
      <c r="B6966" s="23"/>
      <c r="C6966" s="23"/>
      <c r="D6966" s="23"/>
      <c r="E6966" s="23"/>
      <c r="F6966" s="22"/>
      <c r="G6966" s="23"/>
      <c r="H6966" s="24"/>
      <c r="I6966" s="23"/>
      <c r="J6966" s="23"/>
      <c r="K6966" s="23"/>
      <c r="L6966" s="22"/>
      <c r="M6966" s="20"/>
    </row>
    <row r="6967" spans="1:13" x14ac:dyDescent="0.25">
      <c r="A6967" s="22"/>
      <c r="B6967" s="23"/>
      <c r="C6967" s="23"/>
      <c r="D6967" s="23"/>
      <c r="E6967" s="23"/>
      <c r="F6967" s="22"/>
      <c r="G6967" s="23"/>
      <c r="H6967" s="24"/>
      <c r="I6967" s="23"/>
      <c r="J6967" s="23"/>
      <c r="K6967" s="23"/>
      <c r="L6967" s="22"/>
      <c r="M6967" s="20"/>
    </row>
    <row r="6968" spans="1:13" x14ac:dyDescent="0.25">
      <c r="A6968" s="22"/>
      <c r="B6968" s="23"/>
      <c r="C6968" s="23"/>
      <c r="D6968" s="23"/>
      <c r="E6968" s="23"/>
      <c r="F6968" s="22"/>
      <c r="G6968" s="23"/>
      <c r="H6968" s="24"/>
      <c r="I6968" s="23"/>
      <c r="J6968" s="23"/>
      <c r="K6968" s="23"/>
      <c r="L6968" s="22"/>
      <c r="M6968" s="20"/>
    </row>
    <row r="6969" spans="1:13" x14ac:dyDescent="0.25">
      <c r="A6969" s="22"/>
      <c r="B6969" s="23"/>
      <c r="C6969" s="23"/>
      <c r="D6969" s="23"/>
      <c r="E6969" s="23"/>
      <c r="F6969" s="22"/>
      <c r="G6969" s="23"/>
      <c r="H6969" s="24"/>
      <c r="I6969" s="23"/>
      <c r="J6969" s="23"/>
      <c r="K6969" s="23"/>
      <c r="L6969" s="22"/>
      <c r="M6969" s="20"/>
    </row>
    <row r="6970" spans="1:13" x14ac:dyDescent="0.25">
      <c r="A6970" s="22"/>
      <c r="B6970" s="23"/>
      <c r="C6970" s="23"/>
      <c r="D6970" s="23"/>
      <c r="E6970" s="23"/>
      <c r="F6970" s="22"/>
      <c r="G6970" s="23"/>
      <c r="H6970" s="24"/>
      <c r="I6970" s="23"/>
      <c r="J6970" s="23"/>
      <c r="K6970" s="23"/>
      <c r="L6970" s="22"/>
      <c r="M6970" s="20"/>
    </row>
    <row r="6971" spans="1:13" x14ac:dyDescent="0.25">
      <c r="A6971" s="22"/>
      <c r="B6971" s="23"/>
      <c r="C6971" s="23"/>
      <c r="D6971" s="23"/>
      <c r="E6971" s="23"/>
      <c r="F6971" s="22"/>
      <c r="G6971" s="23"/>
      <c r="H6971" s="24"/>
      <c r="I6971" s="23"/>
      <c r="J6971" s="23"/>
      <c r="K6971" s="23"/>
      <c r="L6971" s="22"/>
      <c r="M6971" s="20"/>
    </row>
    <row r="6972" spans="1:13" x14ac:dyDescent="0.25">
      <c r="A6972" s="22"/>
      <c r="B6972" s="23"/>
      <c r="C6972" s="23"/>
      <c r="D6972" s="23"/>
      <c r="E6972" s="23"/>
      <c r="F6972" s="22"/>
      <c r="G6972" s="23"/>
      <c r="H6972" s="24"/>
      <c r="I6972" s="23"/>
      <c r="J6972" s="23"/>
      <c r="K6972" s="23"/>
      <c r="L6972" s="22"/>
      <c r="M6972" s="20"/>
    </row>
    <row r="6973" spans="1:13" x14ac:dyDescent="0.25">
      <c r="A6973" s="22"/>
      <c r="B6973" s="23"/>
      <c r="C6973" s="23"/>
      <c r="D6973" s="23"/>
      <c r="E6973" s="23"/>
      <c r="F6973" s="22"/>
      <c r="G6973" s="23"/>
      <c r="H6973" s="24"/>
      <c r="I6973" s="23"/>
      <c r="J6973" s="23"/>
      <c r="K6973" s="23"/>
      <c r="L6973" s="22"/>
      <c r="M6973" s="20"/>
    </row>
    <row r="6974" spans="1:13" x14ac:dyDescent="0.25">
      <c r="A6974" s="22"/>
      <c r="B6974" s="23"/>
      <c r="C6974" s="23"/>
      <c r="D6974" s="23"/>
      <c r="E6974" s="23"/>
      <c r="F6974" s="22"/>
      <c r="G6974" s="23"/>
      <c r="H6974" s="24"/>
      <c r="I6974" s="23"/>
      <c r="J6974" s="23"/>
      <c r="K6974" s="23"/>
      <c r="L6974" s="22"/>
      <c r="M6974" s="20"/>
    </row>
    <row r="6975" spans="1:13" x14ac:dyDescent="0.25">
      <c r="A6975" s="22"/>
      <c r="B6975" s="23"/>
      <c r="C6975" s="23"/>
      <c r="D6975" s="23"/>
      <c r="E6975" s="23"/>
      <c r="F6975" s="22"/>
      <c r="G6975" s="23"/>
      <c r="H6975" s="24"/>
      <c r="I6975" s="23"/>
      <c r="J6975" s="23"/>
      <c r="K6975" s="23"/>
      <c r="L6975" s="22"/>
      <c r="M6975" s="20"/>
    </row>
    <row r="6976" spans="1:13" x14ac:dyDescent="0.25">
      <c r="A6976" s="22"/>
      <c r="B6976" s="23"/>
      <c r="C6976" s="23"/>
      <c r="D6976" s="23"/>
      <c r="E6976" s="23"/>
      <c r="F6976" s="22"/>
      <c r="G6976" s="23"/>
      <c r="H6976" s="24"/>
      <c r="I6976" s="23"/>
      <c r="J6976" s="23"/>
      <c r="K6976" s="23"/>
      <c r="L6976" s="22"/>
      <c r="M6976" s="20"/>
    </row>
    <row r="6977" spans="1:13" x14ac:dyDescent="0.25">
      <c r="A6977" s="22"/>
      <c r="B6977" s="23"/>
      <c r="C6977" s="23"/>
      <c r="D6977" s="23"/>
      <c r="E6977" s="23"/>
      <c r="F6977" s="22"/>
      <c r="G6977" s="23"/>
      <c r="H6977" s="24"/>
      <c r="I6977" s="23"/>
      <c r="J6977" s="23"/>
      <c r="K6977" s="23"/>
      <c r="L6977" s="22"/>
      <c r="M6977" s="20"/>
    </row>
    <row r="6978" spans="1:13" x14ac:dyDescent="0.25">
      <c r="A6978" s="22"/>
      <c r="B6978" s="23"/>
      <c r="C6978" s="23"/>
      <c r="D6978" s="23"/>
      <c r="E6978" s="23"/>
      <c r="F6978" s="22"/>
      <c r="G6978" s="23"/>
      <c r="H6978" s="24"/>
      <c r="I6978" s="23"/>
      <c r="J6978" s="23"/>
      <c r="K6978" s="23"/>
      <c r="L6978" s="22"/>
      <c r="M6978" s="20"/>
    </row>
    <row r="6979" spans="1:13" x14ac:dyDescent="0.25">
      <c r="A6979" s="22"/>
      <c r="B6979" s="23"/>
      <c r="C6979" s="23"/>
      <c r="D6979" s="23"/>
      <c r="E6979" s="23"/>
      <c r="F6979" s="22"/>
      <c r="G6979" s="23"/>
      <c r="H6979" s="24"/>
      <c r="I6979" s="23"/>
      <c r="J6979" s="23"/>
      <c r="K6979" s="23"/>
      <c r="L6979" s="22"/>
      <c r="M6979" s="20"/>
    </row>
    <row r="6980" spans="1:13" x14ac:dyDescent="0.25">
      <c r="A6980" s="22"/>
      <c r="B6980" s="23"/>
      <c r="C6980" s="23"/>
      <c r="D6980" s="23"/>
      <c r="E6980" s="23"/>
      <c r="F6980" s="22"/>
      <c r="G6980" s="23"/>
      <c r="H6980" s="24"/>
      <c r="I6980" s="23"/>
      <c r="J6980" s="23"/>
      <c r="K6980" s="23"/>
      <c r="L6980" s="22"/>
      <c r="M6980" s="20"/>
    </row>
    <row r="6981" spans="1:13" x14ac:dyDescent="0.25">
      <c r="A6981" s="22"/>
      <c r="B6981" s="23"/>
      <c r="C6981" s="23"/>
      <c r="D6981" s="23"/>
      <c r="E6981" s="23"/>
      <c r="F6981" s="22"/>
      <c r="G6981" s="23"/>
      <c r="H6981" s="24"/>
      <c r="I6981" s="23"/>
      <c r="J6981" s="23"/>
      <c r="K6981" s="23"/>
      <c r="L6981" s="22"/>
      <c r="M6981" s="20"/>
    </row>
    <row r="6982" spans="1:13" x14ac:dyDescent="0.25">
      <c r="A6982" s="22"/>
      <c r="B6982" s="23"/>
      <c r="C6982" s="23"/>
      <c r="D6982" s="23"/>
      <c r="E6982" s="23"/>
      <c r="F6982" s="22"/>
      <c r="G6982" s="23"/>
      <c r="H6982" s="24"/>
      <c r="I6982" s="23"/>
      <c r="J6982" s="23"/>
      <c r="K6982" s="23"/>
      <c r="L6982" s="22"/>
      <c r="M6982" s="20"/>
    </row>
    <row r="6983" spans="1:13" x14ac:dyDescent="0.25">
      <c r="A6983" s="22"/>
      <c r="B6983" s="23"/>
      <c r="C6983" s="23"/>
      <c r="D6983" s="23"/>
      <c r="E6983" s="23"/>
      <c r="F6983" s="22"/>
      <c r="G6983" s="23"/>
      <c r="H6983" s="24"/>
      <c r="I6983" s="23"/>
      <c r="J6983" s="23"/>
      <c r="K6983" s="23"/>
      <c r="L6983" s="22"/>
      <c r="M6983" s="20"/>
    </row>
    <row r="6984" spans="1:13" x14ac:dyDescent="0.25">
      <c r="A6984" s="22"/>
      <c r="B6984" s="23"/>
      <c r="C6984" s="23"/>
      <c r="D6984" s="23"/>
      <c r="E6984" s="23"/>
      <c r="F6984" s="22"/>
      <c r="G6984" s="23"/>
      <c r="H6984" s="24"/>
      <c r="I6984" s="23"/>
      <c r="J6984" s="23"/>
      <c r="K6984" s="23"/>
      <c r="L6984" s="22"/>
      <c r="M6984" s="20"/>
    </row>
    <row r="6985" spans="1:13" x14ac:dyDescent="0.25">
      <c r="A6985" s="22"/>
      <c r="B6985" s="23"/>
      <c r="C6985" s="23"/>
      <c r="D6985" s="23"/>
      <c r="E6985" s="23"/>
      <c r="F6985" s="22"/>
      <c r="G6985" s="23"/>
      <c r="H6985" s="24"/>
      <c r="I6985" s="23"/>
      <c r="J6985" s="23"/>
      <c r="K6985" s="23"/>
      <c r="L6985" s="22"/>
      <c r="M6985" s="20"/>
    </row>
    <row r="6986" spans="1:13" x14ac:dyDescent="0.25">
      <c r="A6986" s="22"/>
      <c r="B6986" s="23"/>
      <c r="C6986" s="23"/>
      <c r="D6986" s="23"/>
      <c r="E6986" s="23"/>
      <c r="F6986" s="22"/>
      <c r="G6986" s="23"/>
      <c r="H6986" s="24"/>
      <c r="I6986" s="23"/>
      <c r="J6986" s="23"/>
      <c r="K6986" s="23"/>
      <c r="L6986" s="22"/>
      <c r="M6986" s="20"/>
    </row>
    <row r="6987" spans="1:13" x14ac:dyDescent="0.25">
      <c r="A6987" s="22"/>
      <c r="B6987" s="23"/>
      <c r="C6987" s="23"/>
      <c r="D6987" s="23"/>
      <c r="E6987" s="23"/>
      <c r="F6987" s="22"/>
      <c r="G6987" s="23"/>
      <c r="H6987" s="24"/>
      <c r="I6987" s="23"/>
      <c r="J6987" s="23"/>
      <c r="K6987" s="23"/>
      <c r="L6987" s="22"/>
      <c r="M6987" s="20"/>
    </row>
    <row r="6988" spans="1:13" x14ac:dyDescent="0.25">
      <c r="A6988" s="22"/>
      <c r="B6988" s="23"/>
      <c r="C6988" s="23"/>
      <c r="D6988" s="23"/>
      <c r="E6988" s="23"/>
      <c r="F6988" s="22"/>
      <c r="G6988" s="23"/>
      <c r="H6988" s="24"/>
      <c r="I6988" s="23"/>
      <c r="J6988" s="23"/>
      <c r="K6988" s="23"/>
      <c r="L6988" s="22"/>
      <c r="M6988" s="20"/>
    </row>
    <row r="6989" spans="1:13" x14ac:dyDescent="0.25">
      <c r="A6989" s="22"/>
      <c r="B6989" s="23"/>
      <c r="C6989" s="23"/>
      <c r="D6989" s="23"/>
      <c r="E6989" s="23"/>
      <c r="F6989" s="22"/>
      <c r="G6989" s="23"/>
      <c r="H6989" s="24"/>
      <c r="I6989" s="23"/>
      <c r="J6989" s="23"/>
      <c r="K6989" s="23"/>
      <c r="L6989" s="22"/>
      <c r="M6989" s="20"/>
    </row>
    <row r="6990" spans="1:13" x14ac:dyDescent="0.25">
      <c r="A6990" s="22"/>
      <c r="B6990" s="23"/>
      <c r="C6990" s="23"/>
      <c r="D6990" s="23"/>
      <c r="E6990" s="23"/>
      <c r="F6990" s="22"/>
      <c r="G6990" s="23"/>
      <c r="H6990" s="24"/>
      <c r="I6990" s="23"/>
      <c r="J6990" s="23"/>
      <c r="K6990" s="23"/>
      <c r="L6990" s="22"/>
      <c r="M6990" s="20"/>
    </row>
    <row r="6991" spans="1:13" x14ac:dyDescent="0.25">
      <c r="A6991" s="22"/>
      <c r="B6991" s="23"/>
      <c r="C6991" s="23"/>
      <c r="D6991" s="23"/>
      <c r="E6991" s="23"/>
      <c r="F6991" s="22"/>
      <c r="G6991" s="23"/>
      <c r="H6991" s="24"/>
      <c r="I6991" s="23"/>
      <c r="J6991" s="23"/>
      <c r="K6991" s="23"/>
      <c r="L6991" s="22"/>
      <c r="M6991" s="20"/>
    </row>
    <row r="6992" spans="1:13" x14ac:dyDescent="0.25">
      <c r="A6992" s="22"/>
      <c r="B6992" s="23"/>
      <c r="C6992" s="23"/>
      <c r="D6992" s="23"/>
      <c r="E6992" s="23"/>
      <c r="F6992" s="22"/>
      <c r="G6992" s="23"/>
      <c r="H6992" s="24"/>
      <c r="I6992" s="23"/>
      <c r="J6992" s="23"/>
      <c r="K6992" s="23"/>
      <c r="L6992" s="22"/>
      <c r="M6992" s="20"/>
    </row>
    <row r="6993" spans="1:14" x14ac:dyDescent="0.25">
      <c r="A6993" s="22"/>
      <c r="B6993" s="23"/>
      <c r="C6993" s="23"/>
      <c r="D6993" s="23"/>
      <c r="E6993" s="23"/>
      <c r="F6993" s="22"/>
      <c r="G6993" s="23"/>
      <c r="H6993" s="24"/>
      <c r="I6993" s="23"/>
      <c r="J6993" s="23"/>
      <c r="K6993" s="23"/>
      <c r="L6993" s="22"/>
      <c r="M6993" s="20"/>
      <c r="N6993" s="19"/>
    </row>
    <row r="6994" spans="1:14" x14ac:dyDescent="0.25">
      <c r="A6994" s="22"/>
      <c r="B6994" s="23"/>
      <c r="C6994" s="23"/>
      <c r="D6994" s="23"/>
      <c r="E6994" s="23"/>
      <c r="F6994" s="22"/>
      <c r="G6994" s="23"/>
      <c r="H6994" s="24"/>
      <c r="I6994" s="23"/>
      <c r="J6994" s="23"/>
      <c r="K6994" s="23"/>
      <c r="L6994" s="22"/>
      <c r="M6994" s="20"/>
      <c r="N6994" s="19"/>
    </row>
    <row r="6995" spans="1:14" x14ac:dyDescent="0.25">
      <c r="A6995" s="22"/>
      <c r="B6995" s="23"/>
      <c r="C6995" s="23"/>
      <c r="D6995" s="23"/>
      <c r="E6995" s="23"/>
      <c r="F6995" s="22"/>
      <c r="G6995" s="23"/>
      <c r="H6995" s="24"/>
      <c r="I6995" s="23"/>
      <c r="J6995" s="23"/>
      <c r="K6995" s="23"/>
      <c r="L6995" s="22"/>
      <c r="M6995" s="20"/>
      <c r="N6995" s="19"/>
    </row>
    <row r="6996" spans="1:14" x14ac:dyDescent="0.25">
      <c r="A6996" s="22"/>
      <c r="B6996" s="23"/>
      <c r="C6996" s="23"/>
      <c r="D6996" s="23"/>
      <c r="E6996" s="23"/>
      <c r="F6996" s="22"/>
      <c r="G6996" s="23"/>
      <c r="H6996" s="24"/>
      <c r="I6996" s="23"/>
      <c r="J6996" s="23"/>
      <c r="K6996" s="23"/>
      <c r="L6996" s="22"/>
      <c r="M6996" s="20"/>
      <c r="N6996" s="19"/>
    </row>
    <row r="6997" spans="1:14" x14ac:dyDescent="0.25">
      <c r="A6997" s="22"/>
      <c r="B6997" s="23"/>
      <c r="C6997" s="23"/>
      <c r="D6997" s="23"/>
      <c r="E6997" s="23"/>
      <c r="F6997" s="22"/>
      <c r="G6997" s="23"/>
      <c r="H6997" s="24"/>
      <c r="I6997" s="23"/>
      <c r="J6997" s="23"/>
      <c r="K6997" s="23"/>
      <c r="L6997" s="22"/>
      <c r="M6997" s="20"/>
      <c r="N6997" s="19"/>
    </row>
    <row r="6998" spans="1:14" x14ac:dyDescent="0.25">
      <c r="A6998" s="22"/>
      <c r="B6998" s="23"/>
      <c r="C6998" s="23"/>
      <c r="D6998" s="23"/>
      <c r="E6998" s="23"/>
      <c r="F6998" s="22"/>
      <c r="G6998" s="23"/>
      <c r="H6998" s="24"/>
      <c r="I6998" s="23"/>
      <c r="J6998" s="23"/>
      <c r="K6998" s="23"/>
      <c r="L6998" s="22"/>
      <c r="M6998" s="20"/>
      <c r="N6998" s="19"/>
    </row>
    <row r="6999" spans="1:14" x14ac:dyDescent="0.25">
      <c r="A6999" s="22"/>
      <c r="B6999" s="23"/>
      <c r="C6999" s="23"/>
      <c r="D6999" s="23"/>
      <c r="E6999" s="23"/>
      <c r="F6999" s="22"/>
      <c r="G6999" s="23"/>
      <c r="H6999" s="24"/>
      <c r="I6999" s="23"/>
      <c r="J6999" s="23"/>
      <c r="K6999" s="23"/>
      <c r="L6999" s="22"/>
      <c r="M6999" s="20"/>
      <c r="N6999" s="19"/>
    </row>
    <row r="7000" spans="1:14" x14ac:dyDescent="0.25">
      <c r="A7000" s="22"/>
      <c r="B7000" s="23"/>
      <c r="C7000" s="23"/>
      <c r="D7000" s="23"/>
      <c r="E7000" s="23"/>
      <c r="F7000" s="22"/>
      <c r="G7000" s="23"/>
      <c r="H7000" s="24"/>
      <c r="I7000" s="23"/>
      <c r="J7000" s="23"/>
      <c r="K7000" s="23"/>
      <c r="L7000" s="22"/>
      <c r="M7000" s="20"/>
      <c r="N7000" s="19"/>
    </row>
    <row r="7001" spans="1:14" x14ac:dyDescent="0.25">
      <c r="A7001" s="22"/>
      <c r="B7001" s="23"/>
      <c r="C7001" s="23"/>
      <c r="D7001" s="23"/>
      <c r="E7001" s="23"/>
      <c r="F7001" s="22"/>
      <c r="G7001" s="23"/>
      <c r="H7001" s="24"/>
      <c r="I7001" s="23"/>
      <c r="J7001" s="23"/>
      <c r="K7001" s="23"/>
      <c r="L7001" s="22"/>
      <c r="M7001" s="20"/>
      <c r="N7001" s="19"/>
    </row>
    <row r="7002" spans="1:14" x14ac:dyDescent="0.25">
      <c r="A7002" s="22"/>
      <c r="B7002" s="23"/>
      <c r="C7002" s="23"/>
      <c r="D7002" s="23"/>
      <c r="E7002" s="23"/>
      <c r="F7002" s="22"/>
      <c r="G7002" s="23"/>
      <c r="H7002" s="24"/>
      <c r="I7002" s="23"/>
      <c r="J7002" s="23"/>
      <c r="K7002" s="23"/>
      <c r="L7002" s="22"/>
      <c r="M7002" s="20"/>
      <c r="N7002" s="19"/>
    </row>
    <row r="7003" spans="1:14" x14ac:dyDescent="0.25">
      <c r="A7003" s="22"/>
      <c r="B7003" s="23"/>
      <c r="C7003" s="23"/>
      <c r="D7003" s="23"/>
      <c r="E7003" s="23"/>
      <c r="F7003" s="22"/>
      <c r="G7003" s="23"/>
      <c r="H7003" s="24"/>
      <c r="I7003" s="23"/>
      <c r="J7003" s="23"/>
      <c r="K7003" s="23"/>
      <c r="L7003" s="22"/>
      <c r="M7003" s="20"/>
      <c r="N7003" s="19"/>
    </row>
    <row r="7004" spans="1:14" x14ac:dyDescent="0.25">
      <c r="A7004" s="22"/>
      <c r="B7004" s="23"/>
      <c r="C7004" s="23"/>
      <c r="D7004" s="23"/>
      <c r="E7004" s="23"/>
      <c r="F7004" s="22"/>
      <c r="G7004" s="23"/>
      <c r="H7004" s="24"/>
      <c r="I7004" s="23"/>
      <c r="J7004" s="23"/>
      <c r="K7004" s="23"/>
      <c r="L7004" s="22"/>
      <c r="M7004" s="20"/>
      <c r="N7004" s="19"/>
    </row>
    <row r="7005" spans="1:14" x14ac:dyDescent="0.25">
      <c r="A7005" s="22"/>
      <c r="B7005" s="23"/>
      <c r="C7005" s="23"/>
      <c r="D7005" s="23"/>
      <c r="E7005" s="23"/>
      <c r="F7005" s="22"/>
      <c r="G7005" s="23"/>
      <c r="H7005" s="24"/>
      <c r="I7005" s="23"/>
      <c r="J7005" s="23"/>
      <c r="K7005" s="23"/>
      <c r="L7005" s="22"/>
      <c r="M7005" s="20"/>
      <c r="N7005" s="19"/>
    </row>
    <row r="7006" spans="1:14" x14ac:dyDescent="0.25">
      <c r="A7006" s="22"/>
      <c r="B7006" s="23"/>
      <c r="C7006" s="23"/>
      <c r="D7006" s="23"/>
      <c r="E7006" s="23"/>
      <c r="F7006" s="22"/>
      <c r="G7006" s="23"/>
      <c r="H7006" s="24"/>
      <c r="I7006" s="23"/>
      <c r="J7006" s="23"/>
      <c r="K7006" s="23"/>
      <c r="L7006" s="22"/>
      <c r="M7006" s="20"/>
      <c r="N7006" s="19"/>
    </row>
    <row r="7007" spans="1:14" x14ac:dyDescent="0.25">
      <c r="A7007" s="22"/>
      <c r="B7007" s="23"/>
      <c r="C7007" s="23"/>
      <c r="D7007" s="23"/>
      <c r="E7007" s="23"/>
      <c r="F7007" s="22"/>
      <c r="G7007" s="23"/>
      <c r="H7007" s="24"/>
      <c r="I7007" s="23"/>
      <c r="J7007" s="23"/>
      <c r="K7007" s="23"/>
      <c r="L7007" s="22"/>
      <c r="M7007" s="20"/>
      <c r="N7007" s="19"/>
    </row>
    <row r="7008" spans="1:14" x14ac:dyDescent="0.25">
      <c r="A7008" s="22"/>
      <c r="B7008" s="23"/>
      <c r="C7008" s="23"/>
      <c r="D7008" s="23"/>
      <c r="E7008" s="23"/>
      <c r="F7008" s="22"/>
      <c r="G7008" s="23"/>
      <c r="H7008" s="24"/>
      <c r="I7008" s="23"/>
      <c r="J7008" s="23"/>
      <c r="K7008" s="23"/>
      <c r="L7008" s="22"/>
      <c r="M7008" s="20"/>
      <c r="N7008" s="19"/>
    </row>
    <row r="7009" spans="1:13" x14ac:dyDescent="0.25">
      <c r="A7009" s="22"/>
      <c r="B7009" s="23"/>
      <c r="C7009" s="23"/>
      <c r="D7009" s="23"/>
      <c r="E7009" s="23"/>
      <c r="F7009" s="22"/>
      <c r="G7009" s="23"/>
      <c r="H7009" s="24"/>
      <c r="I7009" s="23"/>
      <c r="J7009" s="23"/>
      <c r="K7009" s="23"/>
      <c r="L7009" s="22"/>
      <c r="M7009" s="20"/>
    </row>
    <row r="7010" spans="1:13" x14ac:dyDescent="0.25">
      <c r="A7010" s="22"/>
      <c r="B7010" s="23"/>
      <c r="C7010" s="23"/>
      <c r="D7010" s="23"/>
      <c r="E7010" s="23"/>
      <c r="F7010" s="22"/>
      <c r="G7010" s="23"/>
      <c r="H7010" s="24"/>
      <c r="I7010" s="23"/>
      <c r="J7010" s="23"/>
      <c r="K7010" s="23"/>
      <c r="L7010" s="22"/>
      <c r="M7010" s="20"/>
    </row>
    <row r="7011" spans="1:13" x14ac:dyDescent="0.25">
      <c r="A7011" s="22"/>
      <c r="B7011" s="23"/>
      <c r="C7011" s="23"/>
      <c r="D7011" s="23"/>
      <c r="E7011" s="23"/>
      <c r="F7011" s="22"/>
      <c r="G7011" s="23"/>
      <c r="H7011" s="24"/>
      <c r="I7011" s="23"/>
      <c r="J7011" s="23"/>
      <c r="K7011" s="23"/>
      <c r="L7011" s="22"/>
      <c r="M7011" s="20"/>
    </row>
    <row r="7012" spans="1:13" x14ac:dyDescent="0.25">
      <c r="A7012" s="22"/>
      <c r="B7012" s="23"/>
      <c r="C7012" s="23"/>
      <c r="D7012" s="23"/>
      <c r="E7012" s="23"/>
      <c r="F7012" s="22"/>
      <c r="G7012" s="23"/>
      <c r="H7012" s="24"/>
      <c r="I7012" s="23"/>
      <c r="J7012" s="23"/>
      <c r="K7012" s="23"/>
      <c r="L7012" s="22"/>
      <c r="M7012" s="20"/>
    </row>
    <row r="7013" spans="1:13" x14ac:dyDescent="0.25">
      <c r="A7013" s="22"/>
      <c r="B7013" s="23"/>
      <c r="C7013" s="23"/>
      <c r="D7013" s="23"/>
      <c r="E7013" s="23"/>
      <c r="F7013" s="22"/>
      <c r="G7013" s="23"/>
      <c r="H7013" s="24"/>
      <c r="I7013" s="23"/>
      <c r="J7013" s="23"/>
      <c r="K7013" s="23"/>
      <c r="L7013" s="22"/>
      <c r="M7013" s="20"/>
    </row>
    <row r="7014" spans="1:13" x14ac:dyDescent="0.25">
      <c r="A7014" s="22"/>
      <c r="B7014" s="23"/>
      <c r="C7014" s="23"/>
      <c r="D7014" s="23"/>
      <c r="E7014" s="23"/>
      <c r="F7014" s="22"/>
      <c r="G7014" s="23"/>
      <c r="H7014" s="24"/>
      <c r="I7014" s="23"/>
      <c r="J7014" s="23"/>
      <c r="K7014" s="23"/>
      <c r="L7014" s="22"/>
      <c r="M7014" s="20"/>
    </row>
    <row r="7015" spans="1:13" x14ac:dyDescent="0.25">
      <c r="A7015" s="22"/>
      <c r="B7015" s="23"/>
      <c r="C7015" s="23"/>
      <c r="D7015" s="23"/>
      <c r="E7015" s="23"/>
      <c r="F7015" s="22"/>
      <c r="G7015" s="23"/>
      <c r="H7015" s="24"/>
      <c r="I7015" s="23"/>
      <c r="J7015" s="23"/>
      <c r="K7015" s="23"/>
      <c r="L7015" s="22"/>
      <c r="M7015" s="20"/>
    </row>
    <row r="7016" spans="1:13" x14ac:dyDescent="0.25">
      <c r="A7016" s="22"/>
      <c r="B7016" s="23"/>
      <c r="C7016" s="23"/>
      <c r="D7016" s="23"/>
      <c r="E7016" s="23"/>
      <c r="F7016" s="22"/>
      <c r="G7016" s="23"/>
      <c r="H7016" s="24"/>
      <c r="I7016" s="23"/>
      <c r="J7016" s="23"/>
      <c r="K7016" s="23"/>
      <c r="L7016" s="22"/>
      <c r="M7016" s="20"/>
    </row>
    <row r="7017" spans="1:13" x14ac:dyDescent="0.25">
      <c r="A7017" s="22"/>
      <c r="B7017" s="23"/>
      <c r="C7017" s="23"/>
      <c r="D7017" s="23"/>
      <c r="E7017" s="23"/>
      <c r="F7017" s="22"/>
      <c r="G7017" s="23"/>
      <c r="H7017" s="24"/>
      <c r="I7017" s="23"/>
      <c r="J7017" s="23"/>
      <c r="K7017" s="23"/>
      <c r="L7017" s="22"/>
      <c r="M7017" s="20"/>
    </row>
    <row r="7018" spans="1:13" x14ac:dyDescent="0.25">
      <c r="A7018" s="22"/>
      <c r="B7018" s="23"/>
      <c r="C7018" s="23"/>
      <c r="D7018" s="23"/>
      <c r="E7018" s="23"/>
      <c r="F7018" s="22"/>
      <c r="G7018" s="23"/>
      <c r="H7018" s="24"/>
      <c r="I7018" s="23"/>
      <c r="J7018" s="23"/>
      <c r="K7018" s="23"/>
      <c r="L7018" s="22"/>
      <c r="M7018" s="20"/>
    </row>
    <row r="7019" spans="1:13" x14ac:dyDescent="0.25">
      <c r="A7019" s="22"/>
      <c r="B7019" s="23"/>
      <c r="C7019" s="23"/>
      <c r="D7019" s="23"/>
      <c r="E7019" s="23"/>
      <c r="F7019" s="22"/>
      <c r="G7019" s="23"/>
      <c r="H7019" s="24"/>
      <c r="I7019" s="23"/>
      <c r="J7019" s="23"/>
      <c r="K7019" s="23"/>
      <c r="L7019" s="22"/>
      <c r="M7019" s="20"/>
    </row>
    <row r="7020" spans="1:13" x14ac:dyDescent="0.25">
      <c r="A7020" s="22"/>
      <c r="B7020" s="23"/>
      <c r="C7020" s="23"/>
      <c r="D7020" s="23"/>
      <c r="E7020" s="23"/>
      <c r="F7020" s="22"/>
      <c r="G7020" s="23"/>
      <c r="H7020" s="24"/>
      <c r="I7020" s="23"/>
      <c r="J7020" s="23"/>
      <c r="K7020" s="23"/>
      <c r="L7020" s="22"/>
      <c r="M7020" s="20"/>
    </row>
    <row r="7021" spans="1:13" x14ac:dyDescent="0.25">
      <c r="A7021" s="22"/>
      <c r="B7021" s="23"/>
      <c r="C7021" s="23"/>
      <c r="D7021" s="23"/>
      <c r="E7021" s="23"/>
      <c r="F7021" s="22"/>
      <c r="G7021" s="23"/>
      <c r="H7021" s="24"/>
      <c r="I7021" s="23"/>
      <c r="J7021" s="23"/>
      <c r="K7021" s="23"/>
      <c r="L7021" s="22"/>
      <c r="M7021" s="20"/>
    </row>
    <row r="7022" spans="1:13" x14ac:dyDescent="0.25">
      <c r="A7022" s="22"/>
      <c r="B7022" s="23"/>
      <c r="C7022" s="23"/>
      <c r="D7022" s="23"/>
      <c r="E7022" s="23"/>
      <c r="F7022" s="22"/>
      <c r="G7022" s="23"/>
      <c r="H7022" s="24"/>
      <c r="I7022" s="23"/>
      <c r="J7022" s="23"/>
      <c r="K7022" s="23"/>
      <c r="L7022" s="22"/>
      <c r="M7022" s="20"/>
    </row>
    <row r="7023" spans="1:13" x14ac:dyDescent="0.25">
      <c r="A7023" s="22"/>
      <c r="B7023" s="23"/>
      <c r="C7023" s="23"/>
      <c r="D7023" s="23"/>
      <c r="E7023" s="23"/>
      <c r="F7023" s="22"/>
      <c r="G7023" s="23"/>
      <c r="H7023" s="24"/>
      <c r="I7023" s="23"/>
      <c r="J7023" s="23"/>
      <c r="K7023" s="23"/>
      <c r="L7023" s="22"/>
      <c r="M7023" s="20"/>
    </row>
    <row r="7024" spans="1:13" x14ac:dyDescent="0.25">
      <c r="A7024" s="22"/>
      <c r="B7024" s="23"/>
      <c r="C7024" s="23"/>
      <c r="D7024" s="23"/>
      <c r="E7024" s="23"/>
      <c r="F7024" s="22"/>
      <c r="G7024" s="23"/>
      <c r="H7024" s="24"/>
      <c r="I7024" s="23"/>
      <c r="J7024" s="23"/>
      <c r="K7024" s="23"/>
      <c r="L7024" s="22"/>
      <c r="M7024" s="20"/>
    </row>
    <row r="7025" spans="1:13" x14ac:dyDescent="0.25">
      <c r="A7025" s="22"/>
      <c r="B7025" s="23"/>
      <c r="C7025" s="23"/>
      <c r="D7025" s="23"/>
      <c r="E7025" s="23"/>
      <c r="F7025" s="22"/>
      <c r="G7025" s="23"/>
      <c r="H7025" s="24"/>
      <c r="I7025" s="23"/>
      <c r="J7025" s="23"/>
      <c r="K7025" s="23"/>
      <c r="L7025" s="22"/>
      <c r="M7025" s="20"/>
    </row>
    <row r="7026" spans="1:13" x14ac:dyDescent="0.25">
      <c r="A7026" s="22"/>
      <c r="B7026" s="23"/>
      <c r="C7026" s="23"/>
      <c r="D7026" s="23"/>
      <c r="E7026" s="23"/>
      <c r="F7026" s="22"/>
      <c r="G7026" s="23"/>
      <c r="H7026" s="24"/>
      <c r="I7026" s="23"/>
      <c r="J7026" s="23"/>
      <c r="K7026" s="23"/>
      <c r="L7026" s="22"/>
      <c r="M7026" s="20"/>
    </row>
    <row r="7027" spans="1:13" x14ac:dyDescent="0.25">
      <c r="A7027" s="22"/>
      <c r="B7027" s="23"/>
      <c r="C7027" s="23"/>
      <c r="D7027" s="23"/>
      <c r="E7027" s="23"/>
      <c r="F7027" s="22"/>
      <c r="G7027" s="23"/>
      <c r="H7027" s="24"/>
      <c r="I7027" s="23"/>
      <c r="J7027" s="23"/>
      <c r="K7027" s="23"/>
      <c r="L7027" s="22"/>
      <c r="M7027" s="20"/>
    </row>
    <row r="7028" spans="1:13" x14ac:dyDescent="0.25">
      <c r="A7028" s="22"/>
      <c r="B7028" s="23"/>
      <c r="C7028" s="23"/>
      <c r="D7028" s="23"/>
      <c r="E7028" s="23"/>
      <c r="F7028" s="22"/>
      <c r="G7028" s="23"/>
      <c r="H7028" s="24"/>
      <c r="I7028" s="23"/>
      <c r="J7028" s="23"/>
      <c r="K7028" s="23"/>
      <c r="L7028" s="22"/>
      <c r="M7028" s="20"/>
    </row>
    <row r="7029" spans="1:13" x14ac:dyDescent="0.25">
      <c r="A7029" s="22"/>
      <c r="B7029" s="23"/>
      <c r="C7029" s="23"/>
      <c r="D7029" s="23"/>
      <c r="E7029" s="23"/>
      <c r="F7029" s="22"/>
      <c r="G7029" s="23"/>
      <c r="H7029" s="24"/>
      <c r="I7029" s="23"/>
      <c r="J7029" s="23"/>
      <c r="K7029" s="23"/>
      <c r="L7029" s="22"/>
      <c r="M7029" s="20"/>
    </row>
    <row r="7030" spans="1:13" x14ac:dyDescent="0.25">
      <c r="A7030" s="22"/>
      <c r="B7030" s="23"/>
      <c r="C7030" s="23"/>
      <c r="D7030" s="23"/>
      <c r="E7030" s="23"/>
      <c r="F7030" s="22"/>
      <c r="G7030" s="23"/>
      <c r="H7030" s="24"/>
      <c r="I7030" s="23"/>
      <c r="J7030" s="23"/>
      <c r="K7030" s="23"/>
      <c r="L7030" s="22"/>
      <c r="M7030" s="20"/>
    </row>
    <row r="7031" spans="1:13" x14ac:dyDescent="0.25">
      <c r="A7031" s="22"/>
      <c r="B7031" s="23"/>
      <c r="C7031" s="23"/>
      <c r="D7031" s="23"/>
      <c r="E7031" s="23"/>
      <c r="F7031" s="22"/>
      <c r="G7031" s="23"/>
      <c r="H7031" s="24"/>
      <c r="I7031" s="23"/>
      <c r="J7031" s="23"/>
      <c r="K7031" s="23"/>
      <c r="L7031" s="22"/>
      <c r="M7031" s="20"/>
    </row>
    <row r="7032" spans="1:13" x14ac:dyDescent="0.25">
      <c r="A7032" s="22"/>
      <c r="B7032" s="23"/>
      <c r="C7032" s="23"/>
      <c r="D7032" s="23"/>
      <c r="E7032" s="23"/>
      <c r="F7032" s="22"/>
      <c r="G7032" s="23"/>
      <c r="H7032" s="24"/>
      <c r="I7032" s="23"/>
      <c r="J7032" s="23"/>
      <c r="K7032" s="23"/>
      <c r="L7032" s="22"/>
      <c r="M7032" s="20"/>
    </row>
    <row r="7033" spans="1:13" x14ac:dyDescent="0.25">
      <c r="A7033" s="22"/>
      <c r="B7033" s="23"/>
      <c r="C7033" s="23"/>
      <c r="D7033" s="23"/>
      <c r="E7033" s="23"/>
      <c r="F7033" s="22"/>
      <c r="G7033" s="23"/>
      <c r="H7033" s="24"/>
      <c r="I7033" s="23"/>
      <c r="J7033" s="23"/>
      <c r="K7033" s="23"/>
      <c r="L7033" s="22"/>
      <c r="M7033" s="20"/>
    </row>
    <row r="7034" spans="1:13" x14ac:dyDescent="0.25">
      <c r="A7034" s="22"/>
      <c r="B7034" s="23"/>
      <c r="C7034" s="23"/>
      <c r="D7034" s="23"/>
      <c r="E7034" s="23"/>
      <c r="F7034" s="22"/>
      <c r="G7034" s="23"/>
      <c r="H7034" s="24"/>
      <c r="I7034" s="23"/>
      <c r="J7034" s="23"/>
      <c r="K7034" s="23"/>
      <c r="L7034" s="22"/>
      <c r="M7034" s="20"/>
    </row>
    <row r="7035" spans="1:13" x14ac:dyDescent="0.25">
      <c r="A7035" s="22"/>
      <c r="B7035" s="23"/>
      <c r="C7035" s="23"/>
      <c r="D7035" s="23"/>
      <c r="E7035" s="23"/>
      <c r="F7035" s="22"/>
      <c r="G7035" s="23"/>
      <c r="H7035" s="24"/>
      <c r="I7035" s="23"/>
      <c r="J7035" s="23"/>
      <c r="K7035" s="23"/>
      <c r="L7035" s="22"/>
      <c r="M7035" s="20"/>
    </row>
    <row r="7036" spans="1:13" x14ac:dyDescent="0.25">
      <c r="A7036" s="22"/>
      <c r="B7036" s="23"/>
      <c r="C7036" s="23"/>
      <c r="D7036" s="23"/>
      <c r="E7036" s="23"/>
      <c r="F7036" s="22"/>
      <c r="G7036" s="23"/>
      <c r="H7036" s="24"/>
      <c r="I7036" s="23"/>
      <c r="J7036" s="23"/>
      <c r="K7036" s="23"/>
      <c r="L7036" s="22"/>
      <c r="M7036" s="20"/>
    </row>
    <row r="7037" spans="1:13" x14ac:dyDescent="0.25">
      <c r="A7037" s="22"/>
      <c r="B7037" s="23"/>
      <c r="C7037" s="23"/>
      <c r="D7037" s="23"/>
      <c r="E7037" s="23"/>
      <c r="F7037" s="22"/>
      <c r="G7037" s="23"/>
      <c r="H7037" s="24"/>
      <c r="I7037" s="23"/>
      <c r="J7037" s="23"/>
      <c r="K7037" s="23"/>
      <c r="L7037" s="22"/>
      <c r="M7037" s="20"/>
    </row>
    <row r="7038" spans="1:13" x14ac:dyDescent="0.25">
      <c r="A7038" s="22"/>
      <c r="B7038" s="23"/>
      <c r="C7038" s="23"/>
      <c r="D7038" s="23"/>
      <c r="E7038" s="23"/>
      <c r="F7038" s="22"/>
      <c r="G7038" s="23"/>
      <c r="H7038" s="24"/>
      <c r="I7038" s="23"/>
      <c r="J7038" s="23"/>
      <c r="K7038" s="23"/>
      <c r="L7038" s="22"/>
      <c r="M7038" s="20"/>
    </row>
    <row r="7039" spans="1:13" x14ac:dyDescent="0.25">
      <c r="A7039" s="22"/>
      <c r="B7039" s="23"/>
      <c r="C7039" s="23"/>
      <c r="D7039" s="23"/>
      <c r="E7039" s="23"/>
      <c r="F7039" s="22"/>
      <c r="G7039" s="23"/>
      <c r="H7039" s="24"/>
      <c r="I7039" s="23"/>
      <c r="J7039" s="23"/>
      <c r="K7039" s="23"/>
      <c r="L7039" s="22"/>
      <c r="M7039" s="20"/>
    </row>
    <row r="7040" spans="1:13" x14ac:dyDescent="0.25">
      <c r="A7040" s="22"/>
      <c r="B7040" s="23"/>
      <c r="C7040" s="23"/>
      <c r="D7040" s="23"/>
      <c r="E7040" s="23"/>
      <c r="F7040" s="22"/>
      <c r="G7040" s="23"/>
      <c r="H7040" s="24"/>
      <c r="I7040" s="23"/>
      <c r="J7040" s="23"/>
      <c r="K7040" s="23"/>
      <c r="L7040" s="22"/>
      <c r="M7040" s="20"/>
    </row>
    <row r="7041" spans="1:14" x14ac:dyDescent="0.25">
      <c r="A7041" s="22"/>
      <c r="B7041" s="23"/>
      <c r="C7041" s="23"/>
      <c r="D7041" s="23"/>
      <c r="E7041" s="23"/>
      <c r="F7041" s="22"/>
      <c r="G7041" s="23"/>
      <c r="H7041" s="24"/>
      <c r="I7041" s="23"/>
      <c r="J7041" s="23"/>
      <c r="K7041" s="23"/>
      <c r="L7041" s="22"/>
      <c r="M7041" s="20"/>
      <c r="N7041" s="19"/>
    </row>
    <row r="7042" spans="1:14" x14ac:dyDescent="0.25">
      <c r="A7042" s="22"/>
      <c r="B7042" s="23"/>
      <c r="C7042" s="23"/>
      <c r="D7042" s="23"/>
      <c r="E7042" s="23"/>
      <c r="F7042" s="22"/>
      <c r="G7042" s="23"/>
      <c r="H7042" s="24"/>
      <c r="I7042" s="23"/>
      <c r="J7042" s="23"/>
      <c r="K7042" s="23"/>
      <c r="L7042" s="22"/>
      <c r="M7042" s="20"/>
      <c r="N7042" s="19"/>
    </row>
    <row r="7043" spans="1:14" x14ac:dyDescent="0.25">
      <c r="A7043" s="22"/>
      <c r="B7043" s="23"/>
      <c r="C7043" s="23"/>
      <c r="D7043" s="23"/>
      <c r="E7043" s="23"/>
      <c r="F7043" s="22"/>
      <c r="G7043" s="23"/>
      <c r="H7043" s="24"/>
      <c r="I7043" s="23"/>
      <c r="J7043" s="23"/>
      <c r="K7043" s="23"/>
      <c r="L7043" s="22"/>
      <c r="M7043" s="20"/>
      <c r="N7043" s="19"/>
    </row>
    <row r="7044" spans="1:14" x14ac:dyDescent="0.25">
      <c r="A7044" s="22"/>
      <c r="B7044" s="23"/>
      <c r="C7044" s="23"/>
      <c r="D7044" s="23"/>
      <c r="E7044" s="23"/>
      <c r="F7044" s="22"/>
      <c r="G7044" s="23"/>
      <c r="H7044" s="24"/>
      <c r="I7044" s="23"/>
      <c r="J7044" s="23"/>
      <c r="K7044" s="23"/>
      <c r="L7044" s="22"/>
      <c r="M7044" s="20"/>
      <c r="N7044" s="19"/>
    </row>
    <row r="7045" spans="1:14" x14ac:dyDescent="0.25">
      <c r="A7045" s="22"/>
      <c r="B7045" s="23"/>
      <c r="C7045" s="23"/>
      <c r="D7045" s="23"/>
      <c r="E7045" s="23"/>
      <c r="F7045" s="22"/>
      <c r="G7045" s="23"/>
      <c r="H7045" s="24"/>
      <c r="I7045" s="23"/>
      <c r="J7045" s="23"/>
      <c r="K7045" s="23"/>
      <c r="L7045" s="22"/>
      <c r="M7045" s="20"/>
      <c r="N7045" s="19"/>
    </row>
    <row r="7046" spans="1:14" x14ac:dyDescent="0.25">
      <c r="A7046" s="22"/>
      <c r="B7046" s="23"/>
      <c r="C7046" s="23"/>
      <c r="D7046" s="23"/>
      <c r="E7046" s="23"/>
      <c r="F7046" s="22"/>
      <c r="G7046" s="23"/>
      <c r="H7046" s="24"/>
      <c r="I7046" s="23"/>
      <c r="J7046" s="23"/>
      <c r="K7046" s="23"/>
      <c r="L7046" s="22"/>
      <c r="M7046" s="20"/>
      <c r="N7046" s="19"/>
    </row>
    <row r="7047" spans="1:14" x14ac:dyDescent="0.25">
      <c r="A7047" s="22"/>
      <c r="B7047" s="23"/>
      <c r="C7047" s="23"/>
      <c r="D7047" s="23"/>
      <c r="E7047" s="23"/>
      <c r="F7047" s="22"/>
      <c r="G7047" s="23"/>
      <c r="H7047" s="24"/>
      <c r="I7047" s="23"/>
      <c r="J7047" s="23"/>
      <c r="K7047" s="23"/>
      <c r="L7047" s="22"/>
      <c r="M7047" s="20"/>
      <c r="N7047" s="19"/>
    </row>
    <row r="7048" spans="1:14" x14ac:dyDescent="0.25">
      <c r="A7048" s="22"/>
      <c r="B7048" s="23"/>
      <c r="C7048" s="23"/>
      <c r="D7048" s="23"/>
      <c r="E7048" s="23"/>
      <c r="F7048" s="22"/>
      <c r="G7048" s="23"/>
      <c r="H7048" s="24"/>
      <c r="I7048" s="23"/>
      <c r="J7048" s="23"/>
      <c r="K7048" s="23"/>
      <c r="L7048" s="22"/>
      <c r="M7048" s="20"/>
      <c r="N7048" s="19"/>
    </row>
    <row r="7049" spans="1:14" x14ac:dyDescent="0.25">
      <c r="A7049" s="22"/>
      <c r="B7049" s="23"/>
      <c r="C7049" s="23"/>
      <c r="D7049" s="23"/>
      <c r="E7049" s="23"/>
      <c r="F7049" s="22"/>
      <c r="G7049" s="23"/>
      <c r="H7049" s="24"/>
      <c r="I7049" s="23"/>
      <c r="J7049" s="23"/>
      <c r="K7049" s="23"/>
      <c r="L7049" s="22"/>
      <c r="M7049" s="20"/>
      <c r="N7049" s="19"/>
    </row>
    <row r="7050" spans="1:14" x14ac:dyDescent="0.25">
      <c r="A7050" s="22"/>
      <c r="B7050" s="23"/>
      <c r="C7050" s="23"/>
      <c r="D7050" s="23"/>
      <c r="E7050" s="23"/>
      <c r="F7050" s="22"/>
      <c r="G7050" s="23"/>
      <c r="H7050" s="24"/>
      <c r="I7050" s="23"/>
      <c r="J7050" s="23"/>
      <c r="K7050" s="23"/>
      <c r="L7050" s="22"/>
      <c r="M7050" s="20"/>
      <c r="N7050" s="19"/>
    </row>
    <row r="7051" spans="1:14" x14ac:dyDescent="0.25">
      <c r="A7051" s="22"/>
      <c r="B7051" s="23"/>
      <c r="C7051" s="23"/>
      <c r="D7051" s="23"/>
      <c r="E7051" s="23"/>
      <c r="F7051" s="22"/>
      <c r="G7051" s="23"/>
      <c r="H7051" s="24"/>
      <c r="I7051" s="23"/>
      <c r="J7051" s="23"/>
      <c r="K7051" s="23"/>
      <c r="L7051" s="22"/>
      <c r="M7051" s="20"/>
      <c r="N7051" s="19"/>
    </row>
    <row r="7052" spans="1:14" x14ac:dyDescent="0.25">
      <c r="A7052" s="22"/>
      <c r="B7052" s="23"/>
      <c r="C7052" s="23"/>
      <c r="D7052" s="23"/>
      <c r="E7052" s="23"/>
      <c r="F7052" s="22"/>
      <c r="G7052" s="23"/>
      <c r="H7052" s="24"/>
      <c r="I7052" s="23"/>
      <c r="J7052" s="23"/>
      <c r="K7052" s="23"/>
      <c r="L7052" s="22"/>
      <c r="M7052" s="20"/>
      <c r="N7052" s="19"/>
    </row>
    <row r="7053" spans="1:14" x14ac:dyDescent="0.25">
      <c r="A7053" s="22"/>
      <c r="B7053" s="23"/>
      <c r="C7053" s="23"/>
      <c r="D7053" s="23"/>
      <c r="E7053" s="23"/>
      <c r="F7053" s="22"/>
      <c r="G7053" s="23"/>
      <c r="H7053" s="24"/>
      <c r="I7053" s="23"/>
      <c r="J7053" s="23"/>
      <c r="K7053" s="23"/>
      <c r="L7053" s="22"/>
      <c r="M7053" s="20"/>
      <c r="N7053" s="19"/>
    </row>
    <row r="7054" spans="1:14" x14ac:dyDescent="0.25">
      <c r="A7054" s="22"/>
      <c r="B7054" s="23"/>
      <c r="C7054" s="23"/>
      <c r="D7054" s="23"/>
      <c r="E7054" s="23"/>
      <c r="F7054" s="22"/>
      <c r="G7054" s="23"/>
      <c r="H7054" s="24"/>
      <c r="I7054" s="23"/>
      <c r="J7054" s="23"/>
      <c r="K7054" s="23"/>
      <c r="L7054" s="22"/>
      <c r="M7054" s="20"/>
      <c r="N7054" s="19"/>
    </row>
    <row r="7055" spans="1:14" x14ac:dyDescent="0.25">
      <c r="A7055" s="22"/>
      <c r="B7055" s="23"/>
      <c r="C7055" s="23"/>
      <c r="D7055" s="23"/>
      <c r="E7055" s="23"/>
      <c r="F7055" s="22"/>
      <c r="G7055" s="23"/>
      <c r="H7055" s="24"/>
      <c r="I7055" s="23"/>
      <c r="J7055" s="23"/>
      <c r="K7055" s="23"/>
      <c r="L7055" s="22"/>
      <c r="M7055" s="20"/>
      <c r="N7055" s="19"/>
    </row>
    <row r="7056" spans="1:14" x14ac:dyDescent="0.25">
      <c r="A7056" s="22"/>
      <c r="B7056" s="23"/>
      <c r="C7056" s="23"/>
      <c r="D7056" s="23"/>
      <c r="E7056" s="23"/>
      <c r="F7056" s="22"/>
      <c r="G7056" s="23"/>
      <c r="H7056" s="24"/>
      <c r="I7056" s="23"/>
      <c r="J7056" s="23"/>
      <c r="K7056" s="23"/>
      <c r="L7056" s="22"/>
      <c r="M7056" s="20"/>
      <c r="N7056" s="19"/>
    </row>
    <row r="7057" spans="1:13" x14ac:dyDescent="0.25">
      <c r="A7057" s="22"/>
      <c r="B7057" s="23"/>
      <c r="C7057" s="23"/>
      <c r="D7057" s="23"/>
      <c r="E7057" s="23"/>
      <c r="F7057" s="22"/>
      <c r="G7057" s="23"/>
      <c r="H7057" s="24"/>
      <c r="I7057" s="23"/>
      <c r="J7057" s="23"/>
      <c r="K7057" s="23"/>
      <c r="L7057" s="22"/>
      <c r="M7057" s="20"/>
    </row>
    <row r="7058" spans="1:13" x14ac:dyDescent="0.25">
      <c r="A7058" s="22"/>
      <c r="B7058" s="23"/>
      <c r="C7058" s="23"/>
      <c r="D7058" s="23"/>
      <c r="E7058" s="23"/>
      <c r="F7058" s="22"/>
      <c r="G7058" s="23"/>
      <c r="H7058" s="24"/>
      <c r="I7058" s="23"/>
      <c r="J7058" s="23"/>
      <c r="K7058" s="23"/>
      <c r="L7058" s="22"/>
      <c r="M7058" s="20"/>
    </row>
    <row r="7059" spans="1:13" x14ac:dyDescent="0.25">
      <c r="A7059" s="22"/>
      <c r="B7059" s="23"/>
      <c r="C7059" s="23"/>
      <c r="D7059" s="23"/>
      <c r="E7059" s="23"/>
      <c r="F7059" s="22"/>
      <c r="G7059" s="23"/>
      <c r="H7059" s="24"/>
      <c r="I7059" s="23"/>
      <c r="J7059" s="23"/>
      <c r="K7059" s="23"/>
      <c r="L7059" s="22"/>
      <c r="M7059" s="20"/>
    </row>
    <row r="7060" spans="1:13" x14ac:dyDescent="0.25">
      <c r="A7060" s="22"/>
      <c r="B7060" s="23"/>
      <c r="C7060" s="23"/>
      <c r="D7060" s="23"/>
      <c r="E7060" s="23"/>
      <c r="F7060" s="22"/>
      <c r="G7060" s="23"/>
      <c r="H7060" s="24"/>
      <c r="I7060" s="23"/>
      <c r="J7060" s="23"/>
      <c r="K7060" s="23"/>
      <c r="L7060" s="22"/>
      <c r="M7060" s="20"/>
    </row>
    <row r="7061" spans="1:13" x14ac:dyDescent="0.25">
      <c r="A7061" s="22"/>
      <c r="B7061" s="23"/>
      <c r="C7061" s="23"/>
      <c r="D7061" s="23"/>
      <c r="E7061" s="23"/>
      <c r="F7061" s="22"/>
      <c r="G7061" s="23"/>
      <c r="H7061" s="24"/>
      <c r="I7061" s="23"/>
      <c r="J7061" s="23"/>
      <c r="K7061" s="23"/>
      <c r="L7061" s="22"/>
      <c r="M7061" s="20"/>
    </row>
    <row r="7062" spans="1:13" x14ac:dyDescent="0.25">
      <c r="A7062" s="22"/>
      <c r="B7062" s="23"/>
      <c r="C7062" s="23"/>
      <c r="D7062" s="23"/>
      <c r="E7062" s="23"/>
      <c r="F7062" s="22"/>
      <c r="G7062" s="23"/>
      <c r="H7062" s="24"/>
      <c r="I7062" s="23"/>
      <c r="J7062" s="23"/>
      <c r="K7062" s="23"/>
      <c r="L7062" s="22"/>
      <c r="M7062" s="20"/>
    </row>
    <row r="7063" spans="1:13" x14ac:dyDescent="0.25">
      <c r="A7063" s="22"/>
      <c r="B7063" s="23"/>
      <c r="C7063" s="23"/>
      <c r="D7063" s="23"/>
      <c r="E7063" s="23"/>
      <c r="F7063" s="22"/>
      <c r="G7063" s="23"/>
      <c r="H7063" s="24"/>
      <c r="I7063" s="23"/>
      <c r="J7063" s="23"/>
      <c r="K7063" s="23"/>
      <c r="L7063" s="22"/>
      <c r="M7063" s="20"/>
    </row>
    <row r="7064" spans="1:13" x14ac:dyDescent="0.25">
      <c r="A7064" s="22"/>
      <c r="B7064" s="23"/>
      <c r="C7064" s="23"/>
      <c r="D7064" s="23"/>
      <c r="E7064" s="23"/>
      <c r="F7064" s="22"/>
      <c r="G7064" s="23"/>
      <c r="H7064" s="24"/>
      <c r="I7064" s="23"/>
      <c r="J7064" s="23"/>
      <c r="K7064" s="23"/>
      <c r="L7064" s="22"/>
      <c r="M7064" s="20"/>
    </row>
    <row r="7065" spans="1:13" x14ac:dyDescent="0.25">
      <c r="A7065" s="22"/>
      <c r="B7065" s="23"/>
      <c r="C7065" s="23"/>
      <c r="D7065" s="23"/>
      <c r="E7065" s="23"/>
      <c r="F7065" s="22"/>
      <c r="G7065" s="23"/>
      <c r="H7065" s="24"/>
      <c r="I7065" s="23"/>
      <c r="J7065" s="23"/>
      <c r="K7065" s="23"/>
      <c r="L7065" s="22"/>
      <c r="M7065" s="20"/>
    </row>
    <row r="7066" spans="1:13" x14ac:dyDescent="0.25">
      <c r="A7066" s="22"/>
      <c r="B7066" s="23"/>
      <c r="C7066" s="23"/>
      <c r="D7066" s="23"/>
      <c r="E7066" s="23"/>
      <c r="F7066" s="22"/>
      <c r="G7066" s="23"/>
      <c r="H7066" s="24"/>
      <c r="I7066" s="23"/>
      <c r="J7066" s="23"/>
      <c r="K7066" s="23"/>
      <c r="L7066" s="22"/>
      <c r="M7066" s="20"/>
    </row>
    <row r="7067" spans="1:13" x14ac:dyDescent="0.25">
      <c r="A7067" s="22"/>
      <c r="B7067" s="23"/>
      <c r="C7067" s="23"/>
      <c r="D7067" s="23"/>
      <c r="E7067" s="23"/>
      <c r="F7067" s="22"/>
      <c r="G7067" s="23"/>
      <c r="H7067" s="24"/>
      <c r="I7067" s="23"/>
      <c r="J7067" s="23"/>
      <c r="K7067" s="23"/>
      <c r="L7067" s="22"/>
      <c r="M7067" s="20"/>
    </row>
    <row r="7068" spans="1:13" x14ac:dyDescent="0.25">
      <c r="A7068" s="22"/>
      <c r="B7068" s="23"/>
      <c r="C7068" s="23"/>
      <c r="D7068" s="23"/>
      <c r="E7068" s="23"/>
      <c r="F7068" s="22"/>
      <c r="G7068" s="23"/>
      <c r="H7068" s="24"/>
      <c r="I7068" s="23"/>
      <c r="J7068" s="23"/>
      <c r="K7068" s="23"/>
      <c r="L7068" s="22"/>
      <c r="M7068" s="20"/>
    </row>
    <row r="7069" spans="1:13" x14ac:dyDescent="0.25">
      <c r="A7069" s="22"/>
      <c r="B7069" s="23"/>
      <c r="C7069" s="23"/>
      <c r="D7069" s="23"/>
      <c r="E7069" s="23"/>
      <c r="F7069" s="22"/>
      <c r="G7069" s="23"/>
      <c r="H7069" s="24"/>
      <c r="I7069" s="23"/>
      <c r="J7069" s="23"/>
      <c r="K7069" s="23"/>
      <c r="L7069" s="22"/>
      <c r="M7069" s="20"/>
    </row>
    <row r="7070" spans="1:13" x14ac:dyDescent="0.25">
      <c r="A7070" s="22"/>
      <c r="B7070" s="23"/>
      <c r="C7070" s="23"/>
      <c r="D7070" s="23"/>
      <c r="E7070" s="23"/>
      <c r="F7070" s="22"/>
      <c r="G7070" s="23"/>
      <c r="H7070" s="24"/>
      <c r="I7070" s="23"/>
      <c r="J7070" s="23"/>
      <c r="K7070" s="23"/>
      <c r="L7070" s="22"/>
      <c r="M7070" s="20"/>
    </row>
    <row r="7071" spans="1:13" x14ac:dyDescent="0.25">
      <c r="A7071" s="22"/>
      <c r="B7071" s="23"/>
      <c r="C7071" s="23"/>
      <c r="D7071" s="23"/>
      <c r="E7071" s="23"/>
      <c r="F7071" s="22"/>
      <c r="G7071" s="23"/>
      <c r="H7071" s="24"/>
      <c r="I7071" s="23"/>
      <c r="J7071" s="23"/>
      <c r="K7071" s="23"/>
      <c r="L7071" s="22"/>
      <c r="M7071" s="20"/>
    </row>
    <row r="7072" spans="1:13" x14ac:dyDescent="0.25">
      <c r="A7072" s="22"/>
      <c r="B7072" s="23"/>
      <c r="C7072" s="23"/>
      <c r="D7072" s="23"/>
      <c r="E7072" s="23"/>
      <c r="F7072" s="22"/>
      <c r="G7072" s="23"/>
      <c r="H7072" s="24"/>
      <c r="I7072" s="23"/>
      <c r="J7072" s="23"/>
      <c r="K7072" s="23"/>
      <c r="L7072" s="22"/>
      <c r="M7072" s="20"/>
    </row>
    <row r="7073" spans="1:13" x14ac:dyDescent="0.25">
      <c r="A7073" s="22"/>
      <c r="B7073" s="23"/>
      <c r="C7073" s="23"/>
      <c r="D7073" s="23"/>
      <c r="E7073" s="23"/>
      <c r="F7073" s="22"/>
      <c r="G7073" s="23"/>
      <c r="H7073" s="24"/>
      <c r="I7073" s="23"/>
      <c r="J7073" s="23"/>
      <c r="K7073" s="23"/>
      <c r="L7073" s="22"/>
      <c r="M7073" s="20"/>
    </row>
    <row r="7074" spans="1:13" x14ac:dyDescent="0.25">
      <c r="A7074" s="22"/>
      <c r="B7074" s="23"/>
      <c r="C7074" s="23"/>
      <c r="D7074" s="23"/>
      <c r="E7074" s="23"/>
      <c r="F7074" s="22"/>
      <c r="G7074" s="23"/>
      <c r="H7074" s="24"/>
      <c r="I7074" s="23"/>
      <c r="J7074" s="23"/>
      <c r="K7074" s="23"/>
      <c r="L7074" s="22"/>
      <c r="M7074" s="20"/>
    </row>
    <row r="7075" spans="1:13" x14ac:dyDescent="0.25">
      <c r="A7075" s="22"/>
      <c r="B7075" s="23"/>
      <c r="C7075" s="23"/>
      <c r="D7075" s="23"/>
      <c r="E7075" s="23"/>
      <c r="F7075" s="22"/>
      <c r="G7075" s="23"/>
      <c r="H7075" s="24"/>
      <c r="I7075" s="23"/>
      <c r="J7075" s="23"/>
      <c r="K7075" s="23"/>
      <c r="L7075" s="22"/>
      <c r="M7075" s="20"/>
    </row>
    <row r="7076" spans="1:13" x14ac:dyDescent="0.25">
      <c r="A7076" s="22"/>
      <c r="B7076" s="23"/>
      <c r="C7076" s="23"/>
      <c r="D7076" s="23"/>
      <c r="E7076" s="23"/>
      <c r="F7076" s="22"/>
      <c r="G7076" s="23"/>
      <c r="H7076" s="24"/>
      <c r="I7076" s="23"/>
      <c r="J7076" s="23"/>
      <c r="K7076" s="23"/>
      <c r="L7076" s="22"/>
      <c r="M7076" s="20"/>
    </row>
    <row r="7077" spans="1:13" x14ac:dyDescent="0.25">
      <c r="A7077" s="22"/>
      <c r="B7077" s="23"/>
      <c r="C7077" s="23"/>
      <c r="D7077" s="23"/>
      <c r="E7077" s="23"/>
      <c r="F7077" s="22"/>
      <c r="G7077" s="23"/>
      <c r="H7077" s="24"/>
      <c r="I7077" s="23"/>
      <c r="J7077" s="23"/>
      <c r="K7077" s="23"/>
      <c r="L7077" s="22"/>
      <c r="M7077" s="20"/>
    </row>
    <row r="7078" spans="1:13" x14ac:dyDescent="0.25">
      <c r="A7078" s="22"/>
      <c r="B7078" s="23"/>
      <c r="C7078" s="23"/>
      <c r="D7078" s="23"/>
      <c r="E7078" s="23"/>
      <c r="F7078" s="22"/>
      <c r="G7078" s="23"/>
      <c r="H7078" s="24"/>
      <c r="I7078" s="23"/>
      <c r="J7078" s="23"/>
      <c r="K7078" s="23"/>
      <c r="L7078" s="22"/>
      <c r="M7078" s="20"/>
    </row>
    <row r="7079" spans="1:13" x14ac:dyDescent="0.25">
      <c r="A7079" s="22"/>
      <c r="B7079" s="23"/>
      <c r="C7079" s="23"/>
      <c r="D7079" s="23"/>
      <c r="E7079" s="23"/>
      <c r="F7079" s="22"/>
      <c r="G7079" s="23"/>
      <c r="H7079" s="24"/>
      <c r="I7079" s="23"/>
      <c r="J7079" s="23"/>
      <c r="K7079" s="23"/>
      <c r="L7079" s="22"/>
      <c r="M7079" s="20"/>
    </row>
    <row r="7080" spans="1:13" x14ac:dyDescent="0.25">
      <c r="A7080" s="22"/>
      <c r="B7080" s="23"/>
      <c r="C7080" s="23"/>
      <c r="D7080" s="23"/>
      <c r="E7080" s="23"/>
      <c r="F7080" s="22"/>
      <c r="G7080" s="23"/>
      <c r="H7080" s="24"/>
      <c r="I7080" s="23"/>
      <c r="J7080" s="23"/>
      <c r="K7080" s="23"/>
      <c r="L7080" s="22"/>
      <c r="M7080" s="20"/>
    </row>
    <row r="7081" spans="1:13" x14ac:dyDescent="0.25">
      <c r="A7081" s="22"/>
      <c r="B7081" s="23"/>
      <c r="C7081" s="23"/>
      <c r="D7081" s="23"/>
      <c r="E7081" s="23"/>
      <c r="F7081" s="22"/>
      <c r="G7081" s="23"/>
      <c r="H7081" s="24"/>
      <c r="I7081" s="23"/>
      <c r="J7081" s="23"/>
      <c r="K7081" s="23"/>
      <c r="L7081" s="22"/>
      <c r="M7081" s="20"/>
    </row>
    <row r="7082" spans="1:13" x14ac:dyDescent="0.25">
      <c r="A7082" s="22"/>
      <c r="B7082" s="23"/>
      <c r="C7082" s="23"/>
      <c r="D7082" s="23"/>
      <c r="E7082" s="23"/>
      <c r="F7082" s="22"/>
      <c r="G7082" s="23"/>
      <c r="H7082" s="24"/>
      <c r="I7082" s="23"/>
      <c r="J7082" s="23"/>
      <c r="K7082" s="23"/>
      <c r="L7082" s="22"/>
      <c r="M7082" s="20"/>
    </row>
    <row r="7083" spans="1:13" x14ac:dyDescent="0.25">
      <c r="A7083" s="22"/>
      <c r="B7083" s="23"/>
      <c r="C7083" s="23"/>
      <c r="D7083" s="23"/>
      <c r="E7083" s="23"/>
      <c r="F7083" s="22"/>
      <c r="G7083" s="23"/>
      <c r="H7083" s="24"/>
      <c r="I7083" s="23"/>
      <c r="J7083" s="23"/>
      <c r="K7083" s="23"/>
      <c r="L7083" s="22"/>
      <c r="M7083" s="20"/>
    </row>
    <row r="7084" spans="1:13" x14ac:dyDescent="0.25">
      <c r="A7084" s="22"/>
      <c r="B7084" s="23"/>
      <c r="C7084" s="23"/>
      <c r="D7084" s="23"/>
      <c r="E7084" s="23"/>
      <c r="F7084" s="22"/>
      <c r="G7084" s="23"/>
      <c r="H7084" s="24"/>
      <c r="I7084" s="23"/>
      <c r="J7084" s="23"/>
      <c r="K7084" s="23"/>
      <c r="L7084" s="22"/>
      <c r="M7084" s="20"/>
    </row>
    <row r="7085" spans="1:13" x14ac:dyDescent="0.25">
      <c r="A7085" s="22"/>
      <c r="B7085" s="23"/>
      <c r="C7085" s="23"/>
      <c r="D7085" s="23"/>
      <c r="E7085" s="23"/>
      <c r="F7085" s="22"/>
      <c r="G7085" s="23"/>
      <c r="H7085" s="24"/>
      <c r="I7085" s="23"/>
      <c r="J7085" s="23"/>
      <c r="K7085" s="23"/>
      <c r="L7085" s="22"/>
      <c r="M7085" s="20"/>
    </row>
    <row r="7086" spans="1:13" x14ac:dyDescent="0.25">
      <c r="A7086" s="22"/>
      <c r="B7086" s="23"/>
      <c r="C7086" s="23"/>
      <c r="D7086" s="23"/>
      <c r="E7086" s="23"/>
      <c r="F7086" s="22"/>
      <c r="G7086" s="23"/>
      <c r="H7086" s="24"/>
      <c r="I7086" s="23"/>
      <c r="J7086" s="23"/>
      <c r="K7086" s="23"/>
      <c r="L7086" s="22"/>
      <c r="M7086" s="20"/>
    </row>
    <row r="7087" spans="1:13" x14ac:dyDescent="0.25">
      <c r="A7087" s="22"/>
      <c r="B7087" s="23"/>
      <c r="C7087" s="23"/>
      <c r="D7087" s="23"/>
      <c r="E7087" s="23"/>
      <c r="F7087" s="22"/>
      <c r="G7087" s="23"/>
      <c r="H7087" s="24"/>
      <c r="I7087" s="23"/>
      <c r="J7087" s="23"/>
      <c r="K7087" s="23"/>
      <c r="L7087" s="22"/>
      <c r="M7087" s="20"/>
    </row>
    <row r="7088" spans="1:13" x14ac:dyDescent="0.25">
      <c r="A7088" s="22"/>
      <c r="B7088" s="23"/>
      <c r="C7088" s="23"/>
      <c r="D7088" s="23"/>
      <c r="E7088" s="23"/>
      <c r="F7088" s="22"/>
      <c r="G7088" s="23"/>
      <c r="H7088" s="24"/>
      <c r="I7088" s="23"/>
      <c r="J7088" s="23"/>
      <c r="K7088" s="23"/>
      <c r="L7088" s="22"/>
      <c r="M7088" s="20"/>
    </row>
    <row r="7089" spans="1:13" x14ac:dyDescent="0.25">
      <c r="A7089" s="22"/>
      <c r="B7089" s="23"/>
      <c r="C7089" s="23"/>
      <c r="D7089" s="23"/>
      <c r="E7089" s="23"/>
      <c r="F7089" s="22"/>
      <c r="G7089" s="23"/>
      <c r="H7089" s="24"/>
      <c r="I7089" s="23"/>
      <c r="J7089" s="23"/>
      <c r="K7089" s="23"/>
      <c r="L7089" s="22"/>
      <c r="M7089" s="20"/>
    </row>
    <row r="7090" spans="1:13" x14ac:dyDescent="0.25">
      <c r="A7090" s="22"/>
      <c r="B7090" s="23"/>
      <c r="C7090" s="23"/>
      <c r="D7090" s="23"/>
      <c r="E7090" s="23"/>
      <c r="F7090" s="22"/>
      <c r="G7090" s="23"/>
      <c r="H7090" s="24"/>
      <c r="I7090" s="23"/>
      <c r="J7090" s="23"/>
      <c r="K7090" s="23"/>
      <c r="L7090" s="22"/>
      <c r="M7090" s="20"/>
    </row>
    <row r="7091" spans="1:13" x14ac:dyDescent="0.25">
      <c r="A7091" s="22"/>
      <c r="B7091" s="23"/>
      <c r="C7091" s="23"/>
      <c r="D7091" s="23"/>
      <c r="E7091" s="23"/>
      <c r="F7091" s="22"/>
      <c r="G7091" s="23"/>
      <c r="H7091" s="24"/>
      <c r="I7091" s="23"/>
      <c r="J7091" s="23"/>
      <c r="K7091" s="23"/>
      <c r="L7091" s="22"/>
      <c r="M7091" s="20"/>
    </row>
    <row r="7092" spans="1:13" x14ac:dyDescent="0.25">
      <c r="A7092" s="22"/>
      <c r="B7092" s="23"/>
      <c r="C7092" s="23"/>
      <c r="D7092" s="23"/>
      <c r="E7092" s="23"/>
      <c r="F7092" s="22"/>
      <c r="G7092" s="23"/>
      <c r="H7092" s="24"/>
      <c r="I7092" s="23"/>
      <c r="J7092" s="23"/>
      <c r="K7092" s="23"/>
      <c r="L7092" s="22"/>
      <c r="M7092" s="20"/>
    </row>
    <row r="7093" spans="1:13" x14ac:dyDescent="0.25">
      <c r="A7093" s="22"/>
      <c r="B7093" s="23"/>
      <c r="C7093" s="23"/>
      <c r="D7093" s="23"/>
      <c r="E7093" s="23"/>
      <c r="F7093" s="22"/>
      <c r="G7093" s="23"/>
      <c r="H7093" s="24"/>
      <c r="I7093" s="23"/>
      <c r="J7093" s="23"/>
      <c r="K7093" s="23"/>
      <c r="L7093" s="22"/>
      <c r="M7093" s="20"/>
    </row>
    <row r="7094" spans="1:13" x14ac:dyDescent="0.25">
      <c r="A7094" s="22"/>
      <c r="B7094" s="23"/>
      <c r="C7094" s="23"/>
      <c r="D7094" s="23"/>
      <c r="E7094" s="23"/>
      <c r="F7094" s="22"/>
      <c r="G7094" s="23"/>
      <c r="H7094" s="24"/>
      <c r="I7094" s="23"/>
      <c r="J7094" s="23"/>
      <c r="K7094" s="23"/>
      <c r="L7094" s="22"/>
      <c r="M7094" s="20"/>
    </row>
    <row r="7095" spans="1:13" x14ac:dyDescent="0.25">
      <c r="A7095" s="22"/>
      <c r="B7095" s="23"/>
      <c r="C7095" s="23"/>
      <c r="D7095" s="23"/>
      <c r="E7095" s="23"/>
      <c r="F7095" s="22"/>
      <c r="G7095" s="23"/>
      <c r="H7095" s="24"/>
      <c r="I7095" s="23"/>
      <c r="J7095" s="23"/>
      <c r="K7095" s="23"/>
      <c r="L7095" s="22"/>
      <c r="M7095" s="20"/>
    </row>
    <row r="7096" spans="1:13" x14ac:dyDescent="0.25">
      <c r="A7096" s="22"/>
      <c r="B7096" s="23"/>
      <c r="C7096" s="23"/>
      <c r="D7096" s="23"/>
      <c r="E7096" s="23"/>
      <c r="F7096" s="22"/>
      <c r="G7096" s="23"/>
      <c r="H7096" s="24"/>
      <c r="I7096" s="23"/>
      <c r="J7096" s="23"/>
      <c r="K7096" s="23"/>
      <c r="L7096" s="22"/>
      <c r="M7096" s="20"/>
    </row>
    <row r="7097" spans="1:13" x14ac:dyDescent="0.25">
      <c r="A7097" s="22"/>
      <c r="B7097" s="23"/>
      <c r="C7097" s="23"/>
      <c r="D7097" s="23"/>
      <c r="E7097" s="23"/>
      <c r="F7097" s="22"/>
      <c r="G7097" s="23"/>
      <c r="H7097" s="24"/>
      <c r="I7097" s="23"/>
      <c r="J7097" s="23"/>
      <c r="K7097" s="23"/>
      <c r="L7097" s="22"/>
      <c r="M7097" s="20"/>
    </row>
    <row r="7098" spans="1:13" x14ac:dyDescent="0.25">
      <c r="A7098" s="22"/>
      <c r="B7098" s="23"/>
      <c r="C7098" s="23"/>
      <c r="D7098" s="23"/>
      <c r="E7098" s="23"/>
      <c r="F7098" s="22"/>
      <c r="G7098" s="23"/>
      <c r="H7098" s="24"/>
      <c r="I7098" s="23"/>
      <c r="J7098" s="23"/>
      <c r="K7098" s="23"/>
      <c r="L7098" s="22"/>
      <c r="M7098" s="20"/>
    </row>
    <row r="7099" spans="1:13" x14ac:dyDescent="0.25">
      <c r="A7099" s="22"/>
      <c r="B7099" s="23"/>
      <c r="C7099" s="23"/>
      <c r="D7099" s="23"/>
      <c r="E7099" s="23"/>
      <c r="F7099" s="22"/>
      <c r="G7099" s="23"/>
      <c r="H7099" s="24"/>
      <c r="I7099" s="23"/>
      <c r="J7099" s="23"/>
      <c r="K7099" s="23"/>
      <c r="L7099" s="22"/>
      <c r="M7099" s="20"/>
    </row>
    <row r="7100" spans="1:13" x14ac:dyDescent="0.25">
      <c r="A7100" s="22"/>
      <c r="B7100" s="23"/>
      <c r="C7100" s="23"/>
      <c r="D7100" s="23"/>
      <c r="E7100" s="23"/>
      <c r="F7100" s="22"/>
      <c r="G7100" s="23"/>
      <c r="H7100" s="24"/>
      <c r="I7100" s="23"/>
      <c r="J7100" s="23"/>
      <c r="K7100" s="23"/>
      <c r="L7100" s="22"/>
      <c r="M7100" s="20"/>
    </row>
    <row r="7101" spans="1:13" x14ac:dyDescent="0.25">
      <c r="A7101" s="22"/>
      <c r="B7101" s="23"/>
      <c r="C7101" s="23"/>
      <c r="D7101" s="23"/>
      <c r="E7101" s="23"/>
      <c r="F7101" s="22"/>
      <c r="G7101" s="23"/>
      <c r="H7101" s="24"/>
      <c r="I7101" s="23"/>
      <c r="J7101" s="23"/>
      <c r="K7101" s="23"/>
      <c r="L7101" s="22"/>
      <c r="M7101" s="20"/>
    </row>
    <row r="7102" spans="1:13" x14ac:dyDescent="0.25">
      <c r="A7102" s="22"/>
      <c r="B7102" s="23"/>
      <c r="C7102" s="23"/>
      <c r="D7102" s="23"/>
      <c r="E7102" s="23"/>
      <c r="F7102" s="22"/>
      <c r="G7102" s="23"/>
      <c r="H7102" s="24"/>
      <c r="I7102" s="23"/>
      <c r="J7102" s="23"/>
      <c r="K7102" s="23"/>
      <c r="L7102" s="22"/>
      <c r="M7102" s="20"/>
    </row>
    <row r="7103" spans="1:13" x14ac:dyDescent="0.25">
      <c r="A7103" s="22"/>
      <c r="B7103" s="23"/>
      <c r="C7103" s="23"/>
      <c r="D7103" s="23"/>
      <c r="E7103" s="23"/>
      <c r="F7103" s="22"/>
      <c r="G7103" s="23"/>
      <c r="H7103" s="24"/>
      <c r="I7103" s="23"/>
      <c r="J7103" s="23"/>
      <c r="K7103" s="23"/>
      <c r="L7103" s="22"/>
      <c r="M7103" s="20"/>
    </row>
    <row r="7104" spans="1:13" x14ac:dyDescent="0.25">
      <c r="A7104" s="22"/>
      <c r="B7104" s="23"/>
      <c r="C7104" s="23"/>
      <c r="D7104" s="23"/>
      <c r="E7104" s="23"/>
      <c r="F7104" s="22"/>
      <c r="G7104" s="23"/>
      <c r="H7104" s="24"/>
      <c r="I7104" s="23"/>
      <c r="J7104" s="23"/>
      <c r="K7104" s="23"/>
      <c r="L7104" s="22"/>
      <c r="M7104" s="20"/>
    </row>
    <row r="7105" spans="1:13" x14ac:dyDescent="0.25">
      <c r="A7105" s="22"/>
      <c r="B7105" s="23"/>
      <c r="C7105" s="23"/>
      <c r="D7105" s="23"/>
      <c r="E7105" s="23"/>
      <c r="F7105" s="22"/>
      <c r="G7105" s="23"/>
      <c r="H7105" s="24"/>
      <c r="I7105" s="23"/>
      <c r="J7105" s="23"/>
      <c r="K7105" s="23"/>
      <c r="L7105" s="22"/>
      <c r="M7105" s="20"/>
    </row>
    <row r="7106" spans="1:13" x14ac:dyDescent="0.25">
      <c r="A7106" s="22"/>
      <c r="B7106" s="23"/>
      <c r="C7106" s="23"/>
      <c r="D7106" s="23"/>
      <c r="E7106" s="23"/>
      <c r="F7106" s="22"/>
      <c r="G7106" s="23"/>
      <c r="H7106" s="24"/>
      <c r="I7106" s="23"/>
      <c r="J7106" s="23"/>
      <c r="K7106" s="23"/>
      <c r="L7106" s="22"/>
      <c r="M7106" s="20"/>
    </row>
    <row r="7107" spans="1:13" x14ac:dyDescent="0.25">
      <c r="A7107" s="22"/>
      <c r="B7107" s="23"/>
      <c r="C7107" s="23"/>
      <c r="D7107" s="23"/>
      <c r="E7107" s="23"/>
      <c r="F7107" s="22"/>
      <c r="G7107" s="23"/>
      <c r="H7107" s="24"/>
      <c r="I7107" s="23"/>
      <c r="J7107" s="23"/>
      <c r="K7107" s="23"/>
      <c r="L7107" s="22"/>
      <c r="M7107" s="20"/>
    </row>
    <row r="7108" spans="1:13" x14ac:dyDescent="0.25">
      <c r="A7108" s="22"/>
      <c r="B7108" s="23"/>
      <c r="C7108" s="23"/>
      <c r="D7108" s="23"/>
      <c r="E7108" s="23"/>
      <c r="F7108" s="22"/>
      <c r="G7108" s="23"/>
      <c r="H7108" s="24"/>
      <c r="I7108" s="23"/>
      <c r="J7108" s="23"/>
      <c r="K7108" s="23"/>
      <c r="L7108" s="22"/>
      <c r="M7108" s="20"/>
    </row>
    <row r="7109" spans="1:13" x14ac:dyDescent="0.25">
      <c r="A7109" s="22"/>
      <c r="B7109" s="23"/>
      <c r="C7109" s="23"/>
      <c r="D7109" s="23"/>
      <c r="E7109" s="23"/>
      <c r="F7109" s="22"/>
      <c r="G7109" s="23"/>
      <c r="H7109" s="24"/>
      <c r="I7109" s="23"/>
      <c r="J7109" s="23"/>
      <c r="K7109" s="23"/>
      <c r="L7109" s="22"/>
      <c r="M7109" s="20"/>
    </row>
    <row r="7110" spans="1:13" x14ac:dyDescent="0.25">
      <c r="A7110" s="22"/>
      <c r="B7110" s="23"/>
      <c r="C7110" s="23"/>
      <c r="D7110" s="23"/>
      <c r="E7110" s="23"/>
      <c r="F7110" s="22"/>
      <c r="G7110" s="23"/>
      <c r="H7110" s="24"/>
      <c r="I7110" s="23"/>
      <c r="J7110" s="23"/>
      <c r="K7110" s="23"/>
      <c r="L7110" s="22"/>
      <c r="M7110" s="20"/>
    </row>
    <row r="7111" spans="1:13" x14ac:dyDescent="0.25">
      <c r="A7111" s="22"/>
      <c r="B7111" s="23"/>
      <c r="C7111" s="23"/>
      <c r="D7111" s="23"/>
      <c r="E7111" s="23"/>
      <c r="F7111" s="22"/>
      <c r="G7111" s="23"/>
      <c r="H7111" s="24"/>
      <c r="I7111" s="23"/>
      <c r="J7111" s="23"/>
      <c r="K7111" s="23"/>
      <c r="L7111" s="22"/>
      <c r="M7111" s="20"/>
    </row>
    <row r="7112" spans="1:13" x14ac:dyDescent="0.25">
      <c r="A7112" s="22"/>
      <c r="B7112" s="23"/>
      <c r="C7112" s="23"/>
      <c r="D7112" s="23"/>
      <c r="E7112" s="23"/>
      <c r="F7112" s="22"/>
      <c r="G7112" s="23"/>
      <c r="H7112" s="24"/>
      <c r="I7112" s="23"/>
      <c r="J7112" s="23"/>
      <c r="K7112" s="23"/>
      <c r="L7112" s="22"/>
      <c r="M7112" s="20"/>
    </row>
    <row r="7113" spans="1:13" x14ac:dyDescent="0.25">
      <c r="A7113" s="22"/>
      <c r="B7113" s="23"/>
      <c r="C7113" s="23"/>
      <c r="D7113" s="23"/>
      <c r="E7113" s="23"/>
      <c r="F7113" s="22"/>
      <c r="G7113" s="23"/>
      <c r="H7113" s="24"/>
      <c r="I7113" s="23"/>
      <c r="J7113" s="23"/>
      <c r="K7113" s="23"/>
      <c r="L7113" s="22"/>
      <c r="M7113" s="20"/>
    </row>
    <row r="7114" spans="1:13" x14ac:dyDescent="0.25">
      <c r="A7114" s="22"/>
      <c r="B7114" s="23"/>
      <c r="C7114" s="23"/>
      <c r="D7114" s="23"/>
      <c r="E7114" s="23"/>
      <c r="F7114" s="22"/>
      <c r="G7114" s="23"/>
      <c r="H7114" s="24"/>
      <c r="I7114" s="23"/>
      <c r="J7114" s="23"/>
      <c r="K7114" s="23"/>
      <c r="L7114" s="22"/>
      <c r="M7114" s="20"/>
    </row>
    <row r="7115" spans="1:13" x14ac:dyDescent="0.25">
      <c r="A7115" s="22"/>
      <c r="B7115" s="23"/>
      <c r="C7115" s="23"/>
      <c r="D7115" s="23"/>
      <c r="E7115" s="23"/>
      <c r="F7115" s="22"/>
      <c r="G7115" s="23"/>
      <c r="H7115" s="24"/>
      <c r="I7115" s="23"/>
      <c r="J7115" s="23"/>
      <c r="K7115" s="23"/>
      <c r="L7115" s="22"/>
      <c r="M7115" s="20"/>
    </row>
    <row r="7116" spans="1:13" x14ac:dyDescent="0.25">
      <c r="A7116" s="22"/>
      <c r="B7116" s="23"/>
      <c r="C7116" s="23"/>
      <c r="D7116" s="23"/>
      <c r="E7116" s="23"/>
      <c r="F7116" s="22"/>
      <c r="G7116" s="23"/>
      <c r="H7116" s="24"/>
      <c r="I7116" s="23"/>
      <c r="J7116" s="23"/>
      <c r="K7116" s="23"/>
      <c r="L7116" s="22"/>
      <c r="M7116" s="20"/>
    </row>
    <row r="7117" spans="1:13" x14ac:dyDescent="0.25">
      <c r="A7117" s="22"/>
      <c r="B7117" s="23"/>
      <c r="C7117" s="23"/>
      <c r="D7117" s="23"/>
      <c r="E7117" s="23"/>
      <c r="F7117" s="22"/>
      <c r="G7117" s="23"/>
      <c r="H7117" s="24"/>
      <c r="I7117" s="23"/>
      <c r="J7117" s="23"/>
      <c r="K7117" s="23"/>
      <c r="L7117" s="22"/>
      <c r="M7117" s="20"/>
    </row>
    <row r="7118" spans="1:13" x14ac:dyDescent="0.25">
      <c r="A7118" s="22"/>
      <c r="B7118" s="23"/>
      <c r="C7118" s="23"/>
      <c r="D7118" s="23"/>
      <c r="E7118" s="23"/>
      <c r="F7118" s="22"/>
      <c r="G7118" s="23"/>
      <c r="H7118" s="24"/>
      <c r="I7118" s="23"/>
      <c r="J7118" s="23"/>
      <c r="K7118" s="23"/>
      <c r="L7118" s="22"/>
      <c r="M7118" s="20"/>
    </row>
    <row r="7119" spans="1:13" x14ac:dyDescent="0.25">
      <c r="A7119" s="22"/>
      <c r="B7119" s="23"/>
      <c r="C7119" s="23"/>
      <c r="D7119" s="23"/>
      <c r="E7119" s="23"/>
      <c r="F7119" s="22"/>
      <c r="G7119" s="23"/>
      <c r="H7119" s="24"/>
      <c r="I7119" s="23"/>
      <c r="J7119" s="23"/>
      <c r="K7119" s="23"/>
      <c r="L7119" s="22"/>
      <c r="M7119" s="20"/>
    </row>
    <row r="7120" spans="1:13" x14ac:dyDescent="0.25">
      <c r="A7120" s="22"/>
      <c r="B7120" s="23"/>
      <c r="C7120" s="23"/>
      <c r="D7120" s="23"/>
      <c r="E7120" s="23"/>
      <c r="F7120" s="22"/>
      <c r="G7120" s="23"/>
      <c r="H7120" s="24"/>
      <c r="I7120" s="23"/>
      <c r="J7120" s="23"/>
      <c r="K7120" s="23"/>
      <c r="L7120" s="22"/>
      <c r="M7120" s="20"/>
    </row>
    <row r="7121" spans="1:13" x14ac:dyDescent="0.25">
      <c r="A7121" s="22"/>
      <c r="B7121" s="23"/>
      <c r="C7121" s="23"/>
      <c r="D7121" s="23"/>
      <c r="E7121" s="23"/>
      <c r="F7121" s="22"/>
      <c r="G7121" s="23"/>
      <c r="H7121" s="24"/>
      <c r="I7121" s="23"/>
      <c r="J7121" s="23"/>
      <c r="K7121" s="23"/>
      <c r="L7121" s="22"/>
      <c r="M7121" s="20"/>
    </row>
    <row r="7122" spans="1:13" x14ac:dyDescent="0.25">
      <c r="A7122" s="22"/>
      <c r="B7122" s="23"/>
      <c r="C7122" s="23"/>
      <c r="D7122" s="23"/>
      <c r="E7122" s="23"/>
      <c r="F7122" s="22"/>
      <c r="G7122" s="23"/>
      <c r="H7122" s="24"/>
      <c r="I7122" s="23"/>
      <c r="J7122" s="23"/>
      <c r="K7122" s="23"/>
      <c r="L7122" s="22"/>
      <c r="M7122" s="20"/>
    </row>
    <row r="7123" spans="1:13" x14ac:dyDescent="0.25">
      <c r="A7123" s="22"/>
      <c r="B7123" s="23"/>
      <c r="C7123" s="23"/>
      <c r="D7123" s="23"/>
      <c r="E7123" s="23"/>
      <c r="F7123" s="22"/>
      <c r="G7123" s="23"/>
      <c r="H7123" s="24"/>
      <c r="I7123" s="23"/>
      <c r="J7123" s="23"/>
      <c r="K7123" s="23"/>
      <c r="L7123" s="22"/>
      <c r="M7123" s="20"/>
    </row>
    <row r="7124" spans="1:13" x14ac:dyDescent="0.25">
      <c r="A7124" s="22"/>
      <c r="B7124" s="23"/>
      <c r="C7124" s="23"/>
      <c r="D7124" s="23"/>
      <c r="E7124" s="23"/>
      <c r="F7124" s="22"/>
      <c r="G7124" s="23"/>
      <c r="H7124" s="24"/>
      <c r="I7124" s="23"/>
      <c r="J7124" s="23"/>
      <c r="K7124" s="23"/>
      <c r="L7124" s="22"/>
      <c r="M7124" s="20"/>
    </row>
    <row r="7125" spans="1:13" x14ac:dyDescent="0.25">
      <c r="A7125" s="22"/>
      <c r="B7125" s="23"/>
      <c r="C7125" s="23"/>
      <c r="D7125" s="23"/>
      <c r="E7125" s="23"/>
      <c r="F7125" s="22"/>
      <c r="G7125" s="23"/>
      <c r="H7125" s="24"/>
      <c r="I7125" s="23"/>
      <c r="J7125" s="23"/>
      <c r="K7125" s="23"/>
      <c r="L7125" s="22"/>
      <c r="M7125" s="20"/>
    </row>
    <row r="7126" spans="1:13" x14ac:dyDescent="0.25">
      <c r="A7126" s="22"/>
      <c r="B7126" s="23"/>
      <c r="C7126" s="23"/>
      <c r="D7126" s="23"/>
      <c r="E7126" s="23"/>
      <c r="F7126" s="22"/>
      <c r="G7126" s="23"/>
      <c r="H7126" s="24"/>
      <c r="I7126" s="23"/>
      <c r="J7126" s="23"/>
      <c r="K7126" s="23"/>
      <c r="L7126" s="22"/>
      <c r="M7126" s="20"/>
    </row>
    <row r="7127" spans="1:13" x14ac:dyDescent="0.25">
      <c r="A7127" s="22"/>
      <c r="B7127" s="23"/>
      <c r="C7127" s="23"/>
      <c r="D7127" s="23"/>
      <c r="E7127" s="23"/>
      <c r="F7127" s="22"/>
      <c r="G7127" s="23"/>
      <c r="H7127" s="24"/>
      <c r="I7127" s="23"/>
      <c r="J7127" s="23"/>
      <c r="K7127" s="23"/>
      <c r="L7127" s="22"/>
      <c r="M7127" s="20"/>
    </row>
    <row r="7128" spans="1:13" x14ac:dyDescent="0.25">
      <c r="A7128" s="22"/>
      <c r="B7128" s="23"/>
      <c r="C7128" s="23"/>
      <c r="D7128" s="23"/>
      <c r="E7128" s="23"/>
      <c r="F7128" s="22"/>
      <c r="G7128" s="23"/>
      <c r="H7128" s="24"/>
      <c r="I7128" s="23"/>
      <c r="J7128" s="23"/>
      <c r="K7128" s="23"/>
      <c r="L7128" s="22"/>
      <c r="M7128" s="20"/>
    </row>
    <row r="7129" spans="1:13" x14ac:dyDescent="0.25">
      <c r="A7129" s="22"/>
      <c r="B7129" s="23"/>
      <c r="C7129" s="23"/>
      <c r="D7129" s="23"/>
      <c r="E7129" s="23"/>
      <c r="F7129" s="22"/>
      <c r="G7129" s="23"/>
      <c r="H7129" s="24"/>
      <c r="I7129" s="23"/>
      <c r="J7129" s="23"/>
      <c r="K7129" s="23"/>
      <c r="L7129" s="22"/>
      <c r="M7129" s="20"/>
    </row>
    <row r="7130" spans="1:13" x14ac:dyDescent="0.25">
      <c r="A7130" s="22"/>
      <c r="B7130" s="23"/>
      <c r="C7130" s="23"/>
      <c r="D7130" s="23"/>
      <c r="E7130" s="23"/>
      <c r="F7130" s="22"/>
      <c r="G7130" s="23"/>
      <c r="H7130" s="24"/>
      <c r="I7130" s="23"/>
      <c r="J7130" s="23"/>
      <c r="K7130" s="23"/>
      <c r="L7130" s="22"/>
      <c r="M7130" s="20"/>
    </row>
    <row r="7131" spans="1:13" x14ac:dyDescent="0.25">
      <c r="A7131" s="22"/>
      <c r="B7131" s="23"/>
      <c r="C7131" s="23"/>
      <c r="D7131" s="23"/>
      <c r="E7131" s="23"/>
      <c r="F7131" s="22"/>
      <c r="G7131" s="23"/>
      <c r="H7131" s="24"/>
      <c r="I7131" s="23"/>
      <c r="J7131" s="23"/>
      <c r="K7131" s="23"/>
      <c r="L7131" s="22"/>
      <c r="M7131" s="20"/>
    </row>
    <row r="7132" spans="1:13" x14ac:dyDescent="0.25">
      <c r="A7132" s="22"/>
      <c r="B7132" s="23"/>
      <c r="C7132" s="23"/>
      <c r="D7132" s="23"/>
      <c r="E7132" s="23"/>
      <c r="F7132" s="22"/>
      <c r="G7132" s="23"/>
      <c r="H7132" s="24"/>
      <c r="I7132" s="23"/>
      <c r="J7132" s="23"/>
      <c r="K7132" s="23"/>
      <c r="L7132" s="22"/>
      <c r="M7132" s="20"/>
    </row>
    <row r="7133" spans="1:13" x14ac:dyDescent="0.25">
      <c r="A7133" s="22"/>
      <c r="B7133" s="23"/>
      <c r="C7133" s="23"/>
      <c r="D7133" s="23"/>
      <c r="E7133" s="23"/>
      <c r="F7133" s="22"/>
      <c r="G7133" s="23"/>
      <c r="H7133" s="24"/>
      <c r="I7133" s="23"/>
      <c r="J7133" s="23"/>
      <c r="K7133" s="23"/>
      <c r="L7133" s="22"/>
      <c r="M7133" s="20"/>
    </row>
    <row r="7134" spans="1:13" x14ac:dyDescent="0.25">
      <c r="A7134" s="22"/>
      <c r="B7134" s="23"/>
      <c r="C7134" s="23"/>
      <c r="D7134" s="23"/>
      <c r="E7134" s="23"/>
      <c r="F7134" s="22"/>
      <c r="G7134" s="23"/>
      <c r="H7134" s="24"/>
      <c r="I7134" s="23"/>
      <c r="J7134" s="23"/>
      <c r="K7134" s="23"/>
      <c r="L7134" s="22"/>
      <c r="M7134" s="20"/>
    </row>
    <row r="7135" spans="1:13" x14ac:dyDescent="0.25">
      <c r="A7135" s="22"/>
      <c r="B7135" s="23"/>
      <c r="C7135" s="23"/>
      <c r="D7135" s="23"/>
      <c r="E7135" s="23"/>
      <c r="F7135" s="22"/>
      <c r="G7135" s="23"/>
      <c r="H7135" s="24"/>
      <c r="I7135" s="23"/>
      <c r="J7135" s="23"/>
      <c r="K7135" s="23"/>
      <c r="L7135" s="22"/>
      <c r="M7135" s="20"/>
    </row>
    <row r="7136" spans="1:13" x14ac:dyDescent="0.25">
      <c r="A7136" s="22"/>
      <c r="B7136" s="23"/>
      <c r="C7136" s="23"/>
      <c r="D7136" s="23"/>
      <c r="E7136" s="23"/>
      <c r="F7136" s="22"/>
      <c r="G7136" s="23"/>
      <c r="H7136" s="24"/>
      <c r="I7136" s="23"/>
      <c r="J7136" s="23"/>
      <c r="K7136" s="23"/>
      <c r="L7136" s="22"/>
      <c r="M7136" s="20"/>
    </row>
    <row r="7137" spans="1:13" x14ac:dyDescent="0.25">
      <c r="A7137" s="22"/>
      <c r="B7137" s="23"/>
      <c r="C7137" s="23"/>
      <c r="D7137" s="23"/>
      <c r="E7137" s="23"/>
      <c r="F7137" s="22"/>
      <c r="G7137" s="23"/>
      <c r="H7137" s="24"/>
      <c r="I7137" s="23"/>
      <c r="J7137" s="23"/>
      <c r="K7137" s="23"/>
      <c r="L7137" s="22"/>
      <c r="M7137" s="20"/>
    </row>
    <row r="7138" spans="1:13" x14ac:dyDescent="0.25">
      <c r="A7138" s="22"/>
      <c r="B7138" s="23"/>
      <c r="C7138" s="23"/>
      <c r="D7138" s="23"/>
      <c r="E7138" s="23"/>
      <c r="F7138" s="22"/>
      <c r="G7138" s="23"/>
      <c r="H7138" s="24"/>
      <c r="I7138" s="23"/>
      <c r="J7138" s="23"/>
      <c r="K7138" s="23"/>
      <c r="L7138" s="22"/>
      <c r="M7138" s="20"/>
    </row>
    <row r="7139" spans="1:13" x14ac:dyDescent="0.25">
      <c r="A7139" s="22"/>
      <c r="B7139" s="23"/>
      <c r="C7139" s="23"/>
      <c r="D7139" s="23"/>
      <c r="E7139" s="23"/>
      <c r="F7139" s="22"/>
      <c r="G7139" s="23"/>
      <c r="H7139" s="24"/>
      <c r="I7139" s="23"/>
      <c r="J7139" s="23"/>
      <c r="K7139" s="23"/>
      <c r="L7139" s="22"/>
      <c r="M7139" s="20"/>
    </row>
    <row r="7140" spans="1:13" x14ac:dyDescent="0.25">
      <c r="A7140" s="22"/>
      <c r="B7140" s="23"/>
      <c r="C7140" s="23"/>
      <c r="D7140" s="23"/>
      <c r="E7140" s="23"/>
      <c r="F7140" s="22"/>
      <c r="G7140" s="23"/>
      <c r="H7140" s="24"/>
      <c r="I7140" s="23"/>
      <c r="J7140" s="23"/>
      <c r="K7140" s="23"/>
      <c r="L7140" s="22"/>
      <c r="M7140" s="20"/>
    </row>
    <row r="7141" spans="1:13" x14ac:dyDescent="0.25">
      <c r="A7141" s="22"/>
      <c r="B7141" s="23"/>
      <c r="C7141" s="23"/>
      <c r="D7141" s="23"/>
      <c r="E7141" s="23"/>
      <c r="F7141" s="22"/>
      <c r="G7141" s="23"/>
      <c r="H7141" s="24"/>
      <c r="I7141" s="23"/>
      <c r="J7141" s="23"/>
      <c r="K7141" s="23"/>
      <c r="L7141" s="22"/>
      <c r="M7141" s="20"/>
    </row>
    <row r="7142" spans="1:13" x14ac:dyDescent="0.25">
      <c r="A7142" s="22"/>
      <c r="B7142" s="23"/>
      <c r="C7142" s="23"/>
      <c r="D7142" s="23"/>
      <c r="E7142" s="23"/>
      <c r="F7142" s="22"/>
      <c r="G7142" s="23"/>
      <c r="H7142" s="24"/>
      <c r="I7142" s="23"/>
      <c r="J7142" s="23"/>
      <c r="K7142" s="23"/>
      <c r="L7142" s="22"/>
      <c r="M7142" s="20"/>
    </row>
    <row r="7143" spans="1:13" x14ac:dyDescent="0.25">
      <c r="A7143" s="22"/>
      <c r="B7143" s="23"/>
      <c r="C7143" s="23"/>
      <c r="D7143" s="23"/>
      <c r="E7143" s="23"/>
      <c r="F7143" s="22"/>
      <c r="G7143" s="23"/>
      <c r="H7143" s="24"/>
      <c r="I7143" s="23"/>
      <c r="J7143" s="23"/>
      <c r="K7143" s="23"/>
      <c r="L7143" s="22"/>
      <c r="M7143" s="20"/>
    </row>
    <row r="7144" spans="1:13" x14ac:dyDescent="0.25">
      <c r="A7144" s="22"/>
      <c r="B7144" s="23"/>
      <c r="C7144" s="23"/>
      <c r="D7144" s="23"/>
      <c r="E7144" s="23"/>
      <c r="F7144" s="22"/>
      <c r="G7144" s="23"/>
      <c r="H7144" s="24"/>
      <c r="I7144" s="23"/>
      <c r="J7144" s="23"/>
      <c r="K7144" s="23"/>
      <c r="L7144" s="22"/>
      <c r="M7144" s="20"/>
    </row>
    <row r="7145" spans="1:13" x14ac:dyDescent="0.25">
      <c r="A7145" s="22"/>
      <c r="B7145" s="23"/>
      <c r="C7145" s="23"/>
      <c r="D7145" s="23"/>
      <c r="E7145" s="23"/>
      <c r="F7145" s="22"/>
      <c r="G7145" s="23"/>
      <c r="H7145" s="24"/>
      <c r="I7145" s="23"/>
      <c r="J7145" s="23"/>
      <c r="K7145" s="23"/>
      <c r="L7145" s="22"/>
      <c r="M7145" s="20"/>
    </row>
    <row r="7146" spans="1:13" x14ac:dyDescent="0.25">
      <c r="A7146" s="22"/>
      <c r="B7146" s="23"/>
      <c r="C7146" s="23"/>
      <c r="D7146" s="23"/>
      <c r="E7146" s="23"/>
      <c r="F7146" s="22"/>
      <c r="G7146" s="23"/>
      <c r="H7146" s="24"/>
      <c r="I7146" s="23"/>
      <c r="J7146" s="23"/>
      <c r="K7146" s="23"/>
      <c r="L7146" s="22"/>
      <c r="M7146" s="20"/>
    </row>
    <row r="7147" spans="1:13" x14ac:dyDescent="0.25">
      <c r="A7147" s="22"/>
      <c r="B7147" s="23"/>
      <c r="C7147" s="23"/>
      <c r="D7147" s="23"/>
      <c r="E7147" s="23"/>
      <c r="F7147" s="22"/>
      <c r="G7147" s="23"/>
      <c r="H7147" s="24"/>
      <c r="I7147" s="23"/>
      <c r="J7147" s="23"/>
      <c r="K7147" s="23"/>
      <c r="L7147" s="22"/>
      <c r="M7147" s="20"/>
    </row>
    <row r="7148" spans="1:13" x14ac:dyDescent="0.25">
      <c r="A7148" s="22"/>
      <c r="B7148" s="23"/>
      <c r="C7148" s="23"/>
      <c r="D7148" s="23"/>
      <c r="E7148" s="23"/>
      <c r="F7148" s="22"/>
      <c r="G7148" s="23"/>
      <c r="H7148" s="24"/>
      <c r="I7148" s="23"/>
      <c r="J7148" s="23"/>
      <c r="K7148" s="23"/>
      <c r="L7148" s="22"/>
      <c r="M7148" s="20"/>
    </row>
    <row r="7149" spans="1:13" x14ac:dyDescent="0.25">
      <c r="A7149" s="22"/>
      <c r="B7149" s="23"/>
      <c r="C7149" s="23"/>
      <c r="D7149" s="23"/>
      <c r="E7149" s="23"/>
      <c r="F7149" s="22"/>
      <c r="G7149" s="23"/>
      <c r="H7149" s="24"/>
      <c r="I7149" s="23"/>
      <c r="J7149" s="23"/>
      <c r="K7149" s="23"/>
      <c r="L7149" s="22"/>
      <c r="M7149" s="20"/>
    </row>
    <row r="7150" spans="1:13" x14ac:dyDescent="0.25">
      <c r="A7150" s="22"/>
      <c r="B7150" s="23"/>
      <c r="C7150" s="23"/>
      <c r="D7150" s="23"/>
      <c r="E7150" s="23"/>
      <c r="F7150" s="22"/>
      <c r="G7150" s="23"/>
      <c r="H7150" s="24"/>
      <c r="I7150" s="23"/>
      <c r="J7150" s="23"/>
      <c r="K7150" s="23"/>
      <c r="L7150" s="22"/>
      <c r="M7150" s="20"/>
    </row>
    <row r="7151" spans="1:13" x14ac:dyDescent="0.25">
      <c r="A7151" s="22"/>
      <c r="B7151" s="23"/>
      <c r="C7151" s="23"/>
      <c r="D7151" s="23"/>
      <c r="E7151" s="23"/>
      <c r="F7151" s="22"/>
      <c r="G7151" s="23"/>
      <c r="H7151" s="24"/>
      <c r="I7151" s="23"/>
      <c r="J7151" s="23"/>
      <c r="K7151" s="23"/>
      <c r="L7151" s="22"/>
      <c r="M7151" s="20"/>
    </row>
    <row r="7152" spans="1:13" x14ac:dyDescent="0.25">
      <c r="A7152" s="22"/>
      <c r="B7152" s="23"/>
      <c r="C7152" s="23"/>
      <c r="D7152" s="23"/>
      <c r="E7152" s="23"/>
      <c r="F7152" s="22"/>
      <c r="G7152" s="23"/>
      <c r="H7152" s="24"/>
      <c r="I7152" s="23"/>
      <c r="J7152" s="23"/>
      <c r="K7152" s="23"/>
      <c r="L7152" s="22"/>
      <c r="M7152" s="20"/>
    </row>
    <row r="7153" spans="1:13" x14ac:dyDescent="0.25">
      <c r="A7153" s="22"/>
      <c r="B7153" s="23"/>
      <c r="C7153" s="23"/>
      <c r="D7153" s="23"/>
      <c r="E7153" s="23"/>
      <c r="F7153" s="22"/>
      <c r="G7153" s="23"/>
      <c r="H7153" s="24"/>
      <c r="I7153" s="23"/>
      <c r="J7153" s="23"/>
      <c r="K7153" s="23"/>
      <c r="L7153" s="22"/>
      <c r="M7153" s="20"/>
    </row>
    <row r="7154" spans="1:13" x14ac:dyDescent="0.25">
      <c r="A7154" s="22"/>
      <c r="B7154" s="23"/>
      <c r="C7154" s="23"/>
      <c r="D7154" s="23"/>
      <c r="E7154" s="23"/>
      <c r="F7154" s="22"/>
      <c r="G7154" s="23"/>
      <c r="H7154" s="24"/>
      <c r="I7154" s="23"/>
      <c r="J7154" s="23"/>
      <c r="K7154" s="23"/>
      <c r="L7154" s="22"/>
      <c r="M7154" s="20"/>
    </row>
    <row r="7155" spans="1:13" x14ac:dyDescent="0.25">
      <c r="A7155" s="22"/>
      <c r="B7155" s="23"/>
      <c r="C7155" s="23"/>
      <c r="D7155" s="23"/>
      <c r="E7155" s="23"/>
      <c r="F7155" s="22"/>
      <c r="G7155" s="23"/>
      <c r="H7155" s="24"/>
      <c r="I7155" s="23"/>
      <c r="J7155" s="23"/>
      <c r="K7155" s="23"/>
      <c r="L7155" s="22"/>
      <c r="M7155" s="20"/>
    </row>
    <row r="7156" spans="1:13" x14ac:dyDescent="0.25">
      <c r="A7156" s="22"/>
      <c r="B7156" s="23"/>
      <c r="C7156" s="23"/>
      <c r="D7156" s="23"/>
      <c r="E7156" s="23"/>
      <c r="F7156" s="22"/>
      <c r="G7156" s="23"/>
      <c r="H7156" s="24"/>
      <c r="I7156" s="23"/>
      <c r="J7156" s="23"/>
      <c r="K7156" s="23"/>
      <c r="L7156" s="22"/>
      <c r="M7156" s="20"/>
    </row>
    <row r="7157" spans="1:13" x14ac:dyDescent="0.25">
      <c r="A7157" s="22"/>
      <c r="B7157" s="23"/>
      <c r="C7157" s="23"/>
      <c r="D7157" s="23"/>
      <c r="E7157" s="23"/>
      <c r="F7157" s="22"/>
      <c r="G7157" s="23"/>
      <c r="H7157" s="24"/>
      <c r="I7157" s="23"/>
      <c r="J7157" s="23"/>
      <c r="K7157" s="23"/>
      <c r="L7157" s="22"/>
      <c r="M7157" s="20"/>
    </row>
    <row r="7158" spans="1:13" x14ac:dyDescent="0.25">
      <c r="A7158" s="22"/>
      <c r="B7158" s="23"/>
      <c r="C7158" s="23"/>
      <c r="D7158" s="23"/>
      <c r="E7158" s="23"/>
      <c r="F7158" s="22"/>
      <c r="G7158" s="23"/>
      <c r="H7158" s="24"/>
      <c r="I7158" s="23"/>
      <c r="J7158" s="23"/>
      <c r="K7158" s="23"/>
      <c r="L7158" s="22"/>
      <c r="M7158" s="20"/>
    </row>
    <row r="7159" spans="1:13" x14ac:dyDescent="0.25">
      <c r="A7159" s="22"/>
      <c r="B7159" s="23"/>
      <c r="C7159" s="23"/>
      <c r="D7159" s="23"/>
      <c r="E7159" s="23"/>
      <c r="F7159" s="22"/>
      <c r="G7159" s="23"/>
      <c r="H7159" s="24"/>
      <c r="I7159" s="23"/>
      <c r="J7159" s="23"/>
      <c r="K7159" s="23"/>
      <c r="L7159" s="22"/>
      <c r="M7159" s="20"/>
    </row>
    <row r="7160" spans="1:13" x14ac:dyDescent="0.25">
      <c r="A7160" s="22"/>
      <c r="B7160" s="23"/>
      <c r="C7160" s="23"/>
      <c r="D7160" s="23"/>
      <c r="E7160" s="23"/>
      <c r="F7160" s="22"/>
      <c r="G7160" s="23"/>
      <c r="H7160" s="24"/>
      <c r="I7160" s="23"/>
      <c r="J7160" s="23"/>
      <c r="K7160" s="23"/>
      <c r="L7160" s="22"/>
      <c r="M7160" s="20"/>
    </row>
    <row r="7161" spans="1:13" x14ac:dyDescent="0.25">
      <c r="A7161" s="22"/>
      <c r="B7161" s="23"/>
      <c r="C7161" s="23"/>
      <c r="D7161" s="23"/>
      <c r="E7161" s="23"/>
      <c r="F7161" s="22"/>
      <c r="G7161" s="23"/>
      <c r="H7161" s="24"/>
      <c r="I7161" s="23"/>
      <c r="J7161" s="23"/>
      <c r="K7161" s="23"/>
      <c r="L7161" s="22"/>
      <c r="M7161" s="20"/>
    </row>
    <row r="7162" spans="1:13" x14ac:dyDescent="0.25">
      <c r="A7162" s="22"/>
      <c r="B7162" s="23"/>
      <c r="C7162" s="23"/>
      <c r="D7162" s="23"/>
      <c r="E7162" s="23"/>
      <c r="F7162" s="22"/>
      <c r="G7162" s="23"/>
      <c r="H7162" s="24"/>
      <c r="I7162" s="23"/>
      <c r="J7162" s="23"/>
      <c r="K7162" s="23"/>
      <c r="L7162" s="22"/>
      <c r="M7162" s="20"/>
    </row>
    <row r="7163" spans="1:13" x14ac:dyDescent="0.25">
      <c r="A7163" s="22"/>
      <c r="B7163" s="23"/>
      <c r="C7163" s="23"/>
      <c r="D7163" s="23"/>
      <c r="E7163" s="23"/>
      <c r="F7163" s="22"/>
      <c r="G7163" s="23"/>
      <c r="H7163" s="24"/>
      <c r="I7163" s="23"/>
      <c r="J7163" s="23"/>
      <c r="K7163" s="23"/>
      <c r="L7163" s="22"/>
      <c r="M7163" s="20"/>
    </row>
    <row r="7164" spans="1:13" x14ac:dyDescent="0.25">
      <c r="A7164" s="22"/>
      <c r="B7164" s="23"/>
      <c r="C7164" s="23"/>
      <c r="D7164" s="23"/>
      <c r="E7164" s="23"/>
      <c r="F7164" s="22"/>
      <c r="G7164" s="23"/>
      <c r="H7164" s="24"/>
      <c r="I7164" s="23"/>
      <c r="J7164" s="23"/>
      <c r="K7164" s="23"/>
      <c r="L7164" s="22"/>
      <c r="M7164" s="20"/>
    </row>
    <row r="7165" spans="1:13" x14ac:dyDescent="0.25">
      <c r="A7165" s="22"/>
      <c r="B7165" s="23"/>
      <c r="C7165" s="23"/>
      <c r="D7165" s="23"/>
      <c r="E7165" s="23"/>
      <c r="F7165" s="22"/>
      <c r="G7165" s="23"/>
      <c r="H7165" s="24"/>
      <c r="I7165" s="23"/>
      <c r="J7165" s="23"/>
      <c r="K7165" s="23"/>
      <c r="L7165" s="22"/>
      <c r="M7165" s="20"/>
    </row>
    <row r="7166" spans="1:13" x14ac:dyDescent="0.25">
      <c r="A7166" s="22"/>
      <c r="B7166" s="23"/>
      <c r="C7166" s="23"/>
      <c r="D7166" s="23"/>
      <c r="E7166" s="23"/>
      <c r="F7166" s="22"/>
      <c r="G7166" s="23"/>
      <c r="H7166" s="24"/>
      <c r="I7166" s="23"/>
      <c r="J7166" s="23"/>
      <c r="K7166" s="23"/>
      <c r="L7166" s="22"/>
      <c r="M7166" s="20"/>
    </row>
    <row r="7167" spans="1:13" x14ac:dyDescent="0.25">
      <c r="A7167" s="22"/>
      <c r="B7167" s="23"/>
      <c r="C7167" s="23"/>
      <c r="D7167" s="23"/>
      <c r="E7167" s="23"/>
      <c r="F7167" s="22"/>
      <c r="G7167" s="23"/>
      <c r="H7167" s="24"/>
      <c r="I7167" s="23"/>
      <c r="J7167" s="23"/>
      <c r="K7167" s="23"/>
      <c r="L7167" s="22"/>
      <c r="M7167" s="20"/>
    </row>
    <row r="7168" spans="1:13" x14ac:dyDescent="0.25">
      <c r="A7168" s="22"/>
      <c r="B7168" s="23"/>
      <c r="C7168" s="23"/>
      <c r="D7168" s="23"/>
      <c r="E7168" s="23"/>
      <c r="F7168" s="22"/>
      <c r="G7168" s="23"/>
      <c r="H7168" s="24"/>
      <c r="I7168" s="23"/>
      <c r="J7168" s="23"/>
      <c r="K7168" s="23"/>
      <c r="L7168" s="22"/>
      <c r="M7168" s="20"/>
    </row>
    <row r="7169" spans="1:13" x14ac:dyDescent="0.25">
      <c r="A7169" s="22"/>
      <c r="B7169" s="23"/>
      <c r="C7169" s="23"/>
      <c r="D7169" s="23"/>
      <c r="E7169" s="23"/>
      <c r="F7169" s="22"/>
      <c r="G7169" s="23"/>
      <c r="H7169" s="24"/>
      <c r="I7169" s="23"/>
      <c r="J7169" s="23"/>
      <c r="K7169" s="23"/>
      <c r="L7169" s="22"/>
      <c r="M7169" s="20"/>
    </row>
    <row r="7170" spans="1:13" x14ac:dyDescent="0.25">
      <c r="A7170" s="22"/>
      <c r="B7170" s="23"/>
      <c r="C7170" s="23"/>
      <c r="D7170" s="23"/>
      <c r="E7170" s="23"/>
      <c r="F7170" s="22"/>
      <c r="G7170" s="23"/>
      <c r="H7170" s="24"/>
      <c r="I7170" s="23"/>
      <c r="J7170" s="23"/>
      <c r="K7170" s="23"/>
      <c r="L7170" s="22"/>
      <c r="M7170" s="20"/>
    </row>
    <row r="7171" spans="1:13" x14ac:dyDescent="0.25">
      <c r="A7171" s="22"/>
      <c r="B7171" s="23"/>
      <c r="C7171" s="23"/>
      <c r="D7171" s="23"/>
      <c r="E7171" s="23"/>
      <c r="F7171" s="22"/>
      <c r="G7171" s="23"/>
      <c r="H7171" s="24"/>
      <c r="I7171" s="23"/>
      <c r="J7171" s="23"/>
      <c r="K7171" s="23"/>
      <c r="L7171" s="22"/>
      <c r="M7171" s="20"/>
    </row>
    <row r="7172" spans="1:13" x14ac:dyDescent="0.25">
      <c r="A7172" s="22"/>
      <c r="B7172" s="23"/>
      <c r="C7172" s="23"/>
      <c r="D7172" s="23"/>
      <c r="E7172" s="23"/>
      <c r="F7172" s="22"/>
      <c r="G7172" s="23"/>
      <c r="H7172" s="24"/>
      <c r="I7172" s="23"/>
      <c r="J7172" s="23"/>
      <c r="K7172" s="23"/>
      <c r="L7172" s="22"/>
      <c r="M7172" s="20"/>
    </row>
    <row r="7173" spans="1:13" x14ac:dyDescent="0.25">
      <c r="A7173" s="22"/>
      <c r="B7173" s="23"/>
      <c r="C7173" s="23"/>
      <c r="D7173" s="23"/>
      <c r="E7173" s="23"/>
      <c r="F7173" s="22"/>
      <c r="G7173" s="23"/>
      <c r="H7173" s="24"/>
      <c r="I7173" s="23"/>
      <c r="J7173" s="23"/>
      <c r="K7173" s="23"/>
      <c r="L7173" s="22"/>
      <c r="M7173" s="20"/>
    </row>
    <row r="7174" spans="1:13" x14ac:dyDescent="0.25">
      <c r="A7174" s="22"/>
      <c r="B7174" s="23"/>
      <c r="C7174" s="23"/>
      <c r="D7174" s="23"/>
      <c r="E7174" s="23"/>
      <c r="F7174" s="22"/>
      <c r="G7174" s="23"/>
      <c r="H7174" s="24"/>
      <c r="I7174" s="23"/>
      <c r="J7174" s="23"/>
      <c r="K7174" s="23"/>
      <c r="L7174" s="22"/>
      <c r="M7174" s="20"/>
    </row>
    <row r="7175" spans="1:13" x14ac:dyDescent="0.25">
      <c r="A7175" s="22"/>
      <c r="B7175" s="23"/>
      <c r="C7175" s="23"/>
      <c r="D7175" s="23"/>
      <c r="E7175" s="23"/>
      <c r="F7175" s="22"/>
      <c r="G7175" s="23"/>
      <c r="H7175" s="24"/>
      <c r="I7175" s="23"/>
      <c r="J7175" s="23"/>
      <c r="K7175" s="23"/>
      <c r="L7175" s="22"/>
      <c r="M7175" s="20"/>
    </row>
    <row r="7176" spans="1:13" x14ac:dyDescent="0.25">
      <c r="A7176" s="22"/>
      <c r="B7176" s="23"/>
      <c r="C7176" s="23"/>
      <c r="D7176" s="23"/>
      <c r="E7176" s="23"/>
      <c r="F7176" s="22"/>
      <c r="G7176" s="23"/>
      <c r="H7176" s="24"/>
      <c r="I7176" s="23"/>
      <c r="J7176" s="23"/>
      <c r="K7176" s="23"/>
      <c r="L7176" s="22"/>
      <c r="M7176" s="20"/>
    </row>
    <row r="7177" spans="1:13" x14ac:dyDescent="0.25">
      <c r="A7177" s="22"/>
      <c r="B7177" s="23"/>
      <c r="C7177" s="23"/>
      <c r="D7177" s="23"/>
      <c r="E7177" s="23"/>
      <c r="F7177" s="22"/>
      <c r="G7177" s="23"/>
      <c r="H7177" s="24"/>
      <c r="I7177" s="23"/>
      <c r="J7177" s="23"/>
      <c r="K7177" s="23"/>
      <c r="L7177" s="22"/>
      <c r="M7177" s="20"/>
    </row>
    <row r="7178" spans="1:13" x14ac:dyDescent="0.25">
      <c r="A7178" s="22"/>
      <c r="B7178" s="23"/>
      <c r="C7178" s="23"/>
      <c r="D7178" s="23"/>
      <c r="E7178" s="23"/>
      <c r="F7178" s="22"/>
      <c r="G7178" s="23"/>
      <c r="H7178" s="24"/>
      <c r="I7178" s="23"/>
      <c r="J7178" s="23"/>
      <c r="K7178" s="23"/>
      <c r="L7178" s="22"/>
      <c r="M7178" s="20"/>
    </row>
    <row r="7179" spans="1:13" x14ac:dyDescent="0.25">
      <c r="A7179" s="22"/>
      <c r="B7179" s="23"/>
      <c r="C7179" s="23"/>
      <c r="D7179" s="23"/>
      <c r="E7179" s="23"/>
      <c r="F7179" s="22"/>
      <c r="G7179" s="23"/>
      <c r="H7179" s="24"/>
      <c r="I7179" s="23"/>
      <c r="J7179" s="23"/>
      <c r="K7179" s="23"/>
      <c r="L7179" s="22"/>
      <c r="M7179" s="20"/>
    </row>
    <row r="7180" spans="1:13" x14ac:dyDescent="0.25">
      <c r="A7180" s="22"/>
      <c r="B7180" s="23"/>
      <c r="C7180" s="23"/>
      <c r="D7180" s="23"/>
      <c r="E7180" s="23"/>
      <c r="F7180" s="22"/>
      <c r="G7180" s="23"/>
      <c r="H7180" s="24"/>
      <c r="I7180" s="23"/>
      <c r="J7180" s="23"/>
      <c r="K7180" s="23"/>
      <c r="L7180" s="22"/>
      <c r="M7180" s="20"/>
    </row>
    <row r="7181" spans="1:13" x14ac:dyDescent="0.25">
      <c r="A7181" s="22"/>
      <c r="B7181" s="23"/>
      <c r="C7181" s="23"/>
      <c r="D7181" s="23"/>
      <c r="E7181" s="23"/>
      <c r="F7181" s="22"/>
      <c r="G7181" s="23"/>
      <c r="H7181" s="24"/>
      <c r="I7181" s="23"/>
      <c r="J7181" s="23"/>
      <c r="K7181" s="23"/>
      <c r="L7181" s="22"/>
      <c r="M7181" s="20"/>
    </row>
    <row r="7182" spans="1:13" x14ac:dyDescent="0.25">
      <c r="A7182" s="22"/>
      <c r="B7182" s="23"/>
      <c r="C7182" s="23"/>
      <c r="D7182" s="23"/>
      <c r="E7182" s="23"/>
      <c r="F7182" s="22"/>
      <c r="G7182" s="23"/>
      <c r="H7182" s="24"/>
      <c r="I7182" s="23"/>
      <c r="J7182" s="23"/>
      <c r="K7182" s="23"/>
      <c r="L7182" s="22"/>
      <c r="M7182" s="20"/>
    </row>
    <row r="7183" spans="1:13" x14ac:dyDescent="0.25">
      <c r="A7183" s="22"/>
      <c r="B7183" s="23"/>
      <c r="C7183" s="23"/>
      <c r="D7183" s="23"/>
      <c r="E7183" s="23"/>
      <c r="F7183" s="22"/>
      <c r="G7183" s="23"/>
      <c r="H7183" s="24"/>
      <c r="I7183" s="23"/>
      <c r="J7183" s="23"/>
      <c r="K7183" s="23"/>
      <c r="L7183" s="22"/>
      <c r="M7183" s="20"/>
    </row>
    <row r="7184" spans="1:13" x14ac:dyDescent="0.25">
      <c r="A7184" s="22"/>
      <c r="B7184" s="23"/>
      <c r="C7184" s="23"/>
      <c r="D7184" s="23"/>
      <c r="E7184" s="23"/>
      <c r="F7184" s="22"/>
      <c r="G7184" s="23"/>
      <c r="H7184" s="24"/>
      <c r="I7184" s="23"/>
      <c r="J7184" s="23"/>
      <c r="K7184" s="23"/>
      <c r="L7184" s="22"/>
      <c r="M7184" s="20"/>
    </row>
    <row r="7185" spans="1:13" x14ac:dyDescent="0.25">
      <c r="A7185" s="22"/>
      <c r="B7185" s="23"/>
      <c r="C7185" s="23"/>
      <c r="D7185" s="23"/>
      <c r="E7185" s="23"/>
      <c r="F7185" s="22"/>
      <c r="G7185" s="23"/>
      <c r="H7185" s="24"/>
      <c r="I7185" s="23"/>
      <c r="J7185" s="23"/>
      <c r="K7185" s="23"/>
      <c r="L7185" s="22"/>
      <c r="M7185" s="20"/>
    </row>
    <row r="7186" spans="1:13" x14ac:dyDescent="0.25">
      <c r="A7186" s="22"/>
      <c r="B7186" s="23"/>
      <c r="C7186" s="23"/>
      <c r="D7186" s="23"/>
      <c r="E7186" s="23"/>
      <c r="F7186" s="22"/>
      <c r="G7186" s="23"/>
      <c r="H7186" s="24"/>
      <c r="I7186" s="23"/>
      <c r="J7186" s="23"/>
      <c r="K7186" s="23"/>
      <c r="L7186" s="22"/>
      <c r="M7186" s="20"/>
    </row>
    <row r="7187" spans="1:13" x14ac:dyDescent="0.25">
      <c r="A7187" s="22"/>
      <c r="B7187" s="23"/>
      <c r="C7187" s="23"/>
      <c r="D7187" s="23"/>
      <c r="E7187" s="23"/>
      <c r="F7187" s="22"/>
      <c r="G7187" s="23"/>
      <c r="H7187" s="24"/>
      <c r="I7187" s="23"/>
      <c r="J7187" s="23"/>
      <c r="K7187" s="23"/>
      <c r="L7187" s="22"/>
      <c r="M7187" s="20"/>
    </row>
    <row r="7188" spans="1:13" x14ac:dyDescent="0.25">
      <c r="A7188" s="22"/>
      <c r="B7188" s="23"/>
      <c r="C7188" s="23"/>
      <c r="D7188" s="23"/>
      <c r="E7188" s="23"/>
      <c r="F7188" s="22"/>
      <c r="G7188" s="23"/>
      <c r="H7188" s="24"/>
      <c r="I7188" s="23"/>
      <c r="J7188" s="23"/>
      <c r="K7188" s="23"/>
      <c r="L7188" s="22"/>
      <c r="M7188" s="20"/>
    </row>
    <row r="7189" spans="1:13" x14ac:dyDescent="0.25">
      <c r="A7189" s="22"/>
      <c r="B7189" s="23"/>
      <c r="C7189" s="23"/>
      <c r="D7189" s="23"/>
      <c r="E7189" s="23"/>
      <c r="F7189" s="22"/>
      <c r="G7189" s="23"/>
      <c r="H7189" s="24"/>
      <c r="I7189" s="23"/>
      <c r="J7189" s="23"/>
      <c r="K7189" s="23"/>
      <c r="L7189" s="22"/>
      <c r="M7189" s="20"/>
    </row>
    <row r="7190" spans="1:13" x14ac:dyDescent="0.25">
      <c r="A7190" s="22"/>
      <c r="B7190" s="23"/>
      <c r="C7190" s="23"/>
      <c r="D7190" s="23"/>
      <c r="E7190" s="23"/>
      <c r="F7190" s="22"/>
      <c r="G7190" s="23"/>
      <c r="H7190" s="24"/>
      <c r="I7190" s="23"/>
      <c r="J7190" s="23"/>
      <c r="K7190" s="23"/>
      <c r="L7190" s="22"/>
      <c r="M7190" s="20"/>
    </row>
    <row r="7191" spans="1:13" x14ac:dyDescent="0.25">
      <c r="A7191" s="22"/>
      <c r="B7191" s="23"/>
      <c r="C7191" s="23"/>
      <c r="D7191" s="23"/>
      <c r="E7191" s="23"/>
      <c r="F7191" s="22"/>
      <c r="G7191" s="23"/>
      <c r="H7191" s="24"/>
      <c r="I7191" s="23"/>
      <c r="J7191" s="23"/>
      <c r="K7191" s="23"/>
      <c r="L7191" s="22"/>
      <c r="M7191" s="20"/>
    </row>
    <row r="7192" spans="1:13" x14ac:dyDescent="0.25">
      <c r="A7192" s="22"/>
      <c r="B7192" s="23"/>
      <c r="C7192" s="23"/>
      <c r="D7192" s="23"/>
      <c r="E7192" s="23"/>
      <c r="F7192" s="22"/>
      <c r="G7192" s="23"/>
      <c r="H7192" s="24"/>
      <c r="I7192" s="23"/>
      <c r="J7192" s="23"/>
      <c r="K7192" s="23"/>
      <c r="L7192" s="22"/>
      <c r="M7192" s="20"/>
    </row>
    <row r="7193" spans="1:13" x14ac:dyDescent="0.25">
      <c r="A7193" s="22"/>
      <c r="B7193" s="23"/>
      <c r="C7193" s="23"/>
      <c r="D7193" s="23"/>
      <c r="E7193" s="23"/>
      <c r="F7193" s="22"/>
      <c r="G7193" s="23"/>
      <c r="H7193" s="24"/>
      <c r="I7193" s="23"/>
      <c r="J7193" s="23"/>
      <c r="K7193" s="23"/>
      <c r="L7193" s="22"/>
      <c r="M7193" s="20"/>
    </row>
    <row r="7194" spans="1:13" x14ac:dyDescent="0.25">
      <c r="A7194" s="22"/>
      <c r="B7194" s="23"/>
      <c r="C7194" s="23"/>
      <c r="D7194" s="23"/>
      <c r="E7194" s="23"/>
      <c r="F7194" s="22"/>
      <c r="G7194" s="23"/>
      <c r="H7194" s="24"/>
      <c r="I7194" s="23"/>
      <c r="J7194" s="23"/>
      <c r="K7194" s="23"/>
      <c r="L7194" s="22"/>
      <c r="M7194" s="20"/>
    </row>
    <row r="7195" spans="1:13" x14ac:dyDescent="0.25">
      <c r="A7195" s="22"/>
      <c r="B7195" s="23"/>
      <c r="C7195" s="23"/>
      <c r="D7195" s="23"/>
      <c r="E7195" s="23"/>
      <c r="F7195" s="22"/>
      <c r="G7195" s="23"/>
      <c r="H7195" s="24"/>
      <c r="I7195" s="23"/>
      <c r="J7195" s="23"/>
      <c r="K7195" s="23"/>
      <c r="L7195" s="22"/>
      <c r="M7195" s="20"/>
    </row>
    <row r="7196" spans="1:13" x14ac:dyDescent="0.25">
      <c r="A7196" s="22"/>
      <c r="B7196" s="23"/>
      <c r="C7196" s="23"/>
      <c r="D7196" s="23"/>
      <c r="E7196" s="23"/>
      <c r="F7196" s="22"/>
      <c r="G7196" s="23"/>
      <c r="H7196" s="24"/>
      <c r="I7196" s="23"/>
      <c r="J7196" s="23"/>
      <c r="K7196" s="23"/>
      <c r="L7196" s="22"/>
      <c r="M7196" s="20"/>
    </row>
    <row r="7197" spans="1:13" x14ac:dyDescent="0.25">
      <c r="A7197" s="22"/>
      <c r="B7197" s="23"/>
      <c r="C7197" s="23"/>
      <c r="D7197" s="23"/>
      <c r="E7197" s="23"/>
      <c r="F7197" s="22"/>
      <c r="G7197" s="23"/>
      <c r="H7197" s="24"/>
      <c r="I7197" s="23"/>
      <c r="J7197" s="23"/>
      <c r="K7197" s="23"/>
      <c r="L7197" s="22"/>
      <c r="M7197" s="20"/>
    </row>
    <row r="7198" spans="1:13" x14ac:dyDescent="0.25">
      <c r="A7198" s="22"/>
      <c r="B7198" s="23"/>
      <c r="C7198" s="23"/>
      <c r="D7198" s="23"/>
      <c r="E7198" s="23"/>
      <c r="F7198" s="22"/>
      <c r="G7198" s="23"/>
      <c r="H7198" s="24"/>
      <c r="I7198" s="23"/>
      <c r="J7198" s="23"/>
      <c r="K7198" s="23"/>
      <c r="L7198" s="22"/>
      <c r="M7198" s="20"/>
    </row>
    <row r="7199" spans="1:13" x14ac:dyDescent="0.25">
      <c r="A7199" s="22"/>
      <c r="B7199" s="23"/>
      <c r="C7199" s="23"/>
      <c r="D7199" s="23"/>
      <c r="E7199" s="23"/>
      <c r="F7199" s="22"/>
      <c r="G7199" s="23"/>
      <c r="H7199" s="24"/>
      <c r="I7199" s="23"/>
      <c r="J7199" s="23"/>
      <c r="K7199" s="23"/>
      <c r="L7199" s="22"/>
      <c r="M7199" s="20"/>
    </row>
    <row r="7200" spans="1:13" x14ac:dyDescent="0.25">
      <c r="A7200" s="22"/>
      <c r="B7200" s="23"/>
      <c r="C7200" s="23"/>
      <c r="D7200" s="23"/>
      <c r="E7200" s="23"/>
      <c r="F7200" s="22"/>
      <c r="G7200" s="23"/>
      <c r="H7200" s="24"/>
      <c r="I7200" s="23"/>
      <c r="J7200" s="23"/>
      <c r="K7200" s="23"/>
      <c r="L7200" s="22"/>
      <c r="M7200" s="20"/>
    </row>
    <row r="7201" spans="1:13" x14ac:dyDescent="0.25">
      <c r="A7201" s="22"/>
      <c r="B7201" s="23"/>
      <c r="C7201" s="23"/>
      <c r="D7201" s="23"/>
      <c r="E7201" s="23"/>
      <c r="F7201" s="22"/>
      <c r="G7201" s="23"/>
      <c r="H7201" s="24"/>
      <c r="I7201" s="23"/>
      <c r="J7201" s="23"/>
      <c r="K7201" s="23"/>
      <c r="L7201" s="22"/>
      <c r="M7201" s="20"/>
    </row>
    <row r="7202" spans="1:13" x14ac:dyDescent="0.25">
      <c r="A7202" s="22"/>
      <c r="B7202" s="23"/>
      <c r="C7202" s="23"/>
      <c r="D7202" s="23"/>
      <c r="E7202" s="23"/>
      <c r="F7202" s="22"/>
      <c r="G7202" s="23"/>
      <c r="H7202" s="24"/>
      <c r="I7202" s="23"/>
      <c r="J7202" s="23"/>
      <c r="K7202" s="23"/>
      <c r="L7202" s="22"/>
      <c r="M7202" s="20"/>
    </row>
    <row r="7203" spans="1:13" x14ac:dyDescent="0.25">
      <c r="A7203" s="22"/>
      <c r="B7203" s="23"/>
      <c r="C7203" s="23"/>
      <c r="D7203" s="23"/>
      <c r="E7203" s="23"/>
      <c r="F7203" s="22"/>
      <c r="G7203" s="23"/>
      <c r="H7203" s="24"/>
      <c r="I7203" s="23"/>
      <c r="J7203" s="23"/>
      <c r="K7203" s="23"/>
      <c r="L7203" s="22"/>
      <c r="M7203" s="20"/>
    </row>
    <row r="7204" spans="1:13" x14ac:dyDescent="0.25">
      <c r="A7204" s="22"/>
      <c r="B7204" s="23"/>
      <c r="C7204" s="23"/>
      <c r="D7204" s="23"/>
      <c r="E7204" s="23"/>
      <c r="F7204" s="22"/>
      <c r="G7204" s="23"/>
      <c r="H7204" s="24"/>
      <c r="I7204" s="23"/>
      <c r="J7204" s="23"/>
      <c r="K7204" s="23"/>
      <c r="L7204" s="22"/>
      <c r="M7204" s="20"/>
    </row>
    <row r="7205" spans="1:13" x14ac:dyDescent="0.25">
      <c r="A7205" s="22"/>
      <c r="B7205" s="23"/>
      <c r="C7205" s="23"/>
      <c r="D7205" s="23"/>
      <c r="E7205" s="23"/>
      <c r="F7205" s="22"/>
      <c r="G7205" s="23"/>
      <c r="H7205" s="24"/>
      <c r="I7205" s="23"/>
      <c r="J7205" s="23"/>
      <c r="K7205" s="23"/>
      <c r="L7205" s="22"/>
      <c r="M7205" s="20"/>
    </row>
    <row r="7206" spans="1:13" x14ac:dyDescent="0.25">
      <c r="A7206" s="22"/>
      <c r="B7206" s="23"/>
      <c r="C7206" s="23"/>
      <c r="D7206" s="23"/>
      <c r="E7206" s="23"/>
      <c r="F7206" s="22"/>
      <c r="G7206" s="23"/>
      <c r="H7206" s="24"/>
      <c r="I7206" s="23"/>
      <c r="J7206" s="23"/>
      <c r="K7206" s="23"/>
      <c r="L7206" s="22"/>
      <c r="M7206" s="20"/>
    </row>
    <row r="7207" spans="1:13" x14ac:dyDescent="0.25">
      <c r="A7207" s="22"/>
      <c r="B7207" s="23"/>
      <c r="C7207" s="23"/>
      <c r="D7207" s="23"/>
      <c r="E7207" s="23"/>
      <c r="F7207" s="22"/>
      <c r="G7207" s="23"/>
      <c r="H7207" s="24"/>
      <c r="I7207" s="23"/>
      <c r="J7207" s="23"/>
      <c r="K7207" s="23"/>
      <c r="L7207" s="22"/>
      <c r="M7207" s="20"/>
    </row>
    <row r="7208" spans="1:13" x14ac:dyDescent="0.25">
      <c r="A7208" s="22"/>
      <c r="B7208" s="23"/>
      <c r="C7208" s="23"/>
      <c r="D7208" s="23"/>
      <c r="E7208" s="23"/>
      <c r="F7208" s="22"/>
      <c r="G7208" s="23"/>
      <c r="H7208" s="24"/>
      <c r="I7208" s="23"/>
      <c r="J7208" s="23"/>
      <c r="K7208" s="23"/>
      <c r="L7208" s="22"/>
      <c r="M7208" s="20"/>
    </row>
    <row r="7209" spans="1:13" x14ac:dyDescent="0.25">
      <c r="A7209" s="22"/>
      <c r="B7209" s="23"/>
      <c r="C7209" s="23"/>
      <c r="D7209" s="23"/>
      <c r="E7209" s="23"/>
      <c r="F7209" s="22"/>
      <c r="G7209" s="23"/>
      <c r="H7209" s="24"/>
      <c r="I7209" s="23"/>
      <c r="J7209" s="23"/>
      <c r="K7209" s="23"/>
      <c r="L7209" s="22"/>
      <c r="M7209" s="20"/>
    </row>
    <row r="7210" spans="1:13" x14ac:dyDescent="0.25">
      <c r="A7210" s="22"/>
      <c r="B7210" s="23"/>
      <c r="C7210" s="23"/>
      <c r="D7210" s="23"/>
      <c r="E7210" s="23"/>
      <c r="F7210" s="22"/>
      <c r="G7210" s="23"/>
      <c r="H7210" s="24"/>
      <c r="I7210" s="23"/>
      <c r="J7210" s="23"/>
      <c r="K7210" s="23"/>
      <c r="L7210" s="22"/>
      <c r="M7210" s="20"/>
    </row>
    <row r="7211" spans="1:13" x14ac:dyDescent="0.25">
      <c r="A7211" s="22"/>
      <c r="B7211" s="23"/>
      <c r="C7211" s="23"/>
      <c r="D7211" s="23"/>
      <c r="E7211" s="23"/>
      <c r="F7211" s="22"/>
      <c r="G7211" s="23"/>
      <c r="H7211" s="24"/>
      <c r="I7211" s="23"/>
      <c r="J7211" s="23"/>
      <c r="K7211" s="23"/>
      <c r="L7211" s="22"/>
      <c r="M7211" s="20"/>
    </row>
    <row r="7212" spans="1:13" x14ac:dyDescent="0.25">
      <c r="A7212" s="22"/>
      <c r="B7212" s="23"/>
      <c r="C7212" s="23"/>
      <c r="D7212" s="23"/>
      <c r="E7212" s="23"/>
      <c r="F7212" s="22"/>
      <c r="G7212" s="23"/>
      <c r="H7212" s="24"/>
      <c r="I7212" s="23"/>
      <c r="J7212" s="23"/>
      <c r="K7212" s="23"/>
      <c r="L7212" s="22"/>
      <c r="M7212" s="20"/>
    </row>
    <row r="7213" spans="1:13" x14ac:dyDescent="0.25">
      <c r="A7213" s="22"/>
      <c r="B7213" s="23"/>
      <c r="C7213" s="23"/>
      <c r="D7213" s="23"/>
      <c r="E7213" s="23"/>
      <c r="F7213" s="22"/>
      <c r="G7213" s="23"/>
      <c r="H7213" s="24"/>
      <c r="I7213" s="23"/>
      <c r="J7213" s="23"/>
      <c r="K7213" s="23"/>
      <c r="L7213" s="22"/>
      <c r="M7213" s="20"/>
    </row>
    <row r="7214" spans="1:13" x14ac:dyDescent="0.25">
      <c r="A7214" s="22"/>
      <c r="B7214" s="23"/>
      <c r="C7214" s="23"/>
      <c r="D7214" s="23"/>
      <c r="E7214" s="23"/>
      <c r="F7214" s="22"/>
      <c r="G7214" s="23"/>
      <c r="H7214" s="24"/>
      <c r="I7214" s="23"/>
      <c r="J7214" s="23"/>
      <c r="K7214" s="23"/>
      <c r="L7214" s="22"/>
      <c r="M7214" s="20"/>
    </row>
    <row r="7215" spans="1:13" x14ac:dyDescent="0.25">
      <c r="A7215" s="22"/>
      <c r="B7215" s="23"/>
      <c r="C7215" s="23"/>
      <c r="D7215" s="23"/>
      <c r="E7215" s="23"/>
      <c r="F7215" s="22"/>
      <c r="G7215" s="23"/>
      <c r="H7215" s="24"/>
      <c r="I7215" s="23"/>
      <c r="J7215" s="23"/>
      <c r="K7215" s="23"/>
      <c r="L7215" s="22"/>
      <c r="M7215" s="20"/>
    </row>
    <row r="7216" spans="1:13" x14ac:dyDescent="0.25">
      <c r="A7216" s="22"/>
      <c r="B7216" s="23"/>
      <c r="C7216" s="23"/>
      <c r="D7216" s="23"/>
      <c r="E7216" s="23"/>
      <c r="F7216" s="22"/>
      <c r="G7216" s="23"/>
      <c r="H7216" s="24"/>
      <c r="I7216" s="23"/>
      <c r="J7216" s="23"/>
      <c r="K7216" s="23"/>
      <c r="L7216" s="22"/>
      <c r="M7216" s="20"/>
    </row>
    <row r="7217" spans="1:13" x14ac:dyDescent="0.25">
      <c r="A7217" s="22"/>
      <c r="B7217" s="23"/>
      <c r="C7217" s="23"/>
      <c r="D7217" s="23"/>
      <c r="E7217" s="23"/>
      <c r="F7217" s="22"/>
      <c r="G7217" s="23"/>
      <c r="H7217" s="24"/>
      <c r="I7217" s="23"/>
      <c r="J7217" s="23"/>
      <c r="K7217" s="23"/>
      <c r="L7217" s="22"/>
      <c r="M7217" s="20"/>
    </row>
    <row r="7218" spans="1:13" x14ac:dyDescent="0.25">
      <c r="A7218" s="22"/>
      <c r="B7218" s="23"/>
      <c r="C7218" s="23"/>
      <c r="D7218" s="23"/>
      <c r="E7218" s="23"/>
      <c r="F7218" s="22"/>
      <c r="G7218" s="23"/>
      <c r="H7218" s="24"/>
      <c r="I7218" s="23"/>
      <c r="J7218" s="23"/>
      <c r="K7218" s="23"/>
      <c r="L7218" s="22"/>
      <c r="M7218" s="20"/>
    </row>
    <row r="7219" spans="1:13" x14ac:dyDescent="0.25">
      <c r="A7219" s="22"/>
      <c r="B7219" s="23"/>
      <c r="C7219" s="23"/>
      <c r="D7219" s="23"/>
      <c r="E7219" s="23"/>
      <c r="F7219" s="22"/>
      <c r="G7219" s="23"/>
      <c r="H7219" s="24"/>
      <c r="I7219" s="23"/>
      <c r="J7219" s="23"/>
      <c r="K7219" s="23"/>
      <c r="L7219" s="22"/>
      <c r="M7219" s="20"/>
    </row>
    <row r="7220" spans="1:13" x14ac:dyDescent="0.25">
      <c r="A7220" s="22"/>
      <c r="B7220" s="23"/>
      <c r="C7220" s="23"/>
      <c r="D7220" s="23"/>
      <c r="E7220" s="23"/>
      <c r="F7220" s="22"/>
      <c r="G7220" s="23"/>
      <c r="H7220" s="24"/>
      <c r="I7220" s="23"/>
      <c r="J7220" s="23"/>
      <c r="K7220" s="23"/>
      <c r="L7220" s="22"/>
      <c r="M7220" s="20"/>
    </row>
    <row r="7221" spans="1:13" x14ac:dyDescent="0.25">
      <c r="A7221" s="22"/>
      <c r="B7221" s="23"/>
      <c r="C7221" s="23"/>
      <c r="D7221" s="23"/>
      <c r="E7221" s="23"/>
      <c r="F7221" s="22"/>
      <c r="G7221" s="23"/>
      <c r="H7221" s="24"/>
      <c r="I7221" s="23"/>
      <c r="J7221" s="23"/>
      <c r="K7221" s="23"/>
      <c r="L7221" s="22"/>
      <c r="M7221" s="20"/>
    </row>
    <row r="7222" spans="1:13" x14ac:dyDescent="0.25">
      <c r="A7222" s="22"/>
      <c r="B7222" s="23"/>
      <c r="C7222" s="23"/>
      <c r="D7222" s="23"/>
      <c r="E7222" s="23"/>
      <c r="F7222" s="22"/>
      <c r="G7222" s="23"/>
      <c r="H7222" s="24"/>
      <c r="I7222" s="23"/>
      <c r="J7222" s="23"/>
      <c r="K7222" s="23"/>
      <c r="L7222" s="22"/>
      <c r="M7222" s="20"/>
    </row>
    <row r="7223" spans="1:13" x14ac:dyDescent="0.25">
      <c r="A7223" s="22"/>
      <c r="B7223" s="23"/>
      <c r="C7223" s="23"/>
      <c r="D7223" s="23"/>
      <c r="E7223" s="23"/>
      <c r="F7223" s="22"/>
      <c r="G7223" s="23"/>
      <c r="H7223" s="24"/>
      <c r="I7223" s="23"/>
      <c r="J7223" s="23"/>
      <c r="K7223" s="23"/>
      <c r="L7223" s="22"/>
      <c r="M7223" s="20"/>
    </row>
    <row r="7224" spans="1:13" x14ac:dyDescent="0.25">
      <c r="A7224" s="22"/>
      <c r="B7224" s="23"/>
      <c r="C7224" s="23"/>
      <c r="D7224" s="23"/>
      <c r="E7224" s="23"/>
      <c r="F7224" s="22"/>
      <c r="G7224" s="23"/>
      <c r="H7224" s="24"/>
      <c r="I7224" s="23"/>
      <c r="J7224" s="23"/>
      <c r="K7224" s="23"/>
      <c r="L7224" s="22"/>
      <c r="M7224" s="20"/>
    </row>
    <row r="7225" spans="1:13" x14ac:dyDescent="0.25">
      <c r="A7225" s="22"/>
      <c r="B7225" s="23"/>
      <c r="C7225" s="23"/>
      <c r="D7225" s="23"/>
      <c r="E7225" s="23"/>
      <c r="F7225" s="22"/>
      <c r="G7225" s="23"/>
      <c r="H7225" s="24"/>
      <c r="I7225" s="23"/>
      <c r="J7225" s="23"/>
      <c r="K7225" s="23"/>
      <c r="L7225" s="22"/>
      <c r="M7225" s="20"/>
    </row>
    <row r="7226" spans="1:13" x14ac:dyDescent="0.25">
      <c r="A7226" s="22"/>
      <c r="B7226" s="23"/>
      <c r="C7226" s="23"/>
      <c r="D7226" s="23"/>
      <c r="E7226" s="23"/>
      <c r="F7226" s="22"/>
      <c r="G7226" s="23"/>
      <c r="H7226" s="24"/>
      <c r="I7226" s="23"/>
      <c r="J7226" s="23"/>
      <c r="K7226" s="23"/>
      <c r="L7226" s="22"/>
      <c r="M7226" s="20"/>
    </row>
    <row r="7227" spans="1:13" x14ac:dyDescent="0.25">
      <c r="A7227" s="22"/>
      <c r="B7227" s="23"/>
      <c r="C7227" s="23"/>
      <c r="D7227" s="23"/>
      <c r="E7227" s="23"/>
      <c r="F7227" s="22"/>
      <c r="G7227" s="23"/>
      <c r="H7227" s="24"/>
      <c r="I7227" s="23"/>
      <c r="J7227" s="23"/>
      <c r="K7227" s="23"/>
      <c r="L7227" s="22"/>
      <c r="M7227" s="20"/>
    </row>
    <row r="7228" spans="1:13" x14ac:dyDescent="0.25">
      <c r="A7228" s="22"/>
      <c r="B7228" s="23"/>
      <c r="C7228" s="23"/>
      <c r="D7228" s="23"/>
      <c r="E7228" s="23"/>
      <c r="F7228" s="22"/>
      <c r="G7228" s="23"/>
      <c r="H7228" s="24"/>
      <c r="I7228" s="23"/>
      <c r="J7228" s="23"/>
      <c r="K7228" s="23"/>
      <c r="L7228" s="22"/>
      <c r="M7228" s="20"/>
    </row>
    <row r="7229" spans="1:13" x14ac:dyDescent="0.25">
      <c r="A7229" s="22"/>
      <c r="B7229" s="23"/>
      <c r="C7229" s="23"/>
      <c r="D7229" s="23"/>
      <c r="E7229" s="23"/>
      <c r="F7229" s="22"/>
      <c r="G7229" s="23"/>
      <c r="H7229" s="24"/>
      <c r="I7229" s="23"/>
      <c r="J7229" s="23"/>
      <c r="K7229" s="23"/>
      <c r="L7229" s="22"/>
      <c r="M7229" s="20"/>
    </row>
    <row r="7230" spans="1:13" x14ac:dyDescent="0.25">
      <c r="A7230" s="22"/>
      <c r="B7230" s="23"/>
      <c r="C7230" s="23"/>
      <c r="D7230" s="23"/>
      <c r="E7230" s="23"/>
      <c r="F7230" s="22"/>
      <c r="G7230" s="23"/>
      <c r="H7230" s="24"/>
      <c r="I7230" s="23"/>
      <c r="J7230" s="23"/>
      <c r="K7230" s="23"/>
      <c r="L7230" s="22"/>
      <c r="M7230" s="20"/>
    </row>
    <row r="7231" spans="1:13" x14ac:dyDescent="0.25">
      <c r="A7231" s="22"/>
      <c r="B7231" s="23"/>
      <c r="C7231" s="23"/>
      <c r="D7231" s="23"/>
      <c r="E7231" s="23"/>
      <c r="F7231" s="22"/>
      <c r="G7231" s="23"/>
      <c r="H7231" s="24"/>
      <c r="I7231" s="23"/>
      <c r="J7231" s="23"/>
      <c r="K7231" s="23"/>
      <c r="L7231" s="22"/>
      <c r="M7231" s="20"/>
    </row>
    <row r="7232" spans="1:13" x14ac:dyDescent="0.25">
      <c r="A7232" s="22"/>
      <c r="B7232" s="23"/>
      <c r="C7232" s="23"/>
      <c r="D7232" s="23"/>
      <c r="E7232" s="23"/>
      <c r="F7232" s="22"/>
      <c r="G7232" s="23"/>
      <c r="H7232" s="24"/>
      <c r="I7232" s="23"/>
      <c r="J7232" s="23"/>
      <c r="K7232" s="23"/>
      <c r="L7232" s="22"/>
      <c r="M7232" s="20"/>
    </row>
    <row r="7233" spans="1:13" x14ac:dyDescent="0.25">
      <c r="A7233" s="22"/>
      <c r="B7233" s="23"/>
      <c r="C7233" s="23"/>
      <c r="D7233" s="23"/>
      <c r="E7233" s="23"/>
      <c r="F7233" s="22"/>
      <c r="G7233" s="23"/>
      <c r="H7233" s="24"/>
      <c r="I7233" s="23"/>
      <c r="J7233" s="23"/>
      <c r="K7233" s="23"/>
      <c r="L7233" s="22"/>
      <c r="M7233" s="20"/>
    </row>
    <row r="7234" spans="1:13" x14ac:dyDescent="0.25">
      <c r="A7234" s="22"/>
      <c r="B7234" s="23"/>
      <c r="C7234" s="23"/>
      <c r="D7234" s="23"/>
      <c r="E7234" s="23"/>
      <c r="F7234" s="22"/>
      <c r="G7234" s="23"/>
      <c r="H7234" s="24"/>
      <c r="I7234" s="23"/>
      <c r="J7234" s="23"/>
      <c r="K7234" s="23"/>
      <c r="L7234" s="22"/>
      <c r="M7234" s="20"/>
    </row>
    <row r="7235" spans="1:13" x14ac:dyDescent="0.25">
      <c r="A7235" s="22"/>
      <c r="B7235" s="23"/>
      <c r="C7235" s="23"/>
      <c r="D7235" s="23"/>
      <c r="E7235" s="23"/>
      <c r="F7235" s="22"/>
      <c r="G7235" s="23"/>
      <c r="H7235" s="24"/>
      <c r="I7235" s="23"/>
      <c r="J7235" s="23"/>
      <c r="K7235" s="23"/>
      <c r="L7235" s="22"/>
      <c r="M7235" s="20"/>
    </row>
    <row r="7236" spans="1:13" x14ac:dyDescent="0.25">
      <c r="A7236" s="22"/>
      <c r="B7236" s="23"/>
      <c r="C7236" s="23"/>
      <c r="D7236" s="23"/>
      <c r="E7236" s="23"/>
      <c r="F7236" s="22"/>
      <c r="G7236" s="23"/>
      <c r="H7236" s="24"/>
      <c r="I7236" s="23"/>
      <c r="J7236" s="23"/>
      <c r="K7236" s="23"/>
      <c r="L7236" s="22"/>
      <c r="M7236" s="20"/>
    </row>
    <row r="7237" spans="1:13" x14ac:dyDescent="0.25">
      <c r="A7237" s="22"/>
      <c r="B7237" s="23"/>
      <c r="C7237" s="23"/>
      <c r="D7237" s="23"/>
      <c r="E7237" s="23"/>
      <c r="F7237" s="22"/>
      <c r="G7237" s="23"/>
      <c r="H7237" s="24"/>
      <c r="I7237" s="23"/>
      <c r="J7237" s="23"/>
      <c r="K7237" s="23"/>
      <c r="L7237" s="22"/>
      <c r="M7237" s="20"/>
    </row>
    <row r="7238" spans="1:13" x14ac:dyDescent="0.25">
      <c r="A7238" s="22"/>
      <c r="B7238" s="23"/>
      <c r="C7238" s="23"/>
      <c r="D7238" s="23"/>
      <c r="E7238" s="23"/>
      <c r="F7238" s="22"/>
      <c r="G7238" s="23"/>
      <c r="H7238" s="24"/>
      <c r="I7238" s="23"/>
      <c r="J7238" s="23"/>
      <c r="K7238" s="23"/>
      <c r="L7238" s="22"/>
      <c r="M7238" s="20"/>
    </row>
    <row r="7239" spans="1:13" x14ac:dyDescent="0.25">
      <c r="A7239" s="22"/>
      <c r="B7239" s="23"/>
      <c r="C7239" s="23"/>
      <c r="D7239" s="23"/>
      <c r="E7239" s="23"/>
      <c r="F7239" s="22"/>
      <c r="G7239" s="23"/>
      <c r="H7239" s="24"/>
      <c r="I7239" s="23"/>
      <c r="J7239" s="23"/>
      <c r="K7239" s="23"/>
      <c r="L7239" s="22"/>
      <c r="M7239" s="20"/>
    </row>
    <row r="7240" spans="1:13" x14ac:dyDescent="0.25">
      <c r="A7240" s="22"/>
      <c r="B7240" s="23"/>
      <c r="C7240" s="23"/>
      <c r="D7240" s="23"/>
      <c r="E7240" s="23"/>
      <c r="F7240" s="22"/>
      <c r="G7240" s="23"/>
      <c r="H7240" s="24"/>
      <c r="I7240" s="23"/>
      <c r="J7240" s="23"/>
      <c r="K7240" s="23"/>
      <c r="L7240" s="22"/>
      <c r="M7240" s="20"/>
    </row>
    <row r="7241" spans="1:13" x14ac:dyDescent="0.25">
      <c r="A7241" s="22"/>
      <c r="B7241" s="23"/>
      <c r="C7241" s="23"/>
      <c r="D7241" s="23"/>
      <c r="E7241" s="23"/>
      <c r="F7241" s="22"/>
      <c r="G7241" s="23"/>
      <c r="H7241" s="24"/>
      <c r="I7241" s="23"/>
      <c r="J7241" s="23"/>
      <c r="K7241" s="23"/>
      <c r="L7241" s="22"/>
      <c r="M7241" s="20"/>
    </row>
    <row r="7242" spans="1:13" x14ac:dyDescent="0.25">
      <c r="A7242" s="22"/>
      <c r="B7242" s="23"/>
      <c r="C7242" s="23"/>
      <c r="D7242" s="23"/>
      <c r="E7242" s="23"/>
      <c r="F7242" s="22"/>
      <c r="G7242" s="23"/>
      <c r="H7242" s="24"/>
      <c r="I7242" s="23"/>
      <c r="J7242" s="23"/>
      <c r="K7242" s="23"/>
      <c r="L7242" s="22"/>
      <c r="M7242" s="20"/>
    </row>
    <row r="7243" spans="1:13" x14ac:dyDescent="0.25">
      <c r="A7243" s="22"/>
      <c r="B7243" s="23"/>
      <c r="C7243" s="23"/>
      <c r="D7243" s="23"/>
      <c r="E7243" s="23"/>
      <c r="F7243" s="22"/>
      <c r="G7243" s="23"/>
      <c r="H7243" s="24"/>
      <c r="I7243" s="23"/>
      <c r="J7243" s="23"/>
      <c r="K7243" s="23"/>
      <c r="L7243" s="22"/>
      <c r="M7243" s="20"/>
    </row>
    <row r="7244" spans="1:13" x14ac:dyDescent="0.25">
      <c r="A7244" s="22"/>
      <c r="B7244" s="23"/>
      <c r="C7244" s="23"/>
      <c r="D7244" s="23"/>
      <c r="E7244" s="23"/>
      <c r="F7244" s="22"/>
      <c r="G7244" s="23"/>
      <c r="H7244" s="24"/>
      <c r="I7244" s="23"/>
      <c r="J7244" s="23"/>
      <c r="K7244" s="23"/>
      <c r="L7244" s="22"/>
      <c r="M7244" s="20"/>
    </row>
    <row r="7245" spans="1:13" x14ac:dyDescent="0.25">
      <c r="A7245" s="22"/>
      <c r="B7245" s="23"/>
      <c r="C7245" s="23"/>
      <c r="D7245" s="23"/>
      <c r="E7245" s="23"/>
      <c r="F7245" s="22"/>
      <c r="G7245" s="23"/>
      <c r="H7245" s="24"/>
      <c r="I7245" s="23"/>
      <c r="J7245" s="23"/>
      <c r="K7245" s="23"/>
      <c r="L7245" s="22"/>
      <c r="M7245" s="20"/>
    </row>
    <row r="7246" spans="1:13" x14ac:dyDescent="0.25">
      <c r="A7246" s="22"/>
      <c r="B7246" s="23"/>
      <c r="C7246" s="23"/>
      <c r="D7246" s="23"/>
      <c r="E7246" s="23"/>
      <c r="F7246" s="22"/>
      <c r="G7246" s="23"/>
      <c r="H7246" s="24"/>
      <c r="I7246" s="23"/>
      <c r="J7246" s="23"/>
      <c r="K7246" s="23"/>
      <c r="L7246" s="22"/>
      <c r="M7246" s="20"/>
    </row>
    <row r="7247" spans="1:13" x14ac:dyDescent="0.25">
      <c r="A7247" s="22"/>
      <c r="B7247" s="23"/>
      <c r="C7247" s="23"/>
      <c r="D7247" s="23"/>
      <c r="E7247" s="23"/>
      <c r="F7247" s="22"/>
      <c r="G7247" s="23"/>
      <c r="H7247" s="24"/>
      <c r="I7247" s="23"/>
      <c r="J7247" s="23"/>
      <c r="K7247" s="23"/>
      <c r="L7247" s="22"/>
      <c r="M7247" s="20"/>
    </row>
    <row r="7248" spans="1:13" x14ac:dyDescent="0.25">
      <c r="A7248" s="22"/>
      <c r="B7248" s="23"/>
      <c r="C7248" s="23"/>
      <c r="D7248" s="23"/>
      <c r="E7248" s="23"/>
      <c r="F7248" s="22"/>
      <c r="G7248" s="23"/>
      <c r="H7248" s="24"/>
      <c r="I7248" s="23"/>
      <c r="J7248" s="23"/>
      <c r="K7248" s="23"/>
      <c r="L7248" s="22"/>
      <c r="M7248" s="20"/>
    </row>
    <row r="7249" spans="1:14" x14ac:dyDescent="0.25">
      <c r="A7249" s="22"/>
      <c r="B7249" s="23"/>
      <c r="C7249" s="23"/>
      <c r="D7249" s="23"/>
      <c r="E7249" s="23"/>
      <c r="F7249" s="22"/>
      <c r="G7249" s="23"/>
      <c r="H7249" s="24"/>
      <c r="I7249" s="23"/>
      <c r="J7249" s="23"/>
      <c r="K7249" s="23"/>
      <c r="L7249" s="22"/>
      <c r="M7249" s="20"/>
      <c r="N7249" s="19"/>
    </row>
    <row r="7250" spans="1:14" x14ac:dyDescent="0.25">
      <c r="A7250" s="22"/>
      <c r="B7250" s="23"/>
      <c r="C7250" s="23"/>
      <c r="D7250" s="23"/>
      <c r="E7250" s="23"/>
      <c r="F7250" s="22"/>
      <c r="G7250" s="23"/>
      <c r="H7250" s="24"/>
      <c r="I7250" s="23"/>
      <c r="J7250" s="23"/>
      <c r="K7250" s="23"/>
      <c r="L7250" s="22"/>
      <c r="M7250" s="20"/>
      <c r="N7250" s="19"/>
    </row>
    <row r="7251" spans="1:14" x14ac:dyDescent="0.25">
      <c r="A7251" s="22"/>
      <c r="B7251" s="23"/>
      <c r="C7251" s="23"/>
      <c r="D7251" s="23"/>
      <c r="E7251" s="23"/>
      <c r="F7251" s="22"/>
      <c r="G7251" s="23"/>
      <c r="H7251" s="24"/>
      <c r="I7251" s="23"/>
      <c r="J7251" s="23"/>
      <c r="K7251" s="23"/>
      <c r="L7251" s="22"/>
      <c r="M7251" s="20"/>
      <c r="N7251" s="19"/>
    </row>
    <row r="7252" spans="1:14" x14ac:dyDescent="0.25">
      <c r="A7252" s="22"/>
      <c r="B7252" s="23"/>
      <c r="C7252" s="23"/>
      <c r="D7252" s="23"/>
      <c r="E7252" s="23"/>
      <c r="F7252" s="22"/>
      <c r="G7252" s="23"/>
      <c r="H7252" s="24"/>
      <c r="I7252" s="23"/>
      <c r="J7252" s="23"/>
      <c r="K7252" s="23"/>
      <c r="L7252" s="22"/>
      <c r="M7252" s="20"/>
      <c r="N7252" s="19"/>
    </row>
    <row r="7253" spans="1:14" x14ac:dyDescent="0.25">
      <c r="A7253" s="22"/>
      <c r="B7253" s="23"/>
      <c r="C7253" s="23"/>
      <c r="D7253" s="23"/>
      <c r="E7253" s="23"/>
      <c r="F7253" s="22"/>
      <c r="G7253" s="23"/>
      <c r="H7253" s="24"/>
      <c r="I7253" s="23"/>
      <c r="J7253" s="23"/>
      <c r="K7253" s="23"/>
      <c r="L7253" s="22"/>
      <c r="M7253" s="20"/>
      <c r="N7253" s="19"/>
    </row>
    <row r="7254" spans="1:14" x14ac:dyDescent="0.25">
      <c r="A7254" s="22"/>
      <c r="B7254" s="23"/>
      <c r="C7254" s="23"/>
      <c r="D7254" s="23"/>
      <c r="E7254" s="23"/>
      <c r="F7254" s="22"/>
      <c r="G7254" s="23"/>
      <c r="H7254" s="24"/>
      <c r="I7254" s="23"/>
      <c r="J7254" s="23"/>
      <c r="K7254" s="23"/>
      <c r="L7254" s="22"/>
      <c r="M7254" s="20"/>
      <c r="N7254" s="19"/>
    </row>
    <row r="7255" spans="1:14" x14ac:dyDescent="0.25">
      <c r="A7255" s="22"/>
      <c r="B7255" s="23"/>
      <c r="C7255" s="23"/>
      <c r="D7255" s="23"/>
      <c r="E7255" s="23"/>
      <c r="F7255" s="22"/>
      <c r="G7255" s="23"/>
      <c r="H7255" s="24"/>
      <c r="I7255" s="23"/>
      <c r="J7255" s="23"/>
      <c r="K7255" s="23"/>
      <c r="L7255" s="22"/>
      <c r="M7255" s="20"/>
      <c r="N7255" s="19"/>
    </row>
    <row r="7256" spans="1:14" x14ac:dyDescent="0.25">
      <c r="A7256" s="22"/>
      <c r="B7256" s="23"/>
      <c r="C7256" s="23"/>
      <c r="D7256" s="23"/>
      <c r="E7256" s="23"/>
      <c r="F7256" s="22"/>
      <c r="G7256" s="23"/>
      <c r="H7256" s="24"/>
      <c r="I7256" s="23"/>
      <c r="J7256" s="23"/>
      <c r="K7256" s="23"/>
      <c r="L7256" s="22"/>
      <c r="M7256" s="20"/>
      <c r="N7256" s="19"/>
    </row>
    <row r="7257" spans="1:14" x14ac:dyDescent="0.25">
      <c r="A7257" s="22"/>
      <c r="B7257" s="23"/>
      <c r="C7257" s="23"/>
      <c r="D7257" s="23"/>
      <c r="E7257" s="23"/>
      <c r="F7257" s="22"/>
      <c r="G7257" s="23"/>
      <c r="H7257" s="24"/>
      <c r="I7257" s="23"/>
      <c r="J7257" s="23"/>
      <c r="K7257" s="23"/>
      <c r="L7257" s="22"/>
      <c r="M7257" s="20"/>
      <c r="N7257" s="19"/>
    </row>
    <row r="7258" spans="1:14" x14ac:dyDescent="0.25">
      <c r="A7258" s="22"/>
      <c r="B7258" s="23"/>
      <c r="C7258" s="23"/>
      <c r="D7258" s="23"/>
      <c r="E7258" s="23"/>
      <c r="F7258" s="22"/>
      <c r="G7258" s="23"/>
      <c r="H7258" s="24"/>
      <c r="I7258" s="23"/>
      <c r="J7258" s="23"/>
      <c r="K7258" s="23"/>
      <c r="L7258" s="22"/>
      <c r="M7258" s="20"/>
      <c r="N7258" s="19"/>
    </row>
    <row r="7259" spans="1:14" x14ac:dyDescent="0.25">
      <c r="A7259" s="22"/>
      <c r="B7259" s="23"/>
      <c r="C7259" s="23"/>
      <c r="D7259" s="23"/>
      <c r="E7259" s="23"/>
      <c r="F7259" s="22"/>
      <c r="G7259" s="23"/>
      <c r="H7259" s="24"/>
      <c r="I7259" s="23"/>
      <c r="J7259" s="23"/>
      <c r="K7259" s="23"/>
      <c r="L7259" s="22"/>
      <c r="M7259" s="20"/>
      <c r="N7259" s="19"/>
    </row>
    <row r="7260" spans="1:14" x14ac:dyDescent="0.25">
      <c r="A7260" s="22"/>
      <c r="B7260" s="23"/>
      <c r="C7260" s="23"/>
      <c r="D7260" s="23"/>
      <c r="E7260" s="23"/>
      <c r="F7260" s="22"/>
      <c r="G7260" s="23"/>
      <c r="H7260" s="24"/>
      <c r="I7260" s="23"/>
      <c r="J7260" s="23"/>
      <c r="K7260" s="23"/>
      <c r="L7260" s="22"/>
      <c r="M7260" s="20"/>
      <c r="N7260" s="19"/>
    </row>
    <row r="7261" spans="1:14" x14ac:dyDescent="0.25">
      <c r="A7261" s="22"/>
      <c r="B7261" s="23"/>
      <c r="C7261" s="23"/>
      <c r="D7261" s="23"/>
      <c r="E7261" s="23"/>
      <c r="F7261" s="22"/>
      <c r="G7261" s="23"/>
      <c r="H7261" s="24"/>
      <c r="I7261" s="23"/>
      <c r="J7261" s="23"/>
      <c r="K7261" s="23"/>
      <c r="L7261" s="22"/>
      <c r="M7261" s="20"/>
      <c r="N7261" s="19"/>
    </row>
    <row r="7262" spans="1:14" x14ac:dyDescent="0.25">
      <c r="A7262" s="22"/>
      <c r="B7262" s="23"/>
      <c r="C7262" s="23"/>
      <c r="D7262" s="23"/>
      <c r="E7262" s="23"/>
      <c r="F7262" s="22"/>
      <c r="G7262" s="23"/>
      <c r="H7262" s="24"/>
      <c r="I7262" s="23"/>
      <c r="J7262" s="23"/>
      <c r="K7262" s="23"/>
      <c r="L7262" s="22"/>
      <c r="M7262" s="20"/>
      <c r="N7262" s="19"/>
    </row>
    <row r="7263" spans="1:14" x14ac:dyDescent="0.25">
      <c r="A7263" s="22"/>
      <c r="B7263" s="23"/>
      <c r="C7263" s="23"/>
      <c r="D7263" s="23"/>
      <c r="E7263" s="23"/>
      <c r="F7263" s="22"/>
      <c r="G7263" s="23"/>
      <c r="H7263" s="24"/>
      <c r="I7263" s="23"/>
      <c r="J7263" s="23"/>
      <c r="K7263" s="23"/>
      <c r="L7263" s="22"/>
      <c r="M7263" s="20"/>
      <c r="N7263" s="19"/>
    </row>
    <row r="7264" spans="1:14" x14ac:dyDescent="0.25">
      <c r="A7264" s="22"/>
      <c r="B7264" s="23"/>
      <c r="C7264" s="23"/>
      <c r="D7264" s="23"/>
      <c r="E7264" s="23"/>
      <c r="F7264" s="22"/>
      <c r="G7264" s="23"/>
      <c r="H7264" s="24"/>
      <c r="I7264" s="23"/>
      <c r="J7264" s="23"/>
      <c r="K7264" s="23"/>
      <c r="L7264" s="22"/>
      <c r="M7264" s="20"/>
      <c r="N7264" s="19"/>
    </row>
    <row r="7265" spans="1:13" x14ac:dyDescent="0.25">
      <c r="A7265" s="22"/>
      <c r="B7265" s="23"/>
      <c r="C7265" s="23"/>
      <c r="D7265" s="23"/>
      <c r="E7265" s="23"/>
      <c r="F7265" s="22"/>
      <c r="G7265" s="23"/>
      <c r="H7265" s="24"/>
      <c r="I7265" s="23"/>
      <c r="J7265" s="23"/>
      <c r="K7265" s="23"/>
      <c r="L7265" s="22"/>
      <c r="M7265" s="20"/>
    </row>
    <row r="7266" spans="1:13" x14ac:dyDescent="0.25">
      <c r="A7266" s="22"/>
      <c r="B7266" s="23"/>
      <c r="C7266" s="23"/>
      <c r="D7266" s="23"/>
      <c r="E7266" s="23"/>
      <c r="F7266" s="22"/>
      <c r="G7266" s="23"/>
      <c r="H7266" s="24"/>
      <c r="I7266" s="23"/>
      <c r="J7266" s="23"/>
      <c r="K7266" s="23"/>
      <c r="L7266" s="22"/>
      <c r="M7266" s="20"/>
    </row>
    <row r="7267" spans="1:13" x14ac:dyDescent="0.25">
      <c r="A7267" s="22"/>
      <c r="B7267" s="23"/>
      <c r="C7267" s="23"/>
      <c r="D7267" s="23"/>
      <c r="E7267" s="23"/>
      <c r="F7267" s="22"/>
      <c r="G7267" s="23"/>
      <c r="H7267" s="24"/>
      <c r="I7267" s="23"/>
      <c r="J7267" s="23"/>
      <c r="K7267" s="23"/>
      <c r="L7267" s="22"/>
      <c r="M7267" s="20"/>
    </row>
    <row r="7268" spans="1:13" x14ac:dyDescent="0.25">
      <c r="A7268" s="22"/>
      <c r="B7268" s="23"/>
      <c r="C7268" s="23"/>
      <c r="D7268" s="23"/>
      <c r="E7268" s="23"/>
      <c r="F7268" s="22"/>
      <c r="G7268" s="23"/>
      <c r="H7268" s="24"/>
      <c r="I7268" s="23"/>
      <c r="J7268" s="23"/>
      <c r="K7268" s="23"/>
      <c r="L7268" s="22"/>
      <c r="M7268" s="20"/>
    </row>
    <row r="7269" spans="1:13" x14ac:dyDescent="0.25">
      <c r="A7269" s="22"/>
      <c r="B7269" s="23"/>
      <c r="C7269" s="23"/>
      <c r="D7269" s="23"/>
      <c r="E7269" s="23"/>
      <c r="F7269" s="22"/>
      <c r="G7269" s="23"/>
      <c r="H7269" s="24"/>
      <c r="I7269" s="23"/>
      <c r="J7269" s="23"/>
      <c r="K7269" s="23"/>
      <c r="L7269" s="22"/>
      <c r="M7269" s="20"/>
    </row>
    <row r="7270" spans="1:13" x14ac:dyDescent="0.25">
      <c r="A7270" s="22"/>
      <c r="B7270" s="23"/>
      <c r="C7270" s="23"/>
      <c r="D7270" s="23"/>
      <c r="E7270" s="23"/>
      <c r="F7270" s="22"/>
      <c r="G7270" s="23"/>
      <c r="H7270" s="24"/>
      <c r="I7270" s="23"/>
      <c r="J7270" s="23"/>
      <c r="K7270" s="23"/>
      <c r="L7270" s="22"/>
      <c r="M7270" s="20"/>
    </row>
    <row r="7271" spans="1:13" x14ac:dyDescent="0.25">
      <c r="A7271" s="22"/>
      <c r="B7271" s="23"/>
      <c r="C7271" s="23"/>
      <c r="D7271" s="23"/>
      <c r="E7271" s="23"/>
      <c r="F7271" s="22"/>
      <c r="G7271" s="23"/>
      <c r="H7271" s="24"/>
      <c r="I7271" s="23"/>
      <c r="J7271" s="23"/>
      <c r="K7271" s="23"/>
      <c r="L7271" s="22"/>
      <c r="M7271" s="20"/>
    </row>
    <row r="7272" spans="1:13" x14ac:dyDescent="0.25">
      <c r="A7272" s="22"/>
      <c r="B7272" s="23"/>
      <c r="C7272" s="23"/>
      <c r="D7272" s="23"/>
      <c r="E7272" s="23"/>
      <c r="F7272" s="22"/>
      <c r="G7272" s="23"/>
      <c r="H7272" s="24"/>
      <c r="I7272" s="23"/>
      <c r="J7272" s="23"/>
      <c r="K7272" s="23"/>
      <c r="L7272" s="22"/>
      <c r="M7272" s="20"/>
    </row>
    <row r="7273" spans="1:13" x14ac:dyDescent="0.25">
      <c r="A7273" s="22"/>
      <c r="B7273" s="23"/>
      <c r="C7273" s="23"/>
      <c r="D7273" s="23"/>
      <c r="E7273" s="23"/>
      <c r="F7273" s="22"/>
      <c r="G7273" s="23"/>
      <c r="H7273" s="24"/>
      <c r="I7273" s="23"/>
      <c r="J7273" s="23"/>
      <c r="K7273" s="23"/>
      <c r="L7273" s="22"/>
      <c r="M7273" s="20"/>
    </row>
    <row r="7274" spans="1:13" x14ac:dyDescent="0.25">
      <c r="A7274" s="22"/>
      <c r="B7274" s="23"/>
      <c r="C7274" s="23"/>
      <c r="D7274" s="23"/>
      <c r="E7274" s="23"/>
      <c r="F7274" s="22"/>
      <c r="G7274" s="23"/>
      <c r="H7274" s="24"/>
      <c r="I7274" s="23"/>
      <c r="J7274" s="23"/>
      <c r="K7274" s="23"/>
      <c r="L7274" s="22"/>
      <c r="M7274" s="20"/>
    </row>
    <row r="7275" spans="1:13" x14ac:dyDescent="0.25">
      <c r="A7275" s="22"/>
      <c r="B7275" s="23"/>
      <c r="C7275" s="23"/>
      <c r="D7275" s="23"/>
      <c r="E7275" s="23"/>
      <c r="F7275" s="22"/>
      <c r="G7275" s="23"/>
      <c r="H7275" s="24"/>
      <c r="I7275" s="23"/>
      <c r="J7275" s="23"/>
      <c r="K7275" s="23"/>
      <c r="L7275" s="22"/>
      <c r="M7275" s="20"/>
    </row>
    <row r="7276" spans="1:13" x14ac:dyDescent="0.25">
      <c r="A7276" s="22"/>
      <c r="B7276" s="23"/>
      <c r="C7276" s="23"/>
      <c r="D7276" s="23"/>
      <c r="E7276" s="23"/>
      <c r="F7276" s="22"/>
      <c r="G7276" s="23"/>
      <c r="H7276" s="24"/>
      <c r="I7276" s="23"/>
      <c r="J7276" s="23"/>
      <c r="K7276" s="23"/>
      <c r="L7276" s="22"/>
      <c r="M7276" s="20"/>
    </row>
    <row r="7277" spans="1:13" x14ac:dyDescent="0.25">
      <c r="A7277" s="22"/>
      <c r="B7277" s="23"/>
      <c r="C7277" s="23"/>
      <c r="D7277" s="23"/>
      <c r="E7277" s="23"/>
      <c r="F7277" s="22"/>
      <c r="G7277" s="23"/>
      <c r="H7277" s="24"/>
      <c r="I7277" s="23"/>
      <c r="J7277" s="23"/>
      <c r="K7277" s="23"/>
      <c r="L7277" s="22"/>
      <c r="M7277" s="20"/>
    </row>
    <row r="7278" spans="1:13" x14ac:dyDescent="0.25">
      <c r="A7278" s="22"/>
      <c r="B7278" s="23"/>
      <c r="C7278" s="23"/>
      <c r="D7278" s="23"/>
      <c r="E7278" s="23"/>
      <c r="F7278" s="22"/>
      <c r="G7278" s="23"/>
      <c r="H7278" s="24"/>
      <c r="I7278" s="23"/>
      <c r="J7278" s="23"/>
      <c r="K7278" s="23"/>
      <c r="L7278" s="22"/>
      <c r="M7278" s="20"/>
    </row>
    <row r="7279" spans="1:13" x14ac:dyDescent="0.25">
      <c r="A7279" s="22"/>
      <c r="B7279" s="23"/>
      <c r="C7279" s="23"/>
      <c r="D7279" s="23"/>
      <c r="E7279" s="23"/>
      <c r="F7279" s="22"/>
      <c r="G7279" s="23"/>
      <c r="H7279" s="24"/>
      <c r="I7279" s="23"/>
      <c r="J7279" s="23"/>
      <c r="K7279" s="23"/>
      <c r="L7279" s="22"/>
      <c r="M7279" s="20"/>
    </row>
    <row r="7280" spans="1:13" x14ac:dyDescent="0.25">
      <c r="A7280" s="22"/>
      <c r="B7280" s="23"/>
      <c r="C7280" s="23"/>
      <c r="D7280" s="23"/>
      <c r="E7280" s="23"/>
      <c r="F7280" s="22"/>
      <c r="G7280" s="23"/>
      <c r="H7280" s="24"/>
      <c r="I7280" s="23"/>
      <c r="J7280" s="23"/>
      <c r="K7280" s="23"/>
      <c r="L7280" s="22"/>
      <c r="M7280" s="20"/>
    </row>
    <row r="7281" spans="1:13" x14ac:dyDescent="0.25">
      <c r="A7281" s="22"/>
      <c r="B7281" s="23"/>
      <c r="C7281" s="23"/>
      <c r="D7281" s="23"/>
      <c r="E7281" s="23"/>
      <c r="F7281" s="22"/>
      <c r="G7281" s="23"/>
      <c r="H7281" s="24"/>
      <c r="I7281" s="23"/>
      <c r="J7281" s="23"/>
      <c r="K7281" s="23"/>
      <c r="L7281" s="22"/>
      <c r="M7281" s="20"/>
    </row>
    <row r="7282" spans="1:13" x14ac:dyDescent="0.25">
      <c r="A7282" s="22"/>
      <c r="B7282" s="23"/>
      <c r="C7282" s="23"/>
      <c r="D7282" s="23"/>
      <c r="E7282" s="23"/>
      <c r="F7282" s="22"/>
      <c r="G7282" s="23"/>
      <c r="H7282" s="24"/>
      <c r="I7282" s="23"/>
      <c r="J7282" s="23"/>
      <c r="K7282" s="23"/>
      <c r="L7282" s="22"/>
      <c r="M7282" s="20"/>
    </row>
    <row r="7283" spans="1:13" x14ac:dyDescent="0.25">
      <c r="A7283" s="22"/>
      <c r="B7283" s="23"/>
      <c r="C7283" s="23"/>
      <c r="D7283" s="23"/>
      <c r="E7283" s="23"/>
      <c r="F7283" s="22"/>
      <c r="G7283" s="23"/>
      <c r="H7283" s="24"/>
      <c r="I7283" s="23"/>
      <c r="J7283" s="23"/>
      <c r="K7283" s="23"/>
      <c r="L7283" s="22"/>
      <c r="M7283" s="20"/>
    </row>
    <row r="7284" spans="1:13" x14ac:dyDescent="0.25">
      <c r="A7284" s="22"/>
      <c r="B7284" s="23"/>
      <c r="C7284" s="23"/>
      <c r="D7284" s="23"/>
      <c r="E7284" s="23"/>
      <c r="F7284" s="22"/>
      <c r="G7284" s="23"/>
      <c r="H7284" s="24"/>
      <c r="I7284" s="23"/>
      <c r="J7284" s="23"/>
      <c r="K7284" s="23"/>
      <c r="L7284" s="22"/>
      <c r="M7284" s="20"/>
    </row>
    <row r="7285" spans="1:13" x14ac:dyDescent="0.25">
      <c r="A7285" s="22"/>
      <c r="B7285" s="23"/>
      <c r="C7285" s="23"/>
      <c r="D7285" s="23"/>
      <c r="E7285" s="23"/>
      <c r="F7285" s="22"/>
      <c r="G7285" s="23"/>
      <c r="H7285" s="24"/>
      <c r="I7285" s="23"/>
      <c r="J7285" s="23"/>
      <c r="K7285" s="23"/>
      <c r="L7285" s="22"/>
      <c r="M7285" s="20"/>
    </row>
    <row r="7286" spans="1:13" x14ac:dyDescent="0.25">
      <c r="A7286" s="22"/>
      <c r="B7286" s="23"/>
      <c r="C7286" s="23"/>
      <c r="D7286" s="23"/>
      <c r="E7286" s="23"/>
      <c r="F7286" s="22"/>
      <c r="G7286" s="23"/>
      <c r="H7286" s="24"/>
      <c r="I7286" s="23"/>
      <c r="J7286" s="23"/>
      <c r="K7286" s="23"/>
      <c r="L7286" s="22"/>
      <c r="M7286" s="20"/>
    </row>
    <row r="7287" spans="1:13" x14ac:dyDescent="0.25">
      <c r="A7287" s="22"/>
      <c r="B7287" s="23"/>
      <c r="C7287" s="23"/>
      <c r="D7287" s="23"/>
      <c r="E7287" s="23"/>
      <c r="F7287" s="22"/>
      <c r="G7287" s="23"/>
      <c r="H7287" s="24"/>
      <c r="I7287" s="23"/>
      <c r="J7287" s="23"/>
      <c r="K7287" s="23"/>
      <c r="L7287" s="22"/>
      <c r="M7287" s="20"/>
    </row>
    <row r="7288" spans="1:13" x14ac:dyDescent="0.25">
      <c r="A7288" s="22"/>
      <c r="B7288" s="23"/>
      <c r="C7288" s="23"/>
      <c r="D7288" s="23"/>
      <c r="E7288" s="23"/>
      <c r="F7288" s="22"/>
      <c r="G7288" s="23"/>
      <c r="H7288" s="24"/>
      <c r="I7288" s="23"/>
      <c r="J7288" s="23"/>
      <c r="K7288" s="23"/>
      <c r="L7288" s="22"/>
      <c r="M7288" s="20"/>
    </row>
    <row r="7289" spans="1:13" x14ac:dyDescent="0.25">
      <c r="A7289" s="22"/>
      <c r="B7289" s="23"/>
      <c r="C7289" s="23"/>
      <c r="D7289" s="23"/>
      <c r="E7289" s="23"/>
      <c r="F7289" s="22"/>
      <c r="G7289" s="23"/>
      <c r="H7289" s="24"/>
      <c r="I7289" s="23"/>
      <c r="J7289" s="23"/>
      <c r="K7289" s="23"/>
      <c r="L7289" s="22"/>
      <c r="M7289" s="20"/>
    </row>
    <row r="7290" spans="1:13" x14ac:dyDescent="0.25">
      <c r="A7290" s="22"/>
      <c r="B7290" s="23"/>
      <c r="C7290" s="23"/>
      <c r="D7290" s="23"/>
      <c r="E7290" s="23"/>
      <c r="F7290" s="22"/>
      <c r="G7290" s="23"/>
      <c r="H7290" s="24"/>
      <c r="I7290" s="23"/>
      <c r="J7290" s="23"/>
      <c r="K7290" s="23"/>
      <c r="L7290" s="22"/>
      <c r="M7290" s="20"/>
    </row>
    <row r="7291" spans="1:13" x14ac:dyDescent="0.25">
      <c r="A7291" s="22"/>
      <c r="B7291" s="23"/>
      <c r="C7291" s="23"/>
      <c r="D7291" s="23"/>
      <c r="E7291" s="23"/>
      <c r="F7291" s="22"/>
      <c r="G7291" s="23"/>
      <c r="H7291" s="24"/>
      <c r="I7291" s="23"/>
      <c r="J7291" s="23"/>
      <c r="K7291" s="23"/>
      <c r="L7291" s="22"/>
      <c r="M7291" s="20"/>
    </row>
    <row r="7292" spans="1:13" x14ac:dyDescent="0.25">
      <c r="A7292" s="22"/>
      <c r="B7292" s="23"/>
      <c r="C7292" s="23"/>
      <c r="D7292" s="23"/>
      <c r="E7292" s="23"/>
      <c r="F7292" s="22"/>
      <c r="G7292" s="23"/>
      <c r="H7292" s="24"/>
      <c r="I7292" s="23"/>
      <c r="J7292" s="23"/>
      <c r="K7292" s="23"/>
      <c r="L7292" s="22"/>
      <c r="M7292" s="20"/>
    </row>
    <row r="7293" spans="1:13" x14ac:dyDescent="0.25">
      <c r="A7293" s="22"/>
      <c r="B7293" s="23"/>
      <c r="C7293" s="23"/>
      <c r="D7293" s="23"/>
      <c r="E7293" s="23"/>
      <c r="F7293" s="22"/>
      <c r="G7293" s="23"/>
      <c r="H7293" s="24"/>
      <c r="I7293" s="23"/>
      <c r="J7293" s="23"/>
      <c r="K7293" s="23"/>
      <c r="L7293" s="22"/>
      <c r="M7293" s="20"/>
    </row>
    <row r="7294" spans="1:13" x14ac:dyDescent="0.25">
      <c r="A7294" s="22"/>
      <c r="B7294" s="23"/>
      <c r="C7294" s="23"/>
      <c r="D7294" s="23"/>
      <c r="E7294" s="23"/>
      <c r="F7294" s="22"/>
      <c r="G7294" s="23"/>
      <c r="H7294" s="24"/>
      <c r="I7294" s="23"/>
      <c r="J7294" s="23"/>
      <c r="K7294" s="23"/>
      <c r="L7294" s="22"/>
      <c r="M7294" s="20"/>
    </row>
    <row r="7295" spans="1:13" x14ac:dyDescent="0.25">
      <c r="A7295" s="22"/>
      <c r="B7295" s="23"/>
      <c r="C7295" s="23"/>
      <c r="D7295" s="23"/>
      <c r="E7295" s="23"/>
      <c r="F7295" s="22"/>
      <c r="G7295" s="23"/>
      <c r="H7295" s="24"/>
      <c r="I7295" s="23"/>
      <c r="J7295" s="23"/>
      <c r="K7295" s="23"/>
      <c r="L7295" s="22"/>
      <c r="M7295" s="20"/>
    </row>
    <row r="7296" spans="1:13" x14ac:dyDescent="0.25">
      <c r="A7296" s="22"/>
      <c r="B7296" s="23"/>
      <c r="C7296" s="23"/>
      <c r="D7296" s="23"/>
      <c r="E7296" s="23"/>
      <c r="F7296" s="22"/>
      <c r="G7296" s="23"/>
      <c r="H7296" s="24"/>
      <c r="I7296" s="23"/>
      <c r="J7296" s="23"/>
      <c r="K7296" s="23"/>
      <c r="L7296" s="22"/>
      <c r="M7296" s="20"/>
    </row>
    <row r="7297" spans="1:13" x14ac:dyDescent="0.25">
      <c r="A7297" s="22"/>
      <c r="B7297" s="23"/>
      <c r="C7297" s="23"/>
      <c r="D7297" s="23"/>
      <c r="E7297" s="23"/>
      <c r="F7297" s="22"/>
      <c r="G7297" s="23"/>
      <c r="H7297" s="24"/>
      <c r="I7297" s="23"/>
      <c r="J7297" s="23"/>
      <c r="K7297" s="23"/>
      <c r="L7297" s="22"/>
      <c r="M7297" s="20"/>
    </row>
    <row r="7298" spans="1:13" x14ac:dyDescent="0.25">
      <c r="A7298" s="22"/>
      <c r="B7298" s="23"/>
      <c r="C7298" s="23"/>
      <c r="D7298" s="23"/>
      <c r="E7298" s="23"/>
      <c r="F7298" s="22"/>
      <c r="G7298" s="23"/>
      <c r="H7298" s="24"/>
      <c r="I7298" s="23"/>
      <c r="J7298" s="23"/>
      <c r="K7298" s="23"/>
      <c r="L7298" s="22"/>
      <c r="M7298" s="20"/>
    </row>
    <row r="7299" spans="1:13" x14ac:dyDescent="0.25">
      <c r="A7299" s="22"/>
      <c r="B7299" s="23"/>
      <c r="C7299" s="23"/>
      <c r="D7299" s="23"/>
      <c r="E7299" s="23"/>
      <c r="F7299" s="22"/>
      <c r="G7299" s="23"/>
      <c r="H7299" s="24"/>
      <c r="I7299" s="23"/>
      <c r="J7299" s="23"/>
      <c r="K7299" s="23"/>
      <c r="L7299" s="22"/>
      <c r="M7299" s="20"/>
    </row>
    <row r="7300" spans="1:13" x14ac:dyDescent="0.25">
      <c r="A7300" s="22"/>
      <c r="B7300" s="23"/>
      <c r="C7300" s="23"/>
      <c r="D7300" s="23"/>
      <c r="E7300" s="23"/>
      <c r="F7300" s="22"/>
      <c r="G7300" s="23"/>
      <c r="H7300" s="24"/>
      <c r="I7300" s="23"/>
      <c r="J7300" s="23"/>
      <c r="K7300" s="23"/>
      <c r="L7300" s="22"/>
      <c r="M7300" s="20"/>
    </row>
    <row r="7301" spans="1:13" x14ac:dyDescent="0.25">
      <c r="A7301" s="22"/>
      <c r="B7301" s="23"/>
      <c r="C7301" s="23"/>
      <c r="D7301" s="23"/>
      <c r="E7301" s="23"/>
      <c r="F7301" s="22"/>
      <c r="G7301" s="23"/>
      <c r="H7301" s="24"/>
      <c r="I7301" s="23"/>
      <c r="J7301" s="23"/>
      <c r="K7301" s="23"/>
      <c r="L7301" s="22"/>
      <c r="M7301" s="20"/>
    </row>
    <row r="7302" spans="1:13" x14ac:dyDescent="0.25">
      <c r="A7302" s="22"/>
      <c r="B7302" s="23"/>
      <c r="C7302" s="23"/>
      <c r="D7302" s="23"/>
      <c r="E7302" s="23"/>
      <c r="F7302" s="22"/>
      <c r="G7302" s="23"/>
      <c r="H7302" s="24"/>
      <c r="I7302" s="23"/>
      <c r="J7302" s="23"/>
      <c r="K7302" s="23"/>
      <c r="L7302" s="22"/>
      <c r="M7302" s="20"/>
    </row>
    <row r="7303" spans="1:13" x14ac:dyDescent="0.25">
      <c r="A7303" s="22"/>
      <c r="B7303" s="23"/>
      <c r="C7303" s="23"/>
      <c r="D7303" s="23"/>
      <c r="E7303" s="23"/>
      <c r="F7303" s="22"/>
      <c r="G7303" s="23"/>
      <c r="H7303" s="24"/>
      <c r="I7303" s="23"/>
      <c r="J7303" s="23"/>
      <c r="K7303" s="23"/>
      <c r="L7303" s="22"/>
      <c r="M7303" s="20"/>
    </row>
    <row r="7304" spans="1:13" x14ac:dyDescent="0.25">
      <c r="A7304" s="22"/>
      <c r="B7304" s="23"/>
      <c r="C7304" s="23"/>
      <c r="D7304" s="23"/>
      <c r="E7304" s="23"/>
      <c r="F7304" s="22"/>
      <c r="G7304" s="23"/>
      <c r="H7304" s="24"/>
      <c r="I7304" s="23"/>
      <c r="J7304" s="23"/>
      <c r="K7304" s="23"/>
      <c r="L7304" s="22"/>
      <c r="M7304" s="20"/>
    </row>
    <row r="7305" spans="1:13" x14ac:dyDescent="0.25">
      <c r="A7305" s="22"/>
      <c r="B7305" s="23"/>
      <c r="C7305" s="23"/>
      <c r="D7305" s="23"/>
      <c r="E7305" s="23"/>
      <c r="F7305" s="22"/>
      <c r="G7305" s="23"/>
      <c r="H7305" s="24"/>
      <c r="I7305" s="23"/>
      <c r="J7305" s="23"/>
      <c r="K7305" s="23"/>
      <c r="L7305" s="22"/>
      <c r="M7305" s="20"/>
    </row>
    <row r="7306" spans="1:13" x14ac:dyDescent="0.25">
      <c r="A7306" s="22"/>
      <c r="B7306" s="23"/>
      <c r="C7306" s="23"/>
      <c r="D7306" s="23"/>
      <c r="E7306" s="23"/>
      <c r="F7306" s="22"/>
      <c r="G7306" s="23"/>
      <c r="H7306" s="24"/>
      <c r="I7306" s="23"/>
      <c r="J7306" s="23"/>
      <c r="K7306" s="23"/>
      <c r="L7306" s="22"/>
      <c r="M7306" s="20"/>
    </row>
    <row r="7307" spans="1:13" x14ac:dyDescent="0.25">
      <c r="A7307" s="22"/>
      <c r="B7307" s="23"/>
      <c r="C7307" s="23"/>
      <c r="D7307" s="23"/>
      <c r="E7307" s="23"/>
      <c r="F7307" s="22"/>
      <c r="G7307" s="23"/>
      <c r="H7307" s="24"/>
      <c r="I7307" s="23"/>
      <c r="J7307" s="23"/>
      <c r="K7307" s="23"/>
      <c r="L7307" s="22"/>
      <c r="M7307" s="20"/>
    </row>
    <row r="7308" spans="1:13" x14ac:dyDescent="0.25">
      <c r="A7308" s="22"/>
      <c r="B7308" s="23"/>
      <c r="C7308" s="23"/>
      <c r="D7308" s="23"/>
      <c r="E7308" s="23"/>
      <c r="F7308" s="22"/>
      <c r="G7308" s="23"/>
      <c r="H7308" s="24"/>
      <c r="I7308" s="23"/>
      <c r="J7308" s="23"/>
      <c r="K7308" s="23"/>
      <c r="L7308" s="22"/>
      <c r="M7308" s="20"/>
    </row>
    <row r="7309" spans="1:13" x14ac:dyDescent="0.25">
      <c r="A7309" s="22"/>
      <c r="B7309" s="23"/>
      <c r="C7309" s="23"/>
      <c r="D7309" s="23"/>
      <c r="E7309" s="23"/>
      <c r="F7309" s="22"/>
      <c r="G7309" s="23"/>
      <c r="H7309" s="24"/>
      <c r="I7309" s="23"/>
      <c r="J7309" s="23"/>
      <c r="K7309" s="23"/>
      <c r="L7309" s="22"/>
      <c r="M7309" s="20"/>
    </row>
    <row r="7310" spans="1:13" x14ac:dyDescent="0.25">
      <c r="A7310" s="22"/>
      <c r="B7310" s="23"/>
      <c r="C7310" s="23"/>
      <c r="D7310" s="23"/>
      <c r="E7310" s="23"/>
      <c r="F7310" s="22"/>
      <c r="G7310" s="23"/>
      <c r="H7310" s="24"/>
      <c r="I7310" s="23"/>
      <c r="J7310" s="23"/>
      <c r="K7310" s="23"/>
      <c r="L7310" s="22"/>
      <c r="M7310" s="20"/>
    </row>
    <row r="7311" spans="1:13" x14ac:dyDescent="0.25">
      <c r="A7311" s="22"/>
      <c r="B7311" s="23"/>
      <c r="C7311" s="23"/>
      <c r="D7311" s="23"/>
      <c r="E7311" s="23"/>
      <c r="F7311" s="22"/>
      <c r="G7311" s="23"/>
      <c r="H7311" s="24"/>
      <c r="I7311" s="23"/>
      <c r="J7311" s="23"/>
      <c r="K7311" s="23"/>
      <c r="L7311" s="22"/>
      <c r="M7311" s="20"/>
    </row>
    <row r="7312" spans="1:13" x14ac:dyDescent="0.25">
      <c r="A7312" s="22"/>
      <c r="B7312" s="23"/>
      <c r="C7312" s="23"/>
      <c r="D7312" s="23"/>
      <c r="E7312" s="23"/>
      <c r="F7312" s="22"/>
      <c r="G7312" s="23"/>
      <c r="H7312" s="24"/>
      <c r="I7312" s="23"/>
      <c r="J7312" s="23"/>
      <c r="K7312" s="23"/>
      <c r="L7312" s="22"/>
      <c r="M7312" s="20"/>
    </row>
    <row r="7313" spans="1:13" x14ac:dyDescent="0.25">
      <c r="A7313" s="22"/>
      <c r="B7313" s="23"/>
      <c r="C7313" s="23"/>
      <c r="D7313" s="23"/>
      <c r="E7313" s="23"/>
      <c r="F7313" s="22"/>
      <c r="G7313" s="23"/>
      <c r="H7313" s="24"/>
      <c r="I7313" s="23"/>
      <c r="J7313" s="23"/>
      <c r="K7313" s="23"/>
      <c r="L7313" s="22"/>
      <c r="M7313" s="20"/>
    </row>
    <row r="7314" spans="1:13" x14ac:dyDescent="0.25">
      <c r="A7314" s="22"/>
      <c r="B7314" s="23"/>
      <c r="C7314" s="23"/>
      <c r="D7314" s="23"/>
      <c r="E7314" s="23"/>
      <c r="F7314" s="22"/>
      <c r="G7314" s="23"/>
      <c r="H7314" s="24"/>
      <c r="I7314" s="23"/>
      <c r="J7314" s="23"/>
      <c r="K7314" s="23"/>
      <c r="L7314" s="22"/>
      <c r="M7314" s="20"/>
    </row>
    <row r="7315" spans="1:13" x14ac:dyDescent="0.25">
      <c r="A7315" s="22"/>
      <c r="B7315" s="23"/>
      <c r="C7315" s="23"/>
      <c r="D7315" s="23"/>
      <c r="E7315" s="23"/>
      <c r="F7315" s="22"/>
      <c r="G7315" s="23"/>
      <c r="H7315" s="24"/>
      <c r="I7315" s="23"/>
      <c r="J7315" s="23"/>
      <c r="K7315" s="23"/>
      <c r="L7315" s="22"/>
      <c r="M7315" s="20"/>
    </row>
    <row r="7316" spans="1:13" x14ac:dyDescent="0.25">
      <c r="A7316" s="22"/>
      <c r="B7316" s="23"/>
      <c r="C7316" s="23"/>
      <c r="D7316" s="23"/>
      <c r="E7316" s="23"/>
      <c r="F7316" s="22"/>
      <c r="G7316" s="23"/>
      <c r="H7316" s="24"/>
      <c r="I7316" s="23"/>
      <c r="J7316" s="23"/>
      <c r="K7316" s="23"/>
      <c r="L7316" s="22"/>
      <c r="M7316" s="20"/>
    </row>
    <row r="7317" spans="1:13" x14ac:dyDescent="0.25">
      <c r="A7317" s="22"/>
      <c r="B7317" s="23"/>
      <c r="C7317" s="23"/>
      <c r="D7317" s="23"/>
      <c r="E7317" s="23"/>
      <c r="F7317" s="22"/>
      <c r="G7317" s="23"/>
      <c r="H7317" s="24"/>
      <c r="I7317" s="23"/>
      <c r="J7317" s="23"/>
      <c r="K7317" s="23"/>
      <c r="L7317" s="22"/>
      <c r="M7317" s="20"/>
    </row>
    <row r="7318" spans="1:13" x14ac:dyDescent="0.25">
      <c r="A7318" s="22"/>
      <c r="B7318" s="23"/>
      <c r="C7318" s="23"/>
      <c r="D7318" s="23"/>
      <c r="E7318" s="23"/>
      <c r="F7318" s="22"/>
      <c r="G7318" s="23"/>
      <c r="H7318" s="24"/>
      <c r="I7318" s="23"/>
      <c r="J7318" s="23"/>
      <c r="K7318" s="23"/>
      <c r="L7318" s="22"/>
      <c r="M7318" s="20"/>
    </row>
    <row r="7319" spans="1:13" x14ac:dyDescent="0.25">
      <c r="A7319" s="22"/>
      <c r="B7319" s="23"/>
      <c r="C7319" s="23"/>
      <c r="D7319" s="23"/>
      <c r="E7319" s="23"/>
      <c r="F7319" s="22"/>
      <c r="G7319" s="23"/>
      <c r="H7319" s="24"/>
      <c r="I7319" s="23"/>
      <c r="J7319" s="23"/>
      <c r="K7319" s="23"/>
      <c r="L7319" s="22"/>
      <c r="M7319" s="20"/>
    </row>
    <row r="7320" spans="1:13" x14ac:dyDescent="0.25">
      <c r="A7320" s="22"/>
      <c r="B7320" s="23"/>
      <c r="C7320" s="23"/>
      <c r="D7320" s="23"/>
      <c r="E7320" s="23"/>
      <c r="F7320" s="22"/>
      <c r="G7320" s="23"/>
      <c r="H7320" s="24"/>
      <c r="I7320" s="23"/>
      <c r="J7320" s="23"/>
      <c r="K7320" s="23"/>
      <c r="L7320" s="22"/>
      <c r="M7320" s="20"/>
    </row>
    <row r="7321" spans="1:13" x14ac:dyDescent="0.25">
      <c r="A7321" s="22"/>
      <c r="B7321" s="23"/>
      <c r="C7321" s="23"/>
      <c r="D7321" s="23"/>
      <c r="E7321" s="23"/>
      <c r="F7321" s="22"/>
      <c r="G7321" s="23"/>
      <c r="H7321" s="24"/>
      <c r="I7321" s="23"/>
      <c r="J7321" s="23"/>
      <c r="K7321" s="23"/>
      <c r="L7321" s="22"/>
      <c r="M7321" s="20"/>
    </row>
    <row r="7322" spans="1:13" x14ac:dyDescent="0.25">
      <c r="A7322" s="22"/>
      <c r="B7322" s="23"/>
      <c r="C7322" s="23"/>
      <c r="D7322" s="23"/>
      <c r="E7322" s="23"/>
      <c r="F7322" s="22"/>
      <c r="G7322" s="23"/>
      <c r="H7322" s="24"/>
      <c r="I7322" s="23"/>
      <c r="J7322" s="23"/>
      <c r="K7322" s="23"/>
      <c r="L7322" s="22"/>
      <c r="M7322" s="20"/>
    </row>
    <row r="7323" spans="1:13" x14ac:dyDescent="0.25">
      <c r="A7323" s="22"/>
      <c r="B7323" s="23"/>
      <c r="C7323" s="23"/>
      <c r="D7323" s="23"/>
      <c r="E7323" s="23"/>
      <c r="F7323" s="22"/>
      <c r="G7323" s="23"/>
      <c r="H7323" s="24"/>
      <c r="I7323" s="23"/>
      <c r="J7323" s="23"/>
      <c r="K7323" s="23"/>
      <c r="L7323" s="22"/>
      <c r="M7323" s="20"/>
    </row>
    <row r="7324" spans="1:13" x14ac:dyDescent="0.25">
      <c r="A7324" s="22"/>
      <c r="B7324" s="23"/>
      <c r="C7324" s="23"/>
      <c r="D7324" s="23"/>
      <c r="E7324" s="23"/>
      <c r="F7324" s="22"/>
      <c r="G7324" s="23"/>
      <c r="H7324" s="24"/>
      <c r="I7324" s="23"/>
      <c r="J7324" s="23"/>
      <c r="K7324" s="23"/>
      <c r="L7324" s="22"/>
      <c r="M7324" s="20"/>
    </row>
    <row r="7325" spans="1:13" x14ac:dyDescent="0.25">
      <c r="A7325" s="22"/>
      <c r="B7325" s="23"/>
      <c r="C7325" s="23"/>
      <c r="D7325" s="23"/>
      <c r="E7325" s="23"/>
      <c r="F7325" s="22"/>
      <c r="G7325" s="23"/>
      <c r="H7325" s="24"/>
      <c r="I7325" s="23"/>
      <c r="J7325" s="23"/>
      <c r="K7325" s="23"/>
      <c r="L7325" s="22"/>
      <c r="M7325" s="20"/>
    </row>
    <row r="7326" spans="1:13" x14ac:dyDescent="0.25">
      <c r="A7326" s="22"/>
      <c r="B7326" s="23"/>
      <c r="C7326" s="23"/>
      <c r="D7326" s="23"/>
      <c r="E7326" s="23"/>
      <c r="F7326" s="22"/>
      <c r="G7326" s="23"/>
      <c r="H7326" s="24"/>
      <c r="I7326" s="23"/>
      <c r="J7326" s="23"/>
      <c r="K7326" s="23"/>
      <c r="L7326" s="22"/>
      <c r="M7326" s="20"/>
    </row>
    <row r="7327" spans="1:13" x14ac:dyDescent="0.25">
      <c r="A7327" s="22"/>
      <c r="B7327" s="23"/>
      <c r="C7327" s="23"/>
      <c r="D7327" s="23"/>
      <c r="E7327" s="23"/>
      <c r="F7327" s="22"/>
      <c r="G7327" s="23"/>
      <c r="H7327" s="24"/>
      <c r="I7327" s="23"/>
      <c r="J7327" s="23"/>
      <c r="K7327" s="23"/>
      <c r="L7327" s="22"/>
      <c r="M7327" s="20"/>
    </row>
    <row r="7328" spans="1:13" x14ac:dyDescent="0.25">
      <c r="A7328" s="22"/>
      <c r="B7328" s="23"/>
      <c r="C7328" s="23"/>
      <c r="D7328" s="23"/>
      <c r="E7328" s="23"/>
      <c r="F7328" s="22"/>
      <c r="G7328" s="23"/>
      <c r="H7328" s="24"/>
      <c r="I7328" s="23"/>
      <c r="J7328" s="23"/>
      <c r="K7328" s="23"/>
      <c r="L7328" s="22"/>
      <c r="M7328" s="20"/>
    </row>
    <row r="7329" spans="1:13" x14ac:dyDescent="0.25">
      <c r="A7329" s="22"/>
      <c r="B7329" s="23"/>
      <c r="C7329" s="23"/>
      <c r="D7329" s="23"/>
      <c r="E7329" s="23"/>
      <c r="F7329" s="22"/>
      <c r="G7329" s="23"/>
      <c r="H7329" s="24"/>
      <c r="I7329" s="23"/>
      <c r="J7329" s="23"/>
      <c r="K7329" s="23"/>
      <c r="L7329" s="22"/>
      <c r="M7329" s="20"/>
    </row>
    <row r="7330" spans="1:13" x14ac:dyDescent="0.25">
      <c r="A7330" s="22"/>
      <c r="B7330" s="23"/>
      <c r="C7330" s="23"/>
      <c r="D7330" s="23"/>
      <c r="E7330" s="23"/>
      <c r="F7330" s="22"/>
      <c r="G7330" s="23"/>
      <c r="H7330" s="24"/>
      <c r="I7330" s="23"/>
      <c r="J7330" s="23"/>
      <c r="K7330" s="23"/>
      <c r="L7330" s="22"/>
      <c r="M7330" s="20"/>
    </row>
    <row r="7331" spans="1:13" x14ac:dyDescent="0.25">
      <c r="A7331" s="22"/>
      <c r="B7331" s="23"/>
      <c r="C7331" s="23"/>
      <c r="D7331" s="23"/>
      <c r="E7331" s="23"/>
      <c r="F7331" s="22"/>
      <c r="G7331" s="23"/>
      <c r="H7331" s="24"/>
      <c r="I7331" s="23"/>
      <c r="J7331" s="23"/>
      <c r="K7331" s="23"/>
      <c r="L7331" s="22"/>
      <c r="M7331" s="20"/>
    </row>
    <row r="7332" spans="1:13" x14ac:dyDescent="0.25">
      <c r="A7332" s="22"/>
      <c r="B7332" s="23"/>
      <c r="C7332" s="23"/>
      <c r="D7332" s="23"/>
      <c r="E7332" s="23"/>
      <c r="F7332" s="22"/>
      <c r="G7332" s="23"/>
      <c r="H7332" s="24"/>
      <c r="I7332" s="23"/>
      <c r="J7332" s="23"/>
      <c r="K7332" s="23"/>
      <c r="L7332" s="22"/>
      <c r="M7332" s="20"/>
    </row>
    <row r="7333" spans="1:13" x14ac:dyDescent="0.25">
      <c r="A7333" s="22"/>
      <c r="B7333" s="23"/>
      <c r="C7333" s="23"/>
      <c r="D7333" s="23"/>
      <c r="E7333" s="23"/>
      <c r="F7333" s="22"/>
      <c r="G7333" s="23"/>
      <c r="H7333" s="24"/>
      <c r="I7333" s="23"/>
      <c r="J7333" s="23"/>
      <c r="K7333" s="23"/>
      <c r="L7333" s="22"/>
      <c r="M7333" s="20"/>
    </row>
    <row r="7334" spans="1:13" x14ac:dyDescent="0.25">
      <c r="A7334" s="22"/>
      <c r="B7334" s="23"/>
      <c r="C7334" s="23"/>
      <c r="D7334" s="23"/>
      <c r="E7334" s="23"/>
      <c r="F7334" s="22"/>
      <c r="G7334" s="23"/>
      <c r="H7334" s="24"/>
      <c r="I7334" s="23"/>
      <c r="J7334" s="23"/>
      <c r="K7334" s="23"/>
      <c r="L7334" s="22"/>
      <c r="M7334" s="20"/>
    </row>
    <row r="7335" spans="1:13" x14ac:dyDescent="0.25">
      <c r="A7335" s="22"/>
      <c r="B7335" s="23"/>
      <c r="C7335" s="23"/>
      <c r="D7335" s="23"/>
      <c r="E7335" s="23"/>
      <c r="F7335" s="22"/>
      <c r="G7335" s="23"/>
      <c r="H7335" s="24"/>
      <c r="I7335" s="23"/>
      <c r="J7335" s="23"/>
      <c r="K7335" s="23"/>
      <c r="L7335" s="22"/>
      <c r="M7335" s="20"/>
    </row>
    <row r="7336" spans="1:13" x14ac:dyDescent="0.25">
      <c r="A7336" s="22"/>
      <c r="B7336" s="23"/>
      <c r="C7336" s="23"/>
      <c r="D7336" s="23"/>
      <c r="E7336" s="23"/>
      <c r="F7336" s="22"/>
      <c r="G7336" s="23"/>
      <c r="H7336" s="24"/>
      <c r="I7336" s="23"/>
      <c r="J7336" s="23"/>
      <c r="K7336" s="23"/>
      <c r="L7336" s="22"/>
      <c r="M7336" s="20"/>
    </row>
    <row r="7337" spans="1:13" x14ac:dyDescent="0.25">
      <c r="A7337" s="22"/>
      <c r="B7337" s="23"/>
      <c r="C7337" s="23"/>
      <c r="D7337" s="23"/>
      <c r="E7337" s="23"/>
      <c r="F7337" s="22"/>
      <c r="G7337" s="23"/>
      <c r="H7337" s="24"/>
      <c r="I7337" s="23"/>
      <c r="J7337" s="23"/>
      <c r="K7337" s="23"/>
      <c r="L7337" s="22"/>
      <c r="M7337" s="20"/>
    </row>
    <row r="7338" spans="1:13" x14ac:dyDescent="0.25">
      <c r="A7338" s="22"/>
      <c r="B7338" s="23"/>
      <c r="C7338" s="23"/>
      <c r="D7338" s="23"/>
      <c r="E7338" s="23"/>
      <c r="F7338" s="22"/>
      <c r="G7338" s="23"/>
      <c r="H7338" s="24"/>
      <c r="I7338" s="23"/>
      <c r="J7338" s="23"/>
      <c r="K7338" s="23"/>
      <c r="L7338" s="22"/>
      <c r="M7338" s="20"/>
    </row>
    <row r="7339" spans="1:13" x14ac:dyDescent="0.25">
      <c r="A7339" s="22"/>
      <c r="B7339" s="23"/>
      <c r="C7339" s="23"/>
      <c r="D7339" s="23"/>
      <c r="E7339" s="23"/>
      <c r="F7339" s="22"/>
      <c r="G7339" s="23"/>
      <c r="H7339" s="24"/>
      <c r="I7339" s="23"/>
      <c r="J7339" s="23"/>
      <c r="K7339" s="23"/>
      <c r="L7339" s="22"/>
      <c r="M7339" s="20"/>
    </row>
    <row r="7340" spans="1:13" x14ac:dyDescent="0.25">
      <c r="A7340" s="22"/>
      <c r="B7340" s="23"/>
      <c r="C7340" s="23"/>
      <c r="D7340" s="23"/>
      <c r="E7340" s="23"/>
      <c r="F7340" s="22"/>
      <c r="G7340" s="23"/>
      <c r="H7340" s="24"/>
      <c r="I7340" s="23"/>
      <c r="J7340" s="23"/>
      <c r="K7340" s="23"/>
      <c r="L7340" s="22"/>
      <c r="M7340" s="20"/>
    </row>
    <row r="7341" spans="1:13" x14ac:dyDescent="0.25">
      <c r="A7341" s="22"/>
      <c r="B7341" s="23"/>
      <c r="C7341" s="23"/>
      <c r="D7341" s="23"/>
      <c r="E7341" s="23"/>
      <c r="F7341" s="22"/>
      <c r="G7341" s="23"/>
      <c r="H7341" s="24"/>
      <c r="I7341" s="23"/>
      <c r="J7341" s="23"/>
      <c r="K7341" s="23"/>
      <c r="L7341" s="22"/>
      <c r="M7341" s="20"/>
    </row>
    <row r="7342" spans="1:13" x14ac:dyDescent="0.25">
      <c r="A7342" s="22"/>
      <c r="B7342" s="23"/>
      <c r="C7342" s="23"/>
      <c r="D7342" s="23"/>
      <c r="E7342" s="23"/>
      <c r="F7342" s="22"/>
      <c r="G7342" s="23"/>
      <c r="H7342" s="24"/>
      <c r="I7342" s="23"/>
      <c r="J7342" s="23"/>
      <c r="K7342" s="23"/>
      <c r="L7342" s="22"/>
      <c r="M7342" s="20"/>
    </row>
    <row r="7343" spans="1:13" x14ac:dyDescent="0.25">
      <c r="A7343" s="22"/>
      <c r="B7343" s="23"/>
      <c r="C7343" s="23"/>
      <c r="D7343" s="23"/>
      <c r="E7343" s="23"/>
      <c r="F7343" s="22"/>
      <c r="G7343" s="23"/>
      <c r="H7343" s="24"/>
      <c r="I7343" s="23"/>
      <c r="J7343" s="23"/>
      <c r="K7343" s="23"/>
      <c r="L7343" s="22"/>
      <c r="M7343" s="20"/>
    </row>
    <row r="7344" spans="1:13" x14ac:dyDescent="0.25">
      <c r="A7344" s="22"/>
      <c r="B7344" s="23"/>
      <c r="C7344" s="23"/>
      <c r="D7344" s="23"/>
      <c r="E7344" s="23"/>
      <c r="F7344" s="22"/>
      <c r="G7344" s="23"/>
      <c r="H7344" s="24"/>
      <c r="I7344" s="23"/>
      <c r="J7344" s="23"/>
      <c r="K7344" s="23"/>
      <c r="L7344" s="22"/>
      <c r="M7344" s="20"/>
    </row>
    <row r="7345" spans="1:13" x14ac:dyDescent="0.25">
      <c r="A7345" s="22"/>
      <c r="B7345" s="23"/>
      <c r="C7345" s="23"/>
      <c r="D7345" s="23"/>
      <c r="E7345" s="23"/>
      <c r="F7345" s="22"/>
      <c r="G7345" s="23"/>
      <c r="H7345" s="24"/>
      <c r="I7345" s="23"/>
      <c r="J7345" s="23"/>
      <c r="K7345" s="23"/>
      <c r="L7345" s="22"/>
      <c r="M7345" s="20"/>
    </row>
    <row r="7346" spans="1:13" x14ac:dyDescent="0.25">
      <c r="A7346" s="22"/>
      <c r="B7346" s="23"/>
      <c r="C7346" s="23"/>
      <c r="D7346" s="23"/>
      <c r="E7346" s="23"/>
      <c r="F7346" s="22"/>
      <c r="G7346" s="23"/>
      <c r="H7346" s="24"/>
      <c r="I7346" s="23"/>
      <c r="J7346" s="23"/>
      <c r="K7346" s="23"/>
      <c r="L7346" s="22"/>
      <c r="M7346" s="20"/>
    </row>
    <row r="7347" spans="1:13" x14ac:dyDescent="0.25">
      <c r="A7347" s="22"/>
      <c r="B7347" s="23"/>
      <c r="C7347" s="23"/>
      <c r="D7347" s="23"/>
      <c r="E7347" s="23"/>
      <c r="F7347" s="22"/>
      <c r="G7347" s="23"/>
      <c r="H7347" s="24"/>
      <c r="I7347" s="23"/>
      <c r="J7347" s="23"/>
      <c r="K7347" s="23"/>
      <c r="L7347" s="22"/>
      <c r="M7347" s="20"/>
    </row>
    <row r="7348" spans="1:13" x14ac:dyDescent="0.25">
      <c r="A7348" s="22"/>
      <c r="B7348" s="23"/>
      <c r="C7348" s="23"/>
      <c r="D7348" s="23"/>
      <c r="E7348" s="23"/>
      <c r="F7348" s="22"/>
      <c r="G7348" s="23"/>
      <c r="H7348" s="24"/>
      <c r="I7348" s="23"/>
      <c r="J7348" s="23"/>
      <c r="K7348" s="23"/>
      <c r="L7348" s="22"/>
      <c r="M7348" s="20"/>
    </row>
    <row r="7349" spans="1:13" x14ac:dyDescent="0.25">
      <c r="A7349" s="22"/>
      <c r="B7349" s="23"/>
      <c r="C7349" s="23"/>
      <c r="D7349" s="23"/>
      <c r="E7349" s="23"/>
      <c r="F7349" s="22"/>
      <c r="G7349" s="23"/>
      <c r="H7349" s="24"/>
      <c r="I7349" s="23"/>
      <c r="J7349" s="23"/>
      <c r="K7349" s="23"/>
      <c r="L7349" s="22"/>
      <c r="M7349" s="20"/>
    </row>
    <row r="7350" spans="1:13" x14ac:dyDescent="0.25">
      <c r="A7350" s="22"/>
      <c r="B7350" s="23"/>
      <c r="C7350" s="23"/>
      <c r="D7350" s="23"/>
      <c r="E7350" s="23"/>
      <c r="F7350" s="22"/>
      <c r="G7350" s="23"/>
      <c r="H7350" s="24"/>
      <c r="I7350" s="23"/>
      <c r="J7350" s="23"/>
      <c r="K7350" s="23"/>
      <c r="L7350" s="22"/>
      <c r="M7350" s="20"/>
    </row>
    <row r="7351" spans="1:13" x14ac:dyDescent="0.25">
      <c r="A7351" s="22"/>
      <c r="B7351" s="23"/>
      <c r="C7351" s="23"/>
      <c r="D7351" s="23"/>
      <c r="E7351" s="23"/>
      <c r="F7351" s="22"/>
      <c r="G7351" s="23"/>
      <c r="H7351" s="24"/>
      <c r="I7351" s="23"/>
      <c r="J7351" s="23"/>
      <c r="K7351" s="23"/>
      <c r="L7351" s="22"/>
      <c r="M7351" s="20"/>
    </row>
    <row r="7352" spans="1:13" x14ac:dyDescent="0.25">
      <c r="A7352" s="22"/>
      <c r="B7352" s="23"/>
      <c r="C7352" s="23"/>
      <c r="D7352" s="23"/>
      <c r="E7352" s="23"/>
      <c r="F7352" s="22"/>
      <c r="G7352" s="23"/>
      <c r="H7352" s="24"/>
      <c r="I7352" s="23"/>
      <c r="J7352" s="23"/>
      <c r="K7352" s="23"/>
      <c r="L7352" s="22"/>
      <c r="M7352" s="20"/>
    </row>
    <row r="7353" spans="1:13" x14ac:dyDescent="0.25">
      <c r="A7353" s="22"/>
      <c r="B7353" s="23"/>
      <c r="C7353" s="23"/>
      <c r="D7353" s="23"/>
      <c r="E7353" s="23"/>
      <c r="F7353" s="22"/>
      <c r="G7353" s="23"/>
      <c r="H7353" s="24"/>
      <c r="I7353" s="23"/>
      <c r="J7353" s="23"/>
      <c r="K7353" s="23"/>
      <c r="L7353" s="22"/>
      <c r="M7353" s="20"/>
    </row>
    <row r="7354" spans="1:13" x14ac:dyDescent="0.25">
      <c r="A7354" s="22"/>
      <c r="B7354" s="23"/>
      <c r="C7354" s="23"/>
      <c r="D7354" s="23"/>
      <c r="E7354" s="23"/>
      <c r="F7354" s="22"/>
      <c r="G7354" s="23"/>
      <c r="H7354" s="24"/>
      <c r="I7354" s="23"/>
      <c r="J7354" s="23"/>
      <c r="K7354" s="23"/>
      <c r="L7354" s="22"/>
      <c r="M7354" s="20"/>
    </row>
    <row r="7355" spans="1:13" x14ac:dyDescent="0.25">
      <c r="A7355" s="22"/>
      <c r="B7355" s="23"/>
      <c r="C7355" s="23"/>
      <c r="D7355" s="23"/>
      <c r="E7355" s="23"/>
      <c r="F7355" s="22"/>
      <c r="G7355" s="23"/>
      <c r="H7355" s="24"/>
      <c r="I7355" s="23"/>
      <c r="J7355" s="23"/>
      <c r="K7355" s="23"/>
      <c r="L7355" s="22"/>
      <c r="M7355" s="20"/>
    </row>
    <row r="7356" spans="1:13" x14ac:dyDescent="0.25">
      <c r="A7356" s="22"/>
      <c r="B7356" s="23"/>
      <c r="C7356" s="23"/>
      <c r="D7356" s="23"/>
      <c r="E7356" s="23"/>
      <c r="F7356" s="22"/>
      <c r="G7356" s="23"/>
      <c r="H7356" s="24"/>
      <c r="I7356" s="23"/>
      <c r="J7356" s="23"/>
      <c r="K7356" s="23"/>
      <c r="L7356" s="22"/>
      <c r="M7356" s="20"/>
    </row>
    <row r="7357" spans="1:13" x14ac:dyDescent="0.25">
      <c r="A7357" s="22"/>
      <c r="B7357" s="23"/>
      <c r="C7357" s="23"/>
      <c r="D7357" s="23"/>
      <c r="E7357" s="23"/>
      <c r="F7357" s="22"/>
      <c r="G7357" s="23"/>
      <c r="H7357" s="24"/>
      <c r="I7357" s="23"/>
      <c r="J7357" s="23"/>
      <c r="K7357" s="23"/>
      <c r="L7357" s="22"/>
      <c r="M7357" s="20"/>
    </row>
    <row r="7358" spans="1:13" x14ac:dyDescent="0.25">
      <c r="A7358" s="22"/>
      <c r="B7358" s="23"/>
      <c r="C7358" s="23"/>
      <c r="D7358" s="23"/>
      <c r="E7358" s="23"/>
      <c r="F7358" s="22"/>
      <c r="G7358" s="23"/>
      <c r="H7358" s="24"/>
      <c r="I7358" s="23"/>
      <c r="J7358" s="23"/>
      <c r="K7358" s="23"/>
      <c r="L7358" s="22"/>
      <c r="M7358" s="20"/>
    </row>
    <row r="7359" spans="1:13" x14ac:dyDescent="0.25">
      <c r="A7359" s="22"/>
      <c r="B7359" s="23"/>
      <c r="C7359" s="23"/>
      <c r="D7359" s="23"/>
      <c r="E7359" s="23"/>
      <c r="F7359" s="22"/>
      <c r="G7359" s="23"/>
      <c r="H7359" s="24"/>
      <c r="I7359" s="23"/>
      <c r="J7359" s="23"/>
      <c r="K7359" s="23"/>
      <c r="L7359" s="22"/>
      <c r="M7359" s="20"/>
    </row>
    <row r="7360" spans="1:13" x14ac:dyDescent="0.25">
      <c r="A7360" s="22"/>
      <c r="B7360" s="23"/>
      <c r="C7360" s="23"/>
      <c r="D7360" s="23"/>
      <c r="E7360" s="23"/>
      <c r="F7360" s="22"/>
      <c r="G7360" s="23"/>
      <c r="H7360" s="24"/>
      <c r="I7360" s="23"/>
      <c r="J7360" s="23"/>
      <c r="K7360" s="23"/>
      <c r="L7360" s="22"/>
      <c r="M7360" s="20"/>
    </row>
    <row r="7361" spans="1:13" x14ac:dyDescent="0.25">
      <c r="A7361" s="22"/>
      <c r="B7361" s="23"/>
      <c r="C7361" s="23"/>
      <c r="D7361" s="23"/>
      <c r="E7361" s="23"/>
      <c r="F7361" s="22"/>
      <c r="G7361" s="23"/>
      <c r="H7361" s="24"/>
      <c r="I7361" s="23"/>
      <c r="J7361" s="23"/>
      <c r="K7361" s="23"/>
      <c r="L7361" s="22"/>
      <c r="M7361" s="20"/>
    </row>
    <row r="7362" spans="1:13" x14ac:dyDescent="0.25">
      <c r="A7362" s="22"/>
      <c r="B7362" s="23"/>
      <c r="C7362" s="23"/>
      <c r="D7362" s="23"/>
      <c r="E7362" s="23"/>
      <c r="F7362" s="22"/>
      <c r="G7362" s="23"/>
      <c r="H7362" s="24"/>
      <c r="I7362" s="23"/>
      <c r="J7362" s="23"/>
      <c r="K7362" s="23"/>
      <c r="L7362" s="22"/>
      <c r="M7362" s="20"/>
    </row>
    <row r="7363" spans="1:13" x14ac:dyDescent="0.25">
      <c r="A7363" s="22"/>
      <c r="B7363" s="23"/>
      <c r="C7363" s="23"/>
      <c r="D7363" s="23"/>
      <c r="E7363" s="23"/>
      <c r="F7363" s="22"/>
      <c r="G7363" s="23"/>
      <c r="H7363" s="24"/>
      <c r="I7363" s="23"/>
      <c r="J7363" s="23"/>
      <c r="K7363" s="23"/>
      <c r="L7363" s="22"/>
      <c r="M7363" s="20"/>
    </row>
    <row r="7364" spans="1:13" x14ac:dyDescent="0.25">
      <c r="A7364" s="22"/>
      <c r="B7364" s="23"/>
      <c r="C7364" s="23"/>
      <c r="D7364" s="23"/>
      <c r="E7364" s="23"/>
      <c r="F7364" s="22"/>
      <c r="G7364" s="23"/>
      <c r="H7364" s="24"/>
      <c r="I7364" s="23"/>
      <c r="J7364" s="23"/>
      <c r="K7364" s="23"/>
      <c r="L7364" s="22"/>
      <c r="M7364" s="20"/>
    </row>
    <row r="7365" spans="1:13" x14ac:dyDescent="0.25">
      <c r="A7365" s="22"/>
      <c r="B7365" s="23"/>
      <c r="C7365" s="23"/>
      <c r="D7365" s="23"/>
      <c r="E7365" s="23"/>
      <c r="F7365" s="22"/>
      <c r="G7365" s="23"/>
      <c r="H7365" s="24"/>
      <c r="I7365" s="23"/>
      <c r="J7365" s="23"/>
      <c r="K7365" s="23"/>
      <c r="L7365" s="22"/>
      <c r="M7365" s="20"/>
    </row>
    <row r="7366" spans="1:13" x14ac:dyDescent="0.25">
      <c r="A7366" s="22"/>
      <c r="B7366" s="23"/>
      <c r="C7366" s="23"/>
      <c r="D7366" s="23"/>
      <c r="E7366" s="23"/>
      <c r="F7366" s="22"/>
      <c r="G7366" s="23"/>
      <c r="H7366" s="24"/>
      <c r="I7366" s="23"/>
      <c r="J7366" s="23"/>
      <c r="K7366" s="23"/>
      <c r="L7366" s="22"/>
      <c r="M7366" s="20"/>
    </row>
    <row r="7367" spans="1:13" x14ac:dyDescent="0.25">
      <c r="A7367" s="22"/>
      <c r="B7367" s="23"/>
      <c r="C7367" s="23"/>
      <c r="D7367" s="23"/>
      <c r="E7367" s="23"/>
      <c r="F7367" s="22"/>
      <c r="G7367" s="23"/>
      <c r="H7367" s="24"/>
      <c r="I7367" s="23"/>
      <c r="J7367" s="23"/>
      <c r="K7367" s="23"/>
      <c r="L7367" s="22"/>
      <c r="M7367" s="20"/>
    </row>
    <row r="7368" spans="1:13" x14ac:dyDescent="0.25">
      <c r="A7368" s="22"/>
      <c r="B7368" s="23"/>
      <c r="C7368" s="23"/>
      <c r="D7368" s="23"/>
      <c r="E7368" s="23"/>
      <c r="F7368" s="22"/>
      <c r="G7368" s="23"/>
      <c r="H7368" s="24"/>
      <c r="I7368" s="23"/>
      <c r="J7368" s="23"/>
      <c r="K7368" s="23"/>
      <c r="L7368" s="22"/>
      <c r="M7368" s="20"/>
    </row>
    <row r="7369" spans="1:13" x14ac:dyDescent="0.25">
      <c r="A7369" s="22"/>
      <c r="B7369" s="23"/>
      <c r="C7369" s="23"/>
      <c r="D7369" s="23"/>
      <c r="E7369" s="23"/>
      <c r="F7369" s="22"/>
      <c r="G7369" s="23"/>
      <c r="H7369" s="24"/>
      <c r="I7369" s="23"/>
      <c r="J7369" s="23"/>
      <c r="K7369" s="23"/>
      <c r="L7369" s="22"/>
      <c r="M7369" s="20"/>
    </row>
    <row r="7370" spans="1:13" x14ac:dyDescent="0.25">
      <c r="A7370" s="22"/>
      <c r="B7370" s="23"/>
      <c r="C7370" s="23"/>
      <c r="D7370" s="23"/>
      <c r="E7370" s="23"/>
      <c r="F7370" s="22"/>
      <c r="G7370" s="23"/>
      <c r="H7370" s="24"/>
      <c r="I7370" s="23"/>
      <c r="J7370" s="23"/>
      <c r="K7370" s="23"/>
      <c r="L7370" s="22"/>
      <c r="M7370" s="20"/>
    </row>
    <row r="7371" spans="1:13" x14ac:dyDescent="0.25">
      <c r="A7371" s="22"/>
      <c r="B7371" s="23"/>
      <c r="C7371" s="23"/>
      <c r="D7371" s="23"/>
      <c r="E7371" s="23"/>
      <c r="F7371" s="22"/>
      <c r="G7371" s="23"/>
      <c r="H7371" s="24"/>
      <c r="I7371" s="23"/>
      <c r="J7371" s="23"/>
      <c r="K7371" s="23"/>
      <c r="L7371" s="22"/>
      <c r="M7371" s="20"/>
    </row>
    <row r="7372" spans="1:13" x14ac:dyDescent="0.25">
      <c r="A7372" s="22"/>
      <c r="B7372" s="23"/>
      <c r="C7372" s="23"/>
      <c r="D7372" s="23"/>
      <c r="E7372" s="23"/>
      <c r="F7372" s="22"/>
      <c r="G7372" s="23"/>
      <c r="H7372" s="24"/>
      <c r="I7372" s="23"/>
      <c r="J7372" s="23"/>
      <c r="K7372" s="23"/>
      <c r="L7372" s="22"/>
      <c r="M7372" s="20"/>
    </row>
    <row r="7373" spans="1:13" x14ac:dyDescent="0.25">
      <c r="A7373" s="22"/>
      <c r="B7373" s="23"/>
      <c r="C7373" s="23"/>
      <c r="D7373" s="23"/>
      <c r="E7373" s="23"/>
      <c r="F7373" s="22"/>
      <c r="G7373" s="23"/>
      <c r="H7373" s="24"/>
      <c r="I7373" s="23"/>
      <c r="J7373" s="23"/>
      <c r="K7373" s="23"/>
      <c r="L7373" s="22"/>
      <c r="M7373" s="20"/>
    </row>
    <row r="7374" spans="1:13" x14ac:dyDescent="0.25">
      <c r="A7374" s="22"/>
      <c r="B7374" s="23"/>
      <c r="C7374" s="23"/>
      <c r="D7374" s="23"/>
      <c r="E7374" s="23"/>
      <c r="F7374" s="22"/>
      <c r="G7374" s="23"/>
      <c r="H7374" s="24"/>
      <c r="I7374" s="23"/>
      <c r="J7374" s="23"/>
      <c r="K7374" s="23"/>
      <c r="L7374" s="22"/>
      <c r="M7374" s="20"/>
    </row>
    <row r="7375" spans="1:13" x14ac:dyDescent="0.25">
      <c r="A7375" s="22"/>
      <c r="B7375" s="23"/>
      <c r="C7375" s="23"/>
      <c r="D7375" s="23"/>
      <c r="E7375" s="23"/>
      <c r="F7375" s="22"/>
      <c r="G7375" s="23"/>
      <c r="H7375" s="24"/>
      <c r="I7375" s="23"/>
      <c r="J7375" s="23"/>
      <c r="K7375" s="23"/>
      <c r="L7375" s="22"/>
      <c r="M7375" s="20"/>
    </row>
    <row r="7376" spans="1:13" x14ac:dyDescent="0.25">
      <c r="A7376" s="22"/>
      <c r="B7376" s="23"/>
      <c r="C7376" s="23"/>
      <c r="D7376" s="23"/>
      <c r="E7376" s="23"/>
      <c r="F7376" s="22"/>
      <c r="G7376" s="23"/>
      <c r="H7376" s="24"/>
      <c r="I7376" s="23"/>
      <c r="J7376" s="23"/>
      <c r="K7376" s="23"/>
      <c r="L7376" s="22"/>
      <c r="M7376" s="20"/>
    </row>
    <row r="7377" spans="1:14" x14ac:dyDescent="0.25">
      <c r="A7377" s="22"/>
      <c r="B7377" s="23"/>
      <c r="C7377" s="23"/>
      <c r="D7377" s="23"/>
      <c r="E7377" s="23"/>
      <c r="F7377" s="22"/>
      <c r="G7377" s="23"/>
      <c r="H7377" s="24"/>
      <c r="I7377" s="23"/>
      <c r="J7377" s="23"/>
      <c r="K7377" s="23"/>
      <c r="L7377" s="22"/>
      <c r="M7377" s="20"/>
      <c r="N7377" s="19"/>
    </row>
    <row r="7378" spans="1:14" x14ac:dyDescent="0.25">
      <c r="A7378" s="22"/>
      <c r="B7378" s="23"/>
      <c r="C7378" s="23"/>
      <c r="D7378" s="23"/>
      <c r="E7378" s="23"/>
      <c r="F7378" s="22"/>
      <c r="G7378" s="23"/>
      <c r="H7378" s="24"/>
      <c r="I7378" s="23"/>
      <c r="J7378" s="23"/>
      <c r="K7378" s="23"/>
      <c r="L7378" s="22"/>
      <c r="M7378" s="20"/>
      <c r="N7378" s="19"/>
    </row>
    <row r="7379" spans="1:14" x14ac:dyDescent="0.25">
      <c r="A7379" s="22"/>
      <c r="B7379" s="23"/>
      <c r="C7379" s="23"/>
      <c r="D7379" s="23"/>
      <c r="E7379" s="23"/>
      <c r="F7379" s="22"/>
      <c r="G7379" s="23"/>
      <c r="H7379" s="24"/>
      <c r="I7379" s="23"/>
      <c r="J7379" s="23"/>
      <c r="K7379" s="23"/>
      <c r="L7379" s="22"/>
      <c r="M7379" s="20"/>
      <c r="N7379" s="19"/>
    </row>
    <row r="7380" spans="1:14" x14ac:dyDescent="0.25">
      <c r="A7380" s="22"/>
      <c r="B7380" s="23"/>
      <c r="C7380" s="23"/>
      <c r="D7380" s="23"/>
      <c r="E7380" s="23"/>
      <c r="F7380" s="22"/>
      <c r="G7380" s="23"/>
      <c r="H7380" s="24"/>
      <c r="I7380" s="23"/>
      <c r="J7380" s="23"/>
      <c r="K7380" s="23"/>
      <c r="L7380" s="22"/>
      <c r="M7380" s="20"/>
      <c r="N7380" s="19"/>
    </row>
    <row r="7381" spans="1:14" x14ac:dyDescent="0.25">
      <c r="A7381" s="22"/>
      <c r="B7381" s="23"/>
      <c r="C7381" s="23"/>
      <c r="D7381" s="23"/>
      <c r="E7381" s="23"/>
      <c r="F7381" s="22"/>
      <c r="G7381" s="23"/>
      <c r="H7381" s="24"/>
      <c r="I7381" s="23"/>
      <c r="J7381" s="23"/>
      <c r="K7381" s="23"/>
      <c r="L7381" s="22"/>
      <c r="M7381" s="20"/>
      <c r="N7381" s="19"/>
    </row>
    <row r="7382" spans="1:14" x14ac:dyDescent="0.25">
      <c r="A7382" s="22"/>
      <c r="B7382" s="23"/>
      <c r="C7382" s="23"/>
      <c r="D7382" s="23"/>
      <c r="E7382" s="23"/>
      <c r="F7382" s="22"/>
      <c r="G7382" s="23"/>
      <c r="H7382" s="24"/>
      <c r="I7382" s="23"/>
      <c r="J7382" s="23"/>
      <c r="K7382" s="23"/>
      <c r="L7382" s="22"/>
      <c r="M7382" s="20"/>
      <c r="N7382" s="19"/>
    </row>
    <row r="7383" spans="1:14" x14ac:dyDescent="0.25">
      <c r="A7383" s="22"/>
      <c r="B7383" s="23"/>
      <c r="C7383" s="23"/>
      <c r="D7383" s="23"/>
      <c r="E7383" s="23"/>
      <c r="F7383" s="22"/>
      <c r="G7383" s="23"/>
      <c r="H7383" s="24"/>
      <c r="I7383" s="23"/>
      <c r="J7383" s="23"/>
      <c r="K7383" s="23"/>
      <c r="L7383" s="22"/>
      <c r="M7383" s="20"/>
      <c r="N7383" s="19"/>
    </row>
    <row r="7384" spans="1:14" x14ac:dyDescent="0.25">
      <c r="A7384" s="22"/>
      <c r="B7384" s="23"/>
      <c r="C7384" s="23"/>
      <c r="D7384" s="23"/>
      <c r="E7384" s="23"/>
      <c r="F7384" s="22"/>
      <c r="G7384" s="23"/>
      <c r="H7384" s="24"/>
      <c r="I7384" s="23"/>
      <c r="J7384" s="23"/>
      <c r="K7384" s="23"/>
      <c r="L7384" s="22"/>
      <c r="M7384" s="20"/>
      <c r="N7384" s="19"/>
    </row>
    <row r="7385" spans="1:14" x14ac:dyDescent="0.25">
      <c r="A7385" s="22"/>
      <c r="B7385" s="23"/>
      <c r="C7385" s="23"/>
      <c r="D7385" s="23"/>
      <c r="E7385" s="23"/>
      <c r="F7385" s="22"/>
      <c r="G7385" s="23"/>
      <c r="H7385" s="24"/>
      <c r="I7385" s="23"/>
      <c r="J7385" s="23"/>
      <c r="K7385" s="23"/>
      <c r="L7385" s="22"/>
      <c r="M7385" s="20"/>
      <c r="N7385" s="19"/>
    </row>
    <row r="7386" spans="1:14" x14ac:dyDescent="0.25">
      <c r="A7386" s="22"/>
      <c r="B7386" s="23"/>
      <c r="C7386" s="23"/>
      <c r="D7386" s="23"/>
      <c r="E7386" s="23"/>
      <c r="F7386" s="22"/>
      <c r="G7386" s="23"/>
      <c r="H7386" s="24"/>
      <c r="I7386" s="23"/>
      <c r="J7386" s="23"/>
      <c r="K7386" s="23"/>
      <c r="L7386" s="22"/>
      <c r="M7386" s="20"/>
      <c r="N7386" s="19"/>
    </row>
    <row r="7387" spans="1:14" x14ac:dyDescent="0.25">
      <c r="A7387" s="22"/>
      <c r="B7387" s="23"/>
      <c r="C7387" s="23"/>
      <c r="D7387" s="23"/>
      <c r="E7387" s="23"/>
      <c r="F7387" s="22"/>
      <c r="G7387" s="23"/>
      <c r="H7387" s="24"/>
      <c r="I7387" s="23"/>
      <c r="J7387" s="23"/>
      <c r="K7387" s="23"/>
      <c r="L7387" s="22"/>
      <c r="M7387" s="20"/>
      <c r="N7387" s="19"/>
    </row>
    <row r="7388" spans="1:14" x14ac:dyDescent="0.25">
      <c r="A7388" s="22"/>
      <c r="B7388" s="23"/>
      <c r="C7388" s="23"/>
      <c r="D7388" s="23"/>
      <c r="E7388" s="23"/>
      <c r="F7388" s="22"/>
      <c r="G7388" s="23"/>
      <c r="H7388" s="24"/>
      <c r="I7388" s="23"/>
      <c r="J7388" s="23"/>
      <c r="K7388" s="23"/>
      <c r="L7388" s="22"/>
      <c r="M7388" s="20"/>
      <c r="N7388" s="19"/>
    </row>
    <row r="7389" spans="1:14" x14ac:dyDescent="0.25">
      <c r="A7389" s="22"/>
      <c r="B7389" s="23"/>
      <c r="C7389" s="23"/>
      <c r="D7389" s="23"/>
      <c r="E7389" s="23"/>
      <c r="F7389" s="22"/>
      <c r="G7389" s="23"/>
      <c r="H7389" s="24"/>
      <c r="I7389" s="23"/>
      <c r="J7389" s="23"/>
      <c r="K7389" s="23"/>
      <c r="L7389" s="22"/>
      <c r="M7389" s="20"/>
      <c r="N7389" s="19"/>
    </row>
    <row r="7390" spans="1:14" x14ac:dyDescent="0.25">
      <c r="A7390" s="22"/>
      <c r="B7390" s="23"/>
      <c r="C7390" s="23"/>
      <c r="D7390" s="23"/>
      <c r="E7390" s="23"/>
      <c r="F7390" s="22"/>
      <c r="G7390" s="23"/>
      <c r="H7390" s="24"/>
      <c r="I7390" s="23"/>
      <c r="J7390" s="23"/>
      <c r="K7390" s="23"/>
      <c r="L7390" s="22"/>
      <c r="M7390" s="20"/>
      <c r="N7390" s="19"/>
    </row>
    <row r="7391" spans="1:14" x14ac:dyDescent="0.25">
      <c r="A7391" s="22"/>
      <c r="B7391" s="23"/>
      <c r="C7391" s="23"/>
      <c r="D7391" s="23"/>
      <c r="E7391" s="23"/>
      <c r="F7391" s="22"/>
      <c r="G7391" s="23"/>
      <c r="H7391" s="24"/>
      <c r="I7391" s="23"/>
      <c r="J7391" s="23"/>
      <c r="K7391" s="23"/>
      <c r="L7391" s="22"/>
      <c r="M7391" s="20"/>
      <c r="N7391" s="19"/>
    </row>
    <row r="7392" spans="1:14" x14ac:dyDescent="0.25">
      <c r="A7392" s="22"/>
      <c r="B7392" s="23"/>
      <c r="C7392" s="23"/>
      <c r="D7392" s="23"/>
      <c r="E7392" s="23"/>
      <c r="F7392" s="22"/>
      <c r="G7392" s="23"/>
      <c r="H7392" s="24"/>
      <c r="I7392" s="23"/>
      <c r="J7392" s="23"/>
      <c r="K7392" s="23"/>
      <c r="L7392" s="22"/>
      <c r="M7392" s="20"/>
      <c r="N7392" s="19"/>
    </row>
    <row r="7393" spans="1:13" x14ac:dyDescent="0.25">
      <c r="A7393" s="22"/>
      <c r="B7393" s="23"/>
      <c r="C7393" s="23"/>
      <c r="D7393" s="23"/>
      <c r="E7393" s="23"/>
      <c r="F7393" s="22"/>
      <c r="G7393" s="23"/>
      <c r="H7393" s="24"/>
      <c r="I7393" s="23"/>
      <c r="J7393" s="23"/>
      <c r="K7393" s="23"/>
      <c r="L7393" s="22"/>
      <c r="M7393" s="20"/>
    </row>
    <row r="7394" spans="1:13" x14ac:dyDescent="0.25">
      <c r="A7394" s="22"/>
      <c r="B7394" s="23"/>
      <c r="C7394" s="23"/>
      <c r="D7394" s="23"/>
      <c r="E7394" s="23"/>
      <c r="F7394" s="22"/>
      <c r="G7394" s="23"/>
      <c r="H7394" s="24"/>
      <c r="I7394" s="23"/>
      <c r="J7394" s="23"/>
      <c r="K7394" s="23"/>
      <c r="L7394" s="22"/>
      <c r="M7394" s="20"/>
    </row>
    <row r="7395" spans="1:13" x14ac:dyDescent="0.25">
      <c r="A7395" s="22"/>
      <c r="B7395" s="23"/>
      <c r="C7395" s="23"/>
      <c r="D7395" s="23"/>
      <c r="E7395" s="23"/>
      <c r="F7395" s="22"/>
      <c r="G7395" s="23"/>
      <c r="H7395" s="24"/>
      <c r="I7395" s="23"/>
      <c r="J7395" s="23"/>
      <c r="K7395" s="23"/>
      <c r="L7395" s="22"/>
      <c r="M7395" s="20"/>
    </row>
    <row r="7396" spans="1:13" x14ac:dyDescent="0.25">
      <c r="A7396" s="22"/>
      <c r="B7396" s="23"/>
      <c r="C7396" s="23"/>
      <c r="D7396" s="23"/>
      <c r="E7396" s="23"/>
      <c r="F7396" s="22"/>
      <c r="G7396" s="23"/>
      <c r="H7396" s="24"/>
      <c r="I7396" s="23"/>
      <c r="J7396" s="23"/>
      <c r="K7396" s="23"/>
      <c r="L7396" s="22"/>
      <c r="M7396" s="20"/>
    </row>
    <row r="7397" spans="1:13" x14ac:dyDescent="0.25">
      <c r="A7397" s="22"/>
      <c r="B7397" s="23"/>
      <c r="C7397" s="23"/>
      <c r="D7397" s="23"/>
      <c r="E7397" s="23"/>
      <c r="F7397" s="22"/>
      <c r="G7397" s="23"/>
      <c r="H7397" s="24"/>
      <c r="I7397" s="23"/>
      <c r="J7397" s="23"/>
      <c r="K7397" s="23"/>
      <c r="L7397" s="22"/>
      <c r="M7397" s="20"/>
    </row>
    <row r="7398" spans="1:13" x14ac:dyDescent="0.25">
      <c r="A7398" s="22"/>
      <c r="B7398" s="23"/>
      <c r="C7398" s="23"/>
      <c r="D7398" s="23"/>
      <c r="E7398" s="23"/>
      <c r="F7398" s="22"/>
      <c r="G7398" s="23"/>
      <c r="H7398" s="24"/>
      <c r="I7398" s="23"/>
      <c r="J7398" s="23"/>
      <c r="K7398" s="23"/>
      <c r="L7398" s="22"/>
      <c r="M7398" s="20"/>
    </row>
    <row r="7399" spans="1:13" x14ac:dyDescent="0.25">
      <c r="A7399" s="22"/>
      <c r="B7399" s="23"/>
      <c r="C7399" s="23"/>
      <c r="D7399" s="23"/>
      <c r="E7399" s="23"/>
      <c r="F7399" s="22"/>
      <c r="G7399" s="23"/>
      <c r="H7399" s="24"/>
      <c r="I7399" s="23"/>
      <c r="J7399" s="23"/>
      <c r="K7399" s="23"/>
      <c r="L7399" s="22"/>
      <c r="M7399" s="20"/>
    </row>
    <row r="7400" spans="1:13" x14ac:dyDescent="0.25">
      <c r="A7400" s="22"/>
      <c r="B7400" s="23"/>
      <c r="C7400" s="23"/>
      <c r="D7400" s="23"/>
      <c r="E7400" s="23"/>
      <c r="F7400" s="22"/>
      <c r="G7400" s="23"/>
      <c r="H7400" s="24"/>
      <c r="I7400" s="23"/>
      <c r="J7400" s="23"/>
      <c r="K7400" s="23"/>
      <c r="L7400" s="22"/>
      <c r="M7400" s="20"/>
    </row>
    <row r="7401" spans="1:13" x14ac:dyDescent="0.25">
      <c r="A7401" s="22"/>
      <c r="B7401" s="23"/>
      <c r="C7401" s="23"/>
      <c r="D7401" s="23"/>
      <c r="E7401" s="23"/>
      <c r="F7401" s="22"/>
      <c r="G7401" s="23"/>
      <c r="H7401" s="24"/>
      <c r="I7401" s="23"/>
      <c r="J7401" s="23"/>
      <c r="K7401" s="23"/>
      <c r="L7401" s="22"/>
      <c r="M7401" s="20"/>
    </row>
    <row r="7402" spans="1:13" x14ac:dyDescent="0.25">
      <c r="A7402" s="22"/>
      <c r="B7402" s="23"/>
      <c r="C7402" s="23"/>
      <c r="D7402" s="23"/>
      <c r="E7402" s="23"/>
      <c r="F7402" s="22"/>
      <c r="G7402" s="23"/>
      <c r="H7402" s="24"/>
      <c r="I7402" s="23"/>
      <c r="J7402" s="23"/>
      <c r="K7402" s="23"/>
      <c r="L7402" s="22"/>
      <c r="M7402" s="20"/>
    </row>
    <row r="7403" spans="1:13" x14ac:dyDescent="0.25">
      <c r="A7403" s="22"/>
      <c r="B7403" s="23"/>
      <c r="C7403" s="23"/>
      <c r="D7403" s="23"/>
      <c r="E7403" s="23"/>
      <c r="F7403" s="22"/>
      <c r="G7403" s="23"/>
      <c r="H7403" s="24"/>
      <c r="I7403" s="23"/>
      <c r="J7403" s="23"/>
      <c r="K7403" s="23"/>
      <c r="L7403" s="22"/>
      <c r="M7403" s="20"/>
    </row>
    <row r="7404" spans="1:13" x14ac:dyDescent="0.25">
      <c r="A7404" s="22"/>
      <c r="B7404" s="23"/>
      <c r="C7404" s="23"/>
      <c r="D7404" s="23"/>
      <c r="E7404" s="23"/>
      <c r="F7404" s="22"/>
      <c r="G7404" s="23"/>
      <c r="H7404" s="24"/>
      <c r="I7404" s="23"/>
      <c r="J7404" s="23"/>
      <c r="K7404" s="23"/>
      <c r="L7404" s="22"/>
      <c r="M7404" s="20"/>
    </row>
    <row r="7405" spans="1:13" x14ac:dyDescent="0.25">
      <c r="A7405" s="22"/>
      <c r="B7405" s="23"/>
      <c r="C7405" s="23"/>
      <c r="D7405" s="23"/>
      <c r="E7405" s="23"/>
      <c r="F7405" s="22"/>
      <c r="G7405" s="23"/>
      <c r="H7405" s="24"/>
      <c r="I7405" s="23"/>
      <c r="J7405" s="23"/>
      <c r="K7405" s="23"/>
      <c r="L7405" s="22"/>
      <c r="M7405" s="20"/>
    </row>
    <row r="7406" spans="1:13" x14ac:dyDescent="0.25">
      <c r="A7406" s="22"/>
      <c r="B7406" s="23"/>
      <c r="C7406" s="23"/>
      <c r="D7406" s="23"/>
      <c r="E7406" s="23"/>
      <c r="F7406" s="22"/>
      <c r="G7406" s="23"/>
      <c r="H7406" s="24"/>
      <c r="I7406" s="23"/>
      <c r="J7406" s="23"/>
      <c r="K7406" s="23"/>
      <c r="L7406" s="22"/>
      <c r="M7406" s="20"/>
    </row>
    <row r="7407" spans="1:13" x14ac:dyDescent="0.25">
      <c r="A7407" s="22"/>
      <c r="B7407" s="23"/>
      <c r="C7407" s="23"/>
      <c r="D7407" s="23"/>
      <c r="E7407" s="23"/>
      <c r="F7407" s="22"/>
      <c r="G7407" s="23"/>
      <c r="H7407" s="24"/>
      <c r="I7407" s="23"/>
      <c r="J7407" s="23"/>
      <c r="K7407" s="23"/>
      <c r="L7407" s="22"/>
      <c r="M7407" s="20"/>
    </row>
    <row r="7408" spans="1:13" x14ac:dyDescent="0.25">
      <c r="A7408" s="22"/>
      <c r="B7408" s="23"/>
      <c r="C7408" s="23"/>
      <c r="D7408" s="23"/>
      <c r="E7408" s="23"/>
      <c r="F7408" s="22"/>
      <c r="G7408" s="23"/>
      <c r="H7408" s="24"/>
      <c r="I7408" s="23"/>
      <c r="J7408" s="23"/>
      <c r="K7408" s="23"/>
      <c r="L7408" s="22"/>
      <c r="M7408" s="20"/>
    </row>
    <row r="7409" spans="1:13" x14ac:dyDescent="0.25">
      <c r="A7409" s="22"/>
      <c r="B7409" s="23"/>
      <c r="C7409" s="23"/>
      <c r="D7409" s="23"/>
      <c r="E7409" s="23"/>
      <c r="F7409" s="22"/>
      <c r="G7409" s="23"/>
      <c r="H7409" s="24"/>
      <c r="I7409" s="23"/>
      <c r="J7409" s="23"/>
      <c r="K7409" s="23"/>
      <c r="L7409" s="22"/>
      <c r="M7409" s="20"/>
    </row>
    <row r="7410" spans="1:13" x14ac:dyDescent="0.25">
      <c r="A7410" s="22"/>
      <c r="B7410" s="23"/>
      <c r="C7410" s="23"/>
      <c r="D7410" s="23"/>
      <c r="E7410" s="23"/>
      <c r="F7410" s="22"/>
      <c r="G7410" s="23"/>
      <c r="H7410" s="24"/>
      <c r="I7410" s="23"/>
      <c r="J7410" s="23"/>
      <c r="K7410" s="23"/>
      <c r="L7410" s="22"/>
      <c r="M7410" s="20"/>
    </row>
    <row r="7411" spans="1:13" x14ac:dyDescent="0.25">
      <c r="A7411" s="22"/>
      <c r="B7411" s="23"/>
      <c r="C7411" s="23"/>
      <c r="D7411" s="23"/>
      <c r="E7411" s="23"/>
      <c r="F7411" s="22"/>
      <c r="G7411" s="23"/>
      <c r="H7411" s="24"/>
      <c r="I7411" s="23"/>
      <c r="J7411" s="23"/>
      <c r="K7411" s="23"/>
      <c r="L7411" s="22"/>
      <c r="M7411" s="20"/>
    </row>
    <row r="7412" spans="1:13" x14ac:dyDescent="0.25">
      <c r="A7412" s="22"/>
      <c r="B7412" s="23"/>
      <c r="C7412" s="23"/>
      <c r="D7412" s="23"/>
      <c r="E7412" s="23"/>
      <c r="F7412" s="22"/>
      <c r="G7412" s="23"/>
      <c r="H7412" s="24"/>
      <c r="I7412" s="23"/>
      <c r="J7412" s="23"/>
      <c r="K7412" s="23"/>
      <c r="L7412" s="22"/>
      <c r="M7412" s="20"/>
    </row>
    <row r="7413" spans="1:13" x14ac:dyDescent="0.25">
      <c r="A7413" s="22"/>
      <c r="B7413" s="23"/>
      <c r="C7413" s="23"/>
      <c r="D7413" s="23"/>
      <c r="E7413" s="23"/>
      <c r="F7413" s="22"/>
      <c r="G7413" s="23"/>
      <c r="H7413" s="24"/>
      <c r="I7413" s="23"/>
      <c r="J7413" s="23"/>
      <c r="K7413" s="23"/>
      <c r="L7413" s="22"/>
      <c r="M7413" s="20"/>
    </row>
    <row r="7414" spans="1:13" x14ac:dyDescent="0.25">
      <c r="A7414" s="22"/>
      <c r="B7414" s="23"/>
      <c r="C7414" s="23"/>
      <c r="D7414" s="23"/>
      <c r="E7414" s="23"/>
      <c r="F7414" s="22"/>
      <c r="G7414" s="23"/>
      <c r="H7414" s="24"/>
      <c r="I7414" s="23"/>
      <c r="J7414" s="23"/>
      <c r="K7414" s="23"/>
      <c r="L7414" s="22"/>
      <c r="M7414" s="20"/>
    </row>
    <row r="7415" spans="1:13" x14ac:dyDescent="0.25">
      <c r="A7415" s="22"/>
      <c r="B7415" s="23"/>
      <c r="C7415" s="23"/>
      <c r="D7415" s="23"/>
      <c r="E7415" s="23"/>
      <c r="F7415" s="22"/>
      <c r="G7415" s="23"/>
      <c r="H7415" s="24"/>
      <c r="I7415" s="23"/>
      <c r="J7415" s="23"/>
      <c r="K7415" s="23"/>
      <c r="L7415" s="22"/>
      <c r="M7415" s="20"/>
    </row>
    <row r="7416" spans="1:13" x14ac:dyDescent="0.25">
      <c r="A7416" s="22"/>
      <c r="B7416" s="23"/>
      <c r="C7416" s="23"/>
      <c r="D7416" s="23"/>
      <c r="E7416" s="23"/>
      <c r="F7416" s="22"/>
      <c r="G7416" s="23"/>
      <c r="H7416" s="24"/>
      <c r="I7416" s="23"/>
      <c r="J7416" s="23"/>
      <c r="K7416" s="23"/>
      <c r="L7416" s="22"/>
      <c r="M7416" s="20"/>
    </row>
    <row r="7417" spans="1:13" x14ac:dyDescent="0.25">
      <c r="A7417" s="22"/>
      <c r="B7417" s="23"/>
      <c r="C7417" s="23"/>
      <c r="D7417" s="23"/>
      <c r="E7417" s="23"/>
      <c r="F7417" s="22"/>
      <c r="G7417" s="23"/>
      <c r="H7417" s="24"/>
      <c r="I7417" s="23"/>
      <c r="J7417" s="23"/>
      <c r="K7417" s="23"/>
      <c r="L7417" s="22"/>
      <c r="M7417" s="20"/>
    </row>
    <row r="7418" spans="1:13" x14ac:dyDescent="0.25">
      <c r="A7418" s="22"/>
      <c r="B7418" s="23"/>
      <c r="C7418" s="23"/>
      <c r="D7418" s="23"/>
      <c r="E7418" s="23"/>
      <c r="F7418" s="22"/>
      <c r="G7418" s="23"/>
      <c r="H7418" s="24"/>
      <c r="I7418" s="23"/>
      <c r="J7418" s="23"/>
      <c r="K7418" s="23"/>
      <c r="L7418" s="22"/>
      <c r="M7418" s="20"/>
    </row>
    <row r="7419" spans="1:13" x14ac:dyDescent="0.25">
      <c r="A7419" s="22"/>
      <c r="B7419" s="23"/>
      <c r="C7419" s="23"/>
      <c r="D7419" s="23"/>
      <c r="E7419" s="23"/>
      <c r="F7419" s="22"/>
      <c r="G7419" s="23"/>
      <c r="H7419" s="24"/>
      <c r="I7419" s="23"/>
      <c r="J7419" s="23"/>
      <c r="K7419" s="23"/>
      <c r="L7419" s="22"/>
      <c r="M7419" s="20"/>
    </row>
    <row r="7420" spans="1:13" x14ac:dyDescent="0.25">
      <c r="A7420" s="22"/>
      <c r="B7420" s="23"/>
      <c r="C7420" s="23"/>
      <c r="D7420" s="23"/>
      <c r="E7420" s="23"/>
      <c r="F7420" s="22"/>
      <c r="G7420" s="23"/>
      <c r="H7420" s="24"/>
      <c r="I7420" s="23"/>
      <c r="J7420" s="23"/>
      <c r="K7420" s="23"/>
      <c r="L7420" s="22"/>
      <c r="M7420" s="20"/>
    </row>
    <row r="7421" spans="1:13" x14ac:dyDescent="0.25">
      <c r="A7421" s="22"/>
      <c r="B7421" s="23"/>
      <c r="C7421" s="23"/>
      <c r="D7421" s="23"/>
      <c r="E7421" s="23"/>
      <c r="F7421" s="22"/>
      <c r="G7421" s="23"/>
      <c r="H7421" s="24"/>
      <c r="I7421" s="23"/>
      <c r="J7421" s="23"/>
      <c r="K7421" s="23"/>
      <c r="L7421" s="22"/>
      <c r="M7421" s="20"/>
    </row>
    <row r="7422" spans="1:13" x14ac:dyDescent="0.25">
      <c r="A7422" s="22"/>
      <c r="B7422" s="23"/>
      <c r="C7422" s="23"/>
      <c r="D7422" s="23"/>
      <c r="E7422" s="23"/>
      <c r="F7422" s="22"/>
      <c r="G7422" s="23"/>
      <c r="H7422" s="24"/>
      <c r="I7422" s="23"/>
      <c r="J7422" s="23"/>
      <c r="K7422" s="23"/>
      <c r="L7422" s="22"/>
      <c r="M7422" s="20"/>
    </row>
    <row r="7423" spans="1:13" x14ac:dyDescent="0.25">
      <c r="A7423" s="22"/>
      <c r="B7423" s="23"/>
      <c r="C7423" s="23"/>
      <c r="D7423" s="23"/>
      <c r="E7423" s="23"/>
      <c r="F7423" s="22"/>
      <c r="G7423" s="23"/>
      <c r="H7423" s="24"/>
      <c r="I7423" s="23"/>
      <c r="J7423" s="23"/>
      <c r="K7423" s="23"/>
      <c r="L7423" s="22"/>
      <c r="M7423" s="20"/>
    </row>
    <row r="7424" spans="1:13" x14ac:dyDescent="0.25">
      <c r="A7424" s="22"/>
      <c r="B7424" s="23"/>
      <c r="C7424" s="23"/>
      <c r="D7424" s="23"/>
      <c r="E7424" s="23"/>
      <c r="F7424" s="22"/>
      <c r="G7424" s="23"/>
      <c r="H7424" s="24"/>
      <c r="I7424" s="23"/>
      <c r="J7424" s="23"/>
      <c r="K7424" s="23"/>
      <c r="L7424" s="22"/>
      <c r="M7424" s="20"/>
    </row>
    <row r="7425" spans="1:13" x14ac:dyDescent="0.25">
      <c r="A7425" s="22"/>
      <c r="B7425" s="23"/>
      <c r="C7425" s="23"/>
      <c r="D7425" s="23"/>
      <c r="E7425" s="23"/>
      <c r="F7425" s="22"/>
      <c r="G7425" s="23"/>
      <c r="H7425" s="24"/>
      <c r="I7425" s="23"/>
      <c r="J7425" s="23"/>
      <c r="K7425" s="23"/>
      <c r="L7425" s="22"/>
      <c r="M7425" s="20"/>
    </row>
    <row r="7426" spans="1:13" x14ac:dyDescent="0.25">
      <c r="A7426" s="22"/>
      <c r="B7426" s="23"/>
      <c r="C7426" s="23"/>
      <c r="D7426" s="23"/>
      <c r="E7426" s="23"/>
      <c r="F7426" s="22"/>
      <c r="G7426" s="23"/>
      <c r="H7426" s="24"/>
      <c r="I7426" s="23"/>
      <c r="J7426" s="23"/>
      <c r="K7426" s="23"/>
      <c r="L7426" s="22"/>
      <c r="M7426" s="20"/>
    </row>
    <row r="7427" spans="1:13" x14ac:dyDescent="0.25">
      <c r="A7427" s="22"/>
      <c r="B7427" s="23"/>
      <c r="C7427" s="23"/>
      <c r="D7427" s="23"/>
      <c r="E7427" s="23"/>
      <c r="F7427" s="22"/>
      <c r="G7427" s="23"/>
      <c r="H7427" s="24"/>
      <c r="I7427" s="23"/>
      <c r="J7427" s="23"/>
      <c r="K7427" s="23"/>
      <c r="L7427" s="22"/>
      <c r="M7427" s="20"/>
    </row>
    <row r="7428" spans="1:13" x14ac:dyDescent="0.25">
      <c r="A7428" s="22"/>
      <c r="B7428" s="23"/>
      <c r="C7428" s="23"/>
      <c r="D7428" s="23"/>
      <c r="E7428" s="23"/>
      <c r="F7428" s="22"/>
      <c r="G7428" s="23"/>
      <c r="H7428" s="24"/>
      <c r="I7428" s="23"/>
      <c r="J7428" s="23"/>
      <c r="K7428" s="23"/>
      <c r="L7428" s="22"/>
      <c r="M7428" s="20"/>
    </row>
    <row r="7429" spans="1:13" x14ac:dyDescent="0.25">
      <c r="A7429" s="22"/>
      <c r="B7429" s="23"/>
      <c r="C7429" s="23"/>
      <c r="D7429" s="23"/>
      <c r="E7429" s="23"/>
      <c r="F7429" s="22"/>
      <c r="G7429" s="23"/>
      <c r="H7429" s="24"/>
      <c r="I7429" s="23"/>
      <c r="J7429" s="23"/>
      <c r="K7429" s="23"/>
      <c r="L7429" s="22"/>
      <c r="M7429" s="20"/>
    </row>
    <row r="7430" spans="1:13" x14ac:dyDescent="0.25">
      <c r="A7430" s="22"/>
      <c r="B7430" s="23"/>
      <c r="C7430" s="23"/>
      <c r="D7430" s="23"/>
      <c r="E7430" s="23"/>
      <c r="F7430" s="22"/>
      <c r="G7430" s="23"/>
      <c r="H7430" s="24"/>
      <c r="I7430" s="23"/>
      <c r="J7430" s="23"/>
      <c r="K7430" s="23"/>
      <c r="L7430" s="22"/>
      <c r="M7430" s="20"/>
    </row>
    <row r="7431" spans="1:13" x14ac:dyDescent="0.25">
      <c r="A7431" s="22"/>
      <c r="B7431" s="23"/>
      <c r="C7431" s="23"/>
      <c r="D7431" s="23"/>
      <c r="E7431" s="23"/>
      <c r="F7431" s="22"/>
      <c r="G7431" s="23"/>
      <c r="H7431" s="24"/>
      <c r="I7431" s="23"/>
      <c r="J7431" s="23"/>
      <c r="K7431" s="23"/>
      <c r="L7431" s="22"/>
      <c r="M7431" s="20"/>
    </row>
    <row r="7432" spans="1:13" x14ac:dyDescent="0.25">
      <c r="A7432" s="22"/>
      <c r="B7432" s="23"/>
      <c r="C7432" s="23"/>
      <c r="D7432" s="23"/>
      <c r="E7432" s="23"/>
      <c r="F7432" s="22"/>
      <c r="G7432" s="23"/>
      <c r="H7432" s="24"/>
      <c r="I7432" s="23"/>
      <c r="J7432" s="23"/>
      <c r="K7432" s="23"/>
      <c r="L7432" s="22"/>
      <c r="M7432" s="20"/>
    </row>
    <row r="7433" spans="1:13" x14ac:dyDescent="0.25">
      <c r="A7433" s="22"/>
      <c r="B7433" s="23"/>
      <c r="C7433" s="23"/>
      <c r="D7433" s="23"/>
      <c r="E7433" s="23"/>
      <c r="F7433" s="22"/>
      <c r="G7433" s="23"/>
      <c r="H7433" s="24"/>
      <c r="I7433" s="23"/>
      <c r="J7433" s="23"/>
      <c r="K7433" s="23"/>
      <c r="L7433" s="22"/>
      <c r="M7433" s="20"/>
    </row>
    <row r="7434" spans="1:13" x14ac:dyDescent="0.25">
      <c r="A7434" s="22"/>
      <c r="B7434" s="23"/>
      <c r="C7434" s="23"/>
      <c r="D7434" s="23"/>
      <c r="E7434" s="23"/>
      <c r="F7434" s="22"/>
      <c r="G7434" s="23"/>
      <c r="H7434" s="24"/>
      <c r="I7434" s="23"/>
      <c r="J7434" s="23"/>
      <c r="K7434" s="23"/>
      <c r="L7434" s="22"/>
      <c r="M7434" s="20"/>
    </row>
    <row r="7435" spans="1:13" x14ac:dyDescent="0.25">
      <c r="A7435" s="22"/>
      <c r="B7435" s="23"/>
      <c r="C7435" s="23"/>
      <c r="D7435" s="23"/>
      <c r="E7435" s="23"/>
      <c r="F7435" s="22"/>
      <c r="G7435" s="23"/>
      <c r="H7435" s="24"/>
      <c r="I7435" s="23"/>
      <c r="J7435" s="23"/>
      <c r="K7435" s="23"/>
      <c r="L7435" s="22"/>
      <c r="M7435" s="20"/>
    </row>
    <row r="7436" spans="1:13" x14ac:dyDescent="0.25">
      <c r="A7436" s="22"/>
      <c r="B7436" s="23"/>
      <c r="C7436" s="23"/>
      <c r="D7436" s="23"/>
      <c r="E7436" s="23"/>
      <c r="F7436" s="22"/>
      <c r="G7436" s="23"/>
      <c r="H7436" s="24"/>
      <c r="I7436" s="23"/>
      <c r="J7436" s="23"/>
      <c r="K7436" s="23"/>
      <c r="L7436" s="22"/>
      <c r="M7436" s="20"/>
    </row>
    <row r="7437" spans="1:13" x14ac:dyDescent="0.25">
      <c r="A7437" s="22"/>
      <c r="B7437" s="23"/>
      <c r="C7437" s="23"/>
      <c r="D7437" s="23"/>
      <c r="E7437" s="23"/>
      <c r="F7437" s="22"/>
      <c r="G7437" s="23"/>
      <c r="H7437" s="24"/>
      <c r="I7437" s="23"/>
      <c r="J7437" s="23"/>
      <c r="K7437" s="23"/>
      <c r="L7437" s="22"/>
      <c r="M7437" s="20"/>
    </row>
    <row r="7438" spans="1:13" x14ac:dyDescent="0.25">
      <c r="A7438" s="22"/>
      <c r="B7438" s="23"/>
      <c r="C7438" s="23"/>
      <c r="D7438" s="23"/>
      <c r="E7438" s="23"/>
      <c r="F7438" s="22"/>
      <c r="G7438" s="23"/>
      <c r="H7438" s="24"/>
      <c r="I7438" s="23"/>
      <c r="J7438" s="23"/>
      <c r="K7438" s="23"/>
      <c r="L7438" s="22"/>
      <c r="M7438" s="20"/>
    </row>
    <row r="7439" spans="1:13" x14ac:dyDescent="0.25">
      <c r="A7439" s="22"/>
      <c r="B7439" s="23"/>
      <c r="C7439" s="23"/>
      <c r="D7439" s="23"/>
      <c r="E7439" s="23"/>
      <c r="F7439" s="22"/>
      <c r="G7439" s="23"/>
      <c r="H7439" s="24"/>
      <c r="I7439" s="23"/>
      <c r="J7439" s="23"/>
      <c r="K7439" s="23"/>
      <c r="L7439" s="22"/>
      <c r="M7439" s="20"/>
    </row>
    <row r="7440" spans="1:13" x14ac:dyDescent="0.25">
      <c r="A7440" s="22"/>
      <c r="B7440" s="23"/>
      <c r="C7440" s="23"/>
      <c r="D7440" s="23"/>
      <c r="E7440" s="23"/>
      <c r="F7440" s="22"/>
      <c r="G7440" s="23"/>
      <c r="H7440" s="24"/>
      <c r="I7440" s="23"/>
      <c r="J7440" s="23"/>
      <c r="K7440" s="23"/>
      <c r="L7440" s="22"/>
      <c r="M7440" s="20"/>
    </row>
    <row r="7441" spans="1:13" x14ac:dyDescent="0.25">
      <c r="A7441" s="22"/>
      <c r="B7441" s="23"/>
      <c r="C7441" s="23"/>
      <c r="D7441" s="23"/>
      <c r="E7441" s="23"/>
      <c r="F7441" s="22"/>
      <c r="G7441" s="23"/>
      <c r="H7441" s="24"/>
      <c r="I7441" s="23"/>
      <c r="J7441" s="23"/>
      <c r="K7441" s="23"/>
      <c r="L7441" s="22"/>
      <c r="M7441" s="20"/>
    </row>
    <row r="7442" spans="1:13" x14ac:dyDescent="0.25">
      <c r="A7442" s="22"/>
      <c r="B7442" s="23"/>
      <c r="C7442" s="23"/>
      <c r="D7442" s="23"/>
      <c r="E7442" s="23"/>
      <c r="F7442" s="22"/>
      <c r="G7442" s="23"/>
      <c r="H7442" s="24"/>
      <c r="I7442" s="23"/>
      <c r="J7442" s="23"/>
      <c r="K7442" s="23"/>
      <c r="L7442" s="22"/>
      <c r="M7442" s="20"/>
    </row>
    <row r="7443" spans="1:13" x14ac:dyDescent="0.25">
      <c r="A7443" s="22"/>
      <c r="B7443" s="23"/>
      <c r="C7443" s="23"/>
      <c r="D7443" s="23"/>
      <c r="E7443" s="23"/>
      <c r="F7443" s="22"/>
      <c r="G7443" s="23"/>
      <c r="H7443" s="24"/>
      <c r="I7443" s="23"/>
      <c r="J7443" s="23"/>
      <c r="K7443" s="23"/>
      <c r="L7443" s="22"/>
      <c r="M7443" s="20"/>
    </row>
    <row r="7444" spans="1:13" x14ac:dyDescent="0.25">
      <c r="A7444" s="22"/>
      <c r="B7444" s="23"/>
      <c r="C7444" s="23"/>
      <c r="D7444" s="23"/>
      <c r="E7444" s="23"/>
      <c r="F7444" s="22"/>
      <c r="G7444" s="23"/>
      <c r="H7444" s="24"/>
      <c r="I7444" s="23"/>
      <c r="J7444" s="23"/>
      <c r="K7444" s="23"/>
      <c r="L7444" s="22"/>
      <c r="M7444" s="20"/>
    </row>
    <row r="7445" spans="1:13" x14ac:dyDescent="0.25">
      <c r="A7445" s="22"/>
      <c r="B7445" s="23"/>
      <c r="C7445" s="23"/>
      <c r="D7445" s="23"/>
      <c r="E7445" s="23"/>
      <c r="F7445" s="22"/>
      <c r="G7445" s="23"/>
      <c r="H7445" s="24"/>
      <c r="I7445" s="23"/>
      <c r="J7445" s="23"/>
      <c r="K7445" s="23"/>
      <c r="L7445" s="22"/>
      <c r="M7445" s="20"/>
    </row>
    <row r="7446" spans="1:13" x14ac:dyDescent="0.25">
      <c r="A7446" s="22"/>
      <c r="B7446" s="23"/>
      <c r="C7446" s="23"/>
      <c r="D7446" s="23"/>
      <c r="E7446" s="23"/>
      <c r="F7446" s="22"/>
      <c r="G7446" s="23"/>
      <c r="H7446" s="24"/>
      <c r="I7446" s="23"/>
      <c r="J7446" s="23"/>
      <c r="K7446" s="23"/>
      <c r="L7446" s="22"/>
      <c r="M7446" s="20"/>
    </row>
    <row r="7447" spans="1:13" x14ac:dyDescent="0.25">
      <c r="A7447" s="22"/>
      <c r="B7447" s="23"/>
      <c r="C7447" s="23"/>
      <c r="D7447" s="23"/>
      <c r="E7447" s="23"/>
      <c r="F7447" s="22"/>
      <c r="G7447" s="23"/>
      <c r="H7447" s="24"/>
      <c r="I7447" s="23"/>
      <c r="J7447" s="23"/>
      <c r="K7447" s="23"/>
      <c r="L7447" s="22"/>
      <c r="M7447" s="20"/>
    </row>
    <row r="7448" spans="1:13" x14ac:dyDescent="0.25">
      <c r="A7448" s="22"/>
      <c r="B7448" s="23"/>
      <c r="C7448" s="23"/>
      <c r="D7448" s="23"/>
      <c r="E7448" s="23"/>
      <c r="F7448" s="22"/>
      <c r="G7448" s="23"/>
      <c r="H7448" s="24"/>
      <c r="I7448" s="23"/>
      <c r="J7448" s="23"/>
      <c r="K7448" s="23"/>
      <c r="L7448" s="22"/>
      <c r="M7448" s="20"/>
    </row>
    <row r="7449" spans="1:13" x14ac:dyDescent="0.25">
      <c r="A7449" s="22"/>
      <c r="B7449" s="23"/>
      <c r="C7449" s="23"/>
      <c r="D7449" s="23"/>
      <c r="E7449" s="23"/>
      <c r="F7449" s="22"/>
      <c r="G7449" s="23"/>
      <c r="H7449" s="24"/>
      <c r="I7449" s="23"/>
      <c r="J7449" s="23"/>
      <c r="K7449" s="23"/>
      <c r="L7449" s="22"/>
      <c r="M7449" s="20"/>
    </row>
    <row r="7450" spans="1:13" x14ac:dyDescent="0.25">
      <c r="A7450" s="22"/>
      <c r="B7450" s="23"/>
      <c r="C7450" s="23"/>
      <c r="D7450" s="23"/>
      <c r="E7450" s="23"/>
      <c r="F7450" s="22"/>
      <c r="G7450" s="23"/>
      <c r="H7450" s="24"/>
      <c r="I7450" s="23"/>
      <c r="J7450" s="23"/>
      <c r="K7450" s="23"/>
      <c r="L7450" s="22"/>
      <c r="M7450" s="20"/>
    </row>
    <row r="7451" spans="1:13" x14ac:dyDescent="0.25">
      <c r="A7451" s="22"/>
      <c r="B7451" s="23"/>
      <c r="C7451" s="23"/>
      <c r="D7451" s="23"/>
      <c r="E7451" s="23"/>
      <c r="F7451" s="22"/>
      <c r="G7451" s="23"/>
      <c r="H7451" s="24"/>
      <c r="I7451" s="23"/>
      <c r="J7451" s="23"/>
      <c r="K7451" s="23"/>
      <c r="L7451" s="22"/>
      <c r="M7451" s="20"/>
    </row>
    <row r="7452" spans="1:13" x14ac:dyDescent="0.25">
      <c r="A7452" s="22"/>
      <c r="B7452" s="23"/>
      <c r="C7452" s="23"/>
      <c r="D7452" s="23"/>
      <c r="E7452" s="23"/>
      <c r="F7452" s="22"/>
      <c r="G7452" s="23"/>
      <c r="H7452" s="24"/>
      <c r="I7452" s="23"/>
      <c r="J7452" s="23"/>
      <c r="K7452" s="23"/>
      <c r="L7452" s="22"/>
      <c r="M7452" s="20"/>
    </row>
    <row r="7453" spans="1:13" x14ac:dyDescent="0.25">
      <c r="A7453" s="22"/>
      <c r="B7453" s="23"/>
      <c r="C7453" s="23"/>
      <c r="D7453" s="23"/>
      <c r="E7453" s="23"/>
      <c r="F7453" s="22"/>
      <c r="G7453" s="23"/>
      <c r="H7453" s="24"/>
      <c r="I7453" s="23"/>
      <c r="J7453" s="23"/>
      <c r="K7453" s="23"/>
      <c r="L7453" s="22"/>
      <c r="M7453" s="20"/>
    </row>
    <row r="7454" spans="1:13" x14ac:dyDescent="0.25">
      <c r="A7454" s="22"/>
      <c r="B7454" s="23"/>
      <c r="C7454" s="23"/>
      <c r="D7454" s="23"/>
      <c r="E7454" s="23"/>
      <c r="F7454" s="22"/>
      <c r="G7454" s="23"/>
      <c r="H7454" s="24"/>
      <c r="I7454" s="23"/>
      <c r="J7454" s="23"/>
      <c r="K7454" s="23"/>
      <c r="L7454" s="22"/>
      <c r="M7454" s="20"/>
    </row>
    <row r="7455" spans="1:13" x14ac:dyDescent="0.25">
      <c r="A7455" s="22"/>
      <c r="B7455" s="23"/>
      <c r="C7455" s="23"/>
      <c r="D7455" s="23"/>
      <c r="E7455" s="23"/>
      <c r="F7455" s="22"/>
      <c r="G7455" s="23"/>
      <c r="H7455" s="24"/>
      <c r="I7455" s="23"/>
      <c r="J7455" s="23"/>
      <c r="K7455" s="23"/>
      <c r="L7455" s="22"/>
      <c r="M7455" s="20"/>
    </row>
    <row r="7456" spans="1:13" x14ac:dyDescent="0.25">
      <c r="A7456" s="22"/>
      <c r="B7456" s="23"/>
      <c r="C7456" s="23"/>
      <c r="D7456" s="23"/>
      <c r="E7456" s="23"/>
      <c r="F7456" s="22"/>
      <c r="G7456" s="23"/>
      <c r="H7456" s="24"/>
      <c r="I7456" s="23"/>
      <c r="J7456" s="23"/>
      <c r="K7456" s="23"/>
      <c r="L7456" s="22"/>
      <c r="M7456" s="20"/>
    </row>
    <row r="7457" spans="1:13" x14ac:dyDescent="0.25">
      <c r="A7457" s="22"/>
      <c r="B7457" s="23"/>
      <c r="C7457" s="23"/>
      <c r="D7457" s="23"/>
      <c r="E7457" s="23"/>
      <c r="F7457" s="22"/>
      <c r="G7457" s="23"/>
      <c r="H7457" s="24"/>
      <c r="I7457" s="23"/>
      <c r="J7457" s="23"/>
      <c r="K7457" s="23"/>
      <c r="L7457" s="22"/>
      <c r="M7457" s="20"/>
    </row>
    <row r="7458" spans="1:13" x14ac:dyDescent="0.25">
      <c r="A7458" s="22"/>
      <c r="B7458" s="23"/>
      <c r="C7458" s="23"/>
      <c r="D7458" s="23"/>
      <c r="E7458" s="23"/>
      <c r="F7458" s="22"/>
      <c r="G7458" s="23"/>
      <c r="H7458" s="24"/>
      <c r="I7458" s="23"/>
      <c r="J7458" s="23"/>
      <c r="K7458" s="23"/>
      <c r="L7458" s="22"/>
      <c r="M7458" s="20"/>
    </row>
    <row r="7459" spans="1:13" x14ac:dyDescent="0.25">
      <c r="A7459" s="22"/>
      <c r="B7459" s="23"/>
      <c r="C7459" s="23"/>
      <c r="D7459" s="23"/>
      <c r="E7459" s="23"/>
      <c r="F7459" s="22"/>
      <c r="G7459" s="23"/>
      <c r="H7459" s="24"/>
      <c r="I7459" s="23"/>
      <c r="J7459" s="23"/>
      <c r="K7459" s="23"/>
      <c r="L7459" s="22"/>
      <c r="M7459" s="20"/>
    </row>
    <row r="7460" spans="1:13" x14ac:dyDescent="0.25">
      <c r="A7460" s="22"/>
      <c r="B7460" s="23"/>
      <c r="C7460" s="23"/>
      <c r="D7460" s="23"/>
      <c r="E7460" s="23"/>
      <c r="F7460" s="22"/>
      <c r="G7460" s="23"/>
      <c r="H7460" s="24"/>
      <c r="I7460" s="23"/>
      <c r="J7460" s="23"/>
      <c r="K7460" s="23"/>
      <c r="L7460" s="22"/>
      <c r="M7460" s="20"/>
    </row>
    <row r="7461" spans="1:13" x14ac:dyDescent="0.25">
      <c r="A7461" s="22"/>
      <c r="B7461" s="23"/>
      <c r="C7461" s="23"/>
      <c r="D7461" s="23"/>
      <c r="E7461" s="23"/>
      <c r="F7461" s="22"/>
      <c r="G7461" s="23"/>
      <c r="H7461" s="24"/>
      <c r="I7461" s="23"/>
      <c r="J7461" s="23"/>
      <c r="K7461" s="23"/>
      <c r="L7461" s="22"/>
      <c r="M7461" s="20"/>
    </row>
    <row r="7462" spans="1:13" x14ac:dyDescent="0.25">
      <c r="A7462" s="22"/>
      <c r="B7462" s="23"/>
      <c r="C7462" s="23"/>
      <c r="D7462" s="23"/>
      <c r="E7462" s="23"/>
      <c r="F7462" s="22"/>
      <c r="G7462" s="23"/>
      <c r="H7462" s="24"/>
      <c r="I7462" s="23"/>
      <c r="J7462" s="23"/>
      <c r="K7462" s="23"/>
      <c r="L7462" s="22"/>
      <c r="M7462" s="20"/>
    </row>
    <row r="7463" spans="1:13" x14ac:dyDescent="0.25">
      <c r="A7463" s="22"/>
      <c r="B7463" s="23"/>
      <c r="C7463" s="23"/>
      <c r="D7463" s="23"/>
      <c r="E7463" s="23"/>
      <c r="F7463" s="22"/>
      <c r="G7463" s="23"/>
      <c r="H7463" s="24"/>
      <c r="I7463" s="23"/>
      <c r="J7463" s="23"/>
      <c r="K7463" s="23"/>
      <c r="L7463" s="22"/>
      <c r="M7463" s="20"/>
    </row>
    <row r="7464" spans="1:13" x14ac:dyDescent="0.25">
      <c r="A7464" s="22"/>
      <c r="B7464" s="23"/>
      <c r="C7464" s="23"/>
      <c r="D7464" s="23"/>
      <c r="E7464" s="23"/>
      <c r="F7464" s="22"/>
      <c r="G7464" s="23"/>
      <c r="H7464" s="24"/>
      <c r="I7464" s="23"/>
      <c r="J7464" s="23"/>
      <c r="K7464" s="23"/>
      <c r="L7464" s="22"/>
      <c r="M7464" s="20"/>
    </row>
    <row r="7465" spans="1:13" x14ac:dyDescent="0.25">
      <c r="A7465" s="22"/>
      <c r="B7465" s="23"/>
      <c r="C7465" s="23"/>
      <c r="D7465" s="23"/>
      <c r="E7465" s="23"/>
      <c r="F7465" s="22"/>
      <c r="G7465" s="23"/>
      <c r="H7465" s="24"/>
      <c r="I7465" s="23"/>
      <c r="J7465" s="23"/>
      <c r="K7465" s="23"/>
      <c r="L7465" s="22"/>
      <c r="M7465" s="20"/>
    </row>
    <row r="7466" spans="1:13" x14ac:dyDescent="0.25">
      <c r="A7466" s="22"/>
      <c r="B7466" s="23"/>
      <c r="C7466" s="23"/>
      <c r="D7466" s="23"/>
      <c r="E7466" s="23"/>
      <c r="F7466" s="22"/>
      <c r="G7466" s="23"/>
      <c r="H7466" s="24"/>
      <c r="I7466" s="23"/>
      <c r="J7466" s="23"/>
      <c r="K7466" s="23"/>
      <c r="L7466" s="22"/>
      <c r="M7466" s="20"/>
    </row>
    <row r="7467" spans="1:13" x14ac:dyDescent="0.25">
      <c r="A7467" s="22"/>
      <c r="B7467" s="23"/>
      <c r="C7467" s="23"/>
      <c r="D7467" s="23"/>
      <c r="E7467" s="23"/>
      <c r="F7467" s="22"/>
      <c r="G7467" s="23"/>
      <c r="H7467" s="24"/>
      <c r="I7467" s="23"/>
      <c r="J7467" s="23"/>
      <c r="K7467" s="23"/>
      <c r="L7467" s="22"/>
      <c r="M7467" s="20"/>
    </row>
    <row r="7468" spans="1:13" x14ac:dyDescent="0.25">
      <c r="A7468" s="22"/>
      <c r="B7468" s="23"/>
      <c r="C7468" s="23"/>
      <c r="D7468" s="23"/>
      <c r="E7468" s="23"/>
      <c r="F7468" s="22"/>
      <c r="G7468" s="23"/>
      <c r="H7468" s="24"/>
      <c r="I7468" s="23"/>
      <c r="J7468" s="23"/>
      <c r="K7468" s="23"/>
      <c r="L7468" s="22"/>
      <c r="M7468" s="20"/>
    </row>
    <row r="7469" spans="1:13" x14ac:dyDescent="0.25">
      <c r="A7469" s="22"/>
      <c r="B7469" s="23"/>
      <c r="C7469" s="23"/>
      <c r="D7469" s="23"/>
      <c r="E7469" s="23"/>
      <c r="F7469" s="22"/>
      <c r="G7469" s="23"/>
      <c r="H7469" s="24"/>
      <c r="I7469" s="23"/>
      <c r="J7469" s="23"/>
      <c r="K7469" s="23"/>
      <c r="L7469" s="22"/>
      <c r="M7469" s="20"/>
    </row>
    <row r="7470" spans="1:13" x14ac:dyDescent="0.25">
      <c r="A7470" s="22"/>
      <c r="B7470" s="23"/>
      <c r="C7470" s="23"/>
      <c r="D7470" s="23"/>
      <c r="E7470" s="23"/>
      <c r="F7470" s="22"/>
      <c r="G7470" s="23"/>
      <c r="H7470" s="24"/>
      <c r="I7470" s="23"/>
      <c r="J7470" s="23"/>
      <c r="K7470" s="23"/>
      <c r="L7470" s="22"/>
      <c r="M7470" s="20"/>
    </row>
    <row r="7471" spans="1:13" x14ac:dyDescent="0.25">
      <c r="A7471" s="22"/>
      <c r="B7471" s="23"/>
      <c r="C7471" s="23"/>
      <c r="D7471" s="23"/>
      <c r="E7471" s="23"/>
      <c r="F7471" s="22"/>
      <c r="G7471" s="23"/>
      <c r="H7471" s="24"/>
      <c r="I7471" s="23"/>
      <c r="J7471" s="23"/>
      <c r="K7471" s="23"/>
      <c r="L7471" s="22"/>
      <c r="M7471" s="20"/>
    </row>
    <row r="7472" spans="1:13" x14ac:dyDescent="0.25">
      <c r="A7472" s="22"/>
      <c r="B7472" s="23"/>
      <c r="C7472" s="23"/>
      <c r="D7472" s="23"/>
      <c r="E7472" s="23"/>
      <c r="F7472" s="22"/>
      <c r="G7472" s="23"/>
      <c r="H7472" s="24"/>
      <c r="I7472" s="23"/>
      <c r="J7472" s="23"/>
      <c r="K7472" s="23"/>
      <c r="L7472" s="22"/>
      <c r="M7472" s="20"/>
    </row>
    <row r="7473" spans="1:13" x14ac:dyDescent="0.25">
      <c r="A7473" s="22"/>
      <c r="B7473" s="23"/>
      <c r="C7473" s="23"/>
      <c r="D7473" s="23"/>
      <c r="E7473" s="23"/>
      <c r="F7473" s="22"/>
      <c r="G7473" s="23"/>
      <c r="H7473" s="24"/>
      <c r="I7473" s="23"/>
      <c r="J7473" s="23"/>
      <c r="K7473" s="23"/>
      <c r="L7473" s="22"/>
      <c r="M7473" s="20"/>
    </row>
    <row r="7474" spans="1:13" x14ac:dyDescent="0.25">
      <c r="A7474" s="22"/>
      <c r="B7474" s="23"/>
      <c r="C7474" s="23"/>
      <c r="D7474" s="23"/>
      <c r="E7474" s="23"/>
      <c r="F7474" s="22"/>
      <c r="G7474" s="23"/>
      <c r="H7474" s="24"/>
      <c r="I7474" s="23"/>
      <c r="J7474" s="23"/>
      <c r="K7474" s="23"/>
      <c r="L7474" s="22"/>
      <c r="M7474" s="20"/>
    </row>
    <row r="7475" spans="1:13" x14ac:dyDescent="0.25">
      <c r="A7475" s="22"/>
      <c r="B7475" s="23"/>
      <c r="C7475" s="23"/>
      <c r="D7475" s="23"/>
      <c r="E7475" s="23"/>
      <c r="F7475" s="22"/>
      <c r="G7475" s="23"/>
      <c r="H7475" s="24"/>
      <c r="I7475" s="23"/>
      <c r="J7475" s="23"/>
      <c r="K7475" s="23"/>
      <c r="L7475" s="22"/>
      <c r="M7475" s="20"/>
    </row>
    <row r="7476" spans="1:13" x14ac:dyDescent="0.25">
      <c r="A7476" s="22"/>
      <c r="B7476" s="23"/>
      <c r="C7476" s="23"/>
      <c r="D7476" s="23"/>
      <c r="E7476" s="23"/>
      <c r="F7476" s="22"/>
      <c r="G7476" s="23"/>
      <c r="H7476" s="24"/>
      <c r="I7476" s="23"/>
      <c r="J7476" s="23"/>
      <c r="K7476" s="23"/>
      <c r="L7476" s="22"/>
      <c r="M7476" s="20"/>
    </row>
    <row r="7477" spans="1:13" x14ac:dyDescent="0.25">
      <c r="A7477" s="22"/>
      <c r="B7477" s="23"/>
      <c r="C7477" s="23"/>
      <c r="D7477" s="23"/>
      <c r="E7477" s="23"/>
      <c r="F7477" s="22"/>
      <c r="G7477" s="23"/>
      <c r="H7477" s="24"/>
      <c r="I7477" s="23"/>
      <c r="J7477" s="23"/>
      <c r="K7477" s="23"/>
      <c r="L7477" s="22"/>
      <c r="M7477" s="20"/>
    </row>
    <row r="7478" spans="1:13" x14ac:dyDescent="0.25">
      <c r="A7478" s="22"/>
      <c r="B7478" s="23"/>
      <c r="C7478" s="23"/>
      <c r="D7478" s="23"/>
      <c r="E7478" s="23"/>
      <c r="F7478" s="22"/>
      <c r="G7478" s="23"/>
      <c r="H7478" s="24"/>
      <c r="I7478" s="23"/>
      <c r="J7478" s="23"/>
      <c r="K7478" s="23"/>
      <c r="L7478" s="22"/>
      <c r="M7478" s="20"/>
    </row>
    <row r="7479" spans="1:13" x14ac:dyDescent="0.25">
      <c r="A7479" s="22"/>
      <c r="B7479" s="23"/>
      <c r="C7479" s="23"/>
      <c r="D7479" s="23"/>
      <c r="E7479" s="23"/>
      <c r="F7479" s="22"/>
      <c r="G7479" s="23"/>
      <c r="H7479" s="24"/>
      <c r="I7479" s="23"/>
      <c r="J7479" s="23"/>
      <c r="K7479" s="23"/>
      <c r="L7479" s="22"/>
      <c r="M7479" s="20"/>
    </row>
    <row r="7480" spans="1:13" x14ac:dyDescent="0.25">
      <c r="A7480" s="22"/>
      <c r="B7480" s="23"/>
      <c r="C7480" s="23"/>
      <c r="D7480" s="23"/>
      <c r="E7480" s="23"/>
      <c r="F7480" s="22"/>
      <c r="G7480" s="23"/>
      <c r="H7480" s="24"/>
      <c r="I7480" s="23"/>
      <c r="J7480" s="23"/>
      <c r="K7480" s="23"/>
      <c r="L7480" s="22"/>
      <c r="M7480" s="20"/>
    </row>
    <row r="7481" spans="1:13" x14ac:dyDescent="0.25">
      <c r="A7481" s="22"/>
      <c r="B7481" s="23"/>
      <c r="C7481" s="23"/>
      <c r="D7481" s="23"/>
      <c r="E7481" s="23"/>
      <c r="F7481" s="22"/>
      <c r="G7481" s="23"/>
      <c r="H7481" s="24"/>
      <c r="I7481" s="23"/>
      <c r="J7481" s="23"/>
      <c r="K7481" s="23"/>
      <c r="L7481" s="22"/>
      <c r="M7481" s="20"/>
    </row>
    <row r="7482" spans="1:13" x14ac:dyDescent="0.25">
      <c r="A7482" s="22"/>
      <c r="B7482" s="23"/>
      <c r="C7482" s="23"/>
      <c r="D7482" s="23"/>
      <c r="E7482" s="23"/>
      <c r="F7482" s="22"/>
      <c r="G7482" s="23"/>
      <c r="H7482" s="24"/>
      <c r="I7482" s="23"/>
      <c r="J7482" s="23"/>
      <c r="K7482" s="23"/>
      <c r="L7482" s="22"/>
      <c r="M7482" s="20"/>
    </row>
    <row r="7483" spans="1:13" x14ac:dyDescent="0.25">
      <c r="A7483" s="22"/>
      <c r="B7483" s="23"/>
      <c r="C7483" s="23"/>
      <c r="D7483" s="23"/>
      <c r="E7483" s="23"/>
      <c r="F7483" s="22"/>
      <c r="G7483" s="23"/>
      <c r="H7483" s="24"/>
      <c r="I7483" s="23"/>
      <c r="J7483" s="23"/>
      <c r="K7483" s="23"/>
      <c r="L7483" s="22"/>
      <c r="M7483" s="20"/>
    </row>
    <row r="7484" spans="1:13" x14ac:dyDescent="0.25">
      <c r="A7484" s="22"/>
      <c r="B7484" s="23"/>
      <c r="C7484" s="23"/>
      <c r="D7484" s="23"/>
      <c r="E7484" s="23"/>
      <c r="F7484" s="22"/>
      <c r="G7484" s="23"/>
      <c r="H7484" s="24"/>
      <c r="I7484" s="23"/>
      <c r="J7484" s="23"/>
      <c r="K7484" s="23"/>
      <c r="L7484" s="22"/>
      <c r="M7484" s="20"/>
    </row>
    <row r="7485" spans="1:13" x14ac:dyDescent="0.25">
      <c r="A7485" s="22"/>
      <c r="B7485" s="23"/>
      <c r="C7485" s="23"/>
      <c r="D7485" s="23"/>
      <c r="E7485" s="23"/>
      <c r="F7485" s="22"/>
      <c r="G7485" s="23"/>
      <c r="H7485" s="24"/>
      <c r="I7485" s="23"/>
      <c r="J7485" s="23"/>
      <c r="K7485" s="23"/>
      <c r="L7485" s="22"/>
      <c r="M7485" s="20"/>
    </row>
    <row r="7486" spans="1:13" x14ac:dyDescent="0.25">
      <c r="A7486" s="22"/>
      <c r="B7486" s="23"/>
      <c r="C7486" s="23"/>
      <c r="D7486" s="23"/>
      <c r="E7486" s="23"/>
      <c r="F7486" s="22"/>
      <c r="G7486" s="23"/>
      <c r="H7486" s="24"/>
      <c r="I7486" s="23"/>
      <c r="J7486" s="23"/>
      <c r="K7486" s="23"/>
      <c r="L7486" s="22"/>
      <c r="M7486" s="20"/>
    </row>
    <row r="7487" spans="1:13" x14ac:dyDescent="0.25">
      <c r="A7487" s="22"/>
      <c r="B7487" s="23"/>
      <c r="C7487" s="23"/>
      <c r="D7487" s="23"/>
      <c r="E7487" s="23"/>
      <c r="F7487" s="22"/>
      <c r="G7487" s="23"/>
      <c r="H7487" s="24"/>
      <c r="I7487" s="23"/>
      <c r="J7487" s="23"/>
      <c r="K7487" s="23"/>
      <c r="L7487" s="22"/>
      <c r="M7487" s="20"/>
    </row>
    <row r="7488" spans="1:13" x14ac:dyDescent="0.25">
      <c r="A7488" s="22"/>
      <c r="B7488" s="23"/>
      <c r="C7488" s="23"/>
      <c r="D7488" s="23"/>
      <c r="E7488" s="23"/>
      <c r="F7488" s="22"/>
      <c r="G7488" s="23"/>
      <c r="H7488" s="24"/>
      <c r="I7488" s="23"/>
      <c r="J7488" s="23"/>
      <c r="K7488" s="23"/>
      <c r="L7488" s="22"/>
      <c r="M7488" s="20"/>
    </row>
    <row r="7489" spans="1:13" x14ac:dyDescent="0.25">
      <c r="A7489" s="22"/>
      <c r="B7489" s="23"/>
      <c r="C7489" s="23"/>
      <c r="D7489" s="23"/>
      <c r="E7489" s="23"/>
      <c r="F7489" s="22"/>
      <c r="G7489" s="23"/>
      <c r="H7489" s="24"/>
      <c r="I7489" s="23"/>
      <c r="J7489" s="23"/>
      <c r="K7489" s="23"/>
      <c r="L7489" s="22"/>
      <c r="M7489" s="20"/>
    </row>
    <row r="7490" spans="1:13" x14ac:dyDescent="0.25">
      <c r="A7490" s="22"/>
      <c r="B7490" s="23"/>
      <c r="C7490" s="23"/>
      <c r="D7490" s="23"/>
      <c r="E7490" s="23"/>
      <c r="F7490" s="22"/>
      <c r="G7490" s="23"/>
      <c r="H7490" s="24"/>
      <c r="I7490" s="23"/>
      <c r="J7490" s="23"/>
      <c r="K7490" s="23"/>
      <c r="L7490" s="22"/>
      <c r="M7490" s="20"/>
    </row>
    <row r="7491" spans="1:13" x14ac:dyDescent="0.25">
      <c r="A7491" s="22"/>
      <c r="B7491" s="23"/>
      <c r="C7491" s="23"/>
      <c r="D7491" s="23"/>
      <c r="E7491" s="23"/>
      <c r="F7491" s="22"/>
      <c r="G7491" s="23"/>
      <c r="H7491" s="24"/>
      <c r="I7491" s="23"/>
      <c r="J7491" s="23"/>
      <c r="K7491" s="23"/>
      <c r="L7491" s="22"/>
      <c r="M7491" s="20"/>
    </row>
    <row r="7492" spans="1:13" x14ac:dyDescent="0.25">
      <c r="A7492" s="22"/>
      <c r="B7492" s="23"/>
      <c r="C7492" s="23"/>
      <c r="D7492" s="23"/>
      <c r="E7492" s="23"/>
      <c r="F7492" s="22"/>
      <c r="G7492" s="23"/>
      <c r="H7492" s="24"/>
      <c r="I7492" s="23"/>
      <c r="J7492" s="23"/>
      <c r="K7492" s="23"/>
      <c r="L7492" s="22"/>
      <c r="M7492" s="20"/>
    </row>
    <row r="7493" spans="1:13" x14ac:dyDescent="0.25">
      <c r="A7493" s="22"/>
      <c r="B7493" s="23"/>
      <c r="C7493" s="23"/>
      <c r="D7493" s="23"/>
      <c r="E7493" s="23"/>
      <c r="F7493" s="22"/>
      <c r="G7493" s="23"/>
      <c r="H7493" s="24"/>
      <c r="I7493" s="23"/>
      <c r="J7493" s="23"/>
      <c r="K7493" s="23"/>
      <c r="L7493" s="22"/>
      <c r="M7493" s="20"/>
    </row>
    <row r="7494" spans="1:13" x14ac:dyDescent="0.25">
      <c r="A7494" s="22"/>
      <c r="B7494" s="23"/>
      <c r="C7494" s="23"/>
      <c r="D7494" s="23"/>
      <c r="E7494" s="23"/>
      <c r="F7494" s="22"/>
      <c r="G7494" s="23"/>
      <c r="H7494" s="24"/>
      <c r="I7494" s="23"/>
      <c r="J7494" s="23"/>
      <c r="K7494" s="23"/>
      <c r="L7494" s="22"/>
      <c r="M7494" s="20"/>
    </row>
    <row r="7495" spans="1:13" x14ac:dyDescent="0.25">
      <c r="A7495" s="22"/>
      <c r="B7495" s="23"/>
      <c r="C7495" s="23"/>
      <c r="D7495" s="23"/>
      <c r="E7495" s="23"/>
      <c r="F7495" s="22"/>
      <c r="G7495" s="23"/>
      <c r="H7495" s="24"/>
      <c r="I7495" s="23"/>
      <c r="J7495" s="23"/>
      <c r="K7495" s="23"/>
      <c r="L7495" s="22"/>
      <c r="M7495" s="20"/>
    </row>
    <row r="7496" spans="1:13" x14ac:dyDescent="0.25">
      <c r="A7496" s="22"/>
      <c r="B7496" s="23"/>
      <c r="C7496" s="23"/>
      <c r="D7496" s="23"/>
      <c r="E7496" s="23"/>
      <c r="F7496" s="22"/>
      <c r="G7496" s="23"/>
      <c r="H7496" s="24"/>
      <c r="I7496" s="23"/>
      <c r="J7496" s="23"/>
      <c r="K7496" s="23"/>
      <c r="L7496" s="22"/>
      <c r="M7496" s="20"/>
    </row>
    <row r="7497" spans="1:13" x14ac:dyDescent="0.25">
      <c r="A7497" s="22"/>
      <c r="B7497" s="23"/>
      <c r="C7497" s="23"/>
      <c r="D7497" s="23"/>
      <c r="E7497" s="23"/>
      <c r="F7497" s="22"/>
      <c r="G7497" s="23"/>
      <c r="H7497" s="24"/>
      <c r="I7497" s="23"/>
      <c r="J7497" s="23"/>
      <c r="K7497" s="23"/>
      <c r="L7497" s="22"/>
      <c r="M7497" s="20"/>
    </row>
    <row r="7498" spans="1:13" x14ac:dyDescent="0.25">
      <c r="A7498" s="22"/>
      <c r="B7498" s="23"/>
      <c r="C7498" s="23"/>
      <c r="D7498" s="23"/>
      <c r="E7498" s="23"/>
      <c r="F7498" s="22"/>
      <c r="G7498" s="23"/>
      <c r="H7498" s="24"/>
      <c r="I7498" s="23"/>
      <c r="J7498" s="23"/>
      <c r="K7498" s="23"/>
      <c r="L7498" s="22"/>
      <c r="M7498" s="20"/>
    </row>
    <row r="7499" spans="1:13" x14ac:dyDescent="0.25">
      <c r="A7499" s="22"/>
      <c r="B7499" s="23"/>
      <c r="C7499" s="23"/>
      <c r="D7499" s="23"/>
      <c r="E7499" s="23"/>
      <c r="F7499" s="22"/>
      <c r="G7499" s="23"/>
      <c r="H7499" s="24"/>
      <c r="I7499" s="23"/>
      <c r="J7499" s="23"/>
      <c r="K7499" s="23"/>
      <c r="L7499" s="22"/>
      <c r="M7499" s="20"/>
    </row>
    <row r="7500" spans="1:13" x14ac:dyDescent="0.25">
      <c r="A7500" s="22"/>
      <c r="B7500" s="23"/>
      <c r="C7500" s="23"/>
      <c r="D7500" s="23"/>
      <c r="E7500" s="23"/>
      <c r="F7500" s="22"/>
      <c r="G7500" s="23"/>
      <c r="H7500" s="24"/>
      <c r="I7500" s="23"/>
      <c r="J7500" s="23"/>
      <c r="K7500" s="23"/>
      <c r="L7500" s="22"/>
      <c r="M7500" s="20"/>
    </row>
    <row r="7501" spans="1:13" x14ac:dyDescent="0.25">
      <c r="A7501" s="22"/>
      <c r="B7501" s="23"/>
      <c r="C7501" s="23"/>
      <c r="D7501" s="23"/>
      <c r="E7501" s="23"/>
      <c r="F7501" s="22"/>
      <c r="G7501" s="23"/>
      <c r="H7501" s="24"/>
      <c r="I7501" s="23"/>
      <c r="J7501" s="23"/>
      <c r="K7501" s="23"/>
      <c r="L7501" s="22"/>
      <c r="M7501" s="20"/>
    </row>
    <row r="7502" spans="1:13" x14ac:dyDescent="0.25">
      <c r="A7502" s="22"/>
      <c r="B7502" s="23"/>
      <c r="C7502" s="23"/>
      <c r="D7502" s="23"/>
      <c r="E7502" s="23"/>
      <c r="F7502" s="22"/>
      <c r="G7502" s="23"/>
      <c r="H7502" s="24"/>
      <c r="I7502" s="23"/>
      <c r="J7502" s="23"/>
      <c r="K7502" s="23"/>
      <c r="L7502" s="22"/>
      <c r="M7502" s="20"/>
    </row>
    <row r="7503" spans="1:13" x14ac:dyDescent="0.25">
      <c r="A7503" s="22"/>
      <c r="B7503" s="23"/>
      <c r="C7503" s="23"/>
      <c r="D7503" s="23"/>
      <c r="E7503" s="23"/>
      <c r="F7503" s="22"/>
      <c r="G7503" s="23"/>
      <c r="H7503" s="24"/>
      <c r="I7503" s="23"/>
      <c r="J7503" s="23"/>
      <c r="K7503" s="23"/>
      <c r="L7503" s="22"/>
      <c r="M7503" s="20"/>
    </row>
    <row r="7504" spans="1:13" x14ac:dyDescent="0.25">
      <c r="A7504" s="22"/>
      <c r="B7504" s="23"/>
      <c r="C7504" s="23"/>
      <c r="D7504" s="23"/>
      <c r="E7504" s="23"/>
      <c r="F7504" s="22"/>
      <c r="G7504" s="23"/>
      <c r="H7504" s="24"/>
      <c r="I7504" s="23"/>
      <c r="J7504" s="23"/>
      <c r="K7504" s="23"/>
      <c r="L7504" s="22"/>
      <c r="M7504" s="20"/>
    </row>
    <row r="7505" spans="1:13" x14ac:dyDescent="0.25">
      <c r="A7505" s="22"/>
      <c r="B7505" s="23"/>
      <c r="C7505" s="23"/>
      <c r="D7505" s="23"/>
      <c r="E7505" s="23"/>
      <c r="F7505" s="22"/>
      <c r="G7505" s="23"/>
      <c r="H7505" s="24"/>
      <c r="I7505" s="23"/>
      <c r="J7505" s="23"/>
      <c r="K7505" s="23"/>
      <c r="L7505" s="22"/>
      <c r="M7505" s="20"/>
    </row>
    <row r="7506" spans="1:13" x14ac:dyDescent="0.25">
      <c r="A7506" s="22"/>
      <c r="B7506" s="23"/>
      <c r="C7506" s="23"/>
      <c r="D7506" s="23"/>
      <c r="E7506" s="23"/>
      <c r="F7506" s="22"/>
      <c r="G7506" s="23"/>
      <c r="H7506" s="24"/>
      <c r="I7506" s="23"/>
      <c r="J7506" s="23"/>
      <c r="K7506" s="23"/>
      <c r="L7506" s="22"/>
      <c r="M7506" s="20"/>
    </row>
    <row r="7507" spans="1:13" x14ac:dyDescent="0.25">
      <c r="A7507" s="22"/>
      <c r="B7507" s="23"/>
      <c r="C7507" s="23"/>
      <c r="D7507" s="23"/>
      <c r="E7507" s="23"/>
      <c r="F7507" s="22"/>
      <c r="G7507" s="23"/>
      <c r="H7507" s="24"/>
      <c r="I7507" s="23"/>
      <c r="J7507" s="23"/>
      <c r="K7507" s="23"/>
      <c r="L7507" s="22"/>
      <c r="M7507" s="20"/>
    </row>
    <row r="7508" spans="1:13" x14ac:dyDescent="0.25">
      <c r="A7508" s="22"/>
      <c r="B7508" s="23"/>
      <c r="C7508" s="23"/>
      <c r="D7508" s="23"/>
      <c r="E7508" s="23"/>
      <c r="F7508" s="22"/>
      <c r="G7508" s="23"/>
      <c r="H7508" s="24"/>
      <c r="I7508" s="23"/>
      <c r="J7508" s="23"/>
      <c r="K7508" s="23"/>
      <c r="L7508" s="22"/>
      <c r="M7508" s="20"/>
    </row>
    <row r="7509" spans="1:13" x14ac:dyDescent="0.25">
      <c r="A7509" s="22"/>
      <c r="B7509" s="23"/>
      <c r="C7509" s="23"/>
      <c r="D7509" s="23"/>
      <c r="E7509" s="23"/>
      <c r="F7509" s="22"/>
      <c r="G7509" s="23"/>
      <c r="H7509" s="24"/>
      <c r="I7509" s="23"/>
      <c r="J7509" s="23"/>
      <c r="K7509" s="23"/>
      <c r="L7509" s="22"/>
      <c r="M7509" s="20"/>
    </row>
    <row r="7510" spans="1:13" x14ac:dyDescent="0.25">
      <c r="A7510" s="22"/>
      <c r="B7510" s="23"/>
      <c r="C7510" s="23"/>
      <c r="D7510" s="23"/>
      <c r="E7510" s="23"/>
      <c r="F7510" s="22"/>
      <c r="G7510" s="23"/>
      <c r="H7510" s="24"/>
      <c r="I7510" s="23"/>
      <c r="J7510" s="23"/>
      <c r="K7510" s="23"/>
      <c r="L7510" s="22"/>
      <c r="M7510" s="20"/>
    </row>
    <row r="7511" spans="1:13" x14ac:dyDescent="0.25">
      <c r="A7511" s="22"/>
      <c r="B7511" s="23"/>
      <c r="C7511" s="23"/>
      <c r="D7511" s="23"/>
      <c r="E7511" s="23"/>
      <c r="F7511" s="22"/>
      <c r="G7511" s="23"/>
      <c r="H7511" s="24"/>
      <c r="I7511" s="23"/>
      <c r="J7511" s="23"/>
      <c r="K7511" s="23"/>
      <c r="L7511" s="22"/>
      <c r="M7511" s="20"/>
    </row>
    <row r="7512" spans="1:13" x14ac:dyDescent="0.25">
      <c r="A7512" s="22"/>
      <c r="B7512" s="23"/>
      <c r="C7512" s="23"/>
      <c r="D7512" s="23"/>
      <c r="E7512" s="23"/>
      <c r="F7512" s="22"/>
      <c r="G7512" s="23"/>
      <c r="H7512" s="24"/>
      <c r="I7512" s="23"/>
      <c r="J7512" s="23"/>
      <c r="K7512" s="23"/>
      <c r="L7512" s="22"/>
      <c r="M7512" s="20"/>
    </row>
    <row r="7513" spans="1:13" x14ac:dyDescent="0.25">
      <c r="A7513" s="22"/>
      <c r="B7513" s="23"/>
      <c r="C7513" s="23"/>
      <c r="D7513" s="23"/>
      <c r="E7513" s="23"/>
      <c r="F7513" s="22"/>
      <c r="G7513" s="23"/>
      <c r="H7513" s="24"/>
      <c r="I7513" s="23"/>
      <c r="J7513" s="23"/>
      <c r="K7513" s="23"/>
      <c r="L7513" s="22"/>
      <c r="M7513" s="20"/>
    </row>
    <row r="7514" spans="1:13" x14ac:dyDescent="0.25">
      <c r="A7514" s="22"/>
      <c r="B7514" s="23"/>
      <c r="C7514" s="23"/>
      <c r="D7514" s="23"/>
      <c r="E7514" s="23"/>
      <c r="F7514" s="22"/>
      <c r="G7514" s="23"/>
      <c r="H7514" s="24"/>
      <c r="I7514" s="23"/>
      <c r="J7514" s="23"/>
      <c r="K7514" s="23"/>
      <c r="L7514" s="22"/>
      <c r="M7514" s="20"/>
    </row>
    <row r="7515" spans="1:13" x14ac:dyDescent="0.25">
      <c r="A7515" s="22"/>
      <c r="B7515" s="23"/>
      <c r="C7515" s="23"/>
      <c r="D7515" s="23"/>
      <c r="E7515" s="23"/>
      <c r="F7515" s="22"/>
      <c r="G7515" s="23"/>
      <c r="H7515" s="24"/>
      <c r="I7515" s="23"/>
      <c r="J7515" s="23"/>
      <c r="K7515" s="23"/>
      <c r="L7515" s="22"/>
      <c r="M7515" s="20"/>
    </row>
    <row r="7516" spans="1:13" x14ac:dyDescent="0.25">
      <c r="A7516" s="22"/>
      <c r="B7516" s="23"/>
      <c r="C7516" s="23"/>
      <c r="D7516" s="23"/>
      <c r="E7516" s="23"/>
      <c r="F7516" s="22"/>
      <c r="G7516" s="23"/>
      <c r="H7516" s="24"/>
      <c r="I7516" s="23"/>
      <c r="J7516" s="23"/>
      <c r="K7516" s="23"/>
      <c r="L7516" s="22"/>
      <c r="M7516" s="20"/>
    </row>
    <row r="7517" spans="1:13" x14ac:dyDescent="0.25">
      <c r="A7517" s="22"/>
      <c r="B7517" s="23"/>
      <c r="C7517" s="23"/>
      <c r="D7517" s="23"/>
      <c r="E7517" s="23"/>
      <c r="F7517" s="22"/>
      <c r="G7517" s="23"/>
      <c r="H7517" s="24"/>
      <c r="I7517" s="23"/>
      <c r="J7517" s="23"/>
      <c r="K7517" s="23"/>
      <c r="L7517" s="22"/>
      <c r="M7517" s="20"/>
    </row>
    <row r="7518" spans="1:13" x14ac:dyDescent="0.25">
      <c r="A7518" s="22"/>
      <c r="B7518" s="23"/>
      <c r="C7518" s="23"/>
      <c r="D7518" s="23"/>
      <c r="E7518" s="23"/>
      <c r="F7518" s="22"/>
      <c r="G7518" s="23"/>
      <c r="H7518" s="24"/>
      <c r="I7518" s="23"/>
      <c r="J7518" s="23"/>
      <c r="K7518" s="23"/>
      <c r="L7518" s="22"/>
      <c r="M7518" s="20"/>
    </row>
    <row r="7519" spans="1:13" x14ac:dyDescent="0.25">
      <c r="A7519" s="22"/>
      <c r="B7519" s="23"/>
      <c r="C7519" s="23"/>
      <c r="D7519" s="23"/>
      <c r="E7519" s="23"/>
      <c r="F7519" s="22"/>
      <c r="G7519" s="23"/>
      <c r="H7519" s="24"/>
      <c r="I7519" s="23"/>
      <c r="J7519" s="23"/>
      <c r="K7519" s="23"/>
      <c r="L7519" s="22"/>
      <c r="M7519" s="20"/>
    </row>
    <row r="7520" spans="1:13" x14ac:dyDescent="0.25">
      <c r="A7520" s="22"/>
      <c r="B7520" s="23"/>
      <c r="C7520" s="23"/>
      <c r="D7520" s="23"/>
      <c r="E7520" s="23"/>
      <c r="F7520" s="22"/>
      <c r="G7520" s="23"/>
      <c r="H7520" s="24"/>
      <c r="I7520" s="23"/>
      <c r="J7520" s="23"/>
      <c r="K7520" s="23"/>
      <c r="L7520" s="22"/>
      <c r="M7520" s="20"/>
    </row>
    <row r="7521" spans="1:13" x14ac:dyDescent="0.25">
      <c r="A7521" s="22"/>
      <c r="B7521" s="23"/>
      <c r="C7521" s="23"/>
      <c r="D7521" s="23"/>
      <c r="E7521" s="23"/>
      <c r="F7521" s="22"/>
      <c r="G7521" s="23"/>
      <c r="H7521" s="24"/>
      <c r="I7521" s="23"/>
      <c r="J7521" s="23"/>
      <c r="K7521" s="23"/>
      <c r="L7521" s="22"/>
      <c r="M7521" s="20"/>
    </row>
    <row r="7522" spans="1:13" x14ac:dyDescent="0.25">
      <c r="A7522" s="22"/>
      <c r="B7522" s="23"/>
      <c r="C7522" s="23"/>
      <c r="D7522" s="23"/>
      <c r="E7522" s="23"/>
      <c r="F7522" s="22"/>
      <c r="G7522" s="23"/>
      <c r="H7522" s="24"/>
      <c r="I7522" s="23"/>
      <c r="J7522" s="23"/>
      <c r="K7522" s="23"/>
      <c r="L7522" s="22"/>
      <c r="M7522" s="20"/>
    </row>
    <row r="7523" spans="1:13" x14ac:dyDescent="0.25">
      <c r="A7523" s="22"/>
      <c r="B7523" s="23"/>
      <c r="C7523" s="23"/>
      <c r="D7523" s="23"/>
      <c r="E7523" s="23"/>
      <c r="F7523" s="22"/>
      <c r="G7523" s="23"/>
      <c r="H7523" s="24"/>
      <c r="I7523" s="23"/>
      <c r="J7523" s="23"/>
      <c r="K7523" s="23"/>
      <c r="L7523" s="22"/>
      <c r="M7523" s="20"/>
    </row>
    <row r="7524" spans="1:13" x14ac:dyDescent="0.25">
      <c r="A7524" s="22"/>
      <c r="B7524" s="23"/>
      <c r="C7524" s="23"/>
      <c r="D7524" s="23"/>
      <c r="E7524" s="23"/>
      <c r="F7524" s="22"/>
      <c r="G7524" s="23"/>
      <c r="H7524" s="24"/>
      <c r="I7524" s="23"/>
      <c r="J7524" s="23"/>
      <c r="K7524" s="23"/>
      <c r="L7524" s="22"/>
      <c r="M7524" s="20"/>
    </row>
    <row r="7525" spans="1:13" x14ac:dyDescent="0.25">
      <c r="A7525" s="22"/>
      <c r="B7525" s="23"/>
      <c r="C7525" s="23"/>
      <c r="D7525" s="23"/>
      <c r="E7525" s="23"/>
      <c r="F7525" s="22"/>
      <c r="G7525" s="23"/>
      <c r="H7525" s="24"/>
      <c r="I7525" s="23"/>
      <c r="J7525" s="23"/>
      <c r="K7525" s="23"/>
      <c r="L7525" s="22"/>
      <c r="M7525" s="20"/>
    </row>
    <row r="7526" spans="1:13" x14ac:dyDescent="0.25">
      <c r="A7526" s="22"/>
      <c r="B7526" s="23"/>
      <c r="C7526" s="23"/>
      <c r="D7526" s="23"/>
      <c r="E7526" s="23"/>
      <c r="F7526" s="22"/>
      <c r="G7526" s="23"/>
      <c r="H7526" s="24"/>
      <c r="I7526" s="23"/>
      <c r="J7526" s="23"/>
      <c r="K7526" s="23"/>
      <c r="L7526" s="22"/>
      <c r="M7526" s="20"/>
    </row>
    <row r="7527" spans="1:13" x14ac:dyDescent="0.25">
      <c r="A7527" s="22"/>
      <c r="B7527" s="23"/>
      <c r="C7527" s="23"/>
      <c r="D7527" s="23"/>
      <c r="E7527" s="23"/>
      <c r="F7527" s="22"/>
      <c r="G7527" s="23"/>
      <c r="H7527" s="24"/>
      <c r="I7527" s="23"/>
      <c r="J7527" s="23"/>
      <c r="K7527" s="23"/>
      <c r="L7527" s="22"/>
      <c r="M7527" s="20"/>
    </row>
    <row r="7528" spans="1:13" x14ac:dyDescent="0.25">
      <c r="A7528" s="22"/>
      <c r="B7528" s="23"/>
      <c r="C7528" s="23"/>
      <c r="D7528" s="23"/>
      <c r="E7528" s="23"/>
      <c r="F7528" s="22"/>
      <c r="G7528" s="23"/>
      <c r="H7528" s="24"/>
      <c r="I7528" s="23"/>
      <c r="J7528" s="23"/>
      <c r="K7528" s="23"/>
      <c r="L7528" s="22"/>
      <c r="M7528" s="20"/>
    </row>
    <row r="7529" spans="1:13" x14ac:dyDescent="0.25">
      <c r="A7529" s="22"/>
      <c r="B7529" s="23"/>
      <c r="C7529" s="23"/>
      <c r="D7529" s="23"/>
      <c r="E7529" s="23"/>
      <c r="F7529" s="22"/>
      <c r="G7529" s="23"/>
      <c r="H7529" s="24"/>
      <c r="I7529" s="23"/>
      <c r="J7529" s="23"/>
      <c r="K7529" s="23"/>
      <c r="L7529" s="22"/>
      <c r="M7529" s="20"/>
    </row>
    <row r="7530" spans="1:13" x14ac:dyDescent="0.25">
      <c r="A7530" s="22"/>
      <c r="B7530" s="23"/>
      <c r="C7530" s="23"/>
      <c r="D7530" s="23"/>
      <c r="E7530" s="23"/>
      <c r="F7530" s="22"/>
      <c r="G7530" s="23"/>
      <c r="H7530" s="24"/>
      <c r="I7530" s="23"/>
      <c r="J7530" s="23"/>
      <c r="K7530" s="23"/>
      <c r="L7530" s="22"/>
      <c r="M7530" s="20"/>
    </row>
    <row r="7531" spans="1:13" x14ac:dyDescent="0.25">
      <c r="A7531" s="22"/>
      <c r="B7531" s="23"/>
      <c r="C7531" s="23"/>
      <c r="D7531" s="23"/>
      <c r="E7531" s="23"/>
      <c r="F7531" s="22"/>
      <c r="G7531" s="23"/>
      <c r="H7531" s="24"/>
      <c r="I7531" s="23"/>
      <c r="J7531" s="23"/>
      <c r="K7531" s="23"/>
      <c r="L7531" s="22"/>
      <c r="M7531" s="20"/>
    </row>
    <row r="7532" spans="1:13" x14ac:dyDescent="0.25">
      <c r="A7532" s="22"/>
      <c r="B7532" s="23"/>
      <c r="C7532" s="23"/>
      <c r="D7532" s="23"/>
      <c r="E7532" s="23"/>
      <c r="F7532" s="22"/>
      <c r="G7532" s="23"/>
      <c r="H7532" s="24"/>
      <c r="I7532" s="23"/>
      <c r="J7532" s="23"/>
      <c r="K7532" s="23"/>
      <c r="L7532" s="22"/>
      <c r="M7532" s="20"/>
    </row>
    <row r="7533" spans="1:13" x14ac:dyDescent="0.25">
      <c r="A7533" s="22"/>
      <c r="B7533" s="23"/>
      <c r="C7533" s="23"/>
      <c r="D7533" s="23"/>
      <c r="E7533" s="23"/>
      <c r="F7533" s="22"/>
      <c r="G7533" s="23"/>
      <c r="H7533" s="24"/>
      <c r="I7533" s="23"/>
      <c r="J7533" s="23"/>
      <c r="K7533" s="23"/>
      <c r="L7533" s="22"/>
      <c r="M7533" s="20"/>
    </row>
    <row r="7534" spans="1:13" x14ac:dyDescent="0.25">
      <c r="A7534" s="22"/>
      <c r="B7534" s="23"/>
      <c r="C7534" s="23"/>
      <c r="D7534" s="23"/>
      <c r="E7534" s="23"/>
      <c r="F7534" s="22"/>
      <c r="G7534" s="23"/>
      <c r="H7534" s="24"/>
      <c r="I7534" s="23"/>
      <c r="J7534" s="23"/>
      <c r="K7534" s="23"/>
      <c r="L7534" s="22"/>
      <c r="M7534" s="20"/>
    </row>
    <row r="7535" spans="1:13" x14ac:dyDescent="0.25">
      <c r="A7535" s="22"/>
      <c r="B7535" s="23"/>
      <c r="C7535" s="23"/>
      <c r="D7535" s="23"/>
      <c r="E7535" s="23"/>
      <c r="F7535" s="22"/>
      <c r="G7535" s="23"/>
      <c r="H7535" s="24"/>
      <c r="I7535" s="23"/>
      <c r="J7535" s="23"/>
      <c r="K7535" s="23"/>
      <c r="L7535" s="22"/>
      <c r="M7535" s="20"/>
    </row>
    <row r="7536" spans="1:13" x14ac:dyDescent="0.25">
      <c r="A7536" s="22"/>
      <c r="B7536" s="23"/>
      <c r="C7536" s="23"/>
      <c r="D7536" s="23"/>
      <c r="E7536" s="23"/>
      <c r="F7536" s="22"/>
      <c r="G7536" s="23"/>
      <c r="H7536" s="24"/>
      <c r="I7536" s="23"/>
      <c r="J7536" s="23"/>
      <c r="K7536" s="23"/>
      <c r="L7536" s="22"/>
      <c r="M7536" s="20"/>
    </row>
    <row r="7537" spans="1:13" x14ac:dyDescent="0.25">
      <c r="A7537" s="22"/>
      <c r="B7537" s="23"/>
      <c r="C7537" s="23"/>
      <c r="D7537" s="23"/>
      <c r="E7537" s="23"/>
      <c r="F7537" s="22"/>
      <c r="G7537" s="23"/>
      <c r="H7537" s="24"/>
      <c r="I7537" s="23"/>
      <c r="J7537" s="23"/>
      <c r="K7537" s="23"/>
      <c r="L7537" s="22"/>
      <c r="M7537" s="20"/>
    </row>
    <row r="7538" spans="1:13" x14ac:dyDescent="0.25">
      <c r="A7538" s="22"/>
      <c r="B7538" s="23"/>
      <c r="C7538" s="23"/>
      <c r="D7538" s="23"/>
      <c r="E7538" s="23"/>
      <c r="F7538" s="22"/>
      <c r="G7538" s="23"/>
      <c r="H7538" s="24"/>
      <c r="I7538" s="23"/>
      <c r="J7538" s="23"/>
      <c r="K7538" s="23"/>
      <c r="L7538" s="22"/>
      <c r="M7538" s="20"/>
    </row>
    <row r="7539" spans="1:13" x14ac:dyDescent="0.25">
      <c r="A7539" s="22"/>
      <c r="B7539" s="23"/>
      <c r="C7539" s="23"/>
      <c r="D7539" s="23"/>
      <c r="E7539" s="23"/>
      <c r="F7539" s="22"/>
      <c r="G7539" s="23"/>
      <c r="H7539" s="24"/>
      <c r="I7539" s="23"/>
      <c r="J7539" s="23"/>
      <c r="K7539" s="23"/>
      <c r="L7539" s="22"/>
      <c r="M7539" s="20"/>
    </row>
    <row r="7540" spans="1:13" x14ac:dyDescent="0.25">
      <c r="A7540" s="22"/>
      <c r="B7540" s="23"/>
      <c r="C7540" s="23"/>
      <c r="D7540" s="23"/>
      <c r="E7540" s="23"/>
      <c r="F7540" s="22"/>
      <c r="G7540" s="23"/>
      <c r="H7540" s="24"/>
      <c r="I7540" s="23"/>
      <c r="J7540" s="23"/>
      <c r="K7540" s="23"/>
      <c r="L7540" s="22"/>
      <c r="M7540" s="20"/>
    </row>
    <row r="7541" spans="1:13" x14ac:dyDescent="0.25">
      <c r="A7541" s="22"/>
      <c r="B7541" s="23"/>
      <c r="C7541" s="23"/>
      <c r="D7541" s="23"/>
      <c r="E7541" s="23"/>
      <c r="F7541" s="22"/>
      <c r="G7541" s="23"/>
      <c r="H7541" s="24"/>
      <c r="I7541" s="23"/>
      <c r="J7541" s="23"/>
      <c r="K7541" s="23"/>
      <c r="L7541" s="22"/>
      <c r="M7541" s="20"/>
    </row>
    <row r="7542" spans="1:13" x14ac:dyDescent="0.25">
      <c r="A7542" s="22"/>
      <c r="B7542" s="23"/>
      <c r="C7542" s="23"/>
      <c r="D7542" s="23"/>
      <c r="E7542" s="23"/>
      <c r="F7542" s="22"/>
      <c r="G7542" s="23"/>
      <c r="H7542" s="24"/>
      <c r="I7542" s="23"/>
      <c r="J7542" s="23"/>
      <c r="K7542" s="23"/>
      <c r="L7542" s="22"/>
      <c r="M7542" s="20"/>
    </row>
    <row r="7543" spans="1:13" x14ac:dyDescent="0.25">
      <c r="A7543" s="22"/>
      <c r="B7543" s="23"/>
      <c r="C7543" s="23"/>
      <c r="D7543" s="23"/>
      <c r="E7543" s="23"/>
      <c r="F7543" s="22"/>
      <c r="G7543" s="23"/>
      <c r="H7543" s="24"/>
      <c r="I7543" s="23"/>
      <c r="J7543" s="23"/>
      <c r="K7543" s="23"/>
      <c r="L7543" s="22"/>
      <c r="M7543" s="20"/>
    </row>
    <row r="7544" spans="1:13" x14ac:dyDescent="0.25">
      <c r="A7544" s="22"/>
      <c r="B7544" s="23"/>
      <c r="C7544" s="23"/>
      <c r="D7544" s="23"/>
      <c r="E7544" s="23"/>
      <c r="F7544" s="22"/>
      <c r="G7544" s="23"/>
      <c r="H7544" s="24"/>
      <c r="I7544" s="23"/>
      <c r="J7544" s="23"/>
      <c r="K7544" s="23"/>
      <c r="L7544" s="22"/>
      <c r="M7544" s="20"/>
    </row>
    <row r="7545" spans="1:13" x14ac:dyDescent="0.25">
      <c r="A7545" s="22"/>
      <c r="B7545" s="23"/>
      <c r="C7545" s="23"/>
      <c r="D7545" s="23"/>
      <c r="E7545" s="23"/>
      <c r="F7545" s="22"/>
      <c r="G7545" s="23"/>
      <c r="H7545" s="24"/>
      <c r="I7545" s="23"/>
      <c r="J7545" s="23"/>
      <c r="K7545" s="23"/>
      <c r="L7545" s="22"/>
      <c r="M7545" s="20"/>
    </row>
    <row r="7546" spans="1:13" x14ac:dyDescent="0.25">
      <c r="A7546" s="22"/>
      <c r="B7546" s="23"/>
      <c r="C7546" s="23"/>
      <c r="D7546" s="23"/>
      <c r="E7546" s="23"/>
      <c r="F7546" s="22"/>
      <c r="G7546" s="23"/>
      <c r="H7546" s="24"/>
      <c r="I7546" s="23"/>
      <c r="J7546" s="23"/>
      <c r="K7546" s="23"/>
      <c r="L7546" s="22"/>
      <c r="M7546" s="20"/>
    </row>
    <row r="7547" spans="1:13" x14ac:dyDescent="0.25">
      <c r="A7547" s="22"/>
      <c r="B7547" s="23"/>
      <c r="C7547" s="23"/>
      <c r="D7547" s="23"/>
      <c r="E7547" s="23"/>
      <c r="F7547" s="22"/>
      <c r="G7547" s="23"/>
      <c r="H7547" s="24"/>
      <c r="I7547" s="23"/>
      <c r="J7547" s="23"/>
      <c r="K7547" s="23"/>
      <c r="L7547" s="22"/>
      <c r="M7547" s="20"/>
    </row>
    <row r="7548" spans="1:13" x14ac:dyDescent="0.25">
      <c r="A7548" s="22"/>
      <c r="B7548" s="23"/>
      <c r="C7548" s="23"/>
      <c r="D7548" s="23"/>
      <c r="E7548" s="23"/>
      <c r="F7548" s="22"/>
      <c r="G7548" s="23"/>
      <c r="H7548" s="24"/>
      <c r="I7548" s="23"/>
      <c r="J7548" s="23"/>
      <c r="K7548" s="23"/>
      <c r="L7548" s="22"/>
      <c r="M7548" s="20"/>
    </row>
    <row r="7549" spans="1:13" x14ac:dyDescent="0.25">
      <c r="A7549" s="22"/>
      <c r="B7549" s="23"/>
      <c r="C7549" s="23"/>
      <c r="D7549" s="23"/>
      <c r="E7549" s="23"/>
      <c r="F7549" s="22"/>
      <c r="G7549" s="23"/>
      <c r="H7549" s="24"/>
      <c r="I7549" s="23"/>
      <c r="J7549" s="23"/>
      <c r="K7549" s="23"/>
      <c r="L7549" s="22"/>
      <c r="M7549" s="20"/>
    </row>
    <row r="7550" spans="1:13" x14ac:dyDescent="0.25">
      <c r="A7550" s="22"/>
      <c r="B7550" s="23"/>
      <c r="C7550" s="23"/>
      <c r="D7550" s="23"/>
      <c r="E7550" s="23"/>
      <c r="F7550" s="22"/>
      <c r="G7550" s="23"/>
      <c r="H7550" s="24"/>
      <c r="I7550" s="23"/>
      <c r="J7550" s="23"/>
      <c r="K7550" s="23"/>
      <c r="L7550" s="22"/>
      <c r="M7550" s="20"/>
    </row>
    <row r="7551" spans="1:13" x14ac:dyDescent="0.25">
      <c r="A7551" s="22"/>
      <c r="B7551" s="23"/>
      <c r="C7551" s="23"/>
      <c r="D7551" s="23"/>
      <c r="E7551" s="23"/>
      <c r="F7551" s="22"/>
      <c r="G7551" s="23"/>
      <c r="H7551" s="24"/>
      <c r="I7551" s="23"/>
      <c r="J7551" s="23"/>
      <c r="K7551" s="23"/>
      <c r="L7551" s="22"/>
      <c r="M7551" s="20"/>
    </row>
    <row r="7552" spans="1:13" x14ac:dyDescent="0.25">
      <c r="A7552" s="22"/>
      <c r="B7552" s="23"/>
      <c r="C7552" s="23"/>
      <c r="D7552" s="23"/>
      <c r="E7552" s="23"/>
      <c r="F7552" s="22"/>
      <c r="G7552" s="23"/>
      <c r="H7552" s="24"/>
      <c r="I7552" s="23"/>
      <c r="J7552" s="23"/>
      <c r="K7552" s="23"/>
      <c r="L7552" s="22"/>
      <c r="M7552" s="20"/>
    </row>
    <row r="7553" spans="1:13" x14ac:dyDescent="0.25">
      <c r="A7553" s="22"/>
      <c r="B7553" s="23"/>
      <c r="C7553" s="23"/>
      <c r="D7553" s="23"/>
      <c r="E7553" s="23"/>
      <c r="F7553" s="22"/>
      <c r="G7553" s="23"/>
      <c r="H7553" s="24"/>
      <c r="I7553" s="23"/>
      <c r="J7553" s="23"/>
      <c r="K7553" s="23"/>
      <c r="L7553" s="22"/>
      <c r="M7553" s="20"/>
    </row>
    <row r="7554" spans="1:13" x14ac:dyDescent="0.25">
      <c r="A7554" s="22"/>
      <c r="B7554" s="23"/>
      <c r="C7554" s="23"/>
      <c r="D7554" s="23"/>
      <c r="E7554" s="23"/>
      <c r="F7554" s="22"/>
      <c r="G7554" s="23"/>
      <c r="H7554" s="24"/>
      <c r="I7554" s="23"/>
      <c r="J7554" s="23"/>
      <c r="K7554" s="23"/>
      <c r="L7554" s="22"/>
      <c r="M7554" s="20"/>
    </row>
    <row r="7555" spans="1:13" x14ac:dyDescent="0.25">
      <c r="A7555" s="22"/>
      <c r="B7555" s="23"/>
      <c r="C7555" s="23"/>
      <c r="D7555" s="23"/>
      <c r="E7555" s="23"/>
      <c r="F7555" s="22"/>
      <c r="G7555" s="23"/>
      <c r="H7555" s="24"/>
      <c r="I7555" s="23"/>
      <c r="J7555" s="23"/>
      <c r="K7555" s="23"/>
      <c r="L7555" s="22"/>
      <c r="M7555" s="20"/>
    </row>
    <row r="7556" spans="1:13" x14ac:dyDescent="0.25">
      <c r="A7556" s="22"/>
      <c r="B7556" s="23"/>
      <c r="C7556" s="23"/>
      <c r="D7556" s="23"/>
      <c r="E7556" s="23"/>
      <c r="F7556" s="22"/>
      <c r="G7556" s="23"/>
      <c r="H7556" s="24"/>
      <c r="I7556" s="23"/>
      <c r="J7556" s="23"/>
      <c r="K7556" s="23"/>
      <c r="L7556" s="22"/>
      <c r="M7556" s="20"/>
    </row>
    <row r="7557" spans="1:13" x14ac:dyDescent="0.25">
      <c r="A7557" s="22"/>
      <c r="B7557" s="23"/>
      <c r="C7557" s="23"/>
      <c r="D7557" s="23"/>
      <c r="E7557" s="23"/>
      <c r="F7557" s="22"/>
      <c r="G7557" s="23"/>
      <c r="H7557" s="24"/>
      <c r="I7557" s="23"/>
      <c r="J7557" s="23"/>
      <c r="K7557" s="23"/>
      <c r="L7557" s="22"/>
      <c r="M7557" s="20"/>
    </row>
    <row r="7558" spans="1:13" x14ac:dyDescent="0.25">
      <c r="A7558" s="22"/>
      <c r="B7558" s="23"/>
      <c r="C7558" s="23"/>
      <c r="D7558" s="23"/>
      <c r="E7558" s="23"/>
      <c r="F7558" s="22"/>
      <c r="G7558" s="23"/>
      <c r="H7558" s="24"/>
      <c r="I7558" s="23"/>
      <c r="J7558" s="23"/>
      <c r="K7558" s="23"/>
      <c r="L7558" s="22"/>
      <c r="M7558" s="20"/>
    </row>
    <row r="7559" spans="1:13" x14ac:dyDescent="0.25">
      <c r="A7559" s="22"/>
      <c r="B7559" s="23"/>
      <c r="C7559" s="23"/>
      <c r="D7559" s="23"/>
      <c r="E7559" s="23"/>
      <c r="F7559" s="22"/>
      <c r="G7559" s="23"/>
      <c r="H7559" s="24"/>
      <c r="I7559" s="23"/>
      <c r="J7559" s="23"/>
      <c r="K7559" s="23"/>
      <c r="L7559" s="22"/>
      <c r="M7559" s="20"/>
    </row>
    <row r="7560" spans="1:13" x14ac:dyDescent="0.25">
      <c r="A7560" s="22"/>
      <c r="B7560" s="23"/>
      <c r="C7560" s="23"/>
      <c r="D7560" s="23"/>
      <c r="E7560" s="23"/>
      <c r="F7560" s="22"/>
      <c r="G7560" s="23"/>
      <c r="H7560" s="24"/>
      <c r="I7560" s="23"/>
      <c r="J7560" s="23"/>
      <c r="K7560" s="23"/>
      <c r="L7560" s="22"/>
      <c r="M7560" s="20"/>
    </row>
    <row r="7561" spans="1:13" x14ac:dyDescent="0.25">
      <c r="A7561" s="22"/>
      <c r="B7561" s="23"/>
      <c r="C7561" s="23"/>
      <c r="D7561" s="23"/>
      <c r="E7561" s="23"/>
      <c r="F7561" s="22"/>
      <c r="G7561" s="23"/>
      <c r="H7561" s="24"/>
      <c r="I7561" s="23"/>
      <c r="J7561" s="23"/>
      <c r="K7561" s="23"/>
      <c r="L7561" s="22"/>
      <c r="M7561" s="20"/>
    </row>
    <row r="7562" spans="1:13" x14ac:dyDescent="0.25">
      <c r="A7562" s="22"/>
      <c r="B7562" s="23"/>
      <c r="C7562" s="23"/>
      <c r="D7562" s="23"/>
      <c r="E7562" s="23"/>
      <c r="F7562" s="22"/>
      <c r="G7562" s="23"/>
      <c r="H7562" s="24"/>
      <c r="I7562" s="23"/>
      <c r="J7562" s="23"/>
      <c r="K7562" s="23"/>
      <c r="L7562" s="22"/>
      <c r="M7562" s="20"/>
    </row>
    <row r="7563" spans="1:13" x14ac:dyDescent="0.25">
      <c r="A7563" s="22"/>
      <c r="B7563" s="23"/>
      <c r="C7563" s="23"/>
      <c r="D7563" s="23"/>
      <c r="E7563" s="23"/>
      <c r="F7563" s="22"/>
      <c r="G7563" s="23"/>
      <c r="H7563" s="24"/>
      <c r="I7563" s="23"/>
      <c r="J7563" s="23"/>
      <c r="K7563" s="23"/>
      <c r="L7563" s="22"/>
      <c r="M7563" s="20"/>
    </row>
    <row r="7564" spans="1:13" x14ac:dyDescent="0.25">
      <c r="A7564" s="22"/>
      <c r="B7564" s="23"/>
      <c r="C7564" s="23"/>
      <c r="D7564" s="23"/>
      <c r="E7564" s="23"/>
      <c r="F7564" s="22"/>
      <c r="G7564" s="23"/>
      <c r="H7564" s="24"/>
      <c r="I7564" s="23"/>
      <c r="J7564" s="23"/>
      <c r="K7564" s="23"/>
      <c r="L7564" s="22"/>
      <c r="M7564" s="20"/>
    </row>
    <row r="7565" spans="1:13" x14ac:dyDescent="0.25">
      <c r="A7565" s="22"/>
      <c r="B7565" s="23"/>
      <c r="C7565" s="23"/>
      <c r="D7565" s="23"/>
      <c r="E7565" s="23"/>
      <c r="F7565" s="22"/>
      <c r="G7565" s="23"/>
      <c r="H7565" s="24"/>
      <c r="I7565" s="23"/>
      <c r="J7565" s="23"/>
      <c r="K7565" s="23"/>
      <c r="L7565" s="22"/>
      <c r="M7565" s="20"/>
    </row>
    <row r="7566" spans="1:13" x14ac:dyDescent="0.25">
      <c r="A7566" s="22"/>
      <c r="B7566" s="23"/>
      <c r="C7566" s="23"/>
      <c r="D7566" s="23"/>
      <c r="E7566" s="23"/>
      <c r="F7566" s="22"/>
      <c r="G7566" s="23"/>
      <c r="H7566" s="24"/>
      <c r="I7566" s="23"/>
      <c r="J7566" s="23"/>
      <c r="K7566" s="23"/>
      <c r="L7566" s="22"/>
      <c r="M7566" s="20"/>
    </row>
    <row r="7567" spans="1:13" x14ac:dyDescent="0.25">
      <c r="A7567" s="22"/>
      <c r="B7567" s="23"/>
      <c r="C7567" s="23"/>
      <c r="D7567" s="23"/>
      <c r="E7567" s="23"/>
      <c r="F7567" s="22"/>
      <c r="G7567" s="23"/>
      <c r="H7567" s="24"/>
      <c r="I7567" s="23"/>
      <c r="J7567" s="23"/>
      <c r="K7567" s="23"/>
      <c r="L7567" s="22"/>
      <c r="M7567" s="20"/>
    </row>
    <row r="7568" spans="1:13" x14ac:dyDescent="0.25">
      <c r="A7568" s="22"/>
      <c r="B7568" s="23"/>
      <c r="C7568" s="23"/>
      <c r="D7568" s="23"/>
      <c r="E7568" s="23"/>
      <c r="F7568" s="22"/>
      <c r="G7568" s="23"/>
      <c r="H7568" s="24"/>
      <c r="I7568" s="23"/>
      <c r="J7568" s="23"/>
      <c r="K7568" s="23"/>
      <c r="L7568" s="22"/>
      <c r="M7568" s="20"/>
    </row>
    <row r="7569" spans="1:13" x14ac:dyDescent="0.25">
      <c r="A7569" s="22"/>
      <c r="B7569" s="23"/>
      <c r="C7569" s="23"/>
      <c r="D7569" s="23"/>
      <c r="E7569" s="23"/>
      <c r="F7569" s="22"/>
      <c r="G7569" s="23"/>
      <c r="H7569" s="24"/>
      <c r="I7569" s="23"/>
      <c r="J7569" s="23"/>
      <c r="K7569" s="23"/>
      <c r="L7569" s="22"/>
      <c r="M7569" s="20"/>
    </row>
    <row r="7570" spans="1:13" x14ac:dyDescent="0.25">
      <c r="A7570" s="22"/>
      <c r="B7570" s="23"/>
      <c r="C7570" s="23"/>
      <c r="D7570" s="23"/>
      <c r="E7570" s="23"/>
      <c r="F7570" s="22"/>
      <c r="G7570" s="23"/>
      <c r="H7570" s="24"/>
      <c r="I7570" s="23"/>
      <c r="J7570" s="23"/>
      <c r="K7570" s="23"/>
      <c r="L7570" s="22"/>
      <c r="M7570" s="20"/>
    </row>
    <row r="7571" spans="1:13" x14ac:dyDescent="0.25">
      <c r="A7571" s="22"/>
      <c r="B7571" s="23"/>
      <c r="C7571" s="23"/>
      <c r="D7571" s="23"/>
      <c r="E7571" s="23"/>
      <c r="F7571" s="22"/>
      <c r="G7571" s="23"/>
      <c r="H7571" s="24"/>
      <c r="I7571" s="23"/>
      <c r="J7571" s="23"/>
      <c r="K7571" s="23"/>
      <c r="L7571" s="22"/>
      <c r="M7571" s="20"/>
    </row>
    <row r="7572" spans="1:13" x14ac:dyDescent="0.25">
      <c r="A7572" s="22"/>
      <c r="B7572" s="23"/>
      <c r="C7572" s="23"/>
      <c r="D7572" s="23"/>
      <c r="E7572" s="23"/>
      <c r="F7572" s="22"/>
      <c r="G7572" s="23"/>
      <c r="H7572" s="24"/>
      <c r="I7572" s="23"/>
      <c r="J7572" s="23"/>
      <c r="K7572" s="23"/>
      <c r="L7572" s="22"/>
      <c r="M7572" s="20"/>
    </row>
    <row r="7573" spans="1:13" x14ac:dyDescent="0.25">
      <c r="A7573" s="22"/>
      <c r="B7573" s="23"/>
      <c r="C7573" s="23"/>
      <c r="D7573" s="23"/>
      <c r="E7573" s="23"/>
      <c r="F7573" s="22"/>
      <c r="G7573" s="23"/>
      <c r="H7573" s="24"/>
      <c r="I7573" s="23"/>
      <c r="J7573" s="23"/>
      <c r="K7573" s="23"/>
      <c r="L7573" s="22"/>
      <c r="M7573" s="20"/>
    </row>
    <row r="7574" spans="1:13" x14ac:dyDescent="0.25">
      <c r="A7574" s="22"/>
      <c r="B7574" s="23"/>
      <c r="C7574" s="23"/>
      <c r="D7574" s="23"/>
      <c r="E7574" s="23"/>
      <c r="F7574" s="22"/>
      <c r="G7574" s="23"/>
      <c r="H7574" s="24"/>
      <c r="I7574" s="23"/>
      <c r="J7574" s="23"/>
      <c r="K7574" s="23"/>
      <c r="L7574" s="22"/>
      <c r="M7574" s="20"/>
    </row>
    <row r="7575" spans="1:13" x14ac:dyDescent="0.25">
      <c r="A7575" s="22"/>
      <c r="B7575" s="23"/>
      <c r="C7575" s="23"/>
      <c r="D7575" s="23"/>
      <c r="E7575" s="23"/>
      <c r="F7575" s="22"/>
      <c r="G7575" s="23"/>
      <c r="H7575" s="24"/>
      <c r="I7575" s="23"/>
      <c r="J7575" s="23"/>
      <c r="K7575" s="23"/>
      <c r="L7575" s="22"/>
      <c r="M7575" s="20"/>
    </row>
    <row r="7576" spans="1:13" x14ac:dyDescent="0.25">
      <c r="A7576" s="22"/>
      <c r="B7576" s="23"/>
      <c r="C7576" s="23"/>
      <c r="D7576" s="23"/>
      <c r="E7576" s="23"/>
      <c r="F7576" s="22"/>
      <c r="G7576" s="23"/>
      <c r="H7576" s="24"/>
      <c r="I7576" s="23"/>
      <c r="J7576" s="23"/>
      <c r="K7576" s="23"/>
      <c r="L7576" s="22"/>
      <c r="M7576" s="20"/>
    </row>
    <row r="7577" spans="1:13" x14ac:dyDescent="0.25">
      <c r="A7577" s="22"/>
      <c r="B7577" s="23"/>
      <c r="C7577" s="23"/>
      <c r="D7577" s="23"/>
      <c r="E7577" s="23"/>
      <c r="F7577" s="22"/>
      <c r="G7577" s="23"/>
      <c r="H7577" s="24"/>
      <c r="I7577" s="23"/>
      <c r="J7577" s="23"/>
      <c r="K7577" s="23"/>
      <c r="L7577" s="22"/>
      <c r="M7577" s="20"/>
    </row>
    <row r="7578" spans="1:13" x14ac:dyDescent="0.25">
      <c r="A7578" s="22"/>
      <c r="B7578" s="23"/>
      <c r="C7578" s="23"/>
      <c r="D7578" s="23"/>
      <c r="E7578" s="23"/>
      <c r="F7578" s="22"/>
      <c r="G7578" s="23"/>
      <c r="H7578" s="24"/>
      <c r="I7578" s="23"/>
      <c r="J7578" s="23"/>
      <c r="K7578" s="23"/>
      <c r="L7578" s="22"/>
      <c r="M7578" s="20"/>
    </row>
    <row r="7579" spans="1:13" x14ac:dyDescent="0.25">
      <c r="A7579" s="22"/>
      <c r="B7579" s="23"/>
      <c r="C7579" s="23"/>
      <c r="D7579" s="23"/>
      <c r="E7579" s="23"/>
      <c r="F7579" s="22"/>
      <c r="G7579" s="23"/>
      <c r="H7579" s="24"/>
      <c r="I7579" s="23"/>
      <c r="J7579" s="23"/>
      <c r="K7579" s="23"/>
      <c r="L7579" s="22"/>
      <c r="M7579" s="20"/>
    </row>
    <row r="7580" spans="1:13" x14ac:dyDescent="0.25">
      <c r="A7580" s="22"/>
      <c r="B7580" s="23"/>
      <c r="C7580" s="23"/>
      <c r="D7580" s="23"/>
      <c r="E7580" s="23"/>
      <c r="F7580" s="22"/>
      <c r="G7580" s="23"/>
      <c r="H7580" s="24"/>
      <c r="I7580" s="23"/>
      <c r="J7580" s="23"/>
      <c r="K7580" s="23"/>
      <c r="L7580" s="22"/>
      <c r="M7580" s="20"/>
    </row>
    <row r="7581" spans="1:13" x14ac:dyDescent="0.25">
      <c r="A7581" s="22"/>
      <c r="B7581" s="23"/>
      <c r="C7581" s="23"/>
      <c r="D7581" s="23"/>
      <c r="E7581" s="23"/>
      <c r="F7581" s="22"/>
      <c r="G7581" s="23"/>
      <c r="H7581" s="24"/>
      <c r="I7581" s="23"/>
      <c r="J7581" s="23"/>
      <c r="K7581" s="23"/>
      <c r="L7581" s="22"/>
      <c r="M7581" s="20"/>
    </row>
    <row r="7582" spans="1:13" x14ac:dyDescent="0.25">
      <c r="A7582" s="22"/>
      <c r="B7582" s="23"/>
      <c r="C7582" s="23"/>
      <c r="D7582" s="23"/>
      <c r="E7582" s="23"/>
      <c r="F7582" s="22"/>
      <c r="G7582" s="23"/>
      <c r="H7582" s="24"/>
      <c r="I7582" s="23"/>
      <c r="J7582" s="23"/>
      <c r="K7582" s="23"/>
      <c r="L7582" s="22"/>
      <c r="M7582" s="20"/>
    </row>
    <row r="7583" spans="1:13" x14ac:dyDescent="0.25">
      <c r="A7583" s="22"/>
      <c r="B7583" s="23"/>
      <c r="C7583" s="23"/>
      <c r="D7583" s="23"/>
      <c r="E7583" s="23"/>
      <c r="F7583" s="22"/>
      <c r="G7583" s="23"/>
      <c r="H7583" s="24"/>
      <c r="I7583" s="23"/>
      <c r="J7583" s="23"/>
      <c r="K7583" s="23"/>
      <c r="L7583" s="22"/>
      <c r="M7583" s="20"/>
    </row>
    <row r="7584" spans="1:13" x14ac:dyDescent="0.25">
      <c r="A7584" s="22"/>
      <c r="B7584" s="23"/>
      <c r="C7584" s="23"/>
      <c r="D7584" s="23"/>
      <c r="E7584" s="23"/>
      <c r="F7584" s="22"/>
      <c r="G7584" s="23"/>
      <c r="H7584" s="24"/>
      <c r="I7584" s="23"/>
      <c r="J7584" s="23"/>
      <c r="K7584" s="23"/>
      <c r="L7584" s="22"/>
      <c r="M7584" s="20"/>
    </row>
    <row r="7585" spans="1:14" x14ac:dyDescent="0.25">
      <c r="A7585" s="22"/>
      <c r="B7585" s="23"/>
      <c r="C7585" s="23"/>
      <c r="D7585" s="23"/>
      <c r="E7585" s="23"/>
      <c r="F7585" s="22"/>
      <c r="G7585" s="23"/>
      <c r="H7585" s="24"/>
      <c r="I7585" s="23"/>
      <c r="J7585" s="23"/>
      <c r="K7585" s="23"/>
      <c r="L7585" s="22"/>
      <c r="M7585" s="20"/>
      <c r="N7585" s="19"/>
    </row>
    <row r="7586" spans="1:14" x14ac:dyDescent="0.25">
      <c r="A7586" s="22"/>
      <c r="B7586" s="23"/>
      <c r="C7586" s="23"/>
      <c r="D7586" s="23"/>
      <c r="E7586" s="23"/>
      <c r="F7586" s="22"/>
      <c r="G7586" s="23"/>
      <c r="H7586" s="24"/>
      <c r="I7586" s="23"/>
      <c r="J7586" s="23"/>
      <c r="K7586" s="23"/>
      <c r="L7586" s="22"/>
      <c r="M7586" s="20"/>
      <c r="N7586" s="19"/>
    </row>
    <row r="7587" spans="1:14" x14ac:dyDescent="0.25">
      <c r="A7587" s="22"/>
      <c r="B7587" s="23"/>
      <c r="C7587" s="23"/>
      <c r="D7587" s="23"/>
      <c r="E7587" s="23"/>
      <c r="F7587" s="22"/>
      <c r="G7587" s="23"/>
      <c r="H7587" s="24"/>
      <c r="I7587" s="23"/>
      <c r="J7587" s="23"/>
      <c r="K7587" s="23"/>
      <c r="L7587" s="22"/>
      <c r="M7587" s="20"/>
      <c r="N7587" s="19"/>
    </row>
    <row r="7588" spans="1:14" x14ac:dyDescent="0.25">
      <c r="A7588" s="22"/>
      <c r="B7588" s="23"/>
      <c r="C7588" s="23"/>
      <c r="D7588" s="23"/>
      <c r="E7588" s="23"/>
      <c r="F7588" s="22"/>
      <c r="G7588" s="23"/>
      <c r="H7588" s="24"/>
      <c r="I7588" s="23"/>
      <c r="J7588" s="23"/>
      <c r="K7588" s="23"/>
      <c r="L7588" s="22"/>
      <c r="M7588" s="20"/>
      <c r="N7588" s="19"/>
    </row>
    <row r="7589" spans="1:14" x14ac:dyDescent="0.25">
      <c r="A7589" s="22"/>
      <c r="B7589" s="23"/>
      <c r="C7589" s="23"/>
      <c r="D7589" s="23"/>
      <c r="E7589" s="23"/>
      <c r="F7589" s="22"/>
      <c r="G7589" s="23"/>
      <c r="H7589" s="24"/>
      <c r="I7589" s="23"/>
      <c r="J7589" s="23"/>
      <c r="K7589" s="23"/>
      <c r="L7589" s="22"/>
      <c r="M7589" s="20"/>
      <c r="N7589" s="19"/>
    </row>
    <row r="7590" spans="1:14" x14ac:dyDescent="0.25">
      <c r="A7590" s="22"/>
      <c r="B7590" s="23"/>
      <c r="C7590" s="23"/>
      <c r="D7590" s="23"/>
      <c r="E7590" s="23"/>
      <c r="F7590" s="22"/>
      <c r="G7590" s="23"/>
      <c r="H7590" s="24"/>
      <c r="I7590" s="23"/>
      <c r="J7590" s="23"/>
      <c r="K7590" s="23"/>
      <c r="L7590" s="22"/>
      <c r="M7590" s="20"/>
      <c r="N7590" s="19"/>
    </row>
    <row r="7591" spans="1:14" x14ac:dyDescent="0.25">
      <c r="A7591" s="22"/>
      <c r="B7591" s="23"/>
      <c r="C7591" s="23"/>
      <c r="D7591" s="23"/>
      <c r="E7591" s="23"/>
      <c r="F7591" s="22"/>
      <c r="G7591" s="23"/>
      <c r="H7591" s="24"/>
      <c r="I7591" s="23"/>
      <c r="J7591" s="23"/>
      <c r="K7591" s="23"/>
      <c r="L7591" s="22"/>
      <c r="M7591" s="20"/>
      <c r="N7591" s="19"/>
    </row>
    <row r="7592" spans="1:14" x14ac:dyDescent="0.25">
      <c r="A7592" s="22"/>
      <c r="B7592" s="23"/>
      <c r="C7592" s="23"/>
      <c r="D7592" s="23"/>
      <c r="E7592" s="23"/>
      <c r="F7592" s="22"/>
      <c r="G7592" s="23"/>
      <c r="H7592" s="24"/>
      <c r="I7592" s="23"/>
      <c r="J7592" s="23"/>
      <c r="K7592" s="23"/>
      <c r="L7592" s="22"/>
      <c r="M7592" s="20"/>
      <c r="N7592" s="19"/>
    </row>
    <row r="7593" spans="1:14" x14ac:dyDescent="0.25">
      <c r="A7593" s="22"/>
      <c r="B7593" s="23"/>
      <c r="C7593" s="23"/>
      <c r="D7593" s="23"/>
      <c r="E7593" s="23"/>
      <c r="F7593" s="22"/>
      <c r="G7593" s="23"/>
      <c r="H7593" s="24"/>
      <c r="I7593" s="23"/>
      <c r="J7593" s="23"/>
      <c r="K7593" s="23"/>
      <c r="L7593" s="22"/>
      <c r="M7593" s="20"/>
      <c r="N7593" s="19"/>
    </row>
    <row r="7594" spans="1:14" x14ac:dyDescent="0.25">
      <c r="A7594" s="22"/>
      <c r="B7594" s="23"/>
      <c r="C7594" s="23"/>
      <c r="D7594" s="23"/>
      <c r="E7594" s="23"/>
      <c r="F7594" s="22"/>
      <c r="G7594" s="23"/>
      <c r="H7594" s="24"/>
      <c r="I7594" s="23"/>
      <c r="J7594" s="23"/>
      <c r="K7594" s="23"/>
      <c r="L7594" s="22"/>
      <c r="M7594" s="20"/>
      <c r="N7594" s="19"/>
    </row>
    <row r="7595" spans="1:14" x14ac:dyDescent="0.25">
      <c r="A7595" s="22"/>
      <c r="B7595" s="23"/>
      <c r="C7595" s="23"/>
      <c r="D7595" s="23"/>
      <c r="E7595" s="23"/>
      <c r="F7595" s="22"/>
      <c r="G7595" s="23"/>
      <c r="H7595" s="24"/>
      <c r="I7595" s="23"/>
      <c r="J7595" s="23"/>
      <c r="K7595" s="23"/>
      <c r="L7595" s="22"/>
      <c r="M7595" s="20"/>
      <c r="N7595" s="19"/>
    </row>
    <row r="7596" spans="1:14" x14ac:dyDescent="0.25">
      <c r="A7596" s="22"/>
      <c r="B7596" s="23"/>
      <c r="C7596" s="23"/>
      <c r="D7596" s="23"/>
      <c r="E7596" s="23"/>
      <c r="F7596" s="22"/>
      <c r="G7596" s="23"/>
      <c r="H7596" s="24"/>
      <c r="I7596" s="23"/>
      <c r="J7596" s="23"/>
      <c r="K7596" s="23"/>
      <c r="L7596" s="22"/>
      <c r="M7596" s="20"/>
      <c r="N7596" s="19"/>
    </row>
    <row r="7597" spans="1:14" x14ac:dyDescent="0.25">
      <c r="A7597" s="22"/>
      <c r="B7597" s="23"/>
      <c r="C7597" s="23"/>
      <c r="D7597" s="23"/>
      <c r="E7597" s="23"/>
      <c r="F7597" s="22"/>
      <c r="G7597" s="23"/>
      <c r="H7597" s="24"/>
      <c r="I7597" s="23"/>
      <c r="J7597" s="23"/>
      <c r="K7597" s="23"/>
      <c r="L7597" s="22"/>
      <c r="M7597" s="20"/>
      <c r="N7597" s="19"/>
    </row>
    <row r="7598" spans="1:14" x14ac:dyDescent="0.25">
      <c r="A7598" s="22"/>
      <c r="B7598" s="23"/>
      <c r="C7598" s="23"/>
      <c r="D7598" s="23"/>
      <c r="E7598" s="23"/>
      <c r="F7598" s="22"/>
      <c r="G7598" s="23"/>
      <c r="H7598" s="24"/>
      <c r="I7598" s="23"/>
      <c r="J7598" s="23"/>
      <c r="K7598" s="23"/>
      <c r="L7598" s="22"/>
      <c r="M7598" s="20"/>
      <c r="N7598" s="19"/>
    </row>
    <row r="7599" spans="1:14" x14ac:dyDescent="0.25">
      <c r="A7599" s="22"/>
      <c r="B7599" s="23"/>
      <c r="C7599" s="23"/>
      <c r="D7599" s="23"/>
      <c r="E7599" s="23"/>
      <c r="F7599" s="22"/>
      <c r="G7599" s="23"/>
      <c r="H7599" s="24"/>
      <c r="I7599" s="23"/>
      <c r="J7599" s="23"/>
      <c r="K7599" s="23"/>
      <c r="L7599" s="22"/>
      <c r="M7599" s="20"/>
      <c r="N7599" s="19"/>
    </row>
    <row r="7600" spans="1:14" x14ac:dyDescent="0.25">
      <c r="A7600" s="22"/>
      <c r="B7600" s="23"/>
      <c r="C7600" s="23"/>
      <c r="D7600" s="23"/>
      <c r="E7600" s="23"/>
      <c r="F7600" s="22"/>
      <c r="G7600" s="23"/>
      <c r="H7600" s="24"/>
      <c r="I7600" s="23"/>
      <c r="J7600" s="23"/>
      <c r="K7600" s="23"/>
      <c r="L7600" s="22"/>
      <c r="M7600" s="20"/>
      <c r="N7600" s="19"/>
    </row>
    <row r="7601" spans="1:13" x14ac:dyDescent="0.25">
      <c r="A7601" s="22"/>
      <c r="B7601" s="23"/>
      <c r="C7601" s="23"/>
      <c r="D7601" s="23"/>
      <c r="E7601" s="23"/>
      <c r="F7601" s="22"/>
      <c r="G7601" s="23"/>
      <c r="H7601" s="24"/>
      <c r="I7601" s="23"/>
      <c r="J7601" s="23"/>
      <c r="K7601" s="23"/>
      <c r="L7601" s="22"/>
      <c r="M7601" s="20"/>
    </row>
    <row r="7602" spans="1:13" x14ac:dyDescent="0.25">
      <c r="A7602" s="22"/>
      <c r="B7602" s="23"/>
      <c r="C7602" s="23"/>
      <c r="D7602" s="23"/>
      <c r="E7602" s="23"/>
      <c r="F7602" s="22"/>
      <c r="G7602" s="23"/>
      <c r="H7602" s="24"/>
      <c r="I7602" s="23"/>
      <c r="J7602" s="23"/>
      <c r="K7602" s="23"/>
      <c r="L7602" s="22"/>
      <c r="M7602" s="20"/>
    </row>
    <row r="7603" spans="1:13" x14ac:dyDescent="0.25">
      <c r="A7603" s="22"/>
      <c r="B7603" s="23"/>
      <c r="C7603" s="23"/>
      <c r="D7603" s="23"/>
      <c r="E7603" s="23"/>
      <c r="F7603" s="22"/>
      <c r="G7603" s="23"/>
      <c r="H7603" s="24"/>
      <c r="I7603" s="23"/>
      <c r="J7603" s="23"/>
      <c r="K7603" s="23"/>
      <c r="L7603" s="22"/>
      <c r="M7603" s="20"/>
    </row>
    <row r="7604" spans="1:13" x14ac:dyDescent="0.25">
      <c r="A7604" s="22"/>
      <c r="B7604" s="23"/>
      <c r="C7604" s="23"/>
      <c r="D7604" s="23"/>
      <c r="E7604" s="23"/>
      <c r="F7604" s="22"/>
      <c r="G7604" s="23"/>
      <c r="H7604" s="24"/>
      <c r="I7604" s="23"/>
      <c r="J7604" s="23"/>
      <c r="K7604" s="23"/>
      <c r="L7604" s="22"/>
      <c r="M7604" s="20"/>
    </row>
    <row r="7605" spans="1:13" x14ac:dyDescent="0.25">
      <c r="A7605" s="22"/>
      <c r="B7605" s="23"/>
      <c r="C7605" s="23"/>
      <c r="D7605" s="23"/>
      <c r="E7605" s="23"/>
      <c r="F7605" s="22"/>
      <c r="G7605" s="23"/>
      <c r="H7605" s="24"/>
      <c r="I7605" s="23"/>
      <c r="J7605" s="23"/>
      <c r="K7605" s="23"/>
      <c r="L7605" s="22"/>
      <c r="M7605" s="20"/>
    </row>
    <row r="7606" spans="1:13" x14ac:dyDescent="0.25">
      <c r="A7606" s="22"/>
      <c r="B7606" s="23"/>
      <c r="C7606" s="23"/>
      <c r="D7606" s="23"/>
      <c r="E7606" s="23"/>
      <c r="F7606" s="22"/>
      <c r="G7606" s="23"/>
      <c r="H7606" s="24"/>
      <c r="I7606" s="23"/>
      <c r="J7606" s="23"/>
      <c r="K7606" s="23"/>
      <c r="L7606" s="22"/>
      <c r="M7606" s="20"/>
    </row>
    <row r="7607" spans="1:13" x14ac:dyDescent="0.25">
      <c r="A7607" s="22"/>
      <c r="B7607" s="23"/>
      <c r="C7607" s="23"/>
      <c r="D7607" s="23"/>
      <c r="E7607" s="23"/>
      <c r="F7607" s="22"/>
      <c r="G7607" s="23"/>
      <c r="H7607" s="24"/>
      <c r="I7607" s="23"/>
      <c r="J7607" s="23"/>
      <c r="K7607" s="23"/>
      <c r="L7607" s="22"/>
      <c r="M7607" s="20"/>
    </row>
    <row r="7608" spans="1:13" x14ac:dyDescent="0.25">
      <c r="A7608" s="22"/>
      <c r="B7608" s="23"/>
      <c r="C7608" s="23"/>
      <c r="D7608" s="23"/>
      <c r="E7608" s="23"/>
      <c r="F7608" s="22"/>
      <c r="G7608" s="23"/>
      <c r="H7608" s="24"/>
      <c r="I7608" s="23"/>
      <c r="J7608" s="23"/>
      <c r="K7608" s="23"/>
      <c r="L7608" s="22"/>
      <c r="M7608" s="20"/>
    </row>
    <row r="7609" spans="1:13" x14ac:dyDescent="0.25">
      <c r="A7609" s="22"/>
      <c r="B7609" s="23"/>
      <c r="C7609" s="23"/>
      <c r="D7609" s="23"/>
      <c r="E7609" s="23"/>
      <c r="F7609" s="22"/>
      <c r="G7609" s="23"/>
      <c r="H7609" s="24"/>
      <c r="I7609" s="23"/>
      <c r="J7609" s="23"/>
      <c r="K7609" s="23"/>
      <c r="L7609" s="22"/>
      <c r="M7609" s="20"/>
    </row>
    <row r="7610" spans="1:13" x14ac:dyDescent="0.25">
      <c r="A7610" s="22"/>
      <c r="B7610" s="23"/>
      <c r="C7610" s="23"/>
      <c r="D7610" s="23"/>
      <c r="E7610" s="23"/>
      <c r="F7610" s="22"/>
      <c r="G7610" s="23"/>
      <c r="H7610" s="24"/>
      <c r="I7610" s="23"/>
      <c r="J7610" s="23"/>
      <c r="K7610" s="23"/>
      <c r="L7610" s="22"/>
      <c r="M7610" s="20"/>
    </row>
    <row r="7611" spans="1:13" x14ac:dyDescent="0.25">
      <c r="A7611" s="22"/>
      <c r="B7611" s="23"/>
      <c r="C7611" s="23"/>
      <c r="D7611" s="23"/>
      <c r="E7611" s="23"/>
      <c r="F7611" s="22"/>
      <c r="G7611" s="23"/>
      <c r="H7611" s="24"/>
      <c r="I7611" s="23"/>
      <c r="J7611" s="23"/>
      <c r="K7611" s="23"/>
      <c r="L7611" s="22"/>
      <c r="M7611" s="20"/>
    </row>
    <row r="7612" spans="1:13" x14ac:dyDescent="0.25">
      <c r="A7612" s="22"/>
      <c r="B7612" s="23"/>
      <c r="C7612" s="23"/>
      <c r="D7612" s="23"/>
      <c r="E7612" s="23"/>
      <c r="F7612" s="22"/>
      <c r="G7612" s="23"/>
      <c r="H7612" s="24"/>
      <c r="I7612" s="23"/>
      <c r="J7612" s="23"/>
      <c r="K7612" s="23"/>
      <c r="L7612" s="22"/>
      <c r="M7612" s="20"/>
    </row>
    <row r="7613" spans="1:13" x14ac:dyDescent="0.25">
      <c r="A7613" s="22"/>
      <c r="B7613" s="23"/>
      <c r="C7613" s="23"/>
      <c r="D7613" s="23"/>
      <c r="E7613" s="23"/>
      <c r="F7613" s="22"/>
      <c r="G7613" s="23"/>
      <c r="H7613" s="24"/>
      <c r="I7613" s="23"/>
      <c r="J7613" s="23"/>
      <c r="K7613" s="23"/>
      <c r="L7613" s="22"/>
      <c r="M7613" s="20"/>
    </row>
    <row r="7614" spans="1:13" x14ac:dyDescent="0.25">
      <c r="A7614" s="22"/>
      <c r="B7614" s="23"/>
      <c r="C7614" s="23"/>
      <c r="D7614" s="23"/>
      <c r="E7614" s="23"/>
      <c r="F7614" s="22"/>
      <c r="G7614" s="23"/>
      <c r="H7614" s="24"/>
      <c r="I7614" s="23"/>
      <c r="J7614" s="23"/>
      <c r="K7614" s="23"/>
      <c r="L7614" s="22"/>
      <c r="M7614" s="20"/>
    </row>
    <row r="7615" spans="1:13" x14ac:dyDescent="0.25">
      <c r="A7615" s="22"/>
      <c r="B7615" s="23"/>
      <c r="C7615" s="23"/>
      <c r="D7615" s="23"/>
      <c r="E7615" s="23"/>
      <c r="F7615" s="22"/>
      <c r="G7615" s="23"/>
      <c r="H7615" s="24"/>
      <c r="I7615" s="23"/>
      <c r="J7615" s="23"/>
      <c r="K7615" s="23"/>
      <c r="L7615" s="22"/>
      <c r="M7615" s="20"/>
    </row>
    <row r="7616" spans="1:13" x14ac:dyDescent="0.25">
      <c r="A7616" s="22"/>
      <c r="B7616" s="23"/>
      <c r="C7616" s="23"/>
      <c r="D7616" s="23"/>
      <c r="E7616" s="23"/>
      <c r="F7616" s="22"/>
      <c r="G7616" s="23"/>
      <c r="H7616" s="24"/>
      <c r="I7616" s="23"/>
      <c r="J7616" s="23"/>
      <c r="K7616" s="23"/>
      <c r="L7616" s="22"/>
      <c r="M7616" s="20"/>
    </row>
    <row r="7617" spans="1:13" x14ac:dyDescent="0.25">
      <c r="A7617" s="22"/>
      <c r="B7617" s="23"/>
      <c r="C7617" s="23"/>
      <c r="D7617" s="23"/>
      <c r="E7617" s="23"/>
      <c r="F7617" s="22"/>
      <c r="G7617" s="23"/>
      <c r="H7617" s="24"/>
      <c r="I7617" s="23"/>
      <c r="J7617" s="23"/>
      <c r="K7617" s="23"/>
      <c r="L7617" s="22"/>
      <c r="M7617" s="20"/>
    </row>
    <row r="7618" spans="1:13" x14ac:dyDescent="0.25">
      <c r="A7618" s="22"/>
      <c r="B7618" s="23"/>
      <c r="C7618" s="23"/>
      <c r="D7618" s="23"/>
      <c r="E7618" s="23"/>
      <c r="F7618" s="22"/>
      <c r="G7618" s="23"/>
      <c r="H7618" s="24"/>
      <c r="I7618" s="23"/>
      <c r="J7618" s="23"/>
      <c r="K7618" s="23"/>
      <c r="L7618" s="22"/>
      <c r="M7618" s="20"/>
    </row>
    <row r="7619" spans="1:13" x14ac:dyDescent="0.25">
      <c r="A7619" s="22"/>
      <c r="B7619" s="23"/>
      <c r="C7619" s="23"/>
      <c r="D7619" s="23"/>
      <c r="E7619" s="23"/>
      <c r="F7619" s="22"/>
      <c r="G7619" s="23"/>
      <c r="H7619" s="24"/>
      <c r="I7619" s="23"/>
      <c r="J7619" s="23"/>
      <c r="K7619" s="23"/>
      <c r="L7619" s="22"/>
      <c r="M7619" s="20"/>
    </row>
    <row r="7620" spans="1:13" x14ac:dyDescent="0.25">
      <c r="A7620" s="22"/>
      <c r="B7620" s="23"/>
      <c r="C7620" s="23"/>
      <c r="D7620" s="23"/>
      <c r="E7620" s="23"/>
      <c r="F7620" s="22"/>
      <c r="G7620" s="23"/>
      <c r="H7620" s="24"/>
      <c r="I7620" s="23"/>
      <c r="J7620" s="23"/>
      <c r="K7620" s="23"/>
      <c r="L7620" s="22"/>
      <c r="M7620" s="20"/>
    </row>
    <row r="7621" spans="1:13" x14ac:dyDescent="0.25">
      <c r="A7621" s="22"/>
      <c r="B7621" s="23"/>
      <c r="C7621" s="23"/>
      <c r="D7621" s="23"/>
      <c r="E7621" s="23"/>
      <c r="F7621" s="22"/>
      <c r="G7621" s="23"/>
      <c r="H7621" s="24"/>
      <c r="I7621" s="23"/>
      <c r="J7621" s="23"/>
      <c r="K7621" s="23"/>
      <c r="L7621" s="22"/>
      <c r="M7621" s="20"/>
    </row>
    <row r="7622" spans="1:13" x14ac:dyDescent="0.25">
      <c r="A7622" s="22"/>
      <c r="B7622" s="23"/>
      <c r="C7622" s="23"/>
      <c r="D7622" s="23"/>
      <c r="E7622" s="23"/>
      <c r="F7622" s="22"/>
      <c r="G7622" s="23"/>
      <c r="H7622" s="24"/>
      <c r="I7622" s="23"/>
      <c r="J7622" s="23"/>
      <c r="K7622" s="23"/>
      <c r="L7622" s="22"/>
      <c r="M7622" s="20"/>
    </row>
    <row r="7623" spans="1:13" x14ac:dyDescent="0.25">
      <c r="A7623" s="22"/>
      <c r="B7623" s="23"/>
      <c r="C7623" s="23"/>
      <c r="D7623" s="23"/>
      <c r="E7623" s="23"/>
      <c r="F7623" s="22"/>
      <c r="G7623" s="23"/>
      <c r="H7623" s="24"/>
      <c r="I7623" s="23"/>
      <c r="J7623" s="23"/>
      <c r="K7623" s="23"/>
      <c r="L7623" s="22"/>
      <c r="M7623" s="20"/>
    </row>
    <row r="7624" spans="1:13" x14ac:dyDescent="0.25">
      <c r="A7624" s="22"/>
      <c r="B7624" s="23"/>
      <c r="C7624" s="23"/>
      <c r="D7624" s="23"/>
      <c r="E7624" s="23"/>
      <c r="F7624" s="22"/>
      <c r="G7624" s="23"/>
      <c r="H7624" s="24"/>
      <c r="I7624" s="23"/>
      <c r="J7624" s="23"/>
      <c r="K7624" s="23"/>
      <c r="L7624" s="22"/>
      <c r="M7624" s="20"/>
    </row>
    <row r="7625" spans="1:13" x14ac:dyDescent="0.25">
      <c r="A7625" s="22"/>
      <c r="B7625" s="23"/>
      <c r="C7625" s="23"/>
      <c r="D7625" s="23"/>
      <c r="E7625" s="23"/>
      <c r="F7625" s="22"/>
      <c r="G7625" s="23"/>
      <c r="H7625" s="24"/>
      <c r="I7625" s="23"/>
      <c r="J7625" s="23"/>
      <c r="K7625" s="23"/>
      <c r="L7625" s="22"/>
      <c r="M7625" s="20"/>
    </row>
    <row r="7626" spans="1:13" x14ac:dyDescent="0.25">
      <c r="A7626" s="22"/>
      <c r="B7626" s="23"/>
      <c r="C7626" s="23"/>
      <c r="D7626" s="23"/>
      <c r="E7626" s="23"/>
      <c r="F7626" s="22"/>
      <c r="G7626" s="23"/>
      <c r="H7626" s="24"/>
      <c r="I7626" s="23"/>
      <c r="J7626" s="23"/>
      <c r="K7626" s="23"/>
      <c r="L7626" s="22"/>
      <c r="M7626" s="20"/>
    </row>
    <row r="7627" spans="1:13" x14ac:dyDescent="0.25">
      <c r="A7627" s="22"/>
      <c r="B7627" s="23"/>
      <c r="C7627" s="23"/>
      <c r="D7627" s="23"/>
      <c r="E7627" s="23"/>
      <c r="F7627" s="22"/>
      <c r="G7627" s="23"/>
      <c r="H7627" s="24"/>
      <c r="I7627" s="23"/>
      <c r="J7627" s="23"/>
      <c r="K7627" s="23"/>
      <c r="L7627" s="22"/>
      <c r="M7627" s="20"/>
    </row>
    <row r="7628" spans="1:13" x14ac:dyDescent="0.25">
      <c r="A7628" s="22"/>
      <c r="B7628" s="23"/>
      <c r="C7628" s="23"/>
      <c r="D7628" s="23"/>
      <c r="E7628" s="23"/>
      <c r="F7628" s="22"/>
      <c r="G7628" s="23"/>
      <c r="H7628" s="24"/>
      <c r="I7628" s="23"/>
      <c r="J7628" s="23"/>
      <c r="K7628" s="23"/>
      <c r="L7628" s="22"/>
      <c r="M7628" s="20"/>
    </row>
    <row r="7629" spans="1:13" x14ac:dyDescent="0.25">
      <c r="A7629" s="22"/>
      <c r="B7629" s="23"/>
      <c r="C7629" s="23"/>
      <c r="D7629" s="23"/>
      <c r="E7629" s="23"/>
      <c r="F7629" s="22"/>
      <c r="G7629" s="23"/>
      <c r="H7629" s="24"/>
      <c r="I7629" s="23"/>
      <c r="J7629" s="23"/>
      <c r="K7629" s="23"/>
      <c r="L7629" s="22"/>
      <c r="M7629" s="20"/>
    </row>
    <row r="7630" spans="1:13" x14ac:dyDescent="0.25">
      <c r="A7630" s="22"/>
      <c r="B7630" s="23"/>
      <c r="C7630" s="23"/>
      <c r="D7630" s="23"/>
      <c r="E7630" s="23"/>
      <c r="F7630" s="22"/>
      <c r="G7630" s="23"/>
      <c r="H7630" s="24"/>
      <c r="I7630" s="23"/>
      <c r="J7630" s="23"/>
      <c r="K7630" s="23"/>
      <c r="L7630" s="22"/>
      <c r="M7630" s="20"/>
    </row>
    <row r="7631" spans="1:13" x14ac:dyDescent="0.25">
      <c r="A7631" s="22"/>
      <c r="B7631" s="23"/>
      <c r="C7631" s="23"/>
      <c r="D7631" s="23"/>
      <c r="E7631" s="23"/>
      <c r="F7631" s="22"/>
      <c r="G7631" s="23"/>
      <c r="H7631" s="24"/>
      <c r="I7631" s="23"/>
      <c r="J7631" s="23"/>
      <c r="K7631" s="23"/>
      <c r="L7631" s="22"/>
      <c r="M7631" s="20"/>
    </row>
    <row r="7632" spans="1:13" x14ac:dyDescent="0.25">
      <c r="A7632" s="22"/>
      <c r="B7632" s="23"/>
      <c r="C7632" s="23"/>
      <c r="D7632" s="23"/>
      <c r="E7632" s="23"/>
      <c r="F7632" s="22"/>
      <c r="G7632" s="23"/>
      <c r="H7632" s="24"/>
      <c r="I7632" s="23"/>
      <c r="J7632" s="23"/>
      <c r="K7632" s="23"/>
      <c r="L7632" s="22"/>
      <c r="M7632" s="20"/>
    </row>
    <row r="7633" spans="1:13" x14ac:dyDescent="0.25">
      <c r="A7633" s="22"/>
      <c r="B7633" s="23"/>
      <c r="C7633" s="23"/>
      <c r="D7633" s="23"/>
      <c r="E7633" s="23"/>
      <c r="F7633" s="22"/>
      <c r="G7633" s="23"/>
      <c r="H7633" s="24"/>
      <c r="I7633" s="23"/>
      <c r="J7633" s="23"/>
      <c r="K7633" s="23"/>
      <c r="L7633" s="22"/>
      <c r="M7633" s="20"/>
    </row>
    <row r="7634" spans="1:13" x14ac:dyDescent="0.25">
      <c r="A7634" s="22"/>
      <c r="B7634" s="23"/>
      <c r="C7634" s="23"/>
      <c r="D7634" s="23"/>
      <c r="E7634" s="23"/>
      <c r="F7634" s="22"/>
      <c r="G7634" s="23"/>
      <c r="H7634" s="24"/>
      <c r="I7634" s="23"/>
      <c r="J7634" s="23"/>
      <c r="K7634" s="23"/>
      <c r="L7634" s="22"/>
      <c r="M7634" s="20"/>
    </row>
    <row r="7635" spans="1:13" x14ac:dyDescent="0.25">
      <c r="A7635" s="22"/>
      <c r="B7635" s="23"/>
      <c r="C7635" s="23"/>
      <c r="D7635" s="23"/>
      <c r="E7635" s="23"/>
      <c r="F7635" s="22"/>
      <c r="G7635" s="23"/>
      <c r="H7635" s="24"/>
      <c r="I7635" s="23"/>
      <c r="J7635" s="23"/>
      <c r="K7635" s="23"/>
      <c r="L7635" s="22"/>
      <c r="M7635" s="20"/>
    </row>
    <row r="7636" spans="1:13" x14ac:dyDescent="0.25">
      <c r="A7636" s="22"/>
      <c r="B7636" s="23"/>
      <c r="C7636" s="23"/>
      <c r="D7636" s="23"/>
      <c r="E7636" s="23"/>
      <c r="F7636" s="22"/>
      <c r="G7636" s="23"/>
      <c r="H7636" s="24"/>
      <c r="I7636" s="23"/>
      <c r="J7636" s="23"/>
      <c r="K7636" s="23"/>
      <c r="L7636" s="22"/>
      <c r="M7636" s="20"/>
    </row>
    <row r="7637" spans="1:13" x14ac:dyDescent="0.25">
      <c r="A7637" s="22"/>
      <c r="B7637" s="23"/>
      <c r="C7637" s="23"/>
      <c r="D7637" s="23"/>
      <c r="E7637" s="23"/>
      <c r="F7637" s="22"/>
      <c r="G7637" s="23"/>
      <c r="H7637" s="24"/>
      <c r="I7637" s="23"/>
      <c r="J7637" s="23"/>
      <c r="K7637" s="23"/>
      <c r="L7637" s="22"/>
      <c r="M7637" s="20"/>
    </row>
    <row r="7638" spans="1:13" x14ac:dyDescent="0.25">
      <c r="A7638" s="22"/>
      <c r="B7638" s="23"/>
      <c r="C7638" s="23"/>
      <c r="D7638" s="23"/>
      <c r="E7638" s="23"/>
      <c r="F7638" s="22"/>
      <c r="G7638" s="23"/>
      <c r="H7638" s="24"/>
      <c r="I7638" s="23"/>
      <c r="J7638" s="23"/>
      <c r="K7638" s="23"/>
      <c r="L7638" s="22"/>
      <c r="M7638" s="20"/>
    </row>
    <row r="7639" spans="1:13" x14ac:dyDescent="0.25">
      <c r="A7639" s="22"/>
      <c r="B7639" s="23"/>
      <c r="C7639" s="23"/>
      <c r="D7639" s="23"/>
      <c r="E7639" s="23"/>
      <c r="F7639" s="22"/>
      <c r="G7639" s="23"/>
      <c r="H7639" s="24"/>
      <c r="I7639" s="23"/>
      <c r="J7639" s="23"/>
      <c r="K7639" s="23"/>
      <c r="L7639" s="22"/>
      <c r="M7639" s="20"/>
    </row>
    <row r="7640" spans="1:13" x14ac:dyDescent="0.25">
      <c r="A7640" s="22"/>
      <c r="B7640" s="23"/>
      <c r="C7640" s="23"/>
      <c r="D7640" s="23"/>
      <c r="E7640" s="23"/>
      <c r="F7640" s="22"/>
      <c r="G7640" s="23"/>
      <c r="H7640" s="24"/>
      <c r="I7640" s="23"/>
      <c r="J7640" s="23"/>
      <c r="K7640" s="23"/>
      <c r="L7640" s="22"/>
      <c r="M7640" s="20"/>
    </row>
    <row r="7641" spans="1:13" x14ac:dyDescent="0.25">
      <c r="A7641" s="22"/>
      <c r="B7641" s="23"/>
      <c r="C7641" s="23"/>
      <c r="D7641" s="23"/>
      <c r="E7641" s="23"/>
      <c r="F7641" s="22"/>
      <c r="G7641" s="23"/>
      <c r="H7641" s="24"/>
      <c r="I7641" s="23"/>
      <c r="J7641" s="23"/>
      <c r="K7641" s="23"/>
      <c r="L7641" s="22"/>
      <c r="M7641" s="20"/>
    </row>
    <row r="7642" spans="1:13" x14ac:dyDescent="0.25">
      <c r="A7642" s="22"/>
      <c r="B7642" s="23"/>
      <c r="C7642" s="23"/>
      <c r="D7642" s="23"/>
      <c r="E7642" s="23"/>
      <c r="F7642" s="22"/>
      <c r="G7642" s="23"/>
      <c r="H7642" s="24"/>
      <c r="I7642" s="23"/>
      <c r="J7642" s="23"/>
      <c r="K7642" s="23"/>
      <c r="L7642" s="22"/>
      <c r="M7642" s="20"/>
    </row>
    <row r="7643" spans="1:13" x14ac:dyDescent="0.25">
      <c r="A7643" s="22"/>
      <c r="B7643" s="23"/>
      <c r="C7643" s="23"/>
      <c r="D7643" s="23"/>
      <c r="E7643" s="23"/>
      <c r="F7643" s="22"/>
      <c r="G7643" s="23"/>
      <c r="H7643" s="24"/>
      <c r="I7643" s="23"/>
      <c r="J7643" s="23"/>
      <c r="K7643" s="23"/>
      <c r="L7643" s="22"/>
      <c r="M7643" s="20"/>
    </row>
    <row r="7644" spans="1:13" x14ac:dyDescent="0.25">
      <c r="A7644" s="22"/>
      <c r="B7644" s="23"/>
      <c r="C7644" s="23"/>
      <c r="D7644" s="23"/>
      <c r="E7644" s="23"/>
      <c r="F7644" s="22"/>
      <c r="G7644" s="23"/>
      <c r="H7644" s="24"/>
      <c r="I7644" s="23"/>
      <c r="J7644" s="23"/>
      <c r="K7644" s="23"/>
      <c r="L7644" s="22"/>
      <c r="M7644" s="20"/>
    </row>
    <row r="7645" spans="1:13" x14ac:dyDescent="0.25">
      <c r="A7645" s="22"/>
      <c r="B7645" s="23"/>
      <c r="C7645" s="23"/>
      <c r="D7645" s="23"/>
      <c r="E7645" s="23"/>
      <c r="F7645" s="22"/>
      <c r="G7645" s="23"/>
      <c r="H7645" s="24"/>
      <c r="I7645" s="23"/>
      <c r="J7645" s="23"/>
      <c r="K7645" s="23"/>
      <c r="L7645" s="22"/>
      <c r="M7645" s="20"/>
    </row>
    <row r="7646" spans="1:13" x14ac:dyDescent="0.25">
      <c r="A7646" s="22"/>
      <c r="B7646" s="23"/>
      <c r="C7646" s="23"/>
      <c r="D7646" s="23"/>
      <c r="E7646" s="23"/>
      <c r="F7646" s="22"/>
      <c r="G7646" s="23"/>
      <c r="H7646" s="24"/>
      <c r="I7646" s="23"/>
      <c r="J7646" s="23"/>
      <c r="K7646" s="23"/>
      <c r="L7646" s="22"/>
      <c r="M7646" s="20"/>
    </row>
    <row r="7647" spans="1:13" x14ac:dyDescent="0.25">
      <c r="A7647" s="22"/>
      <c r="B7647" s="23"/>
      <c r="C7647" s="23"/>
      <c r="D7647" s="23"/>
      <c r="E7647" s="23"/>
      <c r="F7647" s="22"/>
      <c r="G7647" s="23"/>
      <c r="H7647" s="24"/>
      <c r="I7647" s="23"/>
      <c r="J7647" s="23"/>
      <c r="K7647" s="23"/>
      <c r="L7647" s="22"/>
      <c r="M7647" s="20"/>
    </row>
    <row r="7648" spans="1:13" x14ac:dyDescent="0.25">
      <c r="A7648" s="22"/>
      <c r="B7648" s="23"/>
      <c r="C7648" s="23"/>
      <c r="D7648" s="23"/>
      <c r="E7648" s="23"/>
      <c r="F7648" s="22"/>
      <c r="G7648" s="23"/>
      <c r="H7648" s="24"/>
      <c r="I7648" s="23"/>
      <c r="J7648" s="23"/>
      <c r="K7648" s="23"/>
      <c r="L7648" s="22"/>
      <c r="M7648" s="20"/>
    </row>
    <row r="7649" spans="1:14" x14ac:dyDescent="0.25">
      <c r="A7649" s="22"/>
      <c r="B7649" s="23"/>
      <c r="C7649" s="23"/>
      <c r="D7649" s="23"/>
      <c r="E7649" s="23"/>
      <c r="F7649" s="22"/>
      <c r="G7649" s="23"/>
      <c r="H7649" s="24"/>
      <c r="I7649" s="23"/>
      <c r="J7649" s="23"/>
      <c r="K7649" s="23"/>
      <c r="L7649" s="22"/>
      <c r="M7649" s="20"/>
      <c r="N7649" s="19"/>
    </row>
    <row r="7650" spans="1:14" x14ac:dyDescent="0.25">
      <c r="A7650" s="22"/>
      <c r="B7650" s="23"/>
      <c r="C7650" s="23"/>
      <c r="D7650" s="23"/>
      <c r="E7650" s="23"/>
      <c r="F7650" s="22"/>
      <c r="G7650" s="23"/>
      <c r="H7650" s="24"/>
      <c r="I7650" s="23"/>
      <c r="J7650" s="23"/>
      <c r="K7650" s="23"/>
      <c r="L7650" s="22"/>
      <c r="M7650" s="20"/>
      <c r="N7650" s="19"/>
    </row>
    <row r="7651" spans="1:14" x14ac:dyDescent="0.25">
      <c r="A7651" s="22"/>
      <c r="B7651" s="23"/>
      <c r="C7651" s="23"/>
      <c r="D7651" s="23"/>
      <c r="E7651" s="23"/>
      <c r="F7651" s="22"/>
      <c r="G7651" s="23"/>
      <c r="H7651" s="24"/>
      <c r="I7651" s="23"/>
      <c r="J7651" s="23"/>
      <c r="K7651" s="23"/>
      <c r="L7651" s="22"/>
      <c r="M7651" s="20"/>
      <c r="N7651" s="19"/>
    </row>
    <row r="7652" spans="1:14" x14ac:dyDescent="0.25">
      <c r="A7652" s="22"/>
      <c r="B7652" s="23"/>
      <c r="C7652" s="23"/>
      <c r="D7652" s="23"/>
      <c r="E7652" s="23"/>
      <c r="F7652" s="22"/>
      <c r="G7652" s="23"/>
      <c r="H7652" s="24"/>
      <c r="I7652" s="23"/>
      <c r="J7652" s="23"/>
      <c r="K7652" s="23"/>
      <c r="L7652" s="22"/>
      <c r="M7652" s="20"/>
      <c r="N7652" s="19"/>
    </row>
    <row r="7653" spans="1:14" x14ac:dyDescent="0.25">
      <c r="A7653" s="22"/>
      <c r="B7653" s="23"/>
      <c r="C7653" s="23"/>
      <c r="D7653" s="23"/>
      <c r="E7653" s="23"/>
      <c r="F7653" s="22"/>
      <c r="G7653" s="23"/>
      <c r="H7653" s="24"/>
      <c r="I7653" s="23"/>
      <c r="J7653" s="23"/>
      <c r="K7653" s="23"/>
      <c r="L7653" s="22"/>
      <c r="M7653" s="20"/>
      <c r="N7653" s="19"/>
    </row>
    <row r="7654" spans="1:14" x14ac:dyDescent="0.25">
      <c r="A7654" s="22"/>
      <c r="B7654" s="23"/>
      <c r="C7654" s="23"/>
      <c r="D7654" s="23"/>
      <c r="E7654" s="23"/>
      <c r="F7654" s="22"/>
      <c r="G7654" s="23"/>
      <c r="H7654" s="24"/>
      <c r="I7654" s="23"/>
      <c r="J7654" s="23"/>
      <c r="K7654" s="23"/>
      <c r="L7654" s="22"/>
      <c r="M7654" s="20"/>
      <c r="N7654" s="19"/>
    </row>
    <row r="7655" spans="1:14" x14ac:dyDescent="0.25">
      <c r="A7655" s="22"/>
      <c r="B7655" s="23"/>
      <c r="C7655" s="23"/>
      <c r="D7655" s="23"/>
      <c r="E7655" s="23"/>
      <c r="F7655" s="22"/>
      <c r="G7655" s="23"/>
      <c r="H7655" s="24"/>
      <c r="I7655" s="23"/>
      <c r="J7655" s="23"/>
      <c r="K7655" s="23"/>
      <c r="L7655" s="22"/>
      <c r="M7655" s="20"/>
      <c r="N7655" s="19"/>
    </row>
    <row r="7656" spans="1:14" x14ac:dyDescent="0.25">
      <c r="A7656" s="22"/>
      <c r="B7656" s="23"/>
      <c r="C7656" s="23"/>
      <c r="D7656" s="23"/>
      <c r="E7656" s="23"/>
      <c r="F7656" s="22"/>
      <c r="G7656" s="23"/>
      <c r="H7656" s="24"/>
      <c r="I7656" s="23"/>
      <c r="J7656" s="23"/>
      <c r="K7656" s="23"/>
      <c r="L7656" s="22"/>
      <c r="M7656" s="20"/>
      <c r="N7656" s="19"/>
    </row>
    <row r="7657" spans="1:14" x14ac:dyDescent="0.25">
      <c r="A7657" s="22"/>
      <c r="B7657" s="23"/>
      <c r="C7657" s="23"/>
      <c r="D7657" s="23"/>
      <c r="E7657" s="23"/>
      <c r="F7657" s="22"/>
      <c r="G7657" s="23"/>
      <c r="H7657" s="24"/>
      <c r="I7657" s="23"/>
      <c r="J7657" s="23"/>
      <c r="K7657" s="23"/>
      <c r="L7657" s="22"/>
      <c r="M7657" s="20"/>
      <c r="N7657" s="19"/>
    </row>
    <row r="7658" spans="1:14" x14ac:dyDescent="0.25">
      <c r="A7658" s="22"/>
      <c r="B7658" s="23"/>
      <c r="C7658" s="23"/>
      <c r="D7658" s="23"/>
      <c r="E7658" s="23"/>
      <c r="F7658" s="22"/>
      <c r="G7658" s="23"/>
      <c r="H7658" s="24"/>
      <c r="I7658" s="23"/>
      <c r="J7658" s="23"/>
      <c r="K7658" s="23"/>
      <c r="L7658" s="22"/>
      <c r="M7658" s="20"/>
      <c r="N7658" s="19"/>
    </row>
    <row r="7659" spans="1:14" x14ac:dyDescent="0.25">
      <c r="A7659" s="22"/>
      <c r="B7659" s="23"/>
      <c r="C7659" s="23"/>
      <c r="D7659" s="23"/>
      <c r="E7659" s="23"/>
      <c r="F7659" s="22"/>
      <c r="G7659" s="23"/>
      <c r="H7659" s="24"/>
      <c r="I7659" s="23"/>
      <c r="J7659" s="23"/>
      <c r="K7659" s="23"/>
      <c r="L7659" s="22"/>
      <c r="M7659" s="20"/>
      <c r="N7659" s="19"/>
    </row>
    <row r="7660" spans="1:14" x14ac:dyDescent="0.25">
      <c r="A7660" s="22"/>
      <c r="B7660" s="23"/>
      <c r="C7660" s="23"/>
      <c r="D7660" s="23"/>
      <c r="E7660" s="23"/>
      <c r="F7660" s="22"/>
      <c r="G7660" s="23"/>
      <c r="H7660" s="24"/>
      <c r="I7660" s="23"/>
      <c r="J7660" s="23"/>
      <c r="K7660" s="23"/>
      <c r="L7660" s="22"/>
      <c r="M7660" s="20"/>
      <c r="N7660" s="19"/>
    </row>
    <row r="7661" spans="1:14" x14ac:dyDescent="0.25">
      <c r="A7661" s="22"/>
      <c r="B7661" s="23"/>
      <c r="C7661" s="23"/>
      <c r="D7661" s="23"/>
      <c r="E7661" s="23"/>
      <c r="F7661" s="22"/>
      <c r="G7661" s="23"/>
      <c r="H7661" s="24"/>
      <c r="I7661" s="23"/>
      <c r="J7661" s="23"/>
      <c r="K7661" s="23"/>
      <c r="L7661" s="22"/>
      <c r="M7661" s="20"/>
      <c r="N7661" s="19"/>
    </row>
    <row r="7662" spans="1:14" x14ac:dyDescent="0.25">
      <c r="A7662" s="22"/>
      <c r="B7662" s="23"/>
      <c r="C7662" s="23"/>
      <c r="D7662" s="23"/>
      <c r="E7662" s="23"/>
      <c r="F7662" s="22"/>
      <c r="G7662" s="23"/>
      <c r="H7662" s="24"/>
      <c r="I7662" s="23"/>
      <c r="J7662" s="23"/>
      <c r="K7662" s="23"/>
      <c r="L7662" s="22"/>
      <c r="M7662" s="20"/>
      <c r="N7662" s="19"/>
    </row>
    <row r="7663" spans="1:14" x14ac:dyDescent="0.25">
      <c r="A7663" s="22"/>
      <c r="B7663" s="23"/>
      <c r="C7663" s="23"/>
      <c r="D7663" s="23"/>
      <c r="E7663" s="23"/>
      <c r="F7663" s="22"/>
      <c r="G7663" s="23"/>
      <c r="H7663" s="24"/>
      <c r="I7663" s="23"/>
      <c r="J7663" s="23"/>
      <c r="K7663" s="23"/>
      <c r="L7663" s="22"/>
      <c r="M7663" s="20"/>
      <c r="N7663" s="19"/>
    </row>
    <row r="7664" spans="1:14" x14ac:dyDescent="0.25">
      <c r="A7664" s="22"/>
      <c r="B7664" s="23"/>
      <c r="C7664" s="23"/>
      <c r="D7664" s="23"/>
      <c r="E7664" s="23"/>
      <c r="F7664" s="22"/>
      <c r="G7664" s="23"/>
      <c r="H7664" s="24"/>
      <c r="I7664" s="23"/>
      <c r="J7664" s="23"/>
      <c r="K7664" s="23"/>
      <c r="L7664" s="22"/>
      <c r="M7664" s="20"/>
      <c r="N7664" s="19"/>
    </row>
    <row r="7665" spans="1:14" x14ac:dyDescent="0.25">
      <c r="A7665" s="22"/>
      <c r="B7665" s="23"/>
      <c r="C7665" s="23"/>
      <c r="D7665" s="23"/>
      <c r="E7665" s="23"/>
      <c r="F7665" s="22"/>
      <c r="G7665" s="23"/>
      <c r="H7665" s="24"/>
      <c r="I7665" s="23"/>
      <c r="J7665" s="23"/>
      <c r="K7665" s="23"/>
      <c r="L7665" s="22"/>
      <c r="M7665" s="20"/>
      <c r="N7665" s="19"/>
    </row>
    <row r="7666" spans="1:14" x14ac:dyDescent="0.25">
      <c r="A7666" s="22"/>
      <c r="B7666" s="23"/>
      <c r="C7666" s="23"/>
      <c r="D7666" s="23"/>
      <c r="E7666" s="23"/>
      <c r="F7666" s="22"/>
      <c r="G7666" s="23"/>
      <c r="H7666" s="24"/>
      <c r="I7666" s="23"/>
      <c r="J7666" s="23"/>
      <c r="K7666" s="23"/>
      <c r="L7666" s="22"/>
      <c r="M7666" s="20"/>
      <c r="N7666" s="19"/>
    </row>
    <row r="7667" spans="1:14" x14ac:dyDescent="0.25">
      <c r="A7667" s="22"/>
      <c r="B7667" s="23"/>
      <c r="C7667" s="23"/>
      <c r="D7667" s="23"/>
      <c r="E7667" s="23"/>
      <c r="F7667" s="22"/>
      <c r="G7667" s="23"/>
      <c r="H7667" s="24"/>
      <c r="I7667" s="23"/>
      <c r="J7667" s="23"/>
      <c r="K7667" s="23"/>
      <c r="L7667" s="22"/>
      <c r="M7667" s="20"/>
      <c r="N7667" s="19"/>
    </row>
    <row r="7668" spans="1:14" x14ac:dyDescent="0.25">
      <c r="A7668" s="22"/>
      <c r="B7668" s="23"/>
      <c r="C7668" s="23"/>
      <c r="D7668" s="23"/>
      <c r="E7668" s="23"/>
      <c r="F7668" s="22"/>
      <c r="G7668" s="23"/>
      <c r="H7668" s="24"/>
      <c r="I7668" s="23"/>
      <c r="J7668" s="23"/>
      <c r="K7668" s="23"/>
      <c r="L7668" s="22"/>
      <c r="M7668" s="20"/>
      <c r="N7668" s="19"/>
    </row>
    <row r="7669" spans="1:14" x14ac:dyDescent="0.25">
      <c r="A7669" s="28"/>
      <c r="B7669" s="26"/>
      <c r="C7669" s="26"/>
      <c r="D7669" s="26"/>
      <c r="E7669" s="26"/>
      <c r="F7669" s="26"/>
      <c r="G7669" s="26"/>
      <c r="H7669" s="27"/>
      <c r="I7669" s="26"/>
      <c r="J7669" s="26"/>
      <c r="K7669" s="25"/>
      <c r="L7669" s="26"/>
      <c r="M7669" s="20"/>
      <c r="N7669" s="19"/>
    </row>
    <row r="7670" spans="1:14" x14ac:dyDescent="0.25">
      <c r="A7670" s="28"/>
      <c r="B7670" s="26"/>
      <c r="C7670" s="26"/>
      <c r="D7670" s="26"/>
      <c r="E7670" s="26"/>
      <c r="F7670" s="26"/>
      <c r="G7670" s="26"/>
      <c r="H7670" s="27"/>
      <c r="I7670" s="26"/>
      <c r="J7670" s="26"/>
      <c r="K7670" s="25"/>
      <c r="L7670" s="26"/>
      <c r="M7670" s="20"/>
      <c r="N7670" s="19"/>
    </row>
    <row r="7671" spans="1:14" x14ac:dyDescent="0.25">
      <c r="A7671" s="28"/>
      <c r="B7671" s="26"/>
      <c r="C7671" s="26"/>
      <c r="D7671" s="26"/>
      <c r="E7671" s="26"/>
      <c r="F7671" s="26"/>
      <c r="G7671" s="26"/>
      <c r="H7671" s="27"/>
      <c r="I7671" s="26"/>
      <c r="J7671" s="26"/>
      <c r="K7671" s="25"/>
      <c r="L7671" s="26"/>
      <c r="M7671" s="20"/>
      <c r="N7671" s="19"/>
    </row>
    <row r="7672" spans="1:14" x14ac:dyDescent="0.25">
      <c r="A7672" s="28"/>
      <c r="B7672" s="26"/>
      <c r="C7672" s="26"/>
      <c r="D7672" s="26"/>
      <c r="E7672" s="26"/>
      <c r="F7672" s="26"/>
      <c r="G7672" s="26"/>
      <c r="H7672" s="27"/>
      <c r="I7672" s="26"/>
      <c r="J7672" s="26"/>
      <c r="K7672" s="25"/>
      <c r="L7672" s="26"/>
      <c r="M7672" s="20"/>
      <c r="N7672" s="19"/>
    </row>
    <row r="7673" spans="1:14" x14ac:dyDescent="0.25">
      <c r="A7673" s="28"/>
      <c r="B7673" s="26"/>
      <c r="C7673" s="26"/>
      <c r="D7673" s="26"/>
      <c r="E7673" s="26"/>
      <c r="F7673" s="26"/>
      <c r="G7673" s="26"/>
      <c r="H7673" s="27"/>
      <c r="I7673" s="26"/>
      <c r="J7673" s="26"/>
      <c r="K7673" s="25"/>
      <c r="L7673" s="26"/>
      <c r="M7673" s="20"/>
      <c r="N7673" s="19"/>
    </row>
    <row r="7674" spans="1:14" x14ac:dyDescent="0.25">
      <c r="A7674" s="28"/>
      <c r="B7674" s="26"/>
      <c r="C7674" s="26"/>
      <c r="D7674" s="26"/>
      <c r="E7674" s="26"/>
      <c r="F7674" s="26"/>
      <c r="G7674" s="26"/>
      <c r="H7674" s="27"/>
      <c r="I7674" s="26"/>
      <c r="J7674" s="26"/>
      <c r="K7674" s="25"/>
      <c r="L7674" s="26"/>
      <c r="M7674" s="20"/>
      <c r="N7674" s="19"/>
    </row>
    <row r="7675" spans="1:14" x14ac:dyDescent="0.25">
      <c r="A7675" s="28"/>
      <c r="B7675" s="26"/>
      <c r="C7675" s="26"/>
      <c r="D7675" s="26"/>
      <c r="E7675" s="26"/>
      <c r="F7675" s="26"/>
      <c r="G7675" s="26"/>
      <c r="H7675" s="27"/>
      <c r="I7675" s="26"/>
      <c r="J7675" s="26"/>
      <c r="K7675" s="25"/>
      <c r="L7675" s="26"/>
      <c r="M7675" s="20"/>
      <c r="N7675" s="19"/>
    </row>
    <row r="7676" spans="1:14" x14ac:dyDescent="0.25">
      <c r="A7676" s="28"/>
      <c r="B7676" s="28"/>
      <c r="C7676" s="26"/>
      <c r="D7676" s="26"/>
      <c r="E7676" s="26"/>
      <c r="F7676" s="26"/>
      <c r="G7676" s="26"/>
      <c r="H7676" s="27"/>
      <c r="I7676" s="26"/>
      <c r="J7676" s="26"/>
      <c r="K7676" s="25"/>
      <c r="L7676" s="26"/>
      <c r="M7676" s="20"/>
      <c r="N7676" s="19"/>
    </row>
    <row r="7677" spans="1:14" x14ac:dyDescent="0.25">
      <c r="A7677" s="28"/>
      <c r="B7677" s="28"/>
      <c r="C7677" s="26"/>
      <c r="D7677" s="26"/>
      <c r="E7677" s="26"/>
      <c r="F7677" s="26"/>
      <c r="G7677" s="26"/>
      <c r="H7677" s="27"/>
      <c r="I7677" s="26"/>
      <c r="J7677" s="26"/>
      <c r="K7677" s="25"/>
      <c r="L7677" s="26"/>
      <c r="M7677" s="20"/>
      <c r="N7677" s="19"/>
    </row>
    <row r="7678" spans="1:14" x14ac:dyDescent="0.25">
      <c r="A7678" s="28"/>
      <c r="B7678" s="28"/>
      <c r="C7678" s="26"/>
      <c r="D7678" s="26"/>
      <c r="E7678" s="26"/>
      <c r="F7678" s="26"/>
      <c r="G7678" s="26"/>
      <c r="H7678" s="27"/>
      <c r="I7678" s="26"/>
      <c r="J7678" s="26"/>
      <c r="K7678" s="25"/>
      <c r="L7678" s="26"/>
      <c r="M7678" s="20"/>
      <c r="N7678" s="19"/>
    </row>
    <row r="7679" spans="1:14" x14ac:dyDescent="0.25">
      <c r="A7679" s="28"/>
      <c r="B7679" s="28"/>
      <c r="C7679" s="26"/>
      <c r="D7679" s="26"/>
      <c r="E7679" s="26"/>
      <c r="F7679" s="26"/>
      <c r="G7679" s="26"/>
      <c r="H7679" s="27"/>
      <c r="I7679" s="26"/>
      <c r="J7679" s="26"/>
      <c r="K7679" s="25"/>
      <c r="L7679" s="26"/>
      <c r="M7679" s="20"/>
      <c r="N7679" s="19"/>
    </row>
    <row r="7680" spans="1:14" x14ac:dyDescent="0.25">
      <c r="A7680" s="28"/>
      <c r="B7680" s="28"/>
      <c r="C7680" s="26"/>
      <c r="D7680" s="26"/>
      <c r="E7680" s="26"/>
      <c r="F7680" s="26"/>
      <c r="G7680" s="26"/>
      <c r="H7680" s="27"/>
      <c r="I7680" s="26"/>
      <c r="J7680" s="26"/>
      <c r="K7680" s="25"/>
      <c r="L7680" s="26"/>
      <c r="M7680" s="20"/>
      <c r="N7680" s="19"/>
    </row>
    <row r="7681" spans="1:14" x14ac:dyDescent="0.25">
      <c r="A7681" s="28"/>
      <c r="B7681" s="28"/>
      <c r="C7681" s="26"/>
      <c r="D7681" s="26"/>
      <c r="E7681" s="26"/>
      <c r="F7681" s="26"/>
      <c r="G7681" s="26"/>
      <c r="H7681" s="27"/>
      <c r="I7681" s="26"/>
      <c r="J7681" s="26"/>
      <c r="K7681" s="25"/>
      <c r="L7681" s="26"/>
      <c r="M7681" s="20"/>
      <c r="N7681" s="19"/>
    </row>
    <row r="7682" spans="1:14" x14ac:dyDescent="0.25">
      <c r="A7682" s="28"/>
      <c r="B7682" s="28"/>
      <c r="C7682" s="26"/>
      <c r="D7682" s="26"/>
      <c r="E7682" s="26"/>
      <c r="F7682" s="26"/>
      <c r="G7682" s="26"/>
      <c r="H7682" s="27"/>
      <c r="I7682" s="26"/>
      <c r="J7682" s="26"/>
      <c r="K7682" s="25"/>
      <c r="L7682" s="26"/>
      <c r="M7682" s="20"/>
      <c r="N7682" s="19"/>
    </row>
    <row r="7683" spans="1:14" x14ac:dyDescent="0.25">
      <c r="A7683" s="28"/>
      <c r="B7683" s="28"/>
      <c r="C7683" s="26"/>
      <c r="D7683" s="26"/>
      <c r="E7683" s="26"/>
      <c r="F7683" s="26"/>
      <c r="G7683" s="26"/>
      <c r="H7683" s="27"/>
      <c r="I7683" s="26"/>
      <c r="J7683" s="26"/>
      <c r="K7683" s="25"/>
      <c r="L7683" s="26"/>
      <c r="M7683" s="20"/>
      <c r="N7683" s="19"/>
    </row>
    <row r="7684" spans="1:14" x14ac:dyDescent="0.25">
      <c r="A7684" s="28"/>
      <c r="B7684" s="28"/>
      <c r="C7684" s="26"/>
      <c r="D7684" s="26"/>
      <c r="E7684" s="26"/>
      <c r="F7684" s="26"/>
      <c r="G7684" s="26"/>
      <c r="H7684" s="27"/>
      <c r="I7684" s="26"/>
      <c r="J7684" s="26"/>
      <c r="K7684" s="25"/>
      <c r="L7684" s="26"/>
      <c r="M7684" s="20"/>
      <c r="N7684" s="19"/>
    </row>
    <row r="7685" spans="1:14" x14ac:dyDescent="0.25">
      <c r="A7685" s="28"/>
      <c r="B7685" s="28"/>
      <c r="C7685" s="26"/>
      <c r="D7685" s="26"/>
      <c r="E7685" s="26"/>
      <c r="F7685" s="26"/>
      <c r="G7685" s="26"/>
      <c r="H7685" s="27"/>
      <c r="I7685" s="26"/>
      <c r="J7685" s="26"/>
      <c r="K7685" s="25"/>
      <c r="L7685" s="26"/>
      <c r="M7685" s="20"/>
      <c r="N7685" s="19"/>
    </row>
    <row r="7686" spans="1:14" x14ac:dyDescent="0.25">
      <c r="A7686" s="28"/>
      <c r="B7686" s="28"/>
      <c r="C7686" s="26"/>
      <c r="D7686" s="26"/>
      <c r="E7686" s="26"/>
      <c r="F7686" s="26"/>
      <c r="G7686" s="26"/>
      <c r="H7686" s="27"/>
      <c r="I7686" s="26"/>
      <c r="J7686" s="26"/>
      <c r="K7686" s="25"/>
      <c r="L7686" s="26"/>
      <c r="M7686" s="20"/>
      <c r="N7686" s="19"/>
    </row>
    <row r="7687" spans="1:14" x14ac:dyDescent="0.25">
      <c r="A7687" s="28"/>
      <c r="B7687" s="28"/>
      <c r="C7687" s="26"/>
      <c r="D7687" s="26"/>
      <c r="E7687" s="26"/>
      <c r="F7687" s="26"/>
      <c r="G7687" s="26"/>
      <c r="H7687" s="27"/>
      <c r="I7687" s="26"/>
      <c r="J7687" s="26"/>
      <c r="K7687" s="25"/>
      <c r="L7687" s="26"/>
      <c r="M7687" s="20"/>
      <c r="N7687" s="19"/>
    </row>
    <row r="7688" spans="1:14" x14ac:dyDescent="0.25">
      <c r="A7688" s="28"/>
      <c r="B7688" s="28"/>
      <c r="C7688" s="26"/>
      <c r="D7688" s="26"/>
      <c r="E7688" s="26"/>
      <c r="F7688" s="26"/>
      <c r="G7688" s="26"/>
      <c r="H7688" s="27"/>
      <c r="I7688" s="26"/>
      <c r="J7688" s="26"/>
      <c r="K7688" s="25"/>
      <c r="L7688" s="26"/>
      <c r="M7688" s="20"/>
      <c r="N7688" s="19"/>
    </row>
    <row r="7689" spans="1:14" x14ac:dyDescent="0.25">
      <c r="A7689" s="28"/>
      <c r="B7689" s="28"/>
      <c r="C7689" s="26"/>
      <c r="D7689" s="26"/>
      <c r="E7689" s="26"/>
      <c r="F7689" s="26"/>
      <c r="G7689" s="26"/>
      <c r="H7689" s="27"/>
      <c r="I7689" s="26"/>
      <c r="J7689" s="26"/>
      <c r="K7689" s="25"/>
      <c r="L7689" s="26"/>
      <c r="M7689" s="20"/>
      <c r="N7689" s="19"/>
    </row>
    <row r="7690" spans="1:14" x14ac:dyDescent="0.25">
      <c r="A7690" s="28"/>
      <c r="B7690" s="28"/>
      <c r="C7690" s="26"/>
      <c r="D7690" s="26"/>
      <c r="E7690" s="26"/>
      <c r="F7690" s="26"/>
      <c r="G7690" s="26"/>
      <c r="H7690" s="27"/>
      <c r="I7690" s="26"/>
      <c r="J7690" s="26"/>
      <c r="K7690" s="25"/>
      <c r="L7690" s="26"/>
      <c r="M7690" s="20"/>
      <c r="N7690" s="19"/>
    </row>
    <row r="7691" spans="1:14" x14ac:dyDescent="0.25">
      <c r="A7691" s="28"/>
      <c r="B7691" s="28"/>
      <c r="C7691" s="26"/>
      <c r="D7691" s="26"/>
      <c r="E7691" s="26"/>
      <c r="F7691" s="26"/>
      <c r="G7691" s="26"/>
      <c r="H7691" s="27"/>
      <c r="I7691" s="26"/>
      <c r="J7691" s="26"/>
      <c r="K7691" s="25"/>
      <c r="L7691" s="26"/>
      <c r="M7691" s="20"/>
      <c r="N7691" s="19"/>
    </row>
    <row r="7692" spans="1:14" x14ac:dyDescent="0.25">
      <c r="A7692" s="28"/>
      <c r="B7692" s="28"/>
      <c r="C7692" s="26"/>
      <c r="D7692" s="26"/>
      <c r="E7692" s="26"/>
      <c r="F7692" s="26"/>
      <c r="G7692" s="26"/>
      <c r="H7692" s="27"/>
      <c r="I7692" s="26"/>
      <c r="J7692" s="26"/>
      <c r="K7692" s="25"/>
      <c r="L7692" s="26"/>
      <c r="M7692" s="20"/>
      <c r="N7692" s="19"/>
    </row>
    <row r="7693" spans="1:14" x14ac:dyDescent="0.25">
      <c r="A7693" s="28"/>
      <c r="B7693" s="28"/>
      <c r="C7693" s="26"/>
      <c r="D7693" s="26"/>
      <c r="E7693" s="26"/>
      <c r="F7693" s="26"/>
      <c r="G7693" s="26"/>
      <c r="H7693" s="27"/>
      <c r="I7693" s="26"/>
      <c r="J7693" s="26"/>
      <c r="K7693" s="25"/>
      <c r="L7693" s="26"/>
      <c r="M7693" s="19"/>
      <c r="N7693" s="19"/>
    </row>
    <row r="7694" spans="1:14" x14ac:dyDescent="0.25">
      <c r="A7694" s="28"/>
      <c r="B7694" s="28"/>
      <c r="C7694" s="26"/>
      <c r="D7694" s="26"/>
      <c r="E7694" s="26"/>
      <c r="F7694" s="26"/>
      <c r="G7694" s="26"/>
      <c r="H7694" s="27"/>
      <c r="I7694" s="26"/>
      <c r="J7694" s="26"/>
      <c r="K7694" s="25"/>
      <c r="L7694" s="26"/>
      <c r="M7694" s="19"/>
      <c r="N7694" s="19"/>
    </row>
    <row r="7695" spans="1:14" x14ac:dyDescent="0.25">
      <c r="A7695" s="28"/>
      <c r="B7695" s="28"/>
      <c r="C7695" s="26"/>
      <c r="D7695" s="26"/>
      <c r="E7695" s="26"/>
      <c r="F7695" s="26"/>
      <c r="G7695" s="26"/>
      <c r="H7695" s="27"/>
      <c r="I7695" s="26"/>
      <c r="J7695" s="26"/>
      <c r="K7695" s="25"/>
      <c r="L7695" s="26"/>
      <c r="M7695" s="19"/>
      <c r="N7695" s="19"/>
    </row>
    <row r="7696" spans="1:14" x14ac:dyDescent="0.25">
      <c r="A7696" s="28"/>
      <c r="B7696" s="28"/>
      <c r="C7696" s="26"/>
      <c r="D7696" s="26"/>
      <c r="E7696" s="26"/>
      <c r="F7696" s="26"/>
      <c r="G7696" s="26"/>
      <c r="H7696" s="27"/>
      <c r="I7696" s="26"/>
      <c r="J7696" s="26"/>
      <c r="K7696" s="25"/>
      <c r="L7696" s="26"/>
      <c r="M7696" s="19"/>
      <c r="N7696" s="19"/>
    </row>
    <row r="7697" spans="1:13" x14ac:dyDescent="0.25">
      <c r="A7697" s="28"/>
      <c r="B7697" s="28"/>
      <c r="C7697" s="26"/>
      <c r="D7697" s="26"/>
      <c r="E7697" s="26"/>
      <c r="F7697" s="26"/>
      <c r="G7697" s="26"/>
      <c r="H7697" s="27"/>
      <c r="I7697" s="26"/>
      <c r="J7697" s="26"/>
      <c r="K7697" s="25"/>
      <c r="L7697" s="26"/>
      <c r="M7697" s="19"/>
    </row>
    <row r="7698" spans="1:13" x14ac:dyDescent="0.25">
      <c r="A7698" s="28"/>
      <c r="B7698" s="28"/>
      <c r="C7698" s="26"/>
      <c r="D7698" s="26"/>
      <c r="E7698" s="26"/>
      <c r="F7698" s="26"/>
      <c r="G7698" s="26"/>
      <c r="H7698" s="27"/>
      <c r="I7698" s="26"/>
      <c r="J7698" s="26"/>
      <c r="K7698" s="25"/>
      <c r="L7698" s="26"/>
      <c r="M7698" s="19"/>
    </row>
    <row r="7699" spans="1:13" x14ac:dyDescent="0.25">
      <c r="A7699" s="28"/>
      <c r="B7699" s="28"/>
      <c r="C7699" s="26"/>
      <c r="D7699" s="26"/>
      <c r="E7699" s="26"/>
      <c r="F7699" s="26"/>
      <c r="G7699" s="26"/>
      <c r="H7699" s="27"/>
      <c r="I7699" s="26"/>
      <c r="J7699" s="26"/>
      <c r="K7699" s="25"/>
      <c r="L7699" s="26"/>
      <c r="M7699" s="19"/>
    </row>
    <row r="7700" spans="1:13" x14ac:dyDescent="0.25">
      <c r="A7700" s="28"/>
      <c r="B7700" s="28"/>
      <c r="C7700" s="26"/>
      <c r="D7700" s="26"/>
      <c r="E7700" s="26"/>
      <c r="F7700" s="26"/>
      <c r="G7700" s="26"/>
      <c r="H7700" s="27"/>
      <c r="I7700" s="26"/>
      <c r="J7700" s="26"/>
      <c r="K7700" s="25"/>
      <c r="L7700" s="26"/>
      <c r="M7700" s="19"/>
    </row>
    <row r="7701" spans="1:13" x14ac:dyDescent="0.25">
      <c r="A7701" s="28"/>
      <c r="B7701" s="28"/>
      <c r="C7701" s="26"/>
      <c r="D7701" s="26"/>
      <c r="E7701" s="26"/>
      <c r="F7701" s="26"/>
      <c r="G7701" s="26"/>
      <c r="H7701" s="27"/>
      <c r="I7701" s="26"/>
      <c r="J7701" s="26"/>
      <c r="K7701" s="25"/>
      <c r="L7701" s="26"/>
      <c r="M7701" s="19"/>
    </row>
    <row r="7702" spans="1:13" x14ac:dyDescent="0.25">
      <c r="A7702" s="28"/>
      <c r="B7702" s="28"/>
      <c r="C7702" s="26"/>
      <c r="D7702" s="26"/>
      <c r="E7702" s="26"/>
      <c r="F7702" s="26"/>
      <c r="G7702" s="26"/>
      <c r="H7702" s="27"/>
      <c r="I7702" s="26"/>
      <c r="J7702" s="26"/>
      <c r="K7702" s="25"/>
      <c r="L7702" s="26"/>
      <c r="M7702" s="19"/>
    </row>
    <row r="7703" spans="1:13" x14ac:dyDescent="0.25">
      <c r="A7703" s="28"/>
      <c r="B7703" s="28"/>
      <c r="C7703" s="26"/>
      <c r="D7703" s="26"/>
      <c r="E7703" s="26"/>
      <c r="F7703" s="26"/>
      <c r="G7703" s="26"/>
      <c r="H7703" s="27"/>
      <c r="I7703" s="26"/>
      <c r="J7703" s="26"/>
      <c r="K7703" s="25"/>
      <c r="L7703" s="26"/>
      <c r="M7703" s="19"/>
    </row>
    <row r="7704" spans="1:13" x14ac:dyDescent="0.25">
      <c r="A7704" s="28"/>
      <c r="B7704" s="28"/>
      <c r="C7704" s="26"/>
      <c r="D7704" s="26"/>
      <c r="E7704" s="26"/>
      <c r="F7704" s="26"/>
      <c r="G7704" s="26"/>
      <c r="H7704" s="27"/>
      <c r="I7704" s="26"/>
      <c r="J7704" s="26"/>
      <c r="K7704" s="25"/>
      <c r="L7704" s="26"/>
      <c r="M7704" s="19"/>
    </row>
    <row r="7705" spans="1:13" x14ac:dyDescent="0.25">
      <c r="A7705" s="28"/>
      <c r="B7705" s="28"/>
      <c r="C7705" s="26"/>
      <c r="D7705" s="26"/>
      <c r="E7705" s="26"/>
      <c r="F7705" s="26"/>
      <c r="G7705" s="26"/>
      <c r="H7705" s="27"/>
      <c r="I7705" s="26"/>
      <c r="J7705" s="26"/>
      <c r="K7705" s="25"/>
      <c r="L7705" s="26"/>
      <c r="M7705" s="19"/>
    </row>
    <row r="7706" spans="1:13" x14ac:dyDescent="0.25">
      <c r="A7706" s="28"/>
      <c r="B7706" s="28"/>
      <c r="C7706" s="26"/>
      <c r="D7706" s="26"/>
      <c r="E7706" s="26"/>
      <c r="F7706" s="26"/>
      <c r="G7706" s="26"/>
      <c r="H7706" s="27"/>
      <c r="I7706" s="26"/>
      <c r="J7706" s="26"/>
      <c r="K7706" s="25"/>
      <c r="L7706" s="26"/>
      <c r="M7706" s="19"/>
    </row>
    <row r="7707" spans="1:13" x14ac:dyDescent="0.25">
      <c r="A7707" s="28"/>
      <c r="B7707" s="28"/>
      <c r="C7707" s="26"/>
      <c r="D7707" s="26"/>
      <c r="E7707" s="26"/>
      <c r="F7707" s="26"/>
      <c r="G7707" s="26"/>
      <c r="H7707" s="27"/>
      <c r="I7707" s="26"/>
      <c r="J7707" s="26"/>
      <c r="K7707" s="25"/>
      <c r="L7707" s="26"/>
      <c r="M7707" s="19"/>
    </row>
    <row r="7708" spans="1:13" x14ac:dyDescent="0.25">
      <c r="A7708" s="28"/>
      <c r="B7708" s="28"/>
      <c r="C7708" s="26"/>
      <c r="D7708" s="26"/>
      <c r="E7708" s="26"/>
      <c r="F7708" s="26"/>
      <c r="G7708" s="26"/>
      <c r="H7708" s="27"/>
      <c r="I7708" s="26"/>
      <c r="J7708" s="26"/>
      <c r="K7708" s="25"/>
      <c r="L7708" s="26"/>
      <c r="M7708" s="19"/>
    </row>
    <row r="7709" spans="1:13" x14ac:dyDescent="0.25">
      <c r="A7709" s="28"/>
      <c r="B7709" s="28"/>
      <c r="C7709" s="26"/>
      <c r="D7709" s="26"/>
      <c r="E7709" s="26"/>
      <c r="F7709" s="26"/>
      <c r="G7709" s="26"/>
      <c r="H7709" s="27"/>
      <c r="I7709" s="26"/>
      <c r="J7709" s="26"/>
      <c r="K7709" s="25"/>
      <c r="L7709" s="26"/>
      <c r="M7709" s="19"/>
    </row>
    <row r="7710" spans="1:13" x14ac:dyDescent="0.25">
      <c r="A7710" s="28"/>
      <c r="B7710" s="28"/>
      <c r="C7710" s="26"/>
      <c r="D7710" s="26"/>
      <c r="E7710" s="26"/>
      <c r="F7710" s="26"/>
      <c r="G7710" s="26"/>
      <c r="H7710" s="27"/>
      <c r="I7710" s="26"/>
      <c r="J7710" s="26"/>
      <c r="K7710" s="25"/>
      <c r="L7710" s="26"/>
      <c r="M7710" s="19"/>
    </row>
    <row r="7711" spans="1:13" x14ac:dyDescent="0.25">
      <c r="A7711" s="28"/>
      <c r="B7711" s="28"/>
      <c r="C7711" s="26"/>
      <c r="D7711" s="26"/>
      <c r="E7711" s="26"/>
      <c r="F7711" s="26"/>
      <c r="G7711" s="26"/>
      <c r="H7711" s="27"/>
      <c r="I7711" s="26"/>
      <c r="J7711" s="26"/>
      <c r="K7711" s="25"/>
      <c r="L7711" s="26"/>
      <c r="M7711" s="19"/>
    </row>
    <row r="7712" spans="1:13" x14ac:dyDescent="0.25">
      <c r="A7712" s="28"/>
      <c r="B7712" s="28"/>
      <c r="C7712" s="26"/>
      <c r="D7712" s="26"/>
      <c r="E7712" s="26"/>
      <c r="F7712" s="26"/>
      <c r="G7712" s="26"/>
      <c r="H7712" s="27"/>
      <c r="I7712" s="26"/>
      <c r="J7712" s="26"/>
      <c r="K7712" s="25"/>
      <c r="L7712" s="26"/>
      <c r="M7712" s="19"/>
    </row>
    <row r="7713" spans="1:14" x14ac:dyDescent="0.25">
      <c r="A7713" s="28"/>
      <c r="B7713" s="28"/>
      <c r="C7713" s="26"/>
      <c r="D7713" s="26"/>
      <c r="E7713" s="26"/>
      <c r="F7713" s="26"/>
      <c r="G7713" s="26"/>
      <c r="H7713" s="27"/>
      <c r="I7713" s="26"/>
      <c r="J7713" s="26"/>
      <c r="K7713" s="25"/>
      <c r="L7713" s="26"/>
      <c r="M7713" s="19"/>
      <c r="N7713" s="19"/>
    </row>
    <row r="7714" spans="1:14" x14ac:dyDescent="0.25">
      <c r="A7714" s="28"/>
      <c r="B7714" s="28"/>
      <c r="C7714" s="26"/>
      <c r="D7714" s="26"/>
      <c r="E7714" s="26"/>
      <c r="F7714" s="26"/>
      <c r="G7714" s="26"/>
      <c r="H7714" s="27"/>
      <c r="I7714" s="26"/>
      <c r="J7714" s="26"/>
      <c r="K7714" s="25"/>
      <c r="L7714" s="26"/>
      <c r="M7714" s="19"/>
      <c r="N7714" s="19"/>
    </row>
    <row r="7715" spans="1:14" x14ac:dyDescent="0.25">
      <c r="A7715" s="28"/>
      <c r="B7715" s="28"/>
      <c r="C7715" s="26"/>
      <c r="D7715" s="26"/>
      <c r="E7715" s="26"/>
      <c r="F7715" s="26"/>
      <c r="G7715" s="26"/>
      <c r="H7715" s="27"/>
      <c r="I7715" s="26"/>
      <c r="J7715" s="26"/>
      <c r="K7715" s="25"/>
      <c r="L7715" s="26"/>
      <c r="M7715" s="19"/>
      <c r="N7715" s="19"/>
    </row>
    <row r="7716" spans="1:14" x14ac:dyDescent="0.25">
      <c r="A7716" s="28"/>
      <c r="B7716" s="28"/>
      <c r="C7716" s="26"/>
      <c r="D7716" s="26"/>
      <c r="E7716" s="26"/>
      <c r="F7716" s="26"/>
      <c r="G7716" s="26"/>
      <c r="H7716" s="27"/>
      <c r="I7716" s="26"/>
      <c r="J7716" s="26"/>
      <c r="K7716" s="25"/>
      <c r="L7716" s="26"/>
      <c r="M7716" s="19"/>
      <c r="N7716" s="19"/>
    </row>
    <row r="7717" spans="1:14" x14ac:dyDescent="0.25">
      <c r="A7717" s="28"/>
      <c r="B7717" s="28"/>
      <c r="C7717" s="26"/>
      <c r="D7717" s="26"/>
      <c r="E7717" s="26"/>
      <c r="F7717" s="26"/>
      <c r="G7717" s="26"/>
      <c r="H7717" s="27"/>
      <c r="I7717" s="26"/>
      <c r="J7717" s="26"/>
      <c r="K7717" s="25"/>
      <c r="L7717" s="26"/>
      <c r="M7717" s="19"/>
      <c r="N7717" s="19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J61"/>
  <sheetViews>
    <sheetView topLeftCell="W1" workbookViewId="0">
      <selection activeCell="AL2" sqref="AL2"/>
    </sheetView>
  </sheetViews>
  <sheetFormatPr baseColWidth="10" defaultRowHeight="15" x14ac:dyDescent="0.25"/>
  <sheetData>
    <row r="1" spans="1:3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</row>
    <row r="2" spans="1:36" ht="30" x14ac:dyDescent="0.25">
      <c r="A2" s="30">
        <v>1</v>
      </c>
      <c r="B2" s="31" t="s">
        <v>78</v>
      </c>
      <c r="C2" s="31" t="s">
        <v>28</v>
      </c>
      <c r="D2" s="31" t="s">
        <v>34</v>
      </c>
      <c r="E2" s="31">
        <v>1</v>
      </c>
      <c r="F2" s="30">
        <v>19</v>
      </c>
      <c r="G2" s="30" t="s">
        <v>92</v>
      </c>
      <c r="H2" s="31">
        <v>9165180138</v>
      </c>
      <c r="I2" s="30">
        <v>0</v>
      </c>
      <c r="J2" s="30">
        <v>0</v>
      </c>
      <c r="K2" s="30">
        <v>10</v>
      </c>
      <c r="L2" s="30"/>
      <c r="M2" s="29">
        <v>1</v>
      </c>
      <c r="N2" s="30">
        <v>21</v>
      </c>
      <c r="O2" s="30">
        <v>11</v>
      </c>
      <c r="P2" s="30"/>
      <c r="Q2" s="29">
        <v>11</v>
      </c>
      <c r="R2" s="30">
        <v>1</v>
      </c>
      <c r="S2" s="30">
        <v>3</v>
      </c>
      <c r="T2" s="30">
        <v>0.5</v>
      </c>
      <c r="U2" s="30"/>
      <c r="V2" s="31">
        <v>0.5</v>
      </c>
      <c r="W2" s="30">
        <v>4</v>
      </c>
      <c r="X2" s="30">
        <v>63</v>
      </c>
      <c r="Y2" s="31">
        <v>4</v>
      </c>
      <c r="Z2" s="31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6" ht="30" x14ac:dyDescent="0.25">
      <c r="A3" s="30">
        <v>17</v>
      </c>
      <c r="B3" s="31" t="s">
        <v>78</v>
      </c>
      <c r="C3" s="31" t="s">
        <v>26</v>
      </c>
      <c r="D3" s="31" t="s">
        <v>34</v>
      </c>
      <c r="E3" s="31">
        <v>1</v>
      </c>
      <c r="F3" s="30">
        <v>19</v>
      </c>
      <c r="G3" s="30" t="s">
        <v>95</v>
      </c>
      <c r="H3" s="31">
        <v>959124226</v>
      </c>
      <c r="I3" s="30">
        <v>0</v>
      </c>
      <c r="J3" s="30">
        <v>0</v>
      </c>
      <c r="K3" s="30">
        <v>5</v>
      </c>
      <c r="L3" s="30"/>
      <c r="M3" s="29"/>
      <c r="N3" s="29">
        <v>9</v>
      </c>
      <c r="O3" s="30">
        <v>4</v>
      </c>
      <c r="P3" s="30"/>
      <c r="Q3" s="29">
        <v>4</v>
      </c>
      <c r="R3" s="30">
        <v>1</v>
      </c>
      <c r="S3" s="30">
        <v>2</v>
      </c>
      <c r="T3" s="30">
        <v>1</v>
      </c>
      <c r="U3" s="30">
        <v>1</v>
      </c>
      <c r="V3" s="31">
        <v>1</v>
      </c>
      <c r="W3" s="30">
        <v>5</v>
      </c>
      <c r="X3" s="30">
        <v>32</v>
      </c>
      <c r="Y3" s="31">
        <v>4</v>
      </c>
      <c r="Z3" s="31"/>
      <c r="AB3" t="s">
        <v>680</v>
      </c>
      <c r="AC3">
        <v>26</v>
      </c>
      <c r="AD3" t="s">
        <v>677</v>
      </c>
      <c r="AE3" t="s">
        <v>683</v>
      </c>
      <c r="AG3" t="s">
        <v>684</v>
      </c>
    </row>
    <row r="4" spans="1:36" ht="30" x14ac:dyDescent="0.25">
      <c r="A4" s="30">
        <v>22</v>
      </c>
      <c r="B4" s="31" t="s">
        <v>78</v>
      </c>
      <c r="C4" s="31" t="s">
        <v>28</v>
      </c>
      <c r="D4" s="31" t="s">
        <v>34</v>
      </c>
      <c r="E4" s="31">
        <v>1</v>
      </c>
      <c r="F4" s="30">
        <v>19</v>
      </c>
      <c r="G4" s="30" t="s">
        <v>98</v>
      </c>
      <c r="H4" s="31">
        <v>871611960</v>
      </c>
      <c r="I4" s="30">
        <v>69.125</v>
      </c>
      <c r="J4" s="30">
        <v>0.79481132075471705</v>
      </c>
      <c r="K4" s="30"/>
      <c r="L4" s="29"/>
      <c r="M4" s="29"/>
      <c r="N4" s="29"/>
      <c r="O4" s="29"/>
      <c r="P4" s="29"/>
      <c r="Q4" s="29"/>
      <c r="R4" s="29"/>
      <c r="S4" s="29"/>
      <c r="T4" s="29"/>
      <c r="U4" s="29"/>
      <c r="V4" s="31"/>
      <c r="W4" s="29"/>
      <c r="X4" s="29">
        <v>0</v>
      </c>
      <c r="Y4" s="31">
        <v>0</v>
      </c>
      <c r="Z4" s="31" t="s">
        <v>102</v>
      </c>
      <c r="AB4" t="s">
        <v>673</v>
      </c>
      <c r="AC4">
        <v>28</v>
      </c>
      <c r="AD4" t="s">
        <v>677</v>
      </c>
      <c r="AE4" t="s">
        <v>685</v>
      </c>
      <c r="AG4" t="s">
        <v>686</v>
      </c>
    </row>
    <row r="5" spans="1:36" ht="30" x14ac:dyDescent="0.25">
      <c r="A5" s="30">
        <v>38</v>
      </c>
      <c r="B5" s="31" t="s">
        <v>78</v>
      </c>
      <c r="C5" s="31" t="s">
        <v>28</v>
      </c>
      <c r="D5" s="31" t="s">
        <v>34</v>
      </c>
      <c r="E5" s="31">
        <v>1</v>
      </c>
      <c r="F5" s="30">
        <v>19</v>
      </c>
      <c r="G5" s="30" t="s">
        <v>101</v>
      </c>
      <c r="H5" s="31">
        <v>17888851</v>
      </c>
      <c r="I5" s="30">
        <v>52.625</v>
      </c>
      <c r="J5" s="30">
        <v>0.48349056603773599</v>
      </c>
      <c r="K5" s="30"/>
      <c r="L5" s="29"/>
      <c r="M5" s="29"/>
      <c r="N5" s="29"/>
      <c r="O5" s="29"/>
      <c r="P5" s="29"/>
      <c r="Q5" s="29"/>
      <c r="R5" s="29"/>
      <c r="S5" s="29"/>
      <c r="T5" s="29"/>
      <c r="U5" s="29"/>
      <c r="V5" s="31"/>
      <c r="W5" s="29"/>
      <c r="X5" s="29">
        <v>0</v>
      </c>
      <c r="Y5" s="31">
        <v>0</v>
      </c>
      <c r="Z5" s="31" t="s">
        <v>99</v>
      </c>
      <c r="AB5" t="s">
        <v>680</v>
      </c>
      <c r="AC5">
        <v>30</v>
      </c>
      <c r="AD5" t="s">
        <v>674</v>
      </c>
      <c r="AE5" t="s">
        <v>687</v>
      </c>
      <c r="AG5" t="s">
        <v>688</v>
      </c>
      <c r="AJ5">
        <v>35</v>
      </c>
    </row>
    <row r="6" spans="1:36" ht="30" x14ac:dyDescent="0.25">
      <c r="A6" s="30">
        <v>54</v>
      </c>
      <c r="B6" s="31" t="s">
        <v>78</v>
      </c>
      <c r="C6" s="31" t="s">
        <v>28</v>
      </c>
      <c r="D6" s="31" t="s">
        <v>34</v>
      </c>
      <c r="E6" s="31">
        <v>1</v>
      </c>
      <c r="F6" s="30">
        <v>19</v>
      </c>
      <c r="G6" s="30" t="s">
        <v>104</v>
      </c>
      <c r="H6" s="31">
        <v>134766397</v>
      </c>
      <c r="I6" s="30">
        <v>52.625</v>
      </c>
      <c r="J6" s="30">
        <v>0.48349056603773599</v>
      </c>
      <c r="K6" s="30">
        <v>5</v>
      </c>
      <c r="L6" s="30"/>
      <c r="M6" s="29"/>
      <c r="N6" s="29">
        <v>9</v>
      </c>
      <c r="O6" s="30">
        <v>4</v>
      </c>
      <c r="P6" s="30">
        <v>1</v>
      </c>
      <c r="Q6" s="30">
        <v>4</v>
      </c>
      <c r="R6" s="30">
        <v>1</v>
      </c>
      <c r="S6" s="30">
        <v>2</v>
      </c>
      <c r="T6" s="30"/>
      <c r="U6" s="29"/>
      <c r="V6" s="31"/>
      <c r="W6" s="29">
        <v>2</v>
      </c>
      <c r="X6" s="30">
        <v>28</v>
      </c>
      <c r="Y6" s="31">
        <v>2</v>
      </c>
      <c r="Z6" s="31" t="s">
        <v>99</v>
      </c>
      <c r="AB6" t="s">
        <v>673</v>
      </c>
      <c r="AC6">
        <v>20</v>
      </c>
      <c r="AD6" t="s">
        <v>674</v>
      </c>
      <c r="AE6" t="s">
        <v>689</v>
      </c>
    </row>
    <row r="7" spans="1:36" ht="30" x14ac:dyDescent="0.25">
      <c r="A7" s="30">
        <v>70</v>
      </c>
      <c r="B7" s="31" t="s">
        <v>78</v>
      </c>
      <c r="C7" s="31" t="s">
        <v>26</v>
      </c>
      <c r="D7" s="31" t="s">
        <v>34</v>
      </c>
      <c r="E7" s="31">
        <v>1</v>
      </c>
      <c r="F7" s="30">
        <v>19</v>
      </c>
      <c r="G7" s="30" t="s">
        <v>106</v>
      </c>
      <c r="H7" s="31">
        <v>90153375</v>
      </c>
      <c r="I7" s="30">
        <v>53.785714285714299</v>
      </c>
      <c r="J7" s="30">
        <v>0.25075987841945302</v>
      </c>
      <c r="K7" s="30">
        <v>5</v>
      </c>
      <c r="L7" s="30"/>
      <c r="M7" s="29"/>
      <c r="N7" s="29">
        <v>15</v>
      </c>
      <c r="O7" s="30">
        <v>10</v>
      </c>
      <c r="P7" s="30">
        <v>1</v>
      </c>
      <c r="Q7" s="30">
        <v>10</v>
      </c>
      <c r="R7" s="30">
        <v>1</v>
      </c>
      <c r="S7" s="30">
        <v>2</v>
      </c>
      <c r="T7" s="30">
        <v>7</v>
      </c>
      <c r="U7" s="30"/>
      <c r="V7" s="31">
        <v>2</v>
      </c>
      <c r="W7" s="30">
        <v>11</v>
      </c>
      <c r="X7" s="30">
        <v>64</v>
      </c>
      <c r="Y7" s="31">
        <v>11</v>
      </c>
      <c r="Z7" s="31" t="s">
        <v>89</v>
      </c>
      <c r="AB7" t="s">
        <v>673</v>
      </c>
      <c r="AC7">
        <v>18</v>
      </c>
      <c r="AD7" t="s">
        <v>677</v>
      </c>
      <c r="AE7" t="s">
        <v>690</v>
      </c>
    </row>
    <row r="8" spans="1:36" ht="30" x14ac:dyDescent="0.25">
      <c r="A8" s="30">
        <v>73</v>
      </c>
      <c r="B8" s="31" t="s">
        <v>78</v>
      </c>
      <c r="C8" s="31" t="s">
        <v>26</v>
      </c>
      <c r="D8" s="31" t="s">
        <v>34</v>
      </c>
      <c r="E8" s="31">
        <v>1</v>
      </c>
      <c r="F8" s="30">
        <v>19</v>
      </c>
      <c r="G8" s="30" t="s">
        <v>106</v>
      </c>
      <c r="H8" s="31">
        <v>90153375</v>
      </c>
      <c r="I8" s="30">
        <v>74.357142857142904</v>
      </c>
      <c r="J8" s="30">
        <v>0.68844984802431597</v>
      </c>
      <c r="K8" s="30">
        <v>5</v>
      </c>
      <c r="L8" s="30"/>
      <c r="M8" s="29"/>
      <c r="N8" s="29">
        <v>15</v>
      </c>
      <c r="O8" s="30">
        <v>8</v>
      </c>
      <c r="P8" s="30">
        <v>1</v>
      </c>
      <c r="Q8" s="30">
        <v>8</v>
      </c>
      <c r="R8" s="30">
        <v>1</v>
      </c>
      <c r="S8" s="30"/>
      <c r="T8" s="29">
        <v>6</v>
      </c>
      <c r="U8" s="30"/>
      <c r="V8" s="31">
        <v>1</v>
      </c>
      <c r="W8" s="30">
        <v>7</v>
      </c>
      <c r="X8" s="30">
        <v>52</v>
      </c>
      <c r="Y8" s="31">
        <v>7</v>
      </c>
      <c r="Z8" s="31" t="s">
        <v>82</v>
      </c>
      <c r="AB8" t="s">
        <v>673</v>
      </c>
      <c r="AC8">
        <v>18</v>
      </c>
      <c r="AD8" t="s">
        <v>677</v>
      </c>
      <c r="AE8" t="s">
        <v>690</v>
      </c>
    </row>
    <row r="9" spans="1:36" ht="30" x14ac:dyDescent="0.25">
      <c r="A9" s="30">
        <v>77</v>
      </c>
      <c r="B9" s="31" t="s">
        <v>78</v>
      </c>
      <c r="C9" s="31" t="s">
        <v>26</v>
      </c>
      <c r="D9" s="31" t="s">
        <v>34</v>
      </c>
      <c r="E9" s="31">
        <v>1</v>
      </c>
      <c r="F9" s="30">
        <v>19</v>
      </c>
      <c r="G9" s="30" t="s">
        <v>106</v>
      </c>
      <c r="H9" s="31">
        <v>90153375</v>
      </c>
      <c r="I9" s="30">
        <v>74.357142857142904</v>
      </c>
      <c r="J9" s="30">
        <v>0.68844984802431597</v>
      </c>
      <c r="K9" s="30">
        <v>4</v>
      </c>
      <c r="L9" s="30"/>
      <c r="M9" s="29">
        <v>2</v>
      </c>
      <c r="N9" s="30">
        <v>6</v>
      </c>
      <c r="O9" s="30">
        <v>2</v>
      </c>
      <c r="P9" s="30">
        <v>1</v>
      </c>
      <c r="Q9" s="30">
        <v>2</v>
      </c>
      <c r="R9" s="30">
        <v>1</v>
      </c>
      <c r="S9" s="30">
        <v>2</v>
      </c>
      <c r="T9" s="30"/>
      <c r="U9" s="29"/>
      <c r="V9" s="31"/>
      <c r="W9" s="29">
        <v>2</v>
      </c>
      <c r="X9" s="30">
        <v>22</v>
      </c>
      <c r="Y9" s="31">
        <v>2</v>
      </c>
      <c r="Z9" s="31" t="s">
        <v>82</v>
      </c>
      <c r="AB9" t="s">
        <v>673</v>
      </c>
      <c r="AC9">
        <v>18</v>
      </c>
      <c r="AD9" t="s">
        <v>677</v>
      </c>
      <c r="AE9" t="s">
        <v>690</v>
      </c>
    </row>
    <row r="10" spans="1:36" ht="30" x14ac:dyDescent="0.25">
      <c r="A10" s="30">
        <v>93</v>
      </c>
      <c r="B10" s="31" t="s">
        <v>78</v>
      </c>
      <c r="C10" s="31" t="s">
        <v>26</v>
      </c>
      <c r="D10" s="31" t="s">
        <v>34</v>
      </c>
      <c r="E10" s="31">
        <v>1</v>
      </c>
      <c r="F10" s="30">
        <v>19</v>
      </c>
      <c r="G10" s="30" t="s">
        <v>111</v>
      </c>
      <c r="H10" s="31">
        <v>134763219</v>
      </c>
      <c r="I10" s="30">
        <v>0</v>
      </c>
      <c r="J10" s="30">
        <v>0</v>
      </c>
      <c r="K10" s="30">
        <v>8</v>
      </c>
      <c r="L10" s="30"/>
      <c r="M10" s="29">
        <v>3</v>
      </c>
      <c r="N10" s="30">
        <v>14</v>
      </c>
      <c r="O10" s="30">
        <v>6</v>
      </c>
      <c r="P10" s="30"/>
      <c r="Q10" s="29">
        <v>6</v>
      </c>
      <c r="R10" s="30">
        <v>1</v>
      </c>
      <c r="S10" s="30">
        <v>1</v>
      </c>
      <c r="T10" s="30">
        <v>2</v>
      </c>
      <c r="U10" s="30"/>
      <c r="V10" s="31">
        <v>1</v>
      </c>
      <c r="W10" s="30">
        <v>4</v>
      </c>
      <c r="X10" s="30">
        <v>46</v>
      </c>
      <c r="Y10" s="31">
        <v>4</v>
      </c>
      <c r="Z10" s="31"/>
      <c r="AB10" t="s">
        <v>673</v>
      </c>
      <c r="AC10">
        <v>23</v>
      </c>
      <c r="AD10" t="s">
        <v>677</v>
      </c>
      <c r="AE10" t="s">
        <v>691</v>
      </c>
    </row>
    <row r="11" spans="1:36" ht="30" x14ac:dyDescent="0.25">
      <c r="A11" s="30">
        <v>101</v>
      </c>
      <c r="B11" s="31" t="s">
        <v>78</v>
      </c>
      <c r="C11" s="31" t="s">
        <v>28</v>
      </c>
      <c r="D11" s="31" t="s">
        <v>34</v>
      </c>
      <c r="E11" s="31">
        <v>1</v>
      </c>
      <c r="F11" s="30">
        <v>19</v>
      </c>
      <c r="G11" s="30" t="s">
        <v>114</v>
      </c>
      <c r="H11" s="31">
        <v>17888853</v>
      </c>
      <c r="I11" s="30">
        <v>52.625</v>
      </c>
      <c r="J11" s="30">
        <v>0.48349056603773599</v>
      </c>
      <c r="K11" s="30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31"/>
      <c r="W11" s="29"/>
      <c r="X11" s="29">
        <v>0</v>
      </c>
      <c r="Y11" s="31">
        <v>0</v>
      </c>
      <c r="Z11" s="31" t="s">
        <v>99</v>
      </c>
      <c r="AB11" t="s">
        <v>680</v>
      </c>
      <c r="AC11">
        <v>30</v>
      </c>
      <c r="AD11" t="s">
        <v>674</v>
      </c>
      <c r="AE11" t="s">
        <v>687</v>
      </c>
      <c r="AG11" t="s">
        <v>688</v>
      </c>
    </row>
    <row r="12" spans="1:36" ht="30" x14ac:dyDescent="0.25">
      <c r="A12" s="30">
        <v>115</v>
      </c>
      <c r="B12" s="31" t="s">
        <v>78</v>
      </c>
      <c r="C12" s="31" t="s">
        <v>26</v>
      </c>
      <c r="D12" s="31" t="s">
        <v>34</v>
      </c>
      <c r="E12" s="31">
        <v>1</v>
      </c>
      <c r="F12" s="30">
        <v>19</v>
      </c>
      <c r="G12" s="30" t="s">
        <v>111</v>
      </c>
      <c r="H12" s="31">
        <v>134763219</v>
      </c>
      <c r="I12" s="30">
        <v>0</v>
      </c>
      <c r="J12" s="30">
        <v>0</v>
      </c>
      <c r="K12" s="30">
        <v>10</v>
      </c>
      <c r="L12" s="30"/>
      <c r="M12" s="29"/>
      <c r="N12" s="29">
        <v>21</v>
      </c>
      <c r="O12" s="30">
        <v>11</v>
      </c>
      <c r="P12" s="30"/>
      <c r="Q12" s="29">
        <v>11</v>
      </c>
      <c r="R12" s="30">
        <v>1</v>
      </c>
      <c r="S12" s="30">
        <v>2</v>
      </c>
      <c r="T12" s="30">
        <v>5</v>
      </c>
      <c r="U12" s="30">
        <v>1</v>
      </c>
      <c r="V12" s="31">
        <v>3</v>
      </c>
      <c r="W12" s="30">
        <v>11</v>
      </c>
      <c r="X12" s="30">
        <v>75</v>
      </c>
      <c r="Y12" s="31">
        <v>10</v>
      </c>
      <c r="Z12" s="31"/>
      <c r="AB12" t="s">
        <v>673</v>
      </c>
      <c r="AC12">
        <v>23</v>
      </c>
      <c r="AD12" t="s">
        <v>677</v>
      </c>
      <c r="AE12" t="s">
        <v>691</v>
      </c>
    </row>
    <row r="13" spans="1:36" ht="30" x14ac:dyDescent="0.25">
      <c r="A13" s="30">
        <v>130</v>
      </c>
      <c r="B13" s="31" t="s">
        <v>78</v>
      </c>
      <c r="C13" s="31" t="s">
        <v>26</v>
      </c>
      <c r="D13" s="31" t="s">
        <v>34</v>
      </c>
      <c r="E13" s="31">
        <v>1</v>
      </c>
      <c r="F13" s="30">
        <v>19</v>
      </c>
      <c r="G13" s="30" t="s">
        <v>118</v>
      </c>
      <c r="H13" s="31">
        <v>10238105208</v>
      </c>
      <c r="I13" s="30">
        <v>0</v>
      </c>
      <c r="J13" s="30">
        <v>0</v>
      </c>
      <c r="K13" s="30">
        <v>5</v>
      </c>
      <c r="L13" s="30"/>
      <c r="M13" s="29"/>
      <c r="N13" s="29">
        <v>11</v>
      </c>
      <c r="O13" s="30">
        <v>6</v>
      </c>
      <c r="P13" s="30"/>
      <c r="Q13" s="29">
        <v>6</v>
      </c>
      <c r="R13" s="30">
        <v>1</v>
      </c>
      <c r="S13" s="30">
        <v>2</v>
      </c>
      <c r="T13" s="30">
        <v>1.5</v>
      </c>
      <c r="U13" s="30"/>
      <c r="V13" s="31">
        <v>1.5</v>
      </c>
      <c r="W13" s="30">
        <v>5</v>
      </c>
      <c r="X13" s="30">
        <v>39</v>
      </c>
      <c r="Y13" s="31">
        <v>5</v>
      </c>
      <c r="Z13" s="31"/>
      <c r="AB13" t="s">
        <v>673</v>
      </c>
      <c r="AC13">
        <v>29</v>
      </c>
      <c r="AD13" t="s">
        <v>677</v>
      </c>
      <c r="AE13" t="s">
        <v>691</v>
      </c>
      <c r="AH13" t="s">
        <v>692</v>
      </c>
    </row>
    <row r="14" spans="1:36" ht="30" x14ac:dyDescent="0.25">
      <c r="A14" s="30">
        <v>151</v>
      </c>
      <c r="B14" s="31" t="s">
        <v>78</v>
      </c>
      <c r="C14" s="31" t="s">
        <v>26</v>
      </c>
      <c r="D14" s="31" t="s">
        <v>34</v>
      </c>
      <c r="E14" s="31">
        <v>1</v>
      </c>
      <c r="F14" s="30">
        <v>19</v>
      </c>
      <c r="G14" s="30" t="s">
        <v>121</v>
      </c>
      <c r="H14" s="31">
        <v>8870124178</v>
      </c>
      <c r="I14" s="30">
        <v>53.785714285714299</v>
      </c>
      <c r="J14" s="30">
        <v>0.25075987841945302</v>
      </c>
      <c r="K14" s="30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31"/>
      <c r="W14" s="29"/>
      <c r="X14" s="29">
        <v>0</v>
      </c>
      <c r="Y14" s="31">
        <v>0</v>
      </c>
      <c r="Z14" s="31" t="s">
        <v>89</v>
      </c>
      <c r="AB14" t="s">
        <v>673</v>
      </c>
      <c r="AC14">
        <v>21</v>
      </c>
      <c r="AD14" t="s">
        <v>677</v>
      </c>
      <c r="AE14" t="s">
        <v>693</v>
      </c>
    </row>
    <row r="15" spans="1:36" ht="30" x14ac:dyDescent="0.25">
      <c r="A15" s="30">
        <v>167</v>
      </c>
      <c r="B15" s="31" t="s">
        <v>78</v>
      </c>
      <c r="C15" s="31" t="s">
        <v>28</v>
      </c>
      <c r="D15" s="31" t="s">
        <v>34</v>
      </c>
      <c r="E15" s="31">
        <v>1</v>
      </c>
      <c r="F15" s="30">
        <v>19</v>
      </c>
      <c r="G15" s="30" t="s">
        <v>122</v>
      </c>
      <c r="H15" s="31">
        <v>10184154</v>
      </c>
      <c r="I15" s="30">
        <v>0</v>
      </c>
      <c r="J15" s="30">
        <v>0</v>
      </c>
      <c r="K15" s="30">
        <v>5</v>
      </c>
      <c r="L15" s="30"/>
      <c r="M15" s="29"/>
      <c r="N15" s="29">
        <v>14</v>
      </c>
      <c r="O15" s="30">
        <v>9</v>
      </c>
      <c r="P15" s="30"/>
      <c r="Q15" s="29">
        <v>9</v>
      </c>
      <c r="R15" s="30">
        <v>1</v>
      </c>
      <c r="S15" s="30">
        <v>1</v>
      </c>
      <c r="T15" s="30">
        <v>2</v>
      </c>
      <c r="U15" s="30"/>
      <c r="V15" s="31">
        <v>1</v>
      </c>
      <c r="W15" s="30">
        <v>4</v>
      </c>
      <c r="X15" s="30">
        <v>46</v>
      </c>
      <c r="Y15" s="31">
        <v>4</v>
      </c>
      <c r="Z15" s="31"/>
      <c r="AB15" t="s">
        <v>680</v>
      </c>
      <c r="AC15">
        <v>25</v>
      </c>
      <c r="AD15" t="s">
        <v>677</v>
      </c>
      <c r="AE15" t="s">
        <v>694</v>
      </c>
      <c r="AH15" t="s">
        <v>692</v>
      </c>
    </row>
    <row r="16" spans="1:36" ht="30" x14ac:dyDescent="0.25">
      <c r="A16" s="30">
        <v>183</v>
      </c>
      <c r="B16" s="31" t="s">
        <v>78</v>
      </c>
      <c r="C16" s="31" t="s">
        <v>26</v>
      </c>
      <c r="D16" s="31" t="s">
        <v>34</v>
      </c>
      <c r="E16" s="31">
        <v>1</v>
      </c>
      <c r="F16" s="30">
        <v>19</v>
      </c>
      <c r="G16" s="30" t="s">
        <v>124</v>
      </c>
      <c r="H16" s="31">
        <v>1391113645</v>
      </c>
      <c r="I16" s="30">
        <v>74.357142857142904</v>
      </c>
      <c r="J16" s="30">
        <v>0.68844984802431597</v>
      </c>
      <c r="K16" s="30">
        <v>7</v>
      </c>
      <c r="L16" s="30">
        <v>1</v>
      </c>
      <c r="M16" s="30">
        <v>1</v>
      </c>
      <c r="N16" s="30">
        <v>16</v>
      </c>
      <c r="O16" s="30">
        <v>7</v>
      </c>
      <c r="P16" s="30">
        <v>1</v>
      </c>
      <c r="Q16" s="30">
        <v>7</v>
      </c>
      <c r="R16" s="30">
        <v>1</v>
      </c>
      <c r="S16" s="30">
        <v>1</v>
      </c>
      <c r="T16" s="30">
        <v>2</v>
      </c>
      <c r="U16" s="30"/>
      <c r="V16" s="31">
        <v>1</v>
      </c>
      <c r="W16" s="30">
        <v>4</v>
      </c>
      <c r="X16" s="30">
        <v>49</v>
      </c>
      <c r="Y16" s="31">
        <v>4</v>
      </c>
      <c r="Z16" s="31" t="s">
        <v>82</v>
      </c>
      <c r="AB16" t="s">
        <v>680</v>
      </c>
      <c r="AC16">
        <v>24</v>
      </c>
      <c r="AD16" t="s">
        <v>677</v>
      </c>
      <c r="AE16" t="s">
        <v>691</v>
      </c>
      <c r="AF16" t="s">
        <v>695</v>
      </c>
      <c r="AH16" t="s">
        <v>692</v>
      </c>
      <c r="AI16" t="s">
        <v>695</v>
      </c>
      <c r="AJ16">
        <v>100</v>
      </c>
    </row>
    <row r="17" spans="1:35" ht="30" x14ac:dyDescent="0.25">
      <c r="A17" s="30">
        <v>199</v>
      </c>
      <c r="B17" s="31" t="s">
        <v>78</v>
      </c>
      <c r="C17" s="31" t="s">
        <v>26</v>
      </c>
      <c r="D17" s="31" t="s">
        <v>34</v>
      </c>
      <c r="E17" s="31">
        <v>1</v>
      </c>
      <c r="F17" s="30">
        <v>19</v>
      </c>
      <c r="G17" s="30" t="s">
        <v>126</v>
      </c>
      <c r="H17" s="31">
        <v>8916155192</v>
      </c>
      <c r="I17" s="30">
        <v>74.357142857142904</v>
      </c>
      <c r="J17" s="30">
        <v>0.68844984802431597</v>
      </c>
      <c r="K17" s="30">
        <v>5</v>
      </c>
      <c r="L17" s="30"/>
      <c r="M17" s="29"/>
      <c r="N17" s="29">
        <v>12</v>
      </c>
      <c r="O17" s="30">
        <v>7</v>
      </c>
      <c r="P17" s="30">
        <v>1</v>
      </c>
      <c r="Q17" s="30">
        <v>7</v>
      </c>
      <c r="R17" s="30">
        <v>1</v>
      </c>
      <c r="S17" s="30">
        <v>3</v>
      </c>
      <c r="T17" s="30">
        <v>2</v>
      </c>
      <c r="U17" s="30"/>
      <c r="V17" s="31">
        <v>1</v>
      </c>
      <c r="W17" s="30">
        <v>6</v>
      </c>
      <c r="X17" s="30">
        <v>45</v>
      </c>
      <c r="Y17" s="31">
        <v>6</v>
      </c>
      <c r="Z17" s="31" t="s">
        <v>82</v>
      </c>
      <c r="AB17" t="s">
        <v>680</v>
      </c>
      <c r="AC17">
        <v>30</v>
      </c>
      <c r="AD17" t="s">
        <v>677</v>
      </c>
      <c r="AE17" t="s">
        <v>697</v>
      </c>
    </row>
    <row r="18" spans="1:35" ht="30" x14ac:dyDescent="0.25">
      <c r="A18" s="30">
        <v>215</v>
      </c>
      <c r="B18" s="31" t="s">
        <v>78</v>
      </c>
      <c r="C18" s="31" t="s">
        <v>26</v>
      </c>
      <c r="D18" s="31" t="s">
        <v>34</v>
      </c>
      <c r="E18" s="31">
        <v>1</v>
      </c>
      <c r="F18" s="30">
        <v>19</v>
      </c>
      <c r="G18" s="30" t="s">
        <v>128</v>
      </c>
      <c r="H18" s="31">
        <v>9591208203</v>
      </c>
      <c r="I18" s="30">
        <v>53.785714285714299</v>
      </c>
      <c r="J18" s="30">
        <v>0.25075987841945302</v>
      </c>
      <c r="K18" s="30">
        <v>8</v>
      </c>
      <c r="L18" s="30"/>
      <c r="M18" s="29"/>
      <c r="N18" s="29">
        <v>18</v>
      </c>
      <c r="O18" s="30">
        <v>10</v>
      </c>
      <c r="P18" s="30">
        <v>1</v>
      </c>
      <c r="Q18" s="30">
        <v>10</v>
      </c>
      <c r="R18" s="30">
        <v>1</v>
      </c>
      <c r="S18" s="30">
        <v>3</v>
      </c>
      <c r="T18" s="30">
        <v>2.5</v>
      </c>
      <c r="U18" s="30"/>
      <c r="V18" s="31">
        <v>0.5</v>
      </c>
      <c r="W18" s="30">
        <v>6</v>
      </c>
      <c r="X18" s="30">
        <v>60</v>
      </c>
      <c r="Y18" s="31">
        <v>6</v>
      </c>
      <c r="Z18" s="31" t="s">
        <v>89</v>
      </c>
      <c r="AB18" t="s">
        <v>680</v>
      </c>
      <c r="AC18">
        <v>33</v>
      </c>
      <c r="AD18" t="s">
        <v>677</v>
      </c>
      <c r="AE18" t="s">
        <v>698</v>
      </c>
      <c r="AG18" t="s">
        <v>699</v>
      </c>
    </row>
    <row r="19" spans="1:35" ht="30" x14ac:dyDescent="0.25">
      <c r="A19" s="30">
        <v>232</v>
      </c>
      <c r="B19" s="31" t="s">
        <v>78</v>
      </c>
      <c r="C19" s="31" t="s">
        <v>26</v>
      </c>
      <c r="D19" s="31" t="s">
        <v>34</v>
      </c>
      <c r="E19" s="31">
        <v>1</v>
      </c>
      <c r="F19" s="30">
        <v>19</v>
      </c>
      <c r="G19" s="30" t="s">
        <v>130</v>
      </c>
      <c r="H19" s="31">
        <v>3712062108</v>
      </c>
      <c r="I19" s="30">
        <v>74.357142857142904</v>
      </c>
      <c r="J19" s="30">
        <v>0.68844984802431597</v>
      </c>
      <c r="K19" s="30">
        <v>5</v>
      </c>
      <c r="L19" s="30"/>
      <c r="M19" s="29"/>
      <c r="N19" s="29">
        <v>11</v>
      </c>
      <c r="O19" s="30">
        <v>6</v>
      </c>
      <c r="P19" s="30">
        <v>1</v>
      </c>
      <c r="Q19" s="30">
        <v>6</v>
      </c>
      <c r="R19" s="30">
        <v>1</v>
      </c>
      <c r="S19" s="30">
        <v>2</v>
      </c>
      <c r="T19" s="30">
        <v>1</v>
      </c>
      <c r="U19" s="30"/>
      <c r="V19" s="31">
        <v>1</v>
      </c>
      <c r="W19" s="30">
        <v>4</v>
      </c>
      <c r="X19" s="30">
        <v>38</v>
      </c>
      <c r="Y19" s="31">
        <v>4</v>
      </c>
      <c r="Z19" s="31" t="s">
        <v>82</v>
      </c>
      <c r="AB19" t="s">
        <v>680</v>
      </c>
      <c r="AC19">
        <v>28</v>
      </c>
      <c r="AD19" t="s">
        <v>677</v>
      </c>
      <c r="AE19" t="s">
        <v>700</v>
      </c>
      <c r="AF19" t="s">
        <v>695</v>
      </c>
      <c r="AG19" t="s">
        <v>701</v>
      </c>
    </row>
    <row r="20" spans="1:35" ht="30" x14ac:dyDescent="0.25">
      <c r="A20" s="30">
        <v>248</v>
      </c>
      <c r="B20" s="31" t="s">
        <v>78</v>
      </c>
      <c r="C20" s="31" t="s">
        <v>26</v>
      </c>
      <c r="D20" s="31" t="s">
        <v>34</v>
      </c>
      <c r="E20" s="31">
        <v>1</v>
      </c>
      <c r="F20" s="30">
        <v>19</v>
      </c>
      <c r="G20" s="30" t="s">
        <v>130</v>
      </c>
      <c r="H20" s="31">
        <v>3712062108</v>
      </c>
      <c r="I20" s="30">
        <v>0</v>
      </c>
      <c r="J20" s="30">
        <v>0</v>
      </c>
      <c r="K20" s="30">
        <v>17</v>
      </c>
      <c r="L20" s="30"/>
      <c r="M20" s="29"/>
      <c r="N20" s="29">
        <v>36</v>
      </c>
      <c r="O20" s="30">
        <v>19</v>
      </c>
      <c r="P20" s="30"/>
      <c r="Q20" s="29">
        <v>19</v>
      </c>
      <c r="R20" s="30">
        <v>1</v>
      </c>
      <c r="S20" s="30">
        <v>14</v>
      </c>
      <c r="T20" s="30">
        <v>5</v>
      </c>
      <c r="U20" s="30"/>
      <c r="V20" s="31">
        <v>2</v>
      </c>
      <c r="W20" s="30">
        <v>21</v>
      </c>
      <c r="X20" s="30">
        <v>134</v>
      </c>
      <c r="Y20" s="31">
        <v>21</v>
      </c>
      <c r="Z20" s="31"/>
      <c r="AB20" t="s">
        <v>680</v>
      </c>
      <c r="AC20">
        <v>28</v>
      </c>
      <c r="AD20" t="s">
        <v>677</v>
      </c>
      <c r="AE20" t="s">
        <v>700</v>
      </c>
      <c r="AF20" t="s">
        <v>695</v>
      </c>
      <c r="AG20" t="s">
        <v>701</v>
      </c>
    </row>
    <row r="21" spans="1:35" ht="30" x14ac:dyDescent="0.25">
      <c r="A21" s="30">
        <v>266</v>
      </c>
      <c r="B21" s="31" t="s">
        <v>78</v>
      </c>
      <c r="C21" s="31" t="s">
        <v>26</v>
      </c>
      <c r="D21" s="31" t="s">
        <v>34</v>
      </c>
      <c r="E21" s="31">
        <v>1</v>
      </c>
      <c r="F21" s="30">
        <v>19</v>
      </c>
      <c r="G21" s="30" t="s">
        <v>134</v>
      </c>
      <c r="H21" s="31">
        <v>828360120</v>
      </c>
      <c r="I21" s="30">
        <v>0</v>
      </c>
      <c r="J21" s="30">
        <v>0</v>
      </c>
      <c r="K21" s="30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31"/>
      <c r="W21" s="29"/>
      <c r="X21" s="29">
        <v>0</v>
      </c>
      <c r="Y21" s="31">
        <v>0</v>
      </c>
      <c r="Z21" s="31"/>
      <c r="AB21" t="s">
        <v>673</v>
      </c>
      <c r="AC21">
        <v>26</v>
      </c>
      <c r="AD21" t="s">
        <v>674</v>
      </c>
      <c r="AE21" t="s">
        <v>678</v>
      </c>
      <c r="AG21" t="s">
        <v>702</v>
      </c>
    </row>
    <row r="22" spans="1:35" ht="30" x14ac:dyDescent="0.25">
      <c r="A22" s="30">
        <v>282</v>
      </c>
      <c r="B22" s="31" t="s">
        <v>78</v>
      </c>
      <c r="C22" s="31" t="s">
        <v>28</v>
      </c>
      <c r="D22" s="31" t="s">
        <v>34</v>
      </c>
      <c r="E22" s="31">
        <v>1</v>
      </c>
      <c r="F22" s="30">
        <v>19</v>
      </c>
      <c r="G22" s="30" t="s">
        <v>135</v>
      </c>
      <c r="H22" s="31">
        <v>7717685176</v>
      </c>
      <c r="I22" s="30">
        <v>52.625</v>
      </c>
      <c r="J22" s="30">
        <v>0.48349056603773599</v>
      </c>
      <c r="K22" s="30">
        <v>3</v>
      </c>
      <c r="L22" s="30"/>
      <c r="M22" s="29">
        <v>3</v>
      </c>
      <c r="N22" s="30">
        <v>4</v>
      </c>
      <c r="O22" s="30">
        <v>1</v>
      </c>
      <c r="P22" s="30">
        <v>1</v>
      </c>
      <c r="Q22" s="30">
        <v>1</v>
      </c>
      <c r="R22" s="30">
        <v>1</v>
      </c>
      <c r="S22" s="30">
        <v>1</v>
      </c>
      <c r="T22" s="30">
        <v>3</v>
      </c>
      <c r="U22" s="30"/>
      <c r="V22" s="31">
        <v>2</v>
      </c>
      <c r="W22" s="30">
        <v>6</v>
      </c>
      <c r="X22" s="30">
        <v>26</v>
      </c>
      <c r="Y22" s="31">
        <v>6</v>
      </c>
      <c r="Z22" s="31" t="s">
        <v>99</v>
      </c>
      <c r="AB22" t="s">
        <v>680</v>
      </c>
      <c r="AC22">
        <v>24</v>
      </c>
      <c r="AD22" t="s">
        <v>677</v>
      </c>
      <c r="AE22" t="s">
        <v>691</v>
      </c>
    </row>
    <row r="23" spans="1:35" ht="30" x14ac:dyDescent="0.25">
      <c r="A23" s="30">
        <v>298</v>
      </c>
      <c r="B23" s="31" t="s">
        <v>78</v>
      </c>
      <c r="C23" s="31" t="s">
        <v>28</v>
      </c>
      <c r="D23" s="31" t="s">
        <v>34</v>
      </c>
      <c r="E23" s="31">
        <v>1</v>
      </c>
      <c r="F23" s="30">
        <v>19</v>
      </c>
      <c r="G23" s="30" t="s">
        <v>137</v>
      </c>
      <c r="H23" s="31">
        <v>17825107236</v>
      </c>
      <c r="I23" s="30">
        <v>69.125</v>
      </c>
      <c r="J23" s="30">
        <v>0.79481132075471705</v>
      </c>
      <c r="K23" s="30">
        <v>4</v>
      </c>
      <c r="L23" s="30"/>
      <c r="M23" s="29"/>
      <c r="N23" s="29">
        <v>8</v>
      </c>
      <c r="O23" s="30">
        <v>4</v>
      </c>
      <c r="P23" s="30">
        <v>1</v>
      </c>
      <c r="Q23" s="30">
        <v>4</v>
      </c>
      <c r="R23" s="30">
        <v>2</v>
      </c>
      <c r="S23" s="30">
        <v>1</v>
      </c>
      <c r="T23" s="30">
        <v>2.5</v>
      </c>
      <c r="U23" s="30">
        <v>1</v>
      </c>
      <c r="V23" s="31">
        <v>1.5</v>
      </c>
      <c r="W23" s="30">
        <v>6</v>
      </c>
      <c r="X23" s="30">
        <v>34</v>
      </c>
      <c r="Y23" s="31">
        <v>5</v>
      </c>
      <c r="Z23" s="31" t="s">
        <v>102</v>
      </c>
      <c r="AB23" t="s">
        <v>680</v>
      </c>
      <c r="AC23">
        <v>31</v>
      </c>
      <c r="AD23" t="s">
        <v>674</v>
      </c>
      <c r="AE23" t="s">
        <v>703</v>
      </c>
      <c r="AG23" t="s">
        <v>704</v>
      </c>
    </row>
    <row r="24" spans="1:35" ht="30" x14ac:dyDescent="0.25">
      <c r="A24" s="30">
        <v>302</v>
      </c>
      <c r="B24" s="31" t="s">
        <v>78</v>
      </c>
      <c r="C24" s="31" t="s">
        <v>28</v>
      </c>
      <c r="D24" s="31" t="s">
        <v>34</v>
      </c>
      <c r="E24" s="31">
        <v>1</v>
      </c>
      <c r="F24" s="30">
        <v>19</v>
      </c>
      <c r="G24" s="30" t="s">
        <v>140</v>
      </c>
      <c r="H24" s="31">
        <v>79247246103</v>
      </c>
      <c r="I24" s="30">
        <v>52.625</v>
      </c>
      <c r="J24" s="30">
        <v>0.48349056603773599</v>
      </c>
      <c r="K24" s="30">
        <v>3</v>
      </c>
      <c r="L24" s="30"/>
      <c r="M24" s="29"/>
      <c r="N24" s="29">
        <v>7</v>
      </c>
      <c r="O24" s="30">
        <v>3</v>
      </c>
      <c r="P24" s="30">
        <v>1</v>
      </c>
      <c r="Q24" s="30">
        <v>3</v>
      </c>
      <c r="R24" s="30">
        <v>1</v>
      </c>
      <c r="S24" s="30">
        <v>2</v>
      </c>
      <c r="T24" s="30">
        <v>0.5</v>
      </c>
      <c r="U24" s="30"/>
      <c r="V24" s="31">
        <v>0.5</v>
      </c>
      <c r="W24" s="30">
        <v>3</v>
      </c>
      <c r="X24" s="30">
        <v>24</v>
      </c>
      <c r="Y24" s="31">
        <v>3</v>
      </c>
      <c r="Z24" s="31" t="s">
        <v>99</v>
      </c>
      <c r="AB24" t="s">
        <v>673</v>
      </c>
      <c r="AC24">
        <v>18</v>
      </c>
      <c r="AD24" t="s">
        <v>674</v>
      </c>
      <c r="AE24" t="s">
        <v>705</v>
      </c>
      <c r="AG24" t="s">
        <v>686</v>
      </c>
    </row>
    <row r="25" spans="1:35" ht="30" x14ac:dyDescent="0.25">
      <c r="A25" s="30">
        <v>319</v>
      </c>
      <c r="B25" s="31" t="s">
        <v>78</v>
      </c>
      <c r="C25" s="31" t="s">
        <v>26</v>
      </c>
      <c r="D25" s="31" t="s">
        <v>34</v>
      </c>
      <c r="E25" s="31">
        <v>1</v>
      </c>
      <c r="F25" s="30">
        <v>19</v>
      </c>
      <c r="G25" s="30" t="s">
        <v>142</v>
      </c>
      <c r="H25" s="31">
        <v>8282194225</v>
      </c>
      <c r="I25" s="30">
        <v>53.785714285714299</v>
      </c>
      <c r="J25" s="30">
        <v>0.25075987841945302</v>
      </c>
      <c r="K25" s="30">
        <v>10</v>
      </c>
      <c r="L25" s="30"/>
      <c r="M25" s="29">
        <v>2</v>
      </c>
      <c r="N25" s="30">
        <v>20</v>
      </c>
      <c r="O25" s="30">
        <v>8</v>
      </c>
      <c r="P25" s="30">
        <v>1</v>
      </c>
      <c r="Q25" s="30">
        <v>8</v>
      </c>
      <c r="R25" s="30">
        <v>1</v>
      </c>
      <c r="S25" s="30">
        <v>1</v>
      </c>
      <c r="T25" s="30">
        <v>1.5</v>
      </c>
      <c r="U25" s="30"/>
      <c r="V25" s="31">
        <v>0.5</v>
      </c>
      <c r="W25" s="30">
        <v>3</v>
      </c>
      <c r="X25" s="30">
        <v>56</v>
      </c>
      <c r="Y25" s="31">
        <v>3</v>
      </c>
      <c r="Z25" s="31" t="s">
        <v>89</v>
      </c>
      <c r="AB25" t="s">
        <v>680</v>
      </c>
      <c r="AC25">
        <v>27</v>
      </c>
      <c r="AD25" t="s">
        <v>677</v>
      </c>
      <c r="AE25" t="s">
        <v>691</v>
      </c>
      <c r="AF25" t="s">
        <v>695</v>
      </c>
      <c r="AH25" t="s">
        <v>692</v>
      </c>
    </row>
    <row r="26" spans="1:35" ht="30" x14ac:dyDescent="0.25">
      <c r="A26" s="30">
        <v>335</v>
      </c>
      <c r="B26" s="31" t="s">
        <v>78</v>
      </c>
      <c r="C26" s="31" t="s">
        <v>28</v>
      </c>
      <c r="D26" s="31" t="s">
        <v>34</v>
      </c>
      <c r="E26" s="31">
        <v>1</v>
      </c>
      <c r="F26" s="30">
        <v>19</v>
      </c>
      <c r="G26" s="30" t="s">
        <v>144</v>
      </c>
      <c r="H26" s="31">
        <v>46525319</v>
      </c>
      <c r="I26" s="30">
        <v>52.625</v>
      </c>
      <c r="J26" s="30">
        <v>0.48349056603773599</v>
      </c>
      <c r="K26" s="30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31"/>
      <c r="W26" s="29"/>
      <c r="X26" s="29">
        <v>0</v>
      </c>
      <c r="Y26" s="31">
        <v>0</v>
      </c>
      <c r="Z26" s="31" t="s">
        <v>99</v>
      </c>
      <c r="AB26" t="s">
        <v>673</v>
      </c>
      <c r="AC26">
        <v>28</v>
      </c>
      <c r="AD26" t="s">
        <v>677</v>
      </c>
      <c r="AE26" t="s">
        <v>706</v>
      </c>
    </row>
    <row r="27" spans="1:35" ht="30" x14ac:dyDescent="0.25">
      <c r="A27" s="30">
        <v>340</v>
      </c>
      <c r="B27" s="31" t="s">
        <v>78</v>
      </c>
      <c r="C27" s="31" t="s">
        <v>28</v>
      </c>
      <c r="D27" s="31" t="s">
        <v>34</v>
      </c>
      <c r="E27" s="31">
        <v>1</v>
      </c>
      <c r="F27" s="30">
        <v>19</v>
      </c>
      <c r="G27" s="30" t="s">
        <v>146</v>
      </c>
      <c r="H27" s="31">
        <v>94222252116</v>
      </c>
      <c r="I27" s="30">
        <v>52.625</v>
      </c>
      <c r="J27" s="30">
        <v>0.48349056603773599</v>
      </c>
      <c r="K27" s="30">
        <v>7</v>
      </c>
      <c r="L27" s="30"/>
      <c r="M27" s="29"/>
      <c r="N27" s="29">
        <v>16</v>
      </c>
      <c r="O27" s="30">
        <v>9</v>
      </c>
      <c r="P27" s="30">
        <v>1</v>
      </c>
      <c r="Q27" s="30">
        <v>9</v>
      </c>
      <c r="R27" s="30">
        <v>1</v>
      </c>
      <c r="S27" s="30">
        <v>2</v>
      </c>
      <c r="T27" s="30">
        <v>0.5</v>
      </c>
      <c r="U27" s="30">
        <v>1</v>
      </c>
      <c r="V27" s="31">
        <v>0.5</v>
      </c>
      <c r="W27" s="30">
        <v>4</v>
      </c>
      <c r="X27" s="30">
        <v>50</v>
      </c>
      <c r="Y27" s="31">
        <v>3</v>
      </c>
      <c r="Z27" s="31" t="s">
        <v>99</v>
      </c>
      <c r="AB27" t="s">
        <v>680</v>
      </c>
      <c r="AC27">
        <v>36</v>
      </c>
      <c r="AD27" t="s">
        <v>677</v>
      </c>
      <c r="AE27" t="s">
        <v>707</v>
      </c>
      <c r="AG27" t="s">
        <v>708</v>
      </c>
    </row>
    <row r="28" spans="1:35" ht="30" x14ac:dyDescent="0.25">
      <c r="A28" s="30">
        <v>356</v>
      </c>
      <c r="B28" s="31" t="s">
        <v>78</v>
      </c>
      <c r="C28" s="31" t="s">
        <v>26</v>
      </c>
      <c r="D28" s="31" t="s">
        <v>34</v>
      </c>
      <c r="E28" s="31">
        <v>1</v>
      </c>
      <c r="F28" s="30">
        <v>19</v>
      </c>
      <c r="G28" s="30" t="s">
        <v>147</v>
      </c>
      <c r="H28" s="31">
        <v>84463153</v>
      </c>
      <c r="I28" s="30">
        <v>74.357142857142904</v>
      </c>
      <c r="J28" s="30">
        <v>0.68844984802431597</v>
      </c>
      <c r="K28" s="30">
        <v>3</v>
      </c>
      <c r="L28" s="30"/>
      <c r="M28" s="29"/>
      <c r="N28" s="29">
        <v>6</v>
      </c>
      <c r="O28" s="30">
        <v>3</v>
      </c>
      <c r="P28" s="30">
        <v>1</v>
      </c>
      <c r="Q28" s="30">
        <v>3</v>
      </c>
      <c r="R28" s="30">
        <v>1</v>
      </c>
      <c r="S28" s="30">
        <v>1</v>
      </c>
      <c r="T28" s="30">
        <v>1.5</v>
      </c>
      <c r="U28" s="30"/>
      <c r="V28" s="31">
        <v>0.5</v>
      </c>
      <c r="W28" s="30">
        <v>3</v>
      </c>
      <c r="X28" s="30">
        <v>23</v>
      </c>
      <c r="Y28" s="31">
        <v>3</v>
      </c>
      <c r="Z28" s="31" t="s">
        <v>82</v>
      </c>
      <c r="AB28" t="s">
        <v>680</v>
      </c>
      <c r="AC28">
        <v>26</v>
      </c>
      <c r="AD28" t="s">
        <v>677</v>
      </c>
      <c r="AE28" t="s">
        <v>709</v>
      </c>
      <c r="AH28" t="s">
        <v>692</v>
      </c>
      <c r="AI28" t="s">
        <v>695</v>
      </c>
    </row>
    <row r="29" spans="1:35" ht="30" x14ac:dyDescent="0.25">
      <c r="A29" s="30">
        <v>372</v>
      </c>
      <c r="B29" s="31" t="s">
        <v>78</v>
      </c>
      <c r="C29" s="31" t="s">
        <v>26</v>
      </c>
      <c r="D29" s="31" t="s">
        <v>34</v>
      </c>
      <c r="E29" s="31">
        <v>1</v>
      </c>
      <c r="F29" s="30">
        <v>19</v>
      </c>
      <c r="G29" s="30" t="s">
        <v>149</v>
      </c>
      <c r="H29" s="31">
        <v>8877127178</v>
      </c>
      <c r="I29" s="30">
        <v>74.357142857142904</v>
      </c>
      <c r="J29" s="30">
        <v>0.68844984802431597</v>
      </c>
      <c r="K29" s="30">
        <v>1</v>
      </c>
      <c r="L29" s="30"/>
      <c r="M29" s="29"/>
      <c r="N29" s="29">
        <v>2</v>
      </c>
      <c r="O29" s="30">
        <v>1</v>
      </c>
      <c r="P29" s="30">
        <v>1</v>
      </c>
      <c r="Q29" s="30">
        <v>1</v>
      </c>
      <c r="R29" s="30">
        <v>1</v>
      </c>
      <c r="S29" s="30"/>
      <c r="T29" s="29">
        <v>1</v>
      </c>
      <c r="U29" s="30">
        <v>1</v>
      </c>
      <c r="V29" s="31"/>
      <c r="W29" s="29">
        <v>2</v>
      </c>
      <c r="X29" s="30">
        <v>10</v>
      </c>
      <c r="Y29" s="31">
        <v>1</v>
      </c>
      <c r="Z29" s="31" t="s">
        <v>82</v>
      </c>
      <c r="AB29" t="s">
        <v>680</v>
      </c>
      <c r="AC29">
        <v>24</v>
      </c>
      <c r="AD29" t="s">
        <v>677</v>
      </c>
      <c r="AE29" t="s">
        <v>711</v>
      </c>
      <c r="AG29" t="s">
        <v>686</v>
      </c>
    </row>
    <row r="30" spans="1:35" ht="30" x14ac:dyDescent="0.25">
      <c r="A30" s="30">
        <v>388</v>
      </c>
      <c r="B30" s="31" t="s">
        <v>78</v>
      </c>
      <c r="C30" s="31" t="s">
        <v>26</v>
      </c>
      <c r="D30" s="31" t="s">
        <v>34</v>
      </c>
      <c r="E30" s="31">
        <v>1</v>
      </c>
      <c r="F30" s="30">
        <v>19</v>
      </c>
      <c r="G30" s="30" t="s">
        <v>81</v>
      </c>
      <c r="H30" s="31">
        <v>9591241137</v>
      </c>
      <c r="I30" s="30">
        <v>53.785714285714299</v>
      </c>
      <c r="J30" s="30">
        <v>0.25075987841945302</v>
      </c>
      <c r="K30" s="30">
        <v>4</v>
      </c>
      <c r="L30" s="30"/>
      <c r="M30" s="29"/>
      <c r="N30" s="29">
        <v>8</v>
      </c>
      <c r="O30" s="30">
        <v>4</v>
      </c>
      <c r="P30" s="30">
        <v>1</v>
      </c>
      <c r="Q30" s="30">
        <v>4</v>
      </c>
      <c r="R30" s="30">
        <v>1</v>
      </c>
      <c r="S30" s="30">
        <v>2</v>
      </c>
      <c r="T30" s="30">
        <v>1.5</v>
      </c>
      <c r="U30" s="30"/>
      <c r="V30" s="31">
        <v>0.5</v>
      </c>
      <c r="W30" s="30">
        <v>4</v>
      </c>
      <c r="X30" s="30">
        <v>30</v>
      </c>
      <c r="Y30" s="31">
        <v>4</v>
      </c>
      <c r="Z30" s="31" t="s">
        <v>89</v>
      </c>
      <c r="AB30" t="s">
        <v>673</v>
      </c>
      <c r="AC30">
        <v>26</v>
      </c>
      <c r="AD30" t="s">
        <v>674</v>
      </c>
      <c r="AE30" t="s">
        <v>675</v>
      </c>
      <c r="AG30" t="s">
        <v>676</v>
      </c>
    </row>
    <row r="31" spans="1:35" ht="30" x14ac:dyDescent="0.25">
      <c r="A31" s="30">
        <v>405</v>
      </c>
      <c r="B31" s="31" t="s">
        <v>78</v>
      </c>
      <c r="C31" s="31" t="s">
        <v>28</v>
      </c>
      <c r="D31" s="31" t="s">
        <v>34</v>
      </c>
      <c r="E31" s="31">
        <v>1</v>
      </c>
      <c r="F31" s="30">
        <v>19</v>
      </c>
      <c r="G31" s="30" t="s">
        <v>85</v>
      </c>
      <c r="H31" s="31">
        <v>1347638136</v>
      </c>
      <c r="I31" s="30">
        <v>0</v>
      </c>
      <c r="J31" s="30">
        <v>0</v>
      </c>
      <c r="K31" s="30">
        <v>9</v>
      </c>
      <c r="L31" s="30"/>
      <c r="M31" s="29">
        <v>2</v>
      </c>
      <c r="N31" s="30">
        <v>20</v>
      </c>
      <c r="O31" s="30">
        <v>11</v>
      </c>
      <c r="P31" s="30"/>
      <c r="Q31" s="29">
        <v>11</v>
      </c>
      <c r="R31" s="30">
        <v>1</v>
      </c>
      <c r="S31" s="30">
        <v>6</v>
      </c>
      <c r="T31" s="30">
        <v>2.5</v>
      </c>
      <c r="U31" s="30"/>
      <c r="V31" s="31">
        <v>0.5</v>
      </c>
      <c r="W31" s="30">
        <v>9</v>
      </c>
      <c r="X31" s="30">
        <v>72</v>
      </c>
      <c r="Y31" s="31">
        <v>9</v>
      </c>
      <c r="Z31" s="31"/>
      <c r="AB31" t="s">
        <v>673</v>
      </c>
      <c r="AC31">
        <v>20</v>
      </c>
      <c r="AD31" t="s">
        <v>677</v>
      </c>
      <c r="AE31" t="s">
        <v>678</v>
      </c>
    </row>
    <row r="32" spans="1:35" ht="30" x14ac:dyDescent="0.25">
      <c r="A32" s="30">
        <v>421</v>
      </c>
      <c r="B32" s="31" t="s">
        <v>78</v>
      </c>
      <c r="C32" s="31" t="s">
        <v>26</v>
      </c>
      <c r="D32" s="31" t="s">
        <v>34</v>
      </c>
      <c r="E32" s="31">
        <v>1</v>
      </c>
      <c r="F32" s="30">
        <v>19</v>
      </c>
      <c r="G32" s="30" t="s">
        <v>88</v>
      </c>
      <c r="H32" s="31">
        <v>217831744</v>
      </c>
      <c r="I32" s="30">
        <v>53.785714285714299</v>
      </c>
      <c r="J32" s="30">
        <v>0.25075987841945302</v>
      </c>
      <c r="K32" s="30">
        <v>7</v>
      </c>
      <c r="L32" s="30"/>
      <c r="M32" s="29"/>
      <c r="N32" s="29">
        <v>16</v>
      </c>
      <c r="O32" s="30">
        <v>9</v>
      </c>
      <c r="P32" s="30">
        <v>1</v>
      </c>
      <c r="Q32" s="30">
        <v>9</v>
      </c>
      <c r="R32" s="30">
        <v>2</v>
      </c>
      <c r="S32" s="30">
        <v>3</v>
      </c>
      <c r="T32" s="30">
        <v>1</v>
      </c>
      <c r="U32" s="30">
        <v>1</v>
      </c>
      <c r="V32" s="31"/>
      <c r="W32" s="29">
        <v>5</v>
      </c>
      <c r="X32" s="30">
        <v>53</v>
      </c>
      <c r="Y32" s="31">
        <v>4</v>
      </c>
      <c r="Z32" s="31" t="s">
        <v>89</v>
      </c>
      <c r="AB32" t="s">
        <v>673</v>
      </c>
      <c r="AC32">
        <v>24</v>
      </c>
      <c r="AD32" t="s">
        <v>677</v>
      </c>
      <c r="AE32" t="s">
        <v>679</v>
      </c>
    </row>
    <row r="33" spans="1:36" ht="30" x14ac:dyDescent="0.25">
      <c r="A33" s="30">
        <v>437</v>
      </c>
      <c r="B33" s="31" t="s">
        <v>78</v>
      </c>
      <c r="C33" s="31" t="s">
        <v>26</v>
      </c>
      <c r="D33" s="31" t="s">
        <v>34</v>
      </c>
      <c r="E33" s="31">
        <v>1</v>
      </c>
      <c r="F33" s="30">
        <v>19</v>
      </c>
      <c r="G33" s="30" t="s">
        <v>150</v>
      </c>
      <c r="H33" s="31">
        <v>82135906</v>
      </c>
      <c r="I33" s="30">
        <v>74.357142857142904</v>
      </c>
      <c r="J33" s="30">
        <v>0.68844984802431597</v>
      </c>
      <c r="K33" s="30">
        <v>6</v>
      </c>
      <c r="L33" s="30"/>
      <c r="M33" s="29"/>
      <c r="N33" s="29">
        <v>13</v>
      </c>
      <c r="O33" s="30">
        <v>6</v>
      </c>
      <c r="P33" s="30">
        <v>1</v>
      </c>
      <c r="Q33" s="30">
        <v>6</v>
      </c>
      <c r="R33" s="30">
        <v>2</v>
      </c>
      <c r="S33" s="30">
        <v>4</v>
      </c>
      <c r="T33" s="30">
        <v>1.5</v>
      </c>
      <c r="U33" s="30"/>
      <c r="V33" s="31">
        <v>1.5</v>
      </c>
      <c r="W33" s="30">
        <v>7</v>
      </c>
      <c r="X33" s="30">
        <v>48</v>
      </c>
      <c r="Y33" s="31">
        <v>7</v>
      </c>
      <c r="Z33" s="31" t="s">
        <v>82</v>
      </c>
      <c r="AB33" t="s">
        <v>680</v>
      </c>
      <c r="AC33">
        <v>34</v>
      </c>
      <c r="AD33" t="s">
        <v>677</v>
      </c>
      <c r="AE33" t="s">
        <v>712</v>
      </c>
      <c r="AG33" t="s">
        <v>713</v>
      </c>
    </row>
    <row r="34" spans="1:36" ht="30" x14ac:dyDescent="0.25">
      <c r="A34" s="30">
        <v>453</v>
      </c>
      <c r="B34" s="31" t="s">
        <v>78</v>
      </c>
      <c r="C34" s="31" t="s">
        <v>28</v>
      </c>
      <c r="D34" s="31" t="s">
        <v>34</v>
      </c>
      <c r="E34" s="31">
        <v>1</v>
      </c>
      <c r="F34" s="30">
        <v>19</v>
      </c>
      <c r="G34" s="30" t="s">
        <v>152</v>
      </c>
      <c r="H34" s="31">
        <v>792288984</v>
      </c>
      <c r="I34" s="30">
        <v>69.125</v>
      </c>
      <c r="J34" s="30">
        <v>0.79481132075471705</v>
      </c>
      <c r="K34" s="30">
        <v>12</v>
      </c>
      <c r="L34" s="30"/>
      <c r="M34" s="29"/>
      <c r="N34" s="29">
        <v>28</v>
      </c>
      <c r="O34" s="30">
        <v>16</v>
      </c>
      <c r="P34" s="30">
        <v>1</v>
      </c>
      <c r="Q34" s="30">
        <v>16</v>
      </c>
      <c r="R34" s="30">
        <v>1</v>
      </c>
      <c r="S34" s="30">
        <v>5</v>
      </c>
      <c r="T34" s="30">
        <v>5</v>
      </c>
      <c r="U34" s="30"/>
      <c r="V34" s="31">
        <v>3</v>
      </c>
      <c r="W34" s="30">
        <v>13</v>
      </c>
      <c r="X34" s="30">
        <v>100</v>
      </c>
      <c r="Y34" s="31">
        <v>13</v>
      </c>
      <c r="Z34" s="31" t="s">
        <v>102</v>
      </c>
      <c r="AB34" t="s">
        <v>673</v>
      </c>
      <c r="AC34">
        <v>23</v>
      </c>
      <c r="AD34" t="s">
        <v>677</v>
      </c>
      <c r="AE34" t="s">
        <v>714</v>
      </c>
      <c r="AF34" t="s">
        <v>695</v>
      </c>
    </row>
    <row r="35" spans="1:36" ht="30" x14ac:dyDescent="0.25">
      <c r="A35" s="30">
        <v>469</v>
      </c>
      <c r="B35" s="31" t="s">
        <v>78</v>
      </c>
      <c r="C35" s="31" t="s">
        <v>26</v>
      </c>
      <c r="D35" s="31" t="s">
        <v>34</v>
      </c>
      <c r="E35" s="31">
        <v>1</v>
      </c>
      <c r="F35" s="30">
        <v>19</v>
      </c>
      <c r="G35" s="30" t="s">
        <v>154</v>
      </c>
      <c r="H35" s="31">
        <v>851786688</v>
      </c>
      <c r="I35" s="30">
        <v>0</v>
      </c>
      <c r="J35" s="30">
        <v>0</v>
      </c>
      <c r="K35" s="30">
        <v>2</v>
      </c>
      <c r="L35" s="30"/>
      <c r="M35" s="29"/>
      <c r="N35" s="29">
        <v>4</v>
      </c>
      <c r="O35" s="30">
        <v>2</v>
      </c>
      <c r="P35" s="30"/>
      <c r="Q35" s="29">
        <v>2</v>
      </c>
      <c r="R35" s="30">
        <v>1</v>
      </c>
      <c r="S35" s="30"/>
      <c r="T35" s="29"/>
      <c r="U35" s="29"/>
      <c r="V35" s="31"/>
      <c r="W35" s="29"/>
      <c r="X35" s="29">
        <v>11</v>
      </c>
      <c r="Y35" s="31">
        <v>0</v>
      </c>
      <c r="Z35" s="31"/>
      <c r="AB35" t="s">
        <v>680</v>
      </c>
      <c r="AC35">
        <v>30</v>
      </c>
      <c r="AD35" t="s">
        <v>715</v>
      </c>
      <c r="AE35" t="s">
        <v>716</v>
      </c>
      <c r="AG35" t="s">
        <v>717</v>
      </c>
      <c r="AH35" t="s">
        <v>692</v>
      </c>
      <c r="AI35" t="s">
        <v>695</v>
      </c>
    </row>
    <row r="36" spans="1:36" ht="30" x14ac:dyDescent="0.25">
      <c r="A36" s="30">
        <v>474</v>
      </c>
      <c r="B36" s="31" t="s">
        <v>78</v>
      </c>
      <c r="C36" s="31" t="s">
        <v>28</v>
      </c>
      <c r="D36" s="31" t="s">
        <v>34</v>
      </c>
      <c r="E36" s="31">
        <v>1</v>
      </c>
      <c r="F36" s="30">
        <v>19</v>
      </c>
      <c r="G36" s="30" t="s">
        <v>158</v>
      </c>
      <c r="H36" s="31">
        <v>927618937</v>
      </c>
      <c r="I36" s="30">
        <v>52.625</v>
      </c>
      <c r="J36" s="30">
        <v>0.48349056603773599</v>
      </c>
      <c r="K36" s="30">
        <v>4</v>
      </c>
      <c r="L36" s="30"/>
      <c r="M36" s="29"/>
      <c r="N36" s="29">
        <v>7</v>
      </c>
      <c r="O36" s="30">
        <v>3</v>
      </c>
      <c r="P36" s="30">
        <v>1</v>
      </c>
      <c r="Q36" s="30">
        <v>3</v>
      </c>
      <c r="R36" s="30">
        <v>2</v>
      </c>
      <c r="S36" s="30"/>
      <c r="T36" s="29"/>
      <c r="U36" s="29">
        <v>1</v>
      </c>
      <c r="V36" s="31"/>
      <c r="W36" s="29">
        <v>1</v>
      </c>
      <c r="X36" s="30">
        <v>21</v>
      </c>
      <c r="Y36" s="31">
        <v>0</v>
      </c>
      <c r="Z36" s="31" t="s">
        <v>99</v>
      </c>
      <c r="AB36" t="s">
        <v>673</v>
      </c>
      <c r="AC36">
        <v>25</v>
      </c>
      <c r="AD36" t="s">
        <v>677</v>
      </c>
      <c r="AE36" t="s">
        <v>721</v>
      </c>
      <c r="AG36" t="s">
        <v>686</v>
      </c>
    </row>
    <row r="37" spans="1:36" ht="30" x14ac:dyDescent="0.25">
      <c r="A37" s="30">
        <v>490</v>
      </c>
      <c r="B37" s="31" t="s">
        <v>78</v>
      </c>
      <c r="C37" s="31" t="s">
        <v>26</v>
      </c>
      <c r="D37" s="31" t="s">
        <v>34</v>
      </c>
      <c r="E37" s="31">
        <v>1</v>
      </c>
      <c r="F37" s="30">
        <v>19</v>
      </c>
      <c r="G37" s="30" t="s">
        <v>161</v>
      </c>
      <c r="H37" s="31">
        <v>1015887</v>
      </c>
      <c r="I37" s="30">
        <v>74.357142857142904</v>
      </c>
      <c r="J37" s="30">
        <v>0.68844984802431597</v>
      </c>
      <c r="K37" s="30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31"/>
      <c r="W37" s="29"/>
      <c r="X37" s="29">
        <v>0</v>
      </c>
      <c r="Y37" s="31">
        <v>0</v>
      </c>
      <c r="Z37" s="31" t="s">
        <v>82</v>
      </c>
      <c r="AB37" t="s">
        <v>680</v>
      </c>
      <c r="AC37">
        <v>31</v>
      </c>
      <c r="AD37" t="s">
        <v>674</v>
      </c>
      <c r="AE37" t="s">
        <v>722</v>
      </c>
      <c r="AG37" t="s">
        <v>723</v>
      </c>
    </row>
    <row r="38" spans="1:36" ht="30" x14ac:dyDescent="0.25">
      <c r="A38" s="30">
        <v>495</v>
      </c>
      <c r="B38" s="31" t="s">
        <v>78</v>
      </c>
      <c r="C38" s="31" t="s">
        <v>28</v>
      </c>
      <c r="D38" s="31" t="s">
        <v>34</v>
      </c>
      <c r="E38" s="31">
        <v>1</v>
      </c>
      <c r="F38" s="30">
        <v>19</v>
      </c>
      <c r="G38" s="30" t="s">
        <v>165</v>
      </c>
      <c r="H38" s="31">
        <v>1412134207</v>
      </c>
      <c r="I38" s="30">
        <v>0</v>
      </c>
      <c r="J38" s="30">
        <v>0</v>
      </c>
      <c r="K38" s="30">
        <v>3</v>
      </c>
      <c r="L38" s="30"/>
      <c r="M38" s="29"/>
      <c r="N38" s="29">
        <v>7</v>
      </c>
      <c r="O38" s="30">
        <v>4</v>
      </c>
      <c r="P38" s="30"/>
      <c r="Q38" s="29">
        <v>4</v>
      </c>
      <c r="R38" s="30">
        <v>2</v>
      </c>
      <c r="S38" s="30"/>
      <c r="T38" s="29">
        <v>5</v>
      </c>
      <c r="U38" s="30"/>
      <c r="V38" s="31">
        <v>1</v>
      </c>
      <c r="W38" s="30">
        <v>6</v>
      </c>
      <c r="X38" s="30">
        <v>32</v>
      </c>
      <c r="Y38" s="31">
        <v>6</v>
      </c>
      <c r="Z38" s="31"/>
      <c r="AB38" t="s">
        <v>680</v>
      </c>
      <c r="AC38">
        <v>25</v>
      </c>
      <c r="AD38" t="s">
        <v>677</v>
      </c>
      <c r="AE38" t="s">
        <v>705</v>
      </c>
    </row>
    <row r="39" spans="1:36" ht="30" x14ac:dyDescent="0.25">
      <c r="A39" s="30">
        <v>511</v>
      </c>
      <c r="B39" s="31" t="s">
        <v>78</v>
      </c>
      <c r="C39" s="31" t="s">
        <v>28</v>
      </c>
      <c r="D39" s="31" t="s">
        <v>34</v>
      </c>
      <c r="E39" s="31">
        <v>1</v>
      </c>
      <c r="F39" s="30">
        <v>19</v>
      </c>
      <c r="G39" s="30" t="s">
        <v>167</v>
      </c>
      <c r="H39" s="31">
        <v>912215825</v>
      </c>
      <c r="I39" s="30">
        <v>0</v>
      </c>
      <c r="J39" s="30">
        <v>0</v>
      </c>
      <c r="K39" s="30">
        <v>4</v>
      </c>
      <c r="L39" s="30"/>
      <c r="M39" s="29">
        <v>2</v>
      </c>
      <c r="N39" s="30">
        <v>5</v>
      </c>
      <c r="O39" s="30">
        <v>1</v>
      </c>
      <c r="P39" s="30"/>
      <c r="Q39" s="29">
        <v>1</v>
      </c>
      <c r="R39" s="30">
        <v>2</v>
      </c>
      <c r="S39" s="30"/>
      <c r="T39" s="29"/>
      <c r="U39" s="29"/>
      <c r="V39" s="31"/>
      <c r="W39" s="29"/>
      <c r="X39" s="29">
        <v>15</v>
      </c>
      <c r="Y39" s="31">
        <v>0</v>
      </c>
      <c r="Z39" s="31"/>
      <c r="AB39" t="s">
        <v>680</v>
      </c>
      <c r="AD39" t="s">
        <v>724</v>
      </c>
    </row>
    <row r="40" spans="1:36" ht="30" x14ac:dyDescent="0.25">
      <c r="A40" s="30">
        <v>515</v>
      </c>
      <c r="B40" s="31" t="s">
        <v>78</v>
      </c>
      <c r="C40" s="31" t="s">
        <v>28</v>
      </c>
      <c r="D40" s="31" t="s">
        <v>34</v>
      </c>
      <c r="E40" s="31">
        <v>1</v>
      </c>
      <c r="F40" s="30">
        <v>19</v>
      </c>
      <c r="G40" s="30" t="s">
        <v>169</v>
      </c>
      <c r="H40" s="31">
        <v>178114327</v>
      </c>
      <c r="I40" s="30">
        <v>69.125</v>
      </c>
      <c r="J40" s="30">
        <v>0.79481132075471705</v>
      </c>
      <c r="K40" s="30">
        <v>2</v>
      </c>
      <c r="L40" s="30"/>
      <c r="M40" s="29"/>
      <c r="N40" s="29">
        <v>4</v>
      </c>
      <c r="O40" s="30">
        <v>2</v>
      </c>
      <c r="P40" s="30">
        <v>1</v>
      </c>
      <c r="Q40" s="30">
        <v>2</v>
      </c>
      <c r="R40" s="30">
        <v>1</v>
      </c>
      <c r="S40" s="30">
        <v>1</v>
      </c>
      <c r="T40" s="30">
        <v>1.5</v>
      </c>
      <c r="U40" s="30"/>
      <c r="V40" s="31">
        <v>0.5</v>
      </c>
      <c r="W40" s="30">
        <v>3</v>
      </c>
      <c r="X40" s="30">
        <v>18</v>
      </c>
      <c r="Y40" s="31">
        <v>3</v>
      </c>
      <c r="Z40" s="31" t="s">
        <v>102</v>
      </c>
      <c r="AB40" t="s">
        <v>680</v>
      </c>
      <c r="AC40">
        <v>31</v>
      </c>
      <c r="AD40" t="s">
        <v>677</v>
      </c>
      <c r="AE40" t="s">
        <v>694</v>
      </c>
      <c r="AH40" t="s">
        <v>692</v>
      </c>
      <c r="AJ40">
        <v>35</v>
      </c>
    </row>
    <row r="41" spans="1:36" ht="30" x14ac:dyDescent="0.25">
      <c r="A41" s="30">
        <v>531</v>
      </c>
      <c r="B41" s="31" t="s">
        <v>78</v>
      </c>
      <c r="C41" s="31" t="s">
        <v>28</v>
      </c>
      <c r="D41" s="31" t="s">
        <v>34</v>
      </c>
      <c r="E41" s="31">
        <v>1</v>
      </c>
      <c r="F41" s="30">
        <v>19</v>
      </c>
      <c r="G41" s="30" t="s">
        <v>171</v>
      </c>
      <c r="H41" s="31">
        <v>8518124088</v>
      </c>
      <c r="I41" s="30">
        <v>52.625</v>
      </c>
      <c r="J41" s="30">
        <v>0.48349056603773599</v>
      </c>
      <c r="K41" s="30">
        <v>2</v>
      </c>
      <c r="L41" s="30"/>
      <c r="M41" s="29"/>
      <c r="N41" s="29">
        <v>3</v>
      </c>
      <c r="O41" s="30">
        <v>1</v>
      </c>
      <c r="P41" s="30">
        <v>1</v>
      </c>
      <c r="Q41" s="30">
        <v>1</v>
      </c>
      <c r="R41" s="30">
        <v>1</v>
      </c>
      <c r="S41" s="30">
        <v>1</v>
      </c>
      <c r="T41" s="30"/>
      <c r="U41" s="29"/>
      <c r="V41" s="31"/>
      <c r="W41" s="29">
        <v>1</v>
      </c>
      <c r="X41" s="30">
        <v>11</v>
      </c>
      <c r="Y41" s="31">
        <v>1</v>
      </c>
      <c r="Z41" s="31" t="s">
        <v>99</v>
      </c>
      <c r="AB41" t="s">
        <v>680</v>
      </c>
      <c r="AC41">
        <v>25</v>
      </c>
      <c r="AD41" t="s">
        <v>677</v>
      </c>
      <c r="AE41" t="s">
        <v>725</v>
      </c>
      <c r="AG41" t="s">
        <v>726</v>
      </c>
    </row>
    <row r="42" spans="1:36" ht="30" x14ac:dyDescent="0.25">
      <c r="A42" s="30">
        <v>547</v>
      </c>
      <c r="B42" s="31" t="s">
        <v>78</v>
      </c>
      <c r="C42" s="31" t="s">
        <v>26</v>
      </c>
      <c r="D42" s="31" t="s">
        <v>34</v>
      </c>
      <c r="E42" s="31">
        <v>1</v>
      </c>
      <c r="F42" s="30">
        <v>19</v>
      </c>
      <c r="G42" s="30" t="s">
        <v>172</v>
      </c>
      <c r="H42" s="31">
        <v>8517821164</v>
      </c>
      <c r="I42" s="30">
        <v>74.357142857142904</v>
      </c>
      <c r="J42" s="30">
        <v>0.68844984802431597</v>
      </c>
      <c r="K42" s="30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31"/>
      <c r="W42" s="29"/>
      <c r="X42" s="29">
        <v>0</v>
      </c>
      <c r="Y42" s="31">
        <v>0</v>
      </c>
      <c r="Z42" s="31" t="s">
        <v>82</v>
      </c>
      <c r="AB42" t="s">
        <v>680</v>
      </c>
      <c r="AC42">
        <v>29</v>
      </c>
      <c r="AD42" t="s">
        <v>674</v>
      </c>
      <c r="AE42" t="s">
        <v>691</v>
      </c>
      <c r="AF42" t="s">
        <v>695</v>
      </c>
      <c r="AG42" t="s">
        <v>727</v>
      </c>
    </row>
    <row r="43" spans="1:36" ht="30" x14ac:dyDescent="0.25">
      <c r="A43" s="30">
        <v>563</v>
      </c>
      <c r="B43" s="31" t="s">
        <v>78</v>
      </c>
      <c r="C43" s="31" t="s">
        <v>28</v>
      </c>
      <c r="D43" s="31" t="s">
        <v>34</v>
      </c>
      <c r="E43" s="31">
        <v>1</v>
      </c>
      <c r="F43" s="30">
        <v>19</v>
      </c>
      <c r="G43" s="30" t="s">
        <v>173</v>
      </c>
      <c r="H43" s="31">
        <v>79215167188</v>
      </c>
      <c r="I43" s="30">
        <v>69.125</v>
      </c>
      <c r="J43" s="30">
        <v>0.79481132075471705</v>
      </c>
      <c r="K43" s="30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31"/>
      <c r="W43" s="29"/>
      <c r="X43" s="29">
        <v>0</v>
      </c>
      <c r="Y43" s="31">
        <v>0</v>
      </c>
      <c r="Z43" s="31" t="s">
        <v>102</v>
      </c>
      <c r="AB43" t="s">
        <v>673</v>
      </c>
      <c r="AC43">
        <v>18</v>
      </c>
      <c r="AD43" t="s">
        <v>677</v>
      </c>
      <c r="AE43" t="s">
        <v>728</v>
      </c>
      <c r="AG43" t="s">
        <v>686</v>
      </c>
    </row>
    <row r="44" spans="1:36" x14ac:dyDescent="0.25">
      <c r="A44" s="2"/>
      <c r="B44" s="3"/>
      <c r="C44" s="3"/>
      <c r="D44" s="3"/>
      <c r="E44" s="3"/>
      <c r="F44" s="4"/>
      <c r="G44" s="4"/>
      <c r="H44" s="3"/>
      <c r="I44" s="4"/>
      <c r="J44" s="4"/>
      <c r="K44" s="4"/>
      <c r="V44" s="3"/>
    </row>
    <row r="45" spans="1:36" x14ac:dyDescent="0.25">
      <c r="A45" s="2"/>
      <c r="B45" s="3"/>
      <c r="C45" s="3"/>
      <c r="D45" s="3"/>
      <c r="E45" s="3"/>
      <c r="F45" s="4"/>
      <c r="G45" s="4"/>
      <c r="H45" s="3"/>
      <c r="I45" s="4"/>
      <c r="J45" s="4"/>
      <c r="K45" s="4"/>
      <c r="V45" s="3"/>
    </row>
    <row r="46" spans="1:36" x14ac:dyDescent="0.25">
      <c r="A46" s="2"/>
      <c r="B46" s="3"/>
      <c r="C46" s="3"/>
      <c r="D46" s="3"/>
      <c r="E46" s="3"/>
      <c r="F46" s="4"/>
      <c r="G46" s="4"/>
      <c r="H46" s="3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3"/>
      <c r="X46" s="4"/>
      <c r="Y46" s="4"/>
      <c r="Z46" s="4"/>
    </row>
    <row r="47" spans="1:36" x14ac:dyDescent="0.25">
      <c r="A47" s="2"/>
      <c r="B47" s="3"/>
      <c r="C47" s="3"/>
      <c r="D47" s="3"/>
      <c r="E47" s="3"/>
      <c r="F47" s="4"/>
      <c r="G47" s="4"/>
      <c r="H47" s="3"/>
      <c r="I47" s="4"/>
      <c r="J47" s="4"/>
      <c r="K47" s="4"/>
      <c r="V47" s="3"/>
    </row>
    <row r="48" spans="1:36" x14ac:dyDescent="0.25">
      <c r="A48" s="2"/>
      <c r="B48" s="3"/>
      <c r="C48" s="3"/>
      <c r="D48" s="3"/>
      <c r="E48" s="3"/>
      <c r="F48" s="4"/>
      <c r="G48" s="4"/>
      <c r="H48" s="3"/>
      <c r="I48" s="4"/>
      <c r="J48" s="4"/>
      <c r="K48" s="4"/>
      <c r="V48" s="3"/>
    </row>
    <row r="49" spans="1:26" x14ac:dyDescent="0.25">
      <c r="A49" s="2"/>
      <c r="B49" s="3"/>
      <c r="C49" s="3"/>
      <c r="D49" s="3"/>
      <c r="E49" s="3"/>
      <c r="F49" s="4"/>
      <c r="G49" s="4"/>
      <c r="H49" s="3"/>
      <c r="I49" s="4"/>
      <c r="J49" s="4"/>
      <c r="K49" s="4"/>
      <c r="L49" s="4"/>
      <c r="M49" s="4"/>
      <c r="O49" s="4"/>
      <c r="P49" s="4"/>
      <c r="Q49" s="4"/>
      <c r="R49" s="4"/>
      <c r="S49" s="4"/>
      <c r="U49" s="4"/>
      <c r="V49" s="3"/>
      <c r="W49" s="4"/>
      <c r="X49" s="4"/>
      <c r="Y49" s="4"/>
      <c r="Z49" s="4"/>
    </row>
    <row r="50" spans="1:26" x14ac:dyDescent="0.25">
      <c r="A50" s="2"/>
      <c r="B50" s="3"/>
      <c r="C50" s="3"/>
      <c r="D50" s="3"/>
      <c r="E50" s="3"/>
      <c r="F50" s="4"/>
      <c r="G50" s="4"/>
      <c r="H50" s="3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3"/>
      <c r="W50" s="4"/>
      <c r="X50" s="4"/>
      <c r="Y50" s="4"/>
      <c r="Z50" s="4"/>
    </row>
    <row r="51" spans="1:26" x14ac:dyDescent="0.25">
      <c r="A51" s="2"/>
      <c r="B51" s="3"/>
      <c r="C51" s="3"/>
      <c r="D51" s="3"/>
      <c r="E51" s="3"/>
      <c r="F51" s="4"/>
      <c r="G51" s="4"/>
      <c r="H51" s="3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V51" s="3"/>
      <c r="X51" s="4"/>
      <c r="Y51" s="4"/>
      <c r="Z51" s="4"/>
    </row>
    <row r="52" spans="1:26" x14ac:dyDescent="0.25">
      <c r="A52" s="2"/>
      <c r="B52" s="3"/>
      <c r="C52" s="3"/>
      <c r="D52" s="3"/>
      <c r="E52" s="3"/>
      <c r="F52" s="4"/>
      <c r="G52" s="4"/>
      <c r="H52" s="3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V52" s="3"/>
      <c r="X52" s="4"/>
      <c r="Y52" s="4"/>
      <c r="Z52" s="4"/>
    </row>
    <row r="53" spans="1:26" x14ac:dyDescent="0.25">
      <c r="A53" s="2"/>
      <c r="B53" s="3"/>
      <c r="C53" s="3"/>
      <c r="D53" s="3"/>
      <c r="E53" s="3"/>
      <c r="F53" s="4"/>
      <c r="G53" s="4"/>
      <c r="H53" s="3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3"/>
      <c r="W53" s="4"/>
      <c r="X53" s="4"/>
      <c r="Y53" s="4"/>
      <c r="Z53" s="4"/>
    </row>
    <row r="54" spans="1:26" x14ac:dyDescent="0.25">
      <c r="A54" s="2"/>
      <c r="B54" s="3"/>
      <c r="C54" s="3"/>
      <c r="D54" s="3"/>
      <c r="E54" s="3"/>
      <c r="F54" s="4"/>
      <c r="G54" s="4"/>
      <c r="H54" s="3"/>
      <c r="I54" s="4"/>
      <c r="J54" s="4"/>
      <c r="K54" s="4"/>
      <c r="L54" s="4"/>
      <c r="M54" s="4"/>
      <c r="O54" s="4"/>
      <c r="P54" s="4"/>
      <c r="Q54" s="4"/>
      <c r="R54" s="4"/>
      <c r="S54" s="4"/>
      <c r="U54" s="4"/>
      <c r="V54" s="3"/>
      <c r="X54" s="4"/>
      <c r="Y54" s="4"/>
      <c r="Z54" s="4"/>
    </row>
    <row r="55" spans="1:26" x14ac:dyDescent="0.25">
      <c r="A55" s="2"/>
      <c r="B55" s="3"/>
      <c r="C55" s="3"/>
      <c r="D55" s="3"/>
      <c r="E55" s="3"/>
      <c r="F55" s="4"/>
      <c r="G55" s="4"/>
      <c r="H55" s="3"/>
      <c r="I55" s="4"/>
      <c r="J55" s="4"/>
      <c r="K55" s="4"/>
      <c r="L55" s="4"/>
      <c r="M55" s="4"/>
      <c r="O55" s="4"/>
      <c r="Q55" s="4"/>
      <c r="S55" s="4"/>
      <c r="T55" s="4"/>
      <c r="U55" s="4"/>
      <c r="V55" s="3"/>
      <c r="X55" s="4"/>
      <c r="Y55" s="4"/>
      <c r="Z55" s="4"/>
    </row>
    <row r="56" spans="1:26" x14ac:dyDescent="0.25">
      <c r="A56" s="2"/>
      <c r="B56" s="3"/>
      <c r="C56" s="3"/>
      <c r="D56" s="3"/>
      <c r="E56" s="3"/>
      <c r="F56" s="4"/>
      <c r="G56" s="4"/>
      <c r="H56" s="3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3"/>
      <c r="W56" s="4"/>
      <c r="X56" s="4"/>
      <c r="Y56" s="4"/>
      <c r="Z56" s="4"/>
    </row>
    <row r="57" spans="1:26" x14ac:dyDescent="0.25">
      <c r="A57" s="2"/>
      <c r="B57" s="3"/>
      <c r="C57" s="3"/>
      <c r="D57" s="3"/>
      <c r="E57" s="3"/>
      <c r="F57" s="4"/>
      <c r="G57" s="4"/>
      <c r="H57" s="3"/>
      <c r="I57" s="4"/>
      <c r="J57" s="4"/>
      <c r="K57" s="4"/>
      <c r="L57" s="4"/>
      <c r="S57" s="4"/>
      <c r="V57" s="3"/>
      <c r="Y57" s="4"/>
      <c r="Z57" s="4"/>
    </row>
    <row r="58" spans="1:26" x14ac:dyDescent="0.25">
      <c r="A58" s="2"/>
      <c r="B58" s="3"/>
      <c r="C58" s="3"/>
      <c r="D58" s="3"/>
      <c r="E58" s="3"/>
      <c r="F58" s="4"/>
      <c r="G58" s="4"/>
      <c r="H58" s="3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3"/>
      <c r="W58" s="4"/>
      <c r="X58" s="4"/>
      <c r="Y58" s="4"/>
      <c r="Z58" s="4"/>
    </row>
    <row r="59" spans="1:26" x14ac:dyDescent="0.25">
      <c r="A59" s="2"/>
      <c r="B59" s="3"/>
      <c r="C59" s="3"/>
      <c r="D59" s="3"/>
      <c r="E59" s="3"/>
      <c r="F59" s="4"/>
      <c r="G59" s="4"/>
      <c r="H59" s="3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3"/>
      <c r="W59" s="4"/>
      <c r="X59" s="4"/>
      <c r="Y59" s="4"/>
      <c r="Z59" s="4"/>
    </row>
    <row r="60" spans="1:26" x14ac:dyDescent="0.25">
      <c r="A60" s="2"/>
      <c r="B60" s="3"/>
      <c r="C60" s="3"/>
      <c r="D60" s="3"/>
      <c r="E60" s="3"/>
      <c r="F60" s="4"/>
      <c r="G60" s="4"/>
      <c r="H60" s="3"/>
      <c r="I60" s="4"/>
      <c r="J60" s="4"/>
      <c r="K60" s="4"/>
      <c r="V60" s="3"/>
    </row>
    <row r="61" spans="1:26" x14ac:dyDescent="0.25">
      <c r="A61" s="2"/>
      <c r="B61" s="3"/>
      <c r="C61" s="3"/>
      <c r="D61" s="3"/>
      <c r="E61" s="3"/>
      <c r="F61" s="4"/>
      <c r="G61" s="4"/>
      <c r="H61" s="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3"/>
      <c r="X61" s="4"/>
      <c r="Y61" s="4"/>
      <c r="Z61" s="4"/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L54"/>
  <sheetViews>
    <sheetView workbookViewId="0">
      <selection activeCell="A2" sqref="A2:Z54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2</v>
      </c>
      <c r="B2" s="3" t="s">
        <v>78</v>
      </c>
      <c r="C2" s="3" t="s">
        <v>28</v>
      </c>
      <c r="D2" s="3" t="s">
        <v>39</v>
      </c>
      <c r="E2" s="3">
        <v>1</v>
      </c>
      <c r="F2" s="4">
        <v>9</v>
      </c>
      <c r="G2" s="4" t="s">
        <v>92</v>
      </c>
      <c r="H2" s="3">
        <v>9165180138</v>
      </c>
      <c r="I2" s="4">
        <v>0</v>
      </c>
      <c r="J2" s="4">
        <v>0</v>
      </c>
      <c r="K2" s="4">
        <v>6</v>
      </c>
      <c r="N2">
        <v>16</v>
      </c>
      <c r="O2">
        <v>10</v>
      </c>
      <c r="Q2">
        <v>10</v>
      </c>
      <c r="R2">
        <v>1</v>
      </c>
      <c r="S2">
        <v>1</v>
      </c>
      <c r="T2">
        <v>1</v>
      </c>
      <c r="V2" s="3">
        <v>1</v>
      </c>
      <c r="W2">
        <v>3</v>
      </c>
      <c r="X2">
        <v>49</v>
      </c>
      <c r="Y2">
        <v>3</v>
      </c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18</v>
      </c>
      <c r="B3" s="3" t="s">
        <v>78</v>
      </c>
      <c r="C3" s="3" t="s">
        <v>26</v>
      </c>
      <c r="D3" s="3" t="s">
        <v>39</v>
      </c>
      <c r="E3" s="3">
        <v>1</v>
      </c>
      <c r="F3" s="4">
        <v>9</v>
      </c>
      <c r="G3" s="4" t="s">
        <v>95</v>
      </c>
      <c r="H3" s="3">
        <v>959124226</v>
      </c>
      <c r="I3" s="4">
        <v>0</v>
      </c>
      <c r="J3" s="4">
        <v>0</v>
      </c>
      <c r="K3" s="4">
        <v>10</v>
      </c>
      <c r="L3" s="4"/>
      <c r="M3" s="4">
        <v>3</v>
      </c>
      <c r="N3" s="4">
        <v>16</v>
      </c>
      <c r="O3" s="4">
        <v>6</v>
      </c>
      <c r="P3" s="4"/>
      <c r="Q3">
        <v>6</v>
      </c>
      <c r="R3" s="4">
        <v>1</v>
      </c>
      <c r="S3" s="4">
        <v>5</v>
      </c>
      <c r="T3">
        <v>1</v>
      </c>
      <c r="U3" s="4">
        <v>1</v>
      </c>
      <c r="V3" s="3">
        <v>1</v>
      </c>
      <c r="W3" s="4">
        <v>8</v>
      </c>
      <c r="X3" s="4">
        <v>57</v>
      </c>
      <c r="Y3" s="4">
        <v>7</v>
      </c>
      <c r="Z3" s="4"/>
      <c r="AB3" t="s">
        <v>680</v>
      </c>
      <c r="AC3">
        <v>26</v>
      </c>
      <c r="AD3" t="s">
        <v>677</v>
      </c>
      <c r="AE3" t="s">
        <v>683</v>
      </c>
      <c r="AG3" t="s">
        <v>684</v>
      </c>
    </row>
    <row r="4" spans="1:38" ht="30" x14ac:dyDescent="0.25">
      <c r="A4" s="2">
        <v>23</v>
      </c>
      <c r="B4" s="3" t="s">
        <v>78</v>
      </c>
      <c r="C4" s="3" t="s">
        <v>28</v>
      </c>
      <c r="D4" s="3" t="s">
        <v>39</v>
      </c>
      <c r="E4" s="3">
        <v>1</v>
      </c>
      <c r="F4" s="4">
        <v>9</v>
      </c>
      <c r="G4" s="4" t="s">
        <v>98</v>
      </c>
      <c r="H4" s="3">
        <v>871611960</v>
      </c>
      <c r="I4" s="4">
        <v>42.769230769230802</v>
      </c>
      <c r="J4" s="4">
        <v>0.29753265602322199</v>
      </c>
      <c r="K4" s="4"/>
      <c r="L4" s="4"/>
      <c r="M4" s="4"/>
      <c r="O4" s="4"/>
      <c r="P4" s="4"/>
      <c r="Q4" s="4"/>
      <c r="R4" s="4"/>
      <c r="S4" s="4"/>
      <c r="T4" s="4"/>
      <c r="U4" s="4"/>
      <c r="V4" s="3"/>
      <c r="W4" s="4"/>
      <c r="X4" s="4">
        <v>0</v>
      </c>
      <c r="Y4" s="4">
        <v>0</v>
      </c>
      <c r="Z4" s="4" t="s">
        <v>99</v>
      </c>
      <c r="AB4" t="s">
        <v>673</v>
      </c>
      <c r="AC4">
        <v>28</v>
      </c>
      <c r="AD4" t="s">
        <v>677</v>
      </c>
      <c r="AE4" t="s">
        <v>685</v>
      </c>
      <c r="AG4" t="s">
        <v>686</v>
      </c>
    </row>
    <row r="5" spans="1:38" ht="30" x14ac:dyDescent="0.25">
      <c r="A5" s="2">
        <v>39</v>
      </c>
      <c r="B5" s="3" t="s">
        <v>78</v>
      </c>
      <c r="C5" s="3" t="s">
        <v>28</v>
      </c>
      <c r="D5" s="3" t="s">
        <v>39</v>
      </c>
      <c r="E5" s="3">
        <v>1</v>
      </c>
      <c r="F5" s="4">
        <v>9</v>
      </c>
      <c r="G5" s="4" t="s">
        <v>101</v>
      </c>
      <c r="H5" s="3">
        <v>17888851</v>
      </c>
      <c r="I5" s="4">
        <v>62.153846153846203</v>
      </c>
      <c r="J5" s="4">
        <v>0.66328011611030502</v>
      </c>
      <c r="K5" s="4">
        <v>2</v>
      </c>
      <c r="L5" s="4"/>
      <c r="M5" s="4"/>
      <c r="N5" s="4">
        <v>4</v>
      </c>
      <c r="O5" s="4">
        <v>2</v>
      </c>
      <c r="P5" s="4">
        <v>1</v>
      </c>
      <c r="Q5" s="4">
        <v>2</v>
      </c>
      <c r="R5" s="4">
        <v>1</v>
      </c>
      <c r="S5" s="4"/>
      <c r="T5" s="4">
        <v>3</v>
      </c>
      <c r="U5" s="4"/>
      <c r="V5" s="3"/>
      <c r="W5" s="4">
        <v>3</v>
      </c>
      <c r="X5" s="4">
        <v>18</v>
      </c>
      <c r="Y5" s="4">
        <v>3</v>
      </c>
      <c r="Z5" s="4" t="s">
        <v>102</v>
      </c>
      <c r="AB5" t="s">
        <v>680</v>
      </c>
      <c r="AC5">
        <v>30</v>
      </c>
      <c r="AD5" t="s">
        <v>674</v>
      </c>
      <c r="AE5" t="s">
        <v>687</v>
      </c>
      <c r="AG5" t="s">
        <v>688</v>
      </c>
    </row>
    <row r="6" spans="1:38" ht="30" x14ac:dyDescent="0.25">
      <c r="A6" s="2">
        <v>55</v>
      </c>
      <c r="B6" s="3" t="s">
        <v>78</v>
      </c>
      <c r="C6" s="3" t="s">
        <v>28</v>
      </c>
      <c r="D6" s="3" t="s">
        <v>39</v>
      </c>
      <c r="E6" s="3">
        <v>1</v>
      </c>
      <c r="F6" s="4">
        <v>9</v>
      </c>
      <c r="G6" s="4" t="s">
        <v>104</v>
      </c>
      <c r="H6" s="3">
        <v>134766397</v>
      </c>
      <c r="I6" s="4">
        <v>0</v>
      </c>
      <c r="J6" s="4">
        <v>0</v>
      </c>
      <c r="K6" s="4">
        <v>2</v>
      </c>
      <c r="L6" s="4"/>
      <c r="M6" s="4"/>
      <c r="N6" s="4">
        <v>4</v>
      </c>
      <c r="O6" s="4">
        <v>2</v>
      </c>
      <c r="P6" s="4"/>
      <c r="Q6" s="4">
        <v>2</v>
      </c>
      <c r="R6" s="4">
        <v>1</v>
      </c>
      <c r="S6" s="4"/>
      <c r="T6">
        <v>1</v>
      </c>
      <c r="U6" s="4"/>
      <c r="V6" s="3"/>
      <c r="W6" s="4">
        <v>1</v>
      </c>
      <c r="X6" s="4">
        <v>13</v>
      </c>
      <c r="Y6" s="4">
        <v>1</v>
      </c>
      <c r="Z6" s="4"/>
      <c r="AB6" t="s">
        <v>673</v>
      </c>
      <c r="AC6">
        <v>20</v>
      </c>
      <c r="AD6" t="s">
        <v>674</v>
      </c>
      <c r="AE6" t="s">
        <v>689</v>
      </c>
    </row>
    <row r="7" spans="1:38" ht="30" x14ac:dyDescent="0.25">
      <c r="A7" s="2">
        <v>71</v>
      </c>
      <c r="B7" s="3" t="s">
        <v>78</v>
      </c>
      <c r="C7" s="3" t="s">
        <v>26</v>
      </c>
      <c r="D7" s="3" t="s">
        <v>39</v>
      </c>
      <c r="E7" s="3">
        <v>1</v>
      </c>
      <c r="F7" s="4">
        <v>9</v>
      </c>
      <c r="G7" s="4" t="s">
        <v>106</v>
      </c>
      <c r="H7" s="3">
        <v>90153375</v>
      </c>
      <c r="I7" s="4">
        <v>55.2</v>
      </c>
      <c r="J7" s="4">
        <v>0.28085106382978697</v>
      </c>
      <c r="K7" s="4">
        <v>1</v>
      </c>
      <c r="L7" s="4"/>
      <c r="N7">
        <v>4</v>
      </c>
      <c r="O7">
        <v>3</v>
      </c>
      <c r="P7">
        <v>1</v>
      </c>
      <c r="Q7" s="4">
        <v>3</v>
      </c>
      <c r="R7">
        <v>1</v>
      </c>
      <c r="S7" s="4"/>
      <c r="T7">
        <v>3.5</v>
      </c>
      <c r="V7" s="3">
        <v>0.5</v>
      </c>
      <c r="W7">
        <v>4</v>
      </c>
      <c r="X7">
        <v>21</v>
      </c>
      <c r="Y7" s="4">
        <v>4</v>
      </c>
      <c r="Z7" s="4" t="s">
        <v>89</v>
      </c>
      <c r="AB7" t="s">
        <v>673</v>
      </c>
      <c r="AC7">
        <v>18</v>
      </c>
      <c r="AD7" t="s">
        <v>677</v>
      </c>
      <c r="AE7" t="s">
        <v>690</v>
      </c>
    </row>
    <row r="8" spans="1:38" ht="30" x14ac:dyDescent="0.25">
      <c r="A8" s="2">
        <v>74</v>
      </c>
      <c r="B8" s="3" t="s">
        <v>78</v>
      </c>
      <c r="C8" s="3" t="s">
        <v>26</v>
      </c>
      <c r="D8" s="3" t="s">
        <v>39</v>
      </c>
      <c r="E8" s="3">
        <v>1</v>
      </c>
      <c r="F8" s="4">
        <v>9</v>
      </c>
      <c r="G8" s="4" t="s">
        <v>106</v>
      </c>
      <c r="H8" s="3">
        <v>90153375</v>
      </c>
      <c r="I8" s="4">
        <v>0</v>
      </c>
      <c r="J8" s="4">
        <v>0</v>
      </c>
      <c r="K8" s="4">
        <v>3</v>
      </c>
      <c r="L8" s="4"/>
      <c r="M8" s="4"/>
      <c r="N8">
        <v>8</v>
      </c>
      <c r="O8" s="4">
        <v>5</v>
      </c>
      <c r="P8" s="4"/>
      <c r="Q8" s="4">
        <v>5</v>
      </c>
      <c r="R8" s="4">
        <v>1</v>
      </c>
      <c r="S8" s="4"/>
      <c r="T8">
        <v>1.5</v>
      </c>
      <c r="V8" s="3">
        <v>0.5</v>
      </c>
      <c r="W8">
        <v>2</v>
      </c>
      <c r="X8">
        <v>26</v>
      </c>
      <c r="Y8" s="4">
        <v>2</v>
      </c>
      <c r="Z8" s="4"/>
      <c r="AB8" t="s">
        <v>673</v>
      </c>
      <c r="AC8">
        <v>18</v>
      </c>
      <c r="AD8" t="s">
        <v>677</v>
      </c>
      <c r="AE8" t="s">
        <v>690</v>
      </c>
    </row>
    <row r="9" spans="1:38" ht="30" x14ac:dyDescent="0.25">
      <c r="A9" s="2">
        <v>78</v>
      </c>
      <c r="B9" s="3" t="s">
        <v>78</v>
      </c>
      <c r="C9" s="3" t="s">
        <v>26</v>
      </c>
      <c r="D9" s="3" t="s">
        <v>39</v>
      </c>
      <c r="E9" s="3">
        <v>1</v>
      </c>
      <c r="F9" s="4">
        <v>9</v>
      </c>
      <c r="G9" s="4" t="s">
        <v>106</v>
      </c>
      <c r="H9" s="3">
        <v>90153375</v>
      </c>
      <c r="I9" s="4">
        <v>72.599999999999994</v>
      </c>
      <c r="J9" s="4">
        <v>0.65106382978723398</v>
      </c>
      <c r="K9" s="4">
        <v>5</v>
      </c>
      <c r="L9" s="4"/>
      <c r="N9">
        <v>10</v>
      </c>
      <c r="O9">
        <v>5</v>
      </c>
      <c r="P9">
        <v>1</v>
      </c>
      <c r="Q9" s="4">
        <v>5</v>
      </c>
      <c r="R9">
        <v>1</v>
      </c>
      <c r="S9" s="4">
        <v>1</v>
      </c>
      <c r="T9">
        <v>1</v>
      </c>
      <c r="V9" s="3">
        <v>1</v>
      </c>
      <c r="W9">
        <v>3</v>
      </c>
      <c r="X9">
        <v>33</v>
      </c>
      <c r="Y9" s="4">
        <v>3</v>
      </c>
      <c r="Z9" s="4" t="s">
        <v>82</v>
      </c>
      <c r="AB9" t="s">
        <v>673</v>
      </c>
      <c r="AC9">
        <v>18</v>
      </c>
      <c r="AD9" t="s">
        <v>677</v>
      </c>
      <c r="AE9" t="s">
        <v>690</v>
      </c>
    </row>
    <row r="10" spans="1:38" ht="30" x14ac:dyDescent="0.25">
      <c r="A10" s="2">
        <v>94</v>
      </c>
      <c r="B10" s="3" t="s">
        <v>78</v>
      </c>
      <c r="C10" s="3" t="s">
        <v>26</v>
      </c>
      <c r="D10" s="3" t="s">
        <v>39</v>
      </c>
      <c r="E10" s="3">
        <v>1</v>
      </c>
      <c r="F10" s="4">
        <v>9</v>
      </c>
      <c r="G10" s="4" t="s">
        <v>111</v>
      </c>
      <c r="H10" s="3">
        <v>134763219</v>
      </c>
      <c r="I10" s="4">
        <v>0</v>
      </c>
      <c r="J10" s="4">
        <v>0</v>
      </c>
      <c r="K10" s="4">
        <v>9</v>
      </c>
      <c r="L10" s="4"/>
      <c r="M10" s="4"/>
      <c r="N10">
        <v>20</v>
      </c>
      <c r="O10" s="4">
        <v>11</v>
      </c>
      <c r="P10" s="4"/>
      <c r="Q10">
        <v>11</v>
      </c>
      <c r="R10" s="4">
        <v>1</v>
      </c>
      <c r="S10" s="4">
        <v>3</v>
      </c>
      <c r="T10" s="4">
        <v>3.5</v>
      </c>
      <c r="V10" s="3">
        <v>1.5</v>
      </c>
      <c r="W10">
        <v>8</v>
      </c>
      <c r="X10" s="4">
        <v>68</v>
      </c>
      <c r="Y10" s="4">
        <v>8</v>
      </c>
      <c r="Z10" s="4"/>
      <c r="AB10" t="s">
        <v>673</v>
      </c>
      <c r="AC10">
        <v>23</v>
      </c>
      <c r="AD10" t="s">
        <v>677</v>
      </c>
      <c r="AE10" t="s">
        <v>691</v>
      </c>
    </row>
    <row r="11" spans="1:38" ht="30" x14ac:dyDescent="0.25">
      <c r="A11" s="2">
        <v>103</v>
      </c>
      <c r="B11" s="3" t="s">
        <v>78</v>
      </c>
      <c r="C11" s="3" t="s">
        <v>28</v>
      </c>
      <c r="D11" s="3" t="s">
        <v>39</v>
      </c>
      <c r="E11" s="3">
        <v>1</v>
      </c>
      <c r="F11" s="4">
        <v>9</v>
      </c>
      <c r="G11" s="4" t="s">
        <v>114</v>
      </c>
      <c r="H11" s="3">
        <v>17888853</v>
      </c>
      <c r="I11" s="4">
        <v>42.769230769230802</v>
      </c>
      <c r="J11" s="4">
        <v>0.29753265602322199</v>
      </c>
      <c r="K11" s="4"/>
      <c r="L11" s="4"/>
      <c r="Q11" s="4"/>
      <c r="S11" s="4"/>
      <c r="V11" s="3"/>
      <c r="X11">
        <v>0</v>
      </c>
      <c r="Y11" s="4">
        <v>0</v>
      </c>
      <c r="Z11" s="4" t="s">
        <v>99</v>
      </c>
      <c r="AB11" t="s">
        <v>680</v>
      </c>
      <c r="AC11">
        <v>30</v>
      </c>
      <c r="AD11" t="s">
        <v>674</v>
      </c>
      <c r="AE11" t="s">
        <v>687</v>
      </c>
      <c r="AG11" t="s">
        <v>688</v>
      </c>
      <c r="AJ11">
        <v>100</v>
      </c>
    </row>
    <row r="12" spans="1:38" ht="30" x14ac:dyDescent="0.25">
      <c r="A12" s="2">
        <v>118</v>
      </c>
      <c r="B12" s="3" t="s">
        <v>78</v>
      </c>
      <c r="C12" s="3" t="s">
        <v>26</v>
      </c>
      <c r="D12" s="3" t="s">
        <v>39</v>
      </c>
      <c r="E12" s="3">
        <v>1</v>
      </c>
      <c r="F12" s="4">
        <v>9</v>
      </c>
      <c r="G12" s="4" t="s">
        <v>111</v>
      </c>
      <c r="H12" s="3">
        <v>134763219</v>
      </c>
      <c r="I12" s="4">
        <v>0</v>
      </c>
      <c r="J12" s="4">
        <v>0</v>
      </c>
      <c r="K12" s="4">
        <v>5</v>
      </c>
      <c r="M12">
        <v>3</v>
      </c>
      <c r="N12">
        <v>9</v>
      </c>
      <c r="O12">
        <v>3</v>
      </c>
      <c r="Q12">
        <v>3</v>
      </c>
      <c r="R12">
        <v>2</v>
      </c>
      <c r="S12">
        <v>2</v>
      </c>
      <c r="T12">
        <v>1</v>
      </c>
      <c r="V12" s="3"/>
      <c r="W12">
        <v>3</v>
      </c>
      <c r="X12">
        <v>31</v>
      </c>
      <c r="Y12">
        <v>3</v>
      </c>
      <c r="AB12" t="s">
        <v>673</v>
      </c>
      <c r="AC12">
        <v>23</v>
      </c>
      <c r="AD12" t="s">
        <v>677</v>
      </c>
      <c r="AE12" t="s">
        <v>691</v>
      </c>
    </row>
    <row r="13" spans="1:38" ht="30" x14ac:dyDescent="0.25">
      <c r="A13" s="2">
        <v>131</v>
      </c>
      <c r="B13" s="3" t="s">
        <v>78</v>
      </c>
      <c r="C13" s="3" t="s">
        <v>26</v>
      </c>
      <c r="D13" s="3" t="s">
        <v>39</v>
      </c>
      <c r="E13" s="3">
        <v>1</v>
      </c>
      <c r="F13" s="4">
        <v>9</v>
      </c>
      <c r="G13" s="4" t="s">
        <v>118</v>
      </c>
      <c r="H13" s="3">
        <v>10238105208</v>
      </c>
      <c r="I13" s="4">
        <v>0</v>
      </c>
      <c r="J13" s="4">
        <v>0</v>
      </c>
      <c r="K13" s="4">
        <v>5</v>
      </c>
      <c r="M13">
        <v>3</v>
      </c>
      <c r="N13">
        <v>6</v>
      </c>
      <c r="R13">
        <v>1</v>
      </c>
      <c r="T13">
        <v>0.5</v>
      </c>
      <c r="V13" s="3">
        <v>0.5</v>
      </c>
      <c r="W13">
        <v>1</v>
      </c>
      <c r="X13">
        <v>17</v>
      </c>
      <c r="Y13">
        <v>1</v>
      </c>
      <c r="AB13" t="s">
        <v>673</v>
      </c>
      <c r="AC13">
        <v>29</v>
      </c>
      <c r="AD13" t="s">
        <v>677</v>
      </c>
      <c r="AE13" t="s">
        <v>691</v>
      </c>
      <c r="AH13" t="s">
        <v>692</v>
      </c>
    </row>
    <row r="14" spans="1:38" ht="30" x14ac:dyDescent="0.25">
      <c r="A14" s="2">
        <v>152</v>
      </c>
      <c r="B14" s="3" t="s">
        <v>78</v>
      </c>
      <c r="C14" s="3" t="s">
        <v>26</v>
      </c>
      <c r="D14" s="3" t="s">
        <v>39</v>
      </c>
      <c r="E14" s="3">
        <v>1</v>
      </c>
      <c r="F14" s="4">
        <v>9</v>
      </c>
      <c r="G14" s="4" t="s">
        <v>121</v>
      </c>
      <c r="H14" s="3">
        <v>8870124178</v>
      </c>
      <c r="I14" s="4">
        <v>55.2</v>
      </c>
      <c r="J14" s="4">
        <v>0.28085106382978697</v>
      </c>
      <c r="K14" s="4"/>
      <c r="L14" s="4"/>
      <c r="S14" s="4"/>
      <c r="V14" s="3"/>
      <c r="X14">
        <v>0</v>
      </c>
      <c r="Y14" s="4">
        <v>0</v>
      </c>
      <c r="Z14" s="4" t="s">
        <v>89</v>
      </c>
      <c r="AB14" t="s">
        <v>673</v>
      </c>
      <c r="AC14">
        <v>21</v>
      </c>
      <c r="AD14" t="s">
        <v>677</v>
      </c>
      <c r="AE14" t="s">
        <v>693</v>
      </c>
    </row>
    <row r="15" spans="1:38" ht="30" x14ac:dyDescent="0.25">
      <c r="A15" s="2">
        <v>168</v>
      </c>
      <c r="B15" s="3" t="s">
        <v>78</v>
      </c>
      <c r="C15" s="3" t="s">
        <v>28</v>
      </c>
      <c r="D15" s="3" t="s">
        <v>39</v>
      </c>
      <c r="E15" s="3">
        <v>1</v>
      </c>
      <c r="F15" s="4">
        <v>9</v>
      </c>
      <c r="G15" s="4" t="s">
        <v>122</v>
      </c>
      <c r="H15" s="3">
        <v>10184154</v>
      </c>
      <c r="I15" s="4">
        <v>42.769230769230802</v>
      </c>
      <c r="J15" s="4">
        <v>0.29753265602322199</v>
      </c>
      <c r="K15" s="4">
        <v>2</v>
      </c>
      <c r="L15" s="4"/>
      <c r="M15" s="4"/>
      <c r="N15" s="4">
        <v>10</v>
      </c>
      <c r="O15" s="4">
        <v>8</v>
      </c>
      <c r="P15" s="4">
        <v>1</v>
      </c>
      <c r="Q15" s="4">
        <v>8</v>
      </c>
      <c r="R15" s="4">
        <v>1</v>
      </c>
      <c r="S15" s="4">
        <v>2</v>
      </c>
      <c r="T15">
        <v>2</v>
      </c>
      <c r="U15" s="4"/>
      <c r="V15" s="3">
        <v>1</v>
      </c>
      <c r="W15">
        <v>5</v>
      </c>
      <c r="X15" s="4">
        <v>40</v>
      </c>
      <c r="Y15" s="4">
        <v>5</v>
      </c>
      <c r="Z15" s="4" t="s">
        <v>99</v>
      </c>
      <c r="AB15" t="s">
        <v>680</v>
      </c>
      <c r="AC15">
        <v>25</v>
      </c>
      <c r="AD15" t="s">
        <v>677</v>
      </c>
      <c r="AE15" t="s">
        <v>694</v>
      </c>
      <c r="AH15" t="s">
        <v>692</v>
      </c>
    </row>
    <row r="16" spans="1:38" ht="30" x14ac:dyDescent="0.25">
      <c r="A16" s="2">
        <v>184</v>
      </c>
      <c r="B16" s="3" t="s">
        <v>78</v>
      </c>
      <c r="C16" s="3" t="s">
        <v>26</v>
      </c>
      <c r="D16" s="3" t="s">
        <v>39</v>
      </c>
      <c r="E16" s="3">
        <v>1</v>
      </c>
      <c r="F16" s="4">
        <v>9</v>
      </c>
      <c r="G16" s="4" t="s">
        <v>124</v>
      </c>
      <c r="H16" s="3">
        <v>1391113645</v>
      </c>
      <c r="I16" s="4">
        <v>55.2</v>
      </c>
      <c r="J16" s="4">
        <v>0.28085106382978697</v>
      </c>
      <c r="K16" s="4">
        <v>4</v>
      </c>
      <c r="L16" s="4"/>
      <c r="M16" s="4"/>
      <c r="N16">
        <v>9</v>
      </c>
      <c r="O16" s="4">
        <v>5</v>
      </c>
      <c r="P16" s="4">
        <v>1</v>
      </c>
      <c r="Q16" s="4">
        <v>5</v>
      </c>
      <c r="R16" s="4">
        <v>1</v>
      </c>
      <c r="S16" s="4">
        <v>6</v>
      </c>
      <c r="U16" s="4"/>
      <c r="V16" s="3"/>
      <c r="W16" s="4">
        <v>6</v>
      </c>
      <c r="X16" s="4">
        <v>37</v>
      </c>
      <c r="Y16" s="4">
        <v>6</v>
      </c>
      <c r="Z16" s="4" t="s">
        <v>89</v>
      </c>
      <c r="AB16" t="s">
        <v>680</v>
      </c>
      <c r="AC16">
        <v>24</v>
      </c>
      <c r="AD16" t="s">
        <v>677</v>
      </c>
      <c r="AE16" t="s">
        <v>691</v>
      </c>
      <c r="AF16" t="s">
        <v>695</v>
      </c>
      <c r="AH16" t="s">
        <v>692</v>
      </c>
      <c r="AI16" t="s">
        <v>695</v>
      </c>
    </row>
    <row r="17" spans="1:35" ht="30" x14ac:dyDescent="0.25">
      <c r="A17" s="2">
        <v>200</v>
      </c>
      <c r="B17" s="3" t="s">
        <v>78</v>
      </c>
      <c r="C17" s="3" t="s">
        <v>26</v>
      </c>
      <c r="D17" s="3" t="s">
        <v>39</v>
      </c>
      <c r="E17" s="3">
        <v>1</v>
      </c>
      <c r="F17" s="4">
        <v>9</v>
      </c>
      <c r="G17" s="4" t="s">
        <v>126</v>
      </c>
      <c r="H17" s="3">
        <v>8916155192</v>
      </c>
      <c r="I17" s="4">
        <v>0</v>
      </c>
      <c r="J17" s="4">
        <v>0</v>
      </c>
      <c r="K17" s="4">
        <v>2</v>
      </c>
      <c r="N17">
        <v>3</v>
      </c>
      <c r="O17">
        <v>1</v>
      </c>
      <c r="Q17">
        <v>1</v>
      </c>
      <c r="R17">
        <v>1</v>
      </c>
      <c r="V17" s="3"/>
      <c r="X17">
        <v>8</v>
      </c>
      <c r="Y17">
        <v>0</v>
      </c>
      <c r="AB17" t="s">
        <v>680</v>
      </c>
      <c r="AC17">
        <v>30</v>
      </c>
      <c r="AD17" t="s">
        <v>677</v>
      </c>
      <c r="AE17" t="s">
        <v>697</v>
      </c>
    </row>
    <row r="18" spans="1:35" ht="30" x14ac:dyDescent="0.25">
      <c r="A18" s="2">
        <v>216</v>
      </c>
      <c r="B18" s="3" t="s">
        <v>78</v>
      </c>
      <c r="C18" s="3" t="s">
        <v>26</v>
      </c>
      <c r="D18" s="3" t="s">
        <v>39</v>
      </c>
      <c r="E18" s="3">
        <v>1</v>
      </c>
      <c r="F18" s="4">
        <v>9</v>
      </c>
      <c r="G18" s="4" t="s">
        <v>128</v>
      </c>
      <c r="H18" s="3">
        <v>9591208203</v>
      </c>
      <c r="I18" s="4">
        <v>0</v>
      </c>
      <c r="J18" s="4">
        <v>0</v>
      </c>
      <c r="K18" s="4">
        <v>8</v>
      </c>
      <c r="L18" s="4"/>
      <c r="M18" s="4"/>
      <c r="N18">
        <v>17</v>
      </c>
      <c r="O18" s="4">
        <v>9</v>
      </c>
      <c r="P18" s="4"/>
      <c r="Q18" s="4">
        <v>9</v>
      </c>
      <c r="R18" s="4">
        <v>1</v>
      </c>
      <c r="S18" s="4">
        <v>3</v>
      </c>
      <c r="T18">
        <v>2.5</v>
      </c>
      <c r="U18" s="4"/>
      <c r="V18" s="3">
        <v>1.5</v>
      </c>
      <c r="W18" s="4">
        <v>7</v>
      </c>
      <c r="X18" s="4">
        <v>58</v>
      </c>
      <c r="Y18" s="4">
        <v>7</v>
      </c>
      <c r="Z18" s="4"/>
      <c r="AB18" t="s">
        <v>680</v>
      </c>
      <c r="AC18">
        <v>33</v>
      </c>
      <c r="AD18" t="s">
        <v>677</v>
      </c>
      <c r="AE18" t="s">
        <v>698</v>
      </c>
      <c r="AG18" t="s">
        <v>699</v>
      </c>
    </row>
    <row r="19" spans="1:35" ht="30" x14ac:dyDescent="0.25">
      <c r="A19" s="2">
        <v>233</v>
      </c>
      <c r="B19" s="3" t="s">
        <v>78</v>
      </c>
      <c r="C19" s="3" t="s">
        <v>26</v>
      </c>
      <c r="D19" s="3" t="s">
        <v>39</v>
      </c>
      <c r="E19" s="3">
        <v>1</v>
      </c>
      <c r="F19" s="4">
        <v>9</v>
      </c>
      <c r="G19" s="4" t="s">
        <v>130</v>
      </c>
      <c r="H19" s="3">
        <v>3712062108</v>
      </c>
      <c r="I19" s="4">
        <v>0</v>
      </c>
      <c r="J19" s="4">
        <v>0</v>
      </c>
      <c r="K19" s="4">
        <v>2</v>
      </c>
      <c r="L19" s="4"/>
      <c r="M19" s="4"/>
      <c r="N19">
        <v>4</v>
      </c>
      <c r="O19" s="4">
        <v>2</v>
      </c>
      <c r="P19" s="4"/>
      <c r="Q19" s="4">
        <v>2</v>
      </c>
      <c r="R19" s="4">
        <v>1</v>
      </c>
      <c r="S19" s="4"/>
      <c r="U19" s="4"/>
      <c r="V19" s="3"/>
      <c r="X19" s="4">
        <v>11</v>
      </c>
      <c r="Y19" s="4">
        <v>0</v>
      </c>
      <c r="Z19" s="4"/>
      <c r="AB19" t="s">
        <v>680</v>
      </c>
      <c r="AC19">
        <v>28</v>
      </c>
      <c r="AD19" t="s">
        <v>677</v>
      </c>
      <c r="AE19" t="s">
        <v>700</v>
      </c>
      <c r="AF19" t="s">
        <v>695</v>
      </c>
      <c r="AG19" t="s">
        <v>701</v>
      </c>
    </row>
    <row r="20" spans="1:35" ht="30" x14ac:dyDescent="0.25">
      <c r="A20" s="2">
        <v>249</v>
      </c>
      <c r="B20" s="3" t="s">
        <v>78</v>
      </c>
      <c r="C20" s="3" t="s">
        <v>26</v>
      </c>
      <c r="D20" s="3" t="s">
        <v>39</v>
      </c>
      <c r="E20" s="3">
        <v>1</v>
      </c>
      <c r="F20" s="4">
        <v>9</v>
      </c>
      <c r="G20" s="4" t="s">
        <v>130</v>
      </c>
      <c r="H20" s="3">
        <v>3712062108</v>
      </c>
      <c r="I20" s="4">
        <v>55.2</v>
      </c>
      <c r="J20" s="4">
        <v>0.28085106382978697</v>
      </c>
      <c r="K20" s="4">
        <v>5</v>
      </c>
      <c r="L20" s="4"/>
      <c r="M20" s="4"/>
      <c r="N20">
        <v>12</v>
      </c>
      <c r="O20" s="4">
        <v>7</v>
      </c>
      <c r="P20">
        <v>1</v>
      </c>
      <c r="Q20" s="4">
        <v>7</v>
      </c>
      <c r="R20">
        <v>1</v>
      </c>
      <c r="S20" s="4">
        <v>1</v>
      </c>
      <c r="T20" s="4">
        <v>2</v>
      </c>
      <c r="U20" s="4"/>
      <c r="V20" s="3">
        <v>1</v>
      </c>
      <c r="W20" s="4">
        <v>4</v>
      </c>
      <c r="X20" s="4">
        <v>41</v>
      </c>
      <c r="Y20" s="4">
        <v>4</v>
      </c>
      <c r="Z20" s="4" t="s">
        <v>89</v>
      </c>
      <c r="AB20" t="s">
        <v>680</v>
      </c>
      <c r="AC20">
        <v>28</v>
      </c>
      <c r="AD20" t="s">
        <v>677</v>
      </c>
      <c r="AE20" t="s">
        <v>700</v>
      </c>
      <c r="AF20" t="s">
        <v>695</v>
      </c>
      <c r="AG20" t="s">
        <v>701</v>
      </c>
    </row>
    <row r="21" spans="1:35" ht="30" x14ac:dyDescent="0.25">
      <c r="A21" s="2">
        <v>267</v>
      </c>
      <c r="B21" s="3" t="s">
        <v>78</v>
      </c>
      <c r="C21" s="3" t="s">
        <v>26</v>
      </c>
      <c r="D21" s="3" t="s">
        <v>39</v>
      </c>
      <c r="E21" s="3">
        <v>1</v>
      </c>
      <c r="F21" s="4">
        <v>9</v>
      </c>
      <c r="G21" s="4" t="s">
        <v>134</v>
      </c>
      <c r="H21" s="3">
        <v>828360120</v>
      </c>
      <c r="I21" s="4">
        <v>72.599999999999994</v>
      </c>
      <c r="J21" s="4">
        <v>0.65106382978723398</v>
      </c>
      <c r="K21" s="4"/>
      <c r="L21" s="4"/>
      <c r="M21" s="4"/>
      <c r="O21" s="4"/>
      <c r="P21" s="4"/>
      <c r="Q21" s="4"/>
      <c r="R21" s="4"/>
      <c r="S21" s="4"/>
      <c r="U21" s="4"/>
      <c r="V21" s="3"/>
      <c r="X21" s="4">
        <v>0</v>
      </c>
      <c r="Y21" s="4">
        <v>0</v>
      </c>
      <c r="Z21" s="4" t="s">
        <v>82</v>
      </c>
      <c r="AB21" t="s">
        <v>673</v>
      </c>
      <c r="AC21">
        <v>26</v>
      </c>
      <c r="AD21" t="s">
        <v>674</v>
      </c>
      <c r="AE21" t="s">
        <v>678</v>
      </c>
      <c r="AG21" t="s">
        <v>702</v>
      </c>
    </row>
    <row r="22" spans="1:35" ht="30" x14ac:dyDescent="0.25">
      <c r="A22" s="2">
        <v>283</v>
      </c>
      <c r="B22" s="3" t="s">
        <v>78</v>
      </c>
      <c r="C22" s="3" t="s">
        <v>28</v>
      </c>
      <c r="D22" s="3" t="s">
        <v>39</v>
      </c>
      <c r="E22" s="3">
        <v>1</v>
      </c>
      <c r="F22" s="4">
        <v>9</v>
      </c>
      <c r="G22" s="4" t="s">
        <v>135</v>
      </c>
      <c r="H22" s="3">
        <v>7717685176</v>
      </c>
      <c r="I22" s="4">
        <v>42.769230769230802</v>
      </c>
      <c r="J22" s="4">
        <v>0.29753265602322199</v>
      </c>
      <c r="K22" s="4">
        <v>2</v>
      </c>
      <c r="L22" s="4"/>
      <c r="M22" s="4"/>
      <c r="N22" s="4">
        <v>5</v>
      </c>
      <c r="O22" s="4">
        <v>3</v>
      </c>
      <c r="P22" s="4">
        <v>1</v>
      </c>
      <c r="Q22" s="4">
        <v>3</v>
      </c>
      <c r="R22" s="4">
        <v>1</v>
      </c>
      <c r="S22" s="4">
        <v>1</v>
      </c>
      <c r="T22" s="4">
        <v>2</v>
      </c>
      <c r="U22" s="4"/>
      <c r="V22" s="3">
        <v>1</v>
      </c>
      <c r="W22">
        <v>4</v>
      </c>
      <c r="X22" s="4">
        <v>23</v>
      </c>
      <c r="Y22" s="4">
        <v>4</v>
      </c>
      <c r="Z22" s="4" t="s">
        <v>99</v>
      </c>
      <c r="AB22" t="s">
        <v>680</v>
      </c>
      <c r="AC22">
        <v>24</v>
      </c>
      <c r="AD22" t="s">
        <v>677</v>
      </c>
      <c r="AE22" t="s">
        <v>691</v>
      </c>
    </row>
    <row r="23" spans="1:35" ht="30" x14ac:dyDescent="0.25">
      <c r="A23" s="2">
        <v>299</v>
      </c>
      <c r="B23" s="3" t="s">
        <v>78</v>
      </c>
      <c r="C23" s="3" t="s">
        <v>28</v>
      </c>
      <c r="D23" s="3" t="s">
        <v>39</v>
      </c>
      <c r="E23" s="3">
        <v>1</v>
      </c>
      <c r="F23" s="4">
        <v>9</v>
      </c>
      <c r="G23" s="4" t="s">
        <v>137</v>
      </c>
      <c r="H23" s="3">
        <v>17825107236</v>
      </c>
      <c r="I23" s="4">
        <v>0</v>
      </c>
      <c r="J23" s="4">
        <v>0</v>
      </c>
      <c r="K23" s="4">
        <v>2</v>
      </c>
      <c r="M23">
        <v>2</v>
      </c>
      <c r="N23">
        <v>2</v>
      </c>
      <c r="R23">
        <v>1</v>
      </c>
      <c r="T23">
        <v>1.5</v>
      </c>
      <c r="V23" s="3">
        <v>0.5</v>
      </c>
      <c r="W23">
        <v>2</v>
      </c>
      <c r="X23">
        <v>11</v>
      </c>
      <c r="Y23">
        <v>2</v>
      </c>
      <c r="AB23" t="s">
        <v>680</v>
      </c>
      <c r="AC23">
        <v>31</v>
      </c>
      <c r="AD23" t="s">
        <v>674</v>
      </c>
      <c r="AE23" t="s">
        <v>703</v>
      </c>
      <c r="AG23" t="s">
        <v>704</v>
      </c>
    </row>
    <row r="24" spans="1:35" ht="30" x14ac:dyDescent="0.25">
      <c r="A24" s="2">
        <v>303</v>
      </c>
      <c r="B24" s="3" t="s">
        <v>78</v>
      </c>
      <c r="C24" s="3" t="s">
        <v>28</v>
      </c>
      <c r="D24" s="3" t="s">
        <v>39</v>
      </c>
      <c r="E24" s="3">
        <v>1</v>
      </c>
      <c r="F24" s="4">
        <v>9</v>
      </c>
      <c r="G24" s="4" t="s">
        <v>140</v>
      </c>
      <c r="H24" s="3">
        <v>79247246103</v>
      </c>
      <c r="I24" s="4">
        <v>42.769230769230802</v>
      </c>
      <c r="J24" s="4">
        <v>0.29753265602322199</v>
      </c>
      <c r="K24" s="4">
        <v>2</v>
      </c>
      <c r="L24" s="4"/>
      <c r="M24" s="4"/>
      <c r="N24" s="4">
        <v>3</v>
      </c>
      <c r="O24" s="4">
        <v>1</v>
      </c>
      <c r="P24" s="4">
        <v>1</v>
      </c>
      <c r="Q24" s="4">
        <v>1</v>
      </c>
      <c r="R24" s="4">
        <v>1</v>
      </c>
      <c r="S24" s="4"/>
      <c r="T24" s="4"/>
      <c r="U24" s="4">
        <v>1</v>
      </c>
      <c r="V24" s="3"/>
      <c r="W24" s="4">
        <v>1</v>
      </c>
      <c r="X24" s="4">
        <v>10</v>
      </c>
      <c r="Y24" s="4">
        <v>0</v>
      </c>
      <c r="Z24" s="4" t="s">
        <v>99</v>
      </c>
      <c r="AB24" t="s">
        <v>673</v>
      </c>
      <c r="AC24">
        <v>18</v>
      </c>
      <c r="AD24" t="s">
        <v>674</v>
      </c>
      <c r="AE24" t="s">
        <v>705</v>
      </c>
      <c r="AG24" t="s">
        <v>686</v>
      </c>
    </row>
    <row r="25" spans="1:35" ht="30" x14ac:dyDescent="0.25">
      <c r="A25" s="2">
        <v>320</v>
      </c>
      <c r="B25" s="3" t="s">
        <v>78</v>
      </c>
      <c r="C25" s="3" t="s">
        <v>26</v>
      </c>
      <c r="D25" s="3" t="s">
        <v>39</v>
      </c>
      <c r="E25" s="3">
        <v>1</v>
      </c>
      <c r="F25" s="4">
        <v>9</v>
      </c>
      <c r="G25" s="4" t="s">
        <v>142</v>
      </c>
      <c r="H25" s="3">
        <v>8282194225</v>
      </c>
      <c r="I25" s="4">
        <v>0</v>
      </c>
      <c r="J25" s="4">
        <v>0</v>
      </c>
      <c r="K25" s="4">
        <v>4</v>
      </c>
      <c r="L25" s="4"/>
      <c r="M25" s="4"/>
      <c r="N25" s="4">
        <v>12</v>
      </c>
      <c r="O25" s="4">
        <v>7</v>
      </c>
      <c r="P25" s="4"/>
      <c r="Q25" s="4">
        <v>7</v>
      </c>
      <c r="R25" s="4">
        <v>1</v>
      </c>
      <c r="S25" s="4">
        <v>5</v>
      </c>
      <c r="T25">
        <v>1</v>
      </c>
      <c r="U25" s="4"/>
      <c r="V25" s="3">
        <v>1</v>
      </c>
      <c r="W25" s="4">
        <v>7</v>
      </c>
      <c r="X25" s="4">
        <v>45</v>
      </c>
      <c r="Y25" s="4">
        <v>7</v>
      </c>
      <c r="Z25" s="4"/>
      <c r="AB25" t="s">
        <v>680</v>
      </c>
      <c r="AC25">
        <v>27</v>
      </c>
      <c r="AD25" t="s">
        <v>677</v>
      </c>
      <c r="AE25" t="s">
        <v>691</v>
      </c>
      <c r="AF25" t="s">
        <v>695</v>
      </c>
      <c r="AH25" t="s">
        <v>692</v>
      </c>
    </row>
    <row r="26" spans="1:35" ht="30" x14ac:dyDescent="0.25">
      <c r="A26" s="2">
        <v>336</v>
      </c>
      <c r="B26" s="3" t="s">
        <v>78</v>
      </c>
      <c r="C26" s="3" t="s">
        <v>28</v>
      </c>
      <c r="D26" s="3" t="s">
        <v>39</v>
      </c>
      <c r="E26" s="3">
        <v>1</v>
      </c>
      <c r="F26" s="4">
        <v>9</v>
      </c>
      <c r="G26" s="4" t="s">
        <v>144</v>
      </c>
      <c r="H26" s="3">
        <v>46525319</v>
      </c>
      <c r="I26" s="4">
        <v>62.153846153846203</v>
      </c>
      <c r="J26" s="4">
        <v>0.66328011611030502</v>
      </c>
      <c r="K26" s="4"/>
      <c r="L26" s="4"/>
      <c r="Q26" s="4"/>
      <c r="S26" s="4"/>
      <c r="V26" s="3"/>
      <c r="X26">
        <v>0</v>
      </c>
      <c r="Y26" s="4">
        <v>0</v>
      </c>
      <c r="Z26" s="4" t="s">
        <v>102</v>
      </c>
      <c r="AB26" t="s">
        <v>673</v>
      </c>
      <c r="AC26">
        <v>28</v>
      </c>
      <c r="AD26" t="s">
        <v>677</v>
      </c>
      <c r="AE26" t="s">
        <v>706</v>
      </c>
    </row>
    <row r="27" spans="1:35" ht="30" x14ac:dyDescent="0.25">
      <c r="A27" s="2">
        <v>341</v>
      </c>
      <c r="B27" s="3" t="s">
        <v>78</v>
      </c>
      <c r="C27" s="3" t="s">
        <v>28</v>
      </c>
      <c r="D27" s="3" t="s">
        <v>39</v>
      </c>
      <c r="E27" s="3">
        <v>1</v>
      </c>
      <c r="F27" s="4">
        <v>9</v>
      </c>
      <c r="G27" s="4" t="s">
        <v>146</v>
      </c>
      <c r="H27" s="3">
        <v>94222252116</v>
      </c>
      <c r="I27" s="4">
        <v>42.769230769230802</v>
      </c>
      <c r="J27" s="4">
        <v>0.29753265602322199</v>
      </c>
      <c r="K27" s="4"/>
      <c r="L27" s="4"/>
      <c r="S27" s="4"/>
      <c r="V27" s="3"/>
      <c r="X27">
        <v>0</v>
      </c>
      <c r="Y27" s="4">
        <v>0</v>
      </c>
      <c r="Z27" s="4" t="s">
        <v>99</v>
      </c>
      <c r="AB27" t="s">
        <v>680</v>
      </c>
      <c r="AC27">
        <v>36</v>
      </c>
      <c r="AD27" t="s">
        <v>677</v>
      </c>
      <c r="AE27" t="s">
        <v>707</v>
      </c>
      <c r="AG27" t="s">
        <v>708</v>
      </c>
    </row>
    <row r="28" spans="1:35" ht="30" x14ac:dyDescent="0.25">
      <c r="A28" s="2">
        <v>357</v>
      </c>
      <c r="B28" s="3" t="s">
        <v>78</v>
      </c>
      <c r="C28" s="3" t="s">
        <v>26</v>
      </c>
      <c r="D28" s="3" t="s">
        <v>39</v>
      </c>
      <c r="E28" s="3">
        <v>1</v>
      </c>
      <c r="F28" s="4">
        <v>9</v>
      </c>
      <c r="G28" s="4" t="s">
        <v>147</v>
      </c>
      <c r="H28" s="3">
        <v>84463153</v>
      </c>
      <c r="I28" s="4">
        <v>72.599999999999994</v>
      </c>
      <c r="J28" s="4">
        <v>0.65106382978723398</v>
      </c>
      <c r="K28" s="4">
        <v>3</v>
      </c>
      <c r="L28" s="4"/>
      <c r="N28">
        <v>6</v>
      </c>
      <c r="O28">
        <v>3</v>
      </c>
      <c r="P28">
        <v>1</v>
      </c>
      <c r="Q28" s="4">
        <v>3</v>
      </c>
      <c r="R28">
        <v>1</v>
      </c>
      <c r="S28" s="4">
        <v>1</v>
      </c>
      <c r="T28">
        <v>0.5</v>
      </c>
      <c r="V28" s="3">
        <v>0.5</v>
      </c>
      <c r="W28">
        <v>2</v>
      </c>
      <c r="X28">
        <v>21</v>
      </c>
      <c r="Y28" s="4">
        <v>2</v>
      </c>
      <c r="Z28" s="4" t="s">
        <v>82</v>
      </c>
      <c r="AB28" t="s">
        <v>680</v>
      </c>
      <c r="AC28">
        <v>26</v>
      </c>
      <c r="AD28" t="s">
        <v>677</v>
      </c>
      <c r="AE28" t="s">
        <v>709</v>
      </c>
      <c r="AH28" t="s">
        <v>692</v>
      </c>
      <c r="AI28" t="s">
        <v>695</v>
      </c>
    </row>
    <row r="29" spans="1:35" ht="30" x14ac:dyDescent="0.25">
      <c r="A29" s="2">
        <v>373</v>
      </c>
      <c r="B29" s="3" t="s">
        <v>78</v>
      </c>
      <c r="C29" s="3" t="s">
        <v>26</v>
      </c>
      <c r="D29" s="3" t="s">
        <v>39</v>
      </c>
      <c r="E29" s="3">
        <v>1</v>
      </c>
      <c r="F29" s="4">
        <v>9</v>
      </c>
      <c r="G29" s="4" t="s">
        <v>149</v>
      </c>
      <c r="H29" s="3">
        <v>8877127178</v>
      </c>
      <c r="I29" s="4">
        <v>72.599999999999994</v>
      </c>
      <c r="J29" s="4">
        <v>0.65106382978723398</v>
      </c>
      <c r="K29" s="4"/>
      <c r="V29" s="3"/>
      <c r="X29">
        <v>0</v>
      </c>
      <c r="Y29">
        <v>0</v>
      </c>
      <c r="Z29" t="s">
        <v>82</v>
      </c>
      <c r="AB29" t="s">
        <v>680</v>
      </c>
      <c r="AC29">
        <v>24</v>
      </c>
      <c r="AD29" t="s">
        <v>677</v>
      </c>
      <c r="AE29" t="s">
        <v>711</v>
      </c>
      <c r="AG29" t="s">
        <v>686</v>
      </c>
    </row>
    <row r="30" spans="1:35" ht="30" x14ac:dyDescent="0.25">
      <c r="A30" s="2">
        <v>389</v>
      </c>
      <c r="B30" s="3" t="s">
        <v>78</v>
      </c>
      <c r="C30" s="3" t="s">
        <v>26</v>
      </c>
      <c r="D30" s="3" t="s">
        <v>39</v>
      </c>
      <c r="E30" s="3">
        <v>1</v>
      </c>
      <c r="F30" s="4">
        <v>9</v>
      </c>
      <c r="G30" s="4" t="s">
        <v>81</v>
      </c>
      <c r="H30" s="3">
        <v>9591241137</v>
      </c>
      <c r="I30" s="4">
        <v>55.2</v>
      </c>
      <c r="J30" s="4">
        <v>0.28085106382978697</v>
      </c>
      <c r="K30" s="4">
        <v>2</v>
      </c>
      <c r="L30" s="4"/>
      <c r="M30" s="4"/>
      <c r="N30">
        <v>4</v>
      </c>
      <c r="O30" s="4">
        <v>1</v>
      </c>
      <c r="P30" s="4">
        <v>1</v>
      </c>
      <c r="Q30">
        <v>1</v>
      </c>
      <c r="R30" s="4">
        <v>1</v>
      </c>
      <c r="S30" s="4"/>
      <c r="T30">
        <v>0.5</v>
      </c>
      <c r="U30" s="4"/>
      <c r="V30" s="3">
        <v>0.5</v>
      </c>
      <c r="W30">
        <v>1</v>
      </c>
      <c r="X30" s="4">
        <v>12</v>
      </c>
      <c r="Y30" s="4">
        <v>1</v>
      </c>
      <c r="Z30" s="4" t="s">
        <v>89</v>
      </c>
      <c r="AB30" t="s">
        <v>673</v>
      </c>
      <c r="AC30">
        <v>26</v>
      </c>
      <c r="AD30" t="s">
        <v>674</v>
      </c>
      <c r="AE30" t="s">
        <v>675</v>
      </c>
      <c r="AG30" t="s">
        <v>676</v>
      </c>
    </row>
    <row r="31" spans="1:35" ht="30" x14ac:dyDescent="0.25">
      <c r="A31" s="2">
        <v>406</v>
      </c>
      <c r="B31" s="3" t="s">
        <v>78</v>
      </c>
      <c r="C31" s="3" t="s">
        <v>28</v>
      </c>
      <c r="D31" s="3" t="s">
        <v>39</v>
      </c>
      <c r="E31" s="3">
        <v>1</v>
      </c>
      <c r="F31" s="4">
        <v>9</v>
      </c>
      <c r="G31" s="4" t="s">
        <v>85</v>
      </c>
      <c r="H31" s="3">
        <v>1347638136</v>
      </c>
      <c r="I31" s="4">
        <v>0</v>
      </c>
      <c r="J31" s="4">
        <v>0</v>
      </c>
      <c r="K31" s="4">
        <v>6</v>
      </c>
      <c r="L31" s="4"/>
      <c r="M31" s="4">
        <v>1</v>
      </c>
      <c r="N31">
        <v>10</v>
      </c>
      <c r="O31" s="4">
        <v>4</v>
      </c>
      <c r="P31" s="4"/>
      <c r="Q31" s="4">
        <v>4</v>
      </c>
      <c r="R31" s="4">
        <v>1</v>
      </c>
      <c r="S31" s="4">
        <v>2</v>
      </c>
      <c r="T31" s="4"/>
      <c r="U31" s="4"/>
      <c r="V31" s="3"/>
      <c r="W31" s="4">
        <v>2</v>
      </c>
      <c r="X31" s="4">
        <v>30</v>
      </c>
      <c r="Y31" s="4">
        <v>2</v>
      </c>
      <c r="Z31" s="4"/>
      <c r="AB31" t="s">
        <v>673</v>
      </c>
      <c r="AC31">
        <v>20</v>
      </c>
      <c r="AD31" t="s">
        <v>677</v>
      </c>
      <c r="AE31" t="s">
        <v>678</v>
      </c>
    </row>
    <row r="32" spans="1:35" ht="30" x14ac:dyDescent="0.25">
      <c r="A32" s="2">
        <v>422</v>
      </c>
      <c r="B32" s="3" t="s">
        <v>78</v>
      </c>
      <c r="C32" s="3" t="s">
        <v>26</v>
      </c>
      <c r="D32" s="3" t="s">
        <v>39</v>
      </c>
      <c r="E32" s="3">
        <v>1</v>
      </c>
      <c r="F32" s="4">
        <v>9</v>
      </c>
      <c r="G32" s="4" t="s">
        <v>88</v>
      </c>
      <c r="H32" s="3">
        <v>217831744</v>
      </c>
      <c r="I32" s="4">
        <v>55.2</v>
      </c>
      <c r="J32" s="4">
        <v>0.28085106382978697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3"/>
      <c r="W32" s="4"/>
      <c r="X32" s="4">
        <v>0</v>
      </c>
      <c r="Y32" s="4">
        <v>0</v>
      </c>
      <c r="Z32" s="4" t="s">
        <v>89</v>
      </c>
      <c r="AB32" t="s">
        <v>673</v>
      </c>
      <c r="AC32">
        <v>24</v>
      </c>
      <c r="AD32" t="s">
        <v>677</v>
      </c>
      <c r="AE32" t="s">
        <v>679</v>
      </c>
    </row>
    <row r="33" spans="1:36" ht="30" x14ac:dyDescent="0.25">
      <c r="A33" s="2">
        <v>438</v>
      </c>
      <c r="B33" s="3" t="s">
        <v>78</v>
      </c>
      <c r="C33" s="3" t="s">
        <v>26</v>
      </c>
      <c r="D33" s="3" t="s">
        <v>39</v>
      </c>
      <c r="E33" s="3">
        <v>1</v>
      </c>
      <c r="F33" s="4">
        <v>9</v>
      </c>
      <c r="G33" s="4" t="s">
        <v>150</v>
      </c>
      <c r="H33" s="3">
        <v>82135906</v>
      </c>
      <c r="I33" s="4">
        <v>55.2</v>
      </c>
      <c r="J33" s="4">
        <v>0.28085106382978697</v>
      </c>
      <c r="K33" s="4"/>
      <c r="L33" s="4"/>
      <c r="S33" s="4"/>
      <c r="V33" s="3"/>
      <c r="X33">
        <v>0</v>
      </c>
      <c r="Y33" s="4">
        <v>0</v>
      </c>
      <c r="Z33" s="4" t="s">
        <v>89</v>
      </c>
      <c r="AB33" t="s">
        <v>680</v>
      </c>
      <c r="AC33">
        <v>34</v>
      </c>
      <c r="AD33" t="s">
        <v>677</v>
      </c>
      <c r="AE33" t="s">
        <v>712</v>
      </c>
      <c r="AG33" t="s">
        <v>713</v>
      </c>
    </row>
    <row r="34" spans="1:36" ht="30" x14ac:dyDescent="0.25">
      <c r="A34" s="2">
        <v>454</v>
      </c>
      <c r="B34" s="3" t="s">
        <v>78</v>
      </c>
      <c r="C34" s="3" t="s">
        <v>28</v>
      </c>
      <c r="D34" s="3" t="s">
        <v>39</v>
      </c>
      <c r="E34" s="3">
        <v>1</v>
      </c>
      <c r="F34" s="4">
        <v>9</v>
      </c>
      <c r="G34" s="4" t="s">
        <v>152</v>
      </c>
      <c r="H34" s="3">
        <v>792288984</v>
      </c>
      <c r="I34" s="4">
        <v>62.153846153846203</v>
      </c>
      <c r="J34" s="4">
        <v>0.66328011611030502</v>
      </c>
      <c r="K34" s="4">
        <v>4</v>
      </c>
      <c r="L34" s="4"/>
      <c r="M34" s="4"/>
      <c r="N34">
        <v>8</v>
      </c>
      <c r="O34" s="4">
        <v>4</v>
      </c>
      <c r="P34" s="4">
        <v>2</v>
      </c>
      <c r="Q34">
        <v>4</v>
      </c>
      <c r="R34" s="4">
        <v>1</v>
      </c>
      <c r="S34" s="4">
        <v>2</v>
      </c>
      <c r="T34">
        <v>0.5</v>
      </c>
      <c r="U34" s="4"/>
      <c r="V34" s="3">
        <v>0.5</v>
      </c>
      <c r="W34">
        <v>3</v>
      </c>
      <c r="X34" s="4">
        <v>29</v>
      </c>
      <c r="Y34" s="4">
        <v>3</v>
      </c>
      <c r="Z34" s="4" t="s">
        <v>102</v>
      </c>
      <c r="AB34" t="s">
        <v>673</v>
      </c>
      <c r="AC34">
        <v>23</v>
      </c>
      <c r="AD34" t="s">
        <v>677</v>
      </c>
      <c r="AE34" t="s">
        <v>714</v>
      </c>
      <c r="AF34" t="s">
        <v>695</v>
      </c>
      <c r="AJ34">
        <v>35</v>
      </c>
    </row>
    <row r="35" spans="1:36" ht="30" x14ac:dyDescent="0.25">
      <c r="A35" s="2">
        <v>470</v>
      </c>
      <c r="B35" s="3" t="s">
        <v>78</v>
      </c>
      <c r="C35" s="3" t="s">
        <v>26</v>
      </c>
      <c r="D35" s="3" t="s">
        <v>39</v>
      </c>
      <c r="E35" s="3">
        <v>1</v>
      </c>
      <c r="F35" s="4">
        <v>9</v>
      </c>
      <c r="G35" s="4" t="s">
        <v>154</v>
      </c>
      <c r="H35" s="3">
        <v>851786688</v>
      </c>
      <c r="I35" s="4">
        <v>0</v>
      </c>
      <c r="J35" s="4">
        <v>0</v>
      </c>
      <c r="K35" s="4"/>
      <c r="L35" s="4"/>
      <c r="M35" s="4"/>
      <c r="N35" s="4"/>
      <c r="O35" s="4"/>
      <c r="P35" s="4"/>
      <c r="R35" s="4"/>
      <c r="S35" s="4"/>
      <c r="T35" s="4"/>
      <c r="U35" s="4"/>
      <c r="V35" s="3"/>
      <c r="W35" s="4"/>
      <c r="X35" s="4">
        <v>0</v>
      </c>
      <c r="Y35" s="4">
        <v>0</v>
      </c>
      <c r="Z35" s="4"/>
      <c r="AB35" t="s">
        <v>680</v>
      </c>
      <c r="AC35">
        <v>30</v>
      </c>
      <c r="AD35" t="s">
        <v>715</v>
      </c>
      <c r="AE35" t="s">
        <v>716</v>
      </c>
      <c r="AG35" t="s">
        <v>717</v>
      </c>
      <c r="AH35" t="s">
        <v>692</v>
      </c>
      <c r="AI35" t="s">
        <v>695</v>
      </c>
    </row>
    <row r="36" spans="1:36" ht="30" x14ac:dyDescent="0.25">
      <c r="A36" s="2">
        <v>475</v>
      </c>
      <c r="B36" s="3" t="s">
        <v>78</v>
      </c>
      <c r="C36" s="3" t="s">
        <v>28</v>
      </c>
      <c r="D36" s="3" t="s">
        <v>39</v>
      </c>
      <c r="E36" s="3">
        <v>1</v>
      </c>
      <c r="F36" s="4">
        <v>9</v>
      </c>
      <c r="G36" s="4" t="s">
        <v>158</v>
      </c>
      <c r="H36" s="3">
        <v>927618937</v>
      </c>
      <c r="I36" s="4">
        <v>62.153846153846203</v>
      </c>
      <c r="J36" s="4">
        <v>0.66328011611030502</v>
      </c>
      <c r="K36" s="4">
        <v>4</v>
      </c>
      <c r="L36" s="4"/>
      <c r="N36">
        <v>11</v>
      </c>
      <c r="O36">
        <v>7</v>
      </c>
      <c r="P36">
        <v>1</v>
      </c>
      <c r="Q36" s="4">
        <v>7</v>
      </c>
      <c r="R36">
        <v>1</v>
      </c>
      <c r="S36" s="4">
        <v>2</v>
      </c>
      <c r="T36">
        <v>1.5</v>
      </c>
      <c r="V36" s="3">
        <v>0.5</v>
      </c>
      <c r="W36">
        <v>4</v>
      </c>
      <c r="X36">
        <v>39</v>
      </c>
      <c r="Y36" s="4">
        <v>4</v>
      </c>
      <c r="Z36" s="4" t="s">
        <v>102</v>
      </c>
      <c r="AB36" t="s">
        <v>673</v>
      </c>
      <c r="AC36">
        <v>25</v>
      </c>
      <c r="AD36" t="s">
        <v>677</v>
      </c>
      <c r="AE36" t="s">
        <v>721</v>
      </c>
      <c r="AG36" t="s">
        <v>686</v>
      </c>
    </row>
    <row r="37" spans="1:36" ht="30" x14ac:dyDescent="0.25">
      <c r="A37" s="2">
        <v>491</v>
      </c>
      <c r="B37" s="3" t="s">
        <v>78</v>
      </c>
      <c r="C37" s="3" t="s">
        <v>26</v>
      </c>
      <c r="D37" s="3" t="s">
        <v>39</v>
      </c>
      <c r="E37" s="3">
        <v>1</v>
      </c>
      <c r="F37" s="4">
        <v>9</v>
      </c>
      <c r="G37" s="4" t="s">
        <v>161</v>
      </c>
      <c r="H37" s="3">
        <v>1015887</v>
      </c>
      <c r="I37" s="4">
        <v>55.2</v>
      </c>
      <c r="J37" s="4">
        <v>0.28085106382978697</v>
      </c>
      <c r="K37" s="4"/>
      <c r="L37" s="4"/>
      <c r="M37" s="4"/>
      <c r="O37" s="4"/>
      <c r="P37" s="4"/>
      <c r="Q37" s="4"/>
      <c r="R37" s="4"/>
      <c r="S37" s="4"/>
      <c r="U37" s="4"/>
      <c r="V37" s="3"/>
      <c r="W37" s="4"/>
      <c r="X37" s="4">
        <v>0</v>
      </c>
      <c r="Y37" s="4">
        <v>0</v>
      </c>
      <c r="Z37" s="4" t="s">
        <v>89</v>
      </c>
      <c r="AB37" t="s">
        <v>680</v>
      </c>
      <c r="AC37">
        <v>31</v>
      </c>
      <c r="AD37" t="s">
        <v>674</v>
      </c>
      <c r="AE37" t="s">
        <v>722</v>
      </c>
      <c r="AG37" t="s">
        <v>723</v>
      </c>
    </row>
    <row r="38" spans="1:36" ht="30" x14ac:dyDescent="0.25">
      <c r="A38" s="2">
        <v>496</v>
      </c>
      <c r="B38" s="3" t="s">
        <v>78</v>
      </c>
      <c r="C38" s="3" t="s">
        <v>28</v>
      </c>
      <c r="D38" s="3" t="s">
        <v>39</v>
      </c>
      <c r="E38" s="3">
        <v>1</v>
      </c>
      <c r="F38" s="4">
        <v>9</v>
      </c>
      <c r="G38" s="4" t="s">
        <v>165</v>
      </c>
      <c r="H38" s="3">
        <v>1412134207</v>
      </c>
      <c r="I38" s="4">
        <v>62.153846153846203</v>
      </c>
      <c r="J38" s="4">
        <v>0.66328011611030502</v>
      </c>
      <c r="K38" s="4">
        <v>3</v>
      </c>
      <c r="L38" s="4"/>
      <c r="M38" s="4"/>
      <c r="N38" s="4">
        <v>7</v>
      </c>
      <c r="O38" s="4">
        <v>3</v>
      </c>
      <c r="P38" s="4">
        <v>1</v>
      </c>
      <c r="Q38" s="4">
        <v>3</v>
      </c>
      <c r="R38" s="4">
        <v>1</v>
      </c>
      <c r="S38" s="4">
        <v>3</v>
      </c>
      <c r="U38" s="4"/>
      <c r="V38" s="3"/>
      <c r="W38" s="4">
        <v>3</v>
      </c>
      <c r="X38" s="4">
        <v>24</v>
      </c>
      <c r="Y38" s="4">
        <v>3</v>
      </c>
      <c r="Z38" s="4" t="s">
        <v>102</v>
      </c>
      <c r="AB38" t="s">
        <v>680</v>
      </c>
      <c r="AC38">
        <v>25</v>
      </c>
      <c r="AD38" t="s">
        <v>677</v>
      </c>
      <c r="AE38" t="s">
        <v>705</v>
      </c>
    </row>
    <row r="39" spans="1:36" ht="30" x14ac:dyDescent="0.25">
      <c r="A39" s="2">
        <v>512</v>
      </c>
      <c r="B39" s="3" t="s">
        <v>78</v>
      </c>
      <c r="C39" s="3" t="s">
        <v>28</v>
      </c>
      <c r="D39" s="3" t="s">
        <v>39</v>
      </c>
      <c r="E39" s="3">
        <v>1</v>
      </c>
      <c r="F39" s="4">
        <v>9</v>
      </c>
      <c r="G39" s="4" t="s">
        <v>167</v>
      </c>
      <c r="H39" s="3">
        <v>912215825</v>
      </c>
      <c r="I39" s="4">
        <v>42.769230769230802</v>
      </c>
      <c r="J39" s="4">
        <v>0.29753265602322199</v>
      </c>
      <c r="K39" s="4">
        <v>1</v>
      </c>
      <c r="N39">
        <v>3</v>
      </c>
      <c r="O39">
        <v>2</v>
      </c>
      <c r="P39">
        <v>1</v>
      </c>
      <c r="Q39">
        <v>2</v>
      </c>
      <c r="R39">
        <v>1</v>
      </c>
      <c r="V39" s="3"/>
      <c r="X39">
        <v>10</v>
      </c>
      <c r="Y39">
        <v>0</v>
      </c>
      <c r="Z39" t="s">
        <v>99</v>
      </c>
      <c r="AB39" t="s">
        <v>680</v>
      </c>
      <c r="AD39" t="s">
        <v>724</v>
      </c>
    </row>
    <row r="40" spans="1:36" ht="30" x14ac:dyDescent="0.25">
      <c r="A40" s="2">
        <v>516</v>
      </c>
      <c r="B40" s="3" t="s">
        <v>78</v>
      </c>
      <c r="C40" s="3" t="s">
        <v>28</v>
      </c>
      <c r="D40" s="3" t="s">
        <v>39</v>
      </c>
      <c r="E40" s="3">
        <v>1</v>
      </c>
      <c r="F40" s="4">
        <v>9</v>
      </c>
      <c r="G40" s="4" t="s">
        <v>169</v>
      </c>
      <c r="H40" s="3">
        <v>178114327</v>
      </c>
      <c r="I40" s="4">
        <v>42.769230769230802</v>
      </c>
      <c r="J40" s="4">
        <v>0.29753265602322199</v>
      </c>
      <c r="K40" s="4">
        <v>1</v>
      </c>
      <c r="N40">
        <v>2</v>
      </c>
      <c r="O40">
        <v>1</v>
      </c>
      <c r="P40">
        <v>1</v>
      </c>
      <c r="Q40">
        <v>1</v>
      </c>
      <c r="R40">
        <v>1</v>
      </c>
      <c r="U40">
        <v>1</v>
      </c>
      <c r="V40" s="3"/>
      <c r="W40">
        <v>1</v>
      </c>
      <c r="X40">
        <v>8</v>
      </c>
      <c r="Y40">
        <v>0</v>
      </c>
      <c r="Z40" t="s">
        <v>99</v>
      </c>
      <c r="AB40" t="s">
        <v>680</v>
      </c>
      <c r="AC40">
        <v>31</v>
      </c>
      <c r="AD40" t="s">
        <v>677</v>
      </c>
      <c r="AE40" t="s">
        <v>694</v>
      </c>
      <c r="AH40" t="s">
        <v>692</v>
      </c>
    </row>
    <row r="41" spans="1:36" ht="30" x14ac:dyDescent="0.25">
      <c r="A41" s="2">
        <v>532</v>
      </c>
      <c r="B41" s="3" t="s">
        <v>78</v>
      </c>
      <c r="C41" s="3" t="s">
        <v>28</v>
      </c>
      <c r="D41" s="3" t="s">
        <v>39</v>
      </c>
      <c r="E41" s="3">
        <v>1</v>
      </c>
      <c r="F41" s="4">
        <v>9</v>
      </c>
      <c r="G41" s="4" t="s">
        <v>171</v>
      </c>
      <c r="H41" s="3">
        <v>8518124088</v>
      </c>
      <c r="I41" s="4">
        <v>62.153846153846203</v>
      </c>
      <c r="J41" s="4">
        <v>0.66328011611030502</v>
      </c>
      <c r="K41" s="4"/>
      <c r="L41" s="4"/>
      <c r="M41" s="4"/>
      <c r="O41" s="4"/>
      <c r="P41" s="4"/>
      <c r="Q41" s="4"/>
      <c r="R41" s="4"/>
      <c r="S41" s="4"/>
      <c r="U41" s="4"/>
      <c r="V41" s="3"/>
      <c r="X41" s="4">
        <v>0</v>
      </c>
      <c r="Y41" s="4">
        <v>0</v>
      </c>
      <c r="Z41" s="4" t="s">
        <v>102</v>
      </c>
      <c r="AB41" t="s">
        <v>680</v>
      </c>
      <c r="AC41">
        <v>25</v>
      </c>
      <c r="AD41" t="s">
        <v>677</v>
      </c>
      <c r="AE41" t="s">
        <v>725</v>
      </c>
      <c r="AG41" t="s">
        <v>726</v>
      </c>
    </row>
    <row r="42" spans="1:36" ht="30" x14ac:dyDescent="0.25">
      <c r="A42" s="2">
        <v>548</v>
      </c>
      <c r="B42" s="3" t="s">
        <v>78</v>
      </c>
      <c r="C42" s="3" t="s">
        <v>26</v>
      </c>
      <c r="D42" s="3" t="s">
        <v>39</v>
      </c>
      <c r="E42" s="3">
        <v>1</v>
      </c>
      <c r="F42" s="4">
        <v>9</v>
      </c>
      <c r="G42" s="4" t="s">
        <v>172</v>
      </c>
      <c r="H42" s="3">
        <v>8517821164</v>
      </c>
      <c r="I42" s="4">
        <v>72.599999999999994</v>
      </c>
      <c r="J42" s="4">
        <v>0.65106382978723398</v>
      </c>
      <c r="K42" s="4">
        <v>1</v>
      </c>
      <c r="N42">
        <v>1</v>
      </c>
      <c r="P42">
        <v>1</v>
      </c>
      <c r="R42">
        <v>1</v>
      </c>
      <c r="V42" s="3"/>
      <c r="X42">
        <v>4</v>
      </c>
      <c r="Y42">
        <v>0</v>
      </c>
      <c r="Z42" t="s">
        <v>82</v>
      </c>
      <c r="AB42" t="s">
        <v>680</v>
      </c>
      <c r="AC42">
        <v>29</v>
      </c>
      <c r="AD42" t="s">
        <v>674</v>
      </c>
      <c r="AE42" t="s">
        <v>691</v>
      </c>
      <c r="AF42" t="s">
        <v>695</v>
      </c>
      <c r="AG42" t="s">
        <v>727</v>
      </c>
    </row>
    <row r="43" spans="1:36" ht="30" x14ac:dyDescent="0.25">
      <c r="A43" s="2">
        <v>564</v>
      </c>
      <c r="B43" s="3" t="s">
        <v>78</v>
      </c>
      <c r="C43" s="3" t="s">
        <v>28</v>
      </c>
      <c r="D43" s="3" t="s">
        <v>39</v>
      </c>
      <c r="E43" s="3">
        <v>1</v>
      </c>
      <c r="F43" s="4">
        <v>9</v>
      </c>
      <c r="G43" s="4" t="s">
        <v>173</v>
      </c>
      <c r="H43" s="3">
        <v>79215167188</v>
      </c>
      <c r="I43" s="4">
        <v>42.769230769230802</v>
      </c>
      <c r="J43" s="4">
        <v>0.29753265602322199</v>
      </c>
      <c r="K43" s="4"/>
      <c r="L43" s="4"/>
      <c r="M43" s="4"/>
      <c r="O43" s="4"/>
      <c r="P43" s="4"/>
      <c r="R43" s="4"/>
      <c r="S43" s="4"/>
      <c r="T43" s="4"/>
      <c r="U43" s="4"/>
      <c r="V43" s="3"/>
      <c r="W43" s="4"/>
      <c r="X43" s="4">
        <v>0</v>
      </c>
      <c r="Y43" s="4">
        <v>0</v>
      </c>
      <c r="Z43" s="4" t="s">
        <v>99</v>
      </c>
      <c r="AB43" t="s">
        <v>673</v>
      </c>
      <c r="AC43">
        <v>18</v>
      </c>
      <c r="AD43" t="s">
        <v>677</v>
      </c>
      <c r="AE43" t="s">
        <v>728</v>
      </c>
      <c r="AG43" t="s">
        <v>686</v>
      </c>
    </row>
    <row r="44" spans="1:36" x14ac:dyDescent="0.25">
      <c r="A44" s="2"/>
      <c r="B44" s="3"/>
      <c r="C44" s="3"/>
      <c r="D44" s="3"/>
      <c r="E44" s="3"/>
      <c r="F44" s="4"/>
      <c r="G44" s="4"/>
      <c r="H44" s="3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3"/>
      <c r="X44" s="4"/>
      <c r="Y44" s="4"/>
      <c r="Z44" s="4"/>
    </row>
    <row r="45" spans="1:36" x14ac:dyDescent="0.25">
      <c r="A45" s="2"/>
      <c r="B45" s="3"/>
      <c r="C45" s="3"/>
      <c r="D45" s="3"/>
      <c r="E45" s="3"/>
      <c r="F45" s="4"/>
      <c r="G45" s="4"/>
      <c r="H45" s="3"/>
      <c r="I45" s="4"/>
      <c r="J45" s="4"/>
      <c r="K45" s="4"/>
      <c r="L45" s="4"/>
      <c r="M45" s="4"/>
      <c r="O45" s="4"/>
      <c r="Q45" s="4"/>
      <c r="S45" s="4"/>
      <c r="V45" s="3"/>
      <c r="Y45" s="4"/>
      <c r="Z45" s="4"/>
    </row>
    <row r="46" spans="1:36" x14ac:dyDescent="0.25">
      <c r="A46" s="2"/>
      <c r="B46" s="3"/>
      <c r="C46" s="3"/>
      <c r="D46" s="3"/>
      <c r="E46" s="3"/>
      <c r="F46" s="4"/>
      <c r="G46" s="4"/>
      <c r="H46" s="3"/>
      <c r="I46" s="4"/>
      <c r="J46" s="4"/>
      <c r="K46" s="4"/>
      <c r="L46" s="4"/>
      <c r="M46" s="4"/>
      <c r="N46" s="4"/>
      <c r="O46" s="4"/>
      <c r="P46" s="4"/>
      <c r="R46" s="4"/>
      <c r="S46" s="4"/>
      <c r="T46" s="4"/>
      <c r="U46" s="4"/>
      <c r="V46" s="3"/>
      <c r="W46" s="4"/>
      <c r="X46" s="4"/>
      <c r="Y46" s="4"/>
      <c r="Z46" s="4"/>
    </row>
    <row r="47" spans="1:36" x14ac:dyDescent="0.25">
      <c r="A47" s="2"/>
      <c r="B47" s="3"/>
      <c r="C47" s="3"/>
      <c r="D47" s="3"/>
      <c r="E47" s="3"/>
      <c r="F47" s="4"/>
      <c r="G47" s="4"/>
      <c r="H47" s="3"/>
      <c r="I47" s="4"/>
      <c r="J47" s="4"/>
      <c r="K47" s="4"/>
      <c r="L47" s="4"/>
      <c r="S47" s="4"/>
      <c r="V47" s="3"/>
      <c r="Y47" s="4"/>
      <c r="Z47" s="4"/>
    </row>
    <row r="48" spans="1:36" x14ac:dyDescent="0.25">
      <c r="A48" s="2"/>
      <c r="B48" s="3"/>
      <c r="C48" s="3"/>
      <c r="D48" s="3"/>
      <c r="E48" s="3"/>
      <c r="F48" s="4"/>
      <c r="G48" s="4"/>
      <c r="H48" s="3"/>
      <c r="I48" s="4"/>
      <c r="J48" s="4"/>
      <c r="K48" s="4"/>
      <c r="L48" s="4"/>
      <c r="Q48" s="4"/>
      <c r="S48" s="4"/>
      <c r="V48" s="3"/>
      <c r="Y48" s="4"/>
      <c r="Z48" s="4"/>
    </row>
    <row r="49" spans="1:26" x14ac:dyDescent="0.25">
      <c r="A49" s="2"/>
      <c r="B49" s="3"/>
      <c r="C49" s="3"/>
      <c r="D49" s="3"/>
      <c r="E49" s="3"/>
      <c r="F49" s="4"/>
      <c r="G49" s="4"/>
      <c r="H49" s="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3"/>
      <c r="X49" s="4"/>
      <c r="Y49" s="4"/>
      <c r="Z49" s="4"/>
    </row>
    <row r="50" spans="1:26" x14ac:dyDescent="0.25">
      <c r="A50" s="2"/>
      <c r="B50" s="3"/>
      <c r="C50" s="3"/>
      <c r="D50" s="3"/>
      <c r="E50" s="3"/>
      <c r="F50" s="4"/>
      <c r="G50" s="4"/>
      <c r="H50" s="3"/>
      <c r="I50" s="4"/>
      <c r="J50" s="4"/>
      <c r="K50" s="4"/>
      <c r="L50" s="4"/>
      <c r="M50" s="4"/>
      <c r="N50" s="4"/>
      <c r="O50" s="4"/>
      <c r="P50" s="4"/>
      <c r="R50" s="4"/>
      <c r="S50" s="4"/>
      <c r="T50" s="4"/>
      <c r="U50" s="4"/>
      <c r="V50" s="3"/>
      <c r="W50" s="4"/>
      <c r="X50" s="4"/>
      <c r="Y50" s="4"/>
      <c r="Z50" s="4"/>
    </row>
    <row r="51" spans="1:26" x14ac:dyDescent="0.25">
      <c r="A51" s="2"/>
      <c r="B51" s="3"/>
      <c r="C51" s="3"/>
      <c r="D51" s="3"/>
      <c r="E51" s="3"/>
      <c r="F51" s="4"/>
      <c r="G51" s="4"/>
      <c r="H51" s="3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U51" s="4"/>
      <c r="V51" s="3"/>
      <c r="W51" s="4"/>
      <c r="X51" s="4"/>
      <c r="Y51" s="4"/>
      <c r="Z51" s="4"/>
    </row>
    <row r="52" spans="1:26" x14ac:dyDescent="0.25">
      <c r="A52" s="2"/>
      <c r="B52" s="3"/>
      <c r="C52" s="3"/>
      <c r="D52" s="3"/>
      <c r="E52" s="3"/>
      <c r="F52" s="4"/>
      <c r="G52" s="4"/>
      <c r="H52" s="3"/>
      <c r="I52" s="4"/>
      <c r="J52" s="4"/>
      <c r="K52" s="4"/>
      <c r="L52" s="4"/>
      <c r="M52" s="4"/>
      <c r="O52" s="4"/>
      <c r="P52" s="4"/>
      <c r="Q52" s="4"/>
      <c r="R52" s="4"/>
      <c r="S52" s="4"/>
      <c r="V52" s="3"/>
      <c r="Y52" s="4"/>
      <c r="Z52" s="4"/>
    </row>
    <row r="53" spans="1:26" x14ac:dyDescent="0.25">
      <c r="A53" s="2"/>
      <c r="B53" s="3"/>
      <c r="C53" s="3"/>
      <c r="D53" s="3"/>
      <c r="E53" s="3"/>
      <c r="F53" s="4"/>
      <c r="G53" s="4"/>
      <c r="H53" s="3"/>
      <c r="I53" s="4"/>
      <c r="J53" s="4"/>
      <c r="K53" s="4"/>
      <c r="L53" s="4"/>
      <c r="M53" s="4"/>
      <c r="O53" s="4"/>
      <c r="P53" s="4"/>
      <c r="Q53" s="4"/>
      <c r="R53" s="4"/>
      <c r="S53" s="4"/>
      <c r="T53" s="4"/>
      <c r="U53" s="4"/>
      <c r="V53" s="3"/>
      <c r="X53" s="4"/>
      <c r="Y53" s="4"/>
      <c r="Z53" s="4"/>
    </row>
    <row r="54" spans="1:26" x14ac:dyDescent="0.25">
      <c r="A54" s="2"/>
      <c r="B54" s="3"/>
      <c r="C54" s="3"/>
      <c r="D54" s="3"/>
      <c r="E54" s="3"/>
      <c r="F54" s="4"/>
      <c r="G54" s="4"/>
      <c r="H54" s="3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3"/>
      <c r="X54" s="4"/>
      <c r="Y54" s="4"/>
      <c r="Z54" s="4"/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L49"/>
  <sheetViews>
    <sheetView workbookViewId="0">
      <selection activeCell="A2" sqref="A2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3</v>
      </c>
      <c r="B2" s="3" t="s">
        <v>78</v>
      </c>
      <c r="C2" s="3" t="s">
        <v>28</v>
      </c>
      <c r="D2" s="3" t="s">
        <v>44</v>
      </c>
      <c r="E2" s="3">
        <v>1</v>
      </c>
      <c r="F2" s="4">
        <v>8</v>
      </c>
      <c r="G2" s="4" t="s">
        <v>92</v>
      </c>
      <c r="H2" s="3">
        <v>9165180138</v>
      </c>
      <c r="I2" s="4">
        <v>0</v>
      </c>
      <c r="J2" s="4">
        <v>0</v>
      </c>
      <c r="K2" s="4">
        <v>4</v>
      </c>
      <c r="N2">
        <v>9</v>
      </c>
      <c r="O2">
        <v>5</v>
      </c>
      <c r="Q2">
        <v>5</v>
      </c>
      <c r="R2">
        <v>2</v>
      </c>
      <c r="S2">
        <v>2</v>
      </c>
      <c r="T2">
        <v>0.5</v>
      </c>
      <c r="V2" s="3">
        <v>0.5</v>
      </c>
      <c r="W2">
        <v>3</v>
      </c>
      <c r="X2">
        <v>31</v>
      </c>
      <c r="Y2">
        <v>3</v>
      </c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19</v>
      </c>
      <c r="B3" s="3" t="s">
        <v>78</v>
      </c>
      <c r="C3" s="3" t="s">
        <v>26</v>
      </c>
      <c r="D3" s="3" t="s">
        <v>44</v>
      </c>
      <c r="E3" s="3">
        <v>1</v>
      </c>
      <c r="F3" s="4">
        <v>8</v>
      </c>
      <c r="G3" s="4" t="s">
        <v>95</v>
      </c>
      <c r="H3" s="3">
        <v>959124226</v>
      </c>
      <c r="I3" s="4">
        <v>0</v>
      </c>
      <c r="J3" s="4">
        <v>0</v>
      </c>
      <c r="K3" s="4">
        <v>6</v>
      </c>
      <c r="L3" s="4"/>
      <c r="N3">
        <v>11</v>
      </c>
      <c r="O3">
        <v>5</v>
      </c>
      <c r="Q3" s="4">
        <v>5</v>
      </c>
      <c r="R3">
        <v>2</v>
      </c>
      <c r="S3" s="4">
        <v>3</v>
      </c>
      <c r="U3">
        <v>2</v>
      </c>
      <c r="V3" s="3"/>
      <c r="W3">
        <v>5</v>
      </c>
      <c r="X3">
        <v>37</v>
      </c>
      <c r="Y3" s="4">
        <v>3</v>
      </c>
      <c r="Z3" s="4"/>
      <c r="AB3" t="s">
        <v>680</v>
      </c>
      <c r="AC3">
        <v>26</v>
      </c>
      <c r="AD3" t="s">
        <v>677</v>
      </c>
      <c r="AE3" t="s">
        <v>683</v>
      </c>
      <c r="AG3" t="s">
        <v>684</v>
      </c>
    </row>
    <row r="4" spans="1:38" ht="30" x14ac:dyDescent="0.25">
      <c r="A4" s="2">
        <v>24</v>
      </c>
      <c r="B4" s="3" t="s">
        <v>78</v>
      </c>
      <c r="C4" s="3" t="s">
        <v>28</v>
      </c>
      <c r="D4" s="3" t="s">
        <v>44</v>
      </c>
      <c r="E4" s="3">
        <v>1</v>
      </c>
      <c r="F4" s="4">
        <v>8</v>
      </c>
      <c r="G4" s="4" t="s">
        <v>98</v>
      </c>
      <c r="H4" s="3">
        <v>871611960</v>
      </c>
      <c r="I4" s="4">
        <v>23.272727272727298</v>
      </c>
      <c r="J4" s="4">
        <v>0.14090909090909101</v>
      </c>
      <c r="K4" s="4"/>
      <c r="L4" s="4"/>
      <c r="M4" s="4"/>
      <c r="O4" s="4"/>
      <c r="P4" s="4"/>
      <c r="Q4" s="4"/>
      <c r="R4" s="4"/>
      <c r="S4" s="4"/>
      <c r="U4" s="4"/>
      <c r="V4" s="3"/>
      <c r="W4" s="4"/>
      <c r="X4" s="4">
        <v>0</v>
      </c>
      <c r="Y4" s="4">
        <v>0</v>
      </c>
      <c r="Z4" s="4" t="s">
        <v>99</v>
      </c>
      <c r="AB4" t="s">
        <v>673</v>
      </c>
      <c r="AC4">
        <v>28</v>
      </c>
      <c r="AD4" t="s">
        <v>677</v>
      </c>
      <c r="AE4" t="s">
        <v>685</v>
      </c>
      <c r="AG4" t="s">
        <v>686</v>
      </c>
    </row>
    <row r="5" spans="1:38" ht="30" x14ac:dyDescent="0.25">
      <c r="A5" s="2">
        <v>40</v>
      </c>
      <c r="B5" s="3" t="s">
        <v>78</v>
      </c>
      <c r="C5" s="3" t="s">
        <v>28</v>
      </c>
      <c r="D5" s="3" t="s">
        <v>44</v>
      </c>
      <c r="E5" s="3">
        <v>1</v>
      </c>
      <c r="F5" s="4">
        <v>8</v>
      </c>
      <c r="G5" s="4" t="s">
        <v>101</v>
      </c>
      <c r="H5" s="3">
        <v>17888851</v>
      </c>
      <c r="I5" s="4">
        <v>23.272727272727298</v>
      </c>
      <c r="J5" s="4">
        <v>0.14090909090909101</v>
      </c>
      <c r="K5" s="4"/>
      <c r="L5" s="4"/>
      <c r="M5" s="4"/>
      <c r="O5" s="4"/>
      <c r="P5" s="4"/>
      <c r="Q5" s="4"/>
      <c r="R5" s="4"/>
      <c r="S5" s="4"/>
      <c r="T5" s="4"/>
      <c r="V5" s="3"/>
      <c r="X5" s="4">
        <v>0</v>
      </c>
      <c r="Y5" s="4">
        <v>0</v>
      </c>
      <c r="Z5" s="4" t="s">
        <v>99</v>
      </c>
      <c r="AB5" t="s">
        <v>680</v>
      </c>
      <c r="AC5">
        <v>30</v>
      </c>
      <c r="AD5" t="s">
        <v>674</v>
      </c>
      <c r="AE5" t="s">
        <v>687</v>
      </c>
      <c r="AG5" t="s">
        <v>688</v>
      </c>
    </row>
    <row r="6" spans="1:38" ht="30" x14ac:dyDescent="0.25">
      <c r="A6" s="2">
        <v>56</v>
      </c>
      <c r="B6" s="3" t="s">
        <v>78</v>
      </c>
      <c r="C6" s="3" t="s">
        <v>28</v>
      </c>
      <c r="D6" s="3" t="s">
        <v>44</v>
      </c>
      <c r="E6" s="3">
        <v>1</v>
      </c>
      <c r="F6" s="4">
        <v>8</v>
      </c>
      <c r="G6" s="4" t="s">
        <v>104</v>
      </c>
      <c r="H6" s="3">
        <v>134766397</v>
      </c>
      <c r="I6" s="4">
        <v>23.272727272727298</v>
      </c>
      <c r="J6" s="4">
        <v>0.14090909090909101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3"/>
      <c r="W6" s="4"/>
      <c r="X6" s="4">
        <v>0</v>
      </c>
      <c r="Y6" s="4">
        <v>0</v>
      </c>
      <c r="Z6" s="4" t="s">
        <v>99</v>
      </c>
      <c r="AB6" t="s">
        <v>673</v>
      </c>
      <c r="AC6">
        <v>20</v>
      </c>
      <c r="AD6" t="s">
        <v>674</v>
      </c>
      <c r="AE6" t="s">
        <v>689</v>
      </c>
    </row>
    <row r="7" spans="1:38" ht="30" x14ac:dyDescent="0.25">
      <c r="A7" s="2">
        <v>75</v>
      </c>
      <c r="B7" s="3" t="s">
        <v>78</v>
      </c>
      <c r="C7" s="3" t="s">
        <v>26</v>
      </c>
      <c r="D7" s="3" t="s">
        <v>44</v>
      </c>
      <c r="E7" s="3">
        <v>1</v>
      </c>
      <c r="F7" s="4">
        <v>8</v>
      </c>
      <c r="G7" s="4" t="s">
        <v>106</v>
      </c>
      <c r="H7" s="3">
        <v>90153375</v>
      </c>
      <c r="I7" s="4">
        <v>0</v>
      </c>
      <c r="J7" s="4">
        <v>0</v>
      </c>
      <c r="K7" s="4">
        <v>4</v>
      </c>
      <c r="L7" s="4"/>
      <c r="M7" s="4">
        <v>2</v>
      </c>
      <c r="N7">
        <v>10</v>
      </c>
      <c r="O7" s="4">
        <v>6</v>
      </c>
      <c r="P7" s="4"/>
      <c r="Q7" s="4">
        <v>6</v>
      </c>
      <c r="R7" s="4">
        <v>1</v>
      </c>
      <c r="S7" s="4">
        <v>3</v>
      </c>
      <c r="T7">
        <v>2</v>
      </c>
      <c r="U7" s="4"/>
      <c r="V7" s="3"/>
      <c r="W7" s="4">
        <v>5</v>
      </c>
      <c r="X7" s="4">
        <v>39</v>
      </c>
      <c r="Y7" s="4">
        <v>5</v>
      </c>
      <c r="Z7" s="4"/>
      <c r="AB7" t="s">
        <v>673</v>
      </c>
      <c r="AC7">
        <v>18</v>
      </c>
      <c r="AD7" t="s">
        <v>677</v>
      </c>
      <c r="AE7" t="s">
        <v>690</v>
      </c>
    </row>
    <row r="8" spans="1:38" ht="30" x14ac:dyDescent="0.25">
      <c r="A8" s="2">
        <v>79</v>
      </c>
      <c r="B8" s="3" t="s">
        <v>78</v>
      </c>
      <c r="C8" s="3" t="s">
        <v>26</v>
      </c>
      <c r="D8" s="3" t="s">
        <v>44</v>
      </c>
      <c r="E8" s="3">
        <v>1</v>
      </c>
      <c r="F8" s="4">
        <v>8</v>
      </c>
      <c r="G8" s="4" t="s">
        <v>106</v>
      </c>
      <c r="H8" s="3">
        <v>90153375</v>
      </c>
      <c r="I8" s="4">
        <v>0</v>
      </c>
      <c r="J8" s="4">
        <v>0</v>
      </c>
      <c r="K8" s="4">
        <v>6</v>
      </c>
      <c r="M8">
        <v>3</v>
      </c>
      <c r="N8">
        <v>9</v>
      </c>
      <c r="O8">
        <v>2</v>
      </c>
      <c r="Q8">
        <v>2</v>
      </c>
      <c r="R8">
        <v>1</v>
      </c>
      <c r="T8">
        <v>2</v>
      </c>
      <c r="V8" s="3">
        <v>1</v>
      </c>
      <c r="W8">
        <v>3</v>
      </c>
      <c r="X8">
        <v>29</v>
      </c>
      <c r="Y8">
        <v>3</v>
      </c>
      <c r="AB8" t="s">
        <v>673</v>
      </c>
      <c r="AC8">
        <v>18</v>
      </c>
      <c r="AD8" t="s">
        <v>677</v>
      </c>
      <c r="AE8" t="s">
        <v>690</v>
      </c>
    </row>
    <row r="9" spans="1:38" ht="30" x14ac:dyDescent="0.25">
      <c r="A9" s="2">
        <v>95</v>
      </c>
      <c r="B9" s="3" t="s">
        <v>78</v>
      </c>
      <c r="C9" s="3" t="s">
        <v>26</v>
      </c>
      <c r="D9" s="3" t="s">
        <v>44</v>
      </c>
      <c r="E9" s="3">
        <v>1</v>
      </c>
      <c r="F9" s="4">
        <v>8</v>
      </c>
      <c r="G9" s="4" t="s">
        <v>111</v>
      </c>
      <c r="H9" s="3">
        <v>134763219</v>
      </c>
      <c r="I9" s="4">
        <v>0</v>
      </c>
      <c r="J9" s="4">
        <v>0</v>
      </c>
      <c r="K9" s="4">
        <v>4</v>
      </c>
      <c r="L9" s="4"/>
      <c r="M9" s="4"/>
      <c r="N9" s="4">
        <v>6</v>
      </c>
      <c r="O9" s="4">
        <v>2</v>
      </c>
      <c r="P9" s="4"/>
      <c r="Q9" s="4">
        <v>2</v>
      </c>
      <c r="R9" s="4">
        <v>1</v>
      </c>
      <c r="S9" s="4">
        <v>2</v>
      </c>
      <c r="T9" s="4"/>
      <c r="U9" s="4"/>
      <c r="V9" s="3"/>
      <c r="W9">
        <v>2</v>
      </c>
      <c r="X9" s="4">
        <v>19</v>
      </c>
      <c r="Y9" s="4">
        <v>2</v>
      </c>
      <c r="Z9" s="4"/>
      <c r="AB9" t="s">
        <v>673</v>
      </c>
      <c r="AC9">
        <v>23</v>
      </c>
      <c r="AD9" t="s">
        <v>677</v>
      </c>
      <c r="AE9" t="s">
        <v>691</v>
      </c>
    </row>
    <row r="10" spans="1:38" ht="30" x14ac:dyDescent="0.25">
      <c r="A10" s="2">
        <v>105</v>
      </c>
      <c r="B10" s="3" t="s">
        <v>78</v>
      </c>
      <c r="C10" s="3" t="s">
        <v>28</v>
      </c>
      <c r="D10" s="3" t="s">
        <v>44</v>
      </c>
      <c r="E10" s="3">
        <v>1</v>
      </c>
      <c r="F10" s="4">
        <v>8</v>
      </c>
      <c r="G10" s="4" t="s">
        <v>114</v>
      </c>
      <c r="H10" s="3">
        <v>17888853</v>
      </c>
      <c r="I10" s="4">
        <v>56.363636363636402</v>
      </c>
      <c r="J10" s="4">
        <v>0.55454545454545401</v>
      </c>
      <c r="K10" s="4"/>
      <c r="L10" s="4"/>
      <c r="M10" s="4"/>
      <c r="O10" s="4"/>
      <c r="P10" s="4"/>
      <c r="Q10" s="4"/>
      <c r="R10" s="4"/>
      <c r="S10" s="4"/>
      <c r="U10" s="4"/>
      <c r="V10" s="3"/>
      <c r="X10" s="4">
        <v>0</v>
      </c>
      <c r="Y10" s="4">
        <v>0</v>
      </c>
      <c r="Z10" s="4" t="s">
        <v>102</v>
      </c>
      <c r="AB10" t="s">
        <v>680</v>
      </c>
      <c r="AC10">
        <v>30</v>
      </c>
      <c r="AD10" t="s">
        <v>674</v>
      </c>
      <c r="AE10" t="s">
        <v>687</v>
      </c>
      <c r="AG10" t="s">
        <v>688</v>
      </c>
    </row>
    <row r="11" spans="1:38" ht="30" x14ac:dyDescent="0.25">
      <c r="A11" s="2">
        <v>121</v>
      </c>
      <c r="B11" s="3" t="s">
        <v>78</v>
      </c>
      <c r="C11" s="3" t="s">
        <v>26</v>
      </c>
      <c r="D11" s="3" t="s">
        <v>44</v>
      </c>
      <c r="E11" s="3">
        <v>1</v>
      </c>
      <c r="F11" s="4">
        <v>8</v>
      </c>
      <c r="G11" s="4" t="s">
        <v>111</v>
      </c>
      <c r="H11" s="3">
        <v>134763219</v>
      </c>
      <c r="I11" s="4">
        <v>0</v>
      </c>
      <c r="J11" s="4">
        <v>0</v>
      </c>
      <c r="K11" s="4">
        <v>8</v>
      </c>
      <c r="M11">
        <v>2</v>
      </c>
      <c r="N11">
        <v>19</v>
      </c>
      <c r="O11">
        <v>11</v>
      </c>
      <c r="Q11">
        <v>11</v>
      </c>
      <c r="R11">
        <v>1</v>
      </c>
      <c r="S11">
        <v>5</v>
      </c>
      <c r="T11">
        <v>4</v>
      </c>
      <c r="U11">
        <v>1</v>
      </c>
      <c r="V11" s="3">
        <v>1</v>
      </c>
      <c r="W11">
        <v>11</v>
      </c>
      <c r="X11">
        <v>73</v>
      </c>
      <c r="Y11">
        <v>10</v>
      </c>
      <c r="AB11" t="s">
        <v>673</v>
      </c>
      <c r="AC11">
        <v>23</v>
      </c>
      <c r="AD11" t="s">
        <v>677</v>
      </c>
      <c r="AE11" t="s">
        <v>691</v>
      </c>
    </row>
    <row r="12" spans="1:38" ht="30" x14ac:dyDescent="0.25">
      <c r="A12" s="2">
        <v>133</v>
      </c>
      <c r="B12" s="3" t="s">
        <v>78</v>
      </c>
      <c r="C12" s="3" t="s">
        <v>26</v>
      </c>
      <c r="D12" s="3" t="s">
        <v>44</v>
      </c>
      <c r="E12" s="3">
        <v>1</v>
      </c>
      <c r="F12" s="4">
        <v>8</v>
      </c>
      <c r="G12" s="4" t="s">
        <v>118</v>
      </c>
      <c r="H12" s="3">
        <v>10238105208</v>
      </c>
      <c r="I12" s="4">
        <v>0</v>
      </c>
      <c r="J12" s="4">
        <v>0</v>
      </c>
      <c r="K12" s="4">
        <v>4</v>
      </c>
      <c r="N12">
        <v>8</v>
      </c>
      <c r="O12">
        <v>4</v>
      </c>
      <c r="Q12">
        <v>4</v>
      </c>
      <c r="R12">
        <v>1</v>
      </c>
      <c r="S12">
        <v>1</v>
      </c>
      <c r="T12">
        <v>1</v>
      </c>
      <c r="V12" s="3">
        <v>1</v>
      </c>
      <c r="W12">
        <v>3</v>
      </c>
      <c r="X12">
        <v>27</v>
      </c>
      <c r="Y12">
        <v>3</v>
      </c>
      <c r="AB12" t="s">
        <v>673</v>
      </c>
      <c r="AC12">
        <v>29</v>
      </c>
      <c r="AD12" t="s">
        <v>677</v>
      </c>
      <c r="AE12" t="s">
        <v>691</v>
      </c>
      <c r="AH12" t="s">
        <v>692</v>
      </c>
    </row>
    <row r="13" spans="1:38" ht="30" x14ac:dyDescent="0.25">
      <c r="A13" s="2">
        <v>153</v>
      </c>
      <c r="B13" s="3" t="s">
        <v>78</v>
      </c>
      <c r="C13" s="3" t="s">
        <v>26</v>
      </c>
      <c r="D13" s="3" t="s">
        <v>44</v>
      </c>
      <c r="E13" s="3">
        <v>1</v>
      </c>
      <c r="F13" s="4">
        <v>8</v>
      </c>
      <c r="G13" s="4" t="s">
        <v>121</v>
      </c>
      <c r="H13" s="3">
        <v>8870124178</v>
      </c>
      <c r="I13" s="4">
        <v>61.615384615384599</v>
      </c>
      <c r="J13" s="4">
        <v>0.64247020585048797</v>
      </c>
      <c r="K13" s="4"/>
      <c r="L13" s="4"/>
      <c r="S13" s="4"/>
      <c r="V13" s="3"/>
      <c r="X13">
        <v>0</v>
      </c>
      <c r="Y13" s="4">
        <v>0</v>
      </c>
      <c r="Z13" s="4" t="s">
        <v>89</v>
      </c>
      <c r="AB13" t="s">
        <v>673</v>
      </c>
      <c r="AC13">
        <v>21</v>
      </c>
      <c r="AD13" t="s">
        <v>677</v>
      </c>
      <c r="AE13" t="s">
        <v>693</v>
      </c>
    </row>
    <row r="14" spans="1:38" ht="30" x14ac:dyDescent="0.25">
      <c r="A14" s="2">
        <v>169</v>
      </c>
      <c r="B14" s="3" t="s">
        <v>78</v>
      </c>
      <c r="C14" s="3" t="s">
        <v>28</v>
      </c>
      <c r="D14" s="3" t="s">
        <v>44</v>
      </c>
      <c r="E14" s="3">
        <v>1</v>
      </c>
      <c r="F14" s="4">
        <v>8</v>
      </c>
      <c r="G14" s="4" t="s">
        <v>122</v>
      </c>
      <c r="H14" s="3">
        <v>10184154</v>
      </c>
      <c r="I14" s="4">
        <v>23.272727272727298</v>
      </c>
      <c r="J14" s="4">
        <v>0.14090909090909101</v>
      </c>
      <c r="K14" s="4">
        <v>2</v>
      </c>
      <c r="L14" s="4"/>
      <c r="M14" s="4"/>
      <c r="N14" s="4">
        <v>7</v>
      </c>
      <c r="O14" s="4">
        <v>5</v>
      </c>
      <c r="P14" s="4">
        <v>1</v>
      </c>
      <c r="Q14" s="4">
        <v>5</v>
      </c>
      <c r="R14" s="4">
        <v>2</v>
      </c>
      <c r="S14" s="4">
        <v>3</v>
      </c>
      <c r="T14" s="4">
        <v>1.5</v>
      </c>
      <c r="U14" s="4"/>
      <c r="V14" s="3">
        <v>0.5</v>
      </c>
      <c r="W14">
        <v>5</v>
      </c>
      <c r="X14" s="4">
        <v>32</v>
      </c>
      <c r="Y14" s="4">
        <v>5</v>
      </c>
      <c r="Z14" s="4" t="s">
        <v>99</v>
      </c>
      <c r="AB14" t="s">
        <v>680</v>
      </c>
      <c r="AC14">
        <v>25</v>
      </c>
      <c r="AD14" t="s">
        <v>677</v>
      </c>
      <c r="AE14" t="s">
        <v>694</v>
      </c>
      <c r="AH14" t="s">
        <v>692</v>
      </c>
    </row>
    <row r="15" spans="1:38" ht="30" x14ac:dyDescent="0.25">
      <c r="A15" s="2">
        <v>185</v>
      </c>
      <c r="B15" s="3" t="s">
        <v>78</v>
      </c>
      <c r="C15" s="3" t="s">
        <v>26</v>
      </c>
      <c r="D15" s="3" t="s">
        <v>44</v>
      </c>
      <c r="E15" s="3">
        <v>1</v>
      </c>
      <c r="F15" s="4">
        <v>8</v>
      </c>
      <c r="G15" s="4" t="s">
        <v>124</v>
      </c>
      <c r="H15" s="3">
        <v>1391113645</v>
      </c>
      <c r="I15" s="4">
        <v>61.615384615384599</v>
      </c>
      <c r="J15" s="4">
        <v>0.64247020585048797</v>
      </c>
      <c r="K15" s="4">
        <v>3</v>
      </c>
      <c r="L15" s="4"/>
      <c r="N15">
        <v>7</v>
      </c>
      <c r="O15">
        <v>4</v>
      </c>
      <c r="P15">
        <v>1</v>
      </c>
      <c r="Q15" s="4">
        <v>4</v>
      </c>
      <c r="R15">
        <v>1</v>
      </c>
      <c r="S15" s="4">
        <v>2</v>
      </c>
      <c r="T15">
        <v>0.5</v>
      </c>
      <c r="V15" s="3">
        <v>0.5</v>
      </c>
      <c r="W15">
        <v>3</v>
      </c>
      <c r="X15">
        <v>26</v>
      </c>
      <c r="Y15" s="4">
        <v>3</v>
      </c>
      <c r="Z15" s="4" t="s">
        <v>89</v>
      </c>
      <c r="AB15" t="s">
        <v>680</v>
      </c>
      <c r="AC15">
        <v>24</v>
      </c>
      <c r="AD15" t="s">
        <v>677</v>
      </c>
      <c r="AE15" t="s">
        <v>691</v>
      </c>
      <c r="AF15" t="s">
        <v>695</v>
      </c>
      <c r="AH15" t="s">
        <v>692</v>
      </c>
      <c r="AI15" t="s">
        <v>695</v>
      </c>
    </row>
    <row r="16" spans="1:38" ht="30" x14ac:dyDescent="0.25">
      <c r="A16" s="2">
        <v>201</v>
      </c>
      <c r="B16" s="3" t="s">
        <v>78</v>
      </c>
      <c r="C16" s="3" t="s">
        <v>26</v>
      </c>
      <c r="D16" s="3" t="s">
        <v>44</v>
      </c>
      <c r="E16" s="3">
        <v>1</v>
      </c>
      <c r="F16" s="4">
        <v>8</v>
      </c>
      <c r="G16" s="4" t="s">
        <v>126</v>
      </c>
      <c r="H16" s="3">
        <v>8916155192</v>
      </c>
      <c r="I16" s="4">
        <v>0</v>
      </c>
      <c r="J16" s="4">
        <v>0</v>
      </c>
      <c r="K16" s="4">
        <v>4</v>
      </c>
      <c r="L16" s="4"/>
      <c r="M16" s="4">
        <v>3</v>
      </c>
      <c r="N16">
        <v>11</v>
      </c>
      <c r="O16" s="4">
        <v>6</v>
      </c>
      <c r="P16" s="4"/>
      <c r="Q16" s="4">
        <v>6</v>
      </c>
      <c r="R16" s="4">
        <v>1</v>
      </c>
      <c r="S16" s="4">
        <v>2</v>
      </c>
      <c r="T16">
        <v>4</v>
      </c>
      <c r="U16" s="4"/>
      <c r="V16" s="3">
        <v>2</v>
      </c>
      <c r="W16">
        <v>8</v>
      </c>
      <c r="X16" s="4">
        <v>47</v>
      </c>
      <c r="Y16" s="4">
        <v>8</v>
      </c>
      <c r="Z16" s="4"/>
      <c r="AB16" t="s">
        <v>680</v>
      </c>
      <c r="AC16">
        <v>30</v>
      </c>
      <c r="AD16" t="s">
        <v>677</v>
      </c>
      <c r="AE16" t="s">
        <v>697</v>
      </c>
    </row>
    <row r="17" spans="1:36" ht="30" x14ac:dyDescent="0.25">
      <c r="A17" s="2">
        <v>217</v>
      </c>
      <c r="B17" s="3" t="s">
        <v>78</v>
      </c>
      <c r="C17" s="3" t="s">
        <v>26</v>
      </c>
      <c r="D17" s="3" t="s">
        <v>44</v>
      </c>
      <c r="E17" s="3">
        <v>1</v>
      </c>
      <c r="F17" s="4">
        <v>8</v>
      </c>
      <c r="G17" s="4" t="s">
        <v>128</v>
      </c>
      <c r="H17" s="3">
        <v>9591208203</v>
      </c>
      <c r="I17" s="4">
        <v>61.615384615384599</v>
      </c>
      <c r="J17" s="4">
        <v>0.64247020585048797</v>
      </c>
      <c r="K17" s="4">
        <v>2</v>
      </c>
      <c r="L17" s="4"/>
      <c r="M17" s="4"/>
      <c r="N17">
        <v>8</v>
      </c>
      <c r="O17" s="4">
        <v>6</v>
      </c>
      <c r="P17" s="4">
        <v>1</v>
      </c>
      <c r="Q17" s="4">
        <v>6</v>
      </c>
      <c r="R17" s="4">
        <v>1</v>
      </c>
      <c r="S17" s="4">
        <v>1</v>
      </c>
      <c r="T17" s="4">
        <v>1</v>
      </c>
      <c r="U17" s="4"/>
      <c r="V17" s="3">
        <v>1</v>
      </c>
      <c r="W17">
        <v>3</v>
      </c>
      <c r="X17" s="4">
        <v>30</v>
      </c>
      <c r="Y17" s="4">
        <v>3</v>
      </c>
      <c r="Z17" s="4" t="s">
        <v>89</v>
      </c>
      <c r="AB17" t="s">
        <v>680</v>
      </c>
      <c r="AC17">
        <v>33</v>
      </c>
      <c r="AD17" t="s">
        <v>677</v>
      </c>
      <c r="AE17" t="s">
        <v>698</v>
      </c>
      <c r="AG17" t="s">
        <v>699</v>
      </c>
    </row>
    <row r="18" spans="1:36" ht="30" x14ac:dyDescent="0.25">
      <c r="A18" s="2">
        <v>234</v>
      </c>
      <c r="B18" s="3" t="s">
        <v>78</v>
      </c>
      <c r="C18" s="3" t="s">
        <v>26</v>
      </c>
      <c r="D18" s="3" t="s">
        <v>44</v>
      </c>
      <c r="E18" s="3">
        <v>1</v>
      </c>
      <c r="F18" s="4">
        <v>8</v>
      </c>
      <c r="G18" s="4" t="s">
        <v>130</v>
      </c>
      <c r="H18" s="3">
        <v>3712062108</v>
      </c>
      <c r="I18" s="4">
        <v>0</v>
      </c>
      <c r="J18" s="4">
        <v>0</v>
      </c>
      <c r="K18" s="4"/>
      <c r="L18" s="4"/>
      <c r="M18" s="4"/>
      <c r="Q18" s="4"/>
      <c r="S18" s="4"/>
      <c r="T18" s="4"/>
      <c r="U18" s="4"/>
      <c r="V18" s="3"/>
      <c r="W18" s="4"/>
      <c r="X18" s="4">
        <v>0</v>
      </c>
      <c r="Y18" s="4">
        <v>0</v>
      </c>
      <c r="Z18" s="4"/>
      <c r="AB18" t="s">
        <v>680</v>
      </c>
      <c r="AC18">
        <v>28</v>
      </c>
      <c r="AD18" t="s">
        <v>677</v>
      </c>
      <c r="AE18" t="s">
        <v>700</v>
      </c>
      <c r="AF18" t="s">
        <v>695</v>
      </c>
      <c r="AG18" t="s">
        <v>701</v>
      </c>
    </row>
    <row r="19" spans="1:36" ht="30" x14ac:dyDescent="0.25">
      <c r="A19" s="2">
        <v>250</v>
      </c>
      <c r="B19" s="3" t="s">
        <v>78</v>
      </c>
      <c r="C19" s="3" t="s">
        <v>26</v>
      </c>
      <c r="D19" s="3" t="s">
        <v>44</v>
      </c>
      <c r="E19" s="3">
        <v>1</v>
      </c>
      <c r="F19" s="4">
        <v>8</v>
      </c>
      <c r="G19" s="4" t="s">
        <v>130</v>
      </c>
      <c r="H19" s="3">
        <v>3712062108</v>
      </c>
      <c r="I19" s="4">
        <v>0</v>
      </c>
      <c r="J19" s="4">
        <v>0</v>
      </c>
      <c r="K19" s="4">
        <v>6</v>
      </c>
      <c r="L19" s="4"/>
      <c r="M19" s="4"/>
      <c r="N19" s="4">
        <v>14</v>
      </c>
      <c r="O19" s="4">
        <v>8</v>
      </c>
      <c r="P19" s="4"/>
      <c r="Q19" s="4">
        <v>8</v>
      </c>
      <c r="R19" s="4">
        <v>1</v>
      </c>
      <c r="S19" s="4">
        <v>1</v>
      </c>
      <c r="T19" s="4">
        <v>2.5</v>
      </c>
      <c r="U19" s="4"/>
      <c r="V19" s="3">
        <v>0.5</v>
      </c>
      <c r="W19">
        <v>4</v>
      </c>
      <c r="X19" s="4">
        <v>45</v>
      </c>
      <c r="Y19" s="4">
        <v>4</v>
      </c>
      <c r="Z19" s="4"/>
      <c r="AB19" t="s">
        <v>680</v>
      </c>
      <c r="AC19">
        <v>28</v>
      </c>
      <c r="AD19" t="s">
        <v>677</v>
      </c>
      <c r="AE19" t="s">
        <v>700</v>
      </c>
      <c r="AF19" t="s">
        <v>695</v>
      </c>
      <c r="AG19" t="s">
        <v>701</v>
      </c>
    </row>
    <row r="20" spans="1:36" ht="30" x14ac:dyDescent="0.25">
      <c r="A20" s="2">
        <v>268</v>
      </c>
      <c r="B20" s="3" t="s">
        <v>78</v>
      </c>
      <c r="C20" s="3" t="s">
        <v>26</v>
      </c>
      <c r="D20" s="3" t="s">
        <v>44</v>
      </c>
      <c r="E20" s="3">
        <v>1</v>
      </c>
      <c r="F20" s="4">
        <v>8</v>
      </c>
      <c r="G20" s="4" t="s">
        <v>134</v>
      </c>
      <c r="H20" s="3">
        <v>828360120</v>
      </c>
      <c r="I20" s="4">
        <v>31</v>
      </c>
      <c r="J20" s="4">
        <v>0.21126760563380301</v>
      </c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3"/>
      <c r="W20" s="4"/>
      <c r="X20" s="4">
        <v>0</v>
      </c>
      <c r="Y20" s="4">
        <v>0</v>
      </c>
      <c r="Z20" s="4" t="s">
        <v>82</v>
      </c>
      <c r="AB20" t="s">
        <v>673</v>
      </c>
      <c r="AC20">
        <v>26</v>
      </c>
      <c r="AD20" t="s">
        <v>674</v>
      </c>
      <c r="AE20" t="s">
        <v>678</v>
      </c>
      <c r="AG20" t="s">
        <v>702</v>
      </c>
    </row>
    <row r="21" spans="1:36" ht="30" x14ac:dyDescent="0.25">
      <c r="A21" s="2">
        <v>284</v>
      </c>
      <c r="B21" s="3" t="s">
        <v>78</v>
      </c>
      <c r="C21" s="3" t="s">
        <v>28</v>
      </c>
      <c r="D21" s="3" t="s">
        <v>44</v>
      </c>
      <c r="E21" s="3">
        <v>1</v>
      </c>
      <c r="F21" s="4">
        <v>8</v>
      </c>
      <c r="G21" s="4" t="s">
        <v>135</v>
      </c>
      <c r="H21" s="3">
        <v>7717685176</v>
      </c>
      <c r="I21" s="4">
        <v>23.272727272727298</v>
      </c>
      <c r="J21" s="4">
        <v>0.14090909090909101</v>
      </c>
      <c r="K21" s="4">
        <v>3</v>
      </c>
      <c r="N21">
        <v>7</v>
      </c>
      <c r="O21">
        <v>4</v>
      </c>
      <c r="P21">
        <v>1</v>
      </c>
      <c r="Q21">
        <v>4</v>
      </c>
      <c r="R21">
        <v>1</v>
      </c>
      <c r="S21">
        <v>2</v>
      </c>
      <c r="T21">
        <v>2</v>
      </c>
      <c r="V21" s="3">
        <v>1</v>
      </c>
      <c r="W21">
        <v>5</v>
      </c>
      <c r="X21">
        <v>30</v>
      </c>
      <c r="Y21">
        <v>5</v>
      </c>
      <c r="Z21" t="s">
        <v>99</v>
      </c>
      <c r="AB21" t="s">
        <v>680</v>
      </c>
      <c r="AC21">
        <v>24</v>
      </c>
      <c r="AD21" t="s">
        <v>677</v>
      </c>
      <c r="AE21" t="s">
        <v>691</v>
      </c>
    </row>
    <row r="22" spans="1:36" ht="30" x14ac:dyDescent="0.25">
      <c r="A22" s="2">
        <v>300</v>
      </c>
      <c r="B22" s="3" t="s">
        <v>78</v>
      </c>
      <c r="C22" s="3" t="s">
        <v>28</v>
      </c>
      <c r="D22" s="3" t="s">
        <v>44</v>
      </c>
      <c r="E22" s="3">
        <v>1</v>
      </c>
      <c r="F22" s="4">
        <v>8</v>
      </c>
      <c r="G22" s="4" t="s">
        <v>137</v>
      </c>
      <c r="H22" s="3">
        <v>17825107236</v>
      </c>
      <c r="I22" s="4">
        <v>0</v>
      </c>
      <c r="J22" s="4">
        <v>0</v>
      </c>
      <c r="K22" s="4">
        <v>3</v>
      </c>
      <c r="L22" s="4"/>
      <c r="M22" s="4">
        <v>2</v>
      </c>
      <c r="N22" s="4">
        <v>7</v>
      </c>
      <c r="O22" s="4">
        <v>4</v>
      </c>
      <c r="P22" s="4"/>
      <c r="Q22" s="4">
        <v>4</v>
      </c>
      <c r="R22" s="4">
        <v>2</v>
      </c>
      <c r="S22" s="4">
        <v>1</v>
      </c>
      <c r="T22" s="4">
        <v>1</v>
      </c>
      <c r="U22" s="4"/>
      <c r="V22" s="3">
        <v>1</v>
      </c>
      <c r="W22" s="4">
        <v>3</v>
      </c>
      <c r="X22" s="4">
        <v>28</v>
      </c>
      <c r="Y22" s="4">
        <v>3</v>
      </c>
      <c r="Z22" s="4"/>
      <c r="AB22" t="s">
        <v>680</v>
      </c>
      <c r="AC22">
        <v>31</v>
      </c>
      <c r="AD22" t="s">
        <v>674</v>
      </c>
      <c r="AE22" t="s">
        <v>703</v>
      </c>
      <c r="AG22" t="s">
        <v>704</v>
      </c>
    </row>
    <row r="23" spans="1:36" ht="30" x14ac:dyDescent="0.25">
      <c r="A23" s="2">
        <v>304</v>
      </c>
      <c r="B23" s="3" t="s">
        <v>78</v>
      </c>
      <c r="C23" s="3" t="s">
        <v>28</v>
      </c>
      <c r="D23" s="3" t="s">
        <v>44</v>
      </c>
      <c r="E23" s="3">
        <v>1</v>
      </c>
      <c r="F23" s="4">
        <v>8</v>
      </c>
      <c r="G23" s="4" t="s">
        <v>140</v>
      </c>
      <c r="H23" s="3">
        <v>79247246103</v>
      </c>
      <c r="I23" s="4">
        <v>56.363636363636402</v>
      </c>
      <c r="J23" s="4">
        <v>0.55454545454545401</v>
      </c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3"/>
      <c r="W23" s="4"/>
      <c r="X23" s="4">
        <v>0</v>
      </c>
      <c r="Y23" s="4">
        <v>0</v>
      </c>
      <c r="Z23" s="4" t="s">
        <v>102</v>
      </c>
      <c r="AB23" t="s">
        <v>673</v>
      </c>
      <c r="AC23">
        <v>18</v>
      </c>
      <c r="AD23" t="s">
        <v>674</v>
      </c>
      <c r="AE23" t="s">
        <v>705</v>
      </c>
      <c r="AG23" t="s">
        <v>686</v>
      </c>
      <c r="AJ23">
        <v>35</v>
      </c>
    </row>
    <row r="24" spans="1:36" ht="30" x14ac:dyDescent="0.25">
      <c r="A24" s="2">
        <v>321</v>
      </c>
      <c r="B24" s="3" t="s">
        <v>78</v>
      </c>
      <c r="C24" s="3" t="s">
        <v>26</v>
      </c>
      <c r="D24" s="3" t="s">
        <v>44</v>
      </c>
      <c r="E24" s="3">
        <v>1</v>
      </c>
      <c r="F24" s="4">
        <v>8</v>
      </c>
      <c r="G24" s="4" t="s">
        <v>142</v>
      </c>
      <c r="H24" s="3">
        <v>8282194225</v>
      </c>
      <c r="I24" s="4">
        <v>31</v>
      </c>
      <c r="J24" s="4">
        <v>0.21126760563380301</v>
      </c>
      <c r="K24" s="4">
        <v>2</v>
      </c>
      <c r="L24" s="4"/>
      <c r="M24" s="4"/>
      <c r="N24" s="4">
        <v>5</v>
      </c>
      <c r="O24" s="4">
        <v>2</v>
      </c>
      <c r="P24" s="4">
        <v>1</v>
      </c>
      <c r="Q24" s="4">
        <v>2</v>
      </c>
      <c r="R24" s="4">
        <v>2</v>
      </c>
      <c r="S24" s="4">
        <v>1</v>
      </c>
      <c r="T24" s="4">
        <v>2</v>
      </c>
      <c r="U24" s="4"/>
      <c r="V24" s="3"/>
      <c r="W24" s="4">
        <v>3</v>
      </c>
      <c r="X24" s="4">
        <v>20</v>
      </c>
      <c r="Y24" s="4">
        <v>3</v>
      </c>
      <c r="Z24" s="4" t="s">
        <v>82</v>
      </c>
      <c r="AB24" t="s">
        <v>680</v>
      </c>
      <c r="AC24">
        <v>27</v>
      </c>
      <c r="AD24" t="s">
        <v>677</v>
      </c>
      <c r="AE24" t="s">
        <v>691</v>
      </c>
      <c r="AF24" t="s">
        <v>695</v>
      </c>
      <c r="AH24" t="s">
        <v>692</v>
      </c>
    </row>
    <row r="25" spans="1:36" ht="30" x14ac:dyDescent="0.25">
      <c r="A25" s="2">
        <v>337</v>
      </c>
      <c r="B25" s="3" t="s">
        <v>78</v>
      </c>
      <c r="C25" s="3" t="s">
        <v>28</v>
      </c>
      <c r="D25" s="3" t="s">
        <v>44</v>
      </c>
      <c r="E25" s="3">
        <v>1</v>
      </c>
      <c r="F25" s="4">
        <v>8</v>
      </c>
      <c r="G25" s="4" t="s">
        <v>144</v>
      </c>
      <c r="H25" s="3">
        <v>46525319</v>
      </c>
      <c r="I25" s="4">
        <v>56.363636363636402</v>
      </c>
      <c r="J25" s="4">
        <v>0.55454545454545401</v>
      </c>
      <c r="K25" s="4"/>
      <c r="L25" s="4"/>
      <c r="S25" s="4"/>
      <c r="V25" s="3"/>
      <c r="X25">
        <v>0</v>
      </c>
      <c r="Y25" s="4">
        <v>0</v>
      </c>
      <c r="Z25" s="4" t="s">
        <v>102</v>
      </c>
      <c r="AB25" t="s">
        <v>673</v>
      </c>
      <c r="AC25">
        <v>28</v>
      </c>
      <c r="AD25" t="s">
        <v>677</v>
      </c>
      <c r="AE25" t="s">
        <v>706</v>
      </c>
    </row>
    <row r="26" spans="1:36" ht="30" x14ac:dyDescent="0.25">
      <c r="A26" s="2">
        <v>342</v>
      </c>
      <c r="B26" s="3" t="s">
        <v>78</v>
      </c>
      <c r="C26" s="3" t="s">
        <v>28</v>
      </c>
      <c r="D26" s="3" t="s">
        <v>44</v>
      </c>
      <c r="E26" s="3">
        <v>1</v>
      </c>
      <c r="F26" s="4">
        <v>8</v>
      </c>
      <c r="G26" s="4" t="s">
        <v>146</v>
      </c>
      <c r="H26" s="3">
        <v>94222252116</v>
      </c>
      <c r="I26" s="4">
        <v>56.363636363636402</v>
      </c>
      <c r="J26" s="4">
        <v>0.55454545454545401</v>
      </c>
      <c r="K26" s="4">
        <v>1</v>
      </c>
      <c r="L26" s="4"/>
      <c r="N26">
        <v>2</v>
      </c>
      <c r="O26">
        <v>1</v>
      </c>
      <c r="P26">
        <v>1</v>
      </c>
      <c r="Q26" s="4">
        <v>1</v>
      </c>
      <c r="R26">
        <v>1</v>
      </c>
      <c r="S26" s="4">
        <v>1</v>
      </c>
      <c r="V26" s="3"/>
      <c r="W26">
        <v>1</v>
      </c>
      <c r="X26">
        <v>9</v>
      </c>
      <c r="Y26" s="4">
        <v>1</v>
      </c>
      <c r="Z26" s="4" t="s">
        <v>102</v>
      </c>
      <c r="AB26" t="s">
        <v>680</v>
      </c>
      <c r="AC26">
        <v>36</v>
      </c>
      <c r="AD26" t="s">
        <v>677</v>
      </c>
      <c r="AE26" t="s">
        <v>707</v>
      </c>
      <c r="AG26" t="s">
        <v>708</v>
      </c>
    </row>
    <row r="27" spans="1:36" ht="30" x14ac:dyDescent="0.25">
      <c r="A27" s="2">
        <v>358</v>
      </c>
      <c r="B27" s="3" t="s">
        <v>78</v>
      </c>
      <c r="C27" s="3" t="s">
        <v>26</v>
      </c>
      <c r="D27" s="3" t="s">
        <v>44</v>
      </c>
      <c r="E27" s="3">
        <v>1</v>
      </c>
      <c r="F27" s="4">
        <v>8</v>
      </c>
      <c r="G27" s="4" t="s">
        <v>147</v>
      </c>
      <c r="H27" s="3">
        <v>84463153</v>
      </c>
      <c r="I27" s="4">
        <v>31</v>
      </c>
      <c r="J27" s="4">
        <v>0.21126760563380301</v>
      </c>
      <c r="K27" s="4">
        <v>3</v>
      </c>
      <c r="N27">
        <v>5</v>
      </c>
      <c r="O27">
        <v>2</v>
      </c>
      <c r="P27">
        <v>1</v>
      </c>
      <c r="Q27">
        <v>2</v>
      </c>
      <c r="R27">
        <v>2</v>
      </c>
      <c r="S27">
        <v>1</v>
      </c>
      <c r="T27">
        <v>0.5</v>
      </c>
      <c r="V27" s="3">
        <v>0.5</v>
      </c>
      <c r="W27">
        <v>2</v>
      </c>
      <c r="X27">
        <v>19</v>
      </c>
      <c r="Y27">
        <v>2</v>
      </c>
      <c r="Z27" t="s">
        <v>82</v>
      </c>
      <c r="AB27" t="s">
        <v>680</v>
      </c>
      <c r="AC27">
        <v>26</v>
      </c>
      <c r="AD27" t="s">
        <v>677</v>
      </c>
      <c r="AE27" t="s">
        <v>709</v>
      </c>
      <c r="AH27" t="s">
        <v>692</v>
      </c>
      <c r="AI27" t="s">
        <v>695</v>
      </c>
    </row>
    <row r="28" spans="1:36" ht="30" x14ac:dyDescent="0.25">
      <c r="A28" s="2">
        <v>374</v>
      </c>
      <c r="B28" s="3" t="s">
        <v>78</v>
      </c>
      <c r="C28" s="3" t="s">
        <v>26</v>
      </c>
      <c r="D28" s="3" t="s">
        <v>44</v>
      </c>
      <c r="E28" s="3">
        <v>1</v>
      </c>
      <c r="F28" s="4">
        <v>8</v>
      </c>
      <c r="G28" s="4" t="s">
        <v>149</v>
      </c>
      <c r="H28" s="3">
        <v>8877127178</v>
      </c>
      <c r="I28" s="4">
        <v>31</v>
      </c>
      <c r="J28" s="4">
        <v>0.21126760563380301</v>
      </c>
      <c r="K28" s="4"/>
      <c r="L28" s="4"/>
      <c r="M28" s="4"/>
      <c r="N28" s="4"/>
      <c r="O28" s="4"/>
      <c r="P28" s="4"/>
      <c r="Q28" s="4"/>
      <c r="R28" s="4"/>
      <c r="S28" s="4"/>
      <c r="U28" s="4"/>
      <c r="V28" s="3"/>
      <c r="W28" s="4"/>
      <c r="X28" s="4">
        <v>0</v>
      </c>
      <c r="Y28" s="4">
        <v>0</v>
      </c>
      <c r="Z28" s="4" t="s">
        <v>82</v>
      </c>
      <c r="AB28" t="s">
        <v>680</v>
      </c>
      <c r="AC28">
        <v>24</v>
      </c>
      <c r="AD28" t="s">
        <v>677</v>
      </c>
      <c r="AE28" t="s">
        <v>711</v>
      </c>
      <c r="AG28" t="s">
        <v>686</v>
      </c>
    </row>
    <row r="29" spans="1:36" ht="30" x14ac:dyDescent="0.25">
      <c r="A29" s="2">
        <v>390</v>
      </c>
      <c r="B29" s="3" t="s">
        <v>78</v>
      </c>
      <c r="C29" s="3" t="s">
        <v>26</v>
      </c>
      <c r="D29" s="3" t="s">
        <v>44</v>
      </c>
      <c r="E29" s="3">
        <v>1</v>
      </c>
      <c r="F29" s="4">
        <v>8</v>
      </c>
      <c r="G29" s="4" t="s">
        <v>81</v>
      </c>
      <c r="H29" s="3">
        <v>9591241137</v>
      </c>
      <c r="I29" s="4">
        <v>61.615384615384599</v>
      </c>
      <c r="J29" s="4">
        <v>0.64247020585048797</v>
      </c>
      <c r="K29" s="4">
        <v>1</v>
      </c>
      <c r="L29" s="4"/>
      <c r="M29" s="4"/>
      <c r="N29">
        <v>1</v>
      </c>
      <c r="O29" s="4"/>
      <c r="P29" s="4">
        <v>1</v>
      </c>
      <c r="Q29" s="4"/>
      <c r="R29" s="4">
        <v>1</v>
      </c>
      <c r="S29" s="4"/>
      <c r="U29" s="4"/>
      <c r="V29" s="3"/>
      <c r="X29" s="4">
        <v>4</v>
      </c>
      <c r="Y29" s="4">
        <v>0</v>
      </c>
      <c r="Z29" s="4" t="s">
        <v>89</v>
      </c>
      <c r="AB29" t="s">
        <v>673</v>
      </c>
      <c r="AC29">
        <v>26</v>
      </c>
      <c r="AD29" t="s">
        <v>674</v>
      </c>
      <c r="AE29" t="s">
        <v>675</v>
      </c>
      <c r="AG29" t="s">
        <v>676</v>
      </c>
    </row>
    <row r="30" spans="1:36" ht="30" x14ac:dyDescent="0.25">
      <c r="A30" s="2">
        <v>407</v>
      </c>
      <c r="B30" s="3" t="s">
        <v>78</v>
      </c>
      <c r="C30" s="3" t="s">
        <v>28</v>
      </c>
      <c r="D30" s="3" t="s">
        <v>44</v>
      </c>
      <c r="E30" s="3">
        <v>1</v>
      </c>
      <c r="F30" s="4">
        <v>8</v>
      </c>
      <c r="G30" s="4" t="s">
        <v>85</v>
      </c>
      <c r="H30" s="3">
        <v>1347638136</v>
      </c>
      <c r="I30" s="4">
        <v>0</v>
      </c>
      <c r="J30" s="4">
        <v>0</v>
      </c>
      <c r="K30" s="4">
        <v>6</v>
      </c>
      <c r="L30" s="4"/>
      <c r="M30" s="4">
        <v>1</v>
      </c>
      <c r="N30">
        <v>12</v>
      </c>
      <c r="O30" s="4">
        <v>6</v>
      </c>
      <c r="P30" s="4"/>
      <c r="Q30">
        <v>6</v>
      </c>
      <c r="R30" s="4">
        <v>1</v>
      </c>
      <c r="S30" s="4">
        <v>3</v>
      </c>
      <c r="T30">
        <v>2</v>
      </c>
      <c r="V30" s="3">
        <v>1</v>
      </c>
      <c r="W30">
        <v>6</v>
      </c>
      <c r="X30">
        <v>44</v>
      </c>
      <c r="Y30" s="4">
        <v>6</v>
      </c>
      <c r="Z30" s="4"/>
      <c r="AB30" t="s">
        <v>673</v>
      </c>
      <c r="AC30">
        <v>20</v>
      </c>
      <c r="AD30" t="s">
        <v>677</v>
      </c>
      <c r="AE30" t="s">
        <v>678</v>
      </c>
    </row>
    <row r="31" spans="1:36" ht="30" x14ac:dyDescent="0.25">
      <c r="A31" s="2">
        <v>423</v>
      </c>
      <c r="B31" s="3" t="s">
        <v>78</v>
      </c>
      <c r="C31" s="3" t="s">
        <v>26</v>
      </c>
      <c r="D31" s="3" t="s">
        <v>44</v>
      </c>
      <c r="E31" s="3">
        <v>1</v>
      </c>
      <c r="F31" s="4">
        <v>8</v>
      </c>
      <c r="G31" s="4" t="s">
        <v>88</v>
      </c>
      <c r="H31" s="3">
        <v>217831744</v>
      </c>
      <c r="I31" s="4">
        <v>0</v>
      </c>
      <c r="J31" s="4">
        <v>0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3"/>
      <c r="W31" s="4"/>
      <c r="X31" s="4">
        <v>0</v>
      </c>
      <c r="Y31" s="4">
        <v>0</v>
      </c>
      <c r="Z31" s="4"/>
      <c r="AB31" t="s">
        <v>673</v>
      </c>
      <c r="AC31">
        <v>24</v>
      </c>
      <c r="AD31" t="s">
        <v>677</v>
      </c>
      <c r="AE31" t="s">
        <v>679</v>
      </c>
    </row>
    <row r="32" spans="1:36" ht="30" x14ac:dyDescent="0.25">
      <c r="A32" s="2">
        <v>439</v>
      </c>
      <c r="B32" s="3" t="s">
        <v>78</v>
      </c>
      <c r="C32" s="3" t="s">
        <v>26</v>
      </c>
      <c r="D32" s="3" t="s">
        <v>44</v>
      </c>
      <c r="E32" s="3">
        <v>1</v>
      </c>
      <c r="F32" s="4">
        <v>8</v>
      </c>
      <c r="G32" s="4" t="s">
        <v>150</v>
      </c>
      <c r="H32" s="3">
        <v>82135906</v>
      </c>
      <c r="I32" s="4">
        <v>31</v>
      </c>
      <c r="J32" s="4">
        <v>0.21126760563380301</v>
      </c>
      <c r="K32" s="4">
        <v>4</v>
      </c>
      <c r="L32" s="4"/>
      <c r="M32" s="4"/>
      <c r="N32" s="4">
        <v>7</v>
      </c>
      <c r="O32" s="4">
        <v>3</v>
      </c>
      <c r="P32" s="4">
        <v>1</v>
      </c>
      <c r="Q32" s="4">
        <v>3</v>
      </c>
      <c r="R32" s="4">
        <v>1</v>
      </c>
      <c r="S32" s="4">
        <v>1</v>
      </c>
      <c r="T32">
        <v>0.5</v>
      </c>
      <c r="U32" s="4">
        <v>1</v>
      </c>
      <c r="V32" s="3">
        <v>0.5</v>
      </c>
      <c r="W32" s="4">
        <v>3</v>
      </c>
      <c r="X32" s="4">
        <v>24</v>
      </c>
      <c r="Y32" s="4">
        <v>2</v>
      </c>
      <c r="Z32" s="4" t="s">
        <v>82</v>
      </c>
      <c r="AB32" t="s">
        <v>680</v>
      </c>
      <c r="AC32">
        <v>34</v>
      </c>
      <c r="AD32" t="s">
        <v>677</v>
      </c>
      <c r="AE32" t="s">
        <v>712</v>
      </c>
      <c r="AG32" t="s">
        <v>713</v>
      </c>
    </row>
    <row r="33" spans="1:36" ht="30" x14ac:dyDescent="0.25">
      <c r="A33" s="2">
        <v>455</v>
      </c>
      <c r="B33" s="3" t="s">
        <v>78</v>
      </c>
      <c r="C33" s="3" t="s">
        <v>28</v>
      </c>
      <c r="D33" s="3" t="s">
        <v>44</v>
      </c>
      <c r="E33" s="3">
        <v>1</v>
      </c>
      <c r="F33" s="4">
        <v>8</v>
      </c>
      <c r="G33" s="4" t="s">
        <v>152</v>
      </c>
      <c r="H33" s="3">
        <v>792288984</v>
      </c>
      <c r="I33" s="4">
        <v>23.272727272727298</v>
      </c>
      <c r="J33" s="4">
        <v>0.14090909090909101</v>
      </c>
      <c r="K33" s="4">
        <v>1</v>
      </c>
      <c r="L33" s="4"/>
      <c r="M33" s="4"/>
      <c r="N33" s="4">
        <v>5</v>
      </c>
      <c r="O33" s="4">
        <v>3</v>
      </c>
      <c r="P33" s="4">
        <v>1</v>
      </c>
      <c r="Q33" s="4">
        <v>3</v>
      </c>
      <c r="R33" s="4">
        <v>1</v>
      </c>
      <c r="S33" s="4">
        <v>2</v>
      </c>
      <c r="T33">
        <v>1.5</v>
      </c>
      <c r="V33" s="3">
        <v>0.5</v>
      </c>
      <c r="W33">
        <v>4</v>
      </c>
      <c r="X33" s="4">
        <v>22</v>
      </c>
      <c r="Y33" s="4">
        <v>4</v>
      </c>
      <c r="Z33" s="4" t="s">
        <v>99</v>
      </c>
      <c r="AB33" t="s">
        <v>673</v>
      </c>
      <c r="AC33">
        <v>23</v>
      </c>
      <c r="AD33" t="s">
        <v>677</v>
      </c>
      <c r="AE33" t="s">
        <v>714</v>
      </c>
      <c r="AF33" t="s">
        <v>695</v>
      </c>
      <c r="AJ33">
        <v>100</v>
      </c>
    </row>
    <row r="34" spans="1:36" ht="30" x14ac:dyDescent="0.25">
      <c r="A34" s="2">
        <v>471</v>
      </c>
      <c r="B34" s="3" t="s">
        <v>78</v>
      </c>
      <c r="C34" s="3" t="s">
        <v>26</v>
      </c>
      <c r="D34" s="3" t="s">
        <v>44</v>
      </c>
      <c r="E34" s="3">
        <v>1</v>
      </c>
      <c r="F34" s="4">
        <v>8</v>
      </c>
      <c r="G34" s="4" t="s">
        <v>154</v>
      </c>
      <c r="H34" s="3">
        <v>851786688</v>
      </c>
      <c r="I34" s="4">
        <v>31</v>
      </c>
      <c r="J34" s="4">
        <v>0.21126760563380301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3"/>
      <c r="W34" s="4"/>
      <c r="X34" s="4">
        <v>0</v>
      </c>
      <c r="Y34" s="4">
        <v>0</v>
      </c>
      <c r="Z34" s="4" t="s">
        <v>82</v>
      </c>
      <c r="AB34" t="s">
        <v>680</v>
      </c>
      <c r="AC34">
        <v>30</v>
      </c>
      <c r="AD34" t="s">
        <v>715</v>
      </c>
      <c r="AE34" t="s">
        <v>716</v>
      </c>
      <c r="AG34" t="s">
        <v>717</v>
      </c>
      <c r="AH34" t="s">
        <v>692</v>
      </c>
      <c r="AI34" t="s">
        <v>695</v>
      </c>
    </row>
    <row r="35" spans="1:36" ht="30" x14ac:dyDescent="0.25">
      <c r="A35" s="2">
        <v>476</v>
      </c>
      <c r="B35" s="3" t="s">
        <v>78</v>
      </c>
      <c r="C35" s="3" t="s">
        <v>28</v>
      </c>
      <c r="D35" s="3" t="s">
        <v>44</v>
      </c>
      <c r="E35" s="3">
        <v>1</v>
      </c>
      <c r="F35" s="4">
        <v>8</v>
      </c>
      <c r="G35" s="4" t="s">
        <v>158</v>
      </c>
      <c r="H35" s="3">
        <v>927618937</v>
      </c>
      <c r="I35" s="4">
        <v>23.272727272727298</v>
      </c>
      <c r="J35" s="4">
        <v>0.14090909090909101</v>
      </c>
      <c r="K35" s="4">
        <v>1</v>
      </c>
      <c r="L35" s="4"/>
      <c r="M35" s="4"/>
      <c r="N35" s="4">
        <v>2</v>
      </c>
      <c r="O35" s="4">
        <v>1</v>
      </c>
      <c r="P35" s="4">
        <v>1</v>
      </c>
      <c r="Q35" s="4">
        <v>1</v>
      </c>
      <c r="R35" s="4">
        <v>2</v>
      </c>
      <c r="S35" s="4">
        <v>1</v>
      </c>
      <c r="T35" s="4">
        <v>0.5</v>
      </c>
      <c r="U35" s="4"/>
      <c r="V35" s="3">
        <v>0.5</v>
      </c>
      <c r="W35" s="4">
        <v>2</v>
      </c>
      <c r="X35" s="4">
        <v>12</v>
      </c>
      <c r="Y35" s="4">
        <v>2</v>
      </c>
      <c r="Z35" s="4" t="s">
        <v>99</v>
      </c>
      <c r="AB35" t="s">
        <v>673</v>
      </c>
      <c r="AC35">
        <v>25</v>
      </c>
      <c r="AD35" t="s">
        <v>677</v>
      </c>
      <c r="AE35" t="s">
        <v>721</v>
      </c>
      <c r="AG35" t="s">
        <v>686</v>
      </c>
    </row>
    <row r="36" spans="1:36" ht="30" x14ac:dyDescent="0.25">
      <c r="A36" s="2">
        <v>492</v>
      </c>
      <c r="B36" s="3" t="s">
        <v>78</v>
      </c>
      <c r="C36" s="3" t="s">
        <v>26</v>
      </c>
      <c r="D36" s="3" t="s">
        <v>44</v>
      </c>
      <c r="E36" s="3">
        <v>1</v>
      </c>
      <c r="F36" s="4">
        <v>8</v>
      </c>
      <c r="G36" s="4" t="s">
        <v>161</v>
      </c>
      <c r="H36" s="3">
        <v>1015887</v>
      </c>
      <c r="I36" s="4">
        <v>31</v>
      </c>
      <c r="J36" s="4">
        <v>0.21126760563380301</v>
      </c>
      <c r="K36" s="4"/>
      <c r="L36" s="4"/>
      <c r="M36" s="4"/>
      <c r="O36" s="4"/>
      <c r="P36" s="4"/>
      <c r="Q36" s="4"/>
      <c r="R36" s="4"/>
      <c r="S36" s="4"/>
      <c r="T36" s="4"/>
      <c r="U36" s="4"/>
      <c r="V36" s="3"/>
      <c r="X36" s="4">
        <v>0</v>
      </c>
      <c r="Y36" s="4">
        <v>0</v>
      </c>
      <c r="Z36" s="4" t="s">
        <v>82</v>
      </c>
      <c r="AB36" t="s">
        <v>680</v>
      </c>
      <c r="AC36">
        <v>31</v>
      </c>
      <c r="AD36" t="s">
        <v>674</v>
      </c>
      <c r="AE36" t="s">
        <v>722</v>
      </c>
      <c r="AG36" t="s">
        <v>723</v>
      </c>
    </row>
    <row r="37" spans="1:36" ht="30" x14ac:dyDescent="0.25">
      <c r="A37" s="2">
        <v>497</v>
      </c>
      <c r="B37" s="3" t="s">
        <v>78</v>
      </c>
      <c r="C37" s="3" t="s">
        <v>28</v>
      </c>
      <c r="D37" s="3" t="s">
        <v>44</v>
      </c>
      <c r="E37" s="3">
        <v>1</v>
      </c>
      <c r="F37" s="4">
        <v>8</v>
      </c>
      <c r="G37" s="4" t="s">
        <v>165</v>
      </c>
      <c r="H37" s="3">
        <v>1412134207</v>
      </c>
      <c r="I37" s="4">
        <v>0</v>
      </c>
      <c r="J37" s="4">
        <v>0</v>
      </c>
      <c r="K37" s="4">
        <v>3</v>
      </c>
      <c r="L37" s="4"/>
      <c r="M37" s="4"/>
      <c r="N37" s="4">
        <v>7</v>
      </c>
      <c r="O37" s="4">
        <v>4</v>
      </c>
      <c r="P37" s="4"/>
      <c r="Q37" s="4">
        <v>4</v>
      </c>
      <c r="R37" s="4">
        <v>1</v>
      </c>
      <c r="S37" s="4">
        <v>1</v>
      </c>
      <c r="T37" s="4">
        <v>2.5</v>
      </c>
      <c r="U37" s="4"/>
      <c r="V37" s="3">
        <v>2.5</v>
      </c>
      <c r="W37" s="4">
        <v>6</v>
      </c>
      <c r="X37" s="4">
        <v>31</v>
      </c>
      <c r="Y37" s="4">
        <v>6</v>
      </c>
      <c r="Z37" s="4"/>
      <c r="AB37" t="s">
        <v>680</v>
      </c>
      <c r="AC37">
        <v>25</v>
      </c>
      <c r="AD37" t="s">
        <v>677</v>
      </c>
      <c r="AE37" t="s">
        <v>705</v>
      </c>
    </row>
    <row r="38" spans="1:36" ht="30" x14ac:dyDescent="0.25">
      <c r="A38" s="2">
        <v>513</v>
      </c>
      <c r="B38" s="3" t="s">
        <v>78</v>
      </c>
      <c r="C38" s="3" t="s">
        <v>28</v>
      </c>
      <c r="D38" s="3" t="s">
        <v>44</v>
      </c>
      <c r="E38" s="3">
        <v>1</v>
      </c>
      <c r="F38" s="4">
        <v>8</v>
      </c>
      <c r="G38" s="4" t="s">
        <v>167</v>
      </c>
      <c r="H38" s="3">
        <v>912215825</v>
      </c>
      <c r="I38" s="4">
        <v>0</v>
      </c>
      <c r="J38" s="4">
        <v>0</v>
      </c>
      <c r="K38" s="4">
        <v>4</v>
      </c>
      <c r="M38">
        <v>2</v>
      </c>
      <c r="N38">
        <v>6</v>
      </c>
      <c r="O38">
        <v>2</v>
      </c>
      <c r="Q38">
        <v>2</v>
      </c>
      <c r="R38">
        <v>3</v>
      </c>
      <c r="V38" s="3"/>
      <c r="X38">
        <v>19</v>
      </c>
      <c r="Y38">
        <v>0</v>
      </c>
      <c r="AB38" t="s">
        <v>680</v>
      </c>
      <c r="AD38" t="s">
        <v>724</v>
      </c>
    </row>
    <row r="39" spans="1:36" ht="30" x14ac:dyDescent="0.25">
      <c r="A39" s="2">
        <v>517</v>
      </c>
      <c r="B39" s="3" t="s">
        <v>78</v>
      </c>
      <c r="C39" s="3" t="s">
        <v>28</v>
      </c>
      <c r="D39" s="3" t="s">
        <v>44</v>
      </c>
      <c r="E39" s="3">
        <v>1</v>
      </c>
      <c r="F39" s="4">
        <v>8</v>
      </c>
      <c r="G39" s="4" t="s">
        <v>169</v>
      </c>
      <c r="H39" s="3">
        <v>178114327</v>
      </c>
      <c r="I39" s="4">
        <v>23.272727272727298</v>
      </c>
      <c r="J39" s="4">
        <v>0.14090909090909101</v>
      </c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3"/>
      <c r="W39" s="4"/>
      <c r="X39" s="4">
        <v>0</v>
      </c>
      <c r="Y39" s="4">
        <v>0</v>
      </c>
      <c r="Z39" s="4" t="s">
        <v>99</v>
      </c>
      <c r="AB39" t="s">
        <v>680</v>
      </c>
      <c r="AC39">
        <v>31</v>
      </c>
      <c r="AD39" t="s">
        <v>677</v>
      </c>
      <c r="AE39" t="s">
        <v>694</v>
      </c>
      <c r="AH39" t="s">
        <v>692</v>
      </c>
    </row>
    <row r="40" spans="1:36" ht="30" x14ac:dyDescent="0.25">
      <c r="A40" s="2">
        <v>533</v>
      </c>
      <c r="B40" s="3" t="s">
        <v>78</v>
      </c>
      <c r="C40" s="3" t="s">
        <v>28</v>
      </c>
      <c r="D40" s="3" t="s">
        <v>44</v>
      </c>
      <c r="E40" s="3">
        <v>1</v>
      </c>
      <c r="F40" s="4">
        <v>8</v>
      </c>
      <c r="G40" s="4" t="s">
        <v>171</v>
      </c>
      <c r="H40" s="3">
        <v>8518124088</v>
      </c>
      <c r="I40" s="4">
        <v>56.363636363636402</v>
      </c>
      <c r="J40" s="4">
        <v>0.55454545454545401</v>
      </c>
      <c r="K40" s="4"/>
      <c r="L40" s="4"/>
      <c r="M40" s="4"/>
      <c r="O40" s="4"/>
      <c r="P40" s="4"/>
      <c r="Q40" s="4"/>
      <c r="R40" s="4"/>
      <c r="S40" s="4"/>
      <c r="T40" s="4"/>
      <c r="U40" s="4"/>
      <c r="V40" s="3"/>
      <c r="W40" s="4"/>
      <c r="X40" s="4">
        <v>0</v>
      </c>
      <c r="Y40" s="4">
        <v>0</v>
      </c>
      <c r="Z40" s="4" t="s">
        <v>102</v>
      </c>
      <c r="AB40" t="s">
        <v>680</v>
      </c>
      <c r="AC40">
        <v>25</v>
      </c>
      <c r="AD40" t="s">
        <v>677</v>
      </c>
      <c r="AE40" t="s">
        <v>725</v>
      </c>
      <c r="AG40" t="s">
        <v>726</v>
      </c>
    </row>
    <row r="41" spans="1:36" ht="30" x14ac:dyDescent="0.25">
      <c r="A41" s="2">
        <v>549</v>
      </c>
      <c r="B41" s="3" t="s">
        <v>78</v>
      </c>
      <c r="C41" s="3" t="s">
        <v>26</v>
      </c>
      <c r="D41" s="3" t="s">
        <v>44</v>
      </c>
      <c r="E41" s="3">
        <v>1</v>
      </c>
      <c r="F41" s="4">
        <v>8</v>
      </c>
      <c r="G41" s="4" t="s">
        <v>172</v>
      </c>
      <c r="H41" s="3">
        <v>8517821164</v>
      </c>
      <c r="I41" s="4">
        <v>0</v>
      </c>
      <c r="J41" s="4">
        <v>0</v>
      </c>
      <c r="K41" s="4">
        <v>2</v>
      </c>
      <c r="L41" s="4"/>
      <c r="M41" s="4"/>
      <c r="N41">
        <v>3</v>
      </c>
      <c r="O41" s="4">
        <v>1</v>
      </c>
      <c r="P41" s="4"/>
      <c r="Q41" s="4">
        <v>1</v>
      </c>
      <c r="R41" s="4">
        <v>1</v>
      </c>
      <c r="S41" s="4"/>
      <c r="T41" s="4"/>
      <c r="V41" s="3"/>
      <c r="X41" s="4">
        <v>8</v>
      </c>
      <c r="Y41" s="4">
        <v>0</v>
      </c>
      <c r="Z41" s="4"/>
      <c r="AB41" t="s">
        <v>680</v>
      </c>
      <c r="AC41">
        <v>29</v>
      </c>
      <c r="AD41" t="s">
        <v>674</v>
      </c>
      <c r="AE41" t="s">
        <v>691</v>
      </c>
      <c r="AF41" t="s">
        <v>695</v>
      </c>
      <c r="AG41" t="s">
        <v>727</v>
      </c>
    </row>
    <row r="42" spans="1:36" ht="30" x14ac:dyDescent="0.25">
      <c r="A42" s="2">
        <v>565</v>
      </c>
      <c r="B42" s="3" t="s">
        <v>78</v>
      </c>
      <c r="C42" s="3" t="s">
        <v>28</v>
      </c>
      <c r="D42" s="3" t="s">
        <v>44</v>
      </c>
      <c r="E42" s="3">
        <v>1</v>
      </c>
      <c r="F42" s="4">
        <v>8</v>
      </c>
      <c r="G42" s="4" t="s">
        <v>173</v>
      </c>
      <c r="H42" s="3">
        <v>79215167188</v>
      </c>
      <c r="I42" s="4">
        <v>0</v>
      </c>
      <c r="J42" s="4">
        <v>0</v>
      </c>
      <c r="K42" s="4"/>
      <c r="L42" s="4"/>
      <c r="S42" s="4"/>
      <c r="V42" s="3"/>
      <c r="X42">
        <v>0</v>
      </c>
      <c r="Y42" s="4">
        <v>0</v>
      </c>
      <c r="Z42" s="4"/>
      <c r="AB42" t="s">
        <v>673</v>
      </c>
      <c r="AC42">
        <v>18</v>
      </c>
      <c r="AD42" t="s">
        <v>677</v>
      </c>
      <c r="AE42" t="s">
        <v>728</v>
      </c>
      <c r="AG42" t="s">
        <v>686</v>
      </c>
    </row>
    <row r="43" spans="1:36" x14ac:dyDescent="0.25">
      <c r="A43" s="2"/>
      <c r="B43" s="3"/>
      <c r="C43" s="3"/>
      <c r="D43" s="3"/>
      <c r="E43" s="3"/>
      <c r="F43" s="4"/>
      <c r="G43" s="4"/>
      <c r="H43" s="3"/>
      <c r="I43" s="4"/>
      <c r="J43" s="4"/>
      <c r="K43" s="4"/>
      <c r="V43" s="3"/>
    </row>
    <row r="44" spans="1:36" x14ac:dyDescent="0.25">
      <c r="A44" s="2"/>
      <c r="B44" s="3"/>
      <c r="C44" s="3"/>
      <c r="D44" s="3"/>
      <c r="E44" s="3"/>
      <c r="F44" s="4"/>
      <c r="G44" s="4"/>
      <c r="H44" s="3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3"/>
      <c r="X44" s="4"/>
      <c r="Y44" s="4"/>
      <c r="Z44" s="4"/>
    </row>
    <row r="45" spans="1:36" x14ac:dyDescent="0.25">
      <c r="A45" s="2"/>
      <c r="B45" s="3"/>
      <c r="C45" s="3"/>
      <c r="D45" s="3"/>
      <c r="E45" s="3"/>
      <c r="F45" s="4"/>
      <c r="G45" s="4"/>
      <c r="H45" s="3"/>
      <c r="I45" s="4"/>
      <c r="J45" s="4"/>
      <c r="K45" s="4"/>
      <c r="L45" s="4"/>
      <c r="Q45" s="4"/>
      <c r="S45" s="4"/>
      <c r="V45" s="3"/>
      <c r="Y45" s="4"/>
      <c r="Z45" s="4"/>
    </row>
    <row r="46" spans="1:36" x14ac:dyDescent="0.25">
      <c r="A46" s="2"/>
      <c r="B46" s="3"/>
      <c r="C46" s="3"/>
      <c r="D46" s="3"/>
      <c r="E46" s="3"/>
      <c r="F46" s="4"/>
      <c r="G46" s="4"/>
      <c r="H46" s="3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U46" s="4"/>
      <c r="V46" s="3"/>
      <c r="W46" s="4"/>
      <c r="X46" s="4"/>
      <c r="Y46" s="4"/>
      <c r="Z46" s="4"/>
    </row>
    <row r="47" spans="1:36" x14ac:dyDescent="0.25">
      <c r="A47" s="2"/>
      <c r="B47" s="3"/>
      <c r="C47" s="3"/>
      <c r="D47" s="3"/>
      <c r="E47" s="3"/>
      <c r="F47" s="4"/>
      <c r="G47" s="4"/>
      <c r="H47" s="3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3"/>
      <c r="W47" s="4"/>
      <c r="X47" s="4"/>
      <c r="Y47" s="4"/>
      <c r="Z47" s="4"/>
    </row>
    <row r="48" spans="1:36" x14ac:dyDescent="0.25">
      <c r="A48" s="2"/>
      <c r="B48" s="3"/>
      <c r="C48" s="3"/>
      <c r="D48" s="3"/>
      <c r="E48" s="3"/>
      <c r="F48" s="4"/>
      <c r="G48" s="4"/>
      <c r="H48" s="3"/>
      <c r="I48" s="4"/>
      <c r="J48" s="4"/>
      <c r="K48" s="4"/>
      <c r="L48" s="4"/>
      <c r="M48" s="4"/>
      <c r="O48" s="4"/>
      <c r="Q48" s="4"/>
      <c r="S48" s="4"/>
      <c r="U48" s="4"/>
      <c r="V48" s="3"/>
      <c r="W48" s="4"/>
      <c r="X48" s="4"/>
      <c r="Y48" s="4"/>
      <c r="Z48" s="4"/>
    </row>
    <row r="49" spans="1:26" x14ac:dyDescent="0.25">
      <c r="A49" s="2"/>
      <c r="B49" s="3"/>
      <c r="C49" s="3"/>
      <c r="D49" s="3"/>
      <c r="E49" s="3"/>
      <c r="F49" s="4"/>
      <c r="G49" s="4"/>
      <c r="H49" s="3"/>
      <c r="I49" s="4"/>
      <c r="J49" s="4"/>
      <c r="K49" s="4"/>
      <c r="L49" s="4"/>
      <c r="M49" s="4"/>
      <c r="O49" s="4"/>
      <c r="P49" s="4"/>
      <c r="Q49" s="4"/>
      <c r="R49" s="4"/>
      <c r="S49" s="4"/>
      <c r="T49" s="4"/>
      <c r="V49" s="3"/>
      <c r="X49" s="4"/>
      <c r="Y49" s="4"/>
      <c r="Z49" s="4"/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L43"/>
  <sheetViews>
    <sheetView workbookViewId="0">
      <selection activeCell="A2" sqref="A2:Z43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4</v>
      </c>
      <c r="B2" s="3" t="s">
        <v>78</v>
      </c>
      <c r="C2" s="3" t="s">
        <v>28</v>
      </c>
      <c r="D2" s="3" t="s">
        <v>29</v>
      </c>
      <c r="E2" s="3">
        <v>19</v>
      </c>
      <c r="F2" s="4">
        <v>75</v>
      </c>
      <c r="G2" s="4" t="s">
        <v>92</v>
      </c>
      <c r="H2" s="3">
        <v>9165180138</v>
      </c>
      <c r="I2" s="4">
        <v>2</v>
      </c>
      <c r="J2" s="4">
        <v>1</v>
      </c>
      <c r="K2" s="4">
        <v>7</v>
      </c>
      <c r="L2" s="4"/>
      <c r="M2" s="4">
        <v>6</v>
      </c>
      <c r="N2" s="4">
        <v>20</v>
      </c>
      <c r="O2" s="4">
        <v>12</v>
      </c>
      <c r="P2" s="4">
        <v>5</v>
      </c>
      <c r="Q2" s="4">
        <v>12</v>
      </c>
      <c r="R2" s="4"/>
      <c r="S2" s="4"/>
      <c r="T2" s="4">
        <v>6</v>
      </c>
      <c r="U2" s="4"/>
      <c r="V2" s="3">
        <v>2</v>
      </c>
      <c r="W2" s="4">
        <v>8</v>
      </c>
      <c r="X2" s="4">
        <v>78</v>
      </c>
      <c r="Y2" s="4">
        <v>8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20</v>
      </c>
      <c r="B3" s="3" t="s">
        <v>78</v>
      </c>
      <c r="C3" s="3" t="s">
        <v>26</v>
      </c>
      <c r="D3" s="3" t="s">
        <v>29</v>
      </c>
      <c r="E3" s="3">
        <v>19</v>
      </c>
      <c r="F3" s="4">
        <v>75</v>
      </c>
      <c r="G3" s="4" t="s">
        <v>95</v>
      </c>
      <c r="H3" s="3">
        <v>959124226</v>
      </c>
      <c r="I3" s="4">
        <v>2</v>
      </c>
      <c r="J3" s="4">
        <v>1</v>
      </c>
      <c r="K3" s="4">
        <v>12</v>
      </c>
      <c r="L3" s="4"/>
      <c r="M3" s="4">
        <v>3</v>
      </c>
      <c r="N3" s="4">
        <v>20</v>
      </c>
      <c r="O3" s="4">
        <v>8</v>
      </c>
      <c r="P3" s="4">
        <v>6</v>
      </c>
      <c r="Q3" s="4">
        <v>8</v>
      </c>
      <c r="R3" s="4">
        <v>1</v>
      </c>
      <c r="S3" s="4">
        <v>1</v>
      </c>
      <c r="T3" s="4">
        <v>4</v>
      </c>
      <c r="U3" s="4"/>
      <c r="V3" s="3">
        <v>2</v>
      </c>
      <c r="W3">
        <v>7</v>
      </c>
      <c r="X3" s="4">
        <v>72</v>
      </c>
      <c r="Y3" s="4">
        <v>7</v>
      </c>
      <c r="Z3" s="4"/>
      <c r="AB3" t="s">
        <v>680</v>
      </c>
      <c r="AC3">
        <v>26</v>
      </c>
      <c r="AD3" t="s">
        <v>677</v>
      </c>
      <c r="AE3" t="s">
        <v>683</v>
      </c>
      <c r="AG3" t="s">
        <v>684</v>
      </c>
    </row>
    <row r="4" spans="1:38" ht="30" x14ac:dyDescent="0.25">
      <c r="A4" s="2">
        <v>25</v>
      </c>
      <c r="B4" s="3" t="s">
        <v>78</v>
      </c>
      <c r="C4" s="3" t="s">
        <v>28</v>
      </c>
      <c r="D4" s="3" t="s">
        <v>29</v>
      </c>
      <c r="E4" s="3">
        <v>19</v>
      </c>
      <c r="F4" s="4">
        <v>75</v>
      </c>
      <c r="G4" s="4" t="s">
        <v>98</v>
      </c>
      <c r="H4" s="3">
        <v>871611960</v>
      </c>
      <c r="I4" s="4">
        <v>0.375</v>
      </c>
      <c r="J4" s="4">
        <v>0.1875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3"/>
      <c r="W4" s="4"/>
      <c r="X4" s="4">
        <v>0</v>
      </c>
      <c r="Y4" s="4">
        <v>0</v>
      </c>
      <c r="Z4" s="4" t="s">
        <v>102</v>
      </c>
      <c r="AB4" t="s">
        <v>673</v>
      </c>
      <c r="AC4">
        <v>28</v>
      </c>
      <c r="AD4" t="s">
        <v>677</v>
      </c>
      <c r="AE4" t="s">
        <v>685</v>
      </c>
      <c r="AG4" t="s">
        <v>686</v>
      </c>
    </row>
    <row r="5" spans="1:38" ht="30" x14ac:dyDescent="0.25">
      <c r="A5" s="2">
        <v>41</v>
      </c>
      <c r="B5" s="3" t="s">
        <v>78</v>
      </c>
      <c r="C5" s="3" t="s">
        <v>28</v>
      </c>
      <c r="D5" s="3" t="s">
        <v>29</v>
      </c>
      <c r="E5" s="3">
        <v>19</v>
      </c>
      <c r="F5" s="4">
        <v>75</v>
      </c>
      <c r="G5" s="4" t="s">
        <v>101</v>
      </c>
      <c r="H5" s="3">
        <v>17888851</v>
      </c>
      <c r="I5" s="4">
        <v>0.5625</v>
      </c>
      <c r="J5" s="4">
        <v>0.28125</v>
      </c>
      <c r="K5" s="4">
        <v>2</v>
      </c>
      <c r="L5" s="4"/>
      <c r="M5" s="4">
        <v>1</v>
      </c>
      <c r="N5" s="4">
        <v>2</v>
      </c>
      <c r="O5" s="4"/>
      <c r="P5" s="4">
        <v>1</v>
      </c>
      <c r="Q5" s="4"/>
      <c r="R5" s="4">
        <v>1</v>
      </c>
      <c r="S5" s="4">
        <v>1</v>
      </c>
      <c r="T5" s="4"/>
      <c r="U5" s="4"/>
      <c r="V5" s="3"/>
      <c r="W5" s="4">
        <v>1</v>
      </c>
      <c r="X5" s="4">
        <v>9</v>
      </c>
      <c r="Y5" s="4">
        <v>1</v>
      </c>
      <c r="Z5" s="4" t="s">
        <v>99</v>
      </c>
      <c r="AB5" t="s">
        <v>680</v>
      </c>
      <c r="AC5">
        <v>30</v>
      </c>
      <c r="AD5" t="s">
        <v>674</v>
      </c>
      <c r="AE5" t="s">
        <v>687</v>
      </c>
      <c r="AG5" t="s">
        <v>688</v>
      </c>
    </row>
    <row r="6" spans="1:38" ht="30" x14ac:dyDescent="0.25">
      <c r="A6" s="2">
        <v>57</v>
      </c>
      <c r="B6" s="3" t="s">
        <v>78</v>
      </c>
      <c r="C6" s="3" t="s">
        <v>28</v>
      </c>
      <c r="D6" s="3" t="s">
        <v>29</v>
      </c>
      <c r="E6" s="3">
        <v>19</v>
      </c>
      <c r="F6" s="4">
        <v>75</v>
      </c>
      <c r="G6" s="4" t="s">
        <v>104</v>
      </c>
      <c r="H6" s="3">
        <v>134766397</v>
      </c>
      <c r="I6" s="4">
        <v>0.375</v>
      </c>
      <c r="J6" s="4">
        <v>0.1875</v>
      </c>
      <c r="K6" s="4">
        <v>2</v>
      </c>
      <c r="L6" s="4"/>
      <c r="M6" s="4"/>
      <c r="N6" s="4">
        <v>3</v>
      </c>
      <c r="O6" s="4">
        <v>1</v>
      </c>
      <c r="P6" s="4">
        <v>1</v>
      </c>
      <c r="Q6" s="4">
        <v>1</v>
      </c>
      <c r="R6" s="4">
        <v>1</v>
      </c>
      <c r="S6" s="4"/>
      <c r="T6" s="4"/>
      <c r="U6" s="4"/>
      <c r="V6" s="3"/>
      <c r="W6" s="4"/>
      <c r="X6" s="4">
        <v>9</v>
      </c>
      <c r="Y6" s="4">
        <v>0</v>
      </c>
      <c r="Z6" s="4" t="s">
        <v>102</v>
      </c>
      <c r="AB6" t="s">
        <v>673</v>
      </c>
      <c r="AC6">
        <v>20</v>
      </c>
      <c r="AD6" t="s">
        <v>674</v>
      </c>
      <c r="AE6" t="s">
        <v>689</v>
      </c>
    </row>
    <row r="7" spans="1:38" ht="30" x14ac:dyDescent="0.25">
      <c r="A7" s="2">
        <v>80</v>
      </c>
      <c r="B7" s="3" t="s">
        <v>78</v>
      </c>
      <c r="C7" s="3" t="s">
        <v>26</v>
      </c>
      <c r="D7" s="3" t="s">
        <v>29</v>
      </c>
      <c r="E7" s="3">
        <v>19</v>
      </c>
      <c r="F7" s="4">
        <v>75</v>
      </c>
      <c r="G7" s="4" t="s">
        <v>106</v>
      </c>
      <c r="H7" s="3">
        <v>90153375</v>
      </c>
      <c r="I7" s="4">
        <v>0.52941176470588203</v>
      </c>
      <c r="J7" s="4">
        <v>0.26470588235294101</v>
      </c>
      <c r="K7" s="4">
        <v>10</v>
      </c>
      <c r="M7">
        <v>6</v>
      </c>
      <c r="N7">
        <v>15</v>
      </c>
      <c r="O7">
        <v>5</v>
      </c>
      <c r="P7">
        <v>1</v>
      </c>
      <c r="Q7">
        <v>5</v>
      </c>
      <c r="R7">
        <v>1</v>
      </c>
      <c r="S7">
        <v>3</v>
      </c>
      <c r="T7">
        <v>8.5</v>
      </c>
      <c r="V7" s="3">
        <v>0.5</v>
      </c>
      <c r="W7">
        <v>12</v>
      </c>
      <c r="X7">
        <v>67</v>
      </c>
      <c r="Y7">
        <v>12</v>
      </c>
      <c r="Z7" t="s">
        <v>82</v>
      </c>
      <c r="AB7" t="s">
        <v>673</v>
      </c>
      <c r="AC7">
        <v>18</v>
      </c>
      <c r="AD7" t="s">
        <v>677</v>
      </c>
      <c r="AE7" t="s">
        <v>690</v>
      </c>
    </row>
    <row r="8" spans="1:38" ht="30" x14ac:dyDescent="0.25">
      <c r="A8" s="2">
        <v>96</v>
      </c>
      <c r="B8" s="3" t="s">
        <v>78</v>
      </c>
      <c r="C8" s="3" t="s">
        <v>26</v>
      </c>
      <c r="D8" s="3" t="s">
        <v>29</v>
      </c>
      <c r="E8" s="3">
        <v>19</v>
      </c>
      <c r="F8" s="4">
        <v>75</v>
      </c>
      <c r="G8" s="4" t="s">
        <v>111</v>
      </c>
      <c r="H8" s="3">
        <v>134763219</v>
      </c>
      <c r="I8" s="4">
        <v>0</v>
      </c>
      <c r="J8" s="4">
        <v>0</v>
      </c>
      <c r="K8" s="4">
        <v>17</v>
      </c>
      <c r="L8" s="4"/>
      <c r="M8" s="4">
        <v>2</v>
      </c>
      <c r="N8" s="4">
        <v>36</v>
      </c>
      <c r="O8" s="4">
        <v>18</v>
      </c>
      <c r="P8" s="4"/>
      <c r="Q8" s="4">
        <v>18</v>
      </c>
      <c r="R8" s="4">
        <v>1</v>
      </c>
      <c r="S8" s="4">
        <v>5</v>
      </c>
      <c r="T8">
        <v>6</v>
      </c>
      <c r="U8" s="4"/>
      <c r="V8" s="3">
        <v>3</v>
      </c>
      <c r="W8">
        <v>14</v>
      </c>
      <c r="X8" s="4">
        <v>120</v>
      </c>
      <c r="Y8" s="4">
        <v>14</v>
      </c>
      <c r="Z8" s="4"/>
      <c r="AB8" t="s">
        <v>673</v>
      </c>
      <c r="AC8">
        <v>23</v>
      </c>
      <c r="AD8" t="s">
        <v>677</v>
      </c>
      <c r="AE8" t="s">
        <v>691</v>
      </c>
    </row>
    <row r="9" spans="1:38" ht="30" x14ac:dyDescent="0.25">
      <c r="A9" s="2">
        <v>106</v>
      </c>
      <c r="B9" s="3" t="s">
        <v>78</v>
      </c>
      <c r="C9" s="3" t="s">
        <v>28</v>
      </c>
      <c r="D9" s="3" t="s">
        <v>29</v>
      </c>
      <c r="E9" s="3">
        <v>19</v>
      </c>
      <c r="F9" s="4">
        <v>75</v>
      </c>
      <c r="G9" s="4" t="s">
        <v>114</v>
      </c>
      <c r="H9" s="3">
        <v>17888853</v>
      </c>
      <c r="I9" s="4">
        <v>0.375</v>
      </c>
      <c r="J9" s="4">
        <v>0.1875</v>
      </c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3"/>
      <c r="W9" s="4"/>
      <c r="X9" s="4">
        <v>0</v>
      </c>
      <c r="Y9" s="4">
        <v>0</v>
      </c>
      <c r="Z9" s="4" t="s">
        <v>102</v>
      </c>
      <c r="AB9" t="s">
        <v>680</v>
      </c>
      <c r="AC9">
        <v>30</v>
      </c>
      <c r="AD9" t="s">
        <v>674</v>
      </c>
      <c r="AE9" t="s">
        <v>687</v>
      </c>
      <c r="AG9" t="s">
        <v>688</v>
      </c>
    </row>
    <row r="10" spans="1:38" ht="30" x14ac:dyDescent="0.25">
      <c r="A10" s="2">
        <v>122</v>
      </c>
      <c r="B10" s="3" t="s">
        <v>78</v>
      </c>
      <c r="C10" s="3" t="s">
        <v>26</v>
      </c>
      <c r="D10" s="3" t="s">
        <v>29</v>
      </c>
      <c r="E10" s="3">
        <v>19</v>
      </c>
      <c r="F10" s="4">
        <v>75</v>
      </c>
      <c r="G10" s="4" t="s">
        <v>111</v>
      </c>
      <c r="H10" s="3">
        <v>134763219</v>
      </c>
      <c r="I10" s="4">
        <v>0</v>
      </c>
      <c r="J10" s="4">
        <v>0</v>
      </c>
      <c r="K10" s="4">
        <v>13</v>
      </c>
      <c r="L10" s="4"/>
      <c r="M10" s="4">
        <v>8</v>
      </c>
      <c r="N10" s="4">
        <v>21</v>
      </c>
      <c r="O10" s="4">
        <v>7</v>
      </c>
      <c r="P10" s="4"/>
      <c r="Q10" s="4">
        <v>7</v>
      </c>
      <c r="R10" s="4">
        <v>1</v>
      </c>
      <c r="S10" s="4">
        <v>2</v>
      </c>
      <c r="T10" s="4">
        <v>7</v>
      </c>
      <c r="U10" s="4"/>
      <c r="V10" s="3">
        <v>2</v>
      </c>
      <c r="W10" s="4">
        <v>11</v>
      </c>
      <c r="X10" s="4">
        <v>79</v>
      </c>
      <c r="Y10" s="4">
        <v>11</v>
      </c>
      <c r="Z10" s="4"/>
      <c r="AB10" t="s">
        <v>673</v>
      </c>
      <c r="AC10">
        <v>23</v>
      </c>
      <c r="AD10" t="s">
        <v>677</v>
      </c>
      <c r="AE10" t="s">
        <v>691</v>
      </c>
    </row>
    <row r="11" spans="1:38" ht="30" x14ac:dyDescent="0.25">
      <c r="A11" s="2">
        <v>134</v>
      </c>
      <c r="B11" s="3" t="s">
        <v>78</v>
      </c>
      <c r="C11" s="3" t="s">
        <v>26</v>
      </c>
      <c r="D11" s="3" t="s">
        <v>29</v>
      </c>
      <c r="E11" s="3">
        <v>19</v>
      </c>
      <c r="F11" s="4">
        <v>75</v>
      </c>
      <c r="G11" s="4" t="s">
        <v>118</v>
      </c>
      <c r="H11" s="3">
        <v>10238105208</v>
      </c>
      <c r="I11" s="4">
        <v>0</v>
      </c>
      <c r="J11" s="4">
        <v>0</v>
      </c>
      <c r="K11" s="4">
        <v>9</v>
      </c>
      <c r="L11" s="4"/>
      <c r="M11">
        <v>3</v>
      </c>
      <c r="N11">
        <v>19</v>
      </c>
      <c r="O11">
        <v>10</v>
      </c>
      <c r="Q11" s="4">
        <v>10</v>
      </c>
      <c r="R11">
        <v>1</v>
      </c>
      <c r="S11" s="4">
        <v>3</v>
      </c>
      <c r="T11">
        <v>4</v>
      </c>
      <c r="V11" s="3">
        <v>3</v>
      </c>
      <c r="W11">
        <v>10</v>
      </c>
      <c r="X11">
        <v>72</v>
      </c>
      <c r="Y11" s="4">
        <v>10</v>
      </c>
      <c r="Z11" s="4"/>
      <c r="AB11" t="s">
        <v>673</v>
      </c>
      <c r="AC11">
        <v>29</v>
      </c>
      <c r="AD11" t="s">
        <v>677</v>
      </c>
      <c r="AE11" t="s">
        <v>691</v>
      </c>
      <c r="AH11" t="s">
        <v>692</v>
      </c>
    </row>
    <row r="12" spans="1:38" ht="30" x14ac:dyDescent="0.25">
      <c r="A12" s="2">
        <v>154</v>
      </c>
      <c r="B12" s="3" t="s">
        <v>78</v>
      </c>
      <c r="C12" s="3" t="s">
        <v>26</v>
      </c>
      <c r="D12" s="3" t="s">
        <v>29</v>
      </c>
      <c r="E12" s="3">
        <v>19</v>
      </c>
      <c r="F12" s="4">
        <v>75</v>
      </c>
      <c r="G12" s="4" t="s">
        <v>121</v>
      </c>
      <c r="H12" s="3">
        <v>8870124178</v>
      </c>
      <c r="I12" s="4">
        <v>0.52941176470588203</v>
      </c>
      <c r="J12" s="4">
        <v>0.26470588235294101</v>
      </c>
      <c r="K12" s="4"/>
      <c r="L12" s="4"/>
      <c r="M12" s="4"/>
      <c r="N12" s="4"/>
      <c r="O12" s="4"/>
      <c r="P12" s="4"/>
      <c r="Q12" s="4"/>
      <c r="R12" s="4"/>
      <c r="S12" s="4"/>
      <c r="U12" s="4"/>
      <c r="V12" s="3"/>
      <c r="W12" s="4"/>
      <c r="X12" s="4">
        <v>0</v>
      </c>
      <c r="Y12" s="4">
        <v>0</v>
      </c>
      <c r="Z12" s="4" t="s">
        <v>82</v>
      </c>
      <c r="AB12" t="s">
        <v>673</v>
      </c>
      <c r="AC12">
        <v>21</v>
      </c>
      <c r="AD12" t="s">
        <v>677</v>
      </c>
      <c r="AE12" t="s">
        <v>693</v>
      </c>
    </row>
    <row r="13" spans="1:38" ht="30" x14ac:dyDescent="0.25">
      <c r="A13" s="2">
        <v>170</v>
      </c>
      <c r="B13" s="3" t="s">
        <v>78</v>
      </c>
      <c r="C13" s="3" t="s">
        <v>28</v>
      </c>
      <c r="D13" s="3" t="s">
        <v>29</v>
      </c>
      <c r="E13" s="3">
        <v>19</v>
      </c>
      <c r="F13" s="4">
        <v>75</v>
      </c>
      <c r="G13" s="4" t="s">
        <v>122</v>
      </c>
      <c r="H13" s="3">
        <v>10184154</v>
      </c>
      <c r="I13" s="4">
        <v>2</v>
      </c>
      <c r="J13" s="4">
        <v>1</v>
      </c>
      <c r="K13" s="4">
        <v>6</v>
      </c>
      <c r="L13" s="4"/>
      <c r="M13" s="4"/>
      <c r="N13" s="4">
        <v>15</v>
      </c>
      <c r="O13" s="4">
        <v>8</v>
      </c>
      <c r="P13" s="4">
        <v>1</v>
      </c>
      <c r="Q13" s="4">
        <v>8</v>
      </c>
      <c r="R13" s="4">
        <v>1</v>
      </c>
      <c r="S13" s="4"/>
      <c r="T13" s="4">
        <v>2</v>
      </c>
      <c r="U13" s="4"/>
      <c r="V13" s="3">
        <v>2</v>
      </c>
      <c r="W13" s="4">
        <v>4</v>
      </c>
      <c r="X13" s="4">
        <v>47</v>
      </c>
      <c r="Y13" s="4">
        <v>4</v>
      </c>
      <c r="Z13" s="4"/>
      <c r="AB13" t="s">
        <v>680</v>
      </c>
      <c r="AC13">
        <v>25</v>
      </c>
      <c r="AD13" t="s">
        <v>677</v>
      </c>
      <c r="AE13" t="s">
        <v>694</v>
      </c>
      <c r="AH13" t="s">
        <v>692</v>
      </c>
      <c r="AJ13">
        <v>35</v>
      </c>
    </row>
    <row r="14" spans="1:38" ht="30" x14ac:dyDescent="0.25">
      <c r="A14" s="2">
        <v>186</v>
      </c>
      <c r="B14" s="3" t="s">
        <v>78</v>
      </c>
      <c r="C14" s="3" t="s">
        <v>26</v>
      </c>
      <c r="D14" s="3" t="s">
        <v>29</v>
      </c>
      <c r="E14" s="3">
        <v>19</v>
      </c>
      <c r="F14" s="4">
        <v>75</v>
      </c>
      <c r="G14" s="4" t="s">
        <v>124</v>
      </c>
      <c r="H14" s="3">
        <v>1391113645</v>
      </c>
      <c r="I14" s="4">
        <v>0.35294117647058798</v>
      </c>
      <c r="J14" s="4">
        <v>0.17647058823529399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3"/>
      <c r="X14" s="4">
        <v>0</v>
      </c>
      <c r="Y14" s="4">
        <v>0</v>
      </c>
      <c r="Z14" s="4" t="s">
        <v>89</v>
      </c>
      <c r="AB14" t="s">
        <v>680</v>
      </c>
      <c r="AC14">
        <v>24</v>
      </c>
      <c r="AD14" t="s">
        <v>677</v>
      </c>
      <c r="AE14" t="s">
        <v>691</v>
      </c>
      <c r="AF14" t="s">
        <v>695</v>
      </c>
      <c r="AH14" t="s">
        <v>692</v>
      </c>
      <c r="AI14" t="s">
        <v>695</v>
      </c>
    </row>
    <row r="15" spans="1:38" ht="30" x14ac:dyDescent="0.25">
      <c r="A15" s="2">
        <v>202</v>
      </c>
      <c r="B15" s="3" t="s">
        <v>78</v>
      </c>
      <c r="C15" s="3" t="s">
        <v>26</v>
      </c>
      <c r="D15" s="3" t="s">
        <v>29</v>
      </c>
      <c r="E15" s="3">
        <v>19</v>
      </c>
      <c r="F15" s="4">
        <v>75</v>
      </c>
      <c r="G15" s="4" t="s">
        <v>126</v>
      </c>
      <c r="H15" s="3">
        <v>8916155192</v>
      </c>
      <c r="I15" s="4">
        <v>0.35294117647058798</v>
      </c>
      <c r="J15" s="4">
        <v>0.17647058823529399</v>
      </c>
      <c r="K15" s="4">
        <v>3</v>
      </c>
      <c r="N15">
        <v>6</v>
      </c>
      <c r="O15">
        <v>3</v>
      </c>
      <c r="P15">
        <v>1</v>
      </c>
      <c r="Q15">
        <v>3</v>
      </c>
      <c r="R15">
        <v>1</v>
      </c>
      <c r="S15">
        <v>2</v>
      </c>
      <c r="V15" s="3"/>
      <c r="W15">
        <v>2</v>
      </c>
      <c r="X15">
        <v>21</v>
      </c>
      <c r="Y15">
        <v>2</v>
      </c>
      <c r="Z15" t="s">
        <v>89</v>
      </c>
      <c r="AB15" t="s">
        <v>680</v>
      </c>
      <c r="AC15">
        <v>30</v>
      </c>
      <c r="AD15" t="s">
        <v>677</v>
      </c>
      <c r="AE15" t="s">
        <v>697</v>
      </c>
    </row>
    <row r="16" spans="1:38" ht="30" x14ac:dyDescent="0.25">
      <c r="A16" s="2">
        <v>218</v>
      </c>
      <c r="B16" s="3" t="s">
        <v>78</v>
      </c>
      <c r="C16" s="3" t="s">
        <v>26</v>
      </c>
      <c r="D16" s="3" t="s">
        <v>29</v>
      </c>
      <c r="E16" s="3">
        <v>19</v>
      </c>
      <c r="F16" s="4">
        <v>75</v>
      </c>
      <c r="G16" s="4" t="s">
        <v>128</v>
      </c>
      <c r="H16" s="3">
        <v>9591208203</v>
      </c>
      <c r="I16" s="4">
        <v>0.35294117647058798</v>
      </c>
      <c r="J16" s="4">
        <v>0.17647058823529399</v>
      </c>
      <c r="K16" s="4">
        <v>3</v>
      </c>
      <c r="L16" s="4"/>
      <c r="M16" s="4"/>
      <c r="N16" s="4">
        <v>5</v>
      </c>
      <c r="O16" s="4">
        <v>2</v>
      </c>
      <c r="P16" s="4">
        <v>1</v>
      </c>
      <c r="Q16" s="4">
        <v>2</v>
      </c>
      <c r="R16" s="4">
        <v>1</v>
      </c>
      <c r="S16" s="4">
        <v>1</v>
      </c>
      <c r="T16" s="4">
        <v>1</v>
      </c>
      <c r="U16" s="4">
        <v>1</v>
      </c>
      <c r="V16" s="3"/>
      <c r="W16" s="4">
        <v>3</v>
      </c>
      <c r="X16" s="4">
        <v>19</v>
      </c>
      <c r="Y16" s="4">
        <v>2</v>
      </c>
      <c r="Z16" s="4" t="s">
        <v>89</v>
      </c>
      <c r="AB16" t="s">
        <v>680</v>
      </c>
      <c r="AC16">
        <v>33</v>
      </c>
      <c r="AD16" t="s">
        <v>677</v>
      </c>
      <c r="AE16" t="s">
        <v>698</v>
      </c>
      <c r="AG16" t="s">
        <v>699</v>
      </c>
    </row>
    <row r="17" spans="1:36" ht="30" x14ac:dyDescent="0.25">
      <c r="A17" s="2">
        <v>235</v>
      </c>
      <c r="B17" s="3" t="s">
        <v>78</v>
      </c>
      <c r="C17" s="3" t="s">
        <v>26</v>
      </c>
      <c r="D17" s="3" t="s">
        <v>29</v>
      </c>
      <c r="E17" s="3">
        <v>19</v>
      </c>
      <c r="F17" s="4">
        <v>75</v>
      </c>
      <c r="G17" s="4" t="s">
        <v>130</v>
      </c>
      <c r="H17" s="3">
        <v>3712062108</v>
      </c>
      <c r="I17" s="4">
        <v>2</v>
      </c>
      <c r="J17" s="4">
        <v>1</v>
      </c>
      <c r="K17" s="4">
        <v>13</v>
      </c>
      <c r="L17" s="4"/>
      <c r="M17" s="4"/>
      <c r="N17" s="4">
        <v>34</v>
      </c>
      <c r="O17" s="4">
        <v>21</v>
      </c>
      <c r="P17" s="4">
        <v>1</v>
      </c>
      <c r="Q17" s="4">
        <v>21</v>
      </c>
      <c r="R17" s="4">
        <v>1</v>
      </c>
      <c r="S17" s="4">
        <v>2</v>
      </c>
      <c r="T17" s="4">
        <v>4.5</v>
      </c>
      <c r="U17" s="4"/>
      <c r="V17" s="3">
        <v>2.5</v>
      </c>
      <c r="W17" s="4">
        <v>9</v>
      </c>
      <c r="X17" s="4">
        <v>109</v>
      </c>
      <c r="Y17" s="4">
        <v>9</v>
      </c>
      <c r="Z17" s="4"/>
      <c r="AB17" t="s">
        <v>680</v>
      </c>
      <c r="AC17">
        <v>28</v>
      </c>
      <c r="AD17" t="s">
        <v>677</v>
      </c>
      <c r="AE17" t="s">
        <v>700</v>
      </c>
      <c r="AF17" t="s">
        <v>695</v>
      </c>
      <c r="AG17" t="s">
        <v>701</v>
      </c>
    </row>
    <row r="18" spans="1:36" ht="30" x14ac:dyDescent="0.25">
      <c r="A18" s="2">
        <v>251</v>
      </c>
      <c r="B18" s="3" t="s">
        <v>78</v>
      </c>
      <c r="C18" s="3" t="s">
        <v>26</v>
      </c>
      <c r="D18" s="3" t="s">
        <v>29</v>
      </c>
      <c r="E18" s="3">
        <v>19</v>
      </c>
      <c r="F18" s="4">
        <v>75</v>
      </c>
      <c r="G18" s="4" t="s">
        <v>130</v>
      </c>
      <c r="H18" s="3">
        <v>3712062108</v>
      </c>
      <c r="I18" s="4">
        <v>0.52941176470588203</v>
      </c>
      <c r="J18" s="4">
        <v>0.26470588235294101</v>
      </c>
      <c r="K18" s="4">
        <v>11</v>
      </c>
      <c r="L18" s="4">
        <v>1</v>
      </c>
      <c r="M18" s="4">
        <v>9</v>
      </c>
      <c r="N18" s="4">
        <v>26</v>
      </c>
      <c r="O18" s="4">
        <v>15</v>
      </c>
      <c r="P18" s="4">
        <v>1</v>
      </c>
      <c r="Q18" s="4">
        <v>15</v>
      </c>
      <c r="R18" s="4">
        <v>1</v>
      </c>
      <c r="S18" s="4">
        <v>5</v>
      </c>
      <c r="T18" s="4">
        <v>4.5</v>
      </c>
      <c r="U18" s="4"/>
      <c r="V18" s="3">
        <v>0.5</v>
      </c>
      <c r="W18" s="4">
        <v>10</v>
      </c>
      <c r="X18" s="4">
        <v>99</v>
      </c>
      <c r="Y18" s="4">
        <v>10</v>
      </c>
      <c r="Z18" s="4" t="s">
        <v>82</v>
      </c>
      <c r="AB18" t="s">
        <v>680</v>
      </c>
      <c r="AC18">
        <v>28</v>
      </c>
      <c r="AD18" t="s">
        <v>677</v>
      </c>
      <c r="AE18" t="s">
        <v>700</v>
      </c>
      <c r="AF18" t="s">
        <v>695</v>
      </c>
      <c r="AG18" t="s">
        <v>701</v>
      </c>
    </row>
    <row r="19" spans="1:36" ht="30" x14ac:dyDescent="0.25">
      <c r="A19" s="2">
        <v>269</v>
      </c>
      <c r="B19" s="3" t="s">
        <v>78</v>
      </c>
      <c r="C19" s="3" t="s">
        <v>26</v>
      </c>
      <c r="D19" s="3" t="s">
        <v>29</v>
      </c>
      <c r="E19" s="3">
        <v>19</v>
      </c>
      <c r="F19" s="4">
        <v>75</v>
      </c>
      <c r="G19" s="4" t="s">
        <v>134</v>
      </c>
      <c r="H19" s="3">
        <v>828360120</v>
      </c>
      <c r="I19" s="4">
        <v>2</v>
      </c>
      <c r="J19" s="4">
        <v>1</v>
      </c>
      <c r="K19" s="4"/>
      <c r="L19" s="4"/>
      <c r="Q19" s="4"/>
      <c r="S19" s="4"/>
      <c r="U19" s="4"/>
      <c r="V19" s="3"/>
      <c r="X19" s="4">
        <v>0</v>
      </c>
      <c r="Y19" s="4">
        <v>0</v>
      </c>
      <c r="Z19" s="4"/>
      <c r="AB19" t="s">
        <v>673</v>
      </c>
      <c r="AC19">
        <v>26</v>
      </c>
      <c r="AD19" t="s">
        <v>674</v>
      </c>
      <c r="AE19" t="s">
        <v>678</v>
      </c>
      <c r="AG19" t="s">
        <v>702</v>
      </c>
    </row>
    <row r="20" spans="1:36" ht="30" x14ac:dyDescent="0.25">
      <c r="A20" s="2">
        <v>285</v>
      </c>
      <c r="B20" s="3" t="s">
        <v>78</v>
      </c>
      <c r="C20" s="3" t="s">
        <v>28</v>
      </c>
      <c r="D20" s="3" t="s">
        <v>29</v>
      </c>
      <c r="E20" s="3">
        <v>19</v>
      </c>
      <c r="F20" s="4">
        <v>75</v>
      </c>
      <c r="G20" s="4" t="s">
        <v>135</v>
      </c>
      <c r="H20" s="3">
        <v>7717685176</v>
      </c>
      <c r="I20" s="4">
        <v>0.5625</v>
      </c>
      <c r="J20" s="4">
        <v>0.28125</v>
      </c>
      <c r="K20" s="4">
        <v>4</v>
      </c>
      <c r="L20" s="4"/>
      <c r="M20" s="4">
        <v>2</v>
      </c>
      <c r="N20" s="4">
        <v>6</v>
      </c>
      <c r="O20" s="4">
        <v>2</v>
      </c>
      <c r="P20" s="4">
        <v>1</v>
      </c>
      <c r="Q20" s="4">
        <v>2</v>
      </c>
      <c r="R20" s="4">
        <v>1</v>
      </c>
      <c r="S20" s="4">
        <v>1</v>
      </c>
      <c r="T20" s="4">
        <v>1</v>
      </c>
      <c r="U20" s="4"/>
      <c r="V20" s="3">
        <v>1</v>
      </c>
      <c r="W20" s="4">
        <v>3</v>
      </c>
      <c r="X20" s="4">
        <v>24</v>
      </c>
      <c r="Y20" s="4">
        <v>3</v>
      </c>
      <c r="Z20" s="4" t="s">
        <v>99</v>
      </c>
      <c r="AB20" t="s">
        <v>680</v>
      </c>
      <c r="AC20">
        <v>24</v>
      </c>
      <c r="AD20" t="s">
        <v>677</v>
      </c>
      <c r="AE20" t="s">
        <v>691</v>
      </c>
    </row>
    <row r="21" spans="1:36" ht="30" x14ac:dyDescent="0.25">
      <c r="A21" s="2">
        <v>305</v>
      </c>
      <c r="B21" s="3" t="s">
        <v>78</v>
      </c>
      <c r="C21" s="3" t="s">
        <v>28</v>
      </c>
      <c r="D21" s="3" t="s">
        <v>29</v>
      </c>
      <c r="E21" s="3">
        <v>19</v>
      </c>
      <c r="F21" s="4">
        <v>75</v>
      </c>
      <c r="G21" s="4" t="s">
        <v>140</v>
      </c>
      <c r="H21" s="3">
        <v>79247246103</v>
      </c>
      <c r="I21" s="4">
        <v>0.375</v>
      </c>
      <c r="J21" s="4">
        <v>0.1875</v>
      </c>
      <c r="K21" s="4">
        <v>4</v>
      </c>
      <c r="N21">
        <v>11</v>
      </c>
      <c r="O21">
        <v>7</v>
      </c>
      <c r="P21">
        <v>1</v>
      </c>
      <c r="Q21">
        <v>7</v>
      </c>
      <c r="R21">
        <v>1</v>
      </c>
      <c r="S21">
        <v>1</v>
      </c>
      <c r="T21">
        <v>1.5</v>
      </c>
      <c r="V21" s="3">
        <v>1.5</v>
      </c>
      <c r="W21">
        <v>4</v>
      </c>
      <c r="X21">
        <v>39</v>
      </c>
      <c r="Y21">
        <v>4</v>
      </c>
      <c r="Z21" t="s">
        <v>102</v>
      </c>
      <c r="AB21" t="s">
        <v>673</v>
      </c>
      <c r="AC21">
        <v>18</v>
      </c>
      <c r="AD21" t="s">
        <v>674</v>
      </c>
      <c r="AE21" t="s">
        <v>705</v>
      </c>
      <c r="AG21" t="s">
        <v>686</v>
      </c>
    </row>
    <row r="22" spans="1:36" ht="30" x14ac:dyDescent="0.25">
      <c r="A22" s="2">
        <v>322</v>
      </c>
      <c r="B22" s="3" t="s">
        <v>78</v>
      </c>
      <c r="C22" s="3" t="s">
        <v>26</v>
      </c>
      <c r="D22" s="3" t="s">
        <v>29</v>
      </c>
      <c r="E22" s="3">
        <v>19</v>
      </c>
      <c r="F22" s="4">
        <v>75</v>
      </c>
      <c r="G22" s="4" t="s">
        <v>142</v>
      </c>
      <c r="H22" s="3">
        <v>8282194225</v>
      </c>
      <c r="I22" s="4">
        <v>0.52941176470588203</v>
      </c>
      <c r="J22" s="4">
        <v>0.26470588235294101</v>
      </c>
      <c r="K22" s="4">
        <v>7</v>
      </c>
      <c r="L22" s="4"/>
      <c r="M22" s="4">
        <v>6</v>
      </c>
      <c r="N22" s="4">
        <v>15</v>
      </c>
      <c r="O22" s="4">
        <v>6</v>
      </c>
      <c r="P22" s="4">
        <v>1</v>
      </c>
      <c r="Q22" s="4">
        <v>6</v>
      </c>
      <c r="R22" s="4">
        <v>1</v>
      </c>
      <c r="S22" s="4">
        <v>4</v>
      </c>
      <c r="T22" s="4">
        <v>4</v>
      </c>
      <c r="U22" s="4"/>
      <c r="V22" s="3">
        <v>2</v>
      </c>
      <c r="W22">
        <v>10</v>
      </c>
      <c r="X22" s="4">
        <v>62</v>
      </c>
      <c r="Y22" s="4">
        <v>10</v>
      </c>
      <c r="Z22" s="4" t="s">
        <v>82</v>
      </c>
      <c r="AB22" t="s">
        <v>680</v>
      </c>
      <c r="AC22">
        <v>27</v>
      </c>
      <c r="AD22" t="s">
        <v>677</v>
      </c>
      <c r="AE22" t="s">
        <v>691</v>
      </c>
      <c r="AF22" t="s">
        <v>695</v>
      </c>
      <c r="AH22" t="s">
        <v>692</v>
      </c>
    </row>
    <row r="23" spans="1:36" ht="30" x14ac:dyDescent="0.25">
      <c r="A23" s="2">
        <v>338</v>
      </c>
      <c r="B23" s="3" t="s">
        <v>78</v>
      </c>
      <c r="C23" s="3" t="s">
        <v>28</v>
      </c>
      <c r="D23" s="3" t="s">
        <v>29</v>
      </c>
      <c r="E23" s="3">
        <v>19</v>
      </c>
      <c r="F23" s="4">
        <v>75</v>
      </c>
      <c r="G23" s="4" t="s">
        <v>144</v>
      </c>
      <c r="H23" s="3">
        <v>46525319</v>
      </c>
      <c r="I23" s="4">
        <v>2</v>
      </c>
      <c r="J23" s="4">
        <v>1</v>
      </c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3"/>
      <c r="W23" s="4"/>
      <c r="X23" s="4">
        <v>0</v>
      </c>
      <c r="Y23" s="4">
        <v>0</v>
      </c>
      <c r="Z23" s="4"/>
      <c r="AB23" t="s">
        <v>673</v>
      </c>
      <c r="AC23">
        <v>28</v>
      </c>
      <c r="AD23" t="s">
        <v>677</v>
      </c>
      <c r="AE23" t="s">
        <v>706</v>
      </c>
    </row>
    <row r="24" spans="1:36" ht="30" x14ac:dyDescent="0.25">
      <c r="A24" s="2">
        <v>343</v>
      </c>
      <c r="B24" s="3" t="s">
        <v>78</v>
      </c>
      <c r="C24" s="3" t="s">
        <v>28</v>
      </c>
      <c r="D24" s="3" t="s">
        <v>29</v>
      </c>
      <c r="E24" s="3">
        <v>19</v>
      </c>
      <c r="F24" s="4">
        <v>75</v>
      </c>
      <c r="G24" s="4" t="s">
        <v>146</v>
      </c>
      <c r="H24" s="3">
        <v>94222252116</v>
      </c>
      <c r="I24" s="4">
        <v>0.5625</v>
      </c>
      <c r="J24" s="4">
        <v>0.28125</v>
      </c>
      <c r="K24" s="4">
        <v>8</v>
      </c>
      <c r="L24" s="4">
        <v>3</v>
      </c>
      <c r="M24" s="4">
        <v>10</v>
      </c>
      <c r="N24" s="4">
        <v>28</v>
      </c>
      <c r="O24" s="4">
        <v>20</v>
      </c>
      <c r="P24" s="4">
        <v>4</v>
      </c>
      <c r="Q24">
        <v>20</v>
      </c>
      <c r="R24" s="4">
        <v>1</v>
      </c>
      <c r="S24" s="4">
        <v>2</v>
      </c>
      <c r="T24" s="4">
        <v>5</v>
      </c>
      <c r="U24" s="4"/>
      <c r="V24" s="3">
        <v>4</v>
      </c>
      <c r="W24" s="4">
        <v>11</v>
      </c>
      <c r="X24" s="4">
        <v>116</v>
      </c>
      <c r="Y24" s="4">
        <v>11</v>
      </c>
      <c r="Z24" s="4" t="s">
        <v>99</v>
      </c>
      <c r="AB24" t="s">
        <v>680</v>
      </c>
      <c r="AC24">
        <v>36</v>
      </c>
      <c r="AD24" t="s">
        <v>677</v>
      </c>
      <c r="AE24" t="s">
        <v>707</v>
      </c>
      <c r="AG24" t="s">
        <v>708</v>
      </c>
    </row>
    <row r="25" spans="1:36" ht="30" x14ac:dyDescent="0.25">
      <c r="A25" s="2">
        <v>359</v>
      </c>
      <c r="B25" s="3" t="s">
        <v>78</v>
      </c>
      <c r="C25" s="3" t="s">
        <v>26</v>
      </c>
      <c r="D25" s="3" t="s">
        <v>29</v>
      </c>
      <c r="E25" s="3">
        <v>19</v>
      </c>
      <c r="F25" s="4">
        <v>75</v>
      </c>
      <c r="G25" s="4" t="s">
        <v>147</v>
      </c>
      <c r="H25" s="3">
        <v>84463153</v>
      </c>
      <c r="I25" s="4">
        <v>0.35294117647058798</v>
      </c>
      <c r="J25" s="4">
        <v>0.17647058823529399</v>
      </c>
      <c r="K25" s="4">
        <v>12</v>
      </c>
      <c r="L25" s="4"/>
      <c r="M25" s="4"/>
      <c r="N25" s="4">
        <v>25</v>
      </c>
      <c r="O25" s="4">
        <v>13</v>
      </c>
      <c r="P25" s="4">
        <v>2</v>
      </c>
      <c r="Q25" s="4">
        <v>13</v>
      </c>
      <c r="R25" s="4">
        <v>1</v>
      </c>
      <c r="S25" s="4">
        <v>2</v>
      </c>
      <c r="T25" s="4">
        <v>3.5</v>
      </c>
      <c r="U25" s="4"/>
      <c r="V25" s="3">
        <v>2.5</v>
      </c>
      <c r="W25" s="4">
        <v>8</v>
      </c>
      <c r="X25" s="4">
        <v>82</v>
      </c>
      <c r="Y25" s="4">
        <v>8</v>
      </c>
      <c r="Z25" s="4" t="s">
        <v>89</v>
      </c>
      <c r="AB25" t="s">
        <v>680</v>
      </c>
      <c r="AC25">
        <v>26</v>
      </c>
      <c r="AD25" t="s">
        <v>677</v>
      </c>
      <c r="AE25" t="s">
        <v>709</v>
      </c>
      <c r="AH25" t="s">
        <v>692</v>
      </c>
      <c r="AI25" t="s">
        <v>695</v>
      </c>
      <c r="AJ25">
        <v>100</v>
      </c>
    </row>
    <row r="26" spans="1:36" ht="30" x14ac:dyDescent="0.25">
      <c r="A26" s="2">
        <v>375</v>
      </c>
      <c r="B26" s="3" t="s">
        <v>78</v>
      </c>
      <c r="C26" s="3" t="s">
        <v>26</v>
      </c>
      <c r="D26" s="3" t="s">
        <v>29</v>
      </c>
      <c r="E26" s="3">
        <v>19</v>
      </c>
      <c r="F26" s="4">
        <v>75</v>
      </c>
      <c r="G26" s="4" t="s">
        <v>149</v>
      </c>
      <c r="H26" s="3">
        <v>8877127178</v>
      </c>
      <c r="I26" s="4">
        <v>0.52941176470588203</v>
      </c>
      <c r="J26" s="4">
        <v>0.26470588235294101</v>
      </c>
      <c r="K26" s="4">
        <v>1</v>
      </c>
      <c r="L26" s="4"/>
      <c r="M26" s="4"/>
      <c r="N26" s="4">
        <v>1</v>
      </c>
      <c r="O26" s="4"/>
      <c r="P26" s="4">
        <v>1</v>
      </c>
      <c r="Q26" s="4"/>
      <c r="R26" s="4">
        <v>1</v>
      </c>
      <c r="S26" s="4"/>
      <c r="T26" s="4"/>
      <c r="U26" s="4"/>
      <c r="V26" s="3"/>
      <c r="W26" s="4"/>
      <c r="X26" s="4">
        <v>4</v>
      </c>
      <c r="Y26" s="4">
        <v>0</v>
      </c>
      <c r="Z26" s="4" t="s">
        <v>82</v>
      </c>
      <c r="AB26" t="s">
        <v>680</v>
      </c>
      <c r="AC26">
        <v>24</v>
      </c>
      <c r="AD26" t="s">
        <v>677</v>
      </c>
      <c r="AE26" t="s">
        <v>711</v>
      </c>
      <c r="AG26" t="s">
        <v>686</v>
      </c>
    </row>
    <row r="27" spans="1:36" ht="30" x14ac:dyDescent="0.25">
      <c r="A27" s="2">
        <v>391</v>
      </c>
      <c r="B27" s="3" t="s">
        <v>78</v>
      </c>
      <c r="C27" s="3" t="s">
        <v>26</v>
      </c>
      <c r="D27" s="3" t="s">
        <v>29</v>
      </c>
      <c r="E27" s="3">
        <v>19</v>
      </c>
      <c r="F27" s="4">
        <v>75</v>
      </c>
      <c r="G27" s="4" t="s">
        <v>81</v>
      </c>
      <c r="H27" s="3">
        <v>9591241137</v>
      </c>
      <c r="I27" s="4">
        <v>0.35294117647058798</v>
      </c>
      <c r="J27" s="4">
        <v>0.17647058823529399</v>
      </c>
      <c r="K27" s="4"/>
      <c r="L27" s="4"/>
      <c r="M27" s="4"/>
      <c r="O27" s="4"/>
      <c r="P27" s="4"/>
      <c r="Q27" s="4"/>
      <c r="R27" s="4"/>
      <c r="S27" s="4"/>
      <c r="T27" s="4"/>
      <c r="U27" s="4"/>
      <c r="V27" s="3"/>
      <c r="W27" s="4"/>
      <c r="X27" s="4">
        <v>0</v>
      </c>
      <c r="Y27" s="4">
        <v>0</v>
      </c>
      <c r="Z27" s="4" t="s">
        <v>89</v>
      </c>
      <c r="AB27" t="s">
        <v>673</v>
      </c>
      <c r="AC27">
        <v>26</v>
      </c>
      <c r="AD27" t="s">
        <v>674</v>
      </c>
      <c r="AE27" t="s">
        <v>675</v>
      </c>
      <c r="AG27" t="s">
        <v>676</v>
      </c>
    </row>
    <row r="28" spans="1:36" ht="30" x14ac:dyDescent="0.25">
      <c r="A28" s="2">
        <v>408</v>
      </c>
      <c r="B28" s="3" t="s">
        <v>78</v>
      </c>
      <c r="C28" s="3" t="s">
        <v>28</v>
      </c>
      <c r="D28" s="3" t="s">
        <v>29</v>
      </c>
      <c r="E28" s="3">
        <v>19</v>
      </c>
      <c r="F28" s="4">
        <v>75</v>
      </c>
      <c r="G28" s="4" t="s">
        <v>85</v>
      </c>
      <c r="H28" s="3">
        <v>1347638136</v>
      </c>
      <c r="I28" s="4">
        <v>2</v>
      </c>
      <c r="J28" s="4">
        <v>1</v>
      </c>
      <c r="K28" s="4">
        <v>12</v>
      </c>
      <c r="L28" s="4"/>
      <c r="M28" s="4">
        <v>2</v>
      </c>
      <c r="N28" s="4">
        <v>28</v>
      </c>
      <c r="O28" s="4">
        <v>16</v>
      </c>
      <c r="P28" s="4">
        <v>1</v>
      </c>
      <c r="Q28" s="4">
        <v>16</v>
      </c>
      <c r="R28" s="4">
        <v>1</v>
      </c>
      <c r="S28" s="4">
        <v>4</v>
      </c>
      <c r="T28" s="4">
        <v>2.5</v>
      </c>
      <c r="U28" s="4"/>
      <c r="V28" s="3">
        <v>2.5</v>
      </c>
      <c r="W28">
        <v>9</v>
      </c>
      <c r="X28" s="4">
        <v>94</v>
      </c>
      <c r="Y28" s="4">
        <v>9</v>
      </c>
      <c r="Z28" s="4"/>
      <c r="AB28" t="s">
        <v>673</v>
      </c>
      <c r="AC28">
        <v>20</v>
      </c>
      <c r="AD28" t="s">
        <v>677</v>
      </c>
      <c r="AE28" t="s">
        <v>678</v>
      </c>
    </row>
    <row r="29" spans="1:36" ht="30" x14ac:dyDescent="0.25">
      <c r="A29" s="2">
        <v>424</v>
      </c>
      <c r="B29" s="3" t="s">
        <v>78</v>
      </c>
      <c r="C29" s="3" t="s">
        <v>26</v>
      </c>
      <c r="D29" s="3" t="s">
        <v>29</v>
      </c>
      <c r="E29" s="3">
        <v>19</v>
      </c>
      <c r="F29" s="4">
        <v>75</v>
      </c>
      <c r="G29" s="4" t="s">
        <v>88</v>
      </c>
      <c r="H29" s="3">
        <v>217831744</v>
      </c>
      <c r="I29" s="4">
        <v>0.35294117647058798</v>
      </c>
      <c r="J29" s="4">
        <v>0.17647058823529399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3"/>
      <c r="W29" s="4"/>
      <c r="X29" s="4">
        <v>0</v>
      </c>
      <c r="Y29" s="4">
        <v>0</v>
      </c>
      <c r="Z29" s="4" t="s">
        <v>89</v>
      </c>
      <c r="AB29" t="s">
        <v>673</v>
      </c>
      <c r="AC29">
        <v>24</v>
      </c>
      <c r="AD29" t="s">
        <v>677</v>
      </c>
      <c r="AE29" t="s">
        <v>679</v>
      </c>
    </row>
    <row r="30" spans="1:36" ht="30" x14ac:dyDescent="0.25">
      <c r="A30" s="2">
        <v>440</v>
      </c>
      <c r="B30" s="3" t="s">
        <v>78</v>
      </c>
      <c r="C30" s="3" t="s">
        <v>26</v>
      </c>
      <c r="D30" s="3" t="s">
        <v>29</v>
      </c>
      <c r="E30" s="3">
        <v>19</v>
      </c>
      <c r="F30" s="4">
        <v>75</v>
      </c>
      <c r="G30" s="4" t="s">
        <v>150</v>
      </c>
      <c r="H30" s="3">
        <v>82135906</v>
      </c>
      <c r="I30" s="4">
        <v>0.35294117647058798</v>
      </c>
      <c r="J30" s="4">
        <v>0.17647058823529399</v>
      </c>
      <c r="K30" s="4">
        <v>5</v>
      </c>
      <c r="L30" s="4"/>
      <c r="M30" s="4"/>
      <c r="N30" s="4">
        <v>11</v>
      </c>
      <c r="O30" s="4">
        <v>6</v>
      </c>
      <c r="P30" s="4">
        <v>2</v>
      </c>
      <c r="Q30">
        <v>6</v>
      </c>
      <c r="R30" s="4">
        <v>1</v>
      </c>
      <c r="S30" s="4">
        <v>2</v>
      </c>
      <c r="T30" s="4">
        <v>3</v>
      </c>
      <c r="U30" s="4"/>
      <c r="V30" s="3">
        <v>2</v>
      </c>
      <c r="W30">
        <v>7</v>
      </c>
      <c r="X30" s="4">
        <v>45</v>
      </c>
      <c r="Y30" s="4">
        <v>7</v>
      </c>
      <c r="Z30" s="4" t="s">
        <v>89</v>
      </c>
      <c r="AB30" t="s">
        <v>680</v>
      </c>
      <c r="AC30">
        <v>34</v>
      </c>
      <c r="AD30" t="s">
        <v>677</v>
      </c>
      <c r="AE30" t="s">
        <v>712</v>
      </c>
      <c r="AG30" t="s">
        <v>713</v>
      </c>
    </row>
    <row r="31" spans="1:36" ht="30" x14ac:dyDescent="0.25">
      <c r="A31" s="2">
        <v>456</v>
      </c>
      <c r="B31" s="3" t="s">
        <v>78</v>
      </c>
      <c r="C31" s="3" t="s">
        <v>28</v>
      </c>
      <c r="D31" s="3" t="s">
        <v>29</v>
      </c>
      <c r="E31" s="3">
        <v>19</v>
      </c>
      <c r="F31" s="4">
        <v>75</v>
      </c>
      <c r="G31" s="4" t="s">
        <v>152</v>
      </c>
      <c r="H31" s="3">
        <v>792288984</v>
      </c>
      <c r="I31" s="4">
        <v>0.375</v>
      </c>
      <c r="J31" s="4">
        <v>0.1875</v>
      </c>
      <c r="K31" s="4">
        <v>17</v>
      </c>
      <c r="L31" s="4"/>
      <c r="M31" s="4"/>
      <c r="N31" s="4">
        <v>61</v>
      </c>
      <c r="O31" s="4">
        <v>41</v>
      </c>
      <c r="P31" s="4">
        <v>1</v>
      </c>
      <c r="Q31" s="4">
        <v>41</v>
      </c>
      <c r="R31" s="4"/>
      <c r="S31" s="4">
        <v>8</v>
      </c>
      <c r="T31" s="4">
        <v>15</v>
      </c>
      <c r="U31" s="4"/>
      <c r="V31" s="3">
        <v>5</v>
      </c>
      <c r="W31" s="4">
        <v>28</v>
      </c>
      <c r="X31" s="4">
        <v>217</v>
      </c>
      <c r="Y31" s="4">
        <v>28</v>
      </c>
      <c r="Z31" s="4" t="s">
        <v>102</v>
      </c>
      <c r="AB31" t="s">
        <v>673</v>
      </c>
      <c r="AC31">
        <v>23</v>
      </c>
      <c r="AD31" t="s">
        <v>677</v>
      </c>
      <c r="AE31" t="s">
        <v>714</v>
      </c>
      <c r="AF31" t="s">
        <v>695</v>
      </c>
    </row>
    <row r="32" spans="1:36" ht="30" x14ac:dyDescent="0.25">
      <c r="A32" s="2">
        <v>477</v>
      </c>
      <c r="B32" s="3" t="s">
        <v>78</v>
      </c>
      <c r="C32" s="3" t="s">
        <v>28</v>
      </c>
      <c r="D32" s="3" t="s">
        <v>29</v>
      </c>
      <c r="E32" s="3">
        <v>19</v>
      </c>
      <c r="F32" s="4">
        <v>75</v>
      </c>
      <c r="G32" s="4" t="s">
        <v>158</v>
      </c>
      <c r="H32" s="3">
        <v>927618937</v>
      </c>
      <c r="I32" s="4">
        <v>0.5625</v>
      </c>
      <c r="J32" s="4">
        <v>0.28125</v>
      </c>
      <c r="K32" s="4">
        <v>9</v>
      </c>
      <c r="N32">
        <v>25</v>
      </c>
      <c r="O32">
        <v>16</v>
      </c>
      <c r="P32">
        <v>2</v>
      </c>
      <c r="Q32">
        <v>16</v>
      </c>
      <c r="R32">
        <v>1</v>
      </c>
      <c r="S32">
        <v>2</v>
      </c>
      <c r="T32">
        <v>4</v>
      </c>
      <c r="V32" s="3"/>
      <c r="W32">
        <v>6</v>
      </c>
      <c r="X32">
        <v>81</v>
      </c>
      <c r="Y32">
        <v>6</v>
      </c>
      <c r="Z32" t="s">
        <v>99</v>
      </c>
      <c r="AB32" t="s">
        <v>673</v>
      </c>
      <c r="AC32">
        <v>25</v>
      </c>
      <c r="AD32" t="s">
        <v>677</v>
      </c>
      <c r="AE32" t="s">
        <v>721</v>
      </c>
      <c r="AG32" t="s">
        <v>686</v>
      </c>
      <c r="AJ32">
        <v>180</v>
      </c>
    </row>
    <row r="33" spans="1:34" ht="30" x14ac:dyDescent="0.25">
      <c r="A33" s="2">
        <v>498</v>
      </c>
      <c r="B33" s="3" t="s">
        <v>78</v>
      </c>
      <c r="C33" s="3" t="s">
        <v>28</v>
      </c>
      <c r="D33" s="3" t="s">
        <v>29</v>
      </c>
      <c r="E33" s="3">
        <v>19</v>
      </c>
      <c r="F33" s="4">
        <v>75</v>
      </c>
      <c r="G33" s="4" t="s">
        <v>165</v>
      </c>
      <c r="H33" s="3">
        <v>1412134207</v>
      </c>
      <c r="I33" s="4">
        <v>2</v>
      </c>
      <c r="J33" s="4">
        <v>1</v>
      </c>
      <c r="K33" s="4">
        <v>3</v>
      </c>
      <c r="L33" s="4"/>
      <c r="M33" s="4"/>
      <c r="N33" s="4">
        <v>8</v>
      </c>
      <c r="O33" s="4">
        <v>5</v>
      </c>
      <c r="P33" s="4">
        <v>1</v>
      </c>
      <c r="Q33" s="4">
        <v>5</v>
      </c>
      <c r="R33" s="4">
        <v>1</v>
      </c>
      <c r="S33" s="4">
        <v>1</v>
      </c>
      <c r="T33" s="4">
        <v>1</v>
      </c>
      <c r="U33" s="4"/>
      <c r="V33" s="3">
        <v>1</v>
      </c>
      <c r="W33" s="4">
        <v>3</v>
      </c>
      <c r="X33" s="4">
        <v>29</v>
      </c>
      <c r="Y33" s="4">
        <v>3</v>
      </c>
      <c r="Z33" s="4"/>
      <c r="AB33" t="s">
        <v>680</v>
      </c>
      <c r="AC33">
        <v>25</v>
      </c>
      <c r="AD33" t="s">
        <v>677</v>
      </c>
      <c r="AE33" t="s">
        <v>705</v>
      </c>
    </row>
    <row r="34" spans="1:34" ht="30" x14ac:dyDescent="0.25">
      <c r="A34" s="2">
        <v>518</v>
      </c>
      <c r="B34" s="3" t="s">
        <v>78</v>
      </c>
      <c r="C34" s="3" t="s">
        <v>28</v>
      </c>
      <c r="D34" s="3" t="s">
        <v>29</v>
      </c>
      <c r="E34" s="3">
        <v>19</v>
      </c>
      <c r="F34" s="4">
        <v>75</v>
      </c>
      <c r="G34" s="4" t="s">
        <v>169</v>
      </c>
      <c r="H34" s="3">
        <v>178114327</v>
      </c>
      <c r="I34" s="4">
        <v>2</v>
      </c>
      <c r="J34" s="4">
        <v>1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3"/>
      <c r="W34" s="4"/>
      <c r="X34" s="4">
        <v>0</v>
      </c>
      <c r="Y34" s="4">
        <v>0</v>
      </c>
      <c r="Z34" s="4"/>
      <c r="AB34" t="s">
        <v>680</v>
      </c>
      <c r="AC34">
        <v>31</v>
      </c>
      <c r="AD34" t="s">
        <v>677</v>
      </c>
      <c r="AE34" t="s">
        <v>694</v>
      </c>
      <c r="AH34" t="s">
        <v>692</v>
      </c>
    </row>
    <row r="35" spans="1:34" ht="30" x14ac:dyDescent="0.25">
      <c r="A35" s="2">
        <v>534</v>
      </c>
      <c r="B35" s="3" t="s">
        <v>78</v>
      </c>
      <c r="C35" s="3" t="s">
        <v>28</v>
      </c>
      <c r="D35" s="3" t="s">
        <v>29</v>
      </c>
      <c r="E35" s="3">
        <v>19</v>
      </c>
      <c r="F35" s="4">
        <v>75</v>
      </c>
      <c r="G35" s="4" t="s">
        <v>171</v>
      </c>
      <c r="H35" s="3">
        <v>8518124088</v>
      </c>
      <c r="I35" s="4">
        <v>0.5625</v>
      </c>
      <c r="J35" s="4">
        <v>0.28125</v>
      </c>
      <c r="K35" s="4">
        <v>1</v>
      </c>
      <c r="L35" s="4"/>
      <c r="M35" s="4"/>
      <c r="N35" s="4">
        <v>2</v>
      </c>
      <c r="O35" s="4">
        <v>1</v>
      </c>
      <c r="P35" s="4">
        <v>1</v>
      </c>
      <c r="Q35" s="4">
        <v>1</v>
      </c>
      <c r="R35" s="4">
        <v>1</v>
      </c>
      <c r="S35" s="4"/>
      <c r="T35" s="4"/>
      <c r="U35" s="4">
        <v>1</v>
      </c>
      <c r="V35" s="3"/>
      <c r="W35">
        <v>1</v>
      </c>
      <c r="X35" s="4">
        <v>8</v>
      </c>
      <c r="Y35" s="4">
        <v>0</v>
      </c>
      <c r="Z35" s="4" t="s">
        <v>99</v>
      </c>
      <c r="AB35" t="s">
        <v>680</v>
      </c>
      <c r="AC35">
        <v>25</v>
      </c>
      <c r="AD35" t="s">
        <v>677</v>
      </c>
      <c r="AE35" t="s">
        <v>725</v>
      </c>
      <c r="AG35" t="s">
        <v>726</v>
      </c>
    </row>
    <row r="36" spans="1:34" ht="30" x14ac:dyDescent="0.25">
      <c r="A36" s="2">
        <v>550</v>
      </c>
      <c r="B36" s="3" t="s">
        <v>78</v>
      </c>
      <c r="C36" s="3" t="s">
        <v>26</v>
      </c>
      <c r="D36" s="3" t="s">
        <v>29</v>
      </c>
      <c r="E36" s="3">
        <v>19</v>
      </c>
      <c r="F36" s="4">
        <v>75</v>
      </c>
      <c r="G36" s="4" t="s">
        <v>172</v>
      </c>
      <c r="H36" s="3">
        <v>8517821164</v>
      </c>
      <c r="I36" s="4">
        <v>0.52941176470588203</v>
      </c>
      <c r="J36" s="4">
        <v>0.26470588235294101</v>
      </c>
      <c r="K36" s="4">
        <v>8</v>
      </c>
      <c r="L36" s="4"/>
      <c r="M36" s="4"/>
      <c r="N36" s="4">
        <v>19</v>
      </c>
      <c r="O36" s="4">
        <v>11</v>
      </c>
      <c r="P36" s="4">
        <v>1</v>
      </c>
      <c r="Q36" s="4">
        <v>11</v>
      </c>
      <c r="R36" s="4">
        <v>1</v>
      </c>
      <c r="S36" s="4">
        <v>4</v>
      </c>
      <c r="T36" s="4">
        <v>3</v>
      </c>
      <c r="U36" s="4"/>
      <c r="V36" s="3">
        <v>2</v>
      </c>
      <c r="W36" s="4">
        <v>9</v>
      </c>
      <c r="X36" s="4">
        <v>69</v>
      </c>
      <c r="Y36" s="4">
        <v>9</v>
      </c>
      <c r="Z36" s="4" t="s">
        <v>82</v>
      </c>
      <c r="AB36" t="s">
        <v>680</v>
      </c>
      <c r="AC36">
        <v>29</v>
      </c>
      <c r="AD36" t="s">
        <v>674</v>
      </c>
      <c r="AE36" t="s">
        <v>691</v>
      </c>
      <c r="AF36" t="s">
        <v>695</v>
      </c>
      <c r="AG36" t="s">
        <v>727</v>
      </c>
    </row>
    <row r="37" spans="1:34" ht="30" x14ac:dyDescent="0.25">
      <c r="A37" s="2">
        <v>566</v>
      </c>
      <c r="B37" s="3" t="s">
        <v>78</v>
      </c>
      <c r="C37" s="3" t="s">
        <v>28</v>
      </c>
      <c r="D37" s="3" t="s">
        <v>29</v>
      </c>
      <c r="E37" s="3">
        <v>19</v>
      </c>
      <c r="F37" s="4">
        <v>75</v>
      </c>
      <c r="G37" s="4" t="s">
        <v>173</v>
      </c>
      <c r="H37" s="3">
        <v>79215167188</v>
      </c>
      <c r="I37" s="4">
        <v>0.5625</v>
      </c>
      <c r="J37" s="4">
        <v>0.28125</v>
      </c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3"/>
      <c r="W37" s="4"/>
      <c r="X37" s="4">
        <v>0</v>
      </c>
      <c r="Y37" s="4">
        <v>0</v>
      </c>
      <c r="Z37" s="4" t="s">
        <v>99</v>
      </c>
      <c r="AB37" t="s">
        <v>673</v>
      </c>
      <c r="AC37">
        <v>18</v>
      </c>
      <c r="AD37" t="s">
        <v>677</v>
      </c>
      <c r="AE37" t="s">
        <v>728</v>
      </c>
      <c r="AG37" t="s">
        <v>686</v>
      </c>
    </row>
    <row r="38" spans="1:34" x14ac:dyDescent="0.25">
      <c r="A38" s="2"/>
      <c r="B38" s="3"/>
      <c r="C38" s="3"/>
      <c r="D38" s="3"/>
      <c r="E38" s="3"/>
      <c r="F38" s="4"/>
      <c r="G38" s="4"/>
      <c r="H38" s="3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3"/>
      <c r="W38" s="4"/>
      <c r="X38" s="4"/>
      <c r="Y38" s="4"/>
      <c r="Z38" s="4"/>
    </row>
    <row r="39" spans="1:34" x14ac:dyDescent="0.25">
      <c r="A39" s="2"/>
      <c r="B39" s="3"/>
      <c r="C39" s="3"/>
      <c r="D39" s="3"/>
      <c r="E39" s="3"/>
      <c r="F39" s="4"/>
      <c r="G39" s="4"/>
      <c r="H39" s="3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3"/>
      <c r="X39" s="4"/>
      <c r="Y39" s="4"/>
      <c r="Z39" s="4"/>
    </row>
    <row r="40" spans="1:34" x14ac:dyDescent="0.25">
      <c r="A40" s="2"/>
      <c r="B40" s="3"/>
      <c r="C40" s="3"/>
      <c r="D40" s="3"/>
      <c r="E40" s="3"/>
      <c r="F40" s="4"/>
      <c r="G40" s="4"/>
      <c r="H40" s="3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3"/>
      <c r="W40" s="4"/>
      <c r="X40" s="4"/>
      <c r="Y40" s="4"/>
      <c r="Z40" s="4"/>
    </row>
    <row r="41" spans="1:34" x14ac:dyDescent="0.25">
      <c r="A41" s="2"/>
      <c r="B41" s="3"/>
      <c r="C41" s="3"/>
      <c r="D41" s="3"/>
      <c r="E41" s="3"/>
      <c r="F41" s="4"/>
      <c r="G41" s="4"/>
      <c r="H41" s="3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3"/>
      <c r="W41" s="4"/>
      <c r="X41" s="4"/>
      <c r="Y41" s="4"/>
      <c r="Z41" s="4"/>
    </row>
    <row r="42" spans="1:34" x14ac:dyDescent="0.25">
      <c r="A42" s="2"/>
      <c r="B42" s="3"/>
      <c r="C42" s="3"/>
      <c r="D42" s="3"/>
      <c r="E42" s="3"/>
      <c r="F42" s="4"/>
      <c r="G42" s="4"/>
      <c r="H42" s="3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3"/>
      <c r="X42" s="4"/>
      <c r="Y42" s="4"/>
      <c r="Z42" s="4"/>
    </row>
    <row r="43" spans="1:34" x14ac:dyDescent="0.25">
      <c r="A43" s="2"/>
      <c r="B43" s="3"/>
      <c r="C43" s="3"/>
      <c r="D43" s="3"/>
      <c r="E43" s="3"/>
      <c r="F43" s="4"/>
      <c r="G43" s="4"/>
      <c r="H43" s="3"/>
      <c r="I43" s="4"/>
      <c r="J43" s="4"/>
      <c r="K43" s="4"/>
      <c r="L43" s="4"/>
      <c r="M43" s="4"/>
      <c r="O43" s="4"/>
      <c r="P43" s="4"/>
      <c r="Q43" s="4"/>
      <c r="R43" s="4"/>
      <c r="S43" s="4"/>
      <c r="T43" s="4"/>
      <c r="U43" s="4"/>
      <c r="V43" s="3"/>
      <c r="W43" s="4"/>
      <c r="X43" s="4"/>
      <c r="Y43" s="4"/>
      <c r="Z43" s="4"/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L40"/>
  <sheetViews>
    <sheetView workbookViewId="0">
      <selection activeCell="A2" sqref="A2:Z40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5</v>
      </c>
      <c r="B2" s="3" t="s">
        <v>78</v>
      </c>
      <c r="C2" s="3" t="s">
        <v>28</v>
      </c>
      <c r="D2" s="3" t="s">
        <v>36</v>
      </c>
      <c r="E2" s="3">
        <v>66</v>
      </c>
      <c r="F2" s="4">
        <v>56</v>
      </c>
      <c r="G2" s="4" t="s">
        <v>92</v>
      </c>
      <c r="H2" s="3">
        <v>9165180138</v>
      </c>
      <c r="I2" s="4">
        <v>0</v>
      </c>
      <c r="J2" s="4">
        <v>0</v>
      </c>
      <c r="K2" s="4">
        <v>5</v>
      </c>
      <c r="L2" s="4"/>
      <c r="M2" s="4">
        <v>3</v>
      </c>
      <c r="N2" s="4">
        <v>14</v>
      </c>
      <c r="O2" s="4">
        <v>9</v>
      </c>
      <c r="P2" s="4"/>
      <c r="Q2" s="4">
        <v>9</v>
      </c>
      <c r="R2" s="4">
        <v>1</v>
      </c>
      <c r="S2" s="4">
        <v>2</v>
      </c>
      <c r="T2" s="4">
        <v>2.5</v>
      </c>
      <c r="U2" s="4"/>
      <c r="V2" s="3">
        <v>1.5</v>
      </c>
      <c r="W2" s="4">
        <v>6</v>
      </c>
      <c r="X2" s="4">
        <v>53</v>
      </c>
      <c r="Y2" s="4">
        <v>6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26</v>
      </c>
      <c r="B3" s="3" t="s">
        <v>78</v>
      </c>
      <c r="C3" s="3" t="s">
        <v>28</v>
      </c>
      <c r="D3" s="3" t="s">
        <v>36</v>
      </c>
      <c r="E3" s="3">
        <v>66</v>
      </c>
      <c r="F3" s="4">
        <v>56</v>
      </c>
      <c r="G3" s="4" t="s">
        <v>98</v>
      </c>
      <c r="H3" s="3">
        <v>871611960</v>
      </c>
      <c r="I3" s="4">
        <v>0.42857142857142899</v>
      </c>
      <c r="J3" s="4">
        <v>0.214285714285714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3"/>
      <c r="X3" s="4">
        <v>0</v>
      </c>
      <c r="Y3" s="4">
        <v>0</v>
      </c>
      <c r="Z3" s="4" t="s">
        <v>99</v>
      </c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42</v>
      </c>
      <c r="B4" s="3" t="s">
        <v>78</v>
      </c>
      <c r="C4" s="3" t="s">
        <v>28</v>
      </c>
      <c r="D4" s="3" t="s">
        <v>36</v>
      </c>
      <c r="E4" s="3">
        <v>66</v>
      </c>
      <c r="F4" s="4">
        <v>56</v>
      </c>
      <c r="G4" s="4" t="s">
        <v>101</v>
      </c>
      <c r="H4" s="3">
        <v>17888851</v>
      </c>
      <c r="I4" s="4">
        <v>0.42857142857142899</v>
      </c>
      <c r="J4" s="4">
        <v>0.214285714285714</v>
      </c>
      <c r="K4" s="4">
        <v>5</v>
      </c>
      <c r="L4" s="4"/>
      <c r="M4" s="4">
        <v>6</v>
      </c>
      <c r="N4" s="4">
        <v>11</v>
      </c>
      <c r="O4" s="4">
        <v>6</v>
      </c>
      <c r="P4" s="4">
        <v>1</v>
      </c>
      <c r="Q4" s="4">
        <v>6</v>
      </c>
      <c r="R4" s="4">
        <v>1</v>
      </c>
      <c r="S4" s="4">
        <v>4</v>
      </c>
      <c r="T4" s="4">
        <v>2.5</v>
      </c>
      <c r="U4" s="4"/>
      <c r="V4" s="3">
        <v>2.5</v>
      </c>
      <c r="W4" s="4">
        <v>9</v>
      </c>
      <c r="X4" s="4">
        <v>54</v>
      </c>
      <c r="Y4" s="4">
        <v>9</v>
      </c>
      <c r="Z4" s="4" t="s">
        <v>99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58</v>
      </c>
      <c r="B5" s="3" t="s">
        <v>78</v>
      </c>
      <c r="C5" s="3" t="s">
        <v>28</v>
      </c>
      <c r="D5" s="3" t="s">
        <v>36</v>
      </c>
      <c r="E5" s="3">
        <v>66</v>
      </c>
      <c r="F5" s="4">
        <v>56</v>
      </c>
      <c r="G5" s="4" t="s">
        <v>104</v>
      </c>
      <c r="H5" s="3">
        <v>134766397</v>
      </c>
      <c r="I5" s="4">
        <v>0.42857142857142899</v>
      </c>
      <c r="J5" s="4">
        <v>0.214285714285714</v>
      </c>
      <c r="K5" s="4"/>
      <c r="V5" s="3"/>
      <c r="X5">
        <v>0</v>
      </c>
      <c r="Y5">
        <v>0</v>
      </c>
      <c r="Z5" t="s">
        <v>99</v>
      </c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81</v>
      </c>
      <c r="B6" s="3" t="s">
        <v>78</v>
      </c>
      <c r="C6" s="3" t="s">
        <v>26</v>
      </c>
      <c r="D6" s="3" t="s">
        <v>36</v>
      </c>
      <c r="E6" s="3">
        <v>66</v>
      </c>
      <c r="F6" s="4">
        <v>56</v>
      </c>
      <c r="G6" s="4" t="s">
        <v>106</v>
      </c>
      <c r="H6" s="3">
        <v>90153375</v>
      </c>
      <c r="I6" s="4">
        <v>0.1875</v>
      </c>
      <c r="J6" s="4">
        <v>9.375E-2</v>
      </c>
      <c r="K6" s="4">
        <v>6</v>
      </c>
      <c r="L6" s="4"/>
      <c r="M6" s="4">
        <v>2</v>
      </c>
      <c r="N6" s="4">
        <v>13</v>
      </c>
      <c r="O6" s="4">
        <v>7</v>
      </c>
      <c r="P6" s="4">
        <v>1</v>
      </c>
      <c r="Q6" s="4">
        <v>7</v>
      </c>
      <c r="R6" s="4">
        <v>1</v>
      </c>
      <c r="S6" s="4">
        <v>2</v>
      </c>
      <c r="T6">
        <v>1.5</v>
      </c>
      <c r="U6" s="4"/>
      <c r="V6" s="3">
        <v>0.5</v>
      </c>
      <c r="W6">
        <v>4</v>
      </c>
      <c r="X6" s="4">
        <v>45</v>
      </c>
      <c r="Y6" s="4">
        <v>4</v>
      </c>
      <c r="Z6" s="4" t="s">
        <v>89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97</v>
      </c>
      <c r="B7" s="3" t="s">
        <v>78</v>
      </c>
      <c r="C7" s="3" t="s">
        <v>26</v>
      </c>
      <c r="D7" s="3" t="s">
        <v>36</v>
      </c>
      <c r="E7" s="3">
        <v>66</v>
      </c>
      <c r="F7" s="4">
        <v>56</v>
      </c>
      <c r="G7" s="4" t="s">
        <v>111</v>
      </c>
      <c r="H7" s="3">
        <v>134763219</v>
      </c>
      <c r="I7" s="4">
        <v>0</v>
      </c>
      <c r="J7" s="4">
        <v>0</v>
      </c>
      <c r="K7" s="4">
        <v>11</v>
      </c>
      <c r="L7" s="4"/>
      <c r="M7" s="4">
        <v>3</v>
      </c>
      <c r="N7">
        <v>23</v>
      </c>
      <c r="O7" s="4">
        <v>12</v>
      </c>
      <c r="P7" s="4"/>
      <c r="Q7" s="4">
        <v>12</v>
      </c>
      <c r="R7" s="4">
        <v>1</v>
      </c>
      <c r="S7" s="4">
        <v>3</v>
      </c>
      <c r="T7" s="4">
        <v>6.5</v>
      </c>
      <c r="U7" s="4"/>
      <c r="V7" s="3">
        <v>4.5</v>
      </c>
      <c r="W7" s="4">
        <v>14</v>
      </c>
      <c r="X7" s="4">
        <v>90</v>
      </c>
      <c r="Y7" s="4">
        <v>14</v>
      </c>
      <c r="Z7" s="4"/>
      <c r="AB7" t="s">
        <v>673</v>
      </c>
      <c r="AC7">
        <v>23</v>
      </c>
      <c r="AD7" t="s">
        <v>677</v>
      </c>
      <c r="AE7" t="s">
        <v>691</v>
      </c>
    </row>
    <row r="8" spans="1:38" ht="30" x14ac:dyDescent="0.25">
      <c r="A8" s="2">
        <v>108</v>
      </c>
      <c r="B8" s="3" t="s">
        <v>78</v>
      </c>
      <c r="C8" s="3" t="s">
        <v>28</v>
      </c>
      <c r="D8" s="3" t="s">
        <v>36</v>
      </c>
      <c r="E8" s="3">
        <v>66</v>
      </c>
      <c r="F8" s="4">
        <v>56</v>
      </c>
      <c r="G8" s="4" t="s">
        <v>114</v>
      </c>
      <c r="H8" s="3">
        <v>17888853</v>
      </c>
      <c r="I8" s="4">
        <v>0.28571428571428598</v>
      </c>
      <c r="J8" s="4">
        <v>0.14285714285714299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3"/>
      <c r="W8" s="4"/>
      <c r="X8" s="4">
        <v>0</v>
      </c>
      <c r="Y8" s="4">
        <v>0</v>
      </c>
      <c r="Z8" s="4" t="s">
        <v>102</v>
      </c>
      <c r="AB8" t="s">
        <v>680</v>
      </c>
      <c r="AC8">
        <v>30</v>
      </c>
      <c r="AD8" t="s">
        <v>674</v>
      </c>
      <c r="AE8" t="s">
        <v>687</v>
      </c>
      <c r="AG8" t="s">
        <v>688</v>
      </c>
      <c r="AJ8">
        <v>100</v>
      </c>
    </row>
    <row r="9" spans="1:38" ht="30" x14ac:dyDescent="0.25">
      <c r="A9" s="2">
        <v>123</v>
      </c>
      <c r="B9" s="3" t="s">
        <v>78</v>
      </c>
      <c r="C9" s="3" t="s">
        <v>26</v>
      </c>
      <c r="D9" s="3" t="s">
        <v>36</v>
      </c>
      <c r="E9" s="3">
        <v>66</v>
      </c>
      <c r="F9" s="4">
        <v>56</v>
      </c>
      <c r="G9" s="4" t="s">
        <v>111</v>
      </c>
      <c r="H9" s="3">
        <v>134763219</v>
      </c>
      <c r="I9" s="4">
        <v>0</v>
      </c>
      <c r="J9" s="4">
        <v>0</v>
      </c>
      <c r="K9" s="4">
        <v>9</v>
      </c>
      <c r="L9" s="4"/>
      <c r="M9">
        <v>3</v>
      </c>
      <c r="N9">
        <v>17</v>
      </c>
      <c r="O9">
        <v>8</v>
      </c>
      <c r="Q9" s="4">
        <v>8</v>
      </c>
      <c r="R9">
        <v>1</v>
      </c>
      <c r="S9" s="4">
        <v>5</v>
      </c>
      <c r="T9">
        <v>3.5</v>
      </c>
      <c r="V9" s="3">
        <v>1.5</v>
      </c>
      <c r="W9">
        <v>10</v>
      </c>
      <c r="X9">
        <v>66</v>
      </c>
      <c r="Y9" s="4">
        <v>10</v>
      </c>
      <c r="Z9" s="4"/>
      <c r="AB9" t="s">
        <v>673</v>
      </c>
      <c r="AC9">
        <v>23</v>
      </c>
      <c r="AD9" t="s">
        <v>677</v>
      </c>
      <c r="AE9" t="s">
        <v>691</v>
      </c>
    </row>
    <row r="10" spans="1:38" ht="30" x14ac:dyDescent="0.25">
      <c r="A10" s="2">
        <v>135</v>
      </c>
      <c r="B10" s="3" t="s">
        <v>78</v>
      </c>
      <c r="C10" s="3" t="s">
        <v>26</v>
      </c>
      <c r="D10" s="3" t="s">
        <v>36</v>
      </c>
      <c r="E10" s="3">
        <v>66</v>
      </c>
      <c r="F10" s="4">
        <v>56</v>
      </c>
      <c r="G10" s="4" t="s">
        <v>118</v>
      </c>
      <c r="H10" s="3">
        <v>10238105208</v>
      </c>
      <c r="I10" s="4">
        <v>0</v>
      </c>
      <c r="J10" s="4">
        <v>0</v>
      </c>
      <c r="K10" s="4">
        <v>11</v>
      </c>
      <c r="L10" s="4"/>
      <c r="M10" s="4">
        <v>3</v>
      </c>
      <c r="N10" s="4">
        <v>26</v>
      </c>
      <c r="O10" s="4">
        <v>15</v>
      </c>
      <c r="P10" s="4"/>
      <c r="Q10" s="4">
        <v>15</v>
      </c>
      <c r="R10" s="4">
        <v>1</v>
      </c>
      <c r="S10" s="4">
        <v>8</v>
      </c>
      <c r="T10">
        <v>5</v>
      </c>
      <c r="U10" s="4"/>
      <c r="V10" s="3">
        <v>2</v>
      </c>
      <c r="W10">
        <v>15</v>
      </c>
      <c r="X10" s="4">
        <v>101</v>
      </c>
      <c r="Y10" s="4">
        <v>15</v>
      </c>
      <c r="Z10" s="4"/>
      <c r="AB10" t="s">
        <v>673</v>
      </c>
      <c r="AC10">
        <v>29</v>
      </c>
      <c r="AD10" t="s">
        <v>677</v>
      </c>
      <c r="AE10" t="s">
        <v>691</v>
      </c>
      <c r="AH10" t="s">
        <v>692</v>
      </c>
    </row>
    <row r="11" spans="1:38" ht="30" x14ac:dyDescent="0.25">
      <c r="A11" s="2">
        <v>155</v>
      </c>
      <c r="B11" s="3" t="s">
        <v>78</v>
      </c>
      <c r="C11" s="3" t="s">
        <v>26</v>
      </c>
      <c r="D11" s="3" t="s">
        <v>36</v>
      </c>
      <c r="E11" s="3">
        <v>66</v>
      </c>
      <c r="F11" s="4">
        <v>56</v>
      </c>
      <c r="G11" s="4" t="s">
        <v>121</v>
      </c>
      <c r="H11" s="3">
        <v>8870124178</v>
      </c>
      <c r="I11" s="4">
        <v>0.28125</v>
      </c>
      <c r="J11" s="4">
        <v>0.140625</v>
      </c>
      <c r="K11" s="4"/>
      <c r="L11" s="4"/>
      <c r="M11" s="4"/>
      <c r="N11" s="4"/>
      <c r="O11" s="4"/>
      <c r="P11" s="4"/>
      <c r="Q11" s="4"/>
      <c r="R11" s="4"/>
      <c r="S11" s="4"/>
      <c r="U11" s="4"/>
      <c r="V11" s="3"/>
      <c r="W11" s="4"/>
      <c r="X11" s="4">
        <v>0</v>
      </c>
      <c r="Y11" s="4">
        <v>0</v>
      </c>
      <c r="Z11" s="4" t="s">
        <v>82</v>
      </c>
      <c r="AB11" t="s">
        <v>673</v>
      </c>
      <c r="AC11">
        <v>21</v>
      </c>
      <c r="AD11" t="s">
        <v>677</v>
      </c>
      <c r="AE11" t="s">
        <v>693</v>
      </c>
    </row>
    <row r="12" spans="1:38" ht="30" x14ac:dyDescent="0.25">
      <c r="A12" s="2">
        <v>171</v>
      </c>
      <c r="B12" s="3" t="s">
        <v>78</v>
      </c>
      <c r="C12" s="3" t="s">
        <v>28</v>
      </c>
      <c r="D12" s="3" t="s">
        <v>36</v>
      </c>
      <c r="E12" s="3">
        <v>66</v>
      </c>
      <c r="F12" s="4">
        <v>56</v>
      </c>
      <c r="G12" s="4" t="s">
        <v>122</v>
      </c>
      <c r="H12" s="3">
        <v>10184154</v>
      </c>
      <c r="I12" s="4">
        <v>2</v>
      </c>
      <c r="J12" s="4">
        <v>1</v>
      </c>
      <c r="K12" s="4"/>
      <c r="L12" s="4"/>
      <c r="M12" s="4"/>
      <c r="O12" s="4"/>
      <c r="P12" s="4"/>
      <c r="Q12" s="4"/>
      <c r="R12" s="4"/>
      <c r="S12" s="4"/>
      <c r="T12" s="4"/>
      <c r="U12" s="4"/>
      <c r="V12" s="3"/>
      <c r="W12" s="4"/>
      <c r="X12" s="4">
        <v>0</v>
      </c>
      <c r="Y12" s="4">
        <v>0</v>
      </c>
      <c r="Z12" s="4"/>
      <c r="AB12" t="s">
        <v>680</v>
      </c>
      <c r="AC12">
        <v>25</v>
      </c>
      <c r="AD12" t="s">
        <v>677</v>
      </c>
      <c r="AE12" t="s">
        <v>694</v>
      </c>
      <c r="AH12" t="s">
        <v>692</v>
      </c>
    </row>
    <row r="13" spans="1:38" ht="30" x14ac:dyDescent="0.25">
      <c r="A13" s="2">
        <v>187</v>
      </c>
      <c r="B13" s="3" t="s">
        <v>78</v>
      </c>
      <c r="C13" s="3" t="s">
        <v>26</v>
      </c>
      <c r="D13" s="3" t="s">
        <v>36</v>
      </c>
      <c r="E13" s="3">
        <v>66</v>
      </c>
      <c r="F13" s="4">
        <v>56</v>
      </c>
      <c r="G13" s="4" t="s">
        <v>124</v>
      </c>
      <c r="H13" s="3">
        <v>1391113645</v>
      </c>
      <c r="I13" s="4">
        <v>0.1875</v>
      </c>
      <c r="J13" s="4">
        <v>9.375E-2</v>
      </c>
      <c r="K13" s="4">
        <v>2</v>
      </c>
      <c r="N13">
        <v>3</v>
      </c>
      <c r="O13">
        <v>1</v>
      </c>
      <c r="P13">
        <v>1</v>
      </c>
      <c r="Q13">
        <v>1</v>
      </c>
      <c r="R13">
        <v>1</v>
      </c>
      <c r="T13">
        <v>1</v>
      </c>
      <c r="U13">
        <v>1</v>
      </c>
      <c r="V13" s="3"/>
      <c r="W13">
        <v>2</v>
      </c>
      <c r="X13">
        <v>12</v>
      </c>
      <c r="Y13">
        <v>1</v>
      </c>
      <c r="Z13" t="s">
        <v>89</v>
      </c>
      <c r="AB13" t="s">
        <v>680</v>
      </c>
      <c r="AC13">
        <v>24</v>
      </c>
      <c r="AD13" t="s">
        <v>677</v>
      </c>
      <c r="AE13" t="s">
        <v>691</v>
      </c>
      <c r="AF13" t="s">
        <v>695</v>
      </c>
      <c r="AH13" t="s">
        <v>692</v>
      </c>
      <c r="AI13" t="s">
        <v>695</v>
      </c>
    </row>
    <row r="14" spans="1:38" ht="30" x14ac:dyDescent="0.25">
      <c r="A14" s="2">
        <v>203</v>
      </c>
      <c r="B14" s="3" t="s">
        <v>78</v>
      </c>
      <c r="C14" s="3" t="s">
        <v>26</v>
      </c>
      <c r="D14" s="3" t="s">
        <v>36</v>
      </c>
      <c r="E14" s="3">
        <v>66</v>
      </c>
      <c r="F14" s="4">
        <v>56</v>
      </c>
      <c r="G14" s="4" t="s">
        <v>126</v>
      </c>
      <c r="H14" s="3">
        <v>8916155192</v>
      </c>
      <c r="I14" s="4">
        <v>0.28125</v>
      </c>
      <c r="J14" s="4">
        <v>0.140625</v>
      </c>
      <c r="K14" s="4"/>
      <c r="L14" s="4"/>
      <c r="M14" s="4"/>
      <c r="N14" s="4"/>
      <c r="O14" s="4"/>
      <c r="P14" s="4"/>
      <c r="Q14" s="4"/>
      <c r="R14" s="4"/>
      <c r="S14" s="4"/>
      <c r="U14" s="4"/>
      <c r="V14" s="3"/>
      <c r="W14" s="4"/>
      <c r="X14" s="4">
        <v>0</v>
      </c>
      <c r="Y14" s="4">
        <v>0</v>
      </c>
      <c r="Z14" s="4" t="s">
        <v>82</v>
      </c>
      <c r="AB14" t="s">
        <v>680</v>
      </c>
      <c r="AC14">
        <v>30</v>
      </c>
      <c r="AD14" t="s">
        <v>677</v>
      </c>
      <c r="AE14" t="s">
        <v>697</v>
      </c>
    </row>
    <row r="15" spans="1:38" ht="30" x14ac:dyDescent="0.25">
      <c r="A15" s="2">
        <v>219</v>
      </c>
      <c r="B15" s="3" t="s">
        <v>78</v>
      </c>
      <c r="C15" s="3" t="s">
        <v>26</v>
      </c>
      <c r="D15" s="3" t="s">
        <v>36</v>
      </c>
      <c r="E15" s="3">
        <v>66</v>
      </c>
      <c r="F15" s="4">
        <v>56</v>
      </c>
      <c r="G15" s="4" t="s">
        <v>128</v>
      </c>
      <c r="H15" s="3">
        <v>9591208203</v>
      </c>
      <c r="I15" s="4">
        <v>0.28125</v>
      </c>
      <c r="J15" s="4">
        <v>0.140625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3"/>
      <c r="W15" s="4"/>
      <c r="X15" s="4">
        <v>0</v>
      </c>
      <c r="Y15" s="4">
        <v>0</v>
      </c>
      <c r="Z15" s="4" t="s">
        <v>82</v>
      </c>
      <c r="AB15" t="s">
        <v>680</v>
      </c>
      <c r="AC15">
        <v>33</v>
      </c>
      <c r="AD15" t="s">
        <v>677</v>
      </c>
      <c r="AE15" t="s">
        <v>698</v>
      </c>
      <c r="AG15" t="s">
        <v>699</v>
      </c>
    </row>
    <row r="16" spans="1:38" ht="30" x14ac:dyDescent="0.25">
      <c r="A16" s="2">
        <v>236</v>
      </c>
      <c r="B16" s="3" t="s">
        <v>78</v>
      </c>
      <c r="C16" s="3" t="s">
        <v>26</v>
      </c>
      <c r="D16" s="3" t="s">
        <v>36</v>
      </c>
      <c r="E16" s="3">
        <v>66</v>
      </c>
      <c r="F16" s="4">
        <v>56</v>
      </c>
      <c r="G16" s="4" t="s">
        <v>130</v>
      </c>
      <c r="H16" s="3">
        <v>3712062108</v>
      </c>
      <c r="I16" s="4">
        <v>2</v>
      </c>
      <c r="J16" s="4">
        <v>1</v>
      </c>
      <c r="K16" s="4">
        <v>6</v>
      </c>
      <c r="L16" s="4"/>
      <c r="M16" s="4"/>
      <c r="N16" s="4">
        <v>13</v>
      </c>
      <c r="O16" s="4">
        <v>7</v>
      </c>
      <c r="P16" s="4">
        <v>2</v>
      </c>
      <c r="Q16" s="4">
        <v>7</v>
      </c>
      <c r="R16" s="4">
        <v>1</v>
      </c>
      <c r="S16" s="4">
        <v>1</v>
      </c>
      <c r="T16" s="4">
        <v>0.5</v>
      </c>
      <c r="U16" s="4"/>
      <c r="V16" s="3">
        <v>0.5</v>
      </c>
      <c r="W16" s="4">
        <v>2</v>
      </c>
      <c r="X16" s="4">
        <v>40</v>
      </c>
      <c r="Y16" s="4">
        <v>2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252</v>
      </c>
      <c r="B17" s="3" t="s">
        <v>78</v>
      </c>
      <c r="C17" s="3" t="s">
        <v>26</v>
      </c>
      <c r="D17" s="3" t="s">
        <v>36</v>
      </c>
      <c r="E17" s="3">
        <v>66</v>
      </c>
      <c r="F17" s="4">
        <v>56</v>
      </c>
      <c r="G17" s="4" t="s">
        <v>130</v>
      </c>
      <c r="H17" s="3">
        <v>3712062108</v>
      </c>
      <c r="I17" s="4">
        <v>0.1875</v>
      </c>
      <c r="J17" s="4">
        <v>9.375E-2</v>
      </c>
      <c r="K17" s="4">
        <v>11</v>
      </c>
      <c r="L17" s="4">
        <v>1</v>
      </c>
      <c r="M17">
        <v>9</v>
      </c>
      <c r="N17">
        <v>27</v>
      </c>
      <c r="O17">
        <v>16</v>
      </c>
      <c r="P17">
        <v>3</v>
      </c>
      <c r="Q17" s="4">
        <v>16</v>
      </c>
      <c r="R17">
        <v>1</v>
      </c>
      <c r="S17" s="4">
        <v>3</v>
      </c>
      <c r="T17">
        <v>7.5</v>
      </c>
      <c r="U17">
        <v>1</v>
      </c>
      <c r="V17" s="3">
        <v>3.5</v>
      </c>
      <c r="W17">
        <v>15</v>
      </c>
      <c r="X17">
        <v>113</v>
      </c>
      <c r="Y17" s="4">
        <v>14</v>
      </c>
      <c r="Z17" s="4" t="s">
        <v>89</v>
      </c>
      <c r="AB17" t="s">
        <v>680</v>
      </c>
      <c r="AC17">
        <v>28</v>
      </c>
      <c r="AD17" t="s">
        <v>677</v>
      </c>
      <c r="AE17" t="s">
        <v>700</v>
      </c>
      <c r="AF17" t="s">
        <v>695</v>
      </c>
      <c r="AG17" t="s">
        <v>701</v>
      </c>
    </row>
    <row r="18" spans="1:36" ht="30" x14ac:dyDescent="0.25">
      <c r="A18" s="2">
        <v>270</v>
      </c>
      <c r="B18" s="3" t="s">
        <v>78</v>
      </c>
      <c r="C18" s="3" t="s">
        <v>26</v>
      </c>
      <c r="D18" s="3" t="s">
        <v>36</v>
      </c>
      <c r="E18" s="3">
        <v>66</v>
      </c>
      <c r="F18" s="4">
        <v>56</v>
      </c>
      <c r="G18" s="4" t="s">
        <v>134</v>
      </c>
      <c r="H18" s="3">
        <v>828360120</v>
      </c>
      <c r="I18" s="4">
        <v>0.28125</v>
      </c>
      <c r="J18" s="4">
        <v>0.140625</v>
      </c>
      <c r="K18" s="4"/>
      <c r="L18" s="4"/>
      <c r="M18" s="4"/>
      <c r="N18" s="4"/>
      <c r="O18" s="4"/>
      <c r="P18" s="4"/>
      <c r="Q18" s="4"/>
      <c r="R18" s="4"/>
      <c r="S18" s="4"/>
      <c r="U18" s="4"/>
      <c r="V18" s="3"/>
      <c r="X18" s="4">
        <v>0</v>
      </c>
      <c r="Y18" s="4">
        <v>0</v>
      </c>
      <c r="Z18" s="4" t="s">
        <v>82</v>
      </c>
      <c r="AB18" t="s">
        <v>673</v>
      </c>
      <c r="AC18">
        <v>26</v>
      </c>
      <c r="AD18" t="s">
        <v>674</v>
      </c>
      <c r="AE18" t="s">
        <v>678</v>
      </c>
      <c r="AG18" t="s">
        <v>702</v>
      </c>
    </row>
    <row r="19" spans="1:36" ht="30" x14ac:dyDescent="0.25">
      <c r="A19" s="2">
        <v>286</v>
      </c>
      <c r="B19" s="3" t="s">
        <v>78</v>
      </c>
      <c r="C19" s="3" t="s">
        <v>28</v>
      </c>
      <c r="D19" s="3" t="s">
        <v>36</v>
      </c>
      <c r="E19" s="3">
        <v>66</v>
      </c>
      <c r="F19" s="4">
        <v>56</v>
      </c>
      <c r="G19" s="4" t="s">
        <v>135</v>
      </c>
      <c r="H19" s="3">
        <v>7717685176</v>
      </c>
      <c r="I19" s="4">
        <v>0.28571428571428598</v>
      </c>
      <c r="J19" s="4">
        <v>0.14285714285714299</v>
      </c>
      <c r="K19" s="4">
        <v>3</v>
      </c>
      <c r="L19" s="4"/>
      <c r="M19">
        <v>2</v>
      </c>
      <c r="N19">
        <v>7</v>
      </c>
      <c r="O19">
        <v>3</v>
      </c>
      <c r="P19">
        <v>1</v>
      </c>
      <c r="Q19" s="4">
        <v>3</v>
      </c>
      <c r="R19">
        <v>1</v>
      </c>
      <c r="S19" s="4">
        <v>3</v>
      </c>
      <c r="T19">
        <v>1.5</v>
      </c>
      <c r="V19" s="3">
        <v>1.5</v>
      </c>
      <c r="W19">
        <v>6</v>
      </c>
      <c r="X19">
        <v>32</v>
      </c>
      <c r="Y19" s="4">
        <v>6</v>
      </c>
      <c r="Z19" s="4" t="s">
        <v>102</v>
      </c>
      <c r="AB19" t="s">
        <v>680</v>
      </c>
      <c r="AC19">
        <v>24</v>
      </c>
      <c r="AD19" t="s">
        <v>677</v>
      </c>
      <c r="AE19" t="s">
        <v>691</v>
      </c>
    </row>
    <row r="20" spans="1:36" ht="30" x14ac:dyDescent="0.25">
      <c r="A20" s="2">
        <v>306</v>
      </c>
      <c r="B20" s="3" t="s">
        <v>78</v>
      </c>
      <c r="C20" s="3" t="s">
        <v>28</v>
      </c>
      <c r="D20" s="3" t="s">
        <v>36</v>
      </c>
      <c r="E20" s="3">
        <v>66</v>
      </c>
      <c r="F20" s="4">
        <v>56</v>
      </c>
      <c r="G20" s="4" t="s">
        <v>140</v>
      </c>
      <c r="H20" s="3">
        <v>79247246103</v>
      </c>
      <c r="I20" s="4">
        <v>0.28571428571428598</v>
      </c>
      <c r="J20" s="4">
        <v>0.14285714285714299</v>
      </c>
      <c r="K20" s="4">
        <v>7</v>
      </c>
      <c r="L20" s="4"/>
      <c r="M20" s="4"/>
      <c r="N20">
        <v>16</v>
      </c>
      <c r="O20" s="4">
        <v>8</v>
      </c>
      <c r="P20" s="4">
        <v>1</v>
      </c>
      <c r="Q20" s="4">
        <v>8</v>
      </c>
      <c r="R20" s="4">
        <v>1</v>
      </c>
      <c r="S20" s="4">
        <v>1</v>
      </c>
      <c r="T20">
        <v>0.5</v>
      </c>
      <c r="U20" s="4"/>
      <c r="V20" s="3">
        <v>0.5</v>
      </c>
      <c r="W20">
        <v>2</v>
      </c>
      <c r="X20" s="4">
        <v>45</v>
      </c>
      <c r="Y20" s="4">
        <v>2</v>
      </c>
      <c r="Z20" s="4" t="s">
        <v>102</v>
      </c>
      <c r="AB20" t="s">
        <v>673</v>
      </c>
      <c r="AC20">
        <v>18</v>
      </c>
      <c r="AD20" t="s">
        <v>674</v>
      </c>
      <c r="AE20" t="s">
        <v>705</v>
      </c>
      <c r="AG20" t="s">
        <v>686</v>
      </c>
    </row>
    <row r="21" spans="1:36" ht="30" x14ac:dyDescent="0.25">
      <c r="A21" s="2">
        <v>323</v>
      </c>
      <c r="B21" s="3" t="s">
        <v>78</v>
      </c>
      <c r="C21" s="3" t="s">
        <v>26</v>
      </c>
      <c r="D21" s="3" t="s">
        <v>36</v>
      </c>
      <c r="E21" s="3">
        <v>66</v>
      </c>
      <c r="F21" s="4">
        <v>56</v>
      </c>
      <c r="G21" s="4" t="s">
        <v>142</v>
      </c>
      <c r="H21" s="3">
        <v>8282194225</v>
      </c>
      <c r="I21" s="4">
        <v>0.1875</v>
      </c>
      <c r="J21" s="4">
        <v>9.375E-2</v>
      </c>
      <c r="K21" s="4">
        <v>3</v>
      </c>
      <c r="L21" s="4"/>
      <c r="M21" s="4"/>
      <c r="N21" s="4">
        <v>11</v>
      </c>
      <c r="O21" s="4">
        <v>8</v>
      </c>
      <c r="P21" s="4">
        <v>1</v>
      </c>
      <c r="Q21" s="4">
        <v>8</v>
      </c>
      <c r="R21" s="4">
        <v>1</v>
      </c>
      <c r="S21" s="4">
        <v>1</v>
      </c>
      <c r="T21" s="4">
        <v>2.5</v>
      </c>
      <c r="U21" s="4"/>
      <c r="V21" s="3">
        <v>0.5</v>
      </c>
      <c r="W21" s="4">
        <v>4</v>
      </c>
      <c r="X21" s="4">
        <v>40</v>
      </c>
      <c r="Y21" s="4">
        <v>4</v>
      </c>
      <c r="Z21" s="4" t="s">
        <v>89</v>
      </c>
      <c r="AB21" t="s">
        <v>680</v>
      </c>
      <c r="AC21">
        <v>27</v>
      </c>
      <c r="AD21" t="s">
        <v>677</v>
      </c>
      <c r="AE21" t="s">
        <v>691</v>
      </c>
      <c r="AF21" t="s">
        <v>695</v>
      </c>
      <c r="AH21" t="s">
        <v>692</v>
      </c>
    </row>
    <row r="22" spans="1:36" ht="30" x14ac:dyDescent="0.25">
      <c r="A22" s="2">
        <v>344</v>
      </c>
      <c r="B22" s="3" t="s">
        <v>78</v>
      </c>
      <c r="C22" s="3" t="s">
        <v>28</v>
      </c>
      <c r="D22" s="3" t="s">
        <v>36</v>
      </c>
      <c r="E22" s="3">
        <v>66</v>
      </c>
      <c r="F22" s="4">
        <v>56</v>
      </c>
      <c r="G22" s="4" t="s">
        <v>146</v>
      </c>
      <c r="H22" s="3">
        <v>94222252116</v>
      </c>
      <c r="I22" s="4">
        <v>2</v>
      </c>
      <c r="J22" s="4">
        <v>1</v>
      </c>
      <c r="K22" s="4">
        <v>5</v>
      </c>
      <c r="L22" s="4"/>
      <c r="M22" s="4"/>
      <c r="N22">
        <v>12</v>
      </c>
      <c r="O22" s="4">
        <v>7</v>
      </c>
      <c r="P22" s="4">
        <v>2</v>
      </c>
      <c r="Q22">
        <v>7</v>
      </c>
      <c r="R22" s="4">
        <v>1</v>
      </c>
      <c r="S22" s="4">
        <v>1</v>
      </c>
      <c r="T22">
        <v>3.5</v>
      </c>
      <c r="U22" s="4"/>
      <c r="V22" s="3">
        <v>1.5</v>
      </c>
      <c r="W22" s="4">
        <v>6</v>
      </c>
      <c r="X22" s="4">
        <v>46</v>
      </c>
      <c r="Y22" s="4">
        <v>6</v>
      </c>
      <c r="Z22" s="4"/>
      <c r="AB22" t="s">
        <v>680</v>
      </c>
      <c r="AC22">
        <v>36</v>
      </c>
      <c r="AD22" t="s">
        <v>677</v>
      </c>
      <c r="AE22" t="s">
        <v>707</v>
      </c>
      <c r="AG22" t="s">
        <v>708</v>
      </c>
    </row>
    <row r="23" spans="1:36" ht="30" x14ac:dyDescent="0.25">
      <c r="A23" s="2">
        <v>360</v>
      </c>
      <c r="B23" s="3" t="s">
        <v>78</v>
      </c>
      <c r="C23" s="3" t="s">
        <v>26</v>
      </c>
      <c r="D23" s="3" t="s">
        <v>36</v>
      </c>
      <c r="E23" s="3">
        <v>66</v>
      </c>
      <c r="F23" s="4">
        <v>56</v>
      </c>
      <c r="G23" s="4" t="s">
        <v>147</v>
      </c>
      <c r="H23" s="3">
        <v>84463153</v>
      </c>
      <c r="I23" s="4">
        <v>2</v>
      </c>
      <c r="J23" s="4">
        <v>1</v>
      </c>
      <c r="K23" s="4">
        <v>3</v>
      </c>
      <c r="L23" s="4"/>
      <c r="M23" s="4"/>
      <c r="N23" s="4">
        <v>10</v>
      </c>
      <c r="O23" s="4">
        <v>6</v>
      </c>
      <c r="P23" s="4">
        <v>2</v>
      </c>
      <c r="Q23" s="4">
        <v>6</v>
      </c>
      <c r="R23" s="4">
        <v>1</v>
      </c>
      <c r="S23" s="4">
        <v>2</v>
      </c>
      <c r="T23">
        <v>3</v>
      </c>
      <c r="U23" s="4"/>
      <c r="V23" s="3">
        <v>2</v>
      </c>
      <c r="W23">
        <v>7</v>
      </c>
      <c r="X23" s="4">
        <v>42</v>
      </c>
      <c r="Y23" s="4">
        <v>7</v>
      </c>
      <c r="Z23" s="4"/>
      <c r="AB23" t="s">
        <v>680</v>
      </c>
      <c r="AC23">
        <v>26</v>
      </c>
      <c r="AD23" t="s">
        <v>677</v>
      </c>
      <c r="AE23" t="s">
        <v>709</v>
      </c>
      <c r="AH23" t="s">
        <v>692</v>
      </c>
      <c r="AI23" t="s">
        <v>695</v>
      </c>
    </row>
    <row r="24" spans="1:36" ht="30" x14ac:dyDescent="0.25">
      <c r="A24" s="2">
        <v>376</v>
      </c>
      <c r="B24" s="3" t="s">
        <v>78</v>
      </c>
      <c r="C24" s="3" t="s">
        <v>26</v>
      </c>
      <c r="D24" s="3" t="s">
        <v>36</v>
      </c>
      <c r="E24" s="3">
        <v>66</v>
      </c>
      <c r="F24" s="4">
        <v>56</v>
      </c>
      <c r="G24" s="4" t="s">
        <v>149</v>
      </c>
      <c r="H24" s="3">
        <v>8877127178</v>
      </c>
      <c r="I24" s="4">
        <v>2</v>
      </c>
      <c r="J24" s="4">
        <v>1</v>
      </c>
      <c r="K24" s="4"/>
      <c r="L24" s="4"/>
      <c r="Q24" s="4"/>
      <c r="S24" s="4"/>
      <c r="V24" s="3"/>
      <c r="X24">
        <v>0</v>
      </c>
      <c r="Y24" s="4">
        <v>0</v>
      </c>
      <c r="Z24" s="4"/>
      <c r="AB24" t="s">
        <v>680</v>
      </c>
      <c r="AC24">
        <v>24</v>
      </c>
      <c r="AD24" t="s">
        <v>677</v>
      </c>
      <c r="AE24" t="s">
        <v>711</v>
      </c>
      <c r="AG24" t="s">
        <v>686</v>
      </c>
    </row>
    <row r="25" spans="1:36" ht="30" x14ac:dyDescent="0.25">
      <c r="A25" s="2">
        <v>392</v>
      </c>
      <c r="B25" s="3" t="s">
        <v>78</v>
      </c>
      <c r="C25" s="3" t="s">
        <v>26</v>
      </c>
      <c r="D25" s="3" t="s">
        <v>36</v>
      </c>
      <c r="E25" s="3">
        <v>66</v>
      </c>
      <c r="F25" s="4">
        <v>56</v>
      </c>
      <c r="G25" s="4" t="s">
        <v>81</v>
      </c>
      <c r="H25" s="3">
        <v>9591241137</v>
      </c>
      <c r="I25" s="4">
        <v>0.1875</v>
      </c>
      <c r="J25" s="4">
        <v>9.375E-2</v>
      </c>
      <c r="K25" s="4">
        <v>3</v>
      </c>
      <c r="L25" s="4"/>
      <c r="M25" s="4"/>
      <c r="N25" s="4">
        <v>5</v>
      </c>
      <c r="O25" s="4">
        <v>2</v>
      </c>
      <c r="P25" s="4">
        <v>3</v>
      </c>
      <c r="Q25" s="4">
        <v>2</v>
      </c>
      <c r="R25" s="4">
        <v>1</v>
      </c>
      <c r="S25" s="4"/>
      <c r="T25" s="4">
        <v>1</v>
      </c>
      <c r="U25" s="4"/>
      <c r="V25" s="3">
        <v>1</v>
      </c>
      <c r="W25" s="4">
        <v>2</v>
      </c>
      <c r="X25" s="4">
        <v>20</v>
      </c>
      <c r="Y25" s="4">
        <v>2</v>
      </c>
      <c r="Z25" s="4" t="s">
        <v>89</v>
      </c>
      <c r="AB25" t="s">
        <v>673</v>
      </c>
      <c r="AC25">
        <v>26</v>
      </c>
      <c r="AD25" t="s">
        <v>674</v>
      </c>
      <c r="AE25" t="s">
        <v>675</v>
      </c>
      <c r="AG25" t="s">
        <v>676</v>
      </c>
    </row>
    <row r="26" spans="1:36" ht="30" x14ac:dyDescent="0.25">
      <c r="A26" s="2">
        <v>409</v>
      </c>
      <c r="B26" s="3" t="s">
        <v>78</v>
      </c>
      <c r="C26" s="3" t="s">
        <v>28</v>
      </c>
      <c r="D26" s="3" t="s">
        <v>36</v>
      </c>
      <c r="E26" s="3">
        <v>66</v>
      </c>
      <c r="F26" s="4">
        <v>56</v>
      </c>
      <c r="G26" s="4" t="s">
        <v>85</v>
      </c>
      <c r="H26" s="3">
        <v>1347638136</v>
      </c>
      <c r="I26" s="4">
        <v>2</v>
      </c>
      <c r="J26" s="4">
        <v>1</v>
      </c>
      <c r="K26" s="4">
        <v>15</v>
      </c>
      <c r="L26" s="4">
        <v>1</v>
      </c>
      <c r="M26" s="4">
        <v>4</v>
      </c>
      <c r="N26" s="4">
        <v>24</v>
      </c>
      <c r="O26" s="4">
        <v>9</v>
      </c>
      <c r="P26" s="4">
        <v>4</v>
      </c>
      <c r="Q26" s="4">
        <v>9</v>
      </c>
      <c r="R26" s="4">
        <v>1</v>
      </c>
      <c r="S26" s="4">
        <v>1</v>
      </c>
      <c r="T26">
        <v>8.5</v>
      </c>
      <c r="U26" s="4"/>
      <c r="V26" s="3">
        <v>1.5</v>
      </c>
      <c r="W26" s="4">
        <v>11</v>
      </c>
      <c r="X26" s="4">
        <v>89</v>
      </c>
      <c r="Y26" s="4">
        <v>11</v>
      </c>
      <c r="Z26" s="4"/>
      <c r="AB26" t="s">
        <v>673</v>
      </c>
      <c r="AC26">
        <v>20</v>
      </c>
      <c r="AD26" t="s">
        <v>677</v>
      </c>
      <c r="AE26" t="s">
        <v>678</v>
      </c>
    </row>
    <row r="27" spans="1:36" ht="30" x14ac:dyDescent="0.25">
      <c r="A27" s="2">
        <v>425</v>
      </c>
      <c r="B27" s="3" t="s">
        <v>78</v>
      </c>
      <c r="C27" s="3" t="s">
        <v>26</v>
      </c>
      <c r="D27" s="3" t="s">
        <v>36</v>
      </c>
      <c r="E27" s="3">
        <v>66</v>
      </c>
      <c r="F27" s="4">
        <v>56</v>
      </c>
      <c r="G27" s="4" t="s">
        <v>88</v>
      </c>
      <c r="H27" s="3">
        <v>217831744</v>
      </c>
      <c r="I27" s="4">
        <v>0.1875</v>
      </c>
      <c r="J27" s="4">
        <v>9.375E-2</v>
      </c>
      <c r="K27" s="4"/>
      <c r="L27" s="4"/>
      <c r="M27" s="4"/>
      <c r="O27" s="4"/>
      <c r="P27" s="4"/>
      <c r="Q27" s="4"/>
      <c r="R27" s="4"/>
      <c r="S27" s="4"/>
      <c r="U27" s="4"/>
      <c r="V27" s="3"/>
      <c r="W27" s="4"/>
      <c r="X27" s="4">
        <v>0</v>
      </c>
      <c r="Y27" s="4">
        <v>0</v>
      </c>
      <c r="Z27" s="4" t="s">
        <v>89</v>
      </c>
      <c r="AB27" t="s">
        <v>673</v>
      </c>
      <c r="AC27">
        <v>24</v>
      </c>
      <c r="AD27" t="s">
        <v>677</v>
      </c>
      <c r="AE27" t="s">
        <v>679</v>
      </c>
    </row>
    <row r="28" spans="1:36" ht="30" x14ac:dyDescent="0.25">
      <c r="A28" s="2">
        <v>441</v>
      </c>
      <c r="B28" s="3" t="s">
        <v>78</v>
      </c>
      <c r="C28" s="3" t="s">
        <v>26</v>
      </c>
      <c r="D28" s="3" t="s">
        <v>36</v>
      </c>
      <c r="E28" s="3">
        <v>66</v>
      </c>
      <c r="F28" s="4">
        <v>56</v>
      </c>
      <c r="G28" s="4" t="s">
        <v>150</v>
      </c>
      <c r="H28" s="3">
        <v>82135906</v>
      </c>
      <c r="I28" s="4">
        <v>0.1875</v>
      </c>
      <c r="J28" s="4">
        <v>9.375E-2</v>
      </c>
      <c r="K28" s="4"/>
      <c r="L28" s="4"/>
      <c r="Q28" s="4"/>
      <c r="S28" s="4"/>
      <c r="V28" s="3"/>
      <c r="X28">
        <v>0</v>
      </c>
      <c r="Y28" s="4">
        <v>0</v>
      </c>
      <c r="Z28" s="4" t="s">
        <v>89</v>
      </c>
      <c r="AB28" t="s">
        <v>680</v>
      </c>
      <c r="AC28">
        <v>34</v>
      </c>
      <c r="AD28" t="s">
        <v>677</v>
      </c>
      <c r="AE28" t="s">
        <v>712</v>
      </c>
      <c r="AG28" t="s">
        <v>713</v>
      </c>
    </row>
    <row r="29" spans="1:36" ht="30" x14ac:dyDescent="0.25">
      <c r="A29" s="2">
        <v>457</v>
      </c>
      <c r="B29" s="3" t="s">
        <v>78</v>
      </c>
      <c r="C29" s="3" t="s">
        <v>28</v>
      </c>
      <c r="D29" s="3" t="s">
        <v>36</v>
      </c>
      <c r="E29" s="3">
        <v>66</v>
      </c>
      <c r="F29" s="4">
        <v>56</v>
      </c>
      <c r="G29" s="4" t="s">
        <v>152</v>
      </c>
      <c r="H29" s="3">
        <v>792288984</v>
      </c>
      <c r="I29" s="4">
        <v>2</v>
      </c>
      <c r="J29" s="4">
        <v>1</v>
      </c>
      <c r="K29" s="4">
        <v>11</v>
      </c>
      <c r="L29" s="4"/>
      <c r="M29" s="4"/>
      <c r="N29" s="4">
        <v>41</v>
      </c>
      <c r="O29" s="4">
        <v>28</v>
      </c>
      <c r="P29" s="4">
        <v>2</v>
      </c>
      <c r="Q29" s="4">
        <v>28</v>
      </c>
      <c r="R29" s="4">
        <v>1</v>
      </c>
      <c r="S29" s="4">
        <v>10</v>
      </c>
      <c r="T29">
        <v>5</v>
      </c>
      <c r="U29" s="4"/>
      <c r="V29" s="3">
        <v>3</v>
      </c>
      <c r="W29">
        <v>18</v>
      </c>
      <c r="X29" s="4">
        <v>147</v>
      </c>
      <c r="Y29" s="4">
        <v>18</v>
      </c>
      <c r="Z29" s="4"/>
      <c r="AB29" t="s">
        <v>673</v>
      </c>
      <c r="AC29">
        <v>23</v>
      </c>
      <c r="AD29" t="s">
        <v>677</v>
      </c>
      <c r="AE29" t="s">
        <v>714</v>
      </c>
      <c r="AF29" t="s">
        <v>695</v>
      </c>
    </row>
    <row r="30" spans="1:36" ht="30" x14ac:dyDescent="0.25">
      <c r="A30" s="2">
        <v>478</v>
      </c>
      <c r="B30" s="3" t="s">
        <v>78</v>
      </c>
      <c r="C30" s="3" t="s">
        <v>28</v>
      </c>
      <c r="D30" s="3" t="s">
        <v>36</v>
      </c>
      <c r="E30" s="3">
        <v>66</v>
      </c>
      <c r="F30" s="4">
        <v>56</v>
      </c>
      <c r="G30" s="4" t="s">
        <v>158</v>
      </c>
      <c r="H30" s="3">
        <v>927618937</v>
      </c>
      <c r="I30" s="4">
        <v>0.28571428571428598</v>
      </c>
      <c r="J30" s="4">
        <v>0.14285714285714299</v>
      </c>
      <c r="K30" s="4">
        <v>2</v>
      </c>
      <c r="L30" s="4"/>
      <c r="N30">
        <v>3</v>
      </c>
      <c r="O30">
        <v>1</v>
      </c>
      <c r="P30">
        <v>4</v>
      </c>
      <c r="Q30" s="4">
        <v>1</v>
      </c>
      <c r="R30">
        <v>1</v>
      </c>
      <c r="S30" s="4"/>
      <c r="T30">
        <v>0.5</v>
      </c>
      <c r="V30" s="3">
        <v>0.5</v>
      </c>
      <c r="W30">
        <v>1</v>
      </c>
      <c r="X30">
        <v>14</v>
      </c>
      <c r="Y30" s="4">
        <v>1</v>
      </c>
      <c r="Z30" s="4" t="s">
        <v>102</v>
      </c>
      <c r="AB30" t="s">
        <v>673</v>
      </c>
      <c r="AC30">
        <v>25</v>
      </c>
      <c r="AD30" t="s">
        <v>677</v>
      </c>
      <c r="AE30" t="s">
        <v>721</v>
      </c>
      <c r="AG30" t="s">
        <v>686</v>
      </c>
    </row>
    <row r="31" spans="1:36" ht="30" x14ac:dyDescent="0.25">
      <c r="A31" s="2">
        <v>499</v>
      </c>
      <c r="B31" s="3" t="s">
        <v>78</v>
      </c>
      <c r="C31" s="3" t="s">
        <v>28</v>
      </c>
      <c r="D31" s="3" t="s">
        <v>36</v>
      </c>
      <c r="E31" s="3">
        <v>66</v>
      </c>
      <c r="F31" s="4">
        <v>56</v>
      </c>
      <c r="G31" s="4" t="s">
        <v>165</v>
      </c>
      <c r="H31" s="3">
        <v>1412134207</v>
      </c>
      <c r="I31" s="4">
        <v>2</v>
      </c>
      <c r="J31" s="4">
        <v>1</v>
      </c>
      <c r="K31" s="4">
        <v>1</v>
      </c>
      <c r="L31" s="4"/>
      <c r="M31" s="4"/>
      <c r="N31" s="4">
        <v>4</v>
      </c>
      <c r="O31" s="4">
        <v>3</v>
      </c>
      <c r="P31" s="4">
        <v>2</v>
      </c>
      <c r="Q31" s="4">
        <v>3</v>
      </c>
      <c r="R31" s="4">
        <v>1</v>
      </c>
      <c r="S31" s="4">
        <v>2</v>
      </c>
      <c r="T31" s="4">
        <v>1</v>
      </c>
      <c r="U31" s="4"/>
      <c r="V31" s="3">
        <v>1</v>
      </c>
      <c r="W31" s="4">
        <v>4</v>
      </c>
      <c r="X31" s="4">
        <v>22</v>
      </c>
      <c r="Y31" s="4">
        <v>4</v>
      </c>
      <c r="Z31" s="4"/>
      <c r="AB31" t="s">
        <v>680</v>
      </c>
      <c r="AC31">
        <v>25</v>
      </c>
      <c r="AD31" t="s">
        <v>677</v>
      </c>
      <c r="AE31" t="s">
        <v>705</v>
      </c>
    </row>
    <row r="32" spans="1:36" ht="30" x14ac:dyDescent="0.25">
      <c r="A32" s="2">
        <v>519</v>
      </c>
      <c r="B32" s="3" t="s">
        <v>78</v>
      </c>
      <c r="C32" s="3" t="s">
        <v>28</v>
      </c>
      <c r="D32" s="3" t="s">
        <v>36</v>
      </c>
      <c r="E32" s="3">
        <v>66</v>
      </c>
      <c r="F32" s="4">
        <v>56</v>
      </c>
      <c r="G32" s="4" t="s">
        <v>169</v>
      </c>
      <c r="H32" s="3">
        <v>178114327</v>
      </c>
      <c r="I32" s="4">
        <v>0.28571428571428598</v>
      </c>
      <c r="J32" s="4">
        <v>0.14285714285714299</v>
      </c>
      <c r="K32" s="4">
        <v>2</v>
      </c>
      <c r="L32" s="4"/>
      <c r="M32" s="4"/>
      <c r="N32">
        <v>5</v>
      </c>
      <c r="O32" s="4">
        <v>3</v>
      </c>
      <c r="P32" s="4">
        <v>2</v>
      </c>
      <c r="Q32" s="4">
        <v>3</v>
      </c>
      <c r="R32" s="4">
        <v>1</v>
      </c>
      <c r="S32" s="4">
        <v>1</v>
      </c>
      <c r="T32" s="4">
        <v>1</v>
      </c>
      <c r="U32" s="4">
        <v>1</v>
      </c>
      <c r="V32" s="3">
        <v>1</v>
      </c>
      <c r="W32" s="4">
        <v>4</v>
      </c>
      <c r="X32" s="4">
        <v>23</v>
      </c>
      <c r="Y32" s="4">
        <v>3</v>
      </c>
      <c r="Z32" s="4" t="s">
        <v>102</v>
      </c>
      <c r="AB32" t="s">
        <v>680</v>
      </c>
      <c r="AC32">
        <v>31</v>
      </c>
      <c r="AD32" t="s">
        <v>677</v>
      </c>
      <c r="AE32" t="s">
        <v>694</v>
      </c>
      <c r="AH32" t="s">
        <v>692</v>
      </c>
      <c r="AJ32">
        <v>35</v>
      </c>
    </row>
    <row r="33" spans="1:33" ht="30" x14ac:dyDescent="0.25">
      <c r="A33" s="2">
        <v>535</v>
      </c>
      <c r="B33" s="3" t="s">
        <v>78</v>
      </c>
      <c r="C33" s="3" t="s">
        <v>28</v>
      </c>
      <c r="D33" s="3" t="s">
        <v>36</v>
      </c>
      <c r="E33" s="3">
        <v>66</v>
      </c>
      <c r="F33" s="4">
        <v>56</v>
      </c>
      <c r="G33" s="4" t="s">
        <v>171</v>
      </c>
      <c r="H33" s="3">
        <v>8518124088</v>
      </c>
      <c r="I33" s="4">
        <v>2</v>
      </c>
      <c r="J33" s="4">
        <v>1</v>
      </c>
      <c r="K33" s="4">
        <v>1</v>
      </c>
      <c r="L33" s="4"/>
      <c r="M33" s="4"/>
      <c r="N33" s="4">
        <v>3</v>
      </c>
      <c r="O33" s="4">
        <v>2</v>
      </c>
      <c r="P33" s="4">
        <v>1</v>
      </c>
      <c r="Q33" s="4">
        <v>2</v>
      </c>
      <c r="R33" s="4">
        <v>1</v>
      </c>
      <c r="S33" s="4">
        <v>2</v>
      </c>
      <c r="T33" s="4">
        <v>1.5</v>
      </c>
      <c r="U33" s="4"/>
      <c r="V33" s="3">
        <v>0.5</v>
      </c>
      <c r="W33" s="4">
        <v>4</v>
      </c>
      <c r="X33" s="4">
        <v>18</v>
      </c>
      <c r="Y33" s="4">
        <v>4</v>
      </c>
      <c r="Z33" s="4"/>
      <c r="AB33" t="s">
        <v>680</v>
      </c>
      <c r="AC33">
        <v>25</v>
      </c>
      <c r="AD33" t="s">
        <v>677</v>
      </c>
      <c r="AE33" t="s">
        <v>725</v>
      </c>
      <c r="AG33" t="s">
        <v>726</v>
      </c>
    </row>
    <row r="34" spans="1:33" ht="30" x14ac:dyDescent="0.25">
      <c r="A34" s="2">
        <v>551</v>
      </c>
      <c r="B34" s="3" t="s">
        <v>78</v>
      </c>
      <c r="C34" s="3"/>
      <c r="D34" s="3" t="s">
        <v>36</v>
      </c>
      <c r="E34" s="3">
        <v>66</v>
      </c>
      <c r="F34" s="4">
        <v>56</v>
      </c>
      <c r="G34" s="4" t="s">
        <v>172</v>
      </c>
      <c r="H34" s="3">
        <v>8517821164</v>
      </c>
      <c r="I34" s="4">
        <v>0.28571428571428598</v>
      </c>
      <c r="J34" s="4">
        <v>0.14285714285714299</v>
      </c>
      <c r="K34" s="4">
        <v>1</v>
      </c>
      <c r="L34" s="4"/>
      <c r="M34" s="4"/>
      <c r="N34" s="4">
        <v>1</v>
      </c>
      <c r="O34" s="4"/>
      <c r="P34" s="4">
        <v>1</v>
      </c>
      <c r="Q34" s="4"/>
      <c r="R34" s="4">
        <v>1</v>
      </c>
      <c r="S34" s="4"/>
      <c r="T34" s="4"/>
      <c r="U34" s="4"/>
      <c r="V34" s="3"/>
      <c r="X34" s="4">
        <v>4</v>
      </c>
      <c r="Y34" s="4">
        <v>0</v>
      </c>
      <c r="Z34" s="4" t="s">
        <v>102</v>
      </c>
      <c r="AB34" t="s">
        <v>680</v>
      </c>
      <c r="AC34">
        <v>29</v>
      </c>
      <c r="AD34" t="s">
        <v>674</v>
      </c>
      <c r="AE34" t="s">
        <v>691</v>
      </c>
      <c r="AF34" t="s">
        <v>695</v>
      </c>
      <c r="AG34" t="s">
        <v>727</v>
      </c>
    </row>
    <row r="35" spans="1:33" ht="30" x14ac:dyDescent="0.25">
      <c r="A35" s="2">
        <v>567</v>
      </c>
      <c r="B35" s="3" t="s">
        <v>325</v>
      </c>
      <c r="C35" s="3" t="s">
        <v>28</v>
      </c>
      <c r="D35" s="3" t="s">
        <v>36</v>
      </c>
      <c r="E35" s="3">
        <v>66</v>
      </c>
      <c r="F35" s="4">
        <v>56</v>
      </c>
      <c r="G35" s="4" t="s">
        <v>173</v>
      </c>
      <c r="H35" s="3">
        <v>79215167188</v>
      </c>
      <c r="I35" s="4">
        <v>2</v>
      </c>
      <c r="J35" s="4">
        <v>1</v>
      </c>
      <c r="K35" s="4"/>
      <c r="L35" s="4"/>
      <c r="M35" s="4"/>
      <c r="O35" s="4"/>
      <c r="P35" s="4"/>
      <c r="Q35" s="4"/>
      <c r="R35" s="4"/>
      <c r="S35" s="4"/>
      <c r="T35" s="4"/>
      <c r="U35" s="4"/>
      <c r="V35" s="3"/>
      <c r="W35" s="4"/>
      <c r="X35" s="4">
        <v>0</v>
      </c>
      <c r="Y35" s="4">
        <v>0</v>
      </c>
      <c r="Z35" s="4"/>
      <c r="AB35" t="s">
        <v>673</v>
      </c>
      <c r="AC35">
        <v>18</v>
      </c>
      <c r="AD35" t="s">
        <v>677</v>
      </c>
      <c r="AE35" t="s">
        <v>728</v>
      </c>
      <c r="AG35" t="s">
        <v>686</v>
      </c>
    </row>
    <row r="36" spans="1:33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U36" s="4"/>
      <c r="V36" s="3"/>
      <c r="W36" s="4"/>
      <c r="X36" s="4"/>
      <c r="Y36" s="4"/>
      <c r="Z36" s="4"/>
    </row>
    <row r="37" spans="1:33" x14ac:dyDescent="0.25">
      <c r="A37" s="2"/>
      <c r="B37" s="3"/>
      <c r="C37" s="3"/>
      <c r="D37" s="3"/>
      <c r="E37" s="3"/>
      <c r="F37" s="4"/>
      <c r="G37" s="4"/>
      <c r="H37" s="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3"/>
      <c r="W37" s="4"/>
      <c r="X37" s="4"/>
      <c r="Y37" s="4"/>
      <c r="Z37" s="4"/>
    </row>
    <row r="38" spans="1:33" x14ac:dyDescent="0.25">
      <c r="A38" s="2"/>
      <c r="B38" s="3"/>
      <c r="C38" s="3"/>
      <c r="D38" s="3"/>
      <c r="E38" s="3"/>
      <c r="F38" s="4"/>
      <c r="G38" s="4"/>
      <c r="H38" s="3"/>
      <c r="I38" s="4"/>
      <c r="J38" s="4"/>
      <c r="K38" s="4"/>
      <c r="L38" s="4"/>
      <c r="M38" s="4"/>
      <c r="O38" s="4"/>
      <c r="P38" s="4"/>
      <c r="Q38" s="4"/>
      <c r="R38" s="4"/>
      <c r="S38" s="4"/>
      <c r="U38" s="4"/>
      <c r="V38" s="3"/>
      <c r="X38" s="4"/>
      <c r="Y38" s="4"/>
      <c r="Z38" s="4"/>
    </row>
    <row r="39" spans="1:33" x14ac:dyDescent="0.25">
      <c r="A39" s="2"/>
      <c r="B39" s="3"/>
      <c r="C39" s="3"/>
      <c r="D39" s="3"/>
      <c r="E39" s="3"/>
      <c r="F39" s="4"/>
      <c r="G39" s="4"/>
      <c r="H39" s="3"/>
      <c r="I39" s="4"/>
      <c r="J39" s="4"/>
      <c r="K39" s="4"/>
      <c r="L39" s="4"/>
      <c r="M39" s="4"/>
      <c r="O39" s="4"/>
      <c r="P39" s="4"/>
      <c r="Q39" s="4"/>
      <c r="R39" s="4"/>
      <c r="S39" s="4"/>
      <c r="T39" s="4"/>
      <c r="U39" s="4"/>
      <c r="V39" s="3"/>
      <c r="X39" s="4"/>
      <c r="Y39" s="4"/>
      <c r="Z39" s="4"/>
    </row>
    <row r="40" spans="1:33" x14ac:dyDescent="0.25">
      <c r="A40" s="2"/>
      <c r="B40" s="3"/>
      <c r="C40" s="3"/>
      <c r="D40" s="3"/>
      <c r="E40" s="3"/>
      <c r="F40" s="4"/>
      <c r="G40" s="4"/>
      <c r="H40" s="3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3"/>
      <c r="X40" s="4"/>
      <c r="Y40" s="4"/>
      <c r="Z40" s="4"/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L39"/>
  <sheetViews>
    <sheetView workbookViewId="0">
      <selection activeCell="A2" sqref="A2:Z39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6</v>
      </c>
      <c r="B2" s="3" t="s">
        <v>78</v>
      </c>
      <c r="C2" s="3" t="s">
        <v>28</v>
      </c>
      <c r="D2" s="3" t="s">
        <v>41</v>
      </c>
      <c r="E2" s="3">
        <v>14</v>
      </c>
      <c r="F2" s="4">
        <v>13</v>
      </c>
      <c r="G2" s="4" t="s">
        <v>92</v>
      </c>
      <c r="H2" s="3">
        <v>9165180138</v>
      </c>
      <c r="I2" s="4">
        <v>0</v>
      </c>
      <c r="J2" s="4">
        <v>0</v>
      </c>
      <c r="K2" s="4">
        <v>2</v>
      </c>
      <c r="L2" s="4"/>
      <c r="M2" s="4">
        <v>3</v>
      </c>
      <c r="N2" s="4">
        <v>10</v>
      </c>
      <c r="O2" s="4">
        <v>8</v>
      </c>
      <c r="P2" s="4"/>
      <c r="Q2" s="4">
        <v>8</v>
      </c>
      <c r="R2" s="4">
        <v>1</v>
      </c>
      <c r="S2" s="4">
        <v>3</v>
      </c>
      <c r="T2" s="4">
        <v>3.5</v>
      </c>
      <c r="U2" s="4"/>
      <c r="V2" s="3">
        <v>0.5</v>
      </c>
      <c r="W2" s="4">
        <v>7</v>
      </c>
      <c r="X2" s="4">
        <v>46</v>
      </c>
      <c r="Y2" s="4">
        <v>7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  <c r="AJ2">
        <v>100</v>
      </c>
    </row>
    <row r="3" spans="1:38" ht="30" x14ac:dyDescent="0.25">
      <c r="A3" s="2">
        <v>27</v>
      </c>
      <c r="B3" s="3" t="s">
        <v>78</v>
      </c>
      <c r="C3" s="3" t="s">
        <v>28</v>
      </c>
      <c r="D3" s="3" t="s">
        <v>41</v>
      </c>
      <c r="E3" s="3">
        <v>14</v>
      </c>
      <c r="F3" s="4">
        <v>13</v>
      </c>
      <c r="G3" s="4" t="s">
        <v>98</v>
      </c>
      <c r="H3" s="3">
        <v>871611960</v>
      </c>
      <c r="I3" s="4">
        <v>0.68181818181818199</v>
      </c>
      <c r="J3" s="4">
        <v>0.34090909090909099</v>
      </c>
      <c r="K3" s="4"/>
      <c r="L3" s="4"/>
      <c r="M3" s="4"/>
      <c r="N3" s="4"/>
      <c r="O3" s="4"/>
      <c r="P3" s="4"/>
      <c r="Q3" s="4"/>
      <c r="R3" s="4"/>
      <c r="S3" s="4"/>
      <c r="U3" s="4"/>
      <c r="V3" s="3"/>
      <c r="W3" s="4"/>
      <c r="X3" s="4">
        <v>0</v>
      </c>
      <c r="Y3" s="4">
        <v>0</v>
      </c>
      <c r="Z3" s="4" t="s">
        <v>99</v>
      </c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43</v>
      </c>
      <c r="B4" s="3" t="s">
        <v>78</v>
      </c>
      <c r="C4" s="3" t="s">
        <v>28</v>
      </c>
      <c r="D4" s="3" t="s">
        <v>41</v>
      </c>
      <c r="E4" s="3">
        <v>14</v>
      </c>
      <c r="F4" s="4">
        <v>13</v>
      </c>
      <c r="G4" s="4" t="s">
        <v>101</v>
      </c>
      <c r="H4" s="3">
        <v>17888851</v>
      </c>
      <c r="I4" s="4">
        <v>0.45454545454545497</v>
      </c>
      <c r="J4" s="4">
        <v>0.22727272727272699</v>
      </c>
      <c r="K4" s="4">
        <v>8</v>
      </c>
      <c r="L4" s="4"/>
      <c r="M4" s="4">
        <v>2</v>
      </c>
      <c r="N4" s="4">
        <v>23</v>
      </c>
      <c r="O4" s="4">
        <v>13</v>
      </c>
      <c r="P4" s="4">
        <v>1</v>
      </c>
      <c r="Q4" s="4">
        <v>13</v>
      </c>
      <c r="R4" s="4">
        <v>1</v>
      </c>
      <c r="S4" s="4">
        <v>3</v>
      </c>
      <c r="T4" s="4">
        <v>4.5</v>
      </c>
      <c r="U4" s="4"/>
      <c r="V4" s="3">
        <v>0.5</v>
      </c>
      <c r="W4" s="4">
        <v>8</v>
      </c>
      <c r="X4" s="4">
        <v>77</v>
      </c>
      <c r="Y4" s="4">
        <v>8</v>
      </c>
      <c r="Z4" s="4" t="s">
        <v>102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59</v>
      </c>
      <c r="B5" s="3" t="s">
        <v>78</v>
      </c>
      <c r="C5" s="3" t="s">
        <v>28</v>
      </c>
      <c r="D5" s="3" t="s">
        <v>41</v>
      </c>
      <c r="E5" s="3">
        <v>14</v>
      </c>
      <c r="F5" s="4">
        <v>13</v>
      </c>
      <c r="G5" s="4" t="s">
        <v>104</v>
      </c>
      <c r="H5" s="3">
        <v>134766397</v>
      </c>
      <c r="I5" s="4">
        <v>0.68181818181818199</v>
      </c>
      <c r="J5" s="4">
        <v>0.34090909090909099</v>
      </c>
      <c r="K5" s="4"/>
      <c r="V5" s="3"/>
      <c r="X5">
        <v>0</v>
      </c>
      <c r="Y5">
        <v>0</v>
      </c>
      <c r="Z5" t="s">
        <v>99</v>
      </c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82</v>
      </c>
      <c r="B6" s="3" t="s">
        <v>78</v>
      </c>
      <c r="C6" s="3" t="s">
        <v>26</v>
      </c>
      <c r="D6" s="3" t="s">
        <v>41</v>
      </c>
      <c r="E6" s="3">
        <v>14</v>
      </c>
      <c r="F6" s="4">
        <v>13</v>
      </c>
      <c r="G6" s="4" t="s">
        <v>106</v>
      </c>
      <c r="H6" s="3">
        <v>90153375</v>
      </c>
      <c r="I6" s="4">
        <v>0.30769230769230799</v>
      </c>
      <c r="J6" s="4">
        <v>0.15384615384615399</v>
      </c>
      <c r="K6" s="4">
        <v>7</v>
      </c>
      <c r="L6" s="4"/>
      <c r="M6" s="4">
        <v>2</v>
      </c>
      <c r="N6" s="4">
        <v>18</v>
      </c>
      <c r="O6" s="4">
        <v>11</v>
      </c>
      <c r="P6" s="4">
        <v>1</v>
      </c>
      <c r="Q6" s="4">
        <v>11</v>
      </c>
      <c r="R6" s="4">
        <v>1</v>
      </c>
      <c r="S6" s="4">
        <v>2</v>
      </c>
      <c r="T6">
        <v>3</v>
      </c>
      <c r="U6" s="4"/>
      <c r="V6" s="3">
        <v>1</v>
      </c>
      <c r="W6">
        <v>6</v>
      </c>
      <c r="X6" s="4">
        <v>63</v>
      </c>
      <c r="Y6" s="4">
        <v>6</v>
      </c>
      <c r="Z6" s="4" t="s">
        <v>89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98</v>
      </c>
      <c r="B7" s="3" t="s">
        <v>78</v>
      </c>
      <c r="C7" s="3" t="s">
        <v>26</v>
      </c>
      <c r="D7" s="3" t="s">
        <v>41</v>
      </c>
      <c r="E7" s="3">
        <v>14</v>
      </c>
      <c r="F7" s="4">
        <v>13</v>
      </c>
      <c r="G7" s="4" t="s">
        <v>111</v>
      </c>
      <c r="H7" s="3">
        <v>134763219</v>
      </c>
      <c r="I7" s="4">
        <v>0</v>
      </c>
      <c r="J7" s="4">
        <v>0</v>
      </c>
      <c r="K7" s="4">
        <v>14</v>
      </c>
      <c r="L7" s="4">
        <v>2</v>
      </c>
      <c r="M7" s="4">
        <v>7</v>
      </c>
      <c r="N7" s="4">
        <v>20</v>
      </c>
      <c r="O7" s="4">
        <v>6</v>
      </c>
      <c r="P7" s="4"/>
      <c r="Q7" s="4">
        <v>6</v>
      </c>
      <c r="R7" s="4">
        <v>2</v>
      </c>
      <c r="S7" s="4">
        <v>1</v>
      </c>
      <c r="T7" s="4">
        <v>6</v>
      </c>
      <c r="U7" s="4">
        <v>1</v>
      </c>
      <c r="V7" s="3">
        <v>1</v>
      </c>
      <c r="W7" s="4">
        <v>9</v>
      </c>
      <c r="X7" s="4">
        <v>74</v>
      </c>
      <c r="Y7" s="4">
        <v>8</v>
      </c>
      <c r="Z7" s="4"/>
      <c r="AB7" t="s">
        <v>673</v>
      </c>
      <c r="AC7">
        <v>23</v>
      </c>
      <c r="AD7" t="s">
        <v>677</v>
      </c>
      <c r="AE7" t="s">
        <v>691</v>
      </c>
    </row>
    <row r="8" spans="1:38" ht="30" x14ac:dyDescent="0.25">
      <c r="A8" s="2">
        <v>109</v>
      </c>
      <c r="B8" s="3" t="s">
        <v>78</v>
      </c>
      <c r="C8" s="3" t="s">
        <v>28</v>
      </c>
      <c r="D8" s="3" t="s">
        <v>41</v>
      </c>
      <c r="E8" s="3">
        <v>14</v>
      </c>
      <c r="F8" s="4">
        <v>13</v>
      </c>
      <c r="G8" s="4" t="s">
        <v>114</v>
      </c>
      <c r="H8" s="3">
        <v>17888853</v>
      </c>
      <c r="I8" s="4">
        <v>0.68181818181818199</v>
      </c>
      <c r="J8" s="4">
        <v>0.34090909090909099</v>
      </c>
      <c r="K8" s="4">
        <v>1</v>
      </c>
      <c r="L8" s="4"/>
      <c r="M8" s="4"/>
      <c r="N8" s="4">
        <v>2</v>
      </c>
      <c r="O8" s="4">
        <v>1</v>
      </c>
      <c r="P8" s="4">
        <v>1</v>
      </c>
      <c r="Q8">
        <v>1</v>
      </c>
      <c r="R8" s="4">
        <v>1</v>
      </c>
      <c r="S8" s="4"/>
      <c r="T8">
        <v>2</v>
      </c>
      <c r="U8" s="4"/>
      <c r="V8" s="3"/>
      <c r="W8" s="4">
        <v>2</v>
      </c>
      <c r="X8" s="4">
        <v>11</v>
      </c>
      <c r="Y8" s="4">
        <v>2</v>
      </c>
      <c r="Z8" s="4" t="s">
        <v>99</v>
      </c>
      <c r="AB8" t="s">
        <v>680</v>
      </c>
      <c r="AC8">
        <v>30</v>
      </c>
      <c r="AD8" t="s">
        <v>674</v>
      </c>
      <c r="AE8" t="s">
        <v>687</v>
      </c>
      <c r="AG8" t="s">
        <v>688</v>
      </c>
    </row>
    <row r="9" spans="1:38" ht="30" x14ac:dyDescent="0.25">
      <c r="A9" s="2">
        <v>124</v>
      </c>
      <c r="B9" s="3" t="s">
        <v>78</v>
      </c>
      <c r="C9" s="3" t="s">
        <v>26</v>
      </c>
      <c r="D9" s="3" t="s">
        <v>41</v>
      </c>
      <c r="E9" s="3">
        <v>14</v>
      </c>
      <c r="F9" s="4">
        <v>13</v>
      </c>
      <c r="G9" s="4" t="s">
        <v>111</v>
      </c>
      <c r="H9" s="3">
        <v>134763219</v>
      </c>
      <c r="I9" s="4">
        <v>0</v>
      </c>
      <c r="J9" s="4">
        <v>0</v>
      </c>
      <c r="K9" s="4">
        <v>11</v>
      </c>
      <c r="L9" s="4"/>
      <c r="M9">
        <v>3</v>
      </c>
      <c r="N9">
        <v>19</v>
      </c>
      <c r="O9">
        <v>8</v>
      </c>
      <c r="Q9" s="4">
        <v>8</v>
      </c>
      <c r="R9">
        <v>1</v>
      </c>
      <c r="S9" s="4">
        <v>4</v>
      </c>
      <c r="T9">
        <v>3</v>
      </c>
      <c r="V9" s="3">
        <v>2</v>
      </c>
      <c r="W9">
        <v>9</v>
      </c>
      <c r="X9">
        <v>68</v>
      </c>
      <c r="Y9" s="4">
        <v>9</v>
      </c>
      <c r="Z9" s="4"/>
      <c r="AB9" t="s">
        <v>673</v>
      </c>
      <c r="AC9">
        <v>23</v>
      </c>
      <c r="AD9" t="s">
        <v>677</v>
      </c>
      <c r="AE9" t="s">
        <v>691</v>
      </c>
    </row>
    <row r="10" spans="1:38" ht="30" x14ac:dyDescent="0.25">
      <c r="A10" s="2">
        <v>136</v>
      </c>
      <c r="B10" s="3" t="s">
        <v>78</v>
      </c>
      <c r="C10" s="3" t="s">
        <v>26</v>
      </c>
      <c r="D10" s="3" t="s">
        <v>41</v>
      </c>
      <c r="E10" s="3">
        <v>14</v>
      </c>
      <c r="F10" s="4">
        <v>13</v>
      </c>
      <c r="G10" s="4" t="s">
        <v>118</v>
      </c>
      <c r="H10" s="3">
        <v>10238105208</v>
      </c>
      <c r="I10" s="4">
        <v>0</v>
      </c>
      <c r="J10" s="4">
        <v>0</v>
      </c>
      <c r="K10" s="4">
        <v>4</v>
      </c>
      <c r="L10" s="4"/>
      <c r="M10" s="4">
        <v>3</v>
      </c>
      <c r="N10" s="4">
        <v>15</v>
      </c>
      <c r="O10" s="4">
        <v>11</v>
      </c>
      <c r="P10" s="4"/>
      <c r="Q10" s="4">
        <v>11</v>
      </c>
      <c r="R10" s="4">
        <v>1</v>
      </c>
      <c r="S10" s="4">
        <v>1</v>
      </c>
      <c r="T10" s="4">
        <v>5.5</v>
      </c>
      <c r="U10" s="4"/>
      <c r="V10" s="3">
        <v>0.5</v>
      </c>
      <c r="W10">
        <v>7</v>
      </c>
      <c r="X10" s="4">
        <v>59</v>
      </c>
      <c r="Y10" s="4">
        <v>7</v>
      </c>
      <c r="Z10" s="4"/>
      <c r="AB10" t="s">
        <v>673</v>
      </c>
      <c r="AC10">
        <v>29</v>
      </c>
      <c r="AD10" t="s">
        <v>677</v>
      </c>
      <c r="AE10" t="s">
        <v>691</v>
      </c>
      <c r="AH10" t="s">
        <v>692</v>
      </c>
    </row>
    <row r="11" spans="1:38" ht="30" x14ac:dyDescent="0.25">
      <c r="A11" s="2">
        <v>156</v>
      </c>
      <c r="B11" s="3" t="s">
        <v>78</v>
      </c>
      <c r="C11" s="3" t="s">
        <v>26</v>
      </c>
      <c r="D11" s="3" t="s">
        <v>41</v>
      </c>
      <c r="E11" s="3">
        <v>14</v>
      </c>
      <c r="F11" s="4">
        <v>13</v>
      </c>
      <c r="G11" s="4" t="s">
        <v>121</v>
      </c>
      <c r="H11" s="3">
        <v>8870124178</v>
      </c>
      <c r="I11" s="4">
        <v>0.30769230769230799</v>
      </c>
      <c r="J11" s="4">
        <v>0.15384615384615399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3"/>
      <c r="W11" s="4"/>
      <c r="X11" s="4">
        <v>0</v>
      </c>
      <c r="Y11" s="4">
        <v>0</v>
      </c>
      <c r="Z11" s="4" t="s">
        <v>89</v>
      </c>
      <c r="AB11" t="s">
        <v>673</v>
      </c>
      <c r="AC11">
        <v>21</v>
      </c>
      <c r="AD11" t="s">
        <v>677</v>
      </c>
      <c r="AE11" t="s">
        <v>693</v>
      </c>
    </row>
    <row r="12" spans="1:38" ht="30" x14ac:dyDescent="0.25">
      <c r="A12" s="2">
        <v>172</v>
      </c>
      <c r="B12" s="3" t="s">
        <v>78</v>
      </c>
      <c r="C12" s="3" t="s">
        <v>28</v>
      </c>
      <c r="D12" s="3" t="s">
        <v>41</v>
      </c>
      <c r="E12" s="3">
        <v>14</v>
      </c>
      <c r="F12" s="4">
        <v>13</v>
      </c>
      <c r="G12" s="4" t="s">
        <v>122</v>
      </c>
      <c r="H12" s="3">
        <v>10184154</v>
      </c>
      <c r="I12" s="4">
        <v>2</v>
      </c>
      <c r="J12" s="4">
        <v>1</v>
      </c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3"/>
      <c r="W12" s="4"/>
      <c r="X12" s="4">
        <v>0</v>
      </c>
      <c r="Y12" s="4">
        <v>0</v>
      </c>
      <c r="Z12" s="4"/>
      <c r="AB12" t="s">
        <v>680</v>
      </c>
      <c r="AC12">
        <v>25</v>
      </c>
      <c r="AD12" t="s">
        <v>677</v>
      </c>
      <c r="AE12" t="s">
        <v>694</v>
      </c>
      <c r="AH12" t="s">
        <v>692</v>
      </c>
    </row>
    <row r="13" spans="1:38" ht="30" x14ac:dyDescent="0.25">
      <c r="A13" s="2">
        <v>188</v>
      </c>
      <c r="B13" s="3" t="s">
        <v>78</v>
      </c>
      <c r="C13" s="3" t="s">
        <v>26</v>
      </c>
      <c r="D13" s="3" t="s">
        <v>41</v>
      </c>
      <c r="E13" s="3">
        <v>14</v>
      </c>
      <c r="F13" s="4">
        <v>13</v>
      </c>
      <c r="G13" s="4" t="s">
        <v>124</v>
      </c>
      <c r="H13" s="3">
        <v>1391113645</v>
      </c>
      <c r="I13" s="4">
        <v>2</v>
      </c>
      <c r="J13" s="4">
        <v>1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X13" s="4">
        <v>0</v>
      </c>
      <c r="Y13" s="4">
        <v>0</v>
      </c>
      <c r="Z13" s="4"/>
      <c r="AB13" t="s">
        <v>680</v>
      </c>
      <c r="AC13">
        <v>24</v>
      </c>
      <c r="AD13" t="s">
        <v>677</v>
      </c>
      <c r="AE13" t="s">
        <v>691</v>
      </c>
      <c r="AF13" t="s">
        <v>695</v>
      </c>
      <c r="AH13" t="s">
        <v>692</v>
      </c>
      <c r="AI13" t="s">
        <v>695</v>
      </c>
    </row>
    <row r="14" spans="1:38" ht="30" x14ac:dyDescent="0.25">
      <c r="A14" s="2">
        <v>204</v>
      </c>
      <c r="B14" s="3" t="s">
        <v>78</v>
      </c>
      <c r="C14" s="3" t="s">
        <v>26</v>
      </c>
      <c r="D14" s="3" t="s">
        <v>41</v>
      </c>
      <c r="E14" s="3">
        <v>14</v>
      </c>
      <c r="F14" s="4">
        <v>13</v>
      </c>
      <c r="G14" s="4" t="s">
        <v>126</v>
      </c>
      <c r="H14" s="3">
        <v>8916155192</v>
      </c>
      <c r="I14" s="4">
        <v>0.46153846153846201</v>
      </c>
      <c r="J14" s="4">
        <v>0.230769230769231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3"/>
      <c r="W14" s="4"/>
      <c r="X14" s="4">
        <v>0</v>
      </c>
      <c r="Y14" s="4">
        <v>0</v>
      </c>
      <c r="Z14" s="4" t="s">
        <v>82</v>
      </c>
      <c r="AB14" t="s">
        <v>680</v>
      </c>
      <c r="AC14">
        <v>30</v>
      </c>
      <c r="AD14" t="s">
        <v>677</v>
      </c>
      <c r="AE14" t="s">
        <v>697</v>
      </c>
    </row>
    <row r="15" spans="1:38" ht="30" x14ac:dyDescent="0.25">
      <c r="A15" s="2">
        <v>220</v>
      </c>
      <c r="B15" s="3" t="s">
        <v>78</v>
      </c>
      <c r="C15" s="3" t="s">
        <v>26</v>
      </c>
      <c r="D15" s="3" t="s">
        <v>41</v>
      </c>
      <c r="E15" s="3">
        <v>14</v>
      </c>
      <c r="F15" s="4">
        <v>13</v>
      </c>
      <c r="G15" s="4" t="s">
        <v>128</v>
      </c>
      <c r="H15" s="3">
        <v>9591208203</v>
      </c>
      <c r="I15" s="4">
        <v>0</v>
      </c>
      <c r="J15" s="4">
        <v>0</v>
      </c>
      <c r="K15" s="4">
        <v>3</v>
      </c>
      <c r="L15" s="4"/>
      <c r="M15" s="4"/>
      <c r="N15" s="4">
        <v>8</v>
      </c>
      <c r="O15" s="4">
        <v>5</v>
      </c>
      <c r="P15" s="4"/>
      <c r="Q15" s="4">
        <v>5</v>
      </c>
      <c r="R15" s="4">
        <v>1</v>
      </c>
      <c r="S15" s="4">
        <v>1</v>
      </c>
      <c r="T15" s="4">
        <v>2</v>
      </c>
      <c r="U15" s="4"/>
      <c r="V15" s="3">
        <v>1</v>
      </c>
      <c r="W15" s="4">
        <v>4</v>
      </c>
      <c r="X15" s="4">
        <v>30</v>
      </c>
      <c r="Y15" s="4">
        <v>4</v>
      </c>
      <c r="Z15" s="4"/>
      <c r="AB15" t="s">
        <v>680</v>
      </c>
      <c r="AC15">
        <v>33</v>
      </c>
      <c r="AD15" t="s">
        <v>677</v>
      </c>
      <c r="AE15" t="s">
        <v>698</v>
      </c>
      <c r="AG15" t="s">
        <v>699</v>
      </c>
    </row>
    <row r="16" spans="1:38" ht="30" x14ac:dyDescent="0.25">
      <c r="A16" s="2">
        <v>237</v>
      </c>
      <c r="B16" s="3" t="s">
        <v>78</v>
      </c>
      <c r="C16" s="3" t="s">
        <v>26</v>
      </c>
      <c r="D16" s="3" t="s">
        <v>41</v>
      </c>
      <c r="E16" s="3">
        <v>14</v>
      </c>
      <c r="F16" s="4">
        <v>13</v>
      </c>
      <c r="G16" s="4" t="s">
        <v>130</v>
      </c>
      <c r="H16" s="3">
        <v>3712062108</v>
      </c>
      <c r="I16" s="4">
        <v>0</v>
      </c>
      <c r="J16" s="4">
        <v>0</v>
      </c>
      <c r="K16" s="4">
        <v>7</v>
      </c>
      <c r="L16" s="4"/>
      <c r="N16">
        <v>14</v>
      </c>
      <c r="O16">
        <v>7</v>
      </c>
      <c r="Q16" s="4">
        <v>7</v>
      </c>
      <c r="R16">
        <v>1</v>
      </c>
      <c r="S16" s="4">
        <v>1</v>
      </c>
      <c r="T16">
        <v>1</v>
      </c>
      <c r="V16" s="3">
        <v>1</v>
      </c>
      <c r="W16">
        <v>3</v>
      </c>
      <c r="X16">
        <v>42</v>
      </c>
      <c r="Y16" s="4">
        <v>3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253</v>
      </c>
      <c r="B17" s="3" t="s">
        <v>78</v>
      </c>
      <c r="C17" s="3" t="s">
        <v>26</v>
      </c>
      <c r="D17" s="3" t="s">
        <v>41</v>
      </c>
      <c r="E17" s="3">
        <v>14</v>
      </c>
      <c r="F17" s="4">
        <v>13</v>
      </c>
      <c r="G17" s="4" t="s">
        <v>130</v>
      </c>
      <c r="H17" s="3">
        <v>3712062108</v>
      </c>
      <c r="I17" s="4">
        <v>0</v>
      </c>
      <c r="J17" s="4">
        <v>0</v>
      </c>
      <c r="K17" s="4">
        <v>9</v>
      </c>
      <c r="L17" s="4"/>
      <c r="M17" s="4">
        <v>3</v>
      </c>
      <c r="N17" s="4">
        <v>18</v>
      </c>
      <c r="O17" s="4">
        <v>9</v>
      </c>
      <c r="P17" s="4"/>
      <c r="Q17" s="4">
        <v>9</v>
      </c>
      <c r="R17" s="4">
        <v>1</v>
      </c>
      <c r="S17" s="4">
        <v>2</v>
      </c>
      <c r="T17" s="4">
        <v>4</v>
      </c>
      <c r="U17" s="4"/>
      <c r="V17" s="3">
        <v>2</v>
      </c>
      <c r="W17" s="4">
        <v>8</v>
      </c>
      <c r="X17" s="4">
        <v>65</v>
      </c>
      <c r="Y17" s="4">
        <v>8</v>
      </c>
      <c r="Z17" s="4"/>
      <c r="AB17" t="s">
        <v>680</v>
      </c>
      <c r="AC17">
        <v>28</v>
      </c>
      <c r="AD17" t="s">
        <v>677</v>
      </c>
      <c r="AE17" t="s">
        <v>700</v>
      </c>
      <c r="AF17" t="s">
        <v>695</v>
      </c>
      <c r="AG17" t="s">
        <v>701</v>
      </c>
    </row>
    <row r="18" spans="1:36" ht="30" x14ac:dyDescent="0.25">
      <c r="A18" s="2">
        <v>271</v>
      </c>
      <c r="B18" s="3" t="s">
        <v>78</v>
      </c>
      <c r="C18" s="3" t="s">
        <v>26</v>
      </c>
      <c r="D18" s="3" t="s">
        <v>41</v>
      </c>
      <c r="E18" s="3">
        <v>14</v>
      </c>
      <c r="F18" s="4">
        <v>13</v>
      </c>
      <c r="G18" s="4" t="s">
        <v>134</v>
      </c>
      <c r="H18" s="3">
        <v>828360120</v>
      </c>
      <c r="I18" s="4">
        <v>0.46153846153846201</v>
      </c>
      <c r="J18" s="4">
        <v>0.230769230769231</v>
      </c>
      <c r="K18" s="4"/>
      <c r="L18" s="4"/>
      <c r="Q18" s="4"/>
      <c r="S18" s="4"/>
      <c r="V18" s="3"/>
      <c r="X18">
        <v>0</v>
      </c>
      <c r="Y18" s="4">
        <v>0</v>
      </c>
      <c r="Z18" s="4" t="s">
        <v>82</v>
      </c>
      <c r="AB18" t="s">
        <v>673</v>
      </c>
      <c r="AC18">
        <v>26</v>
      </c>
      <c r="AD18" t="s">
        <v>674</v>
      </c>
      <c r="AE18" t="s">
        <v>678</v>
      </c>
      <c r="AG18" t="s">
        <v>702</v>
      </c>
    </row>
    <row r="19" spans="1:36" ht="30" x14ac:dyDescent="0.25">
      <c r="A19" s="2">
        <v>287</v>
      </c>
      <c r="B19" s="3" t="s">
        <v>78</v>
      </c>
      <c r="C19" s="3" t="s">
        <v>28</v>
      </c>
      <c r="D19" s="3" t="s">
        <v>41</v>
      </c>
      <c r="E19" s="3">
        <v>14</v>
      </c>
      <c r="F19" s="4">
        <v>13</v>
      </c>
      <c r="G19" s="4" t="s">
        <v>135</v>
      </c>
      <c r="H19" s="3">
        <v>7717685176</v>
      </c>
      <c r="I19" s="4">
        <v>0</v>
      </c>
      <c r="J19" s="4">
        <v>0</v>
      </c>
      <c r="K19" s="4">
        <v>1</v>
      </c>
      <c r="L19" s="4"/>
      <c r="M19" s="4">
        <v>2</v>
      </c>
      <c r="N19" s="4">
        <v>3</v>
      </c>
      <c r="O19" s="4">
        <v>1</v>
      </c>
      <c r="P19" s="4"/>
      <c r="Q19" s="4">
        <v>1</v>
      </c>
      <c r="R19" s="4">
        <v>1</v>
      </c>
      <c r="S19" s="4">
        <v>1</v>
      </c>
      <c r="T19">
        <v>0.5</v>
      </c>
      <c r="U19" s="4"/>
      <c r="V19" s="3">
        <v>0.5</v>
      </c>
      <c r="W19">
        <v>2</v>
      </c>
      <c r="X19" s="4">
        <v>13</v>
      </c>
      <c r="Y19" s="4">
        <v>2</v>
      </c>
      <c r="Z19" s="4"/>
      <c r="AB19" t="s">
        <v>680</v>
      </c>
      <c r="AC19">
        <v>24</v>
      </c>
      <c r="AD19" t="s">
        <v>677</v>
      </c>
      <c r="AE19" t="s">
        <v>691</v>
      </c>
    </row>
    <row r="20" spans="1:36" ht="30" x14ac:dyDescent="0.25">
      <c r="A20" s="2">
        <v>307</v>
      </c>
      <c r="B20" s="3" t="s">
        <v>78</v>
      </c>
      <c r="C20" s="3" t="s">
        <v>28</v>
      </c>
      <c r="D20" s="3" t="s">
        <v>41</v>
      </c>
      <c r="E20" s="3">
        <v>14</v>
      </c>
      <c r="F20" s="4">
        <v>13</v>
      </c>
      <c r="G20" s="4" t="s">
        <v>140</v>
      </c>
      <c r="H20" s="3">
        <v>79247246103</v>
      </c>
      <c r="I20" s="4">
        <v>0.45454545454545497</v>
      </c>
      <c r="J20" s="4">
        <v>0.22727272727272699</v>
      </c>
      <c r="K20" s="4">
        <v>3</v>
      </c>
      <c r="L20" s="4"/>
      <c r="M20" s="4"/>
      <c r="N20">
        <v>9</v>
      </c>
      <c r="O20" s="4">
        <v>6</v>
      </c>
      <c r="P20" s="4">
        <v>1</v>
      </c>
      <c r="Q20" s="4">
        <v>6</v>
      </c>
      <c r="R20" s="4">
        <v>1</v>
      </c>
      <c r="S20" s="4">
        <v>2</v>
      </c>
      <c r="T20">
        <v>1.5</v>
      </c>
      <c r="U20" s="4"/>
      <c r="V20" s="3">
        <v>1.5</v>
      </c>
      <c r="W20" s="4">
        <v>5</v>
      </c>
      <c r="X20" s="4">
        <v>36</v>
      </c>
      <c r="Y20" s="4">
        <v>5</v>
      </c>
      <c r="Z20" s="4" t="s">
        <v>102</v>
      </c>
      <c r="AB20" t="s">
        <v>673</v>
      </c>
      <c r="AC20">
        <v>18</v>
      </c>
      <c r="AD20" t="s">
        <v>674</v>
      </c>
      <c r="AE20" t="s">
        <v>705</v>
      </c>
      <c r="AG20" t="s">
        <v>686</v>
      </c>
    </row>
    <row r="21" spans="1:36" ht="30" x14ac:dyDescent="0.25">
      <c r="A21" s="2">
        <v>308</v>
      </c>
      <c r="B21" s="3" t="s">
        <v>78</v>
      </c>
      <c r="C21" s="3" t="s">
        <v>28</v>
      </c>
      <c r="D21" s="3" t="s">
        <v>41</v>
      </c>
      <c r="E21" s="3">
        <v>14</v>
      </c>
      <c r="F21" s="4">
        <v>13</v>
      </c>
      <c r="G21" s="4" t="s">
        <v>140</v>
      </c>
      <c r="H21" s="3">
        <v>79247246103</v>
      </c>
      <c r="I21" s="4">
        <v>0.45454545454545497</v>
      </c>
      <c r="J21" s="4">
        <v>0.22727272727272699</v>
      </c>
      <c r="K21" s="4">
        <v>3</v>
      </c>
      <c r="L21" s="4"/>
      <c r="M21" s="4"/>
      <c r="N21" s="4">
        <v>9</v>
      </c>
      <c r="O21" s="4">
        <v>6</v>
      </c>
      <c r="P21" s="4">
        <v>1</v>
      </c>
      <c r="Q21">
        <v>6</v>
      </c>
      <c r="R21" s="4">
        <v>2</v>
      </c>
      <c r="S21" s="4">
        <v>1</v>
      </c>
      <c r="T21" s="4">
        <v>2.5</v>
      </c>
      <c r="U21" s="4"/>
      <c r="V21" s="3">
        <v>1.5</v>
      </c>
      <c r="W21" s="4">
        <v>5</v>
      </c>
      <c r="X21" s="4">
        <v>37</v>
      </c>
      <c r="Y21" s="4">
        <v>5</v>
      </c>
      <c r="Z21" s="4" t="s">
        <v>102</v>
      </c>
      <c r="AB21" t="s">
        <v>673</v>
      </c>
      <c r="AC21">
        <v>18</v>
      </c>
      <c r="AD21" t="s">
        <v>674</v>
      </c>
      <c r="AE21" t="s">
        <v>705</v>
      </c>
      <c r="AG21" t="s">
        <v>686</v>
      </c>
    </row>
    <row r="22" spans="1:36" ht="30" x14ac:dyDescent="0.25">
      <c r="A22" s="2">
        <v>324</v>
      </c>
      <c r="B22" s="3" t="s">
        <v>78</v>
      </c>
      <c r="C22" s="3" t="s">
        <v>26</v>
      </c>
      <c r="D22" s="3" t="s">
        <v>41</v>
      </c>
      <c r="E22" s="3">
        <v>14</v>
      </c>
      <c r="F22" s="4">
        <v>13</v>
      </c>
      <c r="G22" s="4" t="s">
        <v>142</v>
      </c>
      <c r="H22" s="3">
        <v>8282194225</v>
      </c>
      <c r="I22" s="4">
        <v>0.30769230769230799</v>
      </c>
      <c r="J22" s="4">
        <v>0.15384615384615399</v>
      </c>
      <c r="K22" s="4">
        <v>7</v>
      </c>
      <c r="L22" s="4">
        <v>1</v>
      </c>
      <c r="M22" s="4">
        <v>1</v>
      </c>
      <c r="N22" s="4">
        <v>18</v>
      </c>
      <c r="O22" s="4">
        <v>11</v>
      </c>
      <c r="P22" s="4">
        <v>1</v>
      </c>
      <c r="Q22" s="4">
        <v>11</v>
      </c>
      <c r="R22" s="4">
        <v>1</v>
      </c>
      <c r="S22" s="4">
        <v>2</v>
      </c>
      <c r="T22">
        <v>5</v>
      </c>
      <c r="U22" s="4"/>
      <c r="V22" s="3">
        <v>2</v>
      </c>
      <c r="W22" s="4">
        <v>9</v>
      </c>
      <c r="X22" s="4">
        <v>69</v>
      </c>
      <c r="Y22" s="4">
        <v>9</v>
      </c>
      <c r="Z22" s="4" t="s">
        <v>89</v>
      </c>
      <c r="AB22" t="s">
        <v>680</v>
      </c>
      <c r="AC22">
        <v>27</v>
      </c>
      <c r="AD22" t="s">
        <v>677</v>
      </c>
      <c r="AE22" t="s">
        <v>691</v>
      </c>
      <c r="AF22" t="s">
        <v>695</v>
      </c>
      <c r="AH22" t="s">
        <v>692</v>
      </c>
    </row>
    <row r="23" spans="1:36" ht="30" x14ac:dyDescent="0.25">
      <c r="A23" s="2">
        <v>345</v>
      </c>
      <c r="B23" s="3" t="s">
        <v>78</v>
      </c>
      <c r="C23" s="3" t="s">
        <v>28</v>
      </c>
      <c r="D23" s="3" t="s">
        <v>41</v>
      </c>
      <c r="E23" s="3">
        <v>14</v>
      </c>
      <c r="F23" s="4">
        <v>13</v>
      </c>
      <c r="G23" s="4" t="s">
        <v>146</v>
      </c>
      <c r="H23" s="3">
        <v>94222252116</v>
      </c>
      <c r="I23" s="4">
        <v>0.45454545454545497</v>
      </c>
      <c r="J23" s="4">
        <v>0.22727272727272699</v>
      </c>
      <c r="K23" s="4"/>
      <c r="L23" s="4"/>
      <c r="Q23" s="4"/>
      <c r="S23" s="4"/>
      <c r="V23" s="3"/>
      <c r="X23">
        <v>0</v>
      </c>
      <c r="Y23" s="4">
        <v>0</v>
      </c>
      <c r="Z23" s="4" t="s">
        <v>102</v>
      </c>
      <c r="AB23" t="s">
        <v>680</v>
      </c>
      <c r="AC23">
        <v>36</v>
      </c>
      <c r="AD23" t="s">
        <v>677</v>
      </c>
      <c r="AE23" t="s">
        <v>707</v>
      </c>
      <c r="AG23" t="s">
        <v>708</v>
      </c>
    </row>
    <row r="24" spans="1:36" ht="30" x14ac:dyDescent="0.25">
      <c r="A24" s="2">
        <v>361</v>
      </c>
      <c r="B24" s="3" t="s">
        <v>78</v>
      </c>
      <c r="C24" s="3" t="s">
        <v>26</v>
      </c>
      <c r="D24" s="3" t="s">
        <v>41</v>
      </c>
      <c r="E24" s="3">
        <v>14</v>
      </c>
      <c r="F24" s="4">
        <v>13</v>
      </c>
      <c r="G24" s="4" t="s">
        <v>147</v>
      </c>
      <c r="H24" s="3">
        <v>84463153</v>
      </c>
      <c r="I24" s="4">
        <v>2</v>
      </c>
      <c r="J24" s="4">
        <v>1</v>
      </c>
      <c r="K24" s="4"/>
      <c r="L24" s="4"/>
      <c r="M24" s="4"/>
      <c r="O24" s="4"/>
      <c r="P24" s="4"/>
      <c r="Q24" s="4"/>
      <c r="R24" s="4"/>
      <c r="S24" s="4"/>
      <c r="T24" s="4"/>
      <c r="U24" s="4"/>
      <c r="V24" s="3"/>
      <c r="X24" s="4">
        <v>0</v>
      </c>
      <c r="Y24" s="4">
        <v>0</v>
      </c>
      <c r="Z24" s="4"/>
      <c r="AB24" t="s">
        <v>680</v>
      </c>
      <c r="AC24">
        <v>26</v>
      </c>
      <c r="AD24" t="s">
        <v>677</v>
      </c>
      <c r="AE24" t="s">
        <v>709</v>
      </c>
      <c r="AH24" t="s">
        <v>692</v>
      </c>
      <c r="AI24" t="s">
        <v>695</v>
      </c>
    </row>
    <row r="25" spans="1:36" ht="30" x14ac:dyDescent="0.25">
      <c r="A25" s="2">
        <v>377</v>
      </c>
      <c r="B25" s="3" t="s">
        <v>78</v>
      </c>
      <c r="C25" s="3" t="s">
        <v>26</v>
      </c>
      <c r="D25" s="3" t="s">
        <v>41</v>
      </c>
      <c r="E25" s="3">
        <v>14</v>
      </c>
      <c r="F25" s="4">
        <v>13</v>
      </c>
      <c r="G25" s="4" t="s">
        <v>149</v>
      </c>
      <c r="H25" s="3">
        <v>8877127178</v>
      </c>
      <c r="I25" s="4">
        <v>0</v>
      </c>
      <c r="J25" s="4">
        <v>0</v>
      </c>
      <c r="K25" s="4"/>
      <c r="L25" s="4"/>
      <c r="M25" s="4"/>
      <c r="N25" s="4"/>
      <c r="O25" s="4"/>
      <c r="P25" s="4"/>
      <c r="Q25" s="4"/>
      <c r="R25" s="4"/>
      <c r="S25" s="4"/>
      <c r="U25" s="4"/>
      <c r="V25" s="3"/>
      <c r="X25" s="4">
        <v>0</v>
      </c>
      <c r="Y25" s="4">
        <v>0</v>
      </c>
      <c r="Z25" s="4"/>
      <c r="AB25" t="s">
        <v>680</v>
      </c>
      <c r="AC25">
        <v>24</v>
      </c>
      <c r="AD25" t="s">
        <v>677</v>
      </c>
      <c r="AE25" t="s">
        <v>711</v>
      </c>
      <c r="AG25" t="s">
        <v>686</v>
      </c>
      <c r="AJ25">
        <v>35</v>
      </c>
    </row>
    <row r="26" spans="1:36" ht="30" x14ac:dyDescent="0.25">
      <c r="A26" s="2">
        <v>393</v>
      </c>
      <c r="B26" s="3" t="s">
        <v>78</v>
      </c>
      <c r="C26" s="3" t="s">
        <v>26</v>
      </c>
      <c r="D26" s="3" t="s">
        <v>41</v>
      </c>
      <c r="E26" s="3">
        <v>14</v>
      </c>
      <c r="F26" s="4">
        <v>13</v>
      </c>
      <c r="G26" s="4" t="s">
        <v>81</v>
      </c>
      <c r="H26" s="3">
        <v>9591241137</v>
      </c>
      <c r="I26" s="4">
        <v>0.46153846153846201</v>
      </c>
      <c r="J26" s="4">
        <v>0.230769230769231</v>
      </c>
      <c r="K26" s="4">
        <v>2</v>
      </c>
      <c r="L26" s="4"/>
      <c r="M26" s="4"/>
      <c r="N26" s="4">
        <v>4</v>
      </c>
      <c r="O26" s="4">
        <v>2</v>
      </c>
      <c r="P26" s="4">
        <v>1</v>
      </c>
      <c r="Q26" s="4">
        <v>2</v>
      </c>
      <c r="R26" s="4">
        <v>1</v>
      </c>
      <c r="S26" s="4"/>
      <c r="T26" s="4">
        <v>1</v>
      </c>
      <c r="U26" s="4"/>
      <c r="V26" s="3"/>
      <c r="W26" s="4">
        <v>1</v>
      </c>
      <c r="X26" s="4">
        <v>14</v>
      </c>
      <c r="Y26" s="4">
        <v>1</v>
      </c>
      <c r="Z26" s="4" t="s">
        <v>82</v>
      </c>
      <c r="AB26" t="s">
        <v>673</v>
      </c>
      <c r="AC26">
        <v>26</v>
      </c>
      <c r="AD26" t="s">
        <v>674</v>
      </c>
      <c r="AE26" t="s">
        <v>675</v>
      </c>
      <c r="AG26" t="s">
        <v>676</v>
      </c>
    </row>
    <row r="27" spans="1:36" ht="30" x14ac:dyDescent="0.25">
      <c r="A27" s="2">
        <v>410</v>
      </c>
      <c r="B27" s="3" t="s">
        <v>78</v>
      </c>
      <c r="C27" s="3" t="s">
        <v>28</v>
      </c>
      <c r="D27" s="3" t="s">
        <v>41</v>
      </c>
      <c r="E27" s="3">
        <v>14</v>
      </c>
      <c r="F27" s="4">
        <v>13</v>
      </c>
      <c r="G27" s="4" t="s">
        <v>85</v>
      </c>
      <c r="H27" s="3">
        <v>1347638136</v>
      </c>
      <c r="I27" s="4">
        <v>0</v>
      </c>
      <c r="J27" s="4">
        <v>0</v>
      </c>
      <c r="K27" s="4">
        <v>5</v>
      </c>
      <c r="L27" s="4"/>
      <c r="M27" s="4">
        <v>1</v>
      </c>
      <c r="N27" s="4">
        <v>10</v>
      </c>
      <c r="O27" s="4">
        <v>5</v>
      </c>
      <c r="P27" s="4"/>
      <c r="Q27" s="4">
        <v>5</v>
      </c>
      <c r="R27" s="4">
        <v>1</v>
      </c>
      <c r="S27" s="4">
        <v>1</v>
      </c>
      <c r="T27">
        <v>4</v>
      </c>
      <c r="U27" s="4"/>
      <c r="V27" s="3">
        <v>3</v>
      </c>
      <c r="W27" s="4">
        <v>8</v>
      </c>
      <c r="X27" s="4">
        <v>43</v>
      </c>
      <c r="Y27" s="4">
        <v>8</v>
      </c>
      <c r="Z27" s="4"/>
      <c r="AB27" t="s">
        <v>673</v>
      </c>
      <c r="AC27">
        <v>20</v>
      </c>
      <c r="AD27" t="s">
        <v>677</v>
      </c>
      <c r="AE27" t="s">
        <v>678</v>
      </c>
    </row>
    <row r="28" spans="1:36" ht="30" x14ac:dyDescent="0.25">
      <c r="A28" s="2">
        <v>426</v>
      </c>
      <c r="B28" s="3" t="s">
        <v>78</v>
      </c>
      <c r="C28" s="3" t="s">
        <v>26</v>
      </c>
      <c r="D28" s="3" t="s">
        <v>41</v>
      </c>
      <c r="E28" s="3">
        <v>14</v>
      </c>
      <c r="F28" s="4">
        <v>13</v>
      </c>
      <c r="G28" s="4" t="s">
        <v>88</v>
      </c>
      <c r="H28" s="3">
        <v>217831744</v>
      </c>
      <c r="I28" s="4">
        <v>0.46153846153846201</v>
      </c>
      <c r="J28" s="4">
        <v>0.230769230769231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3"/>
      <c r="W28" s="4"/>
      <c r="X28" s="4">
        <v>0</v>
      </c>
      <c r="Y28" s="4">
        <v>0</v>
      </c>
      <c r="Z28" s="4" t="s">
        <v>82</v>
      </c>
      <c r="AB28" t="s">
        <v>673</v>
      </c>
      <c r="AC28">
        <v>24</v>
      </c>
      <c r="AD28" t="s">
        <v>677</v>
      </c>
      <c r="AE28" t="s">
        <v>679</v>
      </c>
    </row>
    <row r="29" spans="1:36" ht="30" x14ac:dyDescent="0.25">
      <c r="A29" s="2">
        <v>442</v>
      </c>
      <c r="B29" s="3" t="s">
        <v>78</v>
      </c>
      <c r="C29" s="3" t="s">
        <v>26</v>
      </c>
      <c r="D29" s="3" t="s">
        <v>41</v>
      </c>
      <c r="E29" s="3">
        <v>14</v>
      </c>
      <c r="F29" s="4">
        <v>13</v>
      </c>
      <c r="G29" s="4" t="s">
        <v>150</v>
      </c>
      <c r="H29" s="3">
        <v>82135906</v>
      </c>
      <c r="I29" s="4">
        <v>0.30769230769230799</v>
      </c>
      <c r="J29" s="4">
        <v>0.15384615384615399</v>
      </c>
      <c r="K29" s="4"/>
      <c r="V29" s="3"/>
      <c r="X29">
        <v>0</v>
      </c>
      <c r="Y29">
        <v>0</v>
      </c>
      <c r="Z29" t="s">
        <v>89</v>
      </c>
      <c r="AB29" t="s">
        <v>680</v>
      </c>
      <c r="AC29">
        <v>34</v>
      </c>
      <c r="AD29" t="s">
        <v>677</v>
      </c>
      <c r="AE29" t="s">
        <v>712</v>
      </c>
      <c r="AG29" t="s">
        <v>713</v>
      </c>
    </row>
    <row r="30" spans="1:36" ht="30" x14ac:dyDescent="0.25">
      <c r="A30" s="2">
        <v>458</v>
      </c>
      <c r="B30" s="3" t="s">
        <v>78</v>
      </c>
      <c r="C30" s="3" t="s">
        <v>28</v>
      </c>
      <c r="D30" s="3" t="s">
        <v>41</v>
      </c>
      <c r="E30" s="3">
        <v>14</v>
      </c>
      <c r="F30" s="4">
        <v>13</v>
      </c>
      <c r="G30" s="4" t="s">
        <v>152</v>
      </c>
      <c r="H30" s="3">
        <v>792288984</v>
      </c>
      <c r="I30" s="4">
        <v>0.45454545454545497</v>
      </c>
      <c r="J30" s="4">
        <v>0.22727272727272699</v>
      </c>
      <c r="K30" s="4">
        <v>5</v>
      </c>
      <c r="L30" s="4"/>
      <c r="M30" s="4"/>
      <c r="N30" s="4">
        <v>19</v>
      </c>
      <c r="O30" s="4">
        <v>14</v>
      </c>
      <c r="P30" s="4">
        <v>2</v>
      </c>
      <c r="Q30" s="4">
        <v>14</v>
      </c>
      <c r="R30" s="4">
        <v>1</v>
      </c>
      <c r="S30" s="4">
        <v>2</v>
      </c>
      <c r="T30" s="4">
        <v>3</v>
      </c>
      <c r="U30" s="4"/>
      <c r="V30" s="3">
        <v>1</v>
      </c>
      <c r="W30" s="4">
        <v>6</v>
      </c>
      <c r="X30" s="4">
        <v>67</v>
      </c>
      <c r="Y30" s="4">
        <v>6</v>
      </c>
      <c r="Z30" s="4" t="s">
        <v>102</v>
      </c>
      <c r="AB30" t="s">
        <v>673</v>
      </c>
      <c r="AC30">
        <v>23</v>
      </c>
      <c r="AD30" t="s">
        <v>677</v>
      </c>
      <c r="AE30" t="s">
        <v>714</v>
      </c>
      <c r="AF30" t="s">
        <v>695</v>
      </c>
    </row>
    <row r="31" spans="1:36" ht="30" x14ac:dyDescent="0.25">
      <c r="A31" s="2">
        <v>479</v>
      </c>
      <c r="B31" s="3" t="s">
        <v>78</v>
      </c>
      <c r="C31" s="3" t="s">
        <v>28</v>
      </c>
      <c r="D31" s="3" t="s">
        <v>41</v>
      </c>
      <c r="E31" s="3">
        <v>14</v>
      </c>
      <c r="F31" s="4">
        <v>13</v>
      </c>
      <c r="G31" s="4" t="s">
        <v>158</v>
      </c>
      <c r="H31" s="3">
        <v>927618937</v>
      </c>
      <c r="I31" s="4">
        <v>0</v>
      </c>
      <c r="J31" s="4">
        <v>0</v>
      </c>
      <c r="K31" s="4">
        <v>2</v>
      </c>
      <c r="L31" s="4"/>
      <c r="M31" s="4"/>
      <c r="N31">
        <v>4</v>
      </c>
      <c r="O31" s="4">
        <v>2</v>
      </c>
      <c r="P31" s="4"/>
      <c r="Q31" s="4">
        <v>2</v>
      </c>
      <c r="R31" s="4">
        <v>1</v>
      </c>
      <c r="S31" s="4">
        <v>1</v>
      </c>
      <c r="T31" s="4">
        <v>2</v>
      </c>
      <c r="U31" s="4"/>
      <c r="V31" s="3">
        <v>1</v>
      </c>
      <c r="W31">
        <v>4</v>
      </c>
      <c r="X31" s="4">
        <v>19</v>
      </c>
      <c r="Y31" s="4">
        <v>4</v>
      </c>
      <c r="Z31" s="4"/>
      <c r="AB31" t="s">
        <v>673</v>
      </c>
      <c r="AC31">
        <v>25</v>
      </c>
      <c r="AD31" t="s">
        <v>677</v>
      </c>
      <c r="AE31" t="s">
        <v>721</v>
      </c>
      <c r="AG31" t="s">
        <v>686</v>
      </c>
    </row>
    <row r="32" spans="1:36" ht="30" x14ac:dyDescent="0.25">
      <c r="A32" s="2">
        <v>500</v>
      </c>
      <c r="B32" s="3" t="s">
        <v>78</v>
      </c>
      <c r="C32" s="3" t="s">
        <v>28</v>
      </c>
      <c r="D32" s="3" t="s">
        <v>41</v>
      </c>
      <c r="E32" s="3">
        <v>14</v>
      </c>
      <c r="F32" s="4">
        <v>13</v>
      </c>
      <c r="G32" s="4" t="s">
        <v>165</v>
      </c>
      <c r="H32" s="3">
        <v>1412134207</v>
      </c>
      <c r="I32" s="4">
        <v>2</v>
      </c>
      <c r="J32" s="4">
        <v>1</v>
      </c>
      <c r="K32" s="4">
        <v>1</v>
      </c>
      <c r="L32" s="4"/>
      <c r="M32" s="4"/>
      <c r="N32" s="4">
        <v>1</v>
      </c>
      <c r="O32" s="4"/>
      <c r="P32" s="4">
        <v>2</v>
      </c>
      <c r="Q32" s="4"/>
      <c r="R32" s="4">
        <v>1</v>
      </c>
      <c r="S32" s="4"/>
      <c r="T32" s="4"/>
      <c r="U32" s="4"/>
      <c r="V32" s="3"/>
      <c r="W32" s="4"/>
      <c r="X32" s="4">
        <v>5</v>
      </c>
      <c r="Y32" s="4">
        <v>0</v>
      </c>
      <c r="Z32" s="4"/>
      <c r="AB32" t="s">
        <v>680</v>
      </c>
      <c r="AC32">
        <v>25</v>
      </c>
      <c r="AD32" t="s">
        <v>677</v>
      </c>
      <c r="AE32" t="s">
        <v>705</v>
      </c>
    </row>
    <row r="33" spans="1:36" ht="30" x14ac:dyDescent="0.25">
      <c r="A33" s="2">
        <v>520</v>
      </c>
      <c r="B33" s="3" t="s">
        <v>78</v>
      </c>
      <c r="C33" s="3" t="s">
        <v>28</v>
      </c>
      <c r="D33" s="3" t="s">
        <v>41</v>
      </c>
      <c r="E33" s="3">
        <v>14</v>
      </c>
      <c r="F33" s="4">
        <v>13</v>
      </c>
      <c r="G33" s="4" t="s">
        <v>169</v>
      </c>
      <c r="H33" s="3">
        <v>178114327</v>
      </c>
      <c r="I33" s="4">
        <v>0.68181818181818199</v>
      </c>
      <c r="J33" s="4">
        <v>0.34090909090909099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3"/>
      <c r="X33" s="4">
        <v>0</v>
      </c>
      <c r="Y33" s="4">
        <v>0</v>
      </c>
      <c r="Z33" s="4" t="s">
        <v>99</v>
      </c>
      <c r="AB33" t="s">
        <v>680</v>
      </c>
      <c r="AC33">
        <v>31</v>
      </c>
      <c r="AD33" t="s">
        <v>677</v>
      </c>
      <c r="AE33" t="s">
        <v>694</v>
      </c>
      <c r="AH33" t="s">
        <v>692</v>
      </c>
    </row>
    <row r="34" spans="1:36" ht="30" x14ac:dyDescent="0.25">
      <c r="A34" s="2">
        <v>536</v>
      </c>
      <c r="B34" s="3" t="s">
        <v>78</v>
      </c>
      <c r="C34" s="3" t="s">
        <v>28</v>
      </c>
      <c r="D34" s="3" t="s">
        <v>41</v>
      </c>
      <c r="E34" s="3">
        <v>14</v>
      </c>
      <c r="F34" s="4">
        <v>13</v>
      </c>
      <c r="G34" s="4" t="s">
        <v>171</v>
      </c>
      <c r="H34" s="3">
        <v>8518124088</v>
      </c>
      <c r="I34" s="4">
        <v>2</v>
      </c>
      <c r="J34" s="4">
        <v>1</v>
      </c>
      <c r="K34" s="4"/>
      <c r="L34" s="4"/>
      <c r="Q34" s="4"/>
      <c r="S34" s="4"/>
      <c r="V34" s="3"/>
      <c r="X34">
        <v>0</v>
      </c>
      <c r="Y34" s="4">
        <v>0</v>
      </c>
      <c r="Z34" s="4"/>
      <c r="AB34" t="s">
        <v>680</v>
      </c>
      <c r="AC34">
        <v>25</v>
      </c>
      <c r="AD34" t="s">
        <v>677</v>
      </c>
      <c r="AE34" t="s">
        <v>725</v>
      </c>
      <c r="AG34" t="s">
        <v>726</v>
      </c>
    </row>
    <row r="35" spans="1:36" ht="30" x14ac:dyDescent="0.25">
      <c r="A35" s="2">
        <v>552</v>
      </c>
      <c r="B35" s="3" t="s">
        <v>78</v>
      </c>
      <c r="C35" s="3" t="s">
        <v>26</v>
      </c>
      <c r="D35" s="3" t="s">
        <v>41</v>
      </c>
      <c r="E35" s="3">
        <v>14</v>
      </c>
      <c r="F35" s="4">
        <v>13</v>
      </c>
      <c r="G35" s="4" t="s">
        <v>172</v>
      </c>
      <c r="H35" s="3">
        <v>8517821164</v>
      </c>
      <c r="I35" s="4">
        <v>0.46153846153846201</v>
      </c>
      <c r="J35" s="4">
        <v>0.230769230769231</v>
      </c>
      <c r="K35" s="4">
        <v>4</v>
      </c>
      <c r="L35" s="4"/>
      <c r="M35" s="4"/>
      <c r="N35" s="4">
        <v>7</v>
      </c>
      <c r="O35" s="4">
        <v>3</v>
      </c>
      <c r="P35" s="4">
        <v>1</v>
      </c>
      <c r="Q35" s="4">
        <v>3</v>
      </c>
      <c r="R35" s="4">
        <v>1</v>
      </c>
      <c r="S35" s="4">
        <v>1</v>
      </c>
      <c r="T35">
        <v>2</v>
      </c>
      <c r="U35" s="4"/>
      <c r="V35" s="3">
        <v>1</v>
      </c>
      <c r="W35">
        <v>4</v>
      </c>
      <c r="X35" s="4">
        <v>27</v>
      </c>
      <c r="Y35" s="4">
        <v>4</v>
      </c>
      <c r="Z35" s="4" t="s">
        <v>82</v>
      </c>
      <c r="AB35" t="s">
        <v>680</v>
      </c>
      <c r="AC35">
        <v>29</v>
      </c>
      <c r="AD35" t="s">
        <v>674</v>
      </c>
      <c r="AE35" t="s">
        <v>691</v>
      </c>
      <c r="AF35" t="s">
        <v>695</v>
      </c>
      <c r="AG35" t="s">
        <v>727</v>
      </c>
      <c r="AJ35">
        <v>100</v>
      </c>
    </row>
    <row r="36" spans="1:36" ht="30" x14ac:dyDescent="0.25">
      <c r="A36" s="2">
        <v>568</v>
      </c>
      <c r="B36" s="3" t="s">
        <v>78</v>
      </c>
      <c r="C36" s="3" t="s">
        <v>28</v>
      </c>
      <c r="D36" s="3" t="s">
        <v>41</v>
      </c>
      <c r="E36" s="3">
        <v>14</v>
      </c>
      <c r="F36" s="4">
        <v>13</v>
      </c>
      <c r="G36" s="4" t="s">
        <v>173</v>
      </c>
      <c r="H36" s="3">
        <v>79215167188</v>
      </c>
      <c r="I36" s="4">
        <v>2</v>
      </c>
      <c r="J36" s="4">
        <v>1</v>
      </c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3"/>
      <c r="W36" s="4"/>
      <c r="X36" s="4">
        <v>0</v>
      </c>
      <c r="Y36" s="4">
        <v>0</v>
      </c>
      <c r="Z36" s="4"/>
      <c r="AB36" t="s">
        <v>673</v>
      </c>
      <c r="AC36">
        <v>18</v>
      </c>
      <c r="AD36" t="s">
        <v>677</v>
      </c>
      <c r="AE36" t="s">
        <v>728</v>
      </c>
      <c r="AG36" t="s">
        <v>686</v>
      </c>
    </row>
    <row r="37" spans="1:36" x14ac:dyDescent="0.25">
      <c r="A37" s="2"/>
      <c r="B37" s="3"/>
      <c r="C37" s="3"/>
      <c r="D37" s="3"/>
      <c r="E37" s="3"/>
      <c r="F37" s="4"/>
      <c r="G37" s="4"/>
      <c r="H37" s="3"/>
      <c r="I37" s="4"/>
      <c r="J37" s="4"/>
      <c r="K37" s="4"/>
      <c r="L37" s="4"/>
      <c r="M37" s="4"/>
      <c r="N37" s="4"/>
      <c r="O37" s="4"/>
      <c r="P37" s="4"/>
      <c r="R37" s="4"/>
      <c r="S37" s="4"/>
      <c r="T37" s="4"/>
      <c r="U37" s="4"/>
      <c r="V37" s="3"/>
      <c r="X37" s="4"/>
      <c r="Y37" s="4"/>
      <c r="Z37" s="4"/>
    </row>
    <row r="38" spans="1:36" x14ac:dyDescent="0.25">
      <c r="A38" s="2"/>
      <c r="B38" s="3"/>
      <c r="C38" s="3"/>
      <c r="D38" s="3"/>
      <c r="E38" s="3"/>
      <c r="F38" s="4"/>
      <c r="G38" s="4"/>
      <c r="H38" s="3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3"/>
      <c r="W38" s="4"/>
      <c r="X38" s="4"/>
      <c r="Y38" s="4"/>
      <c r="Z38" s="4"/>
    </row>
    <row r="39" spans="1:36" x14ac:dyDescent="0.25">
      <c r="A39" s="2"/>
      <c r="B39" s="3"/>
      <c r="C39" s="3"/>
      <c r="D39" s="3"/>
      <c r="E39" s="3"/>
      <c r="F39" s="4"/>
      <c r="G39" s="4"/>
      <c r="H39" s="3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3"/>
      <c r="W39" s="4"/>
      <c r="X39" s="4"/>
      <c r="Y39" s="4"/>
      <c r="Z39" s="4"/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L38"/>
  <sheetViews>
    <sheetView workbookViewId="0">
      <selection activeCell="A2" sqref="A2:Z38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7</v>
      </c>
      <c r="B2" s="3" t="s">
        <v>78</v>
      </c>
      <c r="C2" s="3" t="s">
        <v>28</v>
      </c>
      <c r="D2" s="3" t="s">
        <v>46</v>
      </c>
      <c r="E2" s="3">
        <v>98</v>
      </c>
      <c r="F2" s="4">
        <v>9</v>
      </c>
      <c r="G2" s="4" t="s">
        <v>92</v>
      </c>
      <c r="H2" s="3">
        <v>9165180138</v>
      </c>
      <c r="I2" s="4">
        <v>0</v>
      </c>
      <c r="J2" s="4">
        <v>0</v>
      </c>
      <c r="K2" s="4"/>
      <c r="L2" s="4"/>
      <c r="M2" s="4"/>
      <c r="O2" s="4"/>
      <c r="P2" s="4"/>
      <c r="Q2" s="4"/>
      <c r="R2" s="4"/>
      <c r="S2" s="4"/>
      <c r="T2" s="4"/>
      <c r="U2" s="4"/>
      <c r="V2" s="3"/>
      <c r="W2" s="4"/>
      <c r="X2" s="4">
        <v>0</v>
      </c>
      <c r="Y2" s="4">
        <v>0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28</v>
      </c>
      <c r="B3" s="3" t="s">
        <v>78</v>
      </c>
      <c r="C3" s="3" t="s">
        <v>28</v>
      </c>
      <c r="D3" s="3" t="s">
        <v>46</v>
      </c>
      <c r="E3" s="3">
        <v>98</v>
      </c>
      <c r="F3" s="4">
        <v>9</v>
      </c>
      <c r="G3" s="4" t="s">
        <v>98</v>
      </c>
      <c r="H3" s="3">
        <v>871611960</v>
      </c>
      <c r="I3" s="4">
        <v>0.5</v>
      </c>
      <c r="J3" s="4">
        <v>0.25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3"/>
      <c r="W3" s="4"/>
      <c r="X3" s="4">
        <v>0</v>
      </c>
      <c r="Y3" s="4">
        <v>0</v>
      </c>
      <c r="Z3" s="4" t="s">
        <v>102</v>
      </c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44</v>
      </c>
      <c r="B4" s="3" t="s">
        <v>78</v>
      </c>
      <c r="C4" s="3" t="s">
        <v>28</v>
      </c>
      <c r="D4" s="3" t="s">
        <v>46</v>
      </c>
      <c r="E4" s="3">
        <v>98</v>
      </c>
      <c r="F4" s="4">
        <v>9</v>
      </c>
      <c r="G4" s="4" t="s">
        <v>101</v>
      </c>
      <c r="H4" s="3">
        <v>17888851</v>
      </c>
      <c r="I4" s="4">
        <v>0.75</v>
      </c>
      <c r="J4" s="4">
        <v>0.375</v>
      </c>
      <c r="K4" s="4">
        <v>7</v>
      </c>
      <c r="L4" s="4"/>
      <c r="M4" s="4">
        <v>8</v>
      </c>
      <c r="N4">
        <v>12</v>
      </c>
      <c r="O4" s="4">
        <v>5</v>
      </c>
      <c r="P4" s="4">
        <v>1</v>
      </c>
      <c r="Q4" s="4">
        <v>5</v>
      </c>
      <c r="R4" s="4">
        <v>1</v>
      </c>
      <c r="S4" s="4">
        <v>1</v>
      </c>
      <c r="T4" s="4">
        <v>4.5</v>
      </c>
      <c r="U4" s="4"/>
      <c r="V4" s="3">
        <v>1.5</v>
      </c>
      <c r="W4" s="4">
        <v>7</v>
      </c>
      <c r="X4" s="4">
        <v>53</v>
      </c>
      <c r="Y4" s="4">
        <v>7</v>
      </c>
      <c r="Z4" s="4" t="s">
        <v>99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60</v>
      </c>
      <c r="B5" s="3" t="s">
        <v>78</v>
      </c>
      <c r="C5" s="3" t="s">
        <v>28</v>
      </c>
      <c r="D5" s="3" t="s">
        <v>46</v>
      </c>
      <c r="E5" s="3">
        <v>98</v>
      </c>
      <c r="F5" s="4">
        <v>9</v>
      </c>
      <c r="G5" s="4" t="s">
        <v>104</v>
      </c>
      <c r="H5" s="3">
        <v>134766397</v>
      </c>
      <c r="I5" s="4">
        <v>0.5</v>
      </c>
      <c r="J5" s="4">
        <v>0.25</v>
      </c>
      <c r="K5" s="4"/>
      <c r="V5" s="3"/>
      <c r="X5">
        <v>0</v>
      </c>
      <c r="Y5">
        <v>0</v>
      </c>
      <c r="Z5" t="s">
        <v>102</v>
      </c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83</v>
      </c>
      <c r="B6" s="3" t="s">
        <v>78</v>
      </c>
      <c r="C6" s="3" t="s">
        <v>26</v>
      </c>
      <c r="D6" s="3" t="s">
        <v>46</v>
      </c>
      <c r="E6" s="3">
        <v>98</v>
      </c>
      <c r="F6" s="4">
        <v>9</v>
      </c>
      <c r="G6" s="4" t="s">
        <v>106</v>
      </c>
      <c r="H6" s="3">
        <v>90153375</v>
      </c>
      <c r="I6" s="4">
        <v>0.32142857142857101</v>
      </c>
      <c r="J6" s="4">
        <v>0.160714285714286</v>
      </c>
      <c r="K6" s="4">
        <v>6</v>
      </c>
      <c r="L6" s="4"/>
      <c r="M6" s="4">
        <v>6</v>
      </c>
      <c r="N6">
        <v>10</v>
      </c>
      <c r="O6" s="4">
        <v>4</v>
      </c>
      <c r="P6" s="4">
        <v>1</v>
      </c>
      <c r="Q6" s="4">
        <v>4</v>
      </c>
      <c r="R6" s="4">
        <v>1</v>
      </c>
      <c r="S6" s="4">
        <v>2</v>
      </c>
      <c r="T6" s="4">
        <v>3.5</v>
      </c>
      <c r="U6" s="4"/>
      <c r="V6" s="3">
        <v>0.5</v>
      </c>
      <c r="W6">
        <v>6</v>
      </c>
      <c r="X6" s="4">
        <v>44</v>
      </c>
      <c r="Y6" s="4">
        <v>6</v>
      </c>
      <c r="Z6" s="4" t="s">
        <v>82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99</v>
      </c>
      <c r="B7" s="3" t="s">
        <v>78</v>
      </c>
      <c r="C7" s="3" t="s">
        <v>26</v>
      </c>
      <c r="D7" s="3" t="s">
        <v>46</v>
      </c>
      <c r="E7" s="3">
        <v>98</v>
      </c>
      <c r="F7" s="4">
        <v>9</v>
      </c>
      <c r="G7" s="4" t="s">
        <v>111</v>
      </c>
      <c r="H7" s="3">
        <v>134763219</v>
      </c>
      <c r="I7" s="4">
        <v>0</v>
      </c>
      <c r="J7" s="4">
        <v>0</v>
      </c>
      <c r="K7" s="4">
        <v>9</v>
      </c>
      <c r="L7" s="4"/>
      <c r="M7" s="4">
        <v>3</v>
      </c>
      <c r="N7" s="4">
        <v>18</v>
      </c>
      <c r="O7" s="4">
        <v>9</v>
      </c>
      <c r="P7" s="4"/>
      <c r="Q7" s="4">
        <v>9</v>
      </c>
      <c r="R7" s="4">
        <v>2</v>
      </c>
      <c r="S7" s="4">
        <v>3</v>
      </c>
      <c r="T7" s="4">
        <v>6</v>
      </c>
      <c r="U7" s="4"/>
      <c r="V7" s="3">
        <v>3</v>
      </c>
      <c r="W7" s="4">
        <v>12</v>
      </c>
      <c r="X7" s="4">
        <v>74</v>
      </c>
      <c r="Y7" s="4">
        <v>12</v>
      </c>
      <c r="Z7" s="4"/>
      <c r="AB7" t="s">
        <v>673</v>
      </c>
      <c r="AC7">
        <v>23</v>
      </c>
      <c r="AD7" t="s">
        <v>677</v>
      </c>
      <c r="AE7" t="s">
        <v>691</v>
      </c>
    </row>
    <row r="8" spans="1:38" ht="30" x14ac:dyDescent="0.25">
      <c r="A8" s="2">
        <v>110</v>
      </c>
      <c r="B8" s="3" t="s">
        <v>78</v>
      </c>
      <c r="C8" s="3" t="s">
        <v>28</v>
      </c>
      <c r="D8" s="3" t="s">
        <v>46</v>
      </c>
      <c r="E8" s="3">
        <v>98</v>
      </c>
      <c r="F8" s="4">
        <v>9</v>
      </c>
      <c r="G8" s="4" t="s">
        <v>114</v>
      </c>
      <c r="H8" s="3">
        <v>17888853</v>
      </c>
      <c r="I8" s="4">
        <v>0.5</v>
      </c>
      <c r="J8" s="4">
        <v>0.25</v>
      </c>
      <c r="K8" s="4"/>
      <c r="L8" s="4"/>
      <c r="M8" s="4"/>
      <c r="N8" s="4"/>
      <c r="O8" s="4"/>
      <c r="P8" s="4"/>
      <c r="R8" s="4"/>
      <c r="S8" s="4"/>
      <c r="T8" s="4"/>
      <c r="U8" s="4"/>
      <c r="V8" s="3"/>
      <c r="X8" s="4">
        <v>0</v>
      </c>
      <c r="Y8" s="4">
        <v>0</v>
      </c>
      <c r="Z8" s="4" t="s">
        <v>102</v>
      </c>
      <c r="AB8" t="s">
        <v>680</v>
      </c>
      <c r="AC8">
        <v>30</v>
      </c>
      <c r="AD8" t="s">
        <v>674</v>
      </c>
      <c r="AE8" t="s">
        <v>687</v>
      </c>
      <c r="AG8" t="s">
        <v>688</v>
      </c>
    </row>
    <row r="9" spans="1:38" ht="30" x14ac:dyDescent="0.25">
      <c r="A9" s="2">
        <v>125</v>
      </c>
      <c r="B9" s="3" t="s">
        <v>78</v>
      </c>
      <c r="C9" s="3" t="s">
        <v>26</v>
      </c>
      <c r="D9" s="3" t="s">
        <v>46</v>
      </c>
      <c r="E9" s="3">
        <v>98</v>
      </c>
      <c r="F9" s="4">
        <v>9</v>
      </c>
      <c r="G9" s="4" t="s">
        <v>111</v>
      </c>
      <c r="H9" s="3">
        <v>134763219</v>
      </c>
      <c r="I9" s="4">
        <v>0</v>
      </c>
      <c r="J9" s="4">
        <v>0</v>
      </c>
      <c r="K9" s="4">
        <v>7</v>
      </c>
      <c r="L9" s="4">
        <v>1</v>
      </c>
      <c r="M9">
        <v>7</v>
      </c>
      <c r="N9">
        <v>12</v>
      </c>
      <c r="O9">
        <v>4</v>
      </c>
      <c r="Q9" s="4">
        <v>4</v>
      </c>
      <c r="R9">
        <v>1</v>
      </c>
      <c r="S9" s="4">
        <v>1</v>
      </c>
      <c r="T9">
        <v>3.5</v>
      </c>
      <c r="V9" s="3">
        <v>2.5</v>
      </c>
      <c r="W9">
        <v>7</v>
      </c>
      <c r="X9">
        <v>50</v>
      </c>
      <c r="Y9" s="4">
        <v>7</v>
      </c>
      <c r="Z9" s="4"/>
      <c r="AB9" t="s">
        <v>673</v>
      </c>
      <c r="AC9">
        <v>23</v>
      </c>
      <c r="AD9" t="s">
        <v>677</v>
      </c>
      <c r="AE9" t="s">
        <v>691</v>
      </c>
    </row>
    <row r="10" spans="1:38" ht="30" x14ac:dyDescent="0.25">
      <c r="A10" s="2">
        <v>138</v>
      </c>
      <c r="B10" s="3" t="s">
        <v>78</v>
      </c>
      <c r="C10" s="3" t="s">
        <v>26</v>
      </c>
      <c r="D10" s="3" t="s">
        <v>46</v>
      </c>
      <c r="E10" s="3">
        <v>98</v>
      </c>
      <c r="F10" s="4">
        <v>9</v>
      </c>
      <c r="G10" s="4" t="s">
        <v>118</v>
      </c>
      <c r="H10" s="3">
        <v>10238105208</v>
      </c>
      <c r="I10" s="4">
        <v>0</v>
      </c>
      <c r="J10" s="4">
        <v>0</v>
      </c>
      <c r="K10" s="4">
        <v>5</v>
      </c>
      <c r="L10" s="4"/>
      <c r="M10" s="4">
        <v>2</v>
      </c>
      <c r="N10">
        <v>14</v>
      </c>
      <c r="O10" s="4">
        <v>8</v>
      </c>
      <c r="P10" s="4"/>
      <c r="Q10" s="4">
        <v>8</v>
      </c>
      <c r="R10" s="4">
        <v>1</v>
      </c>
      <c r="S10" s="4"/>
      <c r="T10" s="4">
        <v>5</v>
      </c>
      <c r="U10" s="4"/>
      <c r="V10" s="3">
        <v>2</v>
      </c>
      <c r="W10">
        <v>7</v>
      </c>
      <c r="X10" s="4">
        <v>52</v>
      </c>
      <c r="Y10" s="4">
        <v>7</v>
      </c>
      <c r="Z10" s="4"/>
      <c r="AB10" t="s">
        <v>673</v>
      </c>
      <c r="AC10">
        <v>29</v>
      </c>
      <c r="AD10" t="s">
        <v>677</v>
      </c>
      <c r="AE10" t="s">
        <v>691</v>
      </c>
      <c r="AH10" t="s">
        <v>692</v>
      </c>
    </row>
    <row r="11" spans="1:38" ht="30" x14ac:dyDescent="0.25">
      <c r="A11" s="2">
        <v>157</v>
      </c>
      <c r="B11" s="3" t="s">
        <v>78</v>
      </c>
      <c r="C11" s="3" t="s">
        <v>26</v>
      </c>
      <c r="D11" s="3" t="s">
        <v>46</v>
      </c>
      <c r="E11" s="3">
        <v>98</v>
      </c>
      <c r="F11" s="4">
        <v>9</v>
      </c>
      <c r="G11" s="4" t="s">
        <v>121</v>
      </c>
      <c r="H11" s="3">
        <v>8870124178</v>
      </c>
      <c r="I11" s="4">
        <v>0.32142857142857101</v>
      </c>
      <c r="J11" s="4">
        <v>0.160714285714286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3"/>
      <c r="W11" s="4"/>
      <c r="X11" s="4">
        <v>0</v>
      </c>
      <c r="Y11" s="4">
        <v>0</v>
      </c>
      <c r="Z11" s="4" t="s">
        <v>82</v>
      </c>
      <c r="AB11" t="s">
        <v>673</v>
      </c>
      <c r="AC11">
        <v>21</v>
      </c>
      <c r="AD11" t="s">
        <v>677</v>
      </c>
      <c r="AE11" t="s">
        <v>693</v>
      </c>
    </row>
    <row r="12" spans="1:38" ht="30" x14ac:dyDescent="0.25">
      <c r="A12" s="2">
        <v>173</v>
      </c>
      <c r="B12" s="3" t="s">
        <v>78</v>
      </c>
      <c r="C12" s="3" t="s">
        <v>28</v>
      </c>
      <c r="D12" s="3" t="s">
        <v>46</v>
      </c>
      <c r="E12" s="3">
        <v>98</v>
      </c>
      <c r="F12" s="4">
        <v>9</v>
      </c>
      <c r="G12" s="4" t="s">
        <v>122</v>
      </c>
      <c r="H12" s="3">
        <v>10184154</v>
      </c>
      <c r="I12" s="4">
        <v>2</v>
      </c>
      <c r="J12" s="4">
        <v>1</v>
      </c>
      <c r="K12" s="4"/>
      <c r="L12" s="4"/>
      <c r="M12" s="4"/>
      <c r="N12" s="4"/>
      <c r="O12" s="4"/>
      <c r="P12" s="4"/>
      <c r="Q12" s="4"/>
      <c r="R12" s="4"/>
      <c r="S12" s="4"/>
      <c r="U12" s="4"/>
      <c r="V12" s="3"/>
      <c r="W12" s="4"/>
      <c r="X12" s="4">
        <v>0</v>
      </c>
      <c r="Y12" s="4">
        <v>0</v>
      </c>
      <c r="Z12" s="4"/>
      <c r="AB12" t="s">
        <v>680</v>
      </c>
      <c r="AC12">
        <v>25</v>
      </c>
      <c r="AD12" t="s">
        <v>677</v>
      </c>
      <c r="AE12" t="s">
        <v>694</v>
      </c>
      <c r="AH12" t="s">
        <v>692</v>
      </c>
    </row>
    <row r="13" spans="1:38" ht="30" x14ac:dyDescent="0.25">
      <c r="A13" s="2">
        <v>189</v>
      </c>
      <c r="B13" s="3" t="s">
        <v>78</v>
      </c>
      <c r="C13" s="3" t="s">
        <v>26</v>
      </c>
      <c r="D13" s="3" t="s">
        <v>46</v>
      </c>
      <c r="E13" s="3">
        <v>98</v>
      </c>
      <c r="F13" s="4">
        <v>9</v>
      </c>
      <c r="G13" s="4" t="s">
        <v>124</v>
      </c>
      <c r="H13" s="3">
        <v>1391113645</v>
      </c>
      <c r="I13" s="4">
        <v>0.214285714285714</v>
      </c>
      <c r="J13" s="4">
        <v>0.107142857142857</v>
      </c>
      <c r="K13" s="4"/>
      <c r="L13" s="4"/>
      <c r="M13" s="4"/>
      <c r="O13" s="4"/>
      <c r="P13" s="4"/>
      <c r="Q13" s="4"/>
      <c r="R13" s="4"/>
      <c r="S13" s="4"/>
      <c r="T13" s="4"/>
      <c r="U13" s="4"/>
      <c r="V13" s="3"/>
      <c r="W13" s="4"/>
      <c r="X13" s="4">
        <v>0</v>
      </c>
      <c r="Y13" s="4">
        <v>0</v>
      </c>
      <c r="Z13" s="4" t="s">
        <v>89</v>
      </c>
      <c r="AB13" t="s">
        <v>680</v>
      </c>
      <c r="AC13">
        <v>24</v>
      </c>
      <c r="AD13" t="s">
        <v>677</v>
      </c>
      <c r="AE13" t="s">
        <v>691</v>
      </c>
      <c r="AF13" t="s">
        <v>695</v>
      </c>
      <c r="AH13" t="s">
        <v>692</v>
      </c>
      <c r="AI13" t="s">
        <v>695</v>
      </c>
    </row>
    <row r="14" spans="1:38" ht="30" x14ac:dyDescent="0.25">
      <c r="A14" s="2">
        <v>205</v>
      </c>
      <c r="B14" s="3" t="s">
        <v>78</v>
      </c>
      <c r="C14" s="3" t="s">
        <v>26</v>
      </c>
      <c r="D14" s="3" t="s">
        <v>46</v>
      </c>
      <c r="E14" s="3">
        <v>98</v>
      </c>
      <c r="F14" s="4">
        <v>9</v>
      </c>
      <c r="G14" s="4" t="s">
        <v>126</v>
      </c>
      <c r="H14" s="3">
        <v>8916155192</v>
      </c>
      <c r="I14" s="4">
        <v>0.214285714285714</v>
      </c>
      <c r="J14" s="4">
        <v>0.107142857142857</v>
      </c>
      <c r="K14" s="4"/>
      <c r="L14" s="4"/>
      <c r="M14" s="4"/>
      <c r="N14" s="4"/>
      <c r="O14" s="4"/>
      <c r="P14" s="4"/>
      <c r="Q14" s="4"/>
      <c r="R14" s="4"/>
      <c r="S14" s="4"/>
      <c r="U14" s="4"/>
      <c r="V14" s="3"/>
      <c r="W14" s="4"/>
      <c r="X14" s="4">
        <v>0</v>
      </c>
      <c r="Y14" s="4">
        <v>0</v>
      </c>
      <c r="Z14" s="4" t="s">
        <v>89</v>
      </c>
      <c r="AB14" t="s">
        <v>680</v>
      </c>
      <c r="AC14">
        <v>30</v>
      </c>
      <c r="AD14" t="s">
        <v>677</v>
      </c>
      <c r="AE14" t="s">
        <v>697</v>
      </c>
    </row>
    <row r="15" spans="1:38" ht="30" x14ac:dyDescent="0.25">
      <c r="A15" s="2">
        <v>221</v>
      </c>
      <c r="B15" s="3" t="s">
        <v>78</v>
      </c>
      <c r="C15" s="3" t="s">
        <v>26</v>
      </c>
      <c r="D15" s="3" t="s">
        <v>46</v>
      </c>
      <c r="E15" s="3">
        <v>98</v>
      </c>
      <c r="F15" s="4">
        <v>9</v>
      </c>
      <c r="G15" s="4" t="s">
        <v>128</v>
      </c>
      <c r="H15" s="3">
        <v>9591208203</v>
      </c>
      <c r="I15" s="4">
        <v>0.214285714285714</v>
      </c>
      <c r="J15" s="4">
        <v>0.107142857142857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3"/>
      <c r="W15" s="4"/>
      <c r="X15" s="4">
        <v>0</v>
      </c>
      <c r="Y15" s="4">
        <v>0</v>
      </c>
      <c r="Z15" s="4" t="s">
        <v>89</v>
      </c>
      <c r="AB15" t="s">
        <v>680</v>
      </c>
      <c r="AC15">
        <v>33</v>
      </c>
      <c r="AD15" t="s">
        <v>677</v>
      </c>
      <c r="AE15" t="s">
        <v>698</v>
      </c>
      <c r="AG15" t="s">
        <v>699</v>
      </c>
      <c r="AJ15">
        <v>35</v>
      </c>
    </row>
    <row r="16" spans="1:38" ht="30" x14ac:dyDescent="0.25">
      <c r="A16" s="2">
        <v>238</v>
      </c>
      <c r="B16" s="3" t="s">
        <v>78</v>
      </c>
      <c r="C16" s="3" t="s">
        <v>26</v>
      </c>
      <c r="D16" s="3" t="s">
        <v>46</v>
      </c>
      <c r="E16" s="3">
        <v>98</v>
      </c>
      <c r="F16" s="4">
        <v>9</v>
      </c>
      <c r="G16" s="4" t="s">
        <v>130</v>
      </c>
      <c r="H16" s="3">
        <v>3712062108</v>
      </c>
      <c r="I16" s="4">
        <v>0</v>
      </c>
      <c r="J16" s="4">
        <v>0</v>
      </c>
      <c r="K16" s="4"/>
      <c r="L16" s="4"/>
      <c r="Q16" s="4"/>
      <c r="S16" s="4"/>
      <c r="V16" s="3"/>
      <c r="X16">
        <v>0</v>
      </c>
      <c r="Y16" s="4">
        <v>0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254</v>
      </c>
      <c r="B17" s="3" t="s">
        <v>78</v>
      </c>
      <c r="C17" s="3" t="s">
        <v>26</v>
      </c>
      <c r="D17" s="3" t="s">
        <v>46</v>
      </c>
      <c r="E17" s="3">
        <v>98</v>
      </c>
      <c r="F17" s="4">
        <v>9</v>
      </c>
      <c r="G17" s="4" t="s">
        <v>130</v>
      </c>
      <c r="H17" s="3">
        <v>3712062108</v>
      </c>
      <c r="I17" s="4">
        <v>0</v>
      </c>
      <c r="J17" s="4">
        <v>0</v>
      </c>
      <c r="K17" s="4">
        <v>8</v>
      </c>
      <c r="L17" s="4"/>
      <c r="M17" s="4">
        <v>1</v>
      </c>
      <c r="N17" s="4">
        <v>15</v>
      </c>
      <c r="O17" s="4">
        <v>7</v>
      </c>
      <c r="P17" s="4"/>
      <c r="Q17" s="4">
        <v>7</v>
      </c>
      <c r="R17" s="4">
        <v>1</v>
      </c>
      <c r="S17" s="4"/>
      <c r="T17" s="4">
        <v>1</v>
      </c>
      <c r="U17" s="4"/>
      <c r="V17" s="3">
        <v>1</v>
      </c>
      <c r="W17" s="4">
        <v>2</v>
      </c>
      <c r="X17" s="4">
        <v>43</v>
      </c>
      <c r="Y17" s="4">
        <v>2</v>
      </c>
      <c r="Z17" s="4"/>
      <c r="AB17" t="s">
        <v>680</v>
      </c>
      <c r="AC17">
        <v>28</v>
      </c>
      <c r="AD17" t="s">
        <v>677</v>
      </c>
      <c r="AE17" t="s">
        <v>700</v>
      </c>
      <c r="AF17" t="s">
        <v>695</v>
      </c>
      <c r="AG17" t="s">
        <v>701</v>
      </c>
    </row>
    <row r="18" spans="1:36" ht="30" x14ac:dyDescent="0.25">
      <c r="A18" s="2">
        <v>272</v>
      </c>
      <c r="B18" s="3" t="s">
        <v>78</v>
      </c>
      <c r="C18" s="3" t="s">
        <v>26</v>
      </c>
      <c r="D18" s="3" t="s">
        <v>46</v>
      </c>
      <c r="E18" s="3">
        <v>98</v>
      </c>
      <c r="F18" s="4">
        <v>9</v>
      </c>
      <c r="G18" s="4" t="s">
        <v>134</v>
      </c>
      <c r="H18" s="3">
        <v>828360120</v>
      </c>
      <c r="I18" s="4">
        <v>0.32142857142857101</v>
      </c>
      <c r="J18" s="4">
        <v>0.160714285714286</v>
      </c>
      <c r="K18" s="4"/>
      <c r="L18" s="4"/>
      <c r="M18" s="4"/>
      <c r="N18" s="4"/>
      <c r="O18" s="4"/>
      <c r="P18" s="4"/>
      <c r="Q18" s="4"/>
      <c r="R18" s="4"/>
      <c r="S18" s="4"/>
      <c r="U18" s="4"/>
      <c r="V18" s="3"/>
      <c r="W18" s="4"/>
      <c r="X18" s="4">
        <v>0</v>
      </c>
      <c r="Y18" s="4">
        <v>0</v>
      </c>
      <c r="Z18" s="4" t="s">
        <v>82</v>
      </c>
      <c r="AB18" t="s">
        <v>673</v>
      </c>
      <c r="AC18">
        <v>26</v>
      </c>
      <c r="AD18" t="s">
        <v>674</v>
      </c>
      <c r="AE18" t="s">
        <v>678</v>
      </c>
      <c r="AG18" t="s">
        <v>702</v>
      </c>
    </row>
    <row r="19" spans="1:36" ht="30" x14ac:dyDescent="0.25">
      <c r="A19" s="2">
        <v>288</v>
      </c>
      <c r="B19" s="3" t="s">
        <v>78</v>
      </c>
      <c r="C19" s="3" t="s">
        <v>28</v>
      </c>
      <c r="D19" s="3" t="s">
        <v>46</v>
      </c>
      <c r="E19" s="3">
        <v>98</v>
      </c>
      <c r="F19" s="4">
        <v>9</v>
      </c>
      <c r="G19" s="4" t="s">
        <v>135</v>
      </c>
      <c r="H19" s="3">
        <v>7717685176</v>
      </c>
      <c r="I19" s="4">
        <v>0.75</v>
      </c>
      <c r="J19" s="4">
        <v>0.375</v>
      </c>
      <c r="K19" s="4">
        <v>1</v>
      </c>
      <c r="L19" s="4"/>
      <c r="M19" s="4">
        <v>2</v>
      </c>
      <c r="N19">
        <v>2</v>
      </c>
      <c r="O19" s="4">
        <v>1</v>
      </c>
      <c r="P19" s="4">
        <v>1</v>
      </c>
      <c r="Q19" s="4">
        <v>1</v>
      </c>
      <c r="R19" s="4">
        <v>1</v>
      </c>
      <c r="S19" s="4">
        <v>2</v>
      </c>
      <c r="T19">
        <v>0.5</v>
      </c>
      <c r="U19" s="4"/>
      <c r="V19" s="3">
        <v>0.5</v>
      </c>
      <c r="W19" s="4">
        <v>3</v>
      </c>
      <c r="X19" s="4">
        <v>15</v>
      </c>
      <c r="Y19" s="4">
        <v>3</v>
      </c>
      <c r="Z19" s="4" t="s">
        <v>99</v>
      </c>
      <c r="AB19" t="s">
        <v>680</v>
      </c>
      <c r="AC19">
        <v>24</v>
      </c>
      <c r="AD19" t="s">
        <v>677</v>
      </c>
      <c r="AE19" t="s">
        <v>691</v>
      </c>
    </row>
    <row r="20" spans="1:36" ht="30" x14ac:dyDescent="0.25">
      <c r="A20" s="2">
        <v>309</v>
      </c>
      <c r="B20" s="3" t="s">
        <v>78</v>
      </c>
      <c r="C20" s="3" t="s">
        <v>28</v>
      </c>
      <c r="D20" s="3" t="s">
        <v>46</v>
      </c>
      <c r="E20" s="3">
        <v>98</v>
      </c>
      <c r="F20" s="4">
        <v>9</v>
      </c>
      <c r="G20" s="4" t="s">
        <v>140</v>
      </c>
      <c r="H20" s="3">
        <v>79247246103</v>
      </c>
      <c r="I20" s="4">
        <v>0.5</v>
      </c>
      <c r="J20" s="4">
        <v>0.25</v>
      </c>
      <c r="K20" s="4">
        <v>5</v>
      </c>
      <c r="L20" s="4"/>
      <c r="M20" s="4"/>
      <c r="N20" s="4">
        <v>10</v>
      </c>
      <c r="O20">
        <v>5</v>
      </c>
      <c r="P20">
        <v>1</v>
      </c>
      <c r="Q20">
        <v>5</v>
      </c>
      <c r="R20">
        <v>1</v>
      </c>
      <c r="S20" s="4">
        <v>1</v>
      </c>
      <c r="T20">
        <v>2</v>
      </c>
      <c r="U20" s="4"/>
      <c r="V20" s="3">
        <v>2</v>
      </c>
      <c r="W20" s="4">
        <v>5</v>
      </c>
      <c r="X20" s="4">
        <v>37</v>
      </c>
      <c r="Y20" s="4">
        <v>5</v>
      </c>
      <c r="Z20" s="4" t="s">
        <v>102</v>
      </c>
      <c r="AB20" t="s">
        <v>673</v>
      </c>
      <c r="AC20">
        <v>18</v>
      </c>
      <c r="AD20" t="s">
        <v>674</v>
      </c>
      <c r="AE20" t="s">
        <v>705</v>
      </c>
      <c r="AG20" t="s">
        <v>686</v>
      </c>
    </row>
    <row r="21" spans="1:36" ht="30" x14ac:dyDescent="0.25">
      <c r="A21" s="2">
        <v>325</v>
      </c>
      <c r="B21" s="3" t="s">
        <v>78</v>
      </c>
      <c r="C21" s="3" t="s">
        <v>26</v>
      </c>
      <c r="D21" s="3" t="s">
        <v>46</v>
      </c>
      <c r="E21" s="3">
        <v>98</v>
      </c>
      <c r="F21" s="4">
        <v>9</v>
      </c>
      <c r="G21" s="4" t="s">
        <v>142</v>
      </c>
      <c r="H21" s="3">
        <v>8282194225</v>
      </c>
      <c r="I21" s="4">
        <v>0.32142857142857101</v>
      </c>
      <c r="J21" s="4">
        <v>0.160714285714286</v>
      </c>
      <c r="K21" s="4">
        <v>7</v>
      </c>
      <c r="L21" s="4"/>
      <c r="M21" s="4"/>
      <c r="N21" s="4">
        <v>16</v>
      </c>
      <c r="O21" s="4">
        <v>9</v>
      </c>
      <c r="P21" s="4">
        <v>1</v>
      </c>
      <c r="Q21" s="4">
        <v>9</v>
      </c>
      <c r="R21" s="4">
        <v>1</v>
      </c>
      <c r="S21" s="4">
        <v>1</v>
      </c>
      <c r="T21" s="4">
        <v>2</v>
      </c>
      <c r="U21" s="4"/>
      <c r="V21" s="3">
        <v>1</v>
      </c>
      <c r="W21" s="4">
        <v>4</v>
      </c>
      <c r="X21" s="4">
        <v>51</v>
      </c>
      <c r="Y21" s="4">
        <v>4</v>
      </c>
      <c r="Z21" s="4" t="s">
        <v>82</v>
      </c>
      <c r="AB21" t="s">
        <v>680</v>
      </c>
      <c r="AC21">
        <v>27</v>
      </c>
      <c r="AD21" t="s">
        <v>677</v>
      </c>
      <c r="AE21" t="s">
        <v>691</v>
      </c>
      <c r="AF21" t="s">
        <v>695</v>
      </c>
      <c r="AH21" t="s">
        <v>692</v>
      </c>
    </row>
    <row r="22" spans="1:36" ht="30" x14ac:dyDescent="0.25">
      <c r="A22" s="2">
        <v>346</v>
      </c>
      <c r="B22" s="3" t="s">
        <v>78</v>
      </c>
      <c r="C22" s="3" t="s">
        <v>28</v>
      </c>
      <c r="D22" s="3" t="s">
        <v>46</v>
      </c>
      <c r="E22" s="3">
        <v>98</v>
      </c>
      <c r="F22" s="4">
        <v>9</v>
      </c>
      <c r="G22" s="4" t="s">
        <v>146</v>
      </c>
      <c r="H22" s="3">
        <v>94222252116</v>
      </c>
      <c r="I22" s="4">
        <v>0.75</v>
      </c>
      <c r="J22" s="4">
        <v>0.375</v>
      </c>
      <c r="K22" s="4"/>
      <c r="L22" s="4"/>
      <c r="Q22" s="4"/>
      <c r="S22" s="4"/>
      <c r="V22" s="3"/>
      <c r="X22">
        <v>0</v>
      </c>
      <c r="Y22" s="4">
        <v>0</v>
      </c>
      <c r="Z22" s="4" t="s">
        <v>99</v>
      </c>
      <c r="AB22" t="s">
        <v>680</v>
      </c>
      <c r="AC22">
        <v>36</v>
      </c>
      <c r="AD22" t="s">
        <v>677</v>
      </c>
      <c r="AE22" t="s">
        <v>707</v>
      </c>
      <c r="AG22" t="s">
        <v>708</v>
      </c>
    </row>
    <row r="23" spans="1:36" ht="30" x14ac:dyDescent="0.25">
      <c r="A23" s="2">
        <v>362</v>
      </c>
      <c r="B23" s="3" t="s">
        <v>78</v>
      </c>
      <c r="C23" s="3" t="s">
        <v>26</v>
      </c>
      <c r="D23" s="3" t="s">
        <v>46</v>
      </c>
      <c r="E23" s="3">
        <v>98</v>
      </c>
      <c r="F23" s="4">
        <v>9</v>
      </c>
      <c r="G23" s="4" t="s">
        <v>147</v>
      </c>
      <c r="H23" s="3">
        <v>84463153</v>
      </c>
      <c r="I23" s="4">
        <v>2</v>
      </c>
      <c r="J23" s="4">
        <v>1</v>
      </c>
      <c r="K23" s="4">
        <v>1</v>
      </c>
      <c r="L23" s="4"/>
      <c r="M23" s="4"/>
      <c r="N23" s="4">
        <v>3</v>
      </c>
      <c r="O23">
        <v>1</v>
      </c>
      <c r="P23">
        <v>2</v>
      </c>
      <c r="Q23" s="4">
        <v>1</v>
      </c>
      <c r="R23">
        <v>1</v>
      </c>
      <c r="S23" s="4">
        <v>2</v>
      </c>
      <c r="T23">
        <v>0.5</v>
      </c>
      <c r="U23" s="4"/>
      <c r="V23" s="3">
        <v>0.5</v>
      </c>
      <c r="W23" s="4">
        <v>3</v>
      </c>
      <c r="X23" s="4">
        <v>15</v>
      </c>
      <c r="Y23" s="4">
        <v>3</v>
      </c>
      <c r="Z23" s="4"/>
      <c r="AB23" t="s">
        <v>680</v>
      </c>
      <c r="AC23">
        <v>26</v>
      </c>
      <c r="AD23" t="s">
        <v>677</v>
      </c>
      <c r="AE23" t="s">
        <v>709</v>
      </c>
      <c r="AH23" t="s">
        <v>692</v>
      </c>
      <c r="AI23" t="s">
        <v>695</v>
      </c>
    </row>
    <row r="24" spans="1:36" ht="30" x14ac:dyDescent="0.25">
      <c r="A24" s="2">
        <v>378</v>
      </c>
      <c r="B24" s="3" t="s">
        <v>78</v>
      </c>
      <c r="C24" s="3" t="s">
        <v>26</v>
      </c>
      <c r="D24" s="3" t="s">
        <v>46</v>
      </c>
      <c r="E24" s="3">
        <v>98</v>
      </c>
      <c r="F24" s="4">
        <v>9</v>
      </c>
      <c r="G24" s="4" t="s">
        <v>149</v>
      </c>
      <c r="H24" s="3">
        <v>8877127178</v>
      </c>
      <c r="I24" s="4">
        <v>0</v>
      </c>
      <c r="J24" s="4">
        <v>0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3"/>
      <c r="X24" s="4">
        <v>0</v>
      </c>
      <c r="Y24" s="4">
        <v>0</v>
      </c>
      <c r="Z24" s="4"/>
      <c r="AB24" t="s">
        <v>680</v>
      </c>
      <c r="AC24">
        <v>24</v>
      </c>
      <c r="AD24" t="s">
        <v>677</v>
      </c>
      <c r="AE24" t="s">
        <v>711</v>
      </c>
      <c r="AG24" t="s">
        <v>686</v>
      </c>
    </row>
    <row r="25" spans="1:36" ht="30" x14ac:dyDescent="0.25">
      <c r="A25" s="2">
        <v>394</v>
      </c>
      <c r="B25" s="3" t="s">
        <v>78</v>
      </c>
      <c r="C25" s="3" t="s">
        <v>26</v>
      </c>
      <c r="D25" s="3" t="s">
        <v>46</v>
      </c>
      <c r="E25" s="3">
        <v>98</v>
      </c>
      <c r="F25" s="4">
        <v>9</v>
      </c>
      <c r="G25" s="4" t="s">
        <v>81</v>
      </c>
      <c r="H25" s="3">
        <v>9591241137</v>
      </c>
      <c r="I25" s="4">
        <v>0.214285714285714</v>
      </c>
      <c r="J25" s="4">
        <v>0.107142857142857</v>
      </c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3"/>
      <c r="W25" s="4"/>
      <c r="X25" s="4">
        <v>0</v>
      </c>
      <c r="Y25" s="4">
        <v>0</v>
      </c>
      <c r="Z25" s="4" t="s">
        <v>89</v>
      </c>
      <c r="AB25" t="s">
        <v>673</v>
      </c>
      <c r="AC25">
        <v>26</v>
      </c>
      <c r="AD25" t="s">
        <v>674</v>
      </c>
      <c r="AE25" t="s">
        <v>675</v>
      </c>
      <c r="AG25" t="s">
        <v>676</v>
      </c>
      <c r="AJ25">
        <v>100</v>
      </c>
    </row>
    <row r="26" spans="1:36" ht="30" x14ac:dyDescent="0.25">
      <c r="A26" s="2">
        <v>411</v>
      </c>
      <c r="B26" s="3" t="s">
        <v>78</v>
      </c>
      <c r="C26" s="3" t="s">
        <v>28</v>
      </c>
      <c r="D26" s="3" t="s">
        <v>46</v>
      </c>
      <c r="E26" s="3">
        <v>98</v>
      </c>
      <c r="F26" s="4">
        <v>9</v>
      </c>
      <c r="G26" s="4" t="s">
        <v>85</v>
      </c>
      <c r="H26" s="3">
        <v>1347638136</v>
      </c>
      <c r="I26" s="4">
        <v>0</v>
      </c>
      <c r="J26" s="4">
        <v>0</v>
      </c>
      <c r="K26" s="4">
        <v>4</v>
      </c>
      <c r="L26" s="4"/>
      <c r="M26" s="4">
        <v>1</v>
      </c>
      <c r="N26" s="4">
        <v>7</v>
      </c>
      <c r="O26" s="4">
        <v>3</v>
      </c>
      <c r="P26" s="4"/>
      <c r="Q26" s="4">
        <v>3</v>
      </c>
      <c r="R26" s="4">
        <v>1</v>
      </c>
      <c r="S26" s="4"/>
      <c r="T26" s="4">
        <v>2.5</v>
      </c>
      <c r="U26" s="4"/>
      <c r="V26" s="3">
        <v>1.5</v>
      </c>
      <c r="W26" s="4">
        <v>4</v>
      </c>
      <c r="X26" s="4">
        <v>27</v>
      </c>
      <c r="Y26" s="4">
        <v>4</v>
      </c>
      <c r="Z26" s="4"/>
      <c r="AB26" t="s">
        <v>673</v>
      </c>
      <c r="AC26">
        <v>20</v>
      </c>
      <c r="AD26" t="s">
        <v>677</v>
      </c>
      <c r="AE26" t="s">
        <v>678</v>
      </c>
    </row>
    <row r="27" spans="1:36" ht="30" x14ac:dyDescent="0.25">
      <c r="A27" s="2">
        <v>427</v>
      </c>
      <c r="B27" s="3" t="s">
        <v>78</v>
      </c>
      <c r="C27" s="3" t="s">
        <v>26</v>
      </c>
      <c r="D27" s="3" t="s">
        <v>46</v>
      </c>
      <c r="E27" s="3">
        <v>98</v>
      </c>
      <c r="F27" s="4">
        <v>9</v>
      </c>
      <c r="G27" s="4" t="s">
        <v>88</v>
      </c>
      <c r="H27" s="3">
        <v>217831744</v>
      </c>
      <c r="I27" s="4">
        <v>0.32142857142857101</v>
      </c>
      <c r="J27" s="4">
        <v>0.160714285714286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3"/>
      <c r="W27" s="4"/>
      <c r="X27" s="4">
        <v>0</v>
      </c>
      <c r="Y27" s="4">
        <v>0</v>
      </c>
      <c r="Z27" s="4" t="s">
        <v>82</v>
      </c>
      <c r="AB27" t="s">
        <v>673</v>
      </c>
      <c r="AC27">
        <v>24</v>
      </c>
      <c r="AD27" t="s">
        <v>677</v>
      </c>
      <c r="AE27" t="s">
        <v>679</v>
      </c>
    </row>
    <row r="28" spans="1:36" ht="30" x14ac:dyDescent="0.25">
      <c r="A28" s="2">
        <v>443</v>
      </c>
      <c r="B28" s="3" t="s">
        <v>78</v>
      </c>
      <c r="C28" s="3" t="s">
        <v>26</v>
      </c>
      <c r="D28" s="3" t="s">
        <v>46</v>
      </c>
      <c r="E28" s="3">
        <v>98</v>
      </c>
      <c r="F28" s="4">
        <v>9</v>
      </c>
      <c r="G28" s="4" t="s">
        <v>150</v>
      </c>
      <c r="H28" s="3">
        <v>82135906</v>
      </c>
      <c r="I28" s="4">
        <v>0.32142857142857101</v>
      </c>
      <c r="J28" s="4">
        <v>0.160714285714286</v>
      </c>
      <c r="K28" s="4"/>
      <c r="L28" s="4"/>
      <c r="Q28" s="4"/>
      <c r="S28" s="4"/>
      <c r="V28" s="3"/>
      <c r="X28">
        <v>0</v>
      </c>
      <c r="Y28" s="4">
        <v>0</v>
      </c>
      <c r="Z28" s="4" t="s">
        <v>82</v>
      </c>
      <c r="AB28" t="s">
        <v>680</v>
      </c>
      <c r="AC28">
        <v>34</v>
      </c>
      <c r="AD28" t="s">
        <v>677</v>
      </c>
      <c r="AE28" t="s">
        <v>712</v>
      </c>
      <c r="AG28" t="s">
        <v>713</v>
      </c>
    </row>
    <row r="29" spans="1:36" ht="30" x14ac:dyDescent="0.25">
      <c r="A29" s="2">
        <v>459</v>
      </c>
      <c r="B29" s="3" t="s">
        <v>78</v>
      </c>
      <c r="C29" s="3" t="s">
        <v>28</v>
      </c>
      <c r="D29" s="3" t="s">
        <v>46</v>
      </c>
      <c r="E29" s="3">
        <v>98</v>
      </c>
      <c r="F29" s="4">
        <v>9</v>
      </c>
      <c r="G29" s="4" t="s">
        <v>152</v>
      </c>
      <c r="H29" s="3">
        <v>792288984</v>
      </c>
      <c r="I29" s="4">
        <v>2</v>
      </c>
      <c r="J29" s="4">
        <v>1</v>
      </c>
      <c r="K29" s="4">
        <v>1</v>
      </c>
      <c r="L29" s="4"/>
      <c r="M29" s="4"/>
      <c r="N29" s="4">
        <v>4</v>
      </c>
      <c r="O29" s="4">
        <v>3</v>
      </c>
      <c r="P29" s="4">
        <v>2</v>
      </c>
      <c r="Q29" s="4">
        <v>3</v>
      </c>
      <c r="R29" s="4">
        <v>1</v>
      </c>
      <c r="S29" s="4">
        <v>1</v>
      </c>
      <c r="U29" s="4"/>
      <c r="V29" s="3"/>
      <c r="W29" s="4">
        <v>1</v>
      </c>
      <c r="X29" s="4">
        <v>16</v>
      </c>
      <c r="Y29" s="4">
        <v>1</v>
      </c>
      <c r="Z29" s="4"/>
      <c r="AB29" t="s">
        <v>673</v>
      </c>
      <c r="AC29">
        <v>23</v>
      </c>
      <c r="AD29" t="s">
        <v>677</v>
      </c>
      <c r="AE29" t="s">
        <v>714</v>
      </c>
      <c r="AF29" t="s">
        <v>695</v>
      </c>
    </row>
    <row r="30" spans="1:36" ht="30" x14ac:dyDescent="0.25">
      <c r="A30" s="2">
        <v>480</v>
      </c>
      <c r="B30" s="3" t="s">
        <v>78</v>
      </c>
      <c r="C30" s="3" t="s">
        <v>28</v>
      </c>
      <c r="D30" s="3" t="s">
        <v>46</v>
      </c>
      <c r="E30" s="3">
        <v>98</v>
      </c>
      <c r="F30" s="4">
        <v>9</v>
      </c>
      <c r="G30" s="4" t="s">
        <v>158</v>
      </c>
      <c r="H30" s="3">
        <v>927618937</v>
      </c>
      <c r="I30" s="4">
        <v>2</v>
      </c>
      <c r="J30" s="4">
        <v>1</v>
      </c>
      <c r="K30" s="4">
        <v>5</v>
      </c>
      <c r="L30" s="4"/>
      <c r="M30" s="4"/>
      <c r="N30" s="4">
        <v>10</v>
      </c>
      <c r="O30" s="4">
        <v>5</v>
      </c>
      <c r="P30" s="4">
        <v>2</v>
      </c>
      <c r="Q30">
        <v>5</v>
      </c>
      <c r="R30" s="4">
        <v>2</v>
      </c>
      <c r="S30" s="4"/>
      <c r="T30" s="4">
        <v>3</v>
      </c>
      <c r="U30" s="4"/>
      <c r="V30" s="3">
        <v>1</v>
      </c>
      <c r="W30">
        <v>4</v>
      </c>
      <c r="X30" s="4">
        <v>37</v>
      </c>
      <c r="Y30" s="4">
        <v>4</v>
      </c>
      <c r="Z30" s="4"/>
      <c r="AB30" t="s">
        <v>673</v>
      </c>
      <c r="AC30">
        <v>25</v>
      </c>
      <c r="AD30" t="s">
        <v>677</v>
      </c>
      <c r="AE30" t="s">
        <v>721</v>
      </c>
      <c r="AG30" t="s">
        <v>686</v>
      </c>
    </row>
    <row r="31" spans="1:36" ht="30" x14ac:dyDescent="0.25">
      <c r="A31" s="2">
        <v>501</v>
      </c>
      <c r="B31" s="3" t="s">
        <v>78</v>
      </c>
      <c r="C31" s="3" t="s">
        <v>28</v>
      </c>
      <c r="D31" s="3" t="s">
        <v>46</v>
      </c>
      <c r="E31" s="3">
        <v>98</v>
      </c>
      <c r="F31" s="4">
        <v>9</v>
      </c>
      <c r="G31" s="4" t="s">
        <v>165</v>
      </c>
      <c r="H31" s="3">
        <v>1412134207</v>
      </c>
      <c r="I31" s="4">
        <v>2</v>
      </c>
      <c r="J31" s="4">
        <v>1</v>
      </c>
      <c r="K31" s="4">
        <v>1</v>
      </c>
      <c r="L31" s="4"/>
      <c r="M31" s="4"/>
      <c r="N31" s="4">
        <v>2</v>
      </c>
      <c r="O31" s="4">
        <v>1</v>
      </c>
      <c r="P31" s="4">
        <v>2</v>
      </c>
      <c r="Q31">
        <v>1</v>
      </c>
      <c r="R31" s="4">
        <v>1</v>
      </c>
      <c r="S31" s="4">
        <v>1</v>
      </c>
      <c r="U31" s="4"/>
      <c r="V31" s="3"/>
      <c r="W31">
        <v>1</v>
      </c>
      <c r="X31" s="4">
        <v>10</v>
      </c>
      <c r="Y31" s="4">
        <v>1</v>
      </c>
      <c r="Z31" s="4"/>
      <c r="AB31" t="s">
        <v>680</v>
      </c>
      <c r="AC31">
        <v>25</v>
      </c>
      <c r="AD31" t="s">
        <v>677</v>
      </c>
      <c r="AE31" t="s">
        <v>705</v>
      </c>
    </row>
    <row r="32" spans="1:36" ht="30" x14ac:dyDescent="0.25">
      <c r="A32" s="2">
        <v>521</v>
      </c>
      <c r="B32" s="3" t="s">
        <v>78</v>
      </c>
      <c r="C32" s="3" t="s">
        <v>28</v>
      </c>
      <c r="D32" s="3" t="s">
        <v>46</v>
      </c>
      <c r="E32" s="3">
        <v>98</v>
      </c>
      <c r="F32" s="4">
        <v>9</v>
      </c>
      <c r="G32" s="4" t="s">
        <v>169</v>
      </c>
      <c r="H32" s="3">
        <v>178114327</v>
      </c>
      <c r="I32" s="4">
        <v>0.5</v>
      </c>
      <c r="J32" s="4">
        <v>0.25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3"/>
      <c r="W32" s="4"/>
      <c r="X32" s="4">
        <v>0</v>
      </c>
      <c r="Y32" s="4">
        <v>0</v>
      </c>
      <c r="Z32" s="4" t="s">
        <v>102</v>
      </c>
      <c r="AB32" t="s">
        <v>680</v>
      </c>
      <c r="AC32">
        <v>31</v>
      </c>
      <c r="AD32" t="s">
        <v>677</v>
      </c>
      <c r="AE32" t="s">
        <v>694</v>
      </c>
      <c r="AH32" t="s">
        <v>692</v>
      </c>
    </row>
    <row r="33" spans="1:33" ht="30" x14ac:dyDescent="0.25">
      <c r="A33" s="2">
        <v>537</v>
      </c>
      <c r="B33" s="3" t="s">
        <v>78</v>
      </c>
      <c r="C33" s="3" t="s">
        <v>28</v>
      </c>
      <c r="D33" s="3" t="s">
        <v>46</v>
      </c>
      <c r="E33" s="3">
        <v>98</v>
      </c>
      <c r="F33" s="4">
        <v>9</v>
      </c>
      <c r="G33" s="4" t="s">
        <v>171</v>
      </c>
      <c r="H33" s="3">
        <v>8518124088</v>
      </c>
      <c r="I33" s="4">
        <v>2</v>
      </c>
      <c r="J33" s="4">
        <v>1</v>
      </c>
      <c r="K33" s="4"/>
      <c r="L33" s="4"/>
      <c r="Q33" s="4"/>
      <c r="S33" s="4"/>
      <c r="V33" s="3"/>
      <c r="X33">
        <v>0</v>
      </c>
      <c r="Y33" s="4">
        <v>0</v>
      </c>
      <c r="Z33" s="4"/>
      <c r="AB33" t="s">
        <v>680</v>
      </c>
      <c r="AC33">
        <v>25</v>
      </c>
      <c r="AD33" t="s">
        <v>677</v>
      </c>
      <c r="AE33" t="s">
        <v>725</v>
      </c>
      <c r="AG33" t="s">
        <v>726</v>
      </c>
    </row>
    <row r="34" spans="1:33" ht="30" x14ac:dyDescent="0.25">
      <c r="A34" s="2">
        <v>553</v>
      </c>
      <c r="B34" s="3" t="s">
        <v>78</v>
      </c>
      <c r="C34" s="3" t="s">
        <v>26</v>
      </c>
      <c r="D34" s="3" t="s">
        <v>46</v>
      </c>
      <c r="E34" s="3">
        <v>98</v>
      </c>
      <c r="F34" s="4">
        <v>9</v>
      </c>
      <c r="G34" s="4" t="s">
        <v>172</v>
      </c>
      <c r="H34" s="3">
        <v>8517821164</v>
      </c>
      <c r="I34" s="4">
        <v>0.214285714285714</v>
      </c>
      <c r="J34" s="4">
        <v>0.107142857142857</v>
      </c>
      <c r="K34" s="4">
        <v>2</v>
      </c>
      <c r="L34" s="4"/>
      <c r="M34" s="4"/>
      <c r="N34" s="4">
        <v>3</v>
      </c>
      <c r="O34" s="4">
        <v>1</v>
      </c>
      <c r="P34" s="4">
        <v>1</v>
      </c>
      <c r="Q34" s="4">
        <v>1</v>
      </c>
      <c r="R34" s="4">
        <v>1</v>
      </c>
      <c r="S34" s="4"/>
      <c r="T34" s="4">
        <v>1.5</v>
      </c>
      <c r="U34" s="4"/>
      <c r="V34" s="3">
        <v>0.5</v>
      </c>
      <c r="W34" s="4">
        <v>2</v>
      </c>
      <c r="X34" s="4">
        <v>13</v>
      </c>
      <c r="Y34" s="4">
        <v>2</v>
      </c>
      <c r="Z34" s="4" t="s">
        <v>89</v>
      </c>
      <c r="AB34" t="s">
        <v>680</v>
      </c>
      <c r="AC34">
        <v>29</v>
      </c>
      <c r="AD34" t="s">
        <v>674</v>
      </c>
      <c r="AE34" t="s">
        <v>691</v>
      </c>
      <c r="AF34" t="s">
        <v>695</v>
      </c>
      <c r="AG34" t="s">
        <v>727</v>
      </c>
    </row>
    <row r="35" spans="1:33" ht="30" x14ac:dyDescent="0.25">
      <c r="A35" s="2">
        <v>569</v>
      </c>
      <c r="B35" s="3" t="s">
        <v>78</v>
      </c>
      <c r="C35" s="3" t="s">
        <v>28</v>
      </c>
      <c r="D35" s="3" t="s">
        <v>46</v>
      </c>
      <c r="E35" s="3">
        <v>98</v>
      </c>
      <c r="F35" s="4">
        <v>9</v>
      </c>
      <c r="G35" s="4" t="s">
        <v>173</v>
      </c>
      <c r="H35" s="3">
        <v>79215167188</v>
      </c>
      <c r="I35" s="4">
        <v>0.5</v>
      </c>
      <c r="J35" s="4">
        <v>0.25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3"/>
      <c r="X35" s="4">
        <v>0</v>
      </c>
      <c r="Y35" s="4">
        <v>0</v>
      </c>
      <c r="Z35" s="4" t="s">
        <v>102</v>
      </c>
      <c r="AB35" t="s">
        <v>673</v>
      </c>
      <c r="AC35">
        <v>18</v>
      </c>
      <c r="AD35" t="s">
        <v>677</v>
      </c>
      <c r="AE35" t="s">
        <v>728</v>
      </c>
      <c r="AG35" t="s">
        <v>686</v>
      </c>
    </row>
    <row r="36" spans="1:33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3"/>
      <c r="W36" s="4"/>
      <c r="X36" s="4"/>
      <c r="Y36" s="4"/>
      <c r="Z36" s="4"/>
    </row>
    <row r="37" spans="1:33" x14ac:dyDescent="0.25">
      <c r="A37" s="2"/>
      <c r="B37" s="3"/>
      <c r="C37" s="3"/>
      <c r="D37" s="3"/>
      <c r="E37" s="3"/>
      <c r="F37" s="4"/>
      <c r="G37" s="4"/>
      <c r="H37" s="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3"/>
      <c r="X37" s="4"/>
      <c r="Y37" s="4"/>
      <c r="Z37" s="4"/>
    </row>
    <row r="38" spans="1:33" x14ac:dyDescent="0.25">
      <c r="A38" s="2"/>
      <c r="B38" s="3"/>
      <c r="C38" s="3"/>
      <c r="D38" s="3"/>
      <c r="E38" s="3"/>
      <c r="F38" s="4"/>
      <c r="G38" s="4"/>
      <c r="H38" s="3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3"/>
      <c r="W38" s="4"/>
      <c r="X38" s="4"/>
      <c r="Y38" s="4"/>
      <c r="Z38" s="4"/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L37"/>
  <sheetViews>
    <sheetView workbookViewId="0">
      <selection activeCell="A2" sqref="A2:Z37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8</v>
      </c>
      <c r="B2" s="3" t="s">
        <v>78</v>
      </c>
      <c r="C2" s="3" t="s">
        <v>28</v>
      </c>
      <c r="D2" s="3" t="s">
        <v>31</v>
      </c>
      <c r="E2" s="3">
        <v>62</v>
      </c>
      <c r="F2" s="4">
        <v>150</v>
      </c>
      <c r="G2" s="4" t="s">
        <v>92</v>
      </c>
      <c r="H2" s="3">
        <v>9165180138</v>
      </c>
      <c r="I2" s="4">
        <v>0</v>
      </c>
      <c r="J2" s="4">
        <v>0</v>
      </c>
      <c r="K2" s="4">
        <v>4</v>
      </c>
      <c r="L2" s="4"/>
      <c r="M2" s="4">
        <v>14</v>
      </c>
      <c r="N2" s="4">
        <v>16</v>
      </c>
      <c r="O2" s="4">
        <v>12</v>
      </c>
      <c r="P2" s="4"/>
      <c r="Q2" s="4">
        <v>12</v>
      </c>
      <c r="R2" s="4">
        <v>1</v>
      </c>
      <c r="S2" s="4">
        <v>3</v>
      </c>
      <c r="T2" s="4">
        <v>3</v>
      </c>
      <c r="U2" s="4"/>
      <c r="V2" s="3">
        <v>1</v>
      </c>
      <c r="W2" s="4">
        <v>7</v>
      </c>
      <c r="X2" s="4">
        <v>73</v>
      </c>
      <c r="Y2" s="4">
        <v>7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29</v>
      </c>
      <c r="B3" s="3" t="s">
        <v>78</v>
      </c>
      <c r="C3" s="3" t="s">
        <v>28</v>
      </c>
      <c r="D3" s="3" t="s">
        <v>31</v>
      </c>
      <c r="E3" s="3">
        <v>62</v>
      </c>
      <c r="F3" s="4">
        <v>150</v>
      </c>
      <c r="G3" s="4" t="s">
        <v>98</v>
      </c>
      <c r="H3" s="3">
        <v>871611960</v>
      </c>
      <c r="I3" s="4">
        <v>3.4666666666666699</v>
      </c>
      <c r="J3" s="4">
        <v>0.34666666666666701</v>
      </c>
      <c r="K3" s="4">
        <v>3</v>
      </c>
      <c r="L3" s="4"/>
      <c r="M3" s="4"/>
      <c r="N3" s="4">
        <v>6</v>
      </c>
      <c r="O3" s="4">
        <v>3</v>
      </c>
      <c r="P3" s="4">
        <v>1</v>
      </c>
      <c r="Q3" s="4">
        <v>3</v>
      </c>
      <c r="R3" s="4">
        <v>1</v>
      </c>
      <c r="S3" s="4"/>
      <c r="U3" s="4"/>
      <c r="V3" s="3"/>
      <c r="X3" s="4">
        <v>17</v>
      </c>
      <c r="Y3" s="4">
        <v>0</v>
      </c>
      <c r="Z3" s="4"/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45</v>
      </c>
      <c r="B4" s="3" t="s">
        <v>78</v>
      </c>
      <c r="C4" s="3" t="s">
        <v>28</v>
      </c>
      <c r="D4" s="3" t="s">
        <v>31</v>
      </c>
      <c r="E4" s="3">
        <v>62</v>
      </c>
      <c r="F4" s="4">
        <v>150</v>
      </c>
      <c r="G4" s="4" t="s">
        <v>101</v>
      </c>
      <c r="H4" s="3">
        <v>17888851</v>
      </c>
      <c r="I4" s="4">
        <v>4.3333333333333304</v>
      </c>
      <c r="J4" s="4">
        <v>0.43333333333333302</v>
      </c>
      <c r="K4" s="4">
        <v>6</v>
      </c>
      <c r="L4" s="4"/>
      <c r="M4" s="4"/>
      <c r="N4" s="4">
        <v>13</v>
      </c>
      <c r="O4" s="4">
        <v>7</v>
      </c>
      <c r="P4" s="4">
        <v>1</v>
      </c>
      <c r="Q4" s="4">
        <v>7</v>
      </c>
      <c r="R4" s="4">
        <v>1</v>
      </c>
      <c r="S4" s="4"/>
      <c r="T4" s="4">
        <v>5.5</v>
      </c>
      <c r="U4" s="4"/>
      <c r="V4" s="3">
        <v>2.5</v>
      </c>
      <c r="W4" s="4">
        <v>8</v>
      </c>
      <c r="X4" s="4">
        <v>51</v>
      </c>
      <c r="Y4" s="4">
        <v>8</v>
      </c>
      <c r="Z4" s="4" t="s">
        <v>99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61</v>
      </c>
      <c r="B5" s="3" t="s">
        <v>78</v>
      </c>
      <c r="C5" s="3" t="s">
        <v>28</v>
      </c>
      <c r="D5" s="3" t="s">
        <v>31</v>
      </c>
      <c r="E5" s="3">
        <v>62</v>
      </c>
      <c r="F5" s="4">
        <v>150</v>
      </c>
      <c r="G5" s="4" t="s">
        <v>104</v>
      </c>
      <c r="H5" s="3">
        <v>134766397</v>
      </c>
      <c r="I5" s="4">
        <v>3.8666666666666698</v>
      </c>
      <c r="J5" s="4">
        <v>0.38666666666666699</v>
      </c>
      <c r="K5" s="4"/>
      <c r="V5" s="3"/>
      <c r="X5">
        <v>0</v>
      </c>
      <c r="Y5">
        <v>0</v>
      </c>
      <c r="Z5" t="s">
        <v>102</v>
      </c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84</v>
      </c>
      <c r="B6" s="3" t="s">
        <v>78</v>
      </c>
      <c r="C6" s="3" t="s">
        <v>26</v>
      </c>
      <c r="D6" s="3" t="s">
        <v>31</v>
      </c>
      <c r="E6" s="3">
        <v>62</v>
      </c>
      <c r="F6" s="4">
        <v>150</v>
      </c>
      <c r="G6" s="4" t="s">
        <v>106</v>
      </c>
      <c r="H6" s="3">
        <v>90153375</v>
      </c>
      <c r="I6" s="4">
        <v>4.1333333333333302</v>
      </c>
      <c r="J6" s="4">
        <v>0.413333333333333</v>
      </c>
      <c r="K6" s="4">
        <v>9</v>
      </c>
      <c r="L6" s="4"/>
      <c r="M6" s="4">
        <v>8</v>
      </c>
      <c r="N6" s="4">
        <v>21</v>
      </c>
      <c r="O6" s="4">
        <v>12</v>
      </c>
      <c r="P6" s="4">
        <v>1</v>
      </c>
      <c r="Q6" s="4">
        <v>12</v>
      </c>
      <c r="R6" s="4">
        <v>1</v>
      </c>
      <c r="S6" s="4">
        <v>1</v>
      </c>
      <c r="T6" s="4">
        <v>4.5</v>
      </c>
      <c r="U6" s="4"/>
      <c r="V6" s="3">
        <v>1.5</v>
      </c>
      <c r="W6">
        <v>7</v>
      </c>
      <c r="X6" s="4">
        <v>78</v>
      </c>
      <c r="Y6" s="4">
        <v>7</v>
      </c>
      <c r="Z6" s="4" t="s">
        <v>82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102</v>
      </c>
      <c r="B7" s="3" t="s">
        <v>78</v>
      </c>
      <c r="C7" s="3" t="s">
        <v>26</v>
      </c>
      <c r="D7" s="3" t="s">
        <v>31</v>
      </c>
      <c r="E7" s="3">
        <v>62</v>
      </c>
      <c r="F7" s="4">
        <v>150</v>
      </c>
      <c r="G7" s="4" t="s">
        <v>111</v>
      </c>
      <c r="H7" s="3">
        <v>134763219</v>
      </c>
      <c r="I7" s="4">
        <v>0</v>
      </c>
      <c r="J7" s="4">
        <v>0</v>
      </c>
      <c r="K7" s="4">
        <v>21</v>
      </c>
      <c r="L7" s="4">
        <v>1</v>
      </c>
      <c r="M7" s="4">
        <v>7</v>
      </c>
      <c r="N7" s="4">
        <v>37</v>
      </c>
      <c r="O7" s="4">
        <v>14</v>
      </c>
      <c r="P7" s="4"/>
      <c r="Q7" s="4">
        <v>14</v>
      </c>
      <c r="R7" s="4">
        <v>1</v>
      </c>
      <c r="S7" s="4">
        <v>7</v>
      </c>
      <c r="T7" s="4">
        <v>8.5</v>
      </c>
      <c r="U7" s="4"/>
      <c r="V7" s="3">
        <v>5.5</v>
      </c>
      <c r="W7" s="4">
        <v>21</v>
      </c>
      <c r="X7" s="4">
        <v>137</v>
      </c>
      <c r="Y7" s="4">
        <v>21</v>
      </c>
      <c r="Z7" s="4"/>
      <c r="AB7" t="s">
        <v>673</v>
      </c>
      <c r="AC7">
        <v>23</v>
      </c>
      <c r="AD7" t="s">
        <v>677</v>
      </c>
      <c r="AE7" t="s">
        <v>691</v>
      </c>
    </row>
    <row r="8" spans="1:38" ht="30" x14ac:dyDescent="0.25">
      <c r="A8" s="2">
        <v>111</v>
      </c>
      <c r="B8" s="3" t="s">
        <v>78</v>
      </c>
      <c r="C8" s="3" t="s">
        <v>28</v>
      </c>
      <c r="D8" s="3" t="s">
        <v>31</v>
      </c>
      <c r="E8" s="3">
        <v>62</v>
      </c>
      <c r="F8" s="4">
        <v>150</v>
      </c>
      <c r="G8" s="4" t="s">
        <v>114</v>
      </c>
      <c r="H8" s="3">
        <v>17888853</v>
      </c>
      <c r="I8" s="4">
        <v>3.8666666666666698</v>
      </c>
      <c r="J8" s="4">
        <v>0.38666666666666699</v>
      </c>
      <c r="K8" s="4">
        <v>1</v>
      </c>
      <c r="L8" s="4"/>
      <c r="M8" s="4"/>
      <c r="N8" s="4">
        <v>2</v>
      </c>
      <c r="O8" s="4">
        <v>1</v>
      </c>
      <c r="P8" s="4">
        <v>1</v>
      </c>
      <c r="Q8" s="4">
        <v>1</v>
      </c>
      <c r="R8" s="4">
        <v>1</v>
      </c>
      <c r="S8" s="4"/>
      <c r="T8" s="4"/>
      <c r="U8" s="4"/>
      <c r="V8" s="3"/>
      <c r="W8" s="4"/>
      <c r="X8" s="4">
        <v>7</v>
      </c>
      <c r="Y8" s="4">
        <v>0</v>
      </c>
      <c r="Z8" s="4" t="s">
        <v>102</v>
      </c>
      <c r="AB8" t="s">
        <v>680</v>
      </c>
      <c r="AC8">
        <v>30</v>
      </c>
      <c r="AD8" t="s">
        <v>674</v>
      </c>
      <c r="AE8" t="s">
        <v>687</v>
      </c>
      <c r="AG8" t="s">
        <v>688</v>
      </c>
    </row>
    <row r="9" spans="1:38" ht="30" x14ac:dyDescent="0.25">
      <c r="A9" s="2">
        <v>126</v>
      </c>
      <c r="B9" s="3" t="s">
        <v>78</v>
      </c>
      <c r="C9" s="3" t="s">
        <v>26</v>
      </c>
      <c r="D9" s="3" t="s">
        <v>31</v>
      </c>
      <c r="E9" s="3">
        <v>62</v>
      </c>
      <c r="F9" s="4">
        <v>150</v>
      </c>
      <c r="G9" s="4" t="s">
        <v>111</v>
      </c>
      <c r="H9" s="3">
        <v>134763219</v>
      </c>
      <c r="I9" s="4">
        <v>0</v>
      </c>
      <c r="J9" s="4">
        <v>0</v>
      </c>
      <c r="K9" s="4">
        <v>21</v>
      </c>
      <c r="L9" s="4">
        <v>1</v>
      </c>
      <c r="M9">
        <v>14</v>
      </c>
      <c r="N9">
        <v>30</v>
      </c>
      <c r="O9">
        <v>8</v>
      </c>
      <c r="Q9" s="4">
        <v>8</v>
      </c>
      <c r="R9">
        <v>1</v>
      </c>
      <c r="S9" s="4">
        <v>11</v>
      </c>
      <c r="T9">
        <v>4</v>
      </c>
      <c r="V9" s="3">
        <v>1</v>
      </c>
      <c r="W9">
        <v>16</v>
      </c>
      <c r="X9">
        <v>115</v>
      </c>
      <c r="Y9" s="4">
        <v>16</v>
      </c>
      <c r="Z9" s="4"/>
      <c r="AB9" t="s">
        <v>673</v>
      </c>
      <c r="AC9">
        <v>23</v>
      </c>
      <c r="AD9" t="s">
        <v>677</v>
      </c>
      <c r="AE9" t="s">
        <v>691</v>
      </c>
    </row>
    <row r="10" spans="1:38" ht="30" x14ac:dyDescent="0.25">
      <c r="A10" s="2">
        <v>139</v>
      </c>
      <c r="B10" s="3" t="s">
        <v>78</v>
      </c>
      <c r="C10" s="3" t="s">
        <v>26</v>
      </c>
      <c r="D10" s="3" t="s">
        <v>31</v>
      </c>
      <c r="E10" s="3">
        <v>62</v>
      </c>
      <c r="F10" s="4">
        <v>150</v>
      </c>
      <c r="G10" s="4" t="s">
        <v>118</v>
      </c>
      <c r="H10" s="3">
        <v>10238105208</v>
      </c>
      <c r="I10" s="4">
        <v>0</v>
      </c>
      <c r="J10" s="4">
        <v>0</v>
      </c>
      <c r="K10" s="4">
        <v>3</v>
      </c>
      <c r="L10" s="4"/>
      <c r="M10" s="4"/>
      <c r="N10" s="4">
        <v>9</v>
      </c>
      <c r="O10" s="4">
        <v>6</v>
      </c>
      <c r="P10" s="4"/>
      <c r="Q10" s="4">
        <v>6</v>
      </c>
      <c r="R10" s="4">
        <v>1</v>
      </c>
      <c r="S10" s="4">
        <v>3</v>
      </c>
      <c r="T10" s="4">
        <v>2</v>
      </c>
      <c r="U10" s="4"/>
      <c r="V10" s="3"/>
      <c r="W10" s="4">
        <v>5</v>
      </c>
      <c r="X10" s="4">
        <v>35</v>
      </c>
      <c r="Y10" s="4">
        <v>5</v>
      </c>
      <c r="Z10" s="4"/>
      <c r="AB10" t="s">
        <v>673</v>
      </c>
      <c r="AC10">
        <v>29</v>
      </c>
      <c r="AD10" t="s">
        <v>677</v>
      </c>
      <c r="AE10" t="s">
        <v>691</v>
      </c>
      <c r="AH10" t="s">
        <v>692</v>
      </c>
      <c r="AJ10">
        <v>180</v>
      </c>
    </row>
    <row r="11" spans="1:38" ht="30" x14ac:dyDescent="0.25">
      <c r="A11" s="2">
        <v>158</v>
      </c>
      <c r="B11" s="3" t="s">
        <v>78</v>
      </c>
      <c r="C11" s="3" t="s">
        <v>26</v>
      </c>
      <c r="D11" s="3" t="s">
        <v>31</v>
      </c>
      <c r="E11" s="3">
        <v>62</v>
      </c>
      <c r="F11" s="4">
        <v>150</v>
      </c>
      <c r="G11" s="4" t="s">
        <v>121</v>
      </c>
      <c r="H11" s="3">
        <v>8870124178</v>
      </c>
      <c r="I11" s="4">
        <v>4.8</v>
      </c>
      <c r="J11" s="4">
        <v>0.48</v>
      </c>
      <c r="K11" s="4"/>
      <c r="L11" s="4"/>
      <c r="M11" s="4"/>
      <c r="N11" s="4"/>
      <c r="O11" s="4"/>
      <c r="P11" s="4"/>
      <c r="Q11" s="4"/>
      <c r="R11" s="4"/>
      <c r="S11" s="4"/>
      <c r="U11" s="4"/>
      <c r="V11" s="3"/>
      <c r="X11" s="4">
        <v>0</v>
      </c>
      <c r="Y11" s="4">
        <v>0</v>
      </c>
      <c r="Z11" s="4" t="s">
        <v>89</v>
      </c>
      <c r="AB11" t="s">
        <v>673</v>
      </c>
      <c r="AC11">
        <v>21</v>
      </c>
      <c r="AD11" t="s">
        <v>677</v>
      </c>
      <c r="AE11" t="s">
        <v>693</v>
      </c>
    </row>
    <row r="12" spans="1:38" ht="30" x14ac:dyDescent="0.25">
      <c r="A12" s="2">
        <v>174</v>
      </c>
      <c r="B12" s="3" t="s">
        <v>78</v>
      </c>
      <c r="C12" s="3" t="s">
        <v>28</v>
      </c>
      <c r="D12" s="3" t="s">
        <v>31</v>
      </c>
      <c r="E12" s="3">
        <v>62</v>
      </c>
      <c r="F12" s="4">
        <v>150</v>
      </c>
      <c r="G12" s="4" t="s">
        <v>122</v>
      </c>
      <c r="H12" s="3">
        <v>10184154</v>
      </c>
      <c r="I12" s="4">
        <v>3.8666666666666698</v>
      </c>
      <c r="J12" s="4">
        <v>0.38666666666666699</v>
      </c>
      <c r="K12" s="4">
        <v>4</v>
      </c>
      <c r="L12" s="4"/>
      <c r="M12" s="4"/>
      <c r="N12" s="4">
        <v>10</v>
      </c>
      <c r="O12" s="4">
        <v>6</v>
      </c>
      <c r="P12" s="4">
        <v>3</v>
      </c>
      <c r="Q12" s="4">
        <v>6</v>
      </c>
      <c r="R12" s="4">
        <v>1</v>
      </c>
      <c r="S12" s="4">
        <v>1</v>
      </c>
      <c r="T12" s="4">
        <v>2</v>
      </c>
      <c r="U12" s="4"/>
      <c r="V12" s="3">
        <v>2</v>
      </c>
      <c r="W12" s="4">
        <v>5</v>
      </c>
      <c r="X12" s="4">
        <v>40</v>
      </c>
      <c r="Y12" s="4">
        <v>5</v>
      </c>
      <c r="Z12" s="4" t="s">
        <v>102</v>
      </c>
      <c r="AB12" t="s">
        <v>680</v>
      </c>
      <c r="AC12">
        <v>25</v>
      </c>
      <c r="AD12" t="s">
        <v>677</v>
      </c>
      <c r="AE12" t="s">
        <v>694</v>
      </c>
      <c r="AH12" t="s">
        <v>692</v>
      </c>
    </row>
    <row r="13" spans="1:38" ht="30" x14ac:dyDescent="0.25">
      <c r="A13" s="2">
        <v>190</v>
      </c>
      <c r="B13" s="3" t="s">
        <v>78</v>
      </c>
      <c r="C13" s="3" t="s">
        <v>26</v>
      </c>
      <c r="D13" s="3" t="s">
        <v>31</v>
      </c>
      <c r="E13" s="3">
        <v>62</v>
      </c>
      <c r="F13" s="4">
        <v>150</v>
      </c>
      <c r="G13" s="4" t="s">
        <v>124</v>
      </c>
      <c r="H13" s="3">
        <v>1391113645</v>
      </c>
      <c r="I13" s="4">
        <v>4.8</v>
      </c>
      <c r="J13" s="4">
        <v>0.48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W13" s="4"/>
      <c r="X13" s="4">
        <v>0</v>
      </c>
      <c r="Y13" s="4">
        <v>0</v>
      </c>
      <c r="Z13" s="4" t="s">
        <v>89</v>
      </c>
      <c r="AB13" t="s">
        <v>680</v>
      </c>
      <c r="AC13">
        <v>24</v>
      </c>
      <c r="AD13" t="s">
        <v>677</v>
      </c>
      <c r="AE13" t="s">
        <v>691</v>
      </c>
      <c r="AF13" t="s">
        <v>695</v>
      </c>
      <c r="AH13" t="s">
        <v>692</v>
      </c>
      <c r="AI13" t="s">
        <v>695</v>
      </c>
    </row>
    <row r="14" spans="1:38" ht="30" x14ac:dyDescent="0.25">
      <c r="A14" s="2">
        <v>206</v>
      </c>
      <c r="B14" s="3" t="s">
        <v>78</v>
      </c>
      <c r="C14" s="3" t="s">
        <v>26</v>
      </c>
      <c r="D14" s="3" t="s">
        <v>31</v>
      </c>
      <c r="E14" s="3">
        <v>62</v>
      </c>
      <c r="F14" s="4">
        <v>150</v>
      </c>
      <c r="G14" s="4" t="s">
        <v>126</v>
      </c>
      <c r="H14" s="3">
        <v>8916155192</v>
      </c>
      <c r="I14" s="4">
        <v>4.8</v>
      </c>
      <c r="J14" s="4">
        <v>0.48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3"/>
      <c r="W14" s="4"/>
      <c r="X14" s="4">
        <v>0</v>
      </c>
      <c r="Y14" s="4">
        <v>0</v>
      </c>
      <c r="Z14" s="4" t="s">
        <v>89</v>
      </c>
      <c r="AB14" t="s">
        <v>680</v>
      </c>
      <c r="AC14">
        <v>30</v>
      </c>
      <c r="AD14" t="s">
        <v>677</v>
      </c>
      <c r="AE14" t="s">
        <v>697</v>
      </c>
    </row>
    <row r="15" spans="1:38" ht="30" x14ac:dyDescent="0.25">
      <c r="A15" s="2">
        <v>222</v>
      </c>
      <c r="B15" s="3" t="s">
        <v>78</v>
      </c>
      <c r="C15" s="3" t="s">
        <v>26</v>
      </c>
      <c r="D15" s="3" t="s">
        <v>31</v>
      </c>
      <c r="E15" s="3">
        <v>62</v>
      </c>
      <c r="F15" s="4">
        <v>150</v>
      </c>
      <c r="G15" s="4" t="s">
        <v>128</v>
      </c>
      <c r="H15" s="3">
        <v>9591208203</v>
      </c>
      <c r="I15" s="4">
        <v>4.8</v>
      </c>
      <c r="J15" s="4">
        <v>0.48</v>
      </c>
      <c r="K15" s="4">
        <v>1</v>
      </c>
      <c r="L15" s="4"/>
      <c r="M15" s="4"/>
      <c r="N15" s="4">
        <v>1</v>
      </c>
      <c r="O15" s="4"/>
      <c r="P15" s="4">
        <v>1</v>
      </c>
      <c r="Q15" s="4"/>
      <c r="R15" s="4">
        <v>1</v>
      </c>
      <c r="S15" s="4"/>
      <c r="T15" s="4"/>
      <c r="U15" s="4"/>
      <c r="V15" s="3"/>
      <c r="W15" s="4"/>
      <c r="X15" s="4">
        <v>4</v>
      </c>
      <c r="Y15" s="4">
        <v>0</v>
      </c>
      <c r="Z15" s="4" t="s">
        <v>89</v>
      </c>
      <c r="AB15" t="s">
        <v>680</v>
      </c>
      <c r="AC15">
        <v>33</v>
      </c>
      <c r="AD15" t="s">
        <v>677</v>
      </c>
      <c r="AE15" t="s">
        <v>698</v>
      </c>
      <c r="AG15" t="s">
        <v>699</v>
      </c>
    </row>
    <row r="16" spans="1:38" ht="30" x14ac:dyDescent="0.25">
      <c r="A16" s="2">
        <v>239</v>
      </c>
      <c r="B16" s="3" t="s">
        <v>78</v>
      </c>
      <c r="C16" s="3" t="s">
        <v>26</v>
      </c>
      <c r="D16" s="3" t="s">
        <v>31</v>
      </c>
      <c r="E16" s="3">
        <v>62</v>
      </c>
      <c r="F16" s="4">
        <v>150</v>
      </c>
      <c r="G16" s="4" t="s">
        <v>130</v>
      </c>
      <c r="H16" s="3">
        <v>3712062108</v>
      </c>
      <c r="I16" s="4">
        <v>4.8</v>
      </c>
      <c r="J16" s="4">
        <v>0.48</v>
      </c>
      <c r="K16" s="4">
        <v>10</v>
      </c>
      <c r="L16" s="4"/>
      <c r="M16" s="4"/>
      <c r="N16">
        <v>22</v>
      </c>
      <c r="O16" s="4">
        <v>12</v>
      </c>
      <c r="P16" s="4">
        <v>1</v>
      </c>
      <c r="Q16" s="4">
        <v>12</v>
      </c>
      <c r="R16" s="4">
        <v>1</v>
      </c>
      <c r="S16" s="4">
        <v>4</v>
      </c>
      <c r="T16" s="4">
        <v>2</v>
      </c>
      <c r="V16" s="3"/>
      <c r="W16">
        <v>6</v>
      </c>
      <c r="X16" s="4">
        <v>70</v>
      </c>
      <c r="Y16" s="4">
        <v>6</v>
      </c>
      <c r="Z16" s="4" t="s">
        <v>89</v>
      </c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255</v>
      </c>
      <c r="B17" s="3" t="s">
        <v>78</v>
      </c>
      <c r="C17" s="3" t="s">
        <v>26</v>
      </c>
      <c r="D17" s="3" t="s">
        <v>31</v>
      </c>
      <c r="E17" s="3">
        <v>62</v>
      </c>
      <c r="F17" s="4">
        <v>150</v>
      </c>
      <c r="G17" s="4" t="s">
        <v>130</v>
      </c>
      <c r="H17" s="3">
        <v>3712062108</v>
      </c>
      <c r="I17" s="4">
        <v>4.1333333333333302</v>
      </c>
      <c r="J17" s="4">
        <v>0.413333333333333</v>
      </c>
      <c r="K17" s="4">
        <v>3</v>
      </c>
      <c r="L17" s="4"/>
      <c r="M17" s="4"/>
      <c r="N17" s="4">
        <v>7</v>
      </c>
      <c r="O17" s="4">
        <v>4</v>
      </c>
      <c r="P17" s="4">
        <v>3</v>
      </c>
      <c r="Q17" s="4">
        <v>4</v>
      </c>
      <c r="R17" s="4">
        <v>1</v>
      </c>
      <c r="S17" s="4"/>
      <c r="T17" s="4">
        <v>2</v>
      </c>
      <c r="U17" s="4"/>
      <c r="V17" s="3">
        <v>1</v>
      </c>
      <c r="W17" s="4">
        <v>3</v>
      </c>
      <c r="X17" s="4">
        <v>28</v>
      </c>
      <c r="Y17" s="4">
        <v>3</v>
      </c>
      <c r="Z17" s="4" t="s">
        <v>82</v>
      </c>
      <c r="AB17" t="s">
        <v>680</v>
      </c>
      <c r="AC17">
        <v>28</v>
      </c>
      <c r="AD17" t="s">
        <v>677</v>
      </c>
      <c r="AE17" t="s">
        <v>700</v>
      </c>
      <c r="AF17" t="s">
        <v>695</v>
      </c>
      <c r="AG17" t="s">
        <v>701</v>
      </c>
    </row>
    <row r="18" spans="1:36" ht="30" x14ac:dyDescent="0.25">
      <c r="A18" s="2">
        <v>273</v>
      </c>
      <c r="B18" s="3" t="s">
        <v>78</v>
      </c>
      <c r="C18" s="3" t="s">
        <v>26</v>
      </c>
      <c r="D18" s="3" t="s">
        <v>31</v>
      </c>
      <c r="E18" s="3">
        <v>62</v>
      </c>
      <c r="F18" s="4">
        <v>150</v>
      </c>
      <c r="G18" s="4" t="s">
        <v>134</v>
      </c>
      <c r="H18" s="3">
        <v>828360120</v>
      </c>
      <c r="I18" s="4">
        <v>4.8</v>
      </c>
      <c r="J18" s="4">
        <v>0.48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3"/>
      <c r="W18" s="4"/>
      <c r="X18" s="4">
        <v>0</v>
      </c>
      <c r="Y18" s="4">
        <v>0</v>
      </c>
      <c r="Z18" s="4" t="s">
        <v>89</v>
      </c>
      <c r="AB18" t="s">
        <v>673</v>
      </c>
      <c r="AC18">
        <v>26</v>
      </c>
      <c r="AD18" t="s">
        <v>674</v>
      </c>
      <c r="AE18" t="s">
        <v>678</v>
      </c>
      <c r="AG18" t="s">
        <v>702</v>
      </c>
    </row>
    <row r="19" spans="1:36" ht="30" x14ac:dyDescent="0.25">
      <c r="A19" s="2">
        <v>289</v>
      </c>
      <c r="B19" s="3" t="s">
        <v>78</v>
      </c>
      <c r="C19" s="3" t="s">
        <v>28</v>
      </c>
      <c r="D19" s="3" t="s">
        <v>31</v>
      </c>
      <c r="E19" s="3">
        <v>62</v>
      </c>
      <c r="F19" s="4">
        <v>150</v>
      </c>
      <c r="G19" s="4" t="s">
        <v>135</v>
      </c>
      <c r="H19" s="3">
        <v>7717685176</v>
      </c>
      <c r="I19" s="4">
        <v>3.8666666666666698</v>
      </c>
      <c r="J19" s="4">
        <v>0.38666666666666699</v>
      </c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3"/>
      <c r="W19" s="4"/>
      <c r="X19" s="4">
        <v>0</v>
      </c>
      <c r="Y19" s="4">
        <v>0</v>
      </c>
      <c r="Z19" s="4" t="s">
        <v>102</v>
      </c>
      <c r="AB19" t="s">
        <v>680</v>
      </c>
      <c r="AC19">
        <v>24</v>
      </c>
      <c r="AD19" t="s">
        <v>677</v>
      </c>
      <c r="AE19" t="s">
        <v>691</v>
      </c>
    </row>
    <row r="20" spans="1:36" ht="30" x14ac:dyDescent="0.25">
      <c r="A20" s="2">
        <v>310</v>
      </c>
      <c r="B20" s="3" t="s">
        <v>78</v>
      </c>
      <c r="C20" s="3" t="s">
        <v>28</v>
      </c>
      <c r="D20" s="3" t="s">
        <v>31</v>
      </c>
      <c r="E20" s="3">
        <v>62</v>
      </c>
      <c r="F20" s="4">
        <v>150</v>
      </c>
      <c r="G20" s="4" t="s">
        <v>140</v>
      </c>
      <c r="H20" s="3">
        <v>79247246103</v>
      </c>
      <c r="I20" s="4">
        <v>3.8666666666666698</v>
      </c>
      <c r="J20" s="4">
        <v>0.38666666666666699</v>
      </c>
      <c r="K20" s="4">
        <v>7</v>
      </c>
      <c r="L20" s="4"/>
      <c r="M20" s="4"/>
      <c r="N20" s="4">
        <v>14</v>
      </c>
      <c r="O20" s="4">
        <v>6</v>
      </c>
      <c r="P20" s="4">
        <v>1</v>
      </c>
      <c r="Q20">
        <v>6</v>
      </c>
      <c r="R20" s="4">
        <v>1</v>
      </c>
      <c r="S20" s="4"/>
      <c r="T20" s="4">
        <v>3</v>
      </c>
      <c r="U20" s="4"/>
      <c r="V20" s="3">
        <v>2</v>
      </c>
      <c r="W20" s="4">
        <v>5</v>
      </c>
      <c r="X20" s="4">
        <v>45</v>
      </c>
      <c r="Y20" s="4">
        <v>5</v>
      </c>
      <c r="Z20" s="4" t="s">
        <v>102</v>
      </c>
      <c r="AB20" t="s">
        <v>673</v>
      </c>
      <c r="AC20">
        <v>18</v>
      </c>
      <c r="AD20" t="s">
        <v>674</v>
      </c>
      <c r="AE20" t="s">
        <v>705</v>
      </c>
      <c r="AG20" t="s">
        <v>686</v>
      </c>
    </row>
    <row r="21" spans="1:36" ht="30" x14ac:dyDescent="0.25">
      <c r="A21" s="2">
        <v>326</v>
      </c>
      <c r="B21" s="3" t="s">
        <v>78</v>
      </c>
      <c r="C21" s="3" t="s">
        <v>26</v>
      </c>
      <c r="D21" s="3" t="s">
        <v>31</v>
      </c>
      <c r="E21" s="3">
        <v>62</v>
      </c>
      <c r="F21" s="4">
        <v>150</v>
      </c>
      <c r="G21" s="4" t="s">
        <v>142</v>
      </c>
      <c r="H21" s="3">
        <v>8282194225</v>
      </c>
      <c r="I21" s="4">
        <v>4.1333333333333302</v>
      </c>
      <c r="J21" s="4">
        <v>0.413333333333333</v>
      </c>
      <c r="K21" s="4">
        <v>4</v>
      </c>
      <c r="L21" s="4"/>
      <c r="M21" s="4"/>
      <c r="N21" s="4">
        <v>10</v>
      </c>
      <c r="O21" s="4">
        <v>6</v>
      </c>
      <c r="P21" s="4">
        <v>1</v>
      </c>
      <c r="Q21" s="4">
        <v>6</v>
      </c>
      <c r="R21" s="4">
        <v>1</v>
      </c>
      <c r="S21" s="4">
        <v>2</v>
      </c>
      <c r="T21" s="4">
        <v>0.5</v>
      </c>
      <c r="U21" s="4"/>
      <c r="V21" s="3">
        <v>0.5</v>
      </c>
      <c r="W21" s="4">
        <v>3</v>
      </c>
      <c r="X21" s="4">
        <v>34</v>
      </c>
      <c r="Y21" s="4">
        <v>3</v>
      </c>
      <c r="Z21" s="4" t="s">
        <v>82</v>
      </c>
      <c r="AB21" t="s">
        <v>680</v>
      </c>
      <c r="AC21">
        <v>27</v>
      </c>
      <c r="AD21" t="s">
        <v>677</v>
      </c>
      <c r="AE21" t="s">
        <v>691</v>
      </c>
      <c r="AF21" t="s">
        <v>695</v>
      </c>
      <c r="AH21" t="s">
        <v>692</v>
      </c>
    </row>
    <row r="22" spans="1:36" ht="30" x14ac:dyDescent="0.25">
      <c r="A22" s="2">
        <v>347</v>
      </c>
      <c r="B22" s="3" t="s">
        <v>78</v>
      </c>
      <c r="C22" s="3" t="s">
        <v>28</v>
      </c>
      <c r="D22" s="3" t="s">
        <v>31</v>
      </c>
      <c r="E22" s="3">
        <v>62</v>
      </c>
      <c r="F22" s="4">
        <v>150</v>
      </c>
      <c r="G22" s="4" t="s">
        <v>146</v>
      </c>
      <c r="H22" s="3">
        <v>94222252116</v>
      </c>
      <c r="I22" s="4">
        <v>3.8666666666666698</v>
      </c>
      <c r="J22" s="4">
        <v>0.38666666666666699</v>
      </c>
      <c r="K22" s="4">
        <v>2</v>
      </c>
      <c r="L22" s="4"/>
      <c r="M22" s="4"/>
      <c r="N22" s="4">
        <v>6</v>
      </c>
      <c r="O22" s="4">
        <v>3</v>
      </c>
      <c r="P22" s="4">
        <v>3</v>
      </c>
      <c r="Q22" s="4">
        <v>3</v>
      </c>
      <c r="R22" s="4">
        <v>1</v>
      </c>
      <c r="S22" s="4">
        <v>1</v>
      </c>
      <c r="T22">
        <v>0.5</v>
      </c>
      <c r="U22" s="4"/>
      <c r="V22" s="3">
        <v>0.5</v>
      </c>
      <c r="W22" s="4">
        <v>2</v>
      </c>
      <c r="X22" s="4">
        <v>22</v>
      </c>
      <c r="Y22" s="4">
        <v>2</v>
      </c>
      <c r="Z22" s="4" t="s">
        <v>102</v>
      </c>
      <c r="AB22" t="s">
        <v>680</v>
      </c>
      <c r="AC22">
        <v>36</v>
      </c>
      <c r="AD22" t="s">
        <v>677</v>
      </c>
      <c r="AE22" t="s">
        <v>707</v>
      </c>
      <c r="AG22" t="s">
        <v>708</v>
      </c>
    </row>
    <row r="23" spans="1:36" ht="30" x14ac:dyDescent="0.25">
      <c r="A23" s="2">
        <v>363</v>
      </c>
      <c r="B23" s="3" t="s">
        <v>78</v>
      </c>
      <c r="C23" s="3" t="s">
        <v>26</v>
      </c>
      <c r="D23" s="3" t="s">
        <v>31</v>
      </c>
      <c r="E23" s="3">
        <v>62</v>
      </c>
      <c r="F23" s="4">
        <v>150</v>
      </c>
      <c r="G23" s="4" t="s">
        <v>147</v>
      </c>
      <c r="H23" s="3">
        <v>84463153</v>
      </c>
      <c r="I23" s="4">
        <v>4.3333333333333304</v>
      </c>
      <c r="J23" s="4">
        <v>0.43333333333333302</v>
      </c>
      <c r="K23" s="4">
        <v>4</v>
      </c>
      <c r="L23" s="4"/>
      <c r="N23">
        <v>11</v>
      </c>
      <c r="O23">
        <v>5</v>
      </c>
      <c r="P23">
        <v>3</v>
      </c>
      <c r="Q23" s="4">
        <v>5</v>
      </c>
      <c r="R23">
        <v>1</v>
      </c>
      <c r="S23" s="4">
        <v>2</v>
      </c>
      <c r="T23">
        <v>2.5</v>
      </c>
      <c r="V23" s="3">
        <v>0.5</v>
      </c>
      <c r="W23">
        <v>5</v>
      </c>
      <c r="X23">
        <v>39</v>
      </c>
      <c r="Y23" s="4">
        <v>5</v>
      </c>
      <c r="Z23" s="4"/>
      <c r="AB23" t="s">
        <v>680</v>
      </c>
      <c r="AC23">
        <v>26</v>
      </c>
      <c r="AD23" t="s">
        <v>677</v>
      </c>
      <c r="AE23" t="s">
        <v>709</v>
      </c>
      <c r="AH23" t="s">
        <v>692</v>
      </c>
      <c r="AI23" t="s">
        <v>695</v>
      </c>
    </row>
    <row r="24" spans="1:36" ht="30" x14ac:dyDescent="0.25">
      <c r="A24" s="2">
        <v>379</v>
      </c>
      <c r="B24" s="3" t="s">
        <v>78</v>
      </c>
      <c r="C24" s="3" t="s">
        <v>26</v>
      </c>
      <c r="D24" s="3" t="s">
        <v>31</v>
      </c>
      <c r="E24" s="3">
        <v>62</v>
      </c>
      <c r="F24" s="4">
        <v>150</v>
      </c>
      <c r="G24" s="4" t="s">
        <v>149</v>
      </c>
      <c r="H24" s="3">
        <v>8877127178</v>
      </c>
      <c r="I24" s="4">
        <v>4.8</v>
      </c>
      <c r="J24" s="4">
        <v>0.48</v>
      </c>
      <c r="K24" s="4">
        <v>2</v>
      </c>
      <c r="L24" s="4"/>
      <c r="M24" s="4"/>
      <c r="N24" s="4">
        <v>4</v>
      </c>
      <c r="O24" s="4">
        <v>2</v>
      </c>
      <c r="P24" s="4">
        <v>1</v>
      </c>
      <c r="Q24" s="4">
        <v>2</v>
      </c>
      <c r="R24" s="4">
        <v>1</v>
      </c>
      <c r="S24" s="4"/>
      <c r="T24">
        <v>0.5</v>
      </c>
      <c r="U24" s="4"/>
      <c r="V24" s="3">
        <v>0.5</v>
      </c>
      <c r="W24">
        <v>1</v>
      </c>
      <c r="X24" s="4">
        <v>14</v>
      </c>
      <c r="Y24" s="4">
        <v>1</v>
      </c>
      <c r="Z24" s="4" t="s">
        <v>89</v>
      </c>
      <c r="AB24" t="s">
        <v>680</v>
      </c>
      <c r="AC24">
        <v>24</v>
      </c>
      <c r="AD24" t="s">
        <v>677</v>
      </c>
      <c r="AE24" t="s">
        <v>711</v>
      </c>
      <c r="AG24" t="s">
        <v>686</v>
      </c>
    </row>
    <row r="25" spans="1:36" ht="30" x14ac:dyDescent="0.25">
      <c r="A25" s="2">
        <v>395</v>
      </c>
      <c r="B25" s="3" t="s">
        <v>78</v>
      </c>
      <c r="C25" s="3" t="s">
        <v>26</v>
      </c>
      <c r="D25" s="3" t="s">
        <v>31</v>
      </c>
      <c r="E25" s="3">
        <v>62</v>
      </c>
      <c r="F25" s="4">
        <v>150</v>
      </c>
      <c r="G25" s="4" t="s">
        <v>81</v>
      </c>
      <c r="H25" s="3">
        <v>9591241137</v>
      </c>
      <c r="I25" s="4">
        <v>4.8</v>
      </c>
      <c r="J25" s="4">
        <v>0.48</v>
      </c>
      <c r="K25" s="4">
        <v>1</v>
      </c>
      <c r="L25" s="4"/>
      <c r="M25" s="4"/>
      <c r="N25" s="4">
        <v>1</v>
      </c>
      <c r="O25" s="4"/>
      <c r="P25" s="4">
        <v>1</v>
      </c>
      <c r="Q25" s="4"/>
      <c r="R25" s="4">
        <v>1</v>
      </c>
      <c r="S25" s="4"/>
      <c r="T25" s="4"/>
      <c r="U25" s="4"/>
      <c r="V25" s="3"/>
      <c r="W25" s="4"/>
      <c r="X25" s="4">
        <v>4</v>
      </c>
      <c r="Y25" s="4">
        <v>0</v>
      </c>
      <c r="Z25" s="4" t="s">
        <v>89</v>
      </c>
      <c r="AB25" t="s">
        <v>673</v>
      </c>
      <c r="AC25">
        <v>26</v>
      </c>
      <c r="AD25" t="s">
        <v>674</v>
      </c>
      <c r="AE25" t="s">
        <v>675</v>
      </c>
      <c r="AG25" t="s">
        <v>676</v>
      </c>
    </row>
    <row r="26" spans="1:36" ht="30" x14ac:dyDescent="0.25">
      <c r="A26" s="2">
        <v>412</v>
      </c>
      <c r="B26" s="3" t="s">
        <v>78</v>
      </c>
      <c r="C26" s="3" t="s">
        <v>28</v>
      </c>
      <c r="D26" s="3" t="s">
        <v>31</v>
      </c>
      <c r="E26" s="3">
        <v>62</v>
      </c>
      <c r="F26" s="4">
        <v>150</v>
      </c>
      <c r="G26" s="4" t="s">
        <v>85</v>
      </c>
      <c r="H26" s="3">
        <v>1347638136</v>
      </c>
      <c r="I26" s="4">
        <v>3.4666666666666699</v>
      </c>
      <c r="J26" s="4">
        <v>0.34666666666666701</v>
      </c>
      <c r="K26" s="4">
        <v>9</v>
      </c>
      <c r="L26" s="4"/>
      <c r="M26" s="4"/>
      <c r="N26" s="4">
        <v>21</v>
      </c>
      <c r="O26" s="4">
        <v>12</v>
      </c>
      <c r="P26" s="4">
        <v>2</v>
      </c>
      <c r="Q26" s="4">
        <v>12</v>
      </c>
      <c r="R26" s="4">
        <v>1</v>
      </c>
      <c r="S26" s="4">
        <v>6</v>
      </c>
      <c r="T26" s="4">
        <v>2</v>
      </c>
      <c r="U26" s="4"/>
      <c r="V26" s="3">
        <v>2</v>
      </c>
      <c r="W26" s="4">
        <v>10</v>
      </c>
      <c r="X26" s="4">
        <v>77</v>
      </c>
      <c r="Y26" s="4">
        <v>10</v>
      </c>
      <c r="Z26" s="4"/>
      <c r="AB26" t="s">
        <v>673</v>
      </c>
      <c r="AC26">
        <v>20</v>
      </c>
      <c r="AD26" t="s">
        <v>677</v>
      </c>
      <c r="AE26" t="s">
        <v>678</v>
      </c>
    </row>
    <row r="27" spans="1:36" ht="30" x14ac:dyDescent="0.25">
      <c r="A27" s="2">
        <v>428</v>
      </c>
      <c r="B27" s="3" t="s">
        <v>78</v>
      </c>
      <c r="C27" s="3" t="s">
        <v>26</v>
      </c>
      <c r="D27" s="3" t="s">
        <v>31</v>
      </c>
      <c r="E27" s="3">
        <v>62</v>
      </c>
      <c r="F27" s="4">
        <v>150</v>
      </c>
      <c r="G27" s="4" t="s">
        <v>88</v>
      </c>
      <c r="H27" s="3">
        <v>217831744</v>
      </c>
      <c r="I27" s="4">
        <v>4.1333333333333302</v>
      </c>
      <c r="J27" s="4">
        <v>0.413333333333333</v>
      </c>
      <c r="K27" s="4"/>
      <c r="V27" s="3"/>
      <c r="X27">
        <v>0</v>
      </c>
      <c r="Y27">
        <v>0</v>
      </c>
      <c r="Z27" t="s">
        <v>82</v>
      </c>
      <c r="AB27" t="s">
        <v>673</v>
      </c>
      <c r="AC27">
        <v>24</v>
      </c>
      <c r="AD27" t="s">
        <v>677</v>
      </c>
      <c r="AE27" t="s">
        <v>679</v>
      </c>
    </row>
    <row r="28" spans="1:36" ht="30" x14ac:dyDescent="0.25">
      <c r="A28" s="2">
        <v>444</v>
      </c>
      <c r="B28" s="3" t="s">
        <v>78</v>
      </c>
      <c r="C28" s="3" t="s">
        <v>26</v>
      </c>
      <c r="D28" s="3" t="s">
        <v>31</v>
      </c>
      <c r="E28" s="3">
        <v>62</v>
      </c>
      <c r="F28" s="4">
        <v>150</v>
      </c>
      <c r="G28" s="4" t="s">
        <v>150</v>
      </c>
      <c r="H28" s="3">
        <v>82135906</v>
      </c>
      <c r="I28" s="4">
        <v>4.8</v>
      </c>
      <c r="J28" s="4">
        <v>0.48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3"/>
      <c r="W28" s="4"/>
      <c r="X28" s="4">
        <v>0</v>
      </c>
      <c r="Y28" s="4">
        <v>0</v>
      </c>
      <c r="Z28" s="4" t="s">
        <v>89</v>
      </c>
      <c r="AB28" t="s">
        <v>680</v>
      </c>
      <c r="AC28">
        <v>34</v>
      </c>
      <c r="AD28" t="s">
        <v>677</v>
      </c>
      <c r="AE28" t="s">
        <v>712</v>
      </c>
      <c r="AG28" t="s">
        <v>713</v>
      </c>
    </row>
    <row r="29" spans="1:36" ht="30" x14ac:dyDescent="0.25">
      <c r="A29" s="2">
        <v>460</v>
      </c>
      <c r="B29" s="3" t="s">
        <v>78</v>
      </c>
      <c r="C29" s="3" t="s">
        <v>28</v>
      </c>
      <c r="D29" s="3" t="s">
        <v>31</v>
      </c>
      <c r="E29" s="3">
        <v>62</v>
      </c>
      <c r="F29" s="4">
        <v>150</v>
      </c>
      <c r="G29" s="4" t="s">
        <v>152</v>
      </c>
      <c r="H29" s="3">
        <v>792288984</v>
      </c>
      <c r="I29" s="4">
        <v>4.3333333333333304</v>
      </c>
      <c r="J29" s="4">
        <v>0.43333333333333302</v>
      </c>
      <c r="K29" s="4">
        <v>12</v>
      </c>
      <c r="L29" s="4"/>
      <c r="M29" s="4"/>
      <c r="N29" s="4">
        <v>35</v>
      </c>
      <c r="O29" s="4">
        <v>22</v>
      </c>
      <c r="P29" s="4">
        <v>4</v>
      </c>
      <c r="Q29" s="4">
        <v>22</v>
      </c>
      <c r="R29" s="4">
        <v>1</v>
      </c>
      <c r="S29" s="4">
        <v>6</v>
      </c>
      <c r="T29" s="4">
        <v>3.5</v>
      </c>
      <c r="U29" s="4"/>
      <c r="V29" s="3">
        <v>3.5</v>
      </c>
      <c r="W29" s="4">
        <v>13</v>
      </c>
      <c r="X29" s="4">
        <v>122</v>
      </c>
      <c r="Y29" s="4">
        <v>13</v>
      </c>
      <c r="Z29" s="4" t="s">
        <v>99</v>
      </c>
      <c r="AB29" t="s">
        <v>673</v>
      </c>
      <c r="AC29">
        <v>23</v>
      </c>
      <c r="AD29" t="s">
        <v>677</v>
      </c>
      <c r="AE29" t="s">
        <v>714</v>
      </c>
      <c r="AF29" t="s">
        <v>695</v>
      </c>
    </row>
    <row r="30" spans="1:36" ht="30" x14ac:dyDescent="0.25">
      <c r="A30" s="2">
        <v>481</v>
      </c>
      <c r="B30" s="3" t="s">
        <v>78</v>
      </c>
      <c r="C30" s="3" t="s">
        <v>28</v>
      </c>
      <c r="D30" s="3" t="s">
        <v>31</v>
      </c>
      <c r="E30" s="3">
        <v>62</v>
      </c>
      <c r="F30" s="4">
        <v>150</v>
      </c>
      <c r="G30" s="4" t="s">
        <v>158</v>
      </c>
      <c r="H30" s="3">
        <v>927618937</v>
      </c>
      <c r="I30" s="4">
        <v>4.06666666666667</v>
      </c>
      <c r="J30" s="4">
        <v>0.40666666666666701</v>
      </c>
      <c r="K30" s="4">
        <v>7</v>
      </c>
      <c r="L30" s="4"/>
      <c r="M30" s="4"/>
      <c r="N30" s="4">
        <v>16</v>
      </c>
      <c r="O30" s="4">
        <v>8</v>
      </c>
      <c r="P30" s="4">
        <v>3</v>
      </c>
      <c r="Q30" s="4">
        <v>8</v>
      </c>
      <c r="R30" s="4">
        <v>1</v>
      </c>
      <c r="S30" s="4">
        <v>1</v>
      </c>
      <c r="T30" s="4">
        <v>4</v>
      </c>
      <c r="U30" s="4"/>
      <c r="V30" s="3">
        <v>2</v>
      </c>
      <c r="W30" s="4">
        <v>7</v>
      </c>
      <c r="X30" s="4">
        <v>57</v>
      </c>
      <c r="Y30" s="4">
        <v>7</v>
      </c>
      <c r="Z30" s="4"/>
      <c r="AB30" t="s">
        <v>673</v>
      </c>
      <c r="AC30">
        <v>25</v>
      </c>
      <c r="AD30" t="s">
        <v>677</v>
      </c>
      <c r="AE30" t="s">
        <v>721</v>
      </c>
      <c r="AG30" t="s">
        <v>686</v>
      </c>
    </row>
    <row r="31" spans="1:36" ht="30" x14ac:dyDescent="0.25">
      <c r="A31" s="2">
        <v>502</v>
      </c>
      <c r="B31" s="3" t="s">
        <v>78</v>
      </c>
      <c r="C31" s="3" t="s">
        <v>28</v>
      </c>
      <c r="D31" s="3" t="s">
        <v>31</v>
      </c>
      <c r="E31" s="3">
        <v>62</v>
      </c>
      <c r="F31" s="4">
        <v>150</v>
      </c>
      <c r="G31" s="4" t="s">
        <v>165</v>
      </c>
      <c r="H31" s="3">
        <v>1412134207</v>
      </c>
      <c r="I31" s="4">
        <v>3.8666666666666698</v>
      </c>
      <c r="J31" s="4">
        <v>0.38666666666666699</v>
      </c>
      <c r="K31" s="4">
        <v>14</v>
      </c>
      <c r="L31" s="4">
        <v>1</v>
      </c>
      <c r="M31" s="4">
        <v>5</v>
      </c>
      <c r="N31" s="4">
        <v>30</v>
      </c>
      <c r="O31" s="4">
        <v>16</v>
      </c>
      <c r="P31" s="4">
        <v>3</v>
      </c>
      <c r="Q31" s="4">
        <v>16</v>
      </c>
      <c r="R31" s="4">
        <v>1</v>
      </c>
      <c r="S31" s="4">
        <v>11</v>
      </c>
      <c r="T31" s="4">
        <v>4.5</v>
      </c>
      <c r="U31" s="4"/>
      <c r="V31" s="3">
        <v>2.5</v>
      </c>
      <c r="W31">
        <v>18</v>
      </c>
      <c r="X31" s="4">
        <v>122</v>
      </c>
      <c r="Y31" s="4">
        <v>18</v>
      </c>
      <c r="Z31" s="4" t="s">
        <v>102</v>
      </c>
      <c r="AB31" t="s">
        <v>680</v>
      </c>
      <c r="AC31">
        <v>25</v>
      </c>
      <c r="AD31" t="s">
        <v>677</v>
      </c>
      <c r="AE31" t="s">
        <v>705</v>
      </c>
    </row>
    <row r="32" spans="1:36" ht="30" x14ac:dyDescent="0.25">
      <c r="A32" s="2">
        <v>522</v>
      </c>
      <c r="B32" s="3" t="s">
        <v>78</v>
      </c>
      <c r="C32" s="3" t="s">
        <v>28</v>
      </c>
      <c r="D32" s="3" t="s">
        <v>31</v>
      </c>
      <c r="E32" s="3">
        <v>62</v>
      </c>
      <c r="F32" s="4">
        <v>150</v>
      </c>
      <c r="G32" s="4" t="s">
        <v>169</v>
      </c>
      <c r="H32" s="3">
        <v>178114327</v>
      </c>
      <c r="I32" s="4">
        <v>4.06666666666667</v>
      </c>
      <c r="J32" s="4">
        <v>0.40666666666666701</v>
      </c>
      <c r="K32" s="4">
        <v>3</v>
      </c>
      <c r="L32" s="4"/>
      <c r="M32" s="4"/>
      <c r="N32" s="4">
        <v>11</v>
      </c>
      <c r="O32" s="4">
        <v>8</v>
      </c>
      <c r="P32" s="4">
        <v>3</v>
      </c>
      <c r="Q32" s="4">
        <v>8</v>
      </c>
      <c r="R32" s="4">
        <v>1</v>
      </c>
      <c r="S32" s="4"/>
      <c r="T32" s="4">
        <v>4</v>
      </c>
      <c r="U32" s="4"/>
      <c r="V32" s="3">
        <v>2</v>
      </c>
      <c r="W32" s="4">
        <v>6</v>
      </c>
      <c r="X32" s="4">
        <v>46</v>
      </c>
      <c r="Y32" s="4">
        <v>6</v>
      </c>
      <c r="Z32" s="4"/>
      <c r="AB32" t="s">
        <v>680</v>
      </c>
      <c r="AC32">
        <v>31</v>
      </c>
      <c r="AD32" t="s">
        <v>677</v>
      </c>
      <c r="AE32" t="s">
        <v>694</v>
      </c>
      <c r="AH32" t="s">
        <v>692</v>
      </c>
      <c r="AJ32">
        <v>35</v>
      </c>
    </row>
    <row r="33" spans="1:33" ht="30" x14ac:dyDescent="0.25">
      <c r="A33" s="2">
        <v>538</v>
      </c>
      <c r="B33" s="3" t="s">
        <v>78</v>
      </c>
      <c r="C33" s="3" t="s">
        <v>28</v>
      </c>
      <c r="D33" s="3" t="s">
        <v>31</v>
      </c>
      <c r="E33" s="3">
        <v>62</v>
      </c>
      <c r="F33" s="4">
        <v>150</v>
      </c>
      <c r="G33" s="4" t="s">
        <v>171</v>
      </c>
      <c r="H33" s="3">
        <v>8518124088</v>
      </c>
      <c r="I33" s="4">
        <v>4.06666666666667</v>
      </c>
      <c r="J33" s="4">
        <v>0.40666666666666701</v>
      </c>
      <c r="K33" s="4"/>
      <c r="L33" s="4"/>
      <c r="M33" s="4"/>
      <c r="N33" s="4"/>
      <c r="O33" s="4"/>
      <c r="P33" s="4"/>
      <c r="Q33" s="4"/>
      <c r="R33" s="4"/>
      <c r="S33" s="4"/>
      <c r="U33" s="4"/>
      <c r="V33" s="3"/>
      <c r="W33" s="4"/>
      <c r="X33" s="4">
        <v>0</v>
      </c>
      <c r="Y33" s="4">
        <v>0</v>
      </c>
      <c r="Z33" s="4"/>
      <c r="AB33" t="s">
        <v>680</v>
      </c>
      <c r="AC33">
        <v>25</v>
      </c>
      <c r="AD33" t="s">
        <v>677</v>
      </c>
      <c r="AE33" t="s">
        <v>725</v>
      </c>
      <c r="AG33" t="s">
        <v>726</v>
      </c>
    </row>
    <row r="34" spans="1:33" ht="30" x14ac:dyDescent="0.25">
      <c r="A34" s="2">
        <v>554</v>
      </c>
      <c r="B34" s="3" t="s">
        <v>78</v>
      </c>
      <c r="C34" s="3" t="s">
        <v>26</v>
      </c>
      <c r="D34" s="3" t="s">
        <v>31</v>
      </c>
      <c r="E34" s="3">
        <v>62</v>
      </c>
      <c r="F34" s="4">
        <v>150</v>
      </c>
      <c r="G34" s="4" t="s">
        <v>172</v>
      </c>
      <c r="H34" s="3">
        <v>8517821164</v>
      </c>
      <c r="I34" s="4">
        <v>4.8</v>
      </c>
      <c r="J34" s="4">
        <v>0.48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3"/>
      <c r="X34" s="4">
        <v>0</v>
      </c>
      <c r="Y34" s="4">
        <v>0</v>
      </c>
      <c r="Z34" s="4" t="s">
        <v>89</v>
      </c>
      <c r="AB34" t="s">
        <v>680</v>
      </c>
      <c r="AC34">
        <v>29</v>
      </c>
      <c r="AD34" t="s">
        <v>674</v>
      </c>
      <c r="AE34" t="s">
        <v>691</v>
      </c>
      <c r="AF34" t="s">
        <v>695</v>
      </c>
      <c r="AG34" t="s">
        <v>727</v>
      </c>
    </row>
    <row r="35" spans="1:33" ht="30" x14ac:dyDescent="0.25">
      <c r="A35" s="2">
        <v>570</v>
      </c>
      <c r="B35" s="3" t="s">
        <v>78</v>
      </c>
      <c r="C35" s="3" t="s">
        <v>28</v>
      </c>
      <c r="D35" s="3" t="s">
        <v>31</v>
      </c>
      <c r="E35" s="3">
        <v>62</v>
      </c>
      <c r="F35" s="4">
        <v>150</v>
      </c>
      <c r="G35" s="4" t="s">
        <v>173</v>
      </c>
      <c r="H35" s="3">
        <v>79215167188</v>
      </c>
      <c r="I35" s="4">
        <v>4.06666666666667</v>
      </c>
      <c r="J35" s="4">
        <v>0.40666666666666701</v>
      </c>
      <c r="K35" s="4">
        <v>3</v>
      </c>
      <c r="L35" s="4"/>
      <c r="M35" s="4"/>
      <c r="N35" s="4">
        <v>5</v>
      </c>
      <c r="O35" s="4">
        <v>2</v>
      </c>
      <c r="P35" s="4">
        <v>3</v>
      </c>
      <c r="Q35" s="4">
        <v>2</v>
      </c>
      <c r="R35" s="4">
        <v>1</v>
      </c>
      <c r="S35" s="4"/>
      <c r="T35" s="4"/>
      <c r="U35" s="4"/>
      <c r="V35" s="3"/>
      <c r="W35" s="4"/>
      <c r="X35" s="4">
        <v>16</v>
      </c>
      <c r="Y35" s="4">
        <v>0</v>
      </c>
      <c r="Z35" s="4"/>
      <c r="AB35" t="s">
        <v>673</v>
      </c>
      <c r="AC35">
        <v>18</v>
      </c>
      <c r="AD35" t="s">
        <v>677</v>
      </c>
      <c r="AE35" t="s">
        <v>728</v>
      </c>
      <c r="AG35" t="s">
        <v>686</v>
      </c>
    </row>
    <row r="36" spans="1:33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3"/>
      <c r="W36" s="4"/>
      <c r="X36" s="4"/>
      <c r="Y36" s="4"/>
      <c r="Z36" s="4"/>
    </row>
    <row r="37" spans="1:33" x14ac:dyDescent="0.25">
      <c r="A37" s="2"/>
      <c r="B37" s="3"/>
      <c r="C37" s="3"/>
      <c r="D37" s="3"/>
      <c r="E37" s="3"/>
      <c r="F37" s="4"/>
      <c r="G37" s="4"/>
      <c r="H37" s="3"/>
      <c r="I37" s="4"/>
      <c r="J37" s="4"/>
      <c r="K37" s="4"/>
      <c r="L37" s="4"/>
      <c r="M37" s="4"/>
      <c r="O37" s="4"/>
      <c r="P37" s="4"/>
      <c r="Q37" s="4"/>
      <c r="R37" s="4"/>
      <c r="S37" s="4"/>
      <c r="T37" s="4"/>
      <c r="U37" s="4"/>
      <c r="V37" s="3"/>
      <c r="W37" s="4"/>
      <c r="X37" s="4"/>
      <c r="Y37" s="4"/>
      <c r="Z37" s="4"/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L36"/>
  <sheetViews>
    <sheetView workbookViewId="0">
      <selection activeCell="A2" sqref="A2:Z36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9</v>
      </c>
      <c r="B2" s="3" t="s">
        <v>78</v>
      </c>
      <c r="C2" s="3" t="s">
        <v>28</v>
      </c>
      <c r="D2" s="3" t="s">
        <v>37</v>
      </c>
      <c r="E2" s="3">
        <v>69</v>
      </c>
      <c r="F2" s="4">
        <v>104</v>
      </c>
      <c r="G2" s="4" t="s">
        <v>92</v>
      </c>
      <c r="H2" s="3">
        <v>9165180138</v>
      </c>
      <c r="I2" s="4">
        <v>0</v>
      </c>
      <c r="J2" s="4">
        <v>0</v>
      </c>
      <c r="K2" s="4">
        <v>2</v>
      </c>
      <c r="L2" s="4"/>
      <c r="M2" s="4">
        <v>14</v>
      </c>
      <c r="N2" s="4">
        <v>11</v>
      </c>
      <c r="O2" s="4">
        <v>8</v>
      </c>
      <c r="P2" s="4"/>
      <c r="Q2" s="4">
        <v>8</v>
      </c>
      <c r="R2" s="4">
        <v>1</v>
      </c>
      <c r="S2" s="4">
        <v>2</v>
      </c>
      <c r="T2" s="4">
        <v>1</v>
      </c>
      <c r="U2" s="4"/>
      <c r="V2" s="3"/>
      <c r="W2" s="4">
        <v>3</v>
      </c>
      <c r="X2" s="4">
        <v>50</v>
      </c>
      <c r="Y2" s="4">
        <v>3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30</v>
      </c>
      <c r="B3" s="3" t="s">
        <v>78</v>
      </c>
      <c r="C3" s="3" t="s">
        <v>28</v>
      </c>
      <c r="D3" s="3" t="s">
        <v>37</v>
      </c>
      <c r="E3" s="3">
        <v>69</v>
      </c>
      <c r="F3" s="4">
        <v>104</v>
      </c>
      <c r="G3" s="4" t="s">
        <v>98</v>
      </c>
      <c r="H3" s="3">
        <v>871611960</v>
      </c>
      <c r="I3" s="4">
        <v>3.8</v>
      </c>
      <c r="J3" s="4">
        <v>0.38</v>
      </c>
      <c r="K3" s="4"/>
      <c r="V3" s="3"/>
      <c r="X3">
        <v>0</v>
      </c>
      <c r="Y3">
        <v>0</v>
      </c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46</v>
      </c>
      <c r="B4" s="3" t="s">
        <v>78</v>
      </c>
      <c r="C4" s="3" t="s">
        <v>28</v>
      </c>
      <c r="D4" s="3" t="s">
        <v>37</v>
      </c>
      <c r="E4" s="3">
        <v>69</v>
      </c>
      <c r="F4" s="4">
        <v>104</v>
      </c>
      <c r="G4" s="4" t="s">
        <v>101</v>
      </c>
      <c r="H4" s="3">
        <v>17888851</v>
      </c>
      <c r="I4" s="4">
        <v>4.4000000000000004</v>
      </c>
      <c r="J4" s="4">
        <v>0.44</v>
      </c>
      <c r="K4" s="4"/>
      <c r="V4" s="3"/>
      <c r="X4">
        <v>0</v>
      </c>
      <c r="Y4">
        <v>0</v>
      </c>
      <c r="Z4" t="s">
        <v>102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62</v>
      </c>
      <c r="B5" s="3" t="s">
        <v>78</v>
      </c>
      <c r="C5" s="3" t="s">
        <v>28</v>
      </c>
      <c r="D5" s="3" t="s">
        <v>37</v>
      </c>
      <c r="E5" s="3">
        <v>69</v>
      </c>
      <c r="F5" s="4">
        <v>104</v>
      </c>
      <c r="G5" s="4" t="s">
        <v>104</v>
      </c>
      <c r="H5" s="3">
        <v>134766397</v>
      </c>
      <c r="I5" s="4">
        <v>4.4000000000000004</v>
      </c>
      <c r="J5" s="4">
        <v>0.44</v>
      </c>
      <c r="K5" s="4"/>
      <c r="L5" s="4"/>
      <c r="M5" s="4"/>
      <c r="N5" s="4"/>
      <c r="O5" s="4"/>
      <c r="P5" s="4"/>
      <c r="Q5" s="4"/>
      <c r="R5" s="4"/>
      <c r="S5" s="4"/>
      <c r="U5" s="4"/>
      <c r="V5" s="3"/>
      <c r="X5" s="4">
        <v>0</v>
      </c>
      <c r="Y5" s="4">
        <v>0</v>
      </c>
      <c r="Z5" s="4" t="s">
        <v>102</v>
      </c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85</v>
      </c>
      <c r="B6" s="3" t="s">
        <v>78</v>
      </c>
      <c r="C6" s="3" t="s">
        <v>26</v>
      </c>
      <c r="D6" s="3" t="s">
        <v>37</v>
      </c>
      <c r="E6" s="3">
        <v>69</v>
      </c>
      <c r="F6" s="4">
        <v>104</v>
      </c>
      <c r="G6" s="4" t="s">
        <v>106</v>
      </c>
      <c r="H6" s="3">
        <v>90153375</v>
      </c>
      <c r="I6" s="4">
        <v>3.7333333333333298</v>
      </c>
      <c r="J6" s="4">
        <v>0.37333333333333302</v>
      </c>
      <c r="K6" s="4">
        <v>6</v>
      </c>
      <c r="L6" s="4"/>
      <c r="M6" s="4">
        <v>3</v>
      </c>
      <c r="N6" s="4">
        <v>17</v>
      </c>
      <c r="O6" s="4">
        <v>11</v>
      </c>
      <c r="P6" s="4">
        <v>1</v>
      </c>
      <c r="Q6" s="4">
        <v>11</v>
      </c>
      <c r="R6" s="4">
        <v>1</v>
      </c>
      <c r="S6" s="4">
        <v>4</v>
      </c>
      <c r="T6" s="4">
        <v>4</v>
      </c>
      <c r="U6" s="4"/>
      <c r="V6" s="3">
        <v>3</v>
      </c>
      <c r="W6" s="4">
        <v>11</v>
      </c>
      <c r="X6" s="4">
        <v>72</v>
      </c>
      <c r="Y6" s="4">
        <v>11</v>
      </c>
      <c r="Z6" s="4" t="s">
        <v>82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112</v>
      </c>
      <c r="B7" s="3" t="s">
        <v>78</v>
      </c>
      <c r="C7" s="3" t="s">
        <v>28</v>
      </c>
      <c r="D7" s="3" t="s">
        <v>37</v>
      </c>
      <c r="E7" s="3">
        <v>69</v>
      </c>
      <c r="F7" s="4">
        <v>104</v>
      </c>
      <c r="G7" s="4" t="s">
        <v>114</v>
      </c>
      <c r="H7" s="3">
        <v>17888853</v>
      </c>
      <c r="I7" s="4">
        <v>3.4</v>
      </c>
      <c r="J7" s="4">
        <v>0.34</v>
      </c>
      <c r="K7" s="4"/>
      <c r="L7" s="4"/>
      <c r="M7" s="4"/>
      <c r="N7" s="4"/>
      <c r="O7" s="4"/>
      <c r="P7" s="4"/>
      <c r="R7" s="4"/>
      <c r="S7" s="4"/>
      <c r="U7" s="4"/>
      <c r="V7" s="3"/>
      <c r="W7" s="4"/>
      <c r="X7" s="4">
        <v>0</v>
      </c>
      <c r="Y7" s="4">
        <v>0</v>
      </c>
      <c r="Z7" s="4" t="s">
        <v>99</v>
      </c>
      <c r="AB7" t="s">
        <v>680</v>
      </c>
      <c r="AC7">
        <v>30</v>
      </c>
      <c r="AD7" t="s">
        <v>674</v>
      </c>
      <c r="AE7" t="s">
        <v>687</v>
      </c>
      <c r="AG7" t="s">
        <v>688</v>
      </c>
    </row>
    <row r="8" spans="1:38" ht="30" x14ac:dyDescent="0.25">
      <c r="A8" s="2">
        <v>127</v>
      </c>
      <c r="B8" s="3" t="s">
        <v>78</v>
      </c>
      <c r="C8" s="3" t="s">
        <v>26</v>
      </c>
      <c r="D8" s="3" t="s">
        <v>37</v>
      </c>
      <c r="E8" s="3">
        <v>69</v>
      </c>
      <c r="F8" s="4">
        <v>104</v>
      </c>
      <c r="G8" s="4" t="s">
        <v>111</v>
      </c>
      <c r="H8" s="3">
        <v>134763219</v>
      </c>
      <c r="I8" s="4">
        <v>0</v>
      </c>
      <c r="J8" s="4">
        <v>0</v>
      </c>
      <c r="K8" s="4">
        <v>25</v>
      </c>
      <c r="L8" s="4"/>
      <c r="M8">
        <v>15</v>
      </c>
      <c r="N8">
        <v>41</v>
      </c>
      <c r="O8">
        <v>13</v>
      </c>
      <c r="Q8" s="4">
        <v>13</v>
      </c>
      <c r="R8">
        <v>1</v>
      </c>
      <c r="S8" s="4">
        <v>6</v>
      </c>
      <c r="T8">
        <v>7</v>
      </c>
      <c r="V8" s="3">
        <v>4</v>
      </c>
      <c r="W8">
        <v>17</v>
      </c>
      <c r="X8">
        <v>142</v>
      </c>
      <c r="Y8" s="4">
        <v>17</v>
      </c>
      <c r="Z8" s="4"/>
      <c r="AB8" t="s">
        <v>673</v>
      </c>
      <c r="AC8">
        <v>23</v>
      </c>
      <c r="AD8" t="s">
        <v>677</v>
      </c>
      <c r="AE8" t="s">
        <v>691</v>
      </c>
    </row>
    <row r="9" spans="1:38" ht="30" x14ac:dyDescent="0.25">
      <c r="A9" s="2">
        <v>140</v>
      </c>
      <c r="B9" s="3" t="s">
        <v>78</v>
      </c>
      <c r="C9" s="3" t="s">
        <v>26</v>
      </c>
      <c r="D9" s="3" t="s">
        <v>37</v>
      </c>
      <c r="E9" s="3">
        <v>69</v>
      </c>
      <c r="F9" s="4">
        <v>104</v>
      </c>
      <c r="G9" s="4" t="s">
        <v>118</v>
      </c>
      <c r="H9" s="3">
        <v>10238105208</v>
      </c>
      <c r="I9" s="4">
        <v>0</v>
      </c>
      <c r="J9" s="4">
        <v>0</v>
      </c>
      <c r="K9" s="4">
        <v>5</v>
      </c>
      <c r="L9" s="4"/>
      <c r="M9" s="4">
        <v>2</v>
      </c>
      <c r="N9" s="4">
        <v>10</v>
      </c>
      <c r="O9" s="4">
        <v>5</v>
      </c>
      <c r="P9" s="4"/>
      <c r="Q9" s="4">
        <v>5</v>
      </c>
      <c r="R9" s="4">
        <v>1</v>
      </c>
      <c r="S9" s="4">
        <v>3</v>
      </c>
      <c r="T9" s="4">
        <v>2.5</v>
      </c>
      <c r="U9" s="4"/>
      <c r="V9" s="3">
        <v>1.5</v>
      </c>
      <c r="W9">
        <v>7</v>
      </c>
      <c r="X9" s="4">
        <v>42</v>
      </c>
      <c r="Y9" s="4">
        <v>7</v>
      </c>
      <c r="Z9" s="4"/>
      <c r="AB9" t="s">
        <v>673</v>
      </c>
      <c r="AC9">
        <v>29</v>
      </c>
      <c r="AD9" t="s">
        <v>677</v>
      </c>
      <c r="AE9" t="s">
        <v>691</v>
      </c>
      <c r="AH9" t="s">
        <v>692</v>
      </c>
      <c r="AJ9">
        <v>100</v>
      </c>
    </row>
    <row r="10" spans="1:38" ht="30" x14ac:dyDescent="0.25">
      <c r="A10" s="2">
        <v>159</v>
      </c>
      <c r="B10" s="3" t="s">
        <v>78</v>
      </c>
      <c r="C10" s="3" t="s">
        <v>26</v>
      </c>
      <c r="D10" s="3" t="s">
        <v>37</v>
      </c>
      <c r="E10" s="3">
        <v>69</v>
      </c>
      <c r="F10" s="4">
        <v>104</v>
      </c>
      <c r="G10" s="4" t="s">
        <v>121</v>
      </c>
      <c r="H10" s="3">
        <v>8870124178</v>
      </c>
      <c r="I10" s="4">
        <v>3.7333333333333298</v>
      </c>
      <c r="J10" s="4">
        <v>0.37333333333333302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3"/>
      <c r="W10" s="4"/>
      <c r="X10" s="4">
        <v>0</v>
      </c>
      <c r="Y10" s="4">
        <v>0</v>
      </c>
      <c r="Z10" s="4" t="s">
        <v>82</v>
      </c>
      <c r="AB10" t="s">
        <v>673</v>
      </c>
      <c r="AC10">
        <v>21</v>
      </c>
      <c r="AD10" t="s">
        <v>677</v>
      </c>
      <c r="AE10" t="s">
        <v>693</v>
      </c>
    </row>
    <row r="11" spans="1:38" ht="30" x14ac:dyDescent="0.25">
      <c r="A11" s="2">
        <v>175</v>
      </c>
      <c r="B11" s="3" t="s">
        <v>78</v>
      </c>
      <c r="C11" s="3" t="s">
        <v>28</v>
      </c>
      <c r="D11" s="3" t="s">
        <v>37</v>
      </c>
      <c r="E11" s="3">
        <v>69</v>
      </c>
      <c r="F11" s="4">
        <v>104</v>
      </c>
      <c r="G11" s="4" t="s">
        <v>122</v>
      </c>
      <c r="H11" s="3">
        <v>10184154</v>
      </c>
      <c r="I11" s="4">
        <v>4.4000000000000004</v>
      </c>
      <c r="J11" s="4">
        <v>0.44</v>
      </c>
      <c r="K11" s="4">
        <v>1</v>
      </c>
      <c r="L11" s="4"/>
      <c r="M11" s="4">
        <v>2</v>
      </c>
      <c r="N11" s="4">
        <v>5</v>
      </c>
      <c r="O11" s="4">
        <v>3</v>
      </c>
      <c r="P11" s="4">
        <v>3</v>
      </c>
      <c r="Q11" s="4">
        <v>3</v>
      </c>
      <c r="R11" s="4">
        <v>1</v>
      </c>
      <c r="S11" s="4">
        <v>1</v>
      </c>
      <c r="T11">
        <v>1.5</v>
      </c>
      <c r="U11" s="4"/>
      <c r="V11" s="3">
        <v>0.5</v>
      </c>
      <c r="W11" s="4">
        <v>3</v>
      </c>
      <c r="X11" s="4">
        <v>24</v>
      </c>
      <c r="Y11" s="4">
        <v>3</v>
      </c>
      <c r="Z11" s="4" t="s">
        <v>102</v>
      </c>
      <c r="AB11" t="s">
        <v>680</v>
      </c>
      <c r="AC11">
        <v>25</v>
      </c>
      <c r="AD11" t="s">
        <v>677</v>
      </c>
      <c r="AE11" t="s">
        <v>694</v>
      </c>
      <c r="AH11" t="s">
        <v>692</v>
      </c>
    </row>
    <row r="12" spans="1:38" ht="30" x14ac:dyDescent="0.25">
      <c r="A12" s="2">
        <v>191</v>
      </c>
      <c r="B12" s="3" t="s">
        <v>78</v>
      </c>
      <c r="C12" s="3" t="s">
        <v>26</v>
      </c>
      <c r="D12" s="3" t="s">
        <v>37</v>
      </c>
      <c r="E12" s="3">
        <v>69</v>
      </c>
      <c r="F12" s="4">
        <v>104</v>
      </c>
      <c r="G12" s="4" t="s">
        <v>124</v>
      </c>
      <c r="H12" s="3">
        <v>1391113645</v>
      </c>
      <c r="I12" s="4">
        <v>4.1333333333333302</v>
      </c>
      <c r="J12" s="4">
        <v>0.413333333333333</v>
      </c>
      <c r="K12" s="4">
        <v>4</v>
      </c>
      <c r="L12" s="4"/>
      <c r="M12" s="4"/>
      <c r="N12" s="4">
        <v>7</v>
      </c>
      <c r="O12" s="4">
        <v>3</v>
      </c>
      <c r="P12" s="4">
        <v>6</v>
      </c>
      <c r="Q12" s="4">
        <v>3</v>
      </c>
      <c r="R12" s="4">
        <v>1</v>
      </c>
      <c r="S12" s="4">
        <v>1</v>
      </c>
      <c r="T12" s="4"/>
      <c r="U12" s="4"/>
      <c r="V12" s="3"/>
      <c r="W12" s="4">
        <v>1</v>
      </c>
      <c r="X12" s="4">
        <v>26</v>
      </c>
      <c r="Y12" s="4">
        <v>1</v>
      </c>
      <c r="Z12" s="4"/>
      <c r="AB12" t="s">
        <v>680</v>
      </c>
      <c r="AC12">
        <v>24</v>
      </c>
      <c r="AD12" t="s">
        <v>677</v>
      </c>
      <c r="AE12" t="s">
        <v>691</v>
      </c>
      <c r="AF12" t="s">
        <v>695</v>
      </c>
      <c r="AH12" t="s">
        <v>692</v>
      </c>
      <c r="AI12" t="s">
        <v>695</v>
      </c>
    </row>
    <row r="13" spans="1:38" ht="30" x14ac:dyDescent="0.25">
      <c r="A13" s="2">
        <v>207</v>
      </c>
      <c r="B13" s="3" t="s">
        <v>78</v>
      </c>
      <c r="C13" s="3" t="s">
        <v>26</v>
      </c>
      <c r="D13" s="3" t="s">
        <v>37</v>
      </c>
      <c r="E13" s="3">
        <v>69</v>
      </c>
      <c r="F13" s="4">
        <v>104</v>
      </c>
      <c r="G13" s="4" t="s">
        <v>126</v>
      </c>
      <c r="H13" s="3">
        <v>8916155192</v>
      </c>
      <c r="I13" s="4">
        <v>4.8</v>
      </c>
      <c r="J13" s="4">
        <v>0.48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W13" s="4"/>
      <c r="X13" s="4">
        <v>0</v>
      </c>
      <c r="Y13" s="4">
        <v>0</v>
      </c>
      <c r="Z13" s="4" t="s">
        <v>89</v>
      </c>
      <c r="AB13" t="s">
        <v>680</v>
      </c>
      <c r="AC13">
        <v>30</v>
      </c>
      <c r="AD13" t="s">
        <v>677</v>
      </c>
      <c r="AE13" t="s">
        <v>697</v>
      </c>
    </row>
    <row r="14" spans="1:38" ht="30" x14ac:dyDescent="0.25">
      <c r="A14" s="2">
        <v>223</v>
      </c>
      <c r="B14" s="3" t="s">
        <v>78</v>
      </c>
      <c r="C14" s="3" t="s">
        <v>26</v>
      </c>
      <c r="D14" s="3" t="s">
        <v>37</v>
      </c>
      <c r="E14" s="3">
        <v>69</v>
      </c>
      <c r="F14" s="4">
        <v>104</v>
      </c>
      <c r="G14" s="4" t="s">
        <v>128</v>
      </c>
      <c r="H14" s="3">
        <v>9591208203</v>
      </c>
      <c r="I14" s="4">
        <v>4.8</v>
      </c>
      <c r="J14" s="4">
        <v>0.48</v>
      </c>
      <c r="K14" s="4">
        <v>8</v>
      </c>
      <c r="L14" s="4"/>
      <c r="M14" s="4"/>
      <c r="N14" s="4">
        <v>19</v>
      </c>
      <c r="O14" s="4">
        <v>10</v>
      </c>
      <c r="P14" s="4">
        <v>3</v>
      </c>
      <c r="Q14" s="4">
        <v>10</v>
      </c>
      <c r="R14" s="4">
        <v>1</v>
      </c>
      <c r="S14" s="4">
        <v>3</v>
      </c>
      <c r="T14" s="4">
        <v>4</v>
      </c>
      <c r="U14" s="4"/>
      <c r="V14" s="3">
        <v>1</v>
      </c>
      <c r="W14" s="4">
        <v>8</v>
      </c>
      <c r="X14" s="4">
        <v>67</v>
      </c>
      <c r="Y14" s="4">
        <v>8</v>
      </c>
      <c r="Z14" s="4" t="s">
        <v>89</v>
      </c>
      <c r="AB14" t="s">
        <v>680</v>
      </c>
      <c r="AC14">
        <v>33</v>
      </c>
      <c r="AD14" t="s">
        <v>677</v>
      </c>
      <c r="AE14" t="s">
        <v>698</v>
      </c>
      <c r="AG14" t="s">
        <v>699</v>
      </c>
    </row>
    <row r="15" spans="1:38" ht="30" x14ac:dyDescent="0.25">
      <c r="A15" s="2">
        <v>240</v>
      </c>
      <c r="B15" s="3" t="s">
        <v>78</v>
      </c>
      <c r="C15" s="3" t="s">
        <v>26</v>
      </c>
      <c r="D15" s="3" t="s">
        <v>37</v>
      </c>
      <c r="E15" s="3">
        <v>69</v>
      </c>
      <c r="F15" s="4">
        <v>104</v>
      </c>
      <c r="G15" s="4" t="s">
        <v>130</v>
      </c>
      <c r="H15" s="3">
        <v>3712062108</v>
      </c>
      <c r="I15" s="4">
        <v>3.7333333333333298</v>
      </c>
      <c r="J15" s="4">
        <v>0.37333333333333302</v>
      </c>
      <c r="K15" s="4">
        <v>6</v>
      </c>
      <c r="L15" s="4"/>
      <c r="N15">
        <v>16</v>
      </c>
      <c r="O15">
        <v>10</v>
      </c>
      <c r="P15">
        <v>1</v>
      </c>
      <c r="Q15" s="4">
        <v>10</v>
      </c>
      <c r="R15">
        <v>1</v>
      </c>
      <c r="S15" s="4">
        <v>1</v>
      </c>
      <c r="T15">
        <v>3</v>
      </c>
      <c r="V15" s="3">
        <v>1</v>
      </c>
      <c r="W15">
        <v>5</v>
      </c>
      <c r="X15">
        <v>54</v>
      </c>
      <c r="Y15" s="4">
        <v>5</v>
      </c>
      <c r="Z15" s="4" t="s">
        <v>82</v>
      </c>
      <c r="AB15" t="s">
        <v>680</v>
      </c>
      <c r="AC15">
        <v>28</v>
      </c>
      <c r="AD15" t="s">
        <v>677</v>
      </c>
      <c r="AE15" t="s">
        <v>700</v>
      </c>
      <c r="AF15" t="s">
        <v>695</v>
      </c>
      <c r="AG15" t="s">
        <v>701</v>
      </c>
    </row>
    <row r="16" spans="1:38" ht="30" x14ac:dyDescent="0.25">
      <c r="A16" s="2">
        <v>256</v>
      </c>
      <c r="B16" s="3" t="s">
        <v>78</v>
      </c>
      <c r="C16" s="3" t="s">
        <v>26</v>
      </c>
      <c r="D16" s="3" t="s">
        <v>37</v>
      </c>
      <c r="E16" s="3">
        <v>69</v>
      </c>
      <c r="F16" s="4">
        <v>104</v>
      </c>
      <c r="G16" s="4" t="s">
        <v>130</v>
      </c>
      <c r="H16" s="3">
        <v>3712062108</v>
      </c>
      <c r="I16" s="4">
        <v>4.1333333333333302</v>
      </c>
      <c r="J16" s="4">
        <v>0.413333333333333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3"/>
      <c r="X16" s="4">
        <v>0</v>
      </c>
      <c r="Y16" s="4">
        <v>0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5" ht="30" x14ac:dyDescent="0.25">
      <c r="A17" s="2">
        <v>274</v>
      </c>
      <c r="B17" s="3" t="s">
        <v>78</v>
      </c>
      <c r="C17" s="3" t="s">
        <v>26</v>
      </c>
      <c r="D17" s="3" t="s">
        <v>37</v>
      </c>
      <c r="E17" s="3">
        <v>69</v>
      </c>
      <c r="F17" s="4">
        <v>104</v>
      </c>
      <c r="G17" s="4" t="s">
        <v>134</v>
      </c>
      <c r="H17" s="3">
        <v>828360120</v>
      </c>
      <c r="I17" s="4">
        <v>4.8</v>
      </c>
      <c r="J17" s="4">
        <v>0.48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3"/>
      <c r="W17" s="4"/>
      <c r="X17" s="4">
        <v>0</v>
      </c>
      <c r="Y17" s="4">
        <v>0</v>
      </c>
      <c r="Z17" s="4" t="s">
        <v>89</v>
      </c>
      <c r="AB17" t="s">
        <v>673</v>
      </c>
      <c r="AC17">
        <v>26</v>
      </c>
      <c r="AD17" t="s">
        <v>674</v>
      </c>
      <c r="AE17" t="s">
        <v>678</v>
      </c>
      <c r="AG17" t="s">
        <v>702</v>
      </c>
    </row>
    <row r="18" spans="1:35" ht="30" x14ac:dyDescent="0.25">
      <c r="A18" s="2">
        <v>290</v>
      </c>
      <c r="B18" s="3" t="s">
        <v>78</v>
      </c>
      <c r="C18" s="3" t="s">
        <v>28</v>
      </c>
      <c r="D18" s="3" t="s">
        <v>37</v>
      </c>
      <c r="E18" s="3">
        <v>69</v>
      </c>
      <c r="F18" s="4">
        <v>104</v>
      </c>
      <c r="G18" s="4" t="s">
        <v>135</v>
      </c>
      <c r="H18" s="3">
        <v>7717685176</v>
      </c>
      <c r="I18" s="4">
        <v>3.4</v>
      </c>
      <c r="J18" s="4">
        <v>0.34</v>
      </c>
      <c r="K18" s="4">
        <v>1</v>
      </c>
      <c r="L18" s="4"/>
      <c r="M18" s="4"/>
      <c r="N18" s="4">
        <v>5</v>
      </c>
      <c r="O18" s="4">
        <v>4</v>
      </c>
      <c r="P18" s="4">
        <v>1</v>
      </c>
      <c r="Q18" s="4">
        <v>4</v>
      </c>
      <c r="R18" s="4">
        <v>1</v>
      </c>
      <c r="S18" s="4">
        <v>1</v>
      </c>
      <c r="T18" s="4">
        <v>2</v>
      </c>
      <c r="U18" s="4"/>
      <c r="V18" s="3"/>
      <c r="W18" s="4">
        <v>3</v>
      </c>
      <c r="X18" s="4">
        <v>22</v>
      </c>
      <c r="Y18" s="4">
        <v>3</v>
      </c>
      <c r="Z18" s="4" t="s">
        <v>99</v>
      </c>
      <c r="AB18" t="s">
        <v>680</v>
      </c>
      <c r="AC18">
        <v>24</v>
      </c>
      <c r="AD18" t="s">
        <v>677</v>
      </c>
      <c r="AE18" t="s">
        <v>691</v>
      </c>
    </row>
    <row r="19" spans="1:35" ht="30" x14ac:dyDescent="0.25">
      <c r="A19" s="2">
        <v>311</v>
      </c>
      <c r="B19" s="3" t="s">
        <v>78</v>
      </c>
      <c r="C19" s="3" t="s">
        <v>28</v>
      </c>
      <c r="D19" s="3" t="s">
        <v>37</v>
      </c>
      <c r="E19" s="3">
        <v>69</v>
      </c>
      <c r="F19" s="4">
        <v>104</v>
      </c>
      <c r="G19" s="4" t="s">
        <v>140</v>
      </c>
      <c r="H19" s="3">
        <v>79247246103</v>
      </c>
      <c r="I19" s="4">
        <v>3.4</v>
      </c>
      <c r="J19" s="4">
        <v>0.34</v>
      </c>
      <c r="K19" s="4"/>
      <c r="L19" s="4"/>
      <c r="Q19" s="4"/>
      <c r="S19" s="4"/>
      <c r="V19" s="3"/>
      <c r="X19">
        <v>0</v>
      </c>
      <c r="Y19" s="4">
        <v>0</v>
      </c>
      <c r="Z19" s="4" t="s">
        <v>99</v>
      </c>
      <c r="AB19" t="s">
        <v>673</v>
      </c>
      <c r="AC19">
        <v>18</v>
      </c>
      <c r="AD19" t="s">
        <v>674</v>
      </c>
      <c r="AE19" t="s">
        <v>705</v>
      </c>
      <c r="AG19" t="s">
        <v>686</v>
      </c>
    </row>
    <row r="20" spans="1:35" ht="30" x14ac:dyDescent="0.25">
      <c r="A20" s="2">
        <v>327</v>
      </c>
      <c r="B20" s="3" t="s">
        <v>78</v>
      </c>
      <c r="C20" s="3" t="s">
        <v>26</v>
      </c>
      <c r="D20" s="3" t="s">
        <v>37</v>
      </c>
      <c r="E20" s="3">
        <v>69</v>
      </c>
      <c r="F20" s="4">
        <v>104</v>
      </c>
      <c r="G20" s="4" t="s">
        <v>142</v>
      </c>
      <c r="H20" s="3">
        <v>8282194225</v>
      </c>
      <c r="I20" s="4">
        <v>4.8</v>
      </c>
      <c r="J20" s="4">
        <v>0.48</v>
      </c>
      <c r="K20" s="4">
        <v>6</v>
      </c>
      <c r="L20" s="4"/>
      <c r="M20" s="4"/>
      <c r="N20" s="4">
        <v>15</v>
      </c>
      <c r="O20" s="4">
        <v>9</v>
      </c>
      <c r="P20" s="4">
        <v>1</v>
      </c>
      <c r="Q20" s="4">
        <v>9</v>
      </c>
      <c r="R20" s="4">
        <v>1</v>
      </c>
      <c r="S20" s="4"/>
      <c r="T20">
        <v>4</v>
      </c>
      <c r="U20" s="4"/>
      <c r="V20" s="3">
        <v>2</v>
      </c>
      <c r="W20" s="4">
        <v>6</v>
      </c>
      <c r="X20" s="4">
        <v>53</v>
      </c>
      <c r="Y20" s="4">
        <v>6</v>
      </c>
      <c r="Z20" s="4" t="s">
        <v>89</v>
      </c>
      <c r="AB20" t="s">
        <v>680</v>
      </c>
      <c r="AC20">
        <v>27</v>
      </c>
      <c r="AD20" t="s">
        <v>677</v>
      </c>
      <c r="AE20" t="s">
        <v>691</v>
      </c>
      <c r="AF20" t="s">
        <v>695</v>
      </c>
      <c r="AH20" t="s">
        <v>692</v>
      </c>
    </row>
    <row r="21" spans="1:35" ht="30" x14ac:dyDescent="0.25">
      <c r="A21" s="2">
        <v>348</v>
      </c>
      <c r="B21" s="3" t="s">
        <v>78</v>
      </c>
      <c r="C21" s="3" t="s">
        <v>28</v>
      </c>
      <c r="D21" s="3" t="s">
        <v>37</v>
      </c>
      <c r="E21" s="3">
        <v>69</v>
      </c>
      <c r="F21" s="4">
        <v>104</v>
      </c>
      <c r="G21" s="4" t="s">
        <v>146</v>
      </c>
      <c r="H21" s="3">
        <v>94222252116</v>
      </c>
      <c r="I21" s="4">
        <v>3.4</v>
      </c>
      <c r="J21" s="4">
        <v>0.34</v>
      </c>
      <c r="K21" s="4"/>
      <c r="L21" s="4"/>
      <c r="M21" s="4"/>
      <c r="N21" s="4"/>
      <c r="O21" s="4"/>
      <c r="P21" s="4"/>
      <c r="Q21" s="4"/>
      <c r="R21" s="4"/>
      <c r="S21" s="4"/>
      <c r="U21" s="4"/>
      <c r="V21" s="3"/>
      <c r="W21" s="4"/>
      <c r="X21" s="4">
        <v>0</v>
      </c>
      <c r="Y21" s="4">
        <v>0</v>
      </c>
      <c r="Z21" s="4" t="s">
        <v>99</v>
      </c>
      <c r="AB21" t="s">
        <v>680</v>
      </c>
      <c r="AC21">
        <v>36</v>
      </c>
      <c r="AD21" t="s">
        <v>677</v>
      </c>
      <c r="AE21" t="s">
        <v>707</v>
      </c>
      <c r="AG21" t="s">
        <v>708</v>
      </c>
    </row>
    <row r="22" spans="1:35" ht="30" x14ac:dyDescent="0.25">
      <c r="A22" s="2">
        <v>364</v>
      </c>
      <c r="B22" s="3" t="s">
        <v>78</v>
      </c>
      <c r="C22" s="3" t="s">
        <v>26</v>
      </c>
      <c r="D22" s="3" t="s">
        <v>37</v>
      </c>
      <c r="E22" s="3">
        <v>69</v>
      </c>
      <c r="F22" s="4">
        <v>104</v>
      </c>
      <c r="G22" s="4" t="s">
        <v>147</v>
      </c>
      <c r="H22" s="3">
        <v>84463153</v>
      </c>
      <c r="I22" s="4">
        <v>4.1333333333333302</v>
      </c>
      <c r="J22" s="4">
        <v>0.413333333333333</v>
      </c>
      <c r="K22" s="4">
        <v>3</v>
      </c>
      <c r="L22" s="4"/>
      <c r="M22" s="4"/>
      <c r="N22" s="4">
        <v>9</v>
      </c>
      <c r="O22" s="4">
        <v>3</v>
      </c>
      <c r="P22" s="4">
        <v>3</v>
      </c>
      <c r="Q22" s="4">
        <v>3</v>
      </c>
      <c r="R22" s="4">
        <v>1</v>
      </c>
      <c r="S22" s="4">
        <v>2</v>
      </c>
      <c r="T22">
        <v>1.5</v>
      </c>
      <c r="V22" s="3">
        <v>1.5</v>
      </c>
      <c r="W22">
        <v>5</v>
      </c>
      <c r="X22">
        <v>32</v>
      </c>
      <c r="Y22" s="4">
        <v>5</v>
      </c>
      <c r="Z22" s="4"/>
      <c r="AB22" t="s">
        <v>680</v>
      </c>
      <c r="AC22">
        <v>26</v>
      </c>
      <c r="AD22" t="s">
        <v>677</v>
      </c>
      <c r="AE22" t="s">
        <v>709</v>
      </c>
      <c r="AH22" t="s">
        <v>692</v>
      </c>
      <c r="AI22" t="s">
        <v>695</v>
      </c>
    </row>
    <row r="23" spans="1:35" ht="30" x14ac:dyDescent="0.25">
      <c r="A23" s="2">
        <v>380</v>
      </c>
      <c r="B23" s="3" t="s">
        <v>78</v>
      </c>
      <c r="C23" s="3" t="s">
        <v>26</v>
      </c>
      <c r="D23" s="3" t="s">
        <v>37</v>
      </c>
      <c r="E23" s="3">
        <v>69</v>
      </c>
      <c r="F23" s="4">
        <v>104</v>
      </c>
      <c r="G23" s="4" t="s">
        <v>149</v>
      </c>
      <c r="H23" s="3">
        <v>8877127178</v>
      </c>
      <c r="I23" s="4">
        <v>4.8</v>
      </c>
      <c r="J23" s="4">
        <v>0.48</v>
      </c>
      <c r="K23" s="4">
        <v>6</v>
      </c>
      <c r="L23" s="4"/>
      <c r="M23" s="4"/>
      <c r="N23" s="4">
        <v>13</v>
      </c>
      <c r="O23" s="4">
        <v>7</v>
      </c>
      <c r="P23" s="4">
        <v>1</v>
      </c>
      <c r="Q23" s="4">
        <v>7</v>
      </c>
      <c r="R23" s="4">
        <v>1</v>
      </c>
      <c r="S23" s="4">
        <v>2</v>
      </c>
      <c r="T23" s="4">
        <v>0.5</v>
      </c>
      <c r="U23" s="4"/>
      <c r="V23" s="3">
        <v>0.5</v>
      </c>
      <c r="W23" s="4">
        <v>3</v>
      </c>
      <c r="X23" s="4">
        <v>41</v>
      </c>
      <c r="Y23" s="4">
        <v>3</v>
      </c>
      <c r="Z23" s="4" t="s">
        <v>89</v>
      </c>
      <c r="AB23" t="s">
        <v>680</v>
      </c>
      <c r="AC23">
        <v>24</v>
      </c>
      <c r="AD23" t="s">
        <v>677</v>
      </c>
      <c r="AE23" t="s">
        <v>711</v>
      </c>
      <c r="AG23" t="s">
        <v>686</v>
      </c>
    </row>
    <row r="24" spans="1:35" ht="30" x14ac:dyDescent="0.25">
      <c r="A24" s="2">
        <v>396</v>
      </c>
      <c r="B24" s="3" t="s">
        <v>78</v>
      </c>
      <c r="C24" s="3" t="s">
        <v>26</v>
      </c>
      <c r="D24" s="3" t="s">
        <v>37</v>
      </c>
      <c r="E24" s="3">
        <v>69</v>
      </c>
      <c r="F24" s="4">
        <v>104</v>
      </c>
      <c r="G24" s="4" t="s">
        <v>81</v>
      </c>
      <c r="H24" s="3">
        <v>9591241137</v>
      </c>
      <c r="I24" s="4">
        <v>4.8</v>
      </c>
      <c r="J24" s="4">
        <v>0.48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3"/>
      <c r="W24" s="4"/>
      <c r="X24" s="4">
        <v>0</v>
      </c>
      <c r="Y24" s="4">
        <v>0</v>
      </c>
      <c r="Z24" s="4" t="s">
        <v>89</v>
      </c>
      <c r="AB24" t="s">
        <v>673</v>
      </c>
      <c r="AC24">
        <v>26</v>
      </c>
      <c r="AD24" t="s">
        <v>674</v>
      </c>
      <c r="AE24" t="s">
        <v>675</v>
      </c>
      <c r="AG24" t="s">
        <v>676</v>
      </c>
    </row>
    <row r="25" spans="1:35" ht="30" x14ac:dyDescent="0.25">
      <c r="A25" s="2">
        <v>413</v>
      </c>
      <c r="B25" s="3" t="s">
        <v>78</v>
      </c>
      <c r="C25" s="3" t="s">
        <v>28</v>
      </c>
      <c r="D25" s="3" t="s">
        <v>37</v>
      </c>
      <c r="E25" s="3">
        <v>69</v>
      </c>
      <c r="F25" s="4">
        <v>104</v>
      </c>
      <c r="G25" s="4" t="s">
        <v>85</v>
      </c>
      <c r="H25" s="3">
        <v>1347638136</v>
      </c>
      <c r="I25" s="4">
        <v>3.8</v>
      </c>
      <c r="J25" s="4">
        <v>0.38</v>
      </c>
      <c r="K25" s="4">
        <v>8</v>
      </c>
      <c r="L25" s="4"/>
      <c r="M25" s="4"/>
      <c r="N25" s="4">
        <v>20</v>
      </c>
      <c r="O25" s="4">
        <v>11</v>
      </c>
      <c r="P25" s="4">
        <v>2</v>
      </c>
      <c r="Q25" s="4">
        <v>11</v>
      </c>
      <c r="R25" s="4">
        <v>1</v>
      </c>
      <c r="S25" s="4">
        <v>1</v>
      </c>
      <c r="T25" s="4">
        <v>5</v>
      </c>
      <c r="U25" s="4"/>
      <c r="V25" s="3">
        <v>1</v>
      </c>
      <c r="W25" s="4">
        <v>7</v>
      </c>
      <c r="X25" s="4">
        <v>67</v>
      </c>
      <c r="Y25" s="4">
        <v>7</v>
      </c>
      <c r="Z25" s="4"/>
      <c r="AB25" t="s">
        <v>673</v>
      </c>
      <c r="AC25">
        <v>20</v>
      </c>
      <c r="AD25" t="s">
        <v>677</v>
      </c>
      <c r="AE25" t="s">
        <v>678</v>
      </c>
    </row>
    <row r="26" spans="1:35" ht="30" x14ac:dyDescent="0.25">
      <c r="A26" s="2">
        <v>429</v>
      </c>
      <c r="B26" s="3" t="s">
        <v>78</v>
      </c>
      <c r="C26" s="3" t="s">
        <v>26</v>
      </c>
      <c r="D26" s="3" t="s">
        <v>37</v>
      </c>
      <c r="E26" s="3">
        <v>69</v>
      </c>
      <c r="F26" s="4">
        <v>104</v>
      </c>
      <c r="G26" s="4" t="s">
        <v>88</v>
      </c>
      <c r="H26" s="3">
        <v>217831744</v>
      </c>
      <c r="I26" s="4">
        <v>3.7333333333333298</v>
      </c>
      <c r="J26" s="4">
        <v>0.37333333333333302</v>
      </c>
      <c r="K26" s="4"/>
      <c r="V26" s="3"/>
      <c r="X26">
        <v>0</v>
      </c>
      <c r="Y26">
        <v>0</v>
      </c>
      <c r="Z26" t="s">
        <v>82</v>
      </c>
      <c r="AB26" t="s">
        <v>673</v>
      </c>
      <c r="AC26">
        <v>24</v>
      </c>
      <c r="AD26" t="s">
        <v>677</v>
      </c>
      <c r="AE26" t="s">
        <v>679</v>
      </c>
    </row>
    <row r="27" spans="1:35" ht="30" x14ac:dyDescent="0.25">
      <c r="A27" s="2">
        <v>445</v>
      </c>
      <c r="B27" s="3" t="s">
        <v>78</v>
      </c>
      <c r="C27" s="3" t="s">
        <v>26</v>
      </c>
      <c r="D27" s="3" t="s">
        <v>37</v>
      </c>
      <c r="E27" s="3">
        <v>69</v>
      </c>
      <c r="F27" s="4">
        <v>104</v>
      </c>
      <c r="G27" s="4" t="s">
        <v>150</v>
      </c>
      <c r="H27" s="3">
        <v>82135906</v>
      </c>
      <c r="I27" s="4">
        <v>3.7333333333333298</v>
      </c>
      <c r="J27" s="4">
        <v>0.37333333333333302</v>
      </c>
      <c r="K27" s="4"/>
      <c r="L27" s="4"/>
      <c r="M27" s="4"/>
      <c r="N27" s="4"/>
      <c r="O27" s="4"/>
      <c r="P27" s="4"/>
      <c r="Q27" s="4"/>
      <c r="R27" s="4"/>
      <c r="S27" s="4"/>
      <c r="U27" s="4"/>
      <c r="V27" s="3"/>
      <c r="W27" s="4"/>
      <c r="X27" s="4">
        <v>0</v>
      </c>
      <c r="Y27" s="4">
        <v>0</v>
      </c>
      <c r="Z27" s="4" t="s">
        <v>82</v>
      </c>
      <c r="AB27" t="s">
        <v>680</v>
      </c>
      <c r="AC27">
        <v>34</v>
      </c>
      <c r="AD27" t="s">
        <v>677</v>
      </c>
      <c r="AE27" t="s">
        <v>712</v>
      </c>
      <c r="AG27" t="s">
        <v>713</v>
      </c>
    </row>
    <row r="28" spans="1:35" ht="30" x14ac:dyDescent="0.25">
      <c r="A28" s="2">
        <v>461</v>
      </c>
      <c r="B28" s="3" t="s">
        <v>78</v>
      </c>
      <c r="C28" s="3" t="s">
        <v>28</v>
      </c>
      <c r="D28" s="3" t="s">
        <v>37</v>
      </c>
      <c r="E28" s="3">
        <v>69</v>
      </c>
      <c r="F28" s="4">
        <v>104</v>
      </c>
      <c r="G28" s="4" t="s">
        <v>152</v>
      </c>
      <c r="H28" s="3">
        <v>792288984</v>
      </c>
      <c r="I28" s="4">
        <v>4.4000000000000004</v>
      </c>
      <c r="J28" s="4">
        <v>0.44</v>
      </c>
      <c r="K28" s="4">
        <v>25</v>
      </c>
      <c r="L28" s="4"/>
      <c r="M28" s="4"/>
      <c r="N28" s="4">
        <v>59</v>
      </c>
      <c r="O28" s="4">
        <v>32</v>
      </c>
      <c r="P28" s="4">
        <v>2</v>
      </c>
      <c r="Q28" s="4">
        <v>32</v>
      </c>
      <c r="R28" s="4">
        <v>1</v>
      </c>
      <c r="S28" s="4">
        <v>8</v>
      </c>
      <c r="T28" s="4">
        <v>10.5</v>
      </c>
      <c r="U28" s="4"/>
      <c r="V28" s="3">
        <v>2.5</v>
      </c>
      <c r="W28">
        <v>21</v>
      </c>
      <c r="X28" s="4">
        <v>193</v>
      </c>
      <c r="Y28" s="4">
        <v>21</v>
      </c>
      <c r="Z28" s="4"/>
      <c r="AB28" t="s">
        <v>673</v>
      </c>
      <c r="AC28">
        <v>23</v>
      </c>
      <c r="AD28" t="s">
        <v>677</v>
      </c>
      <c r="AE28" t="s">
        <v>714</v>
      </c>
      <c r="AF28" t="s">
        <v>695</v>
      </c>
    </row>
    <row r="29" spans="1:35" ht="30" x14ac:dyDescent="0.25">
      <c r="A29" s="2">
        <v>482</v>
      </c>
      <c r="B29" s="3" t="s">
        <v>78</v>
      </c>
      <c r="C29" s="3" t="s">
        <v>28</v>
      </c>
      <c r="D29" s="3" t="s">
        <v>37</v>
      </c>
      <c r="E29" s="3">
        <v>69</v>
      </c>
      <c r="F29" s="4">
        <v>104</v>
      </c>
      <c r="G29" s="4" t="s">
        <v>158</v>
      </c>
      <c r="H29" s="3">
        <v>927618937</v>
      </c>
      <c r="I29" s="4">
        <v>4.4000000000000004</v>
      </c>
      <c r="J29" s="4">
        <v>0.44</v>
      </c>
      <c r="K29" s="4">
        <v>9</v>
      </c>
      <c r="L29" s="4"/>
      <c r="M29" s="4"/>
      <c r="N29" s="4">
        <v>22</v>
      </c>
      <c r="O29" s="4">
        <v>13</v>
      </c>
      <c r="P29" s="4">
        <v>3</v>
      </c>
      <c r="Q29" s="4">
        <v>13</v>
      </c>
      <c r="R29" s="4">
        <v>1</v>
      </c>
      <c r="S29" s="4">
        <v>3</v>
      </c>
      <c r="T29" s="4">
        <v>2.5</v>
      </c>
      <c r="U29" s="4"/>
      <c r="V29" s="3">
        <v>2.5</v>
      </c>
      <c r="W29">
        <v>8</v>
      </c>
      <c r="X29" s="4">
        <v>77</v>
      </c>
      <c r="Y29" s="4">
        <v>8</v>
      </c>
      <c r="Z29" s="4" t="s">
        <v>102</v>
      </c>
      <c r="AB29" t="s">
        <v>673</v>
      </c>
      <c r="AC29">
        <v>25</v>
      </c>
      <c r="AD29" t="s">
        <v>677</v>
      </c>
      <c r="AE29" t="s">
        <v>721</v>
      </c>
      <c r="AG29" t="s">
        <v>686</v>
      </c>
    </row>
    <row r="30" spans="1:35" ht="30" x14ac:dyDescent="0.25">
      <c r="A30" s="2">
        <v>503</v>
      </c>
      <c r="B30" s="3" t="s">
        <v>78</v>
      </c>
      <c r="C30" s="3" t="s">
        <v>28</v>
      </c>
      <c r="D30" s="3" t="s">
        <v>37</v>
      </c>
      <c r="E30" s="3">
        <v>69</v>
      </c>
      <c r="F30" s="4">
        <v>104</v>
      </c>
      <c r="G30" s="4" t="s">
        <v>165</v>
      </c>
      <c r="H30" s="3">
        <v>1412134207</v>
      </c>
      <c r="I30" s="4">
        <v>4.4000000000000004</v>
      </c>
      <c r="J30" s="4">
        <v>0.44</v>
      </c>
      <c r="K30" s="4">
        <v>31</v>
      </c>
      <c r="L30" s="4"/>
      <c r="M30" s="4"/>
      <c r="N30" s="4">
        <v>77</v>
      </c>
      <c r="O30" s="4">
        <v>43</v>
      </c>
      <c r="P30" s="4">
        <v>5</v>
      </c>
      <c r="Q30" s="4">
        <v>43</v>
      </c>
      <c r="R30" s="4">
        <v>1</v>
      </c>
      <c r="S30" s="4">
        <v>13</v>
      </c>
      <c r="T30">
        <v>13</v>
      </c>
      <c r="U30" s="4"/>
      <c r="V30" s="3">
        <v>6</v>
      </c>
      <c r="W30">
        <v>32</v>
      </c>
      <c r="X30" s="4">
        <v>264</v>
      </c>
      <c r="Y30" s="4">
        <v>32</v>
      </c>
      <c r="Z30" s="4" t="s">
        <v>102</v>
      </c>
      <c r="AB30" t="s">
        <v>680</v>
      </c>
      <c r="AC30">
        <v>25</v>
      </c>
      <c r="AD30" t="s">
        <v>677</v>
      </c>
      <c r="AE30" t="s">
        <v>705</v>
      </c>
    </row>
    <row r="31" spans="1:35" ht="30" x14ac:dyDescent="0.25">
      <c r="A31" s="2">
        <v>523</v>
      </c>
      <c r="B31" s="3" t="s">
        <v>78</v>
      </c>
      <c r="C31" s="3" t="s">
        <v>28</v>
      </c>
      <c r="D31" s="3" t="s">
        <v>37</v>
      </c>
      <c r="E31" s="3">
        <v>69</v>
      </c>
      <c r="F31" s="4">
        <v>104</v>
      </c>
      <c r="G31" s="4" t="s">
        <v>169</v>
      </c>
      <c r="H31" s="3">
        <v>178114327</v>
      </c>
      <c r="I31" s="4">
        <v>3.8</v>
      </c>
      <c r="J31" s="4">
        <v>0.38</v>
      </c>
      <c r="K31" s="4">
        <v>1</v>
      </c>
      <c r="L31" s="4"/>
      <c r="N31">
        <v>4</v>
      </c>
      <c r="O31">
        <v>3</v>
      </c>
      <c r="P31">
        <v>3</v>
      </c>
      <c r="Q31" s="4">
        <v>3</v>
      </c>
      <c r="R31">
        <v>1</v>
      </c>
      <c r="S31" s="4">
        <v>1</v>
      </c>
      <c r="T31">
        <v>1</v>
      </c>
      <c r="V31" s="3"/>
      <c r="W31">
        <v>2</v>
      </c>
      <c r="X31">
        <v>19</v>
      </c>
      <c r="Y31" s="4">
        <v>2</v>
      </c>
      <c r="Z31" s="4"/>
      <c r="AB31" t="s">
        <v>680</v>
      </c>
      <c r="AC31">
        <v>31</v>
      </c>
      <c r="AD31" t="s">
        <v>677</v>
      </c>
      <c r="AE31" t="s">
        <v>694</v>
      </c>
      <c r="AH31" t="s">
        <v>692</v>
      </c>
    </row>
    <row r="32" spans="1:35" ht="30" x14ac:dyDescent="0.25">
      <c r="A32" s="2">
        <v>539</v>
      </c>
      <c r="B32" s="3" t="s">
        <v>78</v>
      </c>
      <c r="C32" s="3" t="s">
        <v>28</v>
      </c>
      <c r="D32" s="3" t="s">
        <v>37</v>
      </c>
      <c r="E32" s="3">
        <v>69</v>
      </c>
      <c r="F32" s="4">
        <v>104</v>
      </c>
      <c r="G32" s="4" t="s">
        <v>171</v>
      </c>
      <c r="H32" s="3">
        <v>8518124088</v>
      </c>
      <c r="I32" s="4">
        <v>3.8</v>
      </c>
      <c r="J32" s="4">
        <v>0.38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3"/>
      <c r="W32" s="4"/>
      <c r="X32" s="4">
        <v>0</v>
      </c>
      <c r="Y32" s="4">
        <v>0</v>
      </c>
      <c r="Z32" s="4"/>
      <c r="AB32" t="s">
        <v>680</v>
      </c>
      <c r="AC32">
        <v>25</v>
      </c>
      <c r="AD32" t="s">
        <v>677</v>
      </c>
      <c r="AE32" t="s">
        <v>725</v>
      </c>
      <c r="AG32" t="s">
        <v>726</v>
      </c>
    </row>
    <row r="33" spans="1:36" ht="30" x14ac:dyDescent="0.25">
      <c r="A33" s="2">
        <v>555</v>
      </c>
      <c r="B33" s="3" t="s">
        <v>78</v>
      </c>
      <c r="C33" s="3" t="s">
        <v>26</v>
      </c>
      <c r="D33" s="3" t="s">
        <v>37</v>
      </c>
      <c r="E33" s="3">
        <v>69</v>
      </c>
      <c r="F33" s="4">
        <v>104</v>
      </c>
      <c r="G33" s="4" t="s">
        <v>172</v>
      </c>
      <c r="H33" s="3">
        <v>8517821164</v>
      </c>
      <c r="I33" s="4">
        <v>3.7333333333333298</v>
      </c>
      <c r="J33" s="4">
        <v>0.37333333333333302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3"/>
      <c r="W33" s="4"/>
      <c r="X33" s="4">
        <v>0</v>
      </c>
      <c r="Y33" s="4">
        <v>0</v>
      </c>
      <c r="Z33" s="4" t="s">
        <v>82</v>
      </c>
      <c r="AB33" t="s">
        <v>680</v>
      </c>
      <c r="AC33">
        <v>29</v>
      </c>
      <c r="AD33" t="s">
        <v>674</v>
      </c>
      <c r="AE33" t="s">
        <v>691</v>
      </c>
      <c r="AF33" t="s">
        <v>695</v>
      </c>
      <c r="AG33" t="s">
        <v>727</v>
      </c>
      <c r="AJ33">
        <v>35</v>
      </c>
    </row>
    <row r="34" spans="1:36" ht="30" x14ac:dyDescent="0.25">
      <c r="A34" s="2">
        <v>571</v>
      </c>
      <c r="B34" s="3" t="s">
        <v>78</v>
      </c>
      <c r="C34" s="3" t="s">
        <v>28</v>
      </c>
      <c r="D34" s="3" t="s">
        <v>37</v>
      </c>
      <c r="E34" s="3">
        <v>69</v>
      </c>
      <c r="F34" s="4">
        <v>104</v>
      </c>
      <c r="G34" s="4" t="s">
        <v>173</v>
      </c>
      <c r="H34" s="3">
        <v>79215167188</v>
      </c>
      <c r="I34" s="4">
        <v>4.4000000000000004</v>
      </c>
      <c r="J34" s="4">
        <v>0.44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3"/>
      <c r="W34" s="4"/>
      <c r="X34" s="4">
        <v>0</v>
      </c>
      <c r="Y34" s="4">
        <v>0</v>
      </c>
      <c r="Z34" s="4" t="s">
        <v>102</v>
      </c>
      <c r="AB34" t="s">
        <v>673</v>
      </c>
      <c r="AC34">
        <v>18</v>
      </c>
      <c r="AD34" t="s">
        <v>677</v>
      </c>
      <c r="AE34" t="s">
        <v>728</v>
      </c>
      <c r="AG34" t="s">
        <v>686</v>
      </c>
    </row>
    <row r="35" spans="1:36" x14ac:dyDescent="0.25">
      <c r="A35" s="2"/>
      <c r="B35" s="3"/>
      <c r="C35" s="3"/>
      <c r="D35" s="3"/>
      <c r="E35" s="3"/>
      <c r="F35" s="4"/>
      <c r="G35" s="4"/>
      <c r="H35" s="3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3"/>
      <c r="X35" s="4"/>
      <c r="Y35" s="4"/>
      <c r="Z35" s="4"/>
    </row>
    <row r="36" spans="1:36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3"/>
      <c r="X36" s="4"/>
      <c r="Y36" s="4"/>
      <c r="Z36" s="4"/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AL36"/>
  <sheetViews>
    <sheetView workbookViewId="0">
      <selection activeCell="A2" sqref="A2:Z36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10</v>
      </c>
      <c r="B2" s="3" t="s">
        <v>78</v>
      </c>
      <c r="C2" s="3" t="s">
        <v>28</v>
      </c>
      <c r="D2" s="3" t="s">
        <v>42</v>
      </c>
      <c r="E2" s="3">
        <v>40</v>
      </c>
      <c r="F2" s="4">
        <v>24</v>
      </c>
      <c r="G2" s="4" t="s">
        <v>92</v>
      </c>
      <c r="H2" s="3">
        <v>9165180138</v>
      </c>
      <c r="I2" s="4">
        <v>0</v>
      </c>
      <c r="J2" s="4">
        <v>0</v>
      </c>
      <c r="K2" s="4">
        <v>3</v>
      </c>
      <c r="L2" s="4"/>
      <c r="M2" s="4">
        <v>7</v>
      </c>
      <c r="N2" s="4">
        <v>22</v>
      </c>
      <c r="O2" s="4">
        <v>18</v>
      </c>
      <c r="P2" s="4"/>
      <c r="Q2" s="4">
        <v>18</v>
      </c>
      <c r="R2" s="4">
        <v>1</v>
      </c>
      <c r="S2" s="4">
        <v>3</v>
      </c>
      <c r="T2">
        <v>2</v>
      </c>
      <c r="U2" s="4"/>
      <c r="V2" s="3"/>
      <c r="W2" s="4">
        <v>5</v>
      </c>
      <c r="X2" s="4">
        <v>79</v>
      </c>
      <c r="Y2" s="4">
        <v>5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31</v>
      </c>
      <c r="B3" s="3" t="s">
        <v>78</v>
      </c>
      <c r="C3" s="3" t="s">
        <v>28</v>
      </c>
      <c r="D3" s="3" t="s">
        <v>42</v>
      </c>
      <c r="E3" s="3">
        <v>40</v>
      </c>
      <c r="F3" s="4">
        <v>24</v>
      </c>
      <c r="G3" s="4" t="s">
        <v>98</v>
      </c>
      <c r="H3" s="3">
        <v>871611960</v>
      </c>
      <c r="I3" s="4">
        <v>2.93333333333333</v>
      </c>
      <c r="J3" s="4">
        <v>0.293333333333333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3"/>
      <c r="W3" s="4"/>
      <c r="X3" s="4">
        <v>0</v>
      </c>
      <c r="Y3" s="4">
        <v>0</v>
      </c>
      <c r="Z3" s="4"/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47</v>
      </c>
      <c r="B4" s="3" t="s">
        <v>78</v>
      </c>
      <c r="C4" s="3" t="s">
        <v>28</v>
      </c>
      <c r="D4" s="3" t="s">
        <v>42</v>
      </c>
      <c r="E4" s="3">
        <v>40</v>
      </c>
      <c r="F4" s="4">
        <v>24</v>
      </c>
      <c r="G4" s="4" t="s">
        <v>101</v>
      </c>
      <c r="H4" s="3">
        <v>17888851</v>
      </c>
      <c r="I4" s="4">
        <v>3.8666666666666698</v>
      </c>
      <c r="J4" s="4">
        <v>0.38666666666666699</v>
      </c>
      <c r="K4" s="4"/>
      <c r="V4" s="3"/>
      <c r="X4">
        <v>0</v>
      </c>
      <c r="Y4">
        <v>0</v>
      </c>
      <c r="Z4" t="s">
        <v>102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63</v>
      </c>
      <c r="B5" s="3" t="s">
        <v>78</v>
      </c>
      <c r="C5" s="3" t="s">
        <v>28</v>
      </c>
      <c r="D5" s="3" t="s">
        <v>42</v>
      </c>
      <c r="E5" s="3">
        <v>40</v>
      </c>
      <c r="F5" s="4">
        <v>24</v>
      </c>
      <c r="G5" s="4" t="s">
        <v>104</v>
      </c>
      <c r="H5" s="3">
        <v>134766397</v>
      </c>
      <c r="I5" s="4">
        <v>4.4000000000000004</v>
      </c>
      <c r="J5" s="4">
        <v>0.44</v>
      </c>
      <c r="K5" s="4"/>
      <c r="L5" s="4"/>
      <c r="M5" s="4"/>
      <c r="N5" s="4"/>
      <c r="O5" s="4"/>
      <c r="P5" s="4"/>
      <c r="R5" s="4"/>
      <c r="S5" s="4"/>
      <c r="T5" s="4"/>
      <c r="U5" s="4"/>
      <c r="V5" s="3"/>
      <c r="X5" s="4">
        <v>0</v>
      </c>
      <c r="Y5" s="4">
        <v>0</v>
      </c>
      <c r="Z5" s="4"/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86</v>
      </c>
      <c r="B6" s="3" t="s">
        <v>78</v>
      </c>
      <c r="C6" s="3" t="s">
        <v>26</v>
      </c>
      <c r="D6" s="3" t="s">
        <v>42</v>
      </c>
      <c r="E6" s="3">
        <v>40</v>
      </c>
      <c r="F6" s="4">
        <v>24</v>
      </c>
      <c r="G6" s="4" t="s">
        <v>106</v>
      </c>
      <c r="H6" s="3">
        <v>90153375</v>
      </c>
      <c r="I6" s="4">
        <v>4.5333333333333297</v>
      </c>
      <c r="J6" s="4">
        <v>0.45333333333333298</v>
      </c>
      <c r="K6" s="4">
        <v>3</v>
      </c>
      <c r="L6" s="4"/>
      <c r="M6" s="4"/>
      <c r="N6" s="4">
        <v>8</v>
      </c>
      <c r="O6" s="4">
        <v>4</v>
      </c>
      <c r="P6" s="4">
        <v>1</v>
      </c>
      <c r="Q6" s="4">
        <v>4</v>
      </c>
      <c r="R6" s="4">
        <v>1</v>
      </c>
      <c r="S6" s="4">
        <v>3</v>
      </c>
      <c r="T6" s="4">
        <v>1.5</v>
      </c>
      <c r="U6" s="4"/>
      <c r="V6" s="3">
        <v>0.5</v>
      </c>
      <c r="W6" s="4">
        <v>5</v>
      </c>
      <c r="X6" s="4">
        <v>31</v>
      </c>
      <c r="Y6" s="4">
        <v>5</v>
      </c>
      <c r="Z6" s="4" t="s">
        <v>89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113</v>
      </c>
      <c r="B7" s="3" t="s">
        <v>78</v>
      </c>
      <c r="C7" s="3" t="s">
        <v>28</v>
      </c>
      <c r="D7" s="3" t="s">
        <v>42</v>
      </c>
      <c r="E7" s="3">
        <v>40</v>
      </c>
      <c r="F7" s="4">
        <v>24</v>
      </c>
      <c r="G7" s="4" t="s">
        <v>114</v>
      </c>
      <c r="H7" s="3">
        <v>17888853</v>
      </c>
      <c r="I7" s="4">
        <v>3.8666666666666698</v>
      </c>
      <c r="J7" s="4">
        <v>0.38666666666666699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3"/>
      <c r="W7" s="4"/>
      <c r="X7" s="4">
        <v>0</v>
      </c>
      <c r="Y7" s="4">
        <v>0</v>
      </c>
      <c r="Z7" s="4" t="s">
        <v>102</v>
      </c>
      <c r="AB7" t="s">
        <v>680</v>
      </c>
      <c r="AC7">
        <v>30</v>
      </c>
      <c r="AD7" t="s">
        <v>674</v>
      </c>
      <c r="AE7" t="s">
        <v>687</v>
      </c>
      <c r="AG7" t="s">
        <v>688</v>
      </c>
    </row>
    <row r="8" spans="1:38" ht="30" x14ac:dyDescent="0.25">
      <c r="A8" s="2">
        <v>128</v>
      </c>
      <c r="B8" s="3" t="s">
        <v>78</v>
      </c>
      <c r="C8" s="3" t="s">
        <v>26</v>
      </c>
      <c r="D8" s="3" t="s">
        <v>42</v>
      </c>
      <c r="E8" s="3">
        <v>40</v>
      </c>
      <c r="F8" s="4">
        <v>24</v>
      </c>
      <c r="G8" s="4" t="s">
        <v>111</v>
      </c>
      <c r="H8" s="3">
        <v>134763219</v>
      </c>
      <c r="I8" s="4">
        <v>0</v>
      </c>
      <c r="J8" s="4">
        <v>0</v>
      </c>
      <c r="K8" s="4">
        <v>18</v>
      </c>
      <c r="L8" s="4"/>
      <c r="M8">
        <v>7</v>
      </c>
      <c r="N8">
        <v>29</v>
      </c>
      <c r="O8">
        <v>11</v>
      </c>
      <c r="Q8" s="4">
        <v>11</v>
      </c>
      <c r="R8">
        <v>1</v>
      </c>
      <c r="S8" s="4">
        <v>5</v>
      </c>
      <c r="T8">
        <v>8.5</v>
      </c>
      <c r="U8">
        <v>1</v>
      </c>
      <c r="V8" s="3">
        <v>4.5</v>
      </c>
      <c r="W8">
        <v>19</v>
      </c>
      <c r="X8">
        <v>114</v>
      </c>
      <c r="Y8" s="4">
        <v>18</v>
      </c>
      <c r="Z8" s="4"/>
      <c r="AB8" t="s">
        <v>673</v>
      </c>
      <c r="AC8">
        <v>23</v>
      </c>
      <c r="AD8" t="s">
        <v>677</v>
      </c>
      <c r="AE8" t="s">
        <v>691</v>
      </c>
    </row>
    <row r="9" spans="1:38" ht="30" x14ac:dyDescent="0.25">
      <c r="A9" s="2">
        <v>141</v>
      </c>
      <c r="B9" s="3" t="s">
        <v>78</v>
      </c>
      <c r="C9" s="3" t="s">
        <v>26</v>
      </c>
      <c r="D9" s="3" t="s">
        <v>42</v>
      </c>
      <c r="E9" s="3">
        <v>40</v>
      </c>
      <c r="F9" s="4">
        <v>24</v>
      </c>
      <c r="G9" s="4" t="s">
        <v>118</v>
      </c>
      <c r="H9" s="3">
        <v>10238105208</v>
      </c>
      <c r="I9" s="4">
        <v>0</v>
      </c>
      <c r="J9" s="4">
        <v>0</v>
      </c>
      <c r="K9" s="4">
        <v>4</v>
      </c>
      <c r="L9" s="4"/>
      <c r="M9" s="4"/>
      <c r="N9" s="4">
        <v>8</v>
      </c>
      <c r="O9" s="4">
        <v>4</v>
      </c>
      <c r="P9" s="4"/>
      <c r="Q9">
        <v>4</v>
      </c>
      <c r="R9" s="4">
        <v>1</v>
      </c>
      <c r="S9" s="4">
        <v>6</v>
      </c>
      <c r="T9" s="4">
        <v>0.5</v>
      </c>
      <c r="U9" s="4"/>
      <c r="V9" s="3">
        <v>0.5</v>
      </c>
      <c r="W9">
        <v>7</v>
      </c>
      <c r="X9" s="4">
        <v>35</v>
      </c>
      <c r="Y9" s="4">
        <v>7</v>
      </c>
      <c r="Z9" s="4"/>
      <c r="AB9" t="s">
        <v>673</v>
      </c>
      <c r="AC9">
        <v>29</v>
      </c>
      <c r="AD9" t="s">
        <v>677</v>
      </c>
      <c r="AE9" t="s">
        <v>691</v>
      </c>
      <c r="AH9" t="s">
        <v>692</v>
      </c>
    </row>
    <row r="10" spans="1:38" ht="30" x14ac:dyDescent="0.25">
      <c r="A10" s="2">
        <v>160</v>
      </c>
      <c r="B10" s="3" t="s">
        <v>78</v>
      </c>
      <c r="C10" s="3" t="s">
        <v>26</v>
      </c>
      <c r="D10" s="3" t="s">
        <v>42</v>
      </c>
      <c r="E10" s="3">
        <v>40</v>
      </c>
      <c r="F10" s="4">
        <v>24</v>
      </c>
      <c r="G10" s="4" t="s">
        <v>121</v>
      </c>
      <c r="H10" s="3">
        <v>8870124178</v>
      </c>
      <c r="I10" s="4">
        <v>3.3333333333333299</v>
      </c>
      <c r="J10" s="4">
        <v>0.33333333333333298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3"/>
      <c r="W10" s="4"/>
      <c r="X10" s="4">
        <v>0</v>
      </c>
      <c r="Y10" s="4">
        <v>0</v>
      </c>
      <c r="Z10" s="4" t="s">
        <v>82</v>
      </c>
      <c r="AB10" t="s">
        <v>673</v>
      </c>
      <c r="AC10">
        <v>21</v>
      </c>
      <c r="AD10" t="s">
        <v>677</v>
      </c>
      <c r="AE10" t="s">
        <v>693</v>
      </c>
    </row>
    <row r="11" spans="1:38" ht="30" x14ac:dyDescent="0.25">
      <c r="A11" s="2">
        <v>176</v>
      </c>
      <c r="B11" s="3" t="s">
        <v>78</v>
      </c>
      <c r="C11" s="3" t="s">
        <v>28</v>
      </c>
      <c r="D11" s="3" t="s">
        <v>42</v>
      </c>
      <c r="E11" s="3">
        <v>40</v>
      </c>
      <c r="F11" s="4">
        <v>24</v>
      </c>
      <c r="G11" s="4" t="s">
        <v>122</v>
      </c>
      <c r="H11" s="3">
        <v>10184154</v>
      </c>
      <c r="I11" s="4">
        <v>3.8666666666666698</v>
      </c>
      <c r="J11" s="4">
        <v>0.38666666666666699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3"/>
      <c r="W11" s="4"/>
      <c r="X11" s="4">
        <v>0</v>
      </c>
      <c r="Y11" s="4">
        <v>0</v>
      </c>
      <c r="Z11" s="4" t="s">
        <v>102</v>
      </c>
      <c r="AB11" t="s">
        <v>680</v>
      </c>
      <c r="AC11">
        <v>25</v>
      </c>
      <c r="AD11" t="s">
        <v>677</v>
      </c>
      <c r="AE11" t="s">
        <v>694</v>
      </c>
      <c r="AH11" t="s">
        <v>692</v>
      </c>
    </row>
    <row r="12" spans="1:38" ht="30" x14ac:dyDescent="0.25">
      <c r="A12" s="2">
        <v>192</v>
      </c>
      <c r="B12" s="3" t="s">
        <v>78</v>
      </c>
      <c r="C12" s="3" t="s">
        <v>26</v>
      </c>
      <c r="D12" s="3" t="s">
        <v>42</v>
      </c>
      <c r="E12" s="3">
        <v>40</v>
      </c>
      <c r="F12" s="4">
        <v>24</v>
      </c>
      <c r="G12" s="4" t="s">
        <v>124</v>
      </c>
      <c r="H12" s="3">
        <v>1391113645</v>
      </c>
      <c r="I12" s="4">
        <v>4.8666666666666698</v>
      </c>
      <c r="J12" s="4">
        <v>0.48666666666666702</v>
      </c>
      <c r="K12" s="4">
        <v>1</v>
      </c>
      <c r="L12" s="4"/>
      <c r="M12" s="4"/>
      <c r="N12" s="4">
        <v>2</v>
      </c>
      <c r="O12" s="4"/>
      <c r="P12" s="4">
        <v>5</v>
      </c>
      <c r="Q12" s="4"/>
      <c r="R12" s="4">
        <v>1</v>
      </c>
      <c r="S12" s="4"/>
      <c r="T12" s="4"/>
      <c r="U12" s="4"/>
      <c r="V12" s="3"/>
      <c r="W12" s="4"/>
      <c r="X12" s="4">
        <v>9</v>
      </c>
      <c r="Y12" s="4">
        <v>0</v>
      </c>
      <c r="Z12" s="4"/>
      <c r="AB12" t="s">
        <v>680</v>
      </c>
      <c r="AC12">
        <v>24</v>
      </c>
      <c r="AD12" t="s">
        <v>677</v>
      </c>
      <c r="AE12" t="s">
        <v>691</v>
      </c>
      <c r="AF12" t="s">
        <v>695</v>
      </c>
      <c r="AH12" t="s">
        <v>692</v>
      </c>
      <c r="AI12" t="s">
        <v>695</v>
      </c>
    </row>
    <row r="13" spans="1:38" ht="30" x14ac:dyDescent="0.25">
      <c r="A13" s="2">
        <v>208</v>
      </c>
      <c r="B13" s="3" t="s">
        <v>78</v>
      </c>
      <c r="C13" s="3" t="s">
        <v>26</v>
      </c>
      <c r="D13" s="3" t="s">
        <v>42</v>
      </c>
      <c r="E13" s="3">
        <v>40</v>
      </c>
      <c r="F13" s="4">
        <v>24</v>
      </c>
      <c r="G13" s="4" t="s">
        <v>126</v>
      </c>
      <c r="H13" s="3">
        <v>8916155192</v>
      </c>
      <c r="I13" s="4">
        <v>3.3333333333333299</v>
      </c>
      <c r="J13" s="4">
        <v>0.33333333333333298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W13" s="4"/>
      <c r="X13" s="4">
        <v>0</v>
      </c>
      <c r="Y13" s="4">
        <v>0</v>
      </c>
      <c r="Z13" s="4" t="s">
        <v>82</v>
      </c>
      <c r="AB13" t="s">
        <v>680</v>
      </c>
      <c r="AC13">
        <v>30</v>
      </c>
      <c r="AD13" t="s">
        <v>677</v>
      </c>
      <c r="AE13" t="s">
        <v>697</v>
      </c>
    </row>
    <row r="14" spans="1:38" ht="30" x14ac:dyDescent="0.25">
      <c r="A14" s="2">
        <v>224</v>
      </c>
      <c r="B14" s="3" t="s">
        <v>78</v>
      </c>
      <c r="C14" s="3" t="s">
        <v>26</v>
      </c>
      <c r="D14" s="3" t="s">
        <v>42</v>
      </c>
      <c r="E14" s="3">
        <v>40</v>
      </c>
      <c r="F14" s="4">
        <v>24</v>
      </c>
      <c r="G14" s="4" t="s">
        <v>128</v>
      </c>
      <c r="H14" s="3">
        <v>9591208203</v>
      </c>
      <c r="I14" s="4">
        <v>3.8</v>
      </c>
      <c r="J14" s="4">
        <v>0.38</v>
      </c>
      <c r="K14" s="4">
        <v>2</v>
      </c>
      <c r="L14" s="4"/>
      <c r="M14" s="4"/>
      <c r="N14" s="4">
        <v>3</v>
      </c>
      <c r="O14" s="4">
        <v>1</v>
      </c>
      <c r="P14" s="4">
        <v>1</v>
      </c>
      <c r="Q14" s="4">
        <v>1</v>
      </c>
      <c r="R14" s="4">
        <v>1</v>
      </c>
      <c r="S14" s="4"/>
      <c r="T14" s="4"/>
      <c r="U14" s="4">
        <v>1</v>
      </c>
      <c r="V14" s="3"/>
      <c r="W14" s="4">
        <v>1</v>
      </c>
      <c r="X14" s="4">
        <v>10</v>
      </c>
      <c r="Y14" s="4">
        <v>0</v>
      </c>
      <c r="Z14" s="4"/>
      <c r="AB14" t="s">
        <v>680</v>
      </c>
      <c r="AC14">
        <v>33</v>
      </c>
      <c r="AD14" t="s">
        <v>677</v>
      </c>
      <c r="AE14" t="s">
        <v>698</v>
      </c>
      <c r="AG14" t="s">
        <v>699</v>
      </c>
    </row>
    <row r="15" spans="1:38" ht="30" x14ac:dyDescent="0.25">
      <c r="A15" s="2">
        <v>241</v>
      </c>
      <c r="B15" s="3" t="s">
        <v>78</v>
      </c>
      <c r="C15" s="3" t="s">
        <v>26</v>
      </c>
      <c r="D15" s="3" t="s">
        <v>42</v>
      </c>
      <c r="E15" s="3">
        <v>40</v>
      </c>
      <c r="F15" s="4">
        <v>24</v>
      </c>
      <c r="G15" s="4" t="s">
        <v>130</v>
      </c>
      <c r="H15" s="3">
        <v>3712062108</v>
      </c>
      <c r="I15" s="4">
        <v>3.3333333333333299</v>
      </c>
      <c r="J15" s="4">
        <v>0.33333333333333298</v>
      </c>
      <c r="K15" s="4">
        <v>4</v>
      </c>
      <c r="L15" s="4"/>
      <c r="M15" s="4"/>
      <c r="N15">
        <v>13</v>
      </c>
      <c r="O15" s="4">
        <v>9</v>
      </c>
      <c r="P15" s="4">
        <v>1</v>
      </c>
      <c r="Q15">
        <v>9</v>
      </c>
      <c r="R15" s="4">
        <v>1</v>
      </c>
      <c r="S15" s="4">
        <v>1</v>
      </c>
      <c r="T15" s="4">
        <v>3</v>
      </c>
      <c r="V15" s="3">
        <v>1</v>
      </c>
      <c r="W15">
        <v>5</v>
      </c>
      <c r="X15" s="4">
        <v>47</v>
      </c>
      <c r="Y15" s="4">
        <v>5</v>
      </c>
      <c r="Z15" s="4" t="s">
        <v>82</v>
      </c>
      <c r="AB15" t="s">
        <v>680</v>
      </c>
      <c r="AC15">
        <v>28</v>
      </c>
      <c r="AD15" t="s">
        <v>677</v>
      </c>
      <c r="AE15" t="s">
        <v>700</v>
      </c>
      <c r="AF15" t="s">
        <v>695</v>
      </c>
      <c r="AG15" t="s">
        <v>701</v>
      </c>
    </row>
    <row r="16" spans="1:38" ht="30" x14ac:dyDescent="0.25">
      <c r="A16" s="2">
        <v>257</v>
      </c>
      <c r="B16" s="3" t="s">
        <v>78</v>
      </c>
      <c r="C16" s="3" t="s">
        <v>26</v>
      </c>
      <c r="D16" s="3" t="s">
        <v>42</v>
      </c>
      <c r="E16" s="3">
        <v>40</v>
      </c>
      <c r="F16" s="4">
        <v>24</v>
      </c>
      <c r="G16" s="4" t="s">
        <v>130</v>
      </c>
      <c r="H16" s="3">
        <v>3712062108</v>
      </c>
      <c r="I16" s="4">
        <v>3.8</v>
      </c>
      <c r="J16" s="4">
        <v>0.38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3"/>
      <c r="W16" s="4"/>
      <c r="X16" s="4">
        <v>0</v>
      </c>
      <c r="Y16" s="4">
        <v>0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275</v>
      </c>
      <c r="B17" s="3" t="s">
        <v>78</v>
      </c>
      <c r="C17" s="3" t="s">
        <v>26</v>
      </c>
      <c r="D17" s="3" t="s">
        <v>42</v>
      </c>
      <c r="E17" s="3">
        <v>40</v>
      </c>
      <c r="F17" s="4">
        <v>24</v>
      </c>
      <c r="G17" s="4" t="s">
        <v>134</v>
      </c>
      <c r="H17" s="3">
        <v>828360120</v>
      </c>
      <c r="I17" s="4">
        <v>3.3333333333333299</v>
      </c>
      <c r="J17" s="4">
        <v>0.33333333333333298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3"/>
      <c r="X17" s="4">
        <v>0</v>
      </c>
      <c r="Y17" s="4">
        <v>0</v>
      </c>
      <c r="Z17" s="4" t="s">
        <v>82</v>
      </c>
      <c r="AB17" t="s">
        <v>673</v>
      </c>
      <c r="AC17">
        <v>26</v>
      </c>
      <c r="AD17" t="s">
        <v>674</v>
      </c>
      <c r="AE17" t="s">
        <v>678</v>
      </c>
      <c r="AG17" t="s">
        <v>702</v>
      </c>
    </row>
    <row r="18" spans="1:36" ht="30" x14ac:dyDescent="0.25">
      <c r="A18" s="2">
        <v>291</v>
      </c>
      <c r="B18" s="3" t="s">
        <v>78</v>
      </c>
      <c r="C18" s="3" t="s">
        <v>28</v>
      </c>
      <c r="D18" s="3" t="s">
        <v>42</v>
      </c>
      <c r="E18" s="3">
        <v>40</v>
      </c>
      <c r="F18" s="4">
        <v>24</v>
      </c>
      <c r="G18" s="4" t="s">
        <v>135</v>
      </c>
      <c r="H18" s="3">
        <v>7717685176</v>
      </c>
      <c r="I18" s="4">
        <v>3.8666666666666698</v>
      </c>
      <c r="J18" s="4">
        <v>0.38666666666666699</v>
      </c>
      <c r="K18" s="4">
        <v>2</v>
      </c>
      <c r="L18" s="4"/>
      <c r="M18" s="4"/>
      <c r="N18" s="4">
        <v>5</v>
      </c>
      <c r="O18" s="4">
        <v>3</v>
      </c>
      <c r="P18" s="4">
        <v>1</v>
      </c>
      <c r="Q18" s="4">
        <v>3</v>
      </c>
      <c r="R18" s="4">
        <v>1</v>
      </c>
      <c r="S18" s="4">
        <v>2</v>
      </c>
      <c r="T18" s="4">
        <v>1</v>
      </c>
      <c r="U18" s="4"/>
      <c r="V18" s="3">
        <v>1</v>
      </c>
      <c r="W18" s="4">
        <v>4</v>
      </c>
      <c r="X18" s="4">
        <v>23</v>
      </c>
      <c r="Y18" s="4">
        <v>4</v>
      </c>
      <c r="Z18" s="4" t="s">
        <v>102</v>
      </c>
      <c r="AB18" t="s">
        <v>680</v>
      </c>
      <c r="AC18">
        <v>24</v>
      </c>
      <c r="AD18" t="s">
        <v>677</v>
      </c>
      <c r="AE18" t="s">
        <v>691</v>
      </c>
    </row>
    <row r="19" spans="1:36" ht="30" x14ac:dyDescent="0.25">
      <c r="A19" s="2">
        <v>312</v>
      </c>
      <c r="B19" s="3" t="s">
        <v>78</v>
      </c>
      <c r="C19" s="3" t="s">
        <v>28</v>
      </c>
      <c r="D19" s="3" t="s">
        <v>42</v>
      </c>
      <c r="E19" s="3">
        <v>40</v>
      </c>
      <c r="F19" s="4">
        <v>24</v>
      </c>
      <c r="G19" s="4" t="s">
        <v>140</v>
      </c>
      <c r="H19" s="3">
        <v>79247246103</v>
      </c>
      <c r="I19" s="4">
        <v>2.2000000000000002</v>
      </c>
      <c r="J19" s="4">
        <v>0.22</v>
      </c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3"/>
      <c r="W19" s="4"/>
      <c r="X19" s="4">
        <v>0</v>
      </c>
      <c r="Y19" s="4">
        <v>0</v>
      </c>
      <c r="Z19" s="4" t="s">
        <v>99</v>
      </c>
      <c r="AB19" t="s">
        <v>673</v>
      </c>
      <c r="AC19">
        <v>18</v>
      </c>
      <c r="AD19" t="s">
        <v>674</v>
      </c>
      <c r="AE19" t="s">
        <v>705</v>
      </c>
      <c r="AG19" t="s">
        <v>686</v>
      </c>
    </row>
    <row r="20" spans="1:36" ht="30" x14ac:dyDescent="0.25">
      <c r="A20" s="2">
        <v>328</v>
      </c>
      <c r="B20" s="3" t="s">
        <v>78</v>
      </c>
      <c r="C20" s="3" t="s">
        <v>26</v>
      </c>
      <c r="D20" s="3" t="s">
        <v>42</v>
      </c>
      <c r="E20" s="3">
        <v>40</v>
      </c>
      <c r="F20" s="4">
        <v>24</v>
      </c>
      <c r="G20" s="4" t="s">
        <v>142</v>
      </c>
      <c r="H20" s="3">
        <v>8282194225</v>
      </c>
      <c r="I20" s="4">
        <v>3.3333333333333299</v>
      </c>
      <c r="J20" s="4">
        <v>0.33333333333333298</v>
      </c>
      <c r="K20" s="4">
        <v>1</v>
      </c>
      <c r="L20" s="4"/>
      <c r="M20" s="4"/>
      <c r="N20" s="4">
        <v>2</v>
      </c>
      <c r="O20" s="4">
        <v>1</v>
      </c>
      <c r="P20" s="4">
        <v>1</v>
      </c>
      <c r="Q20" s="4">
        <v>1</v>
      </c>
      <c r="R20" s="4">
        <v>1</v>
      </c>
      <c r="S20" s="4">
        <v>1</v>
      </c>
      <c r="U20" s="4"/>
      <c r="V20" s="3"/>
      <c r="W20">
        <v>1</v>
      </c>
      <c r="X20" s="4">
        <v>9</v>
      </c>
      <c r="Y20" s="4">
        <v>1</v>
      </c>
      <c r="Z20" s="4" t="s">
        <v>82</v>
      </c>
      <c r="AB20" t="s">
        <v>680</v>
      </c>
      <c r="AC20">
        <v>27</v>
      </c>
      <c r="AD20" t="s">
        <v>677</v>
      </c>
      <c r="AE20" t="s">
        <v>691</v>
      </c>
      <c r="AF20" t="s">
        <v>695</v>
      </c>
      <c r="AH20" t="s">
        <v>692</v>
      </c>
    </row>
    <row r="21" spans="1:36" ht="30" x14ac:dyDescent="0.25">
      <c r="A21" s="2">
        <v>349</v>
      </c>
      <c r="B21" s="3" t="s">
        <v>78</v>
      </c>
      <c r="C21" s="3" t="s">
        <v>28</v>
      </c>
      <c r="D21" s="3" t="s">
        <v>42</v>
      </c>
      <c r="E21" s="3">
        <v>40</v>
      </c>
      <c r="F21" s="4">
        <v>24</v>
      </c>
      <c r="G21" s="4" t="s">
        <v>146</v>
      </c>
      <c r="H21" s="3">
        <v>94222252116</v>
      </c>
      <c r="I21" s="4">
        <v>2.2000000000000002</v>
      </c>
      <c r="J21" s="4">
        <v>0.22</v>
      </c>
      <c r="K21" s="4"/>
      <c r="L21" s="4"/>
      <c r="M21" s="4"/>
      <c r="O21" s="4"/>
      <c r="P21" s="4"/>
      <c r="Q21" s="4"/>
      <c r="R21" s="4"/>
      <c r="S21" s="4"/>
      <c r="U21" s="4"/>
      <c r="V21" s="3"/>
      <c r="W21" s="4"/>
      <c r="X21" s="4">
        <v>0</v>
      </c>
      <c r="Y21" s="4">
        <v>0</v>
      </c>
      <c r="Z21" s="4" t="s">
        <v>99</v>
      </c>
      <c r="AB21" t="s">
        <v>680</v>
      </c>
      <c r="AC21">
        <v>36</v>
      </c>
      <c r="AD21" t="s">
        <v>677</v>
      </c>
      <c r="AE21" t="s">
        <v>707</v>
      </c>
      <c r="AG21" t="s">
        <v>708</v>
      </c>
    </row>
    <row r="22" spans="1:36" ht="30" x14ac:dyDescent="0.25">
      <c r="A22" s="2">
        <v>365</v>
      </c>
      <c r="B22" s="3" t="s">
        <v>78</v>
      </c>
      <c r="C22" s="3" t="s">
        <v>26</v>
      </c>
      <c r="D22" s="3" t="s">
        <v>42</v>
      </c>
      <c r="E22" s="3">
        <v>40</v>
      </c>
      <c r="F22" s="4">
        <v>24</v>
      </c>
      <c r="G22" s="4" t="s">
        <v>147</v>
      </c>
      <c r="H22" s="3">
        <v>84463153</v>
      </c>
      <c r="I22" s="4">
        <v>3.8</v>
      </c>
      <c r="J22" s="4">
        <v>0.38</v>
      </c>
      <c r="K22" s="4">
        <v>1</v>
      </c>
      <c r="L22" s="4"/>
      <c r="M22" s="4"/>
      <c r="N22">
        <v>4</v>
      </c>
      <c r="O22" s="4">
        <v>1</v>
      </c>
      <c r="P22" s="4">
        <v>3</v>
      </c>
      <c r="Q22" s="4">
        <v>1</v>
      </c>
      <c r="R22" s="4">
        <v>1</v>
      </c>
      <c r="S22" s="4">
        <v>1</v>
      </c>
      <c r="T22" s="4">
        <v>0.5</v>
      </c>
      <c r="U22" s="4"/>
      <c r="V22" s="3">
        <v>0.5</v>
      </c>
      <c r="W22">
        <v>2</v>
      </c>
      <c r="X22" s="4">
        <v>15</v>
      </c>
      <c r="Y22" s="4">
        <v>2</v>
      </c>
      <c r="Z22" s="4"/>
      <c r="AB22" t="s">
        <v>680</v>
      </c>
      <c r="AC22">
        <v>26</v>
      </c>
      <c r="AD22" t="s">
        <v>677</v>
      </c>
      <c r="AE22" t="s">
        <v>709</v>
      </c>
      <c r="AH22" t="s">
        <v>692</v>
      </c>
      <c r="AI22" t="s">
        <v>695</v>
      </c>
    </row>
    <row r="23" spans="1:36" ht="30" x14ac:dyDescent="0.25">
      <c r="A23" s="2">
        <v>381</v>
      </c>
      <c r="B23" s="3" t="s">
        <v>78</v>
      </c>
      <c r="C23" s="3" t="s">
        <v>26</v>
      </c>
      <c r="D23" s="3" t="s">
        <v>42</v>
      </c>
      <c r="E23" s="3">
        <v>40</v>
      </c>
      <c r="F23" s="4">
        <v>24</v>
      </c>
      <c r="G23" s="4" t="s">
        <v>149</v>
      </c>
      <c r="H23" s="3">
        <v>8877127178</v>
      </c>
      <c r="I23" s="4">
        <v>3.3333333333333299</v>
      </c>
      <c r="J23" s="4">
        <v>0.33333333333333298</v>
      </c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3"/>
      <c r="W23" s="4"/>
      <c r="X23" s="4">
        <v>0</v>
      </c>
      <c r="Y23" s="4">
        <v>0</v>
      </c>
      <c r="Z23" s="4" t="s">
        <v>82</v>
      </c>
      <c r="AB23" t="s">
        <v>680</v>
      </c>
      <c r="AC23">
        <v>24</v>
      </c>
      <c r="AD23" t="s">
        <v>677</v>
      </c>
      <c r="AE23" t="s">
        <v>711</v>
      </c>
      <c r="AG23" t="s">
        <v>686</v>
      </c>
      <c r="AJ23">
        <v>35</v>
      </c>
    </row>
    <row r="24" spans="1:36" ht="30" x14ac:dyDescent="0.25">
      <c r="A24" s="2">
        <v>397</v>
      </c>
      <c r="B24" s="3" t="s">
        <v>78</v>
      </c>
      <c r="C24" s="3" t="s">
        <v>26</v>
      </c>
      <c r="D24" s="3" t="s">
        <v>42</v>
      </c>
      <c r="E24" s="3">
        <v>40</v>
      </c>
      <c r="F24" s="4">
        <v>24</v>
      </c>
      <c r="G24" s="4" t="s">
        <v>81</v>
      </c>
      <c r="H24" s="3">
        <v>9591241137</v>
      </c>
      <c r="I24" s="4">
        <v>3.3333333333333299</v>
      </c>
      <c r="J24" s="4">
        <v>0.33333333333333298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3"/>
      <c r="W24" s="4"/>
      <c r="X24" s="4">
        <v>0</v>
      </c>
      <c r="Y24" s="4">
        <v>0</v>
      </c>
      <c r="Z24" s="4" t="s">
        <v>82</v>
      </c>
      <c r="AB24" t="s">
        <v>673</v>
      </c>
      <c r="AC24">
        <v>26</v>
      </c>
      <c r="AD24" t="s">
        <v>674</v>
      </c>
      <c r="AE24" t="s">
        <v>675</v>
      </c>
      <c r="AG24" t="s">
        <v>676</v>
      </c>
    </row>
    <row r="25" spans="1:36" ht="30" x14ac:dyDescent="0.25">
      <c r="A25" s="2">
        <v>414</v>
      </c>
      <c r="B25" s="3" t="s">
        <v>78</v>
      </c>
      <c r="C25" s="3" t="s">
        <v>28</v>
      </c>
      <c r="D25" s="3" t="s">
        <v>42</v>
      </c>
      <c r="E25" s="3">
        <v>40</v>
      </c>
      <c r="F25" s="4">
        <v>24</v>
      </c>
      <c r="G25" s="4" t="s">
        <v>85</v>
      </c>
      <c r="H25" s="3">
        <v>1347638136</v>
      </c>
      <c r="I25" s="4">
        <v>2.93333333333333</v>
      </c>
      <c r="J25" s="4">
        <v>0.293333333333333</v>
      </c>
      <c r="K25" s="4">
        <v>3</v>
      </c>
      <c r="L25" s="4">
        <v>1</v>
      </c>
      <c r="M25" s="4">
        <v>2</v>
      </c>
      <c r="N25" s="4">
        <v>9</v>
      </c>
      <c r="O25" s="4">
        <v>6</v>
      </c>
      <c r="P25" s="4">
        <v>2</v>
      </c>
      <c r="Q25" s="4">
        <v>6</v>
      </c>
      <c r="R25" s="4">
        <v>1</v>
      </c>
      <c r="S25" s="4">
        <v>1</v>
      </c>
      <c r="T25">
        <v>1.5</v>
      </c>
      <c r="U25" s="4"/>
      <c r="V25" s="3">
        <v>0.5</v>
      </c>
      <c r="W25" s="4">
        <v>3</v>
      </c>
      <c r="X25" s="4">
        <v>36</v>
      </c>
      <c r="Y25" s="4">
        <v>3</v>
      </c>
      <c r="Z25" s="4"/>
      <c r="AB25" t="s">
        <v>673</v>
      </c>
      <c r="AC25">
        <v>20</v>
      </c>
      <c r="AD25" t="s">
        <v>677</v>
      </c>
      <c r="AE25" t="s">
        <v>678</v>
      </c>
    </row>
    <row r="26" spans="1:36" ht="30" x14ac:dyDescent="0.25">
      <c r="A26" s="2">
        <v>430</v>
      </c>
      <c r="B26" s="3" t="s">
        <v>78</v>
      </c>
      <c r="C26" s="3" t="s">
        <v>26</v>
      </c>
      <c r="D26" s="3" t="s">
        <v>42</v>
      </c>
      <c r="E26" s="3">
        <v>40</v>
      </c>
      <c r="F26" s="4">
        <v>24</v>
      </c>
      <c r="G26" s="4" t="s">
        <v>88</v>
      </c>
      <c r="H26" s="3">
        <v>217831744</v>
      </c>
      <c r="I26" s="4">
        <v>3.3333333333333299</v>
      </c>
      <c r="J26" s="4">
        <v>0.33333333333333298</v>
      </c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3"/>
      <c r="W26" s="4"/>
      <c r="X26" s="4">
        <v>0</v>
      </c>
      <c r="Y26" s="4">
        <v>0</v>
      </c>
      <c r="Z26" s="4" t="s">
        <v>82</v>
      </c>
      <c r="AB26" t="s">
        <v>673</v>
      </c>
      <c r="AC26">
        <v>24</v>
      </c>
      <c r="AD26" t="s">
        <v>677</v>
      </c>
      <c r="AE26" t="s">
        <v>679</v>
      </c>
    </row>
    <row r="27" spans="1:36" ht="30" x14ac:dyDescent="0.25">
      <c r="A27" s="2">
        <v>446</v>
      </c>
      <c r="B27" s="3" t="s">
        <v>78</v>
      </c>
      <c r="C27" s="3" t="s">
        <v>26</v>
      </c>
      <c r="D27" s="3" t="s">
        <v>42</v>
      </c>
      <c r="E27" s="3">
        <v>40</v>
      </c>
      <c r="F27" s="4">
        <v>24</v>
      </c>
      <c r="G27" s="4" t="s">
        <v>150</v>
      </c>
      <c r="H27" s="3">
        <v>82135906</v>
      </c>
      <c r="I27" s="4">
        <v>4.5333333333333297</v>
      </c>
      <c r="J27" s="4">
        <v>0.45333333333333298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3"/>
      <c r="W27" s="4"/>
      <c r="X27" s="4">
        <v>0</v>
      </c>
      <c r="Y27" s="4">
        <v>0</v>
      </c>
      <c r="Z27" s="4" t="s">
        <v>89</v>
      </c>
      <c r="AB27" t="s">
        <v>680</v>
      </c>
      <c r="AC27">
        <v>34</v>
      </c>
      <c r="AD27" t="s">
        <v>677</v>
      </c>
      <c r="AE27" t="s">
        <v>712</v>
      </c>
      <c r="AG27" t="s">
        <v>713</v>
      </c>
    </row>
    <row r="28" spans="1:36" ht="30" x14ac:dyDescent="0.25">
      <c r="A28" s="2">
        <v>462</v>
      </c>
      <c r="B28" s="3" t="s">
        <v>78</v>
      </c>
      <c r="C28" s="3" t="s">
        <v>28</v>
      </c>
      <c r="D28" s="3" t="s">
        <v>42</v>
      </c>
      <c r="E28" s="3">
        <v>40</v>
      </c>
      <c r="F28" s="4">
        <v>24</v>
      </c>
      <c r="G28" s="4" t="s">
        <v>152</v>
      </c>
      <c r="H28" s="3">
        <v>792288984</v>
      </c>
      <c r="I28" s="4">
        <v>4.4000000000000004</v>
      </c>
      <c r="J28" s="4">
        <v>0.44</v>
      </c>
      <c r="K28" s="4">
        <v>10</v>
      </c>
      <c r="L28" s="4"/>
      <c r="M28" s="4"/>
      <c r="N28" s="4">
        <v>29</v>
      </c>
      <c r="O28" s="4">
        <v>17</v>
      </c>
      <c r="P28" s="4">
        <v>2</v>
      </c>
      <c r="Q28" s="4">
        <v>17</v>
      </c>
      <c r="R28" s="4">
        <v>1</v>
      </c>
      <c r="S28" s="4">
        <v>3</v>
      </c>
      <c r="T28" s="4">
        <v>7</v>
      </c>
      <c r="U28" s="4"/>
      <c r="V28" s="3">
        <v>3</v>
      </c>
      <c r="W28" s="4">
        <v>13</v>
      </c>
      <c r="X28" s="4">
        <v>102</v>
      </c>
      <c r="Y28" s="4">
        <v>13</v>
      </c>
      <c r="Z28" s="4"/>
      <c r="AB28" t="s">
        <v>673</v>
      </c>
      <c r="AC28">
        <v>23</v>
      </c>
      <c r="AD28" t="s">
        <v>677</v>
      </c>
      <c r="AE28" t="s">
        <v>714</v>
      </c>
      <c r="AF28" t="s">
        <v>695</v>
      </c>
    </row>
    <row r="29" spans="1:36" ht="30" x14ac:dyDescent="0.25">
      <c r="A29" s="2">
        <v>483</v>
      </c>
      <c r="B29" s="3" t="s">
        <v>78</v>
      </c>
      <c r="C29" s="3" t="s">
        <v>28</v>
      </c>
      <c r="D29" s="3" t="s">
        <v>42</v>
      </c>
      <c r="E29" s="3">
        <v>40</v>
      </c>
      <c r="F29" s="4">
        <v>24</v>
      </c>
      <c r="G29" s="4" t="s">
        <v>158</v>
      </c>
      <c r="H29" s="3">
        <v>927618937</v>
      </c>
      <c r="I29" s="4">
        <v>2.93333333333333</v>
      </c>
      <c r="J29" s="4">
        <v>0.293333333333333</v>
      </c>
      <c r="K29" s="4">
        <v>10</v>
      </c>
      <c r="L29" s="4"/>
      <c r="M29" s="4"/>
      <c r="N29" s="4">
        <v>24</v>
      </c>
      <c r="O29" s="4">
        <v>14</v>
      </c>
      <c r="P29" s="4">
        <v>3</v>
      </c>
      <c r="Q29">
        <v>14</v>
      </c>
      <c r="R29" s="4">
        <v>1</v>
      </c>
      <c r="S29" s="4">
        <v>2</v>
      </c>
      <c r="T29" s="4">
        <v>3.5</v>
      </c>
      <c r="U29" s="4"/>
      <c r="V29" s="3">
        <v>1.5</v>
      </c>
      <c r="W29" s="4">
        <v>7</v>
      </c>
      <c r="X29" s="4">
        <v>80</v>
      </c>
      <c r="Y29" s="4">
        <v>7</v>
      </c>
      <c r="Z29" s="4"/>
      <c r="AB29" t="s">
        <v>673</v>
      </c>
      <c r="AC29">
        <v>25</v>
      </c>
      <c r="AD29" t="s">
        <v>677</v>
      </c>
      <c r="AE29" t="s">
        <v>721</v>
      </c>
      <c r="AG29" t="s">
        <v>686</v>
      </c>
    </row>
    <row r="30" spans="1:36" ht="30" x14ac:dyDescent="0.25">
      <c r="A30" s="2">
        <v>504</v>
      </c>
      <c r="B30" s="3" t="s">
        <v>78</v>
      </c>
      <c r="C30" s="3" t="s">
        <v>28</v>
      </c>
      <c r="D30" s="3" t="s">
        <v>42</v>
      </c>
      <c r="E30" s="3">
        <v>40</v>
      </c>
      <c r="F30" s="4">
        <v>24</v>
      </c>
      <c r="G30" s="4" t="s">
        <v>165</v>
      </c>
      <c r="H30" s="3">
        <v>1412134207</v>
      </c>
      <c r="I30" s="4">
        <v>3.8666666666666698</v>
      </c>
      <c r="J30" s="4">
        <v>0.38666666666666699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3"/>
      <c r="W30" s="4"/>
      <c r="X30" s="4">
        <v>0</v>
      </c>
      <c r="Y30" s="4">
        <v>0</v>
      </c>
      <c r="Z30" s="4" t="s">
        <v>102</v>
      </c>
      <c r="AB30" t="s">
        <v>680</v>
      </c>
      <c r="AC30">
        <v>25</v>
      </c>
      <c r="AD30" t="s">
        <v>677</v>
      </c>
      <c r="AE30" t="s">
        <v>705</v>
      </c>
    </row>
    <row r="31" spans="1:36" ht="30" x14ac:dyDescent="0.25">
      <c r="A31" s="2">
        <v>524</v>
      </c>
      <c r="B31" s="3" t="s">
        <v>78</v>
      </c>
      <c r="C31" s="3" t="s">
        <v>28</v>
      </c>
      <c r="D31" s="3" t="s">
        <v>42</v>
      </c>
      <c r="E31" s="3">
        <v>40</v>
      </c>
      <c r="F31" s="4">
        <v>24</v>
      </c>
      <c r="G31" s="4" t="s">
        <v>169</v>
      </c>
      <c r="H31" s="3">
        <v>178114327</v>
      </c>
      <c r="I31" s="4">
        <v>2.93333333333333</v>
      </c>
      <c r="J31" s="4">
        <v>0.293333333333333</v>
      </c>
      <c r="K31" s="4">
        <v>1</v>
      </c>
      <c r="L31" s="4"/>
      <c r="M31" s="4"/>
      <c r="N31" s="4">
        <v>2</v>
      </c>
      <c r="O31" s="4">
        <v>1</v>
      </c>
      <c r="P31" s="4">
        <v>3</v>
      </c>
      <c r="Q31" s="4">
        <v>1</v>
      </c>
      <c r="R31" s="4">
        <v>1</v>
      </c>
      <c r="S31" s="4"/>
      <c r="T31" s="4"/>
      <c r="U31" s="4"/>
      <c r="V31" s="3"/>
      <c r="W31" s="4"/>
      <c r="X31" s="4">
        <v>9</v>
      </c>
      <c r="Y31" s="4">
        <v>0</v>
      </c>
      <c r="Z31" s="4"/>
      <c r="AB31" t="s">
        <v>680</v>
      </c>
      <c r="AC31">
        <v>31</v>
      </c>
      <c r="AD31" t="s">
        <v>677</v>
      </c>
      <c r="AE31" t="s">
        <v>694</v>
      </c>
      <c r="AH31" t="s">
        <v>692</v>
      </c>
    </row>
    <row r="32" spans="1:36" ht="30" x14ac:dyDescent="0.25">
      <c r="A32" s="2">
        <v>540</v>
      </c>
      <c r="B32" s="3" t="s">
        <v>78</v>
      </c>
      <c r="C32" s="3" t="s">
        <v>28</v>
      </c>
      <c r="D32" s="3" t="s">
        <v>42</v>
      </c>
      <c r="E32" s="3">
        <v>40</v>
      </c>
      <c r="F32" s="4">
        <v>24</v>
      </c>
      <c r="G32" s="4" t="s">
        <v>171</v>
      </c>
      <c r="H32" s="3">
        <v>8518124088</v>
      </c>
      <c r="I32" s="4">
        <v>2.2000000000000002</v>
      </c>
      <c r="J32" s="4">
        <v>0.22</v>
      </c>
      <c r="K32" s="4"/>
      <c r="L32" s="4"/>
      <c r="M32" s="4"/>
      <c r="N32" s="4"/>
      <c r="O32" s="4"/>
      <c r="P32" s="4"/>
      <c r="Q32" s="4"/>
      <c r="R32" s="4"/>
      <c r="S32" s="4"/>
      <c r="U32" s="4"/>
      <c r="V32" s="3"/>
      <c r="W32" s="4"/>
      <c r="X32" s="4">
        <v>0</v>
      </c>
      <c r="Y32" s="4">
        <v>0</v>
      </c>
      <c r="Z32" s="4" t="s">
        <v>99</v>
      </c>
      <c r="AB32" t="s">
        <v>680</v>
      </c>
      <c r="AC32">
        <v>25</v>
      </c>
      <c r="AD32" t="s">
        <v>677</v>
      </c>
      <c r="AE32" t="s">
        <v>725</v>
      </c>
      <c r="AG32" t="s">
        <v>726</v>
      </c>
    </row>
    <row r="33" spans="1:36" ht="30" x14ac:dyDescent="0.25">
      <c r="A33" s="2">
        <v>556</v>
      </c>
      <c r="B33" s="3" t="s">
        <v>78</v>
      </c>
      <c r="C33" s="3" t="s">
        <v>26</v>
      </c>
      <c r="D33" s="3" t="s">
        <v>42</v>
      </c>
      <c r="E33" s="3">
        <v>40</v>
      </c>
      <c r="F33" s="4">
        <v>24</v>
      </c>
      <c r="G33" s="4" t="s">
        <v>172</v>
      </c>
      <c r="H33" s="3">
        <v>8517821164</v>
      </c>
      <c r="I33" s="4">
        <v>4.5333333333333297</v>
      </c>
      <c r="J33" s="4">
        <v>0.45333333333333298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3"/>
      <c r="X33" s="4">
        <v>0</v>
      </c>
      <c r="Y33" s="4">
        <v>0</v>
      </c>
      <c r="Z33" s="4" t="s">
        <v>89</v>
      </c>
      <c r="AB33" t="s">
        <v>680</v>
      </c>
      <c r="AC33">
        <v>29</v>
      </c>
      <c r="AD33" t="s">
        <v>674</v>
      </c>
      <c r="AE33" t="s">
        <v>691</v>
      </c>
      <c r="AF33" t="s">
        <v>695</v>
      </c>
      <c r="AG33" t="s">
        <v>727</v>
      </c>
      <c r="AJ33">
        <v>100</v>
      </c>
    </row>
    <row r="34" spans="1:36" ht="30" x14ac:dyDescent="0.25">
      <c r="A34" s="2">
        <v>572</v>
      </c>
      <c r="B34" s="3" t="s">
        <v>78</v>
      </c>
      <c r="C34" s="3" t="s">
        <v>28</v>
      </c>
      <c r="D34" s="3" t="s">
        <v>42</v>
      </c>
      <c r="E34" s="3">
        <v>40</v>
      </c>
      <c r="F34" s="4">
        <v>24</v>
      </c>
      <c r="G34" s="4" t="s">
        <v>173</v>
      </c>
      <c r="H34" s="3">
        <v>79215167188</v>
      </c>
      <c r="I34" s="4">
        <v>2.2000000000000002</v>
      </c>
      <c r="J34" s="4">
        <v>0.22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3"/>
      <c r="W34" s="4"/>
      <c r="X34" s="4">
        <v>0</v>
      </c>
      <c r="Y34" s="4">
        <v>0</v>
      </c>
      <c r="Z34" s="4" t="s">
        <v>99</v>
      </c>
      <c r="AB34" t="s">
        <v>673</v>
      </c>
      <c r="AC34">
        <v>18</v>
      </c>
      <c r="AD34" t="s">
        <v>677</v>
      </c>
      <c r="AE34" t="s">
        <v>728</v>
      </c>
      <c r="AG34" t="s">
        <v>686</v>
      </c>
    </row>
    <row r="35" spans="1:36" x14ac:dyDescent="0.25">
      <c r="A35" s="2"/>
      <c r="B35" s="3"/>
      <c r="C35" s="3"/>
      <c r="D35" s="3"/>
      <c r="E35" s="3"/>
      <c r="F35" s="4"/>
      <c r="G35" s="4"/>
      <c r="H35" s="3"/>
      <c r="I35" s="4"/>
      <c r="J35" s="4"/>
      <c r="K35" s="4"/>
      <c r="L35" s="4"/>
      <c r="M35" s="4"/>
      <c r="Q35" s="4"/>
      <c r="S35" s="4"/>
      <c r="T35" s="4"/>
      <c r="V35" s="3"/>
      <c r="X35" s="4"/>
      <c r="Y35" s="4"/>
      <c r="Z35" s="4"/>
    </row>
    <row r="36" spans="1:36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U36" s="4"/>
      <c r="V36" s="3"/>
      <c r="X36" s="4"/>
      <c r="Y36" s="4"/>
      <c r="Z36" s="4"/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AL36"/>
  <sheetViews>
    <sheetView topLeftCell="A34" workbookViewId="0">
      <selection activeCell="A2" sqref="A2:Z36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11</v>
      </c>
      <c r="B2" s="3" t="s">
        <v>78</v>
      </c>
      <c r="C2" s="3" t="s">
        <v>28</v>
      </c>
      <c r="D2" s="3" t="s">
        <v>47</v>
      </c>
      <c r="E2" s="3">
        <v>4</v>
      </c>
      <c r="F2" s="4">
        <v>8</v>
      </c>
      <c r="G2" s="4" t="s">
        <v>92</v>
      </c>
      <c r="H2" s="3">
        <v>9165180138</v>
      </c>
      <c r="I2" s="4">
        <v>0</v>
      </c>
      <c r="J2" s="4">
        <v>0</v>
      </c>
      <c r="K2" s="4">
        <v>2</v>
      </c>
      <c r="L2" s="4"/>
      <c r="M2" s="4">
        <v>8</v>
      </c>
      <c r="N2" s="4">
        <v>18</v>
      </c>
      <c r="O2" s="4">
        <v>15</v>
      </c>
      <c r="P2" s="4"/>
      <c r="Q2" s="4">
        <v>15</v>
      </c>
      <c r="R2" s="4">
        <v>1</v>
      </c>
      <c r="S2" s="4">
        <v>1</v>
      </c>
      <c r="T2" s="4">
        <v>4</v>
      </c>
      <c r="U2" s="4"/>
      <c r="V2" s="3">
        <v>1</v>
      </c>
      <c r="W2" s="4">
        <v>6</v>
      </c>
      <c r="X2" s="4">
        <v>71</v>
      </c>
      <c r="Y2" s="4">
        <v>6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32</v>
      </c>
      <c r="B3" s="3" t="s">
        <v>78</v>
      </c>
      <c r="C3" s="3" t="s">
        <v>28</v>
      </c>
      <c r="D3" s="3" t="s">
        <v>47</v>
      </c>
      <c r="E3" s="3">
        <v>4</v>
      </c>
      <c r="F3" s="4">
        <v>8</v>
      </c>
      <c r="G3" s="4" t="s">
        <v>98</v>
      </c>
      <c r="H3" s="3">
        <v>871611960</v>
      </c>
      <c r="I3" s="4">
        <v>2.7692307692307701</v>
      </c>
      <c r="J3" s="4">
        <v>0.27692307692307699</v>
      </c>
      <c r="K3" s="4"/>
      <c r="L3" s="4"/>
      <c r="M3" s="4"/>
      <c r="N3" s="4"/>
      <c r="O3" s="4"/>
      <c r="P3" s="4"/>
      <c r="Q3" s="4"/>
      <c r="R3" s="4"/>
      <c r="S3" s="4"/>
      <c r="U3" s="4"/>
      <c r="V3" s="3"/>
      <c r="W3" s="4"/>
      <c r="X3" s="4">
        <v>0</v>
      </c>
      <c r="Y3" s="4">
        <v>0</v>
      </c>
      <c r="Z3" s="4"/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48</v>
      </c>
      <c r="B4" s="3" t="s">
        <v>78</v>
      </c>
      <c r="C4" s="3" t="s">
        <v>28</v>
      </c>
      <c r="D4" s="3" t="s">
        <v>47</v>
      </c>
      <c r="E4" s="3">
        <v>4</v>
      </c>
      <c r="F4" s="4">
        <v>8</v>
      </c>
      <c r="G4" s="4" t="s">
        <v>101</v>
      </c>
      <c r="H4" s="3">
        <v>17888851</v>
      </c>
      <c r="I4" s="4">
        <v>2.9230769230769198</v>
      </c>
      <c r="J4" s="4">
        <v>0.29230769230769199</v>
      </c>
      <c r="K4" s="4">
        <v>1</v>
      </c>
      <c r="N4">
        <v>1</v>
      </c>
      <c r="P4">
        <v>1</v>
      </c>
      <c r="R4">
        <v>1</v>
      </c>
      <c r="V4" s="3"/>
      <c r="X4">
        <v>4</v>
      </c>
      <c r="Y4">
        <v>0</v>
      </c>
      <c r="Z4" t="s">
        <v>102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64</v>
      </c>
      <c r="B5" s="3" t="s">
        <v>78</v>
      </c>
      <c r="C5" s="3" t="s">
        <v>28</v>
      </c>
      <c r="D5" s="3" t="s">
        <v>47</v>
      </c>
      <c r="E5" s="3">
        <v>4</v>
      </c>
      <c r="F5" s="4">
        <v>8</v>
      </c>
      <c r="G5" s="4" t="s">
        <v>104</v>
      </c>
      <c r="H5" s="3">
        <v>134766397</v>
      </c>
      <c r="I5" s="4">
        <v>2.7692307692307701</v>
      </c>
      <c r="J5" s="4">
        <v>0.27692307692307699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3"/>
      <c r="W5" s="4"/>
      <c r="X5" s="4">
        <v>0</v>
      </c>
      <c r="Y5" s="4">
        <v>0</v>
      </c>
      <c r="Z5" s="4"/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87</v>
      </c>
      <c r="B6" s="3" t="s">
        <v>78</v>
      </c>
      <c r="C6" s="3" t="s">
        <v>26</v>
      </c>
      <c r="D6" s="3" t="s">
        <v>47</v>
      </c>
      <c r="E6" s="3">
        <v>4</v>
      </c>
      <c r="F6" s="4">
        <v>8</v>
      </c>
      <c r="G6" s="4" t="s">
        <v>106</v>
      </c>
      <c r="H6" s="3">
        <v>90153375</v>
      </c>
      <c r="I6" s="4">
        <v>5.4285714285714297</v>
      </c>
      <c r="J6" s="4">
        <v>0.54285714285714304</v>
      </c>
      <c r="K6" s="4">
        <v>2</v>
      </c>
      <c r="L6" s="4"/>
      <c r="M6" s="4"/>
      <c r="N6" s="4">
        <v>3</v>
      </c>
      <c r="O6" s="4">
        <v>1</v>
      </c>
      <c r="P6" s="4">
        <v>1</v>
      </c>
      <c r="Q6" s="4">
        <v>1</v>
      </c>
      <c r="R6" s="4">
        <v>1</v>
      </c>
      <c r="S6" s="4"/>
      <c r="T6" s="4">
        <v>1</v>
      </c>
      <c r="U6" s="4"/>
      <c r="V6" s="3"/>
      <c r="W6" s="4">
        <v>1</v>
      </c>
      <c r="X6" s="4">
        <v>11</v>
      </c>
      <c r="Y6" s="4">
        <v>1</v>
      </c>
      <c r="Z6" s="4" t="s">
        <v>89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114</v>
      </c>
      <c r="B7" s="3" t="s">
        <v>78</v>
      </c>
      <c r="C7" s="3" t="s">
        <v>28</v>
      </c>
      <c r="D7" s="3" t="s">
        <v>47</v>
      </c>
      <c r="E7" s="3">
        <v>4</v>
      </c>
      <c r="F7" s="4">
        <v>8</v>
      </c>
      <c r="G7" s="4" t="s">
        <v>114</v>
      </c>
      <c r="H7" s="3">
        <v>17888853</v>
      </c>
      <c r="I7" s="4">
        <v>2.9230769230769198</v>
      </c>
      <c r="J7" s="4">
        <v>0.29230769230769199</v>
      </c>
      <c r="K7" s="4"/>
      <c r="L7" s="4"/>
      <c r="M7" s="4"/>
      <c r="N7" s="4"/>
      <c r="O7" s="4"/>
      <c r="P7" s="4"/>
      <c r="Q7" s="4"/>
      <c r="R7" s="4"/>
      <c r="S7" s="4"/>
      <c r="U7" s="4"/>
      <c r="V7" s="3"/>
      <c r="W7" s="4"/>
      <c r="X7" s="4">
        <v>0</v>
      </c>
      <c r="Y7" s="4">
        <v>0</v>
      </c>
      <c r="Z7" s="4" t="s">
        <v>102</v>
      </c>
      <c r="AB7" t="s">
        <v>680</v>
      </c>
      <c r="AC7">
        <v>30</v>
      </c>
      <c r="AD7" t="s">
        <v>674</v>
      </c>
      <c r="AE7" t="s">
        <v>687</v>
      </c>
      <c r="AG7" t="s">
        <v>688</v>
      </c>
    </row>
    <row r="8" spans="1:38" ht="30" x14ac:dyDescent="0.25">
      <c r="A8" s="2">
        <v>132</v>
      </c>
      <c r="B8" s="3" t="s">
        <v>78</v>
      </c>
      <c r="C8" s="3" t="s">
        <v>26</v>
      </c>
      <c r="D8" s="3" t="s">
        <v>47</v>
      </c>
      <c r="E8" s="3">
        <v>4</v>
      </c>
      <c r="F8" s="4">
        <v>8</v>
      </c>
      <c r="G8" s="4" t="s">
        <v>111</v>
      </c>
      <c r="H8" s="3">
        <v>134763219</v>
      </c>
      <c r="I8" s="4">
        <v>0</v>
      </c>
      <c r="J8" s="4">
        <v>0</v>
      </c>
      <c r="K8" s="4">
        <v>12</v>
      </c>
      <c r="L8" s="4"/>
      <c r="M8">
        <v>5</v>
      </c>
      <c r="N8">
        <v>20</v>
      </c>
      <c r="O8">
        <v>8</v>
      </c>
      <c r="Q8" s="4">
        <v>8</v>
      </c>
      <c r="R8">
        <v>1</v>
      </c>
      <c r="S8" s="4">
        <v>4</v>
      </c>
      <c r="T8">
        <v>2.5</v>
      </c>
      <c r="U8">
        <v>1</v>
      </c>
      <c r="V8" s="3">
        <v>1.5</v>
      </c>
      <c r="W8">
        <v>9</v>
      </c>
      <c r="X8">
        <v>71</v>
      </c>
      <c r="Y8" s="4">
        <v>8</v>
      </c>
      <c r="Z8" s="4"/>
      <c r="AB8" t="s">
        <v>673</v>
      </c>
      <c r="AC8">
        <v>23</v>
      </c>
      <c r="AD8" t="s">
        <v>677</v>
      </c>
      <c r="AE8" t="s">
        <v>691</v>
      </c>
    </row>
    <row r="9" spans="1:38" ht="30" x14ac:dyDescent="0.25">
      <c r="A9" s="2">
        <v>142</v>
      </c>
      <c r="B9" s="3" t="s">
        <v>78</v>
      </c>
      <c r="C9" s="3" t="s">
        <v>26</v>
      </c>
      <c r="D9" s="3" t="s">
        <v>47</v>
      </c>
      <c r="E9" s="3">
        <v>4</v>
      </c>
      <c r="F9" s="4">
        <v>8</v>
      </c>
      <c r="G9" s="4" t="s">
        <v>118</v>
      </c>
      <c r="H9" s="3">
        <v>10238105208</v>
      </c>
      <c r="I9" s="4">
        <v>0</v>
      </c>
      <c r="J9" s="4">
        <v>0</v>
      </c>
      <c r="K9" s="4">
        <v>2</v>
      </c>
      <c r="N9">
        <v>4</v>
      </c>
      <c r="O9">
        <v>2</v>
      </c>
      <c r="Q9">
        <v>2</v>
      </c>
      <c r="R9">
        <v>1</v>
      </c>
      <c r="S9">
        <v>1</v>
      </c>
      <c r="T9">
        <v>0.5</v>
      </c>
      <c r="V9" s="3">
        <v>0.5</v>
      </c>
      <c r="W9">
        <v>2</v>
      </c>
      <c r="X9">
        <v>15</v>
      </c>
      <c r="Y9">
        <v>2</v>
      </c>
      <c r="AB9" t="s">
        <v>673</v>
      </c>
      <c r="AC9">
        <v>29</v>
      </c>
      <c r="AD9" t="s">
        <v>677</v>
      </c>
      <c r="AE9" t="s">
        <v>691</v>
      </c>
      <c r="AH9" t="s">
        <v>692</v>
      </c>
    </row>
    <row r="10" spans="1:38" ht="30" x14ac:dyDescent="0.25">
      <c r="A10" s="2">
        <v>161</v>
      </c>
      <c r="B10" s="3" t="s">
        <v>78</v>
      </c>
      <c r="C10" s="3" t="s">
        <v>26</v>
      </c>
      <c r="D10" s="3" t="s">
        <v>47</v>
      </c>
      <c r="E10" s="3">
        <v>4</v>
      </c>
      <c r="F10" s="4">
        <v>8</v>
      </c>
      <c r="G10" s="4" t="s">
        <v>121</v>
      </c>
      <c r="H10" s="3">
        <v>8870124178</v>
      </c>
      <c r="I10" s="4">
        <v>0</v>
      </c>
      <c r="J10" s="4">
        <v>0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3"/>
      <c r="X10" s="4">
        <v>0</v>
      </c>
      <c r="Y10" s="4">
        <v>0</v>
      </c>
      <c r="Z10" s="4"/>
      <c r="AB10" t="s">
        <v>673</v>
      </c>
      <c r="AC10">
        <v>21</v>
      </c>
      <c r="AD10" t="s">
        <v>677</v>
      </c>
      <c r="AE10" t="s">
        <v>693</v>
      </c>
    </row>
    <row r="11" spans="1:38" ht="30" x14ac:dyDescent="0.25">
      <c r="A11" s="2">
        <v>177</v>
      </c>
      <c r="B11" s="3" t="s">
        <v>78</v>
      </c>
      <c r="C11" s="3" t="s">
        <v>28</v>
      </c>
      <c r="D11" s="3" t="s">
        <v>47</v>
      </c>
      <c r="E11" s="3">
        <v>4</v>
      </c>
      <c r="F11" s="4">
        <v>8</v>
      </c>
      <c r="G11" s="4" t="s">
        <v>122</v>
      </c>
      <c r="H11" s="3">
        <v>10184154</v>
      </c>
      <c r="I11" s="4">
        <v>2.6923076923076898</v>
      </c>
      <c r="J11" s="4">
        <v>0.269230769230769</v>
      </c>
      <c r="K11" s="4">
        <v>1</v>
      </c>
      <c r="L11" s="4"/>
      <c r="M11" s="4"/>
      <c r="N11" s="4">
        <v>2</v>
      </c>
      <c r="O11" s="4">
        <v>1</v>
      </c>
      <c r="P11" s="4">
        <v>3</v>
      </c>
      <c r="Q11" s="4">
        <v>1</v>
      </c>
      <c r="R11" s="4">
        <v>1</v>
      </c>
      <c r="S11" s="4"/>
      <c r="T11" s="4"/>
      <c r="U11" s="4">
        <v>1</v>
      </c>
      <c r="V11" s="3"/>
      <c r="W11" s="4">
        <v>1</v>
      </c>
      <c r="X11" s="4">
        <v>10</v>
      </c>
      <c r="Y11" s="4">
        <v>0</v>
      </c>
      <c r="Z11" s="4" t="s">
        <v>99</v>
      </c>
      <c r="AB11" t="s">
        <v>680</v>
      </c>
      <c r="AC11">
        <v>25</v>
      </c>
      <c r="AD11" t="s">
        <v>677</v>
      </c>
      <c r="AE11" t="s">
        <v>694</v>
      </c>
      <c r="AH11" t="s">
        <v>692</v>
      </c>
    </row>
    <row r="12" spans="1:38" ht="30" x14ac:dyDescent="0.25">
      <c r="A12" s="2">
        <v>193</v>
      </c>
      <c r="B12" s="3" t="s">
        <v>78</v>
      </c>
      <c r="C12" s="3" t="s">
        <v>26</v>
      </c>
      <c r="D12" s="3" t="s">
        <v>47</v>
      </c>
      <c r="E12" s="3">
        <v>4</v>
      </c>
      <c r="F12" s="4">
        <v>8</v>
      </c>
      <c r="G12" s="4" t="s">
        <v>124</v>
      </c>
      <c r="H12" s="3">
        <v>1391113645</v>
      </c>
      <c r="I12" s="4">
        <v>5.5</v>
      </c>
      <c r="J12" s="4">
        <v>0.55000000000000004</v>
      </c>
      <c r="K12" s="4">
        <v>1</v>
      </c>
      <c r="L12" s="4"/>
      <c r="M12" s="4"/>
      <c r="N12" s="4">
        <v>2</v>
      </c>
      <c r="O12" s="4">
        <v>1</v>
      </c>
      <c r="P12" s="4">
        <v>2</v>
      </c>
      <c r="Q12" s="4">
        <v>1</v>
      </c>
      <c r="R12" s="4">
        <v>1</v>
      </c>
      <c r="S12" s="4"/>
      <c r="T12" s="4">
        <v>1</v>
      </c>
      <c r="U12" s="4"/>
      <c r="V12" s="3">
        <v>1</v>
      </c>
      <c r="W12" s="4">
        <v>2</v>
      </c>
      <c r="X12" s="4">
        <v>12</v>
      </c>
      <c r="Y12" s="4">
        <v>2</v>
      </c>
      <c r="Z12" s="4"/>
      <c r="AB12" t="s">
        <v>680</v>
      </c>
      <c r="AC12">
        <v>24</v>
      </c>
      <c r="AD12" t="s">
        <v>677</v>
      </c>
      <c r="AE12" t="s">
        <v>691</v>
      </c>
      <c r="AF12" t="s">
        <v>695</v>
      </c>
      <c r="AH12" t="s">
        <v>692</v>
      </c>
      <c r="AI12" t="s">
        <v>695</v>
      </c>
    </row>
    <row r="13" spans="1:38" ht="30" x14ac:dyDescent="0.25">
      <c r="A13" s="2">
        <v>209</v>
      </c>
      <c r="B13" s="3" t="s">
        <v>78</v>
      </c>
      <c r="C13" s="3" t="s">
        <v>26</v>
      </c>
      <c r="D13" s="3" t="s">
        <v>47</v>
      </c>
      <c r="E13" s="3">
        <v>4</v>
      </c>
      <c r="F13" s="4">
        <v>8</v>
      </c>
      <c r="G13" s="4" t="s">
        <v>126</v>
      </c>
      <c r="H13" s="3">
        <v>8916155192</v>
      </c>
      <c r="I13" s="4">
        <v>5.4285714285714297</v>
      </c>
      <c r="J13" s="4">
        <v>0.54285714285714304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W13" s="4"/>
      <c r="X13" s="4">
        <v>0</v>
      </c>
      <c r="Y13" s="4">
        <v>0</v>
      </c>
      <c r="Z13" s="4" t="s">
        <v>89</v>
      </c>
      <c r="AB13" t="s">
        <v>680</v>
      </c>
      <c r="AC13">
        <v>30</v>
      </c>
      <c r="AD13" t="s">
        <v>677</v>
      </c>
      <c r="AE13" t="s">
        <v>697</v>
      </c>
    </row>
    <row r="14" spans="1:38" ht="30" x14ac:dyDescent="0.25">
      <c r="A14" s="2">
        <v>225</v>
      </c>
      <c r="B14" s="3" t="s">
        <v>78</v>
      </c>
      <c r="C14" s="3" t="s">
        <v>26</v>
      </c>
      <c r="D14" s="3" t="s">
        <v>47</v>
      </c>
      <c r="E14" s="3">
        <v>4</v>
      </c>
      <c r="F14" s="4">
        <v>8</v>
      </c>
      <c r="G14" s="4" t="s">
        <v>128</v>
      </c>
      <c r="H14" s="3">
        <v>9591208203</v>
      </c>
      <c r="I14" s="4">
        <v>3.9285714285714302</v>
      </c>
      <c r="J14" s="4">
        <v>0.39285714285714302</v>
      </c>
      <c r="K14" s="4"/>
      <c r="L14" s="4"/>
      <c r="M14" s="4"/>
      <c r="N14" s="4"/>
      <c r="O14" s="4"/>
      <c r="P14" s="4"/>
      <c r="R14" s="4"/>
      <c r="S14" s="4"/>
      <c r="T14" s="4"/>
      <c r="U14" s="4"/>
      <c r="V14" s="3"/>
      <c r="X14" s="4">
        <v>0</v>
      </c>
      <c r="Y14" s="4">
        <v>0</v>
      </c>
      <c r="Z14" s="4" t="s">
        <v>82</v>
      </c>
      <c r="AB14" t="s">
        <v>680</v>
      </c>
      <c r="AC14">
        <v>33</v>
      </c>
      <c r="AD14" t="s">
        <v>677</v>
      </c>
      <c r="AE14" t="s">
        <v>698</v>
      </c>
      <c r="AG14" t="s">
        <v>699</v>
      </c>
      <c r="AJ14">
        <v>35</v>
      </c>
    </row>
    <row r="15" spans="1:38" ht="30" x14ac:dyDescent="0.25">
      <c r="A15" s="2">
        <v>242</v>
      </c>
      <c r="B15" s="3" t="s">
        <v>78</v>
      </c>
      <c r="C15" s="3" t="s">
        <v>26</v>
      </c>
      <c r="D15" s="3" t="s">
        <v>47</v>
      </c>
      <c r="E15" s="3">
        <v>4</v>
      </c>
      <c r="F15" s="4">
        <v>8</v>
      </c>
      <c r="G15" s="4" t="s">
        <v>130</v>
      </c>
      <c r="H15" s="3">
        <v>3712062108</v>
      </c>
      <c r="I15" s="4">
        <v>3.9285714285714302</v>
      </c>
      <c r="J15" s="4">
        <v>0.39285714285714302</v>
      </c>
      <c r="K15" s="4">
        <v>2</v>
      </c>
      <c r="L15" s="4"/>
      <c r="M15" s="4"/>
      <c r="N15">
        <v>3</v>
      </c>
      <c r="O15" s="4">
        <v>1</v>
      </c>
      <c r="P15" s="4">
        <v>1</v>
      </c>
      <c r="Q15" s="4">
        <v>1</v>
      </c>
      <c r="R15" s="4">
        <v>1</v>
      </c>
      <c r="S15" s="4"/>
      <c r="V15" s="3"/>
      <c r="X15">
        <v>9</v>
      </c>
      <c r="Y15" s="4">
        <v>0</v>
      </c>
      <c r="Z15" s="4" t="s">
        <v>82</v>
      </c>
      <c r="AB15" t="s">
        <v>680</v>
      </c>
      <c r="AC15">
        <v>28</v>
      </c>
      <c r="AD15" t="s">
        <v>677</v>
      </c>
      <c r="AE15" t="s">
        <v>700</v>
      </c>
      <c r="AF15" t="s">
        <v>695</v>
      </c>
      <c r="AG15" t="s">
        <v>701</v>
      </c>
    </row>
    <row r="16" spans="1:38" ht="30" x14ac:dyDescent="0.25">
      <c r="A16" s="2">
        <v>258</v>
      </c>
      <c r="B16" s="3" t="s">
        <v>78</v>
      </c>
      <c r="C16" s="3" t="s">
        <v>26</v>
      </c>
      <c r="D16" s="3" t="s">
        <v>47</v>
      </c>
      <c r="E16" s="3">
        <v>4</v>
      </c>
      <c r="F16" s="4">
        <v>8</v>
      </c>
      <c r="G16" s="4" t="s">
        <v>130</v>
      </c>
      <c r="H16" s="3">
        <v>3712062108</v>
      </c>
      <c r="I16" s="4">
        <v>4.5</v>
      </c>
      <c r="J16" s="4">
        <v>0.45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3"/>
      <c r="W16" s="4"/>
      <c r="X16" s="4">
        <v>0</v>
      </c>
      <c r="Y16" s="4">
        <v>0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276</v>
      </c>
      <c r="B17" s="3" t="s">
        <v>78</v>
      </c>
      <c r="C17" s="3" t="s">
        <v>26</v>
      </c>
      <c r="D17" s="3" t="s">
        <v>47</v>
      </c>
      <c r="E17" s="3">
        <v>4</v>
      </c>
      <c r="F17" s="4">
        <v>8</v>
      </c>
      <c r="G17" s="4" t="s">
        <v>134</v>
      </c>
      <c r="H17" s="3">
        <v>828360120</v>
      </c>
      <c r="I17" s="4">
        <v>3.9285714285714302</v>
      </c>
      <c r="J17" s="4">
        <v>0.39285714285714302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3"/>
      <c r="W17" s="4"/>
      <c r="X17" s="4">
        <v>0</v>
      </c>
      <c r="Y17" s="4">
        <v>0</v>
      </c>
      <c r="Z17" s="4" t="s">
        <v>82</v>
      </c>
      <c r="AB17" t="s">
        <v>673</v>
      </c>
      <c r="AC17">
        <v>26</v>
      </c>
      <c r="AD17" t="s">
        <v>674</v>
      </c>
      <c r="AE17" t="s">
        <v>678</v>
      </c>
      <c r="AG17" t="s">
        <v>702</v>
      </c>
    </row>
    <row r="18" spans="1:36" ht="30" x14ac:dyDescent="0.25">
      <c r="A18" s="2">
        <v>292</v>
      </c>
      <c r="B18" s="3" t="s">
        <v>78</v>
      </c>
      <c r="C18" s="3" t="s">
        <v>28</v>
      </c>
      <c r="D18" s="3" t="s">
        <v>47</v>
      </c>
      <c r="E18" s="3">
        <v>4</v>
      </c>
      <c r="F18" s="4">
        <v>8</v>
      </c>
      <c r="G18" s="4" t="s">
        <v>135</v>
      </c>
      <c r="H18" s="3">
        <v>7717685176</v>
      </c>
      <c r="I18" s="4">
        <v>2.6923076923076898</v>
      </c>
      <c r="J18" s="4">
        <v>0.269230769230769</v>
      </c>
      <c r="K18" s="4">
        <v>1</v>
      </c>
      <c r="L18" s="4"/>
      <c r="M18" s="4">
        <v>3</v>
      </c>
      <c r="N18" s="4">
        <v>1</v>
      </c>
      <c r="O18" s="4"/>
      <c r="P18" s="4">
        <v>1</v>
      </c>
      <c r="R18" s="4">
        <v>1</v>
      </c>
      <c r="S18" s="4">
        <v>1</v>
      </c>
      <c r="T18">
        <v>0.5</v>
      </c>
      <c r="U18" s="4"/>
      <c r="V18" s="3">
        <v>0.5</v>
      </c>
      <c r="W18">
        <v>2</v>
      </c>
      <c r="X18" s="4">
        <v>11</v>
      </c>
      <c r="Y18" s="4">
        <v>2</v>
      </c>
      <c r="Z18" s="4" t="s">
        <v>99</v>
      </c>
      <c r="AB18" t="s">
        <v>680</v>
      </c>
      <c r="AC18">
        <v>24</v>
      </c>
      <c r="AD18" t="s">
        <v>677</v>
      </c>
      <c r="AE18" t="s">
        <v>691</v>
      </c>
    </row>
    <row r="19" spans="1:36" ht="30" x14ac:dyDescent="0.25">
      <c r="A19" s="2">
        <v>313</v>
      </c>
      <c r="B19" s="3" t="s">
        <v>78</v>
      </c>
      <c r="C19" s="3" t="s">
        <v>28</v>
      </c>
      <c r="D19" s="3" t="s">
        <v>47</v>
      </c>
      <c r="E19" s="3">
        <v>4</v>
      </c>
      <c r="F19" s="4">
        <v>8</v>
      </c>
      <c r="G19" s="4" t="s">
        <v>140</v>
      </c>
      <c r="H19" s="3">
        <v>79247246103</v>
      </c>
      <c r="I19" s="4">
        <v>2.9230769230769198</v>
      </c>
      <c r="J19" s="4">
        <v>0.29230769230769199</v>
      </c>
      <c r="K19" s="4"/>
      <c r="L19" s="4"/>
      <c r="M19" s="4"/>
      <c r="O19" s="4"/>
      <c r="P19" s="4"/>
      <c r="R19" s="4"/>
      <c r="S19" s="4"/>
      <c r="U19" s="4"/>
      <c r="V19" s="3"/>
      <c r="W19" s="4"/>
      <c r="X19" s="4">
        <v>0</v>
      </c>
      <c r="Y19" s="4">
        <v>0</v>
      </c>
      <c r="Z19" s="4" t="s">
        <v>102</v>
      </c>
      <c r="AB19" t="s">
        <v>673</v>
      </c>
      <c r="AC19">
        <v>18</v>
      </c>
      <c r="AD19" t="s">
        <v>674</v>
      </c>
      <c r="AE19" t="s">
        <v>705</v>
      </c>
      <c r="AG19" t="s">
        <v>686</v>
      </c>
    </row>
    <row r="20" spans="1:36" ht="30" x14ac:dyDescent="0.25">
      <c r="A20" s="2">
        <v>329</v>
      </c>
      <c r="B20" s="3" t="s">
        <v>78</v>
      </c>
      <c r="C20" s="3" t="s">
        <v>26</v>
      </c>
      <c r="D20" s="3" t="s">
        <v>47</v>
      </c>
      <c r="E20" s="3">
        <v>4</v>
      </c>
      <c r="F20" s="4">
        <v>8</v>
      </c>
      <c r="G20" s="4" t="s">
        <v>142</v>
      </c>
      <c r="H20" s="3">
        <v>8282194225</v>
      </c>
      <c r="I20" s="4">
        <v>5.4285714285714297</v>
      </c>
      <c r="J20" s="4">
        <v>0.54285714285714304</v>
      </c>
      <c r="K20" s="4">
        <v>4</v>
      </c>
      <c r="L20" s="4"/>
      <c r="M20" s="4"/>
      <c r="N20" s="4">
        <v>11</v>
      </c>
      <c r="O20" s="4">
        <v>6</v>
      </c>
      <c r="P20" s="4">
        <v>1</v>
      </c>
      <c r="Q20" s="4">
        <v>6</v>
      </c>
      <c r="R20" s="4">
        <v>2</v>
      </c>
      <c r="S20" s="4">
        <v>3</v>
      </c>
      <c r="T20" s="4">
        <v>3.5</v>
      </c>
      <c r="U20" s="4"/>
      <c r="V20" s="3">
        <v>1.5</v>
      </c>
      <c r="W20" s="4">
        <v>8</v>
      </c>
      <c r="X20" s="4">
        <v>46</v>
      </c>
      <c r="Y20" s="4">
        <v>8</v>
      </c>
      <c r="Z20" s="4" t="s">
        <v>89</v>
      </c>
      <c r="AB20" t="s">
        <v>680</v>
      </c>
      <c r="AC20">
        <v>27</v>
      </c>
      <c r="AD20" t="s">
        <v>677</v>
      </c>
      <c r="AE20" t="s">
        <v>691</v>
      </c>
      <c r="AF20" t="s">
        <v>695</v>
      </c>
      <c r="AH20" t="s">
        <v>692</v>
      </c>
    </row>
    <row r="21" spans="1:36" ht="30" x14ac:dyDescent="0.25">
      <c r="A21" s="2">
        <v>350</v>
      </c>
      <c r="B21" s="3" t="s">
        <v>78</v>
      </c>
      <c r="C21" s="3" t="s">
        <v>28</v>
      </c>
      <c r="D21" s="3" t="s">
        <v>47</v>
      </c>
      <c r="E21" s="3">
        <v>4</v>
      </c>
      <c r="F21" s="4">
        <v>8</v>
      </c>
      <c r="G21" s="4" t="s">
        <v>146</v>
      </c>
      <c r="H21" s="3">
        <v>94222252116</v>
      </c>
      <c r="I21" s="4">
        <v>2.9230769230769198</v>
      </c>
      <c r="J21" s="4">
        <v>0.29230769230769199</v>
      </c>
      <c r="K21" s="4"/>
      <c r="L21" s="4"/>
      <c r="M21" s="4"/>
      <c r="O21" s="4"/>
      <c r="P21" s="4"/>
      <c r="Q21" s="4"/>
      <c r="R21" s="4"/>
      <c r="S21" s="4"/>
      <c r="U21" s="4"/>
      <c r="V21" s="3"/>
      <c r="X21" s="4">
        <v>0</v>
      </c>
      <c r="Y21" s="4">
        <v>0</v>
      </c>
      <c r="Z21" s="4" t="s">
        <v>102</v>
      </c>
      <c r="AB21" t="s">
        <v>680</v>
      </c>
      <c r="AC21">
        <v>36</v>
      </c>
      <c r="AD21" t="s">
        <v>677</v>
      </c>
      <c r="AE21" t="s">
        <v>707</v>
      </c>
      <c r="AG21" t="s">
        <v>708</v>
      </c>
    </row>
    <row r="22" spans="1:36" ht="30" x14ac:dyDescent="0.25">
      <c r="A22" s="2">
        <v>366</v>
      </c>
      <c r="B22" s="3" t="s">
        <v>78</v>
      </c>
      <c r="C22" s="3" t="s">
        <v>26</v>
      </c>
      <c r="D22" s="3" t="s">
        <v>47</v>
      </c>
      <c r="E22" s="3">
        <v>4</v>
      </c>
      <c r="F22" s="4">
        <v>8</v>
      </c>
      <c r="G22" s="4" t="s">
        <v>147</v>
      </c>
      <c r="H22" s="3">
        <v>84463153</v>
      </c>
      <c r="I22" s="4">
        <v>5.5</v>
      </c>
      <c r="J22" s="4">
        <v>0.55000000000000004</v>
      </c>
      <c r="K22" s="4">
        <v>5</v>
      </c>
      <c r="L22" s="4"/>
      <c r="M22" s="4"/>
      <c r="N22" s="4">
        <v>9</v>
      </c>
      <c r="O22">
        <v>4</v>
      </c>
      <c r="P22">
        <v>2</v>
      </c>
      <c r="Q22" s="4">
        <v>4</v>
      </c>
      <c r="R22">
        <v>1</v>
      </c>
      <c r="S22" s="4">
        <v>4</v>
      </c>
      <c r="T22">
        <v>1.5</v>
      </c>
      <c r="V22" s="3">
        <v>0.5</v>
      </c>
      <c r="W22">
        <v>6</v>
      </c>
      <c r="X22">
        <v>37</v>
      </c>
      <c r="Y22" s="4">
        <v>6</v>
      </c>
      <c r="Z22" s="4"/>
      <c r="AB22" t="s">
        <v>680</v>
      </c>
      <c r="AC22">
        <v>26</v>
      </c>
      <c r="AD22" t="s">
        <v>677</v>
      </c>
      <c r="AE22" t="s">
        <v>709</v>
      </c>
      <c r="AH22" t="s">
        <v>692</v>
      </c>
      <c r="AI22" t="s">
        <v>695</v>
      </c>
    </row>
    <row r="23" spans="1:36" ht="30" x14ac:dyDescent="0.25">
      <c r="A23" s="2">
        <v>382</v>
      </c>
      <c r="B23" s="3" t="s">
        <v>78</v>
      </c>
      <c r="C23" s="3" t="s">
        <v>26</v>
      </c>
      <c r="D23" s="3" t="s">
        <v>47</v>
      </c>
      <c r="E23" s="3">
        <v>4</v>
      </c>
      <c r="F23" s="4">
        <v>8</v>
      </c>
      <c r="G23" s="4" t="s">
        <v>149</v>
      </c>
      <c r="H23" s="3">
        <v>8877127178</v>
      </c>
      <c r="I23" s="4">
        <v>0</v>
      </c>
      <c r="J23" s="4">
        <v>0</v>
      </c>
      <c r="K23" s="4"/>
      <c r="L23" s="4"/>
      <c r="M23" s="4"/>
      <c r="N23" s="4"/>
      <c r="O23" s="4"/>
      <c r="P23" s="4"/>
      <c r="Q23" s="4"/>
      <c r="R23" s="4"/>
      <c r="S23" s="4"/>
      <c r="U23" s="4"/>
      <c r="V23" s="3"/>
      <c r="X23" s="4">
        <v>0</v>
      </c>
      <c r="Y23" s="4">
        <v>0</v>
      </c>
      <c r="Z23" s="4"/>
      <c r="AB23" t="s">
        <v>680</v>
      </c>
      <c r="AC23">
        <v>24</v>
      </c>
      <c r="AD23" t="s">
        <v>677</v>
      </c>
      <c r="AE23" t="s">
        <v>711</v>
      </c>
      <c r="AG23" t="s">
        <v>686</v>
      </c>
    </row>
    <row r="24" spans="1:36" ht="30" x14ac:dyDescent="0.25">
      <c r="A24" s="2">
        <v>398</v>
      </c>
      <c r="B24" s="3" t="s">
        <v>78</v>
      </c>
      <c r="C24" s="3" t="s">
        <v>26</v>
      </c>
      <c r="D24" s="3" t="s">
        <v>47</v>
      </c>
      <c r="E24" s="3">
        <v>4</v>
      </c>
      <c r="F24" s="4">
        <v>8</v>
      </c>
      <c r="G24" s="4" t="s">
        <v>81</v>
      </c>
      <c r="H24" s="3">
        <v>9591241137</v>
      </c>
      <c r="I24" s="4">
        <v>5.4285714285714297</v>
      </c>
      <c r="J24" s="4">
        <v>0.54285714285714304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3"/>
      <c r="W24" s="4"/>
      <c r="X24" s="4">
        <v>0</v>
      </c>
      <c r="Y24" s="4">
        <v>0</v>
      </c>
      <c r="Z24" s="4" t="s">
        <v>89</v>
      </c>
      <c r="AB24" t="s">
        <v>673</v>
      </c>
      <c r="AC24">
        <v>26</v>
      </c>
      <c r="AD24" t="s">
        <v>674</v>
      </c>
      <c r="AE24" t="s">
        <v>675</v>
      </c>
      <c r="AG24" t="s">
        <v>676</v>
      </c>
      <c r="AJ24">
        <v>100</v>
      </c>
    </row>
    <row r="25" spans="1:36" ht="30" x14ac:dyDescent="0.25">
      <c r="A25" s="2">
        <v>415</v>
      </c>
      <c r="B25" s="3" t="s">
        <v>78</v>
      </c>
      <c r="C25" s="3" t="s">
        <v>28</v>
      </c>
      <c r="D25" s="3" t="s">
        <v>47</v>
      </c>
      <c r="E25" s="3">
        <v>4</v>
      </c>
      <c r="F25" s="4">
        <v>8</v>
      </c>
      <c r="G25" s="4" t="s">
        <v>85</v>
      </c>
      <c r="H25" s="3">
        <v>1347638136</v>
      </c>
      <c r="I25" s="4">
        <v>0</v>
      </c>
      <c r="J25" s="4">
        <v>0</v>
      </c>
      <c r="K25" s="4">
        <v>3</v>
      </c>
      <c r="L25" s="4"/>
      <c r="M25" s="4">
        <v>1</v>
      </c>
      <c r="N25" s="4">
        <v>9</v>
      </c>
      <c r="O25" s="4">
        <v>6</v>
      </c>
      <c r="P25" s="4"/>
      <c r="Q25" s="4">
        <v>6</v>
      </c>
      <c r="R25" s="4">
        <v>1</v>
      </c>
      <c r="S25" s="4">
        <v>1</v>
      </c>
      <c r="T25" s="4">
        <v>3</v>
      </c>
      <c r="U25" s="4"/>
      <c r="V25" s="3">
        <v>1</v>
      </c>
      <c r="W25" s="4">
        <v>5</v>
      </c>
      <c r="X25" s="4">
        <v>36</v>
      </c>
      <c r="Y25" s="4">
        <v>5</v>
      </c>
      <c r="Z25" s="4"/>
      <c r="AB25" t="s">
        <v>673</v>
      </c>
      <c r="AC25">
        <v>20</v>
      </c>
      <c r="AD25" t="s">
        <v>677</v>
      </c>
      <c r="AE25" t="s">
        <v>678</v>
      </c>
    </row>
    <row r="26" spans="1:36" ht="30" x14ac:dyDescent="0.25">
      <c r="A26" s="2">
        <v>431</v>
      </c>
      <c r="B26" s="3" t="s">
        <v>78</v>
      </c>
      <c r="C26" s="3" t="s">
        <v>26</v>
      </c>
      <c r="D26" s="3" t="s">
        <v>47</v>
      </c>
      <c r="E26" s="3">
        <v>4</v>
      </c>
      <c r="F26" s="4">
        <v>8</v>
      </c>
      <c r="G26" s="4" t="s">
        <v>88</v>
      </c>
      <c r="H26" s="3">
        <v>217831744</v>
      </c>
      <c r="I26" s="4">
        <v>3.9285714285714302</v>
      </c>
      <c r="J26" s="4">
        <v>0.39285714285714302</v>
      </c>
      <c r="K26" s="4"/>
      <c r="L26" s="4"/>
      <c r="M26" s="4"/>
      <c r="O26" s="4"/>
      <c r="P26" s="4"/>
      <c r="Q26" s="4"/>
      <c r="R26" s="4"/>
      <c r="S26" s="4"/>
      <c r="V26" s="3"/>
      <c r="X26">
        <v>0</v>
      </c>
      <c r="Y26" s="4">
        <v>0</v>
      </c>
      <c r="Z26" s="4" t="s">
        <v>82</v>
      </c>
      <c r="AB26" t="s">
        <v>673</v>
      </c>
      <c r="AC26">
        <v>24</v>
      </c>
      <c r="AD26" t="s">
        <v>677</v>
      </c>
      <c r="AE26" t="s">
        <v>679</v>
      </c>
    </row>
    <row r="27" spans="1:36" ht="30" x14ac:dyDescent="0.25">
      <c r="A27" s="2">
        <v>447</v>
      </c>
      <c r="B27" s="3" t="s">
        <v>78</v>
      </c>
      <c r="C27" s="3" t="s">
        <v>26</v>
      </c>
      <c r="D27" s="3" t="s">
        <v>47</v>
      </c>
      <c r="E27" s="3">
        <v>4</v>
      </c>
      <c r="F27" s="4">
        <v>8</v>
      </c>
      <c r="G27" s="4" t="s">
        <v>150</v>
      </c>
      <c r="H27" s="3">
        <v>82135906</v>
      </c>
      <c r="I27" s="4">
        <v>5.5</v>
      </c>
      <c r="J27" s="4">
        <v>0.55000000000000004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3"/>
      <c r="W27" s="4"/>
      <c r="X27" s="4">
        <v>0</v>
      </c>
      <c r="Y27" s="4">
        <v>0</v>
      </c>
      <c r="Z27" s="4"/>
      <c r="AB27" t="s">
        <v>680</v>
      </c>
      <c r="AC27">
        <v>34</v>
      </c>
      <c r="AD27" t="s">
        <v>677</v>
      </c>
      <c r="AE27" t="s">
        <v>712</v>
      </c>
      <c r="AG27" t="s">
        <v>713</v>
      </c>
    </row>
    <row r="28" spans="1:36" ht="30" x14ac:dyDescent="0.25">
      <c r="A28" s="2">
        <v>463</v>
      </c>
      <c r="B28" s="3" t="s">
        <v>78</v>
      </c>
      <c r="C28" s="3" t="s">
        <v>28</v>
      </c>
      <c r="D28" s="3" t="s">
        <v>47</v>
      </c>
      <c r="E28" s="3">
        <v>4</v>
      </c>
      <c r="F28" s="4">
        <v>8</v>
      </c>
      <c r="G28" s="4" t="s">
        <v>152</v>
      </c>
      <c r="H28" s="3">
        <v>792288984</v>
      </c>
      <c r="I28" s="4">
        <v>2.9230769230769198</v>
      </c>
      <c r="J28" s="4">
        <v>0.29230769230769199</v>
      </c>
      <c r="K28" s="4">
        <v>1</v>
      </c>
      <c r="L28" s="4"/>
      <c r="M28" s="4"/>
      <c r="N28" s="4">
        <v>4</v>
      </c>
      <c r="O28" s="4">
        <v>2</v>
      </c>
      <c r="P28" s="4">
        <v>3</v>
      </c>
      <c r="Q28">
        <v>2</v>
      </c>
      <c r="R28" s="4">
        <v>1</v>
      </c>
      <c r="S28" s="4">
        <v>1</v>
      </c>
      <c r="T28" s="4">
        <v>0.5</v>
      </c>
      <c r="U28" s="4"/>
      <c r="V28" s="3">
        <v>0.5</v>
      </c>
      <c r="W28" s="4">
        <v>2</v>
      </c>
      <c r="X28" s="4">
        <v>17</v>
      </c>
      <c r="Y28" s="4">
        <v>2</v>
      </c>
      <c r="Z28" s="4" t="s">
        <v>102</v>
      </c>
      <c r="AB28" t="s">
        <v>673</v>
      </c>
      <c r="AC28">
        <v>23</v>
      </c>
      <c r="AD28" t="s">
        <v>677</v>
      </c>
      <c r="AE28" t="s">
        <v>714</v>
      </c>
      <c r="AF28" t="s">
        <v>695</v>
      </c>
    </row>
    <row r="29" spans="1:36" ht="30" x14ac:dyDescent="0.25">
      <c r="A29" s="2">
        <v>484</v>
      </c>
      <c r="B29" s="3" t="s">
        <v>78</v>
      </c>
      <c r="C29" s="3" t="s">
        <v>28</v>
      </c>
      <c r="D29" s="3" t="s">
        <v>47</v>
      </c>
      <c r="E29" s="3">
        <v>4</v>
      </c>
      <c r="F29" s="4">
        <v>8</v>
      </c>
      <c r="G29" s="4" t="s">
        <v>158</v>
      </c>
      <c r="H29" s="3">
        <v>927618937</v>
      </c>
      <c r="I29" s="4">
        <v>3.5384615384615401</v>
      </c>
      <c r="J29" s="4">
        <v>0.35384615384615398</v>
      </c>
      <c r="K29" s="4">
        <v>3</v>
      </c>
      <c r="L29" s="4"/>
      <c r="M29" s="4"/>
      <c r="N29" s="4">
        <v>7</v>
      </c>
      <c r="O29" s="4">
        <v>4</v>
      </c>
      <c r="P29" s="4">
        <v>2</v>
      </c>
      <c r="Q29" s="4">
        <v>4</v>
      </c>
      <c r="R29" s="4">
        <v>1</v>
      </c>
      <c r="S29" s="4">
        <v>2</v>
      </c>
      <c r="T29">
        <v>2.5</v>
      </c>
      <c r="U29" s="4"/>
      <c r="V29" s="3">
        <v>0.5</v>
      </c>
      <c r="W29" s="4">
        <v>5</v>
      </c>
      <c r="X29" s="4">
        <v>31</v>
      </c>
      <c r="Y29" s="4">
        <v>5</v>
      </c>
      <c r="Z29" s="4"/>
      <c r="AB29" t="s">
        <v>673</v>
      </c>
      <c r="AC29">
        <v>25</v>
      </c>
      <c r="AD29" t="s">
        <v>677</v>
      </c>
      <c r="AE29" t="s">
        <v>721</v>
      </c>
      <c r="AG29" t="s">
        <v>686</v>
      </c>
    </row>
    <row r="30" spans="1:36" ht="30" x14ac:dyDescent="0.25">
      <c r="A30" s="2">
        <v>505</v>
      </c>
      <c r="B30" s="3" t="s">
        <v>78</v>
      </c>
      <c r="C30" s="3" t="s">
        <v>28</v>
      </c>
      <c r="D30" s="3" t="s">
        <v>47</v>
      </c>
      <c r="E30" s="3">
        <v>4</v>
      </c>
      <c r="F30" s="4">
        <v>8</v>
      </c>
      <c r="G30" s="4" t="s">
        <v>165</v>
      </c>
      <c r="H30" s="3">
        <v>1412134207</v>
      </c>
      <c r="I30" s="4">
        <v>2.7692307692307701</v>
      </c>
      <c r="J30" s="4">
        <v>0.27692307692307699</v>
      </c>
      <c r="K30" s="4"/>
      <c r="L30" s="4"/>
      <c r="M30" s="4"/>
      <c r="N30" s="4"/>
      <c r="O30" s="4"/>
      <c r="P30" s="4"/>
      <c r="Q30" s="4"/>
      <c r="R30" s="4"/>
      <c r="S30" s="4"/>
      <c r="U30" s="4"/>
      <c r="V30" s="3"/>
      <c r="X30" s="4">
        <v>0</v>
      </c>
      <c r="Y30" s="4">
        <v>0</v>
      </c>
      <c r="Z30" s="4"/>
      <c r="AB30" t="s">
        <v>680</v>
      </c>
      <c r="AC30">
        <v>25</v>
      </c>
      <c r="AD30" t="s">
        <v>677</v>
      </c>
      <c r="AE30" t="s">
        <v>705</v>
      </c>
    </row>
    <row r="31" spans="1:36" ht="30" x14ac:dyDescent="0.25">
      <c r="A31" s="2">
        <v>525</v>
      </c>
      <c r="B31" s="3" t="s">
        <v>78</v>
      </c>
      <c r="C31" s="3" t="s">
        <v>28</v>
      </c>
      <c r="D31" s="3" t="s">
        <v>47</v>
      </c>
      <c r="E31" s="3">
        <v>4</v>
      </c>
      <c r="F31" s="4">
        <v>8</v>
      </c>
      <c r="G31" s="4" t="s">
        <v>169</v>
      </c>
      <c r="H31" s="3">
        <v>178114327</v>
      </c>
      <c r="I31" s="4">
        <v>2.7692307692307701</v>
      </c>
      <c r="J31" s="4">
        <v>0.27692307692307699</v>
      </c>
      <c r="K31" s="4"/>
      <c r="L31" s="4"/>
      <c r="M31" s="4"/>
      <c r="O31" s="4"/>
      <c r="P31" s="4"/>
      <c r="Q31" s="4"/>
      <c r="R31" s="4"/>
      <c r="S31" s="4"/>
      <c r="T31" s="4"/>
      <c r="V31" s="3"/>
      <c r="X31" s="4">
        <v>0</v>
      </c>
      <c r="Y31" s="4">
        <v>0</v>
      </c>
      <c r="Z31" s="4"/>
      <c r="AB31" t="s">
        <v>680</v>
      </c>
      <c r="AC31">
        <v>31</v>
      </c>
      <c r="AD31" t="s">
        <v>677</v>
      </c>
      <c r="AE31" t="s">
        <v>694</v>
      </c>
      <c r="AH31" t="s">
        <v>692</v>
      </c>
    </row>
    <row r="32" spans="1:36" ht="30" x14ac:dyDescent="0.25">
      <c r="A32" s="2">
        <v>541</v>
      </c>
      <c r="B32" s="3" t="s">
        <v>78</v>
      </c>
      <c r="C32" s="3" t="s">
        <v>28</v>
      </c>
      <c r="D32" s="3" t="s">
        <v>47</v>
      </c>
      <c r="E32" s="3">
        <v>4</v>
      </c>
      <c r="F32" s="4">
        <v>8</v>
      </c>
      <c r="G32" s="4" t="s">
        <v>171</v>
      </c>
      <c r="H32" s="3">
        <v>8518124088</v>
      </c>
      <c r="I32" s="4">
        <v>2.7692307692307701</v>
      </c>
      <c r="J32" s="4">
        <v>0.27692307692307699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3"/>
      <c r="W32" s="4"/>
      <c r="X32" s="4">
        <v>0</v>
      </c>
      <c r="Y32" s="4">
        <v>0</v>
      </c>
      <c r="Z32" s="4"/>
      <c r="AB32" t="s">
        <v>680</v>
      </c>
      <c r="AC32">
        <v>25</v>
      </c>
      <c r="AD32" t="s">
        <v>677</v>
      </c>
      <c r="AE32" t="s">
        <v>725</v>
      </c>
      <c r="AG32" t="s">
        <v>726</v>
      </c>
    </row>
    <row r="33" spans="1:33" ht="30" x14ac:dyDescent="0.25">
      <c r="A33" s="2">
        <v>557</v>
      </c>
      <c r="B33" s="3" t="s">
        <v>78</v>
      </c>
      <c r="C33" s="3" t="s">
        <v>26</v>
      </c>
      <c r="D33" s="3" t="s">
        <v>47</v>
      </c>
      <c r="E33" s="3">
        <v>4</v>
      </c>
      <c r="F33" s="4">
        <v>8</v>
      </c>
      <c r="G33" s="4" t="s">
        <v>172</v>
      </c>
      <c r="H33" s="3">
        <v>8517821164</v>
      </c>
      <c r="I33" s="4">
        <v>5.4285714285714297</v>
      </c>
      <c r="J33" s="4">
        <v>0.54285714285714304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3"/>
      <c r="X33" s="4">
        <v>0</v>
      </c>
      <c r="Y33" s="4">
        <v>0</v>
      </c>
      <c r="Z33" s="4" t="s">
        <v>89</v>
      </c>
      <c r="AB33" t="s">
        <v>680</v>
      </c>
      <c r="AC33">
        <v>29</v>
      </c>
      <c r="AD33" t="s">
        <v>674</v>
      </c>
      <c r="AE33" t="s">
        <v>691</v>
      </c>
      <c r="AF33" t="s">
        <v>695</v>
      </c>
      <c r="AG33" t="s">
        <v>727</v>
      </c>
    </row>
    <row r="34" spans="1:33" ht="30" x14ac:dyDescent="0.25">
      <c r="A34" s="2">
        <v>573</v>
      </c>
      <c r="B34" s="3" t="s">
        <v>78</v>
      </c>
      <c r="C34" s="3" t="s">
        <v>28</v>
      </c>
      <c r="D34" s="3" t="s">
        <v>47</v>
      </c>
      <c r="E34" s="3">
        <v>4</v>
      </c>
      <c r="F34" s="4">
        <v>8</v>
      </c>
      <c r="G34" s="4" t="s">
        <v>173</v>
      </c>
      <c r="H34" s="3">
        <v>79215167188</v>
      </c>
      <c r="I34" s="4">
        <v>2.6923076923076898</v>
      </c>
      <c r="J34" s="4">
        <v>0.269230769230769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3"/>
      <c r="W34" s="4"/>
      <c r="X34" s="4">
        <v>0</v>
      </c>
      <c r="Y34" s="4">
        <v>0</v>
      </c>
      <c r="Z34" s="4" t="s">
        <v>99</v>
      </c>
      <c r="AB34" t="s">
        <v>673</v>
      </c>
      <c r="AC34">
        <v>18</v>
      </c>
      <c r="AD34" t="s">
        <v>677</v>
      </c>
      <c r="AE34" t="s">
        <v>728</v>
      </c>
      <c r="AG34" t="s">
        <v>686</v>
      </c>
    </row>
    <row r="35" spans="1:33" x14ac:dyDescent="0.25">
      <c r="A35" s="2"/>
      <c r="B35" s="3"/>
      <c r="C35" s="3"/>
      <c r="D35" s="3"/>
      <c r="E35" s="3"/>
      <c r="F35" s="4"/>
      <c r="G35" s="4"/>
      <c r="H35" s="3"/>
      <c r="I35" s="4"/>
      <c r="J35" s="4"/>
      <c r="K35" s="4"/>
      <c r="L35" s="4"/>
      <c r="M35" s="4"/>
      <c r="O35" s="4"/>
      <c r="P35" s="4"/>
      <c r="Q35" s="4"/>
      <c r="R35" s="4"/>
      <c r="S35" s="4"/>
      <c r="U35" s="4"/>
      <c r="V35" s="3"/>
      <c r="W35" s="4"/>
      <c r="X35" s="4"/>
      <c r="Y35" s="4"/>
      <c r="Z35" s="4"/>
    </row>
    <row r="36" spans="1:33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R36" s="4"/>
      <c r="S36" s="4"/>
      <c r="T36" s="4"/>
      <c r="U36" s="4"/>
      <c r="V36" s="3"/>
      <c r="X36" s="4"/>
      <c r="Y36" s="4"/>
      <c r="Z36" s="4"/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L36"/>
  <sheetViews>
    <sheetView workbookViewId="0">
      <selection activeCell="L4" sqref="L4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12</v>
      </c>
      <c r="B2" s="3" t="s">
        <v>78</v>
      </c>
      <c r="C2" s="3" t="s">
        <v>28</v>
      </c>
      <c r="D2" s="3" t="s">
        <v>33</v>
      </c>
      <c r="E2" s="3">
        <v>28</v>
      </c>
      <c r="F2" s="4">
        <v>200</v>
      </c>
      <c r="G2" s="4" t="s">
        <v>92</v>
      </c>
      <c r="H2" s="3">
        <v>9165180138</v>
      </c>
      <c r="I2" s="4">
        <v>2.2000000000000002</v>
      </c>
      <c r="J2" s="4">
        <v>0.44</v>
      </c>
      <c r="K2" s="4">
        <v>2</v>
      </c>
      <c r="L2" s="4"/>
      <c r="M2" s="4"/>
      <c r="N2" s="4">
        <v>9</v>
      </c>
      <c r="O2" s="4">
        <v>6</v>
      </c>
      <c r="P2" s="4">
        <v>3</v>
      </c>
      <c r="Q2">
        <v>6</v>
      </c>
      <c r="R2" s="4"/>
      <c r="T2">
        <v>3</v>
      </c>
      <c r="U2" s="4"/>
      <c r="V2" s="3"/>
      <c r="W2">
        <v>3</v>
      </c>
      <c r="X2" s="4">
        <v>32</v>
      </c>
      <c r="Y2" s="4">
        <v>3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33</v>
      </c>
      <c r="B3" s="3" t="s">
        <v>78</v>
      </c>
      <c r="C3" s="3" t="s">
        <v>28</v>
      </c>
      <c r="D3" s="3" t="s">
        <v>33</v>
      </c>
      <c r="E3" s="3">
        <v>28</v>
      </c>
      <c r="F3" s="4">
        <v>200</v>
      </c>
      <c r="G3" s="4" t="s">
        <v>98</v>
      </c>
      <c r="H3" s="3">
        <v>871611960</v>
      </c>
      <c r="I3" s="4">
        <v>2.1</v>
      </c>
      <c r="J3" s="4">
        <v>0.42</v>
      </c>
      <c r="K3" s="4">
        <v>3</v>
      </c>
      <c r="L3" s="4"/>
      <c r="M3" s="4"/>
      <c r="N3" s="4">
        <v>5</v>
      </c>
      <c r="O3" s="4">
        <v>2</v>
      </c>
      <c r="P3" s="4">
        <v>3</v>
      </c>
      <c r="Q3" s="4">
        <v>2</v>
      </c>
      <c r="R3" s="4">
        <v>1</v>
      </c>
      <c r="S3" s="4"/>
      <c r="T3" s="4"/>
      <c r="U3" s="4"/>
      <c r="V3" s="3"/>
      <c r="W3" s="4"/>
      <c r="X3" s="4">
        <v>16</v>
      </c>
      <c r="Y3" s="4">
        <v>0</v>
      </c>
      <c r="Z3" s="4"/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49</v>
      </c>
      <c r="B4" s="3" t="s">
        <v>78</v>
      </c>
      <c r="C4" s="3" t="s">
        <v>28</v>
      </c>
      <c r="D4" s="3" t="s">
        <v>33</v>
      </c>
      <c r="E4" s="3">
        <v>28</v>
      </c>
      <c r="F4" s="4">
        <v>200</v>
      </c>
      <c r="G4" s="4" t="s">
        <v>101</v>
      </c>
      <c r="H4" s="3">
        <v>17888851</v>
      </c>
      <c r="I4" s="4">
        <v>2.2000000000000002</v>
      </c>
      <c r="J4" s="4">
        <v>0.44</v>
      </c>
      <c r="K4" s="4">
        <v>2</v>
      </c>
      <c r="N4">
        <v>5</v>
      </c>
      <c r="O4">
        <v>3</v>
      </c>
      <c r="P4">
        <v>1</v>
      </c>
      <c r="Q4">
        <v>3</v>
      </c>
      <c r="R4">
        <v>1</v>
      </c>
      <c r="S4">
        <v>1</v>
      </c>
      <c r="T4">
        <v>1.5</v>
      </c>
      <c r="V4" s="3">
        <v>1.5</v>
      </c>
      <c r="W4">
        <v>4</v>
      </c>
      <c r="X4">
        <v>23</v>
      </c>
      <c r="Y4">
        <v>4</v>
      </c>
      <c r="Z4" t="s">
        <v>99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65</v>
      </c>
      <c r="B5" s="3" t="s">
        <v>78</v>
      </c>
      <c r="C5" s="3" t="s">
        <v>28</v>
      </c>
      <c r="D5" s="3" t="s">
        <v>33</v>
      </c>
      <c r="E5" s="3">
        <v>28</v>
      </c>
      <c r="F5" s="4">
        <v>200</v>
      </c>
      <c r="G5" s="4" t="s">
        <v>104</v>
      </c>
      <c r="H5" s="3">
        <v>134766397</v>
      </c>
      <c r="I5" s="4">
        <v>2.2000000000000002</v>
      </c>
      <c r="J5" s="4">
        <v>0.44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3"/>
      <c r="X5" s="4">
        <v>0</v>
      </c>
      <c r="Y5" s="4">
        <v>0</v>
      </c>
      <c r="Z5" s="4" t="s">
        <v>99</v>
      </c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88</v>
      </c>
      <c r="B6" s="3" t="s">
        <v>78</v>
      </c>
      <c r="C6" s="3" t="s">
        <v>26</v>
      </c>
      <c r="D6" s="3" t="s">
        <v>33</v>
      </c>
      <c r="E6" s="3">
        <v>28</v>
      </c>
      <c r="F6" s="4">
        <v>200</v>
      </c>
      <c r="G6" s="4" t="s">
        <v>106</v>
      </c>
      <c r="H6" s="3">
        <v>90153375</v>
      </c>
      <c r="I6" s="4">
        <v>2.125</v>
      </c>
      <c r="J6" s="4">
        <v>0.42499999999999999</v>
      </c>
      <c r="K6" s="4">
        <v>5</v>
      </c>
      <c r="L6" s="4"/>
      <c r="M6" s="4"/>
      <c r="N6" s="4">
        <v>12</v>
      </c>
      <c r="O6" s="4">
        <v>5</v>
      </c>
      <c r="P6" s="4">
        <v>1</v>
      </c>
      <c r="Q6" s="4">
        <v>5</v>
      </c>
      <c r="R6" s="4">
        <v>1</v>
      </c>
      <c r="S6" s="4">
        <v>1</v>
      </c>
      <c r="T6" s="4">
        <v>4</v>
      </c>
      <c r="U6" s="4"/>
      <c r="V6" s="3">
        <v>2</v>
      </c>
      <c r="W6" s="4">
        <v>7</v>
      </c>
      <c r="X6" s="4">
        <v>43</v>
      </c>
      <c r="Y6" s="4">
        <v>7</v>
      </c>
      <c r="Z6" s="4" t="s">
        <v>82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116</v>
      </c>
      <c r="B7" s="3" t="s">
        <v>78</v>
      </c>
      <c r="C7" s="3" t="s">
        <v>28</v>
      </c>
      <c r="D7" s="3" t="s">
        <v>33</v>
      </c>
      <c r="E7" s="3">
        <v>28</v>
      </c>
      <c r="F7" s="4">
        <v>200</v>
      </c>
      <c r="G7" s="4" t="s">
        <v>114</v>
      </c>
      <c r="H7" s="3">
        <v>17888853</v>
      </c>
      <c r="I7" s="4">
        <v>2.2000000000000002</v>
      </c>
      <c r="J7" s="4">
        <v>0.44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3"/>
      <c r="W7" s="4"/>
      <c r="X7" s="4">
        <v>0</v>
      </c>
      <c r="Y7" s="4">
        <v>0</v>
      </c>
      <c r="Z7" s="4" t="s">
        <v>102</v>
      </c>
      <c r="AB7" t="s">
        <v>680</v>
      </c>
      <c r="AC7">
        <v>30</v>
      </c>
      <c r="AD7" t="s">
        <v>674</v>
      </c>
      <c r="AE7" t="s">
        <v>687</v>
      </c>
      <c r="AG7" t="s">
        <v>688</v>
      </c>
    </row>
    <row r="8" spans="1:38" ht="30" x14ac:dyDescent="0.25">
      <c r="A8" s="2">
        <v>137</v>
      </c>
      <c r="B8" s="3" t="s">
        <v>78</v>
      </c>
      <c r="C8" s="3" t="s">
        <v>26</v>
      </c>
      <c r="D8" s="3" t="s">
        <v>33</v>
      </c>
      <c r="E8" s="3">
        <v>28</v>
      </c>
      <c r="F8" s="4">
        <v>200</v>
      </c>
      <c r="G8" s="4" t="s">
        <v>111</v>
      </c>
      <c r="H8" s="3">
        <v>134763219</v>
      </c>
      <c r="I8" s="4">
        <v>0</v>
      </c>
      <c r="J8" s="4">
        <v>0</v>
      </c>
      <c r="K8" s="4">
        <v>30</v>
      </c>
      <c r="L8" s="4"/>
      <c r="M8">
        <v>22</v>
      </c>
      <c r="N8">
        <v>41</v>
      </c>
      <c r="O8">
        <v>11</v>
      </c>
      <c r="Q8" s="4">
        <v>11</v>
      </c>
      <c r="R8">
        <v>1</v>
      </c>
      <c r="S8" s="4">
        <v>21</v>
      </c>
      <c r="T8">
        <v>7.5</v>
      </c>
      <c r="U8">
        <v>1</v>
      </c>
      <c r="V8" s="3">
        <v>4.5</v>
      </c>
      <c r="W8">
        <v>34</v>
      </c>
      <c r="X8">
        <v>183</v>
      </c>
      <c r="Y8" s="4">
        <v>33</v>
      </c>
      <c r="Z8" s="4"/>
      <c r="AB8" t="s">
        <v>673</v>
      </c>
      <c r="AC8">
        <v>23</v>
      </c>
      <c r="AD8" t="s">
        <v>677</v>
      </c>
      <c r="AE8" t="s">
        <v>691</v>
      </c>
    </row>
    <row r="9" spans="1:38" ht="30" x14ac:dyDescent="0.25">
      <c r="A9" s="2">
        <v>144</v>
      </c>
      <c r="B9" s="3" t="s">
        <v>78</v>
      </c>
      <c r="C9" s="3" t="s">
        <v>26</v>
      </c>
      <c r="D9" s="3" t="s">
        <v>33</v>
      </c>
      <c r="E9" s="3">
        <v>28</v>
      </c>
      <c r="F9" s="4">
        <v>200</v>
      </c>
      <c r="G9" s="4" t="s">
        <v>118</v>
      </c>
      <c r="H9" s="3">
        <v>10238105208</v>
      </c>
      <c r="I9" s="4">
        <v>0</v>
      </c>
      <c r="J9" s="4">
        <v>0</v>
      </c>
      <c r="K9" s="4">
        <v>3</v>
      </c>
      <c r="L9" s="4"/>
      <c r="M9" s="4"/>
      <c r="N9" s="4">
        <v>9</v>
      </c>
      <c r="O9" s="4">
        <v>5</v>
      </c>
      <c r="P9" s="4"/>
      <c r="Q9" s="4">
        <v>5</v>
      </c>
      <c r="R9" s="4">
        <v>1</v>
      </c>
      <c r="S9" s="4">
        <v>3</v>
      </c>
      <c r="T9" s="4">
        <v>1.5</v>
      </c>
      <c r="U9" s="4"/>
      <c r="V9" s="3">
        <v>0.5</v>
      </c>
      <c r="W9" s="4">
        <v>5</v>
      </c>
      <c r="X9" s="4">
        <v>33</v>
      </c>
      <c r="Y9" s="4">
        <v>5</v>
      </c>
      <c r="Z9" s="4"/>
      <c r="AB9" t="s">
        <v>673</v>
      </c>
      <c r="AC9">
        <v>29</v>
      </c>
      <c r="AD9" t="s">
        <v>677</v>
      </c>
      <c r="AE9" t="s">
        <v>691</v>
      </c>
      <c r="AH9" t="s">
        <v>692</v>
      </c>
    </row>
    <row r="10" spans="1:38" ht="30" x14ac:dyDescent="0.25">
      <c r="A10" s="2">
        <v>162</v>
      </c>
      <c r="B10" s="3" t="s">
        <v>78</v>
      </c>
      <c r="C10" s="3" t="s">
        <v>26</v>
      </c>
      <c r="D10" s="3" t="s">
        <v>33</v>
      </c>
      <c r="E10" s="3">
        <v>28</v>
      </c>
      <c r="F10" s="4">
        <v>200</v>
      </c>
      <c r="G10" s="4" t="s">
        <v>121</v>
      </c>
      <c r="H10" s="3">
        <v>8870124178</v>
      </c>
      <c r="I10" s="4">
        <v>2.125</v>
      </c>
      <c r="J10" s="4">
        <v>0.42499999999999999</v>
      </c>
      <c r="K10" s="4"/>
      <c r="L10" s="4"/>
      <c r="M10" s="4"/>
      <c r="N10" s="4"/>
      <c r="O10" s="4"/>
      <c r="P10" s="4"/>
      <c r="Q10" s="4"/>
      <c r="R10" s="4"/>
      <c r="S10" s="4"/>
      <c r="U10" s="4"/>
      <c r="V10" s="3"/>
      <c r="W10" s="4"/>
      <c r="X10" s="4">
        <v>0</v>
      </c>
      <c r="Y10" s="4">
        <v>0</v>
      </c>
      <c r="Z10" s="4" t="s">
        <v>82</v>
      </c>
      <c r="AB10" t="s">
        <v>673</v>
      </c>
      <c r="AC10">
        <v>21</v>
      </c>
      <c r="AD10" t="s">
        <v>677</v>
      </c>
      <c r="AE10" t="s">
        <v>693</v>
      </c>
      <c r="AJ10">
        <v>100</v>
      </c>
    </row>
    <row r="11" spans="1:38" ht="30" x14ac:dyDescent="0.25">
      <c r="A11" s="2">
        <v>178</v>
      </c>
      <c r="B11" s="3" t="s">
        <v>78</v>
      </c>
      <c r="C11" s="3" t="s">
        <v>28</v>
      </c>
      <c r="D11" s="3" t="s">
        <v>33</v>
      </c>
      <c r="E11" s="3">
        <v>28</v>
      </c>
      <c r="F11" s="4">
        <v>200</v>
      </c>
      <c r="G11" s="4" t="s">
        <v>122</v>
      </c>
      <c r="H11" s="3">
        <v>10184154</v>
      </c>
      <c r="I11" s="4">
        <v>2.2000000000000002</v>
      </c>
      <c r="J11" s="4">
        <v>0.44</v>
      </c>
      <c r="K11" s="4">
        <v>12</v>
      </c>
      <c r="L11" s="4">
        <v>1</v>
      </c>
      <c r="M11" s="4">
        <v>1</v>
      </c>
      <c r="N11" s="4">
        <v>34</v>
      </c>
      <c r="O11" s="4">
        <v>21</v>
      </c>
      <c r="P11" s="4">
        <v>4</v>
      </c>
      <c r="Q11" s="4">
        <v>21</v>
      </c>
      <c r="R11" s="4">
        <v>1</v>
      </c>
      <c r="S11" s="4">
        <v>3</v>
      </c>
      <c r="T11" s="4">
        <v>8</v>
      </c>
      <c r="U11" s="4"/>
      <c r="V11" s="3">
        <v>2</v>
      </c>
      <c r="W11" s="4">
        <v>13</v>
      </c>
      <c r="X11" s="4">
        <v>121</v>
      </c>
      <c r="Y11" s="4">
        <v>13</v>
      </c>
      <c r="Z11" s="4" t="s">
        <v>99</v>
      </c>
      <c r="AB11" t="s">
        <v>680</v>
      </c>
      <c r="AC11">
        <v>25</v>
      </c>
      <c r="AD11" t="s">
        <v>677</v>
      </c>
      <c r="AE11" t="s">
        <v>694</v>
      </c>
      <c r="AH11" t="s">
        <v>692</v>
      </c>
    </row>
    <row r="12" spans="1:38" ht="30" x14ac:dyDescent="0.25">
      <c r="A12" s="2">
        <v>194</v>
      </c>
      <c r="B12" s="3" t="s">
        <v>78</v>
      </c>
      <c r="C12" s="3" t="s">
        <v>26</v>
      </c>
      <c r="D12" s="3" t="s">
        <v>33</v>
      </c>
      <c r="E12" s="3">
        <v>28</v>
      </c>
      <c r="F12" s="4">
        <v>200</v>
      </c>
      <c r="G12" s="4" t="s">
        <v>124</v>
      </c>
      <c r="H12" s="3">
        <v>1391113645</v>
      </c>
      <c r="I12" s="4">
        <v>2.125</v>
      </c>
      <c r="J12" s="4">
        <v>0.42499999999999999</v>
      </c>
      <c r="K12" s="4">
        <v>3</v>
      </c>
      <c r="L12" s="4"/>
      <c r="M12" s="4"/>
      <c r="N12" s="4">
        <v>8</v>
      </c>
      <c r="O12" s="4">
        <v>5</v>
      </c>
      <c r="P12" s="4">
        <v>1</v>
      </c>
      <c r="Q12" s="4">
        <v>5</v>
      </c>
      <c r="R12" s="4">
        <v>1</v>
      </c>
      <c r="S12" s="4">
        <v>2</v>
      </c>
      <c r="T12">
        <v>1</v>
      </c>
      <c r="U12" s="4"/>
      <c r="V12" s="3">
        <v>1</v>
      </c>
      <c r="W12" s="4">
        <v>4</v>
      </c>
      <c r="X12" s="4">
        <v>31</v>
      </c>
      <c r="Y12" s="4">
        <v>4</v>
      </c>
      <c r="Z12" s="4" t="s">
        <v>82</v>
      </c>
      <c r="AB12" t="s">
        <v>680</v>
      </c>
      <c r="AC12">
        <v>24</v>
      </c>
      <c r="AD12" t="s">
        <v>677</v>
      </c>
      <c r="AE12" t="s">
        <v>691</v>
      </c>
      <c r="AF12" t="s">
        <v>695</v>
      </c>
      <c r="AH12" t="s">
        <v>692</v>
      </c>
      <c r="AI12" t="s">
        <v>695</v>
      </c>
    </row>
    <row r="13" spans="1:38" ht="30" x14ac:dyDescent="0.25">
      <c r="A13" s="2">
        <v>210</v>
      </c>
      <c r="B13" s="3" t="s">
        <v>78</v>
      </c>
      <c r="C13" s="3" t="s">
        <v>26</v>
      </c>
      <c r="D13" s="3" t="s">
        <v>33</v>
      </c>
      <c r="E13" s="3">
        <v>28</v>
      </c>
      <c r="F13" s="4">
        <v>200</v>
      </c>
      <c r="G13" s="4" t="s">
        <v>126</v>
      </c>
      <c r="H13" s="3">
        <v>8916155192</v>
      </c>
      <c r="I13" s="4">
        <v>2.125</v>
      </c>
      <c r="J13" s="4">
        <v>0.42499999999999999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W13" s="4"/>
      <c r="X13" s="4">
        <v>0</v>
      </c>
      <c r="Y13" s="4">
        <v>0</v>
      </c>
      <c r="Z13" s="4" t="s">
        <v>82</v>
      </c>
      <c r="AB13" t="s">
        <v>680</v>
      </c>
      <c r="AC13">
        <v>30</v>
      </c>
      <c r="AD13" t="s">
        <v>677</v>
      </c>
      <c r="AE13" t="s">
        <v>697</v>
      </c>
    </row>
    <row r="14" spans="1:38" ht="30" x14ac:dyDescent="0.25">
      <c r="A14" s="2">
        <v>226</v>
      </c>
      <c r="B14" s="3" t="s">
        <v>78</v>
      </c>
      <c r="C14" s="3" t="s">
        <v>26</v>
      </c>
      <c r="D14" s="3" t="s">
        <v>33</v>
      </c>
      <c r="E14" s="3">
        <v>28</v>
      </c>
      <c r="F14" s="4">
        <v>200</v>
      </c>
      <c r="G14" s="4" t="s">
        <v>128</v>
      </c>
      <c r="H14" s="3">
        <v>9591208203</v>
      </c>
      <c r="I14" s="4">
        <v>2.875</v>
      </c>
      <c r="J14" s="4">
        <v>0.57499999999999996</v>
      </c>
      <c r="K14" s="4">
        <v>12</v>
      </c>
      <c r="L14" s="4"/>
      <c r="M14" s="4"/>
      <c r="N14" s="4">
        <v>32</v>
      </c>
      <c r="O14" s="4">
        <v>19</v>
      </c>
      <c r="P14" s="4">
        <v>1</v>
      </c>
      <c r="Q14" s="4">
        <v>19</v>
      </c>
      <c r="R14" s="4">
        <v>1</v>
      </c>
      <c r="S14" s="4">
        <v>4</v>
      </c>
      <c r="T14" s="4">
        <v>8.5</v>
      </c>
      <c r="U14" s="4"/>
      <c r="V14" s="3">
        <v>5.5</v>
      </c>
      <c r="W14" s="4">
        <v>18</v>
      </c>
      <c r="X14" s="4">
        <v>120</v>
      </c>
      <c r="Y14" s="4">
        <v>18</v>
      </c>
      <c r="Z14" s="4" t="s">
        <v>89</v>
      </c>
      <c r="AB14" t="s">
        <v>680</v>
      </c>
      <c r="AC14">
        <v>33</v>
      </c>
      <c r="AD14" t="s">
        <v>677</v>
      </c>
      <c r="AE14" t="s">
        <v>698</v>
      </c>
      <c r="AG14" t="s">
        <v>699</v>
      </c>
    </row>
    <row r="15" spans="1:38" ht="30" x14ac:dyDescent="0.25">
      <c r="A15" s="2">
        <v>243</v>
      </c>
      <c r="B15" s="3" t="s">
        <v>78</v>
      </c>
      <c r="C15" s="3" t="s">
        <v>26</v>
      </c>
      <c r="D15" s="3" t="s">
        <v>33</v>
      </c>
      <c r="E15" s="3">
        <v>28</v>
      </c>
      <c r="F15" s="4">
        <v>200</v>
      </c>
      <c r="G15" s="4" t="s">
        <v>130</v>
      </c>
      <c r="H15" s="3">
        <v>3712062108</v>
      </c>
      <c r="I15" s="4">
        <v>2.15625</v>
      </c>
      <c r="J15" s="4">
        <v>0.43125000000000002</v>
      </c>
      <c r="K15" s="4">
        <v>8</v>
      </c>
      <c r="L15" s="4"/>
      <c r="M15" s="4"/>
      <c r="N15" s="4">
        <v>17</v>
      </c>
      <c r="O15" s="4">
        <v>9</v>
      </c>
      <c r="P15" s="4">
        <v>1</v>
      </c>
      <c r="Q15" s="4">
        <v>9</v>
      </c>
      <c r="R15" s="4">
        <v>1</v>
      </c>
      <c r="S15" s="4">
        <v>2</v>
      </c>
      <c r="T15" s="4">
        <v>1</v>
      </c>
      <c r="U15" s="4"/>
      <c r="V15" s="3">
        <v>1</v>
      </c>
      <c r="W15">
        <v>4</v>
      </c>
      <c r="X15" s="4">
        <v>53</v>
      </c>
      <c r="Y15" s="4">
        <v>4</v>
      </c>
      <c r="Z15" s="4"/>
      <c r="AB15" t="s">
        <v>680</v>
      </c>
      <c r="AC15">
        <v>28</v>
      </c>
      <c r="AD15" t="s">
        <v>677</v>
      </c>
      <c r="AE15" t="s">
        <v>700</v>
      </c>
      <c r="AF15" t="s">
        <v>695</v>
      </c>
      <c r="AG15" t="s">
        <v>701</v>
      </c>
    </row>
    <row r="16" spans="1:38" ht="30" x14ac:dyDescent="0.25">
      <c r="A16" s="2">
        <v>259</v>
      </c>
      <c r="B16" s="3" t="s">
        <v>78</v>
      </c>
      <c r="C16" s="3" t="s">
        <v>26</v>
      </c>
      <c r="D16" s="3" t="s">
        <v>33</v>
      </c>
      <c r="E16" s="3">
        <v>28</v>
      </c>
      <c r="F16" s="4">
        <v>200</v>
      </c>
      <c r="G16" s="4" t="s">
        <v>130</v>
      </c>
      <c r="H16" s="3">
        <v>3712062108</v>
      </c>
      <c r="I16" s="4">
        <v>2.15625</v>
      </c>
      <c r="J16" s="4">
        <v>0.43125000000000002</v>
      </c>
      <c r="K16" s="4">
        <v>1</v>
      </c>
      <c r="L16" s="4"/>
      <c r="M16" s="4"/>
      <c r="N16" s="4">
        <v>3</v>
      </c>
      <c r="O16" s="4">
        <v>2</v>
      </c>
      <c r="P16" s="4">
        <v>4</v>
      </c>
      <c r="Q16" s="4">
        <v>2</v>
      </c>
      <c r="R16" s="4">
        <v>1</v>
      </c>
      <c r="S16" s="4"/>
      <c r="T16" s="4">
        <v>2</v>
      </c>
      <c r="U16" s="4"/>
      <c r="V16" s="3">
        <v>1</v>
      </c>
      <c r="W16">
        <v>3</v>
      </c>
      <c r="X16" s="4">
        <v>19</v>
      </c>
      <c r="Y16" s="4">
        <v>3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277</v>
      </c>
      <c r="B17" s="3" t="s">
        <v>78</v>
      </c>
      <c r="C17" s="3" t="s">
        <v>26</v>
      </c>
      <c r="D17" s="3" t="s">
        <v>33</v>
      </c>
      <c r="E17" s="3">
        <v>28</v>
      </c>
      <c r="F17" s="4">
        <v>200</v>
      </c>
      <c r="G17" s="4" t="s">
        <v>134</v>
      </c>
      <c r="H17" s="3">
        <v>828360120</v>
      </c>
      <c r="I17" s="4">
        <v>2.125</v>
      </c>
      <c r="J17" s="4">
        <v>0.42499999999999999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3"/>
      <c r="W17" s="4"/>
      <c r="X17" s="4">
        <v>0</v>
      </c>
      <c r="Y17" s="4">
        <v>0</v>
      </c>
      <c r="Z17" s="4" t="s">
        <v>82</v>
      </c>
      <c r="AB17" t="s">
        <v>673</v>
      </c>
      <c r="AC17">
        <v>26</v>
      </c>
      <c r="AD17" t="s">
        <v>674</v>
      </c>
      <c r="AE17" t="s">
        <v>678</v>
      </c>
      <c r="AG17" t="s">
        <v>702</v>
      </c>
      <c r="AJ17">
        <v>180</v>
      </c>
    </row>
    <row r="18" spans="1:36" ht="30" x14ac:dyDescent="0.25">
      <c r="A18" s="2">
        <v>293</v>
      </c>
      <c r="B18" s="3" t="s">
        <v>78</v>
      </c>
      <c r="C18" s="3" t="s">
        <v>28</v>
      </c>
      <c r="D18" s="3" t="s">
        <v>33</v>
      </c>
      <c r="E18" s="3">
        <v>28</v>
      </c>
      <c r="F18" s="4">
        <v>200</v>
      </c>
      <c r="G18" s="4" t="s">
        <v>135</v>
      </c>
      <c r="H18" s="3">
        <v>7717685176</v>
      </c>
      <c r="I18" s="4">
        <v>2.2000000000000002</v>
      </c>
      <c r="J18" s="4">
        <v>0.44</v>
      </c>
      <c r="K18" s="4">
        <v>2</v>
      </c>
      <c r="L18" s="4"/>
      <c r="M18" s="4">
        <v>3</v>
      </c>
      <c r="N18" s="4">
        <v>5</v>
      </c>
      <c r="O18" s="4">
        <v>2</v>
      </c>
      <c r="P18" s="4">
        <v>1</v>
      </c>
      <c r="Q18" s="4">
        <v>2</v>
      </c>
      <c r="R18" s="4">
        <v>1</v>
      </c>
      <c r="S18" s="4"/>
      <c r="T18" s="4">
        <v>2</v>
      </c>
      <c r="U18" s="4">
        <v>1</v>
      </c>
      <c r="V18" s="3">
        <v>1</v>
      </c>
      <c r="W18" s="4">
        <v>4</v>
      </c>
      <c r="X18" s="4">
        <v>23</v>
      </c>
      <c r="Y18" s="4">
        <v>3</v>
      </c>
      <c r="Z18" s="4" t="s">
        <v>99</v>
      </c>
      <c r="AB18" t="s">
        <v>680</v>
      </c>
      <c r="AC18">
        <v>24</v>
      </c>
      <c r="AD18" t="s">
        <v>677</v>
      </c>
      <c r="AE18" t="s">
        <v>691</v>
      </c>
    </row>
    <row r="19" spans="1:36" ht="30" x14ac:dyDescent="0.25">
      <c r="A19" s="2">
        <v>314</v>
      </c>
      <c r="B19" s="3" t="s">
        <v>78</v>
      </c>
      <c r="C19" s="3" t="s">
        <v>28</v>
      </c>
      <c r="D19" s="3" t="s">
        <v>33</v>
      </c>
      <c r="E19" s="3">
        <v>28</v>
      </c>
      <c r="F19" s="4">
        <v>200</v>
      </c>
      <c r="G19" s="4" t="s">
        <v>140</v>
      </c>
      <c r="H19" s="3">
        <v>79247246103</v>
      </c>
      <c r="I19" s="4">
        <v>2.2000000000000002</v>
      </c>
      <c r="J19" s="4">
        <v>0.44</v>
      </c>
      <c r="K19" s="4">
        <v>4</v>
      </c>
      <c r="L19" s="4"/>
      <c r="M19" s="4"/>
      <c r="N19" s="4">
        <v>8</v>
      </c>
      <c r="O19" s="4">
        <v>4</v>
      </c>
      <c r="P19" s="4">
        <v>1</v>
      </c>
      <c r="Q19" s="4">
        <v>4</v>
      </c>
      <c r="R19" s="4">
        <v>1</v>
      </c>
      <c r="S19" s="4">
        <v>1</v>
      </c>
      <c r="T19" s="4">
        <v>0.5</v>
      </c>
      <c r="U19" s="4"/>
      <c r="V19" s="3">
        <v>0.5</v>
      </c>
      <c r="W19" s="4">
        <v>2</v>
      </c>
      <c r="X19" s="4">
        <v>26</v>
      </c>
      <c r="Y19" s="4">
        <v>2</v>
      </c>
      <c r="Z19" s="4" t="s">
        <v>99</v>
      </c>
      <c r="AB19" t="s">
        <v>673</v>
      </c>
      <c r="AC19">
        <v>18</v>
      </c>
      <c r="AD19" t="s">
        <v>674</v>
      </c>
      <c r="AE19" t="s">
        <v>705</v>
      </c>
      <c r="AG19" t="s">
        <v>686</v>
      </c>
    </row>
    <row r="20" spans="1:36" ht="30" x14ac:dyDescent="0.25">
      <c r="A20" s="2">
        <v>330</v>
      </c>
      <c r="B20" s="3" t="s">
        <v>78</v>
      </c>
      <c r="C20" s="3" t="s">
        <v>26</v>
      </c>
      <c r="D20" s="3" t="s">
        <v>33</v>
      </c>
      <c r="E20" s="3">
        <v>28</v>
      </c>
      <c r="F20" s="4">
        <v>200</v>
      </c>
      <c r="G20" s="4" t="s">
        <v>142</v>
      </c>
      <c r="H20" s="3">
        <v>8282194225</v>
      </c>
      <c r="I20" s="4">
        <v>2.875</v>
      </c>
      <c r="J20" s="4">
        <v>0.57499999999999996</v>
      </c>
      <c r="K20" s="4">
        <v>4</v>
      </c>
      <c r="L20" s="4"/>
      <c r="M20" s="4"/>
      <c r="N20" s="4">
        <v>10</v>
      </c>
      <c r="O20" s="4">
        <v>6</v>
      </c>
      <c r="P20" s="4">
        <v>1</v>
      </c>
      <c r="Q20" s="4">
        <v>6</v>
      </c>
      <c r="R20" s="4">
        <v>1</v>
      </c>
      <c r="S20" s="4">
        <v>1</v>
      </c>
      <c r="T20">
        <v>3</v>
      </c>
      <c r="U20" s="4"/>
      <c r="V20" s="3"/>
      <c r="W20" s="4">
        <v>4</v>
      </c>
      <c r="X20" s="4">
        <v>36</v>
      </c>
      <c r="Y20" s="4">
        <v>4</v>
      </c>
      <c r="Z20" s="4" t="s">
        <v>89</v>
      </c>
      <c r="AB20" t="s">
        <v>680</v>
      </c>
      <c r="AC20">
        <v>27</v>
      </c>
      <c r="AD20" t="s">
        <v>677</v>
      </c>
      <c r="AE20" t="s">
        <v>691</v>
      </c>
      <c r="AF20" t="s">
        <v>695</v>
      </c>
      <c r="AH20" t="s">
        <v>692</v>
      </c>
    </row>
    <row r="21" spans="1:36" ht="30" x14ac:dyDescent="0.25">
      <c r="A21" s="2">
        <v>351</v>
      </c>
      <c r="B21" s="3" t="s">
        <v>78</v>
      </c>
      <c r="C21" s="3" t="s">
        <v>28</v>
      </c>
      <c r="D21" s="3" t="s">
        <v>33</v>
      </c>
      <c r="E21" s="3">
        <v>28</v>
      </c>
      <c r="F21" s="4">
        <v>200</v>
      </c>
      <c r="G21" s="4" t="s">
        <v>146</v>
      </c>
      <c r="H21" s="3">
        <v>94222252116</v>
      </c>
      <c r="I21" s="4">
        <v>2.2000000000000002</v>
      </c>
      <c r="J21" s="4">
        <v>0.44</v>
      </c>
      <c r="K21" s="4">
        <v>4</v>
      </c>
      <c r="L21" s="4"/>
      <c r="M21" s="4"/>
      <c r="N21">
        <v>7</v>
      </c>
      <c r="O21">
        <v>3</v>
      </c>
      <c r="P21">
        <v>3</v>
      </c>
      <c r="Q21" s="4">
        <v>3</v>
      </c>
      <c r="R21">
        <v>1</v>
      </c>
      <c r="S21" s="4"/>
      <c r="T21">
        <v>2.5</v>
      </c>
      <c r="V21" s="3">
        <v>1.5</v>
      </c>
      <c r="W21">
        <v>4</v>
      </c>
      <c r="X21">
        <v>29</v>
      </c>
      <c r="Y21" s="4">
        <v>4</v>
      </c>
      <c r="Z21" s="4"/>
      <c r="AB21" t="s">
        <v>680</v>
      </c>
      <c r="AC21">
        <v>36</v>
      </c>
      <c r="AD21" t="s">
        <v>677</v>
      </c>
      <c r="AE21" t="s">
        <v>707</v>
      </c>
      <c r="AG21" t="s">
        <v>708</v>
      </c>
    </row>
    <row r="22" spans="1:36" ht="30" x14ac:dyDescent="0.25">
      <c r="A22" s="2">
        <v>367</v>
      </c>
      <c r="B22" s="3" t="s">
        <v>78</v>
      </c>
      <c r="C22" s="3" t="s">
        <v>26</v>
      </c>
      <c r="D22" s="3" t="s">
        <v>33</v>
      </c>
      <c r="E22" s="3">
        <v>28</v>
      </c>
      <c r="F22" s="4">
        <v>200</v>
      </c>
      <c r="G22" s="4" t="s">
        <v>147</v>
      </c>
      <c r="H22" s="3">
        <v>84463153</v>
      </c>
      <c r="I22" s="4">
        <v>2.15625</v>
      </c>
      <c r="J22" s="4">
        <v>0.43125000000000002</v>
      </c>
      <c r="K22" s="4">
        <v>3</v>
      </c>
      <c r="L22" s="4"/>
      <c r="M22" s="4"/>
      <c r="N22" s="4">
        <v>6</v>
      </c>
      <c r="O22" s="4">
        <v>2</v>
      </c>
      <c r="P22" s="4">
        <v>4</v>
      </c>
      <c r="Q22" s="4">
        <v>2</v>
      </c>
      <c r="R22" s="4">
        <v>1</v>
      </c>
      <c r="S22" s="4">
        <v>1</v>
      </c>
      <c r="T22">
        <v>0.5</v>
      </c>
      <c r="U22" s="4"/>
      <c r="V22" s="3">
        <v>0.5</v>
      </c>
      <c r="W22" s="4">
        <v>2</v>
      </c>
      <c r="X22" s="4">
        <v>22</v>
      </c>
      <c r="Y22" s="4">
        <v>2</v>
      </c>
      <c r="Z22" s="4"/>
      <c r="AB22" t="s">
        <v>680</v>
      </c>
      <c r="AC22">
        <v>26</v>
      </c>
      <c r="AD22" t="s">
        <v>677</v>
      </c>
      <c r="AE22" t="s">
        <v>709</v>
      </c>
      <c r="AH22" t="s">
        <v>692</v>
      </c>
      <c r="AI22" t="s">
        <v>695</v>
      </c>
    </row>
    <row r="23" spans="1:36" ht="30" x14ac:dyDescent="0.25">
      <c r="A23" s="2">
        <v>383</v>
      </c>
      <c r="B23" s="3" t="s">
        <v>78</v>
      </c>
      <c r="C23" s="3" t="s">
        <v>26</v>
      </c>
      <c r="D23" s="3" t="s">
        <v>33</v>
      </c>
      <c r="E23" s="3">
        <v>28</v>
      </c>
      <c r="F23" s="4">
        <v>200</v>
      </c>
      <c r="G23" s="4" t="s">
        <v>149</v>
      </c>
      <c r="H23" s="3">
        <v>8877127178</v>
      </c>
      <c r="I23" s="4">
        <v>2.875</v>
      </c>
      <c r="J23" s="4">
        <v>0.57499999999999996</v>
      </c>
      <c r="K23" s="4">
        <v>1</v>
      </c>
      <c r="L23" s="4"/>
      <c r="M23" s="4"/>
      <c r="N23" s="4">
        <v>2</v>
      </c>
      <c r="O23" s="4"/>
      <c r="P23" s="4">
        <v>1</v>
      </c>
      <c r="Q23" s="4"/>
      <c r="R23" s="4">
        <v>1</v>
      </c>
      <c r="S23" s="4"/>
      <c r="U23" s="4"/>
      <c r="V23" s="3"/>
      <c r="X23" s="4">
        <v>5</v>
      </c>
      <c r="Y23" s="4">
        <v>0</v>
      </c>
      <c r="Z23" s="4" t="s">
        <v>89</v>
      </c>
      <c r="AB23" t="s">
        <v>680</v>
      </c>
      <c r="AC23">
        <v>24</v>
      </c>
      <c r="AD23" t="s">
        <v>677</v>
      </c>
      <c r="AE23" t="s">
        <v>711</v>
      </c>
      <c r="AG23" t="s">
        <v>686</v>
      </c>
    </row>
    <row r="24" spans="1:36" ht="30" x14ac:dyDescent="0.25">
      <c r="A24" s="2">
        <v>399</v>
      </c>
      <c r="B24" s="3" t="s">
        <v>78</v>
      </c>
      <c r="C24" s="3" t="s">
        <v>26</v>
      </c>
      <c r="D24" s="3" t="s">
        <v>33</v>
      </c>
      <c r="E24" s="3">
        <v>28</v>
      </c>
      <c r="F24" s="4">
        <v>200</v>
      </c>
      <c r="G24" s="4" t="s">
        <v>81</v>
      </c>
      <c r="H24" s="3">
        <v>9591241137</v>
      </c>
      <c r="I24" s="4">
        <v>2.875</v>
      </c>
      <c r="J24" s="4">
        <v>0.57499999999999996</v>
      </c>
      <c r="K24" s="4">
        <v>5</v>
      </c>
      <c r="L24" s="4"/>
      <c r="M24" s="4"/>
      <c r="N24" s="4">
        <v>11</v>
      </c>
      <c r="O24" s="4">
        <v>6</v>
      </c>
      <c r="P24" s="4">
        <v>1</v>
      </c>
      <c r="Q24" s="4">
        <v>6</v>
      </c>
      <c r="R24" s="4">
        <v>1</v>
      </c>
      <c r="S24" s="4"/>
      <c r="T24" s="4">
        <v>1</v>
      </c>
      <c r="U24" s="4"/>
      <c r="V24" s="3">
        <v>1</v>
      </c>
      <c r="W24" s="4">
        <v>2</v>
      </c>
      <c r="X24" s="4">
        <v>34</v>
      </c>
      <c r="Y24" s="4">
        <v>2</v>
      </c>
      <c r="Z24" s="4" t="s">
        <v>89</v>
      </c>
      <c r="AB24" t="s">
        <v>673</v>
      </c>
      <c r="AC24">
        <v>26</v>
      </c>
      <c r="AD24" t="s">
        <v>674</v>
      </c>
      <c r="AE24" t="s">
        <v>675</v>
      </c>
      <c r="AG24" t="s">
        <v>676</v>
      </c>
    </row>
    <row r="25" spans="1:36" ht="30" x14ac:dyDescent="0.25">
      <c r="A25" s="2">
        <v>416</v>
      </c>
      <c r="B25" s="3" t="s">
        <v>78</v>
      </c>
      <c r="C25" s="3" t="s">
        <v>28</v>
      </c>
      <c r="D25" s="3" t="s">
        <v>33</v>
      </c>
      <c r="E25" s="3">
        <v>28</v>
      </c>
      <c r="F25" s="4">
        <v>200</v>
      </c>
      <c r="G25" s="4" t="s">
        <v>85</v>
      </c>
      <c r="H25" s="3">
        <v>1347638136</v>
      </c>
      <c r="I25" s="4">
        <v>2.1</v>
      </c>
      <c r="J25" s="4">
        <v>0.42</v>
      </c>
      <c r="K25" s="4">
        <v>11</v>
      </c>
      <c r="L25" s="4"/>
      <c r="M25" s="4"/>
      <c r="N25" s="4">
        <v>28</v>
      </c>
      <c r="O25" s="4">
        <v>17</v>
      </c>
      <c r="P25" s="4">
        <v>3</v>
      </c>
      <c r="Q25" s="4">
        <v>17</v>
      </c>
      <c r="R25" s="4">
        <v>1</v>
      </c>
      <c r="S25" s="4">
        <v>3</v>
      </c>
      <c r="T25" s="4">
        <v>7</v>
      </c>
      <c r="U25" s="4"/>
      <c r="V25" s="3">
        <v>2</v>
      </c>
      <c r="W25" s="4">
        <v>12</v>
      </c>
      <c r="X25" s="4">
        <v>101</v>
      </c>
      <c r="Y25" s="4">
        <v>12</v>
      </c>
      <c r="Z25" s="4"/>
      <c r="AB25" t="s">
        <v>673</v>
      </c>
      <c r="AC25">
        <v>20</v>
      </c>
      <c r="AD25" t="s">
        <v>677</v>
      </c>
      <c r="AE25" t="s">
        <v>678</v>
      </c>
    </row>
    <row r="26" spans="1:36" ht="30" x14ac:dyDescent="0.25">
      <c r="A26" s="2">
        <v>432</v>
      </c>
      <c r="B26" s="3" t="s">
        <v>78</v>
      </c>
      <c r="C26" s="3" t="s">
        <v>26</v>
      </c>
      <c r="D26" s="3" t="s">
        <v>33</v>
      </c>
      <c r="E26" s="3">
        <v>28</v>
      </c>
      <c r="F26" s="4">
        <v>200</v>
      </c>
      <c r="G26" s="4" t="s">
        <v>88</v>
      </c>
      <c r="H26" s="3">
        <v>217831744</v>
      </c>
      <c r="I26" s="4">
        <v>2.125</v>
      </c>
      <c r="J26" s="4">
        <v>0.42499999999999999</v>
      </c>
      <c r="K26" s="4">
        <v>5</v>
      </c>
      <c r="L26" s="4"/>
      <c r="M26" s="4"/>
      <c r="N26" s="4">
        <v>11</v>
      </c>
      <c r="O26" s="4">
        <v>6</v>
      </c>
      <c r="P26" s="4">
        <v>4</v>
      </c>
      <c r="Q26" s="4">
        <v>6</v>
      </c>
      <c r="R26" s="4">
        <v>1</v>
      </c>
      <c r="S26" s="4">
        <v>4</v>
      </c>
      <c r="T26" s="4">
        <v>3</v>
      </c>
      <c r="U26" s="4"/>
      <c r="V26" s="3">
        <v>2</v>
      </c>
      <c r="W26" s="4">
        <v>9</v>
      </c>
      <c r="X26" s="4">
        <v>51</v>
      </c>
      <c r="Y26" s="4">
        <v>9</v>
      </c>
      <c r="Z26" s="4" t="s">
        <v>82</v>
      </c>
      <c r="AB26" t="s">
        <v>673</v>
      </c>
      <c r="AC26">
        <v>24</v>
      </c>
      <c r="AD26" t="s">
        <v>677</v>
      </c>
      <c r="AE26" t="s">
        <v>679</v>
      </c>
    </row>
    <row r="27" spans="1:36" ht="30" x14ac:dyDescent="0.25">
      <c r="A27" s="2">
        <v>448</v>
      </c>
      <c r="B27" s="3" t="s">
        <v>78</v>
      </c>
      <c r="C27" s="3" t="s">
        <v>26</v>
      </c>
      <c r="D27" s="3" t="s">
        <v>33</v>
      </c>
      <c r="E27" s="3">
        <v>28</v>
      </c>
      <c r="F27" s="4">
        <v>200</v>
      </c>
      <c r="G27" s="4" t="s">
        <v>150</v>
      </c>
      <c r="H27" s="3">
        <v>82135906</v>
      </c>
      <c r="I27" s="4">
        <v>2.875</v>
      </c>
      <c r="J27" s="4">
        <v>0.57499999999999996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3"/>
      <c r="W27" s="4"/>
      <c r="X27" s="4">
        <v>0</v>
      </c>
      <c r="Y27" s="4">
        <v>0</v>
      </c>
      <c r="Z27" s="4" t="s">
        <v>89</v>
      </c>
      <c r="AB27" t="s">
        <v>680</v>
      </c>
      <c r="AC27">
        <v>34</v>
      </c>
      <c r="AD27" t="s">
        <v>677</v>
      </c>
      <c r="AE27" t="s">
        <v>712</v>
      </c>
      <c r="AG27" t="s">
        <v>713</v>
      </c>
    </row>
    <row r="28" spans="1:36" ht="30" x14ac:dyDescent="0.25">
      <c r="A28" s="2">
        <v>464</v>
      </c>
      <c r="B28" s="3" t="s">
        <v>78</v>
      </c>
      <c r="C28" s="3" t="s">
        <v>28</v>
      </c>
      <c r="D28" s="3" t="s">
        <v>33</v>
      </c>
      <c r="E28" s="3">
        <v>28</v>
      </c>
      <c r="F28" s="4">
        <v>200</v>
      </c>
      <c r="G28" s="4" t="s">
        <v>152</v>
      </c>
      <c r="H28" s="3">
        <v>792288984</v>
      </c>
      <c r="I28" s="4">
        <v>2.2000000000000002</v>
      </c>
      <c r="J28" s="4">
        <v>0.44</v>
      </c>
      <c r="K28" s="4">
        <v>26</v>
      </c>
      <c r="L28" s="4"/>
      <c r="M28" s="4"/>
      <c r="N28" s="4">
        <v>65</v>
      </c>
      <c r="O28" s="4">
        <v>38</v>
      </c>
      <c r="P28" s="4">
        <v>4</v>
      </c>
      <c r="Q28" s="4">
        <v>38</v>
      </c>
      <c r="R28" s="4">
        <v>1</v>
      </c>
      <c r="S28" s="4">
        <v>6</v>
      </c>
      <c r="T28">
        <v>10.5</v>
      </c>
      <c r="U28" s="4"/>
      <c r="V28" s="3">
        <v>2.5</v>
      </c>
      <c r="W28" s="4">
        <v>19</v>
      </c>
      <c r="X28" s="4">
        <v>210</v>
      </c>
      <c r="Y28" s="4">
        <v>19</v>
      </c>
      <c r="Z28" s="4" t="s">
        <v>99</v>
      </c>
      <c r="AB28" t="s">
        <v>673</v>
      </c>
      <c r="AC28">
        <v>23</v>
      </c>
      <c r="AD28" t="s">
        <v>677</v>
      </c>
      <c r="AE28" t="s">
        <v>714</v>
      </c>
      <c r="AF28" t="s">
        <v>695</v>
      </c>
    </row>
    <row r="29" spans="1:36" ht="30" x14ac:dyDescent="0.25">
      <c r="A29" s="2">
        <v>485</v>
      </c>
      <c r="B29" s="3" t="s">
        <v>78</v>
      </c>
      <c r="C29" s="3" t="s">
        <v>28</v>
      </c>
      <c r="D29" s="3" t="s">
        <v>33</v>
      </c>
      <c r="E29" s="3">
        <v>28</v>
      </c>
      <c r="F29" s="4">
        <v>200</v>
      </c>
      <c r="G29" s="4" t="s">
        <v>158</v>
      </c>
      <c r="H29" s="3">
        <v>927618937</v>
      </c>
      <c r="I29" s="4">
        <v>2.1</v>
      </c>
      <c r="J29" s="4">
        <v>0.42</v>
      </c>
      <c r="K29" s="4">
        <v>7</v>
      </c>
      <c r="L29" s="4"/>
      <c r="M29" s="4"/>
      <c r="N29" s="4">
        <v>13</v>
      </c>
      <c r="O29" s="4">
        <v>6</v>
      </c>
      <c r="P29" s="4">
        <v>4</v>
      </c>
      <c r="Q29" s="4">
        <v>6</v>
      </c>
      <c r="R29" s="4">
        <v>1</v>
      </c>
      <c r="S29" s="4">
        <v>1</v>
      </c>
      <c r="T29" s="4">
        <v>2</v>
      </c>
      <c r="U29" s="4"/>
      <c r="V29" s="3">
        <v>1</v>
      </c>
      <c r="W29" s="4">
        <v>4</v>
      </c>
      <c r="X29" s="4">
        <v>45</v>
      </c>
      <c r="Y29" s="4">
        <v>4</v>
      </c>
      <c r="Z29" s="4"/>
      <c r="AB29" t="s">
        <v>673</v>
      </c>
      <c r="AC29">
        <v>25</v>
      </c>
      <c r="AD29" t="s">
        <v>677</v>
      </c>
      <c r="AE29" t="s">
        <v>721</v>
      </c>
      <c r="AG29" t="s">
        <v>686</v>
      </c>
    </row>
    <row r="30" spans="1:36" ht="30" x14ac:dyDescent="0.25">
      <c r="A30" s="2">
        <v>506</v>
      </c>
      <c r="B30" s="3" t="s">
        <v>78</v>
      </c>
      <c r="C30" s="3" t="s">
        <v>28</v>
      </c>
      <c r="D30" s="3" t="s">
        <v>33</v>
      </c>
      <c r="E30" s="3">
        <v>28</v>
      </c>
      <c r="F30" s="4">
        <v>200</v>
      </c>
      <c r="G30" s="4" t="s">
        <v>165</v>
      </c>
      <c r="H30" s="3">
        <v>1412134207</v>
      </c>
      <c r="I30" s="4">
        <v>2.2000000000000002</v>
      </c>
      <c r="J30" s="4">
        <v>0.44</v>
      </c>
      <c r="K30" s="4">
        <v>27</v>
      </c>
      <c r="L30" s="4"/>
      <c r="M30" s="4"/>
      <c r="N30" s="4">
        <v>61</v>
      </c>
      <c r="O30" s="4">
        <v>32</v>
      </c>
      <c r="P30" s="4">
        <v>2</v>
      </c>
      <c r="Q30" s="4">
        <v>32</v>
      </c>
      <c r="R30" s="4"/>
      <c r="S30" s="4">
        <v>14</v>
      </c>
      <c r="T30" s="4">
        <v>16</v>
      </c>
      <c r="U30" s="4"/>
      <c r="V30" s="3">
        <v>7</v>
      </c>
      <c r="W30" s="4">
        <v>37</v>
      </c>
      <c r="X30" s="4">
        <v>228</v>
      </c>
      <c r="Y30" s="4">
        <v>37</v>
      </c>
      <c r="Z30" s="4"/>
      <c r="AB30" t="s">
        <v>680</v>
      </c>
      <c r="AC30">
        <v>25</v>
      </c>
      <c r="AD30" t="s">
        <v>677</v>
      </c>
      <c r="AE30" t="s">
        <v>705</v>
      </c>
    </row>
    <row r="31" spans="1:36" ht="30" x14ac:dyDescent="0.25">
      <c r="A31" s="2">
        <v>526</v>
      </c>
      <c r="B31" s="3" t="s">
        <v>78</v>
      </c>
      <c r="C31" s="3" t="s">
        <v>28</v>
      </c>
      <c r="D31" s="3" t="s">
        <v>33</v>
      </c>
      <c r="E31" s="3">
        <v>28</v>
      </c>
      <c r="F31" s="4">
        <v>200</v>
      </c>
      <c r="G31" s="4" t="s">
        <v>169</v>
      </c>
      <c r="H31" s="3">
        <v>178114327</v>
      </c>
      <c r="I31" s="4">
        <v>2.1</v>
      </c>
      <c r="J31" s="4">
        <v>0.42</v>
      </c>
      <c r="K31" s="4">
        <v>1</v>
      </c>
      <c r="L31" s="4"/>
      <c r="M31" s="4"/>
      <c r="N31" s="4">
        <v>2</v>
      </c>
      <c r="O31" s="4">
        <v>1</v>
      </c>
      <c r="P31" s="4">
        <v>4</v>
      </c>
      <c r="Q31" s="4">
        <v>1</v>
      </c>
      <c r="R31" s="4">
        <v>1</v>
      </c>
      <c r="S31" s="4"/>
      <c r="T31">
        <v>1</v>
      </c>
      <c r="U31" s="4"/>
      <c r="V31" s="3"/>
      <c r="W31" s="4">
        <v>1</v>
      </c>
      <c r="X31" s="4">
        <v>12</v>
      </c>
      <c r="Y31" s="4">
        <v>1</v>
      </c>
      <c r="Z31" s="4"/>
      <c r="AB31" t="s">
        <v>680</v>
      </c>
      <c r="AC31">
        <v>31</v>
      </c>
      <c r="AD31" t="s">
        <v>677</v>
      </c>
      <c r="AE31" t="s">
        <v>694</v>
      </c>
      <c r="AH31" t="s">
        <v>692</v>
      </c>
    </row>
    <row r="32" spans="1:36" ht="30" x14ac:dyDescent="0.25">
      <c r="A32" s="2">
        <v>542</v>
      </c>
      <c r="B32" s="3" t="s">
        <v>78</v>
      </c>
      <c r="C32" s="3" t="s">
        <v>28</v>
      </c>
      <c r="D32" s="3" t="s">
        <v>33</v>
      </c>
      <c r="E32" s="3">
        <v>28</v>
      </c>
      <c r="F32" s="4">
        <v>200</v>
      </c>
      <c r="G32" s="4" t="s">
        <v>171</v>
      </c>
      <c r="H32" s="3">
        <v>8518124088</v>
      </c>
      <c r="I32" s="4">
        <v>1.9</v>
      </c>
      <c r="J32" s="4">
        <v>0.38</v>
      </c>
      <c r="K32" s="4"/>
      <c r="L32" s="4"/>
      <c r="M32" s="4"/>
      <c r="N32" s="4"/>
      <c r="O32" s="4"/>
      <c r="P32" s="4"/>
      <c r="Q32" s="4"/>
      <c r="R32" s="4"/>
      <c r="S32" s="4"/>
      <c r="U32" s="4"/>
      <c r="V32" s="3"/>
      <c r="W32" s="4"/>
      <c r="X32" s="4">
        <v>0</v>
      </c>
      <c r="Y32" s="4">
        <v>0</v>
      </c>
      <c r="Z32" s="4"/>
      <c r="AB32" t="s">
        <v>680</v>
      </c>
      <c r="AC32">
        <v>25</v>
      </c>
      <c r="AD32" t="s">
        <v>677</v>
      </c>
      <c r="AE32" t="s">
        <v>725</v>
      </c>
      <c r="AG32" t="s">
        <v>726</v>
      </c>
    </row>
    <row r="33" spans="1:33" ht="30" x14ac:dyDescent="0.25">
      <c r="A33" s="2">
        <v>558</v>
      </c>
      <c r="B33" s="3" t="s">
        <v>78</v>
      </c>
      <c r="C33" s="3" t="s">
        <v>26</v>
      </c>
      <c r="D33" s="3" t="s">
        <v>33</v>
      </c>
      <c r="E33" s="3">
        <v>28</v>
      </c>
      <c r="F33" s="4">
        <v>200</v>
      </c>
      <c r="G33" s="4" t="s">
        <v>172</v>
      </c>
      <c r="H33" s="3">
        <v>8517821164</v>
      </c>
      <c r="I33" s="4">
        <v>2.875</v>
      </c>
      <c r="J33" s="4">
        <v>0.57499999999999996</v>
      </c>
      <c r="K33" s="4">
        <v>2</v>
      </c>
      <c r="L33" s="4"/>
      <c r="M33" s="4"/>
      <c r="N33" s="4">
        <v>4</v>
      </c>
      <c r="O33" s="4">
        <v>2</v>
      </c>
      <c r="P33" s="4">
        <v>4</v>
      </c>
      <c r="Q33" s="4">
        <v>2</v>
      </c>
      <c r="R33" s="4">
        <v>1</v>
      </c>
      <c r="S33" s="4"/>
      <c r="T33" s="4">
        <v>2</v>
      </c>
      <c r="U33" s="4"/>
      <c r="V33" s="3">
        <v>1</v>
      </c>
      <c r="W33">
        <v>3</v>
      </c>
      <c r="X33" s="4">
        <v>21</v>
      </c>
      <c r="Y33" s="4">
        <v>3</v>
      </c>
      <c r="Z33" s="4" t="s">
        <v>89</v>
      </c>
      <c r="AB33" t="s">
        <v>680</v>
      </c>
      <c r="AC33">
        <v>29</v>
      </c>
      <c r="AD33" t="s">
        <v>674</v>
      </c>
      <c r="AE33" t="s">
        <v>691</v>
      </c>
      <c r="AF33" t="s">
        <v>695</v>
      </c>
      <c r="AG33" t="s">
        <v>727</v>
      </c>
    </row>
    <row r="34" spans="1:33" ht="30" x14ac:dyDescent="0.25">
      <c r="A34" s="2">
        <v>574</v>
      </c>
      <c r="B34" s="3" t="s">
        <v>78</v>
      </c>
      <c r="C34" s="3" t="s">
        <v>28</v>
      </c>
      <c r="D34" s="3" t="s">
        <v>33</v>
      </c>
      <c r="E34" s="3">
        <v>28</v>
      </c>
      <c r="F34" s="4">
        <v>200</v>
      </c>
      <c r="G34" s="4" t="s">
        <v>173</v>
      </c>
      <c r="H34" s="3">
        <v>79215167188</v>
      </c>
      <c r="I34" s="4">
        <v>2.2000000000000002</v>
      </c>
      <c r="J34" s="4">
        <v>0.44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3"/>
      <c r="W34" s="4"/>
      <c r="X34" s="4">
        <v>0</v>
      </c>
      <c r="Y34" s="4">
        <v>0</v>
      </c>
      <c r="Z34" s="4" t="s">
        <v>99</v>
      </c>
      <c r="AB34" t="s">
        <v>673</v>
      </c>
      <c r="AC34">
        <v>18</v>
      </c>
      <c r="AD34" t="s">
        <v>677</v>
      </c>
      <c r="AE34" t="s">
        <v>728</v>
      </c>
      <c r="AG34" t="s">
        <v>686</v>
      </c>
    </row>
    <row r="35" spans="1:33" x14ac:dyDescent="0.25">
      <c r="A35" s="2"/>
      <c r="B35" s="3"/>
      <c r="C35" s="3"/>
      <c r="D35" s="3"/>
      <c r="E35" s="3"/>
      <c r="F35" s="4"/>
      <c r="G35" s="4"/>
      <c r="H35" s="3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3"/>
      <c r="W35" s="4"/>
      <c r="X35" s="4"/>
      <c r="Y35" s="4"/>
      <c r="Z35" s="4"/>
    </row>
    <row r="36" spans="1:33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3"/>
      <c r="W36" s="4"/>
      <c r="X36" s="4"/>
      <c r="Y36" s="4"/>
      <c r="Z36" s="4"/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L36"/>
  <sheetViews>
    <sheetView topLeftCell="A31" workbookViewId="0">
      <selection activeCell="A2" sqref="A2:Z36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13</v>
      </c>
      <c r="B2" s="3" t="s">
        <v>78</v>
      </c>
      <c r="C2" s="3" t="s">
        <v>28</v>
      </c>
      <c r="D2" s="3" t="s">
        <v>38</v>
      </c>
      <c r="E2" s="3">
        <v>29</v>
      </c>
      <c r="F2" s="4">
        <v>120</v>
      </c>
      <c r="G2" s="4" t="s">
        <v>92</v>
      </c>
      <c r="H2" s="3">
        <v>9165180138</v>
      </c>
      <c r="I2" s="4">
        <v>0</v>
      </c>
      <c r="J2" s="4">
        <v>0</v>
      </c>
      <c r="K2" s="4">
        <v>2</v>
      </c>
      <c r="L2" s="4"/>
      <c r="M2" s="4">
        <v>14</v>
      </c>
      <c r="N2" s="4">
        <v>6</v>
      </c>
      <c r="O2" s="4">
        <v>4</v>
      </c>
      <c r="P2" s="4"/>
      <c r="Q2">
        <v>4</v>
      </c>
      <c r="R2" s="4"/>
      <c r="T2" s="4">
        <v>2.5</v>
      </c>
      <c r="U2" s="4"/>
      <c r="V2" s="3">
        <v>0.5</v>
      </c>
      <c r="W2" s="4">
        <v>3</v>
      </c>
      <c r="X2" s="4">
        <v>36</v>
      </c>
      <c r="Y2" s="4">
        <v>3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34</v>
      </c>
      <c r="B3" s="3" t="s">
        <v>78</v>
      </c>
      <c r="C3" s="3" t="s">
        <v>28</v>
      </c>
      <c r="D3" s="3" t="s">
        <v>38</v>
      </c>
      <c r="E3" s="3">
        <v>29</v>
      </c>
      <c r="F3" s="4">
        <v>120</v>
      </c>
      <c r="G3" s="4" t="s">
        <v>98</v>
      </c>
      <c r="H3" s="3">
        <v>871611960</v>
      </c>
      <c r="I3" s="4">
        <v>2.0499999999999998</v>
      </c>
      <c r="J3" s="4">
        <v>0.41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3"/>
      <c r="W3" s="4"/>
      <c r="X3" s="4">
        <v>0</v>
      </c>
      <c r="Y3" s="4">
        <v>0</v>
      </c>
      <c r="Z3" s="4"/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50</v>
      </c>
      <c r="B4" s="3" t="s">
        <v>78</v>
      </c>
      <c r="C4" s="3" t="s">
        <v>28</v>
      </c>
      <c r="D4" s="3" t="s">
        <v>38</v>
      </c>
      <c r="E4" s="3">
        <v>29</v>
      </c>
      <c r="F4" s="4">
        <v>120</v>
      </c>
      <c r="G4" s="4" t="s">
        <v>101</v>
      </c>
      <c r="H4" s="3">
        <v>17888851</v>
      </c>
      <c r="I4" s="4">
        <v>2</v>
      </c>
      <c r="J4" s="4">
        <v>0.4</v>
      </c>
      <c r="K4" s="4">
        <v>4</v>
      </c>
      <c r="N4">
        <v>9</v>
      </c>
      <c r="O4">
        <v>4</v>
      </c>
      <c r="Q4">
        <v>4</v>
      </c>
      <c r="T4">
        <v>0.5</v>
      </c>
      <c r="V4" s="3">
        <v>0.5</v>
      </c>
      <c r="W4">
        <v>1</v>
      </c>
      <c r="X4">
        <v>23</v>
      </c>
      <c r="Y4">
        <v>1</v>
      </c>
      <c r="Z4" t="s">
        <v>99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66</v>
      </c>
      <c r="B5" s="3" t="s">
        <v>78</v>
      </c>
      <c r="C5" s="3" t="s">
        <v>28</v>
      </c>
      <c r="D5" s="3" t="s">
        <v>38</v>
      </c>
      <c r="E5" s="3">
        <v>29</v>
      </c>
      <c r="F5" s="4">
        <v>120</v>
      </c>
      <c r="G5" s="4" t="s">
        <v>104</v>
      </c>
      <c r="H5" s="3">
        <v>134766397</v>
      </c>
      <c r="I5" s="4">
        <v>2.2000000000000002</v>
      </c>
      <c r="J5" s="4">
        <v>0.44</v>
      </c>
      <c r="K5" s="4">
        <v>1</v>
      </c>
      <c r="L5" s="4"/>
      <c r="M5" s="4"/>
      <c r="N5" s="4">
        <v>1</v>
      </c>
      <c r="O5" s="4"/>
      <c r="P5" s="4"/>
      <c r="Q5" s="4"/>
      <c r="R5" s="4"/>
      <c r="S5" s="4"/>
      <c r="T5" s="4"/>
      <c r="U5" s="4"/>
      <c r="V5" s="3"/>
      <c r="X5" s="4">
        <v>2</v>
      </c>
      <c r="Y5" s="4">
        <v>0</v>
      </c>
      <c r="Z5" s="4"/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89</v>
      </c>
      <c r="B6" s="3" t="s">
        <v>78</v>
      </c>
      <c r="C6" s="3" t="s">
        <v>26</v>
      </c>
      <c r="D6" s="3" t="s">
        <v>38</v>
      </c>
      <c r="E6" s="3">
        <v>29</v>
      </c>
      <c r="F6" s="4">
        <v>120</v>
      </c>
      <c r="G6" s="4" t="s">
        <v>106</v>
      </c>
      <c r="H6" s="3">
        <v>90153375</v>
      </c>
      <c r="I6" s="4">
        <v>1.93333333333333</v>
      </c>
      <c r="J6" s="4">
        <v>0.38666666666666699</v>
      </c>
      <c r="K6" s="4">
        <v>1</v>
      </c>
      <c r="L6" s="4"/>
      <c r="M6" s="4"/>
      <c r="N6" s="4">
        <v>1</v>
      </c>
      <c r="O6" s="4"/>
      <c r="P6" s="4"/>
      <c r="Q6" s="4"/>
      <c r="R6" s="4"/>
      <c r="S6" s="4"/>
      <c r="T6" s="4"/>
      <c r="U6" s="4"/>
      <c r="V6" s="3"/>
      <c r="W6" s="4"/>
      <c r="X6" s="4">
        <v>2</v>
      </c>
      <c r="Y6" s="4">
        <v>0</v>
      </c>
      <c r="Z6" s="4" t="s">
        <v>82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117</v>
      </c>
      <c r="B7" s="3" t="s">
        <v>78</v>
      </c>
      <c r="C7" s="3" t="s">
        <v>28</v>
      </c>
      <c r="D7" s="3" t="s">
        <v>38</v>
      </c>
      <c r="E7" s="3">
        <v>29</v>
      </c>
      <c r="F7" s="4">
        <v>120</v>
      </c>
      <c r="G7" s="4" t="s">
        <v>114</v>
      </c>
      <c r="H7" s="3">
        <v>17888853</v>
      </c>
      <c r="I7" s="4">
        <v>2</v>
      </c>
      <c r="J7" s="4">
        <v>0.4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3"/>
      <c r="W7" s="4"/>
      <c r="X7" s="4">
        <v>0</v>
      </c>
      <c r="Y7" s="4">
        <v>0</v>
      </c>
      <c r="Z7" s="4" t="s">
        <v>99</v>
      </c>
      <c r="AB7" t="s">
        <v>680</v>
      </c>
      <c r="AC7">
        <v>30</v>
      </c>
      <c r="AD7" t="s">
        <v>674</v>
      </c>
      <c r="AE7" t="s">
        <v>687</v>
      </c>
      <c r="AG7" t="s">
        <v>688</v>
      </c>
    </row>
    <row r="8" spans="1:38" ht="30" x14ac:dyDescent="0.25">
      <c r="A8" s="2">
        <v>143</v>
      </c>
      <c r="B8" s="3" t="s">
        <v>78</v>
      </c>
      <c r="C8" s="3" t="s">
        <v>26</v>
      </c>
      <c r="D8" s="3" t="s">
        <v>38</v>
      </c>
      <c r="E8" s="3">
        <v>29</v>
      </c>
      <c r="F8" s="4">
        <v>120</v>
      </c>
      <c r="G8" s="4" t="s">
        <v>111</v>
      </c>
      <c r="H8" s="3">
        <v>134763219</v>
      </c>
      <c r="I8" s="4">
        <v>0</v>
      </c>
      <c r="J8" s="4">
        <v>0</v>
      </c>
      <c r="K8" s="4">
        <v>30</v>
      </c>
      <c r="L8" s="4"/>
      <c r="M8">
        <v>15</v>
      </c>
      <c r="N8">
        <v>47</v>
      </c>
      <c r="O8">
        <v>16</v>
      </c>
      <c r="Q8" s="4">
        <v>16</v>
      </c>
      <c r="S8" s="4">
        <v>12</v>
      </c>
      <c r="T8">
        <v>13.5</v>
      </c>
      <c r="V8" s="3">
        <v>3.5</v>
      </c>
      <c r="W8">
        <v>29</v>
      </c>
      <c r="X8">
        <v>182</v>
      </c>
      <c r="Y8" s="4">
        <v>29</v>
      </c>
      <c r="Z8" s="4"/>
      <c r="AB8" t="s">
        <v>673</v>
      </c>
      <c r="AC8">
        <v>23</v>
      </c>
      <c r="AD8" t="s">
        <v>677</v>
      </c>
      <c r="AE8" t="s">
        <v>691</v>
      </c>
    </row>
    <row r="9" spans="1:38" ht="30" x14ac:dyDescent="0.25">
      <c r="A9" s="2">
        <v>145</v>
      </c>
      <c r="B9" s="3" t="s">
        <v>78</v>
      </c>
      <c r="C9" s="3" t="s">
        <v>26</v>
      </c>
      <c r="D9" s="3" t="s">
        <v>38</v>
      </c>
      <c r="E9" s="3">
        <v>29</v>
      </c>
      <c r="F9" s="4">
        <v>120</v>
      </c>
      <c r="G9" s="4" t="s">
        <v>118</v>
      </c>
      <c r="H9" s="3">
        <v>10238105208</v>
      </c>
      <c r="I9" s="4">
        <v>0</v>
      </c>
      <c r="J9" s="4">
        <v>0</v>
      </c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3"/>
      <c r="X9" s="4">
        <v>0</v>
      </c>
      <c r="Y9" s="4">
        <v>0</v>
      </c>
      <c r="Z9" s="4"/>
      <c r="AB9" t="s">
        <v>673</v>
      </c>
      <c r="AC9">
        <v>29</v>
      </c>
      <c r="AD9" t="s">
        <v>677</v>
      </c>
      <c r="AE9" t="s">
        <v>691</v>
      </c>
      <c r="AH9" t="s">
        <v>692</v>
      </c>
    </row>
    <row r="10" spans="1:38" ht="30" x14ac:dyDescent="0.25">
      <c r="A10" s="2">
        <v>163</v>
      </c>
      <c r="B10" s="3" t="s">
        <v>78</v>
      </c>
      <c r="C10" s="3" t="s">
        <v>26</v>
      </c>
      <c r="D10" s="3" t="s">
        <v>38</v>
      </c>
      <c r="E10" s="3">
        <v>29</v>
      </c>
      <c r="F10" s="4">
        <v>120</v>
      </c>
      <c r="G10" s="4" t="s">
        <v>121</v>
      </c>
      <c r="H10" s="3">
        <v>8870124178</v>
      </c>
      <c r="I10" s="4">
        <v>2.3333333333333299</v>
      </c>
      <c r="J10" s="4">
        <v>0.46666666666666701</v>
      </c>
      <c r="K10" s="4"/>
      <c r="L10" s="4"/>
      <c r="M10" s="4"/>
      <c r="N10" s="4"/>
      <c r="O10" s="4"/>
      <c r="P10" s="4"/>
      <c r="Q10" s="4"/>
      <c r="R10" s="4"/>
      <c r="S10" s="4"/>
      <c r="U10" s="4"/>
      <c r="V10" s="3"/>
      <c r="W10" s="4"/>
      <c r="X10" s="4">
        <v>0</v>
      </c>
      <c r="Y10" s="4">
        <v>0</v>
      </c>
      <c r="Z10" s="4" t="s">
        <v>89</v>
      </c>
      <c r="AB10" t="s">
        <v>673</v>
      </c>
      <c r="AC10">
        <v>21</v>
      </c>
      <c r="AD10" t="s">
        <v>677</v>
      </c>
      <c r="AE10" t="s">
        <v>693</v>
      </c>
      <c r="AJ10">
        <v>100</v>
      </c>
    </row>
    <row r="11" spans="1:38" ht="30" x14ac:dyDescent="0.25">
      <c r="A11" s="2">
        <v>179</v>
      </c>
      <c r="B11" s="3" t="s">
        <v>78</v>
      </c>
      <c r="C11" s="3" t="s">
        <v>28</v>
      </c>
      <c r="D11" s="3" t="s">
        <v>38</v>
      </c>
      <c r="E11" s="3">
        <v>29</v>
      </c>
      <c r="F11" s="4">
        <v>120</v>
      </c>
      <c r="G11" s="4" t="s">
        <v>122</v>
      </c>
      <c r="H11" s="3">
        <v>10184154</v>
      </c>
      <c r="I11" s="4">
        <v>2</v>
      </c>
      <c r="J11" s="4">
        <v>0.4</v>
      </c>
      <c r="K11" s="4">
        <v>1</v>
      </c>
      <c r="L11" s="4"/>
      <c r="M11" s="4"/>
      <c r="N11" s="4">
        <v>4</v>
      </c>
      <c r="O11" s="4">
        <v>3</v>
      </c>
      <c r="P11" s="4"/>
      <c r="Q11" s="4">
        <v>3</v>
      </c>
      <c r="R11" s="4"/>
      <c r="S11" s="4">
        <v>1</v>
      </c>
      <c r="T11" s="4">
        <v>1.5</v>
      </c>
      <c r="U11" s="4"/>
      <c r="V11" s="3">
        <v>0.5</v>
      </c>
      <c r="W11">
        <v>3</v>
      </c>
      <c r="X11" s="4">
        <v>17</v>
      </c>
      <c r="Y11" s="4">
        <v>3</v>
      </c>
      <c r="Z11" s="4" t="s">
        <v>99</v>
      </c>
      <c r="AB11" t="s">
        <v>680</v>
      </c>
      <c r="AC11">
        <v>25</v>
      </c>
      <c r="AD11" t="s">
        <v>677</v>
      </c>
      <c r="AE11" t="s">
        <v>694</v>
      </c>
      <c r="AH11" t="s">
        <v>692</v>
      </c>
    </row>
    <row r="12" spans="1:38" ht="30" x14ac:dyDescent="0.25">
      <c r="A12" s="2">
        <v>195</v>
      </c>
      <c r="B12" s="3" t="s">
        <v>78</v>
      </c>
      <c r="C12" s="3" t="s">
        <v>26</v>
      </c>
      <c r="D12" s="3" t="s">
        <v>38</v>
      </c>
      <c r="E12" s="3">
        <v>29</v>
      </c>
      <c r="F12" s="4">
        <v>120</v>
      </c>
      <c r="G12" s="4" t="s">
        <v>124</v>
      </c>
      <c r="H12" s="3">
        <v>1391113645</v>
      </c>
      <c r="I12" s="4">
        <v>2.43333333333333</v>
      </c>
      <c r="J12" s="4">
        <v>0.48666666666666702</v>
      </c>
      <c r="K12" s="4">
        <v>2</v>
      </c>
      <c r="L12" s="4"/>
      <c r="M12" s="4"/>
      <c r="N12" s="4">
        <v>3</v>
      </c>
      <c r="O12" s="4">
        <v>1</v>
      </c>
      <c r="P12" s="4"/>
      <c r="Q12" s="4">
        <v>1</v>
      </c>
      <c r="R12" s="4"/>
      <c r="S12" s="4"/>
      <c r="U12" s="4"/>
      <c r="V12" s="3"/>
      <c r="W12" s="4"/>
      <c r="X12" s="4">
        <v>7</v>
      </c>
      <c r="Y12" s="4">
        <v>0</v>
      </c>
      <c r="Z12" s="4"/>
      <c r="AB12" t="s">
        <v>680</v>
      </c>
      <c r="AC12">
        <v>24</v>
      </c>
      <c r="AD12" t="s">
        <v>677</v>
      </c>
      <c r="AE12" t="s">
        <v>691</v>
      </c>
      <c r="AF12" t="s">
        <v>695</v>
      </c>
      <c r="AH12" t="s">
        <v>692</v>
      </c>
      <c r="AI12" t="s">
        <v>695</v>
      </c>
    </row>
    <row r="13" spans="1:38" ht="30" x14ac:dyDescent="0.25">
      <c r="A13" s="2">
        <v>211</v>
      </c>
      <c r="B13" s="3" t="s">
        <v>78</v>
      </c>
      <c r="C13" s="3" t="s">
        <v>26</v>
      </c>
      <c r="D13" s="3" t="s">
        <v>38</v>
      </c>
      <c r="E13" s="3">
        <v>29</v>
      </c>
      <c r="F13" s="4">
        <v>120</v>
      </c>
      <c r="G13" s="4" t="s">
        <v>126</v>
      </c>
      <c r="H13" s="3">
        <v>8916155192</v>
      </c>
      <c r="I13" s="4">
        <v>1.93333333333333</v>
      </c>
      <c r="J13" s="4">
        <v>0.38666666666666699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W13" s="4"/>
      <c r="X13" s="4">
        <v>0</v>
      </c>
      <c r="Y13" s="4">
        <v>0</v>
      </c>
      <c r="Z13" s="4" t="s">
        <v>82</v>
      </c>
      <c r="AB13" t="s">
        <v>680</v>
      </c>
      <c r="AC13">
        <v>30</v>
      </c>
      <c r="AD13" t="s">
        <v>677</v>
      </c>
      <c r="AE13" t="s">
        <v>697</v>
      </c>
    </row>
    <row r="14" spans="1:38" ht="30" x14ac:dyDescent="0.25">
      <c r="A14" s="2">
        <v>227</v>
      </c>
      <c r="B14" s="3" t="s">
        <v>78</v>
      </c>
      <c r="C14" s="3" t="s">
        <v>26</v>
      </c>
      <c r="D14" s="3" t="s">
        <v>38</v>
      </c>
      <c r="E14" s="3">
        <v>29</v>
      </c>
      <c r="F14" s="4">
        <v>120</v>
      </c>
      <c r="G14" s="4" t="s">
        <v>128</v>
      </c>
      <c r="H14" s="3">
        <v>9591208203</v>
      </c>
      <c r="I14" s="4">
        <v>2.3333333333333299</v>
      </c>
      <c r="J14" s="4">
        <v>0.46666666666666701</v>
      </c>
      <c r="K14" s="4">
        <v>10</v>
      </c>
      <c r="L14" s="4"/>
      <c r="M14" s="4"/>
      <c r="N14" s="4">
        <v>22</v>
      </c>
      <c r="O14" s="4">
        <v>12</v>
      </c>
      <c r="P14" s="4"/>
      <c r="Q14" s="4">
        <v>12</v>
      </c>
      <c r="R14" s="4"/>
      <c r="S14" s="4">
        <v>4</v>
      </c>
      <c r="T14" s="4">
        <v>4</v>
      </c>
      <c r="U14" s="4"/>
      <c r="V14" s="3">
        <v>2</v>
      </c>
      <c r="W14" s="4">
        <v>10</v>
      </c>
      <c r="X14" s="4">
        <v>76</v>
      </c>
      <c r="Y14" s="4">
        <v>10</v>
      </c>
      <c r="Z14" s="4" t="s">
        <v>89</v>
      </c>
      <c r="AB14" t="s">
        <v>680</v>
      </c>
      <c r="AC14">
        <v>33</v>
      </c>
      <c r="AD14" t="s">
        <v>677</v>
      </c>
      <c r="AE14" t="s">
        <v>698</v>
      </c>
      <c r="AG14" t="s">
        <v>699</v>
      </c>
    </row>
    <row r="15" spans="1:38" ht="30" x14ac:dyDescent="0.25">
      <c r="A15" s="2">
        <v>244</v>
      </c>
      <c r="B15" s="3" t="s">
        <v>78</v>
      </c>
      <c r="C15" s="3" t="s">
        <v>26</v>
      </c>
      <c r="D15" s="3" t="s">
        <v>38</v>
      </c>
      <c r="E15" s="3">
        <v>29</v>
      </c>
      <c r="F15" s="4">
        <v>120</v>
      </c>
      <c r="G15" s="4" t="s">
        <v>130</v>
      </c>
      <c r="H15" s="3">
        <v>3712062108</v>
      </c>
      <c r="I15" s="4">
        <v>1.9666666666666699</v>
      </c>
      <c r="J15" s="4">
        <v>0.39333333333333298</v>
      </c>
      <c r="K15" s="4">
        <v>9</v>
      </c>
      <c r="L15" s="4"/>
      <c r="M15" s="4"/>
      <c r="N15">
        <v>22</v>
      </c>
      <c r="O15" s="4">
        <v>12</v>
      </c>
      <c r="P15" s="4"/>
      <c r="Q15" s="4">
        <v>12</v>
      </c>
      <c r="R15" s="4"/>
      <c r="S15" s="4">
        <v>6</v>
      </c>
      <c r="T15">
        <v>1.5</v>
      </c>
      <c r="V15" s="3">
        <v>0.5</v>
      </c>
      <c r="W15">
        <v>8</v>
      </c>
      <c r="X15">
        <v>71</v>
      </c>
      <c r="Y15" s="4">
        <v>8</v>
      </c>
      <c r="Z15" s="4"/>
      <c r="AB15" t="s">
        <v>680</v>
      </c>
      <c r="AC15">
        <v>28</v>
      </c>
      <c r="AD15" t="s">
        <v>677</v>
      </c>
      <c r="AE15" t="s">
        <v>700</v>
      </c>
      <c r="AF15" t="s">
        <v>695</v>
      </c>
      <c r="AG15" t="s">
        <v>701</v>
      </c>
    </row>
    <row r="16" spans="1:38" ht="30" x14ac:dyDescent="0.25">
      <c r="A16" s="2">
        <v>260</v>
      </c>
      <c r="B16" s="3" t="s">
        <v>78</v>
      </c>
      <c r="C16" s="3" t="s">
        <v>26</v>
      </c>
      <c r="D16" s="3" t="s">
        <v>38</v>
      </c>
      <c r="E16" s="3">
        <v>29</v>
      </c>
      <c r="F16" s="4">
        <v>120</v>
      </c>
      <c r="G16" s="4" t="s">
        <v>130</v>
      </c>
      <c r="H16" s="3">
        <v>3712062108</v>
      </c>
      <c r="I16" s="4">
        <v>1.9666666666666699</v>
      </c>
      <c r="J16" s="4">
        <v>0.39333333333333298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3"/>
      <c r="W16" s="4"/>
      <c r="X16" s="4">
        <v>0</v>
      </c>
      <c r="Y16" s="4">
        <v>0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5" ht="30" x14ac:dyDescent="0.25">
      <c r="A17" s="2">
        <v>278</v>
      </c>
      <c r="B17" s="3" t="s">
        <v>78</v>
      </c>
      <c r="C17" s="3" t="s">
        <v>26</v>
      </c>
      <c r="D17" s="3" t="s">
        <v>38</v>
      </c>
      <c r="E17" s="3">
        <v>29</v>
      </c>
      <c r="F17" s="4">
        <v>120</v>
      </c>
      <c r="G17" s="4" t="s">
        <v>134</v>
      </c>
      <c r="H17" s="3">
        <v>828360120</v>
      </c>
      <c r="I17" s="4">
        <v>2.3333333333333299</v>
      </c>
      <c r="J17" s="4">
        <v>0.46666666666666701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3"/>
      <c r="W17" s="4"/>
      <c r="X17" s="4">
        <v>0</v>
      </c>
      <c r="Y17" s="4">
        <v>0</v>
      </c>
      <c r="Z17" s="4" t="s">
        <v>89</v>
      </c>
      <c r="AB17" t="s">
        <v>673</v>
      </c>
      <c r="AC17">
        <v>26</v>
      </c>
      <c r="AD17" t="s">
        <v>674</v>
      </c>
      <c r="AE17" t="s">
        <v>678</v>
      </c>
      <c r="AG17" t="s">
        <v>702</v>
      </c>
    </row>
    <row r="18" spans="1:35" ht="30" x14ac:dyDescent="0.25">
      <c r="A18" s="2">
        <v>294</v>
      </c>
      <c r="B18" s="3" t="s">
        <v>78</v>
      </c>
      <c r="C18" s="3" t="s">
        <v>28</v>
      </c>
      <c r="D18" s="3" t="s">
        <v>38</v>
      </c>
      <c r="E18" s="3">
        <v>29</v>
      </c>
      <c r="F18" s="4">
        <v>120</v>
      </c>
      <c r="G18" s="4" t="s">
        <v>135</v>
      </c>
      <c r="H18" s="3">
        <v>7717685176</v>
      </c>
      <c r="I18" s="4">
        <v>2</v>
      </c>
      <c r="J18" s="4">
        <v>0.4</v>
      </c>
      <c r="K18" s="4">
        <v>2</v>
      </c>
      <c r="L18" s="4"/>
      <c r="M18" s="4">
        <v>2</v>
      </c>
      <c r="N18" s="4">
        <v>5</v>
      </c>
      <c r="O18" s="4">
        <v>2</v>
      </c>
      <c r="P18" s="4"/>
      <c r="Q18" s="4">
        <v>2</v>
      </c>
      <c r="R18" s="4"/>
      <c r="S18" s="4">
        <v>1</v>
      </c>
      <c r="T18" s="4">
        <v>0.5</v>
      </c>
      <c r="U18" s="4"/>
      <c r="V18" s="3">
        <v>0.5</v>
      </c>
      <c r="W18" s="4">
        <v>2</v>
      </c>
      <c r="X18" s="4">
        <v>17</v>
      </c>
      <c r="Y18" s="4">
        <v>2</v>
      </c>
      <c r="Z18" s="4" t="s">
        <v>99</v>
      </c>
      <c r="AB18" t="s">
        <v>680</v>
      </c>
      <c r="AC18">
        <v>24</v>
      </c>
      <c r="AD18" t="s">
        <v>677</v>
      </c>
      <c r="AE18" t="s">
        <v>691</v>
      </c>
    </row>
    <row r="19" spans="1:35" ht="30" x14ac:dyDescent="0.25">
      <c r="A19" s="2">
        <v>315</v>
      </c>
      <c r="B19" s="3" t="s">
        <v>78</v>
      </c>
      <c r="C19" s="3" t="s">
        <v>28</v>
      </c>
      <c r="D19" s="3" t="s">
        <v>38</v>
      </c>
      <c r="E19" s="3">
        <v>29</v>
      </c>
      <c r="F19" s="4">
        <v>120</v>
      </c>
      <c r="G19" s="4" t="s">
        <v>140</v>
      </c>
      <c r="H19" s="3">
        <v>79247246103</v>
      </c>
      <c r="I19" s="4">
        <v>2.1333333333333302</v>
      </c>
      <c r="J19" s="4">
        <v>0.42666666666666703</v>
      </c>
      <c r="K19" s="4"/>
      <c r="L19" s="4"/>
      <c r="M19" s="4"/>
      <c r="O19" s="4"/>
      <c r="P19" s="4"/>
      <c r="Q19" s="4"/>
      <c r="R19" s="4"/>
      <c r="S19" s="4"/>
      <c r="T19" s="4"/>
      <c r="V19" s="3"/>
      <c r="X19" s="4">
        <v>0</v>
      </c>
      <c r="Y19" s="4">
        <v>0</v>
      </c>
      <c r="Z19" s="4" t="s">
        <v>102</v>
      </c>
      <c r="AB19" t="s">
        <v>673</v>
      </c>
      <c r="AC19">
        <v>18</v>
      </c>
      <c r="AD19" t="s">
        <v>674</v>
      </c>
      <c r="AE19" t="s">
        <v>705</v>
      </c>
      <c r="AG19" t="s">
        <v>686</v>
      </c>
    </row>
    <row r="20" spans="1:35" ht="30" x14ac:dyDescent="0.25">
      <c r="A20" s="2">
        <v>331</v>
      </c>
      <c r="B20" s="3" t="s">
        <v>78</v>
      </c>
      <c r="C20" s="3" t="s">
        <v>26</v>
      </c>
      <c r="D20" s="3" t="s">
        <v>38</v>
      </c>
      <c r="E20" s="3">
        <v>29</v>
      </c>
      <c r="F20" s="4">
        <v>120</v>
      </c>
      <c r="G20" s="4" t="s">
        <v>142</v>
      </c>
      <c r="H20" s="3">
        <v>8282194225</v>
      </c>
      <c r="I20" s="4">
        <v>1.93333333333333</v>
      </c>
      <c r="J20" s="4">
        <v>0.38666666666666699</v>
      </c>
      <c r="K20" s="4">
        <v>4</v>
      </c>
      <c r="L20" s="4"/>
      <c r="M20" s="4"/>
      <c r="N20" s="4">
        <v>11</v>
      </c>
      <c r="O20" s="4">
        <v>7</v>
      </c>
      <c r="P20" s="4"/>
      <c r="Q20" s="4">
        <v>7</v>
      </c>
      <c r="R20" s="4"/>
      <c r="S20" s="4">
        <v>1</v>
      </c>
      <c r="T20">
        <v>2</v>
      </c>
      <c r="U20" s="4"/>
      <c r="V20" s="3"/>
      <c r="W20">
        <v>3</v>
      </c>
      <c r="X20" s="4">
        <v>35</v>
      </c>
      <c r="Y20" s="4">
        <v>3</v>
      </c>
      <c r="Z20" s="4" t="s">
        <v>82</v>
      </c>
      <c r="AB20" t="s">
        <v>680</v>
      </c>
      <c r="AC20">
        <v>27</v>
      </c>
      <c r="AD20" t="s">
        <v>677</v>
      </c>
      <c r="AE20" t="s">
        <v>691</v>
      </c>
      <c r="AF20" t="s">
        <v>695</v>
      </c>
      <c r="AH20" t="s">
        <v>692</v>
      </c>
    </row>
    <row r="21" spans="1:35" ht="30" x14ac:dyDescent="0.25">
      <c r="A21" s="2">
        <v>352</v>
      </c>
      <c r="B21" s="3" t="s">
        <v>78</v>
      </c>
      <c r="C21" s="3" t="s">
        <v>28</v>
      </c>
      <c r="D21" s="3" t="s">
        <v>38</v>
      </c>
      <c r="E21" s="3">
        <v>29</v>
      </c>
      <c r="F21" s="4">
        <v>120</v>
      </c>
      <c r="G21" s="4" t="s">
        <v>146</v>
      </c>
      <c r="H21" s="3">
        <v>94222252116</v>
      </c>
      <c r="I21" s="4">
        <v>2.2000000000000002</v>
      </c>
      <c r="J21" s="4">
        <v>0.44</v>
      </c>
      <c r="K21" s="4">
        <v>7</v>
      </c>
      <c r="L21" s="4"/>
      <c r="M21" s="4"/>
      <c r="N21">
        <v>16</v>
      </c>
      <c r="O21">
        <v>8</v>
      </c>
      <c r="Q21" s="4">
        <v>8</v>
      </c>
      <c r="S21" s="4">
        <v>1</v>
      </c>
      <c r="T21">
        <v>1.5</v>
      </c>
      <c r="V21" s="3">
        <v>1.5</v>
      </c>
      <c r="W21">
        <v>4</v>
      </c>
      <c r="X21">
        <v>47</v>
      </c>
      <c r="Y21" s="4">
        <v>4</v>
      </c>
      <c r="Z21" s="4"/>
      <c r="AB21" t="s">
        <v>680</v>
      </c>
      <c r="AC21">
        <v>36</v>
      </c>
      <c r="AD21" t="s">
        <v>677</v>
      </c>
      <c r="AE21" t="s">
        <v>707</v>
      </c>
      <c r="AG21" t="s">
        <v>708</v>
      </c>
    </row>
    <row r="22" spans="1:35" ht="30" x14ac:dyDescent="0.25">
      <c r="A22" s="2">
        <v>368</v>
      </c>
      <c r="B22" s="3" t="s">
        <v>78</v>
      </c>
      <c r="C22" s="3" t="s">
        <v>26</v>
      </c>
      <c r="D22" s="3" t="s">
        <v>38</v>
      </c>
      <c r="E22" s="3">
        <v>29</v>
      </c>
      <c r="F22" s="4">
        <v>120</v>
      </c>
      <c r="G22" s="4" t="s">
        <v>147</v>
      </c>
      <c r="H22" s="3">
        <v>84463153</v>
      </c>
      <c r="I22" s="4">
        <v>1.9666666666666699</v>
      </c>
      <c r="J22" s="4">
        <v>0.39333333333333298</v>
      </c>
      <c r="K22" s="4">
        <v>2</v>
      </c>
      <c r="L22" s="4"/>
      <c r="N22">
        <v>4</v>
      </c>
      <c r="O22">
        <v>2</v>
      </c>
      <c r="Q22" s="4">
        <v>2</v>
      </c>
      <c r="S22" s="4"/>
      <c r="T22">
        <v>1.5</v>
      </c>
      <c r="V22" s="3">
        <v>0.5</v>
      </c>
      <c r="W22">
        <v>2</v>
      </c>
      <c r="X22">
        <v>14</v>
      </c>
      <c r="Y22" s="4">
        <v>2</v>
      </c>
      <c r="Z22" s="4"/>
      <c r="AB22" t="s">
        <v>680</v>
      </c>
      <c r="AC22">
        <v>26</v>
      </c>
      <c r="AD22" t="s">
        <v>677</v>
      </c>
      <c r="AE22" t="s">
        <v>709</v>
      </c>
      <c r="AH22" t="s">
        <v>692</v>
      </c>
      <c r="AI22" t="s">
        <v>695</v>
      </c>
    </row>
    <row r="23" spans="1:35" ht="30" x14ac:dyDescent="0.25">
      <c r="A23" s="2">
        <v>384</v>
      </c>
      <c r="B23" s="3" t="s">
        <v>78</v>
      </c>
      <c r="C23" s="3" t="s">
        <v>26</v>
      </c>
      <c r="D23" s="3" t="s">
        <v>38</v>
      </c>
      <c r="E23" s="3">
        <v>29</v>
      </c>
      <c r="F23" s="4">
        <v>120</v>
      </c>
      <c r="G23" s="4" t="s">
        <v>149</v>
      </c>
      <c r="H23" s="3">
        <v>8877127178</v>
      </c>
      <c r="I23" s="4">
        <v>1.93333333333333</v>
      </c>
      <c r="J23" s="4">
        <v>0.38666666666666699</v>
      </c>
      <c r="K23" s="4"/>
      <c r="L23" s="4"/>
      <c r="M23" s="4"/>
      <c r="N23" s="4"/>
      <c r="O23" s="4"/>
      <c r="P23" s="4"/>
      <c r="Q23" s="4"/>
      <c r="R23" s="4"/>
      <c r="S23" s="4"/>
      <c r="U23" s="4"/>
      <c r="V23" s="3"/>
      <c r="W23" s="4"/>
      <c r="X23" s="4">
        <v>0</v>
      </c>
      <c r="Y23" s="4">
        <v>0</v>
      </c>
      <c r="Z23" s="4" t="s">
        <v>82</v>
      </c>
      <c r="AB23" t="s">
        <v>680</v>
      </c>
      <c r="AC23">
        <v>24</v>
      </c>
      <c r="AD23" t="s">
        <v>677</v>
      </c>
      <c r="AE23" t="s">
        <v>711</v>
      </c>
      <c r="AG23" t="s">
        <v>686</v>
      </c>
    </row>
    <row r="24" spans="1:35" ht="30" x14ac:dyDescent="0.25">
      <c r="A24" s="2">
        <v>400</v>
      </c>
      <c r="B24" s="3" t="s">
        <v>78</v>
      </c>
      <c r="C24" s="3" t="s">
        <v>26</v>
      </c>
      <c r="D24" s="3" t="s">
        <v>38</v>
      </c>
      <c r="E24" s="3">
        <v>29</v>
      </c>
      <c r="F24" s="4">
        <v>120</v>
      </c>
      <c r="G24" s="4" t="s">
        <v>81</v>
      </c>
      <c r="H24" s="3">
        <v>9591241137</v>
      </c>
      <c r="I24" s="4">
        <v>2.3333333333333299</v>
      </c>
      <c r="J24" s="4">
        <v>0.46666666666666701</v>
      </c>
      <c r="K24" s="4">
        <v>1</v>
      </c>
      <c r="L24" s="4"/>
      <c r="M24" s="4"/>
      <c r="N24" s="4">
        <v>2</v>
      </c>
      <c r="O24" s="4">
        <v>1</v>
      </c>
      <c r="P24" s="4"/>
      <c r="Q24" s="4">
        <v>1</v>
      </c>
      <c r="R24" s="4"/>
      <c r="S24" s="4">
        <v>2</v>
      </c>
      <c r="T24" s="4"/>
      <c r="U24" s="4"/>
      <c r="V24" s="3"/>
      <c r="W24" s="4">
        <v>2</v>
      </c>
      <c r="X24" s="4">
        <v>9</v>
      </c>
      <c r="Y24" s="4">
        <v>2</v>
      </c>
      <c r="Z24" s="4" t="s">
        <v>89</v>
      </c>
      <c r="AB24" t="s">
        <v>673</v>
      </c>
      <c r="AC24">
        <v>26</v>
      </c>
      <c r="AD24" t="s">
        <v>674</v>
      </c>
      <c r="AE24" t="s">
        <v>675</v>
      </c>
      <c r="AG24" t="s">
        <v>676</v>
      </c>
    </row>
    <row r="25" spans="1:35" ht="30" x14ac:dyDescent="0.25">
      <c r="A25" s="2">
        <v>417</v>
      </c>
      <c r="B25" s="3" t="s">
        <v>78</v>
      </c>
      <c r="C25" s="3" t="s">
        <v>28</v>
      </c>
      <c r="D25" s="3" t="s">
        <v>38</v>
      </c>
      <c r="E25" s="3">
        <v>29</v>
      </c>
      <c r="F25" s="4">
        <v>120</v>
      </c>
      <c r="G25" s="4" t="s">
        <v>85</v>
      </c>
      <c r="H25" s="3">
        <v>1347638136</v>
      </c>
      <c r="I25" s="4">
        <v>2.2000000000000002</v>
      </c>
      <c r="J25" s="4">
        <v>0.44</v>
      </c>
      <c r="K25" s="4">
        <v>4</v>
      </c>
      <c r="L25" s="4"/>
      <c r="M25" s="4">
        <v>2</v>
      </c>
      <c r="N25" s="4">
        <v>6</v>
      </c>
      <c r="O25" s="4">
        <v>1</v>
      </c>
      <c r="P25" s="4"/>
      <c r="Q25" s="4">
        <v>1</v>
      </c>
      <c r="R25" s="4"/>
      <c r="S25" s="4">
        <v>1</v>
      </c>
      <c r="T25" s="4">
        <v>0.5</v>
      </c>
      <c r="U25" s="4"/>
      <c r="V25" s="3">
        <v>0.5</v>
      </c>
      <c r="W25" s="4">
        <v>2</v>
      </c>
      <c r="X25" s="4">
        <v>18</v>
      </c>
      <c r="Y25" s="4">
        <v>2</v>
      </c>
      <c r="Z25" s="4"/>
      <c r="AB25" t="s">
        <v>673</v>
      </c>
      <c r="AC25">
        <v>20</v>
      </c>
      <c r="AD25" t="s">
        <v>677</v>
      </c>
      <c r="AE25" t="s">
        <v>678</v>
      </c>
    </row>
    <row r="26" spans="1:35" ht="30" x14ac:dyDescent="0.25">
      <c r="A26" s="2">
        <v>433</v>
      </c>
      <c r="B26" s="3" t="s">
        <v>78</v>
      </c>
      <c r="C26" s="3" t="s">
        <v>26</v>
      </c>
      <c r="D26" s="3" t="s">
        <v>38</v>
      </c>
      <c r="E26" s="3">
        <v>29</v>
      </c>
      <c r="F26" s="4">
        <v>120</v>
      </c>
      <c r="G26" s="4" t="s">
        <v>88</v>
      </c>
      <c r="H26" s="3">
        <v>217831744</v>
      </c>
      <c r="I26" s="4">
        <v>2.3333333333333299</v>
      </c>
      <c r="J26" s="4">
        <v>0.46666666666666701</v>
      </c>
      <c r="K26" s="4">
        <v>2</v>
      </c>
      <c r="L26" s="4"/>
      <c r="M26" s="4"/>
      <c r="N26">
        <v>3</v>
      </c>
      <c r="O26" s="4">
        <v>1</v>
      </c>
      <c r="P26" s="4"/>
      <c r="Q26" s="4">
        <v>1</v>
      </c>
      <c r="R26" s="4"/>
      <c r="S26" s="4"/>
      <c r="T26">
        <v>1</v>
      </c>
      <c r="U26" s="4"/>
      <c r="V26" s="3"/>
      <c r="W26" s="4">
        <v>1</v>
      </c>
      <c r="X26" s="4">
        <v>9</v>
      </c>
      <c r="Y26" s="4">
        <v>1</v>
      </c>
      <c r="Z26" s="4" t="s">
        <v>89</v>
      </c>
      <c r="AB26" t="s">
        <v>673</v>
      </c>
      <c r="AC26">
        <v>24</v>
      </c>
      <c r="AD26" t="s">
        <v>677</v>
      </c>
      <c r="AE26" t="s">
        <v>679</v>
      </c>
    </row>
    <row r="27" spans="1:35" ht="30" x14ac:dyDescent="0.25">
      <c r="A27" s="2">
        <v>449</v>
      </c>
      <c r="B27" s="3" t="s">
        <v>78</v>
      </c>
      <c r="C27" s="3" t="s">
        <v>26</v>
      </c>
      <c r="D27" s="3" t="s">
        <v>38</v>
      </c>
      <c r="E27" s="3">
        <v>29</v>
      </c>
      <c r="F27" s="4">
        <v>120</v>
      </c>
      <c r="G27" s="4" t="s">
        <v>150</v>
      </c>
      <c r="H27" s="3">
        <v>82135906</v>
      </c>
      <c r="I27" s="4">
        <v>1.93333333333333</v>
      </c>
      <c r="J27" s="4">
        <v>0.38666666666666699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3"/>
      <c r="W27" s="4"/>
      <c r="X27" s="4">
        <v>0</v>
      </c>
      <c r="Y27" s="4">
        <v>0</v>
      </c>
      <c r="Z27" s="4" t="s">
        <v>82</v>
      </c>
      <c r="AB27" t="s">
        <v>680</v>
      </c>
      <c r="AC27">
        <v>34</v>
      </c>
      <c r="AD27" t="s">
        <v>677</v>
      </c>
      <c r="AE27" t="s">
        <v>712</v>
      </c>
      <c r="AG27" t="s">
        <v>713</v>
      </c>
    </row>
    <row r="28" spans="1:35" ht="30" x14ac:dyDescent="0.25">
      <c r="A28" s="2">
        <v>465</v>
      </c>
      <c r="B28" s="3" t="s">
        <v>78</v>
      </c>
      <c r="C28" s="3" t="s">
        <v>28</v>
      </c>
      <c r="D28" s="3" t="s">
        <v>38</v>
      </c>
      <c r="E28" s="3">
        <v>29</v>
      </c>
      <c r="F28" s="4">
        <v>120</v>
      </c>
      <c r="G28" s="4" t="s">
        <v>152</v>
      </c>
      <c r="H28" s="3">
        <v>792288984</v>
      </c>
      <c r="I28" s="4">
        <v>2.2000000000000002</v>
      </c>
      <c r="J28" s="4">
        <v>0.44</v>
      </c>
      <c r="K28" s="4">
        <v>26</v>
      </c>
      <c r="L28" s="4"/>
      <c r="M28" s="4"/>
      <c r="N28" s="4">
        <v>68</v>
      </c>
      <c r="O28" s="4">
        <v>41</v>
      </c>
      <c r="P28" s="4"/>
      <c r="Q28" s="4">
        <v>41</v>
      </c>
      <c r="R28" s="4"/>
      <c r="S28" s="4">
        <v>9</v>
      </c>
      <c r="T28" s="4">
        <v>14</v>
      </c>
      <c r="U28" s="4"/>
      <c r="V28" s="3">
        <v>3</v>
      </c>
      <c r="W28">
        <v>26</v>
      </c>
      <c r="X28" s="4">
        <v>228</v>
      </c>
      <c r="Y28" s="4">
        <v>26</v>
      </c>
      <c r="Z28" s="4"/>
      <c r="AB28" t="s">
        <v>673</v>
      </c>
      <c r="AC28">
        <v>23</v>
      </c>
      <c r="AD28" t="s">
        <v>677</v>
      </c>
      <c r="AE28" t="s">
        <v>714</v>
      </c>
      <c r="AF28" t="s">
        <v>695</v>
      </c>
    </row>
    <row r="29" spans="1:35" ht="30" x14ac:dyDescent="0.25">
      <c r="A29" s="2">
        <v>486</v>
      </c>
      <c r="B29" s="3" t="s">
        <v>78</v>
      </c>
      <c r="C29" s="3" t="s">
        <v>28</v>
      </c>
      <c r="D29" s="3" t="s">
        <v>38</v>
      </c>
      <c r="E29" s="3">
        <v>29</v>
      </c>
      <c r="F29" s="4">
        <v>120</v>
      </c>
      <c r="G29" s="4" t="s">
        <v>158</v>
      </c>
      <c r="H29" s="3">
        <v>927618937</v>
      </c>
      <c r="I29" s="4">
        <v>2.0499999999999998</v>
      </c>
      <c r="J29" s="4">
        <v>0.41</v>
      </c>
      <c r="K29" s="4">
        <v>7</v>
      </c>
      <c r="L29" s="4"/>
      <c r="M29" s="4"/>
      <c r="N29" s="4">
        <v>19</v>
      </c>
      <c r="O29" s="4">
        <v>12</v>
      </c>
      <c r="P29" s="4"/>
      <c r="Q29" s="4">
        <v>12</v>
      </c>
      <c r="R29" s="4"/>
      <c r="S29" s="4">
        <v>1</v>
      </c>
      <c r="T29" s="4">
        <v>5.5</v>
      </c>
      <c r="U29" s="4"/>
      <c r="V29" s="3">
        <v>1.5</v>
      </c>
      <c r="W29" s="4">
        <v>8</v>
      </c>
      <c r="X29" s="4">
        <v>66</v>
      </c>
      <c r="Y29" s="4">
        <v>8</v>
      </c>
      <c r="Z29" s="4"/>
      <c r="AB29" t="s">
        <v>673</v>
      </c>
      <c r="AC29">
        <v>25</v>
      </c>
      <c r="AD29" t="s">
        <v>677</v>
      </c>
      <c r="AE29" t="s">
        <v>721</v>
      </c>
      <c r="AG29" t="s">
        <v>686</v>
      </c>
    </row>
    <row r="30" spans="1:35" ht="30" x14ac:dyDescent="0.25">
      <c r="A30" s="2">
        <v>507</v>
      </c>
      <c r="B30" s="3" t="s">
        <v>78</v>
      </c>
      <c r="C30" s="3" t="s">
        <v>28</v>
      </c>
      <c r="D30" s="3" t="s">
        <v>38</v>
      </c>
      <c r="E30" s="3">
        <v>29</v>
      </c>
      <c r="F30" s="4">
        <v>120</v>
      </c>
      <c r="G30" s="4" t="s">
        <v>165</v>
      </c>
      <c r="H30" s="3">
        <v>1412134207</v>
      </c>
      <c r="I30" s="4">
        <v>2.0499999999999998</v>
      </c>
      <c r="J30" s="4">
        <v>0.41</v>
      </c>
      <c r="K30" s="4"/>
      <c r="L30" s="4"/>
      <c r="M30" s="4"/>
      <c r="N30" s="4"/>
      <c r="O30" s="4"/>
      <c r="P30" s="4"/>
      <c r="Q30" s="4"/>
      <c r="R30" s="4"/>
      <c r="S30" s="4"/>
      <c r="U30" s="4"/>
      <c r="V30" s="3"/>
      <c r="X30" s="4">
        <v>0</v>
      </c>
      <c r="Y30" s="4">
        <v>0</v>
      </c>
      <c r="Z30" s="4"/>
      <c r="AB30" t="s">
        <v>680</v>
      </c>
      <c r="AC30">
        <v>25</v>
      </c>
      <c r="AD30" t="s">
        <v>677</v>
      </c>
      <c r="AE30" t="s">
        <v>705</v>
      </c>
    </row>
    <row r="31" spans="1:35" ht="30" x14ac:dyDescent="0.25">
      <c r="A31" s="2">
        <v>527</v>
      </c>
      <c r="B31" s="3" t="s">
        <v>78</v>
      </c>
      <c r="C31" s="3" t="s">
        <v>28</v>
      </c>
      <c r="D31" s="3" t="s">
        <v>38</v>
      </c>
      <c r="E31" s="3">
        <v>29</v>
      </c>
      <c r="F31" s="4">
        <v>120</v>
      </c>
      <c r="G31" s="4" t="s">
        <v>169</v>
      </c>
      <c r="H31" s="3">
        <v>178114327</v>
      </c>
      <c r="I31" s="4">
        <v>1.86666666666667</v>
      </c>
      <c r="J31" s="4">
        <v>0.37333333333333302</v>
      </c>
      <c r="K31" s="4"/>
      <c r="L31" s="4"/>
      <c r="M31" s="4"/>
      <c r="O31" s="4"/>
      <c r="P31" s="4"/>
      <c r="Q31" s="4"/>
      <c r="R31" s="4"/>
      <c r="S31" s="4"/>
      <c r="T31" s="4"/>
      <c r="U31" s="4"/>
      <c r="V31" s="3"/>
      <c r="W31" s="4"/>
      <c r="X31" s="4">
        <v>0</v>
      </c>
      <c r="Y31" s="4">
        <v>0</v>
      </c>
      <c r="Z31" s="4"/>
      <c r="AB31" t="s">
        <v>680</v>
      </c>
      <c r="AC31">
        <v>31</v>
      </c>
      <c r="AD31" t="s">
        <v>677</v>
      </c>
      <c r="AE31" t="s">
        <v>694</v>
      </c>
      <c r="AH31" t="s">
        <v>692</v>
      </c>
    </row>
    <row r="32" spans="1:35" ht="30" x14ac:dyDescent="0.25">
      <c r="A32" s="2">
        <v>543</v>
      </c>
      <c r="B32" s="3" t="s">
        <v>78</v>
      </c>
      <c r="C32" s="3" t="s">
        <v>28</v>
      </c>
      <c r="D32" s="3" t="s">
        <v>38</v>
      </c>
      <c r="E32" s="3">
        <v>29</v>
      </c>
      <c r="F32" s="4">
        <v>120</v>
      </c>
      <c r="G32" s="4" t="s">
        <v>171</v>
      </c>
      <c r="H32" s="3">
        <v>8518124088</v>
      </c>
      <c r="I32" s="4">
        <v>2</v>
      </c>
      <c r="J32" s="4">
        <v>0.4</v>
      </c>
      <c r="K32" s="4"/>
      <c r="L32" s="4"/>
      <c r="M32" s="4"/>
      <c r="N32" s="4"/>
      <c r="O32" s="4"/>
      <c r="P32" s="4"/>
      <c r="Q32" s="4"/>
      <c r="R32" s="4"/>
      <c r="S32" s="4"/>
      <c r="U32" s="4"/>
      <c r="V32" s="3"/>
      <c r="X32" s="4">
        <v>0</v>
      </c>
      <c r="Y32" s="4">
        <v>0</v>
      </c>
      <c r="Z32" s="4" t="s">
        <v>99</v>
      </c>
      <c r="AB32" t="s">
        <v>680</v>
      </c>
      <c r="AC32">
        <v>25</v>
      </c>
      <c r="AD32" t="s">
        <v>677</v>
      </c>
      <c r="AE32" t="s">
        <v>725</v>
      </c>
      <c r="AG32" t="s">
        <v>726</v>
      </c>
    </row>
    <row r="33" spans="1:36" ht="30" x14ac:dyDescent="0.25">
      <c r="A33" s="2">
        <v>559</v>
      </c>
      <c r="B33" s="3" t="s">
        <v>78</v>
      </c>
      <c r="C33" s="3" t="s">
        <v>26</v>
      </c>
      <c r="D33" s="3" t="s">
        <v>38</v>
      </c>
      <c r="E33" s="3">
        <v>29</v>
      </c>
      <c r="F33" s="4">
        <v>120</v>
      </c>
      <c r="G33" s="4" t="s">
        <v>172</v>
      </c>
      <c r="H33" s="3">
        <v>8517821164</v>
      </c>
      <c r="I33" s="4">
        <v>2.3333333333333299</v>
      </c>
      <c r="J33" s="4">
        <v>0.46666666666666701</v>
      </c>
      <c r="K33" s="4">
        <v>2</v>
      </c>
      <c r="L33" s="4"/>
      <c r="M33" s="4"/>
      <c r="N33" s="4">
        <v>3</v>
      </c>
      <c r="O33" s="4">
        <v>1</v>
      </c>
      <c r="P33" s="4"/>
      <c r="Q33" s="4">
        <v>1</v>
      </c>
      <c r="R33" s="4"/>
      <c r="S33" s="4">
        <v>1</v>
      </c>
      <c r="T33" s="4">
        <v>0.5</v>
      </c>
      <c r="U33" s="4"/>
      <c r="V33" s="3">
        <v>0.5</v>
      </c>
      <c r="W33" s="4">
        <v>2</v>
      </c>
      <c r="X33" s="4">
        <v>11</v>
      </c>
      <c r="Y33" s="4">
        <v>2</v>
      </c>
      <c r="Z33" s="4" t="s">
        <v>89</v>
      </c>
      <c r="AB33" t="s">
        <v>680</v>
      </c>
      <c r="AC33">
        <v>29</v>
      </c>
      <c r="AD33" t="s">
        <v>674</v>
      </c>
      <c r="AE33" t="s">
        <v>691</v>
      </c>
      <c r="AF33" t="s">
        <v>695</v>
      </c>
      <c r="AG33" t="s">
        <v>727</v>
      </c>
    </row>
    <row r="34" spans="1:36" ht="30" x14ac:dyDescent="0.25">
      <c r="A34" s="2">
        <v>575</v>
      </c>
      <c r="B34" s="3" t="s">
        <v>78</v>
      </c>
      <c r="C34" s="3" t="s">
        <v>28</v>
      </c>
      <c r="D34" s="3" t="s">
        <v>38</v>
      </c>
      <c r="E34" s="3">
        <v>29</v>
      </c>
      <c r="F34" s="4">
        <v>120</v>
      </c>
      <c r="G34" s="4" t="s">
        <v>173</v>
      </c>
      <c r="H34" s="3">
        <v>79215167188</v>
      </c>
      <c r="I34" s="4">
        <v>2.1333333333333302</v>
      </c>
      <c r="J34" s="4">
        <v>0.42666666666666703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3"/>
      <c r="X34" s="4">
        <v>0</v>
      </c>
      <c r="Y34" s="4">
        <v>0</v>
      </c>
      <c r="Z34" s="4" t="s">
        <v>102</v>
      </c>
      <c r="AB34" t="s">
        <v>673</v>
      </c>
      <c r="AC34">
        <v>18</v>
      </c>
      <c r="AD34" t="s">
        <v>677</v>
      </c>
      <c r="AE34" t="s">
        <v>728</v>
      </c>
      <c r="AG34" t="s">
        <v>686</v>
      </c>
      <c r="AJ34">
        <v>35</v>
      </c>
    </row>
    <row r="35" spans="1:36" x14ac:dyDescent="0.25">
      <c r="A35" s="2"/>
      <c r="B35" s="3"/>
      <c r="C35" s="3"/>
      <c r="D35" s="3"/>
      <c r="E35" s="3"/>
      <c r="F35" s="4"/>
      <c r="G35" s="4"/>
      <c r="H35" s="3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U35" s="4"/>
      <c r="V35" s="3"/>
      <c r="X35" s="4"/>
      <c r="Y35" s="4"/>
      <c r="Z35" s="4"/>
    </row>
    <row r="36" spans="1:36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3"/>
      <c r="X36" s="4"/>
      <c r="Y36" s="4"/>
      <c r="Z36" s="4"/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L36"/>
  <sheetViews>
    <sheetView workbookViewId="0">
      <selection activeCell="J6" sqref="J6"/>
    </sheetView>
  </sheetViews>
  <sheetFormatPr baseColWidth="10" defaultRowHeight="15" x14ac:dyDescent="0.25"/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14</v>
      </c>
      <c r="B2" s="3" t="s">
        <v>78</v>
      </c>
      <c r="C2" s="3" t="s">
        <v>28</v>
      </c>
      <c r="D2" s="3" t="s">
        <v>43</v>
      </c>
      <c r="E2" s="3">
        <v>59</v>
      </c>
      <c r="F2" s="4">
        <v>26</v>
      </c>
      <c r="G2" s="4" t="s">
        <v>92</v>
      </c>
      <c r="H2" s="3">
        <v>9165180138</v>
      </c>
      <c r="I2" s="4">
        <v>0</v>
      </c>
      <c r="J2" s="4">
        <v>0</v>
      </c>
      <c r="K2" s="4">
        <v>2</v>
      </c>
      <c r="L2" s="4"/>
      <c r="M2" s="4">
        <v>12</v>
      </c>
      <c r="N2" s="4">
        <v>16</v>
      </c>
      <c r="O2" s="4">
        <v>14</v>
      </c>
      <c r="P2" s="4"/>
      <c r="Q2" s="4">
        <v>14</v>
      </c>
      <c r="R2" s="4"/>
      <c r="S2" s="4">
        <v>2</v>
      </c>
      <c r="T2" s="4">
        <v>5</v>
      </c>
      <c r="U2" s="4"/>
      <c r="V2" s="3"/>
      <c r="W2">
        <v>7</v>
      </c>
      <c r="X2" s="4">
        <v>72</v>
      </c>
      <c r="Y2" s="4">
        <v>7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35</v>
      </c>
      <c r="B3" s="3" t="s">
        <v>78</v>
      </c>
      <c r="C3" s="3" t="s">
        <v>28</v>
      </c>
      <c r="D3" s="3" t="s">
        <v>43</v>
      </c>
      <c r="E3" s="3">
        <v>59</v>
      </c>
      <c r="F3" s="4">
        <v>26</v>
      </c>
      <c r="G3" s="4" t="s">
        <v>98</v>
      </c>
      <c r="H3" s="3">
        <v>871611960</v>
      </c>
      <c r="I3" s="4">
        <v>2.3666666666666698</v>
      </c>
      <c r="J3" s="4">
        <v>0.473333333333333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3"/>
      <c r="W3" s="4"/>
      <c r="X3" s="4">
        <v>0</v>
      </c>
      <c r="Y3" s="4">
        <v>0</v>
      </c>
      <c r="Z3" s="4"/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51</v>
      </c>
      <c r="B4" s="3" t="s">
        <v>78</v>
      </c>
      <c r="C4" s="3" t="s">
        <v>28</v>
      </c>
      <c r="D4" s="3" t="s">
        <v>43</v>
      </c>
      <c r="E4" s="3">
        <v>59</v>
      </c>
      <c r="F4" s="4">
        <v>26</v>
      </c>
      <c r="G4" s="4" t="s">
        <v>101</v>
      </c>
      <c r="H4" s="3">
        <v>17888851</v>
      </c>
      <c r="I4" s="4">
        <v>2.3333333333333299</v>
      </c>
      <c r="J4" s="4">
        <v>0.46666666666666701</v>
      </c>
      <c r="K4" s="4">
        <v>3</v>
      </c>
      <c r="N4">
        <v>8</v>
      </c>
      <c r="O4">
        <v>4</v>
      </c>
      <c r="Q4">
        <v>4</v>
      </c>
      <c r="S4">
        <v>1</v>
      </c>
      <c r="T4">
        <v>1</v>
      </c>
      <c r="U4">
        <v>1</v>
      </c>
      <c r="V4" s="3"/>
      <c r="W4">
        <v>3</v>
      </c>
      <c r="X4">
        <v>24</v>
      </c>
      <c r="Y4">
        <v>2</v>
      </c>
      <c r="Z4" t="s">
        <v>99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67</v>
      </c>
      <c r="B5" s="3" t="s">
        <v>78</v>
      </c>
      <c r="C5" s="3" t="s">
        <v>28</v>
      </c>
      <c r="D5" s="3" t="s">
        <v>43</v>
      </c>
      <c r="E5" s="3">
        <v>59</v>
      </c>
      <c r="F5" s="4">
        <v>26</v>
      </c>
      <c r="G5" s="4" t="s">
        <v>104</v>
      </c>
      <c r="H5" s="3">
        <v>134766397</v>
      </c>
      <c r="I5" s="4">
        <v>2.3666666666666698</v>
      </c>
      <c r="J5" s="4">
        <v>0.473333333333333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3"/>
      <c r="X5" s="4">
        <v>0</v>
      </c>
      <c r="Y5" s="4">
        <v>0</v>
      </c>
      <c r="Z5" s="4"/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90</v>
      </c>
      <c r="B6" s="3" t="s">
        <v>78</v>
      </c>
      <c r="C6" s="3" t="s">
        <v>26</v>
      </c>
      <c r="D6" s="3" t="s">
        <v>43</v>
      </c>
      <c r="E6" s="3">
        <v>59</v>
      </c>
      <c r="F6" s="4">
        <v>26</v>
      </c>
      <c r="G6" s="4" t="s">
        <v>106</v>
      </c>
      <c r="H6" s="3">
        <v>90153375</v>
      </c>
      <c r="I6" s="4">
        <v>3</v>
      </c>
      <c r="J6" s="4">
        <v>0.6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3"/>
      <c r="W6" s="4"/>
      <c r="X6" s="4">
        <v>0</v>
      </c>
      <c r="Y6" s="4">
        <v>0</v>
      </c>
      <c r="Z6" s="4" t="s">
        <v>89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119</v>
      </c>
      <c r="B7" s="3" t="s">
        <v>78</v>
      </c>
      <c r="C7" s="3" t="s">
        <v>28</v>
      </c>
      <c r="D7" s="3" t="s">
        <v>43</v>
      </c>
      <c r="E7" s="3">
        <v>59</v>
      </c>
      <c r="F7" s="4">
        <v>26</v>
      </c>
      <c r="G7" s="4" t="s">
        <v>114</v>
      </c>
      <c r="H7" s="3">
        <v>17888853</v>
      </c>
      <c r="I7" s="4">
        <v>2.3333333333333299</v>
      </c>
      <c r="J7" s="4">
        <v>0.46666666666666701</v>
      </c>
      <c r="K7" s="4"/>
      <c r="L7" s="4"/>
      <c r="M7" s="4"/>
      <c r="N7" s="4"/>
      <c r="O7" s="4"/>
      <c r="P7" s="4"/>
      <c r="Q7" s="4"/>
      <c r="R7" s="4"/>
      <c r="S7" s="4"/>
      <c r="U7" s="4"/>
      <c r="V7" s="3"/>
      <c r="X7" s="4">
        <v>0</v>
      </c>
      <c r="Y7" s="4">
        <v>0</v>
      </c>
      <c r="Z7" s="4" t="s">
        <v>99</v>
      </c>
      <c r="AB7" t="s">
        <v>680</v>
      </c>
      <c r="AC7">
        <v>30</v>
      </c>
      <c r="AD7" t="s">
        <v>674</v>
      </c>
      <c r="AE7" t="s">
        <v>687</v>
      </c>
      <c r="AG7" t="s">
        <v>688</v>
      </c>
    </row>
    <row r="8" spans="1:38" ht="30" x14ac:dyDescent="0.25">
      <c r="A8" s="2">
        <v>146</v>
      </c>
      <c r="B8" s="3" t="s">
        <v>78</v>
      </c>
      <c r="C8" s="3" t="s">
        <v>26</v>
      </c>
      <c r="D8" s="3" t="s">
        <v>43</v>
      </c>
      <c r="E8" s="3">
        <v>59</v>
      </c>
      <c r="F8" s="4">
        <v>26</v>
      </c>
      <c r="G8" s="4" t="s">
        <v>118</v>
      </c>
      <c r="H8" s="3">
        <v>10238105208</v>
      </c>
      <c r="I8" s="4">
        <v>0</v>
      </c>
      <c r="J8" s="4">
        <v>0</v>
      </c>
      <c r="K8" s="4">
        <v>2</v>
      </c>
      <c r="L8" s="4"/>
      <c r="M8" s="4"/>
      <c r="N8">
        <v>5</v>
      </c>
      <c r="O8">
        <v>2</v>
      </c>
      <c r="Q8" s="4">
        <v>2</v>
      </c>
      <c r="S8" s="4">
        <v>1</v>
      </c>
      <c r="T8">
        <v>1</v>
      </c>
      <c r="V8" s="3"/>
      <c r="W8">
        <v>2</v>
      </c>
      <c r="X8">
        <v>15</v>
      </c>
      <c r="Y8" s="4">
        <v>2</v>
      </c>
      <c r="Z8" s="4"/>
      <c r="AB8" t="s">
        <v>673</v>
      </c>
      <c r="AC8">
        <v>29</v>
      </c>
      <c r="AD8" t="s">
        <v>677</v>
      </c>
      <c r="AE8" t="s">
        <v>691</v>
      </c>
      <c r="AH8" t="s">
        <v>692</v>
      </c>
    </row>
    <row r="9" spans="1:38" ht="30" x14ac:dyDescent="0.25">
      <c r="A9" s="2">
        <v>148</v>
      </c>
      <c r="B9" s="3" t="s">
        <v>78</v>
      </c>
      <c r="C9" s="3" t="s">
        <v>26</v>
      </c>
      <c r="D9" s="3" t="s">
        <v>43</v>
      </c>
      <c r="E9" s="3">
        <v>59</v>
      </c>
      <c r="F9" s="4">
        <v>26</v>
      </c>
      <c r="G9" s="4" t="s">
        <v>111</v>
      </c>
      <c r="H9" s="3">
        <v>134763219</v>
      </c>
      <c r="I9" s="4">
        <v>0</v>
      </c>
      <c r="J9" s="4">
        <v>0</v>
      </c>
      <c r="K9" s="4">
        <v>27</v>
      </c>
      <c r="L9" s="4">
        <v>1</v>
      </c>
      <c r="M9" s="4">
        <v>14</v>
      </c>
      <c r="N9" s="4">
        <v>44</v>
      </c>
      <c r="O9" s="4">
        <v>16</v>
      </c>
      <c r="P9" s="4"/>
      <c r="Q9" s="4">
        <v>16</v>
      </c>
      <c r="R9" s="4"/>
      <c r="S9" s="4">
        <v>8</v>
      </c>
      <c r="T9" s="4">
        <v>13.5</v>
      </c>
      <c r="U9" s="4"/>
      <c r="V9" s="3">
        <v>5.5</v>
      </c>
      <c r="W9" s="4">
        <v>27</v>
      </c>
      <c r="X9" s="4">
        <v>172</v>
      </c>
      <c r="Y9" s="4">
        <v>27</v>
      </c>
      <c r="Z9" s="4"/>
      <c r="AB9" t="s">
        <v>673</v>
      </c>
      <c r="AC9">
        <v>23</v>
      </c>
      <c r="AD9" t="s">
        <v>677</v>
      </c>
      <c r="AE9" t="s">
        <v>691</v>
      </c>
    </row>
    <row r="10" spans="1:38" ht="30" x14ac:dyDescent="0.25">
      <c r="A10" s="2">
        <v>164</v>
      </c>
      <c r="B10" s="3" t="s">
        <v>78</v>
      </c>
      <c r="C10" s="3" t="s">
        <v>26</v>
      </c>
      <c r="D10" s="3" t="s">
        <v>43</v>
      </c>
      <c r="E10" s="3">
        <v>59</v>
      </c>
      <c r="F10" s="4">
        <v>26</v>
      </c>
      <c r="G10" s="4" t="s">
        <v>121</v>
      </c>
      <c r="H10" s="3">
        <v>8870124178</v>
      </c>
      <c r="I10" s="4">
        <v>3</v>
      </c>
      <c r="J10" s="4">
        <v>0.6</v>
      </c>
      <c r="K10" s="4"/>
      <c r="L10" s="4"/>
      <c r="M10" s="4"/>
      <c r="N10" s="4"/>
      <c r="O10" s="4"/>
      <c r="P10" s="4"/>
      <c r="Q10" s="4"/>
      <c r="R10" s="4"/>
      <c r="S10" s="4"/>
      <c r="U10" s="4"/>
      <c r="V10" s="3"/>
      <c r="W10" s="4"/>
      <c r="X10" s="4">
        <v>0</v>
      </c>
      <c r="Y10" s="4">
        <v>0</v>
      </c>
      <c r="Z10" s="4" t="s">
        <v>82</v>
      </c>
      <c r="AB10" t="s">
        <v>673</v>
      </c>
      <c r="AC10">
        <v>21</v>
      </c>
      <c r="AD10" t="s">
        <v>677</v>
      </c>
      <c r="AE10" t="s">
        <v>693</v>
      </c>
    </row>
    <row r="11" spans="1:38" ht="30" x14ac:dyDescent="0.25">
      <c r="A11" s="2">
        <v>181</v>
      </c>
      <c r="B11" s="3" t="s">
        <v>78</v>
      </c>
      <c r="C11" s="3" t="s">
        <v>28</v>
      </c>
      <c r="D11" s="3" t="s">
        <v>43</v>
      </c>
      <c r="E11" s="3">
        <v>59</v>
      </c>
      <c r="F11" s="4">
        <v>26</v>
      </c>
      <c r="G11" s="4" t="s">
        <v>122</v>
      </c>
      <c r="H11" s="3">
        <v>10184154</v>
      </c>
      <c r="I11" s="4">
        <v>2.4666666666666699</v>
      </c>
      <c r="J11" s="4">
        <v>0.49333333333333301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3"/>
      <c r="W11" s="4"/>
      <c r="X11" s="4">
        <v>0</v>
      </c>
      <c r="Y11" s="4">
        <v>0</v>
      </c>
      <c r="Z11" s="4" t="s">
        <v>102</v>
      </c>
      <c r="AB11" t="s">
        <v>680</v>
      </c>
      <c r="AC11">
        <v>25</v>
      </c>
      <c r="AD11" t="s">
        <v>677</v>
      </c>
      <c r="AE11" t="s">
        <v>694</v>
      </c>
      <c r="AH11" t="s">
        <v>692</v>
      </c>
    </row>
    <row r="12" spans="1:38" ht="30" x14ac:dyDescent="0.25">
      <c r="A12" s="2">
        <v>196</v>
      </c>
      <c r="B12" s="3" t="s">
        <v>78</v>
      </c>
      <c r="C12" s="3" t="s">
        <v>26</v>
      </c>
      <c r="D12" s="3" t="s">
        <v>43</v>
      </c>
      <c r="E12" s="3">
        <v>59</v>
      </c>
      <c r="F12" s="4">
        <v>26</v>
      </c>
      <c r="G12" s="4" t="s">
        <v>124</v>
      </c>
      <c r="H12" s="3">
        <v>1391113645</v>
      </c>
      <c r="I12" s="4">
        <v>3</v>
      </c>
      <c r="J12" s="4">
        <v>0.6</v>
      </c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3"/>
      <c r="X12" s="4">
        <v>0</v>
      </c>
      <c r="Y12" s="4">
        <v>0</v>
      </c>
      <c r="Z12" s="4" t="s">
        <v>82</v>
      </c>
      <c r="AB12" t="s">
        <v>680</v>
      </c>
      <c r="AC12">
        <v>24</v>
      </c>
      <c r="AD12" t="s">
        <v>677</v>
      </c>
      <c r="AE12" t="s">
        <v>691</v>
      </c>
      <c r="AF12" t="s">
        <v>695</v>
      </c>
      <c r="AH12" t="s">
        <v>692</v>
      </c>
      <c r="AI12" t="s">
        <v>695</v>
      </c>
    </row>
    <row r="13" spans="1:38" ht="30" x14ac:dyDescent="0.25">
      <c r="A13" s="2">
        <v>212</v>
      </c>
      <c r="B13" s="3" t="s">
        <v>78</v>
      </c>
      <c r="C13" s="3" t="s">
        <v>26</v>
      </c>
      <c r="D13" s="3" t="s">
        <v>43</v>
      </c>
      <c r="E13" s="3">
        <v>59</v>
      </c>
      <c r="F13" s="4">
        <v>26</v>
      </c>
      <c r="G13" s="4" t="s">
        <v>126</v>
      </c>
      <c r="H13" s="3">
        <v>8916155192</v>
      </c>
      <c r="I13" s="4">
        <v>3</v>
      </c>
      <c r="J13" s="4">
        <v>0.6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X13" s="4">
        <v>0</v>
      </c>
      <c r="Y13" s="4">
        <v>0</v>
      </c>
      <c r="Z13" s="4" t="s">
        <v>89</v>
      </c>
      <c r="AB13" t="s">
        <v>680</v>
      </c>
      <c r="AC13">
        <v>30</v>
      </c>
      <c r="AD13" t="s">
        <v>677</v>
      </c>
      <c r="AE13" t="s">
        <v>697</v>
      </c>
    </row>
    <row r="14" spans="1:38" ht="30" x14ac:dyDescent="0.25">
      <c r="A14" s="2">
        <v>228</v>
      </c>
      <c r="B14" s="3" t="s">
        <v>78</v>
      </c>
      <c r="C14" s="3" t="s">
        <v>26</v>
      </c>
      <c r="D14" s="3" t="s">
        <v>43</v>
      </c>
      <c r="E14" s="3">
        <v>59</v>
      </c>
      <c r="F14" s="4">
        <v>26</v>
      </c>
      <c r="G14" s="4" t="s">
        <v>128</v>
      </c>
      <c r="H14" s="3">
        <v>9591208203</v>
      </c>
      <c r="I14" s="4">
        <v>3</v>
      </c>
      <c r="J14" s="4">
        <v>0.6</v>
      </c>
      <c r="K14" s="4">
        <v>7</v>
      </c>
      <c r="L14" s="4"/>
      <c r="M14" s="4"/>
      <c r="N14" s="4">
        <v>16</v>
      </c>
      <c r="O14" s="4">
        <v>9</v>
      </c>
      <c r="P14" s="4"/>
      <c r="Q14" s="4">
        <v>9</v>
      </c>
      <c r="R14" s="4"/>
      <c r="S14" s="4">
        <v>3</v>
      </c>
      <c r="T14" s="4">
        <v>2</v>
      </c>
      <c r="U14" s="4"/>
      <c r="V14" s="3">
        <v>2</v>
      </c>
      <c r="W14">
        <v>7</v>
      </c>
      <c r="X14" s="4">
        <v>55</v>
      </c>
      <c r="Y14" s="4">
        <v>7</v>
      </c>
      <c r="Z14" s="4" t="s">
        <v>89</v>
      </c>
      <c r="AB14" t="s">
        <v>680</v>
      </c>
      <c r="AC14">
        <v>33</v>
      </c>
      <c r="AD14" t="s">
        <v>677</v>
      </c>
      <c r="AE14" t="s">
        <v>698</v>
      </c>
      <c r="AG14" t="s">
        <v>699</v>
      </c>
    </row>
    <row r="15" spans="1:38" ht="30" x14ac:dyDescent="0.25">
      <c r="A15" s="2">
        <v>245</v>
      </c>
      <c r="B15" s="3" t="s">
        <v>78</v>
      </c>
      <c r="C15" s="3" t="s">
        <v>26</v>
      </c>
      <c r="D15" s="3" t="s">
        <v>43</v>
      </c>
      <c r="E15" s="3">
        <v>59</v>
      </c>
      <c r="F15" s="4">
        <v>26</v>
      </c>
      <c r="G15" s="4" t="s">
        <v>130</v>
      </c>
      <c r="H15" s="3">
        <v>3712062108</v>
      </c>
      <c r="I15" s="4">
        <v>2.9285714285714302</v>
      </c>
      <c r="J15" s="4">
        <v>0.58571428571428596</v>
      </c>
      <c r="K15" s="4">
        <v>4</v>
      </c>
      <c r="L15" s="4"/>
      <c r="N15">
        <v>12</v>
      </c>
      <c r="O15">
        <v>8</v>
      </c>
      <c r="Q15" s="4">
        <v>8</v>
      </c>
      <c r="S15" s="4">
        <v>1</v>
      </c>
      <c r="T15">
        <v>2</v>
      </c>
      <c r="V15" s="3">
        <v>1</v>
      </c>
      <c r="W15">
        <v>4</v>
      </c>
      <c r="X15">
        <v>40</v>
      </c>
      <c r="Y15" s="4">
        <v>4</v>
      </c>
      <c r="Z15" s="4"/>
      <c r="AB15" t="s">
        <v>680</v>
      </c>
      <c r="AC15">
        <v>28</v>
      </c>
      <c r="AD15" t="s">
        <v>677</v>
      </c>
      <c r="AE15" t="s">
        <v>700</v>
      </c>
      <c r="AF15" t="s">
        <v>695</v>
      </c>
      <c r="AG15" t="s">
        <v>701</v>
      </c>
    </row>
    <row r="16" spans="1:38" ht="30" x14ac:dyDescent="0.25">
      <c r="A16" s="2">
        <v>261</v>
      </c>
      <c r="B16" s="3" t="s">
        <v>78</v>
      </c>
      <c r="C16" s="3" t="s">
        <v>26</v>
      </c>
      <c r="D16" s="3" t="s">
        <v>43</v>
      </c>
      <c r="E16" s="3">
        <v>59</v>
      </c>
      <c r="F16" s="4">
        <v>26</v>
      </c>
      <c r="G16" s="4" t="s">
        <v>130</v>
      </c>
      <c r="H16" s="3">
        <v>3712062108</v>
      </c>
      <c r="I16" s="4">
        <v>2.9285714285714302</v>
      </c>
      <c r="J16" s="4">
        <v>0.58571428571428596</v>
      </c>
      <c r="K16" s="4"/>
      <c r="L16" s="4"/>
      <c r="M16" s="4"/>
      <c r="N16" s="4"/>
      <c r="O16" s="4"/>
      <c r="P16" s="4"/>
      <c r="Q16" s="4"/>
      <c r="R16" s="4"/>
      <c r="S16" s="4"/>
      <c r="U16" s="4"/>
      <c r="V16" s="3"/>
      <c r="W16" s="4"/>
      <c r="X16" s="4">
        <v>0</v>
      </c>
      <c r="Y16" s="4">
        <v>0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279</v>
      </c>
      <c r="B17" s="3" t="s">
        <v>78</v>
      </c>
      <c r="C17" s="3" t="s">
        <v>26</v>
      </c>
      <c r="D17" s="3" t="s">
        <v>43</v>
      </c>
      <c r="E17" s="3">
        <v>59</v>
      </c>
      <c r="F17" s="4">
        <v>26</v>
      </c>
      <c r="G17" s="4" t="s">
        <v>134</v>
      </c>
      <c r="H17" s="3">
        <v>828360120</v>
      </c>
      <c r="I17" s="4">
        <v>3</v>
      </c>
      <c r="J17" s="4">
        <v>0.6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3"/>
      <c r="W17" s="4"/>
      <c r="X17" s="4">
        <v>0</v>
      </c>
      <c r="Y17" s="4">
        <v>0</v>
      </c>
      <c r="Z17" s="4" t="s">
        <v>89</v>
      </c>
      <c r="AB17" t="s">
        <v>673</v>
      </c>
      <c r="AC17">
        <v>26</v>
      </c>
      <c r="AD17" t="s">
        <v>674</v>
      </c>
      <c r="AE17" t="s">
        <v>678</v>
      </c>
      <c r="AG17" t="s">
        <v>702</v>
      </c>
    </row>
    <row r="18" spans="1:36" ht="30" x14ac:dyDescent="0.25">
      <c r="A18" s="2">
        <v>295</v>
      </c>
      <c r="B18" s="3" t="s">
        <v>78</v>
      </c>
      <c r="C18" s="3" t="s">
        <v>28</v>
      </c>
      <c r="D18" s="3" t="s">
        <v>43</v>
      </c>
      <c r="E18" s="3">
        <v>59</v>
      </c>
      <c r="F18" s="4">
        <v>26</v>
      </c>
      <c r="G18" s="4" t="s">
        <v>135</v>
      </c>
      <c r="H18" s="3">
        <v>7717685176</v>
      </c>
      <c r="I18" s="4">
        <v>2.3333333333333299</v>
      </c>
      <c r="J18" s="4">
        <v>0.46666666666666701</v>
      </c>
      <c r="K18" s="4">
        <v>1</v>
      </c>
      <c r="L18" s="4"/>
      <c r="M18" s="4"/>
      <c r="N18" s="4">
        <v>3</v>
      </c>
      <c r="O18" s="4">
        <v>2</v>
      </c>
      <c r="P18" s="4"/>
      <c r="Q18" s="4">
        <v>2</v>
      </c>
      <c r="R18" s="4"/>
      <c r="S18" s="4"/>
      <c r="T18" s="4">
        <v>0.5</v>
      </c>
      <c r="U18" s="4"/>
      <c r="V18" s="3">
        <v>0.5</v>
      </c>
      <c r="W18" s="4">
        <v>1</v>
      </c>
      <c r="X18" s="4">
        <v>10</v>
      </c>
      <c r="Y18" s="4">
        <v>1</v>
      </c>
      <c r="Z18" s="4" t="s">
        <v>99</v>
      </c>
      <c r="AB18" t="s">
        <v>680</v>
      </c>
      <c r="AC18">
        <v>24</v>
      </c>
      <c r="AD18" t="s">
        <v>677</v>
      </c>
      <c r="AE18" t="s">
        <v>691</v>
      </c>
    </row>
    <row r="19" spans="1:36" ht="30" x14ac:dyDescent="0.25">
      <c r="A19" s="2">
        <v>316</v>
      </c>
      <c r="B19" s="3" t="s">
        <v>78</v>
      </c>
      <c r="C19" s="3" t="s">
        <v>28</v>
      </c>
      <c r="D19" s="3" t="s">
        <v>43</v>
      </c>
      <c r="E19" s="3">
        <v>59</v>
      </c>
      <c r="F19" s="4">
        <v>26</v>
      </c>
      <c r="G19" s="4" t="s">
        <v>140</v>
      </c>
      <c r="H19" s="3">
        <v>79247246103</v>
      </c>
      <c r="I19" s="4">
        <v>2.4666666666666699</v>
      </c>
      <c r="J19" s="4">
        <v>0.49333333333333301</v>
      </c>
      <c r="K19" s="4"/>
      <c r="L19" s="4"/>
      <c r="M19" s="4"/>
      <c r="O19" s="4"/>
      <c r="P19" s="4"/>
      <c r="Q19" s="4"/>
      <c r="R19" s="4"/>
      <c r="S19" s="4"/>
      <c r="U19" s="4"/>
      <c r="V19" s="3"/>
      <c r="W19" s="4"/>
      <c r="X19" s="4">
        <v>0</v>
      </c>
      <c r="Y19" s="4">
        <v>0</v>
      </c>
      <c r="Z19" s="4" t="s">
        <v>102</v>
      </c>
      <c r="AB19" t="s">
        <v>673</v>
      </c>
      <c r="AC19">
        <v>18</v>
      </c>
      <c r="AD19" t="s">
        <v>674</v>
      </c>
      <c r="AE19" t="s">
        <v>705</v>
      </c>
      <c r="AG19" t="s">
        <v>686</v>
      </c>
    </row>
    <row r="20" spans="1:36" ht="30" x14ac:dyDescent="0.25">
      <c r="A20" s="2">
        <v>332</v>
      </c>
      <c r="B20" s="3" t="s">
        <v>78</v>
      </c>
      <c r="C20" s="3" t="s">
        <v>26</v>
      </c>
      <c r="D20" s="3" t="s">
        <v>43</v>
      </c>
      <c r="E20" s="3">
        <v>59</v>
      </c>
      <c r="F20" s="4">
        <v>26</v>
      </c>
      <c r="G20" s="4" t="s">
        <v>142</v>
      </c>
      <c r="H20" s="3">
        <v>8282194225</v>
      </c>
      <c r="I20" s="4">
        <v>3</v>
      </c>
      <c r="J20" s="4">
        <v>0.6</v>
      </c>
      <c r="K20" s="4">
        <v>3</v>
      </c>
      <c r="L20" s="4"/>
      <c r="M20" s="4"/>
      <c r="N20" s="4">
        <v>8</v>
      </c>
      <c r="O20" s="4">
        <v>5</v>
      </c>
      <c r="P20" s="4"/>
      <c r="Q20" s="4">
        <v>5</v>
      </c>
      <c r="R20" s="4"/>
      <c r="S20" s="4">
        <v>1</v>
      </c>
      <c r="T20" s="4">
        <v>1.5</v>
      </c>
      <c r="U20" s="4"/>
      <c r="V20" s="3">
        <v>0.5</v>
      </c>
      <c r="W20">
        <v>3</v>
      </c>
      <c r="X20" s="4">
        <v>27</v>
      </c>
      <c r="Y20" s="4">
        <v>3</v>
      </c>
      <c r="Z20" s="4" t="s">
        <v>82</v>
      </c>
      <c r="AB20" t="s">
        <v>680</v>
      </c>
      <c r="AC20">
        <v>27</v>
      </c>
      <c r="AD20" t="s">
        <v>677</v>
      </c>
      <c r="AE20" t="s">
        <v>691</v>
      </c>
      <c r="AF20" t="s">
        <v>695</v>
      </c>
      <c r="AH20" t="s">
        <v>692</v>
      </c>
    </row>
    <row r="21" spans="1:36" ht="30" x14ac:dyDescent="0.25">
      <c r="A21" s="2">
        <v>353</v>
      </c>
      <c r="B21" s="3" t="s">
        <v>78</v>
      </c>
      <c r="C21" s="3" t="s">
        <v>28</v>
      </c>
      <c r="D21" s="3" t="s">
        <v>43</v>
      </c>
      <c r="E21" s="3">
        <v>59</v>
      </c>
      <c r="F21" s="4">
        <v>26</v>
      </c>
      <c r="G21" s="4" t="s">
        <v>146</v>
      </c>
      <c r="H21" s="3">
        <v>94222252116</v>
      </c>
      <c r="I21" s="4">
        <v>2.3333333333333299</v>
      </c>
      <c r="J21" s="4">
        <v>0.46666666666666701</v>
      </c>
      <c r="K21" s="4">
        <v>3</v>
      </c>
      <c r="L21" s="4"/>
      <c r="M21" s="4"/>
      <c r="N21" s="4">
        <v>8</v>
      </c>
      <c r="O21" s="4">
        <v>5</v>
      </c>
      <c r="P21" s="4"/>
      <c r="Q21" s="4">
        <v>5</v>
      </c>
      <c r="R21" s="4"/>
      <c r="S21" s="4"/>
      <c r="T21">
        <v>1.5</v>
      </c>
      <c r="V21" s="3">
        <v>0.5</v>
      </c>
      <c r="W21">
        <v>2</v>
      </c>
      <c r="X21">
        <v>25</v>
      </c>
      <c r="Y21" s="4">
        <v>2</v>
      </c>
      <c r="Z21" s="4" t="s">
        <v>99</v>
      </c>
      <c r="AB21" t="s">
        <v>680</v>
      </c>
      <c r="AC21">
        <v>36</v>
      </c>
      <c r="AD21" t="s">
        <v>677</v>
      </c>
      <c r="AE21" t="s">
        <v>707</v>
      </c>
      <c r="AG21" t="s">
        <v>708</v>
      </c>
    </row>
    <row r="22" spans="1:36" ht="30" x14ac:dyDescent="0.25">
      <c r="A22" s="2">
        <v>369</v>
      </c>
      <c r="B22" s="3" t="s">
        <v>78</v>
      </c>
      <c r="C22" s="3" t="s">
        <v>26</v>
      </c>
      <c r="D22" s="3" t="s">
        <v>43</v>
      </c>
      <c r="E22" s="3">
        <v>59</v>
      </c>
      <c r="F22" s="4">
        <v>26</v>
      </c>
      <c r="G22" s="4" t="s">
        <v>147</v>
      </c>
      <c r="H22" s="3">
        <v>84463153</v>
      </c>
      <c r="I22" s="4">
        <v>2.5714285714285698</v>
      </c>
      <c r="J22" s="4">
        <v>0.51428571428571401</v>
      </c>
      <c r="K22" s="4">
        <v>12</v>
      </c>
      <c r="L22" s="4"/>
      <c r="M22" s="4"/>
      <c r="N22" s="4">
        <v>28</v>
      </c>
      <c r="O22" s="4">
        <v>16</v>
      </c>
      <c r="P22" s="4"/>
      <c r="Q22" s="4">
        <v>16</v>
      </c>
      <c r="R22" s="4"/>
      <c r="S22" s="4">
        <v>3</v>
      </c>
      <c r="T22" s="4">
        <v>4.5</v>
      </c>
      <c r="U22" s="4"/>
      <c r="V22" s="3">
        <v>1.5</v>
      </c>
      <c r="W22" s="4">
        <v>9</v>
      </c>
      <c r="X22" s="4">
        <v>90</v>
      </c>
      <c r="Y22" s="4">
        <v>9</v>
      </c>
      <c r="Z22" s="4"/>
      <c r="AB22" t="s">
        <v>680</v>
      </c>
      <c r="AC22">
        <v>26</v>
      </c>
      <c r="AD22" t="s">
        <v>677</v>
      </c>
      <c r="AE22" t="s">
        <v>709</v>
      </c>
      <c r="AH22" t="s">
        <v>692</v>
      </c>
      <c r="AI22" t="s">
        <v>695</v>
      </c>
    </row>
    <row r="23" spans="1:36" ht="30" x14ac:dyDescent="0.25">
      <c r="A23" s="2">
        <v>385</v>
      </c>
      <c r="B23" s="3" t="s">
        <v>78</v>
      </c>
      <c r="C23" s="3" t="s">
        <v>26</v>
      </c>
      <c r="D23" s="3" t="s">
        <v>43</v>
      </c>
      <c r="E23" s="3">
        <v>59</v>
      </c>
      <c r="F23" s="4">
        <v>26</v>
      </c>
      <c r="G23" s="4" t="s">
        <v>149</v>
      </c>
      <c r="H23" s="3">
        <v>8877127178</v>
      </c>
      <c r="I23" s="4">
        <v>3</v>
      </c>
      <c r="J23" s="4">
        <v>0.6</v>
      </c>
      <c r="K23" s="4"/>
      <c r="L23" s="4"/>
      <c r="M23" s="4"/>
      <c r="N23" s="4"/>
      <c r="O23" s="4"/>
      <c r="P23" s="4"/>
      <c r="Q23" s="4"/>
      <c r="R23" s="4"/>
      <c r="S23" s="4"/>
      <c r="U23" s="4"/>
      <c r="V23" s="3"/>
      <c r="W23" s="4"/>
      <c r="X23" s="4">
        <v>0</v>
      </c>
      <c r="Y23" s="4">
        <v>0</v>
      </c>
      <c r="Z23" s="4" t="s">
        <v>89</v>
      </c>
      <c r="AB23" t="s">
        <v>680</v>
      </c>
      <c r="AC23">
        <v>24</v>
      </c>
      <c r="AD23" t="s">
        <v>677</v>
      </c>
      <c r="AE23" t="s">
        <v>711</v>
      </c>
      <c r="AG23" t="s">
        <v>686</v>
      </c>
      <c r="AJ23">
        <v>35</v>
      </c>
    </row>
    <row r="24" spans="1:36" ht="30" x14ac:dyDescent="0.25">
      <c r="A24" s="2">
        <v>401</v>
      </c>
      <c r="B24" s="3" t="s">
        <v>78</v>
      </c>
      <c r="C24" s="3" t="s">
        <v>26</v>
      </c>
      <c r="D24" s="3" t="s">
        <v>43</v>
      </c>
      <c r="E24" s="3">
        <v>59</v>
      </c>
      <c r="F24" s="4">
        <v>26</v>
      </c>
      <c r="G24" s="4" t="s">
        <v>81</v>
      </c>
      <c r="H24" s="3">
        <v>9591241137</v>
      </c>
      <c r="I24" s="4">
        <v>3</v>
      </c>
      <c r="J24" s="4">
        <v>0.6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3"/>
      <c r="W24" s="4"/>
      <c r="X24" s="4">
        <v>0</v>
      </c>
      <c r="Y24" s="4">
        <v>0</v>
      </c>
      <c r="Z24" s="4" t="s">
        <v>82</v>
      </c>
      <c r="AB24" t="s">
        <v>673</v>
      </c>
      <c r="AC24">
        <v>26</v>
      </c>
      <c r="AD24" t="s">
        <v>674</v>
      </c>
      <c r="AE24" t="s">
        <v>675</v>
      </c>
      <c r="AG24" t="s">
        <v>676</v>
      </c>
    </row>
    <row r="25" spans="1:36" ht="30" x14ac:dyDescent="0.25">
      <c r="A25" s="2">
        <v>418</v>
      </c>
      <c r="B25" s="3" t="s">
        <v>78</v>
      </c>
      <c r="C25" s="3" t="s">
        <v>28</v>
      </c>
      <c r="D25" s="3" t="s">
        <v>43</v>
      </c>
      <c r="E25" s="3">
        <v>59</v>
      </c>
      <c r="F25" s="4">
        <v>26</v>
      </c>
      <c r="G25" s="4" t="s">
        <v>85</v>
      </c>
      <c r="H25" s="3">
        <v>1347638136</v>
      </c>
      <c r="I25" s="4">
        <v>0</v>
      </c>
      <c r="J25" s="4">
        <v>0</v>
      </c>
      <c r="K25" s="4">
        <v>6</v>
      </c>
      <c r="L25" s="4"/>
      <c r="M25" s="4"/>
      <c r="N25" s="4">
        <v>14</v>
      </c>
      <c r="O25" s="4">
        <v>8</v>
      </c>
      <c r="P25" s="4"/>
      <c r="Q25" s="4">
        <v>8</v>
      </c>
      <c r="R25" s="4"/>
      <c r="S25" s="4">
        <v>3</v>
      </c>
      <c r="T25">
        <v>4</v>
      </c>
      <c r="U25" s="4"/>
      <c r="V25" s="3">
        <v>1</v>
      </c>
      <c r="W25" s="4">
        <v>8</v>
      </c>
      <c r="X25" s="4">
        <v>52</v>
      </c>
      <c r="Y25" s="4">
        <v>8</v>
      </c>
      <c r="Z25" s="4"/>
      <c r="AB25" t="s">
        <v>673</v>
      </c>
      <c r="AC25">
        <v>20</v>
      </c>
      <c r="AD25" t="s">
        <v>677</v>
      </c>
      <c r="AE25" t="s">
        <v>678</v>
      </c>
    </row>
    <row r="26" spans="1:36" ht="30" x14ac:dyDescent="0.25">
      <c r="A26" s="2">
        <v>434</v>
      </c>
      <c r="B26" s="3" t="s">
        <v>78</v>
      </c>
      <c r="C26" s="3" t="s">
        <v>26</v>
      </c>
      <c r="D26" s="3" t="s">
        <v>43</v>
      </c>
      <c r="E26" s="3">
        <v>59</v>
      </c>
      <c r="F26" s="4">
        <v>26</v>
      </c>
      <c r="G26" s="4" t="s">
        <v>88</v>
      </c>
      <c r="H26" s="3">
        <v>217831744</v>
      </c>
      <c r="I26" s="4">
        <v>3</v>
      </c>
      <c r="J26" s="4">
        <v>0.6</v>
      </c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3"/>
      <c r="W26" s="4"/>
      <c r="X26" s="4">
        <v>0</v>
      </c>
      <c r="Y26" s="4">
        <v>0</v>
      </c>
      <c r="Z26" s="4" t="s">
        <v>89</v>
      </c>
      <c r="AB26" t="s">
        <v>673</v>
      </c>
      <c r="AC26">
        <v>24</v>
      </c>
      <c r="AD26" t="s">
        <v>677</v>
      </c>
      <c r="AE26" t="s">
        <v>679</v>
      </c>
    </row>
    <row r="27" spans="1:36" ht="30" x14ac:dyDescent="0.25">
      <c r="A27" s="2">
        <v>450</v>
      </c>
      <c r="B27" s="3" t="s">
        <v>78</v>
      </c>
      <c r="C27" s="3" t="s">
        <v>26</v>
      </c>
      <c r="D27" s="3" t="s">
        <v>43</v>
      </c>
      <c r="E27" s="3">
        <v>59</v>
      </c>
      <c r="F27" s="4">
        <v>26</v>
      </c>
      <c r="G27" s="4" t="s">
        <v>150</v>
      </c>
      <c r="H27" s="3">
        <v>82135906</v>
      </c>
      <c r="I27" s="4">
        <v>2.9285714285714302</v>
      </c>
      <c r="J27" s="4">
        <v>0.58571428571428596</v>
      </c>
      <c r="K27" s="4">
        <v>2</v>
      </c>
      <c r="L27" s="4"/>
      <c r="M27" s="4"/>
      <c r="N27" s="4">
        <v>3</v>
      </c>
      <c r="O27" s="4">
        <v>1</v>
      </c>
      <c r="P27" s="4"/>
      <c r="Q27" s="4">
        <v>1</v>
      </c>
      <c r="R27" s="4"/>
      <c r="S27" s="4"/>
      <c r="T27" s="4">
        <v>0.5</v>
      </c>
      <c r="U27" s="4"/>
      <c r="V27" s="3">
        <v>0.5</v>
      </c>
      <c r="W27" s="4">
        <v>1</v>
      </c>
      <c r="X27" s="4">
        <v>9</v>
      </c>
      <c r="Y27" s="4">
        <v>1</v>
      </c>
      <c r="Z27" s="4"/>
      <c r="AB27" t="s">
        <v>680</v>
      </c>
      <c r="AC27">
        <v>34</v>
      </c>
      <c r="AD27" t="s">
        <v>677</v>
      </c>
      <c r="AE27" t="s">
        <v>712</v>
      </c>
      <c r="AG27" t="s">
        <v>713</v>
      </c>
    </row>
    <row r="28" spans="1:36" ht="30" x14ac:dyDescent="0.25">
      <c r="A28" s="2">
        <v>466</v>
      </c>
      <c r="B28" s="3" t="s">
        <v>78</v>
      </c>
      <c r="C28" s="3" t="s">
        <v>28</v>
      </c>
      <c r="D28" s="3" t="s">
        <v>43</v>
      </c>
      <c r="E28" s="3">
        <v>59</v>
      </c>
      <c r="F28" s="4">
        <v>26</v>
      </c>
      <c r="G28" s="4" t="s">
        <v>152</v>
      </c>
      <c r="H28" s="3">
        <v>792288984</v>
      </c>
      <c r="I28" s="4">
        <v>2.4666666666666699</v>
      </c>
      <c r="J28" s="4">
        <v>0.49333333333333301</v>
      </c>
      <c r="K28" s="4">
        <v>6</v>
      </c>
      <c r="L28" s="4"/>
      <c r="M28" s="4"/>
      <c r="N28" s="4">
        <v>17</v>
      </c>
      <c r="O28" s="4">
        <v>10</v>
      </c>
      <c r="P28" s="4"/>
      <c r="Q28" s="4">
        <v>10</v>
      </c>
      <c r="R28" s="4"/>
      <c r="S28" s="4">
        <v>1</v>
      </c>
      <c r="T28">
        <v>3</v>
      </c>
      <c r="U28" s="4"/>
      <c r="V28" s="3">
        <v>2</v>
      </c>
      <c r="W28">
        <v>6</v>
      </c>
      <c r="X28" s="4">
        <v>55</v>
      </c>
      <c r="Y28" s="4">
        <v>6</v>
      </c>
      <c r="Z28" s="4" t="s">
        <v>102</v>
      </c>
      <c r="AB28" t="s">
        <v>673</v>
      </c>
      <c r="AC28">
        <v>23</v>
      </c>
      <c r="AD28" t="s">
        <v>677</v>
      </c>
      <c r="AE28" t="s">
        <v>714</v>
      </c>
      <c r="AF28" t="s">
        <v>695</v>
      </c>
    </row>
    <row r="29" spans="1:36" ht="30" x14ac:dyDescent="0.25">
      <c r="A29" s="2">
        <v>487</v>
      </c>
      <c r="B29" s="3" t="s">
        <v>78</v>
      </c>
      <c r="C29" s="3" t="s">
        <v>28</v>
      </c>
      <c r="D29" s="3" t="s">
        <v>43</v>
      </c>
      <c r="E29" s="3">
        <v>59</v>
      </c>
      <c r="F29" s="4">
        <v>26</v>
      </c>
      <c r="G29" s="4" t="s">
        <v>158</v>
      </c>
      <c r="H29" s="3">
        <v>927618937</v>
      </c>
      <c r="I29" s="4">
        <v>2.3666666666666698</v>
      </c>
      <c r="J29" s="4">
        <v>0.473333333333333</v>
      </c>
      <c r="K29" s="4">
        <v>11</v>
      </c>
      <c r="L29" s="4"/>
      <c r="M29" s="4"/>
      <c r="N29" s="4">
        <v>24</v>
      </c>
      <c r="O29" s="4">
        <v>12</v>
      </c>
      <c r="P29" s="4"/>
      <c r="Q29" s="4">
        <v>12</v>
      </c>
      <c r="R29" s="4"/>
      <c r="S29" s="4">
        <v>1</v>
      </c>
      <c r="T29" s="4">
        <v>3.5</v>
      </c>
      <c r="U29" s="4"/>
      <c r="V29" s="3">
        <v>2.5</v>
      </c>
      <c r="W29" s="4">
        <v>7</v>
      </c>
      <c r="X29" s="4">
        <v>73</v>
      </c>
      <c r="Y29" s="4">
        <v>7</v>
      </c>
      <c r="Z29" s="4"/>
      <c r="AB29" t="s">
        <v>673</v>
      </c>
      <c r="AC29">
        <v>25</v>
      </c>
      <c r="AD29" t="s">
        <v>677</v>
      </c>
      <c r="AE29" t="s">
        <v>721</v>
      </c>
      <c r="AG29" t="s">
        <v>686</v>
      </c>
    </row>
    <row r="30" spans="1:36" ht="30" x14ac:dyDescent="0.25">
      <c r="A30" s="2">
        <v>508</v>
      </c>
      <c r="B30" s="3" t="s">
        <v>78</v>
      </c>
      <c r="C30" s="3" t="s">
        <v>28</v>
      </c>
      <c r="D30" s="3" t="s">
        <v>43</v>
      </c>
      <c r="E30" s="3">
        <v>59</v>
      </c>
      <c r="F30" s="4">
        <v>26</v>
      </c>
      <c r="G30" s="4" t="s">
        <v>165</v>
      </c>
      <c r="H30" s="3">
        <v>1412134207</v>
      </c>
      <c r="I30" s="4">
        <v>2.3666666666666698</v>
      </c>
      <c r="J30" s="4">
        <v>0.473333333333333</v>
      </c>
      <c r="K30" s="4">
        <v>4</v>
      </c>
      <c r="L30" s="4"/>
      <c r="M30" s="4"/>
      <c r="N30" s="4">
        <v>7</v>
      </c>
      <c r="O30" s="4">
        <v>3</v>
      </c>
      <c r="P30" s="4"/>
      <c r="Q30" s="4">
        <v>3</v>
      </c>
      <c r="R30" s="4"/>
      <c r="S30" s="4">
        <v>1</v>
      </c>
      <c r="T30">
        <v>1</v>
      </c>
      <c r="U30" s="4"/>
      <c r="V30" s="3">
        <v>1</v>
      </c>
      <c r="W30">
        <v>3</v>
      </c>
      <c r="X30" s="4">
        <v>23</v>
      </c>
      <c r="Y30" s="4">
        <v>3</v>
      </c>
      <c r="Z30" s="4"/>
      <c r="AB30" t="s">
        <v>680</v>
      </c>
      <c r="AC30">
        <v>25</v>
      </c>
      <c r="AD30" t="s">
        <v>677</v>
      </c>
      <c r="AE30" t="s">
        <v>705</v>
      </c>
    </row>
    <row r="31" spans="1:36" ht="30" x14ac:dyDescent="0.25">
      <c r="A31" s="2">
        <v>528</v>
      </c>
      <c r="B31" s="3" t="s">
        <v>78</v>
      </c>
      <c r="C31" s="3" t="s">
        <v>28</v>
      </c>
      <c r="D31" s="3" t="s">
        <v>43</v>
      </c>
      <c r="E31" s="3">
        <v>59</v>
      </c>
      <c r="F31" s="4">
        <v>26</v>
      </c>
      <c r="G31" s="4" t="s">
        <v>169</v>
      </c>
      <c r="H31" s="3">
        <v>178114327</v>
      </c>
      <c r="I31" s="4">
        <v>2.1666666666666701</v>
      </c>
      <c r="J31" s="4">
        <v>0.43333333333333302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3"/>
      <c r="W31" s="4"/>
      <c r="X31" s="4">
        <v>0</v>
      </c>
      <c r="Y31" s="4">
        <v>0</v>
      </c>
      <c r="Z31" s="4"/>
      <c r="AB31" t="s">
        <v>680</v>
      </c>
      <c r="AC31">
        <v>31</v>
      </c>
      <c r="AD31" t="s">
        <v>677</v>
      </c>
      <c r="AE31" t="s">
        <v>694</v>
      </c>
      <c r="AH31" t="s">
        <v>692</v>
      </c>
    </row>
    <row r="32" spans="1:36" ht="30" x14ac:dyDescent="0.25">
      <c r="A32" s="2">
        <v>544</v>
      </c>
      <c r="B32" s="3" t="s">
        <v>78</v>
      </c>
      <c r="C32" s="3" t="s">
        <v>28</v>
      </c>
      <c r="D32" s="3" t="s">
        <v>43</v>
      </c>
      <c r="E32" s="3">
        <v>59</v>
      </c>
      <c r="F32" s="4">
        <v>26</v>
      </c>
      <c r="G32" s="4" t="s">
        <v>171</v>
      </c>
      <c r="H32" s="3">
        <v>8518124088</v>
      </c>
      <c r="I32" s="4">
        <v>2.3666666666666698</v>
      </c>
      <c r="J32" s="4">
        <v>0.473333333333333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3"/>
      <c r="X32" s="4">
        <v>0</v>
      </c>
      <c r="Y32" s="4">
        <v>0</v>
      </c>
      <c r="Z32" s="4"/>
      <c r="AB32" t="s">
        <v>680</v>
      </c>
      <c r="AC32">
        <v>25</v>
      </c>
      <c r="AD32" t="s">
        <v>677</v>
      </c>
      <c r="AE32" t="s">
        <v>725</v>
      </c>
      <c r="AG32" t="s">
        <v>726</v>
      </c>
    </row>
    <row r="33" spans="1:36" ht="30" x14ac:dyDescent="0.25">
      <c r="A33" s="2">
        <v>560</v>
      </c>
      <c r="B33" s="3" t="s">
        <v>78</v>
      </c>
      <c r="C33" s="3" t="s">
        <v>26</v>
      </c>
      <c r="D33" s="3" t="s">
        <v>43</v>
      </c>
      <c r="E33" s="3">
        <v>59</v>
      </c>
      <c r="F33" s="4">
        <v>26</v>
      </c>
      <c r="G33" s="4" t="s">
        <v>172</v>
      </c>
      <c r="H33" s="3">
        <v>8517821164</v>
      </c>
      <c r="I33" s="4">
        <v>3</v>
      </c>
      <c r="J33" s="4">
        <v>0.6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3"/>
      <c r="X33" s="4">
        <v>0</v>
      </c>
      <c r="Y33" s="4">
        <v>0</v>
      </c>
      <c r="Z33" s="4" t="s">
        <v>82</v>
      </c>
      <c r="AB33" t="s">
        <v>680</v>
      </c>
      <c r="AC33">
        <v>29</v>
      </c>
      <c r="AD33" t="s">
        <v>674</v>
      </c>
      <c r="AE33" t="s">
        <v>691</v>
      </c>
      <c r="AF33" t="s">
        <v>695</v>
      </c>
      <c r="AG33" t="s">
        <v>727</v>
      </c>
      <c r="AJ33">
        <v>100</v>
      </c>
    </row>
    <row r="34" spans="1:36" ht="30" x14ac:dyDescent="0.25">
      <c r="A34" s="2">
        <v>576</v>
      </c>
      <c r="B34" s="3" t="s">
        <v>78</v>
      </c>
      <c r="C34" s="3" t="s">
        <v>28</v>
      </c>
      <c r="D34" s="3" t="s">
        <v>43</v>
      </c>
      <c r="E34" s="3">
        <v>59</v>
      </c>
      <c r="F34" s="4">
        <v>26</v>
      </c>
      <c r="G34" s="4" t="s">
        <v>173</v>
      </c>
      <c r="H34" s="3">
        <v>79215167188</v>
      </c>
      <c r="I34" s="4">
        <v>2.4666666666666699</v>
      </c>
      <c r="J34" s="4">
        <v>0.49333333333333301</v>
      </c>
      <c r="K34" s="4">
        <v>2</v>
      </c>
      <c r="L34" s="4"/>
      <c r="M34" s="4"/>
      <c r="N34" s="4">
        <v>3</v>
      </c>
      <c r="O34" s="4">
        <v>1</v>
      </c>
      <c r="P34" s="4"/>
      <c r="Q34" s="4">
        <v>1</v>
      </c>
      <c r="R34" s="4"/>
      <c r="S34" s="4"/>
      <c r="T34" s="4">
        <v>0.5</v>
      </c>
      <c r="U34" s="4"/>
      <c r="V34" s="3">
        <v>0.5</v>
      </c>
      <c r="W34">
        <v>1</v>
      </c>
      <c r="X34" s="4">
        <v>9</v>
      </c>
      <c r="Y34" s="4">
        <v>1</v>
      </c>
      <c r="Z34" s="4" t="s">
        <v>102</v>
      </c>
      <c r="AB34" t="s">
        <v>673</v>
      </c>
      <c r="AC34">
        <v>18</v>
      </c>
      <c r="AD34" t="s">
        <v>677</v>
      </c>
      <c r="AE34" t="s">
        <v>728</v>
      </c>
      <c r="AG34" t="s">
        <v>686</v>
      </c>
    </row>
    <row r="35" spans="1:36" x14ac:dyDescent="0.25">
      <c r="A35" s="2"/>
      <c r="B35" s="3"/>
      <c r="C35" s="3"/>
      <c r="D35" s="3"/>
      <c r="E35" s="3"/>
      <c r="F35" s="4"/>
      <c r="G35" s="4"/>
      <c r="H35" s="3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3"/>
      <c r="X35" s="4"/>
      <c r="Y35" s="4"/>
      <c r="Z35" s="4"/>
    </row>
    <row r="36" spans="1:36" x14ac:dyDescent="0.25">
      <c r="A36" s="2"/>
      <c r="B36" s="3"/>
      <c r="C36" s="3"/>
      <c r="D36" s="3"/>
      <c r="E36" s="3"/>
      <c r="F36" s="4"/>
      <c r="G36" s="4"/>
      <c r="H36" s="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3"/>
      <c r="W36" s="4"/>
      <c r="X36" s="4"/>
      <c r="Y36" s="4"/>
      <c r="Z36" s="4"/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AL35"/>
  <sheetViews>
    <sheetView workbookViewId="0">
      <selection activeCell="X2" sqref="L2:X2"/>
    </sheetView>
  </sheetViews>
  <sheetFormatPr baseColWidth="10" defaultRowHeight="15" x14ac:dyDescent="0.25"/>
  <cols>
    <col min="10" max="10" width="15.5703125" bestFit="1" customWidth="1"/>
    <col min="11" max="11" width="14.7109375" bestFit="1" customWidth="1"/>
  </cols>
  <sheetData>
    <row r="1" spans="1:3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66</v>
      </c>
      <c r="AA1" t="s">
        <v>77</v>
      </c>
      <c r="AB1" t="s">
        <v>664</v>
      </c>
      <c r="AC1" t="s">
        <v>665</v>
      </c>
      <c r="AD1" t="s">
        <v>666</v>
      </c>
      <c r="AE1" t="s">
        <v>667</v>
      </c>
      <c r="AF1" t="s">
        <v>668</v>
      </c>
      <c r="AG1" t="s">
        <v>669</v>
      </c>
      <c r="AH1" t="s">
        <v>670</v>
      </c>
      <c r="AI1" t="s">
        <v>671</v>
      </c>
      <c r="AJ1" t="s">
        <v>672</v>
      </c>
      <c r="AK1" t="e">
        <v>#N/A</v>
      </c>
      <c r="AL1" t="e">
        <v>#N/A</v>
      </c>
    </row>
    <row r="2" spans="1:38" ht="30" x14ac:dyDescent="0.25">
      <c r="A2" s="2">
        <v>15</v>
      </c>
      <c r="B2" s="3" t="s">
        <v>78</v>
      </c>
      <c r="C2" s="3" t="s">
        <v>28</v>
      </c>
      <c r="D2" s="3" t="s">
        <v>48</v>
      </c>
      <c r="E2" s="3">
        <v>53</v>
      </c>
      <c r="F2" s="4">
        <v>7</v>
      </c>
      <c r="G2" s="4" t="s">
        <v>92</v>
      </c>
      <c r="H2" s="3">
        <v>9165180138</v>
      </c>
      <c r="I2" s="4">
        <v>1.3653846153846201</v>
      </c>
      <c r="J2" s="4">
        <v>0.27307692307692299</v>
      </c>
      <c r="K2" s="4">
        <v>2</v>
      </c>
      <c r="L2" s="4"/>
      <c r="M2" s="4">
        <v>7</v>
      </c>
      <c r="N2" s="4">
        <v>5</v>
      </c>
      <c r="O2" s="4">
        <v>2</v>
      </c>
      <c r="P2" s="4"/>
      <c r="Q2" s="4">
        <v>2</v>
      </c>
      <c r="R2" s="4"/>
      <c r="S2" s="4"/>
      <c r="T2">
        <v>1.5</v>
      </c>
      <c r="U2" s="4"/>
      <c r="V2" s="3">
        <v>0.5</v>
      </c>
      <c r="W2" s="4">
        <v>2</v>
      </c>
      <c r="X2" s="4">
        <v>22</v>
      </c>
      <c r="Y2" s="4">
        <v>2</v>
      </c>
      <c r="Z2" s="4"/>
      <c r="AB2" t="s">
        <v>680</v>
      </c>
      <c r="AC2">
        <v>24</v>
      </c>
      <c r="AD2" t="s">
        <v>677</v>
      </c>
      <c r="AE2" t="s">
        <v>679</v>
      </c>
      <c r="AG2" t="s">
        <v>681</v>
      </c>
    </row>
    <row r="3" spans="1:38" ht="30" x14ac:dyDescent="0.25">
      <c r="A3" s="2">
        <v>36</v>
      </c>
      <c r="B3" s="3" t="s">
        <v>78</v>
      </c>
      <c r="C3" s="3" t="s">
        <v>28</v>
      </c>
      <c r="D3" s="3" t="s">
        <v>48</v>
      </c>
      <c r="E3" s="3">
        <v>53</v>
      </c>
      <c r="F3" s="4">
        <v>7</v>
      </c>
      <c r="G3" s="4" t="s">
        <v>98</v>
      </c>
      <c r="H3" s="3">
        <v>871611960</v>
      </c>
      <c r="I3" s="4">
        <v>1.3653846153846201</v>
      </c>
      <c r="J3" s="4">
        <v>0.27307692307692299</v>
      </c>
      <c r="K3" s="4">
        <v>1</v>
      </c>
      <c r="L3" s="4"/>
      <c r="N3">
        <v>2</v>
      </c>
      <c r="O3">
        <v>1</v>
      </c>
      <c r="Q3" s="4">
        <v>1</v>
      </c>
      <c r="S3" s="4"/>
      <c r="V3" s="3"/>
      <c r="X3">
        <v>5</v>
      </c>
      <c r="Y3" s="4">
        <v>0</v>
      </c>
      <c r="Z3" s="4"/>
      <c r="AB3" t="s">
        <v>673</v>
      </c>
      <c r="AC3">
        <v>28</v>
      </c>
      <c r="AD3" t="s">
        <v>677</v>
      </c>
      <c r="AE3" t="s">
        <v>685</v>
      </c>
      <c r="AG3" t="s">
        <v>686</v>
      </c>
    </row>
    <row r="4" spans="1:38" ht="30" x14ac:dyDescent="0.25">
      <c r="A4" s="2">
        <v>52</v>
      </c>
      <c r="B4" s="3" t="s">
        <v>78</v>
      </c>
      <c r="C4" s="3" t="s">
        <v>28</v>
      </c>
      <c r="D4" s="3" t="s">
        <v>48</v>
      </c>
      <c r="E4" s="3">
        <v>53</v>
      </c>
      <c r="F4" s="4">
        <v>7</v>
      </c>
      <c r="G4" s="4" t="s">
        <v>101</v>
      </c>
      <c r="H4" s="3">
        <v>17888851</v>
      </c>
      <c r="I4" s="4">
        <v>2</v>
      </c>
      <c r="J4" s="4">
        <v>0.4</v>
      </c>
      <c r="K4" s="4">
        <v>2</v>
      </c>
      <c r="N4">
        <v>3</v>
      </c>
      <c r="O4">
        <v>1</v>
      </c>
      <c r="Q4">
        <v>1</v>
      </c>
      <c r="T4">
        <v>0.5</v>
      </c>
      <c r="V4" s="3">
        <v>0.5</v>
      </c>
      <c r="W4">
        <v>1</v>
      </c>
      <c r="X4">
        <v>9</v>
      </c>
      <c r="Y4">
        <v>1</v>
      </c>
      <c r="Z4" t="s">
        <v>99</v>
      </c>
      <c r="AB4" t="s">
        <v>680</v>
      </c>
      <c r="AC4">
        <v>30</v>
      </c>
      <c r="AD4" t="s">
        <v>674</v>
      </c>
      <c r="AE4" t="s">
        <v>687</v>
      </c>
      <c r="AG4" t="s">
        <v>688</v>
      </c>
    </row>
    <row r="5" spans="1:38" ht="30" x14ac:dyDescent="0.25">
      <c r="A5" s="2">
        <v>68</v>
      </c>
      <c r="B5" s="3" t="s">
        <v>78</v>
      </c>
      <c r="C5" s="3" t="s">
        <v>28</v>
      </c>
      <c r="D5" s="3" t="s">
        <v>48</v>
      </c>
      <c r="E5" s="3">
        <v>53</v>
      </c>
      <c r="F5" s="4">
        <v>7</v>
      </c>
      <c r="G5" s="4" t="s">
        <v>104</v>
      </c>
      <c r="H5" s="3">
        <v>134766397</v>
      </c>
      <c r="I5" s="4">
        <v>2</v>
      </c>
      <c r="J5" s="4">
        <v>0.4</v>
      </c>
      <c r="K5" s="4"/>
      <c r="L5" s="4"/>
      <c r="M5" s="4"/>
      <c r="N5" s="4"/>
      <c r="O5" s="4"/>
      <c r="P5" s="4"/>
      <c r="Q5" s="4"/>
      <c r="R5" s="4"/>
      <c r="S5" s="4"/>
      <c r="U5" s="4"/>
      <c r="V5" s="3"/>
      <c r="X5" s="4">
        <v>0</v>
      </c>
      <c r="Y5" s="4">
        <v>0</v>
      </c>
      <c r="Z5" s="4" t="s">
        <v>99</v>
      </c>
      <c r="AB5" t="s">
        <v>673</v>
      </c>
      <c r="AC5">
        <v>20</v>
      </c>
      <c r="AD5" t="s">
        <v>674</v>
      </c>
      <c r="AE5" t="s">
        <v>689</v>
      </c>
    </row>
    <row r="6" spans="1:38" ht="30" x14ac:dyDescent="0.25">
      <c r="A6" s="2">
        <v>91</v>
      </c>
      <c r="B6" s="3" t="s">
        <v>78</v>
      </c>
      <c r="C6" s="3" t="s">
        <v>26</v>
      </c>
      <c r="D6" s="3" t="s">
        <v>48</v>
      </c>
      <c r="E6" s="3">
        <v>53</v>
      </c>
      <c r="F6" s="4">
        <v>7</v>
      </c>
      <c r="G6" s="4" t="s">
        <v>106</v>
      </c>
      <c r="H6" s="3">
        <v>90153375</v>
      </c>
      <c r="I6" s="4">
        <v>2.8</v>
      </c>
      <c r="J6" s="4">
        <v>0.56000000000000005</v>
      </c>
      <c r="K6" s="4"/>
      <c r="V6" s="3"/>
      <c r="X6">
        <v>0</v>
      </c>
      <c r="Y6">
        <v>0</v>
      </c>
      <c r="Z6" t="s">
        <v>82</v>
      </c>
      <c r="AB6" t="s">
        <v>673</v>
      </c>
      <c r="AC6">
        <v>18</v>
      </c>
      <c r="AD6" t="s">
        <v>677</v>
      </c>
      <c r="AE6" t="s">
        <v>690</v>
      </c>
    </row>
    <row r="7" spans="1:38" ht="30" x14ac:dyDescent="0.25">
      <c r="A7" s="2">
        <v>120</v>
      </c>
      <c r="B7" s="3" t="s">
        <v>78</v>
      </c>
      <c r="C7" s="3" t="s">
        <v>28</v>
      </c>
      <c r="D7" s="3" t="s">
        <v>48</v>
      </c>
      <c r="E7" s="3">
        <v>53</v>
      </c>
      <c r="F7" s="4">
        <v>7</v>
      </c>
      <c r="G7" s="4" t="s">
        <v>114</v>
      </c>
      <c r="H7" s="3">
        <v>17888853</v>
      </c>
      <c r="I7" s="4">
        <v>2</v>
      </c>
      <c r="J7" s="4">
        <v>0.4</v>
      </c>
      <c r="K7" s="4"/>
      <c r="V7" s="3"/>
      <c r="X7">
        <v>0</v>
      </c>
      <c r="Y7">
        <v>0</v>
      </c>
      <c r="Z7" t="s">
        <v>99</v>
      </c>
      <c r="AB7" t="s">
        <v>680</v>
      </c>
      <c r="AC7">
        <v>30</v>
      </c>
      <c r="AD7" t="s">
        <v>674</v>
      </c>
      <c r="AE7" t="s">
        <v>687</v>
      </c>
      <c r="AG7" t="s">
        <v>688</v>
      </c>
    </row>
    <row r="8" spans="1:38" ht="30" x14ac:dyDescent="0.25">
      <c r="A8" s="2">
        <v>147</v>
      </c>
      <c r="B8" s="3" t="s">
        <v>78</v>
      </c>
      <c r="C8" s="3" t="s">
        <v>26</v>
      </c>
      <c r="D8" s="3" t="s">
        <v>48</v>
      </c>
      <c r="E8" s="3">
        <v>53</v>
      </c>
      <c r="F8" s="4">
        <v>7</v>
      </c>
      <c r="G8" s="4" t="s">
        <v>118</v>
      </c>
      <c r="H8" s="3">
        <v>10238105208</v>
      </c>
      <c r="I8" s="4">
        <v>0</v>
      </c>
      <c r="J8" s="4">
        <v>0</v>
      </c>
      <c r="K8" s="4">
        <v>2</v>
      </c>
      <c r="L8" s="4"/>
      <c r="M8" s="4"/>
      <c r="N8" s="4">
        <v>4</v>
      </c>
      <c r="O8" s="4">
        <v>2</v>
      </c>
      <c r="P8" s="4"/>
      <c r="Q8" s="4">
        <v>2</v>
      </c>
      <c r="R8" s="4"/>
      <c r="S8" s="4"/>
      <c r="T8" s="4">
        <v>1</v>
      </c>
      <c r="U8" s="4"/>
      <c r="V8" s="3">
        <v>1</v>
      </c>
      <c r="W8">
        <v>2</v>
      </c>
      <c r="X8" s="4">
        <v>14</v>
      </c>
      <c r="Y8" s="4">
        <v>2</v>
      </c>
      <c r="Z8" s="4"/>
      <c r="AB8" t="s">
        <v>673</v>
      </c>
      <c r="AC8">
        <v>29</v>
      </c>
      <c r="AD8" t="s">
        <v>677</v>
      </c>
      <c r="AE8" t="s">
        <v>691</v>
      </c>
      <c r="AH8" t="s">
        <v>692</v>
      </c>
    </row>
    <row r="9" spans="1:38" ht="30" x14ac:dyDescent="0.25">
      <c r="A9" s="2">
        <v>149</v>
      </c>
      <c r="B9" s="3" t="s">
        <v>78</v>
      </c>
      <c r="C9" s="3" t="s">
        <v>26</v>
      </c>
      <c r="D9" s="3" t="s">
        <v>48</v>
      </c>
      <c r="E9" s="3">
        <v>53</v>
      </c>
      <c r="F9" s="4">
        <v>7</v>
      </c>
      <c r="G9" s="4" t="s">
        <v>111</v>
      </c>
      <c r="H9" s="3">
        <v>134763219</v>
      </c>
      <c r="I9" s="4">
        <v>0</v>
      </c>
      <c r="J9" s="4">
        <v>0</v>
      </c>
      <c r="K9" s="4">
        <v>11</v>
      </c>
      <c r="L9" s="4"/>
      <c r="M9" s="4">
        <v>8</v>
      </c>
      <c r="N9" s="4">
        <v>13</v>
      </c>
      <c r="O9" s="4">
        <v>2</v>
      </c>
      <c r="P9" s="4"/>
      <c r="Q9" s="4">
        <v>2</v>
      </c>
      <c r="R9" s="4"/>
      <c r="S9" s="4"/>
      <c r="T9" s="4">
        <v>4</v>
      </c>
      <c r="U9" s="4"/>
      <c r="V9" s="3">
        <v>4</v>
      </c>
      <c r="W9" s="4">
        <v>8</v>
      </c>
      <c r="X9" s="4">
        <v>52</v>
      </c>
      <c r="Y9" s="4">
        <v>8</v>
      </c>
      <c r="Z9" s="4"/>
      <c r="AB9" t="s">
        <v>673</v>
      </c>
      <c r="AC9">
        <v>23</v>
      </c>
      <c r="AD9" t="s">
        <v>677</v>
      </c>
      <c r="AE9" t="s">
        <v>691</v>
      </c>
    </row>
    <row r="10" spans="1:38" ht="30" x14ac:dyDescent="0.25">
      <c r="A10" s="2">
        <v>165</v>
      </c>
      <c r="B10" s="3" t="s">
        <v>78</v>
      </c>
      <c r="C10" s="3" t="s">
        <v>26</v>
      </c>
      <c r="D10" s="3" t="s">
        <v>48</v>
      </c>
      <c r="E10" s="3">
        <v>53</v>
      </c>
      <c r="F10" s="4">
        <v>7</v>
      </c>
      <c r="G10" s="4" t="s">
        <v>121</v>
      </c>
      <c r="H10" s="3">
        <v>8870124178</v>
      </c>
      <c r="I10" s="4">
        <v>2.8</v>
      </c>
      <c r="J10" s="4">
        <v>0.56000000000000005</v>
      </c>
      <c r="K10" s="4">
        <v>1</v>
      </c>
      <c r="L10" s="4"/>
      <c r="M10" s="4"/>
      <c r="N10" s="4">
        <v>1</v>
      </c>
      <c r="O10" s="4"/>
      <c r="P10" s="4"/>
      <c r="Q10" s="4"/>
      <c r="R10" s="4"/>
      <c r="S10" s="4"/>
      <c r="U10" s="4"/>
      <c r="V10" s="3"/>
      <c r="X10" s="4">
        <v>2</v>
      </c>
      <c r="Y10" s="4">
        <v>0</v>
      </c>
      <c r="Z10" s="4" t="s">
        <v>82</v>
      </c>
      <c r="AB10" t="s">
        <v>673</v>
      </c>
      <c r="AC10">
        <v>21</v>
      </c>
      <c r="AD10" t="s">
        <v>677</v>
      </c>
      <c r="AE10" t="s">
        <v>693</v>
      </c>
    </row>
    <row r="11" spans="1:38" ht="30" x14ac:dyDescent="0.25">
      <c r="A11" s="2">
        <v>182</v>
      </c>
      <c r="B11" s="3" t="s">
        <v>78</v>
      </c>
      <c r="C11" s="3" t="s">
        <v>28</v>
      </c>
      <c r="D11" s="3" t="s">
        <v>48</v>
      </c>
      <c r="E11" s="3">
        <v>53</v>
      </c>
      <c r="F11" s="4">
        <v>7</v>
      </c>
      <c r="G11" s="4" t="s">
        <v>122</v>
      </c>
      <c r="H11" s="3">
        <v>10184154</v>
      </c>
      <c r="I11" s="4">
        <v>1.3846153846153799</v>
      </c>
      <c r="J11" s="4">
        <v>0.27692307692307699</v>
      </c>
      <c r="K11" s="4"/>
      <c r="L11" s="4"/>
      <c r="M11" s="4"/>
      <c r="N11" s="4"/>
      <c r="O11" s="4"/>
      <c r="P11" s="4"/>
      <c r="Q11" s="4"/>
      <c r="R11" s="4"/>
      <c r="S11" s="4"/>
      <c r="U11" s="4"/>
      <c r="V11" s="3"/>
      <c r="W11" s="4"/>
      <c r="X11" s="4">
        <v>0</v>
      </c>
      <c r="Y11" s="4">
        <v>0</v>
      </c>
      <c r="Z11" s="4" t="s">
        <v>102</v>
      </c>
      <c r="AB11" t="s">
        <v>680</v>
      </c>
      <c r="AC11">
        <v>25</v>
      </c>
      <c r="AD11" t="s">
        <v>677</v>
      </c>
      <c r="AE11" t="s">
        <v>694</v>
      </c>
      <c r="AH11" t="s">
        <v>692</v>
      </c>
    </row>
    <row r="12" spans="1:38" ht="30" x14ac:dyDescent="0.25">
      <c r="A12" s="2">
        <v>197</v>
      </c>
      <c r="B12" s="3" t="s">
        <v>78</v>
      </c>
      <c r="C12" s="3" t="s">
        <v>26</v>
      </c>
      <c r="D12" s="3" t="s">
        <v>48</v>
      </c>
      <c r="E12" s="3">
        <v>53</v>
      </c>
      <c r="F12" s="4">
        <v>7</v>
      </c>
      <c r="G12" s="4" t="s">
        <v>124</v>
      </c>
      <c r="H12" s="3">
        <v>1391113645</v>
      </c>
      <c r="I12" s="4">
        <v>2.8</v>
      </c>
      <c r="J12" s="4">
        <v>0.56000000000000005</v>
      </c>
      <c r="K12" s="4"/>
      <c r="L12" s="4"/>
      <c r="M12" s="4"/>
      <c r="N12" s="4"/>
      <c r="O12" s="4"/>
      <c r="P12" s="4"/>
      <c r="Q12" s="4"/>
      <c r="R12" s="4"/>
      <c r="S12" s="4"/>
      <c r="U12" s="4"/>
      <c r="V12" s="3"/>
      <c r="W12" s="4"/>
      <c r="X12" s="4">
        <v>0</v>
      </c>
      <c r="Y12" s="4">
        <v>0</v>
      </c>
      <c r="Z12" s="4" t="s">
        <v>82</v>
      </c>
      <c r="AB12" t="s">
        <v>680</v>
      </c>
      <c r="AC12">
        <v>24</v>
      </c>
      <c r="AD12" t="s">
        <v>677</v>
      </c>
      <c r="AE12" t="s">
        <v>691</v>
      </c>
      <c r="AF12" t="s">
        <v>695</v>
      </c>
      <c r="AH12" t="s">
        <v>692</v>
      </c>
      <c r="AI12" t="s">
        <v>695</v>
      </c>
    </row>
    <row r="13" spans="1:38" ht="30" x14ac:dyDescent="0.25">
      <c r="A13" s="2">
        <v>213</v>
      </c>
      <c r="B13" s="3" t="s">
        <v>78</v>
      </c>
      <c r="C13" s="3" t="s">
        <v>26</v>
      </c>
      <c r="D13" s="3" t="s">
        <v>48</v>
      </c>
      <c r="E13" s="3">
        <v>53</v>
      </c>
      <c r="F13" s="4">
        <v>7</v>
      </c>
      <c r="G13" s="4" t="s">
        <v>126</v>
      </c>
      <c r="H13" s="3">
        <v>8916155192</v>
      </c>
      <c r="I13" s="4">
        <v>2.8</v>
      </c>
      <c r="J13" s="4">
        <v>0.56000000000000005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3"/>
      <c r="W13" s="4"/>
      <c r="X13" s="4">
        <v>0</v>
      </c>
      <c r="Y13" s="4">
        <v>0</v>
      </c>
      <c r="Z13" s="4" t="s">
        <v>89</v>
      </c>
      <c r="AB13" t="s">
        <v>680</v>
      </c>
      <c r="AC13">
        <v>30</v>
      </c>
      <c r="AD13" t="s">
        <v>677</v>
      </c>
      <c r="AE13" t="s">
        <v>697</v>
      </c>
    </row>
    <row r="14" spans="1:38" ht="30" x14ac:dyDescent="0.25">
      <c r="A14" s="2">
        <v>229</v>
      </c>
      <c r="B14" s="3" t="s">
        <v>78</v>
      </c>
      <c r="C14" s="3" t="s">
        <v>26</v>
      </c>
      <c r="D14" s="3" t="s">
        <v>48</v>
      </c>
      <c r="E14" s="3">
        <v>53</v>
      </c>
      <c r="F14" s="4">
        <v>7</v>
      </c>
      <c r="G14" s="4" t="s">
        <v>128</v>
      </c>
      <c r="H14" s="3">
        <v>9591208203</v>
      </c>
      <c r="I14" s="4">
        <v>2.8</v>
      </c>
      <c r="J14" s="4">
        <v>0.56000000000000005</v>
      </c>
      <c r="K14" s="4">
        <v>3</v>
      </c>
      <c r="L14" s="4"/>
      <c r="M14" s="4"/>
      <c r="N14">
        <v>8</v>
      </c>
      <c r="O14" s="4">
        <v>5</v>
      </c>
      <c r="P14" s="4"/>
      <c r="Q14" s="4">
        <v>5</v>
      </c>
      <c r="R14" s="4"/>
      <c r="S14" s="4">
        <v>3</v>
      </c>
      <c r="T14">
        <v>2.5</v>
      </c>
      <c r="U14" s="4"/>
      <c r="V14" s="3">
        <v>1.5</v>
      </c>
      <c r="W14">
        <v>7</v>
      </c>
      <c r="X14" s="4">
        <v>35</v>
      </c>
      <c r="Y14" s="4">
        <v>7</v>
      </c>
      <c r="Z14" s="4" t="s">
        <v>82</v>
      </c>
      <c r="AB14" t="s">
        <v>680</v>
      </c>
      <c r="AC14">
        <v>33</v>
      </c>
      <c r="AD14" t="s">
        <v>677</v>
      </c>
      <c r="AE14" t="s">
        <v>698</v>
      </c>
      <c r="AG14" t="s">
        <v>699</v>
      </c>
    </row>
    <row r="15" spans="1:38" ht="30" x14ac:dyDescent="0.25">
      <c r="A15" s="2">
        <v>246</v>
      </c>
      <c r="B15" s="3" t="s">
        <v>78</v>
      </c>
      <c r="C15" s="3" t="s">
        <v>26</v>
      </c>
      <c r="D15" s="3" t="s">
        <v>48</v>
      </c>
      <c r="E15" s="3">
        <v>53</v>
      </c>
      <c r="F15" s="4">
        <v>7</v>
      </c>
      <c r="G15" s="4" t="s">
        <v>130</v>
      </c>
      <c r="H15" s="3">
        <v>3712062108</v>
      </c>
      <c r="I15" s="4">
        <v>0</v>
      </c>
      <c r="J15" s="4">
        <v>0</v>
      </c>
      <c r="K15" s="4">
        <v>5</v>
      </c>
      <c r="L15" s="4"/>
      <c r="M15" s="4"/>
      <c r="N15" s="4">
        <v>16</v>
      </c>
      <c r="O15" s="4">
        <v>10</v>
      </c>
      <c r="P15" s="4"/>
      <c r="Q15" s="4">
        <v>10</v>
      </c>
      <c r="R15" s="4"/>
      <c r="S15" s="4">
        <v>1</v>
      </c>
      <c r="T15" s="4">
        <v>1</v>
      </c>
      <c r="U15" s="4"/>
      <c r="V15" s="3">
        <v>1</v>
      </c>
      <c r="W15">
        <v>3</v>
      </c>
      <c r="X15" s="4">
        <v>47</v>
      </c>
      <c r="Y15" s="4">
        <v>3</v>
      </c>
      <c r="Z15" s="4"/>
      <c r="AB15" t="s">
        <v>680</v>
      </c>
      <c r="AC15">
        <v>28</v>
      </c>
      <c r="AD15" t="s">
        <v>677</v>
      </c>
      <c r="AE15" t="s">
        <v>700</v>
      </c>
      <c r="AF15" t="s">
        <v>695</v>
      </c>
      <c r="AG15" t="s">
        <v>701</v>
      </c>
    </row>
    <row r="16" spans="1:38" ht="30" x14ac:dyDescent="0.25">
      <c r="A16" s="2">
        <v>262</v>
      </c>
      <c r="B16" s="3" t="s">
        <v>78</v>
      </c>
      <c r="C16" s="3" t="s">
        <v>26</v>
      </c>
      <c r="D16" s="3" t="s">
        <v>48</v>
      </c>
      <c r="E16" s="3">
        <v>53</v>
      </c>
      <c r="F16" s="4">
        <v>7</v>
      </c>
      <c r="G16" s="4" t="s">
        <v>130</v>
      </c>
      <c r="H16" s="3">
        <v>3712062108</v>
      </c>
      <c r="I16" s="4">
        <v>2.75</v>
      </c>
      <c r="J16" s="4">
        <v>0.55000000000000004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3"/>
      <c r="X16" s="4">
        <v>0</v>
      </c>
      <c r="Y16" s="4">
        <v>0</v>
      </c>
      <c r="Z16" s="4"/>
      <c r="AB16" t="s">
        <v>680</v>
      </c>
      <c r="AC16">
        <v>28</v>
      </c>
      <c r="AD16" t="s">
        <v>677</v>
      </c>
      <c r="AE16" t="s">
        <v>700</v>
      </c>
      <c r="AF16" t="s">
        <v>695</v>
      </c>
      <c r="AG16" t="s">
        <v>701</v>
      </c>
    </row>
    <row r="17" spans="1:36" ht="30" x14ac:dyDescent="0.25">
      <c r="A17" s="2">
        <v>280</v>
      </c>
      <c r="B17" s="3" t="s">
        <v>78</v>
      </c>
      <c r="C17" s="3" t="s">
        <v>26</v>
      </c>
      <c r="D17" s="3" t="s">
        <v>48</v>
      </c>
      <c r="E17" s="3">
        <v>53</v>
      </c>
      <c r="F17" s="4">
        <v>7</v>
      </c>
      <c r="G17" s="4" t="s">
        <v>134</v>
      </c>
      <c r="H17" s="3">
        <v>828360120</v>
      </c>
      <c r="I17" s="4">
        <v>2.8</v>
      </c>
      <c r="J17" s="4">
        <v>0.56000000000000005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3"/>
      <c r="W17" s="4"/>
      <c r="X17" s="4">
        <v>0</v>
      </c>
      <c r="Y17" s="4">
        <v>0</v>
      </c>
      <c r="Z17" s="4" t="s">
        <v>82</v>
      </c>
      <c r="AB17" t="s">
        <v>673</v>
      </c>
      <c r="AC17">
        <v>26</v>
      </c>
      <c r="AD17" t="s">
        <v>674</v>
      </c>
      <c r="AE17" t="s">
        <v>678</v>
      </c>
      <c r="AG17" t="s">
        <v>702</v>
      </c>
    </row>
    <row r="18" spans="1:36" ht="30" x14ac:dyDescent="0.25">
      <c r="A18" s="2">
        <v>296</v>
      </c>
      <c r="B18" s="3" t="s">
        <v>78</v>
      </c>
      <c r="C18" s="3" t="s">
        <v>28</v>
      </c>
      <c r="D18" s="3" t="s">
        <v>48</v>
      </c>
      <c r="E18" s="3">
        <v>53</v>
      </c>
      <c r="F18" s="4">
        <v>7</v>
      </c>
      <c r="G18" s="4" t="s">
        <v>135</v>
      </c>
      <c r="H18" s="3">
        <v>7717685176</v>
      </c>
      <c r="I18" s="4">
        <v>2</v>
      </c>
      <c r="J18" s="4">
        <v>0.4</v>
      </c>
      <c r="K18" s="4">
        <v>1</v>
      </c>
      <c r="L18" s="4"/>
      <c r="M18" s="4"/>
      <c r="N18" s="4">
        <v>5</v>
      </c>
      <c r="O18">
        <v>3</v>
      </c>
      <c r="Q18" s="4">
        <v>3</v>
      </c>
      <c r="S18" s="4"/>
      <c r="T18">
        <v>0.5</v>
      </c>
      <c r="U18" s="4"/>
      <c r="V18" s="3">
        <v>0.5</v>
      </c>
      <c r="W18" s="4">
        <v>1</v>
      </c>
      <c r="X18" s="4">
        <v>14</v>
      </c>
      <c r="Y18" s="4">
        <v>1</v>
      </c>
      <c r="Z18" s="4" t="s">
        <v>99</v>
      </c>
      <c r="AB18" t="s">
        <v>680</v>
      </c>
      <c r="AC18">
        <v>24</v>
      </c>
      <c r="AD18" t="s">
        <v>677</v>
      </c>
      <c r="AE18" t="s">
        <v>691</v>
      </c>
    </row>
    <row r="19" spans="1:36" ht="30" x14ac:dyDescent="0.25">
      <c r="A19" s="2">
        <v>317</v>
      </c>
      <c r="B19" s="3" t="s">
        <v>78</v>
      </c>
      <c r="C19" s="3" t="s">
        <v>28</v>
      </c>
      <c r="D19" s="3" t="s">
        <v>48</v>
      </c>
      <c r="E19" s="3">
        <v>53</v>
      </c>
      <c r="F19" s="4">
        <v>7</v>
      </c>
      <c r="G19" s="4" t="s">
        <v>140</v>
      </c>
      <c r="H19" s="3">
        <v>79247246103</v>
      </c>
      <c r="I19" s="4">
        <v>1.3846153846153799</v>
      </c>
      <c r="J19" s="4">
        <v>0.27692307692307699</v>
      </c>
      <c r="K19" s="4"/>
      <c r="L19" s="4"/>
      <c r="M19" s="4"/>
      <c r="N19" s="4"/>
      <c r="O19" s="4"/>
      <c r="P19" s="4"/>
      <c r="Q19" s="4"/>
      <c r="R19" s="4"/>
      <c r="S19" s="4"/>
      <c r="U19" s="4"/>
      <c r="V19" s="3"/>
      <c r="W19" s="4"/>
      <c r="X19" s="4">
        <v>0</v>
      </c>
      <c r="Y19" s="4">
        <v>0</v>
      </c>
      <c r="Z19" s="4" t="s">
        <v>102</v>
      </c>
      <c r="AB19" t="s">
        <v>673</v>
      </c>
      <c r="AC19">
        <v>18</v>
      </c>
      <c r="AD19" t="s">
        <v>674</v>
      </c>
      <c r="AE19" t="s">
        <v>705</v>
      </c>
      <c r="AG19" t="s">
        <v>686</v>
      </c>
      <c r="AJ19">
        <v>35</v>
      </c>
    </row>
    <row r="20" spans="1:36" ht="30" x14ac:dyDescent="0.25">
      <c r="A20" s="2">
        <v>333</v>
      </c>
      <c r="B20" s="3" t="s">
        <v>78</v>
      </c>
      <c r="C20" s="3" t="s">
        <v>26</v>
      </c>
      <c r="D20" s="3" t="s">
        <v>48</v>
      </c>
      <c r="E20" s="3">
        <v>53</v>
      </c>
      <c r="F20" s="4">
        <v>7</v>
      </c>
      <c r="G20" s="4" t="s">
        <v>142</v>
      </c>
      <c r="H20" s="3">
        <v>8282194225</v>
      </c>
      <c r="I20" s="4">
        <v>2.8</v>
      </c>
      <c r="J20" s="4">
        <v>0.56000000000000005</v>
      </c>
      <c r="K20" s="4">
        <v>1</v>
      </c>
      <c r="L20" s="4"/>
      <c r="M20" s="4"/>
      <c r="N20" s="4">
        <v>4</v>
      </c>
      <c r="O20" s="4">
        <v>2</v>
      </c>
      <c r="P20" s="4"/>
      <c r="Q20" s="4">
        <v>2</v>
      </c>
      <c r="R20" s="4"/>
      <c r="S20" s="4">
        <v>1</v>
      </c>
      <c r="T20">
        <v>3</v>
      </c>
      <c r="U20" s="4"/>
      <c r="V20" s="3"/>
      <c r="W20">
        <v>4</v>
      </c>
      <c r="X20" s="4">
        <v>17</v>
      </c>
      <c r="Y20" s="4">
        <v>4</v>
      </c>
      <c r="Z20" s="4" t="s">
        <v>82</v>
      </c>
      <c r="AB20" t="s">
        <v>680</v>
      </c>
      <c r="AC20">
        <v>27</v>
      </c>
      <c r="AD20" t="s">
        <v>677</v>
      </c>
      <c r="AE20" t="s">
        <v>691</v>
      </c>
      <c r="AF20" t="s">
        <v>695</v>
      </c>
      <c r="AH20" t="s">
        <v>692</v>
      </c>
    </row>
    <row r="21" spans="1:36" ht="30" x14ac:dyDescent="0.25">
      <c r="A21" s="2">
        <v>354</v>
      </c>
      <c r="B21" s="3" t="s">
        <v>78</v>
      </c>
      <c r="C21" s="3" t="s">
        <v>28</v>
      </c>
      <c r="D21" s="3" t="s">
        <v>48</v>
      </c>
      <c r="E21" s="3">
        <v>53</v>
      </c>
      <c r="F21" s="4">
        <v>7</v>
      </c>
      <c r="G21" s="4" t="s">
        <v>146</v>
      </c>
      <c r="H21" s="3">
        <v>94222252116</v>
      </c>
      <c r="I21" s="4">
        <v>1.32692307692308</v>
      </c>
      <c r="J21" s="4">
        <v>0.265384615384615</v>
      </c>
      <c r="K21" s="4">
        <v>1</v>
      </c>
      <c r="L21" s="4"/>
      <c r="N21">
        <v>1</v>
      </c>
      <c r="Q21" s="4"/>
      <c r="S21" s="4"/>
      <c r="V21" s="3"/>
      <c r="X21">
        <v>2</v>
      </c>
      <c r="Y21" s="4">
        <v>0</v>
      </c>
      <c r="Z21" s="4"/>
      <c r="AB21" t="s">
        <v>680</v>
      </c>
      <c r="AC21">
        <v>36</v>
      </c>
      <c r="AD21" t="s">
        <v>677</v>
      </c>
      <c r="AE21" t="s">
        <v>707</v>
      </c>
      <c r="AG21" t="s">
        <v>708</v>
      </c>
    </row>
    <row r="22" spans="1:36" ht="30" x14ac:dyDescent="0.25">
      <c r="A22" s="2">
        <v>370</v>
      </c>
      <c r="B22" s="3" t="s">
        <v>78</v>
      </c>
      <c r="C22" s="3" t="s">
        <v>26</v>
      </c>
      <c r="D22" s="3" t="s">
        <v>48</v>
      </c>
      <c r="E22" s="3">
        <v>53</v>
      </c>
      <c r="F22" s="4">
        <v>7</v>
      </c>
      <c r="G22" s="4" t="s">
        <v>147</v>
      </c>
      <c r="H22" s="3">
        <v>84463153</v>
      </c>
      <c r="I22" s="4">
        <v>2.9</v>
      </c>
      <c r="J22" s="4">
        <v>0.57999999999999996</v>
      </c>
      <c r="K22" s="4">
        <v>5</v>
      </c>
      <c r="L22" s="4"/>
      <c r="M22" s="4"/>
      <c r="N22" s="4">
        <v>16</v>
      </c>
      <c r="O22" s="4">
        <v>11</v>
      </c>
      <c r="P22" s="4"/>
      <c r="Q22" s="4">
        <v>11</v>
      </c>
      <c r="R22" s="4"/>
      <c r="S22" s="4">
        <v>3</v>
      </c>
      <c r="T22">
        <v>4</v>
      </c>
      <c r="U22" s="4"/>
      <c r="V22" s="3">
        <v>2</v>
      </c>
      <c r="W22" s="4">
        <v>9</v>
      </c>
      <c r="X22" s="4">
        <v>61</v>
      </c>
      <c r="Y22" s="4">
        <v>9</v>
      </c>
      <c r="Z22" s="4"/>
      <c r="AB22" t="s">
        <v>680</v>
      </c>
      <c r="AC22">
        <v>26</v>
      </c>
      <c r="AD22" t="s">
        <v>677</v>
      </c>
      <c r="AE22" t="s">
        <v>709</v>
      </c>
      <c r="AH22" t="s">
        <v>692</v>
      </c>
      <c r="AI22" t="s">
        <v>695</v>
      </c>
    </row>
    <row r="23" spans="1:36" ht="30" x14ac:dyDescent="0.25">
      <c r="A23" s="2">
        <v>386</v>
      </c>
      <c r="B23" s="3" t="s">
        <v>78</v>
      </c>
      <c r="C23" s="3" t="s">
        <v>26</v>
      </c>
      <c r="D23" s="3" t="s">
        <v>48</v>
      </c>
      <c r="E23" s="3">
        <v>53</v>
      </c>
      <c r="F23" s="4">
        <v>7</v>
      </c>
      <c r="G23" s="4" t="s">
        <v>149</v>
      </c>
      <c r="H23" s="3">
        <v>8877127178</v>
      </c>
      <c r="I23" s="4">
        <v>0</v>
      </c>
      <c r="J23" s="4">
        <v>0</v>
      </c>
      <c r="K23" s="4"/>
      <c r="L23" s="4"/>
      <c r="M23" s="4"/>
      <c r="O23" s="4"/>
      <c r="P23" s="4"/>
      <c r="Q23" s="4"/>
      <c r="R23" s="4"/>
      <c r="S23" s="4"/>
      <c r="T23" s="4"/>
      <c r="U23" s="4"/>
      <c r="V23" s="3"/>
      <c r="W23" s="4"/>
      <c r="X23" s="4">
        <v>0</v>
      </c>
      <c r="Y23" s="4">
        <v>0</v>
      </c>
      <c r="Z23" s="4"/>
      <c r="AB23" t="s">
        <v>680</v>
      </c>
      <c r="AC23">
        <v>24</v>
      </c>
      <c r="AD23" t="s">
        <v>677</v>
      </c>
      <c r="AE23" t="s">
        <v>711</v>
      </c>
      <c r="AG23" t="s">
        <v>686</v>
      </c>
    </row>
    <row r="24" spans="1:36" ht="30" x14ac:dyDescent="0.25">
      <c r="A24" s="2">
        <v>402</v>
      </c>
      <c r="B24" s="3" t="s">
        <v>78</v>
      </c>
      <c r="C24" s="3" t="s">
        <v>26</v>
      </c>
      <c r="D24" s="3" t="s">
        <v>48</v>
      </c>
      <c r="E24" s="3">
        <v>53</v>
      </c>
      <c r="F24" s="4">
        <v>7</v>
      </c>
      <c r="G24" s="4" t="s">
        <v>81</v>
      </c>
      <c r="H24" s="3">
        <v>9591241137</v>
      </c>
      <c r="I24" s="4">
        <v>2.8</v>
      </c>
      <c r="J24" s="4">
        <v>0.56000000000000005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3"/>
      <c r="W24" s="4"/>
      <c r="X24" s="4">
        <v>0</v>
      </c>
      <c r="Y24" s="4">
        <v>0</v>
      </c>
      <c r="Z24" s="4" t="s">
        <v>89</v>
      </c>
      <c r="AB24" t="s">
        <v>673</v>
      </c>
      <c r="AC24">
        <v>26</v>
      </c>
      <c r="AD24" t="s">
        <v>674</v>
      </c>
      <c r="AE24" t="s">
        <v>675</v>
      </c>
      <c r="AG24" t="s">
        <v>676</v>
      </c>
    </row>
    <row r="25" spans="1:36" ht="30" x14ac:dyDescent="0.25">
      <c r="A25" s="2">
        <v>403</v>
      </c>
      <c r="B25" s="3" t="s">
        <v>78</v>
      </c>
      <c r="C25" s="3" t="s">
        <v>26</v>
      </c>
      <c r="D25" s="3" t="s">
        <v>48</v>
      </c>
      <c r="E25" s="3">
        <v>53</v>
      </c>
      <c r="F25" s="4">
        <v>7</v>
      </c>
      <c r="G25" s="4" t="s">
        <v>81</v>
      </c>
      <c r="H25" s="3">
        <v>9591241137</v>
      </c>
      <c r="I25" s="4">
        <v>2.8</v>
      </c>
      <c r="J25" s="4">
        <v>0.56000000000000005</v>
      </c>
      <c r="K25" s="4"/>
      <c r="L25" s="4"/>
      <c r="Q25" s="4"/>
      <c r="S25" s="4"/>
      <c r="V25" s="3"/>
      <c r="X25">
        <v>0</v>
      </c>
      <c r="Y25" s="4">
        <v>0</v>
      </c>
      <c r="Z25" s="4" t="s">
        <v>89</v>
      </c>
      <c r="AB25" t="s">
        <v>673</v>
      </c>
      <c r="AC25">
        <v>26</v>
      </c>
      <c r="AD25" t="s">
        <v>674</v>
      </c>
      <c r="AE25" t="s">
        <v>675</v>
      </c>
      <c r="AG25" t="s">
        <v>676</v>
      </c>
    </row>
    <row r="26" spans="1:36" ht="30" x14ac:dyDescent="0.25">
      <c r="A26" s="2">
        <v>419</v>
      </c>
      <c r="B26" s="3" t="s">
        <v>78</v>
      </c>
      <c r="C26" s="3" t="s">
        <v>28</v>
      </c>
      <c r="D26" s="3" t="s">
        <v>48</v>
      </c>
      <c r="E26" s="3">
        <v>53</v>
      </c>
      <c r="F26" s="4">
        <v>7</v>
      </c>
      <c r="G26" s="4" t="s">
        <v>85</v>
      </c>
      <c r="H26" s="3">
        <v>1347638136</v>
      </c>
      <c r="I26" s="4">
        <v>0</v>
      </c>
      <c r="J26" s="4">
        <v>0</v>
      </c>
      <c r="K26" s="4">
        <v>1</v>
      </c>
      <c r="L26" s="4"/>
      <c r="M26" s="4"/>
      <c r="N26" s="4">
        <v>4</v>
      </c>
      <c r="O26" s="4">
        <v>3</v>
      </c>
      <c r="P26" s="4"/>
      <c r="Q26" s="4">
        <v>3</v>
      </c>
      <c r="R26" s="4"/>
      <c r="S26" s="4">
        <v>1</v>
      </c>
      <c r="T26" s="4">
        <v>2</v>
      </c>
      <c r="U26" s="4"/>
      <c r="V26" s="3"/>
      <c r="W26">
        <v>3</v>
      </c>
      <c r="X26" s="4">
        <v>17</v>
      </c>
      <c r="Y26" s="4">
        <v>3</v>
      </c>
      <c r="Z26" s="4"/>
      <c r="AB26" t="s">
        <v>673</v>
      </c>
      <c r="AC26">
        <v>20</v>
      </c>
      <c r="AD26" t="s">
        <v>677</v>
      </c>
      <c r="AE26" t="s">
        <v>678</v>
      </c>
    </row>
    <row r="27" spans="1:36" ht="30" x14ac:dyDescent="0.25">
      <c r="A27" s="2">
        <v>435</v>
      </c>
      <c r="B27" s="3" t="s">
        <v>78</v>
      </c>
      <c r="C27" s="3" t="s">
        <v>26</v>
      </c>
      <c r="D27" s="3" t="s">
        <v>48</v>
      </c>
      <c r="E27" s="3">
        <v>53</v>
      </c>
      <c r="F27" s="4">
        <v>7</v>
      </c>
      <c r="G27" s="4" t="s">
        <v>88</v>
      </c>
      <c r="H27" s="3">
        <v>217831744</v>
      </c>
      <c r="I27" s="4">
        <v>2.9</v>
      </c>
      <c r="J27" s="4">
        <v>0.57999999999999996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3"/>
      <c r="W27" s="4"/>
      <c r="X27" s="4">
        <v>0</v>
      </c>
      <c r="Y27" s="4">
        <v>0</v>
      </c>
      <c r="Z27" s="4"/>
      <c r="AB27" t="s">
        <v>673</v>
      </c>
      <c r="AC27">
        <v>24</v>
      </c>
      <c r="AD27" t="s">
        <v>677</v>
      </c>
      <c r="AE27" t="s">
        <v>679</v>
      </c>
    </row>
    <row r="28" spans="1:36" ht="30" x14ac:dyDescent="0.25">
      <c r="A28" s="2">
        <v>451</v>
      </c>
      <c r="B28" s="3" t="s">
        <v>78</v>
      </c>
      <c r="C28" s="3" t="s">
        <v>26</v>
      </c>
      <c r="D28" s="3" t="s">
        <v>48</v>
      </c>
      <c r="E28" s="3">
        <v>53</v>
      </c>
      <c r="F28" s="4">
        <v>7</v>
      </c>
      <c r="G28" s="4" t="s">
        <v>150</v>
      </c>
      <c r="H28" s="3">
        <v>82135906</v>
      </c>
      <c r="I28" s="4">
        <v>2.8</v>
      </c>
      <c r="J28" s="4">
        <v>0.56000000000000005</v>
      </c>
      <c r="K28" s="4">
        <v>1</v>
      </c>
      <c r="L28" s="4"/>
      <c r="M28" s="4"/>
      <c r="N28" s="4">
        <v>3</v>
      </c>
      <c r="O28" s="4">
        <v>2</v>
      </c>
      <c r="P28" s="4"/>
      <c r="Q28" s="4">
        <v>2</v>
      </c>
      <c r="R28" s="4"/>
      <c r="S28" s="4">
        <v>1</v>
      </c>
      <c r="T28" s="4">
        <v>0.5</v>
      </c>
      <c r="U28" s="4"/>
      <c r="V28" s="3">
        <v>0.5</v>
      </c>
      <c r="W28" s="4">
        <v>2</v>
      </c>
      <c r="X28" s="4">
        <v>12</v>
      </c>
      <c r="Y28" s="4">
        <v>2</v>
      </c>
      <c r="Z28" s="4" t="s">
        <v>82</v>
      </c>
      <c r="AB28" t="s">
        <v>680</v>
      </c>
      <c r="AC28">
        <v>34</v>
      </c>
      <c r="AD28" t="s">
        <v>677</v>
      </c>
      <c r="AE28" t="s">
        <v>712</v>
      </c>
      <c r="AG28" t="s">
        <v>713</v>
      </c>
    </row>
    <row r="29" spans="1:36" ht="30" x14ac:dyDescent="0.25">
      <c r="A29" s="2">
        <v>467</v>
      </c>
      <c r="B29" s="3" t="s">
        <v>78</v>
      </c>
      <c r="C29" s="3" t="s">
        <v>28</v>
      </c>
      <c r="D29" s="3" t="s">
        <v>48</v>
      </c>
      <c r="E29" s="3">
        <v>53</v>
      </c>
      <c r="F29" s="4">
        <v>7</v>
      </c>
      <c r="G29" s="4" t="s">
        <v>152</v>
      </c>
      <c r="H29" s="3">
        <v>792288984</v>
      </c>
      <c r="I29" s="4">
        <v>1.7692307692307701</v>
      </c>
      <c r="J29" s="4">
        <v>0.35384615384615398</v>
      </c>
      <c r="K29" s="4">
        <v>3</v>
      </c>
      <c r="L29" s="4"/>
      <c r="M29" s="4"/>
      <c r="N29" s="4">
        <v>7</v>
      </c>
      <c r="O29" s="4">
        <v>3</v>
      </c>
      <c r="P29" s="4"/>
      <c r="Q29" s="4">
        <v>3</v>
      </c>
      <c r="R29" s="4"/>
      <c r="S29" s="4"/>
      <c r="T29">
        <v>1</v>
      </c>
      <c r="U29" s="4"/>
      <c r="V29" s="3"/>
      <c r="W29">
        <v>1</v>
      </c>
      <c r="X29" s="4">
        <v>18</v>
      </c>
      <c r="Y29" s="4">
        <v>1</v>
      </c>
      <c r="Z29" s="4"/>
      <c r="AB29" t="s">
        <v>673</v>
      </c>
      <c r="AC29">
        <v>23</v>
      </c>
      <c r="AD29" t="s">
        <v>677</v>
      </c>
      <c r="AE29" t="s">
        <v>714</v>
      </c>
      <c r="AF29" t="s">
        <v>695</v>
      </c>
    </row>
    <row r="30" spans="1:36" ht="30" x14ac:dyDescent="0.25">
      <c r="A30" s="2">
        <v>488</v>
      </c>
      <c r="B30" s="3" t="s">
        <v>78</v>
      </c>
      <c r="C30" s="3" t="s">
        <v>28</v>
      </c>
      <c r="D30" s="3" t="s">
        <v>48</v>
      </c>
      <c r="E30" s="3">
        <v>53</v>
      </c>
      <c r="F30" s="4">
        <v>7</v>
      </c>
      <c r="G30" s="4" t="s">
        <v>158</v>
      </c>
      <c r="H30" s="3">
        <v>927618937</v>
      </c>
      <c r="I30" s="4">
        <v>1.3846153846153799</v>
      </c>
      <c r="J30" s="4">
        <v>0.27692307692307699</v>
      </c>
      <c r="K30" s="4">
        <v>1</v>
      </c>
      <c r="L30" s="4"/>
      <c r="M30" s="4"/>
      <c r="N30" s="4">
        <v>4</v>
      </c>
      <c r="O30" s="4">
        <v>3</v>
      </c>
      <c r="P30" s="4"/>
      <c r="Q30" s="4">
        <v>3</v>
      </c>
      <c r="R30" s="4"/>
      <c r="S30" s="4">
        <v>1</v>
      </c>
      <c r="T30">
        <v>0.5</v>
      </c>
      <c r="U30" s="4"/>
      <c r="V30" s="3">
        <v>0.5</v>
      </c>
      <c r="W30" s="4">
        <v>2</v>
      </c>
      <c r="X30" s="4">
        <v>15</v>
      </c>
      <c r="Y30" s="4">
        <v>2</v>
      </c>
      <c r="Z30" s="4" t="s">
        <v>102</v>
      </c>
      <c r="AB30" t="s">
        <v>673</v>
      </c>
      <c r="AC30">
        <v>25</v>
      </c>
      <c r="AD30" t="s">
        <v>677</v>
      </c>
      <c r="AE30" t="s">
        <v>721</v>
      </c>
      <c r="AG30" t="s">
        <v>686</v>
      </c>
    </row>
    <row r="31" spans="1:36" ht="30" x14ac:dyDescent="0.25">
      <c r="A31" s="2">
        <v>509</v>
      </c>
      <c r="B31" s="3" t="s">
        <v>78</v>
      </c>
      <c r="C31" s="3" t="s">
        <v>28</v>
      </c>
      <c r="D31" s="3" t="s">
        <v>48</v>
      </c>
      <c r="E31" s="3">
        <v>53</v>
      </c>
      <c r="F31" s="4">
        <v>7</v>
      </c>
      <c r="G31" s="4" t="s">
        <v>165</v>
      </c>
      <c r="H31" s="3">
        <v>1412134207</v>
      </c>
      <c r="I31" s="4">
        <v>1.32692307692308</v>
      </c>
      <c r="J31" s="4">
        <v>0.265384615384615</v>
      </c>
      <c r="K31" s="4">
        <v>1</v>
      </c>
      <c r="L31" s="4"/>
      <c r="M31" s="4"/>
      <c r="N31" s="4">
        <v>1</v>
      </c>
      <c r="O31" s="4"/>
      <c r="P31" s="4"/>
      <c r="Q31" s="4"/>
      <c r="R31" s="4"/>
      <c r="S31" s="4"/>
      <c r="U31" s="4"/>
      <c r="V31" s="3"/>
      <c r="X31" s="4">
        <v>2</v>
      </c>
      <c r="Y31" s="4">
        <v>0</v>
      </c>
      <c r="Z31" s="4"/>
      <c r="AB31" t="s">
        <v>680</v>
      </c>
      <c r="AC31">
        <v>25</v>
      </c>
      <c r="AD31" t="s">
        <v>677</v>
      </c>
      <c r="AE31" t="s">
        <v>705</v>
      </c>
    </row>
    <row r="32" spans="1:36" ht="30" x14ac:dyDescent="0.25">
      <c r="A32" s="2">
        <v>529</v>
      </c>
      <c r="B32" s="3" t="s">
        <v>78</v>
      </c>
      <c r="C32" s="3" t="s">
        <v>28</v>
      </c>
      <c r="D32" s="3" t="s">
        <v>48</v>
      </c>
      <c r="E32" s="3">
        <v>53</v>
      </c>
      <c r="F32" s="4">
        <v>7</v>
      </c>
      <c r="G32" s="4" t="s">
        <v>169</v>
      </c>
      <c r="H32" s="3">
        <v>178114327</v>
      </c>
      <c r="I32" s="4">
        <v>1.32692307692308</v>
      </c>
      <c r="J32" s="4">
        <v>0.265384615384615</v>
      </c>
      <c r="K32" s="4"/>
      <c r="L32" s="4"/>
      <c r="M32" s="4"/>
      <c r="N32" s="4"/>
      <c r="O32" s="4"/>
      <c r="P32" s="4"/>
      <c r="Q32" s="4"/>
      <c r="R32" s="4"/>
      <c r="S32" s="4"/>
      <c r="U32" s="4"/>
      <c r="V32" s="3"/>
      <c r="W32" s="4"/>
      <c r="X32" s="4">
        <v>0</v>
      </c>
      <c r="Y32" s="4">
        <v>0</v>
      </c>
      <c r="Z32" s="4"/>
      <c r="AB32" t="s">
        <v>680</v>
      </c>
      <c r="AC32">
        <v>31</v>
      </c>
      <c r="AD32" t="s">
        <v>677</v>
      </c>
      <c r="AE32" t="s">
        <v>694</v>
      </c>
      <c r="AH32" t="s">
        <v>692</v>
      </c>
    </row>
    <row r="33" spans="1:36" ht="30" x14ac:dyDescent="0.25">
      <c r="A33" s="2">
        <v>545</v>
      </c>
      <c r="B33" s="3" t="s">
        <v>78</v>
      </c>
      <c r="C33" s="3" t="s">
        <v>28</v>
      </c>
      <c r="D33" s="3" t="s">
        <v>48</v>
      </c>
      <c r="E33" s="3">
        <v>53</v>
      </c>
      <c r="F33" s="4">
        <v>7</v>
      </c>
      <c r="G33" s="4" t="s">
        <v>171</v>
      </c>
      <c r="H33" s="3">
        <v>8518124088</v>
      </c>
      <c r="I33" s="4">
        <v>1.3846153846153799</v>
      </c>
      <c r="J33" s="4">
        <v>0.27692307692307699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3"/>
      <c r="W33" s="4"/>
      <c r="X33" s="4">
        <v>0</v>
      </c>
      <c r="Y33" s="4">
        <v>0</v>
      </c>
      <c r="Z33" s="4" t="s">
        <v>102</v>
      </c>
      <c r="AB33" t="s">
        <v>680</v>
      </c>
      <c r="AC33">
        <v>25</v>
      </c>
      <c r="AD33" t="s">
        <v>677</v>
      </c>
      <c r="AE33" t="s">
        <v>725</v>
      </c>
      <c r="AG33" t="s">
        <v>726</v>
      </c>
    </row>
    <row r="34" spans="1:36" ht="30" x14ac:dyDescent="0.25">
      <c r="A34" s="2">
        <v>561</v>
      </c>
      <c r="B34" s="3" t="s">
        <v>78</v>
      </c>
      <c r="C34" s="3"/>
      <c r="D34" s="3" t="s">
        <v>48</v>
      </c>
      <c r="E34" s="3">
        <v>53</v>
      </c>
      <c r="F34" s="4">
        <v>7</v>
      </c>
      <c r="G34" s="4" t="s">
        <v>172</v>
      </c>
      <c r="H34" s="3">
        <v>8517821164</v>
      </c>
      <c r="I34" s="4">
        <v>1.32692307692308</v>
      </c>
      <c r="J34" s="4">
        <v>0.265384615384615</v>
      </c>
      <c r="K34" s="4"/>
      <c r="L34" s="4"/>
      <c r="M34" s="4"/>
      <c r="N34" s="4"/>
      <c r="O34" s="4"/>
      <c r="P34" s="4"/>
      <c r="Q34" s="4"/>
      <c r="R34" s="4"/>
      <c r="S34" s="4"/>
      <c r="U34" s="4"/>
      <c r="V34" s="3"/>
      <c r="X34" s="4">
        <v>0</v>
      </c>
      <c r="Y34" s="4">
        <v>0</v>
      </c>
      <c r="Z34" s="4"/>
      <c r="AB34" t="s">
        <v>680</v>
      </c>
      <c r="AC34">
        <v>29</v>
      </c>
      <c r="AD34" t="s">
        <v>674</v>
      </c>
      <c r="AE34" t="s">
        <v>691</v>
      </c>
      <c r="AF34" t="s">
        <v>695</v>
      </c>
      <c r="AG34" t="s">
        <v>727</v>
      </c>
      <c r="AJ34">
        <v>100</v>
      </c>
    </row>
    <row r="35" spans="1:36" ht="30" x14ac:dyDescent="0.25">
      <c r="A35" s="2">
        <v>577</v>
      </c>
      <c r="B35" s="3" t="s">
        <v>78</v>
      </c>
      <c r="C35" s="3"/>
      <c r="D35" s="3" t="s">
        <v>48</v>
      </c>
      <c r="E35" s="3">
        <v>53</v>
      </c>
      <c r="F35" s="4">
        <v>7</v>
      </c>
      <c r="G35" s="4" t="s">
        <v>173</v>
      </c>
      <c r="H35" s="3">
        <v>79215167188</v>
      </c>
      <c r="I35" s="4">
        <v>0</v>
      </c>
      <c r="J35" s="4">
        <v>0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3"/>
      <c r="W35" s="4"/>
      <c r="X35" s="4">
        <v>0</v>
      </c>
      <c r="Y35" s="4">
        <v>0</v>
      </c>
      <c r="Z35" s="4"/>
      <c r="AB35" t="s">
        <v>673</v>
      </c>
      <c r="AC35">
        <v>18</v>
      </c>
      <c r="AD35" t="s">
        <v>677</v>
      </c>
      <c r="AE35" t="s">
        <v>728</v>
      </c>
      <c r="AG35" t="s">
        <v>686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2:AT175"/>
  <sheetViews>
    <sheetView workbookViewId="0">
      <selection activeCell="B15" sqref="B15"/>
    </sheetView>
  </sheetViews>
  <sheetFormatPr baseColWidth="10" defaultRowHeight="15" x14ac:dyDescent="0.25"/>
  <sheetData>
    <row r="2" spans="1:46" x14ac:dyDescent="0.25">
      <c r="A2" s="45"/>
    </row>
    <row r="3" spans="1:46" x14ac:dyDescent="0.25">
      <c r="A3" s="44"/>
    </row>
    <row r="4" spans="1:46" x14ac:dyDescent="0.25">
      <c r="F4">
        <v>47</v>
      </c>
      <c r="G4">
        <v>2.3333333333333335</v>
      </c>
      <c r="H4">
        <v>0.97590007294853298</v>
      </c>
      <c r="M4">
        <v>0.46289247674607314</v>
      </c>
      <c r="N4">
        <v>0.29643488611805008</v>
      </c>
      <c r="AN4">
        <v>47</v>
      </c>
      <c r="AS4">
        <v>4.042553191489362</v>
      </c>
      <c r="AT4">
        <v>4.5202801317988301</v>
      </c>
    </row>
    <row r="5" spans="1:46" x14ac:dyDescent="0.25">
      <c r="F5">
        <v>36</v>
      </c>
      <c r="G5">
        <v>4.833333333333333</v>
      </c>
      <c r="H5">
        <v>3.0698929011029725</v>
      </c>
      <c r="M5">
        <v>0.40134803921568618</v>
      </c>
      <c r="N5">
        <v>0.35816636120808182</v>
      </c>
      <c r="AN5">
        <v>36</v>
      </c>
      <c r="AS5">
        <v>5.2222222222222223</v>
      </c>
      <c r="AT5">
        <v>5.9718918328693853</v>
      </c>
    </row>
    <row r="6" spans="1:46" x14ac:dyDescent="0.25">
      <c r="F6">
        <v>34</v>
      </c>
      <c r="G6">
        <v>9.6</v>
      </c>
      <c r="H6">
        <v>4.1593268686170841</v>
      </c>
      <c r="M6">
        <v>0.37588235294117645</v>
      </c>
      <c r="N6">
        <v>0.14516230049106499</v>
      </c>
      <c r="AN6">
        <v>34</v>
      </c>
      <c r="AS6">
        <v>4.3529411764705879</v>
      </c>
      <c r="AT6">
        <v>5.6454988932786705</v>
      </c>
    </row>
    <row r="7" spans="1:46" x14ac:dyDescent="0.25">
      <c r="A7" s="45"/>
      <c r="F7">
        <v>33</v>
      </c>
      <c r="G7">
        <v>8.6666666666666661</v>
      </c>
      <c r="H7">
        <v>11.590225767142472</v>
      </c>
      <c r="M7">
        <v>0.43011363636363631</v>
      </c>
      <c r="N7">
        <v>0.12501303199112365</v>
      </c>
      <c r="AN7">
        <v>33</v>
      </c>
      <c r="AS7">
        <v>5.9393939393939394</v>
      </c>
      <c r="AT7">
        <v>8.9997895598292814</v>
      </c>
    </row>
    <row r="8" spans="1:46" x14ac:dyDescent="0.25">
      <c r="A8" s="45"/>
      <c r="F8">
        <v>42</v>
      </c>
      <c r="G8">
        <v>2</v>
      </c>
      <c r="H8">
        <v>0.7559289460184544</v>
      </c>
      <c r="M8">
        <v>0.39796498687793058</v>
      </c>
      <c r="N8">
        <v>0.30152502078081933</v>
      </c>
      <c r="AN8">
        <v>42</v>
      </c>
      <c r="AS8">
        <v>3.9285714285714284</v>
      </c>
      <c r="AT8">
        <v>4.2448985574529576</v>
      </c>
    </row>
    <row r="9" spans="1:46" x14ac:dyDescent="0.25">
      <c r="A9" s="45"/>
      <c r="F9">
        <v>34</v>
      </c>
      <c r="G9">
        <v>3.8888888888888888</v>
      </c>
      <c r="H9">
        <v>2.2607766610417559</v>
      </c>
      <c r="M9">
        <v>0.37408088235294112</v>
      </c>
      <c r="N9">
        <v>0.41352101772117594</v>
      </c>
      <c r="AN9">
        <v>34</v>
      </c>
      <c r="AS9">
        <v>4.2058823529411766</v>
      </c>
      <c r="AT9">
        <v>5.1802621424526025</v>
      </c>
    </row>
    <row r="10" spans="1:46" x14ac:dyDescent="0.25">
      <c r="A10" s="45"/>
      <c r="F10">
        <v>33</v>
      </c>
      <c r="G10">
        <v>7.2</v>
      </c>
      <c r="H10">
        <v>6.6858058601787116</v>
      </c>
      <c r="M10">
        <v>0.37333333333333329</v>
      </c>
      <c r="N10">
        <v>0.12832251036613435</v>
      </c>
      <c r="AN10">
        <v>33</v>
      </c>
      <c r="AS10">
        <v>4.3030303030303028</v>
      </c>
      <c r="AT10">
        <v>7.1084669957947355</v>
      </c>
    </row>
    <row r="11" spans="1:46" x14ac:dyDescent="0.25">
      <c r="A11" s="45"/>
      <c r="F11">
        <v>33</v>
      </c>
      <c r="G11">
        <v>8.25</v>
      </c>
      <c r="H11">
        <v>7.2284161474004804</v>
      </c>
      <c r="M11">
        <v>0.3823232323232324</v>
      </c>
      <c r="N11">
        <v>0.12670362631968748</v>
      </c>
      <c r="AN11">
        <v>33</v>
      </c>
      <c r="AS11">
        <v>3.2121212121212119</v>
      </c>
      <c r="AT11">
        <v>6.7766030195702394</v>
      </c>
    </row>
    <row r="12" spans="1:46" x14ac:dyDescent="0.25">
      <c r="A12" s="44"/>
      <c r="F12">
        <v>42</v>
      </c>
      <c r="G12">
        <v>2.4</v>
      </c>
      <c r="H12">
        <v>0.89442719099991574</v>
      </c>
      <c r="M12">
        <v>0.28951433953441175</v>
      </c>
      <c r="N12">
        <v>0.25501956416832122</v>
      </c>
      <c r="AN12">
        <v>42</v>
      </c>
      <c r="AS12">
        <v>2.0238095238095237</v>
      </c>
      <c r="AT12">
        <v>2.4041437321393939</v>
      </c>
    </row>
    <row r="13" spans="1:46" x14ac:dyDescent="0.25">
      <c r="F13">
        <v>35</v>
      </c>
      <c r="G13">
        <v>2.7</v>
      </c>
      <c r="H13">
        <v>1.70293863659264</v>
      </c>
      <c r="M13">
        <v>0.29340659340659342</v>
      </c>
      <c r="N13">
        <v>0.34602903756611697</v>
      </c>
      <c r="AN13">
        <v>35</v>
      </c>
      <c r="AS13">
        <v>3.0285714285714285</v>
      </c>
      <c r="AT13">
        <v>3.3561682833580453</v>
      </c>
    </row>
    <row r="14" spans="1:46" x14ac:dyDescent="0.25">
      <c r="A14" s="45"/>
      <c r="F14">
        <v>33</v>
      </c>
      <c r="G14">
        <v>5.333333333333333</v>
      </c>
      <c r="H14">
        <v>2.8867513459481291</v>
      </c>
      <c r="M14">
        <v>0.31878787878787868</v>
      </c>
      <c r="N14">
        <v>0.12429193396389344</v>
      </c>
      <c r="AN14">
        <v>33</v>
      </c>
      <c r="AS14">
        <v>2.1212121212121211</v>
      </c>
      <c r="AT14">
        <v>4.1364052611958231</v>
      </c>
    </row>
    <row r="15" spans="1:46" x14ac:dyDescent="0.25">
      <c r="A15" s="45"/>
      <c r="F15">
        <v>33</v>
      </c>
      <c r="G15">
        <v>13</v>
      </c>
      <c r="H15">
        <v>1.4142135623730951</v>
      </c>
      <c r="M15">
        <v>0.47004329004328987</v>
      </c>
      <c r="N15">
        <v>0.18668596397294143</v>
      </c>
      <c r="AN15">
        <v>33</v>
      </c>
      <c r="AS15">
        <v>2.7272727272727271</v>
      </c>
      <c r="AT15">
        <v>5.1857540873575418</v>
      </c>
    </row>
    <row r="16" spans="1:46" x14ac:dyDescent="0.25">
      <c r="A16" s="45"/>
      <c r="F16">
        <v>41</v>
      </c>
      <c r="G16">
        <v>2.1428571428571428</v>
      </c>
      <c r="H16">
        <v>0.69006555934235381</v>
      </c>
      <c r="M16">
        <v>0.19387205031313584</v>
      </c>
      <c r="N16">
        <v>0.23015836414023197</v>
      </c>
      <c r="AN16">
        <v>41</v>
      </c>
      <c r="AS16">
        <v>2.0975609756097562</v>
      </c>
      <c r="AT16">
        <v>2.5080358654610633</v>
      </c>
    </row>
    <row r="17" spans="1:46" x14ac:dyDescent="0.25">
      <c r="A17" s="45"/>
      <c r="F17">
        <v>34</v>
      </c>
      <c r="G17">
        <v>3.75</v>
      </c>
      <c r="H17">
        <v>2.8157719063467179</v>
      </c>
      <c r="M17">
        <v>0.29779411764705882</v>
      </c>
      <c r="N17">
        <v>0.34789766902818725</v>
      </c>
      <c r="AN17">
        <v>34</v>
      </c>
      <c r="AS17">
        <v>2</v>
      </c>
      <c r="AT17">
        <v>2.9746402889231578</v>
      </c>
    </row>
    <row r="18" spans="1:46" x14ac:dyDescent="0.25">
      <c r="A18" s="45"/>
      <c r="F18">
        <v>33</v>
      </c>
      <c r="G18">
        <v>4.25</v>
      </c>
      <c r="H18">
        <v>2.9860788111948193</v>
      </c>
      <c r="M18">
        <v>0.31495171495171498</v>
      </c>
      <c r="N18">
        <v>0.18377199742600547</v>
      </c>
      <c r="AN18">
        <v>33</v>
      </c>
      <c r="AS18">
        <v>1.4242424242424243</v>
      </c>
      <c r="AT18">
        <v>2.5003787591870834</v>
      </c>
    </row>
    <row r="19" spans="1:46" x14ac:dyDescent="0.25">
      <c r="A19" s="44"/>
      <c r="F19">
        <v>34</v>
      </c>
      <c r="G19">
        <v>7.5</v>
      </c>
      <c r="H19">
        <v>0.70710678118654757</v>
      </c>
      <c r="M19">
        <v>0.35233031674208154</v>
      </c>
      <c r="N19">
        <v>0.20549013687441761</v>
      </c>
      <c r="AN19">
        <v>33</v>
      </c>
      <c r="AS19">
        <v>1.3235294117647058</v>
      </c>
      <c r="AT19">
        <v>2.3832825368856052</v>
      </c>
    </row>
    <row r="22" spans="1:46" x14ac:dyDescent="0.25">
      <c r="A22" s="45"/>
    </row>
    <row r="23" spans="1:46" x14ac:dyDescent="0.25">
      <c r="A23" s="45"/>
    </row>
    <row r="24" spans="1:46" x14ac:dyDescent="0.25">
      <c r="A24" s="45"/>
    </row>
    <row r="25" spans="1:46" x14ac:dyDescent="0.25">
      <c r="A25" s="45"/>
    </row>
    <row r="26" spans="1:46" x14ac:dyDescent="0.25">
      <c r="A26" s="44"/>
    </row>
    <row r="27" spans="1:46" x14ac:dyDescent="0.25">
      <c r="A27" s="44"/>
    </row>
    <row r="28" spans="1:46" x14ac:dyDescent="0.25">
      <c r="A28" s="44"/>
    </row>
    <row r="29" spans="1:46" x14ac:dyDescent="0.25">
      <c r="A29" s="44"/>
    </row>
    <row r="30" spans="1:46" x14ac:dyDescent="0.25">
      <c r="A30" s="44"/>
    </row>
    <row r="31" spans="1:46" x14ac:dyDescent="0.25">
      <c r="A31" s="44"/>
    </row>
    <row r="33" spans="1:1" x14ac:dyDescent="0.25">
      <c r="A33" s="45"/>
    </row>
    <row r="34" spans="1:1" x14ac:dyDescent="0.25">
      <c r="A34" s="45"/>
    </row>
    <row r="35" spans="1:1" x14ac:dyDescent="0.25">
      <c r="A35" s="45"/>
    </row>
    <row r="36" spans="1:1" x14ac:dyDescent="0.25">
      <c r="A36" s="45"/>
    </row>
    <row r="37" spans="1:1" x14ac:dyDescent="0.25">
      <c r="A37" s="45"/>
    </row>
    <row r="38" spans="1:1" x14ac:dyDescent="0.25">
      <c r="A38" s="45"/>
    </row>
    <row r="39" spans="1:1" x14ac:dyDescent="0.25">
      <c r="A39" s="45"/>
    </row>
    <row r="40" spans="1:1" x14ac:dyDescent="0.25">
      <c r="A40" s="45"/>
    </row>
    <row r="41" spans="1:1" x14ac:dyDescent="0.25">
      <c r="A41" s="45"/>
    </row>
    <row r="42" spans="1:1" x14ac:dyDescent="0.25">
      <c r="A42" s="44"/>
    </row>
    <row r="43" spans="1:1" x14ac:dyDescent="0.25">
      <c r="A43" s="44"/>
    </row>
    <row r="44" spans="1:1" x14ac:dyDescent="0.25">
      <c r="A44" s="44"/>
    </row>
    <row r="45" spans="1:1" x14ac:dyDescent="0.25">
      <c r="A45" s="44"/>
    </row>
    <row r="46" spans="1:1" x14ac:dyDescent="0.25">
      <c r="A46" s="44"/>
    </row>
    <row r="47" spans="1:1" x14ac:dyDescent="0.25">
      <c r="A47" s="44"/>
    </row>
    <row r="48" spans="1:1" x14ac:dyDescent="0.25">
      <c r="A48" s="44"/>
    </row>
    <row r="49" spans="1:1" x14ac:dyDescent="0.25">
      <c r="A49" s="44"/>
    </row>
    <row r="50" spans="1:1" x14ac:dyDescent="0.25">
      <c r="A50" s="44"/>
    </row>
    <row r="52" spans="1:1" x14ac:dyDescent="0.25">
      <c r="A52" s="45"/>
    </row>
    <row r="53" spans="1:1" x14ac:dyDescent="0.25">
      <c r="A53" s="45"/>
    </row>
    <row r="54" spans="1:1" x14ac:dyDescent="0.25">
      <c r="A54" s="45"/>
    </row>
    <row r="55" spans="1:1" x14ac:dyDescent="0.25">
      <c r="A55" s="45"/>
    </row>
    <row r="56" spans="1:1" x14ac:dyDescent="0.25">
      <c r="A56" s="45"/>
    </row>
    <row r="57" spans="1:1" x14ac:dyDescent="0.25">
      <c r="A57" s="45"/>
    </row>
    <row r="58" spans="1:1" x14ac:dyDescent="0.25">
      <c r="A58" s="45"/>
    </row>
    <row r="59" spans="1:1" x14ac:dyDescent="0.25">
      <c r="A59" s="45"/>
    </row>
    <row r="60" spans="1:1" x14ac:dyDescent="0.25">
      <c r="A60" s="44"/>
    </row>
    <row r="61" spans="1:1" x14ac:dyDescent="0.25">
      <c r="A61" s="44"/>
    </row>
    <row r="62" spans="1:1" x14ac:dyDescent="0.25">
      <c r="A62" s="44"/>
    </row>
    <row r="63" spans="1:1" x14ac:dyDescent="0.25">
      <c r="A63" s="44"/>
    </row>
    <row r="64" spans="1:1" x14ac:dyDescent="0.25">
      <c r="A64" s="44"/>
    </row>
    <row r="65" spans="1:1" x14ac:dyDescent="0.25">
      <c r="A65" s="44"/>
    </row>
    <row r="66" spans="1:1" x14ac:dyDescent="0.25">
      <c r="A66" s="44"/>
    </row>
    <row r="67" spans="1:1" x14ac:dyDescent="0.25">
      <c r="A67" s="44"/>
    </row>
    <row r="71" spans="1:1" x14ac:dyDescent="0.25">
      <c r="A71" s="45"/>
    </row>
    <row r="72" spans="1:1" x14ac:dyDescent="0.25">
      <c r="A72" s="45"/>
    </row>
    <row r="73" spans="1:1" x14ac:dyDescent="0.25">
      <c r="A73" s="45"/>
    </row>
    <row r="74" spans="1:1" x14ac:dyDescent="0.25">
      <c r="A74" s="45"/>
    </row>
    <row r="75" spans="1:1" x14ac:dyDescent="0.25">
      <c r="A75" s="45"/>
    </row>
    <row r="76" spans="1:1" x14ac:dyDescent="0.25">
      <c r="A76" s="45"/>
    </row>
    <row r="77" spans="1:1" x14ac:dyDescent="0.25">
      <c r="A77" s="45"/>
    </row>
    <row r="78" spans="1:1" x14ac:dyDescent="0.25">
      <c r="A78" s="44"/>
    </row>
    <row r="79" spans="1:1" x14ac:dyDescent="0.25">
      <c r="A79" s="44"/>
    </row>
    <row r="80" spans="1:1" x14ac:dyDescent="0.25">
      <c r="A80" s="44"/>
    </row>
    <row r="81" spans="1:1" x14ac:dyDescent="0.25">
      <c r="A81" s="44"/>
    </row>
    <row r="87" spans="1:1" x14ac:dyDescent="0.25">
      <c r="A87" s="45"/>
    </row>
    <row r="88" spans="1:1" x14ac:dyDescent="0.25">
      <c r="A88" s="45"/>
    </row>
    <row r="89" spans="1:1" x14ac:dyDescent="0.25">
      <c r="A89" s="45"/>
    </row>
    <row r="90" spans="1:1" x14ac:dyDescent="0.25">
      <c r="A90" s="45"/>
    </row>
    <row r="91" spans="1:1" x14ac:dyDescent="0.25">
      <c r="A91" s="44"/>
    </row>
    <row r="92" spans="1:1" x14ac:dyDescent="0.25">
      <c r="A92" s="44"/>
    </row>
    <row r="93" spans="1:1" x14ac:dyDescent="0.25">
      <c r="A93" s="44"/>
    </row>
    <row r="94" spans="1:1" x14ac:dyDescent="0.25">
      <c r="A94" s="44"/>
    </row>
    <row r="95" spans="1:1" x14ac:dyDescent="0.25">
      <c r="A95" s="44"/>
    </row>
    <row r="96" spans="1:1" x14ac:dyDescent="0.25">
      <c r="A96" s="44"/>
    </row>
    <row r="101" spans="1:1" x14ac:dyDescent="0.25">
      <c r="A101" s="45"/>
    </row>
    <row r="102" spans="1:1" x14ac:dyDescent="0.25">
      <c r="A102" s="45"/>
    </row>
    <row r="103" spans="1:1" x14ac:dyDescent="0.25">
      <c r="A103" s="45"/>
    </row>
    <row r="104" spans="1:1" x14ac:dyDescent="0.25">
      <c r="A104" s="45"/>
    </row>
    <row r="105" spans="1:1" x14ac:dyDescent="0.25">
      <c r="A105" s="45"/>
    </row>
    <row r="106" spans="1:1" x14ac:dyDescent="0.25">
      <c r="A106" s="45"/>
    </row>
    <row r="107" spans="1:1" x14ac:dyDescent="0.25">
      <c r="A107" s="44"/>
    </row>
    <row r="108" spans="1:1" x14ac:dyDescent="0.25">
      <c r="A108" s="44"/>
    </row>
    <row r="109" spans="1:1" x14ac:dyDescent="0.25">
      <c r="A109" s="44"/>
    </row>
    <row r="110" spans="1:1" x14ac:dyDescent="0.25">
      <c r="A110" s="44"/>
    </row>
    <row r="111" spans="1:1" x14ac:dyDescent="0.25">
      <c r="A111" s="44"/>
    </row>
    <row r="116" spans="1:1" x14ac:dyDescent="0.25">
      <c r="A116" s="45"/>
    </row>
    <row r="117" spans="1:1" x14ac:dyDescent="0.25">
      <c r="A117" s="45"/>
    </row>
    <row r="118" spans="1:1" x14ac:dyDescent="0.25">
      <c r="A118" s="45"/>
    </row>
    <row r="119" spans="1:1" x14ac:dyDescent="0.25">
      <c r="A119" s="44"/>
    </row>
    <row r="120" spans="1:1" x14ac:dyDescent="0.25">
      <c r="A120" s="44"/>
    </row>
    <row r="121" spans="1:1" x14ac:dyDescent="0.25">
      <c r="A121" s="44"/>
    </row>
    <row r="122" spans="1:1" x14ac:dyDescent="0.25">
      <c r="A122" s="44"/>
    </row>
    <row r="123" spans="1:1" x14ac:dyDescent="0.25">
      <c r="A123" s="44"/>
    </row>
    <row r="124" spans="1:1" x14ac:dyDescent="0.25">
      <c r="A124" s="44"/>
    </row>
    <row r="128" spans="1:1" x14ac:dyDescent="0.25">
      <c r="A128" s="45"/>
    </row>
    <row r="129" spans="1:1" x14ac:dyDescent="0.25">
      <c r="A129" s="45"/>
    </row>
    <row r="130" spans="1:1" x14ac:dyDescent="0.25">
      <c r="A130" s="45"/>
    </row>
    <row r="131" spans="1:1" x14ac:dyDescent="0.25">
      <c r="A131" s="44"/>
    </row>
    <row r="132" spans="1:1" x14ac:dyDescent="0.25">
      <c r="A132" s="44"/>
    </row>
    <row r="137" spans="1:1" x14ac:dyDescent="0.25">
      <c r="A137" s="45"/>
    </row>
    <row r="138" spans="1:1" x14ac:dyDescent="0.25">
      <c r="A138" s="44"/>
    </row>
    <row r="139" spans="1:1" x14ac:dyDescent="0.25">
      <c r="A139" s="44"/>
    </row>
    <row r="140" spans="1:1" x14ac:dyDescent="0.25">
      <c r="A140" s="44"/>
    </row>
    <row r="141" spans="1:1" x14ac:dyDescent="0.25">
      <c r="A141" s="44"/>
    </row>
    <row r="142" spans="1:1" x14ac:dyDescent="0.25">
      <c r="A142" s="44"/>
    </row>
    <row r="143" spans="1:1" x14ac:dyDescent="0.25">
      <c r="A143" s="44"/>
    </row>
    <row r="146" spans="1:1" x14ac:dyDescent="0.25">
      <c r="A146" s="45"/>
    </row>
    <row r="147" spans="1:1" x14ac:dyDescent="0.25">
      <c r="A147" s="44"/>
    </row>
    <row r="148" spans="1:1" x14ac:dyDescent="0.25">
      <c r="A148" s="44"/>
    </row>
    <row r="149" spans="1:1" x14ac:dyDescent="0.25">
      <c r="A149" s="44"/>
    </row>
    <row r="154" spans="1:1" x14ac:dyDescent="0.25">
      <c r="A154" s="45"/>
    </row>
    <row r="155" spans="1:1" x14ac:dyDescent="0.25">
      <c r="A155" s="45"/>
    </row>
    <row r="156" spans="1:1" x14ac:dyDescent="0.25">
      <c r="A156" s="45"/>
    </row>
    <row r="157" spans="1:1" x14ac:dyDescent="0.25">
      <c r="A157" s="44"/>
    </row>
    <row r="158" spans="1:1" x14ac:dyDescent="0.25">
      <c r="A158" s="44"/>
    </row>
    <row r="162" spans="1:1" x14ac:dyDescent="0.25">
      <c r="A162" s="45"/>
    </row>
    <row r="163" spans="1:1" x14ac:dyDescent="0.25">
      <c r="A163" s="45"/>
    </row>
    <row r="164" spans="1:1" x14ac:dyDescent="0.25">
      <c r="A164" s="44"/>
    </row>
    <row r="165" spans="1:1" x14ac:dyDescent="0.25">
      <c r="A165" s="45"/>
    </row>
    <row r="166" spans="1:1" x14ac:dyDescent="0.25">
      <c r="A166" s="44"/>
    </row>
    <row r="169" spans="1:1" x14ac:dyDescent="0.25">
      <c r="A169" s="44"/>
    </row>
    <row r="170" spans="1:1" x14ac:dyDescent="0.25">
      <c r="A170" s="44"/>
    </row>
    <row r="174" spans="1:1" x14ac:dyDescent="0.25">
      <c r="A174" s="44"/>
    </row>
    <row r="175" spans="1:1" x14ac:dyDescent="0.25">
      <c r="A175" s="45"/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 filterMode="1"/>
  <dimension ref="A1:CK1072"/>
  <sheetViews>
    <sheetView zoomScaleNormal="100" workbookViewId="0">
      <selection activeCell="BI578" sqref="A1:BI578"/>
    </sheetView>
  </sheetViews>
  <sheetFormatPr baseColWidth="10" defaultColWidth="9.140625" defaultRowHeight="15" x14ac:dyDescent="0.25"/>
  <cols>
    <col min="1" max="1" width="8.42578125" bestFit="1" customWidth="1"/>
    <col min="2" max="2" width="4.85546875" customWidth="1"/>
    <col min="3" max="3" width="6.7109375" customWidth="1"/>
    <col min="4" max="4" width="14.5703125" bestFit="1" customWidth="1"/>
    <col min="5" max="5" width="14.5703125" customWidth="1"/>
    <col min="6" max="6" width="8.85546875" customWidth="1"/>
    <col min="7" max="7" width="15.42578125" bestFit="1" customWidth="1"/>
    <col min="8" max="8" width="12.42578125" bestFit="1" customWidth="1"/>
    <col min="9" max="9" width="17" bestFit="1" customWidth="1"/>
    <col min="10" max="10" width="12.28515625" bestFit="1" customWidth="1"/>
    <col min="11" max="11" width="20.140625" bestFit="1" customWidth="1"/>
    <col min="12" max="12" width="19.42578125" bestFit="1" customWidth="1"/>
    <col min="13" max="13" width="11.7109375" bestFit="1" customWidth="1"/>
    <col min="14" max="14" width="11.28515625" bestFit="1" customWidth="1"/>
    <col min="15" max="15" width="15.5703125" bestFit="1" customWidth="1"/>
    <col min="16" max="16" width="11.28515625" bestFit="1" customWidth="1"/>
    <col min="17" max="17" width="12.28515625" bestFit="1" customWidth="1"/>
    <col min="18" max="18" width="15.140625" bestFit="1" customWidth="1"/>
    <col min="19" max="19" width="15.5703125" bestFit="1" customWidth="1"/>
    <col min="20" max="20" width="10.28515625" bestFit="1" customWidth="1"/>
    <col min="21" max="21" width="16.42578125" bestFit="1" customWidth="1"/>
    <col min="22" max="22" width="17" bestFit="1" customWidth="1"/>
    <col min="23" max="23" width="11.85546875" bestFit="1" customWidth="1"/>
    <col min="24" max="24" width="12.42578125" bestFit="1" customWidth="1"/>
    <col min="25" max="25" width="12.140625" bestFit="1" customWidth="1"/>
    <col min="26" max="26" width="14.42578125" bestFit="1" customWidth="1"/>
    <col min="27" max="27" width="19.28515625" bestFit="1" customWidth="1"/>
    <col min="28" max="28" width="15.28515625" customWidth="1"/>
    <col min="29" max="29" width="11" customWidth="1"/>
    <col min="30" max="30" width="10.28515625" customWidth="1"/>
    <col min="31" max="31" width="8.5703125" customWidth="1"/>
    <col min="32" max="32" width="11.5703125" customWidth="1"/>
    <col min="33" max="33" width="14.85546875" customWidth="1"/>
    <col min="34" max="34" width="16.42578125" customWidth="1"/>
    <col min="35" max="35" width="17.85546875" customWidth="1"/>
    <col min="36" max="36" width="12.7109375" customWidth="1"/>
    <col min="37" max="37" width="14.7109375" bestFit="1" customWidth="1"/>
    <col min="38" max="38" width="14.7109375" customWidth="1"/>
    <col min="39" max="39" width="11.85546875" bestFit="1" customWidth="1"/>
    <col min="40" max="40" width="9.42578125" bestFit="1" customWidth="1"/>
    <col min="41" max="41" width="9.5703125" bestFit="1" customWidth="1"/>
    <col min="42" max="42" width="7.7109375" customWidth="1"/>
    <col min="43" max="43" width="15.5703125" bestFit="1" customWidth="1"/>
    <col min="44" max="44" width="8.5703125" bestFit="1" customWidth="1"/>
    <col min="45" max="45" width="9" bestFit="1" customWidth="1"/>
    <col min="46" max="46" width="11.5703125" bestFit="1" customWidth="1"/>
    <col min="47" max="47" width="12.42578125" bestFit="1" customWidth="1"/>
    <col min="48" max="48" width="11" bestFit="1" customWidth="1"/>
  </cols>
  <sheetData>
    <row r="1" spans="1:87" s="17" customFormat="1" ht="14.25" customHeight="1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66</v>
      </c>
      <c r="AC1" s="36" t="s">
        <v>831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W1" s="51"/>
      <c r="AX1" s="51" t="s">
        <v>745</v>
      </c>
      <c r="AY1" s="52" t="s">
        <v>768</v>
      </c>
      <c r="AZ1" s="53" t="s">
        <v>761</v>
      </c>
      <c r="BA1" s="53" t="s">
        <v>769</v>
      </c>
      <c r="BB1" s="54" t="s">
        <v>770</v>
      </c>
      <c r="BC1" s="55" t="s">
        <v>771</v>
      </c>
      <c r="BD1" s="54" t="s">
        <v>777</v>
      </c>
      <c r="BE1" s="56" t="s">
        <v>778</v>
      </c>
      <c r="BF1" s="57" t="s">
        <v>772</v>
      </c>
      <c r="BG1" s="57" t="s">
        <v>773</v>
      </c>
      <c r="BH1" s="17" t="s">
        <v>828</v>
      </c>
    </row>
    <row r="2" spans="1:87" ht="14.25" customHeight="1" x14ac:dyDescent="0.25">
      <c r="A2" s="58">
        <v>0</v>
      </c>
      <c r="B2" s="59" t="s">
        <v>78</v>
      </c>
      <c r="C2" s="59" t="s">
        <v>28</v>
      </c>
      <c r="D2" s="59" t="s">
        <v>79</v>
      </c>
      <c r="E2" s="59"/>
      <c r="F2" s="59" t="s">
        <v>80</v>
      </c>
      <c r="G2" s="58">
        <v>1</v>
      </c>
      <c r="H2" s="58">
        <v>30</v>
      </c>
      <c r="I2" s="59" t="s">
        <v>92</v>
      </c>
      <c r="J2" s="58">
        <v>9165180138</v>
      </c>
      <c r="K2" s="58">
        <v>0</v>
      </c>
      <c r="L2" s="58">
        <v>0</v>
      </c>
      <c r="M2" s="58">
        <v>12</v>
      </c>
      <c r="N2" s="60">
        <v>0</v>
      </c>
      <c r="O2" s="58">
        <v>1</v>
      </c>
      <c r="P2" s="58">
        <v>26</v>
      </c>
      <c r="Q2" s="58">
        <v>14</v>
      </c>
      <c r="R2" s="60">
        <v>0</v>
      </c>
      <c r="S2" s="58">
        <v>14</v>
      </c>
      <c r="T2" s="58">
        <v>1</v>
      </c>
      <c r="U2" s="58">
        <v>3</v>
      </c>
      <c r="V2" s="58">
        <v>1</v>
      </c>
      <c r="W2" s="59">
        <v>0</v>
      </c>
      <c r="X2" s="58">
        <v>1</v>
      </c>
      <c r="Y2" s="58">
        <v>5</v>
      </c>
      <c r="Z2" s="59">
        <v>78</v>
      </c>
      <c r="AA2" s="59">
        <v>5</v>
      </c>
      <c r="AB2" s="59" t="s">
        <v>27</v>
      </c>
      <c r="AC2" s="59">
        <v>0</v>
      </c>
      <c r="AD2" s="58">
        <v>1</v>
      </c>
      <c r="AE2" s="58">
        <v>7</v>
      </c>
      <c r="AF2" s="58">
        <v>1</v>
      </c>
      <c r="AG2" s="58">
        <v>13</v>
      </c>
      <c r="AH2" s="59" t="s">
        <v>86</v>
      </c>
      <c r="AI2" s="58">
        <v>3</v>
      </c>
      <c r="AJ2" s="58">
        <v>1</v>
      </c>
      <c r="AK2" s="59" t="s">
        <v>627</v>
      </c>
      <c r="AL2" s="59">
        <v>1</v>
      </c>
      <c r="AM2" s="59" t="s">
        <v>27</v>
      </c>
      <c r="AN2" s="59" t="s">
        <v>680</v>
      </c>
      <c r="AO2" s="58">
        <v>24</v>
      </c>
      <c r="AP2" s="59" t="s">
        <v>677</v>
      </c>
      <c r="AQ2" s="59" t="s">
        <v>679</v>
      </c>
      <c r="AR2" s="59" t="s">
        <v>27</v>
      </c>
      <c r="AS2" s="59" t="s">
        <v>681</v>
      </c>
      <c r="AT2" s="59" t="s">
        <v>27</v>
      </c>
      <c r="AU2" s="59" t="s">
        <v>27</v>
      </c>
      <c r="AV2" s="61">
        <v>35</v>
      </c>
      <c r="AW2" s="62"/>
      <c r="AX2" s="62" t="s">
        <v>747</v>
      </c>
      <c r="AY2" s="62">
        <v>15.351000000000001</v>
      </c>
      <c r="AZ2" s="62">
        <v>0.19680769230769232</v>
      </c>
      <c r="BA2" s="62">
        <v>5.0811022083251904</v>
      </c>
      <c r="BB2" s="62"/>
      <c r="BC2" s="62">
        <v>79</v>
      </c>
      <c r="BD2">
        <v>603</v>
      </c>
      <c r="BE2" s="62"/>
      <c r="BF2" s="62"/>
      <c r="BG2" s="62"/>
      <c r="BH2" s="50">
        <f t="shared" ref="BH2:BH65" si="0">SUM(AD2:AF2)/AY2</f>
        <v>0.58628102403752191</v>
      </c>
      <c r="BI2" s="50"/>
      <c r="BJ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</row>
    <row r="3" spans="1:87" ht="14.25" customHeight="1" x14ac:dyDescent="0.25">
      <c r="A3" s="58">
        <v>1</v>
      </c>
      <c r="B3" s="59" t="s">
        <v>78</v>
      </c>
      <c r="C3" s="59" t="s">
        <v>28</v>
      </c>
      <c r="D3" s="59" t="s">
        <v>34</v>
      </c>
      <c r="E3" s="59"/>
      <c r="F3" s="59" t="s">
        <v>35</v>
      </c>
      <c r="G3" s="58">
        <v>1</v>
      </c>
      <c r="H3" s="58">
        <v>19</v>
      </c>
      <c r="I3" s="59" t="s">
        <v>92</v>
      </c>
      <c r="J3" s="58">
        <v>9165180138</v>
      </c>
      <c r="K3" s="58">
        <v>0</v>
      </c>
      <c r="L3" s="58">
        <v>0</v>
      </c>
      <c r="M3" s="58">
        <v>10</v>
      </c>
      <c r="N3" s="60">
        <v>0</v>
      </c>
      <c r="O3" s="58">
        <v>1</v>
      </c>
      <c r="P3" s="58">
        <v>21</v>
      </c>
      <c r="Q3" s="58">
        <v>11</v>
      </c>
      <c r="R3" s="60">
        <v>0</v>
      </c>
      <c r="S3" s="58">
        <v>11</v>
      </c>
      <c r="T3" s="58">
        <v>1</v>
      </c>
      <c r="U3" s="58">
        <v>3</v>
      </c>
      <c r="V3" s="58">
        <v>0.5</v>
      </c>
      <c r="W3" s="59">
        <v>0</v>
      </c>
      <c r="X3" s="58">
        <v>0.5</v>
      </c>
      <c r="Y3" s="58">
        <v>4</v>
      </c>
      <c r="Z3" s="59">
        <v>63</v>
      </c>
      <c r="AA3" s="59">
        <v>4</v>
      </c>
      <c r="AB3" s="59" t="s">
        <v>27</v>
      </c>
      <c r="AC3" s="59">
        <v>0</v>
      </c>
      <c r="AD3" s="58">
        <v>3</v>
      </c>
      <c r="AE3" s="58">
        <v>2</v>
      </c>
      <c r="AF3" s="58">
        <v>0</v>
      </c>
      <c r="AG3" s="58">
        <v>9</v>
      </c>
      <c r="AH3" s="59" t="s">
        <v>83</v>
      </c>
      <c r="AI3" s="58">
        <v>3</v>
      </c>
      <c r="AJ3" s="58">
        <v>1</v>
      </c>
      <c r="AK3" s="59" t="s">
        <v>177</v>
      </c>
      <c r="AL3" s="59">
        <v>1</v>
      </c>
      <c r="AM3" s="59" t="s">
        <v>27</v>
      </c>
      <c r="AN3" s="59" t="s">
        <v>680</v>
      </c>
      <c r="AO3" s="58">
        <v>24</v>
      </c>
      <c r="AP3" s="59" t="s">
        <v>677</v>
      </c>
      <c r="AQ3" s="59" t="s">
        <v>679</v>
      </c>
      <c r="AR3" s="59" t="s">
        <v>27</v>
      </c>
      <c r="AS3" s="59" t="s">
        <v>681</v>
      </c>
      <c r="AT3" s="59" t="s">
        <v>27</v>
      </c>
      <c r="AU3" s="59" t="s">
        <v>27</v>
      </c>
      <c r="AV3" s="59" t="s">
        <v>27</v>
      </c>
      <c r="AW3" s="62"/>
      <c r="AX3" s="62" t="s">
        <v>747</v>
      </c>
      <c r="AY3" s="62">
        <v>19.001000000000001</v>
      </c>
      <c r="AZ3" s="62">
        <v>0.3016031746031746</v>
      </c>
      <c r="BA3" s="62">
        <v>3.3156149676332825</v>
      </c>
      <c r="BB3" s="62"/>
      <c r="BC3" s="62">
        <v>68</v>
      </c>
      <c r="BD3" s="80">
        <v>930</v>
      </c>
      <c r="BE3" s="62"/>
      <c r="BF3" s="62"/>
      <c r="BG3" s="62"/>
      <c r="BH3" s="50">
        <f t="shared" si="0"/>
        <v>0.26314404505026051</v>
      </c>
      <c r="BI3" s="50"/>
      <c r="BJ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</row>
    <row r="4" spans="1:87" ht="14.25" customHeight="1" x14ac:dyDescent="0.25">
      <c r="A4" s="58">
        <v>2</v>
      </c>
      <c r="B4" s="59" t="s">
        <v>78</v>
      </c>
      <c r="C4" s="59" t="s">
        <v>28</v>
      </c>
      <c r="D4" s="59" t="s">
        <v>39</v>
      </c>
      <c r="E4" s="59"/>
      <c r="F4" s="59" t="s">
        <v>40</v>
      </c>
      <c r="G4" s="58">
        <v>1</v>
      </c>
      <c r="H4" s="58">
        <v>9</v>
      </c>
      <c r="I4" s="59" t="s">
        <v>92</v>
      </c>
      <c r="J4" s="58">
        <v>9165180138</v>
      </c>
      <c r="K4" s="58">
        <v>0</v>
      </c>
      <c r="L4" s="58">
        <v>0</v>
      </c>
      <c r="M4" s="58">
        <v>6</v>
      </c>
      <c r="N4" s="60">
        <v>0</v>
      </c>
      <c r="O4" s="60">
        <v>0</v>
      </c>
      <c r="P4" s="58">
        <v>16</v>
      </c>
      <c r="Q4" s="58">
        <v>10</v>
      </c>
      <c r="R4" s="60">
        <v>0</v>
      </c>
      <c r="S4" s="58">
        <v>10</v>
      </c>
      <c r="T4" s="58">
        <v>1</v>
      </c>
      <c r="U4" s="58">
        <v>1</v>
      </c>
      <c r="V4" s="58">
        <v>1</v>
      </c>
      <c r="W4" s="59">
        <v>0</v>
      </c>
      <c r="X4" s="58">
        <v>1</v>
      </c>
      <c r="Y4" s="58">
        <v>3</v>
      </c>
      <c r="Z4" s="59">
        <v>49</v>
      </c>
      <c r="AA4" s="59">
        <v>3</v>
      </c>
      <c r="AB4" s="59" t="s">
        <v>27</v>
      </c>
      <c r="AC4" s="59">
        <v>0</v>
      </c>
      <c r="AD4" s="58">
        <v>2</v>
      </c>
      <c r="AE4" s="58">
        <v>2</v>
      </c>
      <c r="AF4" s="58">
        <v>0</v>
      </c>
      <c r="AG4" s="58">
        <v>7</v>
      </c>
      <c r="AH4" s="59" t="s">
        <v>93</v>
      </c>
      <c r="AI4" s="58">
        <v>2</v>
      </c>
      <c r="AJ4" s="58">
        <v>1</v>
      </c>
      <c r="AK4" s="59" t="s">
        <v>94</v>
      </c>
      <c r="AL4" s="59">
        <v>1</v>
      </c>
      <c r="AM4" s="59" t="s">
        <v>27</v>
      </c>
      <c r="AN4" s="59" t="s">
        <v>680</v>
      </c>
      <c r="AO4" s="58">
        <v>24</v>
      </c>
      <c r="AP4" s="59" t="s">
        <v>677</v>
      </c>
      <c r="AQ4" s="59" t="s">
        <v>679</v>
      </c>
      <c r="AR4" s="59" t="s">
        <v>27</v>
      </c>
      <c r="AS4" s="59" t="s">
        <v>681</v>
      </c>
      <c r="AT4" s="59" t="s">
        <v>27</v>
      </c>
      <c r="AU4" s="59" t="s">
        <v>27</v>
      </c>
      <c r="AV4" s="59" t="s">
        <v>27</v>
      </c>
      <c r="AW4" s="62"/>
      <c r="AX4" s="62" t="s">
        <v>747</v>
      </c>
      <c r="AY4" s="62">
        <v>9.0009999999999994</v>
      </c>
      <c r="AZ4" s="62">
        <v>0.1836938775510204</v>
      </c>
      <c r="BA4" s="62">
        <v>5.4438395733807354</v>
      </c>
      <c r="BB4" s="62"/>
      <c r="BC4" s="62">
        <v>57</v>
      </c>
      <c r="BD4">
        <v>515</v>
      </c>
      <c r="BE4" s="62"/>
      <c r="BF4" s="62"/>
      <c r="BG4" s="62"/>
      <c r="BH4" s="50">
        <f t="shared" si="0"/>
        <v>0.44439506721475397</v>
      </c>
      <c r="BI4" s="50"/>
      <c r="BJ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</row>
    <row r="5" spans="1:87" ht="14.25" customHeight="1" x14ac:dyDescent="0.25">
      <c r="A5" s="58">
        <v>3</v>
      </c>
      <c r="B5" s="59" t="s">
        <v>78</v>
      </c>
      <c r="C5" s="59" t="s">
        <v>28</v>
      </c>
      <c r="D5" s="59" t="s">
        <v>44</v>
      </c>
      <c r="E5" s="59"/>
      <c r="F5" s="59" t="s">
        <v>45</v>
      </c>
      <c r="G5" s="58">
        <v>1</v>
      </c>
      <c r="H5" s="58">
        <v>8</v>
      </c>
      <c r="I5" s="59" t="s">
        <v>92</v>
      </c>
      <c r="J5" s="58">
        <v>9165180138</v>
      </c>
      <c r="K5" s="58">
        <v>0</v>
      </c>
      <c r="L5" s="58">
        <v>0</v>
      </c>
      <c r="M5" s="58">
        <v>4</v>
      </c>
      <c r="N5" s="60">
        <v>0</v>
      </c>
      <c r="O5" s="60">
        <v>0</v>
      </c>
      <c r="P5" s="58">
        <v>9</v>
      </c>
      <c r="Q5" s="58">
        <v>5</v>
      </c>
      <c r="R5" s="60">
        <v>0</v>
      </c>
      <c r="S5" s="58">
        <v>5</v>
      </c>
      <c r="T5" s="58">
        <v>2</v>
      </c>
      <c r="U5" s="58">
        <v>2</v>
      </c>
      <c r="V5" s="58">
        <v>0.5</v>
      </c>
      <c r="W5" s="59">
        <v>0</v>
      </c>
      <c r="X5" s="58">
        <v>0.5</v>
      </c>
      <c r="Y5" s="58">
        <v>3</v>
      </c>
      <c r="Z5" s="59">
        <v>31</v>
      </c>
      <c r="AA5" s="59">
        <v>3</v>
      </c>
      <c r="AB5" s="59" t="s">
        <v>27</v>
      </c>
      <c r="AC5" s="59">
        <v>0</v>
      </c>
      <c r="AD5" s="58">
        <v>2</v>
      </c>
      <c r="AE5" s="58">
        <v>2</v>
      </c>
      <c r="AF5" s="58">
        <v>0</v>
      </c>
      <c r="AG5" s="58">
        <v>9</v>
      </c>
      <c r="AH5" s="59" t="s">
        <v>119</v>
      </c>
      <c r="AI5" s="58">
        <v>1</v>
      </c>
      <c r="AJ5" s="60"/>
      <c r="AK5" s="59" t="s">
        <v>225</v>
      </c>
      <c r="AL5" s="59">
        <v>1</v>
      </c>
      <c r="AM5" s="59" t="s">
        <v>27</v>
      </c>
      <c r="AN5" s="59" t="s">
        <v>680</v>
      </c>
      <c r="AO5" s="58">
        <v>24</v>
      </c>
      <c r="AP5" s="59" t="s">
        <v>677</v>
      </c>
      <c r="AQ5" s="59" t="s">
        <v>679</v>
      </c>
      <c r="AR5" s="59" t="s">
        <v>27</v>
      </c>
      <c r="AS5" s="59" t="s">
        <v>681</v>
      </c>
      <c r="AT5" s="59" t="s">
        <v>27</v>
      </c>
      <c r="AU5" s="59" t="s">
        <v>27</v>
      </c>
      <c r="AV5" s="59" t="s">
        <v>27</v>
      </c>
      <c r="AW5" s="64"/>
      <c r="AX5" s="62" t="s">
        <v>747</v>
      </c>
      <c r="AY5" s="62">
        <v>11.537000000000001</v>
      </c>
      <c r="AZ5" s="62">
        <v>0.37216129032258066</v>
      </c>
      <c r="BA5" s="62">
        <v>2.6870070208893124</v>
      </c>
      <c r="BB5" s="62"/>
      <c r="BC5" s="62">
        <v>0</v>
      </c>
      <c r="BD5">
        <v>879</v>
      </c>
      <c r="BE5" s="62"/>
      <c r="BF5" s="64"/>
      <c r="BG5" s="64"/>
      <c r="BH5" s="50">
        <f t="shared" si="0"/>
        <v>0.34671058334055643</v>
      </c>
    </row>
    <row r="6" spans="1:87" ht="14.25" customHeight="1" x14ac:dyDescent="0.25">
      <c r="A6" s="58">
        <v>4</v>
      </c>
      <c r="B6" s="59" t="s">
        <v>78</v>
      </c>
      <c r="C6" s="59" t="s">
        <v>28</v>
      </c>
      <c r="D6" s="59" t="s">
        <v>29</v>
      </c>
      <c r="E6" s="59"/>
      <c r="F6" s="59" t="s">
        <v>32</v>
      </c>
      <c r="G6" s="58">
        <v>19</v>
      </c>
      <c r="H6" s="58">
        <v>75</v>
      </c>
      <c r="I6" s="59" t="s">
        <v>92</v>
      </c>
      <c r="J6" s="58">
        <v>9165180138</v>
      </c>
      <c r="K6" s="58">
        <v>2</v>
      </c>
      <c r="L6" s="58">
        <v>1</v>
      </c>
      <c r="M6" s="58">
        <v>7</v>
      </c>
      <c r="N6" s="60">
        <v>0</v>
      </c>
      <c r="O6" s="58">
        <v>6</v>
      </c>
      <c r="P6" s="58">
        <v>20</v>
      </c>
      <c r="Q6" s="58">
        <v>12</v>
      </c>
      <c r="R6" s="58">
        <v>5</v>
      </c>
      <c r="S6" s="58">
        <v>12</v>
      </c>
      <c r="T6" s="60">
        <v>0</v>
      </c>
      <c r="U6" s="60">
        <v>0</v>
      </c>
      <c r="V6" s="58">
        <v>6</v>
      </c>
      <c r="W6" s="59">
        <v>0</v>
      </c>
      <c r="X6" s="58">
        <v>2</v>
      </c>
      <c r="Y6" s="58">
        <v>8</v>
      </c>
      <c r="Z6" s="59">
        <v>78</v>
      </c>
      <c r="AA6" s="59">
        <v>8</v>
      </c>
      <c r="AB6" s="59" t="s">
        <v>27</v>
      </c>
      <c r="AC6" s="59">
        <v>0</v>
      </c>
      <c r="AD6" s="58">
        <v>13</v>
      </c>
      <c r="AE6" s="58">
        <v>12</v>
      </c>
      <c r="AF6" s="58">
        <v>0</v>
      </c>
      <c r="AG6" s="58">
        <v>40</v>
      </c>
      <c r="AH6" s="59" t="s">
        <v>83</v>
      </c>
      <c r="AI6" s="58">
        <v>3</v>
      </c>
      <c r="AJ6" s="58">
        <v>1</v>
      </c>
      <c r="AK6" s="59" t="s">
        <v>255</v>
      </c>
      <c r="AL6" s="59">
        <v>1</v>
      </c>
      <c r="AM6" s="59" t="s">
        <v>27</v>
      </c>
      <c r="AN6" s="59" t="s">
        <v>680</v>
      </c>
      <c r="AO6" s="58">
        <v>24</v>
      </c>
      <c r="AP6" s="59" t="s">
        <v>677</v>
      </c>
      <c r="AQ6" s="59" t="s">
        <v>679</v>
      </c>
      <c r="AR6" s="59" t="s">
        <v>27</v>
      </c>
      <c r="AS6" s="59" t="s">
        <v>681</v>
      </c>
      <c r="AT6" s="59" t="s">
        <v>27</v>
      </c>
      <c r="AU6" s="59" t="s">
        <v>27</v>
      </c>
      <c r="AV6" s="59" t="s">
        <v>27</v>
      </c>
      <c r="AW6" s="62"/>
      <c r="AX6" s="62" t="s">
        <v>747</v>
      </c>
      <c r="AY6" s="62">
        <f>H6</f>
        <v>75</v>
      </c>
      <c r="AZ6" s="62">
        <v>0</v>
      </c>
      <c r="BA6" s="62" t="s">
        <v>27</v>
      </c>
      <c r="BB6" s="62">
        <v>13.168000000000001</v>
      </c>
      <c r="BC6" s="62">
        <v>36</v>
      </c>
      <c r="BD6" s="80">
        <v>2548</v>
      </c>
      <c r="BE6" s="62"/>
      <c r="BF6" s="62"/>
      <c r="BG6" s="62"/>
      <c r="BH6" s="50">
        <f t="shared" si="0"/>
        <v>0.33333333333333331</v>
      </c>
      <c r="BI6" s="50"/>
      <c r="BJ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</row>
    <row r="7" spans="1:87" ht="14.25" customHeight="1" x14ac:dyDescent="0.25">
      <c r="A7" s="58">
        <v>5</v>
      </c>
      <c r="B7" s="59" t="s">
        <v>78</v>
      </c>
      <c r="C7" s="59" t="s">
        <v>28</v>
      </c>
      <c r="D7" s="59" t="s">
        <v>36</v>
      </c>
      <c r="E7" s="59"/>
      <c r="F7" s="59" t="s">
        <v>32</v>
      </c>
      <c r="G7" s="58">
        <v>66</v>
      </c>
      <c r="H7" s="58">
        <v>56</v>
      </c>
      <c r="I7" s="59" t="s">
        <v>92</v>
      </c>
      <c r="J7" s="58">
        <v>9165180138</v>
      </c>
      <c r="K7" s="58">
        <v>0</v>
      </c>
      <c r="L7" s="58">
        <v>0</v>
      </c>
      <c r="M7" s="58">
        <v>5</v>
      </c>
      <c r="N7" s="60">
        <v>0</v>
      </c>
      <c r="O7" s="58">
        <v>3</v>
      </c>
      <c r="P7" s="58">
        <v>14</v>
      </c>
      <c r="Q7" s="58">
        <v>9</v>
      </c>
      <c r="R7" s="60">
        <v>0</v>
      </c>
      <c r="S7" s="58">
        <v>9</v>
      </c>
      <c r="T7" s="58">
        <v>1</v>
      </c>
      <c r="U7" s="58">
        <v>2</v>
      </c>
      <c r="V7" s="58">
        <v>2.5</v>
      </c>
      <c r="W7" s="59">
        <v>0</v>
      </c>
      <c r="X7" s="58">
        <v>1.5</v>
      </c>
      <c r="Y7" s="58">
        <v>6</v>
      </c>
      <c r="Z7" s="59">
        <v>53</v>
      </c>
      <c r="AA7" s="59">
        <v>6</v>
      </c>
      <c r="AB7" s="59" t="s">
        <v>27</v>
      </c>
      <c r="AC7" s="59">
        <v>0</v>
      </c>
      <c r="AD7" s="58">
        <v>11</v>
      </c>
      <c r="AE7" s="58">
        <v>7</v>
      </c>
      <c r="AF7" s="58">
        <v>0</v>
      </c>
      <c r="AG7" s="58">
        <v>25</v>
      </c>
      <c r="AH7" s="59" t="s">
        <v>182</v>
      </c>
      <c r="AI7" s="58">
        <v>3</v>
      </c>
      <c r="AJ7" s="58">
        <v>1</v>
      </c>
      <c r="AK7" s="59" t="s">
        <v>296</v>
      </c>
      <c r="AL7" s="59">
        <v>1</v>
      </c>
      <c r="AM7" s="59" t="s">
        <v>27</v>
      </c>
      <c r="AN7" s="59" t="s">
        <v>680</v>
      </c>
      <c r="AO7" s="58">
        <v>24</v>
      </c>
      <c r="AP7" s="59" t="s">
        <v>677</v>
      </c>
      <c r="AQ7" s="59" t="s">
        <v>679</v>
      </c>
      <c r="AR7" s="59" t="s">
        <v>27</v>
      </c>
      <c r="AS7" s="59" t="s">
        <v>681</v>
      </c>
      <c r="AT7" s="59" t="s">
        <v>27</v>
      </c>
      <c r="AU7" s="59" t="s">
        <v>27</v>
      </c>
      <c r="AV7" s="59" t="s">
        <v>27</v>
      </c>
      <c r="AW7" s="62"/>
      <c r="AX7" s="62" t="s">
        <v>747</v>
      </c>
      <c r="AY7" s="62">
        <v>5.9670000000000005</v>
      </c>
      <c r="AZ7" s="62">
        <v>0.11258490566037736</v>
      </c>
      <c r="BA7" s="62">
        <v>8.8821853527735879</v>
      </c>
      <c r="BB7" s="62"/>
      <c r="BC7" s="62">
        <v>99</v>
      </c>
      <c r="BD7">
        <v>1430</v>
      </c>
      <c r="BE7" s="62"/>
      <c r="BF7" s="62"/>
      <c r="BG7" s="62"/>
      <c r="BH7" s="50">
        <f t="shared" si="0"/>
        <v>3.0165912518853695</v>
      </c>
      <c r="BI7" s="50"/>
      <c r="BJ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</row>
    <row r="8" spans="1:87" ht="14.25" customHeight="1" x14ac:dyDescent="0.25">
      <c r="A8" s="58">
        <v>6</v>
      </c>
      <c r="B8" s="59" t="s">
        <v>78</v>
      </c>
      <c r="C8" s="59" t="s">
        <v>28</v>
      </c>
      <c r="D8" s="59" t="s">
        <v>41</v>
      </c>
      <c r="E8" s="59"/>
      <c r="F8" s="59" t="s">
        <v>32</v>
      </c>
      <c r="G8" s="58">
        <v>14</v>
      </c>
      <c r="H8" s="58">
        <v>13</v>
      </c>
      <c r="I8" s="59" t="s">
        <v>92</v>
      </c>
      <c r="J8" s="58">
        <v>9165180138</v>
      </c>
      <c r="K8" s="58">
        <v>0</v>
      </c>
      <c r="L8" s="58">
        <v>0</v>
      </c>
      <c r="M8" s="58">
        <v>2</v>
      </c>
      <c r="N8" s="60">
        <v>0</v>
      </c>
      <c r="O8" s="58">
        <v>3</v>
      </c>
      <c r="P8" s="58">
        <v>10</v>
      </c>
      <c r="Q8" s="58">
        <v>8</v>
      </c>
      <c r="R8" s="60">
        <v>0</v>
      </c>
      <c r="S8" s="58">
        <v>8</v>
      </c>
      <c r="T8" s="58">
        <v>1</v>
      </c>
      <c r="U8" s="58">
        <v>3</v>
      </c>
      <c r="V8" s="58">
        <v>3.5</v>
      </c>
      <c r="W8" s="59">
        <v>0</v>
      </c>
      <c r="X8" s="58">
        <v>0.5</v>
      </c>
      <c r="Y8" s="58">
        <v>7</v>
      </c>
      <c r="Z8" s="59">
        <v>46</v>
      </c>
      <c r="AA8" s="59">
        <v>7</v>
      </c>
      <c r="AB8" s="59" t="s">
        <v>27</v>
      </c>
      <c r="AC8" s="59">
        <v>0</v>
      </c>
      <c r="AD8" s="58">
        <v>12</v>
      </c>
      <c r="AE8" s="58">
        <v>7</v>
      </c>
      <c r="AF8" s="58">
        <v>2</v>
      </c>
      <c r="AG8" s="58">
        <v>28</v>
      </c>
      <c r="AH8" s="59" t="s">
        <v>182</v>
      </c>
      <c r="AI8" s="58">
        <v>3</v>
      </c>
      <c r="AJ8" s="58">
        <v>1</v>
      </c>
      <c r="AK8" s="59" t="s">
        <v>326</v>
      </c>
      <c r="AL8" s="59">
        <v>1</v>
      </c>
      <c r="AM8" s="59" t="s">
        <v>27</v>
      </c>
      <c r="AN8" s="59" t="s">
        <v>680</v>
      </c>
      <c r="AO8" s="58">
        <v>24</v>
      </c>
      <c r="AP8" s="59" t="s">
        <v>677</v>
      </c>
      <c r="AQ8" s="59" t="s">
        <v>679</v>
      </c>
      <c r="AR8" s="59" t="s">
        <v>27</v>
      </c>
      <c r="AS8" s="59" t="s">
        <v>681</v>
      </c>
      <c r="AT8" s="59" t="s">
        <v>27</v>
      </c>
      <c r="AU8" s="59" t="s">
        <v>27</v>
      </c>
      <c r="AV8" s="59" t="s">
        <v>710</v>
      </c>
      <c r="AW8" s="62"/>
      <c r="AX8" s="62" t="s">
        <v>747</v>
      </c>
      <c r="AY8" s="62">
        <v>5.8580000000000005</v>
      </c>
      <c r="AZ8" s="62">
        <v>0.12734782608695652</v>
      </c>
      <c r="BA8" s="62">
        <v>7.8525093888699207</v>
      </c>
      <c r="BB8" s="62"/>
      <c r="BC8" s="62">
        <v>28</v>
      </c>
      <c r="BD8" s="80">
        <v>1235</v>
      </c>
      <c r="BE8" s="62"/>
      <c r="BF8" s="62"/>
      <c r="BG8" s="62"/>
      <c r="BH8" s="50">
        <f t="shared" si="0"/>
        <v>3.5848412427449636</v>
      </c>
      <c r="BI8" s="50"/>
      <c r="BJ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0"/>
      <c r="CF8" s="50"/>
      <c r="CG8" s="50"/>
      <c r="CH8" s="50"/>
      <c r="CI8" s="50"/>
    </row>
    <row r="9" spans="1:87" ht="14.25" hidden="1" customHeight="1" x14ac:dyDescent="0.25">
      <c r="A9" s="58">
        <v>7</v>
      </c>
      <c r="B9" s="59" t="s">
        <v>78</v>
      </c>
      <c r="C9" s="59" t="s">
        <v>28</v>
      </c>
      <c r="D9" s="59" t="s">
        <v>46</v>
      </c>
      <c r="E9" s="59"/>
      <c r="F9" s="59" t="s">
        <v>32</v>
      </c>
      <c r="G9" s="58">
        <v>98</v>
      </c>
      <c r="H9" s="58">
        <v>9</v>
      </c>
      <c r="I9" s="59" t="s">
        <v>92</v>
      </c>
      <c r="J9" s="58">
        <v>9165180138</v>
      </c>
      <c r="K9" s="58">
        <v>0</v>
      </c>
      <c r="L9" s="58">
        <v>0</v>
      </c>
      <c r="M9" s="60">
        <v>0</v>
      </c>
      <c r="N9" s="60">
        <v>0</v>
      </c>
      <c r="O9" s="60">
        <v>0</v>
      </c>
      <c r="P9" s="60">
        <v>0</v>
      </c>
      <c r="Q9" s="60">
        <v>0</v>
      </c>
      <c r="R9" s="60">
        <v>0</v>
      </c>
      <c r="S9" s="60">
        <v>0</v>
      </c>
      <c r="T9" s="60">
        <v>0</v>
      </c>
      <c r="U9" s="60">
        <v>0</v>
      </c>
      <c r="V9" s="60">
        <v>0</v>
      </c>
      <c r="W9" s="59">
        <v>0</v>
      </c>
      <c r="X9" s="60">
        <v>0</v>
      </c>
      <c r="Y9" s="60">
        <v>0</v>
      </c>
      <c r="Z9" s="59">
        <v>0</v>
      </c>
      <c r="AA9" s="59">
        <v>0</v>
      </c>
      <c r="AB9" s="59" t="s">
        <v>27</v>
      </c>
      <c r="AC9" s="61">
        <v>4</v>
      </c>
      <c r="AD9" s="58">
        <v>0</v>
      </c>
      <c r="AE9" s="58">
        <v>0</v>
      </c>
      <c r="AF9" s="58">
        <v>0</v>
      </c>
      <c r="AG9" s="58">
        <v>1</v>
      </c>
      <c r="AH9" s="59" t="s">
        <v>258</v>
      </c>
      <c r="AI9" s="58">
        <v>9</v>
      </c>
      <c r="AJ9" s="60"/>
      <c r="AK9" s="59" t="s">
        <v>27</v>
      </c>
      <c r="AL9" s="59">
        <v>1</v>
      </c>
      <c r="AM9" s="59" t="s">
        <v>27</v>
      </c>
      <c r="AN9" s="59" t="s">
        <v>680</v>
      </c>
      <c r="AO9" s="58">
        <v>24</v>
      </c>
      <c r="AP9" s="59" t="s">
        <v>677</v>
      </c>
      <c r="AQ9" s="59" t="s">
        <v>679</v>
      </c>
      <c r="AR9" s="59" t="s">
        <v>27</v>
      </c>
      <c r="AS9" s="59" t="s">
        <v>681</v>
      </c>
      <c r="AT9" s="59" t="s">
        <v>27</v>
      </c>
      <c r="AU9" s="59" t="s">
        <v>27</v>
      </c>
      <c r="AV9" s="59" t="s">
        <v>27</v>
      </c>
      <c r="AW9" s="64"/>
      <c r="AX9" s="62" t="s">
        <v>747</v>
      </c>
      <c r="AY9" s="62">
        <v>2.9889999999999999</v>
      </c>
      <c r="AZ9" s="62" t="s">
        <v>27</v>
      </c>
      <c r="BA9" s="62">
        <v>0</v>
      </c>
      <c r="BB9" s="62"/>
      <c r="BC9" s="62">
        <v>28</v>
      </c>
      <c r="BD9">
        <v>0</v>
      </c>
      <c r="BE9" s="62"/>
      <c r="BF9" s="64"/>
      <c r="BG9" s="64"/>
      <c r="BH9" s="50">
        <f t="shared" si="0"/>
        <v>0</v>
      </c>
    </row>
    <row r="10" spans="1:87" ht="14.25" customHeight="1" x14ac:dyDescent="0.25">
      <c r="A10" s="58">
        <v>8</v>
      </c>
      <c r="B10" s="59" t="s">
        <v>78</v>
      </c>
      <c r="C10" s="59" t="s">
        <v>28</v>
      </c>
      <c r="D10" s="59" t="s">
        <v>31</v>
      </c>
      <c r="E10" s="59"/>
      <c r="F10" s="59" t="s">
        <v>30</v>
      </c>
      <c r="G10" s="58">
        <v>62</v>
      </c>
      <c r="H10" s="58">
        <v>150</v>
      </c>
      <c r="I10" s="59" t="s">
        <v>92</v>
      </c>
      <c r="J10" s="58">
        <v>9165180138</v>
      </c>
      <c r="K10" s="58">
        <v>0</v>
      </c>
      <c r="L10" s="58">
        <v>0</v>
      </c>
      <c r="M10" s="58">
        <v>4</v>
      </c>
      <c r="N10" s="60">
        <v>0</v>
      </c>
      <c r="O10" s="58">
        <v>14</v>
      </c>
      <c r="P10" s="58">
        <v>16</v>
      </c>
      <c r="Q10" s="58">
        <v>12</v>
      </c>
      <c r="R10" s="60">
        <v>0</v>
      </c>
      <c r="S10" s="58">
        <v>12</v>
      </c>
      <c r="T10" s="58">
        <v>1</v>
      </c>
      <c r="U10" s="58">
        <v>3</v>
      </c>
      <c r="V10" s="58">
        <v>3</v>
      </c>
      <c r="W10" s="59">
        <v>0</v>
      </c>
      <c r="X10" s="58">
        <v>1</v>
      </c>
      <c r="Y10" s="58">
        <v>7</v>
      </c>
      <c r="Z10" s="59">
        <v>73</v>
      </c>
      <c r="AA10" s="59">
        <v>7</v>
      </c>
      <c r="AB10" s="59" t="s">
        <v>27</v>
      </c>
      <c r="AC10" s="59">
        <v>0</v>
      </c>
      <c r="AD10" s="58">
        <v>12</v>
      </c>
      <c r="AE10" s="58">
        <v>21</v>
      </c>
      <c r="AF10" s="58">
        <v>4</v>
      </c>
      <c r="AG10" s="58">
        <v>55</v>
      </c>
      <c r="AH10" s="59" t="s">
        <v>228</v>
      </c>
      <c r="AI10" s="58">
        <v>2</v>
      </c>
      <c r="AJ10" s="58">
        <v>1</v>
      </c>
      <c r="AK10" s="59" t="s">
        <v>380</v>
      </c>
      <c r="AL10" s="59">
        <v>1</v>
      </c>
      <c r="AM10" s="59" t="s">
        <v>27</v>
      </c>
      <c r="AN10" s="59" t="s">
        <v>680</v>
      </c>
      <c r="AO10" s="58">
        <v>24</v>
      </c>
      <c r="AP10" s="59" t="s">
        <v>677</v>
      </c>
      <c r="AQ10" s="59" t="s">
        <v>679</v>
      </c>
      <c r="AR10" s="59" t="s">
        <v>27</v>
      </c>
      <c r="AS10" s="59" t="s">
        <v>681</v>
      </c>
      <c r="AT10" s="59" t="s">
        <v>27</v>
      </c>
      <c r="AU10" s="59" t="s">
        <v>27</v>
      </c>
      <c r="AV10" s="59" t="s">
        <v>27</v>
      </c>
      <c r="AW10" s="62"/>
      <c r="AX10" s="62" t="s">
        <v>747</v>
      </c>
      <c r="AY10" s="62">
        <v>12.796000000000001</v>
      </c>
      <c r="AZ10" s="62">
        <v>0.17528767123287672</v>
      </c>
      <c r="BA10" s="62">
        <v>5.7049077836824003</v>
      </c>
      <c r="BB10" s="62"/>
      <c r="BC10" s="62">
        <v>248</v>
      </c>
      <c r="BD10">
        <v>735</v>
      </c>
      <c r="BE10" s="62"/>
      <c r="BF10" s="62"/>
      <c r="BG10" s="62"/>
      <c r="BH10" s="50">
        <f t="shared" si="0"/>
        <v>2.8915286026883398</v>
      </c>
      <c r="BI10" s="50"/>
      <c r="BJ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</row>
    <row r="11" spans="1:87" ht="14.25" customHeight="1" x14ac:dyDescent="0.25">
      <c r="A11" s="58">
        <v>9</v>
      </c>
      <c r="B11" s="59" t="s">
        <v>78</v>
      </c>
      <c r="C11" s="59" t="s">
        <v>28</v>
      </c>
      <c r="D11" s="59" t="s">
        <v>37</v>
      </c>
      <c r="E11" s="59"/>
      <c r="F11" s="59" t="s">
        <v>30</v>
      </c>
      <c r="G11" s="58">
        <v>69</v>
      </c>
      <c r="H11" s="58">
        <v>104</v>
      </c>
      <c r="I11" s="59" t="s">
        <v>92</v>
      </c>
      <c r="J11" s="58">
        <v>9165180138</v>
      </c>
      <c r="K11" s="58">
        <v>0</v>
      </c>
      <c r="L11" s="58">
        <v>0</v>
      </c>
      <c r="M11" s="58">
        <v>2</v>
      </c>
      <c r="N11" s="60">
        <v>0</v>
      </c>
      <c r="O11" s="58">
        <v>14</v>
      </c>
      <c r="P11" s="58">
        <v>11</v>
      </c>
      <c r="Q11" s="58">
        <v>8</v>
      </c>
      <c r="R11" s="60">
        <v>0</v>
      </c>
      <c r="S11" s="58">
        <v>8</v>
      </c>
      <c r="T11" s="58">
        <v>1</v>
      </c>
      <c r="U11" s="58">
        <v>2</v>
      </c>
      <c r="V11" s="58">
        <v>1</v>
      </c>
      <c r="W11" s="59">
        <v>0</v>
      </c>
      <c r="X11" s="60">
        <v>0</v>
      </c>
      <c r="Y11" s="58">
        <v>3</v>
      </c>
      <c r="Z11" s="59">
        <v>50</v>
      </c>
      <c r="AA11" s="59">
        <v>3</v>
      </c>
      <c r="AB11" s="59" t="s">
        <v>27</v>
      </c>
      <c r="AC11" s="59">
        <v>0</v>
      </c>
      <c r="AD11" s="58">
        <v>12</v>
      </c>
      <c r="AE11" s="58">
        <v>20</v>
      </c>
      <c r="AF11" s="58">
        <v>2</v>
      </c>
      <c r="AG11" s="58">
        <v>49</v>
      </c>
      <c r="AH11" s="59" t="s">
        <v>228</v>
      </c>
      <c r="AI11" s="58">
        <v>2</v>
      </c>
      <c r="AJ11" s="58">
        <v>1</v>
      </c>
      <c r="AK11" s="59" t="s">
        <v>414</v>
      </c>
      <c r="AL11" s="59">
        <v>1</v>
      </c>
      <c r="AM11" s="59" t="s">
        <v>27</v>
      </c>
      <c r="AN11" s="59" t="s">
        <v>680</v>
      </c>
      <c r="AO11" s="58">
        <v>24</v>
      </c>
      <c r="AP11" s="59" t="s">
        <v>677</v>
      </c>
      <c r="AQ11" s="59" t="s">
        <v>679</v>
      </c>
      <c r="AR11" s="59" t="s">
        <v>27</v>
      </c>
      <c r="AS11" s="59" t="s">
        <v>681</v>
      </c>
      <c r="AT11" s="59" t="s">
        <v>27</v>
      </c>
      <c r="AU11" s="59" t="s">
        <v>27</v>
      </c>
      <c r="AV11" s="59" t="s">
        <v>27</v>
      </c>
      <c r="AW11" s="62"/>
      <c r="AX11" s="62" t="s">
        <v>747</v>
      </c>
      <c r="AY11" s="62">
        <v>8.4269999999999996</v>
      </c>
      <c r="AZ11" s="62">
        <v>0.16854</v>
      </c>
      <c r="BA11" s="62">
        <v>5.9333096000949332</v>
      </c>
      <c r="BB11" s="62"/>
      <c r="BC11" s="62">
        <v>273</v>
      </c>
      <c r="BD11">
        <v>835</v>
      </c>
      <c r="BE11" s="62"/>
      <c r="BF11" s="62"/>
      <c r="BG11" s="62"/>
      <c r="BH11" s="50">
        <f t="shared" si="0"/>
        <v>4.0346505280645548</v>
      </c>
      <c r="BI11" s="50"/>
      <c r="BJ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</row>
    <row r="12" spans="1:87" ht="14.25" customHeight="1" x14ac:dyDescent="0.25">
      <c r="A12" s="58">
        <v>10</v>
      </c>
      <c r="B12" s="59" t="s">
        <v>78</v>
      </c>
      <c r="C12" s="59" t="s">
        <v>28</v>
      </c>
      <c r="D12" s="59" t="s">
        <v>42</v>
      </c>
      <c r="E12" s="59"/>
      <c r="F12" s="59" t="s">
        <v>30</v>
      </c>
      <c r="G12" s="58">
        <v>40</v>
      </c>
      <c r="H12" s="58">
        <v>24</v>
      </c>
      <c r="I12" s="59" t="s">
        <v>92</v>
      </c>
      <c r="J12" s="58">
        <v>9165180138</v>
      </c>
      <c r="K12" s="58">
        <v>0</v>
      </c>
      <c r="L12" s="58">
        <v>0</v>
      </c>
      <c r="M12" s="58">
        <v>3</v>
      </c>
      <c r="N12" s="60">
        <v>0</v>
      </c>
      <c r="O12" s="58">
        <v>7</v>
      </c>
      <c r="P12" s="58">
        <v>22</v>
      </c>
      <c r="Q12" s="58">
        <v>18</v>
      </c>
      <c r="R12" s="60">
        <v>0</v>
      </c>
      <c r="S12" s="58">
        <v>18</v>
      </c>
      <c r="T12" s="58">
        <v>1</v>
      </c>
      <c r="U12" s="58">
        <v>3</v>
      </c>
      <c r="V12" s="58">
        <v>2</v>
      </c>
      <c r="W12" s="59">
        <v>0</v>
      </c>
      <c r="X12" s="60">
        <v>0</v>
      </c>
      <c r="Y12" s="58">
        <v>5</v>
      </c>
      <c r="Z12" s="59">
        <v>79</v>
      </c>
      <c r="AA12" s="59">
        <v>5</v>
      </c>
      <c r="AB12" s="59" t="s">
        <v>27</v>
      </c>
      <c r="AC12" s="59">
        <v>0</v>
      </c>
      <c r="AD12" s="58">
        <v>16</v>
      </c>
      <c r="AE12" s="58">
        <v>13</v>
      </c>
      <c r="AF12" s="58">
        <v>3</v>
      </c>
      <c r="AG12" s="58">
        <v>48</v>
      </c>
      <c r="AH12" s="59" t="s">
        <v>228</v>
      </c>
      <c r="AI12" s="58">
        <v>2</v>
      </c>
      <c r="AJ12" s="60"/>
      <c r="AK12" s="59" t="s">
        <v>446</v>
      </c>
      <c r="AL12" s="59">
        <v>1</v>
      </c>
      <c r="AM12" s="59" t="s">
        <v>27</v>
      </c>
      <c r="AN12" s="59" t="s">
        <v>680</v>
      </c>
      <c r="AO12" s="58">
        <v>24</v>
      </c>
      <c r="AP12" s="59" t="s">
        <v>677</v>
      </c>
      <c r="AQ12" s="59" t="s">
        <v>679</v>
      </c>
      <c r="AR12" s="59" t="s">
        <v>27</v>
      </c>
      <c r="AS12" s="59" t="s">
        <v>681</v>
      </c>
      <c r="AT12" s="59" t="s">
        <v>27</v>
      </c>
      <c r="AU12" s="59" t="s">
        <v>27</v>
      </c>
      <c r="AV12" s="59" t="s">
        <v>27</v>
      </c>
      <c r="AW12" s="64"/>
      <c r="AX12" s="62" t="s">
        <v>747</v>
      </c>
      <c r="AY12" s="62">
        <v>9.0830000000000002</v>
      </c>
      <c r="AZ12" s="62">
        <v>0.1149746835443038</v>
      </c>
      <c r="BA12" s="62">
        <v>8.6975668831883741</v>
      </c>
      <c r="BB12" s="62"/>
      <c r="BC12" s="62">
        <v>160</v>
      </c>
      <c r="BD12">
        <v>1177</v>
      </c>
      <c r="BE12" s="62"/>
      <c r="BF12" s="64"/>
      <c r="BG12" s="64"/>
      <c r="BH12" s="50">
        <f t="shared" si="0"/>
        <v>3.5230650666079488</v>
      </c>
    </row>
    <row r="13" spans="1:87" ht="14.25" customHeight="1" x14ac:dyDescent="0.25">
      <c r="A13" s="58">
        <v>11</v>
      </c>
      <c r="B13" s="59" t="s">
        <v>78</v>
      </c>
      <c r="C13" s="59" t="s">
        <v>28</v>
      </c>
      <c r="D13" s="59" t="s">
        <v>47</v>
      </c>
      <c r="E13" s="59"/>
      <c r="F13" s="59" t="s">
        <v>30</v>
      </c>
      <c r="G13" s="58">
        <v>4</v>
      </c>
      <c r="H13" s="58">
        <v>8</v>
      </c>
      <c r="I13" s="59" t="s">
        <v>92</v>
      </c>
      <c r="J13" s="58">
        <v>9165180138</v>
      </c>
      <c r="K13" s="58">
        <v>0</v>
      </c>
      <c r="L13" s="58">
        <v>0</v>
      </c>
      <c r="M13" s="58">
        <v>2</v>
      </c>
      <c r="N13" s="60">
        <v>0</v>
      </c>
      <c r="O13" s="58">
        <v>8</v>
      </c>
      <c r="P13" s="58">
        <v>18</v>
      </c>
      <c r="Q13" s="58">
        <v>15</v>
      </c>
      <c r="R13" s="60">
        <v>0</v>
      </c>
      <c r="S13" s="58">
        <v>15</v>
      </c>
      <c r="T13" s="58">
        <v>1</v>
      </c>
      <c r="U13" s="58">
        <v>1</v>
      </c>
      <c r="V13" s="58">
        <v>4</v>
      </c>
      <c r="W13" s="59">
        <v>0</v>
      </c>
      <c r="X13" s="58">
        <v>1</v>
      </c>
      <c r="Y13" s="58">
        <v>6</v>
      </c>
      <c r="Z13" s="59">
        <v>71</v>
      </c>
      <c r="AA13" s="59">
        <v>6</v>
      </c>
      <c r="AB13" s="59" t="s">
        <v>27</v>
      </c>
      <c r="AC13" s="59">
        <v>0</v>
      </c>
      <c r="AD13" s="58">
        <v>15</v>
      </c>
      <c r="AE13" s="58">
        <v>19</v>
      </c>
      <c r="AF13" s="58">
        <v>0</v>
      </c>
      <c r="AG13" s="58">
        <v>50</v>
      </c>
      <c r="AH13" s="59" t="s">
        <v>228</v>
      </c>
      <c r="AI13" s="58">
        <v>2</v>
      </c>
      <c r="AJ13" s="60"/>
      <c r="AK13" s="59" t="s">
        <v>471</v>
      </c>
      <c r="AL13" s="59">
        <v>1</v>
      </c>
      <c r="AM13" s="59" t="s">
        <v>27</v>
      </c>
      <c r="AN13" s="59" t="s">
        <v>680</v>
      </c>
      <c r="AO13" s="58">
        <v>24</v>
      </c>
      <c r="AP13" s="59" t="s">
        <v>677</v>
      </c>
      <c r="AQ13" s="59" t="s">
        <v>679</v>
      </c>
      <c r="AR13" s="59" t="s">
        <v>27</v>
      </c>
      <c r="AS13" s="59" t="s">
        <v>681</v>
      </c>
      <c r="AT13" s="59" t="s">
        <v>27</v>
      </c>
      <c r="AU13" s="59" t="s">
        <v>27</v>
      </c>
      <c r="AV13" s="59" t="s">
        <v>27</v>
      </c>
      <c r="AW13" s="64"/>
      <c r="AX13" s="62" t="s">
        <v>747</v>
      </c>
      <c r="AY13" s="62">
        <v>7.9329999999999998</v>
      </c>
      <c r="AZ13" s="62">
        <v>0.11173239436619718</v>
      </c>
      <c r="BA13" s="62">
        <v>8.9499558804991803</v>
      </c>
      <c r="BB13" s="62"/>
      <c r="BC13" s="62">
        <v>16</v>
      </c>
      <c r="BD13">
        <v>2342</v>
      </c>
      <c r="BE13" s="62"/>
      <c r="BF13" s="64"/>
      <c r="BG13" s="64"/>
      <c r="BH13" s="50">
        <f t="shared" si="0"/>
        <v>4.285894365309467</v>
      </c>
    </row>
    <row r="14" spans="1:87" ht="14.25" customHeight="1" x14ac:dyDescent="0.25">
      <c r="A14" s="58">
        <v>12</v>
      </c>
      <c r="B14" s="59" t="s">
        <v>78</v>
      </c>
      <c r="C14" s="59" t="s">
        <v>28</v>
      </c>
      <c r="D14" s="59" t="s">
        <v>33</v>
      </c>
      <c r="E14" s="59"/>
      <c r="F14" s="59" t="s">
        <v>500</v>
      </c>
      <c r="G14" s="58">
        <v>28</v>
      </c>
      <c r="H14" s="58">
        <v>200</v>
      </c>
      <c r="I14" s="59" t="s">
        <v>92</v>
      </c>
      <c r="J14" s="58">
        <v>9165180138</v>
      </c>
      <c r="K14" s="58">
        <v>2.2000000000000002</v>
      </c>
      <c r="L14" s="58">
        <v>0.44</v>
      </c>
      <c r="M14" s="58">
        <v>2</v>
      </c>
      <c r="N14" s="60">
        <v>0</v>
      </c>
      <c r="O14" s="60">
        <v>0</v>
      </c>
      <c r="P14" s="58">
        <v>9</v>
      </c>
      <c r="Q14" s="58">
        <v>6</v>
      </c>
      <c r="R14" s="58">
        <v>3</v>
      </c>
      <c r="S14" s="58">
        <v>6</v>
      </c>
      <c r="T14" s="60">
        <v>0</v>
      </c>
      <c r="U14" s="60">
        <v>0</v>
      </c>
      <c r="V14" s="58">
        <v>3</v>
      </c>
      <c r="W14" s="59">
        <v>0</v>
      </c>
      <c r="X14" s="60">
        <v>0</v>
      </c>
      <c r="Y14" s="58">
        <v>3</v>
      </c>
      <c r="Z14" s="59">
        <v>32</v>
      </c>
      <c r="AA14" s="59">
        <v>3</v>
      </c>
      <c r="AB14" s="59" t="s">
        <v>27</v>
      </c>
      <c r="AC14" s="59">
        <v>0</v>
      </c>
      <c r="AD14" s="58">
        <v>12</v>
      </c>
      <c r="AE14" s="58">
        <v>13</v>
      </c>
      <c r="AF14" s="58">
        <v>1</v>
      </c>
      <c r="AG14" s="58">
        <v>32</v>
      </c>
      <c r="AH14" s="59" t="s">
        <v>501</v>
      </c>
      <c r="AI14" s="58">
        <v>21</v>
      </c>
      <c r="AJ14" s="60"/>
      <c r="AK14" s="59" t="s">
        <v>502</v>
      </c>
      <c r="AL14" s="59">
        <v>1</v>
      </c>
      <c r="AM14" s="59" t="s">
        <v>27</v>
      </c>
      <c r="AN14" s="59" t="s">
        <v>680</v>
      </c>
      <c r="AO14" s="58">
        <v>24</v>
      </c>
      <c r="AP14" s="59" t="s">
        <v>677</v>
      </c>
      <c r="AQ14" s="59" t="s">
        <v>679</v>
      </c>
      <c r="AR14" s="59" t="s">
        <v>27</v>
      </c>
      <c r="AS14" s="59" t="s">
        <v>681</v>
      </c>
      <c r="AT14" s="59" t="s">
        <v>27</v>
      </c>
      <c r="AU14" s="59" t="s">
        <v>27</v>
      </c>
      <c r="AV14" s="59" t="s">
        <v>27</v>
      </c>
      <c r="AW14" s="62"/>
      <c r="AX14" s="62" t="s">
        <v>747</v>
      </c>
      <c r="AY14" s="62">
        <f>H14</f>
        <v>200</v>
      </c>
      <c r="AZ14" s="62">
        <v>0</v>
      </c>
      <c r="BA14" s="62" t="s">
        <v>27</v>
      </c>
      <c r="BB14" s="62">
        <v>6.0819999999999999</v>
      </c>
      <c r="BC14" s="62">
        <v>0</v>
      </c>
      <c r="BD14">
        <v>1280</v>
      </c>
      <c r="BE14" s="62"/>
      <c r="BF14" s="62"/>
      <c r="BG14" s="62"/>
      <c r="BH14" s="50">
        <f t="shared" si="0"/>
        <v>0.13</v>
      </c>
      <c r="BI14" s="50"/>
      <c r="BJ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</row>
    <row r="15" spans="1:87" ht="14.25" customHeight="1" x14ac:dyDescent="0.25">
      <c r="A15" s="58">
        <v>13</v>
      </c>
      <c r="B15" s="59" t="s">
        <v>78</v>
      </c>
      <c r="C15" s="59" t="s">
        <v>28</v>
      </c>
      <c r="D15" s="59" t="s">
        <v>38</v>
      </c>
      <c r="E15" s="59"/>
      <c r="F15" s="59" t="s">
        <v>500</v>
      </c>
      <c r="G15" s="58">
        <v>29</v>
      </c>
      <c r="H15" s="58">
        <v>120</v>
      </c>
      <c r="I15" s="59" t="s">
        <v>92</v>
      </c>
      <c r="J15" s="58">
        <v>9165180138</v>
      </c>
      <c r="K15" s="58">
        <v>0</v>
      </c>
      <c r="L15" s="58">
        <v>0</v>
      </c>
      <c r="M15" s="58">
        <v>2</v>
      </c>
      <c r="N15" s="60">
        <v>0</v>
      </c>
      <c r="O15" s="58">
        <v>14</v>
      </c>
      <c r="P15" s="58">
        <v>6</v>
      </c>
      <c r="Q15" s="58">
        <v>4</v>
      </c>
      <c r="R15" s="60">
        <v>0</v>
      </c>
      <c r="S15" s="58">
        <v>4</v>
      </c>
      <c r="T15" s="60">
        <v>0</v>
      </c>
      <c r="U15" s="60">
        <v>0</v>
      </c>
      <c r="V15" s="58">
        <v>2.5</v>
      </c>
      <c r="W15" s="59">
        <v>0</v>
      </c>
      <c r="X15" s="58">
        <v>0.5</v>
      </c>
      <c r="Y15" s="58">
        <v>3</v>
      </c>
      <c r="Z15" s="59">
        <v>36</v>
      </c>
      <c r="AA15" s="59">
        <v>3</v>
      </c>
      <c r="AB15" s="59" t="s">
        <v>27</v>
      </c>
      <c r="AC15" s="59">
        <v>0</v>
      </c>
      <c r="AD15" s="58">
        <v>10</v>
      </c>
      <c r="AE15" s="58">
        <v>20</v>
      </c>
      <c r="AF15" s="58">
        <v>4</v>
      </c>
      <c r="AG15" s="58">
        <v>51</v>
      </c>
      <c r="AH15" s="59" t="s">
        <v>535</v>
      </c>
      <c r="AI15" s="58">
        <v>11</v>
      </c>
      <c r="AJ15" s="58">
        <v>1</v>
      </c>
      <c r="AK15" s="59" t="s">
        <v>536</v>
      </c>
      <c r="AL15" s="59">
        <v>1</v>
      </c>
      <c r="AM15" s="59" t="s">
        <v>27</v>
      </c>
      <c r="AN15" s="59" t="s">
        <v>680</v>
      </c>
      <c r="AO15" s="58">
        <v>24</v>
      </c>
      <c r="AP15" s="59" t="s">
        <v>677</v>
      </c>
      <c r="AQ15" s="59" t="s">
        <v>679</v>
      </c>
      <c r="AR15" s="59" t="s">
        <v>27</v>
      </c>
      <c r="AS15" s="59" t="s">
        <v>681</v>
      </c>
      <c r="AT15" s="59" t="s">
        <v>27</v>
      </c>
      <c r="AU15" s="59" t="s">
        <v>27</v>
      </c>
      <c r="AV15" s="59" t="s">
        <v>27</v>
      </c>
      <c r="AW15" s="62"/>
      <c r="AX15" s="62" t="s">
        <v>747</v>
      </c>
      <c r="AY15" s="62">
        <f>H15</f>
        <v>120</v>
      </c>
      <c r="AZ15" s="62">
        <v>0</v>
      </c>
      <c r="BA15" s="62" t="s">
        <v>27</v>
      </c>
      <c r="BB15" s="62"/>
      <c r="BC15" s="62">
        <v>28</v>
      </c>
      <c r="BD15">
        <v>694</v>
      </c>
      <c r="BE15" s="62"/>
      <c r="BF15" s="62"/>
      <c r="BG15" s="62"/>
      <c r="BH15" s="50">
        <f t="shared" si="0"/>
        <v>0.28333333333333333</v>
      </c>
      <c r="BI15" s="50"/>
      <c r="BJ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</row>
    <row r="16" spans="1:87" ht="14.25" customHeight="1" x14ac:dyDescent="0.25">
      <c r="A16" s="58">
        <v>14</v>
      </c>
      <c r="B16" s="59" t="s">
        <v>78</v>
      </c>
      <c r="C16" s="59" t="s">
        <v>28</v>
      </c>
      <c r="D16" s="59" t="s">
        <v>43</v>
      </c>
      <c r="E16" s="59"/>
      <c r="F16" s="59" t="s">
        <v>500</v>
      </c>
      <c r="G16" s="58">
        <v>59</v>
      </c>
      <c r="H16" s="58">
        <v>26</v>
      </c>
      <c r="I16" s="59" t="s">
        <v>92</v>
      </c>
      <c r="J16" s="58">
        <v>9165180138</v>
      </c>
      <c r="K16" s="58">
        <v>0</v>
      </c>
      <c r="L16" s="58">
        <v>0</v>
      </c>
      <c r="M16" s="58">
        <v>2</v>
      </c>
      <c r="N16" s="60">
        <v>0</v>
      </c>
      <c r="O16" s="58">
        <v>12</v>
      </c>
      <c r="P16" s="58">
        <v>16</v>
      </c>
      <c r="Q16" s="58">
        <v>14</v>
      </c>
      <c r="R16" s="60">
        <v>0</v>
      </c>
      <c r="S16" s="58">
        <v>14</v>
      </c>
      <c r="T16" s="60">
        <v>0</v>
      </c>
      <c r="U16" s="58">
        <v>2</v>
      </c>
      <c r="V16" s="58">
        <v>5</v>
      </c>
      <c r="W16" s="59">
        <v>0</v>
      </c>
      <c r="X16" s="60">
        <v>0</v>
      </c>
      <c r="Y16" s="58">
        <v>7</v>
      </c>
      <c r="Z16" s="59">
        <v>72</v>
      </c>
      <c r="AA16" s="59">
        <v>7</v>
      </c>
      <c r="AB16" s="59" t="s">
        <v>27</v>
      </c>
      <c r="AC16" s="59">
        <v>0</v>
      </c>
      <c r="AD16" s="58">
        <v>16</v>
      </c>
      <c r="AE16" s="58">
        <v>15</v>
      </c>
      <c r="AF16" s="58">
        <v>2</v>
      </c>
      <c r="AG16" s="58">
        <v>54</v>
      </c>
      <c r="AH16" s="59" t="s">
        <v>566</v>
      </c>
      <c r="AI16" s="58">
        <v>6</v>
      </c>
      <c r="AJ16" s="60"/>
      <c r="AK16" s="59" t="s">
        <v>567</v>
      </c>
      <c r="AL16" s="59">
        <v>1</v>
      </c>
      <c r="AM16" s="59" t="s">
        <v>27</v>
      </c>
      <c r="AN16" s="59" t="s">
        <v>680</v>
      </c>
      <c r="AO16" s="58">
        <v>24</v>
      </c>
      <c r="AP16" s="59" t="s">
        <v>677</v>
      </c>
      <c r="AQ16" s="59" t="s">
        <v>679</v>
      </c>
      <c r="AR16" s="59" t="s">
        <v>27</v>
      </c>
      <c r="AS16" s="59" t="s">
        <v>681</v>
      </c>
      <c r="AT16" s="59" t="s">
        <v>27</v>
      </c>
      <c r="AU16" s="59" t="s">
        <v>27</v>
      </c>
      <c r="AV16" s="59" t="s">
        <v>27</v>
      </c>
      <c r="AW16" s="64"/>
      <c r="AX16" s="62" t="s">
        <v>747</v>
      </c>
      <c r="AY16" s="62">
        <f>H16</f>
        <v>26</v>
      </c>
      <c r="AZ16" s="62">
        <v>0</v>
      </c>
      <c r="BA16" s="62" t="s">
        <v>27</v>
      </c>
      <c r="BB16" s="62"/>
      <c r="BC16" s="62">
        <v>29</v>
      </c>
      <c r="BD16">
        <v>1913</v>
      </c>
      <c r="BE16" s="62"/>
      <c r="BF16" s="64"/>
      <c r="BG16" s="64"/>
      <c r="BH16" s="50">
        <f t="shared" si="0"/>
        <v>1.2692307692307692</v>
      </c>
    </row>
    <row r="17" spans="1:87" ht="14.25" customHeight="1" x14ac:dyDescent="0.25">
      <c r="A17" s="58">
        <v>15</v>
      </c>
      <c r="B17" s="59" t="s">
        <v>78</v>
      </c>
      <c r="C17" s="59" t="s">
        <v>28</v>
      </c>
      <c r="D17" s="59" t="s">
        <v>48</v>
      </c>
      <c r="E17" s="59"/>
      <c r="F17" s="59" t="s">
        <v>500</v>
      </c>
      <c r="G17" s="58">
        <v>53</v>
      </c>
      <c r="H17" s="58">
        <v>7</v>
      </c>
      <c r="I17" s="59" t="s">
        <v>92</v>
      </c>
      <c r="J17" s="58">
        <v>9165180138</v>
      </c>
      <c r="K17" s="58">
        <v>1.3653846153846201</v>
      </c>
      <c r="L17" s="58">
        <v>0.27307692307692299</v>
      </c>
      <c r="M17" s="58">
        <v>2</v>
      </c>
      <c r="N17" s="60">
        <v>0</v>
      </c>
      <c r="O17" s="58">
        <v>7</v>
      </c>
      <c r="P17" s="58">
        <v>5</v>
      </c>
      <c r="Q17" s="58">
        <v>2</v>
      </c>
      <c r="R17" s="60">
        <v>0</v>
      </c>
      <c r="S17" s="58">
        <v>2</v>
      </c>
      <c r="T17" s="60">
        <v>0</v>
      </c>
      <c r="U17" s="60">
        <v>0</v>
      </c>
      <c r="V17" s="58">
        <v>1.5</v>
      </c>
      <c r="W17" s="59">
        <v>0</v>
      </c>
      <c r="X17" s="58">
        <v>0.5</v>
      </c>
      <c r="Y17" s="58">
        <v>2</v>
      </c>
      <c r="Z17" s="59">
        <v>22</v>
      </c>
      <c r="AA17" s="59">
        <v>2</v>
      </c>
      <c r="AB17" s="59" t="s">
        <v>27</v>
      </c>
      <c r="AC17" s="61">
        <v>3</v>
      </c>
      <c r="AD17" s="58">
        <v>10</v>
      </c>
      <c r="AE17" s="58">
        <v>5</v>
      </c>
      <c r="AF17" s="58">
        <v>1</v>
      </c>
      <c r="AG17" s="58">
        <v>25</v>
      </c>
      <c r="AH17" s="59" t="s">
        <v>596</v>
      </c>
      <c r="AI17" s="58">
        <v>18</v>
      </c>
      <c r="AJ17" s="60"/>
      <c r="AK17" s="59" t="s">
        <v>597</v>
      </c>
      <c r="AL17" s="59">
        <v>1</v>
      </c>
      <c r="AM17" s="59" t="s">
        <v>27</v>
      </c>
      <c r="AN17" s="59" t="s">
        <v>680</v>
      </c>
      <c r="AO17" s="58">
        <v>24</v>
      </c>
      <c r="AP17" s="59" t="s">
        <v>677</v>
      </c>
      <c r="AQ17" s="59" t="s">
        <v>679</v>
      </c>
      <c r="AR17" s="59" t="s">
        <v>27</v>
      </c>
      <c r="AS17" s="59" t="s">
        <v>681</v>
      </c>
      <c r="AT17" s="59" t="s">
        <v>27</v>
      </c>
      <c r="AU17" s="59" t="s">
        <v>27</v>
      </c>
      <c r="AV17" s="59" t="s">
        <v>27</v>
      </c>
      <c r="AW17" s="64"/>
      <c r="AX17" s="62" t="s">
        <v>747</v>
      </c>
      <c r="AY17" s="62">
        <v>7.0129999999999999</v>
      </c>
      <c r="AZ17" s="62">
        <v>0.31877272727272726</v>
      </c>
      <c r="BA17" s="62">
        <v>3.1370312277199486</v>
      </c>
      <c r="BB17" s="62">
        <v>1.87</v>
      </c>
      <c r="BC17" s="62">
        <v>3</v>
      </c>
      <c r="BD17">
        <v>294</v>
      </c>
      <c r="BE17" s="62"/>
      <c r="BF17" s="64"/>
      <c r="BG17" s="64"/>
      <c r="BH17" s="50">
        <f t="shared" si="0"/>
        <v>2.281477256523599</v>
      </c>
    </row>
    <row r="18" spans="1:87" ht="14.25" customHeight="1" x14ac:dyDescent="0.25">
      <c r="A18" s="58">
        <v>16</v>
      </c>
      <c r="B18" s="59" t="s">
        <v>78</v>
      </c>
      <c r="C18" s="59" t="s">
        <v>26</v>
      </c>
      <c r="D18" s="59" t="s">
        <v>79</v>
      </c>
      <c r="E18" s="59"/>
      <c r="F18" s="59" t="s">
        <v>80</v>
      </c>
      <c r="G18" s="58">
        <v>1</v>
      </c>
      <c r="H18" s="58">
        <v>30</v>
      </c>
      <c r="I18" s="59" t="s">
        <v>95</v>
      </c>
      <c r="J18" s="58">
        <v>959124226</v>
      </c>
      <c r="K18" s="58">
        <v>0</v>
      </c>
      <c r="L18" s="58">
        <v>0</v>
      </c>
      <c r="M18" s="58">
        <v>12</v>
      </c>
      <c r="N18" s="60">
        <v>0</v>
      </c>
      <c r="O18" s="58">
        <v>3</v>
      </c>
      <c r="P18" s="58">
        <v>19</v>
      </c>
      <c r="Q18" s="58">
        <v>7</v>
      </c>
      <c r="R18" s="60">
        <v>0</v>
      </c>
      <c r="S18" s="58">
        <v>7</v>
      </c>
      <c r="T18" s="58">
        <v>2</v>
      </c>
      <c r="U18" s="58">
        <v>3</v>
      </c>
      <c r="V18" s="58">
        <v>5</v>
      </c>
      <c r="W18" s="59">
        <v>0</v>
      </c>
      <c r="X18" s="58">
        <v>3</v>
      </c>
      <c r="Y18" s="58">
        <v>11</v>
      </c>
      <c r="Z18" s="59">
        <v>72</v>
      </c>
      <c r="AA18" s="59">
        <v>11</v>
      </c>
      <c r="AB18" s="59" t="s">
        <v>27</v>
      </c>
      <c r="AC18" s="59">
        <v>0</v>
      </c>
      <c r="AD18" s="58">
        <v>2</v>
      </c>
      <c r="AE18" s="58">
        <v>4</v>
      </c>
      <c r="AF18" s="58">
        <v>2</v>
      </c>
      <c r="AG18" s="58">
        <v>13</v>
      </c>
      <c r="AH18" s="59" t="s">
        <v>116</v>
      </c>
      <c r="AI18" s="58">
        <v>1</v>
      </c>
      <c r="AJ18" s="58">
        <v>1</v>
      </c>
      <c r="AK18" s="59" t="s">
        <v>628</v>
      </c>
      <c r="AL18" s="59">
        <v>1</v>
      </c>
      <c r="AM18" s="59" t="s">
        <v>27</v>
      </c>
      <c r="AN18" s="59" t="s">
        <v>680</v>
      </c>
      <c r="AO18" s="58">
        <v>26</v>
      </c>
      <c r="AP18" s="59" t="s">
        <v>677</v>
      </c>
      <c r="AQ18" s="59" t="s">
        <v>683</v>
      </c>
      <c r="AR18" s="59" t="s">
        <v>27</v>
      </c>
      <c r="AS18" s="59" t="s">
        <v>684</v>
      </c>
      <c r="AT18" s="59" t="s">
        <v>27</v>
      </c>
      <c r="AU18" s="59" t="s">
        <v>27</v>
      </c>
      <c r="AV18" s="59" t="s">
        <v>27</v>
      </c>
      <c r="AW18" s="62"/>
      <c r="AX18" s="62" t="s">
        <v>748</v>
      </c>
      <c r="AY18" s="62">
        <v>31.574000000000002</v>
      </c>
      <c r="AZ18" s="62">
        <v>0.43852777777777779</v>
      </c>
      <c r="BA18" s="62">
        <v>2.280357255970102</v>
      </c>
      <c r="BB18" s="62"/>
      <c r="BC18" s="62">
        <v>93</v>
      </c>
      <c r="BD18">
        <v>1209</v>
      </c>
      <c r="BE18" s="62"/>
      <c r="BF18" s="62"/>
      <c r="BG18" s="62"/>
      <c r="BH18" s="50">
        <f t="shared" si="0"/>
        <v>0.25337302844112242</v>
      </c>
      <c r="BI18" s="50"/>
      <c r="BJ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</row>
    <row r="19" spans="1:87" ht="14.25" customHeight="1" x14ac:dyDescent="0.25">
      <c r="A19" s="58">
        <v>17</v>
      </c>
      <c r="B19" s="59" t="s">
        <v>78</v>
      </c>
      <c r="C19" s="59" t="s">
        <v>26</v>
      </c>
      <c r="D19" s="59" t="s">
        <v>34</v>
      </c>
      <c r="E19" s="59"/>
      <c r="F19" s="59" t="s">
        <v>35</v>
      </c>
      <c r="G19" s="58">
        <v>1</v>
      </c>
      <c r="H19" s="58">
        <v>19</v>
      </c>
      <c r="I19" s="59" t="s">
        <v>95</v>
      </c>
      <c r="J19" s="58">
        <v>959124226</v>
      </c>
      <c r="K19" s="58">
        <v>0</v>
      </c>
      <c r="L19" s="58">
        <v>0</v>
      </c>
      <c r="M19" s="58">
        <v>5</v>
      </c>
      <c r="N19" s="60">
        <v>0</v>
      </c>
      <c r="O19" s="60">
        <v>0</v>
      </c>
      <c r="P19" s="58">
        <v>9</v>
      </c>
      <c r="Q19" s="58">
        <v>4</v>
      </c>
      <c r="R19" s="60">
        <v>0</v>
      </c>
      <c r="S19" s="58">
        <v>4</v>
      </c>
      <c r="T19" s="58">
        <v>1</v>
      </c>
      <c r="U19" s="58">
        <v>2</v>
      </c>
      <c r="V19" s="58">
        <v>1</v>
      </c>
      <c r="W19" s="61">
        <v>1</v>
      </c>
      <c r="X19" s="58">
        <v>1</v>
      </c>
      <c r="Y19" s="58">
        <v>5</v>
      </c>
      <c r="Z19" s="59">
        <v>33</v>
      </c>
      <c r="AA19" s="59">
        <v>5</v>
      </c>
      <c r="AB19" s="59" t="s">
        <v>27</v>
      </c>
      <c r="AC19" s="59">
        <v>0</v>
      </c>
      <c r="AD19" s="58">
        <v>3</v>
      </c>
      <c r="AE19" s="58">
        <v>1</v>
      </c>
      <c r="AF19" s="58">
        <v>1</v>
      </c>
      <c r="AG19" s="58">
        <v>11</v>
      </c>
      <c r="AH19" s="59" t="s">
        <v>112</v>
      </c>
      <c r="AI19" s="58">
        <v>1</v>
      </c>
      <c r="AJ19" s="60"/>
      <c r="AK19" s="59" t="s">
        <v>178</v>
      </c>
      <c r="AL19" s="59">
        <v>1</v>
      </c>
      <c r="AM19" s="59" t="s">
        <v>27</v>
      </c>
      <c r="AN19" s="59" t="s">
        <v>680</v>
      </c>
      <c r="AO19" s="58">
        <v>26</v>
      </c>
      <c r="AP19" s="59" t="s">
        <v>677</v>
      </c>
      <c r="AQ19" s="59" t="s">
        <v>683</v>
      </c>
      <c r="AR19" s="59" t="s">
        <v>27</v>
      </c>
      <c r="AS19" s="59" t="s">
        <v>684</v>
      </c>
      <c r="AT19" s="59" t="s">
        <v>27</v>
      </c>
      <c r="AU19" s="59" t="s">
        <v>27</v>
      </c>
      <c r="AV19" s="59" t="s">
        <v>27</v>
      </c>
      <c r="AW19" s="62"/>
      <c r="AX19" s="62" t="s">
        <v>748</v>
      </c>
      <c r="AY19" s="62">
        <v>15.285</v>
      </c>
      <c r="AZ19" s="62">
        <v>0.46318181818181819</v>
      </c>
      <c r="BA19" s="62">
        <v>2.1589793915603535</v>
      </c>
      <c r="BB19" s="62"/>
      <c r="BC19" s="62">
        <v>80</v>
      </c>
      <c r="BD19" s="80">
        <v>752</v>
      </c>
      <c r="BE19" s="62"/>
      <c r="BF19" s="62"/>
      <c r="BG19" s="62"/>
      <c r="BH19" s="50">
        <f t="shared" si="0"/>
        <v>0.32711808963035655</v>
      </c>
      <c r="BI19" s="50"/>
      <c r="BJ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</row>
    <row r="20" spans="1:87" ht="14.25" customHeight="1" x14ac:dyDescent="0.25">
      <c r="A20" s="58">
        <v>18</v>
      </c>
      <c r="B20" s="59" t="s">
        <v>78</v>
      </c>
      <c r="C20" s="59" t="s">
        <v>26</v>
      </c>
      <c r="D20" s="59" t="s">
        <v>39</v>
      </c>
      <c r="E20" s="59"/>
      <c r="F20" s="59" t="s">
        <v>40</v>
      </c>
      <c r="G20" s="58">
        <v>1</v>
      </c>
      <c r="H20" s="58">
        <v>9</v>
      </c>
      <c r="I20" s="59" t="s">
        <v>95</v>
      </c>
      <c r="J20" s="58">
        <v>959124226</v>
      </c>
      <c r="K20" s="58">
        <v>0</v>
      </c>
      <c r="L20" s="58">
        <v>0</v>
      </c>
      <c r="M20" s="58">
        <v>10</v>
      </c>
      <c r="N20" s="60">
        <v>0</v>
      </c>
      <c r="O20" s="58">
        <v>3</v>
      </c>
      <c r="P20" s="58">
        <v>16</v>
      </c>
      <c r="Q20" s="58">
        <v>6</v>
      </c>
      <c r="R20" s="60">
        <v>0</v>
      </c>
      <c r="S20" s="58">
        <v>6</v>
      </c>
      <c r="T20" s="58">
        <v>1</v>
      </c>
      <c r="U20" s="58">
        <v>5</v>
      </c>
      <c r="V20" s="58">
        <v>1</v>
      </c>
      <c r="W20" s="61">
        <v>1</v>
      </c>
      <c r="X20" s="58">
        <v>1</v>
      </c>
      <c r="Y20" s="58">
        <v>8</v>
      </c>
      <c r="Z20" s="59">
        <v>58</v>
      </c>
      <c r="AA20" s="59">
        <v>8</v>
      </c>
      <c r="AB20" s="59" t="s">
        <v>27</v>
      </c>
      <c r="AC20" s="59">
        <v>0</v>
      </c>
      <c r="AD20" s="58">
        <v>4</v>
      </c>
      <c r="AE20" s="58">
        <v>0</v>
      </c>
      <c r="AF20" s="58">
        <v>2</v>
      </c>
      <c r="AG20" s="58">
        <v>10</v>
      </c>
      <c r="AH20" s="59" t="s">
        <v>96</v>
      </c>
      <c r="AI20" s="58">
        <v>1</v>
      </c>
      <c r="AJ20" s="58">
        <v>1</v>
      </c>
      <c r="AK20" s="59" t="s">
        <v>97</v>
      </c>
      <c r="AL20" s="59">
        <v>1</v>
      </c>
      <c r="AM20" s="59" t="s">
        <v>27</v>
      </c>
      <c r="AN20" s="59" t="s">
        <v>680</v>
      </c>
      <c r="AO20" s="58">
        <v>26</v>
      </c>
      <c r="AP20" s="59" t="s">
        <v>677</v>
      </c>
      <c r="AQ20" s="59" t="s">
        <v>683</v>
      </c>
      <c r="AR20" s="59" t="s">
        <v>27</v>
      </c>
      <c r="AS20" s="59" t="s">
        <v>684</v>
      </c>
      <c r="AT20" s="59" t="s">
        <v>27</v>
      </c>
      <c r="AU20" s="59" t="s">
        <v>27</v>
      </c>
      <c r="AV20" s="59" t="s">
        <v>27</v>
      </c>
      <c r="AW20" s="62"/>
      <c r="AX20" s="62" t="s">
        <v>748</v>
      </c>
      <c r="AY20" s="62">
        <v>9.0009999999999994</v>
      </c>
      <c r="AZ20" s="62">
        <v>0.15518965517241379</v>
      </c>
      <c r="BA20" s="62">
        <v>6.4437284746139323</v>
      </c>
      <c r="BB20" s="62"/>
      <c r="BC20" s="62">
        <v>89</v>
      </c>
      <c r="BD20">
        <v>672</v>
      </c>
      <c r="BE20" s="62"/>
      <c r="BF20" s="62"/>
      <c r="BG20" s="62"/>
      <c r="BH20" s="50">
        <f t="shared" si="0"/>
        <v>0.6665926008221309</v>
      </c>
      <c r="BI20" s="50"/>
      <c r="BJ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</row>
    <row r="21" spans="1:87" ht="14.25" customHeight="1" x14ac:dyDescent="0.25">
      <c r="A21" s="58">
        <v>19</v>
      </c>
      <c r="B21" s="59" t="s">
        <v>78</v>
      </c>
      <c r="C21" s="59" t="s">
        <v>26</v>
      </c>
      <c r="D21" s="59" t="s">
        <v>44</v>
      </c>
      <c r="E21" s="59"/>
      <c r="F21" s="59" t="s">
        <v>45</v>
      </c>
      <c r="G21" s="58">
        <v>1</v>
      </c>
      <c r="H21" s="58">
        <v>8</v>
      </c>
      <c r="I21" s="59" t="s">
        <v>95</v>
      </c>
      <c r="J21" s="58">
        <v>959124226</v>
      </c>
      <c r="K21" s="58">
        <v>0</v>
      </c>
      <c r="L21" s="58">
        <v>0</v>
      </c>
      <c r="M21" s="58">
        <v>6</v>
      </c>
      <c r="N21" s="60">
        <v>0</v>
      </c>
      <c r="O21" s="60">
        <v>0</v>
      </c>
      <c r="P21" s="58">
        <v>11</v>
      </c>
      <c r="Q21" s="58">
        <v>5</v>
      </c>
      <c r="R21" s="60">
        <v>0</v>
      </c>
      <c r="S21" s="58">
        <v>5</v>
      </c>
      <c r="T21" s="58">
        <v>2</v>
      </c>
      <c r="U21" s="58">
        <v>3</v>
      </c>
      <c r="V21" s="60">
        <v>0</v>
      </c>
      <c r="W21" s="61">
        <v>2</v>
      </c>
      <c r="X21" s="60">
        <v>0</v>
      </c>
      <c r="Y21" s="58">
        <v>5</v>
      </c>
      <c r="Z21" s="59">
        <v>39</v>
      </c>
      <c r="AA21" s="59">
        <v>5</v>
      </c>
      <c r="AB21" s="59" t="s">
        <v>27</v>
      </c>
      <c r="AC21" s="59">
        <v>0</v>
      </c>
      <c r="AD21" s="58">
        <v>2</v>
      </c>
      <c r="AE21" s="58">
        <v>3</v>
      </c>
      <c r="AF21" s="58">
        <v>0</v>
      </c>
      <c r="AG21" s="58">
        <v>9</v>
      </c>
      <c r="AH21" s="59" t="s">
        <v>119</v>
      </c>
      <c r="AI21" s="58">
        <v>1</v>
      </c>
      <c r="AJ21" s="58">
        <v>1</v>
      </c>
      <c r="AK21" s="59" t="s">
        <v>227</v>
      </c>
      <c r="AL21" s="59">
        <v>1</v>
      </c>
      <c r="AM21" s="59" t="s">
        <v>27</v>
      </c>
      <c r="AN21" s="59" t="s">
        <v>680</v>
      </c>
      <c r="AO21" s="58">
        <v>26</v>
      </c>
      <c r="AP21" s="59" t="s">
        <v>677</v>
      </c>
      <c r="AQ21" s="59" t="s">
        <v>683</v>
      </c>
      <c r="AR21" s="59" t="s">
        <v>27</v>
      </c>
      <c r="AS21" s="59" t="s">
        <v>684</v>
      </c>
      <c r="AT21" s="59" t="s">
        <v>27</v>
      </c>
      <c r="AU21" s="59" t="s">
        <v>27</v>
      </c>
      <c r="AV21" s="59" t="s">
        <v>27</v>
      </c>
      <c r="AW21" s="64"/>
      <c r="AX21" s="62" t="s">
        <v>748</v>
      </c>
      <c r="AY21" s="62">
        <v>9.907</v>
      </c>
      <c r="AZ21" s="62">
        <v>0.25402564102564101</v>
      </c>
      <c r="BA21" s="62">
        <v>3.936610477440194</v>
      </c>
      <c r="BB21" s="62"/>
      <c r="BC21" s="62">
        <v>92</v>
      </c>
      <c r="BD21" s="80">
        <v>987</v>
      </c>
      <c r="BE21" s="62"/>
      <c r="BF21" s="64"/>
      <c r="BG21" s="64"/>
      <c r="BH21" s="50">
        <f t="shared" si="0"/>
        <v>0.50469365095387098</v>
      </c>
    </row>
    <row r="22" spans="1:87" ht="14.25" customHeight="1" x14ac:dyDescent="0.25">
      <c r="A22" s="58">
        <v>20</v>
      </c>
      <c r="B22" s="59" t="s">
        <v>78</v>
      </c>
      <c r="C22" s="59" t="s">
        <v>26</v>
      </c>
      <c r="D22" s="59" t="s">
        <v>29</v>
      </c>
      <c r="E22" s="59"/>
      <c r="F22" s="59" t="s">
        <v>32</v>
      </c>
      <c r="G22" s="58">
        <v>19</v>
      </c>
      <c r="H22" s="58">
        <v>75</v>
      </c>
      <c r="I22" s="59" t="s">
        <v>95</v>
      </c>
      <c r="J22" s="58">
        <v>959124226</v>
      </c>
      <c r="K22" s="58">
        <v>2</v>
      </c>
      <c r="L22" s="58">
        <v>1</v>
      </c>
      <c r="M22" s="58">
        <v>12</v>
      </c>
      <c r="N22" s="60">
        <v>0</v>
      </c>
      <c r="O22" s="58">
        <v>3</v>
      </c>
      <c r="P22" s="58">
        <v>20</v>
      </c>
      <c r="Q22" s="58">
        <v>8</v>
      </c>
      <c r="R22" s="58">
        <v>6</v>
      </c>
      <c r="S22" s="58">
        <v>8</v>
      </c>
      <c r="T22" s="58">
        <v>1</v>
      </c>
      <c r="U22" s="58">
        <v>1</v>
      </c>
      <c r="V22" s="58">
        <v>4</v>
      </c>
      <c r="W22" s="59">
        <v>0</v>
      </c>
      <c r="X22" s="58">
        <v>2</v>
      </c>
      <c r="Y22" s="58">
        <v>7</v>
      </c>
      <c r="Z22" s="59">
        <v>72</v>
      </c>
      <c r="AA22" s="59">
        <v>7</v>
      </c>
      <c r="AB22" s="59" t="s">
        <v>27</v>
      </c>
      <c r="AC22" s="59">
        <v>0</v>
      </c>
      <c r="AD22" s="58">
        <v>4</v>
      </c>
      <c r="AE22" s="58">
        <v>5</v>
      </c>
      <c r="AF22" s="58">
        <v>2</v>
      </c>
      <c r="AG22" s="58">
        <v>21</v>
      </c>
      <c r="AH22" s="59" t="s">
        <v>112</v>
      </c>
      <c r="AI22" s="58">
        <v>1</v>
      </c>
      <c r="AJ22" s="60"/>
      <c r="AK22" s="59" t="s">
        <v>256</v>
      </c>
      <c r="AL22" s="59">
        <v>1</v>
      </c>
      <c r="AM22" s="59" t="s">
        <v>27</v>
      </c>
      <c r="AN22" s="59" t="s">
        <v>680</v>
      </c>
      <c r="AO22" s="58">
        <v>26</v>
      </c>
      <c r="AP22" s="59" t="s">
        <v>677</v>
      </c>
      <c r="AQ22" s="59" t="s">
        <v>683</v>
      </c>
      <c r="AR22" s="59" t="s">
        <v>27</v>
      </c>
      <c r="AS22" s="59" t="s">
        <v>684</v>
      </c>
      <c r="AT22" s="59" t="s">
        <v>27</v>
      </c>
      <c r="AU22" s="59" t="s">
        <v>27</v>
      </c>
      <c r="AV22" s="59" t="s">
        <v>27</v>
      </c>
      <c r="AW22" s="62"/>
      <c r="AX22" s="62" t="s">
        <v>748</v>
      </c>
      <c r="AY22" s="62">
        <v>34.308999999999997</v>
      </c>
      <c r="AZ22" s="62">
        <v>0.47651388888888885</v>
      </c>
      <c r="BA22" s="62">
        <v>2.0985747180040226</v>
      </c>
      <c r="BB22" s="62">
        <v>24.948</v>
      </c>
      <c r="BC22" s="62">
        <v>38</v>
      </c>
      <c r="BD22">
        <v>2566</v>
      </c>
      <c r="BE22" s="62" t="s">
        <v>779</v>
      </c>
      <c r="BF22" s="62">
        <v>1</v>
      </c>
      <c r="BG22" s="62">
        <v>1</v>
      </c>
      <c r="BH22" s="50">
        <f t="shared" si="0"/>
        <v>0.32061558191728118</v>
      </c>
      <c r="BI22" s="50"/>
      <c r="BJ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</row>
    <row r="23" spans="1:87" ht="14.25" customHeight="1" x14ac:dyDescent="0.25">
      <c r="A23" s="58">
        <v>21</v>
      </c>
      <c r="B23" s="59" t="s">
        <v>78</v>
      </c>
      <c r="C23" s="59" t="s">
        <v>28</v>
      </c>
      <c r="D23" s="59" t="s">
        <v>79</v>
      </c>
      <c r="E23" s="59"/>
      <c r="F23" s="59" t="s">
        <v>80</v>
      </c>
      <c r="G23" s="58">
        <v>1</v>
      </c>
      <c r="H23" s="58">
        <v>30</v>
      </c>
      <c r="I23" s="59" t="s">
        <v>98</v>
      </c>
      <c r="J23" s="58">
        <v>871611960</v>
      </c>
      <c r="K23" s="58">
        <v>69.571428571428598</v>
      </c>
      <c r="L23" s="58">
        <v>0.50151975683890604</v>
      </c>
      <c r="M23" s="58">
        <v>1</v>
      </c>
      <c r="N23" s="60">
        <v>0</v>
      </c>
      <c r="O23" s="60">
        <v>0</v>
      </c>
      <c r="P23" s="58">
        <v>2</v>
      </c>
      <c r="Q23" s="58">
        <v>1</v>
      </c>
      <c r="R23" s="58">
        <v>1</v>
      </c>
      <c r="S23" s="58">
        <v>1</v>
      </c>
      <c r="T23" s="58">
        <v>1</v>
      </c>
      <c r="U23" s="58">
        <v>1</v>
      </c>
      <c r="V23" s="58">
        <v>1</v>
      </c>
      <c r="W23" s="59">
        <v>0</v>
      </c>
      <c r="X23" s="60">
        <v>0</v>
      </c>
      <c r="Y23" s="58">
        <v>2</v>
      </c>
      <c r="Z23" s="59">
        <v>11</v>
      </c>
      <c r="AA23" s="59">
        <v>2</v>
      </c>
      <c r="AB23" s="59" t="s">
        <v>102</v>
      </c>
      <c r="AC23" s="59">
        <v>0</v>
      </c>
      <c r="AD23" s="58">
        <v>0</v>
      </c>
      <c r="AE23" s="58">
        <v>1</v>
      </c>
      <c r="AF23" s="58">
        <v>0</v>
      </c>
      <c r="AG23" s="58">
        <v>3</v>
      </c>
      <c r="AH23" s="59" t="s">
        <v>90</v>
      </c>
      <c r="AI23" s="58">
        <v>4</v>
      </c>
      <c r="AJ23" s="60"/>
      <c r="AK23" s="59" t="s">
        <v>629</v>
      </c>
      <c r="AL23" s="59">
        <v>1</v>
      </c>
      <c r="AM23" s="59" t="s">
        <v>27</v>
      </c>
      <c r="AN23" s="59" t="s">
        <v>673</v>
      </c>
      <c r="AO23" s="58">
        <v>28</v>
      </c>
      <c r="AP23" s="59" t="s">
        <v>677</v>
      </c>
      <c r="AQ23" s="59" t="s">
        <v>685</v>
      </c>
      <c r="AR23" s="59" t="s">
        <v>27</v>
      </c>
      <c r="AS23" s="59" t="s">
        <v>686</v>
      </c>
      <c r="AT23" s="59" t="s">
        <v>27</v>
      </c>
      <c r="AU23" s="59" t="s">
        <v>27</v>
      </c>
      <c r="AV23" s="59" t="s">
        <v>27</v>
      </c>
      <c r="AW23" s="62"/>
      <c r="AX23" s="62" t="s">
        <v>747</v>
      </c>
      <c r="AY23" s="62">
        <v>10.246</v>
      </c>
      <c r="AZ23" s="62">
        <v>0.93145454545454553</v>
      </c>
      <c r="BA23" s="62">
        <v>1.073589693538942</v>
      </c>
      <c r="BB23" s="62">
        <v>9.4879999999999995</v>
      </c>
      <c r="BC23" s="62"/>
      <c r="BD23">
        <v>0</v>
      </c>
      <c r="BE23" s="62"/>
      <c r="BF23" s="62"/>
      <c r="BG23" s="62"/>
      <c r="BH23" s="50">
        <f t="shared" si="0"/>
        <v>9.7599063048994725E-2</v>
      </c>
      <c r="BI23" s="50"/>
      <c r="BJ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</row>
    <row r="24" spans="1:87" ht="14.25" hidden="1" customHeight="1" x14ac:dyDescent="0.25">
      <c r="A24" s="58">
        <v>22</v>
      </c>
      <c r="B24" s="59" t="s">
        <v>78</v>
      </c>
      <c r="C24" s="59" t="s">
        <v>28</v>
      </c>
      <c r="D24" s="59" t="s">
        <v>34</v>
      </c>
      <c r="E24" s="59"/>
      <c r="F24" s="59" t="s">
        <v>35</v>
      </c>
      <c r="G24" s="58">
        <v>1</v>
      </c>
      <c r="H24" s="58">
        <v>19</v>
      </c>
      <c r="I24" s="59" t="s">
        <v>98</v>
      </c>
      <c r="J24" s="58">
        <v>871611960</v>
      </c>
      <c r="K24" s="58">
        <v>69.125</v>
      </c>
      <c r="L24" s="58">
        <v>0.79481132075471705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  <c r="R24" s="60">
        <v>0</v>
      </c>
      <c r="S24" s="60">
        <v>0</v>
      </c>
      <c r="T24" s="60">
        <v>0</v>
      </c>
      <c r="U24" s="60">
        <v>0</v>
      </c>
      <c r="V24" s="60">
        <v>0</v>
      </c>
      <c r="W24" s="59">
        <v>0</v>
      </c>
      <c r="X24" s="60">
        <v>0</v>
      </c>
      <c r="Y24" s="60">
        <v>0</v>
      </c>
      <c r="Z24" s="59">
        <v>0</v>
      </c>
      <c r="AA24" s="59">
        <v>0</v>
      </c>
      <c r="AB24" s="59" t="s">
        <v>102</v>
      </c>
      <c r="AC24" s="61">
        <v>4</v>
      </c>
      <c r="AD24" s="58">
        <v>0</v>
      </c>
      <c r="AE24" s="58">
        <v>0</v>
      </c>
      <c r="AF24" s="58">
        <v>0</v>
      </c>
      <c r="AG24" s="58">
        <v>0</v>
      </c>
      <c r="AH24" s="59" t="s">
        <v>90</v>
      </c>
      <c r="AI24" s="58">
        <v>4</v>
      </c>
      <c r="AJ24" s="60"/>
      <c r="AK24" s="59" t="s">
        <v>91</v>
      </c>
      <c r="AL24" s="59">
        <v>1</v>
      </c>
      <c r="AM24" s="59" t="s">
        <v>27</v>
      </c>
      <c r="AN24" s="59" t="s">
        <v>673</v>
      </c>
      <c r="AO24" s="58">
        <v>28</v>
      </c>
      <c r="AP24" s="59" t="s">
        <v>677</v>
      </c>
      <c r="AQ24" s="59" t="s">
        <v>685</v>
      </c>
      <c r="AR24" s="59" t="s">
        <v>27</v>
      </c>
      <c r="AS24" s="59" t="s">
        <v>686</v>
      </c>
      <c r="AT24" s="59" t="s">
        <v>27</v>
      </c>
      <c r="AU24" s="59" t="s">
        <v>27</v>
      </c>
      <c r="AV24" s="59" t="s">
        <v>27</v>
      </c>
      <c r="AW24" s="62"/>
      <c r="AX24" s="62" t="s">
        <v>747</v>
      </c>
      <c r="AY24" s="62">
        <v>2.9670000000000001</v>
      </c>
      <c r="AZ24" s="62" t="s">
        <v>27</v>
      </c>
      <c r="BA24" s="62">
        <v>0</v>
      </c>
      <c r="BB24" s="62">
        <v>2.2930000000000001</v>
      </c>
      <c r="BC24" s="62"/>
      <c r="BD24" s="80">
        <v>0</v>
      </c>
      <c r="BE24" s="62"/>
      <c r="BF24" s="62"/>
      <c r="BG24" s="62"/>
      <c r="BH24" s="50">
        <f t="shared" si="0"/>
        <v>0</v>
      </c>
      <c r="BI24" s="50"/>
      <c r="BJ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</row>
    <row r="25" spans="1:87" ht="14.25" hidden="1" customHeight="1" x14ac:dyDescent="0.25">
      <c r="A25" s="58">
        <v>23</v>
      </c>
      <c r="B25" s="59" t="s">
        <v>78</v>
      </c>
      <c r="C25" s="59" t="s">
        <v>28</v>
      </c>
      <c r="D25" s="59" t="s">
        <v>39</v>
      </c>
      <c r="E25" s="59"/>
      <c r="F25" s="59" t="s">
        <v>40</v>
      </c>
      <c r="G25" s="58">
        <v>1</v>
      </c>
      <c r="H25" s="58">
        <v>9</v>
      </c>
      <c r="I25" s="59" t="s">
        <v>98</v>
      </c>
      <c r="J25" s="58">
        <v>871611960</v>
      </c>
      <c r="K25" s="58">
        <v>42.769230769230802</v>
      </c>
      <c r="L25" s="58">
        <v>0.29753265602322199</v>
      </c>
      <c r="M25" s="60">
        <v>0</v>
      </c>
      <c r="N25" s="60">
        <v>0</v>
      </c>
      <c r="O25" s="60">
        <v>0</v>
      </c>
      <c r="P25" s="60">
        <v>0</v>
      </c>
      <c r="Q25" s="60">
        <v>0</v>
      </c>
      <c r="R25" s="60">
        <v>0</v>
      </c>
      <c r="S25" s="60">
        <v>0</v>
      </c>
      <c r="T25" s="60">
        <v>0</v>
      </c>
      <c r="U25" s="60">
        <v>0</v>
      </c>
      <c r="V25" s="60">
        <v>0</v>
      </c>
      <c r="W25" s="59">
        <v>0</v>
      </c>
      <c r="X25" s="60">
        <v>0</v>
      </c>
      <c r="Y25" s="60">
        <v>0</v>
      </c>
      <c r="Z25" s="59">
        <v>0</v>
      </c>
      <c r="AA25" s="59">
        <v>0</v>
      </c>
      <c r="AB25" s="59" t="s">
        <v>99</v>
      </c>
      <c r="AC25" s="61">
        <v>4</v>
      </c>
      <c r="AD25" s="58">
        <v>0</v>
      </c>
      <c r="AE25" s="58">
        <v>0</v>
      </c>
      <c r="AF25" s="58">
        <v>0</v>
      </c>
      <c r="AG25" s="58">
        <v>0</v>
      </c>
      <c r="AH25" s="59" t="s">
        <v>90</v>
      </c>
      <c r="AI25" s="58">
        <v>4</v>
      </c>
      <c r="AJ25" s="60"/>
      <c r="AK25" s="59" t="s">
        <v>100</v>
      </c>
      <c r="AL25" s="59">
        <v>1</v>
      </c>
      <c r="AM25" s="59" t="s">
        <v>27</v>
      </c>
      <c r="AN25" s="59" t="s">
        <v>673</v>
      </c>
      <c r="AO25" s="58">
        <v>28</v>
      </c>
      <c r="AP25" s="59" t="s">
        <v>677</v>
      </c>
      <c r="AQ25" s="59" t="s">
        <v>685</v>
      </c>
      <c r="AR25" s="59" t="s">
        <v>27</v>
      </c>
      <c r="AS25" s="59" t="s">
        <v>686</v>
      </c>
      <c r="AT25" s="59" t="s">
        <v>27</v>
      </c>
      <c r="AU25" s="59" t="s">
        <v>27</v>
      </c>
      <c r="AV25" s="59" t="s">
        <v>27</v>
      </c>
      <c r="AW25" s="62"/>
      <c r="AX25" s="62" t="s">
        <v>747</v>
      </c>
      <c r="AY25" s="62">
        <v>6.415</v>
      </c>
      <c r="AZ25" s="62" t="s">
        <v>27</v>
      </c>
      <c r="BA25" s="62">
        <v>0</v>
      </c>
      <c r="BB25" s="62">
        <v>5.3420000000000005</v>
      </c>
      <c r="BC25" s="62"/>
      <c r="BD25">
        <v>0</v>
      </c>
      <c r="BE25" s="62"/>
      <c r="BF25" s="62"/>
      <c r="BG25" s="62"/>
      <c r="BH25" s="50">
        <f t="shared" si="0"/>
        <v>0</v>
      </c>
      <c r="BI25" s="50"/>
      <c r="BJ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</row>
    <row r="26" spans="1:87" ht="14.25" hidden="1" customHeight="1" x14ac:dyDescent="0.25">
      <c r="A26" s="58">
        <v>24</v>
      </c>
      <c r="B26" s="59" t="s">
        <v>78</v>
      </c>
      <c r="C26" s="59" t="s">
        <v>28</v>
      </c>
      <c r="D26" s="59" t="s">
        <v>44</v>
      </c>
      <c r="E26" s="59"/>
      <c r="F26" s="59" t="s">
        <v>45</v>
      </c>
      <c r="G26" s="58">
        <v>1</v>
      </c>
      <c r="H26" s="58">
        <v>8</v>
      </c>
      <c r="I26" s="59" t="s">
        <v>98</v>
      </c>
      <c r="J26" s="58">
        <v>871611960</v>
      </c>
      <c r="K26" s="58">
        <v>23.272727272727298</v>
      </c>
      <c r="L26" s="58">
        <v>0.14090909090909101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  <c r="R26" s="60">
        <v>0</v>
      </c>
      <c r="S26" s="60">
        <v>0</v>
      </c>
      <c r="T26" s="60">
        <v>0</v>
      </c>
      <c r="U26" s="60">
        <v>0</v>
      </c>
      <c r="V26" s="60">
        <v>0</v>
      </c>
      <c r="W26" s="59">
        <v>0</v>
      </c>
      <c r="X26" s="60">
        <v>0</v>
      </c>
      <c r="Y26" s="60">
        <v>0</v>
      </c>
      <c r="Z26" s="59">
        <v>0</v>
      </c>
      <c r="AA26" s="59">
        <v>0</v>
      </c>
      <c r="AB26" s="59" t="s">
        <v>99</v>
      </c>
      <c r="AC26" s="61">
        <v>4</v>
      </c>
      <c r="AD26" s="58">
        <v>0</v>
      </c>
      <c r="AE26" s="58">
        <v>0</v>
      </c>
      <c r="AF26" s="58">
        <v>0</v>
      </c>
      <c r="AG26" s="58">
        <v>0</v>
      </c>
      <c r="AH26" s="59" t="s">
        <v>90</v>
      </c>
      <c r="AI26" s="58">
        <v>4</v>
      </c>
      <c r="AJ26" s="60"/>
      <c r="AK26" s="59" t="s">
        <v>100</v>
      </c>
      <c r="AL26" s="59">
        <v>1</v>
      </c>
      <c r="AM26" s="59" t="s">
        <v>27</v>
      </c>
      <c r="AN26" s="59" t="s">
        <v>673</v>
      </c>
      <c r="AO26" s="58">
        <v>28</v>
      </c>
      <c r="AP26" s="59" t="s">
        <v>677</v>
      </c>
      <c r="AQ26" s="59" t="s">
        <v>685</v>
      </c>
      <c r="AR26" s="59" t="s">
        <v>27</v>
      </c>
      <c r="AS26" s="59" t="s">
        <v>686</v>
      </c>
      <c r="AT26" s="59" t="s">
        <v>27</v>
      </c>
      <c r="AU26" s="59" t="s">
        <v>27</v>
      </c>
      <c r="AV26" s="59" t="s">
        <v>27</v>
      </c>
      <c r="AW26" s="64"/>
      <c r="AX26" s="62" t="s">
        <v>747</v>
      </c>
      <c r="AY26" s="62">
        <v>2.5230000000000001</v>
      </c>
      <c r="AZ26" s="62" t="s">
        <v>27</v>
      </c>
      <c r="BA26" s="62">
        <v>0</v>
      </c>
      <c r="BB26" s="62">
        <v>1.8900000000000001</v>
      </c>
      <c r="BC26" s="62"/>
      <c r="BD26">
        <v>0</v>
      </c>
      <c r="BE26" s="62"/>
      <c r="BF26" s="64"/>
      <c r="BG26" s="64"/>
      <c r="BH26" s="50">
        <f t="shared" si="0"/>
        <v>0</v>
      </c>
    </row>
    <row r="27" spans="1:87" ht="14.25" hidden="1" customHeight="1" x14ac:dyDescent="0.25">
      <c r="A27" s="58">
        <v>25</v>
      </c>
      <c r="B27" s="59" t="s">
        <v>78</v>
      </c>
      <c r="C27" s="59" t="s">
        <v>28</v>
      </c>
      <c r="D27" s="59" t="s">
        <v>29</v>
      </c>
      <c r="E27" s="59"/>
      <c r="F27" s="59" t="s">
        <v>32</v>
      </c>
      <c r="G27" s="58">
        <v>19</v>
      </c>
      <c r="H27" s="58">
        <v>75</v>
      </c>
      <c r="I27" s="59" t="s">
        <v>98</v>
      </c>
      <c r="J27" s="58">
        <v>871611960</v>
      </c>
      <c r="K27" s="58">
        <v>0.375</v>
      </c>
      <c r="L27" s="58">
        <v>0.1875</v>
      </c>
      <c r="M27" s="60">
        <v>0</v>
      </c>
      <c r="N27" s="60">
        <v>0</v>
      </c>
      <c r="O27" s="60">
        <v>0</v>
      </c>
      <c r="P27" s="60">
        <v>0</v>
      </c>
      <c r="Q27" s="60">
        <v>0</v>
      </c>
      <c r="R27" s="60">
        <v>0</v>
      </c>
      <c r="S27" s="60">
        <v>0</v>
      </c>
      <c r="T27" s="60">
        <v>0</v>
      </c>
      <c r="U27" s="60">
        <v>0</v>
      </c>
      <c r="V27" s="60">
        <v>0</v>
      </c>
      <c r="W27" s="59">
        <v>0</v>
      </c>
      <c r="X27" s="60">
        <v>0</v>
      </c>
      <c r="Y27" s="60">
        <v>0</v>
      </c>
      <c r="Z27" s="59">
        <v>0</v>
      </c>
      <c r="AA27" s="59">
        <v>0</v>
      </c>
      <c r="AB27" s="59" t="s">
        <v>102</v>
      </c>
      <c r="AC27" s="61">
        <v>4</v>
      </c>
      <c r="AD27" s="58">
        <v>0</v>
      </c>
      <c r="AE27" s="58">
        <v>0</v>
      </c>
      <c r="AF27" s="58">
        <v>0</v>
      </c>
      <c r="AG27" s="58">
        <v>0</v>
      </c>
      <c r="AH27" s="59" t="s">
        <v>258</v>
      </c>
      <c r="AI27" s="58">
        <v>9</v>
      </c>
      <c r="AJ27" s="60"/>
      <c r="AK27" s="59" t="s">
        <v>91</v>
      </c>
      <c r="AL27" s="59">
        <v>1</v>
      </c>
      <c r="AM27" s="59" t="s">
        <v>27</v>
      </c>
      <c r="AN27" s="59" t="s">
        <v>673</v>
      </c>
      <c r="AO27" s="58">
        <v>28</v>
      </c>
      <c r="AP27" s="59" t="s">
        <v>677</v>
      </c>
      <c r="AQ27" s="59" t="s">
        <v>685</v>
      </c>
      <c r="AR27" s="59" t="s">
        <v>27</v>
      </c>
      <c r="AS27" s="59" t="s">
        <v>686</v>
      </c>
      <c r="AT27" s="59" t="s">
        <v>27</v>
      </c>
      <c r="AU27" s="59" t="s">
        <v>27</v>
      </c>
      <c r="AV27" s="59" t="s">
        <v>27</v>
      </c>
      <c r="AW27" s="62"/>
      <c r="AX27" s="62" t="s">
        <v>747</v>
      </c>
      <c r="AY27" s="62">
        <v>2.4359999999999999</v>
      </c>
      <c r="AZ27" s="62" t="s">
        <v>27</v>
      </c>
      <c r="BA27" s="62">
        <v>0</v>
      </c>
      <c r="BB27" s="62">
        <v>1.7630000000000001</v>
      </c>
      <c r="BC27" s="62"/>
      <c r="BD27">
        <v>0</v>
      </c>
      <c r="BE27" s="62" t="s">
        <v>780</v>
      </c>
      <c r="BF27" s="62">
        <v>1</v>
      </c>
      <c r="BG27" s="62">
        <v>1</v>
      </c>
      <c r="BH27" s="50">
        <f t="shared" si="0"/>
        <v>0</v>
      </c>
      <c r="BI27" s="50"/>
      <c r="BJ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</row>
    <row r="28" spans="1:87" ht="14.25" hidden="1" customHeight="1" x14ac:dyDescent="0.25">
      <c r="A28" s="58">
        <v>26</v>
      </c>
      <c r="B28" s="59" t="s">
        <v>78</v>
      </c>
      <c r="C28" s="59" t="s">
        <v>28</v>
      </c>
      <c r="D28" s="59" t="s">
        <v>36</v>
      </c>
      <c r="E28" s="59"/>
      <c r="F28" s="59" t="s">
        <v>32</v>
      </c>
      <c r="G28" s="58">
        <v>66</v>
      </c>
      <c r="H28" s="58">
        <v>56</v>
      </c>
      <c r="I28" s="59" t="s">
        <v>98</v>
      </c>
      <c r="J28" s="58">
        <v>871611960</v>
      </c>
      <c r="K28" s="58">
        <v>0.42857142857142899</v>
      </c>
      <c r="L28" s="58">
        <v>0.214285714285714</v>
      </c>
      <c r="M28" s="60">
        <v>0</v>
      </c>
      <c r="N28" s="60">
        <v>0</v>
      </c>
      <c r="O28" s="60">
        <v>0</v>
      </c>
      <c r="P28" s="60">
        <v>0</v>
      </c>
      <c r="Q28" s="60">
        <v>0</v>
      </c>
      <c r="R28" s="60">
        <v>0</v>
      </c>
      <c r="S28" s="60">
        <v>0</v>
      </c>
      <c r="T28" s="60">
        <v>0</v>
      </c>
      <c r="U28" s="60">
        <v>0</v>
      </c>
      <c r="V28" s="60">
        <v>0</v>
      </c>
      <c r="W28" s="59">
        <v>0</v>
      </c>
      <c r="X28" s="60">
        <v>0</v>
      </c>
      <c r="Y28" s="60">
        <v>0</v>
      </c>
      <c r="Z28" s="59">
        <v>0</v>
      </c>
      <c r="AA28" s="59">
        <v>0</v>
      </c>
      <c r="AB28" s="59" t="s">
        <v>99</v>
      </c>
      <c r="AC28" s="61">
        <v>4</v>
      </c>
      <c r="AD28" s="58">
        <v>0</v>
      </c>
      <c r="AE28" s="58">
        <v>0</v>
      </c>
      <c r="AF28" s="58">
        <v>0</v>
      </c>
      <c r="AG28" s="58">
        <v>0</v>
      </c>
      <c r="AH28" s="59" t="s">
        <v>258</v>
      </c>
      <c r="AI28" s="58">
        <v>9</v>
      </c>
      <c r="AJ28" s="60"/>
      <c r="AK28" s="59" t="s">
        <v>297</v>
      </c>
      <c r="AL28" s="59">
        <v>1</v>
      </c>
      <c r="AM28" s="59" t="s">
        <v>27</v>
      </c>
      <c r="AN28" s="59" t="s">
        <v>673</v>
      </c>
      <c r="AO28" s="58">
        <v>28</v>
      </c>
      <c r="AP28" s="59" t="s">
        <v>677</v>
      </c>
      <c r="AQ28" s="59" t="s">
        <v>685</v>
      </c>
      <c r="AR28" s="59" t="s">
        <v>27</v>
      </c>
      <c r="AS28" s="59" t="s">
        <v>686</v>
      </c>
      <c r="AT28" s="59" t="s">
        <v>27</v>
      </c>
      <c r="AU28" s="59" t="s">
        <v>27</v>
      </c>
      <c r="AV28" s="59" t="s">
        <v>27</v>
      </c>
      <c r="AW28" s="62"/>
      <c r="AX28" s="62" t="s">
        <v>747</v>
      </c>
      <c r="AY28" s="62">
        <v>2.355</v>
      </c>
      <c r="AZ28" s="62" t="s">
        <v>27</v>
      </c>
      <c r="BA28" s="62">
        <v>0</v>
      </c>
      <c r="BB28" s="62">
        <v>1.7750000000000001</v>
      </c>
      <c r="BC28" s="62"/>
      <c r="BD28">
        <v>0</v>
      </c>
      <c r="BE28" s="62" t="s">
        <v>780</v>
      </c>
      <c r="BF28" s="62">
        <v>1</v>
      </c>
      <c r="BG28" s="62">
        <v>1</v>
      </c>
      <c r="BH28" s="50">
        <f t="shared" si="0"/>
        <v>0</v>
      </c>
      <c r="BI28" s="50"/>
      <c r="BJ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</row>
    <row r="29" spans="1:87" ht="14.25" hidden="1" customHeight="1" x14ac:dyDescent="0.25">
      <c r="A29" s="58">
        <v>27</v>
      </c>
      <c r="B29" s="59" t="s">
        <v>78</v>
      </c>
      <c r="C29" s="59" t="s">
        <v>28</v>
      </c>
      <c r="D29" s="59" t="s">
        <v>41</v>
      </c>
      <c r="E29" s="59"/>
      <c r="F29" s="59" t="s">
        <v>32</v>
      </c>
      <c r="G29" s="58">
        <v>14</v>
      </c>
      <c r="H29" s="58">
        <v>13</v>
      </c>
      <c r="I29" s="59" t="s">
        <v>98</v>
      </c>
      <c r="J29" s="58">
        <v>871611960</v>
      </c>
      <c r="K29" s="58">
        <v>0.68181818181818199</v>
      </c>
      <c r="L29" s="58">
        <v>0.34090909090909099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  <c r="R29" s="60">
        <v>0</v>
      </c>
      <c r="S29" s="60">
        <v>0</v>
      </c>
      <c r="T29" s="60">
        <v>0</v>
      </c>
      <c r="U29" s="60">
        <v>0</v>
      </c>
      <c r="V29" s="60">
        <v>0</v>
      </c>
      <c r="W29" s="59">
        <v>0</v>
      </c>
      <c r="X29" s="60">
        <v>0</v>
      </c>
      <c r="Y29" s="60">
        <v>0</v>
      </c>
      <c r="Z29" s="59">
        <v>0</v>
      </c>
      <c r="AA29" s="59">
        <v>0</v>
      </c>
      <c r="AB29" s="59" t="s">
        <v>99</v>
      </c>
      <c r="AC29" s="61">
        <v>4</v>
      </c>
      <c r="AD29" s="58">
        <v>0</v>
      </c>
      <c r="AE29" s="58">
        <v>0</v>
      </c>
      <c r="AF29" s="58">
        <v>0</v>
      </c>
      <c r="AG29" s="58">
        <v>0</v>
      </c>
      <c r="AH29" s="59" t="s">
        <v>258</v>
      </c>
      <c r="AI29" s="58">
        <v>9</v>
      </c>
      <c r="AJ29" s="60"/>
      <c r="AK29" s="59" t="s">
        <v>100</v>
      </c>
      <c r="AL29" s="59">
        <v>1</v>
      </c>
      <c r="AM29" s="59" t="s">
        <v>27</v>
      </c>
      <c r="AN29" s="59" t="s">
        <v>673</v>
      </c>
      <c r="AO29" s="58">
        <v>28</v>
      </c>
      <c r="AP29" s="59" t="s">
        <v>677</v>
      </c>
      <c r="AQ29" s="59" t="s">
        <v>685</v>
      </c>
      <c r="AR29" s="59" t="s">
        <v>27</v>
      </c>
      <c r="AS29" s="59" t="s">
        <v>686</v>
      </c>
      <c r="AT29" s="59" t="s">
        <v>27</v>
      </c>
      <c r="AU29" s="59" t="s">
        <v>27</v>
      </c>
      <c r="AV29" s="59" t="s">
        <v>27</v>
      </c>
      <c r="AW29" s="62"/>
      <c r="AX29" s="62" t="s">
        <v>747</v>
      </c>
      <c r="AY29" s="62">
        <v>1.5820000000000001</v>
      </c>
      <c r="AZ29" s="62" t="s">
        <v>27</v>
      </c>
      <c r="BA29" s="62">
        <v>0</v>
      </c>
      <c r="BB29" s="62">
        <v>0.99299999999999999</v>
      </c>
      <c r="BC29" s="62"/>
      <c r="BD29" s="80">
        <v>0</v>
      </c>
      <c r="BE29" s="62" t="s">
        <v>780</v>
      </c>
      <c r="BF29" s="62">
        <v>1</v>
      </c>
      <c r="BG29" s="62">
        <v>1</v>
      </c>
      <c r="BH29" s="50">
        <f t="shared" si="0"/>
        <v>0</v>
      </c>
      <c r="BI29" s="50"/>
      <c r="BJ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</row>
    <row r="30" spans="1:87" ht="14.25" hidden="1" customHeight="1" x14ac:dyDescent="0.25">
      <c r="A30" s="58">
        <v>28</v>
      </c>
      <c r="B30" s="59" t="s">
        <v>78</v>
      </c>
      <c r="C30" s="59" t="s">
        <v>28</v>
      </c>
      <c r="D30" s="59" t="s">
        <v>46</v>
      </c>
      <c r="E30" s="59"/>
      <c r="F30" s="59" t="s">
        <v>32</v>
      </c>
      <c r="G30" s="58">
        <v>98</v>
      </c>
      <c r="H30" s="58">
        <v>9</v>
      </c>
      <c r="I30" s="59" t="s">
        <v>98</v>
      </c>
      <c r="J30" s="58">
        <v>871611960</v>
      </c>
      <c r="K30" s="58">
        <v>0.5</v>
      </c>
      <c r="L30" s="58">
        <v>0.25</v>
      </c>
      <c r="M30" s="60">
        <v>0</v>
      </c>
      <c r="N30" s="60">
        <v>0</v>
      </c>
      <c r="O30" s="60">
        <v>0</v>
      </c>
      <c r="P30" s="60">
        <v>0</v>
      </c>
      <c r="Q30" s="60">
        <v>0</v>
      </c>
      <c r="R30" s="60">
        <v>0</v>
      </c>
      <c r="S30" s="60">
        <v>0</v>
      </c>
      <c r="T30" s="60">
        <v>0</v>
      </c>
      <c r="U30" s="60">
        <v>0</v>
      </c>
      <c r="V30" s="60">
        <v>0</v>
      </c>
      <c r="W30" s="59">
        <v>0</v>
      </c>
      <c r="X30" s="60">
        <v>0</v>
      </c>
      <c r="Y30" s="60">
        <v>0</v>
      </c>
      <c r="Z30" s="59">
        <v>0</v>
      </c>
      <c r="AA30" s="59">
        <v>0</v>
      </c>
      <c r="AB30" s="59" t="s">
        <v>102</v>
      </c>
      <c r="AC30" s="61">
        <v>4</v>
      </c>
      <c r="AD30" s="58">
        <v>0</v>
      </c>
      <c r="AE30" s="58">
        <v>0</v>
      </c>
      <c r="AF30" s="58">
        <v>0</v>
      </c>
      <c r="AG30" s="58">
        <v>0</v>
      </c>
      <c r="AH30" s="59" t="s">
        <v>258</v>
      </c>
      <c r="AI30" s="58">
        <v>9</v>
      </c>
      <c r="AJ30" s="60"/>
      <c r="AK30" s="59" t="s">
        <v>358</v>
      </c>
      <c r="AL30" s="59">
        <v>1</v>
      </c>
      <c r="AM30" s="59" t="s">
        <v>27</v>
      </c>
      <c r="AN30" s="59" t="s">
        <v>673</v>
      </c>
      <c r="AO30" s="58">
        <v>28</v>
      </c>
      <c r="AP30" s="59" t="s">
        <v>677</v>
      </c>
      <c r="AQ30" s="59" t="s">
        <v>685</v>
      </c>
      <c r="AR30" s="59" t="s">
        <v>27</v>
      </c>
      <c r="AS30" s="59" t="s">
        <v>686</v>
      </c>
      <c r="AT30" s="59" t="s">
        <v>27</v>
      </c>
      <c r="AU30" s="59" t="s">
        <v>27</v>
      </c>
      <c r="AV30" s="59" t="s">
        <v>27</v>
      </c>
      <c r="AW30" s="64"/>
      <c r="AX30" s="62" t="s">
        <v>747</v>
      </c>
      <c r="AY30" s="62">
        <v>2.7770000000000001</v>
      </c>
      <c r="AZ30" s="62" t="s">
        <v>27</v>
      </c>
      <c r="BA30" s="62">
        <v>0</v>
      </c>
      <c r="BB30" s="62">
        <v>2.2650000000000001</v>
      </c>
      <c r="BC30" s="62"/>
      <c r="BD30">
        <v>0</v>
      </c>
      <c r="BE30" s="62" t="s">
        <v>780</v>
      </c>
      <c r="BF30" s="62">
        <v>1</v>
      </c>
      <c r="BG30" s="62">
        <v>1</v>
      </c>
      <c r="BH30" s="50">
        <f t="shared" si="0"/>
        <v>0</v>
      </c>
    </row>
    <row r="31" spans="1:87" ht="14.25" customHeight="1" x14ac:dyDescent="0.25">
      <c r="A31" s="58">
        <v>29</v>
      </c>
      <c r="B31" s="59" t="s">
        <v>78</v>
      </c>
      <c r="C31" s="59" t="s">
        <v>28</v>
      </c>
      <c r="D31" s="59" t="s">
        <v>31</v>
      </c>
      <c r="E31" s="59"/>
      <c r="F31" s="59" t="s">
        <v>30</v>
      </c>
      <c r="G31" s="58">
        <v>62</v>
      </c>
      <c r="H31" s="58">
        <v>150</v>
      </c>
      <c r="I31" s="59" t="s">
        <v>98</v>
      </c>
      <c r="J31" s="58">
        <v>871611960</v>
      </c>
      <c r="K31" s="58">
        <v>3.4666666666666699</v>
      </c>
      <c r="L31" s="58">
        <v>0.34666666666666701</v>
      </c>
      <c r="M31" s="58">
        <v>3</v>
      </c>
      <c r="N31" s="60">
        <v>0</v>
      </c>
      <c r="O31" s="60">
        <v>0</v>
      </c>
      <c r="P31" s="58">
        <v>6</v>
      </c>
      <c r="Q31" s="58">
        <v>3</v>
      </c>
      <c r="R31" s="58">
        <v>1</v>
      </c>
      <c r="S31" s="58">
        <v>3</v>
      </c>
      <c r="T31" s="58">
        <v>1</v>
      </c>
      <c r="U31" s="60">
        <v>0</v>
      </c>
      <c r="V31" s="60">
        <v>0</v>
      </c>
      <c r="W31" s="59">
        <v>0</v>
      </c>
      <c r="X31" s="60">
        <v>0</v>
      </c>
      <c r="Y31" s="60">
        <v>0</v>
      </c>
      <c r="Z31" s="59">
        <v>17</v>
      </c>
      <c r="AA31" s="59">
        <v>0</v>
      </c>
      <c r="AB31" s="59" t="s">
        <v>27</v>
      </c>
      <c r="AC31" s="61">
        <v>3</v>
      </c>
      <c r="AD31" s="58">
        <v>0</v>
      </c>
      <c r="AE31" s="58">
        <v>2</v>
      </c>
      <c r="AF31" s="58">
        <v>0</v>
      </c>
      <c r="AG31" s="58">
        <v>4</v>
      </c>
      <c r="AH31" s="59" t="s">
        <v>381</v>
      </c>
      <c r="AI31" s="58">
        <v>16</v>
      </c>
      <c r="AJ31" s="60"/>
      <c r="AK31" s="59" t="s">
        <v>382</v>
      </c>
      <c r="AL31" s="59">
        <v>1</v>
      </c>
      <c r="AM31" s="59" t="s">
        <v>27</v>
      </c>
      <c r="AN31" s="59" t="s">
        <v>673</v>
      </c>
      <c r="AO31" s="58">
        <v>28</v>
      </c>
      <c r="AP31" s="59" t="s">
        <v>677</v>
      </c>
      <c r="AQ31" s="59" t="s">
        <v>685</v>
      </c>
      <c r="AR31" s="59" t="s">
        <v>27</v>
      </c>
      <c r="AS31" s="59" t="s">
        <v>686</v>
      </c>
      <c r="AT31" s="59" t="s">
        <v>27</v>
      </c>
      <c r="AU31" s="59" t="s">
        <v>27</v>
      </c>
      <c r="AV31" s="59" t="s">
        <v>27</v>
      </c>
      <c r="AW31" s="62"/>
      <c r="AX31" s="62" t="s">
        <v>747</v>
      </c>
      <c r="AY31" s="62">
        <v>4.9270000000000005</v>
      </c>
      <c r="AZ31" s="62">
        <v>0.28982352941176476</v>
      </c>
      <c r="BA31" s="62">
        <v>3.4503754820377508</v>
      </c>
      <c r="BB31" s="62">
        <v>4.3609999999999998</v>
      </c>
      <c r="BC31" s="62"/>
      <c r="BD31">
        <v>0</v>
      </c>
      <c r="BE31" s="62"/>
      <c r="BF31" s="62"/>
      <c r="BG31" s="62"/>
      <c r="BH31" s="50">
        <f t="shared" si="0"/>
        <v>0.40592652729855894</v>
      </c>
      <c r="BI31" s="50"/>
      <c r="BJ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</row>
    <row r="32" spans="1:87" ht="14.25" hidden="1" customHeight="1" x14ac:dyDescent="0.25">
      <c r="A32" s="58">
        <v>30</v>
      </c>
      <c r="B32" s="59" t="s">
        <v>78</v>
      </c>
      <c r="C32" s="59" t="s">
        <v>28</v>
      </c>
      <c r="D32" s="59" t="s">
        <v>37</v>
      </c>
      <c r="E32" s="59"/>
      <c r="F32" s="59" t="s">
        <v>30</v>
      </c>
      <c r="G32" s="58">
        <v>69</v>
      </c>
      <c r="H32" s="58">
        <v>104</v>
      </c>
      <c r="I32" s="59" t="s">
        <v>98</v>
      </c>
      <c r="J32" s="58">
        <v>871611960</v>
      </c>
      <c r="K32" s="58">
        <v>3.8</v>
      </c>
      <c r="L32" s="58">
        <v>0.38</v>
      </c>
      <c r="M32" s="60">
        <v>0</v>
      </c>
      <c r="N32" s="60">
        <v>0</v>
      </c>
      <c r="O32" s="60">
        <v>0</v>
      </c>
      <c r="P32" s="60">
        <v>0</v>
      </c>
      <c r="Q32" s="60">
        <v>0</v>
      </c>
      <c r="R32" s="60">
        <v>0</v>
      </c>
      <c r="S32" s="60">
        <v>0</v>
      </c>
      <c r="T32" s="60">
        <v>0</v>
      </c>
      <c r="U32" s="60">
        <v>0</v>
      </c>
      <c r="V32" s="60">
        <v>0</v>
      </c>
      <c r="W32" s="59">
        <v>0</v>
      </c>
      <c r="X32" s="60">
        <v>0</v>
      </c>
      <c r="Y32" s="60">
        <v>0</v>
      </c>
      <c r="Z32" s="59">
        <v>0</v>
      </c>
      <c r="AA32" s="59">
        <v>0</v>
      </c>
      <c r="AB32" s="59" t="s">
        <v>27</v>
      </c>
      <c r="AC32" s="61">
        <v>4</v>
      </c>
      <c r="AD32" s="58">
        <v>0</v>
      </c>
      <c r="AE32" s="58">
        <v>0</v>
      </c>
      <c r="AF32" s="58">
        <v>0</v>
      </c>
      <c r="AG32" s="58">
        <v>0</v>
      </c>
      <c r="AH32" s="59" t="s">
        <v>381</v>
      </c>
      <c r="AI32" s="58">
        <v>16</v>
      </c>
      <c r="AJ32" s="60"/>
      <c r="AK32" s="59" t="s">
        <v>415</v>
      </c>
      <c r="AL32" s="59">
        <v>1</v>
      </c>
      <c r="AM32" s="59" t="s">
        <v>27</v>
      </c>
      <c r="AN32" s="59" t="s">
        <v>673</v>
      </c>
      <c r="AO32" s="58">
        <v>28</v>
      </c>
      <c r="AP32" s="59" t="s">
        <v>677</v>
      </c>
      <c r="AQ32" s="59" t="s">
        <v>685</v>
      </c>
      <c r="AR32" s="59" t="s">
        <v>27</v>
      </c>
      <c r="AS32" s="59" t="s">
        <v>686</v>
      </c>
      <c r="AT32" s="59" t="s">
        <v>27</v>
      </c>
      <c r="AU32" s="59" t="s">
        <v>27</v>
      </c>
      <c r="AV32" s="59" t="s">
        <v>27</v>
      </c>
      <c r="AW32" s="62"/>
      <c r="AX32" s="62" t="s">
        <v>747</v>
      </c>
      <c r="AY32" s="62">
        <v>2.6850000000000001</v>
      </c>
      <c r="AZ32" s="62" t="s">
        <v>27</v>
      </c>
      <c r="BA32" s="62">
        <v>0</v>
      </c>
      <c r="BB32" s="62">
        <v>1.7770000000000001</v>
      </c>
      <c r="BC32" s="62"/>
      <c r="BD32">
        <v>0</v>
      </c>
      <c r="BE32" s="62" t="s">
        <v>781</v>
      </c>
      <c r="BF32" s="62">
        <v>1</v>
      </c>
      <c r="BG32" s="62">
        <v>1</v>
      </c>
      <c r="BH32" s="50">
        <f t="shared" si="0"/>
        <v>0</v>
      </c>
      <c r="BI32" s="50"/>
      <c r="BJ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</row>
    <row r="33" spans="1:87" ht="14.25" hidden="1" customHeight="1" x14ac:dyDescent="0.25">
      <c r="A33" s="58">
        <v>31</v>
      </c>
      <c r="B33" s="59" t="s">
        <v>78</v>
      </c>
      <c r="C33" s="59" t="s">
        <v>28</v>
      </c>
      <c r="D33" s="59" t="s">
        <v>42</v>
      </c>
      <c r="E33" s="59"/>
      <c r="F33" s="59" t="s">
        <v>30</v>
      </c>
      <c r="G33" s="58">
        <v>40</v>
      </c>
      <c r="H33" s="58">
        <v>24</v>
      </c>
      <c r="I33" s="59" t="s">
        <v>98</v>
      </c>
      <c r="J33" s="58">
        <v>871611960</v>
      </c>
      <c r="K33" s="58">
        <v>2.93333333333333</v>
      </c>
      <c r="L33" s="58">
        <v>0.293333333333333</v>
      </c>
      <c r="M33" s="60">
        <v>0</v>
      </c>
      <c r="N33" s="60">
        <v>0</v>
      </c>
      <c r="O33" s="60">
        <v>0</v>
      </c>
      <c r="P33" s="60">
        <v>0</v>
      </c>
      <c r="Q33" s="60">
        <v>0</v>
      </c>
      <c r="R33" s="60">
        <v>0</v>
      </c>
      <c r="S33" s="60">
        <v>0</v>
      </c>
      <c r="T33" s="60">
        <v>0</v>
      </c>
      <c r="U33" s="60">
        <v>0</v>
      </c>
      <c r="V33" s="60">
        <v>0</v>
      </c>
      <c r="W33" s="59">
        <v>0</v>
      </c>
      <c r="X33" s="60">
        <v>0</v>
      </c>
      <c r="Y33" s="60">
        <v>0</v>
      </c>
      <c r="Z33" s="59">
        <v>0</v>
      </c>
      <c r="AA33" s="59">
        <v>0</v>
      </c>
      <c r="AB33" s="59" t="s">
        <v>27</v>
      </c>
      <c r="AC33" s="61">
        <v>4</v>
      </c>
      <c r="AD33" s="58">
        <v>0</v>
      </c>
      <c r="AE33" s="58">
        <v>0</v>
      </c>
      <c r="AF33" s="58">
        <v>0</v>
      </c>
      <c r="AG33" s="58">
        <v>0</v>
      </c>
      <c r="AH33" s="59" t="s">
        <v>381</v>
      </c>
      <c r="AI33" s="58">
        <v>16</v>
      </c>
      <c r="AJ33" s="60"/>
      <c r="AK33" s="59" t="s">
        <v>447</v>
      </c>
      <c r="AL33" s="59">
        <v>1</v>
      </c>
      <c r="AM33" s="59" t="s">
        <v>27</v>
      </c>
      <c r="AN33" s="59" t="s">
        <v>673</v>
      </c>
      <c r="AO33" s="58">
        <v>28</v>
      </c>
      <c r="AP33" s="59" t="s">
        <v>677</v>
      </c>
      <c r="AQ33" s="59" t="s">
        <v>685</v>
      </c>
      <c r="AR33" s="59" t="s">
        <v>27</v>
      </c>
      <c r="AS33" s="59" t="s">
        <v>686</v>
      </c>
      <c r="AT33" s="59" t="s">
        <v>27</v>
      </c>
      <c r="AU33" s="59" t="s">
        <v>27</v>
      </c>
      <c r="AV33" s="59" t="s">
        <v>27</v>
      </c>
      <c r="AW33" s="64"/>
      <c r="AX33" s="62" t="s">
        <v>747</v>
      </c>
      <c r="AY33" s="62">
        <v>1.984</v>
      </c>
      <c r="AZ33" s="62" t="s">
        <v>27</v>
      </c>
      <c r="BA33" s="62">
        <v>0</v>
      </c>
      <c r="BB33" s="62">
        <v>1.46</v>
      </c>
      <c r="BC33" s="62"/>
      <c r="BD33">
        <v>0</v>
      </c>
      <c r="BE33" s="62" t="s">
        <v>781</v>
      </c>
      <c r="BF33" s="62">
        <v>1</v>
      </c>
      <c r="BG33" s="62">
        <v>1</v>
      </c>
      <c r="BH33" s="50">
        <f t="shared" si="0"/>
        <v>0</v>
      </c>
    </row>
    <row r="34" spans="1:87" ht="14.25" hidden="1" customHeight="1" x14ac:dyDescent="0.25">
      <c r="A34" s="58">
        <v>32</v>
      </c>
      <c r="B34" s="59" t="s">
        <v>78</v>
      </c>
      <c r="C34" s="59" t="s">
        <v>28</v>
      </c>
      <c r="D34" s="59" t="s">
        <v>47</v>
      </c>
      <c r="E34" s="59"/>
      <c r="F34" s="59" t="s">
        <v>30</v>
      </c>
      <c r="G34" s="58">
        <v>4</v>
      </c>
      <c r="H34" s="58">
        <v>8</v>
      </c>
      <c r="I34" s="59" t="s">
        <v>98</v>
      </c>
      <c r="J34" s="58">
        <v>871611960</v>
      </c>
      <c r="K34" s="58">
        <v>2.7692307692307701</v>
      </c>
      <c r="L34" s="58">
        <v>0.27692307692307699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  <c r="R34" s="60">
        <v>0</v>
      </c>
      <c r="S34" s="60">
        <v>0</v>
      </c>
      <c r="T34" s="60">
        <v>0</v>
      </c>
      <c r="U34" s="60">
        <v>0</v>
      </c>
      <c r="V34" s="60">
        <v>0</v>
      </c>
      <c r="W34" s="59">
        <v>0</v>
      </c>
      <c r="X34" s="60">
        <v>0</v>
      </c>
      <c r="Y34" s="60">
        <v>0</v>
      </c>
      <c r="Z34" s="59">
        <v>0</v>
      </c>
      <c r="AA34" s="59">
        <v>0</v>
      </c>
      <c r="AB34" s="59" t="s">
        <v>27</v>
      </c>
      <c r="AC34" s="61">
        <v>4</v>
      </c>
      <c r="AD34" s="58">
        <v>0</v>
      </c>
      <c r="AE34" s="58">
        <v>0</v>
      </c>
      <c r="AF34" s="58">
        <v>0</v>
      </c>
      <c r="AG34" s="58">
        <v>0</v>
      </c>
      <c r="AH34" s="59" t="s">
        <v>381</v>
      </c>
      <c r="AI34" s="58">
        <v>16</v>
      </c>
      <c r="AJ34" s="60"/>
      <c r="AK34" s="59" t="s">
        <v>472</v>
      </c>
      <c r="AL34" s="59">
        <v>1</v>
      </c>
      <c r="AM34" s="59" t="s">
        <v>27</v>
      </c>
      <c r="AN34" s="59" t="s">
        <v>673</v>
      </c>
      <c r="AO34" s="58">
        <v>28</v>
      </c>
      <c r="AP34" s="59" t="s">
        <v>677</v>
      </c>
      <c r="AQ34" s="59" t="s">
        <v>685</v>
      </c>
      <c r="AR34" s="59" t="s">
        <v>27</v>
      </c>
      <c r="AS34" s="59" t="s">
        <v>686</v>
      </c>
      <c r="AT34" s="59" t="s">
        <v>27</v>
      </c>
      <c r="AU34" s="59" t="s">
        <v>27</v>
      </c>
      <c r="AV34" s="59" t="s">
        <v>27</v>
      </c>
      <c r="AW34" s="64"/>
      <c r="AX34" s="62" t="s">
        <v>747</v>
      </c>
      <c r="AY34" s="62">
        <v>1.7630000000000001</v>
      </c>
      <c r="AZ34" s="62" t="s">
        <v>27</v>
      </c>
      <c r="BA34" s="62">
        <v>0</v>
      </c>
      <c r="BB34" s="62">
        <v>1.29</v>
      </c>
      <c r="BC34" s="62"/>
      <c r="BD34">
        <v>0</v>
      </c>
      <c r="BE34" s="62" t="s">
        <v>781</v>
      </c>
      <c r="BF34" s="62">
        <v>1</v>
      </c>
      <c r="BG34" s="62">
        <v>1</v>
      </c>
      <c r="BH34" s="50">
        <f t="shared" si="0"/>
        <v>0</v>
      </c>
    </row>
    <row r="35" spans="1:87" ht="14.25" customHeight="1" x14ac:dyDescent="0.25">
      <c r="A35" s="58">
        <v>33</v>
      </c>
      <c r="B35" s="59" t="s">
        <v>78</v>
      </c>
      <c r="C35" s="59" t="s">
        <v>28</v>
      </c>
      <c r="D35" s="59" t="s">
        <v>33</v>
      </c>
      <c r="E35" s="59"/>
      <c r="F35" s="59" t="s">
        <v>500</v>
      </c>
      <c r="G35" s="58">
        <v>28</v>
      </c>
      <c r="H35" s="58">
        <v>200</v>
      </c>
      <c r="I35" s="59" t="s">
        <v>98</v>
      </c>
      <c r="J35" s="58">
        <v>871611960</v>
      </c>
      <c r="K35" s="58">
        <v>2.1</v>
      </c>
      <c r="L35" s="58">
        <v>0.42</v>
      </c>
      <c r="M35" s="58">
        <v>3</v>
      </c>
      <c r="N35" s="60">
        <v>0</v>
      </c>
      <c r="O35" s="60">
        <v>0</v>
      </c>
      <c r="P35" s="58">
        <v>5</v>
      </c>
      <c r="Q35" s="58">
        <v>2</v>
      </c>
      <c r="R35" s="58">
        <v>3</v>
      </c>
      <c r="S35" s="58">
        <v>2</v>
      </c>
      <c r="T35" s="58">
        <v>1</v>
      </c>
      <c r="U35" s="60">
        <v>0</v>
      </c>
      <c r="V35" s="60">
        <v>0</v>
      </c>
      <c r="W35" s="59">
        <v>0</v>
      </c>
      <c r="X35" s="60">
        <v>0</v>
      </c>
      <c r="Y35" s="60">
        <v>0</v>
      </c>
      <c r="Z35" s="59">
        <v>16</v>
      </c>
      <c r="AA35" s="59">
        <v>0</v>
      </c>
      <c r="AB35" s="59" t="s">
        <v>27</v>
      </c>
      <c r="AC35" s="61">
        <v>3</v>
      </c>
      <c r="AD35" s="58">
        <v>1</v>
      </c>
      <c r="AE35" s="58">
        <v>0</v>
      </c>
      <c r="AF35" s="58">
        <v>0</v>
      </c>
      <c r="AG35" s="58">
        <v>2</v>
      </c>
      <c r="AH35" s="59" t="s">
        <v>503</v>
      </c>
      <c r="AI35" s="58">
        <v>25</v>
      </c>
      <c r="AJ35" s="60"/>
      <c r="AK35" s="59" t="s">
        <v>504</v>
      </c>
      <c r="AL35" s="59">
        <v>1</v>
      </c>
      <c r="AM35" s="59" t="s">
        <v>27</v>
      </c>
      <c r="AN35" s="59" t="s">
        <v>673</v>
      </c>
      <c r="AO35" s="58">
        <v>28</v>
      </c>
      <c r="AP35" s="59" t="s">
        <v>677</v>
      </c>
      <c r="AQ35" s="59" t="s">
        <v>685</v>
      </c>
      <c r="AR35" s="59" t="s">
        <v>27</v>
      </c>
      <c r="AS35" s="59" t="s">
        <v>686</v>
      </c>
      <c r="AT35" s="59" t="s">
        <v>27</v>
      </c>
      <c r="AU35" s="59" t="s">
        <v>27</v>
      </c>
      <c r="AV35" s="59" t="s">
        <v>27</v>
      </c>
      <c r="AW35" s="62"/>
      <c r="AX35" s="62" t="s">
        <v>747</v>
      </c>
      <c r="AY35" s="62">
        <v>2.9889999999999999</v>
      </c>
      <c r="AZ35" s="62">
        <v>0.18681249999999999</v>
      </c>
      <c r="BA35" s="62">
        <v>5.3529608564737376</v>
      </c>
      <c r="BB35" s="62">
        <v>2.4889999999999999</v>
      </c>
      <c r="BC35" s="62"/>
      <c r="BD35" s="80">
        <v>223</v>
      </c>
      <c r="BE35" s="62"/>
      <c r="BF35" s="62"/>
      <c r="BG35" s="62"/>
      <c r="BH35" s="50">
        <f t="shared" si="0"/>
        <v>0.3345600535296086</v>
      </c>
      <c r="BI35" s="50"/>
      <c r="BJ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</row>
    <row r="36" spans="1:87" ht="14.25" hidden="1" customHeight="1" x14ac:dyDescent="0.25">
      <c r="A36" s="58">
        <v>34</v>
      </c>
      <c r="B36" s="59" t="s">
        <v>78</v>
      </c>
      <c r="C36" s="59" t="s">
        <v>28</v>
      </c>
      <c r="D36" s="59" t="s">
        <v>38</v>
      </c>
      <c r="E36" s="59"/>
      <c r="F36" s="59" t="s">
        <v>500</v>
      </c>
      <c r="G36" s="58">
        <v>29</v>
      </c>
      <c r="H36" s="58">
        <v>120</v>
      </c>
      <c r="I36" s="59" t="s">
        <v>98</v>
      </c>
      <c r="J36" s="58">
        <v>871611960</v>
      </c>
      <c r="K36" s="58">
        <v>2.0499999999999998</v>
      </c>
      <c r="L36" s="58">
        <v>0.41</v>
      </c>
      <c r="M36" s="60">
        <v>0</v>
      </c>
      <c r="N36" s="60">
        <v>0</v>
      </c>
      <c r="O36" s="60">
        <v>0</v>
      </c>
      <c r="P36" s="60">
        <v>0</v>
      </c>
      <c r="Q36" s="60">
        <v>0</v>
      </c>
      <c r="R36" s="60">
        <v>0</v>
      </c>
      <c r="S36" s="60">
        <v>0</v>
      </c>
      <c r="T36" s="60">
        <v>0</v>
      </c>
      <c r="U36" s="60">
        <v>0</v>
      </c>
      <c r="V36" s="60">
        <v>0</v>
      </c>
      <c r="W36" s="59">
        <v>0</v>
      </c>
      <c r="X36" s="60">
        <v>0</v>
      </c>
      <c r="Y36" s="60">
        <v>0</v>
      </c>
      <c r="Z36" s="59">
        <v>0</v>
      </c>
      <c r="AA36" s="59">
        <v>0</v>
      </c>
      <c r="AB36" s="59" t="s">
        <v>27</v>
      </c>
      <c r="AC36" s="61">
        <v>4</v>
      </c>
      <c r="AD36" s="58">
        <v>0</v>
      </c>
      <c r="AE36" s="58">
        <v>0</v>
      </c>
      <c r="AF36" s="58">
        <v>0</v>
      </c>
      <c r="AG36" s="58">
        <v>0</v>
      </c>
      <c r="AH36" s="59" t="s">
        <v>503</v>
      </c>
      <c r="AI36" s="58">
        <v>25</v>
      </c>
      <c r="AJ36" s="60"/>
      <c r="AK36" s="59" t="s">
        <v>537</v>
      </c>
      <c r="AL36" s="59">
        <v>1</v>
      </c>
      <c r="AM36" s="59" t="s">
        <v>27</v>
      </c>
      <c r="AN36" s="59" t="s">
        <v>673</v>
      </c>
      <c r="AO36" s="58">
        <v>28</v>
      </c>
      <c r="AP36" s="59" t="s">
        <v>677</v>
      </c>
      <c r="AQ36" s="59" t="s">
        <v>685</v>
      </c>
      <c r="AR36" s="59" t="s">
        <v>27</v>
      </c>
      <c r="AS36" s="59" t="s">
        <v>686</v>
      </c>
      <c r="AT36" s="59" t="s">
        <v>27</v>
      </c>
      <c r="AU36" s="59" t="s">
        <v>27</v>
      </c>
      <c r="AV36" s="59" t="s">
        <v>27</v>
      </c>
      <c r="AW36" s="62"/>
      <c r="AX36" s="62" t="s">
        <v>747</v>
      </c>
      <c r="AY36" s="62">
        <v>2.6909999999999998</v>
      </c>
      <c r="AZ36" s="62" t="s">
        <v>27</v>
      </c>
      <c r="BA36" s="62">
        <v>0</v>
      </c>
      <c r="BB36" s="62">
        <v>2.0310000000000001</v>
      </c>
      <c r="BC36" s="62"/>
      <c r="BD36">
        <v>0</v>
      </c>
      <c r="BE36" s="62"/>
      <c r="BF36" s="62"/>
      <c r="BG36" s="62"/>
      <c r="BH36" s="50">
        <f t="shared" si="0"/>
        <v>0</v>
      </c>
      <c r="BI36" s="50"/>
      <c r="BJ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</row>
    <row r="37" spans="1:87" ht="14.25" hidden="1" customHeight="1" x14ac:dyDescent="0.25">
      <c r="A37" s="58">
        <v>35</v>
      </c>
      <c r="B37" s="59" t="s">
        <v>78</v>
      </c>
      <c r="C37" s="59" t="s">
        <v>28</v>
      </c>
      <c r="D37" s="59" t="s">
        <v>43</v>
      </c>
      <c r="E37" s="59"/>
      <c r="F37" s="59" t="s">
        <v>500</v>
      </c>
      <c r="G37" s="58">
        <v>59</v>
      </c>
      <c r="H37" s="58">
        <v>26</v>
      </c>
      <c r="I37" s="59" t="s">
        <v>98</v>
      </c>
      <c r="J37" s="58">
        <v>871611960</v>
      </c>
      <c r="K37" s="58">
        <v>2.3666666666666698</v>
      </c>
      <c r="L37" s="58">
        <v>0.473333333333333</v>
      </c>
      <c r="M37" s="60">
        <v>0</v>
      </c>
      <c r="N37" s="60">
        <v>0</v>
      </c>
      <c r="O37" s="60">
        <v>0</v>
      </c>
      <c r="P37" s="60">
        <v>0</v>
      </c>
      <c r="Q37" s="60">
        <v>0</v>
      </c>
      <c r="R37" s="60">
        <v>0</v>
      </c>
      <c r="S37" s="60">
        <v>0</v>
      </c>
      <c r="T37" s="60">
        <v>0</v>
      </c>
      <c r="U37" s="60">
        <v>0</v>
      </c>
      <c r="V37" s="60">
        <v>0</v>
      </c>
      <c r="W37" s="59">
        <v>0</v>
      </c>
      <c r="X37" s="60">
        <v>0</v>
      </c>
      <c r="Y37" s="60">
        <v>0</v>
      </c>
      <c r="Z37" s="59">
        <v>0</v>
      </c>
      <c r="AA37" s="59">
        <v>0</v>
      </c>
      <c r="AB37" s="59" t="s">
        <v>27</v>
      </c>
      <c r="AC37" s="61">
        <v>4</v>
      </c>
      <c r="AD37" s="58">
        <v>0</v>
      </c>
      <c r="AE37" s="58">
        <v>0</v>
      </c>
      <c r="AF37" s="58">
        <v>0</v>
      </c>
      <c r="AG37" s="58">
        <v>0</v>
      </c>
      <c r="AH37" s="59" t="s">
        <v>503</v>
      </c>
      <c r="AI37" s="58">
        <v>25</v>
      </c>
      <c r="AJ37" s="60"/>
      <c r="AK37" s="59" t="s">
        <v>568</v>
      </c>
      <c r="AL37" s="59">
        <v>1</v>
      </c>
      <c r="AM37" s="59" t="s">
        <v>27</v>
      </c>
      <c r="AN37" s="59" t="s">
        <v>673</v>
      </c>
      <c r="AO37" s="58">
        <v>28</v>
      </c>
      <c r="AP37" s="59" t="s">
        <v>677</v>
      </c>
      <c r="AQ37" s="59" t="s">
        <v>685</v>
      </c>
      <c r="AR37" s="59" t="s">
        <v>27</v>
      </c>
      <c r="AS37" s="59" t="s">
        <v>686</v>
      </c>
      <c r="AT37" s="59" t="s">
        <v>27</v>
      </c>
      <c r="AU37" s="59" t="s">
        <v>27</v>
      </c>
      <c r="AV37" s="59" t="s">
        <v>27</v>
      </c>
      <c r="AW37" s="64"/>
      <c r="AX37" s="62" t="s">
        <v>747</v>
      </c>
      <c r="AY37" s="62">
        <v>2.2010000000000001</v>
      </c>
      <c r="AZ37" s="62" t="s">
        <v>27</v>
      </c>
      <c r="BA37" s="62">
        <v>0</v>
      </c>
      <c r="BB37" s="62">
        <v>1.7390000000000001</v>
      </c>
      <c r="BC37" s="62"/>
      <c r="BD37">
        <v>0</v>
      </c>
      <c r="BE37" s="62"/>
      <c r="BF37" s="64"/>
      <c r="BG37" s="64"/>
      <c r="BH37" s="50">
        <f t="shared" si="0"/>
        <v>0</v>
      </c>
    </row>
    <row r="38" spans="1:87" ht="14.25" customHeight="1" x14ac:dyDescent="0.25">
      <c r="A38" s="58">
        <v>36</v>
      </c>
      <c r="B38" s="59" t="s">
        <v>78</v>
      </c>
      <c r="C38" s="59" t="s">
        <v>28</v>
      </c>
      <c r="D38" s="59" t="s">
        <v>48</v>
      </c>
      <c r="E38" s="59"/>
      <c r="F38" s="59" t="s">
        <v>500</v>
      </c>
      <c r="G38" s="58">
        <v>53</v>
      </c>
      <c r="H38" s="58">
        <v>7</v>
      </c>
      <c r="I38" s="59" t="s">
        <v>98</v>
      </c>
      <c r="J38" s="58">
        <v>871611960</v>
      </c>
      <c r="K38" s="58">
        <v>1.3653846153846201</v>
      </c>
      <c r="L38" s="58">
        <v>0.27307692307692299</v>
      </c>
      <c r="M38" s="58">
        <v>1</v>
      </c>
      <c r="N38" s="60">
        <v>0</v>
      </c>
      <c r="O38" s="60">
        <v>0</v>
      </c>
      <c r="P38" s="58">
        <v>2</v>
      </c>
      <c r="Q38" s="58">
        <v>1</v>
      </c>
      <c r="R38" s="60">
        <v>0</v>
      </c>
      <c r="S38" s="58">
        <v>1</v>
      </c>
      <c r="T38" s="60">
        <v>0</v>
      </c>
      <c r="U38" s="60">
        <v>0</v>
      </c>
      <c r="V38" s="60">
        <v>0</v>
      </c>
      <c r="W38" s="59">
        <v>0</v>
      </c>
      <c r="X38" s="60">
        <v>0</v>
      </c>
      <c r="Y38" s="60">
        <v>0</v>
      </c>
      <c r="Z38" s="59">
        <v>5</v>
      </c>
      <c r="AA38" s="59">
        <v>0</v>
      </c>
      <c r="AB38" s="59" t="s">
        <v>27</v>
      </c>
      <c r="AC38" s="61">
        <v>3</v>
      </c>
      <c r="AD38" s="58">
        <v>0</v>
      </c>
      <c r="AE38" s="58">
        <v>0</v>
      </c>
      <c r="AF38" s="58">
        <v>0</v>
      </c>
      <c r="AG38" s="58">
        <v>1</v>
      </c>
      <c r="AH38" s="59" t="s">
        <v>503</v>
      </c>
      <c r="AI38" s="58">
        <v>25</v>
      </c>
      <c r="AJ38" s="60"/>
      <c r="AK38" s="59" t="s">
        <v>598</v>
      </c>
      <c r="AL38" s="59">
        <v>1</v>
      </c>
      <c r="AM38" s="59" t="s">
        <v>27</v>
      </c>
      <c r="AN38" s="59" t="s">
        <v>673</v>
      </c>
      <c r="AO38" s="58">
        <v>28</v>
      </c>
      <c r="AP38" s="59" t="s">
        <v>677</v>
      </c>
      <c r="AQ38" s="59" t="s">
        <v>685</v>
      </c>
      <c r="AR38" s="59" t="s">
        <v>27</v>
      </c>
      <c r="AS38" s="59" t="s">
        <v>686</v>
      </c>
      <c r="AT38" s="59" t="s">
        <v>27</v>
      </c>
      <c r="AU38" s="59" t="s">
        <v>27</v>
      </c>
      <c r="AV38" s="59" t="s">
        <v>27</v>
      </c>
      <c r="AW38" s="64"/>
      <c r="AX38" s="62" t="s">
        <v>747</v>
      </c>
      <c r="AY38" s="62">
        <v>2.4980000000000002</v>
      </c>
      <c r="AZ38" s="62">
        <v>0.49960000000000004</v>
      </c>
      <c r="BA38" s="62">
        <v>2.0016012810248198</v>
      </c>
      <c r="BB38" s="62">
        <v>2.016</v>
      </c>
      <c r="BC38" s="62"/>
      <c r="BD38" s="80">
        <v>57</v>
      </c>
      <c r="BE38" s="62"/>
      <c r="BF38" s="64"/>
      <c r="BG38" s="64"/>
      <c r="BH38" s="50">
        <f t="shared" si="0"/>
        <v>0</v>
      </c>
    </row>
    <row r="39" spans="1:87" ht="14.25" customHeight="1" x14ac:dyDescent="0.25">
      <c r="A39" s="58">
        <v>37</v>
      </c>
      <c r="B39" s="59" t="s">
        <v>78</v>
      </c>
      <c r="C39" s="59" t="s">
        <v>28</v>
      </c>
      <c r="D39" s="59" t="s">
        <v>79</v>
      </c>
      <c r="E39" s="59"/>
      <c r="F39" s="59" t="s">
        <v>80</v>
      </c>
      <c r="G39" s="58">
        <v>1</v>
      </c>
      <c r="H39" s="58">
        <v>30</v>
      </c>
      <c r="I39" s="59" t="s">
        <v>101</v>
      </c>
      <c r="J39" s="58">
        <v>17888851</v>
      </c>
      <c r="K39" s="58">
        <v>69.571428571428598</v>
      </c>
      <c r="L39" s="58">
        <v>0.50151975683890604</v>
      </c>
      <c r="M39" s="58">
        <v>1</v>
      </c>
      <c r="N39" s="60">
        <v>0</v>
      </c>
      <c r="O39" s="60">
        <v>0</v>
      </c>
      <c r="P39" s="58">
        <v>1</v>
      </c>
      <c r="Q39" s="60">
        <v>0</v>
      </c>
      <c r="R39" s="58">
        <v>1</v>
      </c>
      <c r="S39" s="60">
        <v>0</v>
      </c>
      <c r="T39" s="58">
        <v>1</v>
      </c>
      <c r="U39" s="60">
        <v>0</v>
      </c>
      <c r="V39" s="60">
        <v>0</v>
      </c>
      <c r="W39" s="59">
        <v>0</v>
      </c>
      <c r="X39" s="60">
        <v>0</v>
      </c>
      <c r="Y39" s="60">
        <v>0</v>
      </c>
      <c r="Z39" s="59">
        <v>4</v>
      </c>
      <c r="AA39" s="59">
        <v>0</v>
      </c>
      <c r="AB39" s="59" t="s">
        <v>102</v>
      </c>
      <c r="AC39" s="59">
        <v>0</v>
      </c>
      <c r="AD39" s="58">
        <v>0</v>
      </c>
      <c r="AE39" s="58">
        <v>0</v>
      </c>
      <c r="AF39" s="58">
        <v>0</v>
      </c>
      <c r="AG39" s="58">
        <v>1</v>
      </c>
      <c r="AH39" s="59" t="s">
        <v>90</v>
      </c>
      <c r="AI39" s="58">
        <v>4</v>
      </c>
      <c r="AJ39" s="60"/>
      <c r="AK39" s="59" t="s">
        <v>630</v>
      </c>
      <c r="AL39" s="59">
        <v>1</v>
      </c>
      <c r="AM39" s="59" t="s">
        <v>27</v>
      </c>
      <c r="AN39" s="59" t="s">
        <v>680</v>
      </c>
      <c r="AO39" s="58">
        <v>30</v>
      </c>
      <c r="AP39" s="59" t="s">
        <v>674</v>
      </c>
      <c r="AQ39" s="59" t="s">
        <v>687</v>
      </c>
      <c r="AR39" s="59" t="s">
        <v>27</v>
      </c>
      <c r="AS39" s="59" t="s">
        <v>688</v>
      </c>
      <c r="AT39" s="59" t="s">
        <v>27</v>
      </c>
      <c r="AU39" s="59" t="s">
        <v>27</v>
      </c>
      <c r="AV39" s="59" t="s">
        <v>27</v>
      </c>
      <c r="AW39" s="62"/>
      <c r="AX39" s="62" t="s">
        <v>748</v>
      </c>
      <c r="AY39" s="62">
        <v>5.7629999999999999</v>
      </c>
      <c r="AZ39" s="62">
        <v>1.44075</v>
      </c>
      <c r="BA39" s="62">
        <v>0.69408294291167794</v>
      </c>
      <c r="BB39" s="62">
        <v>4.5330000000000004</v>
      </c>
      <c r="BC39" s="62">
        <v>93</v>
      </c>
      <c r="BD39">
        <v>0</v>
      </c>
      <c r="BE39" s="62" t="s">
        <v>89</v>
      </c>
      <c r="BF39" s="62">
        <v>1</v>
      </c>
      <c r="BG39" s="62"/>
      <c r="BH39" s="50">
        <f t="shared" si="0"/>
        <v>0</v>
      </c>
      <c r="BI39" s="50"/>
      <c r="BJ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</row>
    <row r="40" spans="1:87" ht="14.25" hidden="1" customHeight="1" x14ac:dyDescent="0.25">
      <c r="A40" s="58">
        <v>38</v>
      </c>
      <c r="B40" s="59" t="s">
        <v>78</v>
      </c>
      <c r="C40" s="59" t="s">
        <v>28</v>
      </c>
      <c r="D40" s="59" t="s">
        <v>34</v>
      </c>
      <c r="E40" s="59"/>
      <c r="F40" s="59" t="s">
        <v>35</v>
      </c>
      <c r="G40" s="58">
        <v>1</v>
      </c>
      <c r="H40" s="58">
        <v>19</v>
      </c>
      <c r="I40" s="59" t="s">
        <v>101</v>
      </c>
      <c r="J40" s="58">
        <v>17888851</v>
      </c>
      <c r="K40" s="58">
        <v>52.625</v>
      </c>
      <c r="L40" s="58">
        <v>0.48349056603773599</v>
      </c>
      <c r="M40" s="60">
        <v>0</v>
      </c>
      <c r="N40" s="60">
        <v>0</v>
      </c>
      <c r="O40" s="60">
        <v>0</v>
      </c>
      <c r="P40" s="60">
        <v>0</v>
      </c>
      <c r="Q40" s="60">
        <v>0</v>
      </c>
      <c r="R40" s="60">
        <v>0</v>
      </c>
      <c r="S40" s="60">
        <v>0</v>
      </c>
      <c r="T40" s="60">
        <v>0</v>
      </c>
      <c r="U40" s="60">
        <v>0</v>
      </c>
      <c r="V40" s="60">
        <v>0</v>
      </c>
      <c r="W40" s="59">
        <v>0</v>
      </c>
      <c r="X40" s="60">
        <v>0</v>
      </c>
      <c r="Y40" s="60">
        <v>0</v>
      </c>
      <c r="Z40" s="59">
        <v>0</v>
      </c>
      <c r="AA40" s="59">
        <v>0</v>
      </c>
      <c r="AB40" s="59" t="s">
        <v>99</v>
      </c>
      <c r="AC40" s="61">
        <v>4</v>
      </c>
      <c r="AD40" s="58">
        <v>0</v>
      </c>
      <c r="AE40" s="58">
        <v>0</v>
      </c>
      <c r="AF40" s="58">
        <v>0</v>
      </c>
      <c r="AG40" s="58">
        <v>0</v>
      </c>
      <c r="AH40" s="59" t="s">
        <v>90</v>
      </c>
      <c r="AI40" s="58">
        <v>4</v>
      </c>
      <c r="AJ40" s="60"/>
      <c r="AK40" s="59" t="s">
        <v>179</v>
      </c>
      <c r="AL40" s="59">
        <v>1</v>
      </c>
      <c r="AM40" s="59" t="s">
        <v>27</v>
      </c>
      <c r="AN40" s="59" t="s">
        <v>680</v>
      </c>
      <c r="AO40" s="58">
        <v>30</v>
      </c>
      <c r="AP40" s="59" t="s">
        <v>674</v>
      </c>
      <c r="AQ40" s="59" t="s">
        <v>687</v>
      </c>
      <c r="AR40" s="59" t="s">
        <v>27</v>
      </c>
      <c r="AS40" s="59" t="s">
        <v>688</v>
      </c>
      <c r="AT40" s="59" t="s">
        <v>27</v>
      </c>
      <c r="AU40" s="59" t="s">
        <v>27</v>
      </c>
      <c r="AV40" s="59" t="s">
        <v>696</v>
      </c>
      <c r="AW40" s="62"/>
      <c r="AX40" s="62" t="s">
        <v>748</v>
      </c>
      <c r="AY40" s="62">
        <v>28.715</v>
      </c>
      <c r="AZ40" s="62" t="s">
        <v>27</v>
      </c>
      <c r="BA40" s="62">
        <v>0</v>
      </c>
      <c r="BB40" s="62">
        <v>3.1230000000000002</v>
      </c>
      <c r="BC40" s="62">
        <v>80</v>
      </c>
      <c r="BD40" s="65">
        <v>0</v>
      </c>
      <c r="BE40" s="62"/>
      <c r="BF40" s="62"/>
      <c r="BG40" s="62"/>
      <c r="BH40" s="50">
        <f t="shared" si="0"/>
        <v>0</v>
      </c>
      <c r="BI40" s="50"/>
      <c r="BJ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</row>
    <row r="41" spans="1:87" ht="14.25" customHeight="1" x14ac:dyDescent="0.25">
      <c r="A41" s="58">
        <v>39</v>
      </c>
      <c r="B41" s="59" t="s">
        <v>78</v>
      </c>
      <c r="C41" s="59" t="s">
        <v>28</v>
      </c>
      <c r="D41" s="59" t="s">
        <v>39</v>
      </c>
      <c r="E41" s="59"/>
      <c r="F41" s="59" t="s">
        <v>40</v>
      </c>
      <c r="G41" s="58">
        <v>1</v>
      </c>
      <c r="H41" s="58">
        <v>9</v>
      </c>
      <c r="I41" s="59" t="s">
        <v>101</v>
      </c>
      <c r="J41" s="58">
        <v>17888851</v>
      </c>
      <c r="K41" s="58">
        <v>62.153846153846203</v>
      </c>
      <c r="L41" s="58">
        <v>0.66328011611030502</v>
      </c>
      <c r="M41" s="58">
        <v>2</v>
      </c>
      <c r="N41" s="60">
        <v>0</v>
      </c>
      <c r="O41" s="60">
        <v>0</v>
      </c>
      <c r="P41" s="58">
        <v>4</v>
      </c>
      <c r="Q41" s="58">
        <v>2</v>
      </c>
      <c r="R41" s="58">
        <v>1</v>
      </c>
      <c r="S41" s="58">
        <v>2</v>
      </c>
      <c r="T41" s="58">
        <v>1</v>
      </c>
      <c r="U41" s="60">
        <v>0</v>
      </c>
      <c r="V41" s="58">
        <v>3</v>
      </c>
      <c r="W41" s="59">
        <v>0</v>
      </c>
      <c r="X41" s="60">
        <v>0</v>
      </c>
      <c r="Y41" s="58">
        <v>3</v>
      </c>
      <c r="Z41" s="59">
        <v>18</v>
      </c>
      <c r="AA41" s="59">
        <v>3</v>
      </c>
      <c r="AB41" s="59" t="s">
        <v>102</v>
      </c>
      <c r="AC41" s="59">
        <v>0</v>
      </c>
      <c r="AD41" s="58">
        <v>2</v>
      </c>
      <c r="AE41" s="58">
        <v>0</v>
      </c>
      <c r="AF41" s="58">
        <v>0</v>
      </c>
      <c r="AG41" s="58">
        <v>4</v>
      </c>
      <c r="AH41" s="59" t="s">
        <v>90</v>
      </c>
      <c r="AI41" s="58">
        <v>4</v>
      </c>
      <c r="AJ41" s="58">
        <v>1</v>
      </c>
      <c r="AK41" s="59" t="s">
        <v>103</v>
      </c>
      <c r="AL41" s="59">
        <v>1</v>
      </c>
      <c r="AM41" s="59" t="s">
        <v>27</v>
      </c>
      <c r="AN41" s="59" t="s">
        <v>680</v>
      </c>
      <c r="AO41" s="58">
        <v>30</v>
      </c>
      <c r="AP41" s="59" t="s">
        <v>674</v>
      </c>
      <c r="AQ41" s="59" t="s">
        <v>687</v>
      </c>
      <c r="AR41" s="59" t="s">
        <v>27</v>
      </c>
      <c r="AS41" s="59" t="s">
        <v>688</v>
      </c>
      <c r="AT41" s="59" t="s">
        <v>27</v>
      </c>
      <c r="AU41" s="59" t="s">
        <v>27</v>
      </c>
      <c r="AV41" s="59" t="s">
        <v>27</v>
      </c>
      <c r="AW41" s="62"/>
      <c r="AX41" s="62" t="s">
        <v>748</v>
      </c>
      <c r="AY41" s="62">
        <v>6.9539999999999997</v>
      </c>
      <c r="AZ41" s="62">
        <v>0.38633333333333331</v>
      </c>
      <c r="BA41" s="62">
        <v>2.5884383088869716</v>
      </c>
      <c r="BB41" s="62">
        <v>6.0190000000000001</v>
      </c>
      <c r="BC41" s="62">
        <v>57</v>
      </c>
      <c r="BD41">
        <v>610</v>
      </c>
      <c r="BE41" s="62"/>
      <c r="BF41" s="62"/>
      <c r="BG41" s="62"/>
      <c r="BH41" s="50">
        <f t="shared" si="0"/>
        <v>0.28760425654299687</v>
      </c>
      <c r="BI41" s="50"/>
      <c r="BJ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</row>
    <row r="42" spans="1:87" ht="14.25" hidden="1" customHeight="1" x14ac:dyDescent="0.25">
      <c r="A42" s="58">
        <v>40</v>
      </c>
      <c r="B42" s="59" t="s">
        <v>78</v>
      </c>
      <c r="C42" s="59" t="s">
        <v>28</v>
      </c>
      <c r="D42" s="59" t="s">
        <v>44</v>
      </c>
      <c r="E42" s="59"/>
      <c r="F42" s="59" t="s">
        <v>45</v>
      </c>
      <c r="G42" s="58">
        <v>1</v>
      </c>
      <c r="H42" s="58">
        <v>8</v>
      </c>
      <c r="I42" s="59" t="s">
        <v>101</v>
      </c>
      <c r="J42" s="58">
        <v>17888851</v>
      </c>
      <c r="K42" s="58">
        <v>23.272727272727298</v>
      </c>
      <c r="L42" s="58">
        <v>0.14090909090909101</v>
      </c>
      <c r="M42" s="60">
        <v>0</v>
      </c>
      <c r="N42" s="60">
        <v>0</v>
      </c>
      <c r="O42" s="60">
        <v>0</v>
      </c>
      <c r="P42" s="60">
        <v>0</v>
      </c>
      <c r="Q42" s="60">
        <v>0</v>
      </c>
      <c r="R42" s="60">
        <v>0</v>
      </c>
      <c r="S42" s="60">
        <v>0</v>
      </c>
      <c r="T42" s="60">
        <v>0</v>
      </c>
      <c r="U42" s="60">
        <v>0</v>
      </c>
      <c r="V42" s="60">
        <v>0</v>
      </c>
      <c r="W42" s="59">
        <v>0</v>
      </c>
      <c r="X42" s="60">
        <v>0</v>
      </c>
      <c r="Y42" s="60">
        <v>0</v>
      </c>
      <c r="Z42" s="59">
        <v>0</v>
      </c>
      <c r="AA42" s="59">
        <v>0</v>
      </c>
      <c r="AB42" s="59" t="s">
        <v>99</v>
      </c>
      <c r="AC42" s="61">
        <v>4</v>
      </c>
      <c r="AD42" s="58">
        <v>0</v>
      </c>
      <c r="AE42" s="58">
        <v>0</v>
      </c>
      <c r="AF42" s="58">
        <v>0</v>
      </c>
      <c r="AG42" s="58">
        <v>0</v>
      </c>
      <c r="AH42" s="59" t="s">
        <v>90</v>
      </c>
      <c r="AI42" s="58">
        <v>4</v>
      </c>
      <c r="AJ42" s="60"/>
      <c r="AK42" s="59" t="s">
        <v>100</v>
      </c>
      <c r="AL42" s="59">
        <v>1</v>
      </c>
      <c r="AM42" s="59" t="s">
        <v>27</v>
      </c>
      <c r="AN42" s="59" t="s">
        <v>680</v>
      </c>
      <c r="AO42" s="58">
        <v>30</v>
      </c>
      <c r="AP42" s="59" t="s">
        <v>674</v>
      </c>
      <c r="AQ42" s="59" t="s">
        <v>687</v>
      </c>
      <c r="AR42" s="59" t="s">
        <v>27</v>
      </c>
      <c r="AS42" s="59" t="s">
        <v>688</v>
      </c>
      <c r="AT42" s="59" t="s">
        <v>27</v>
      </c>
      <c r="AU42" s="59" t="s">
        <v>27</v>
      </c>
      <c r="AV42" s="59" t="s">
        <v>27</v>
      </c>
      <c r="AW42" s="64"/>
      <c r="AX42" s="62" t="s">
        <v>748</v>
      </c>
      <c r="AY42" s="62">
        <v>11.045999999999999</v>
      </c>
      <c r="AZ42" s="62" t="s">
        <v>27</v>
      </c>
      <c r="BA42" s="62">
        <v>0</v>
      </c>
      <c r="BB42" s="62">
        <v>4.0890000000000004</v>
      </c>
      <c r="BC42" s="62">
        <v>43</v>
      </c>
      <c r="BD42" s="65">
        <v>0</v>
      </c>
      <c r="BE42" s="62" t="s">
        <v>102</v>
      </c>
      <c r="BF42" s="62">
        <v>1</v>
      </c>
      <c r="BG42" s="64"/>
      <c r="BH42" s="50">
        <f t="shared" si="0"/>
        <v>0</v>
      </c>
    </row>
    <row r="43" spans="1:87" ht="14.25" customHeight="1" x14ac:dyDescent="0.25">
      <c r="A43" s="58">
        <v>41</v>
      </c>
      <c r="B43" s="59" t="s">
        <v>78</v>
      </c>
      <c r="C43" s="59" t="s">
        <v>28</v>
      </c>
      <c r="D43" s="59" t="s">
        <v>29</v>
      </c>
      <c r="E43" s="59"/>
      <c r="F43" s="59" t="s">
        <v>32</v>
      </c>
      <c r="G43" s="58">
        <v>19</v>
      </c>
      <c r="H43" s="58">
        <v>75</v>
      </c>
      <c r="I43" s="59" t="s">
        <v>101</v>
      </c>
      <c r="J43" s="58">
        <v>17888851</v>
      </c>
      <c r="K43" s="58">
        <v>0.5625</v>
      </c>
      <c r="L43" s="58">
        <v>0.28125</v>
      </c>
      <c r="M43" s="58">
        <v>2</v>
      </c>
      <c r="N43" s="60">
        <v>0</v>
      </c>
      <c r="O43" s="58">
        <v>1</v>
      </c>
      <c r="P43" s="58">
        <v>2</v>
      </c>
      <c r="Q43" s="60">
        <v>0</v>
      </c>
      <c r="R43" s="58">
        <v>1</v>
      </c>
      <c r="S43" s="60">
        <v>0</v>
      </c>
      <c r="T43" s="58">
        <v>1</v>
      </c>
      <c r="U43" s="58">
        <v>1</v>
      </c>
      <c r="V43" s="60">
        <v>0</v>
      </c>
      <c r="W43" s="59">
        <v>0</v>
      </c>
      <c r="X43" s="60">
        <v>0</v>
      </c>
      <c r="Y43" s="58">
        <v>1</v>
      </c>
      <c r="Z43" s="59">
        <v>9</v>
      </c>
      <c r="AA43" s="59">
        <v>1</v>
      </c>
      <c r="AB43" s="59" t="s">
        <v>99</v>
      </c>
      <c r="AC43" s="59">
        <v>0</v>
      </c>
      <c r="AD43" s="58">
        <v>2</v>
      </c>
      <c r="AE43" s="58">
        <v>0</v>
      </c>
      <c r="AF43" s="58">
        <v>0</v>
      </c>
      <c r="AG43" s="58">
        <v>4</v>
      </c>
      <c r="AH43" s="59" t="s">
        <v>259</v>
      </c>
      <c r="AI43" s="58">
        <v>8</v>
      </c>
      <c r="AJ43" s="60"/>
      <c r="AK43" s="59" t="s">
        <v>260</v>
      </c>
      <c r="AL43" s="59">
        <v>1</v>
      </c>
      <c r="AM43" s="59" t="s">
        <v>27</v>
      </c>
      <c r="AN43" s="59" t="s">
        <v>680</v>
      </c>
      <c r="AO43" s="58">
        <v>30</v>
      </c>
      <c r="AP43" s="59" t="s">
        <v>674</v>
      </c>
      <c r="AQ43" s="59" t="s">
        <v>687</v>
      </c>
      <c r="AR43" s="59" t="s">
        <v>27</v>
      </c>
      <c r="AS43" s="59" t="s">
        <v>688</v>
      </c>
      <c r="AT43" s="59" t="s">
        <v>27</v>
      </c>
      <c r="AU43" s="59" t="s">
        <v>27</v>
      </c>
      <c r="AV43" s="59" t="s">
        <v>27</v>
      </c>
      <c r="AW43" s="62"/>
      <c r="AX43" s="62" t="s">
        <v>748</v>
      </c>
      <c r="AY43" s="62">
        <v>10.817</v>
      </c>
      <c r="AZ43" s="62">
        <v>1.201888888888889</v>
      </c>
      <c r="BA43" s="62">
        <v>0.83202366645095682</v>
      </c>
      <c r="BB43" s="62">
        <v>8.8970000000000002</v>
      </c>
      <c r="BC43" s="62">
        <v>28</v>
      </c>
      <c r="BD43">
        <v>32</v>
      </c>
      <c r="BE43" s="62"/>
      <c r="BF43" s="62"/>
      <c r="BG43" s="62"/>
      <c r="BH43" s="50">
        <f t="shared" si="0"/>
        <v>0.18489414810021262</v>
      </c>
      <c r="BI43" s="50"/>
      <c r="BJ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</row>
    <row r="44" spans="1:87" ht="14.25" customHeight="1" x14ac:dyDescent="0.25">
      <c r="A44" s="58">
        <v>42</v>
      </c>
      <c r="B44" s="59" t="s">
        <v>78</v>
      </c>
      <c r="C44" s="59" t="s">
        <v>28</v>
      </c>
      <c r="D44" s="59" t="s">
        <v>36</v>
      </c>
      <c r="E44" s="59"/>
      <c r="F44" s="59" t="s">
        <v>32</v>
      </c>
      <c r="G44" s="58">
        <v>66</v>
      </c>
      <c r="H44" s="58">
        <v>56</v>
      </c>
      <c r="I44" s="59" t="s">
        <v>101</v>
      </c>
      <c r="J44" s="58">
        <v>17888851</v>
      </c>
      <c r="K44" s="58">
        <v>0.42857142857142899</v>
      </c>
      <c r="L44" s="58">
        <v>0.214285714285714</v>
      </c>
      <c r="M44" s="58">
        <v>5</v>
      </c>
      <c r="N44" s="60">
        <v>0</v>
      </c>
      <c r="O44" s="58">
        <v>6</v>
      </c>
      <c r="P44" s="58">
        <v>11</v>
      </c>
      <c r="Q44" s="58">
        <v>6</v>
      </c>
      <c r="R44" s="58">
        <v>1</v>
      </c>
      <c r="S44" s="58">
        <v>6</v>
      </c>
      <c r="T44" s="58">
        <v>1</v>
      </c>
      <c r="U44" s="58">
        <v>4</v>
      </c>
      <c r="V44" s="58">
        <v>2.5</v>
      </c>
      <c r="W44" s="59">
        <v>0</v>
      </c>
      <c r="X44" s="58">
        <v>2.5</v>
      </c>
      <c r="Y44" s="58">
        <v>9</v>
      </c>
      <c r="Z44" s="59">
        <v>54</v>
      </c>
      <c r="AA44" s="59">
        <v>9</v>
      </c>
      <c r="AB44" s="59" t="s">
        <v>99</v>
      </c>
      <c r="AC44" s="59">
        <v>0</v>
      </c>
      <c r="AD44" s="58">
        <v>8</v>
      </c>
      <c r="AE44" s="58">
        <v>8</v>
      </c>
      <c r="AF44" s="58">
        <v>2</v>
      </c>
      <c r="AG44" s="58">
        <v>27</v>
      </c>
      <c r="AH44" s="59" t="s">
        <v>298</v>
      </c>
      <c r="AI44" s="58">
        <v>3</v>
      </c>
      <c r="AJ44" s="58">
        <v>1</v>
      </c>
      <c r="AK44" s="59" t="s">
        <v>299</v>
      </c>
      <c r="AL44" s="59">
        <v>1</v>
      </c>
      <c r="AM44" s="59" t="s">
        <v>27</v>
      </c>
      <c r="AN44" s="59" t="s">
        <v>680</v>
      </c>
      <c r="AO44" s="58">
        <v>30</v>
      </c>
      <c r="AP44" s="59" t="s">
        <v>674</v>
      </c>
      <c r="AQ44" s="59" t="s">
        <v>687</v>
      </c>
      <c r="AR44" s="59" t="s">
        <v>27</v>
      </c>
      <c r="AS44" s="59" t="s">
        <v>688</v>
      </c>
      <c r="AT44" s="59" t="s">
        <v>27</v>
      </c>
      <c r="AU44" s="59" t="s">
        <v>27</v>
      </c>
      <c r="AV44" s="59" t="s">
        <v>27</v>
      </c>
      <c r="AW44" s="62"/>
      <c r="AX44" s="62" t="s">
        <v>748</v>
      </c>
      <c r="AY44" s="62">
        <v>9.6739999999999995</v>
      </c>
      <c r="AZ44" s="62">
        <v>0.17914814814814814</v>
      </c>
      <c r="BA44" s="62">
        <v>5.5819722968782308</v>
      </c>
      <c r="BB44" s="62">
        <v>9.1790000000000003</v>
      </c>
      <c r="BC44" s="62">
        <v>99</v>
      </c>
      <c r="BD44">
        <v>1417</v>
      </c>
      <c r="BE44" s="62" t="s">
        <v>740</v>
      </c>
      <c r="BF44" s="62"/>
      <c r="BG44" s="62"/>
      <c r="BH44" s="50">
        <f t="shared" si="0"/>
        <v>1.8606574322927436</v>
      </c>
      <c r="BI44" s="50"/>
      <c r="BJ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</row>
    <row r="45" spans="1:87" ht="14.25" customHeight="1" x14ac:dyDescent="0.25">
      <c r="A45" s="58">
        <v>43</v>
      </c>
      <c r="B45" s="59" t="s">
        <v>78</v>
      </c>
      <c r="C45" s="59" t="s">
        <v>28</v>
      </c>
      <c r="D45" s="59" t="s">
        <v>41</v>
      </c>
      <c r="E45" s="59"/>
      <c r="F45" s="59" t="s">
        <v>32</v>
      </c>
      <c r="G45" s="58">
        <v>14</v>
      </c>
      <c r="H45" s="58">
        <v>13</v>
      </c>
      <c r="I45" s="59" t="s">
        <v>101</v>
      </c>
      <c r="J45" s="58">
        <v>17888851</v>
      </c>
      <c r="K45" s="58">
        <v>0.45454545454545497</v>
      </c>
      <c r="L45" s="58">
        <v>0.22727272727272699</v>
      </c>
      <c r="M45" s="58">
        <v>8</v>
      </c>
      <c r="N45" s="60">
        <v>0</v>
      </c>
      <c r="O45" s="58">
        <v>2</v>
      </c>
      <c r="P45" s="58">
        <v>23</v>
      </c>
      <c r="Q45" s="58">
        <v>13</v>
      </c>
      <c r="R45" s="58">
        <v>1</v>
      </c>
      <c r="S45" s="58">
        <v>13</v>
      </c>
      <c r="T45" s="58">
        <v>1</v>
      </c>
      <c r="U45" s="58">
        <v>3</v>
      </c>
      <c r="V45" s="58">
        <v>4.5</v>
      </c>
      <c r="W45" s="59">
        <v>0</v>
      </c>
      <c r="X45" s="58">
        <v>0.5</v>
      </c>
      <c r="Y45" s="58">
        <v>8</v>
      </c>
      <c r="Z45" s="59">
        <v>77</v>
      </c>
      <c r="AA45" s="59">
        <v>8</v>
      </c>
      <c r="AB45" s="59" t="s">
        <v>102</v>
      </c>
      <c r="AC45" s="59">
        <v>0</v>
      </c>
      <c r="AD45" s="58">
        <v>8</v>
      </c>
      <c r="AE45" s="58">
        <v>6</v>
      </c>
      <c r="AF45" s="58">
        <v>2</v>
      </c>
      <c r="AG45" s="58">
        <v>24</v>
      </c>
      <c r="AH45" s="59" t="s">
        <v>327</v>
      </c>
      <c r="AI45" s="58">
        <v>2</v>
      </c>
      <c r="AJ45" s="58">
        <v>1</v>
      </c>
      <c r="AK45" s="59" t="s">
        <v>328</v>
      </c>
      <c r="AL45" s="59">
        <v>1</v>
      </c>
      <c r="AM45" s="59" t="s">
        <v>27</v>
      </c>
      <c r="AN45" s="59" t="s">
        <v>680</v>
      </c>
      <c r="AO45" s="58">
        <v>30</v>
      </c>
      <c r="AP45" s="59" t="s">
        <v>674</v>
      </c>
      <c r="AQ45" s="59" t="s">
        <v>687</v>
      </c>
      <c r="AR45" s="59" t="s">
        <v>27</v>
      </c>
      <c r="AS45" s="59" t="s">
        <v>688</v>
      </c>
      <c r="AT45" s="59" t="s">
        <v>27</v>
      </c>
      <c r="AU45" s="59" t="s">
        <v>27</v>
      </c>
      <c r="AV45" s="59" t="s">
        <v>27</v>
      </c>
      <c r="AW45" s="62"/>
      <c r="AX45" s="62" t="s">
        <v>748</v>
      </c>
      <c r="AY45" s="62">
        <v>10.208</v>
      </c>
      <c r="AZ45" s="62">
        <v>0.13257142857142856</v>
      </c>
      <c r="BA45" s="62">
        <v>7.5431034482758621</v>
      </c>
      <c r="BB45" s="62">
        <v>9.6720000000000006</v>
      </c>
      <c r="BC45" s="62">
        <v>21</v>
      </c>
      <c r="BD45" s="80">
        <v>4172</v>
      </c>
      <c r="BE45" s="62"/>
      <c r="BF45" s="62"/>
      <c r="BG45" s="62"/>
      <c r="BH45" s="50">
        <f t="shared" si="0"/>
        <v>1.567398119122257</v>
      </c>
      <c r="BI45" s="50"/>
      <c r="BJ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</row>
    <row r="46" spans="1:87" ht="14.25" customHeight="1" x14ac:dyDescent="0.25">
      <c r="A46" s="58">
        <v>44</v>
      </c>
      <c r="B46" s="59" t="s">
        <v>78</v>
      </c>
      <c r="C46" s="59" t="s">
        <v>28</v>
      </c>
      <c r="D46" s="59" t="s">
        <v>46</v>
      </c>
      <c r="E46" s="59"/>
      <c r="F46" s="59" t="s">
        <v>32</v>
      </c>
      <c r="G46" s="58">
        <v>98</v>
      </c>
      <c r="H46" s="58">
        <v>9</v>
      </c>
      <c r="I46" s="59" t="s">
        <v>101</v>
      </c>
      <c r="J46" s="58">
        <v>17888851</v>
      </c>
      <c r="K46" s="58">
        <v>0.75</v>
      </c>
      <c r="L46" s="58">
        <v>0.375</v>
      </c>
      <c r="M46" s="58">
        <v>7</v>
      </c>
      <c r="N46" s="60">
        <v>0</v>
      </c>
      <c r="O46" s="58">
        <v>8</v>
      </c>
      <c r="P46" s="58">
        <v>12</v>
      </c>
      <c r="Q46" s="58">
        <v>5</v>
      </c>
      <c r="R46" s="58">
        <v>1</v>
      </c>
      <c r="S46" s="58">
        <v>5</v>
      </c>
      <c r="T46" s="58">
        <v>1</v>
      </c>
      <c r="U46" s="58">
        <v>1</v>
      </c>
      <c r="V46" s="58">
        <v>4.5</v>
      </c>
      <c r="W46" s="59">
        <v>0</v>
      </c>
      <c r="X46" s="58">
        <v>1.5</v>
      </c>
      <c r="Y46" s="58">
        <v>7</v>
      </c>
      <c r="Z46" s="59">
        <v>53</v>
      </c>
      <c r="AA46" s="59">
        <v>7</v>
      </c>
      <c r="AB46" s="59" t="s">
        <v>99</v>
      </c>
      <c r="AC46" s="59">
        <v>0</v>
      </c>
      <c r="AD46" s="58">
        <v>10</v>
      </c>
      <c r="AE46" s="58">
        <v>6</v>
      </c>
      <c r="AF46" s="58">
        <v>0</v>
      </c>
      <c r="AG46" s="58">
        <v>26</v>
      </c>
      <c r="AH46" s="59" t="s">
        <v>112</v>
      </c>
      <c r="AI46" s="58">
        <v>1</v>
      </c>
      <c r="AJ46" s="58">
        <v>1</v>
      </c>
      <c r="AK46" s="59" t="s">
        <v>359</v>
      </c>
      <c r="AL46" s="59">
        <v>1</v>
      </c>
      <c r="AM46" s="59" t="s">
        <v>27</v>
      </c>
      <c r="AN46" s="59" t="s">
        <v>680</v>
      </c>
      <c r="AO46" s="58">
        <v>30</v>
      </c>
      <c r="AP46" s="59" t="s">
        <v>674</v>
      </c>
      <c r="AQ46" s="59" t="s">
        <v>687</v>
      </c>
      <c r="AR46" s="59" t="s">
        <v>27</v>
      </c>
      <c r="AS46" s="59" t="s">
        <v>688</v>
      </c>
      <c r="AT46" s="59" t="s">
        <v>27</v>
      </c>
      <c r="AU46" s="59" t="s">
        <v>27</v>
      </c>
      <c r="AV46" s="59" t="s">
        <v>27</v>
      </c>
      <c r="AW46" s="64"/>
      <c r="AX46" s="62" t="s">
        <v>748</v>
      </c>
      <c r="AY46" s="62">
        <v>9.0020000000000007</v>
      </c>
      <c r="AZ46" s="62">
        <v>0.16984905660377358</v>
      </c>
      <c r="BA46" s="62">
        <v>5.8875805376582981</v>
      </c>
      <c r="BB46" s="62">
        <v>8.4849999999999994</v>
      </c>
      <c r="BC46" s="62">
        <v>147</v>
      </c>
      <c r="BD46">
        <v>1048</v>
      </c>
      <c r="BE46" s="62" t="s">
        <v>740</v>
      </c>
      <c r="BF46" s="64"/>
      <c r="BG46" s="64"/>
      <c r="BH46" s="50">
        <f t="shared" si="0"/>
        <v>1.7773828038213728</v>
      </c>
    </row>
    <row r="47" spans="1:87" ht="14.25" customHeight="1" x14ac:dyDescent="0.25">
      <c r="A47" s="58">
        <v>45</v>
      </c>
      <c r="B47" s="59" t="s">
        <v>78</v>
      </c>
      <c r="C47" s="59" t="s">
        <v>28</v>
      </c>
      <c r="D47" s="59" t="s">
        <v>31</v>
      </c>
      <c r="E47" s="59"/>
      <c r="F47" s="59" t="s">
        <v>30</v>
      </c>
      <c r="G47" s="58">
        <v>62</v>
      </c>
      <c r="H47" s="58">
        <v>150</v>
      </c>
      <c r="I47" s="59" t="s">
        <v>101</v>
      </c>
      <c r="J47" s="58">
        <v>17888851</v>
      </c>
      <c r="K47" s="58">
        <v>4.3333333333333304</v>
      </c>
      <c r="L47" s="58">
        <v>0.43333333333333302</v>
      </c>
      <c r="M47" s="58">
        <v>6</v>
      </c>
      <c r="N47" s="60">
        <v>0</v>
      </c>
      <c r="O47" s="60">
        <v>0</v>
      </c>
      <c r="P47" s="58">
        <v>13</v>
      </c>
      <c r="Q47" s="58">
        <v>7</v>
      </c>
      <c r="R47" s="58">
        <v>1</v>
      </c>
      <c r="S47" s="58">
        <v>7</v>
      </c>
      <c r="T47" s="58">
        <v>1</v>
      </c>
      <c r="U47" s="60">
        <v>0</v>
      </c>
      <c r="V47" s="58">
        <v>5.5</v>
      </c>
      <c r="W47" s="59">
        <v>0</v>
      </c>
      <c r="X47" s="58">
        <v>2.5</v>
      </c>
      <c r="Y47" s="58">
        <v>8</v>
      </c>
      <c r="Z47" s="59">
        <v>51</v>
      </c>
      <c r="AA47" s="59">
        <v>8</v>
      </c>
      <c r="AB47" s="59" t="s">
        <v>99</v>
      </c>
      <c r="AC47" s="59">
        <v>0</v>
      </c>
      <c r="AD47" s="58">
        <v>8</v>
      </c>
      <c r="AE47" s="58">
        <v>1</v>
      </c>
      <c r="AF47" s="58">
        <v>0</v>
      </c>
      <c r="AG47" s="58">
        <v>10</v>
      </c>
      <c r="AH47" s="59" t="s">
        <v>381</v>
      </c>
      <c r="AI47" s="58">
        <v>16</v>
      </c>
      <c r="AJ47" s="60"/>
      <c r="AK47" s="59" t="s">
        <v>383</v>
      </c>
      <c r="AL47" s="59">
        <v>1</v>
      </c>
      <c r="AM47" s="59" t="s">
        <v>27</v>
      </c>
      <c r="AN47" s="59" t="s">
        <v>680</v>
      </c>
      <c r="AO47" s="58">
        <v>30</v>
      </c>
      <c r="AP47" s="59" t="s">
        <v>674</v>
      </c>
      <c r="AQ47" s="59" t="s">
        <v>687</v>
      </c>
      <c r="AR47" s="59" t="s">
        <v>27</v>
      </c>
      <c r="AS47" s="59" t="s">
        <v>688</v>
      </c>
      <c r="AT47" s="59" t="s">
        <v>27</v>
      </c>
      <c r="AU47" s="59" t="s">
        <v>27</v>
      </c>
      <c r="AV47" s="59" t="s">
        <v>27</v>
      </c>
      <c r="AW47" s="62"/>
      <c r="AX47" s="62" t="s">
        <v>748</v>
      </c>
      <c r="AY47" s="62">
        <v>9.5790000000000006</v>
      </c>
      <c r="AZ47" s="62">
        <v>0.18782352941176472</v>
      </c>
      <c r="BA47" s="62">
        <v>5.3241465706232383</v>
      </c>
      <c r="BB47" s="62">
        <v>9.0220000000000002</v>
      </c>
      <c r="BC47" s="62">
        <v>248</v>
      </c>
      <c r="BD47">
        <v>6206</v>
      </c>
      <c r="BE47" s="62"/>
      <c r="BF47" s="62"/>
      <c r="BG47" s="62"/>
      <c r="BH47" s="50">
        <f t="shared" si="0"/>
        <v>0.93955527716880671</v>
      </c>
      <c r="BI47" s="50"/>
      <c r="BJ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</row>
    <row r="48" spans="1:87" ht="14.25" hidden="1" customHeight="1" x14ac:dyDescent="0.25">
      <c r="A48" s="58">
        <v>46</v>
      </c>
      <c r="B48" s="59" t="s">
        <v>78</v>
      </c>
      <c r="C48" s="59" t="s">
        <v>28</v>
      </c>
      <c r="D48" s="59" t="s">
        <v>37</v>
      </c>
      <c r="E48" s="59"/>
      <c r="F48" s="59" t="s">
        <v>30</v>
      </c>
      <c r="G48" s="58">
        <v>69</v>
      </c>
      <c r="H48" s="58">
        <v>104</v>
      </c>
      <c r="I48" s="59" t="s">
        <v>101</v>
      </c>
      <c r="J48" s="58">
        <v>17888851</v>
      </c>
      <c r="K48" s="58">
        <v>4.4000000000000004</v>
      </c>
      <c r="L48" s="58">
        <v>0.44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59">
        <v>0</v>
      </c>
      <c r="X48" s="60">
        <v>0</v>
      </c>
      <c r="Y48" s="60">
        <v>0</v>
      </c>
      <c r="Z48" s="59">
        <v>0</v>
      </c>
      <c r="AA48" s="59">
        <v>0</v>
      </c>
      <c r="AB48" s="59" t="s">
        <v>102</v>
      </c>
      <c r="AC48" s="61">
        <v>4</v>
      </c>
      <c r="AD48" s="58">
        <v>0</v>
      </c>
      <c r="AE48" s="58">
        <v>0</v>
      </c>
      <c r="AF48" s="58">
        <v>0</v>
      </c>
      <c r="AG48" s="58">
        <v>0</v>
      </c>
      <c r="AH48" s="59" t="s">
        <v>381</v>
      </c>
      <c r="AI48" s="58">
        <v>16</v>
      </c>
      <c r="AJ48" s="60"/>
      <c r="AK48" s="59" t="s">
        <v>416</v>
      </c>
      <c r="AL48" s="59">
        <v>1</v>
      </c>
      <c r="AM48" s="59" t="s">
        <v>27</v>
      </c>
      <c r="AN48" s="59" t="s">
        <v>680</v>
      </c>
      <c r="AO48" s="58">
        <v>30</v>
      </c>
      <c r="AP48" s="59" t="s">
        <v>674</v>
      </c>
      <c r="AQ48" s="59" t="s">
        <v>687</v>
      </c>
      <c r="AR48" s="59" t="s">
        <v>27</v>
      </c>
      <c r="AS48" s="59" t="s">
        <v>688</v>
      </c>
      <c r="AT48" s="59" t="s">
        <v>27</v>
      </c>
      <c r="AU48" s="59" t="s">
        <v>27</v>
      </c>
      <c r="AV48" s="59" t="s">
        <v>27</v>
      </c>
      <c r="AW48" s="62"/>
      <c r="AX48" s="62" t="s">
        <v>748</v>
      </c>
      <c r="AY48" s="62">
        <v>4.8490000000000002</v>
      </c>
      <c r="AZ48" s="62" t="s">
        <v>27</v>
      </c>
      <c r="BA48" s="62">
        <v>0</v>
      </c>
      <c r="BB48" s="62">
        <v>4.5170000000000003</v>
      </c>
      <c r="BC48" s="62">
        <v>276</v>
      </c>
      <c r="BD48" s="65">
        <v>0</v>
      </c>
      <c r="BE48" s="62" t="s">
        <v>782</v>
      </c>
      <c r="BF48" s="62">
        <v>1</v>
      </c>
      <c r="BG48" s="62"/>
      <c r="BH48" s="50">
        <f t="shared" si="0"/>
        <v>0</v>
      </c>
      <c r="BI48" s="50"/>
      <c r="BJ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</row>
    <row r="49" spans="1:87" ht="14.25" hidden="1" customHeight="1" x14ac:dyDescent="0.25">
      <c r="A49" s="58">
        <v>47</v>
      </c>
      <c r="B49" s="59" t="s">
        <v>78</v>
      </c>
      <c r="C49" s="59" t="s">
        <v>28</v>
      </c>
      <c r="D49" s="59" t="s">
        <v>42</v>
      </c>
      <c r="E49" s="59"/>
      <c r="F49" s="59" t="s">
        <v>30</v>
      </c>
      <c r="G49" s="58">
        <v>40</v>
      </c>
      <c r="H49" s="58">
        <v>24</v>
      </c>
      <c r="I49" s="59" t="s">
        <v>101</v>
      </c>
      <c r="J49" s="58">
        <v>17888851</v>
      </c>
      <c r="K49" s="58">
        <v>3.8666666666666698</v>
      </c>
      <c r="L49" s="58">
        <v>0.38666666666666699</v>
      </c>
      <c r="M49" s="60">
        <v>0</v>
      </c>
      <c r="N49" s="60">
        <v>0</v>
      </c>
      <c r="O49" s="60">
        <v>0</v>
      </c>
      <c r="P49" s="60">
        <v>0</v>
      </c>
      <c r="Q49" s="60">
        <v>0</v>
      </c>
      <c r="R49" s="60">
        <v>0</v>
      </c>
      <c r="S49" s="60">
        <v>0</v>
      </c>
      <c r="T49" s="60">
        <v>0</v>
      </c>
      <c r="U49" s="60">
        <v>0</v>
      </c>
      <c r="V49" s="60">
        <v>0</v>
      </c>
      <c r="W49" s="59">
        <v>0</v>
      </c>
      <c r="X49" s="60">
        <v>0</v>
      </c>
      <c r="Y49" s="60">
        <v>0</v>
      </c>
      <c r="Z49" s="59">
        <v>0</v>
      </c>
      <c r="AA49" s="59">
        <v>0</v>
      </c>
      <c r="AB49" s="59" t="s">
        <v>102</v>
      </c>
      <c r="AC49" s="61">
        <v>4</v>
      </c>
      <c r="AD49" s="58">
        <v>0</v>
      </c>
      <c r="AE49" s="58">
        <v>0</v>
      </c>
      <c r="AF49" s="58">
        <v>0</v>
      </c>
      <c r="AG49" s="58">
        <v>0</v>
      </c>
      <c r="AH49" s="59" t="s">
        <v>381</v>
      </c>
      <c r="AI49" s="58">
        <v>16</v>
      </c>
      <c r="AJ49" s="60"/>
      <c r="AK49" s="59" t="s">
        <v>174</v>
      </c>
      <c r="AL49" s="59">
        <v>1</v>
      </c>
      <c r="AM49" s="59" t="s">
        <v>27</v>
      </c>
      <c r="AN49" s="59" t="s">
        <v>680</v>
      </c>
      <c r="AO49" s="58">
        <v>30</v>
      </c>
      <c r="AP49" s="59" t="s">
        <v>674</v>
      </c>
      <c r="AQ49" s="59" t="s">
        <v>687</v>
      </c>
      <c r="AR49" s="59" t="s">
        <v>27</v>
      </c>
      <c r="AS49" s="59" t="s">
        <v>688</v>
      </c>
      <c r="AT49" s="59" t="s">
        <v>27</v>
      </c>
      <c r="AU49" s="59" t="s">
        <v>27</v>
      </c>
      <c r="AV49" s="59" t="s">
        <v>27</v>
      </c>
      <c r="AW49" s="64"/>
      <c r="AX49" s="62" t="s">
        <v>748</v>
      </c>
      <c r="AY49" s="62">
        <v>4.72</v>
      </c>
      <c r="AZ49" s="62" t="s">
        <v>27</v>
      </c>
      <c r="BA49" s="62">
        <v>0</v>
      </c>
      <c r="BB49" s="62">
        <v>4.266</v>
      </c>
      <c r="BC49" s="62">
        <v>160</v>
      </c>
      <c r="BD49" s="65">
        <v>0</v>
      </c>
      <c r="BE49" s="62" t="s">
        <v>782</v>
      </c>
      <c r="BF49" s="62">
        <v>1</v>
      </c>
      <c r="BG49" s="64"/>
      <c r="BH49" s="50">
        <f t="shared" si="0"/>
        <v>0</v>
      </c>
    </row>
    <row r="50" spans="1:87" ht="14.25" customHeight="1" x14ac:dyDescent="0.25">
      <c r="A50" s="58">
        <v>48</v>
      </c>
      <c r="B50" s="59" t="s">
        <v>78</v>
      </c>
      <c r="C50" s="59" t="s">
        <v>28</v>
      </c>
      <c r="D50" s="59" t="s">
        <v>47</v>
      </c>
      <c r="E50" s="59"/>
      <c r="F50" s="59" t="s">
        <v>30</v>
      </c>
      <c r="G50" s="58">
        <v>4</v>
      </c>
      <c r="H50" s="58">
        <v>8</v>
      </c>
      <c r="I50" s="59" t="s">
        <v>101</v>
      </c>
      <c r="J50" s="58">
        <v>17888851</v>
      </c>
      <c r="K50" s="58">
        <v>2.9230769230769198</v>
      </c>
      <c r="L50" s="58">
        <v>0.29230769230769199</v>
      </c>
      <c r="M50" s="58">
        <v>1</v>
      </c>
      <c r="N50" s="60">
        <v>0</v>
      </c>
      <c r="O50" s="60">
        <v>0</v>
      </c>
      <c r="P50" s="58">
        <v>1</v>
      </c>
      <c r="Q50" s="60">
        <v>0</v>
      </c>
      <c r="R50" s="58">
        <v>1</v>
      </c>
      <c r="S50" s="60">
        <v>0</v>
      </c>
      <c r="T50" s="58">
        <v>1</v>
      </c>
      <c r="U50" s="60">
        <v>0</v>
      </c>
      <c r="V50" s="60">
        <v>0</v>
      </c>
      <c r="W50" s="59">
        <v>0</v>
      </c>
      <c r="X50" s="60">
        <v>0</v>
      </c>
      <c r="Y50" s="60">
        <v>0</v>
      </c>
      <c r="Z50" s="59">
        <v>4</v>
      </c>
      <c r="AA50" s="59">
        <v>0</v>
      </c>
      <c r="AB50" s="59" t="s">
        <v>102</v>
      </c>
      <c r="AC50" s="61">
        <v>3</v>
      </c>
      <c r="AD50" s="58">
        <v>2</v>
      </c>
      <c r="AE50" s="58">
        <v>1</v>
      </c>
      <c r="AF50" s="58">
        <v>0</v>
      </c>
      <c r="AG50" s="58">
        <v>4</v>
      </c>
      <c r="AH50" s="59" t="s">
        <v>381</v>
      </c>
      <c r="AI50" s="58">
        <v>16</v>
      </c>
      <c r="AJ50" s="60"/>
      <c r="AK50" s="59" t="s">
        <v>473</v>
      </c>
      <c r="AL50" s="59">
        <v>1</v>
      </c>
      <c r="AM50" s="59" t="s">
        <v>27</v>
      </c>
      <c r="AN50" s="59" t="s">
        <v>680</v>
      </c>
      <c r="AO50" s="58">
        <v>30</v>
      </c>
      <c r="AP50" s="59" t="s">
        <v>674</v>
      </c>
      <c r="AQ50" s="59" t="s">
        <v>687</v>
      </c>
      <c r="AR50" s="59" t="s">
        <v>27</v>
      </c>
      <c r="AS50" s="59" t="s">
        <v>688</v>
      </c>
      <c r="AT50" s="59" t="s">
        <v>27</v>
      </c>
      <c r="AU50" s="59" t="s">
        <v>27</v>
      </c>
      <c r="AV50" s="59" t="s">
        <v>27</v>
      </c>
      <c r="AW50" s="64"/>
      <c r="AX50" s="62" t="s">
        <v>748</v>
      </c>
      <c r="AY50" s="62">
        <v>2.681</v>
      </c>
      <c r="AZ50" s="62">
        <v>0.67025000000000001</v>
      </c>
      <c r="BA50" s="62">
        <v>1.4919806042521446</v>
      </c>
      <c r="BB50" s="62">
        <v>2.371</v>
      </c>
      <c r="BC50" s="62">
        <v>16</v>
      </c>
      <c r="BD50" s="80">
        <v>0</v>
      </c>
      <c r="BE50" s="62" t="s">
        <v>782</v>
      </c>
      <c r="BF50" s="62">
        <v>1</v>
      </c>
      <c r="BG50" s="64"/>
      <c r="BH50" s="50">
        <f t="shared" si="0"/>
        <v>1.1189854531891086</v>
      </c>
    </row>
    <row r="51" spans="1:87" ht="14.25" customHeight="1" x14ac:dyDescent="0.25">
      <c r="A51" s="58">
        <v>49</v>
      </c>
      <c r="B51" s="59" t="s">
        <v>78</v>
      </c>
      <c r="C51" s="59" t="s">
        <v>28</v>
      </c>
      <c r="D51" s="59" t="s">
        <v>33</v>
      </c>
      <c r="E51" s="59"/>
      <c r="F51" s="59" t="s">
        <v>500</v>
      </c>
      <c r="G51" s="58">
        <v>28</v>
      </c>
      <c r="H51" s="58">
        <v>200</v>
      </c>
      <c r="I51" s="59" t="s">
        <v>101</v>
      </c>
      <c r="J51" s="58">
        <v>17888851</v>
      </c>
      <c r="K51" s="58">
        <v>2.2000000000000002</v>
      </c>
      <c r="L51" s="58">
        <v>0.44</v>
      </c>
      <c r="M51" s="58">
        <v>2</v>
      </c>
      <c r="N51" s="60">
        <v>0</v>
      </c>
      <c r="O51" s="60">
        <v>0</v>
      </c>
      <c r="P51" s="58">
        <v>5</v>
      </c>
      <c r="Q51" s="58">
        <v>3</v>
      </c>
      <c r="R51" s="58">
        <v>1</v>
      </c>
      <c r="S51" s="58">
        <v>3</v>
      </c>
      <c r="T51" s="58">
        <v>1</v>
      </c>
      <c r="U51" s="58">
        <v>1</v>
      </c>
      <c r="V51" s="58">
        <v>1.5</v>
      </c>
      <c r="W51" s="59">
        <v>0</v>
      </c>
      <c r="X51" s="58">
        <v>1.5</v>
      </c>
      <c r="Y51" s="58">
        <v>4</v>
      </c>
      <c r="Z51" s="59">
        <v>23</v>
      </c>
      <c r="AA51" s="59">
        <v>4</v>
      </c>
      <c r="AB51" s="59" t="s">
        <v>99</v>
      </c>
      <c r="AC51" s="61">
        <v>3</v>
      </c>
      <c r="AD51" s="58">
        <v>8</v>
      </c>
      <c r="AE51" s="58">
        <v>4</v>
      </c>
      <c r="AF51" s="58">
        <v>0</v>
      </c>
      <c r="AG51" s="58">
        <v>14</v>
      </c>
      <c r="AH51" s="59" t="s">
        <v>503</v>
      </c>
      <c r="AI51" s="58">
        <v>25</v>
      </c>
      <c r="AJ51" s="60"/>
      <c r="AK51" s="59" t="s">
        <v>505</v>
      </c>
      <c r="AL51" s="59">
        <v>1</v>
      </c>
      <c r="AM51" s="59" t="s">
        <v>27</v>
      </c>
      <c r="AN51" s="59" t="s">
        <v>680</v>
      </c>
      <c r="AO51" s="58">
        <v>30</v>
      </c>
      <c r="AP51" s="59" t="s">
        <v>674</v>
      </c>
      <c r="AQ51" s="59" t="s">
        <v>687</v>
      </c>
      <c r="AR51" s="59" t="s">
        <v>27</v>
      </c>
      <c r="AS51" s="59" t="s">
        <v>688</v>
      </c>
      <c r="AT51" s="59" t="s">
        <v>27</v>
      </c>
      <c r="AU51" s="59" t="s">
        <v>27</v>
      </c>
      <c r="AV51" s="59" t="s">
        <v>27</v>
      </c>
      <c r="AW51" s="62"/>
      <c r="AX51" s="62" t="s">
        <v>748</v>
      </c>
      <c r="AY51" s="62">
        <v>6.5380000000000003</v>
      </c>
      <c r="AZ51" s="62">
        <v>0.2842608695652174</v>
      </c>
      <c r="BA51" s="62">
        <v>3.5178953808504128</v>
      </c>
      <c r="BB51" s="62">
        <v>6.19</v>
      </c>
      <c r="BC51" s="62">
        <v>28</v>
      </c>
      <c r="BD51" s="80">
        <v>1328</v>
      </c>
      <c r="BE51" s="62"/>
      <c r="BF51" s="62"/>
      <c r="BG51" s="62"/>
      <c r="BH51" s="50">
        <f t="shared" si="0"/>
        <v>1.8354236769654328</v>
      </c>
      <c r="BI51" s="50"/>
      <c r="BJ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</row>
    <row r="52" spans="1:87" ht="14.25" customHeight="1" x14ac:dyDescent="0.25">
      <c r="A52" s="58">
        <v>50</v>
      </c>
      <c r="B52" s="59" t="s">
        <v>78</v>
      </c>
      <c r="C52" s="59" t="s">
        <v>28</v>
      </c>
      <c r="D52" s="59" t="s">
        <v>38</v>
      </c>
      <c r="E52" s="59"/>
      <c r="F52" s="59" t="s">
        <v>500</v>
      </c>
      <c r="G52" s="58">
        <v>29</v>
      </c>
      <c r="H52" s="58">
        <v>120</v>
      </c>
      <c r="I52" s="59" t="s">
        <v>101</v>
      </c>
      <c r="J52" s="58">
        <v>17888851</v>
      </c>
      <c r="K52" s="58">
        <v>2</v>
      </c>
      <c r="L52" s="58">
        <v>0.4</v>
      </c>
      <c r="M52" s="58">
        <v>4</v>
      </c>
      <c r="N52" s="60">
        <v>0</v>
      </c>
      <c r="O52" s="60">
        <v>0</v>
      </c>
      <c r="P52" s="58">
        <v>9</v>
      </c>
      <c r="Q52" s="58">
        <v>4</v>
      </c>
      <c r="R52" s="60">
        <v>0</v>
      </c>
      <c r="S52" s="58">
        <v>4</v>
      </c>
      <c r="T52" s="60">
        <v>0</v>
      </c>
      <c r="U52" s="60">
        <v>0</v>
      </c>
      <c r="V52" s="58">
        <v>0.5</v>
      </c>
      <c r="W52" s="59">
        <v>0</v>
      </c>
      <c r="X52" s="58">
        <v>0.5</v>
      </c>
      <c r="Y52" s="58">
        <v>1</v>
      </c>
      <c r="Z52" s="59">
        <v>23</v>
      </c>
      <c r="AA52" s="59">
        <v>1</v>
      </c>
      <c r="AB52" s="59" t="s">
        <v>99</v>
      </c>
      <c r="AC52" s="59">
        <v>0</v>
      </c>
      <c r="AD52" s="58">
        <v>5</v>
      </c>
      <c r="AE52" s="58">
        <v>1</v>
      </c>
      <c r="AF52" s="58">
        <v>1</v>
      </c>
      <c r="AG52" s="58">
        <v>8</v>
      </c>
      <c r="AH52" s="59" t="s">
        <v>503</v>
      </c>
      <c r="AI52" s="58">
        <v>25</v>
      </c>
      <c r="AJ52" s="60"/>
      <c r="AK52" s="59" t="s">
        <v>538</v>
      </c>
      <c r="AL52" s="59">
        <v>1</v>
      </c>
      <c r="AM52" s="59" t="s">
        <v>27</v>
      </c>
      <c r="AN52" s="59" t="s">
        <v>680</v>
      </c>
      <c r="AO52" s="58">
        <v>30</v>
      </c>
      <c r="AP52" s="59" t="s">
        <v>674</v>
      </c>
      <c r="AQ52" s="59" t="s">
        <v>687</v>
      </c>
      <c r="AR52" s="59" t="s">
        <v>27</v>
      </c>
      <c r="AS52" s="59" t="s">
        <v>688</v>
      </c>
      <c r="AT52" s="59" t="s">
        <v>27</v>
      </c>
      <c r="AU52" s="59" t="s">
        <v>27</v>
      </c>
      <c r="AV52" s="59" t="s">
        <v>27</v>
      </c>
      <c r="AW52" s="62"/>
      <c r="AX52" s="62" t="s">
        <v>748</v>
      </c>
      <c r="AY52" s="62">
        <v>8.5280000000000005</v>
      </c>
      <c r="AZ52" s="62">
        <v>0.37078260869565222</v>
      </c>
      <c r="BA52" s="62">
        <v>2.6969981238273921</v>
      </c>
      <c r="BB52" s="62">
        <v>7.5030000000000001</v>
      </c>
      <c r="BC52" s="62">
        <v>29</v>
      </c>
      <c r="BD52">
        <v>2468</v>
      </c>
      <c r="BE52" s="62"/>
      <c r="BF52" s="62"/>
      <c r="BG52" s="62"/>
      <c r="BH52" s="50">
        <f t="shared" si="0"/>
        <v>0.82082551594746711</v>
      </c>
      <c r="BI52" s="50"/>
      <c r="BJ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</row>
    <row r="53" spans="1:87" ht="14.25" customHeight="1" x14ac:dyDescent="0.25">
      <c r="A53" s="58">
        <v>51</v>
      </c>
      <c r="B53" s="59" t="s">
        <v>78</v>
      </c>
      <c r="C53" s="59" t="s">
        <v>28</v>
      </c>
      <c r="D53" s="59" t="s">
        <v>43</v>
      </c>
      <c r="E53" s="59"/>
      <c r="F53" s="59" t="s">
        <v>500</v>
      </c>
      <c r="G53" s="58">
        <v>59</v>
      </c>
      <c r="H53" s="58">
        <v>26</v>
      </c>
      <c r="I53" s="59" t="s">
        <v>101</v>
      </c>
      <c r="J53" s="58">
        <v>17888851</v>
      </c>
      <c r="K53" s="58">
        <v>2.3333333333333299</v>
      </c>
      <c r="L53" s="58">
        <v>0.46666666666666701</v>
      </c>
      <c r="M53" s="58">
        <v>3</v>
      </c>
      <c r="N53" s="60">
        <v>0</v>
      </c>
      <c r="O53" s="60">
        <v>0</v>
      </c>
      <c r="P53" s="58">
        <v>8</v>
      </c>
      <c r="Q53" s="58">
        <v>4</v>
      </c>
      <c r="R53" s="60">
        <v>0</v>
      </c>
      <c r="S53" s="58">
        <v>4</v>
      </c>
      <c r="T53" s="60">
        <v>0</v>
      </c>
      <c r="U53" s="58">
        <v>1</v>
      </c>
      <c r="V53" s="58">
        <v>1</v>
      </c>
      <c r="W53" s="61">
        <v>1</v>
      </c>
      <c r="X53" s="60">
        <v>0</v>
      </c>
      <c r="Y53" s="58">
        <v>3</v>
      </c>
      <c r="Z53" s="59">
        <v>25</v>
      </c>
      <c r="AA53" s="59">
        <v>3</v>
      </c>
      <c r="AB53" s="59" t="s">
        <v>99</v>
      </c>
      <c r="AC53" s="59">
        <v>0</v>
      </c>
      <c r="AD53" s="58">
        <v>6</v>
      </c>
      <c r="AE53" s="58">
        <v>1</v>
      </c>
      <c r="AF53" s="58">
        <v>2</v>
      </c>
      <c r="AG53" s="58">
        <v>10</v>
      </c>
      <c r="AH53" s="59" t="s">
        <v>503</v>
      </c>
      <c r="AI53" s="58">
        <v>25</v>
      </c>
      <c r="AJ53" s="60"/>
      <c r="AK53" s="59" t="s">
        <v>569</v>
      </c>
      <c r="AL53" s="59">
        <v>1</v>
      </c>
      <c r="AM53" s="59" t="s">
        <v>27</v>
      </c>
      <c r="AN53" s="59" t="s">
        <v>680</v>
      </c>
      <c r="AO53" s="58">
        <v>30</v>
      </c>
      <c r="AP53" s="59" t="s">
        <v>674</v>
      </c>
      <c r="AQ53" s="59" t="s">
        <v>687</v>
      </c>
      <c r="AR53" s="59" t="s">
        <v>27</v>
      </c>
      <c r="AS53" s="59" t="s">
        <v>688</v>
      </c>
      <c r="AT53" s="59" t="s">
        <v>27</v>
      </c>
      <c r="AU53" s="59" t="s">
        <v>27</v>
      </c>
      <c r="AV53" s="59" t="s">
        <v>27</v>
      </c>
      <c r="AW53" s="64"/>
      <c r="AX53" s="62" t="s">
        <v>748</v>
      </c>
      <c r="AY53" s="62">
        <v>11.768000000000001</v>
      </c>
      <c r="AZ53" s="62">
        <v>0.47072000000000003</v>
      </c>
      <c r="BA53" s="62">
        <v>2.1244051665533648</v>
      </c>
      <c r="BB53" s="62">
        <v>11.492000000000001</v>
      </c>
      <c r="BC53" s="62">
        <v>177</v>
      </c>
      <c r="BD53">
        <v>729</v>
      </c>
      <c r="BE53" s="62" t="s">
        <v>783</v>
      </c>
      <c r="BF53" s="62">
        <v>1</v>
      </c>
      <c r="BG53" s="64"/>
      <c r="BH53" s="50">
        <f t="shared" si="0"/>
        <v>0.76478585995921133</v>
      </c>
    </row>
    <row r="54" spans="1:87" ht="14.25" customHeight="1" x14ac:dyDescent="0.25">
      <c r="A54" s="58">
        <v>52</v>
      </c>
      <c r="B54" s="59" t="s">
        <v>78</v>
      </c>
      <c r="C54" s="59" t="s">
        <v>28</v>
      </c>
      <c r="D54" s="59" t="s">
        <v>48</v>
      </c>
      <c r="E54" s="59"/>
      <c r="F54" s="59" t="s">
        <v>500</v>
      </c>
      <c r="G54" s="58">
        <v>53</v>
      </c>
      <c r="H54" s="58">
        <v>7</v>
      </c>
      <c r="I54" s="59" t="s">
        <v>101</v>
      </c>
      <c r="J54" s="58">
        <v>17888851</v>
      </c>
      <c r="K54" s="58">
        <v>2</v>
      </c>
      <c r="L54" s="58">
        <v>0.4</v>
      </c>
      <c r="M54" s="58">
        <v>2</v>
      </c>
      <c r="N54" s="60">
        <v>0</v>
      </c>
      <c r="O54" s="60">
        <v>0</v>
      </c>
      <c r="P54" s="58">
        <v>3</v>
      </c>
      <c r="Q54" s="58">
        <v>1</v>
      </c>
      <c r="R54" s="60">
        <v>0</v>
      </c>
      <c r="S54" s="58">
        <v>1</v>
      </c>
      <c r="T54" s="60">
        <v>0</v>
      </c>
      <c r="U54" s="60">
        <v>0</v>
      </c>
      <c r="V54" s="58">
        <v>0.5</v>
      </c>
      <c r="W54" s="59">
        <v>0</v>
      </c>
      <c r="X54" s="58">
        <v>0.5</v>
      </c>
      <c r="Y54" s="58">
        <v>1</v>
      </c>
      <c r="Z54" s="59">
        <v>9</v>
      </c>
      <c r="AA54" s="59">
        <v>1</v>
      </c>
      <c r="AB54" s="59" t="s">
        <v>99</v>
      </c>
      <c r="AC54" s="61">
        <v>3</v>
      </c>
      <c r="AD54" s="58">
        <v>5</v>
      </c>
      <c r="AE54" s="58">
        <v>0</v>
      </c>
      <c r="AF54" s="58">
        <v>1</v>
      </c>
      <c r="AG54" s="58">
        <v>7</v>
      </c>
      <c r="AH54" s="59" t="s">
        <v>503</v>
      </c>
      <c r="AI54" s="58">
        <v>25</v>
      </c>
      <c r="AJ54" s="60"/>
      <c r="AK54" s="59" t="s">
        <v>599</v>
      </c>
      <c r="AL54" s="59">
        <v>1</v>
      </c>
      <c r="AM54" s="59" t="s">
        <v>27</v>
      </c>
      <c r="AN54" s="59" t="s">
        <v>680</v>
      </c>
      <c r="AO54" s="58">
        <v>30</v>
      </c>
      <c r="AP54" s="59" t="s">
        <v>674</v>
      </c>
      <c r="AQ54" s="59" t="s">
        <v>687</v>
      </c>
      <c r="AR54" s="59" t="s">
        <v>27</v>
      </c>
      <c r="AS54" s="59" t="s">
        <v>688</v>
      </c>
      <c r="AT54" s="59" t="s">
        <v>27</v>
      </c>
      <c r="AU54" s="59" t="s">
        <v>27</v>
      </c>
      <c r="AV54" s="59" t="s">
        <v>27</v>
      </c>
      <c r="AW54" s="64"/>
      <c r="AX54" s="62" t="s">
        <v>748</v>
      </c>
      <c r="AY54" s="62">
        <v>7.0010000000000003</v>
      </c>
      <c r="AZ54" s="62">
        <v>0.77788888888888896</v>
      </c>
      <c r="BA54" s="62">
        <v>1.285530638480217</v>
      </c>
      <c r="BB54" s="62">
        <v>6.0920000000000005</v>
      </c>
      <c r="BC54" s="62">
        <v>159</v>
      </c>
      <c r="BD54" s="80">
        <v>44</v>
      </c>
      <c r="BE54" s="62" t="s">
        <v>783</v>
      </c>
      <c r="BF54" s="62">
        <v>1</v>
      </c>
      <c r="BG54" s="64"/>
      <c r="BH54" s="50">
        <f t="shared" si="0"/>
        <v>0.85702042565347802</v>
      </c>
    </row>
    <row r="55" spans="1:87" ht="14.25" hidden="1" customHeight="1" x14ac:dyDescent="0.25">
      <c r="A55" s="58">
        <v>53</v>
      </c>
      <c r="B55" s="59" t="s">
        <v>78</v>
      </c>
      <c r="C55" s="59" t="s">
        <v>28</v>
      </c>
      <c r="D55" s="59" t="s">
        <v>79</v>
      </c>
      <c r="E55" s="59"/>
      <c r="F55" s="59" t="s">
        <v>80</v>
      </c>
      <c r="G55" s="58">
        <v>1</v>
      </c>
      <c r="H55" s="58">
        <v>30</v>
      </c>
      <c r="I55" s="59" t="s">
        <v>104</v>
      </c>
      <c r="J55" s="58">
        <v>134766397</v>
      </c>
      <c r="K55" s="58">
        <v>64.857142857142904</v>
      </c>
      <c r="L55" s="58">
        <v>0.40121580547112501</v>
      </c>
      <c r="M55" s="60">
        <v>0</v>
      </c>
      <c r="N55" s="60">
        <v>0</v>
      </c>
      <c r="O55" s="60">
        <v>0</v>
      </c>
      <c r="P55" s="60">
        <v>0</v>
      </c>
      <c r="Q55" s="60">
        <v>0</v>
      </c>
      <c r="R55" s="60">
        <v>0</v>
      </c>
      <c r="S55" s="60">
        <v>0</v>
      </c>
      <c r="T55" s="60">
        <v>0</v>
      </c>
      <c r="U55" s="60">
        <v>0</v>
      </c>
      <c r="V55" s="60">
        <v>0</v>
      </c>
      <c r="W55" s="59">
        <v>0</v>
      </c>
      <c r="X55" s="60">
        <v>0</v>
      </c>
      <c r="Y55" s="60">
        <v>0</v>
      </c>
      <c r="Z55" s="59">
        <v>0</v>
      </c>
      <c r="AA55" s="59">
        <v>0</v>
      </c>
      <c r="AB55" s="59" t="s">
        <v>99</v>
      </c>
      <c r="AC55" s="61">
        <v>4</v>
      </c>
      <c r="AD55" s="58">
        <v>0</v>
      </c>
      <c r="AE55" s="58">
        <v>0</v>
      </c>
      <c r="AF55" s="58">
        <v>0</v>
      </c>
      <c r="AG55" s="58">
        <v>0</v>
      </c>
      <c r="AH55" s="59" t="s">
        <v>90</v>
      </c>
      <c r="AI55" s="58">
        <v>4</v>
      </c>
      <c r="AJ55" s="60"/>
      <c r="AK55" s="59" t="s">
        <v>631</v>
      </c>
      <c r="AL55" s="59">
        <v>1</v>
      </c>
      <c r="AM55" s="59" t="s">
        <v>27</v>
      </c>
      <c r="AN55" s="59" t="s">
        <v>673</v>
      </c>
      <c r="AO55" s="58">
        <v>20</v>
      </c>
      <c r="AP55" s="59" t="s">
        <v>674</v>
      </c>
      <c r="AQ55" s="59" t="s">
        <v>689</v>
      </c>
      <c r="AR55" s="59" t="s">
        <v>27</v>
      </c>
      <c r="AS55" s="59" t="s">
        <v>27</v>
      </c>
      <c r="AT55" s="59" t="s">
        <v>27</v>
      </c>
      <c r="AU55" s="59" t="s">
        <v>27</v>
      </c>
      <c r="AV55" s="59" t="s">
        <v>27</v>
      </c>
      <c r="AW55" s="62"/>
      <c r="AX55" s="62" t="s">
        <v>747</v>
      </c>
      <c r="AY55" s="62">
        <v>15.453000000000001</v>
      </c>
      <c r="AZ55" s="62" t="s">
        <v>27</v>
      </c>
      <c r="BA55" s="62">
        <v>0</v>
      </c>
      <c r="BB55" s="62">
        <v>14.496</v>
      </c>
      <c r="BC55" s="62">
        <v>20</v>
      </c>
      <c r="BD55" s="65">
        <v>0</v>
      </c>
      <c r="BE55" s="62"/>
      <c r="BF55" s="62"/>
      <c r="BG55" s="62"/>
      <c r="BH55" s="50">
        <f t="shared" si="0"/>
        <v>0</v>
      </c>
      <c r="BI55" s="50"/>
      <c r="BJ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</row>
    <row r="56" spans="1:87" ht="14.25" customHeight="1" x14ac:dyDescent="0.25">
      <c r="A56" s="58">
        <v>54</v>
      </c>
      <c r="B56" s="59" t="s">
        <v>78</v>
      </c>
      <c r="C56" s="59" t="s">
        <v>28</v>
      </c>
      <c r="D56" s="59" t="s">
        <v>34</v>
      </c>
      <c r="E56" s="59"/>
      <c r="F56" s="59" t="s">
        <v>35</v>
      </c>
      <c r="G56" s="58">
        <v>1</v>
      </c>
      <c r="H56" s="58">
        <v>19</v>
      </c>
      <c r="I56" s="59" t="s">
        <v>104</v>
      </c>
      <c r="J56" s="58">
        <v>134766397</v>
      </c>
      <c r="K56" s="58">
        <v>52.625</v>
      </c>
      <c r="L56" s="58">
        <v>0.48349056603773599</v>
      </c>
      <c r="M56" s="58">
        <v>5</v>
      </c>
      <c r="N56" s="60">
        <v>0</v>
      </c>
      <c r="O56" s="60">
        <v>0</v>
      </c>
      <c r="P56" s="58">
        <v>9</v>
      </c>
      <c r="Q56" s="58">
        <v>4</v>
      </c>
      <c r="R56" s="58">
        <v>1</v>
      </c>
      <c r="S56" s="58">
        <v>4</v>
      </c>
      <c r="T56" s="58">
        <v>1</v>
      </c>
      <c r="U56" s="58">
        <v>2</v>
      </c>
      <c r="V56" s="60">
        <v>0</v>
      </c>
      <c r="W56" s="59">
        <v>0</v>
      </c>
      <c r="X56" s="60">
        <v>0</v>
      </c>
      <c r="Y56" s="58">
        <v>2</v>
      </c>
      <c r="Z56" s="59">
        <v>28</v>
      </c>
      <c r="AA56" s="59">
        <v>2</v>
      </c>
      <c r="AB56" s="59" t="s">
        <v>99</v>
      </c>
      <c r="AC56" s="59">
        <v>0</v>
      </c>
      <c r="AD56" s="58">
        <v>2</v>
      </c>
      <c r="AE56" s="58">
        <v>0</v>
      </c>
      <c r="AF56" s="58">
        <v>0</v>
      </c>
      <c r="AG56" s="58">
        <v>3</v>
      </c>
      <c r="AH56" s="59" t="s">
        <v>90</v>
      </c>
      <c r="AI56" s="58">
        <v>4</v>
      </c>
      <c r="AJ56" s="60"/>
      <c r="AK56" s="59" t="s">
        <v>180</v>
      </c>
      <c r="AL56" s="59">
        <v>1</v>
      </c>
      <c r="AM56" s="59" t="s">
        <v>27</v>
      </c>
      <c r="AN56" s="59" t="s">
        <v>673</v>
      </c>
      <c r="AO56" s="58">
        <v>20</v>
      </c>
      <c r="AP56" s="59" t="s">
        <v>674</v>
      </c>
      <c r="AQ56" s="59" t="s">
        <v>689</v>
      </c>
      <c r="AR56" s="59" t="s">
        <v>27</v>
      </c>
      <c r="AS56" s="59" t="s">
        <v>27</v>
      </c>
      <c r="AT56" s="59" t="s">
        <v>27</v>
      </c>
      <c r="AU56" s="59" t="s">
        <v>27</v>
      </c>
      <c r="AV56" s="59" t="s">
        <v>27</v>
      </c>
      <c r="AW56" s="62"/>
      <c r="AX56" s="62" t="s">
        <v>747</v>
      </c>
      <c r="AY56" s="62">
        <v>7.7</v>
      </c>
      <c r="AZ56" s="62">
        <v>0.27500000000000002</v>
      </c>
      <c r="BA56" s="62">
        <v>3.6363636363636362</v>
      </c>
      <c r="BB56" s="62">
        <v>6.8420000000000005</v>
      </c>
      <c r="BC56" s="62">
        <v>30</v>
      </c>
      <c r="BD56" s="80">
        <v>0</v>
      </c>
      <c r="BE56" s="62"/>
      <c r="BF56" s="62"/>
      <c r="BG56" s="62"/>
      <c r="BH56" s="50">
        <f t="shared" si="0"/>
        <v>0.25974025974025972</v>
      </c>
      <c r="BI56" s="50"/>
      <c r="BJ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</row>
    <row r="57" spans="1:87" ht="14.25" customHeight="1" x14ac:dyDescent="0.25">
      <c r="A57" s="58">
        <v>55</v>
      </c>
      <c r="B57" s="59" t="s">
        <v>78</v>
      </c>
      <c r="C57" s="59" t="s">
        <v>28</v>
      </c>
      <c r="D57" s="59" t="s">
        <v>39</v>
      </c>
      <c r="E57" s="59"/>
      <c r="F57" s="59" t="s">
        <v>40</v>
      </c>
      <c r="G57" s="58">
        <v>1</v>
      </c>
      <c r="H57" s="58">
        <v>9</v>
      </c>
      <c r="I57" s="59" t="s">
        <v>104</v>
      </c>
      <c r="J57" s="58">
        <v>134766397</v>
      </c>
      <c r="K57" s="58">
        <v>0</v>
      </c>
      <c r="L57" s="58">
        <v>0</v>
      </c>
      <c r="M57" s="58">
        <v>2</v>
      </c>
      <c r="N57" s="60">
        <v>0</v>
      </c>
      <c r="O57" s="60">
        <v>0</v>
      </c>
      <c r="P57" s="58">
        <v>4</v>
      </c>
      <c r="Q57" s="58">
        <v>2</v>
      </c>
      <c r="R57" s="60">
        <v>0</v>
      </c>
      <c r="S57" s="58">
        <v>2</v>
      </c>
      <c r="T57" s="58">
        <v>1</v>
      </c>
      <c r="U57" s="60">
        <v>0</v>
      </c>
      <c r="V57" s="58">
        <v>1</v>
      </c>
      <c r="W57" s="59">
        <v>0</v>
      </c>
      <c r="X57" s="60">
        <v>0</v>
      </c>
      <c r="Y57" s="58">
        <v>1</v>
      </c>
      <c r="Z57" s="59">
        <v>13</v>
      </c>
      <c r="AA57" s="59">
        <v>1</v>
      </c>
      <c r="AB57" s="59" t="s">
        <v>27</v>
      </c>
      <c r="AC57" s="59">
        <v>0</v>
      </c>
      <c r="AD57" s="58">
        <v>2</v>
      </c>
      <c r="AE57" s="58">
        <v>1</v>
      </c>
      <c r="AF57" s="58">
        <v>0</v>
      </c>
      <c r="AG57" s="58">
        <v>5</v>
      </c>
      <c r="AH57" s="59" t="s">
        <v>90</v>
      </c>
      <c r="AI57" s="58">
        <v>4</v>
      </c>
      <c r="AJ57" s="58">
        <v>1</v>
      </c>
      <c r="AK57" s="59" t="s">
        <v>105</v>
      </c>
      <c r="AL57" s="59">
        <v>1</v>
      </c>
      <c r="AM57" s="59" t="s">
        <v>27</v>
      </c>
      <c r="AN57" s="59" t="s">
        <v>673</v>
      </c>
      <c r="AO57" s="58">
        <v>20</v>
      </c>
      <c r="AP57" s="59" t="s">
        <v>674</v>
      </c>
      <c r="AQ57" s="59" t="s">
        <v>689</v>
      </c>
      <c r="AR57" s="59" t="s">
        <v>27</v>
      </c>
      <c r="AS57" s="59" t="s">
        <v>27</v>
      </c>
      <c r="AT57" s="59" t="s">
        <v>27</v>
      </c>
      <c r="AU57" s="59" t="s">
        <v>27</v>
      </c>
      <c r="AV57" s="59" t="s">
        <v>27</v>
      </c>
      <c r="AW57" s="62"/>
      <c r="AX57" s="62" t="s">
        <v>747</v>
      </c>
      <c r="AY57" s="62">
        <v>9.0020000000000007</v>
      </c>
      <c r="AZ57" s="62">
        <v>0.69246153846153846</v>
      </c>
      <c r="BA57" s="62">
        <v>1.4441235281048654</v>
      </c>
      <c r="BB57" s="62"/>
      <c r="BC57" s="62">
        <v>30</v>
      </c>
      <c r="BD57">
        <v>725</v>
      </c>
      <c r="BE57" s="62"/>
      <c r="BF57" s="62"/>
      <c r="BG57" s="62"/>
      <c r="BH57" s="50">
        <f t="shared" si="0"/>
        <v>0.33325927571650743</v>
      </c>
      <c r="BI57" s="50"/>
      <c r="BJ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</row>
    <row r="58" spans="1:87" ht="14.25" hidden="1" customHeight="1" x14ac:dyDescent="0.25">
      <c r="A58" s="58">
        <v>56</v>
      </c>
      <c r="B58" s="59" t="s">
        <v>78</v>
      </c>
      <c r="C58" s="59" t="s">
        <v>28</v>
      </c>
      <c r="D58" s="59" t="s">
        <v>44</v>
      </c>
      <c r="E58" s="59"/>
      <c r="F58" s="59" t="s">
        <v>45</v>
      </c>
      <c r="G58" s="58">
        <v>1</v>
      </c>
      <c r="H58" s="58">
        <v>8</v>
      </c>
      <c r="I58" s="59" t="s">
        <v>104</v>
      </c>
      <c r="J58" s="58">
        <v>134766397</v>
      </c>
      <c r="K58" s="58">
        <v>23.272727272727298</v>
      </c>
      <c r="L58" s="58">
        <v>0.14090909090909101</v>
      </c>
      <c r="M58" s="60">
        <v>0</v>
      </c>
      <c r="N58" s="60">
        <v>0</v>
      </c>
      <c r="O58" s="60">
        <v>0</v>
      </c>
      <c r="P58" s="60">
        <v>0</v>
      </c>
      <c r="Q58" s="60">
        <v>0</v>
      </c>
      <c r="R58" s="60">
        <v>0</v>
      </c>
      <c r="S58" s="60">
        <v>0</v>
      </c>
      <c r="T58" s="60">
        <v>0</v>
      </c>
      <c r="U58" s="60">
        <v>0</v>
      </c>
      <c r="V58" s="60">
        <v>0</v>
      </c>
      <c r="W58" s="59">
        <v>0</v>
      </c>
      <c r="X58" s="60">
        <v>0</v>
      </c>
      <c r="Y58" s="60">
        <v>0</v>
      </c>
      <c r="Z58" s="59">
        <v>0</v>
      </c>
      <c r="AA58" s="59">
        <v>0</v>
      </c>
      <c r="AB58" s="59" t="s">
        <v>99</v>
      </c>
      <c r="AC58" s="61">
        <v>4</v>
      </c>
      <c r="AD58" s="58">
        <v>0</v>
      </c>
      <c r="AE58" s="58">
        <v>0</v>
      </c>
      <c r="AF58" s="58">
        <v>0</v>
      </c>
      <c r="AG58" s="58">
        <v>0</v>
      </c>
      <c r="AH58" s="59" t="s">
        <v>90</v>
      </c>
      <c r="AI58" s="58">
        <v>4</v>
      </c>
      <c r="AJ58" s="60"/>
      <c r="AK58" s="59" t="s">
        <v>100</v>
      </c>
      <c r="AL58" s="59">
        <v>1</v>
      </c>
      <c r="AM58" s="59" t="s">
        <v>27</v>
      </c>
      <c r="AN58" s="59" t="s">
        <v>673</v>
      </c>
      <c r="AO58" s="58">
        <v>20</v>
      </c>
      <c r="AP58" s="59" t="s">
        <v>674</v>
      </c>
      <c r="AQ58" s="59" t="s">
        <v>689</v>
      </c>
      <c r="AR58" s="59" t="s">
        <v>27</v>
      </c>
      <c r="AS58" s="59" t="s">
        <v>27</v>
      </c>
      <c r="AT58" s="59" t="s">
        <v>27</v>
      </c>
      <c r="AU58" s="59" t="s">
        <v>27</v>
      </c>
      <c r="AV58" s="59" t="s">
        <v>27</v>
      </c>
      <c r="AW58" s="64"/>
      <c r="AX58" s="62" t="s">
        <v>747</v>
      </c>
      <c r="AY58" s="62">
        <v>4.9270000000000005</v>
      </c>
      <c r="AZ58" s="62" t="s">
        <v>27</v>
      </c>
      <c r="BA58" s="62">
        <v>0</v>
      </c>
      <c r="BB58" s="62">
        <v>2.98</v>
      </c>
      <c r="BC58" s="62">
        <v>50</v>
      </c>
      <c r="BD58" s="65">
        <v>0</v>
      </c>
      <c r="BE58" s="62"/>
      <c r="BF58" s="64"/>
      <c r="BG58" s="64"/>
      <c r="BH58" s="50">
        <f t="shared" si="0"/>
        <v>0</v>
      </c>
    </row>
    <row r="59" spans="1:87" ht="14.25" customHeight="1" x14ac:dyDescent="0.25">
      <c r="A59" s="58">
        <v>57</v>
      </c>
      <c r="B59" s="59" t="s">
        <v>78</v>
      </c>
      <c r="C59" s="59" t="s">
        <v>28</v>
      </c>
      <c r="D59" s="59" t="s">
        <v>29</v>
      </c>
      <c r="E59" s="59"/>
      <c r="F59" s="59" t="s">
        <v>32</v>
      </c>
      <c r="G59" s="58">
        <v>19</v>
      </c>
      <c r="H59" s="58">
        <v>75</v>
      </c>
      <c r="I59" s="59" t="s">
        <v>104</v>
      </c>
      <c r="J59" s="58">
        <v>134766397</v>
      </c>
      <c r="K59" s="58">
        <v>0.375</v>
      </c>
      <c r="L59" s="58">
        <v>0.1875</v>
      </c>
      <c r="M59" s="58">
        <v>2</v>
      </c>
      <c r="N59" s="60">
        <v>0</v>
      </c>
      <c r="O59" s="60">
        <v>0</v>
      </c>
      <c r="P59" s="58">
        <v>3</v>
      </c>
      <c r="Q59" s="58">
        <v>1</v>
      </c>
      <c r="R59" s="58">
        <v>1</v>
      </c>
      <c r="S59" s="58">
        <v>1</v>
      </c>
      <c r="T59" s="58">
        <v>1</v>
      </c>
      <c r="U59" s="60">
        <v>0</v>
      </c>
      <c r="V59" s="60">
        <v>0</v>
      </c>
      <c r="W59" s="59">
        <v>0</v>
      </c>
      <c r="X59" s="60">
        <v>0</v>
      </c>
      <c r="Y59" s="60">
        <v>0</v>
      </c>
      <c r="Z59" s="59">
        <v>9</v>
      </c>
      <c r="AA59" s="59">
        <v>0</v>
      </c>
      <c r="AB59" s="59" t="s">
        <v>102</v>
      </c>
      <c r="AC59" s="59">
        <v>0</v>
      </c>
      <c r="AD59" s="58">
        <v>0</v>
      </c>
      <c r="AE59" s="58">
        <v>2</v>
      </c>
      <c r="AF59" s="58">
        <v>0</v>
      </c>
      <c r="AG59" s="58">
        <v>3</v>
      </c>
      <c r="AH59" s="59" t="s">
        <v>258</v>
      </c>
      <c r="AI59" s="58">
        <v>9</v>
      </c>
      <c r="AJ59" s="60"/>
      <c r="AK59" s="59" t="s">
        <v>261</v>
      </c>
      <c r="AL59" s="59">
        <v>1</v>
      </c>
      <c r="AM59" s="59" t="s">
        <v>27</v>
      </c>
      <c r="AN59" s="59" t="s">
        <v>673</v>
      </c>
      <c r="AO59" s="58">
        <v>20</v>
      </c>
      <c r="AP59" s="59" t="s">
        <v>674</v>
      </c>
      <c r="AQ59" s="59" t="s">
        <v>689</v>
      </c>
      <c r="AR59" s="59" t="s">
        <v>27</v>
      </c>
      <c r="AS59" s="59" t="s">
        <v>27</v>
      </c>
      <c r="AT59" s="59" t="s">
        <v>27</v>
      </c>
      <c r="AU59" s="59" t="s">
        <v>27</v>
      </c>
      <c r="AV59" s="59" t="s">
        <v>27</v>
      </c>
      <c r="AW59" s="62"/>
      <c r="AX59" s="62" t="s">
        <v>747</v>
      </c>
      <c r="AY59" s="62">
        <v>11.795</v>
      </c>
      <c r="AZ59" s="62">
        <v>1.3105555555555555</v>
      </c>
      <c r="BA59" s="62">
        <v>0.7630351844001696</v>
      </c>
      <c r="BB59" s="62">
        <v>10.909000000000001</v>
      </c>
      <c r="BC59" s="62">
        <v>5</v>
      </c>
      <c r="BD59">
        <v>0</v>
      </c>
      <c r="BE59" s="62"/>
      <c r="BF59" s="62"/>
      <c r="BG59" s="62"/>
      <c r="BH59" s="50">
        <f t="shared" si="0"/>
        <v>0.16956337431114879</v>
      </c>
      <c r="BI59" s="50"/>
      <c r="BJ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</row>
    <row r="60" spans="1:87" ht="14.25" hidden="1" customHeight="1" x14ac:dyDescent="0.25">
      <c r="A60" s="58">
        <v>58</v>
      </c>
      <c r="B60" s="59" t="s">
        <v>78</v>
      </c>
      <c r="C60" s="59" t="s">
        <v>28</v>
      </c>
      <c r="D60" s="59" t="s">
        <v>36</v>
      </c>
      <c r="E60" s="59"/>
      <c r="F60" s="59" t="s">
        <v>32</v>
      </c>
      <c r="G60" s="58">
        <v>66</v>
      </c>
      <c r="H60" s="58">
        <v>56</v>
      </c>
      <c r="I60" s="59" t="s">
        <v>104</v>
      </c>
      <c r="J60" s="58">
        <v>134766397</v>
      </c>
      <c r="K60" s="58">
        <v>0.42857142857142899</v>
      </c>
      <c r="L60" s="58">
        <v>0.214285714285714</v>
      </c>
      <c r="M60" s="60">
        <v>0</v>
      </c>
      <c r="N60" s="60">
        <v>0</v>
      </c>
      <c r="O60" s="60">
        <v>0</v>
      </c>
      <c r="P60" s="60">
        <v>0</v>
      </c>
      <c r="Q60" s="60">
        <v>0</v>
      </c>
      <c r="R60" s="60">
        <v>0</v>
      </c>
      <c r="S60" s="60">
        <v>0</v>
      </c>
      <c r="T60" s="60">
        <v>0</v>
      </c>
      <c r="U60" s="60">
        <v>0</v>
      </c>
      <c r="V60" s="60">
        <v>0</v>
      </c>
      <c r="W60" s="59">
        <v>0</v>
      </c>
      <c r="X60" s="60">
        <v>0</v>
      </c>
      <c r="Y60" s="60">
        <v>0</v>
      </c>
      <c r="Z60" s="59">
        <v>0</v>
      </c>
      <c r="AA60" s="59">
        <v>0</v>
      </c>
      <c r="AB60" s="59" t="s">
        <v>99</v>
      </c>
      <c r="AC60" s="61">
        <v>4</v>
      </c>
      <c r="AD60" s="58">
        <v>0</v>
      </c>
      <c r="AE60" s="58">
        <v>0</v>
      </c>
      <c r="AF60" s="58">
        <v>0</v>
      </c>
      <c r="AG60" s="58">
        <v>0</v>
      </c>
      <c r="AH60" s="59" t="s">
        <v>258</v>
      </c>
      <c r="AI60" s="58">
        <v>9</v>
      </c>
      <c r="AJ60" s="60"/>
      <c r="AK60" s="59" t="s">
        <v>162</v>
      </c>
      <c r="AL60" s="59">
        <v>1</v>
      </c>
      <c r="AM60" s="59" t="s">
        <v>27</v>
      </c>
      <c r="AN60" s="59" t="s">
        <v>673</v>
      </c>
      <c r="AO60" s="58">
        <v>20</v>
      </c>
      <c r="AP60" s="59" t="s">
        <v>674</v>
      </c>
      <c r="AQ60" s="59" t="s">
        <v>689</v>
      </c>
      <c r="AR60" s="59" t="s">
        <v>27</v>
      </c>
      <c r="AS60" s="59" t="s">
        <v>27</v>
      </c>
      <c r="AT60" s="59" t="s">
        <v>27</v>
      </c>
      <c r="AU60" s="59" t="s">
        <v>27</v>
      </c>
      <c r="AV60" s="59" t="s">
        <v>27</v>
      </c>
      <c r="AW60" s="62"/>
      <c r="AX60" s="62" t="s">
        <v>747</v>
      </c>
      <c r="AY60" s="62">
        <v>4.7530000000000001</v>
      </c>
      <c r="AZ60" s="62" t="s">
        <v>27</v>
      </c>
      <c r="BA60" s="62">
        <v>0</v>
      </c>
      <c r="BB60" s="62">
        <v>4.101</v>
      </c>
      <c r="BC60" s="62">
        <v>25</v>
      </c>
      <c r="BD60" s="65">
        <v>0</v>
      </c>
      <c r="BE60" s="62"/>
      <c r="BF60" s="62"/>
      <c r="BG60" s="62"/>
      <c r="BH60" s="50">
        <f t="shared" si="0"/>
        <v>0</v>
      </c>
      <c r="BI60" s="50"/>
      <c r="BJ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</row>
    <row r="61" spans="1:87" ht="14.25" hidden="1" customHeight="1" x14ac:dyDescent="0.25">
      <c r="A61" s="58">
        <v>59</v>
      </c>
      <c r="B61" s="59" t="s">
        <v>78</v>
      </c>
      <c r="C61" s="59" t="s">
        <v>28</v>
      </c>
      <c r="D61" s="59" t="s">
        <v>41</v>
      </c>
      <c r="E61" s="59"/>
      <c r="F61" s="59" t="s">
        <v>32</v>
      </c>
      <c r="G61" s="58">
        <v>14</v>
      </c>
      <c r="H61" s="58">
        <v>13</v>
      </c>
      <c r="I61" s="59" t="s">
        <v>104</v>
      </c>
      <c r="J61" s="58">
        <v>134766397</v>
      </c>
      <c r="K61" s="58">
        <v>0.68181818181818199</v>
      </c>
      <c r="L61" s="58">
        <v>0.34090909090909099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59">
        <v>0</v>
      </c>
      <c r="X61" s="60">
        <v>0</v>
      </c>
      <c r="Y61" s="60">
        <v>0</v>
      </c>
      <c r="Z61" s="59">
        <v>0</v>
      </c>
      <c r="AA61" s="59">
        <v>0</v>
      </c>
      <c r="AB61" s="59" t="s">
        <v>99</v>
      </c>
      <c r="AC61" s="61">
        <v>4</v>
      </c>
      <c r="AD61" s="58">
        <v>0</v>
      </c>
      <c r="AE61" s="58">
        <v>0</v>
      </c>
      <c r="AF61" s="58">
        <v>0</v>
      </c>
      <c r="AG61" s="58">
        <v>0</v>
      </c>
      <c r="AH61" s="59" t="s">
        <v>258</v>
      </c>
      <c r="AI61" s="58">
        <v>9</v>
      </c>
      <c r="AJ61" s="60"/>
      <c r="AK61" s="59" t="s">
        <v>100</v>
      </c>
      <c r="AL61" s="59">
        <v>1</v>
      </c>
      <c r="AM61" s="59" t="s">
        <v>27</v>
      </c>
      <c r="AN61" s="59" t="s">
        <v>673</v>
      </c>
      <c r="AO61" s="58">
        <v>20</v>
      </c>
      <c r="AP61" s="59" t="s">
        <v>674</v>
      </c>
      <c r="AQ61" s="59" t="s">
        <v>689</v>
      </c>
      <c r="AR61" s="59" t="s">
        <v>27</v>
      </c>
      <c r="AS61" s="59" t="s">
        <v>27</v>
      </c>
      <c r="AT61" s="59" t="s">
        <v>27</v>
      </c>
      <c r="AU61" s="59" t="s">
        <v>27</v>
      </c>
      <c r="AV61" s="59" t="s">
        <v>27</v>
      </c>
      <c r="AW61" s="62"/>
      <c r="AX61" s="62" t="s">
        <v>747</v>
      </c>
      <c r="AY61" s="62">
        <v>5.4850000000000003</v>
      </c>
      <c r="AZ61" s="62" t="s">
        <v>27</v>
      </c>
      <c r="BA61" s="62">
        <v>0</v>
      </c>
      <c r="BB61" s="62">
        <v>2.1219999999999999</v>
      </c>
      <c r="BC61" s="62">
        <v>7</v>
      </c>
      <c r="BD61" s="65">
        <v>0</v>
      </c>
      <c r="BE61" s="62"/>
      <c r="BF61" s="62"/>
      <c r="BG61" s="62"/>
      <c r="BH61" s="50">
        <f t="shared" si="0"/>
        <v>0</v>
      </c>
      <c r="BI61" s="50"/>
      <c r="BJ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</row>
    <row r="62" spans="1:87" ht="14.25" hidden="1" customHeight="1" x14ac:dyDescent="0.25">
      <c r="A62" s="58">
        <v>60</v>
      </c>
      <c r="B62" s="59" t="s">
        <v>78</v>
      </c>
      <c r="C62" s="59" t="s">
        <v>28</v>
      </c>
      <c r="D62" s="59" t="s">
        <v>46</v>
      </c>
      <c r="E62" s="59"/>
      <c r="F62" s="59" t="s">
        <v>32</v>
      </c>
      <c r="G62" s="58">
        <v>98</v>
      </c>
      <c r="H62" s="58">
        <v>9</v>
      </c>
      <c r="I62" s="59" t="s">
        <v>104</v>
      </c>
      <c r="J62" s="58">
        <v>134766397</v>
      </c>
      <c r="K62" s="58">
        <v>0.5</v>
      </c>
      <c r="L62" s="58">
        <v>0.25</v>
      </c>
      <c r="M62" s="60">
        <v>0</v>
      </c>
      <c r="N62" s="60">
        <v>0</v>
      </c>
      <c r="O62" s="60">
        <v>0</v>
      </c>
      <c r="P62" s="60">
        <v>0</v>
      </c>
      <c r="Q62" s="60">
        <v>0</v>
      </c>
      <c r="R62" s="60">
        <v>0</v>
      </c>
      <c r="S62" s="60">
        <v>0</v>
      </c>
      <c r="T62" s="60">
        <v>0</v>
      </c>
      <c r="U62" s="60">
        <v>0</v>
      </c>
      <c r="V62" s="60">
        <v>0</v>
      </c>
      <c r="W62" s="59">
        <v>0</v>
      </c>
      <c r="X62" s="60">
        <v>0</v>
      </c>
      <c r="Y62" s="60">
        <v>0</v>
      </c>
      <c r="Z62" s="59">
        <v>0</v>
      </c>
      <c r="AA62" s="59">
        <v>0</v>
      </c>
      <c r="AB62" s="59" t="s">
        <v>102</v>
      </c>
      <c r="AC62" s="61">
        <v>4</v>
      </c>
      <c r="AD62" s="58">
        <v>0</v>
      </c>
      <c r="AE62" s="58">
        <v>0</v>
      </c>
      <c r="AF62" s="58">
        <v>0</v>
      </c>
      <c r="AG62" s="58">
        <v>0</v>
      </c>
      <c r="AH62" s="59" t="s">
        <v>258</v>
      </c>
      <c r="AI62" s="58">
        <v>9</v>
      </c>
      <c r="AJ62" s="60"/>
      <c r="AK62" s="59" t="s">
        <v>360</v>
      </c>
      <c r="AL62" s="59">
        <v>1</v>
      </c>
      <c r="AM62" s="59" t="s">
        <v>27</v>
      </c>
      <c r="AN62" s="59" t="s">
        <v>673</v>
      </c>
      <c r="AO62" s="58">
        <v>20</v>
      </c>
      <c r="AP62" s="59" t="s">
        <v>674</v>
      </c>
      <c r="AQ62" s="59" t="s">
        <v>689</v>
      </c>
      <c r="AR62" s="59" t="s">
        <v>27</v>
      </c>
      <c r="AS62" s="59" t="s">
        <v>27</v>
      </c>
      <c r="AT62" s="59" t="s">
        <v>27</v>
      </c>
      <c r="AU62" s="59" t="s">
        <v>27</v>
      </c>
      <c r="AV62" s="59" t="s">
        <v>27</v>
      </c>
      <c r="AW62" s="64"/>
      <c r="AX62" s="62" t="s">
        <v>747</v>
      </c>
      <c r="AY62" s="62">
        <v>5.7309999999999999</v>
      </c>
      <c r="AZ62" s="62" t="s">
        <v>27</v>
      </c>
      <c r="BA62" s="62">
        <v>0</v>
      </c>
      <c r="BB62" s="62">
        <v>4.7770000000000001</v>
      </c>
      <c r="BC62" s="62">
        <v>100</v>
      </c>
      <c r="BD62" s="65">
        <v>0</v>
      </c>
      <c r="BE62" s="62"/>
      <c r="BF62" s="64"/>
      <c r="BG62" s="64"/>
      <c r="BH62" s="50">
        <f t="shared" si="0"/>
        <v>0</v>
      </c>
    </row>
    <row r="63" spans="1:87" ht="14.25" hidden="1" customHeight="1" x14ac:dyDescent="0.25">
      <c r="A63" s="58">
        <v>61</v>
      </c>
      <c r="B63" s="59" t="s">
        <v>78</v>
      </c>
      <c r="C63" s="59" t="s">
        <v>28</v>
      </c>
      <c r="D63" s="59" t="s">
        <v>31</v>
      </c>
      <c r="E63" s="59"/>
      <c r="F63" s="59" t="s">
        <v>30</v>
      </c>
      <c r="G63" s="58">
        <v>62</v>
      </c>
      <c r="H63" s="58">
        <v>150</v>
      </c>
      <c r="I63" s="59" t="s">
        <v>104</v>
      </c>
      <c r="J63" s="58">
        <v>134766397</v>
      </c>
      <c r="K63" s="58">
        <v>3.8666666666666698</v>
      </c>
      <c r="L63" s="58">
        <v>0.38666666666666699</v>
      </c>
      <c r="M63" s="60">
        <v>0</v>
      </c>
      <c r="N63" s="60">
        <v>0</v>
      </c>
      <c r="O63" s="60">
        <v>0</v>
      </c>
      <c r="P63" s="60">
        <v>0</v>
      </c>
      <c r="Q63" s="60">
        <v>0</v>
      </c>
      <c r="R63" s="60">
        <v>0</v>
      </c>
      <c r="S63" s="60">
        <v>0</v>
      </c>
      <c r="T63" s="60">
        <v>0</v>
      </c>
      <c r="U63" s="60">
        <v>0</v>
      </c>
      <c r="V63" s="60">
        <v>0</v>
      </c>
      <c r="W63" s="59">
        <v>0</v>
      </c>
      <c r="X63" s="60">
        <v>0</v>
      </c>
      <c r="Y63" s="60">
        <v>0</v>
      </c>
      <c r="Z63" s="59">
        <v>0</v>
      </c>
      <c r="AA63" s="59">
        <v>0</v>
      </c>
      <c r="AB63" s="59" t="s">
        <v>102</v>
      </c>
      <c r="AC63" s="61">
        <v>4</v>
      </c>
      <c r="AD63" s="58">
        <v>0</v>
      </c>
      <c r="AE63" s="58">
        <v>0</v>
      </c>
      <c r="AF63" s="58">
        <v>0</v>
      </c>
      <c r="AG63" s="58">
        <v>0</v>
      </c>
      <c r="AH63" s="59" t="s">
        <v>381</v>
      </c>
      <c r="AI63" s="58">
        <v>16</v>
      </c>
      <c r="AJ63" s="60"/>
      <c r="AK63" s="59" t="s">
        <v>91</v>
      </c>
      <c r="AL63" s="59">
        <v>1</v>
      </c>
      <c r="AM63" s="59" t="s">
        <v>27</v>
      </c>
      <c r="AN63" s="59" t="s">
        <v>673</v>
      </c>
      <c r="AO63" s="58">
        <v>20</v>
      </c>
      <c r="AP63" s="59" t="s">
        <v>674</v>
      </c>
      <c r="AQ63" s="59" t="s">
        <v>689</v>
      </c>
      <c r="AR63" s="59" t="s">
        <v>27</v>
      </c>
      <c r="AS63" s="59" t="s">
        <v>27</v>
      </c>
      <c r="AT63" s="59" t="s">
        <v>27</v>
      </c>
      <c r="AU63" s="59" t="s">
        <v>27</v>
      </c>
      <c r="AV63" s="59" t="s">
        <v>27</v>
      </c>
      <c r="AW63" s="62"/>
      <c r="AX63" s="62" t="s">
        <v>747</v>
      </c>
      <c r="AY63" s="62">
        <v>5.2960000000000003</v>
      </c>
      <c r="AZ63" s="62" t="s">
        <v>27</v>
      </c>
      <c r="BA63" s="62">
        <v>0</v>
      </c>
      <c r="BB63" s="62">
        <v>3.4569999999999999</v>
      </c>
      <c r="BC63" s="62">
        <v>45</v>
      </c>
      <c r="BD63" s="65">
        <v>0</v>
      </c>
      <c r="BE63" s="62"/>
      <c r="BF63" s="62"/>
      <c r="BG63" s="62"/>
      <c r="BH63" s="50">
        <f t="shared" si="0"/>
        <v>0</v>
      </c>
      <c r="BI63" s="50"/>
      <c r="BJ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</row>
    <row r="64" spans="1:87" ht="14.25" hidden="1" customHeight="1" x14ac:dyDescent="0.25">
      <c r="A64" s="58">
        <v>62</v>
      </c>
      <c r="B64" s="59" t="s">
        <v>78</v>
      </c>
      <c r="C64" s="59" t="s">
        <v>28</v>
      </c>
      <c r="D64" s="59" t="s">
        <v>37</v>
      </c>
      <c r="E64" s="59"/>
      <c r="F64" s="59" t="s">
        <v>30</v>
      </c>
      <c r="G64" s="58">
        <v>69</v>
      </c>
      <c r="H64" s="58">
        <v>104</v>
      </c>
      <c r="I64" s="59" t="s">
        <v>104</v>
      </c>
      <c r="J64" s="58">
        <v>134766397</v>
      </c>
      <c r="K64" s="58">
        <v>4.4000000000000004</v>
      </c>
      <c r="L64" s="58">
        <v>0.44</v>
      </c>
      <c r="M64" s="60">
        <v>0</v>
      </c>
      <c r="N64" s="60">
        <v>0</v>
      </c>
      <c r="O64" s="60">
        <v>0</v>
      </c>
      <c r="P64" s="60">
        <v>0</v>
      </c>
      <c r="Q64" s="60">
        <v>0</v>
      </c>
      <c r="R64" s="60">
        <v>0</v>
      </c>
      <c r="S64" s="60">
        <v>0</v>
      </c>
      <c r="T64" s="60">
        <v>0</v>
      </c>
      <c r="U64" s="60">
        <v>0</v>
      </c>
      <c r="V64" s="60">
        <v>0</v>
      </c>
      <c r="W64" s="59">
        <v>0</v>
      </c>
      <c r="X64" s="60">
        <v>0</v>
      </c>
      <c r="Y64" s="60">
        <v>0</v>
      </c>
      <c r="Z64" s="59">
        <v>0</v>
      </c>
      <c r="AA64" s="59">
        <v>0</v>
      </c>
      <c r="AB64" s="59" t="s">
        <v>102</v>
      </c>
      <c r="AC64" s="61">
        <v>4</v>
      </c>
      <c r="AD64" s="58">
        <v>0</v>
      </c>
      <c r="AE64" s="58">
        <v>0</v>
      </c>
      <c r="AF64" s="58">
        <v>0</v>
      </c>
      <c r="AG64" s="58">
        <v>0</v>
      </c>
      <c r="AH64" s="59" t="s">
        <v>381</v>
      </c>
      <c r="AI64" s="58">
        <v>16</v>
      </c>
      <c r="AJ64" s="60"/>
      <c r="AK64" s="59" t="s">
        <v>417</v>
      </c>
      <c r="AL64" s="59">
        <v>1</v>
      </c>
      <c r="AM64" s="59" t="s">
        <v>27</v>
      </c>
      <c r="AN64" s="59" t="s">
        <v>673</v>
      </c>
      <c r="AO64" s="58">
        <v>20</v>
      </c>
      <c r="AP64" s="59" t="s">
        <v>674</v>
      </c>
      <c r="AQ64" s="59" t="s">
        <v>689</v>
      </c>
      <c r="AR64" s="59" t="s">
        <v>27</v>
      </c>
      <c r="AS64" s="59" t="s">
        <v>27</v>
      </c>
      <c r="AT64" s="59" t="s">
        <v>27</v>
      </c>
      <c r="AU64" s="59" t="s">
        <v>27</v>
      </c>
      <c r="AV64" s="59" t="s">
        <v>27</v>
      </c>
      <c r="AW64" s="62"/>
      <c r="AX64" s="62" t="s">
        <v>747</v>
      </c>
      <c r="AY64" s="62">
        <v>2.9569999999999999</v>
      </c>
      <c r="AZ64" s="62" t="s">
        <v>27</v>
      </c>
      <c r="BA64" s="62">
        <v>0</v>
      </c>
      <c r="BB64" s="62">
        <v>1.611</v>
      </c>
      <c r="BC64" s="62">
        <v>58</v>
      </c>
      <c r="BD64" s="65">
        <v>0</v>
      </c>
      <c r="BE64" s="62"/>
      <c r="BF64" s="62"/>
      <c r="BG64" s="62"/>
      <c r="BH64" s="50">
        <f t="shared" si="0"/>
        <v>0</v>
      </c>
      <c r="BI64" s="50"/>
      <c r="BJ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</row>
    <row r="65" spans="1:87" ht="14.25" hidden="1" customHeight="1" x14ac:dyDescent="0.25">
      <c r="A65" s="58">
        <v>63</v>
      </c>
      <c r="B65" s="59" t="s">
        <v>78</v>
      </c>
      <c r="C65" s="59" t="s">
        <v>28</v>
      </c>
      <c r="D65" s="59" t="s">
        <v>42</v>
      </c>
      <c r="E65" s="59"/>
      <c r="F65" s="59" t="s">
        <v>30</v>
      </c>
      <c r="G65" s="58">
        <v>40</v>
      </c>
      <c r="H65" s="58">
        <v>24</v>
      </c>
      <c r="I65" s="59" t="s">
        <v>104</v>
      </c>
      <c r="J65" s="58">
        <v>134766397</v>
      </c>
      <c r="K65" s="58">
        <v>4.4000000000000004</v>
      </c>
      <c r="L65" s="58">
        <v>0.44</v>
      </c>
      <c r="M65" s="60">
        <v>0</v>
      </c>
      <c r="N65" s="60">
        <v>0</v>
      </c>
      <c r="O65" s="60">
        <v>0</v>
      </c>
      <c r="P65" s="60">
        <v>0</v>
      </c>
      <c r="Q65" s="60">
        <v>0</v>
      </c>
      <c r="R65" s="60">
        <v>0</v>
      </c>
      <c r="S65" s="60">
        <v>0</v>
      </c>
      <c r="T65" s="60">
        <v>0</v>
      </c>
      <c r="U65" s="60">
        <v>0</v>
      </c>
      <c r="V65" s="60">
        <v>0</v>
      </c>
      <c r="W65" s="59">
        <v>0</v>
      </c>
      <c r="X65" s="60">
        <v>0</v>
      </c>
      <c r="Y65" s="60">
        <v>0</v>
      </c>
      <c r="Z65" s="59">
        <v>0</v>
      </c>
      <c r="AA65" s="59">
        <v>0</v>
      </c>
      <c r="AB65" s="59" t="s">
        <v>27</v>
      </c>
      <c r="AC65" s="61">
        <v>4</v>
      </c>
      <c r="AD65" s="58">
        <v>0</v>
      </c>
      <c r="AE65" s="58">
        <v>0</v>
      </c>
      <c r="AF65" s="58">
        <v>0</v>
      </c>
      <c r="AG65" s="58">
        <v>0</v>
      </c>
      <c r="AH65" s="59" t="s">
        <v>381</v>
      </c>
      <c r="AI65" s="58">
        <v>16</v>
      </c>
      <c r="AJ65" s="60"/>
      <c r="AK65" s="59" t="s">
        <v>448</v>
      </c>
      <c r="AL65" s="59">
        <v>1</v>
      </c>
      <c r="AM65" s="59" t="s">
        <v>27</v>
      </c>
      <c r="AN65" s="59" t="s">
        <v>673</v>
      </c>
      <c r="AO65" s="58">
        <v>20</v>
      </c>
      <c r="AP65" s="59" t="s">
        <v>674</v>
      </c>
      <c r="AQ65" s="59" t="s">
        <v>689</v>
      </c>
      <c r="AR65" s="59" t="s">
        <v>27</v>
      </c>
      <c r="AS65" s="59" t="s">
        <v>27</v>
      </c>
      <c r="AT65" s="59" t="s">
        <v>27</v>
      </c>
      <c r="AU65" s="59" t="s">
        <v>27</v>
      </c>
      <c r="AV65" s="59" t="s">
        <v>27</v>
      </c>
      <c r="AW65" s="64"/>
      <c r="AX65" s="62" t="s">
        <v>747</v>
      </c>
      <c r="AY65" s="62">
        <v>4.87</v>
      </c>
      <c r="AZ65" s="62" t="s">
        <v>27</v>
      </c>
      <c r="BA65" s="62">
        <v>0</v>
      </c>
      <c r="BB65" s="62">
        <v>3.536</v>
      </c>
      <c r="BC65" s="62">
        <v>46</v>
      </c>
      <c r="BD65" s="65">
        <v>0</v>
      </c>
      <c r="BE65" s="62"/>
      <c r="BF65" s="64"/>
      <c r="BG65" s="64"/>
      <c r="BH65" s="50">
        <f t="shared" si="0"/>
        <v>0</v>
      </c>
    </row>
    <row r="66" spans="1:87" ht="14.25" hidden="1" customHeight="1" x14ac:dyDescent="0.25">
      <c r="A66" s="58">
        <v>64</v>
      </c>
      <c r="B66" s="59" t="s">
        <v>78</v>
      </c>
      <c r="C66" s="59" t="s">
        <v>28</v>
      </c>
      <c r="D66" s="59" t="s">
        <v>47</v>
      </c>
      <c r="E66" s="59"/>
      <c r="F66" s="59" t="s">
        <v>30</v>
      </c>
      <c r="G66" s="58">
        <v>4</v>
      </c>
      <c r="H66" s="58">
        <v>8</v>
      </c>
      <c r="I66" s="59" t="s">
        <v>104</v>
      </c>
      <c r="J66" s="58">
        <v>134766397</v>
      </c>
      <c r="K66" s="58">
        <v>2.7692307692307701</v>
      </c>
      <c r="L66" s="58">
        <v>0.27692307692307699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  <c r="R66" s="60">
        <v>0</v>
      </c>
      <c r="S66" s="60">
        <v>0</v>
      </c>
      <c r="T66" s="60">
        <v>0</v>
      </c>
      <c r="U66" s="60">
        <v>0</v>
      </c>
      <c r="V66" s="60">
        <v>0</v>
      </c>
      <c r="W66" s="59">
        <v>0</v>
      </c>
      <c r="X66" s="60">
        <v>0</v>
      </c>
      <c r="Y66" s="60">
        <v>0</v>
      </c>
      <c r="Z66" s="59">
        <v>0</v>
      </c>
      <c r="AA66" s="59">
        <v>0</v>
      </c>
      <c r="AB66" s="59" t="s">
        <v>27</v>
      </c>
      <c r="AC66" s="61">
        <v>4</v>
      </c>
      <c r="AD66" s="58">
        <v>0</v>
      </c>
      <c r="AE66" s="58">
        <v>0</v>
      </c>
      <c r="AF66" s="58">
        <v>0</v>
      </c>
      <c r="AG66" s="58">
        <v>0</v>
      </c>
      <c r="AH66" s="59" t="s">
        <v>381</v>
      </c>
      <c r="AI66" s="58">
        <v>16</v>
      </c>
      <c r="AJ66" s="60"/>
      <c r="AK66" s="59" t="s">
        <v>474</v>
      </c>
      <c r="AL66" s="59">
        <v>1</v>
      </c>
      <c r="AM66" s="59" t="s">
        <v>27</v>
      </c>
      <c r="AN66" s="59" t="s">
        <v>673</v>
      </c>
      <c r="AO66" s="58">
        <v>20</v>
      </c>
      <c r="AP66" s="59" t="s">
        <v>674</v>
      </c>
      <c r="AQ66" s="59" t="s">
        <v>689</v>
      </c>
      <c r="AR66" s="59" t="s">
        <v>27</v>
      </c>
      <c r="AS66" s="59" t="s">
        <v>27</v>
      </c>
      <c r="AT66" s="59" t="s">
        <v>27</v>
      </c>
      <c r="AU66" s="59" t="s">
        <v>27</v>
      </c>
      <c r="AV66" s="59" t="s">
        <v>27</v>
      </c>
      <c r="AW66" s="64"/>
      <c r="AX66" s="62" t="s">
        <v>747</v>
      </c>
      <c r="AY66" s="62">
        <v>4.5819999999999999</v>
      </c>
      <c r="AZ66" s="62" t="s">
        <v>27</v>
      </c>
      <c r="BA66" s="62">
        <v>0</v>
      </c>
      <c r="BB66" s="62">
        <v>3.6760000000000002</v>
      </c>
      <c r="BC66" s="62">
        <v>53</v>
      </c>
      <c r="BD66" s="65">
        <v>0</v>
      </c>
      <c r="BE66" s="62"/>
      <c r="BF66" s="64"/>
      <c r="BG66" s="64"/>
      <c r="BH66" s="50">
        <f t="shared" ref="BH66:BH129" si="1">SUM(AD66:AF66)/AY66</f>
        <v>0</v>
      </c>
    </row>
    <row r="67" spans="1:87" ht="14.25" hidden="1" customHeight="1" x14ac:dyDescent="0.25">
      <c r="A67" s="58">
        <v>65</v>
      </c>
      <c r="B67" s="59" t="s">
        <v>78</v>
      </c>
      <c r="C67" s="59" t="s">
        <v>28</v>
      </c>
      <c r="D67" s="59" t="s">
        <v>33</v>
      </c>
      <c r="E67" s="59"/>
      <c r="F67" s="59" t="s">
        <v>500</v>
      </c>
      <c r="G67" s="58">
        <v>28</v>
      </c>
      <c r="H67" s="58">
        <v>200</v>
      </c>
      <c r="I67" s="59" t="s">
        <v>104</v>
      </c>
      <c r="J67" s="58">
        <v>134766397</v>
      </c>
      <c r="K67" s="58">
        <v>2.2000000000000002</v>
      </c>
      <c r="L67" s="58">
        <v>0.44</v>
      </c>
      <c r="M67" s="60">
        <v>0</v>
      </c>
      <c r="N67" s="60">
        <v>0</v>
      </c>
      <c r="O67" s="60">
        <v>0</v>
      </c>
      <c r="P67" s="60">
        <v>0</v>
      </c>
      <c r="Q67" s="60">
        <v>0</v>
      </c>
      <c r="R67" s="60">
        <v>0</v>
      </c>
      <c r="S67" s="60">
        <v>0</v>
      </c>
      <c r="T67" s="60">
        <v>0</v>
      </c>
      <c r="U67" s="60">
        <v>0</v>
      </c>
      <c r="V67" s="60">
        <v>0</v>
      </c>
      <c r="W67" s="59">
        <v>0</v>
      </c>
      <c r="X67" s="60">
        <v>0</v>
      </c>
      <c r="Y67" s="60">
        <v>0</v>
      </c>
      <c r="Z67" s="59">
        <v>0</v>
      </c>
      <c r="AA67" s="59">
        <v>0</v>
      </c>
      <c r="AB67" s="59" t="s">
        <v>99</v>
      </c>
      <c r="AC67" s="61">
        <v>4</v>
      </c>
      <c r="AD67" s="58">
        <v>0</v>
      </c>
      <c r="AE67" s="58">
        <v>0</v>
      </c>
      <c r="AF67" s="58">
        <v>0</v>
      </c>
      <c r="AG67" s="58">
        <v>0</v>
      </c>
      <c r="AH67" s="59" t="s">
        <v>503</v>
      </c>
      <c r="AI67" s="58">
        <v>25</v>
      </c>
      <c r="AJ67" s="60"/>
      <c r="AK67" s="59" t="s">
        <v>506</v>
      </c>
      <c r="AL67" s="59">
        <v>1</v>
      </c>
      <c r="AM67" s="59" t="s">
        <v>27</v>
      </c>
      <c r="AN67" s="59" t="s">
        <v>673</v>
      </c>
      <c r="AO67" s="58">
        <v>20</v>
      </c>
      <c r="AP67" s="59" t="s">
        <v>674</v>
      </c>
      <c r="AQ67" s="59" t="s">
        <v>689</v>
      </c>
      <c r="AR67" s="59" t="s">
        <v>27</v>
      </c>
      <c r="AS67" s="59" t="s">
        <v>27</v>
      </c>
      <c r="AT67" s="59" t="s">
        <v>27</v>
      </c>
      <c r="AU67" s="59" t="s">
        <v>27</v>
      </c>
      <c r="AV67" s="59" t="s">
        <v>27</v>
      </c>
      <c r="AW67" s="62"/>
      <c r="AX67" s="62" t="s">
        <v>747</v>
      </c>
      <c r="AY67" s="62">
        <v>6.5280000000000005</v>
      </c>
      <c r="AZ67" s="62" t="s">
        <v>27</v>
      </c>
      <c r="BA67" s="62">
        <v>0</v>
      </c>
      <c r="BB67" s="62">
        <v>2.3119999999999998</v>
      </c>
      <c r="BC67" s="62">
        <v>29</v>
      </c>
      <c r="BD67" s="65">
        <v>0</v>
      </c>
      <c r="BE67" s="62"/>
      <c r="BF67" s="62"/>
      <c r="BG67" s="62"/>
      <c r="BH67" s="50">
        <f t="shared" si="1"/>
        <v>0</v>
      </c>
      <c r="BI67" s="50"/>
      <c r="BJ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</row>
    <row r="68" spans="1:87" ht="14.25" customHeight="1" x14ac:dyDescent="0.25">
      <c r="A68" s="58">
        <v>66</v>
      </c>
      <c r="B68" s="59" t="s">
        <v>78</v>
      </c>
      <c r="C68" s="59" t="s">
        <v>28</v>
      </c>
      <c r="D68" s="59" t="s">
        <v>38</v>
      </c>
      <c r="E68" s="59"/>
      <c r="F68" s="59" t="s">
        <v>500</v>
      </c>
      <c r="G68" s="58">
        <v>29</v>
      </c>
      <c r="H68" s="58">
        <v>120</v>
      </c>
      <c r="I68" s="59" t="s">
        <v>104</v>
      </c>
      <c r="J68" s="58">
        <v>134766397</v>
      </c>
      <c r="K68" s="58">
        <v>2.2000000000000002</v>
      </c>
      <c r="L68" s="58">
        <v>0.44</v>
      </c>
      <c r="M68" s="58">
        <v>1</v>
      </c>
      <c r="N68" s="60">
        <v>0</v>
      </c>
      <c r="O68" s="60">
        <v>0</v>
      </c>
      <c r="P68" s="58">
        <v>1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59">
        <v>0</v>
      </c>
      <c r="X68" s="60">
        <v>0</v>
      </c>
      <c r="Y68" s="60">
        <v>0</v>
      </c>
      <c r="Z68" s="59">
        <v>2</v>
      </c>
      <c r="AA68" s="59">
        <v>0</v>
      </c>
      <c r="AB68" s="59" t="s">
        <v>27</v>
      </c>
      <c r="AC68" s="61">
        <v>3</v>
      </c>
      <c r="AD68" s="58">
        <v>0</v>
      </c>
      <c r="AE68" s="58">
        <v>2</v>
      </c>
      <c r="AF68" s="58">
        <v>0</v>
      </c>
      <c r="AG68" s="58">
        <v>3</v>
      </c>
      <c r="AH68" s="59" t="s">
        <v>503</v>
      </c>
      <c r="AI68" s="58">
        <v>25</v>
      </c>
      <c r="AJ68" s="60"/>
      <c r="AK68" s="59" t="s">
        <v>539</v>
      </c>
      <c r="AL68" s="59">
        <v>1</v>
      </c>
      <c r="AM68" s="59" t="s">
        <v>27</v>
      </c>
      <c r="AN68" s="59" t="s">
        <v>673</v>
      </c>
      <c r="AO68" s="58">
        <v>20</v>
      </c>
      <c r="AP68" s="59" t="s">
        <v>674</v>
      </c>
      <c r="AQ68" s="59" t="s">
        <v>689</v>
      </c>
      <c r="AR68" s="59" t="s">
        <v>27</v>
      </c>
      <c r="AS68" s="59" t="s">
        <v>27</v>
      </c>
      <c r="AT68" s="59" t="s">
        <v>27</v>
      </c>
      <c r="AU68" s="59" t="s">
        <v>27</v>
      </c>
      <c r="AV68" s="59" t="s">
        <v>27</v>
      </c>
      <c r="AW68" s="62"/>
      <c r="AX68" s="62" t="s">
        <v>747</v>
      </c>
      <c r="AY68" s="62">
        <v>4.0629999999999997</v>
      </c>
      <c r="AZ68" s="62">
        <v>2.0314999999999999</v>
      </c>
      <c r="BA68" s="62">
        <v>0.49224710804824023</v>
      </c>
      <c r="BB68" s="62">
        <v>2.7320000000000002</v>
      </c>
      <c r="BC68" s="62">
        <v>4</v>
      </c>
      <c r="BD68">
        <v>0</v>
      </c>
      <c r="BE68" s="62"/>
      <c r="BF68" s="62"/>
      <c r="BG68" s="62"/>
      <c r="BH68" s="50">
        <f t="shared" si="1"/>
        <v>0.49224710804824023</v>
      </c>
      <c r="BI68" s="50"/>
      <c r="BJ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</row>
    <row r="69" spans="1:87" ht="14.25" hidden="1" customHeight="1" x14ac:dyDescent="0.25">
      <c r="A69" s="58">
        <v>67</v>
      </c>
      <c r="B69" s="59" t="s">
        <v>78</v>
      </c>
      <c r="C69" s="59" t="s">
        <v>28</v>
      </c>
      <c r="D69" s="59" t="s">
        <v>43</v>
      </c>
      <c r="E69" s="59"/>
      <c r="F69" s="59" t="s">
        <v>500</v>
      </c>
      <c r="G69" s="58">
        <v>59</v>
      </c>
      <c r="H69" s="58">
        <v>26</v>
      </c>
      <c r="I69" s="59" t="s">
        <v>104</v>
      </c>
      <c r="J69" s="58">
        <v>134766397</v>
      </c>
      <c r="K69" s="58">
        <v>2.3666666666666698</v>
      </c>
      <c r="L69" s="58">
        <v>0.473333333333333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  <c r="R69" s="60">
        <v>0</v>
      </c>
      <c r="S69" s="60">
        <v>0</v>
      </c>
      <c r="T69" s="60">
        <v>0</v>
      </c>
      <c r="U69" s="60">
        <v>0</v>
      </c>
      <c r="V69" s="60">
        <v>0</v>
      </c>
      <c r="W69" s="59">
        <v>0</v>
      </c>
      <c r="X69" s="60">
        <v>0</v>
      </c>
      <c r="Y69" s="60">
        <v>0</v>
      </c>
      <c r="Z69" s="59">
        <v>0</v>
      </c>
      <c r="AA69" s="59">
        <v>0</v>
      </c>
      <c r="AB69" s="59" t="s">
        <v>27</v>
      </c>
      <c r="AC69" s="61">
        <v>4</v>
      </c>
      <c r="AD69" s="58">
        <v>0</v>
      </c>
      <c r="AE69" s="58">
        <v>0</v>
      </c>
      <c r="AF69" s="58">
        <v>0</v>
      </c>
      <c r="AG69" s="58">
        <v>0</v>
      </c>
      <c r="AH69" s="59" t="s">
        <v>503</v>
      </c>
      <c r="AI69" s="58">
        <v>25</v>
      </c>
      <c r="AJ69" s="60"/>
      <c r="AK69" s="59" t="s">
        <v>570</v>
      </c>
      <c r="AL69" s="59">
        <v>1</v>
      </c>
      <c r="AM69" s="59" t="s">
        <v>27</v>
      </c>
      <c r="AN69" s="59" t="s">
        <v>673</v>
      </c>
      <c r="AO69" s="58">
        <v>20</v>
      </c>
      <c r="AP69" s="59" t="s">
        <v>674</v>
      </c>
      <c r="AQ69" s="59" t="s">
        <v>689</v>
      </c>
      <c r="AR69" s="59" t="s">
        <v>27</v>
      </c>
      <c r="AS69" s="59" t="s">
        <v>27</v>
      </c>
      <c r="AT69" s="59" t="s">
        <v>27</v>
      </c>
      <c r="AU69" s="59" t="s">
        <v>27</v>
      </c>
      <c r="AV69" s="59" t="s">
        <v>27</v>
      </c>
      <c r="AW69" s="64"/>
      <c r="AX69" s="62" t="s">
        <v>747</v>
      </c>
      <c r="AY69" s="62">
        <v>2.8879999999999999</v>
      </c>
      <c r="AZ69" s="62" t="s">
        <v>27</v>
      </c>
      <c r="BA69" s="62">
        <v>0</v>
      </c>
      <c r="BB69" s="62">
        <v>2.0659999999999998</v>
      </c>
      <c r="BC69" s="62">
        <v>53</v>
      </c>
      <c r="BD69" s="65">
        <v>0</v>
      </c>
      <c r="BE69" s="62"/>
      <c r="BF69" s="64"/>
      <c r="BG69" s="64"/>
      <c r="BH69" s="50">
        <f t="shared" si="1"/>
        <v>0</v>
      </c>
    </row>
    <row r="70" spans="1:87" ht="14.25" hidden="1" customHeight="1" x14ac:dyDescent="0.25">
      <c r="A70" s="58">
        <v>68</v>
      </c>
      <c r="B70" s="59" t="s">
        <v>78</v>
      </c>
      <c r="C70" s="59" t="s">
        <v>28</v>
      </c>
      <c r="D70" s="59" t="s">
        <v>48</v>
      </c>
      <c r="E70" s="59"/>
      <c r="F70" s="59" t="s">
        <v>500</v>
      </c>
      <c r="G70" s="58">
        <v>53</v>
      </c>
      <c r="H70" s="58">
        <v>7</v>
      </c>
      <c r="I70" s="59" t="s">
        <v>104</v>
      </c>
      <c r="J70" s="58">
        <v>134766397</v>
      </c>
      <c r="K70" s="58">
        <v>2</v>
      </c>
      <c r="L70" s="58">
        <v>0.4</v>
      </c>
      <c r="M70" s="60">
        <v>0</v>
      </c>
      <c r="N70" s="60">
        <v>0</v>
      </c>
      <c r="O70" s="60">
        <v>0</v>
      </c>
      <c r="P70" s="60">
        <v>0</v>
      </c>
      <c r="Q70" s="60">
        <v>0</v>
      </c>
      <c r="R70" s="60">
        <v>0</v>
      </c>
      <c r="S70" s="60">
        <v>0</v>
      </c>
      <c r="T70" s="60">
        <v>0</v>
      </c>
      <c r="U70" s="60">
        <v>0</v>
      </c>
      <c r="V70" s="60">
        <v>0</v>
      </c>
      <c r="W70" s="59">
        <v>0</v>
      </c>
      <c r="X70" s="60">
        <v>0</v>
      </c>
      <c r="Y70" s="60">
        <v>0</v>
      </c>
      <c r="Z70" s="59">
        <v>0</v>
      </c>
      <c r="AA70" s="59">
        <v>0</v>
      </c>
      <c r="AB70" s="59" t="s">
        <v>99</v>
      </c>
      <c r="AC70" s="61">
        <v>4</v>
      </c>
      <c r="AD70" s="58">
        <v>0</v>
      </c>
      <c r="AE70" s="58">
        <v>0</v>
      </c>
      <c r="AF70" s="58">
        <v>0</v>
      </c>
      <c r="AG70" s="58">
        <v>0</v>
      </c>
      <c r="AH70" s="59" t="s">
        <v>503</v>
      </c>
      <c r="AI70" s="58">
        <v>25</v>
      </c>
      <c r="AJ70" s="60"/>
      <c r="AK70" s="59" t="s">
        <v>600</v>
      </c>
      <c r="AL70" s="59">
        <v>1</v>
      </c>
      <c r="AM70" s="59" t="s">
        <v>27</v>
      </c>
      <c r="AN70" s="59" t="s">
        <v>673</v>
      </c>
      <c r="AO70" s="58">
        <v>20</v>
      </c>
      <c r="AP70" s="59" t="s">
        <v>674</v>
      </c>
      <c r="AQ70" s="59" t="s">
        <v>689</v>
      </c>
      <c r="AR70" s="59" t="s">
        <v>27</v>
      </c>
      <c r="AS70" s="59" t="s">
        <v>27</v>
      </c>
      <c r="AT70" s="59" t="s">
        <v>27</v>
      </c>
      <c r="AU70" s="59" t="s">
        <v>27</v>
      </c>
      <c r="AV70" s="59" t="s">
        <v>27</v>
      </c>
      <c r="AW70" s="64"/>
      <c r="AX70" s="62" t="s">
        <v>747</v>
      </c>
      <c r="AY70" s="62">
        <v>2.036</v>
      </c>
      <c r="AZ70" s="62" t="s">
        <v>27</v>
      </c>
      <c r="BA70" s="62">
        <v>0</v>
      </c>
      <c r="BB70" s="62">
        <v>1.2949999999999999</v>
      </c>
      <c r="BC70" s="62">
        <v>67</v>
      </c>
      <c r="BD70" s="65">
        <v>0</v>
      </c>
      <c r="BE70" s="62"/>
      <c r="BF70" s="64"/>
      <c r="BG70" s="64"/>
      <c r="BH70" s="50">
        <f t="shared" si="1"/>
        <v>0</v>
      </c>
    </row>
    <row r="71" spans="1:87" ht="14.25" customHeight="1" x14ac:dyDescent="0.25">
      <c r="A71" s="58">
        <v>69</v>
      </c>
      <c r="B71" s="59" t="s">
        <v>78</v>
      </c>
      <c r="C71" s="59" t="s">
        <v>26</v>
      </c>
      <c r="D71" s="59" t="s">
        <v>79</v>
      </c>
      <c r="E71" s="59"/>
      <c r="F71" s="59" t="s">
        <v>80</v>
      </c>
      <c r="G71" s="58">
        <v>1</v>
      </c>
      <c r="H71" s="58">
        <v>30</v>
      </c>
      <c r="I71" s="59" t="s">
        <v>106</v>
      </c>
      <c r="J71" s="58">
        <v>90153375</v>
      </c>
      <c r="K71" s="58">
        <v>74.9375</v>
      </c>
      <c r="L71" s="58">
        <v>0.82900943396226401</v>
      </c>
      <c r="M71" s="58">
        <v>7</v>
      </c>
      <c r="N71" s="60">
        <v>0</v>
      </c>
      <c r="O71" s="58">
        <v>3</v>
      </c>
      <c r="P71" s="58">
        <v>15</v>
      </c>
      <c r="Q71" s="58">
        <v>7</v>
      </c>
      <c r="R71" s="58">
        <v>1</v>
      </c>
      <c r="S71" s="58">
        <v>7</v>
      </c>
      <c r="T71" s="58">
        <v>1</v>
      </c>
      <c r="U71" s="58">
        <v>2</v>
      </c>
      <c r="V71" s="58">
        <v>4.5</v>
      </c>
      <c r="W71" s="59">
        <v>0</v>
      </c>
      <c r="X71" s="58">
        <v>0.5</v>
      </c>
      <c r="Y71" s="58">
        <v>7</v>
      </c>
      <c r="Z71" s="59">
        <v>55</v>
      </c>
      <c r="AA71" s="59">
        <v>7</v>
      </c>
      <c r="AB71" s="59" t="s">
        <v>767</v>
      </c>
      <c r="AC71" s="59">
        <v>0</v>
      </c>
      <c r="AD71" s="58">
        <v>7</v>
      </c>
      <c r="AE71" s="58">
        <v>3</v>
      </c>
      <c r="AF71" s="58">
        <v>2</v>
      </c>
      <c r="AG71" s="58">
        <v>21</v>
      </c>
      <c r="AH71" s="59" t="s">
        <v>116</v>
      </c>
      <c r="AI71" s="58">
        <v>1</v>
      </c>
      <c r="AJ71" s="58">
        <v>1</v>
      </c>
      <c r="AK71" s="59" t="s">
        <v>632</v>
      </c>
      <c r="AL71" s="59">
        <v>1</v>
      </c>
      <c r="AM71" s="59" t="s">
        <v>27</v>
      </c>
      <c r="AN71" s="59" t="s">
        <v>673</v>
      </c>
      <c r="AO71" s="58">
        <v>18</v>
      </c>
      <c r="AP71" s="59" t="s">
        <v>677</v>
      </c>
      <c r="AQ71" s="59" t="s">
        <v>690</v>
      </c>
      <c r="AR71" s="59" t="s">
        <v>27</v>
      </c>
      <c r="AS71" s="59" t="s">
        <v>27</v>
      </c>
      <c r="AT71" s="59" t="s">
        <v>27</v>
      </c>
      <c r="AU71" s="59" t="s">
        <v>27</v>
      </c>
      <c r="AV71" s="59" t="s">
        <v>27</v>
      </c>
      <c r="AW71" s="62"/>
      <c r="AX71" s="62" t="s">
        <v>747</v>
      </c>
      <c r="AY71" s="62">
        <v>26.443999999999999</v>
      </c>
      <c r="AZ71" s="62">
        <v>0.48080000000000001</v>
      </c>
      <c r="BA71" s="62">
        <v>2.0798668885191347</v>
      </c>
      <c r="BB71" s="62">
        <v>21.568999999999999</v>
      </c>
      <c r="BC71" s="62" t="s">
        <v>774</v>
      </c>
      <c r="BD71">
        <v>2208</v>
      </c>
      <c r="BE71" s="62"/>
      <c r="BF71" s="62"/>
      <c r="BG71" s="62"/>
      <c r="BH71" s="50">
        <f t="shared" si="1"/>
        <v>0.45378913931326581</v>
      </c>
      <c r="BI71" s="50"/>
      <c r="BJ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</row>
    <row r="72" spans="1:87" ht="14.25" customHeight="1" x14ac:dyDescent="0.25">
      <c r="A72" s="58">
        <v>70</v>
      </c>
      <c r="B72" s="59" t="s">
        <v>78</v>
      </c>
      <c r="C72" s="59" t="s">
        <v>26</v>
      </c>
      <c r="D72" s="59" t="s">
        <v>34</v>
      </c>
      <c r="E72" s="59"/>
      <c r="F72" s="59" t="s">
        <v>35</v>
      </c>
      <c r="G72" s="58">
        <v>1</v>
      </c>
      <c r="H72" s="58">
        <v>19</v>
      </c>
      <c r="I72" s="59" t="s">
        <v>106</v>
      </c>
      <c r="J72" s="58">
        <v>90153375</v>
      </c>
      <c r="K72" s="58">
        <v>53.785714285714299</v>
      </c>
      <c r="L72" s="58">
        <v>0.25075987841945302</v>
      </c>
      <c r="M72" s="58">
        <v>5</v>
      </c>
      <c r="N72" s="60">
        <v>0</v>
      </c>
      <c r="O72" s="60">
        <v>0</v>
      </c>
      <c r="P72" s="58">
        <v>15</v>
      </c>
      <c r="Q72" s="58">
        <v>10</v>
      </c>
      <c r="R72" s="58">
        <v>1</v>
      </c>
      <c r="S72" s="58">
        <v>10</v>
      </c>
      <c r="T72" s="58">
        <v>1</v>
      </c>
      <c r="U72" s="58">
        <v>2</v>
      </c>
      <c r="V72" s="58">
        <v>7</v>
      </c>
      <c r="W72" s="59">
        <v>0</v>
      </c>
      <c r="X72" s="58">
        <v>2</v>
      </c>
      <c r="Y72" s="58">
        <v>11</v>
      </c>
      <c r="Z72" s="59">
        <v>64</v>
      </c>
      <c r="AA72" s="59">
        <v>11</v>
      </c>
      <c r="AB72" s="59" t="s">
        <v>89</v>
      </c>
      <c r="AC72" s="59">
        <v>0</v>
      </c>
      <c r="AD72" s="58">
        <v>4</v>
      </c>
      <c r="AE72" s="58">
        <v>2</v>
      </c>
      <c r="AF72" s="58">
        <v>1</v>
      </c>
      <c r="AG72" s="58">
        <v>13</v>
      </c>
      <c r="AH72" s="59" t="s">
        <v>83</v>
      </c>
      <c r="AI72" s="58">
        <v>3</v>
      </c>
      <c r="AJ72" s="58">
        <v>1</v>
      </c>
      <c r="AK72" s="59" t="s">
        <v>181</v>
      </c>
      <c r="AL72" s="59">
        <v>1</v>
      </c>
      <c r="AM72" s="59" t="s">
        <v>27</v>
      </c>
      <c r="AN72" s="59" t="s">
        <v>673</v>
      </c>
      <c r="AO72" s="58">
        <v>18</v>
      </c>
      <c r="AP72" s="59" t="s">
        <v>677</v>
      </c>
      <c r="AQ72" s="59" t="s">
        <v>690</v>
      </c>
      <c r="AR72" s="59" t="s">
        <v>27</v>
      </c>
      <c r="AS72" s="59" t="s">
        <v>27</v>
      </c>
      <c r="AT72" s="59" t="s">
        <v>27</v>
      </c>
      <c r="AU72" s="59" t="s">
        <v>27</v>
      </c>
      <c r="AV72" s="59" t="s">
        <v>27</v>
      </c>
      <c r="AW72" s="62"/>
      <c r="AX72" s="62" t="s">
        <v>747</v>
      </c>
      <c r="AY72" s="62">
        <v>19</v>
      </c>
      <c r="AZ72" s="62">
        <v>0.296875</v>
      </c>
      <c r="BA72" s="62">
        <v>3.3684210526315788</v>
      </c>
      <c r="BB72" s="62">
        <v>14.221</v>
      </c>
      <c r="BC72" s="62">
        <v>128</v>
      </c>
      <c r="BD72" s="80">
        <v>2550</v>
      </c>
      <c r="BE72" s="62"/>
      <c r="BF72" s="62"/>
      <c r="BG72" s="62"/>
      <c r="BH72" s="50">
        <f t="shared" si="1"/>
        <v>0.36842105263157893</v>
      </c>
      <c r="BI72" s="50"/>
      <c r="BJ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</row>
    <row r="73" spans="1:87" ht="14.25" customHeight="1" x14ac:dyDescent="0.25">
      <c r="A73" s="58">
        <v>71</v>
      </c>
      <c r="B73" s="59" t="s">
        <v>78</v>
      </c>
      <c r="C73" s="59" t="s">
        <v>26</v>
      </c>
      <c r="D73" s="59" t="s">
        <v>39</v>
      </c>
      <c r="E73" s="59"/>
      <c r="F73" s="59" t="s">
        <v>40</v>
      </c>
      <c r="G73" s="58">
        <v>1</v>
      </c>
      <c r="H73" s="58">
        <v>9</v>
      </c>
      <c r="I73" s="59" t="s">
        <v>106</v>
      </c>
      <c r="J73" s="58">
        <v>90153375</v>
      </c>
      <c r="K73" s="58">
        <v>55.2</v>
      </c>
      <c r="L73" s="58">
        <v>0.28085106382978697</v>
      </c>
      <c r="M73" s="58">
        <v>1</v>
      </c>
      <c r="N73" s="60">
        <v>0</v>
      </c>
      <c r="O73" s="60">
        <v>0</v>
      </c>
      <c r="P73" s="58">
        <v>4</v>
      </c>
      <c r="Q73" s="58">
        <v>3</v>
      </c>
      <c r="R73" s="58">
        <v>1</v>
      </c>
      <c r="S73" s="58">
        <v>3</v>
      </c>
      <c r="T73" s="58">
        <v>1</v>
      </c>
      <c r="U73" s="60">
        <v>0</v>
      </c>
      <c r="V73" s="58">
        <v>3.5</v>
      </c>
      <c r="W73" s="59">
        <v>0</v>
      </c>
      <c r="X73" s="58">
        <v>0.5</v>
      </c>
      <c r="Y73" s="58">
        <v>4</v>
      </c>
      <c r="Z73" s="59">
        <v>21</v>
      </c>
      <c r="AA73" s="59">
        <v>4</v>
      </c>
      <c r="AB73" s="59" t="s">
        <v>89</v>
      </c>
      <c r="AC73" s="59">
        <v>0</v>
      </c>
      <c r="AD73" s="58">
        <v>2</v>
      </c>
      <c r="AE73" s="58">
        <v>0</v>
      </c>
      <c r="AF73" s="58">
        <v>1</v>
      </c>
      <c r="AG73" s="58">
        <v>4</v>
      </c>
      <c r="AH73" s="59" t="s">
        <v>90</v>
      </c>
      <c r="AI73" s="58">
        <v>4</v>
      </c>
      <c r="AJ73" s="58">
        <v>1</v>
      </c>
      <c r="AK73" s="59" t="s">
        <v>107</v>
      </c>
      <c r="AL73" s="59">
        <v>1</v>
      </c>
      <c r="AM73" s="59" t="s">
        <v>27</v>
      </c>
      <c r="AN73" s="59" t="s">
        <v>673</v>
      </c>
      <c r="AO73" s="58">
        <v>18</v>
      </c>
      <c r="AP73" s="59" t="s">
        <v>677</v>
      </c>
      <c r="AQ73" s="59" t="s">
        <v>690</v>
      </c>
      <c r="AR73" s="59" t="s">
        <v>27</v>
      </c>
      <c r="AS73" s="59" t="s">
        <v>27</v>
      </c>
      <c r="AT73" s="59" t="s">
        <v>27</v>
      </c>
      <c r="AU73" s="59" t="s">
        <v>27</v>
      </c>
      <c r="AV73" s="59" t="s">
        <v>27</v>
      </c>
      <c r="AW73" s="62"/>
      <c r="AX73" s="62" t="s">
        <v>747</v>
      </c>
      <c r="AY73" s="62">
        <v>9.0009999999999994</v>
      </c>
      <c r="AZ73" s="62">
        <v>0.42861904761904757</v>
      </c>
      <c r="BA73" s="62">
        <v>2.3330741028774584</v>
      </c>
      <c r="BB73" s="62">
        <v>6.8780000000000001</v>
      </c>
      <c r="BC73" s="62" t="s">
        <v>774</v>
      </c>
      <c r="BD73">
        <v>526</v>
      </c>
      <c r="BE73" s="62"/>
      <c r="BF73" s="62"/>
      <c r="BG73" s="62"/>
      <c r="BH73" s="50">
        <f t="shared" si="1"/>
        <v>0.33329630041106545</v>
      </c>
      <c r="BI73" s="50"/>
      <c r="BJ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</row>
    <row r="74" spans="1:87" ht="14.25" customHeight="1" x14ac:dyDescent="0.25">
      <c r="A74" s="58">
        <v>72</v>
      </c>
      <c r="B74" s="59" t="s">
        <v>78</v>
      </c>
      <c r="C74" s="59" t="s">
        <v>26</v>
      </c>
      <c r="D74" s="59" t="s">
        <v>79</v>
      </c>
      <c r="E74" s="59"/>
      <c r="F74" s="59" t="s">
        <v>80</v>
      </c>
      <c r="G74" s="58">
        <v>1</v>
      </c>
      <c r="H74" s="58">
        <v>30</v>
      </c>
      <c r="I74" s="59" t="s">
        <v>106</v>
      </c>
      <c r="J74" s="58">
        <v>90153375</v>
      </c>
      <c r="K74" s="58">
        <v>59.1875</v>
      </c>
      <c r="L74" s="58">
        <v>0.53183962264150897</v>
      </c>
      <c r="M74" s="58">
        <v>9</v>
      </c>
      <c r="N74" s="58">
        <v>1</v>
      </c>
      <c r="O74" s="58">
        <v>4</v>
      </c>
      <c r="P74" s="58">
        <v>17</v>
      </c>
      <c r="Q74" s="58">
        <v>8</v>
      </c>
      <c r="R74" s="58">
        <v>1</v>
      </c>
      <c r="S74" s="58">
        <v>8</v>
      </c>
      <c r="T74" s="58">
        <v>1</v>
      </c>
      <c r="U74" s="58">
        <v>3</v>
      </c>
      <c r="V74" s="58">
        <v>8.5</v>
      </c>
      <c r="W74" s="59">
        <v>0</v>
      </c>
      <c r="X74" s="58">
        <v>3.5</v>
      </c>
      <c r="Y74" s="58">
        <v>15</v>
      </c>
      <c r="Z74" s="59">
        <v>79</v>
      </c>
      <c r="AA74" s="59">
        <v>15</v>
      </c>
      <c r="AB74" s="59" t="s">
        <v>89</v>
      </c>
      <c r="AC74" s="59">
        <v>0</v>
      </c>
      <c r="AD74" s="58">
        <v>4</v>
      </c>
      <c r="AE74" s="58">
        <v>7</v>
      </c>
      <c r="AF74" s="58">
        <v>1</v>
      </c>
      <c r="AG74" s="58">
        <v>20</v>
      </c>
      <c r="AH74" s="59" t="s">
        <v>112</v>
      </c>
      <c r="AI74" s="58">
        <v>1</v>
      </c>
      <c r="AJ74" s="58">
        <v>1</v>
      </c>
      <c r="AK74" s="59" t="s">
        <v>633</v>
      </c>
      <c r="AL74" s="59">
        <v>1</v>
      </c>
      <c r="AM74" s="59" t="s">
        <v>27</v>
      </c>
      <c r="AN74" s="59" t="s">
        <v>673</v>
      </c>
      <c r="AO74" s="58">
        <v>18</v>
      </c>
      <c r="AP74" s="59" t="s">
        <v>677</v>
      </c>
      <c r="AQ74" s="59" t="s">
        <v>690</v>
      </c>
      <c r="AR74" s="59" t="s">
        <v>27</v>
      </c>
      <c r="AS74" s="59" t="s">
        <v>27</v>
      </c>
      <c r="AT74" s="59" t="s">
        <v>27</v>
      </c>
      <c r="AU74" s="59" t="s">
        <v>27</v>
      </c>
      <c r="AV74" s="59" t="s">
        <v>27</v>
      </c>
      <c r="AW74" s="62"/>
      <c r="AX74" s="62" t="s">
        <v>747</v>
      </c>
      <c r="AY74" s="62">
        <v>24.403000000000002</v>
      </c>
      <c r="AZ74" s="62">
        <v>0.3088987341772152</v>
      </c>
      <c r="BA74" s="62">
        <v>3.2373068884973155</v>
      </c>
      <c r="BB74" s="62">
        <v>17.847000000000001</v>
      </c>
      <c r="BC74" s="62">
        <v>79</v>
      </c>
      <c r="BD74">
        <v>2168</v>
      </c>
      <c r="BE74" s="62"/>
      <c r="BF74" s="62"/>
      <c r="BG74" s="62"/>
      <c r="BH74" s="50">
        <f t="shared" si="1"/>
        <v>0.49174281850592133</v>
      </c>
      <c r="BI74" s="50"/>
      <c r="BJ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</row>
    <row r="75" spans="1:87" ht="14.25" customHeight="1" x14ac:dyDescent="0.25">
      <c r="A75" s="58">
        <v>73</v>
      </c>
      <c r="B75" s="59" t="s">
        <v>78</v>
      </c>
      <c r="C75" s="59" t="s">
        <v>26</v>
      </c>
      <c r="D75" s="59" t="s">
        <v>34</v>
      </c>
      <c r="E75" s="59"/>
      <c r="F75" s="59" t="s">
        <v>35</v>
      </c>
      <c r="G75" s="58">
        <v>1</v>
      </c>
      <c r="H75" s="58">
        <v>19</v>
      </c>
      <c r="I75" s="59" t="s">
        <v>106</v>
      </c>
      <c r="J75" s="58">
        <v>90153375</v>
      </c>
      <c r="K75" s="58">
        <v>74.357142857142904</v>
      </c>
      <c r="L75" s="58">
        <v>0.68844984802431597</v>
      </c>
      <c r="M75" s="58">
        <v>5</v>
      </c>
      <c r="N75" s="60">
        <v>0</v>
      </c>
      <c r="O75" s="60">
        <v>0</v>
      </c>
      <c r="P75" s="58">
        <v>15</v>
      </c>
      <c r="Q75" s="58">
        <v>8</v>
      </c>
      <c r="R75" s="58">
        <v>1</v>
      </c>
      <c r="S75" s="58">
        <v>8</v>
      </c>
      <c r="T75" s="58">
        <v>1</v>
      </c>
      <c r="U75" s="60">
        <v>0</v>
      </c>
      <c r="V75" s="58">
        <v>6</v>
      </c>
      <c r="W75" s="59">
        <v>0</v>
      </c>
      <c r="X75" s="58">
        <v>1</v>
      </c>
      <c r="Y75" s="58">
        <v>7</v>
      </c>
      <c r="Z75" s="59">
        <v>52</v>
      </c>
      <c r="AA75" s="59">
        <v>7</v>
      </c>
      <c r="AB75" s="59" t="s">
        <v>767</v>
      </c>
      <c r="AC75" s="59">
        <v>0</v>
      </c>
      <c r="AD75" s="58">
        <v>5</v>
      </c>
      <c r="AE75" s="58">
        <v>8</v>
      </c>
      <c r="AF75" s="58">
        <v>0</v>
      </c>
      <c r="AG75" s="58">
        <v>19</v>
      </c>
      <c r="AH75" s="59" t="s">
        <v>182</v>
      </c>
      <c r="AI75" s="58">
        <v>3</v>
      </c>
      <c r="AJ75" s="58">
        <v>1</v>
      </c>
      <c r="AK75" s="59" t="s">
        <v>183</v>
      </c>
      <c r="AL75" s="59">
        <v>1</v>
      </c>
      <c r="AM75" s="59" t="s">
        <v>27</v>
      </c>
      <c r="AN75" s="59" t="s">
        <v>673</v>
      </c>
      <c r="AO75" s="58">
        <v>18</v>
      </c>
      <c r="AP75" s="59" t="s">
        <v>677</v>
      </c>
      <c r="AQ75" s="59" t="s">
        <v>690</v>
      </c>
      <c r="AR75" s="59" t="s">
        <v>27</v>
      </c>
      <c r="AS75" s="59" t="s">
        <v>27</v>
      </c>
      <c r="AT75" s="59" t="s">
        <v>27</v>
      </c>
      <c r="AU75" s="59" t="s">
        <v>27</v>
      </c>
      <c r="AV75" s="59" t="s">
        <v>27</v>
      </c>
      <c r="AW75" s="62"/>
      <c r="AX75" s="62" t="s">
        <v>747</v>
      </c>
      <c r="AY75" s="62">
        <v>19</v>
      </c>
      <c r="AZ75" s="62">
        <v>0.36538461538461536</v>
      </c>
      <c r="BA75" s="62">
        <v>2.736842105263158</v>
      </c>
      <c r="BB75" s="62">
        <v>18.591000000000001</v>
      </c>
      <c r="BC75" s="62" t="s">
        <v>774</v>
      </c>
      <c r="BD75" s="80">
        <v>4109</v>
      </c>
      <c r="BE75" s="62"/>
      <c r="BF75" s="62"/>
      <c r="BG75" s="62"/>
      <c r="BH75" s="50">
        <f t="shared" si="1"/>
        <v>0.68421052631578949</v>
      </c>
      <c r="BI75" s="50"/>
      <c r="BJ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</row>
    <row r="76" spans="1:87" ht="14.25" customHeight="1" x14ac:dyDescent="0.25">
      <c r="A76" s="58">
        <v>74</v>
      </c>
      <c r="B76" s="59" t="s">
        <v>78</v>
      </c>
      <c r="C76" s="59" t="s">
        <v>26</v>
      </c>
      <c r="D76" s="59" t="s">
        <v>39</v>
      </c>
      <c r="E76" s="59"/>
      <c r="F76" s="59" t="s">
        <v>40</v>
      </c>
      <c r="G76" s="58">
        <v>1</v>
      </c>
      <c r="H76" s="58">
        <v>9</v>
      </c>
      <c r="I76" s="59" t="s">
        <v>106</v>
      </c>
      <c r="J76" s="58">
        <v>90153375</v>
      </c>
      <c r="K76" s="58">
        <v>0</v>
      </c>
      <c r="L76" s="58">
        <v>0</v>
      </c>
      <c r="M76" s="58">
        <v>3</v>
      </c>
      <c r="N76" s="60">
        <v>0</v>
      </c>
      <c r="O76" s="60">
        <v>0</v>
      </c>
      <c r="P76" s="58">
        <v>8</v>
      </c>
      <c r="Q76" s="58">
        <v>5</v>
      </c>
      <c r="R76" s="60">
        <v>0</v>
      </c>
      <c r="S76" s="58">
        <v>5</v>
      </c>
      <c r="T76" s="58">
        <v>1</v>
      </c>
      <c r="U76" s="60">
        <v>0</v>
      </c>
      <c r="V76" s="58">
        <v>1.5</v>
      </c>
      <c r="W76" s="59">
        <v>0</v>
      </c>
      <c r="X76" s="58">
        <v>0.5</v>
      </c>
      <c r="Y76" s="58">
        <v>2</v>
      </c>
      <c r="Z76" s="59">
        <v>26</v>
      </c>
      <c r="AA76" s="59">
        <v>2</v>
      </c>
      <c r="AB76" s="59" t="s">
        <v>27</v>
      </c>
      <c r="AC76" s="59">
        <v>0</v>
      </c>
      <c r="AD76" s="58">
        <v>1</v>
      </c>
      <c r="AE76" s="58">
        <v>2</v>
      </c>
      <c r="AF76" s="58">
        <v>1</v>
      </c>
      <c r="AG76" s="58">
        <v>9</v>
      </c>
      <c r="AH76" s="59" t="s">
        <v>90</v>
      </c>
      <c r="AI76" s="58">
        <v>4</v>
      </c>
      <c r="AJ76" s="58">
        <v>1</v>
      </c>
      <c r="AK76" s="59" t="s">
        <v>108</v>
      </c>
      <c r="AL76" s="59">
        <v>1</v>
      </c>
      <c r="AM76" s="59" t="s">
        <v>27</v>
      </c>
      <c r="AN76" s="59" t="s">
        <v>673</v>
      </c>
      <c r="AO76" s="58">
        <v>18</v>
      </c>
      <c r="AP76" s="59" t="s">
        <v>677</v>
      </c>
      <c r="AQ76" s="59" t="s">
        <v>690</v>
      </c>
      <c r="AR76" s="59" t="s">
        <v>27</v>
      </c>
      <c r="AS76" s="59" t="s">
        <v>27</v>
      </c>
      <c r="AT76" s="59" t="s">
        <v>27</v>
      </c>
      <c r="AU76" s="59" t="s">
        <v>27</v>
      </c>
      <c r="AV76" s="59" t="s">
        <v>27</v>
      </c>
      <c r="AW76" s="62"/>
      <c r="AX76" s="62" t="s">
        <v>747</v>
      </c>
      <c r="AY76" s="62">
        <v>9.0009999999999994</v>
      </c>
      <c r="AZ76" s="62">
        <v>0.34619230769230769</v>
      </c>
      <c r="BA76" s="62">
        <v>2.8885679368959005</v>
      </c>
      <c r="BB76" s="62"/>
      <c r="BC76" s="62" t="s">
        <v>774</v>
      </c>
      <c r="BD76">
        <v>1356</v>
      </c>
      <c r="BE76" s="62"/>
      <c r="BF76" s="62"/>
      <c r="BG76" s="62"/>
      <c r="BH76" s="50">
        <f t="shared" si="1"/>
        <v>0.44439506721475397</v>
      </c>
      <c r="BI76" s="50"/>
      <c r="BJ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</row>
    <row r="77" spans="1:87" ht="14.25" customHeight="1" x14ac:dyDescent="0.25">
      <c r="A77" s="58">
        <v>75</v>
      </c>
      <c r="B77" s="59" t="s">
        <v>78</v>
      </c>
      <c r="C77" s="59" t="s">
        <v>26</v>
      </c>
      <c r="D77" s="59" t="s">
        <v>44</v>
      </c>
      <c r="E77" s="59"/>
      <c r="F77" s="59" t="s">
        <v>45</v>
      </c>
      <c r="G77" s="58">
        <v>1</v>
      </c>
      <c r="H77" s="58">
        <v>8</v>
      </c>
      <c r="I77" s="59" t="s">
        <v>106</v>
      </c>
      <c r="J77" s="58">
        <v>90153375</v>
      </c>
      <c r="K77" s="58">
        <v>0</v>
      </c>
      <c r="L77" s="58">
        <v>0</v>
      </c>
      <c r="M77" s="58">
        <v>4</v>
      </c>
      <c r="N77" s="60">
        <v>0</v>
      </c>
      <c r="O77" s="58">
        <v>2</v>
      </c>
      <c r="P77" s="58">
        <v>10</v>
      </c>
      <c r="Q77" s="58">
        <v>6</v>
      </c>
      <c r="R77" s="60">
        <v>0</v>
      </c>
      <c r="S77" s="58">
        <v>6</v>
      </c>
      <c r="T77" s="58">
        <v>1</v>
      </c>
      <c r="U77" s="58">
        <v>3</v>
      </c>
      <c r="V77" s="58">
        <v>2</v>
      </c>
      <c r="W77" s="59">
        <v>0</v>
      </c>
      <c r="X77" s="60">
        <v>0</v>
      </c>
      <c r="Y77" s="58">
        <v>5</v>
      </c>
      <c r="Z77" s="59">
        <v>39</v>
      </c>
      <c r="AA77" s="59">
        <v>5</v>
      </c>
      <c r="AB77" s="59" t="s">
        <v>27</v>
      </c>
      <c r="AC77" s="59">
        <v>0</v>
      </c>
      <c r="AD77" s="58">
        <v>4</v>
      </c>
      <c r="AE77" s="58">
        <v>10</v>
      </c>
      <c r="AF77" s="58">
        <v>1</v>
      </c>
      <c r="AG77" s="58">
        <v>23</v>
      </c>
      <c r="AH77" s="59" t="s">
        <v>228</v>
      </c>
      <c r="AI77" s="58">
        <v>2</v>
      </c>
      <c r="AJ77" s="58">
        <v>1</v>
      </c>
      <c r="AK77" s="59" t="s">
        <v>229</v>
      </c>
      <c r="AL77" s="59">
        <v>1</v>
      </c>
      <c r="AM77" s="59" t="s">
        <v>27</v>
      </c>
      <c r="AN77" s="59" t="s">
        <v>673</v>
      </c>
      <c r="AO77" s="58">
        <v>18</v>
      </c>
      <c r="AP77" s="59" t="s">
        <v>677</v>
      </c>
      <c r="AQ77" s="59" t="s">
        <v>690</v>
      </c>
      <c r="AR77" s="59" t="s">
        <v>27</v>
      </c>
      <c r="AS77" s="59" t="s">
        <v>27</v>
      </c>
      <c r="AT77" s="59" t="s">
        <v>27</v>
      </c>
      <c r="AU77" s="59" t="s">
        <v>27</v>
      </c>
      <c r="AV77" s="59" t="s">
        <v>27</v>
      </c>
      <c r="AW77" s="64"/>
      <c r="AX77" s="62" t="s">
        <v>747</v>
      </c>
      <c r="AY77" s="62">
        <v>8.0009999999999994</v>
      </c>
      <c r="AZ77" s="62">
        <v>0.20515384615384613</v>
      </c>
      <c r="BA77" s="62">
        <v>4.8743907011623548</v>
      </c>
      <c r="BB77" s="62"/>
      <c r="BC77" s="62" t="s">
        <v>774</v>
      </c>
      <c r="BD77" s="80">
        <v>324</v>
      </c>
      <c r="BE77" s="62"/>
      <c r="BF77" s="64"/>
      <c r="BG77" s="64"/>
      <c r="BH77" s="50">
        <f t="shared" si="1"/>
        <v>1.8747656542932134</v>
      </c>
    </row>
    <row r="78" spans="1:87" ht="14.25" customHeight="1" x14ac:dyDescent="0.25">
      <c r="A78" s="58">
        <v>76</v>
      </c>
      <c r="B78" s="59" t="s">
        <v>78</v>
      </c>
      <c r="C78" s="59" t="s">
        <v>26</v>
      </c>
      <c r="D78" s="59" t="s">
        <v>79</v>
      </c>
      <c r="E78" s="59"/>
      <c r="F78" s="59" t="s">
        <v>80</v>
      </c>
      <c r="G78" s="58">
        <v>1</v>
      </c>
      <c r="H78" s="58">
        <v>30</v>
      </c>
      <c r="I78" s="59" t="s">
        <v>106</v>
      </c>
      <c r="J78" s="58">
        <v>90153375</v>
      </c>
      <c r="K78" s="58">
        <v>0</v>
      </c>
      <c r="L78" s="58">
        <v>0</v>
      </c>
      <c r="M78" s="58">
        <v>7</v>
      </c>
      <c r="N78" s="60">
        <v>0</v>
      </c>
      <c r="O78" s="58">
        <v>2</v>
      </c>
      <c r="P78" s="58">
        <v>18</v>
      </c>
      <c r="Q78" s="58">
        <v>11</v>
      </c>
      <c r="R78" s="60">
        <v>0</v>
      </c>
      <c r="S78" s="58">
        <v>11</v>
      </c>
      <c r="T78" s="58">
        <v>1</v>
      </c>
      <c r="U78" s="58">
        <v>4</v>
      </c>
      <c r="V78" s="58">
        <v>5</v>
      </c>
      <c r="W78" s="59">
        <v>0</v>
      </c>
      <c r="X78" s="58">
        <v>2</v>
      </c>
      <c r="Y78" s="58">
        <v>11</v>
      </c>
      <c r="Z78" s="59">
        <v>72</v>
      </c>
      <c r="AA78" s="59">
        <v>11</v>
      </c>
      <c r="AB78" s="59" t="s">
        <v>27</v>
      </c>
      <c r="AC78" s="59">
        <v>0</v>
      </c>
      <c r="AD78" s="58">
        <v>7</v>
      </c>
      <c r="AE78" s="58">
        <v>8</v>
      </c>
      <c r="AF78" s="58">
        <v>4</v>
      </c>
      <c r="AG78" s="58">
        <v>31</v>
      </c>
      <c r="AH78" s="59" t="s">
        <v>159</v>
      </c>
      <c r="AI78" s="58">
        <v>2</v>
      </c>
      <c r="AJ78" s="58">
        <v>1</v>
      </c>
      <c r="AK78" s="59" t="s">
        <v>634</v>
      </c>
      <c r="AL78" s="59">
        <v>1</v>
      </c>
      <c r="AM78" s="59" t="s">
        <v>27</v>
      </c>
      <c r="AN78" s="59" t="s">
        <v>673</v>
      </c>
      <c r="AO78" s="58">
        <v>18</v>
      </c>
      <c r="AP78" s="59" t="s">
        <v>677</v>
      </c>
      <c r="AQ78" s="59" t="s">
        <v>690</v>
      </c>
      <c r="AR78" s="59" t="s">
        <v>27</v>
      </c>
      <c r="AS78" s="59" t="s">
        <v>27</v>
      </c>
      <c r="AT78" s="59" t="s">
        <v>27</v>
      </c>
      <c r="AU78" s="59" t="s">
        <v>27</v>
      </c>
      <c r="AV78" s="59" t="s">
        <v>27</v>
      </c>
      <c r="AW78" s="62"/>
      <c r="AX78" s="62" t="s">
        <v>747</v>
      </c>
      <c r="AY78" s="62">
        <v>17.271000000000001</v>
      </c>
      <c r="AZ78" s="62">
        <v>0.239875</v>
      </c>
      <c r="BA78" s="62">
        <v>4.1688379364252217</v>
      </c>
      <c r="BB78" s="62"/>
      <c r="BC78" s="62">
        <v>79</v>
      </c>
      <c r="BD78">
        <v>1346</v>
      </c>
      <c r="BE78" s="62"/>
      <c r="BF78" s="62"/>
      <c r="BG78" s="62"/>
      <c r="BH78" s="50">
        <f t="shared" si="1"/>
        <v>1.1001100110011</v>
      </c>
      <c r="BI78" s="50"/>
      <c r="BJ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</row>
    <row r="79" spans="1:87" ht="14.25" customHeight="1" x14ac:dyDescent="0.25">
      <c r="A79" s="58">
        <v>77</v>
      </c>
      <c r="B79" s="59" t="s">
        <v>78</v>
      </c>
      <c r="C79" s="59" t="s">
        <v>26</v>
      </c>
      <c r="D79" s="59" t="s">
        <v>34</v>
      </c>
      <c r="E79" s="59"/>
      <c r="F79" s="59" t="s">
        <v>35</v>
      </c>
      <c r="G79" s="58">
        <v>1</v>
      </c>
      <c r="H79" s="58">
        <v>19</v>
      </c>
      <c r="I79" s="59" t="s">
        <v>106</v>
      </c>
      <c r="J79" s="58">
        <v>90153375</v>
      </c>
      <c r="K79" s="58">
        <v>74.357142857142904</v>
      </c>
      <c r="L79" s="58">
        <v>0.68844984802431597</v>
      </c>
      <c r="M79" s="58">
        <v>4</v>
      </c>
      <c r="N79" s="60">
        <v>0</v>
      </c>
      <c r="O79" s="58">
        <v>2</v>
      </c>
      <c r="P79" s="58">
        <v>6</v>
      </c>
      <c r="Q79" s="58">
        <v>2</v>
      </c>
      <c r="R79" s="58">
        <v>1</v>
      </c>
      <c r="S79" s="58">
        <v>2</v>
      </c>
      <c r="T79" s="58">
        <v>1</v>
      </c>
      <c r="U79" s="58">
        <v>2</v>
      </c>
      <c r="V79" s="60">
        <v>0</v>
      </c>
      <c r="W79" s="59">
        <v>0</v>
      </c>
      <c r="X79" s="60">
        <v>0</v>
      </c>
      <c r="Y79" s="58">
        <v>2</v>
      </c>
      <c r="Z79" s="59">
        <v>22</v>
      </c>
      <c r="AA79" s="59">
        <v>2</v>
      </c>
      <c r="AB79" s="59" t="s">
        <v>767</v>
      </c>
      <c r="AC79" s="59">
        <v>0</v>
      </c>
      <c r="AD79" s="58">
        <v>1</v>
      </c>
      <c r="AE79" s="58">
        <v>4</v>
      </c>
      <c r="AF79" s="58">
        <v>0</v>
      </c>
      <c r="AG79" s="58">
        <v>9</v>
      </c>
      <c r="AH79" s="59" t="s">
        <v>109</v>
      </c>
      <c r="AI79" s="58">
        <v>2</v>
      </c>
      <c r="AJ79" s="58">
        <v>1</v>
      </c>
      <c r="AK79" s="59" t="s">
        <v>184</v>
      </c>
      <c r="AL79" s="59">
        <v>1</v>
      </c>
      <c r="AM79" s="59" t="s">
        <v>27</v>
      </c>
      <c r="AN79" s="59" t="s">
        <v>673</v>
      </c>
      <c r="AO79" s="58">
        <v>18</v>
      </c>
      <c r="AP79" s="59" t="s">
        <v>677</v>
      </c>
      <c r="AQ79" s="59" t="s">
        <v>690</v>
      </c>
      <c r="AR79" s="59" t="s">
        <v>27</v>
      </c>
      <c r="AS79" s="59" t="s">
        <v>27</v>
      </c>
      <c r="AT79" s="59" t="s">
        <v>27</v>
      </c>
      <c r="AU79" s="59" t="s">
        <v>27</v>
      </c>
      <c r="AV79" s="59" t="s">
        <v>27</v>
      </c>
      <c r="AW79" s="62"/>
      <c r="AX79" s="62" t="s">
        <v>747</v>
      </c>
      <c r="AY79" s="62">
        <v>11.227</v>
      </c>
      <c r="AZ79" s="62">
        <v>0.51031818181818178</v>
      </c>
      <c r="BA79" s="62">
        <v>1.9595617707312727</v>
      </c>
      <c r="BB79" s="62">
        <v>9.2319999999999993</v>
      </c>
      <c r="BC79" s="62">
        <v>68</v>
      </c>
      <c r="BD79" s="80">
        <v>493</v>
      </c>
      <c r="BE79" s="62"/>
      <c r="BF79" s="62"/>
      <c r="BG79" s="62"/>
      <c r="BH79" s="50">
        <f t="shared" si="1"/>
        <v>0.44535494789347108</v>
      </c>
      <c r="BI79" s="50"/>
      <c r="BJ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</row>
    <row r="80" spans="1:87" ht="14.25" customHeight="1" x14ac:dyDescent="0.25">
      <c r="A80" s="58">
        <v>78</v>
      </c>
      <c r="B80" s="59" t="s">
        <v>78</v>
      </c>
      <c r="C80" s="59" t="s">
        <v>26</v>
      </c>
      <c r="D80" s="59" t="s">
        <v>39</v>
      </c>
      <c r="E80" s="59"/>
      <c r="F80" s="59" t="s">
        <v>40</v>
      </c>
      <c r="G80" s="58">
        <v>1</v>
      </c>
      <c r="H80" s="58">
        <v>9</v>
      </c>
      <c r="I80" s="59" t="s">
        <v>106</v>
      </c>
      <c r="J80" s="58">
        <v>90153375</v>
      </c>
      <c r="K80" s="58">
        <v>72.599999999999994</v>
      </c>
      <c r="L80" s="58">
        <v>0.65106382978723398</v>
      </c>
      <c r="M80" s="58">
        <v>5</v>
      </c>
      <c r="N80" s="60">
        <v>0</v>
      </c>
      <c r="O80" s="60">
        <v>0</v>
      </c>
      <c r="P80" s="58">
        <v>10</v>
      </c>
      <c r="Q80" s="58">
        <v>5</v>
      </c>
      <c r="R80" s="58">
        <v>1</v>
      </c>
      <c r="S80" s="58">
        <v>5</v>
      </c>
      <c r="T80" s="58">
        <v>1</v>
      </c>
      <c r="U80" s="58">
        <v>1</v>
      </c>
      <c r="V80" s="58">
        <v>1</v>
      </c>
      <c r="W80" s="59">
        <v>0</v>
      </c>
      <c r="X80" s="58">
        <v>1</v>
      </c>
      <c r="Y80" s="58">
        <v>3</v>
      </c>
      <c r="Z80" s="59">
        <v>33</v>
      </c>
      <c r="AA80" s="59">
        <v>3</v>
      </c>
      <c r="AB80" s="59" t="s">
        <v>767</v>
      </c>
      <c r="AC80" s="59">
        <v>0</v>
      </c>
      <c r="AD80" s="58">
        <v>1</v>
      </c>
      <c r="AE80" s="58">
        <v>4</v>
      </c>
      <c r="AF80" s="58">
        <v>1</v>
      </c>
      <c r="AG80" s="58">
        <v>9</v>
      </c>
      <c r="AH80" s="59" t="s">
        <v>109</v>
      </c>
      <c r="AI80" s="58">
        <v>2</v>
      </c>
      <c r="AJ80" s="58">
        <v>1</v>
      </c>
      <c r="AK80" s="59" t="s">
        <v>110</v>
      </c>
      <c r="AL80" s="59">
        <v>1</v>
      </c>
      <c r="AM80" s="59" t="s">
        <v>27</v>
      </c>
      <c r="AN80" s="59" t="s">
        <v>673</v>
      </c>
      <c r="AO80" s="58">
        <v>18</v>
      </c>
      <c r="AP80" s="59" t="s">
        <v>677</v>
      </c>
      <c r="AQ80" s="59" t="s">
        <v>690</v>
      </c>
      <c r="AR80" s="59" t="s">
        <v>27</v>
      </c>
      <c r="AS80" s="59" t="s">
        <v>27</v>
      </c>
      <c r="AT80" s="59" t="s">
        <v>27</v>
      </c>
      <c r="AU80" s="59" t="s">
        <v>27</v>
      </c>
      <c r="AV80" s="59" t="s">
        <v>27</v>
      </c>
      <c r="AW80" s="62"/>
      <c r="AX80" s="62" t="s">
        <v>747</v>
      </c>
      <c r="AY80" s="62">
        <v>7.4560000000000004</v>
      </c>
      <c r="AZ80" s="62">
        <v>0.22593939393939394</v>
      </c>
      <c r="BA80" s="62">
        <v>4.4259656652360508</v>
      </c>
      <c r="BB80" s="62">
        <v>5.9390000000000001</v>
      </c>
      <c r="BC80" s="62">
        <v>89</v>
      </c>
      <c r="BD80">
        <v>2227</v>
      </c>
      <c r="BE80" s="62"/>
      <c r="BF80" s="62"/>
      <c r="BG80" s="62"/>
      <c r="BH80" s="50">
        <f t="shared" si="1"/>
        <v>0.80472103004291839</v>
      </c>
      <c r="BI80" s="50"/>
      <c r="BJ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</row>
    <row r="81" spans="1:87" ht="14.25" customHeight="1" x14ac:dyDescent="0.25">
      <c r="A81" s="58">
        <v>79</v>
      </c>
      <c r="B81" s="59" t="s">
        <v>78</v>
      </c>
      <c r="C81" s="59" t="s">
        <v>26</v>
      </c>
      <c r="D81" s="59" t="s">
        <v>44</v>
      </c>
      <c r="E81" s="59"/>
      <c r="F81" s="59" t="s">
        <v>45</v>
      </c>
      <c r="G81" s="58">
        <v>1</v>
      </c>
      <c r="H81" s="58">
        <v>8</v>
      </c>
      <c r="I81" s="59" t="s">
        <v>106</v>
      </c>
      <c r="J81" s="58">
        <v>90153375</v>
      </c>
      <c r="K81" s="58">
        <v>0</v>
      </c>
      <c r="L81" s="58">
        <v>0</v>
      </c>
      <c r="M81" s="58">
        <v>6</v>
      </c>
      <c r="N81" s="60">
        <v>0</v>
      </c>
      <c r="O81" s="58">
        <v>3</v>
      </c>
      <c r="P81" s="58">
        <v>9</v>
      </c>
      <c r="Q81" s="58">
        <v>2</v>
      </c>
      <c r="R81" s="60">
        <v>0</v>
      </c>
      <c r="S81" s="58">
        <v>2</v>
      </c>
      <c r="T81" s="58">
        <v>1</v>
      </c>
      <c r="U81" s="60">
        <v>0</v>
      </c>
      <c r="V81" s="58">
        <v>2</v>
      </c>
      <c r="W81" s="59">
        <v>0</v>
      </c>
      <c r="X81" s="58">
        <v>1</v>
      </c>
      <c r="Y81" s="58">
        <v>3</v>
      </c>
      <c r="Z81" s="59">
        <v>29</v>
      </c>
      <c r="AA81" s="59">
        <v>3</v>
      </c>
      <c r="AB81" s="59" t="s">
        <v>27</v>
      </c>
      <c r="AC81" s="59">
        <v>0</v>
      </c>
      <c r="AD81" s="58">
        <v>1</v>
      </c>
      <c r="AE81" s="58">
        <v>3</v>
      </c>
      <c r="AF81" s="58">
        <v>0</v>
      </c>
      <c r="AG81" s="58">
        <v>9</v>
      </c>
      <c r="AH81" s="59" t="s">
        <v>116</v>
      </c>
      <c r="AI81" s="58">
        <v>1</v>
      </c>
      <c r="AJ81" s="58">
        <v>1</v>
      </c>
      <c r="AK81" s="59" t="s">
        <v>230</v>
      </c>
      <c r="AL81" s="59">
        <v>1</v>
      </c>
      <c r="AM81" s="59" t="s">
        <v>27</v>
      </c>
      <c r="AN81" s="59" t="s">
        <v>673</v>
      </c>
      <c r="AO81" s="58">
        <v>18</v>
      </c>
      <c r="AP81" s="59" t="s">
        <v>677</v>
      </c>
      <c r="AQ81" s="59" t="s">
        <v>690</v>
      </c>
      <c r="AR81" s="59" t="s">
        <v>27</v>
      </c>
      <c r="AS81" s="59" t="s">
        <v>27</v>
      </c>
      <c r="AT81" s="59" t="s">
        <v>27</v>
      </c>
      <c r="AU81" s="59" t="s">
        <v>27</v>
      </c>
      <c r="AV81" s="59" t="s">
        <v>27</v>
      </c>
      <c r="AW81" s="64"/>
      <c r="AX81" s="62" t="s">
        <v>747</v>
      </c>
      <c r="AY81" s="62">
        <v>8.0020000000000007</v>
      </c>
      <c r="AZ81" s="62">
        <v>0.27593103448275863</v>
      </c>
      <c r="BA81" s="62">
        <v>3.6240939765058733</v>
      </c>
      <c r="BB81" s="62"/>
      <c r="BC81" s="62">
        <v>92</v>
      </c>
      <c r="BD81" s="80">
        <v>551</v>
      </c>
      <c r="BE81" s="62"/>
      <c r="BF81" s="64"/>
      <c r="BG81" s="64"/>
      <c r="BH81" s="50">
        <f t="shared" si="1"/>
        <v>0.4998750312421894</v>
      </c>
    </row>
    <row r="82" spans="1:87" ht="14.25" customHeight="1" x14ac:dyDescent="0.25">
      <c r="A82" s="58">
        <v>80</v>
      </c>
      <c r="B82" s="59" t="s">
        <v>78</v>
      </c>
      <c r="C82" s="59" t="s">
        <v>26</v>
      </c>
      <c r="D82" s="59" t="s">
        <v>29</v>
      </c>
      <c r="E82" s="59"/>
      <c r="F82" s="59" t="s">
        <v>32</v>
      </c>
      <c r="G82" s="58">
        <v>19</v>
      </c>
      <c r="H82" s="58">
        <v>75</v>
      </c>
      <c r="I82" s="59" t="s">
        <v>106</v>
      </c>
      <c r="J82" s="58">
        <v>90153375</v>
      </c>
      <c r="K82" s="58">
        <v>0.52941176470588203</v>
      </c>
      <c r="L82" s="58">
        <v>0.26470588235294101</v>
      </c>
      <c r="M82" s="58">
        <v>10</v>
      </c>
      <c r="N82" s="60">
        <v>0</v>
      </c>
      <c r="O82" s="58">
        <v>6</v>
      </c>
      <c r="P82" s="58">
        <v>15</v>
      </c>
      <c r="Q82" s="58">
        <v>5</v>
      </c>
      <c r="R82" s="58">
        <v>1</v>
      </c>
      <c r="S82" s="58">
        <v>5</v>
      </c>
      <c r="T82" s="58">
        <v>1</v>
      </c>
      <c r="U82" s="58">
        <v>3</v>
      </c>
      <c r="V82" s="58">
        <v>8.5</v>
      </c>
      <c r="W82" s="59">
        <v>0</v>
      </c>
      <c r="X82" s="58">
        <v>0.5</v>
      </c>
      <c r="Y82" s="58">
        <v>12</v>
      </c>
      <c r="Z82" s="59">
        <v>67</v>
      </c>
      <c r="AA82" s="59">
        <v>12</v>
      </c>
      <c r="AB82" s="59" t="s">
        <v>767</v>
      </c>
      <c r="AC82" s="59">
        <v>0</v>
      </c>
      <c r="AD82" s="58">
        <v>9</v>
      </c>
      <c r="AE82" s="58">
        <v>13</v>
      </c>
      <c r="AF82" s="58">
        <v>4</v>
      </c>
      <c r="AG82" s="58">
        <v>36</v>
      </c>
      <c r="AH82" s="59" t="s">
        <v>262</v>
      </c>
      <c r="AI82" s="58">
        <v>3</v>
      </c>
      <c r="AJ82" s="58">
        <v>1</v>
      </c>
      <c r="AK82" s="59" t="s">
        <v>263</v>
      </c>
      <c r="AL82" s="59">
        <v>1</v>
      </c>
      <c r="AM82" s="59" t="s">
        <v>27</v>
      </c>
      <c r="AN82" s="59" t="s">
        <v>673</v>
      </c>
      <c r="AO82" s="58">
        <v>18</v>
      </c>
      <c r="AP82" s="59" t="s">
        <v>677</v>
      </c>
      <c r="AQ82" s="59" t="s">
        <v>690</v>
      </c>
      <c r="AR82" s="59" t="s">
        <v>27</v>
      </c>
      <c r="AS82" s="59" t="s">
        <v>27</v>
      </c>
      <c r="AT82" s="59" t="s">
        <v>27</v>
      </c>
      <c r="AU82" s="59" t="s">
        <v>27</v>
      </c>
      <c r="AV82" s="59" t="s">
        <v>27</v>
      </c>
      <c r="AW82" s="62"/>
      <c r="AX82" s="62" t="s">
        <v>747</v>
      </c>
      <c r="AY82" s="62">
        <v>13.991</v>
      </c>
      <c r="AZ82" s="62">
        <v>0.20882089552238806</v>
      </c>
      <c r="BA82" s="62">
        <v>4.788792795368451</v>
      </c>
      <c r="BB82" s="62">
        <v>12.375</v>
      </c>
      <c r="BC82" s="62">
        <v>285</v>
      </c>
      <c r="BD82">
        <v>1183</v>
      </c>
      <c r="BE82" s="62"/>
      <c r="BF82" s="62"/>
      <c r="BG82" s="62"/>
      <c r="BH82" s="50">
        <f t="shared" si="1"/>
        <v>1.8583375026802946</v>
      </c>
      <c r="BI82" s="50"/>
      <c r="BJ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</row>
    <row r="83" spans="1:87" ht="14.25" customHeight="1" x14ac:dyDescent="0.25">
      <c r="A83" s="58">
        <v>81</v>
      </c>
      <c r="B83" s="59" t="s">
        <v>78</v>
      </c>
      <c r="C83" s="59" t="s">
        <v>26</v>
      </c>
      <c r="D83" s="59" t="s">
        <v>36</v>
      </c>
      <c r="E83" s="59"/>
      <c r="F83" s="59" t="s">
        <v>32</v>
      </c>
      <c r="G83" s="58">
        <v>66</v>
      </c>
      <c r="H83" s="58">
        <v>56</v>
      </c>
      <c r="I83" s="59" t="s">
        <v>106</v>
      </c>
      <c r="J83" s="58">
        <v>90153375</v>
      </c>
      <c r="K83" s="58">
        <v>0.1875</v>
      </c>
      <c r="L83" s="58">
        <v>9.375E-2</v>
      </c>
      <c r="M83" s="58">
        <v>6</v>
      </c>
      <c r="N83" s="60">
        <v>0</v>
      </c>
      <c r="O83" s="58">
        <v>2</v>
      </c>
      <c r="P83" s="58">
        <v>13</v>
      </c>
      <c r="Q83" s="58">
        <v>7</v>
      </c>
      <c r="R83" s="58">
        <v>1</v>
      </c>
      <c r="S83" s="58">
        <v>7</v>
      </c>
      <c r="T83" s="58">
        <v>1</v>
      </c>
      <c r="U83" s="58">
        <v>2</v>
      </c>
      <c r="V83" s="58">
        <v>1.5</v>
      </c>
      <c r="W83" s="59">
        <v>0</v>
      </c>
      <c r="X83" s="58">
        <v>0.5</v>
      </c>
      <c r="Y83" s="58">
        <v>4</v>
      </c>
      <c r="Z83" s="59">
        <v>45</v>
      </c>
      <c r="AA83" s="59">
        <v>4</v>
      </c>
      <c r="AB83" s="59" t="s">
        <v>89</v>
      </c>
      <c r="AC83" s="59">
        <v>0</v>
      </c>
      <c r="AD83" s="58">
        <v>4</v>
      </c>
      <c r="AE83" s="58">
        <v>11</v>
      </c>
      <c r="AF83" s="58">
        <v>2</v>
      </c>
      <c r="AG83" s="58">
        <v>24</v>
      </c>
      <c r="AH83" s="59" t="s">
        <v>262</v>
      </c>
      <c r="AI83" s="58">
        <v>3</v>
      </c>
      <c r="AJ83" s="58">
        <v>1</v>
      </c>
      <c r="AK83" s="59" t="s">
        <v>300</v>
      </c>
      <c r="AL83" s="59">
        <v>1</v>
      </c>
      <c r="AM83" s="59" t="s">
        <v>27</v>
      </c>
      <c r="AN83" s="59" t="s">
        <v>673</v>
      </c>
      <c r="AO83" s="58">
        <v>18</v>
      </c>
      <c r="AP83" s="59" t="s">
        <v>677</v>
      </c>
      <c r="AQ83" s="59" t="s">
        <v>690</v>
      </c>
      <c r="AR83" s="59" t="s">
        <v>27</v>
      </c>
      <c r="AS83" s="59" t="s">
        <v>27</v>
      </c>
      <c r="AT83" s="59" t="s">
        <v>27</v>
      </c>
      <c r="AU83" s="59" t="s">
        <v>27</v>
      </c>
      <c r="AV83" s="59" t="s">
        <v>27</v>
      </c>
      <c r="AW83" s="62"/>
      <c r="AX83" s="62" t="s">
        <v>747</v>
      </c>
      <c r="AY83" s="62">
        <v>8.16</v>
      </c>
      <c r="AZ83" s="62">
        <v>0.18133333333333335</v>
      </c>
      <c r="BA83" s="62">
        <v>5.5147058823529411</v>
      </c>
      <c r="BB83" s="62">
        <v>6.6269999999999998</v>
      </c>
      <c r="BC83" s="62">
        <v>99</v>
      </c>
      <c r="BD83" s="80">
        <v>2405</v>
      </c>
      <c r="BE83" s="62"/>
      <c r="BF83" s="62"/>
      <c r="BG83" s="62"/>
      <c r="BH83" s="50">
        <f t="shared" si="1"/>
        <v>2.0833333333333335</v>
      </c>
      <c r="BI83" s="50"/>
      <c r="BJ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</row>
    <row r="84" spans="1:87" ht="14.25" customHeight="1" x14ac:dyDescent="0.25">
      <c r="A84" s="58">
        <v>82</v>
      </c>
      <c r="B84" s="59" t="s">
        <v>78</v>
      </c>
      <c r="C84" s="59" t="s">
        <v>26</v>
      </c>
      <c r="D84" s="59" t="s">
        <v>41</v>
      </c>
      <c r="E84" s="59"/>
      <c r="F84" s="59" t="s">
        <v>32</v>
      </c>
      <c r="G84" s="58">
        <v>14</v>
      </c>
      <c r="H84" s="58">
        <v>13</v>
      </c>
      <c r="I84" s="59" t="s">
        <v>106</v>
      </c>
      <c r="J84" s="58">
        <v>90153375</v>
      </c>
      <c r="K84" s="58">
        <v>0.30769230769230799</v>
      </c>
      <c r="L84" s="58">
        <v>0.15384615384615399</v>
      </c>
      <c r="M84" s="58">
        <v>7</v>
      </c>
      <c r="N84" s="60">
        <v>0</v>
      </c>
      <c r="O84" s="58">
        <v>2</v>
      </c>
      <c r="P84" s="58">
        <v>18</v>
      </c>
      <c r="Q84" s="58">
        <v>11</v>
      </c>
      <c r="R84" s="58">
        <v>1</v>
      </c>
      <c r="S84" s="58">
        <v>11</v>
      </c>
      <c r="T84" s="58">
        <v>1</v>
      </c>
      <c r="U84" s="58">
        <v>2</v>
      </c>
      <c r="V84" s="58">
        <v>3</v>
      </c>
      <c r="W84" s="59">
        <v>0</v>
      </c>
      <c r="X84" s="58">
        <v>1</v>
      </c>
      <c r="Y84" s="58">
        <v>6</v>
      </c>
      <c r="Z84" s="59">
        <v>63</v>
      </c>
      <c r="AA84" s="59">
        <v>6</v>
      </c>
      <c r="AB84" s="59" t="s">
        <v>89</v>
      </c>
      <c r="AC84" s="59">
        <v>0</v>
      </c>
      <c r="AD84" s="58">
        <v>5</v>
      </c>
      <c r="AE84" s="58">
        <v>14</v>
      </c>
      <c r="AF84" s="58">
        <v>2</v>
      </c>
      <c r="AG84" s="58">
        <v>30</v>
      </c>
      <c r="AH84" s="59" t="s">
        <v>329</v>
      </c>
      <c r="AI84" s="58">
        <v>4</v>
      </c>
      <c r="AJ84" s="58">
        <v>1</v>
      </c>
      <c r="AK84" s="59" t="s">
        <v>330</v>
      </c>
      <c r="AL84" s="59">
        <v>1</v>
      </c>
      <c r="AM84" s="59" t="s">
        <v>27</v>
      </c>
      <c r="AN84" s="59" t="s">
        <v>673</v>
      </c>
      <c r="AO84" s="58">
        <v>18</v>
      </c>
      <c r="AP84" s="59" t="s">
        <v>677</v>
      </c>
      <c r="AQ84" s="59" t="s">
        <v>690</v>
      </c>
      <c r="AR84" s="59" t="s">
        <v>27</v>
      </c>
      <c r="AS84" s="59" t="s">
        <v>27</v>
      </c>
      <c r="AT84" s="59" t="s">
        <v>27</v>
      </c>
      <c r="AU84" s="59" t="s">
        <v>27</v>
      </c>
      <c r="AV84" s="59" t="s">
        <v>27</v>
      </c>
      <c r="AW84" s="62"/>
      <c r="AX84" s="62" t="s">
        <v>747</v>
      </c>
      <c r="AY84" s="62">
        <v>11.807</v>
      </c>
      <c r="AZ84" s="62">
        <v>0.18741269841269842</v>
      </c>
      <c r="BA84" s="62">
        <v>5.3358177352418057</v>
      </c>
      <c r="BB84" s="62">
        <v>9.2810000000000006</v>
      </c>
      <c r="BC84" s="62">
        <v>21</v>
      </c>
      <c r="BD84">
        <v>2273</v>
      </c>
      <c r="BE84" s="62"/>
      <c r="BF84" s="62"/>
      <c r="BG84" s="62"/>
      <c r="BH84" s="50">
        <f t="shared" si="1"/>
        <v>1.7786059117472686</v>
      </c>
      <c r="BI84" s="50"/>
      <c r="BJ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</row>
    <row r="85" spans="1:87" ht="14.25" customHeight="1" x14ac:dyDescent="0.25">
      <c r="A85" s="58">
        <v>83</v>
      </c>
      <c r="B85" s="59" t="s">
        <v>78</v>
      </c>
      <c r="C85" s="59" t="s">
        <v>26</v>
      </c>
      <c r="D85" s="59" t="s">
        <v>46</v>
      </c>
      <c r="E85" s="59"/>
      <c r="F85" s="59" t="s">
        <v>32</v>
      </c>
      <c r="G85" s="58">
        <v>98</v>
      </c>
      <c r="H85" s="58">
        <v>9</v>
      </c>
      <c r="I85" s="59" t="s">
        <v>106</v>
      </c>
      <c r="J85" s="58">
        <v>90153375</v>
      </c>
      <c r="K85" s="58">
        <v>0.32142857142857101</v>
      </c>
      <c r="L85" s="58">
        <v>0.160714285714286</v>
      </c>
      <c r="M85" s="58">
        <v>6</v>
      </c>
      <c r="N85" s="60">
        <v>0</v>
      </c>
      <c r="O85" s="58">
        <v>6</v>
      </c>
      <c r="P85" s="58">
        <v>10</v>
      </c>
      <c r="Q85" s="58">
        <v>4</v>
      </c>
      <c r="R85" s="58">
        <v>1</v>
      </c>
      <c r="S85" s="58">
        <v>4</v>
      </c>
      <c r="T85" s="58">
        <v>1</v>
      </c>
      <c r="U85" s="58">
        <v>2</v>
      </c>
      <c r="V85" s="58">
        <v>3.5</v>
      </c>
      <c r="W85" s="59">
        <v>0</v>
      </c>
      <c r="X85" s="58">
        <v>0.5</v>
      </c>
      <c r="Y85" s="58">
        <v>6</v>
      </c>
      <c r="Z85" s="59">
        <v>44</v>
      </c>
      <c r="AA85" s="59">
        <v>6</v>
      </c>
      <c r="AB85" s="59" t="s">
        <v>767</v>
      </c>
      <c r="AC85" s="59">
        <v>0</v>
      </c>
      <c r="AD85" s="58">
        <v>7</v>
      </c>
      <c r="AE85" s="58">
        <v>11</v>
      </c>
      <c r="AF85" s="58">
        <v>1</v>
      </c>
      <c r="AG85" s="58">
        <v>28</v>
      </c>
      <c r="AH85" s="59" t="s">
        <v>262</v>
      </c>
      <c r="AI85" s="58">
        <v>3</v>
      </c>
      <c r="AJ85" s="58">
        <v>1</v>
      </c>
      <c r="AK85" s="59" t="s">
        <v>361</v>
      </c>
      <c r="AL85" s="59">
        <v>1</v>
      </c>
      <c r="AM85" s="59" t="s">
        <v>27</v>
      </c>
      <c r="AN85" s="59" t="s">
        <v>673</v>
      </c>
      <c r="AO85" s="58">
        <v>18</v>
      </c>
      <c r="AP85" s="59" t="s">
        <v>677</v>
      </c>
      <c r="AQ85" s="59" t="s">
        <v>690</v>
      </c>
      <c r="AR85" s="59" t="s">
        <v>27</v>
      </c>
      <c r="AS85" s="59" t="s">
        <v>27</v>
      </c>
      <c r="AT85" s="59" t="s">
        <v>27</v>
      </c>
      <c r="AU85" s="59" t="s">
        <v>27</v>
      </c>
      <c r="AV85" s="59" t="s">
        <v>27</v>
      </c>
      <c r="AW85" s="64"/>
      <c r="AX85" s="62" t="s">
        <v>747</v>
      </c>
      <c r="AY85" s="62">
        <v>9.0009999999999994</v>
      </c>
      <c r="AZ85" s="62">
        <v>0.20456818181818182</v>
      </c>
      <c r="BA85" s="62">
        <v>4.8883457393622933</v>
      </c>
      <c r="BB85" s="62">
        <v>6.3529999999999998</v>
      </c>
      <c r="BC85" s="62">
        <v>147</v>
      </c>
      <c r="BD85">
        <v>1504</v>
      </c>
      <c r="BE85" s="62" t="s">
        <v>740</v>
      </c>
      <c r="BF85" s="64"/>
      <c r="BG85" s="64"/>
      <c r="BH85" s="50">
        <f t="shared" si="1"/>
        <v>2.110876569270081</v>
      </c>
    </row>
    <row r="86" spans="1:87" ht="14.25" customHeight="1" x14ac:dyDescent="0.25">
      <c r="A86" s="58">
        <v>84</v>
      </c>
      <c r="B86" s="59" t="s">
        <v>78</v>
      </c>
      <c r="C86" s="59" t="s">
        <v>26</v>
      </c>
      <c r="D86" s="59" t="s">
        <v>31</v>
      </c>
      <c r="E86" s="59"/>
      <c r="F86" s="59" t="s">
        <v>30</v>
      </c>
      <c r="G86" s="58">
        <v>62</v>
      </c>
      <c r="H86" s="58">
        <v>150</v>
      </c>
      <c r="I86" s="59" t="s">
        <v>106</v>
      </c>
      <c r="J86" s="58">
        <v>90153375</v>
      </c>
      <c r="K86" s="58">
        <v>4.1333333333333302</v>
      </c>
      <c r="L86" s="58">
        <v>0.413333333333333</v>
      </c>
      <c r="M86" s="58">
        <v>9</v>
      </c>
      <c r="N86" s="60">
        <v>0</v>
      </c>
      <c r="O86" s="58">
        <v>8</v>
      </c>
      <c r="P86" s="58">
        <v>21</v>
      </c>
      <c r="Q86" s="58">
        <v>12</v>
      </c>
      <c r="R86" s="58">
        <v>1</v>
      </c>
      <c r="S86" s="58">
        <v>12</v>
      </c>
      <c r="T86" s="58">
        <v>1</v>
      </c>
      <c r="U86" s="58">
        <v>1</v>
      </c>
      <c r="V86" s="58">
        <v>4.5</v>
      </c>
      <c r="W86" s="59">
        <v>0</v>
      </c>
      <c r="X86" s="58">
        <v>1.5</v>
      </c>
      <c r="Y86" s="58">
        <v>7</v>
      </c>
      <c r="Z86" s="59">
        <v>78</v>
      </c>
      <c r="AA86" s="59">
        <v>7</v>
      </c>
      <c r="AB86" s="59" t="s">
        <v>767</v>
      </c>
      <c r="AC86" s="59">
        <v>0</v>
      </c>
      <c r="AD86" s="58">
        <v>11</v>
      </c>
      <c r="AE86" s="58">
        <v>19</v>
      </c>
      <c r="AF86" s="58">
        <v>4</v>
      </c>
      <c r="AG86" s="58">
        <v>51</v>
      </c>
      <c r="AH86" s="59" t="s">
        <v>86</v>
      </c>
      <c r="AI86" s="58">
        <v>3</v>
      </c>
      <c r="AJ86" s="58">
        <v>1</v>
      </c>
      <c r="AK86" s="59" t="s">
        <v>384</v>
      </c>
      <c r="AL86" s="59">
        <v>1</v>
      </c>
      <c r="AM86" s="59" t="s">
        <v>27</v>
      </c>
      <c r="AN86" s="59" t="s">
        <v>673</v>
      </c>
      <c r="AO86" s="58">
        <v>18</v>
      </c>
      <c r="AP86" s="59" t="s">
        <v>677</v>
      </c>
      <c r="AQ86" s="59" t="s">
        <v>690</v>
      </c>
      <c r="AR86" s="59" t="s">
        <v>27</v>
      </c>
      <c r="AS86" s="59" t="s">
        <v>27</v>
      </c>
      <c r="AT86" s="59" t="s">
        <v>27</v>
      </c>
      <c r="AU86" s="59" t="s">
        <v>27</v>
      </c>
      <c r="AV86" s="59" t="s">
        <v>27</v>
      </c>
      <c r="AW86" s="62"/>
      <c r="AX86" s="62" t="s">
        <v>747</v>
      </c>
      <c r="AY86" s="62">
        <v>13.738</v>
      </c>
      <c r="AZ86" s="62">
        <v>0.17612820512820512</v>
      </c>
      <c r="BA86" s="62">
        <v>5.6776823409521038</v>
      </c>
      <c r="BB86" s="62">
        <v>12.456</v>
      </c>
      <c r="BC86" s="62">
        <v>248</v>
      </c>
      <c r="BD86">
        <v>2057</v>
      </c>
      <c r="BE86" s="62"/>
      <c r="BF86" s="62"/>
      <c r="BG86" s="62"/>
      <c r="BH86" s="50">
        <f t="shared" si="1"/>
        <v>2.4748871742611733</v>
      </c>
      <c r="BI86" s="50"/>
      <c r="BJ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</row>
    <row r="87" spans="1:87" ht="14.25" customHeight="1" x14ac:dyDescent="0.25">
      <c r="A87" s="58">
        <v>85</v>
      </c>
      <c r="B87" s="59" t="s">
        <v>78</v>
      </c>
      <c r="C87" s="59" t="s">
        <v>26</v>
      </c>
      <c r="D87" s="59" t="s">
        <v>37</v>
      </c>
      <c r="E87" s="59"/>
      <c r="F87" s="59" t="s">
        <v>30</v>
      </c>
      <c r="G87" s="58">
        <v>69</v>
      </c>
      <c r="H87" s="58">
        <v>104</v>
      </c>
      <c r="I87" s="59" t="s">
        <v>106</v>
      </c>
      <c r="J87" s="58">
        <v>90153375</v>
      </c>
      <c r="K87" s="58">
        <v>3.7333333333333298</v>
      </c>
      <c r="L87" s="58">
        <v>0.37333333333333302</v>
      </c>
      <c r="M87" s="58">
        <v>6</v>
      </c>
      <c r="N87" s="60">
        <v>0</v>
      </c>
      <c r="O87" s="58">
        <v>3</v>
      </c>
      <c r="P87" s="58">
        <v>17</v>
      </c>
      <c r="Q87" s="58">
        <v>11</v>
      </c>
      <c r="R87" s="58">
        <v>1</v>
      </c>
      <c r="S87" s="58">
        <v>11</v>
      </c>
      <c r="T87" s="58">
        <v>1</v>
      </c>
      <c r="U87" s="58">
        <v>4</v>
      </c>
      <c r="V87" s="58">
        <v>4</v>
      </c>
      <c r="W87" s="59">
        <v>0</v>
      </c>
      <c r="X87" s="58">
        <v>3</v>
      </c>
      <c r="Y87" s="58">
        <v>11</v>
      </c>
      <c r="Z87" s="59">
        <v>72</v>
      </c>
      <c r="AA87" s="59">
        <v>11</v>
      </c>
      <c r="AB87" s="59" t="s">
        <v>767</v>
      </c>
      <c r="AC87" s="59">
        <v>0</v>
      </c>
      <c r="AD87" s="58">
        <v>10</v>
      </c>
      <c r="AE87" s="58">
        <v>20</v>
      </c>
      <c r="AF87" s="58">
        <v>3</v>
      </c>
      <c r="AG87" s="58">
        <v>45</v>
      </c>
      <c r="AH87" s="59" t="s">
        <v>418</v>
      </c>
      <c r="AI87" s="58">
        <v>8</v>
      </c>
      <c r="AJ87" s="58">
        <v>1</v>
      </c>
      <c r="AK87" s="59" t="s">
        <v>419</v>
      </c>
      <c r="AL87" s="59">
        <v>1</v>
      </c>
      <c r="AM87" s="59" t="s">
        <v>27</v>
      </c>
      <c r="AN87" s="59" t="s">
        <v>673</v>
      </c>
      <c r="AO87" s="58">
        <v>18</v>
      </c>
      <c r="AP87" s="59" t="s">
        <v>677</v>
      </c>
      <c r="AQ87" s="59" t="s">
        <v>690</v>
      </c>
      <c r="AR87" s="59" t="s">
        <v>27</v>
      </c>
      <c r="AS87" s="59" t="s">
        <v>27</v>
      </c>
      <c r="AT87" s="59" t="s">
        <v>27</v>
      </c>
      <c r="AU87" s="59" t="s">
        <v>27</v>
      </c>
      <c r="AV87" s="59" t="s">
        <v>27</v>
      </c>
      <c r="AW87" s="62"/>
      <c r="AX87" s="62" t="s">
        <v>747</v>
      </c>
      <c r="AY87" s="62">
        <v>20.183</v>
      </c>
      <c r="AZ87" s="62">
        <v>0.28031944444444445</v>
      </c>
      <c r="BA87" s="62">
        <v>3.5673586681860971</v>
      </c>
      <c r="BB87" s="62">
        <v>16.987000000000002</v>
      </c>
      <c r="BC87" s="62">
        <v>276</v>
      </c>
      <c r="BD87">
        <v>4243</v>
      </c>
      <c r="BE87" s="62"/>
      <c r="BF87" s="62"/>
      <c r="BG87" s="62"/>
      <c r="BH87" s="50">
        <f t="shared" si="1"/>
        <v>1.6350393895852946</v>
      </c>
      <c r="BI87" s="50"/>
      <c r="BJ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</row>
    <row r="88" spans="1:87" ht="14.25" customHeight="1" x14ac:dyDescent="0.25">
      <c r="A88" s="58">
        <v>86</v>
      </c>
      <c r="B88" s="59" t="s">
        <v>78</v>
      </c>
      <c r="C88" s="59" t="s">
        <v>26</v>
      </c>
      <c r="D88" s="59" t="s">
        <v>42</v>
      </c>
      <c r="E88" s="59"/>
      <c r="F88" s="59" t="s">
        <v>30</v>
      </c>
      <c r="G88" s="58">
        <v>40</v>
      </c>
      <c r="H88" s="58">
        <v>24</v>
      </c>
      <c r="I88" s="59" t="s">
        <v>106</v>
      </c>
      <c r="J88" s="58">
        <v>90153375</v>
      </c>
      <c r="K88" s="58">
        <v>4.5333333333333297</v>
      </c>
      <c r="L88" s="58">
        <v>0.45333333333333298</v>
      </c>
      <c r="M88" s="58">
        <v>3</v>
      </c>
      <c r="N88" s="60">
        <v>0</v>
      </c>
      <c r="O88" s="60">
        <v>0</v>
      </c>
      <c r="P88" s="58">
        <v>8</v>
      </c>
      <c r="Q88" s="58">
        <v>4</v>
      </c>
      <c r="R88" s="58">
        <v>1</v>
      </c>
      <c r="S88" s="58">
        <v>4</v>
      </c>
      <c r="T88" s="58">
        <v>1</v>
      </c>
      <c r="U88" s="58">
        <v>3</v>
      </c>
      <c r="V88" s="58">
        <v>1.5</v>
      </c>
      <c r="W88" s="59">
        <v>0</v>
      </c>
      <c r="X88" s="58">
        <v>0.5</v>
      </c>
      <c r="Y88" s="58">
        <v>5</v>
      </c>
      <c r="Z88" s="59">
        <v>31</v>
      </c>
      <c r="AA88" s="59">
        <v>5</v>
      </c>
      <c r="AB88" s="59" t="s">
        <v>89</v>
      </c>
      <c r="AC88" s="59">
        <v>0</v>
      </c>
      <c r="AD88" s="58">
        <v>7</v>
      </c>
      <c r="AE88" s="58">
        <v>12</v>
      </c>
      <c r="AF88" s="58">
        <v>3</v>
      </c>
      <c r="AG88" s="58">
        <v>23</v>
      </c>
      <c r="AH88" s="59" t="s">
        <v>381</v>
      </c>
      <c r="AI88" s="58">
        <v>16</v>
      </c>
      <c r="AJ88" s="58">
        <v>1</v>
      </c>
      <c r="AK88" s="59" t="s">
        <v>449</v>
      </c>
      <c r="AL88" s="59">
        <v>1</v>
      </c>
      <c r="AM88" s="59" t="s">
        <v>27</v>
      </c>
      <c r="AN88" s="59" t="s">
        <v>673</v>
      </c>
      <c r="AO88" s="58">
        <v>18</v>
      </c>
      <c r="AP88" s="59" t="s">
        <v>677</v>
      </c>
      <c r="AQ88" s="59" t="s">
        <v>690</v>
      </c>
      <c r="AR88" s="59" t="s">
        <v>27</v>
      </c>
      <c r="AS88" s="59" t="s">
        <v>27</v>
      </c>
      <c r="AT88" s="59" t="s">
        <v>27</v>
      </c>
      <c r="AU88" s="59" t="s">
        <v>27</v>
      </c>
      <c r="AV88" s="59" t="s">
        <v>27</v>
      </c>
      <c r="AW88" s="64"/>
      <c r="AX88" s="62" t="s">
        <v>747</v>
      </c>
      <c r="AY88" s="62">
        <v>5.4180000000000001</v>
      </c>
      <c r="AZ88" s="62">
        <v>0.17477419354838711</v>
      </c>
      <c r="BA88" s="62">
        <v>5.721668512366187</v>
      </c>
      <c r="BB88" s="62">
        <v>4.1580000000000004</v>
      </c>
      <c r="BC88" s="62">
        <v>160</v>
      </c>
      <c r="BD88">
        <v>34</v>
      </c>
      <c r="BE88" s="62" t="s">
        <v>782</v>
      </c>
      <c r="BF88" s="62">
        <v>1</v>
      </c>
      <c r="BG88" s="64"/>
      <c r="BH88" s="50">
        <f t="shared" si="1"/>
        <v>4.0605389442598741</v>
      </c>
    </row>
    <row r="89" spans="1:87" ht="14.25" customHeight="1" x14ac:dyDescent="0.25">
      <c r="A89" s="58">
        <v>87</v>
      </c>
      <c r="B89" s="59" t="s">
        <v>78</v>
      </c>
      <c r="C89" s="59" t="s">
        <v>26</v>
      </c>
      <c r="D89" s="59" t="s">
        <v>47</v>
      </c>
      <c r="E89" s="59"/>
      <c r="F89" s="59" t="s">
        <v>30</v>
      </c>
      <c r="G89" s="58">
        <v>4</v>
      </c>
      <c r="H89" s="58">
        <v>8</v>
      </c>
      <c r="I89" s="59" t="s">
        <v>106</v>
      </c>
      <c r="J89" s="58">
        <v>90153375</v>
      </c>
      <c r="K89" s="58">
        <v>5.4285714285714297</v>
      </c>
      <c r="L89" s="58">
        <v>0.54285714285714304</v>
      </c>
      <c r="M89" s="58">
        <v>2</v>
      </c>
      <c r="N89" s="60">
        <v>0</v>
      </c>
      <c r="O89" s="60">
        <v>0</v>
      </c>
      <c r="P89" s="58">
        <v>3</v>
      </c>
      <c r="Q89" s="58">
        <v>1</v>
      </c>
      <c r="R89" s="58">
        <v>1</v>
      </c>
      <c r="S89" s="58">
        <v>1</v>
      </c>
      <c r="T89" s="58">
        <v>1</v>
      </c>
      <c r="U89" s="60">
        <v>0</v>
      </c>
      <c r="V89" s="58">
        <v>1</v>
      </c>
      <c r="W89" s="59">
        <v>0</v>
      </c>
      <c r="X89" s="60">
        <v>0</v>
      </c>
      <c r="Y89" s="58">
        <v>1</v>
      </c>
      <c r="Z89" s="59">
        <v>11</v>
      </c>
      <c r="AA89" s="59">
        <v>1</v>
      </c>
      <c r="AB89" s="59" t="s">
        <v>89</v>
      </c>
      <c r="AC89" s="59">
        <v>0</v>
      </c>
      <c r="AD89" s="58">
        <v>2</v>
      </c>
      <c r="AE89" s="58">
        <v>1</v>
      </c>
      <c r="AF89" s="58">
        <v>0</v>
      </c>
      <c r="AG89" s="58">
        <v>5</v>
      </c>
      <c r="AH89" s="59" t="s">
        <v>381</v>
      </c>
      <c r="AI89" s="58">
        <v>16</v>
      </c>
      <c r="AJ89" s="60"/>
      <c r="AK89" s="59" t="s">
        <v>475</v>
      </c>
      <c r="AL89" s="59">
        <v>1</v>
      </c>
      <c r="AM89" s="59" t="s">
        <v>27</v>
      </c>
      <c r="AN89" s="59" t="s">
        <v>673</v>
      </c>
      <c r="AO89" s="58">
        <v>18</v>
      </c>
      <c r="AP89" s="59" t="s">
        <v>677</v>
      </c>
      <c r="AQ89" s="59" t="s">
        <v>690</v>
      </c>
      <c r="AR89" s="59" t="s">
        <v>27</v>
      </c>
      <c r="AS89" s="59" t="s">
        <v>27</v>
      </c>
      <c r="AT89" s="59" t="s">
        <v>27</v>
      </c>
      <c r="AU89" s="59" t="s">
        <v>27</v>
      </c>
      <c r="AV89" s="59" t="s">
        <v>27</v>
      </c>
      <c r="AW89" s="64"/>
      <c r="AX89" s="62" t="s">
        <v>747</v>
      </c>
      <c r="AY89" s="62">
        <v>6.4030000000000005</v>
      </c>
      <c r="AZ89" s="62">
        <v>0.5820909090909091</v>
      </c>
      <c r="BA89" s="62">
        <v>1.7179447134155863</v>
      </c>
      <c r="BB89" s="62">
        <v>5.5949999999999998</v>
      </c>
      <c r="BC89" s="62">
        <v>16</v>
      </c>
      <c r="BD89">
        <v>308</v>
      </c>
      <c r="BE89" s="62" t="s">
        <v>782</v>
      </c>
      <c r="BF89" s="62">
        <v>1</v>
      </c>
      <c r="BG89" s="64"/>
      <c r="BH89" s="50">
        <f t="shared" si="1"/>
        <v>0.46853037638606898</v>
      </c>
    </row>
    <row r="90" spans="1:87" ht="14.25" customHeight="1" x14ac:dyDescent="0.25">
      <c r="A90" s="58">
        <v>88</v>
      </c>
      <c r="B90" s="59" t="s">
        <v>78</v>
      </c>
      <c r="C90" s="59" t="s">
        <v>26</v>
      </c>
      <c r="D90" s="59" t="s">
        <v>33</v>
      </c>
      <c r="E90" s="59"/>
      <c r="F90" s="59" t="s">
        <v>500</v>
      </c>
      <c r="G90" s="58">
        <v>28</v>
      </c>
      <c r="H90" s="58">
        <v>200</v>
      </c>
      <c r="I90" s="59" t="s">
        <v>106</v>
      </c>
      <c r="J90" s="58">
        <v>90153375</v>
      </c>
      <c r="K90" s="58">
        <v>2.125</v>
      </c>
      <c r="L90" s="58">
        <v>0.42499999999999999</v>
      </c>
      <c r="M90" s="58">
        <v>5</v>
      </c>
      <c r="N90" s="60">
        <v>0</v>
      </c>
      <c r="O90" s="60">
        <v>0</v>
      </c>
      <c r="P90" s="58">
        <v>12</v>
      </c>
      <c r="Q90" s="58">
        <v>5</v>
      </c>
      <c r="R90" s="58">
        <v>1</v>
      </c>
      <c r="S90" s="58">
        <v>5</v>
      </c>
      <c r="T90" s="58">
        <v>1</v>
      </c>
      <c r="U90" s="58">
        <v>1</v>
      </c>
      <c r="V90" s="58">
        <v>4</v>
      </c>
      <c r="W90" s="59">
        <v>0</v>
      </c>
      <c r="X90" s="58">
        <v>2</v>
      </c>
      <c r="Y90" s="58">
        <v>7</v>
      </c>
      <c r="Z90" s="59">
        <v>43</v>
      </c>
      <c r="AA90" s="59">
        <v>7</v>
      </c>
      <c r="AB90" s="59" t="s">
        <v>767</v>
      </c>
      <c r="AC90" s="59">
        <v>0</v>
      </c>
      <c r="AD90" s="58">
        <v>5</v>
      </c>
      <c r="AE90" s="58">
        <v>11</v>
      </c>
      <c r="AF90" s="58">
        <v>1</v>
      </c>
      <c r="AG90" s="58">
        <v>18</v>
      </c>
      <c r="AH90" s="59" t="s">
        <v>503</v>
      </c>
      <c r="AI90" s="58">
        <v>25</v>
      </c>
      <c r="AJ90" s="60"/>
      <c r="AK90" s="59" t="s">
        <v>507</v>
      </c>
      <c r="AL90" s="59">
        <v>1</v>
      </c>
      <c r="AM90" s="59" t="s">
        <v>27</v>
      </c>
      <c r="AN90" s="59" t="s">
        <v>673</v>
      </c>
      <c r="AO90" s="58">
        <v>18</v>
      </c>
      <c r="AP90" s="59" t="s">
        <v>677</v>
      </c>
      <c r="AQ90" s="59" t="s">
        <v>690</v>
      </c>
      <c r="AR90" s="59" t="s">
        <v>27</v>
      </c>
      <c r="AS90" s="59" t="s">
        <v>27</v>
      </c>
      <c r="AT90" s="59" t="s">
        <v>27</v>
      </c>
      <c r="AU90" s="59" t="s">
        <v>27</v>
      </c>
      <c r="AV90" s="59" t="s">
        <v>27</v>
      </c>
      <c r="AW90" s="62"/>
      <c r="AX90" s="62" t="s">
        <v>747</v>
      </c>
      <c r="AY90" s="62">
        <v>8.6650000000000009</v>
      </c>
      <c r="AZ90" s="62">
        <v>0.20151162790697677</v>
      </c>
      <c r="BA90" s="62">
        <v>4.9624927870744369</v>
      </c>
      <c r="BB90" s="62">
        <v>6.9430000000000005</v>
      </c>
      <c r="BC90" s="62">
        <v>28</v>
      </c>
      <c r="BD90">
        <v>1218</v>
      </c>
      <c r="BE90" s="62" t="s">
        <v>783</v>
      </c>
      <c r="BF90" s="62">
        <v>1</v>
      </c>
      <c r="BG90" s="62"/>
      <c r="BH90" s="50">
        <f t="shared" si="1"/>
        <v>1.9619157530294284</v>
      </c>
      <c r="BI90" s="50"/>
      <c r="BJ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0"/>
      <c r="CF90" s="50"/>
      <c r="CG90" s="50"/>
      <c r="CH90" s="50"/>
      <c r="CI90" s="50"/>
    </row>
    <row r="91" spans="1:87" ht="14.25" customHeight="1" x14ac:dyDescent="0.25">
      <c r="A91" s="58">
        <v>89</v>
      </c>
      <c r="B91" s="59" t="s">
        <v>78</v>
      </c>
      <c r="C91" s="59" t="s">
        <v>26</v>
      </c>
      <c r="D91" s="59" t="s">
        <v>38</v>
      </c>
      <c r="E91" s="59"/>
      <c r="F91" s="59" t="s">
        <v>500</v>
      </c>
      <c r="G91" s="58">
        <v>29</v>
      </c>
      <c r="H91" s="58">
        <v>120</v>
      </c>
      <c r="I91" s="59" t="s">
        <v>106</v>
      </c>
      <c r="J91" s="58">
        <v>90153375</v>
      </c>
      <c r="K91" s="58">
        <v>1.93333333333333</v>
      </c>
      <c r="L91" s="58">
        <v>0.38666666666666699</v>
      </c>
      <c r="M91" s="58">
        <v>1</v>
      </c>
      <c r="N91" s="60">
        <v>0</v>
      </c>
      <c r="O91" s="60">
        <v>0</v>
      </c>
      <c r="P91" s="58">
        <v>1</v>
      </c>
      <c r="Q91" s="60">
        <v>0</v>
      </c>
      <c r="R91" s="60">
        <v>0</v>
      </c>
      <c r="S91" s="60">
        <v>0</v>
      </c>
      <c r="T91" s="60">
        <v>0</v>
      </c>
      <c r="U91" s="60">
        <v>0</v>
      </c>
      <c r="V91" s="60">
        <v>0</v>
      </c>
      <c r="W91" s="59">
        <v>0</v>
      </c>
      <c r="X91" s="60">
        <v>0</v>
      </c>
      <c r="Y91" s="60">
        <v>0</v>
      </c>
      <c r="Z91" s="59">
        <v>2</v>
      </c>
      <c r="AA91" s="59">
        <v>0</v>
      </c>
      <c r="AB91" s="59" t="s">
        <v>767</v>
      </c>
      <c r="AC91" s="61">
        <v>3</v>
      </c>
      <c r="AD91" s="58">
        <v>0</v>
      </c>
      <c r="AE91" s="58">
        <v>1</v>
      </c>
      <c r="AF91" s="58">
        <v>0</v>
      </c>
      <c r="AG91" s="58">
        <v>2</v>
      </c>
      <c r="AH91" s="59" t="s">
        <v>503</v>
      </c>
      <c r="AI91" s="58">
        <v>25</v>
      </c>
      <c r="AJ91" s="60"/>
      <c r="AK91" s="59" t="s">
        <v>540</v>
      </c>
      <c r="AL91" s="59">
        <v>1</v>
      </c>
      <c r="AM91" s="59" t="s">
        <v>27</v>
      </c>
      <c r="AN91" s="59" t="s">
        <v>673</v>
      </c>
      <c r="AO91" s="58">
        <v>18</v>
      </c>
      <c r="AP91" s="59" t="s">
        <v>677</v>
      </c>
      <c r="AQ91" s="59" t="s">
        <v>690</v>
      </c>
      <c r="AR91" s="59" t="s">
        <v>27</v>
      </c>
      <c r="AS91" s="59" t="s">
        <v>27</v>
      </c>
      <c r="AT91" s="59" t="s">
        <v>27</v>
      </c>
      <c r="AU91" s="59" t="s">
        <v>27</v>
      </c>
      <c r="AV91" s="59" t="s">
        <v>27</v>
      </c>
      <c r="AW91" s="62"/>
      <c r="AX91" s="62" t="s">
        <v>747</v>
      </c>
      <c r="AY91" s="62">
        <v>7.5780000000000003</v>
      </c>
      <c r="AZ91" s="62">
        <v>3.7890000000000001</v>
      </c>
      <c r="BA91" s="62">
        <v>0.26392187912377935</v>
      </c>
      <c r="BB91" s="62">
        <v>6.9130000000000003</v>
      </c>
      <c r="BC91" s="62">
        <v>29</v>
      </c>
      <c r="BD91" s="80">
        <v>0</v>
      </c>
      <c r="BE91" s="62" t="s">
        <v>783</v>
      </c>
      <c r="BF91" s="62">
        <v>1</v>
      </c>
      <c r="BG91" s="62"/>
      <c r="BH91" s="50">
        <f t="shared" si="1"/>
        <v>0.13196093956188967</v>
      </c>
      <c r="BI91" s="50"/>
      <c r="BJ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0"/>
      <c r="CF91" s="50"/>
      <c r="CG91" s="50"/>
      <c r="CH91" s="50"/>
      <c r="CI91" s="50"/>
    </row>
    <row r="92" spans="1:87" ht="14.25" hidden="1" customHeight="1" x14ac:dyDescent="0.25">
      <c r="A92" s="58">
        <v>90</v>
      </c>
      <c r="B92" s="59" t="s">
        <v>78</v>
      </c>
      <c r="C92" s="59" t="s">
        <v>26</v>
      </c>
      <c r="D92" s="59" t="s">
        <v>43</v>
      </c>
      <c r="E92" s="59"/>
      <c r="F92" s="59" t="s">
        <v>500</v>
      </c>
      <c r="G92" s="58">
        <v>59</v>
      </c>
      <c r="H92" s="58">
        <v>26</v>
      </c>
      <c r="I92" s="59" t="s">
        <v>106</v>
      </c>
      <c r="J92" s="58">
        <v>90153375</v>
      </c>
      <c r="K92" s="58">
        <v>3</v>
      </c>
      <c r="L92" s="58">
        <v>0.6</v>
      </c>
      <c r="M92" s="60">
        <v>0</v>
      </c>
      <c r="N92" s="60">
        <v>0</v>
      </c>
      <c r="O92" s="60">
        <v>0</v>
      </c>
      <c r="P92" s="60">
        <v>0</v>
      </c>
      <c r="Q92" s="60">
        <v>0</v>
      </c>
      <c r="R92" s="60">
        <v>0</v>
      </c>
      <c r="S92" s="60">
        <v>0</v>
      </c>
      <c r="T92" s="60">
        <v>0</v>
      </c>
      <c r="U92" s="60">
        <v>0</v>
      </c>
      <c r="V92" s="60">
        <v>0</v>
      </c>
      <c r="W92" s="59">
        <v>0</v>
      </c>
      <c r="X92" s="60">
        <v>0</v>
      </c>
      <c r="Y92" s="60">
        <v>0</v>
      </c>
      <c r="Z92" s="59">
        <v>0</v>
      </c>
      <c r="AA92" s="59">
        <v>0</v>
      </c>
      <c r="AB92" s="59" t="s">
        <v>89</v>
      </c>
      <c r="AC92" s="61">
        <v>4</v>
      </c>
      <c r="AD92" s="58">
        <v>0</v>
      </c>
      <c r="AE92" s="58">
        <v>0</v>
      </c>
      <c r="AF92" s="58">
        <v>0</v>
      </c>
      <c r="AG92" s="58">
        <v>0</v>
      </c>
      <c r="AH92" s="59" t="s">
        <v>503</v>
      </c>
      <c r="AI92" s="58">
        <v>25</v>
      </c>
      <c r="AJ92" s="60"/>
      <c r="AK92" s="59" t="s">
        <v>571</v>
      </c>
      <c r="AL92" s="59">
        <v>1</v>
      </c>
      <c r="AM92" s="59" t="s">
        <v>27</v>
      </c>
      <c r="AN92" s="59" t="s">
        <v>673</v>
      </c>
      <c r="AO92" s="58">
        <v>18</v>
      </c>
      <c r="AP92" s="59" t="s">
        <v>677</v>
      </c>
      <c r="AQ92" s="59" t="s">
        <v>690</v>
      </c>
      <c r="AR92" s="59" t="s">
        <v>27</v>
      </c>
      <c r="AS92" s="59" t="s">
        <v>27</v>
      </c>
      <c r="AT92" s="59" t="s">
        <v>27</v>
      </c>
      <c r="AU92" s="59" t="s">
        <v>27</v>
      </c>
      <c r="AV92" s="59" t="s">
        <v>27</v>
      </c>
      <c r="AW92" s="64"/>
      <c r="AX92" s="62" t="s">
        <v>747</v>
      </c>
      <c r="AY92" s="62">
        <v>11.664</v>
      </c>
      <c r="AZ92" s="62" t="s">
        <v>27</v>
      </c>
      <c r="BA92" s="62">
        <v>0</v>
      </c>
      <c r="BB92" s="62">
        <v>10.939</v>
      </c>
      <c r="BC92" s="62">
        <v>177</v>
      </c>
      <c r="BD92" s="65">
        <v>0</v>
      </c>
      <c r="BE92" s="62" t="s">
        <v>783</v>
      </c>
      <c r="BF92" s="62">
        <v>1</v>
      </c>
      <c r="BG92" s="64"/>
      <c r="BH92" s="50">
        <f t="shared" si="1"/>
        <v>0</v>
      </c>
    </row>
    <row r="93" spans="1:87" ht="14.25" hidden="1" customHeight="1" x14ac:dyDescent="0.25">
      <c r="A93" s="58">
        <v>91</v>
      </c>
      <c r="B93" s="59" t="s">
        <v>78</v>
      </c>
      <c r="C93" s="59" t="s">
        <v>26</v>
      </c>
      <c r="D93" s="59" t="s">
        <v>48</v>
      </c>
      <c r="E93" s="59"/>
      <c r="F93" s="59" t="s">
        <v>500</v>
      </c>
      <c r="G93" s="58">
        <v>53</v>
      </c>
      <c r="H93" s="58">
        <v>7</v>
      </c>
      <c r="I93" s="59" t="s">
        <v>106</v>
      </c>
      <c r="J93" s="58">
        <v>90153375</v>
      </c>
      <c r="K93" s="58">
        <v>2.8</v>
      </c>
      <c r="L93" s="58">
        <v>0.56000000000000005</v>
      </c>
      <c r="M93" s="60">
        <v>0</v>
      </c>
      <c r="N93" s="60">
        <v>0</v>
      </c>
      <c r="O93" s="60">
        <v>0</v>
      </c>
      <c r="P93" s="60">
        <v>0</v>
      </c>
      <c r="Q93" s="60">
        <v>0</v>
      </c>
      <c r="R93" s="60">
        <v>0</v>
      </c>
      <c r="S93" s="60">
        <v>0</v>
      </c>
      <c r="T93" s="60">
        <v>0</v>
      </c>
      <c r="U93" s="60">
        <v>0</v>
      </c>
      <c r="V93" s="60">
        <v>0</v>
      </c>
      <c r="W93" s="59">
        <v>0</v>
      </c>
      <c r="X93" s="60">
        <v>0</v>
      </c>
      <c r="Y93" s="60">
        <v>0</v>
      </c>
      <c r="Z93" s="59">
        <v>0</v>
      </c>
      <c r="AA93" s="59">
        <v>0</v>
      </c>
      <c r="AB93" s="59" t="s">
        <v>767</v>
      </c>
      <c r="AC93" s="61">
        <v>4</v>
      </c>
      <c r="AD93" s="58">
        <v>0</v>
      </c>
      <c r="AE93" s="58">
        <v>0</v>
      </c>
      <c r="AF93" s="58">
        <v>0</v>
      </c>
      <c r="AG93" s="58">
        <v>0</v>
      </c>
      <c r="AH93" s="59" t="s">
        <v>503</v>
      </c>
      <c r="AI93" s="58">
        <v>25</v>
      </c>
      <c r="AJ93" s="60"/>
      <c r="AK93" s="59" t="s">
        <v>601</v>
      </c>
      <c r="AL93" s="59">
        <v>1</v>
      </c>
      <c r="AM93" s="59" t="s">
        <v>27</v>
      </c>
      <c r="AN93" s="59" t="s">
        <v>673</v>
      </c>
      <c r="AO93" s="58">
        <v>18</v>
      </c>
      <c r="AP93" s="59" t="s">
        <v>677</v>
      </c>
      <c r="AQ93" s="59" t="s">
        <v>690</v>
      </c>
      <c r="AR93" s="59" t="s">
        <v>27</v>
      </c>
      <c r="AS93" s="59" t="s">
        <v>27</v>
      </c>
      <c r="AT93" s="59" t="s">
        <v>27</v>
      </c>
      <c r="AU93" s="59" t="s">
        <v>27</v>
      </c>
      <c r="AV93" s="59" t="s">
        <v>27</v>
      </c>
      <c r="AW93" s="64"/>
      <c r="AX93" s="62" t="s">
        <v>747</v>
      </c>
      <c r="AY93" s="62">
        <v>5.9830000000000005</v>
      </c>
      <c r="AZ93" s="62" t="s">
        <v>27</v>
      </c>
      <c r="BA93" s="62">
        <v>0</v>
      </c>
      <c r="BB93" s="62">
        <v>5.3769999999999998</v>
      </c>
      <c r="BC93" s="62">
        <v>159</v>
      </c>
      <c r="BD93" s="65">
        <v>0</v>
      </c>
      <c r="BE93" s="62"/>
      <c r="BF93" s="64"/>
      <c r="BG93" s="64"/>
      <c r="BH93" s="50">
        <f t="shared" si="1"/>
        <v>0</v>
      </c>
    </row>
    <row r="94" spans="1:87" ht="14.25" customHeight="1" x14ac:dyDescent="0.25">
      <c r="A94" s="58">
        <v>92</v>
      </c>
      <c r="B94" s="59" t="s">
        <v>78</v>
      </c>
      <c r="C94" s="59" t="s">
        <v>26</v>
      </c>
      <c r="D94" s="59" t="s">
        <v>79</v>
      </c>
      <c r="E94" s="59"/>
      <c r="F94" s="59" t="s">
        <v>80</v>
      </c>
      <c r="G94" s="58">
        <v>1</v>
      </c>
      <c r="H94" s="58">
        <v>30</v>
      </c>
      <c r="I94" s="59" t="s">
        <v>111</v>
      </c>
      <c r="J94" s="58">
        <v>134763219</v>
      </c>
      <c r="K94" s="58">
        <v>0</v>
      </c>
      <c r="L94" s="58">
        <v>0</v>
      </c>
      <c r="M94" s="58">
        <v>13</v>
      </c>
      <c r="N94" s="60">
        <v>0</v>
      </c>
      <c r="O94" s="60">
        <v>0</v>
      </c>
      <c r="P94" s="58">
        <v>29</v>
      </c>
      <c r="Q94" s="58">
        <v>16</v>
      </c>
      <c r="R94" s="60">
        <v>0</v>
      </c>
      <c r="S94" s="58">
        <v>16</v>
      </c>
      <c r="T94" s="58">
        <v>1</v>
      </c>
      <c r="U94" s="58">
        <v>2</v>
      </c>
      <c r="V94" s="58">
        <v>4.5</v>
      </c>
      <c r="W94" s="59">
        <v>0</v>
      </c>
      <c r="X94" s="58">
        <v>3.5</v>
      </c>
      <c r="Y94" s="58">
        <v>10</v>
      </c>
      <c r="Z94" s="59">
        <v>95</v>
      </c>
      <c r="AA94" s="59">
        <v>10</v>
      </c>
      <c r="AB94" s="59" t="s">
        <v>27</v>
      </c>
      <c r="AC94" s="59">
        <v>0</v>
      </c>
      <c r="AD94" s="58">
        <v>10</v>
      </c>
      <c r="AE94" s="58">
        <v>3</v>
      </c>
      <c r="AF94" s="58">
        <v>1</v>
      </c>
      <c r="AG94" s="58">
        <v>24</v>
      </c>
      <c r="AH94" s="59" t="s">
        <v>119</v>
      </c>
      <c r="AI94" s="58">
        <v>1</v>
      </c>
      <c r="AJ94" s="58">
        <v>1</v>
      </c>
      <c r="AK94" s="59" t="s">
        <v>635</v>
      </c>
      <c r="AL94" s="59">
        <v>1</v>
      </c>
      <c r="AM94" s="59" t="s">
        <v>27</v>
      </c>
      <c r="AN94" s="59" t="s">
        <v>673</v>
      </c>
      <c r="AO94" s="58">
        <v>23</v>
      </c>
      <c r="AP94" s="59" t="s">
        <v>677</v>
      </c>
      <c r="AQ94" s="59" t="s">
        <v>691</v>
      </c>
      <c r="AR94" s="59" t="s">
        <v>27</v>
      </c>
      <c r="AS94" s="59" t="s">
        <v>27</v>
      </c>
      <c r="AT94" s="59" t="s">
        <v>27</v>
      </c>
      <c r="AU94" s="59" t="s">
        <v>27</v>
      </c>
      <c r="AV94" s="59" t="s">
        <v>27</v>
      </c>
      <c r="AW94" s="62"/>
      <c r="AX94" s="62" t="s">
        <v>747</v>
      </c>
      <c r="AY94" s="62">
        <v>10.36</v>
      </c>
      <c r="AZ94" s="62">
        <v>0.10905263157894736</v>
      </c>
      <c r="BA94" s="62">
        <v>9.1698841698841704</v>
      </c>
      <c r="BB94" s="62"/>
      <c r="BC94" s="62">
        <v>93</v>
      </c>
      <c r="BD94">
        <v>7435</v>
      </c>
      <c r="BE94" s="62"/>
      <c r="BF94" s="62"/>
      <c r="BG94" s="62"/>
      <c r="BH94" s="50">
        <f t="shared" si="1"/>
        <v>1.3513513513513513</v>
      </c>
      <c r="BI94" s="50"/>
      <c r="BJ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</row>
    <row r="95" spans="1:87" ht="14.25" customHeight="1" x14ac:dyDescent="0.25">
      <c r="A95" s="58">
        <v>93</v>
      </c>
      <c r="B95" s="59" t="s">
        <v>78</v>
      </c>
      <c r="C95" s="59" t="s">
        <v>26</v>
      </c>
      <c r="D95" s="59" t="s">
        <v>34</v>
      </c>
      <c r="E95" s="59"/>
      <c r="F95" s="59" t="s">
        <v>35</v>
      </c>
      <c r="G95" s="58">
        <v>1</v>
      </c>
      <c r="H95" s="58">
        <v>19</v>
      </c>
      <c r="I95" s="59" t="s">
        <v>111</v>
      </c>
      <c r="J95" s="58">
        <v>134763219</v>
      </c>
      <c r="K95" s="58">
        <v>0</v>
      </c>
      <c r="L95" s="58">
        <v>0</v>
      </c>
      <c r="M95" s="58">
        <v>8</v>
      </c>
      <c r="N95" s="60">
        <v>0</v>
      </c>
      <c r="O95" s="58">
        <v>3</v>
      </c>
      <c r="P95" s="58">
        <v>14</v>
      </c>
      <c r="Q95" s="58">
        <v>6</v>
      </c>
      <c r="R95" s="60">
        <v>0</v>
      </c>
      <c r="S95" s="58">
        <v>6</v>
      </c>
      <c r="T95" s="58">
        <v>1</v>
      </c>
      <c r="U95" s="58">
        <v>1</v>
      </c>
      <c r="V95" s="58">
        <v>2</v>
      </c>
      <c r="W95" s="59">
        <v>0</v>
      </c>
      <c r="X95" s="58">
        <v>1</v>
      </c>
      <c r="Y95" s="58">
        <v>4</v>
      </c>
      <c r="Z95" s="59">
        <v>46</v>
      </c>
      <c r="AA95" s="59">
        <v>4</v>
      </c>
      <c r="AB95" s="59" t="s">
        <v>27</v>
      </c>
      <c r="AC95" s="59">
        <v>0</v>
      </c>
      <c r="AD95" s="58">
        <v>2</v>
      </c>
      <c r="AE95" s="58">
        <v>1</v>
      </c>
      <c r="AF95" s="58">
        <v>0</v>
      </c>
      <c r="AG95" s="58">
        <v>7</v>
      </c>
      <c r="AH95" s="59" t="s">
        <v>96</v>
      </c>
      <c r="AI95" s="58">
        <v>1</v>
      </c>
      <c r="AJ95" s="58">
        <v>1</v>
      </c>
      <c r="AK95" s="59" t="s">
        <v>185</v>
      </c>
      <c r="AL95" s="59">
        <v>1</v>
      </c>
      <c r="AM95" s="59" t="s">
        <v>27</v>
      </c>
      <c r="AN95" s="59" t="s">
        <v>673</v>
      </c>
      <c r="AO95" s="58">
        <v>23</v>
      </c>
      <c r="AP95" s="59" t="s">
        <v>677</v>
      </c>
      <c r="AQ95" s="59" t="s">
        <v>691</v>
      </c>
      <c r="AR95" s="59" t="s">
        <v>27</v>
      </c>
      <c r="AS95" s="59" t="s">
        <v>27</v>
      </c>
      <c r="AT95" s="59" t="s">
        <v>27</v>
      </c>
      <c r="AU95" s="59" t="s">
        <v>27</v>
      </c>
      <c r="AV95" s="59" t="s">
        <v>27</v>
      </c>
      <c r="AW95" s="62"/>
      <c r="AX95" s="62" t="s">
        <v>747</v>
      </c>
      <c r="AY95" s="62">
        <v>12.02</v>
      </c>
      <c r="AZ95" s="62">
        <v>0.26130434782608697</v>
      </c>
      <c r="BA95" s="62">
        <v>3.8269550748752081</v>
      </c>
      <c r="BB95" s="62"/>
      <c r="BC95" s="62">
        <v>80</v>
      </c>
      <c r="BD95" s="80">
        <v>2060</v>
      </c>
      <c r="BE95" s="62"/>
      <c r="BF95" s="62"/>
      <c r="BG95" s="62"/>
      <c r="BH95" s="50">
        <f t="shared" si="1"/>
        <v>0.24958402662229617</v>
      </c>
      <c r="BI95" s="50"/>
      <c r="BJ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</row>
    <row r="96" spans="1:87" ht="14.25" customHeight="1" x14ac:dyDescent="0.25">
      <c r="A96" s="58">
        <v>94</v>
      </c>
      <c r="B96" s="59" t="s">
        <v>78</v>
      </c>
      <c r="C96" s="59" t="s">
        <v>26</v>
      </c>
      <c r="D96" s="59" t="s">
        <v>39</v>
      </c>
      <c r="E96" s="59"/>
      <c r="F96" s="59" t="s">
        <v>40</v>
      </c>
      <c r="G96" s="58">
        <v>1</v>
      </c>
      <c r="H96" s="58">
        <v>9</v>
      </c>
      <c r="I96" s="59" t="s">
        <v>111</v>
      </c>
      <c r="J96" s="58">
        <v>134763219</v>
      </c>
      <c r="K96" s="58">
        <v>0</v>
      </c>
      <c r="L96" s="58">
        <v>0</v>
      </c>
      <c r="M96" s="58">
        <v>9</v>
      </c>
      <c r="N96" s="60">
        <v>0</v>
      </c>
      <c r="O96" s="60">
        <v>0</v>
      </c>
      <c r="P96" s="58">
        <v>20</v>
      </c>
      <c r="Q96" s="58">
        <v>11</v>
      </c>
      <c r="R96" s="60">
        <v>0</v>
      </c>
      <c r="S96" s="58">
        <v>11</v>
      </c>
      <c r="T96" s="58">
        <v>1</v>
      </c>
      <c r="U96" s="58">
        <v>3</v>
      </c>
      <c r="V96" s="58">
        <v>3.5</v>
      </c>
      <c r="W96" s="59">
        <v>0</v>
      </c>
      <c r="X96" s="58">
        <v>1.5</v>
      </c>
      <c r="Y96" s="58">
        <v>8</v>
      </c>
      <c r="Z96" s="59">
        <v>68</v>
      </c>
      <c r="AA96" s="59">
        <v>8</v>
      </c>
      <c r="AB96" s="59" t="s">
        <v>27</v>
      </c>
      <c r="AC96" s="59">
        <v>0</v>
      </c>
      <c r="AD96" s="58">
        <v>6</v>
      </c>
      <c r="AE96" s="58">
        <v>4</v>
      </c>
      <c r="AF96" s="58">
        <v>0</v>
      </c>
      <c r="AG96" s="58">
        <v>14</v>
      </c>
      <c r="AH96" s="59" t="s">
        <v>112</v>
      </c>
      <c r="AI96" s="58">
        <v>1</v>
      </c>
      <c r="AJ96" s="58">
        <v>1</v>
      </c>
      <c r="AK96" s="59" t="s">
        <v>113</v>
      </c>
      <c r="AL96" s="59">
        <v>1</v>
      </c>
      <c r="AM96" s="59" t="s">
        <v>27</v>
      </c>
      <c r="AN96" s="59" t="s">
        <v>673</v>
      </c>
      <c r="AO96" s="58">
        <v>23</v>
      </c>
      <c r="AP96" s="59" t="s">
        <v>677</v>
      </c>
      <c r="AQ96" s="59" t="s">
        <v>691</v>
      </c>
      <c r="AR96" s="59" t="s">
        <v>27</v>
      </c>
      <c r="AS96" s="59" t="s">
        <v>27</v>
      </c>
      <c r="AT96" s="59" t="s">
        <v>27</v>
      </c>
      <c r="AU96" s="59" t="s">
        <v>27</v>
      </c>
      <c r="AV96" s="59" t="s">
        <v>27</v>
      </c>
      <c r="AW96" s="62"/>
      <c r="AX96" s="62" t="s">
        <v>747</v>
      </c>
      <c r="AY96" s="62">
        <v>9.0020000000000007</v>
      </c>
      <c r="AZ96" s="62">
        <v>0.13238235294117648</v>
      </c>
      <c r="BA96" s="62">
        <v>7.553876916240835</v>
      </c>
      <c r="BB96" s="62"/>
      <c r="BC96" s="62">
        <v>89</v>
      </c>
      <c r="BD96">
        <v>3371</v>
      </c>
      <c r="BE96" s="62"/>
      <c r="BF96" s="62"/>
      <c r="BG96" s="62"/>
      <c r="BH96" s="50">
        <f t="shared" si="1"/>
        <v>1.1108642523883581</v>
      </c>
      <c r="BI96" s="50"/>
      <c r="BJ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0"/>
      <c r="CF96" s="50"/>
      <c r="CG96" s="50"/>
      <c r="CH96" s="50"/>
      <c r="CI96" s="50"/>
    </row>
    <row r="97" spans="1:87" ht="14.25" customHeight="1" x14ac:dyDescent="0.25">
      <c r="A97" s="58">
        <v>95</v>
      </c>
      <c r="B97" s="59" t="s">
        <v>78</v>
      </c>
      <c r="C97" s="59" t="s">
        <v>26</v>
      </c>
      <c r="D97" s="59" t="s">
        <v>44</v>
      </c>
      <c r="E97" s="59"/>
      <c r="F97" s="59" t="s">
        <v>45</v>
      </c>
      <c r="G97" s="58">
        <v>1</v>
      </c>
      <c r="H97" s="58">
        <v>8</v>
      </c>
      <c r="I97" s="59" t="s">
        <v>111</v>
      </c>
      <c r="J97" s="58">
        <v>134763219</v>
      </c>
      <c r="K97" s="58">
        <v>0</v>
      </c>
      <c r="L97" s="58">
        <v>0</v>
      </c>
      <c r="M97" s="58">
        <v>4</v>
      </c>
      <c r="N97" s="60">
        <v>0</v>
      </c>
      <c r="O97" s="60">
        <v>0</v>
      </c>
      <c r="P97" s="58">
        <v>6</v>
      </c>
      <c r="Q97" s="58">
        <v>2</v>
      </c>
      <c r="R97" s="60">
        <v>0</v>
      </c>
      <c r="S97" s="58">
        <v>2</v>
      </c>
      <c r="T97" s="58">
        <v>1</v>
      </c>
      <c r="U97" s="58">
        <v>2</v>
      </c>
      <c r="V97" s="60">
        <v>0</v>
      </c>
      <c r="W97" s="59">
        <v>0</v>
      </c>
      <c r="X97" s="60">
        <v>0</v>
      </c>
      <c r="Y97" s="58">
        <v>2</v>
      </c>
      <c r="Z97" s="59">
        <v>19</v>
      </c>
      <c r="AA97" s="59">
        <v>2</v>
      </c>
      <c r="AB97" s="59" t="s">
        <v>27</v>
      </c>
      <c r="AC97" s="59">
        <v>0</v>
      </c>
      <c r="AD97" s="58">
        <v>2</v>
      </c>
      <c r="AE97" s="58">
        <v>1</v>
      </c>
      <c r="AF97" s="58">
        <v>0</v>
      </c>
      <c r="AG97" s="58">
        <v>6</v>
      </c>
      <c r="AH97" s="59" t="s">
        <v>204</v>
      </c>
      <c r="AI97" s="58">
        <v>2</v>
      </c>
      <c r="AJ97" s="60"/>
      <c r="AK97" s="59" t="s">
        <v>231</v>
      </c>
      <c r="AL97" s="59">
        <v>1</v>
      </c>
      <c r="AM97" s="59" t="s">
        <v>27</v>
      </c>
      <c r="AN97" s="59" t="s">
        <v>673</v>
      </c>
      <c r="AO97" s="58">
        <v>23</v>
      </c>
      <c r="AP97" s="59" t="s">
        <v>677</v>
      </c>
      <c r="AQ97" s="59" t="s">
        <v>691</v>
      </c>
      <c r="AR97" s="59" t="s">
        <v>27</v>
      </c>
      <c r="AS97" s="59" t="s">
        <v>27</v>
      </c>
      <c r="AT97" s="59" t="s">
        <v>27</v>
      </c>
      <c r="AU97" s="59" t="s">
        <v>27</v>
      </c>
      <c r="AV97" s="59" t="s">
        <v>27</v>
      </c>
      <c r="AW97" s="64"/>
      <c r="AX97" s="62" t="s">
        <v>747</v>
      </c>
      <c r="AY97" s="62">
        <v>8.0009999999999994</v>
      </c>
      <c r="AZ97" s="62">
        <v>0.4211052631578947</v>
      </c>
      <c r="BA97" s="62">
        <v>2.374703162104737</v>
      </c>
      <c r="BB97" s="62"/>
      <c r="BC97" s="62">
        <v>92</v>
      </c>
      <c r="BD97" s="80">
        <v>480</v>
      </c>
      <c r="BE97" s="62"/>
      <c r="BF97" s="64"/>
      <c r="BG97" s="64"/>
      <c r="BH97" s="50">
        <f t="shared" si="1"/>
        <v>0.37495313085864268</v>
      </c>
    </row>
    <row r="98" spans="1:87" ht="14.25" customHeight="1" x14ac:dyDescent="0.25">
      <c r="A98" s="58">
        <v>96</v>
      </c>
      <c r="B98" s="59" t="s">
        <v>78</v>
      </c>
      <c r="C98" s="59" t="s">
        <v>26</v>
      </c>
      <c r="D98" s="59" t="s">
        <v>29</v>
      </c>
      <c r="E98" s="59"/>
      <c r="F98" s="59" t="s">
        <v>32</v>
      </c>
      <c r="G98" s="58">
        <v>19</v>
      </c>
      <c r="H98" s="58">
        <v>75</v>
      </c>
      <c r="I98" s="59" t="s">
        <v>111</v>
      </c>
      <c r="J98" s="58">
        <v>134763219</v>
      </c>
      <c r="K98" s="58">
        <v>0</v>
      </c>
      <c r="L98" s="58">
        <v>0</v>
      </c>
      <c r="M98" s="58">
        <v>17</v>
      </c>
      <c r="N98" s="60">
        <v>0</v>
      </c>
      <c r="O98" s="58">
        <v>2</v>
      </c>
      <c r="P98" s="58">
        <v>36</v>
      </c>
      <c r="Q98" s="58">
        <v>18</v>
      </c>
      <c r="R98" s="60">
        <v>0</v>
      </c>
      <c r="S98" s="58">
        <v>18</v>
      </c>
      <c r="T98" s="58">
        <v>1</v>
      </c>
      <c r="U98" s="58">
        <v>5</v>
      </c>
      <c r="V98" s="58">
        <v>6</v>
      </c>
      <c r="W98" s="59">
        <v>0</v>
      </c>
      <c r="X98" s="58">
        <v>3</v>
      </c>
      <c r="Y98" s="58">
        <v>14</v>
      </c>
      <c r="Z98" s="59">
        <v>120</v>
      </c>
      <c r="AA98" s="59">
        <v>14</v>
      </c>
      <c r="AB98" s="59" t="s">
        <v>27</v>
      </c>
      <c r="AC98" s="59">
        <v>0</v>
      </c>
      <c r="AD98" s="58">
        <v>7</v>
      </c>
      <c r="AE98" s="58">
        <v>7</v>
      </c>
      <c r="AF98" s="58">
        <v>3</v>
      </c>
      <c r="AG98" s="58">
        <v>31</v>
      </c>
      <c r="AH98" s="59" t="s">
        <v>112</v>
      </c>
      <c r="AI98" s="58">
        <v>1</v>
      </c>
      <c r="AJ98" s="58">
        <v>1</v>
      </c>
      <c r="AK98" s="59" t="s">
        <v>264</v>
      </c>
      <c r="AL98" s="59">
        <v>1</v>
      </c>
      <c r="AM98" s="59" t="s">
        <v>27</v>
      </c>
      <c r="AN98" s="59" t="s">
        <v>673</v>
      </c>
      <c r="AO98" s="58">
        <v>23</v>
      </c>
      <c r="AP98" s="59" t="s">
        <v>677</v>
      </c>
      <c r="AQ98" s="59" t="s">
        <v>691</v>
      </c>
      <c r="AR98" s="59" t="s">
        <v>27</v>
      </c>
      <c r="AS98" s="59" t="s">
        <v>27</v>
      </c>
      <c r="AT98" s="59" t="s">
        <v>27</v>
      </c>
      <c r="AU98" s="59" t="s">
        <v>27</v>
      </c>
      <c r="AV98" s="59" t="s">
        <v>27</v>
      </c>
      <c r="AW98" s="62"/>
      <c r="AX98" s="62" t="s">
        <v>747</v>
      </c>
      <c r="AY98" s="62">
        <v>23.379000000000001</v>
      </c>
      <c r="AZ98" s="62">
        <v>0.194825</v>
      </c>
      <c r="BA98" s="62">
        <v>5.1328114974977543</v>
      </c>
      <c r="BB98" s="62"/>
      <c r="BC98" s="62">
        <v>38</v>
      </c>
      <c r="BD98" s="80">
        <v>5295</v>
      </c>
      <c r="BE98" s="62"/>
      <c r="BF98" s="62"/>
      <c r="BG98" s="62"/>
      <c r="BH98" s="50">
        <f t="shared" si="1"/>
        <v>0.72714829547884852</v>
      </c>
      <c r="BI98" s="50"/>
      <c r="BJ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0"/>
      <c r="CF98" s="50"/>
      <c r="CG98" s="50"/>
      <c r="CH98" s="50"/>
      <c r="CI98" s="50"/>
    </row>
    <row r="99" spans="1:87" ht="14.25" customHeight="1" x14ac:dyDescent="0.25">
      <c r="A99" s="58">
        <v>97</v>
      </c>
      <c r="B99" s="59" t="s">
        <v>78</v>
      </c>
      <c r="C99" s="59" t="s">
        <v>26</v>
      </c>
      <c r="D99" s="59" t="s">
        <v>36</v>
      </c>
      <c r="E99" s="59"/>
      <c r="F99" s="59" t="s">
        <v>32</v>
      </c>
      <c r="G99" s="58">
        <v>66</v>
      </c>
      <c r="H99" s="58">
        <v>56</v>
      </c>
      <c r="I99" s="59" t="s">
        <v>111</v>
      </c>
      <c r="J99" s="58">
        <v>134763219</v>
      </c>
      <c r="K99" s="58">
        <v>0</v>
      </c>
      <c r="L99" s="58">
        <v>0</v>
      </c>
      <c r="M99" s="58">
        <v>11</v>
      </c>
      <c r="N99" s="60">
        <v>0</v>
      </c>
      <c r="O99" s="58">
        <v>3</v>
      </c>
      <c r="P99" s="58">
        <v>23</v>
      </c>
      <c r="Q99" s="58">
        <v>12</v>
      </c>
      <c r="R99" s="60">
        <v>0</v>
      </c>
      <c r="S99" s="58">
        <v>12</v>
      </c>
      <c r="T99" s="58">
        <v>1</v>
      </c>
      <c r="U99" s="58">
        <v>3</v>
      </c>
      <c r="V99" s="58">
        <v>6.5</v>
      </c>
      <c r="W99" s="59">
        <v>0</v>
      </c>
      <c r="X99" s="58">
        <v>4.5</v>
      </c>
      <c r="Y99" s="58">
        <v>14</v>
      </c>
      <c r="Z99" s="59">
        <v>90</v>
      </c>
      <c r="AA99" s="59">
        <v>14</v>
      </c>
      <c r="AB99" s="59" t="s">
        <v>27</v>
      </c>
      <c r="AC99" s="59">
        <v>0</v>
      </c>
      <c r="AD99" s="58">
        <v>7</v>
      </c>
      <c r="AE99" s="58">
        <v>7</v>
      </c>
      <c r="AF99" s="58">
        <v>3</v>
      </c>
      <c r="AG99" s="58">
        <v>26</v>
      </c>
      <c r="AH99" s="59" t="s">
        <v>112</v>
      </c>
      <c r="AI99" s="58">
        <v>1</v>
      </c>
      <c r="AJ99" s="60"/>
      <c r="AK99" s="59" t="s">
        <v>301</v>
      </c>
      <c r="AL99" s="59">
        <v>1</v>
      </c>
      <c r="AM99" s="59" t="s">
        <v>27</v>
      </c>
      <c r="AN99" s="59" t="s">
        <v>673</v>
      </c>
      <c r="AO99" s="58">
        <v>23</v>
      </c>
      <c r="AP99" s="59" t="s">
        <v>677</v>
      </c>
      <c r="AQ99" s="59" t="s">
        <v>691</v>
      </c>
      <c r="AR99" s="59" t="s">
        <v>27</v>
      </c>
      <c r="AS99" s="59" t="s">
        <v>27</v>
      </c>
      <c r="AT99" s="59" t="s">
        <v>27</v>
      </c>
      <c r="AU99" s="59" t="s">
        <v>27</v>
      </c>
      <c r="AV99" s="59" t="s">
        <v>27</v>
      </c>
      <c r="AW99" s="62"/>
      <c r="AX99" s="62" t="s">
        <v>747</v>
      </c>
      <c r="AY99" s="62">
        <v>12.287000000000001</v>
      </c>
      <c r="AZ99" s="62">
        <v>0.13652222222222224</v>
      </c>
      <c r="BA99" s="62">
        <v>7.3248148449580857</v>
      </c>
      <c r="BB99" s="62"/>
      <c r="BC99" s="62">
        <v>132</v>
      </c>
      <c r="BD99">
        <v>7570</v>
      </c>
      <c r="BE99" s="62"/>
      <c r="BF99" s="62"/>
      <c r="BG99" s="62"/>
      <c r="BH99" s="50">
        <f t="shared" si="1"/>
        <v>1.3835761373809716</v>
      </c>
      <c r="BI99" s="50"/>
      <c r="BJ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0"/>
      <c r="CF99" s="50"/>
      <c r="CG99" s="50"/>
      <c r="CH99" s="50"/>
      <c r="CI99" s="50"/>
    </row>
    <row r="100" spans="1:87" ht="14.25" customHeight="1" x14ac:dyDescent="0.25">
      <c r="A100" s="58">
        <v>98</v>
      </c>
      <c r="B100" s="59" t="s">
        <v>78</v>
      </c>
      <c r="C100" s="59" t="s">
        <v>26</v>
      </c>
      <c r="D100" s="59" t="s">
        <v>41</v>
      </c>
      <c r="E100" s="59"/>
      <c r="F100" s="59" t="s">
        <v>32</v>
      </c>
      <c r="G100" s="58">
        <v>14</v>
      </c>
      <c r="H100" s="58">
        <v>13</v>
      </c>
      <c r="I100" s="59" t="s">
        <v>111</v>
      </c>
      <c r="J100" s="58">
        <v>134763219</v>
      </c>
      <c r="K100" s="58">
        <v>0</v>
      </c>
      <c r="L100" s="58">
        <v>0</v>
      </c>
      <c r="M100" s="58">
        <v>14</v>
      </c>
      <c r="N100" s="58">
        <v>2</v>
      </c>
      <c r="O100" s="58">
        <v>7</v>
      </c>
      <c r="P100" s="58">
        <v>20</v>
      </c>
      <c r="Q100" s="58">
        <v>6</v>
      </c>
      <c r="R100" s="60">
        <v>0</v>
      </c>
      <c r="S100" s="58">
        <v>6</v>
      </c>
      <c r="T100" s="58">
        <v>2</v>
      </c>
      <c r="U100" s="58">
        <v>1</v>
      </c>
      <c r="V100" s="58">
        <v>6</v>
      </c>
      <c r="W100" s="61">
        <v>1</v>
      </c>
      <c r="X100" s="58">
        <v>1</v>
      </c>
      <c r="Y100" s="58">
        <v>9</v>
      </c>
      <c r="Z100" s="59">
        <v>75</v>
      </c>
      <c r="AA100" s="59">
        <v>9</v>
      </c>
      <c r="AB100" s="59" t="s">
        <v>27</v>
      </c>
      <c r="AC100" s="59">
        <v>0</v>
      </c>
      <c r="AD100" s="58">
        <v>4</v>
      </c>
      <c r="AE100" s="58">
        <v>11</v>
      </c>
      <c r="AF100" s="58">
        <v>3</v>
      </c>
      <c r="AG100" s="58">
        <v>29</v>
      </c>
      <c r="AH100" s="59" t="s">
        <v>96</v>
      </c>
      <c r="AI100" s="58">
        <v>1</v>
      </c>
      <c r="AJ100" s="60"/>
      <c r="AK100" s="59" t="s">
        <v>331</v>
      </c>
      <c r="AL100" s="59">
        <v>1</v>
      </c>
      <c r="AM100" s="59" t="s">
        <v>27</v>
      </c>
      <c r="AN100" s="59" t="s">
        <v>673</v>
      </c>
      <c r="AO100" s="58">
        <v>23</v>
      </c>
      <c r="AP100" s="59" t="s">
        <v>677</v>
      </c>
      <c r="AQ100" s="59" t="s">
        <v>691</v>
      </c>
      <c r="AR100" s="59" t="s">
        <v>27</v>
      </c>
      <c r="AS100" s="59" t="s">
        <v>27</v>
      </c>
      <c r="AT100" s="59" t="s">
        <v>27</v>
      </c>
      <c r="AU100" s="59" t="s">
        <v>27</v>
      </c>
      <c r="AV100" s="59" t="s">
        <v>27</v>
      </c>
      <c r="AW100" s="62"/>
      <c r="AX100" s="62" t="s">
        <v>747</v>
      </c>
      <c r="AY100" s="62">
        <v>25.004000000000001</v>
      </c>
      <c r="AZ100" s="62">
        <v>0.33338666666666666</v>
      </c>
      <c r="BA100" s="62">
        <v>2.9995200767877139</v>
      </c>
      <c r="BB100" s="62"/>
      <c r="BC100" s="62">
        <v>28</v>
      </c>
      <c r="BD100" s="80">
        <v>5096</v>
      </c>
      <c r="BE100" s="62"/>
      <c r="BF100" s="62"/>
      <c r="BG100" s="62"/>
      <c r="BH100" s="50">
        <f t="shared" si="1"/>
        <v>0.71988481842905128</v>
      </c>
      <c r="BI100" s="50"/>
      <c r="BJ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0"/>
      <c r="CF100" s="50"/>
      <c r="CG100" s="50"/>
      <c r="CH100" s="50"/>
      <c r="CI100" s="50"/>
    </row>
    <row r="101" spans="1:87" ht="14.25" customHeight="1" x14ac:dyDescent="0.25">
      <c r="A101" s="58">
        <v>99</v>
      </c>
      <c r="B101" s="59" t="s">
        <v>78</v>
      </c>
      <c r="C101" s="59" t="s">
        <v>26</v>
      </c>
      <c r="D101" s="59" t="s">
        <v>46</v>
      </c>
      <c r="E101" s="59"/>
      <c r="F101" s="59" t="s">
        <v>32</v>
      </c>
      <c r="G101" s="58">
        <v>98</v>
      </c>
      <c r="H101" s="58">
        <v>9</v>
      </c>
      <c r="I101" s="59" t="s">
        <v>111</v>
      </c>
      <c r="J101" s="58">
        <v>134763219</v>
      </c>
      <c r="K101" s="58">
        <v>0</v>
      </c>
      <c r="L101" s="58">
        <v>0</v>
      </c>
      <c r="M101" s="58">
        <v>9</v>
      </c>
      <c r="N101" s="60">
        <v>0</v>
      </c>
      <c r="O101" s="58">
        <v>3</v>
      </c>
      <c r="P101" s="58">
        <v>18</v>
      </c>
      <c r="Q101" s="58">
        <v>9</v>
      </c>
      <c r="R101" s="60">
        <v>0</v>
      </c>
      <c r="S101" s="58">
        <v>9</v>
      </c>
      <c r="T101" s="58">
        <v>2</v>
      </c>
      <c r="U101" s="58">
        <v>3</v>
      </c>
      <c r="V101" s="58">
        <v>6</v>
      </c>
      <c r="W101" s="59">
        <v>0</v>
      </c>
      <c r="X101" s="58">
        <v>3</v>
      </c>
      <c r="Y101" s="58">
        <v>12</v>
      </c>
      <c r="Z101" s="59">
        <v>74</v>
      </c>
      <c r="AA101" s="59">
        <v>12</v>
      </c>
      <c r="AB101" s="59" t="s">
        <v>27</v>
      </c>
      <c r="AC101" s="59">
        <v>0</v>
      </c>
      <c r="AD101" s="58">
        <v>6</v>
      </c>
      <c r="AE101" s="58">
        <v>5</v>
      </c>
      <c r="AF101" s="58">
        <v>2</v>
      </c>
      <c r="AG101" s="58">
        <v>22</v>
      </c>
      <c r="AH101" s="59" t="s">
        <v>112</v>
      </c>
      <c r="AI101" s="58">
        <v>1</v>
      </c>
      <c r="AJ101" s="58">
        <v>1</v>
      </c>
      <c r="AK101" s="59" t="s">
        <v>362</v>
      </c>
      <c r="AL101" s="59">
        <v>1</v>
      </c>
      <c r="AM101" s="59" t="s">
        <v>27</v>
      </c>
      <c r="AN101" s="59" t="s">
        <v>673</v>
      </c>
      <c r="AO101" s="58">
        <v>23</v>
      </c>
      <c r="AP101" s="59" t="s">
        <v>677</v>
      </c>
      <c r="AQ101" s="59" t="s">
        <v>691</v>
      </c>
      <c r="AR101" s="59" t="s">
        <v>27</v>
      </c>
      <c r="AS101" s="59" t="s">
        <v>27</v>
      </c>
      <c r="AT101" s="59" t="s">
        <v>27</v>
      </c>
      <c r="AU101" s="59" t="s">
        <v>27</v>
      </c>
      <c r="AV101" s="59" t="s">
        <v>27</v>
      </c>
      <c r="AW101" s="64"/>
      <c r="AX101" s="62" t="s">
        <v>747</v>
      </c>
      <c r="AY101" s="62">
        <v>13.829000000000001</v>
      </c>
      <c r="AZ101" s="62">
        <v>0.1868783783783784</v>
      </c>
      <c r="BA101" s="62">
        <v>5.3510738303564969</v>
      </c>
      <c r="BB101" s="62"/>
      <c r="BC101" s="62">
        <v>196</v>
      </c>
      <c r="BD101">
        <v>3301</v>
      </c>
      <c r="BE101" s="62"/>
      <c r="BF101" s="64"/>
      <c r="BG101" s="64"/>
      <c r="BH101" s="50">
        <f t="shared" si="1"/>
        <v>0.94005351073830357</v>
      </c>
    </row>
    <row r="102" spans="1:87" ht="14.25" customHeight="1" x14ac:dyDescent="0.25">
      <c r="A102" s="58">
        <v>100</v>
      </c>
      <c r="B102" s="59" t="s">
        <v>78</v>
      </c>
      <c r="C102" s="59" t="s">
        <v>28</v>
      </c>
      <c r="D102" s="59" t="s">
        <v>79</v>
      </c>
      <c r="E102" s="59"/>
      <c r="F102" s="59" t="s">
        <v>80</v>
      </c>
      <c r="G102" s="58">
        <v>1</v>
      </c>
      <c r="H102" s="58">
        <v>30</v>
      </c>
      <c r="I102" s="59" t="s">
        <v>114</v>
      </c>
      <c r="J102" s="58">
        <v>17888853</v>
      </c>
      <c r="K102" s="58">
        <v>64.857142857142904</v>
      </c>
      <c r="L102" s="58">
        <v>0.40121580547112501</v>
      </c>
      <c r="M102" s="58">
        <v>2</v>
      </c>
      <c r="N102" s="60">
        <v>0</v>
      </c>
      <c r="O102" s="60">
        <v>0</v>
      </c>
      <c r="P102" s="58">
        <v>3</v>
      </c>
      <c r="Q102" s="58">
        <v>1</v>
      </c>
      <c r="R102" s="58">
        <v>1</v>
      </c>
      <c r="S102" s="58">
        <v>1</v>
      </c>
      <c r="T102" s="58">
        <v>1</v>
      </c>
      <c r="U102" s="58">
        <v>1</v>
      </c>
      <c r="V102" s="60">
        <v>0</v>
      </c>
      <c r="W102" s="61">
        <v>1</v>
      </c>
      <c r="X102" s="60">
        <v>0</v>
      </c>
      <c r="Y102" s="58">
        <v>2</v>
      </c>
      <c r="Z102" s="59">
        <v>13</v>
      </c>
      <c r="AA102" s="59">
        <v>2</v>
      </c>
      <c r="AB102" s="59" t="s">
        <v>99</v>
      </c>
      <c r="AC102" s="59">
        <v>0</v>
      </c>
      <c r="AD102" s="58">
        <v>0</v>
      </c>
      <c r="AE102" s="58">
        <v>0</v>
      </c>
      <c r="AF102" s="58">
        <v>0</v>
      </c>
      <c r="AG102" s="58">
        <v>1</v>
      </c>
      <c r="AH102" s="59" t="s">
        <v>90</v>
      </c>
      <c r="AI102" s="58">
        <v>4</v>
      </c>
      <c r="AJ102" s="60"/>
      <c r="AK102" s="59" t="s">
        <v>636</v>
      </c>
      <c r="AL102" s="59">
        <v>1</v>
      </c>
      <c r="AM102" s="59" t="s">
        <v>27</v>
      </c>
      <c r="AN102" s="59" t="s">
        <v>680</v>
      </c>
      <c r="AO102" s="58">
        <v>30</v>
      </c>
      <c r="AP102" s="59" t="s">
        <v>674</v>
      </c>
      <c r="AQ102" s="59" t="s">
        <v>687</v>
      </c>
      <c r="AR102" s="59" t="s">
        <v>27</v>
      </c>
      <c r="AS102" s="59" t="s">
        <v>688</v>
      </c>
      <c r="AT102" s="59" t="s">
        <v>27</v>
      </c>
      <c r="AU102" s="59" t="s">
        <v>27</v>
      </c>
      <c r="AV102" s="59" t="s">
        <v>27</v>
      </c>
      <c r="AW102" s="62"/>
      <c r="AX102" s="62" t="s">
        <v>748</v>
      </c>
      <c r="AY102" s="62">
        <v>5.234</v>
      </c>
      <c r="AZ102" s="62">
        <v>0.4026153846153846</v>
      </c>
      <c r="BA102" s="62">
        <v>2.4837600305693543</v>
      </c>
      <c r="BB102" s="62">
        <v>4.5650000000000004</v>
      </c>
      <c r="BC102" s="62">
        <v>93</v>
      </c>
      <c r="BD102">
        <v>151</v>
      </c>
      <c r="BE102" s="62"/>
      <c r="BF102" s="62"/>
      <c r="BG102" s="62"/>
      <c r="BH102" s="50">
        <f t="shared" si="1"/>
        <v>0</v>
      </c>
      <c r="BI102" s="50"/>
      <c r="BJ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</row>
    <row r="103" spans="1:87" ht="14.25" hidden="1" customHeight="1" x14ac:dyDescent="0.25">
      <c r="A103" s="58">
        <v>101</v>
      </c>
      <c r="B103" s="59" t="s">
        <v>78</v>
      </c>
      <c r="C103" s="59" t="s">
        <v>28</v>
      </c>
      <c r="D103" s="59" t="s">
        <v>34</v>
      </c>
      <c r="E103" s="59"/>
      <c r="F103" s="59" t="s">
        <v>35</v>
      </c>
      <c r="G103" s="58">
        <v>1</v>
      </c>
      <c r="H103" s="58">
        <v>19</v>
      </c>
      <c r="I103" s="59" t="s">
        <v>114</v>
      </c>
      <c r="J103" s="58">
        <v>17888853</v>
      </c>
      <c r="K103" s="58">
        <v>52.625</v>
      </c>
      <c r="L103" s="58">
        <v>0.48349056603773599</v>
      </c>
      <c r="M103" s="60">
        <v>0</v>
      </c>
      <c r="N103" s="60">
        <v>0</v>
      </c>
      <c r="O103" s="60">
        <v>0</v>
      </c>
      <c r="P103" s="60">
        <v>0</v>
      </c>
      <c r="Q103" s="60">
        <v>0</v>
      </c>
      <c r="R103" s="60">
        <v>0</v>
      </c>
      <c r="S103" s="60">
        <v>0</v>
      </c>
      <c r="T103" s="60">
        <v>0</v>
      </c>
      <c r="U103" s="60">
        <v>0</v>
      </c>
      <c r="V103" s="60">
        <v>0</v>
      </c>
      <c r="W103" s="59">
        <v>0</v>
      </c>
      <c r="X103" s="60">
        <v>0</v>
      </c>
      <c r="Y103" s="60">
        <v>0</v>
      </c>
      <c r="Z103" s="59">
        <v>0</v>
      </c>
      <c r="AA103" s="59">
        <v>0</v>
      </c>
      <c r="AB103" s="59" t="s">
        <v>99</v>
      </c>
      <c r="AC103" s="61">
        <v>4</v>
      </c>
      <c r="AD103" s="58">
        <v>0</v>
      </c>
      <c r="AE103" s="58">
        <v>0</v>
      </c>
      <c r="AF103" s="58">
        <v>0</v>
      </c>
      <c r="AG103" s="58">
        <v>0</v>
      </c>
      <c r="AH103" s="59" t="s">
        <v>90</v>
      </c>
      <c r="AI103" s="58">
        <v>4</v>
      </c>
      <c r="AJ103" s="60"/>
      <c r="AK103" s="59" t="s">
        <v>186</v>
      </c>
      <c r="AL103" s="59">
        <v>1</v>
      </c>
      <c r="AM103" s="59" t="s">
        <v>27</v>
      </c>
      <c r="AN103" s="59" t="s">
        <v>680</v>
      </c>
      <c r="AO103" s="58">
        <v>30</v>
      </c>
      <c r="AP103" s="59" t="s">
        <v>674</v>
      </c>
      <c r="AQ103" s="59" t="s">
        <v>687</v>
      </c>
      <c r="AR103" s="59" t="s">
        <v>27</v>
      </c>
      <c r="AS103" s="59" t="s">
        <v>688</v>
      </c>
      <c r="AT103" s="59" t="s">
        <v>27</v>
      </c>
      <c r="AU103" s="59" t="s">
        <v>27</v>
      </c>
      <c r="AV103" s="59" t="s">
        <v>27</v>
      </c>
      <c r="AW103" s="62"/>
      <c r="AX103" s="62" t="s">
        <v>748</v>
      </c>
      <c r="AY103" s="62">
        <v>7.9180000000000001</v>
      </c>
      <c r="AZ103" s="62" t="s">
        <v>27</v>
      </c>
      <c r="BA103" s="62">
        <v>0</v>
      </c>
      <c r="BB103" s="62">
        <v>7.3810000000000002</v>
      </c>
      <c r="BC103" s="62">
        <v>68</v>
      </c>
      <c r="BD103" s="65">
        <v>0</v>
      </c>
      <c r="BE103" s="62" t="s">
        <v>102</v>
      </c>
      <c r="BF103" s="62">
        <v>1</v>
      </c>
      <c r="BG103" s="62"/>
      <c r="BH103" s="50">
        <f t="shared" si="1"/>
        <v>0</v>
      </c>
      <c r="BI103" s="50"/>
      <c r="BJ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0"/>
      <c r="CF103" s="50"/>
      <c r="CG103" s="50"/>
      <c r="CH103" s="50"/>
      <c r="CI103" s="50"/>
    </row>
    <row r="104" spans="1:87" ht="14.25" customHeight="1" x14ac:dyDescent="0.25">
      <c r="A104" s="58">
        <v>102</v>
      </c>
      <c r="B104" s="59" t="s">
        <v>78</v>
      </c>
      <c r="C104" s="59" t="s">
        <v>26</v>
      </c>
      <c r="D104" s="59" t="s">
        <v>31</v>
      </c>
      <c r="E104" s="59"/>
      <c r="F104" s="59" t="s">
        <v>30</v>
      </c>
      <c r="G104" s="58">
        <v>62</v>
      </c>
      <c r="H104" s="58">
        <v>150</v>
      </c>
      <c r="I104" s="59" t="s">
        <v>111</v>
      </c>
      <c r="J104" s="58">
        <v>134763219</v>
      </c>
      <c r="K104" s="58">
        <v>0</v>
      </c>
      <c r="L104" s="58">
        <v>0</v>
      </c>
      <c r="M104" s="58">
        <v>21</v>
      </c>
      <c r="N104" s="58">
        <v>1</v>
      </c>
      <c r="O104" s="58">
        <v>7</v>
      </c>
      <c r="P104" s="58">
        <v>37</v>
      </c>
      <c r="Q104" s="58">
        <v>14</v>
      </c>
      <c r="R104" s="60">
        <v>0</v>
      </c>
      <c r="S104" s="58">
        <v>14</v>
      </c>
      <c r="T104" s="58">
        <v>1</v>
      </c>
      <c r="U104" s="58">
        <v>7</v>
      </c>
      <c r="V104" s="58">
        <v>8.5</v>
      </c>
      <c r="W104" s="59">
        <v>0</v>
      </c>
      <c r="X104" s="58">
        <v>5.5</v>
      </c>
      <c r="Y104" s="58">
        <v>21</v>
      </c>
      <c r="Z104" s="59">
        <v>137</v>
      </c>
      <c r="AA104" s="59">
        <v>21</v>
      </c>
      <c r="AB104" s="59" t="s">
        <v>27</v>
      </c>
      <c r="AC104" s="59">
        <v>0</v>
      </c>
      <c r="AD104" s="58">
        <v>19</v>
      </c>
      <c r="AE104" s="58">
        <v>13</v>
      </c>
      <c r="AF104" s="58">
        <v>3</v>
      </c>
      <c r="AG104" s="58">
        <v>52</v>
      </c>
      <c r="AH104" s="59" t="s">
        <v>119</v>
      </c>
      <c r="AI104" s="58">
        <v>1</v>
      </c>
      <c r="AJ104" s="58">
        <v>1</v>
      </c>
      <c r="AK104" s="59" t="s">
        <v>385</v>
      </c>
      <c r="AL104" s="59">
        <v>1</v>
      </c>
      <c r="AM104" s="59" t="s">
        <v>27</v>
      </c>
      <c r="AN104" s="59" t="s">
        <v>673</v>
      </c>
      <c r="AO104" s="58">
        <v>23</v>
      </c>
      <c r="AP104" s="59" t="s">
        <v>677</v>
      </c>
      <c r="AQ104" s="59" t="s">
        <v>691</v>
      </c>
      <c r="AR104" s="59" t="s">
        <v>27</v>
      </c>
      <c r="AS104" s="59" t="s">
        <v>27</v>
      </c>
      <c r="AT104" s="59" t="s">
        <v>27</v>
      </c>
      <c r="AU104" s="59" t="s">
        <v>27</v>
      </c>
      <c r="AV104" s="59" t="s">
        <v>27</v>
      </c>
      <c r="AW104" s="62"/>
      <c r="AX104" s="62" t="s">
        <v>747</v>
      </c>
      <c r="AY104" s="62">
        <v>23.218</v>
      </c>
      <c r="AZ104" s="62">
        <v>0.16947445255474453</v>
      </c>
      <c r="BA104" s="62">
        <v>5.9005943664398313</v>
      </c>
      <c r="BB104" s="62"/>
      <c r="BC104" s="62" t="s">
        <v>774</v>
      </c>
      <c r="BD104">
        <v>10401</v>
      </c>
      <c r="BE104" s="62"/>
      <c r="BF104" s="62"/>
      <c r="BG104" s="62"/>
      <c r="BH104" s="50">
        <f t="shared" si="1"/>
        <v>1.5074511155138255</v>
      </c>
      <c r="BI104" s="50"/>
      <c r="BJ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</row>
    <row r="105" spans="1:87" ht="14.25" hidden="1" customHeight="1" x14ac:dyDescent="0.25">
      <c r="A105" s="58">
        <v>103</v>
      </c>
      <c r="B105" s="59" t="s">
        <v>78</v>
      </c>
      <c r="C105" s="59" t="s">
        <v>28</v>
      </c>
      <c r="D105" s="59" t="s">
        <v>39</v>
      </c>
      <c r="E105" s="59"/>
      <c r="F105" s="59" t="s">
        <v>40</v>
      </c>
      <c r="G105" s="58">
        <v>1</v>
      </c>
      <c r="H105" s="58">
        <v>9</v>
      </c>
      <c r="I105" s="59" t="s">
        <v>114</v>
      </c>
      <c r="J105" s="58">
        <v>17888853</v>
      </c>
      <c r="K105" s="58">
        <v>42.769230769230802</v>
      </c>
      <c r="L105" s="58">
        <v>0.29753265602322199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  <c r="R105" s="60">
        <v>0</v>
      </c>
      <c r="S105" s="60">
        <v>0</v>
      </c>
      <c r="T105" s="60">
        <v>0</v>
      </c>
      <c r="U105" s="60">
        <v>0</v>
      </c>
      <c r="V105" s="60">
        <v>0</v>
      </c>
      <c r="W105" s="59">
        <v>0</v>
      </c>
      <c r="X105" s="60">
        <v>0</v>
      </c>
      <c r="Y105" s="60">
        <v>0</v>
      </c>
      <c r="Z105" s="59">
        <v>0</v>
      </c>
      <c r="AA105" s="59">
        <v>0</v>
      </c>
      <c r="AB105" s="59" t="s">
        <v>99</v>
      </c>
      <c r="AC105" s="61">
        <v>4</v>
      </c>
      <c r="AD105" s="58">
        <v>0</v>
      </c>
      <c r="AE105" s="58">
        <v>0</v>
      </c>
      <c r="AF105" s="58">
        <v>0</v>
      </c>
      <c r="AG105" s="58">
        <v>0</v>
      </c>
      <c r="AH105" s="59" t="s">
        <v>90</v>
      </c>
      <c r="AI105" s="58">
        <v>4</v>
      </c>
      <c r="AJ105" s="60"/>
      <c r="AK105" s="59" t="s">
        <v>115</v>
      </c>
      <c r="AL105" s="59">
        <v>1</v>
      </c>
      <c r="AM105" s="59" t="s">
        <v>27</v>
      </c>
      <c r="AN105" s="59" t="s">
        <v>680</v>
      </c>
      <c r="AO105" s="58">
        <v>30</v>
      </c>
      <c r="AP105" s="59" t="s">
        <v>674</v>
      </c>
      <c r="AQ105" s="59" t="s">
        <v>687</v>
      </c>
      <c r="AR105" s="59" t="s">
        <v>27</v>
      </c>
      <c r="AS105" s="59" t="s">
        <v>688</v>
      </c>
      <c r="AT105" s="59" t="s">
        <v>27</v>
      </c>
      <c r="AU105" s="59" t="s">
        <v>27</v>
      </c>
      <c r="AV105" s="59" t="s">
        <v>710</v>
      </c>
      <c r="AW105" s="62"/>
      <c r="AX105" s="62" t="s">
        <v>748</v>
      </c>
      <c r="AY105" s="62">
        <v>9.67</v>
      </c>
      <c r="AZ105" s="62" t="s">
        <v>27</v>
      </c>
      <c r="BA105" s="62">
        <v>0</v>
      </c>
      <c r="BB105" s="62">
        <v>4.12</v>
      </c>
      <c r="BC105" s="62">
        <v>23</v>
      </c>
      <c r="BD105" s="65">
        <v>0</v>
      </c>
      <c r="BE105" s="62"/>
      <c r="BF105" s="62"/>
      <c r="BG105" s="62"/>
      <c r="BH105" s="50">
        <f t="shared" si="1"/>
        <v>0</v>
      </c>
      <c r="BI105" s="50"/>
      <c r="BJ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0"/>
      <c r="CF105" s="50"/>
      <c r="CG105" s="50"/>
      <c r="CH105" s="50"/>
      <c r="CI105" s="50"/>
    </row>
    <row r="106" spans="1:87" ht="14.25" hidden="1" customHeight="1" x14ac:dyDescent="0.25">
      <c r="A106" s="58">
        <v>105</v>
      </c>
      <c r="B106" s="59" t="s">
        <v>78</v>
      </c>
      <c r="C106" s="59" t="s">
        <v>28</v>
      </c>
      <c r="D106" s="59" t="s">
        <v>44</v>
      </c>
      <c r="E106" s="59"/>
      <c r="F106" s="59" t="s">
        <v>45</v>
      </c>
      <c r="G106" s="58">
        <v>1</v>
      </c>
      <c r="H106" s="58">
        <v>8</v>
      </c>
      <c r="I106" s="59" t="s">
        <v>114</v>
      </c>
      <c r="J106" s="58">
        <v>17888853</v>
      </c>
      <c r="K106" s="58">
        <v>56.363636363636402</v>
      </c>
      <c r="L106" s="58">
        <v>0.55454545454545401</v>
      </c>
      <c r="M106" s="60">
        <v>0</v>
      </c>
      <c r="N106" s="60">
        <v>0</v>
      </c>
      <c r="O106" s="60">
        <v>0</v>
      </c>
      <c r="P106" s="60">
        <v>0</v>
      </c>
      <c r="Q106" s="60">
        <v>0</v>
      </c>
      <c r="R106" s="60">
        <v>0</v>
      </c>
      <c r="S106" s="60">
        <v>0</v>
      </c>
      <c r="T106" s="60">
        <v>0</v>
      </c>
      <c r="U106" s="60">
        <v>0</v>
      </c>
      <c r="V106" s="60">
        <v>0</v>
      </c>
      <c r="W106" s="59">
        <v>0</v>
      </c>
      <c r="X106" s="60">
        <v>0</v>
      </c>
      <c r="Y106" s="60">
        <v>0</v>
      </c>
      <c r="Z106" s="59">
        <v>0</v>
      </c>
      <c r="AA106" s="59">
        <v>0</v>
      </c>
      <c r="AB106" s="59" t="s">
        <v>102</v>
      </c>
      <c r="AC106" s="61">
        <v>4</v>
      </c>
      <c r="AD106" s="58">
        <v>0</v>
      </c>
      <c r="AE106" s="58">
        <v>0</v>
      </c>
      <c r="AF106" s="58">
        <v>0</v>
      </c>
      <c r="AG106" s="58">
        <v>0</v>
      </c>
      <c r="AH106" s="59" t="s">
        <v>90</v>
      </c>
      <c r="AI106" s="58">
        <v>4</v>
      </c>
      <c r="AJ106" s="60"/>
      <c r="AK106" s="59" t="s">
        <v>91</v>
      </c>
      <c r="AL106" s="59">
        <v>1</v>
      </c>
      <c r="AM106" s="59" t="s">
        <v>27</v>
      </c>
      <c r="AN106" s="59" t="s">
        <v>680</v>
      </c>
      <c r="AO106" s="58">
        <v>30</v>
      </c>
      <c r="AP106" s="59" t="s">
        <v>674</v>
      </c>
      <c r="AQ106" s="59" t="s">
        <v>687</v>
      </c>
      <c r="AR106" s="59" t="s">
        <v>27</v>
      </c>
      <c r="AS106" s="59" t="s">
        <v>688</v>
      </c>
      <c r="AT106" s="59" t="s">
        <v>27</v>
      </c>
      <c r="AU106" s="59" t="s">
        <v>27</v>
      </c>
      <c r="AV106" s="59" t="s">
        <v>27</v>
      </c>
      <c r="AW106" s="64"/>
      <c r="AX106" s="62" t="s">
        <v>748</v>
      </c>
      <c r="AY106" s="62">
        <v>12.906000000000001</v>
      </c>
      <c r="AZ106" s="62" t="s">
        <v>27</v>
      </c>
      <c r="BA106" s="62">
        <v>0</v>
      </c>
      <c r="BB106" s="62">
        <v>3.6360000000000001</v>
      </c>
      <c r="BC106" s="62">
        <v>43</v>
      </c>
      <c r="BD106" s="65">
        <v>0</v>
      </c>
      <c r="BE106" s="62"/>
      <c r="BF106" s="64"/>
      <c r="BG106" s="64"/>
      <c r="BH106" s="50">
        <f t="shared" si="1"/>
        <v>0</v>
      </c>
    </row>
    <row r="107" spans="1:87" ht="14.25" hidden="1" customHeight="1" x14ac:dyDescent="0.25">
      <c r="A107" s="58">
        <v>106</v>
      </c>
      <c r="B107" s="59" t="s">
        <v>78</v>
      </c>
      <c r="C107" s="59" t="s">
        <v>28</v>
      </c>
      <c r="D107" s="59" t="s">
        <v>29</v>
      </c>
      <c r="E107" s="59"/>
      <c r="F107" s="59" t="s">
        <v>32</v>
      </c>
      <c r="G107" s="58">
        <v>19</v>
      </c>
      <c r="H107" s="58">
        <v>75</v>
      </c>
      <c r="I107" s="59" t="s">
        <v>114</v>
      </c>
      <c r="J107" s="58">
        <v>17888853</v>
      </c>
      <c r="K107" s="58">
        <v>0.375</v>
      </c>
      <c r="L107" s="58">
        <v>0.1875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  <c r="R107" s="60">
        <v>0</v>
      </c>
      <c r="S107" s="60">
        <v>0</v>
      </c>
      <c r="T107" s="60">
        <v>0</v>
      </c>
      <c r="U107" s="60">
        <v>0</v>
      </c>
      <c r="V107" s="60">
        <v>0</v>
      </c>
      <c r="W107" s="59">
        <v>0</v>
      </c>
      <c r="X107" s="60">
        <v>0</v>
      </c>
      <c r="Y107" s="60">
        <v>0</v>
      </c>
      <c r="Z107" s="59">
        <v>0</v>
      </c>
      <c r="AA107" s="59">
        <v>0</v>
      </c>
      <c r="AB107" s="59" t="s">
        <v>102</v>
      </c>
      <c r="AC107" s="61">
        <v>4</v>
      </c>
      <c r="AD107" s="58">
        <v>0</v>
      </c>
      <c r="AE107" s="58">
        <v>0</v>
      </c>
      <c r="AF107" s="58">
        <v>0</v>
      </c>
      <c r="AG107" s="58">
        <v>0</v>
      </c>
      <c r="AH107" s="59" t="s">
        <v>258</v>
      </c>
      <c r="AI107" s="58">
        <v>9</v>
      </c>
      <c r="AJ107" s="60"/>
      <c r="AK107" s="59" t="s">
        <v>91</v>
      </c>
      <c r="AL107" s="59">
        <v>1</v>
      </c>
      <c r="AM107" s="59" t="s">
        <v>27</v>
      </c>
      <c r="AN107" s="59" t="s">
        <v>680</v>
      </c>
      <c r="AO107" s="58">
        <v>30</v>
      </c>
      <c r="AP107" s="59" t="s">
        <v>674</v>
      </c>
      <c r="AQ107" s="59" t="s">
        <v>687</v>
      </c>
      <c r="AR107" s="59" t="s">
        <v>27</v>
      </c>
      <c r="AS107" s="59" t="s">
        <v>688</v>
      </c>
      <c r="AT107" s="59" t="s">
        <v>27</v>
      </c>
      <c r="AU107" s="59" t="s">
        <v>27</v>
      </c>
      <c r="AV107" s="59" t="s">
        <v>27</v>
      </c>
      <c r="AW107" s="62"/>
      <c r="AX107" s="62" t="s">
        <v>748</v>
      </c>
      <c r="AY107" s="62">
        <v>7.4560000000000004</v>
      </c>
      <c r="AZ107" s="62" t="s">
        <v>27</v>
      </c>
      <c r="BA107" s="62">
        <v>0</v>
      </c>
      <c r="BB107" s="62">
        <v>3.1390000000000002</v>
      </c>
      <c r="BC107" s="62" t="s">
        <v>775</v>
      </c>
      <c r="BD107" s="65">
        <v>0</v>
      </c>
      <c r="BE107" s="62"/>
      <c r="BF107" s="62"/>
      <c r="BG107" s="62"/>
      <c r="BH107" s="50">
        <f t="shared" si="1"/>
        <v>0</v>
      </c>
      <c r="BI107" s="50"/>
      <c r="BJ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0"/>
      <c r="CF107" s="50"/>
      <c r="CG107" s="50"/>
      <c r="CH107" s="50"/>
      <c r="CI107" s="50"/>
    </row>
    <row r="108" spans="1:87" ht="14.25" customHeight="1" x14ac:dyDescent="0.25">
      <c r="A108" s="58">
        <v>107</v>
      </c>
      <c r="B108" s="59" t="s">
        <v>78</v>
      </c>
      <c r="C108" s="59" t="s">
        <v>26</v>
      </c>
      <c r="D108" s="59" t="s">
        <v>79</v>
      </c>
      <c r="E108" s="59"/>
      <c r="F108" s="59" t="s">
        <v>80</v>
      </c>
      <c r="G108" s="58">
        <v>1</v>
      </c>
      <c r="H108" s="58">
        <v>30</v>
      </c>
      <c r="I108" s="59" t="s">
        <v>111</v>
      </c>
      <c r="J108" s="58">
        <v>134763219</v>
      </c>
      <c r="K108" s="58">
        <v>0</v>
      </c>
      <c r="L108" s="58">
        <v>0</v>
      </c>
      <c r="M108" s="58">
        <v>12</v>
      </c>
      <c r="N108" s="60">
        <v>0</v>
      </c>
      <c r="O108" s="58">
        <v>3</v>
      </c>
      <c r="P108" s="58">
        <v>24</v>
      </c>
      <c r="Q108" s="58">
        <v>12</v>
      </c>
      <c r="R108" s="60">
        <v>0</v>
      </c>
      <c r="S108" s="58">
        <v>12</v>
      </c>
      <c r="T108" s="58">
        <v>1</v>
      </c>
      <c r="U108" s="58">
        <v>2</v>
      </c>
      <c r="V108" s="58">
        <v>4</v>
      </c>
      <c r="W108" s="59">
        <v>0</v>
      </c>
      <c r="X108" s="58">
        <v>1</v>
      </c>
      <c r="Y108" s="58">
        <v>7</v>
      </c>
      <c r="Z108" s="59">
        <v>78</v>
      </c>
      <c r="AA108" s="59">
        <v>7</v>
      </c>
      <c r="AB108" s="59" t="s">
        <v>27</v>
      </c>
      <c r="AC108" s="59">
        <v>0</v>
      </c>
      <c r="AD108" s="58">
        <v>5</v>
      </c>
      <c r="AE108" s="58">
        <v>5</v>
      </c>
      <c r="AF108" s="58">
        <v>6</v>
      </c>
      <c r="AG108" s="58">
        <v>21</v>
      </c>
      <c r="AH108" s="59" t="s">
        <v>119</v>
      </c>
      <c r="AI108" s="58">
        <v>1</v>
      </c>
      <c r="AJ108" s="58">
        <v>1</v>
      </c>
      <c r="AK108" s="59" t="s">
        <v>637</v>
      </c>
      <c r="AL108" s="59">
        <v>1</v>
      </c>
      <c r="AM108" s="59" t="s">
        <v>27</v>
      </c>
      <c r="AN108" s="59" t="s">
        <v>673</v>
      </c>
      <c r="AO108" s="58">
        <v>23</v>
      </c>
      <c r="AP108" s="59" t="s">
        <v>677</v>
      </c>
      <c r="AQ108" s="59" t="s">
        <v>691</v>
      </c>
      <c r="AR108" s="59" t="s">
        <v>27</v>
      </c>
      <c r="AS108" s="59" t="s">
        <v>27</v>
      </c>
      <c r="AT108" s="59" t="s">
        <v>27</v>
      </c>
      <c r="AU108" s="59" t="s">
        <v>27</v>
      </c>
      <c r="AV108" s="59" t="s">
        <v>27</v>
      </c>
      <c r="AW108" s="62"/>
      <c r="AX108" s="62" t="s">
        <v>747</v>
      </c>
      <c r="AY108" s="62">
        <v>6.6509999999999998</v>
      </c>
      <c r="AZ108" s="62">
        <v>8.5269230769230764E-2</v>
      </c>
      <c r="BA108" s="62">
        <v>11.727559765448804</v>
      </c>
      <c r="BB108" s="62"/>
      <c r="BC108" s="62">
        <v>60</v>
      </c>
      <c r="BD108">
        <v>5117</v>
      </c>
      <c r="BE108" s="62"/>
      <c r="BF108" s="62"/>
      <c r="BG108" s="62"/>
      <c r="BH108" s="50">
        <f t="shared" si="1"/>
        <v>2.4056532852202679</v>
      </c>
      <c r="BI108" s="50"/>
      <c r="BJ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</row>
    <row r="109" spans="1:87" ht="14.25" hidden="1" customHeight="1" x14ac:dyDescent="0.25">
      <c r="A109" s="58">
        <v>108</v>
      </c>
      <c r="B109" s="59" t="s">
        <v>78</v>
      </c>
      <c r="C109" s="59" t="s">
        <v>28</v>
      </c>
      <c r="D109" s="59" t="s">
        <v>36</v>
      </c>
      <c r="E109" s="59"/>
      <c r="F109" s="59" t="s">
        <v>32</v>
      </c>
      <c r="G109" s="58">
        <v>66</v>
      </c>
      <c r="H109" s="58">
        <v>56</v>
      </c>
      <c r="I109" s="59" t="s">
        <v>114</v>
      </c>
      <c r="J109" s="58">
        <v>17888853</v>
      </c>
      <c r="K109" s="58">
        <v>0.28571428571428598</v>
      </c>
      <c r="L109" s="58">
        <v>0.14285714285714299</v>
      </c>
      <c r="M109" s="60">
        <v>0</v>
      </c>
      <c r="N109" s="60">
        <v>0</v>
      </c>
      <c r="O109" s="60">
        <v>0</v>
      </c>
      <c r="P109" s="60">
        <v>0</v>
      </c>
      <c r="Q109" s="60">
        <v>0</v>
      </c>
      <c r="R109" s="60">
        <v>0</v>
      </c>
      <c r="S109" s="60">
        <v>0</v>
      </c>
      <c r="T109" s="60">
        <v>0</v>
      </c>
      <c r="U109" s="60">
        <v>0</v>
      </c>
      <c r="V109" s="60">
        <v>0</v>
      </c>
      <c r="W109" s="59">
        <v>0</v>
      </c>
      <c r="X109" s="60">
        <v>0</v>
      </c>
      <c r="Y109" s="60">
        <v>0</v>
      </c>
      <c r="Z109" s="59">
        <v>0</v>
      </c>
      <c r="AA109" s="59">
        <v>0</v>
      </c>
      <c r="AB109" s="59" t="s">
        <v>102</v>
      </c>
      <c r="AC109" s="61">
        <v>4</v>
      </c>
      <c r="AD109" s="58">
        <v>0</v>
      </c>
      <c r="AE109" s="58">
        <v>0</v>
      </c>
      <c r="AF109" s="58">
        <v>0</v>
      </c>
      <c r="AG109" s="58">
        <v>0</v>
      </c>
      <c r="AH109" s="59" t="s">
        <v>258</v>
      </c>
      <c r="AI109" s="58">
        <v>9</v>
      </c>
      <c r="AJ109" s="60"/>
      <c r="AK109" s="59" t="s">
        <v>91</v>
      </c>
      <c r="AL109" s="59">
        <v>1</v>
      </c>
      <c r="AM109" s="59" t="s">
        <v>27</v>
      </c>
      <c r="AN109" s="59" t="s">
        <v>680</v>
      </c>
      <c r="AO109" s="58">
        <v>30</v>
      </c>
      <c r="AP109" s="59" t="s">
        <v>674</v>
      </c>
      <c r="AQ109" s="59" t="s">
        <v>687</v>
      </c>
      <c r="AR109" s="59" t="s">
        <v>27</v>
      </c>
      <c r="AS109" s="59" t="s">
        <v>688</v>
      </c>
      <c r="AT109" s="59" t="s">
        <v>27</v>
      </c>
      <c r="AU109" s="59" t="s">
        <v>27</v>
      </c>
      <c r="AV109" s="59" t="s">
        <v>710</v>
      </c>
      <c r="AW109" s="62"/>
      <c r="AX109" s="62" t="s">
        <v>748</v>
      </c>
      <c r="AY109" s="62">
        <v>1.9970000000000001</v>
      </c>
      <c r="AZ109" s="62" t="s">
        <v>27</v>
      </c>
      <c r="BA109" s="62">
        <v>0</v>
      </c>
      <c r="BB109" s="62">
        <v>1.6400000000000001</v>
      </c>
      <c r="BC109" s="62">
        <v>99</v>
      </c>
      <c r="BD109" s="65">
        <v>0</v>
      </c>
      <c r="BE109" s="62"/>
      <c r="BF109" s="62"/>
      <c r="BG109" s="62"/>
      <c r="BH109" s="50">
        <f t="shared" si="1"/>
        <v>0</v>
      </c>
      <c r="BI109" s="50"/>
      <c r="BJ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</row>
    <row r="110" spans="1:87" ht="14.25" customHeight="1" x14ac:dyDescent="0.25">
      <c r="A110" s="58">
        <v>109</v>
      </c>
      <c r="B110" s="59" t="s">
        <v>78</v>
      </c>
      <c r="C110" s="59" t="s">
        <v>28</v>
      </c>
      <c r="D110" s="59" t="s">
        <v>41</v>
      </c>
      <c r="E110" s="59"/>
      <c r="F110" s="59" t="s">
        <v>32</v>
      </c>
      <c r="G110" s="58">
        <v>14</v>
      </c>
      <c r="H110" s="58">
        <v>13</v>
      </c>
      <c r="I110" s="59" t="s">
        <v>114</v>
      </c>
      <c r="J110" s="58">
        <v>17888853</v>
      </c>
      <c r="K110" s="58">
        <v>0.68181818181818199</v>
      </c>
      <c r="L110" s="58">
        <v>0.34090909090909099</v>
      </c>
      <c r="M110" s="58">
        <v>1</v>
      </c>
      <c r="N110" s="60">
        <v>0</v>
      </c>
      <c r="O110" s="60">
        <v>0</v>
      </c>
      <c r="P110" s="58">
        <v>2</v>
      </c>
      <c r="Q110" s="58">
        <v>1</v>
      </c>
      <c r="R110" s="58">
        <v>1</v>
      </c>
      <c r="S110" s="58">
        <v>1</v>
      </c>
      <c r="T110" s="58">
        <v>1</v>
      </c>
      <c r="U110" s="60">
        <v>0</v>
      </c>
      <c r="V110" s="58">
        <v>2</v>
      </c>
      <c r="W110" s="59">
        <v>0</v>
      </c>
      <c r="X110" s="60">
        <v>0</v>
      </c>
      <c r="Y110" s="58">
        <v>2</v>
      </c>
      <c r="Z110" s="59">
        <v>11</v>
      </c>
      <c r="AA110" s="59">
        <v>2</v>
      </c>
      <c r="AB110" s="59" t="s">
        <v>99</v>
      </c>
      <c r="AC110" s="61">
        <v>3</v>
      </c>
      <c r="AD110" s="58">
        <v>0</v>
      </c>
      <c r="AE110" s="58">
        <v>0</v>
      </c>
      <c r="AF110" s="58">
        <v>0</v>
      </c>
      <c r="AG110" s="58">
        <v>1</v>
      </c>
      <c r="AH110" s="59" t="s">
        <v>258</v>
      </c>
      <c r="AI110" s="58">
        <v>9</v>
      </c>
      <c r="AJ110" s="60"/>
      <c r="AK110" s="59" t="s">
        <v>332</v>
      </c>
      <c r="AL110" s="59">
        <v>1</v>
      </c>
      <c r="AM110" s="59" t="s">
        <v>27</v>
      </c>
      <c r="AN110" s="59" t="s">
        <v>680</v>
      </c>
      <c r="AO110" s="58">
        <v>30</v>
      </c>
      <c r="AP110" s="59" t="s">
        <v>674</v>
      </c>
      <c r="AQ110" s="59" t="s">
        <v>687</v>
      </c>
      <c r="AR110" s="59" t="s">
        <v>27</v>
      </c>
      <c r="AS110" s="59" t="s">
        <v>688</v>
      </c>
      <c r="AT110" s="59" t="s">
        <v>27</v>
      </c>
      <c r="AU110" s="59" t="s">
        <v>27</v>
      </c>
      <c r="AV110" s="59" t="s">
        <v>27</v>
      </c>
      <c r="AW110" s="62"/>
      <c r="AX110" s="62" t="s">
        <v>748</v>
      </c>
      <c r="AY110" s="62">
        <v>2.16</v>
      </c>
      <c r="AZ110" s="62">
        <v>0.19636363636363638</v>
      </c>
      <c r="BA110" s="62">
        <v>5.0925925925925926</v>
      </c>
      <c r="BB110" s="62">
        <v>1.724</v>
      </c>
      <c r="BC110" s="62">
        <v>21</v>
      </c>
      <c r="BD110">
        <v>148</v>
      </c>
      <c r="BE110" s="62" t="s">
        <v>740</v>
      </c>
      <c r="BF110" s="62"/>
      <c r="BG110" s="62"/>
      <c r="BH110" s="50">
        <f t="shared" si="1"/>
        <v>0</v>
      </c>
      <c r="BI110" s="50"/>
      <c r="BJ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0"/>
      <c r="CF110" s="50"/>
      <c r="CG110" s="50"/>
      <c r="CH110" s="50"/>
      <c r="CI110" s="50"/>
    </row>
    <row r="111" spans="1:87" ht="14.25" hidden="1" customHeight="1" x14ac:dyDescent="0.25">
      <c r="A111" s="58">
        <v>110</v>
      </c>
      <c r="B111" s="59" t="s">
        <v>78</v>
      </c>
      <c r="C111" s="59" t="s">
        <v>28</v>
      </c>
      <c r="D111" s="59" t="s">
        <v>46</v>
      </c>
      <c r="E111" s="59"/>
      <c r="F111" s="59" t="s">
        <v>32</v>
      </c>
      <c r="G111" s="58">
        <v>98</v>
      </c>
      <c r="H111" s="58">
        <v>9</v>
      </c>
      <c r="I111" s="59" t="s">
        <v>114</v>
      </c>
      <c r="J111" s="58">
        <v>17888853</v>
      </c>
      <c r="K111" s="58">
        <v>0.5</v>
      </c>
      <c r="L111" s="58">
        <v>0.25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  <c r="R111" s="60">
        <v>0</v>
      </c>
      <c r="S111" s="60">
        <v>0</v>
      </c>
      <c r="T111" s="60">
        <v>0</v>
      </c>
      <c r="U111" s="60">
        <v>0</v>
      </c>
      <c r="V111" s="60">
        <v>0</v>
      </c>
      <c r="W111" s="59">
        <v>0</v>
      </c>
      <c r="X111" s="60">
        <v>0</v>
      </c>
      <c r="Y111" s="60">
        <v>0</v>
      </c>
      <c r="Z111" s="59">
        <v>0</v>
      </c>
      <c r="AA111" s="59">
        <v>0</v>
      </c>
      <c r="AB111" s="59" t="s">
        <v>102</v>
      </c>
      <c r="AC111" s="61">
        <v>4</v>
      </c>
      <c r="AD111" s="58">
        <v>0</v>
      </c>
      <c r="AE111" s="58">
        <v>0</v>
      </c>
      <c r="AF111" s="58">
        <v>0</v>
      </c>
      <c r="AG111" s="58">
        <v>0</v>
      </c>
      <c r="AH111" s="59" t="s">
        <v>258</v>
      </c>
      <c r="AI111" s="58">
        <v>9</v>
      </c>
      <c r="AJ111" s="60"/>
      <c r="AK111" s="59" t="s">
        <v>91</v>
      </c>
      <c r="AL111" s="59">
        <v>1</v>
      </c>
      <c r="AM111" s="59" t="s">
        <v>27</v>
      </c>
      <c r="AN111" s="59" t="s">
        <v>680</v>
      </c>
      <c r="AO111" s="58">
        <v>30</v>
      </c>
      <c r="AP111" s="59" t="s">
        <v>674</v>
      </c>
      <c r="AQ111" s="59" t="s">
        <v>687</v>
      </c>
      <c r="AR111" s="59" t="s">
        <v>27</v>
      </c>
      <c r="AS111" s="59" t="s">
        <v>688</v>
      </c>
      <c r="AT111" s="59" t="s">
        <v>27</v>
      </c>
      <c r="AU111" s="59" t="s">
        <v>27</v>
      </c>
      <c r="AV111" s="59" t="s">
        <v>27</v>
      </c>
      <c r="AW111" s="64"/>
      <c r="AX111" s="62" t="s">
        <v>748</v>
      </c>
      <c r="AY111" s="62">
        <v>1.585</v>
      </c>
      <c r="AZ111" s="62" t="s">
        <v>27</v>
      </c>
      <c r="BA111" s="62">
        <v>0</v>
      </c>
      <c r="BB111" s="62">
        <v>1.169</v>
      </c>
      <c r="BC111" s="62">
        <v>147</v>
      </c>
      <c r="BD111" s="65">
        <v>0</v>
      </c>
      <c r="BE111" s="62"/>
      <c r="BF111" s="64"/>
      <c r="BG111" s="64"/>
      <c r="BH111" s="50">
        <f t="shared" si="1"/>
        <v>0</v>
      </c>
    </row>
    <row r="112" spans="1:87" ht="14.25" customHeight="1" x14ac:dyDescent="0.25">
      <c r="A112" s="58">
        <v>111</v>
      </c>
      <c r="B112" s="59" t="s">
        <v>78</v>
      </c>
      <c r="C112" s="59" t="s">
        <v>28</v>
      </c>
      <c r="D112" s="59" t="s">
        <v>31</v>
      </c>
      <c r="E112" s="59"/>
      <c r="F112" s="59" t="s">
        <v>30</v>
      </c>
      <c r="G112" s="58">
        <v>62</v>
      </c>
      <c r="H112" s="58">
        <v>150</v>
      </c>
      <c r="I112" s="59" t="s">
        <v>114</v>
      </c>
      <c r="J112" s="58">
        <v>17888853</v>
      </c>
      <c r="K112" s="58">
        <v>3.8666666666666698</v>
      </c>
      <c r="L112" s="58">
        <v>0.38666666666666699</v>
      </c>
      <c r="M112" s="58">
        <v>1</v>
      </c>
      <c r="N112" s="60">
        <v>0</v>
      </c>
      <c r="O112" s="60">
        <v>0</v>
      </c>
      <c r="P112" s="58">
        <v>2</v>
      </c>
      <c r="Q112" s="58">
        <v>1</v>
      </c>
      <c r="R112" s="58">
        <v>1</v>
      </c>
      <c r="S112" s="58">
        <v>1</v>
      </c>
      <c r="T112" s="58">
        <v>1</v>
      </c>
      <c r="U112" s="60">
        <v>0</v>
      </c>
      <c r="V112" s="60">
        <v>0</v>
      </c>
      <c r="W112" s="59">
        <v>0</v>
      </c>
      <c r="X112" s="60">
        <v>0</v>
      </c>
      <c r="Y112" s="60">
        <v>0</v>
      </c>
      <c r="Z112" s="59">
        <v>7</v>
      </c>
      <c r="AA112" s="59">
        <v>0</v>
      </c>
      <c r="AB112" s="59" t="s">
        <v>102</v>
      </c>
      <c r="AC112" s="61">
        <v>3</v>
      </c>
      <c r="AD112" s="58">
        <v>4</v>
      </c>
      <c r="AE112" s="58">
        <v>2</v>
      </c>
      <c r="AF112" s="58">
        <v>0</v>
      </c>
      <c r="AG112" s="58">
        <v>8</v>
      </c>
      <c r="AH112" s="59" t="s">
        <v>381</v>
      </c>
      <c r="AI112" s="58">
        <v>16</v>
      </c>
      <c r="AJ112" s="60"/>
      <c r="AK112" s="59" t="s">
        <v>386</v>
      </c>
      <c r="AL112" s="59">
        <v>1</v>
      </c>
      <c r="AM112" s="59" t="s">
        <v>27</v>
      </c>
      <c r="AN112" s="59" t="s">
        <v>680</v>
      </c>
      <c r="AO112" s="58">
        <v>30</v>
      </c>
      <c r="AP112" s="59" t="s">
        <v>674</v>
      </c>
      <c r="AQ112" s="59" t="s">
        <v>687</v>
      </c>
      <c r="AR112" s="59" t="s">
        <v>27</v>
      </c>
      <c r="AS112" s="59" t="s">
        <v>688</v>
      </c>
      <c r="AT112" s="59" t="s">
        <v>27</v>
      </c>
      <c r="AU112" s="59" t="s">
        <v>27</v>
      </c>
      <c r="AV112" s="59" t="s">
        <v>27</v>
      </c>
      <c r="AW112" s="62"/>
      <c r="AX112" s="62" t="s">
        <v>748</v>
      </c>
      <c r="AY112" s="62">
        <v>3.24</v>
      </c>
      <c r="AZ112" s="62">
        <v>0.46285714285714291</v>
      </c>
      <c r="BA112" s="62">
        <v>2.1604938271604937</v>
      </c>
      <c r="BB112" s="62">
        <v>2.823</v>
      </c>
      <c r="BC112" s="62">
        <v>248</v>
      </c>
      <c r="BD112">
        <v>0</v>
      </c>
      <c r="BE112" s="62" t="s">
        <v>782</v>
      </c>
      <c r="BF112" s="62">
        <v>1</v>
      </c>
      <c r="BG112" s="62"/>
      <c r="BH112" s="50">
        <f t="shared" si="1"/>
        <v>1.8518518518518516</v>
      </c>
      <c r="BI112" s="50"/>
      <c r="BJ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0"/>
      <c r="CF112" s="50"/>
      <c r="CG112" s="50"/>
      <c r="CH112" s="50"/>
      <c r="CI112" s="50"/>
    </row>
    <row r="113" spans="1:87" ht="14.25" hidden="1" customHeight="1" x14ac:dyDescent="0.25">
      <c r="A113" s="58">
        <v>112</v>
      </c>
      <c r="B113" s="59" t="s">
        <v>78</v>
      </c>
      <c r="C113" s="59" t="s">
        <v>28</v>
      </c>
      <c r="D113" s="59" t="s">
        <v>37</v>
      </c>
      <c r="E113" s="59"/>
      <c r="F113" s="59" t="s">
        <v>30</v>
      </c>
      <c r="G113" s="58">
        <v>69</v>
      </c>
      <c r="H113" s="58">
        <v>104</v>
      </c>
      <c r="I113" s="59" t="s">
        <v>114</v>
      </c>
      <c r="J113" s="58">
        <v>17888853</v>
      </c>
      <c r="K113" s="58">
        <v>3.4</v>
      </c>
      <c r="L113" s="58">
        <v>0.34</v>
      </c>
      <c r="M113" s="60">
        <v>0</v>
      </c>
      <c r="N113" s="60">
        <v>0</v>
      </c>
      <c r="O113" s="60">
        <v>0</v>
      </c>
      <c r="P113" s="60">
        <v>0</v>
      </c>
      <c r="Q113" s="60">
        <v>0</v>
      </c>
      <c r="R113" s="60">
        <v>0</v>
      </c>
      <c r="S113" s="60">
        <v>0</v>
      </c>
      <c r="T113" s="60">
        <v>0</v>
      </c>
      <c r="U113" s="60">
        <v>0</v>
      </c>
      <c r="V113" s="60">
        <v>0</v>
      </c>
      <c r="W113" s="59">
        <v>0</v>
      </c>
      <c r="X113" s="60">
        <v>0</v>
      </c>
      <c r="Y113" s="60">
        <v>0</v>
      </c>
      <c r="Z113" s="59">
        <v>0</v>
      </c>
      <c r="AA113" s="59">
        <v>0</v>
      </c>
      <c r="AB113" s="59" t="s">
        <v>99</v>
      </c>
      <c r="AC113" s="61">
        <v>4</v>
      </c>
      <c r="AD113" s="58">
        <v>0</v>
      </c>
      <c r="AE113" s="58">
        <v>0</v>
      </c>
      <c r="AF113" s="58">
        <v>0</v>
      </c>
      <c r="AG113" s="58">
        <v>0</v>
      </c>
      <c r="AH113" s="59" t="s">
        <v>381</v>
      </c>
      <c r="AI113" s="58">
        <v>16</v>
      </c>
      <c r="AJ113" s="60"/>
      <c r="AK113" s="59" t="s">
        <v>100</v>
      </c>
      <c r="AL113" s="59">
        <v>1</v>
      </c>
      <c r="AM113" s="59" t="s">
        <v>27</v>
      </c>
      <c r="AN113" s="59" t="s">
        <v>680</v>
      </c>
      <c r="AO113" s="58">
        <v>30</v>
      </c>
      <c r="AP113" s="59" t="s">
        <v>674</v>
      </c>
      <c r="AQ113" s="59" t="s">
        <v>687</v>
      </c>
      <c r="AR113" s="59" t="s">
        <v>27</v>
      </c>
      <c r="AS113" s="59" t="s">
        <v>688</v>
      </c>
      <c r="AT113" s="59" t="s">
        <v>27</v>
      </c>
      <c r="AU113" s="59" t="s">
        <v>27</v>
      </c>
      <c r="AV113" s="59" t="s">
        <v>27</v>
      </c>
      <c r="AW113" s="62"/>
      <c r="AX113" s="62" t="s">
        <v>748</v>
      </c>
      <c r="AY113" s="62">
        <v>1.895</v>
      </c>
      <c r="AZ113" s="62" t="s">
        <v>27</v>
      </c>
      <c r="BA113" s="62">
        <v>0</v>
      </c>
      <c r="BB113" s="62">
        <v>1.623</v>
      </c>
      <c r="BC113" s="62">
        <v>276</v>
      </c>
      <c r="BD113" s="65">
        <v>0</v>
      </c>
      <c r="BE113" s="62"/>
      <c r="BF113" s="62"/>
      <c r="BG113" s="62"/>
      <c r="BH113" s="50">
        <f t="shared" si="1"/>
        <v>0</v>
      </c>
      <c r="BI113" s="50"/>
      <c r="BJ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0"/>
      <c r="CF113" s="50"/>
      <c r="CG113" s="50"/>
      <c r="CH113" s="50"/>
      <c r="CI113" s="50"/>
    </row>
    <row r="114" spans="1:87" ht="14.25" hidden="1" customHeight="1" x14ac:dyDescent="0.25">
      <c r="A114" s="58">
        <v>113</v>
      </c>
      <c r="B114" s="59" t="s">
        <v>78</v>
      </c>
      <c r="C114" s="59" t="s">
        <v>28</v>
      </c>
      <c r="D114" s="59" t="s">
        <v>42</v>
      </c>
      <c r="E114" s="59"/>
      <c r="F114" s="59" t="s">
        <v>30</v>
      </c>
      <c r="G114" s="58">
        <v>40</v>
      </c>
      <c r="H114" s="58">
        <v>24</v>
      </c>
      <c r="I114" s="59" t="s">
        <v>114</v>
      </c>
      <c r="J114" s="58">
        <v>17888853</v>
      </c>
      <c r="K114" s="58">
        <v>3.8666666666666698</v>
      </c>
      <c r="L114" s="58">
        <v>0.38666666666666699</v>
      </c>
      <c r="M114" s="60">
        <v>0</v>
      </c>
      <c r="N114" s="60">
        <v>0</v>
      </c>
      <c r="O114" s="60">
        <v>0</v>
      </c>
      <c r="P114" s="60">
        <v>0</v>
      </c>
      <c r="Q114" s="60">
        <v>0</v>
      </c>
      <c r="R114" s="60">
        <v>0</v>
      </c>
      <c r="S114" s="60">
        <v>0</v>
      </c>
      <c r="T114" s="60">
        <v>0</v>
      </c>
      <c r="U114" s="60">
        <v>0</v>
      </c>
      <c r="V114" s="60">
        <v>0</v>
      </c>
      <c r="W114" s="59">
        <v>0</v>
      </c>
      <c r="X114" s="60">
        <v>0</v>
      </c>
      <c r="Y114" s="60">
        <v>0</v>
      </c>
      <c r="Z114" s="59">
        <v>0</v>
      </c>
      <c r="AA114" s="59">
        <v>0</v>
      </c>
      <c r="AB114" s="59" t="s">
        <v>102</v>
      </c>
      <c r="AC114" s="61">
        <v>4</v>
      </c>
      <c r="AD114" s="58">
        <v>0</v>
      </c>
      <c r="AE114" s="58">
        <v>0</v>
      </c>
      <c r="AF114" s="58">
        <v>0</v>
      </c>
      <c r="AG114" s="58">
        <v>0</v>
      </c>
      <c r="AH114" s="59" t="s">
        <v>381</v>
      </c>
      <c r="AI114" s="58">
        <v>16</v>
      </c>
      <c r="AJ114" s="60"/>
      <c r="AK114" s="59" t="s">
        <v>174</v>
      </c>
      <c r="AL114" s="59">
        <v>1</v>
      </c>
      <c r="AM114" s="59" t="s">
        <v>27</v>
      </c>
      <c r="AN114" s="59" t="s">
        <v>680</v>
      </c>
      <c r="AO114" s="58">
        <v>30</v>
      </c>
      <c r="AP114" s="59" t="s">
        <v>674</v>
      </c>
      <c r="AQ114" s="59" t="s">
        <v>687</v>
      </c>
      <c r="AR114" s="59" t="s">
        <v>27</v>
      </c>
      <c r="AS114" s="59" t="s">
        <v>688</v>
      </c>
      <c r="AT114" s="59" t="s">
        <v>27</v>
      </c>
      <c r="AU114" s="59" t="s">
        <v>27</v>
      </c>
      <c r="AV114" s="59" t="s">
        <v>27</v>
      </c>
      <c r="AW114" s="64"/>
      <c r="AX114" s="62" t="s">
        <v>748</v>
      </c>
      <c r="AY114" s="62">
        <v>1.77</v>
      </c>
      <c r="AZ114" s="62" t="s">
        <v>27</v>
      </c>
      <c r="BA114" s="62">
        <v>0</v>
      </c>
      <c r="BB114" s="62">
        <v>1.5</v>
      </c>
      <c r="BC114" s="62">
        <v>160</v>
      </c>
      <c r="BD114" s="65">
        <v>0</v>
      </c>
      <c r="BE114" s="62" t="s">
        <v>782</v>
      </c>
      <c r="BF114" s="62">
        <v>1</v>
      </c>
      <c r="BG114" s="64"/>
      <c r="BH114" s="50">
        <f t="shared" si="1"/>
        <v>0</v>
      </c>
    </row>
    <row r="115" spans="1:87" ht="14.25" hidden="1" customHeight="1" x14ac:dyDescent="0.25">
      <c r="A115" s="58">
        <v>114</v>
      </c>
      <c r="B115" s="59" t="s">
        <v>78</v>
      </c>
      <c r="C115" s="59" t="s">
        <v>28</v>
      </c>
      <c r="D115" s="59" t="s">
        <v>47</v>
      </c>
      <c r="E115" s="59"/>
      <c r="F115" s="59" t="s">
        <v>30</v>
      </c>
      <c r="G115" s="58">
        <v>4</v>
      </c>
      <c r="H115" s="58">
        <v>8</v>
      </c>
      <c r="I115" s="59" t="s">
        <v>114</v>
      </c>
      <c r="J115" s="58">
        <v>17888853</v>
      </c>
      <c r="K115" s="58">
        <v>2.9230769230769198</v>
      </c>
      <c r="L115" s="58">
        <v>0.29230769230769199</v>
      </c>
      <c r="M115" s="60">
        <v>0</v>
      </c>
      <c r="N115" s="60">
        <v>0</v>
      </c>
      <c r="O115" s="60">
        <v>0</v>
      </c>
      <c r="P115" s="60">
        <v>0</v>
      </c>
      <c r="Q115" s="60">
        <v>0</v>
      </c>
      <c r="R115" s="60">
        <v>0</v>
      </c>
      <c r="S115" s="60">
        <v>0</v>
      </c>
      <c r="T115" s="60">
        <v>0</v>
      </c>
      <c r="U115" s="60">
        <v>0</v>
      </c>
      <c r="V115" s="60">
        <v>0</v>
      </c>
      <c r="W115" s="59">
        <v>0</v>
      </c>
      <c r="X115" s="60">
        <v>0</v>
      </c>
      <c r="Y115" s="60">
        <v>0</v>
      </c>
      <c r="Z115" s="59">
        <v>0</v>
      </c>
      <c r="AA115" s="59">
        <v>0</v>
      </c>
      <c r="AB115" s="59" t="s">
        <v>102</v>
      </c>
      <c r="AC115" s="61">
        <v>4</v>
      </c>
      <c r="AD115" s="58">
        <v>0</v>
      </c>
      <c r="AE115" s="58">
        <v>0</v>
      </c>
      <c r="AF115" s="58">
        <v>0</v>
      </c>
      <c r="AG115" s="58">
        <v>0</v>
      </c>
      <c r="AH115" s="59" t="s">
        <v>381</v>
      </c>
      <c r="AI115" s="58">
        <v>16</v>
      </c>
      <c r="AJ115" s="60"/>
      <c r="AK115" s="59" t="s">
        <v>174</v>
      </c>
      <c r="AL115" s="59">
        <v>1</v>
      </c>
      <c r="AM115" s="59" t="s">
        <v>27</v>
      </c>
      <c r="AN115" s="59" t="s">
        <v>680</v>
      </c>
      <c r="AO115" s="58">
        <v>30</v>
      </c>
      <c r="AP115" s="59" t="s">
        <v>674</v>
      </c>
      <c r="AQ115" s="59" t="s">
        <v>687</v>
      </c>
      <c r="AR115" s="59" t="s">
        <v>27</v>
      </c>
      <c r="AS115" s="59" t="s">
        <v>688</v>
      </c>
      <c r="AT115" s="59" t="s">
        <v>27</v>
      </c>
      <c r="AU115" s="59" t="s">
        <v>27</v>
      </c>
      <c r="AV115" s="59" t="s">
        <v>27</v>
      </c>
      <c r="AW115" s="64"/>
      <c r="AX115" s="62" t="s">
        <v>748</v>
      </c>
      <c r="AY115" s="62">
        <v>2.339</v>
      </c>
      <c r="AZ115" s="62" t="s">
        <v>27</v>
      </c>
      <c r="BA115" s="62">
        <v>0</v>
      </c>
      <c r="BB115" s="62">
        <v>2.0190000000000001</v>
      </c>
      <c r="BC115" s="62">
        <v>16</v>
      </c>
      <c r="BD115" s="65">
        <v>0</v>
      </c>
      <c r="BE115" s="62" t="s">
        <v>782</v>
      </c>
      <c r="BF115" s="62">
        <v>1</v>
      </c>
      <c r="BG115" s="64"/>
      <c r="BH115" s="50">
        <f t="shared" si="1"/>
        <v>0</v>
      </c>
    </row>
    <row r="116" spans="1:87" ht="14.25" customHeight="1" x14ac:dyDescent="0.25">
      <c r="A116" s="58">
        <v>115</v>
      </c>
      <c r="B116" s="59" t="s">
        <v>78</v>
      </c>
      <c r="C116" s="59" t="s">
        <v>26</v>
      </c>
      <c r="D116" s="59" t="s">
        <v>34</v>
      </c>
      <c r="E116" s="59"/>
      <c r="F116" s="59" t="s">
        <v>35</v>
      </c>
      <c r="G116" s="58">
        <v>1</v>
      </c>
      <c r="H116" s="58">
        <v>19</v>
      </c>
      <c r="I116" s="59" t="s">
        <v>111</v>
      </c>
      <c r="J116" s="58">
        <v>134763219</v>
      </c>
      <c r="K116" s="58">
        <v>0</v>
      </c>
      <c r="L116" s="58">
        <v>0</v>
      </c>
      <c r="M116" s="58">
        <v>10</v>
      </c>
      <c r="N116" s="60">
        <v>0</v>
      </c>
      <c r="O116" s="60">
        <v>0</v>
      </c>
      <c r="P116" s="58">
        <v>21</v>
      </c>
      <c r="Q116" s="58">
        <v>11</v>
      </c>
      <c r="R116" s="60">
        <v>0</v>
      </c>
      <c r="S116" s="58">
        <v>11</v>
      </c>
      <c r="T116" s="58">
        <v>1</v>
      </c>
      <c r="U116" s="58">
        <v>2</v>
      </c>
      <c r="V116" s="58">
        <v>5</v>
      </c>
      <c r="W116" s="61">
        <v>1</v>
      </c>
      <c r="X116" s="58">
        <v>3</v>
      </c>
      <c r="Y116" s="58">
        <v>11</v>
      </c>
      <c r="Z116" s="59">
        <v>76</v>
      </c>
      <c r="AA116" s="59">
        <v>11</v>
      </c>
      <c r="AB116" s="59" t="s">
        <v>27</v>
      </c>
      <c r="AC116" s="59">
        <v>0</v>
      </c>
      <c r="AD116" s="58">
        <v>4</v>
      </c>
      <c r="AE116" s="58">
        <v>2</v>
      </c>
      <c r="AF116" s="58">
        <v>2</v>
      </c>
      <c r="AG116" s="58">
        <v>15</v>
      </c>
      <c r="AH116" s="59" t="s">
        <v>119</v>
      </c>
      <c r="AI116" s="58">
        <v>1</v>
      </c>
      <c r="AJ116" s="58">
        <v>1</v>
      </c>
      <c r="AK116" s="59" t="s">
        <v>187</v>
      </c>
      <c r="AL116" s="59">
        <v>1</v>
      </c>
      <c r="AM116" s="59" t="s">
        <v>27</v>
      </c>
      <c r="AN116" s="59" t="s">
        <v>673</v>
      </c>
      <c r="AO116" s="58">
        <v>23</v>
      </c>
      <c r="AP116" s="59" t="s">
        <v>677</v>
      </c>
      <c r="AQ116" s="59" t="s">
        <v>691</v>
      </c>
      <c r="AR116" s="59" t="s">
        <v>27</v>
      </c>
      <c r="AS116" s="59" t="s">
        <v>27</v>
      </c>
      <c r="AT116" s="59" t="s">
        <v>27</v>
      </c>
      <c r="AU116" s="59" t="s">
        <v>27</v>
      </c>
      <c r="AV116" s="59" t="s">
        <v>27</v>
      </c>
      <c r="AW116" s="62"/>
      <c r="AX116" s="62" t="s">
        <v>747</v>
      </c>
      <c r="AY116" s="62">
        <v>11.152000000000001</v>
      </c>
      <c r="AZ116" s="62">
        <v>0.14673684210526317</v>
      </c>
      <c r="BA116" s="62">
        <v>6.814921090387374</v>
      </c>
      <c r="BB116" s="62"/>
      <c r="BC116" s="62">
        <v>50</v>
      </c>
      <c r="BD116" s="80">
        <v>3251</v>
      </c>
      <c r="BE116" s="62"/>
      <c r="BF116" s="62"/>
      <c r="BG116" s="62"/>
      <c r="BH116" s="50">
        <f t="shared" si="1"/>
        <v>0.7173601147776183</v>
      </c>
      <c r="BI116" s="50"/>
      <c r="BJ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0"/>
      <c r="CF116" s="50"/>
      <c r="CG116" s="50"/>
      <c r="CH116" s="50"/>
      <c r="CI116" s="50"/>
    </row>
    <row r="117" spans="1:87" ht="14.25" hidden="1" customHeight="1" x14ac:dyDescent="0.25">
      <c r="A117" s="58">
        <v>116</v>
      </c>
      <c r="B117" s="59" t="s">
        <v>78</v>
      </c>
      <c r="C117" s="59" t="s">
        <v>28</v>
      </c>
      <c r="D117" s="59" t="s">
        <v>33</v>
      </c>
      <c r="E117" s="59"/>
      <c r="F117" s="59" t="s">
        <v>500</v>
      </c>
      <c r="G117" s="58">
        <v>28</v>
      </c>
      <c r="H117" s="58">
        <v>200</v>
      </c>
      <c r="I117" s="59" t="s">
        <v>114</v>
      </c>
      <c r="J117" s="58">
        <v>17888853</v>
      </c>
      <c r="K117" s="58">
        <v>2.2000000000000002</v>
      </c>
      <c r="L117" s="58">
        <v>0.44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  <c r="R117" s="60">
        <v>0</v>
      </c>
      <c r="S117" s="60">
        <v>0</v>
      </c>
      <c r="T117" s="60">
        <v>0</v>
      </c>
      <c r="U117" s="60">
        <v>0</v>
      </c>
      <c r="V117" s="60">
        <v>0</v>
      </c>
      <c r="W117" s="59">
        <v>0</v>
      </c>
      <c r="X117" s="60">
        <v>0</v>
      </c>
      <c r="Y117" s="60">
        <v>0</v>
      </c>
      <c r="Z117" s="59">
        <v>0</v>
      </c>
      <c r="AA117" s="59">
        <v>0</v>
      </c>
      <c r="AB117" s="59" t="s">
        <v>102</v>
      </c>
      <c r="AC117" s="61">
        <v>4</v>
      </c>
      <c r="AD117" s="58">
        <v>0</v>
      </c>
      <c r="AE117" s="58">
        <v>0</v>
      </c>
      <c r="AF117" s="58">
        <v>0</v>
      </c>
      <c r="AG117" s="58">
        <v>0</v>
      </c>
      <c r="AH117" s="59" t="s">
        <v>503</v>
      </c>
      <c r="AI117" s="58">
        <v>25</v>
      </c>
      <c r="AJ117" s="60"/>
      <c r="AK117" s="59" t="s">
        <v>252</v>
      </c>
      <c r="AL117" s="59">
        <v>1</v>
      </c>
      <c r="AM117" s="59" t="s">
        <v>27</v>
      </c>
      <c r="AN117" s="59" t="s">
        <v>680</v>
      </c>
      <c r="AO117" s="58">
        <v>30</v>
      </c>
      <c r="AP117" s="59" t="s">
        <v>674</v>
      </c>
      <c r="AQ117" s="59" t="s">
        <v>687</v>
      </c>
      <c r="AR117" s="59" t="s">
        <v>27</v>
      </c>
      <c r="AS117" s="59" t="s">
        <v>688</v>
      </c>
      <c r="AT117" s="59" t="s">
        <v>27</v>
      </c>
      <c r="AU117" s="59" t="s">
        <v>27</v>
      </c>
      <c r="AV117" s="59" t="s">
        <v>27</v>
      </c>
      <c r="AW117" s="62"/>
      <c r="AX117" s="62" t="s">
        <v>748</v>
      </c>
      <c r="AY117" s="62">
        <v>15.59</v>
      </c>
      <c r="AZ117" s="62" t="s">
        <v>27</v>
      </c>
      <c r="BA117" s="62">
        <v>0</v>
      </c>
      <c r="BB117" s="62">
        <v>15.275</v>
      </c>
      <c r="BC117" s="62">
        <v>56</v>
      </c>
      <c r="BD117" s="65">
        <v>0</v>
      </c>
      <c r="BE117" s="62" t="s">
        <v>783</v>
      </c>
      <c r="BF117" s="62">
        <v>1</v>
      </c>
      <c r="BG117" s="62"/>
      <c r="BH117" s="50">
        <f t="shared" si="1"/>
        <v>0</v>
      </c>
      <c r="BI117" s="50"/>
      <c r="BJ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0"/>
      <c r="CF117" s="50"/>
      <c r="CG117" s="50"/>
      <c r="CH117" s="50"/>
      <c r="CI117" s="50"/>
    </row>
    <row r="118" spans="1:87" ht="14.25" hidden="1" customHeight="1" x14ac:dyDescent="0.25">
      <c r="A118" s="58">
        <v>117</v>
      </c>
      <c r="B118" s="59" t="s">
        <v>78</v>
      </c>
      <c r="C118" s="59" t="s">
        <v>28</v>
      </c>
      <c r="D118" s="59" t="s">
        <v>38</v>
      </c>
      <c r="E118" s="59"/>
      <c r="F118" s="59" t="s">
        <v>500</v>
      </c>
      <c r="G118" s="58">
        <v>29</v>
      </c>
      <c r="H118" s="58">
        <v>120</v>
      </c>
      <c r="I118" s="59" t="s">
        <v>114</v>
      </c>
      <c r="J118" s="58">
        <v>17888853</v>
      </c>
      <c r="K118" s="58">
        <v>2</v>
      </c>
      <c r="L118" s="58">
        <v>0.4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  <c r="R118" s="60">
        <v>0</v>
      </c>
      <c r="S118" s="60">
        <v>0</v>
      </c>
      <c r="T118" s="60">
        <v>0</v>
      </c>
      <c r="U118" s="60">
        <v>0</v>
      </c>
      <c r="V118" s="60">
        <v>0</v>
      </c>
      <c r="W118" s="59">
        <v>0</v>
      </c>
      <c r="X118" s="60">
        <v>0</v>
      </c>
      <c r="Y118" s="60">
        <v>0</v>
      </c>
      <c r="Z118" s="59">
        <v>0</v>
      </c>
      <c r="AA118" s="59">
        <v>0</v>
      </c>
      <c r="AB118" s="59" t="s">
        <v>99</v>
      </c>
      <c r="AC118" s="61">
        <v>4</v>
      </c>
      <c r="AD118" s="58">
        <v>0</v>
      </c>
      <c r="AE118" s="58">
        <v>0</v>
      </c>
      <c r="AF118" s="58">
        <v>0</v>
      </c>
      <c r="AG118" s="58">
        <v>0</v>
      </c>
      <c r="AH118" s="59" t="s">
        <v>503</v>
      </c>
      <c r="AI118" s="58">
        <v>25</v>
      </c>
      <c r="AJ118" s="60"/>
      <c r="AK118" s="59" t="s">
        <v>115</v>
      </c>
      <c r="AL118" s="59">
        <v>1</v>
      </c>
      <c r="AM118" s="59" t="s">
        <v>27</v>
      </c>
      <c r="AN118" s="59" t="s">
        <v>680</v>
      </c>
      <c r="AO118" s="58">
        <v>30</v>
      </c>
      <c r="AP118" s="59" t="s">
        <v>674</v>
      </c>
      <c r="AQ118" s="59" t="s">
        <v>687</v>
      </c>
      <c r="AR118" s="59" t="s">
        <v>27</v>
      </c>
      <c r="AS118" s="59" t="s">
        <v>688</v>
      </c>
      <c r="AT118" s="59" t="s">
        <v>27</v>
      </c>
      <c r="AU118" s="59" t="s">
        <v>27</v>
      </c>
      <c r="AV118" s="59" t="s">
        <v>27</v>
      </c>
      <c r="AW118" s="62"/>
      <c r="AX118" s="62" t="s">
        <v>748</v>
      </c>
      <c r="AY118" s="62">
        <v>6.3090000000000002</v>
      </c>
      <c r="AZ118" s="62" t="s">
        <v>27</v>
      </c>
      <c r="BA118" s="62">
        <v>0</v>
      </c>
      <c r="BB118" s="62">
        <v>5.6530000000000005</v>
      </c>
      <c r="BC118" s="62">
        <v>87</v>
      </c>
      <c r="BD118" s="65">
        <v>0</v>
      </c>
      <c r="BE118" s="62" t="s">
        <v>783</v>
      </c>
      <c r="BF118" s="62">
        <v>1</v>
      </c>
      <c r="BG118" s="62"/>
      <c r="BH118" s="50">
        <f t="shared" si="1"/>
        <v>0</v>
      </c>
      <c r="BI118" s="50"/>
      <c r="BJ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0"/>
      <c r="CF118" s="50"/>
      <c r="CG118" s="50"/>
      <c r="CH118" s="50"/>
      <c r="CI118" s="50"/>
    </row>
    <row r="119" spans="1:87" ht="14.25" customHeight="1" x14ac:dyDescent="0.25">
      <c r="A119" s="58">
        <v>118</v>
      </c>
      <c r="B119" s="59" t="s">
        <v>78</v>
      </c>
      <c r="C119" s="59" t="s">
        <v>26</v>
      </c>
      <c r="D119" s="59" t="s">
        <v>39</v>
      </c>
      <c r="E119" s="59"/>
      <c r="F119" s="59" t="s">
        <v>40</v>
      </c>
      <c r="G119" s="58">
        <v>1</v>
      </c>
      <c r="H119" s="58">
        <v>9</v>
      </c>
      <c r="I119" s="59" t="s">
        <v>111</v>
      </c>
      <c r="J119" s="58">
        <v>134763219</v>
      </c>
      <c r="K119" s="58">
        <v>0</v>
      </c>
      <c r="L119" s="58">
        <v>0</v>
      </c>
      <c r="M119" s="58">
        <v>5</v>
      </c>
      <c r="N119" s="60">
        <v>0</v>
      </c>
      <c r="O119" s="58">
        <v>3</v>
      </c>
      <c r="P119" s="58">
        <v>9</v>
      </c>
      <c r="Q119" s="58">
        <v>3</v>
      </c>
      <c r="R119" s="60">
        <v>0</v>
      </c>
      <c r="S119" s="58">
        <v>3</v>
      </c>
      <c r="T119" s="58">
        <v>2</v>
      </c>
      <c r="U119" s="58">
        <v>2</v>
      </c>
      <c r="V119" s="58">
        <v>1</v>
      </c>
      <c r="W119" s="59">
        <v>0</v>
      </c>
      <c r="X119" s="60">
        <v>0</v>
      </c>
      <c r="Y119" s="58">
        <v>3</v>
      </c>
      <c r="Z119" s="59">
        <v>31</v>
      </c>
      <c r="AA119" s="59">
        <v>3</v>
      </c>
      <c r="AB119" s="59" t="s">
        <v>27</v>
      </c>
      <c r="AC119" s="59">
        <v>0</v>
      </c>
      <c r="AD119" s="58">
        <v>2</v>
      </c>
      <c r="AE119" s="58">
        <v>2</v>
      </c>
      <c r="AF119" s="58">
        <v>2</v>
      </c>
      <c r="AG119" s="58">
        <v>12</v>
      </c>
      <c r="AH119" s="59" t="s">
        <v>116</v>
      </c>
      <c r="AI119" s="58">
        <v>1</v>
      </c>
      <c r="AJ119" s="58">
        <v>1</v>
      </c>
      <c r="AK119" s="59" t="s">
        <v>117</v>
      </c>
      <c r="AL119" s="59">
        <v>1</v>
      </c>
      <c r="AM119" s="59" t="s">
        <v>27</v>
      </c>
      <c r="AN119" s="59" t="s">
        <v>673</v>
      </c>
      <c r="AO119" s="58">
        <v>23</v>
      </c>
      <c r="AP119" s="59" t="s">
        <v>677</v>
      </c>
      <c r="AQ119" s="59" t="s">
        <v>691</v>
      </c>
      <c r="AR119" s="59" t="s">
        <v>27</v>
      </c>
      <c r="AS119" s="59" t="s">
        <v>27</v>
      </c>
      <c r="AT119" s="59" t="s">
        <v>27</v>
      </c>
      <c r="AU119" s="59" t="s">
        <v>27</v>
      </c>
      <c r="AV119" s="59" t="s">
        <v>27</v>
      </c>
      <c r="AW119" s="62"/>
      <c r="AX119" s="62" t="s">
        <v>747</v>
      </c>
      <c r="AY119" s="62">
        <v>13.059000000000001</v>
      </c>
      <c r="AZ119" s="62">
        <v>0.42125806451612907</v>
      </c>
      <c r="BA119" s="62">
        <v>2.3738417949306991</v>
      </c>
      <c r="BB119" s="62"/>
      <c r="BC119" s="62">
        <v>71</v>
      </c>
      <c r="BD119" s="80">
        <v>274</v>
      </c>
      <c r="BE119" s="62"/>
      <c r="BF119" s="62"/>
      <c r="BG119" s="62"/>
      <c r="BH119" s="50">
        <f t="shared" si="1"/>
        <v>0.45945325063174819</v>
      </c>
      <c r="BI119" s="50"/>
      <c r="BJ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0"/>
      <c r="CF119" s="50"/>
      <c r="CG119" s="50"/>
      <c r="CH119" s="50"/>
      <c r="CI119" s="50"/>
    </row>
    <row r="120" spans="1:87" ht="14.25" hidden="1" customHeight="1" x14ac:dyDescent="0.25">
      <c r="A120" s="58">
        <v>119</v>
      </c>
      <c r="B120" s="59" t="s">
        <v>78</v>
      </c>
      <c r="C120" s="59" t="s">
        <v>28</v>
      </c>
      <c r="D120" s="59" t="s">
        <v>43</v>
      </c>
      <c r="E120" s="59"/>
      <c r="F120" s="59" t="s">
        <v>500</v>
      </c>
      <c r="G120" s="58">
        <v>59</v>
      </c>
      <c r="H120" s="58">
        <v>26</v>
      </c>
      <c r="I120" s="59" t="s">
        <v>114</v>
      </c>
      <c r="J120" s="58">
        <v>17888853</v>
      </c>
      <c r="K120" s="58">
        <v>2.3333333333333299</v>
      </c>
      <c r="L120" s="58">
        <v>0.46666666666666701</v>
      </c>
      <c r="M120" s="60">
        <v>0</v>
      </c>
      <c r="N120" s="60">
        <v>0</v>
      </c>
      <c r="O120" s="60">
        <v>0</v>
      </c>
      <c r="P120" s="60">
        <v>0</v>
      </c>
      <c r="Q120" s="60">
        <v>0</v>
      </c>
      <c r="R120" s="60">
        <v>0</v>
      </c>
      <c r="S120" s="60">
        <v>0</v>
      </c>
      <c r="T120" s="60">
        <v>0</v>
      </c>
      <c r="U120" s="60">
        <v>0</v>
      </c>
      <c r="V120" s="60">
        <v>0</v>
      </c>
      <c r="W120" s="59">
        <v>0</v>
      </c>
      <c r="X120" s="60">
        <v>0</v>
      </c>
      <c r="Y120" s="60">
        <v>0</v>
      </c>
      <c r="Z120" s="59">
        <v>0</v>
      </c>
      <c r="AA120" s="59">
        <v>0</v>
      </c>
      <c r="AB120" s="59" t="s">
        <v>99</v>
      </c>
      <c r="AC120" s="61">
        <v>4</v>
      </c>
      <c r="AD120" s="58">
        <v>0</v>
      </c>
      <c r="AE120" s="58">
        <v>0</v>
      </c>
      <c r="AF120" s="58">
        <v>0</v>
      </c>
      <c r="AG120" s="58">
        <v>0</v>
      </c>
      <c r="AH120" s="59" t="s">
        <v>503</v>
      </c>
      <c r="AI120" s="58">
        <v>25</v>
      </c>
      <c r="AJ120" s="60"/>
      <c r="AK120" s="59" t="s">
        <v>297</v>
      </c>
      <c r="AL120" s="59">
        <v>1</v>
      </c>
      <c r="AM120" s="59" t="s">
        <v>27</v>
      </c>
      <c r="AN120" s="59" t="s">
        <v>680</v>
      </c>
      <c r="AO120" s="58">
        <v>30</v>
      </c>
      <c r="AP120" s="59" t="s">
        <v>674</v>
      </c>
      <c r="AQ120" s="59" t="s">
        <v>687</v>
      </c>
      <c r="AR120" s="59" t="s">
        <v>27</v>
      </c>
      <c r="AS120" s="59" t="s">
        <v>688</v>
      </c>
      <c r="AT120" s="59" t="s">
        <v>27</v>
      </c>
      <c r="AU120" s="59" t="s">
        <v>27</v>
      </c>
      <c r="AV120" s="59" t="s">
        <v>27</v>
      </c>
      <c r="AW120" s="64"/>
      <c r="AX120" s="62" t="s">
        <v>748</v>
      </c>
      <c r="AY120" s="62">
        <v>5.1280000000000001</v>
      </c>
      <c r="AZ120" s="62" t="s">
        <v>27</v>
      </c>
      <c r="BA120" s="62">
        <v>0</v>
      </c>
      <c r="BB120" s="62">
        <v>4.8659999999999997</v>
      </c>
      <c r="BC120" s="62">
        <v>177</v>
      </c>
      <c r="BD120" s="65">
        <v>0</v>
      </c>
      <c r="BE120" s="62" t="s">
        <v>783</v>
      </c>
      <c r="BF120" s="62">
        <v>1</v>
      </c>
      <c r="BG120" s="64"/>
      <c r="BH120" s="50">
        <f t="shared" si="1"/>
        <v>0</v>
      </c>
    </row>
    <row r="121" spans="1:87" ht="14.25" hidden="1" customHeight="1" x14ac:dyDescent="0.25">
      <c r="A121" s="58">
        <v>120</v>
      </c>
      <c r="B121" s="59" t="s">
        <v>78</v>
      </c>
      <c r="C121" s="59" t="s">
        <v>28</v>
      </c>
      <c r="D121" s="59" t="s">
        <v>48</v>
      </c>
      <c r="E121" s="59"/>
      <c r="F121" s="59" t="s">
        <v>500</v>
      </c>
      <c r="G121" s="58">
        <v>53</v>
      </c>
      <c r="H121" s="58">
        <v>7</v>
      </c>
      <c r="I121" s="59" t="s">
        <v>114</v>
      </c>
      <c r="J121" s="58">
        <v>17888853</v>
      </c>
      <c r="K121" s="58">
        <v>2</v>
      </c>
      <c r="L121" s="58">
        <v>0.4</v>
      </c>
      <c r="M121" s="60">
        <v>0</v>
      </c>
      <c r="N121" s="60">
        <v>0</v>
      </c>
      <c r="O121" s="60">
        <v>0</v>
      </c>
      <c r="P121" s="60">
        <v>0</v>
      </c>
      <c r="Q121" s="60">
        <v>0</v>
      </c>
      <c r="R121" s="60">
        <v>0</v>
      </c>
      <c r="S121" s="60">
        <v>0</v>
      </c>
      <c r="T121" s="60">
        <v>0</v>
      </c>
      <c r="U121" s="60">
        <v>0</v>
      </c>
      <c r="V121" s="60">
        <v>0</v>
      </c>
      <c r="W121" s="59">
        <v>0</v>
      </c>
      <c r="X121" s="60">
        <v>0</v>
      </c>
      <c r="Y121" s="60">
        <v>0</v>
      </c>
      <c r="Z121" s="59">
        <v>0</v>
      </c>
      <c r="AA121" s="59">
        <v>0</v>
      </c>
      <c r="AB121" s="59" t="s">
        <v>99</v>
      </c>
      <c r="AC121" s="61">
        <v>4</v>
      </c>
      <c r="AD121" s="58">
        <v>0</v>
      </c>
      <c r="AE121" s="58">
        <v>0</v>
      </c>
      <c r="AF121" s="58">
        <v>0</v>
      </c>
      <c r="AG121" s="58">
        <v>0</v>
      </c>
      <c r="AH121" s="59" t="s">
        <v>503</v>
      </c>
      <c r="AI121" s="58">
        <v>25</v>
      </c>
      <c r="AJ121" s="60"/>
      <c r="AK121" s="59" t="s">
        <v>100</v>
      </c>
      <c r="AL121" s="59">
        <v>1</v>
      </c>
      <c r="AM121" s="59" t="s">
        <v>27</v>
      </c>
      <c r="AN121" s="59" t="s">
        <v>680</v>
      </c>
      <c r="AO121" s="58">
        <v>30</v>
      </c>
      <c r="AP121" s="59" t="s">
        <v>674</v>
      </c>
      <c r="AQ121" s="59" t="s">
        <v>687</v>
      </c>
      <c r="AR121" s="59" t="s">
        <v>27</v>
      </c>
      <c r="AS121" s="59" t="s">
        <v>688</v>
      </c>
      <c r="AT121" s="59" t="s">
        <v>27</v>
      </c>
      <c r="AU121" s="59" t="s">
        <v>27</v>
      </c>
      <c r="AV121" s="59" t="s">
        <v>27</v>
      </c>
      <c r="AW121" s="64"/>
      <c r="AX121" s="62" t="s">
        <v>748</v>
      </c>
      <c r="AY121" s="62">
        <v>2.4860000000000002</v>
      </c>
      <c r="AZ121" s="62" t="s">
        <v>27</v>
      </c>
      <c r="BA121" s="62">
        <v>0</v>
      </c>
      <c r="BB121" s="62">
        <v>2.161</v>
      </c>
      <c r="BC121" s="62">
        <v>159</v>
      </c>
      <c r="BD121" s="65">
        <v>0</v>
      </c>
      <c r="BE121" s="62" t="s">
        <v>783</v>
      </c>
      <c r="BF121" s="62">
        <v>1</v>
      </c>
      <c r="BG121" s="64"/>
      <c r="BH121" s="50">
        <f t="shared" si="1"/>
        <v>0</v>
      </c>
    </row>
    <row r="122" spans="1:87" ht="14.25" customHeight="1" x14ac:dyDescent="0.25">
      <c r="A122" s="58">
        <v>121</v>
      </c>
      <c r="B122" s="59" t="s">
        <v>78</v>
      </c>
      <c r="C122" s="59" t="s">
        <v>26</v>
      </c>
      <c r="D122" s="59" t="s">
        <v>44</v>
      </c>
      <c r="E122" s="59"/>
      <c r="F122" s="59" t="s">
        <v>45</v>
      </c>
      <c r="G122" s="58">
        <v>1</v>
      </c>
      <c r="H122" s="58">
        <v>8</v>
      </c>
      <c r="I122" s="59" t="s">
        <v>111</v>
      </c>
      <c r="J122" s="58">
        <v>134763219</v>
      </c>
      <c r="K122" s="58">
        <v>0</v>
      </c>
      <c r="L122" s="58">
        <v>0</v>
      </c>
      <c r="M122" s="58">
        <v>8</v>
      </c>
      <c r="N122" s="60">
        <v>0</v>
      </c>
      <c r="O122" s="58">
        <v>2</v>
      </c>
      <c r="P122" s="58">
        <v>19</v>
      </c>
      <c r="Q122" s="58">
        <v>11</v>
      </c>
      <c r="R122" s="60">
        <v>0</v>
      </c>
      <c r="S122" s="58">
        <v>11</v>
      </c>
      <c r="T122" s="58">
        <v>1</v>
      </c>
      <c r="U122" s="58">
        <v>5</v>
      </c>
      <c r="V122" s="58">
        <v>4</v>
      </c>
      <c r="W122" s="61">
        <v>1</v>
      </c>
      <c r="X122" s="58">
        <v>1</v>
      </c>
      <c r="Y122" s="58">
        <v>11</v>
      </c>
      <c r="Z122" s="59">
        <v>74</v>
      </c>
      <c r="AA122" s="59">
        <v>11</v>
      </c>
      <c r="AB122" s="59" t="s">
        <v>27</v>
      </c>
      <c r="AC122" s="59">
        <v>0</v>
      </c>
      <c r="AD122" s="58">
        <v>8</v>
      </c>
      <c r="AE122" s="58">
        <v>3</v>
      </c>
      <c r="AF122" s="58">
        <v>1</v>
      </c>
      <c r="AG122" s="58">
        <v>17</v>
      </c>
      <c r="AH122" s="59" t="s">
        <v>96</v>
      </c>
      <c r="AI122" s="58">
        <v>1</v>
      </c>
      <c r="AJ122" s="58">
        <v>1</v>
      </c>
      <c r="AK122" s="59" t="s">
        <v>232</v>
      </c>
      <c r="AL122" s="59">
        <v>1</v>
      </c>
      <c r="AM122" s="59" t="s">
        <v>27</v>
      </c>
      <c r="AN122" s="59" t="s">
        <v>673</v>
      </c>
      <c r="AO122" s="58">
        <v>23</v>
      </c>
      <c r="AP122" s="59" t="s">
        <v>677</v>
      </c>
      <c r="AQ122" s="59" t="s">
        <v>691</v>
      </c>
      <c r="AR122" s="59" t="s">
        <v>27</v>
      </c>
      <c r="AS122" s="59" t="s">
        <v>27</v>
      </c>
      <c r="AT122" s="59" t="s">
        <v>27</v>
      </c>
      <c r="AU122" s="59" t="s">
        <v>27</v>
      </c>
      <c r="AV122" s="59" t="s">
        <v>27</v>
      </c>
      <c r="AW122" s="64"/>
      <c r="AX122" s="62" t="s">
        <v>747</v>
      </c>
      <c r="AY122" s="62">
        <v>8.0009999999999994</v>
      </c>
      <c r="AZ122" s="62">
        <v>0.10812162162162162</v>
      </c>
      <c r="BA122" s="62">
        <v>9.2488438945131861</v>
      </c>
      <c r="BB122" s="62"/>
      <c r="BC122" s="62">
        <v>44</v>
      </c>
      <c r="BD122" s="80">
        <v>2581</v>
      </c>
      <c r="BE122" s="62"/>
      <c r="BF122" s="64"/>
      <c r="BG122" s="64"/>
      <c r="BH122" s="50">
        <f t="shared" si="1"/>
        <v>1.4998125234345707</v>
      </c>
    </row>
    <row r="123" spans="1:87" ht="14.25" customHeight="1" x14ac:dyDescent="0.25">
      <c r="A123" s="58">
        <v>122</v>
      </c>
      <c r="B123" s="59" t="s">
        <v>78</v>
      </c>
      <c r="C123" s="59" t="s">
        <v>26</v>
      </c>
      <c r="D123" s="59" t="s">
        <v>29</v>
      </c>
      <c r="E123" s="59"/>
      <c r="F123" s="59" t="s">
        <v>32</v>
      </c>
      <c r="G123" s="58">
        <v>19</v>
      </c>
      <c r="H123" s="58">
        <v>75</v>
      </c>
      <c r="I123" s="59" t="s">
        <v>111</v>
      </c>
      <c r="J123" s="58">
        <v>134763219</v>
      </c>
      <c r="K123" s="58">
        <v>0</v>
      </c>
      <c r="L123" s="58">
        <v>0</v>
      </c>
      <c r="M123" s="58">
        <v>13</v>
      </c>
      <c r="N123" s="60">
        <v>0</v>
      </c>
      <c r="O123" s="58">
        <v>8</v>
      </c>
      <c r="P123" s="58">
        <v>21</v>
      </c>
      <c r="Q123" s="58">
        <v>7</v>
      </c>
      <c r="R123" s="60">
        <v>0</v>
      </c>
      <c r="S123" s="58">
        <v>7</v>
      </c>
      <c r="T123" s="58">
        <v>1</v>
      </c>
      <c r="U123" s="58">
        <v>2</v>
      </c>
      <c r="V123" s="58">
        <v>7</v>
      </c>
      <c r="W123" s="59">
        <v>0</v>
      </c>
      <c r="X123" s="58">
        <v>2</v>
      </c>
      <c r="Y123" s="58">
        <v>11</v>
      </c>
      <c r="Z123" s="59">
        <v>79</v>
      </c>
      <c r="AA123" s="59">
        <v>11</v>
      </c>
      <c r="AB123" s="59" t="s">
        <v>27</v>
      </c>
      <c r="AC123" s="59">
        <v>0</v>
      </c>
      <c r="AD123" s="58">
        <v>4</v>
      </c>
      <c r="AE123" s="58">
        <v>8</v>
      </c>
      <c r="AF123" s="58">
        <v>1</v>
      </c>
      <c r="AG123" s="58">
        <v>25</v>
      </c>
      <c r="AH123" s="59" t="s">
        <v>96</v>
      </c>
      <c r="AI123" s="58">
        <v>1</v>
      </c>
      <c r="AJ123" s="58">
        <v>1</v>
      </c>
      <c r="AK123" s="59" t="s">
        <v>265</v>
      </c>
      <c r="AL123" s="59">
        <v>1</v>
      </c>
      <c r="AM123" s="59" t="s">
        <v>27</v>
      </c>
      <c r="AN123" s="59" t="s">
        <v>673</v>
      </c>
      <c r="AO123" s="58">
        <v>23</v>
      </c>
      <c r="AP123" s="59" t="s">
        <v>677</v>
      </c>
      <c r="AQ123" s="59" t="s">
        <v>691</v>
      </c>
      <c r="AR123" s="59" t="s">
        <v>27</v>
      </c>
      <c r="AS123" s="59" t="s">
        <v>27</v>
      </c>
      <c r="AT123" s="59" t="s">
        <v>27</v>
      </c>
      <c r="AU123" s="59" t="s">
        <v>27</v>
      </c>
      <c r="AV123" s="59" t="s">
        <v>27</v>
      </c>
      <c r="AW123" s="62"/>
      <c r="AX123" s="62" t="s">
        <v>747</v>
      </c>
      <c r="AY123" s="62">
        <v>10.71</v>
      </c>
      <c r="AZ123" s="62">
        <v>0.13556962025316457</v>
      </c>
      <c r="BA123" s="62">
        <v>7.3762838468720817</v>
      </c>
      <c r="BB123" s="62"/>
      <c r="BC123" s="62">
        <v>38</v>
      </c>
      <c r="BD123">
        <v>1538</v>
      </c>
      <c r="BE123" s="62"/>
      <c r="BF123" s="62"/>
      <c r="BG123" s="62"/>
      <c r="BH123" s="50">
        <f t="shared" si="1"/>
        <v>1.2138188608776843</v>
      </c>
      <c r="BI123" s="50"/>
      <c r="BJ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0"/>
      <c r="CF123" s="50"/>
      <c r="CG123" s="50"/>
      <c r="CH123" s="50"/>
      <c r="CI123" s="50"/>
    </row>
    <row r="124" spans="1:87" ht="14.25" customHeight="1" x14ac:dyDescent="0.25">
      <c r="A124" s="58">
        <v>123</v>
      </c>
      <c r="B124" s="59" t="s">
        <v>78</v>
      </c>
      <c r="C124" s="59" t="s">
        <v>26</v>
      </c>
      <c r="D124" s="59" t="s">
        <v>36</v>
      </c>
      <c r="E124" s="59"/>
      <c r="F124" s="59" t="s">
        <v>32</v>
      </c>
      <c r="G124" s="58">
        <v>66</v>
      </c>
      <c r="H124" s="58">
        <v>56</v>
      </c>
      <c r="I124" s="59" t="s">
        <v>111</v>
      </c>
      <c r="J124" s="58">
        <v>134763219</v>
      </c>
      <c r="K124" s="58">
        <v>0</v>
      </c>
      <c r="L124" s="58">
        <v>0</v>
      </c>
      <c r="M124" s="58">
        <v>9</v>
      </c>
      <c r="N124" s="60">
        <v>0</v>
      </c>
      <c r="O124" s="58">
        <v>3</v>
      </c>
      <c r="P124" s="58">
        <v>17</v>
      </c>
      <c r="Q124" s="58">
        <v>8</v>
      </c>
      <c r="R124" s="60">
        <v>0</v>
      </c>
      <c r="S124" s="58">
        <v>8</v>
      </c>
      <c r="T124" s="58">
        <v>1</v>
      </c>
      <c r="U124" s="58">
        <v>5</v>
      </c>
      <c r="V124" s="58">
        <v>3.5</v>
      </c>
      <c r="W124" s="59">
        <v>0</v>
      </c>
      <c r="X124" s="58">
        <v>1.5</v>
      </c>
      <c r="Y124" s="58">
        <v>10</v>
      </c>
      <c r="Z124" s="59">
        <v>66</v>
      </c>
      <c r="AA124" s="59">
        <v>10</v>
      </c>
      <c r="AB124" s="59" t="s">
        <v>27</v>
      </c>
      <c r="AC124" s="59">
        <v>0</v>
      </c>
      <c r="AD124" s="58">
        <v>3</v>
      </c>
      <c r="AE124" s="58">
        <v>7</v>
      </c>
      <c r="AF124" s="58">
        <v>0</v>
      </c>
      <c r="AG124" s="58">
        <v>19</v>
      </c>
      <c r="AH124" s="59" t="s">
        <v>112</v>
      </c>
      <c r="AI124" s="58">
        <v>1</v>
      </c>
      <c r="AJ124" s="58">
        <v>1</v>
      </c>
      <c r="AK124" s="59" t="s">
        <v>302</v>
      </c>
      <c r="AL124" s="59">
        <v>1</v>
      </c>
      <c r="AM124" s="59" t="s">
        <v>27</v>
      </c>
      <c r="AN124" s="59" t="s">
        <v>673</v>
      </c>
      <c r="AO124" s="58">
        <v>23</v>
      </c>
      <c r="AP124" s="59" t="s">
        <v>677</v>
      </c>
      <c r="AQ124" s="59" t="s">
        <v>691</v>
      </c>
      <c r="AR124" s="59" t="s">
        <v>27</v>
      </c>
      <c r="AS124" s="59" t="s">
        <v>27</v>
      </c>
      <c r="AT124" s="59" t="s">
        <v>27</v>
      </c>
      <c r="AU124" s="59" t="s">
        <v>27</v>
      </c>
      <c r="AV124" s="59" t="s">
        <v>27</v>
      </c>
      <c r="AW124" s="62"/>
      <c r="AX124" s="62" t="s">
        <v>747</v>
      </c>
      <c r="AY124" s="62">
        <v>6.851</v>
      </c>
      <c r="AZ124" s="62">
        <v>0.1038030303030303</v>
      </c>
      <c r="BA124" s="62">
        <v>9.633630126988761</v>
      </c>
      <c r="BB124" s="62"/>
      <c r="BC124" s="62">
        <v>132</v>
      </c>
      <c r="BD124">
        <v>9064</v>
      </c>
      <c r="BE124" s="62"/>
      <c r="BF124" s="62"/>
      <c r="BG124" s="62"/>
      <c r="BH124" s="50">
        <f t="shared" si="1"/>
        <v>1.4596409283316305</v>
      </c>
      <c r="BI124" s="50"/>
      <c r="BJ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0"/>
      <c r="CF124" s="50"/>
      <c r="CG124" s="50"/>
      <c r="CH124" s="50"/>
      <c r="CI124" s="50"/>
    </row>
    <row r="125" spans="1:87" ht="14.25" customHeight="1" x14ac:dyDescent="0.25">
      <c r="A125" s="58">
        <v>124</v>
      </c>
      <c r="B125" s="59" t="s">
        <v>78</v>
      </c>
      <c r="C125" s="59" t="s">
        <v>26</v>
      </c>
      <c r="D125" s="59" t="s">
        <v>41</v>
      </c>
      <c r="E125" s="59"/>
      <c r="F125" s="59" t="s">
        <v>32</v>
      </c>
      <c r="G125" s="58">
        <v>14</v>
      </c>
      <c r="H125" s="58">
        <v>13</v>
      </c>
      <c r="I125" s="59" t="s">
        <v>111</v>
      </c>
      <c r="J125" s="58">
        <v>134763219</v>
      </c>
      <c r="K125" s="58">
        <v>0</v>
      </c>
      <c r="L125" s="58">
        <v>0</v>
      </c>
      <c r="M125" s="58">
        <v>11</v>
      </c>
      <c r="N125" s="60">
        <v>0</v>
      </c>
      <c r="O125" s="58">
        <v>3</v>
      </c>
      <c r="P125" s="58">
        <v>19</v>
      </c>
      <c r="Q125" s="58">
        <v>8</v>
      </c>
      <c r="R125" s="60">
        <v>0</v>
      </c>
      <c r="S125" s="58">
        <v>8</v>
      </c>
      <c r="T125" s="58">
        <v>1</v>
      </c>
      <c r="U125" s="58">
        <v>4</v>
      </c>
      <c r="V125" s="58">
        <v>3</v>
      </c>
      <c r="W125" s="59">
        <v>0</v>
      </c>
      <c r="X125" s="58">
        <v>2</v>
      </c>
      <c r="Y125" s="58">
        <v>9</v>
      </c>
      <c r="Z125" s="59">
        <v>68</v>
      </c>
      <c r="AA125" s="59">
        <v>9</v>
      </c>
      <c r="AB125" s="59" t="s">
        <v>27</v>
      </c>
      <c r="AC125" s="59">
        <v>0</v>
      </c>
      <c r="AD125" s="58">
        <v>3</v>
      </c>
      <c r="AE125" s="58">
        <v>6</v>
      </c>
      <c r="AF125" s="58">
        <v>0</v>
      </c>
      <c r="AG125" s="58">
        <v>18</v>
      </c>
      <c r="AH125" s="59" t="s">
        <v>112</v>
      </c>
      <c r="AI125" s="58">
        <v>1</v>
      </c>
      <c r="AJ125" s="58">
        <v>1</v>
      </c>
      <c r="AK125" s="59" t="s">
        <v>333</v>
      </c>
      <c r="AL125" s="59">
        <v>1</v>
      </c>
      <c r="AM125" s="59" t="s">
        <v>27</v>
      </c>
      <c r="AN125" s="59" t="s">
        <v>673</v>
      </c>
      <c r="AO125" s="58">
        <v>23</v>
      </c>
      <c r="AP125" s="59" t="s">
        <v>677</v>
      </c>
      <c r="AQ125" s="59" t="s">
        <v>691</v>
      </c>
      <c r="AR125" s="59" t="s">
        <v>27</v>
      </c>
      <c r="AS125" s="59" t="s">
        <v>27</v>
      </c>
      <c r="AT125" s="59" t="s">
        <v>27</v>
      </c>
      <c r="AU125" s="59" t="s">
        <v>27</v>
      </c>
      <c r="AV125" s="59" t="s">
        <v>27</v>
      </c>
      <c r="AW125" s="62"/>
      <c r="AX125" s="62" t="s">
        <v>747</v>
      </c>
      <c r="AY125" s="62">
        <v>7.0289999999999999</v>
      </c>
      <c r="AZ125" s="62">
        <v>0.10336764705882352</v>
      </c>
      <c r="BA125" s="62">
        <v>9.6742068573054496</v>
      </c>
      <c r="BB125" s="62"/>
      <c r="BC125" s="62">
        <v>28</v>
      </c>
      <c r="BD125">
        <v>1065</v>
      </c>
      <c r="BE125" s="62"/>
      <c r="BF125" s="62"/>
      <c r="BG125" s="62"/>
      <c r="BH125" s="50">
        <f t="shared" si="1"/>
        <v>1.2804097311139564</v>
      </c>
      <c r="BI125" s="50"/>
      <c r="BJ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0"/>
      <c r="CF125" s="50"/>
      <c r="CG125" s="50"/>
      <c r="CH125" s="50"/>
      <c r="CI125" s="50"/>
    </row>
    <row r="126" spans="1:87" ht="14.25" customHeight="1" x14ac:dyDescent="0.25">
      <c r="A126" s="58">
        <v>125</v>
      </c>
      <c r="B126" s="59" t="s">
        <v>78</v>
      </c>
      <c r="C126" s="59" t="s">
        <v>26</v>
      </c>
      <c r="D126" s="59" t="s">
        <v>46</v>
      </c>
      <c r="E126" s="59"/>
      <c r="F126" s="59" t="s">
        <v>32</v>
      </c>
      <c r="G126" s="58">
        <v>98</v>
      </c>
      <c r="H126" s="58">
        <v>9</v>
      </c>
      <c r="I126" s="59" t="s">
        <v>111</v>
      </c>
      <c r="J126" s="58">
        <v>134763219</v>
      </c>
      <c r="K126" s="58">
        <v>0</v>
      </c>
      <c r="L126" s="58">
        <v>0</v>
      </c>
      <c r="M126" s="58">
        <v>7</v>
      </c>
      <c r="N126" s="58">
        <v>1</v>
      </c>
      <c r="O126" s="58">
        <v>7</v>
      </c>
      <c r="P126" s="58">
        <v>12</v>
      </c>
      <c r="Q126" s="58">
        <v>4</v>
      </c>
      <c r="R126" s="60">
        <v>0</v>
      </c>
      <c r="S126" s="58">
        <v>4</v>
      </c>
      <c r="T126" s="58">
        <v>1</v>
      </c>
      <c r="U126" s="58">
        <v>1</v>
      </c>
      <c r="V126" s="58">
        <v>3.5</v>
      </c>
      <c r="W126" s="59">
        <v>0</v>
      </c>
      <c r="X126" s="58">
        <v>2.5</v>
      </c>
      <c r="Y126" s="58">
        <v>7</v>
      </c>
      <c r="Z126" s="59">
        <v>50</v>
      </c>
      <c r="AA126" s="59">
        <v>7</v>
      </c>
      <c r="AB126" s="59" t="s">
        <v>27</v>
      </c>
      <c r="AC126" s="59">
        <v>0</v>
      </c>
      <c r="AD126" s="58">
        <v>2</v>
      </c>
      <c r="AE126" s="58">
        <v>6</v>
      </c>
      <c r="AF126" s="58">
        <v>0</v>
      </c>
      <c r="AG126" s="58">
        <v>18</v>
      </c>
      <c r="AH126" s="59" t="s">
        <v>96</v>
      </c>
      <c r="AI126" s="58">
        <v>1</v>
      </c>
      <c r="AJ126" s="58">
        <v>1</v>
      </c>
      <c r="AK126" s="59" t="s">
        <v>363</v>
      </c>
      <c r="AL126" s="59">
        <v>1</v>
      </c>
      <c r="AM126" s="59" t="s">
        <v>27</v>
      </c>
      <c r="AN126" s="59" t="s">
        <v>673</v>
      </c>
      <c r="AO126" s="58">
        <v>23</v>
      </c>
      <c r="AP126" s="59" t="s">
        <v>677</v>
      </c>
      <c r="AQ126" s="59" t="s">
        <v>691</v>
      </c>
      <c r="AR126" s="59" t="s">
        <v>27</v>
      </c>
      <c r="AS126" s="59" t="s">
        <v>27</v>
      </c>
      <c r="AT126" s="59" t="s">
        <v>27</v>
      </c>
      <c r="AU126" s="59" t="s">
        <v>27</v>
      </c>
      <c r="AV126" s="59" t="s">
        <v>27</v>
      </c>
      <c r="AW126" s="64"/>
      <c r="AX126" s="62" t="s">
        <v>747</v>
      </c>
      <c r="AY126" s="62">
        <v>7.11</v>
      </c>
      <c r="AZ126" s="62">
        <v>0.14219999999999999</v>
      </c>
      <c r="BA126" s="62">
        <v>7.0323488045007032</v>
      </c>
      <c r="BB126" s="62"/>
      <c r="BC126" s="62">
        <v>196</v>
      </c>
      <c r="BD126">
        <v>837</v>
      </c>
      <c r="BE126" s="62"/>
      <c r="BF126" s="64"/>
      <c r="BG126" s="64"/>
      <c r="BH126" s="50">
        <f t="shared" si="1"/>
        <v>1.1251758087201125</v>
      </c>
    </row>
    <row r="127" spans="1:87" ht="14.25" customHeight="1" x14ac:dyDescent="0.25">
      <c r="A127" s="58">
        <v>126</v>
      </c>
      <c r="B127" s="59" t="s">
        <v>78</v>
      </c>
      <c r="C127" s="59" t="s">
        <v>26</v>
      </c>
      <c r="D127" s="59" t="s">
        <v>31</v>
      </c>
      <c r="E127" s="59"/>
      <c r="F127" s="59" t="s">
        <v>30</v>
      </c>
      <c r="G127" s="58">
        <v>62</v>
      </c>
      <c r="H127" s="58">
        <v>150</v>
      </c>
      <c r="I127" s="59" t="s">
        <v>111</v>
      </c>
      <c r="J127" s="58">
        <v>134763219</v>
      </c>
      <c r="K127" s="58">
        <v>0</v>
      </c>
      <c r="L127" s="58">
        <v>0</v>
      </c>
      <c r="M127" s="58">
        <v>21</v>
      </c>
      <c r="N127" s="58">
        <v>1</v>
      </c>
      <c r="O127" s="58">
        <v>14</v>
      </c>
      <c r="P127" s="58">
        <v>30</v>
      </c>
      <c r="Q127" s="58">
        <v>8</v>
      </c>
      <c r="R127" s="60">
        <v>0</v>
      </c>
      <c r="S127" s="58">
        <v>8</v>
      </c>
      <c r="T127" s="58">
        <v>1</v>
      </c>
      <c r="U127" s="58">
        <v>11</v>
      </c>
      <c r="V127" s="58">
        <v>4</v>
      </c>
      <c r="W127" s="59">
        <v>0</v>
      </c>
      <c r="X127" s="58">
        <v>1</v>
      </c>
      <c r="Y127" s="58">
        <v>16</v>
      </c>
      <c r="Z127" s="59">
        <v>115</v>
      </c>
      <c r="AA127" s="59">
        <v>16</v>
      </c>
      <c r="AB127" s="59" t="s">
        <v>27</v>
      </c>
      <c r="AC127" s="59">
        <v>0</v>
      </c>
      <c r="AD127" s="58">
        <v>11</v>
      </c>
      <c r="AE127" s="58">
        <v>7</v>
      </c>
      <c r="AF127" s="58">
        <v>1</v>
      </c>
      <c r="AG127" s="58">
        <v>36</v>
      </c>
      <c r="AH127" s="59" t="s">
        <v>119</v>
      </c>
      <c r="AI127" s="58">
        <v>1</v>
      </c>
      <c r="AJ127" s="58">
        <v>1</v>
      </c>
      <c r="AK127" s="59" t="s">
        <v>387</v>
      </c>
      <c r="AL127" s="59">
        <v>1</v>
      </c>
      <c r="AM127" s="59" t="s">
        <v>27</v>
      </c>
      <c r="AN127" s="59" t="s">
        <v>673</v>
      </c>
      <c r="AO127" s="58">
        <v>23</v>
      </c>
      <c r="AP127" s="59" t="s">
        <v>677</v>
      </c>
      <c r="AQ127" s="59" t="s">
        <v>691</v>
      </c>
      <c r="AR127" s="59" t="s">
        <v>27</v>
      </c>
      <c r="AS127" s="59" t="s">
        <v>27</v>
      </c>
      <c r="AT127" s="59" t="s">
        <v>27</v>
      </c>
      <c r="AU127" s="59" t="s">
        <v>27</v>
      </c>
      <c r="AV127" s="59" t="s">
        <v>27</v>
      </c>
      <c r="AW127" s="62"/>
      <c r="AX127" s="62" t="s">
        <v>747</v>
      </c>
      <c r="AY127" s="62">
        <v>19.382999999999999</v>
      </c>
      <c r="AZ127" s="62">
        <v>0.16854782608695651</v>
      </c>
      <c r="BA127" s="62">
        <v>5.9330341020481869</v>
      </c>
      <c r="BB127" s="62"/>
      <c r="BC127" s="62">
        <v>300</v>
      </c>
      <c r="BD127" s="80">
        <v>3425</v>
      </c>
      <c r="BE127" s="62"/>
      <c r="BF127" s="62"/>
      <c r="BG127" s="62"/>
      <c r="BH127" s="50">
        <f t="shared" si="1"/>
        <v>0.98024041686013519</v>
      </c>
      <c r="BI127" s="50"/>
      <c r="BJ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0"/>
      <c r="CF127" s="50"/>
      <c r="CG127" s="50"/>
      <c r="CH127" s="50"/>
      <c r="CI127" s="50"/>
    </row>
    <row r="128" spans="1:87" ht="14.25" customHeight="1" x14ac:dyDescent="0.25">
      <c r="A128" s="58">
        <v>127</v>
      </c>
      <c r="B128" s="59" t="s">
        <v>78</v>
      </c>
      <c r="C128" s="59" t="s">
        <v>26</v>
      </c>
      <c r="D128" s="59" t="s">
        <v>37</v>
      </c>
      <c r="E128" s="59"/>
      <c r="F128" s="59" t="s">
        <v>30</v>
      </c>
      <c r="G128" s="58">
        <v>69</v>
      </c>
      <c r="H128" s="58">
        <v>104</v>
      </c>
      <c r="I128" s="59" t="s">
        <v>111</v>
      </c>
      <c r="J128" s="58">
        <v>134763219</v>
      </c>
      <c r="K128" s="58">
        <v>0</v>
      </c>
      <c r="L128" s="58">
        <v>0</v>
      </c>
      <c r="M128" s="58">
        <v>25</v>
      </c>
      <c r="N128" s="60">
        <v>0</v>
      </c>
      <c r="O128" s="58">
        <v>15</v>
      </c>
      <c r="P128" s="58">
        <v>41</v>
      </c>
      <c r="Q128" s="58">
        <v>13</v>
      </c>
      <c r="R128" s="60">
        <v>0</v>
      </c>
      <c r="S128" s="58">
        <v>13</v>
      </c>
      <c r="T128" s="58">
        <v>1</v>
      </c>
      <c r="U128" s="58">
        <v>6</v>
      </c>
      <c r="V128" s="58">
        <v>7</v>
      </c>
      <c r="W128" s="59">
        <v>0</v>
      </c>
      <c r="X128" s="58">
        <v>4</v>
      </c>
      <c r="Y128" s="58">
        <v>17</v>
      </c>
      <c r="Z128" s="59">
        <v>142</v>
      </c>
      <c r="AA128" s="59">
        <v>17</v>
      </c>
      <c r="AB128" s="59" t="s">
        <v>27</v>
      </c>
      <c r="AC128" s="59">
        <v>0</v>
      </c>
      <c r="AD128" s="58">
        <v>11</v>
      </c>
      <c r="AE128" s="58">
        <v>6</v>
      </c>
      <c r="AF128" s="58">
        <v>1</v>
      </c>
      <c r="AG128" s="58">
        <v>34</v>
      </c>
      <c r="AH128" s="59" t="s">
        <v>119</v>
      </c>
      <c r="AI128" s="58">
        <v>1</v>
      </c>
      <c r="AJ128" s="58">
        <v>1</v>
      </c>
      <c r="AK128" s="59" t="s">
        <v>420</v>
      </c>
      <c r="AL128" s="59">
        <v>1</v>
      </c>
      <c r="AM128" s="59" t="s">
        <v>27</v>
      </c>
      <c r="AN128" s="59" t="s">
        <v>673</v>
      </c>
      <c r="AO128" s="58">
        <v>23</v>
      </c>
      <c r="AP128" s="59" t="s">
        <v>677</v>
      </c>
      <c r="AQ128" s="59" t="s">
        <v>691</v>
      </c>
      <c r="AR128" s="59" t="s">
        <v>27</v>
      </c>
      <c r="AS128" s="59" t="s">
        <v>27</v>
      </c>
      <c r="AT128" s="59" t="s">
        <v>27</v>
      </c>
      <c r="AU128" s="59" t="s">
        <v>27</v>
      </c>
      <c r="AV128" s="59" t="s">
        <v>27</v>
      </c>
      <c r="AW128" s="62"/>
      <c r="AX128" s="62" t="s">
        <v>747</v>
      </c>
      <c r="AY128" s="62">
        <v>16.254999999999999</v>
      </c>
      <c r="AZ128" s="62">
        <v>0.11447183098591548</v>
      </c>
      <c r="BA128" s="62">
        <v>8.7357736081205797</v>
      </c>
      <c r="BB128" s="62"/>
      <c r="BC128" s="62">
        <v>350</v>
      </c>
      <c r="BD128">
        <v>41076</v>
      </c>
      <c r="BE128" s="62"/>
      <c r="BF128" s="62"/>
      <c r="BG128" s="62"/>
      <c r="BH128" s="50">
        <f t="shared" si="1"/>
        <v>1.1073515841279606</v>
      </c>
      <c r="BI128" s="50"/>
      <c r="BJ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0"/>
      <c r="CF128" s="50"/>
      <c r="CG128" s="50"/>
      <c r="CH128" s="50"/>
      <c r="CI128" s="50"/>
    </row>
    <row r="129" spans="1:87" ht="14.25" customHeight="1" x14ac:dyDescent="0.25">
      <c r="A129" s="58">
        <v>128</v>
      </c>
      <c r="B129" s="59" t="s">
        <v>78</v>
      </c>
      <c r="C129" s="59" t="s">
        <v>26</v>
      </c>
      <c r="D129" s="59" t="s">
        <v>42</v>
      </c>
      <c r="E129" s="59"/>
      <c r="F129" s="59" t="s">
        <v>30</v>
      </c>
      <c r="G129" s="58">
        <v>40</v>
      </c>
      <c r="H129" s="58">
        <v>24</v>
      </c>
      <c r="I129" s="59" t="s">
        <v>111</v>
      </c>
      <c r="J129" s="58">
        <v>134763219</v>
      </c>
      <c r="K129" s="58">
        <v>0</v>
      </c>
      <c r="L129" s="58">
        <v>0</v>
      </c>
      <c r="M129" s="58">
        <v>18</v>
      </c>
      <c r="N129" s="60">
        <v>0</v>
      </c>
      <c r="O129" s="58">
        <v>7</v>
      </c>
      <c r="P129" s="58">
        <v>29</v>
      </c>
      <c r="Q129" s="58">
        <v>11</v>
      </c>
      <c r="R129" s="60">
        <v>0</v>
      </c>
      <c r="S129" s="58">
        <v>11</v>
      </c>
      <c r="T129" s="58">
        <v>1</v>
      </c>
      <c r="U129" s="58">
        <v>5</v>
      </c>
      <c r="V129" s="58">
        <v>8.5</v>
      </c>
      <c r="W129" s="61">
        <v>1</v>
      </c>
      <c r="X129" s="58">
        <v>4.5</v>
      </c>
      <c r="Y129" s="58">
        <v>19</v>
      </c>
      <c r="Z129" s="59">
        <v>115</v>
      </c>
      <c r="AA129" s="59">
        <v>19</v>
      </c>
      <c r="AB129" s="59" t="s">
        <v>27</v>
      </c>
      <c r="AC129" s="59">
        <v>0</v>
      </c>
      <c r="AD129" s="58">
        <v>13</v>
      </c>
      <c r="AE129" s="58">
        <v>9</v>
      </c>
      <c r="AF129" s="58">
        <v>1</v>
      </c>
      <c r="AG129" s="58">
        <v>39</v>
      </c>
      <c r="AH129" s="59" t="s">
        <v>116</v>
      </c>
      <c r="AI129" s="58">
        <v>1</v>
      </c>
      <c r="AJ129" s="60"/>
      <c r="AK129" s="59" t="s">
        <v>450</v>
      </c>
      <c r="AL129" s="59">
        <v>1</v>
      </c>
      <c r="AM129" s="59" t="s">
        <v>27</v>
      </c>
      <c r="AN129" s="59" t="s">
        <v>673</v>
      </c>
      <c r="AO129" s="58">
        <v>23</v>
      </c>
      <c r="AP129" s="59" t="s">
        <v>677</v>
      </c>
      <c r="AQ129" s="59" t="s">
        <v>691</v>
      </c>
      <c r="AR129" s="59" t="s">
        <v>27</v>
      </c>
      <c r="AS129" s="59" t="s">
        <v>27</v>
      </c>
      <c r="AT129" s="59" t="s">
        <v>27</v>
      </c>
      <c r="AU129" s="59" t="s">
        <v>27</v>
      </c>
      <c r="AV129" s="59" t="s">
        <v>27</v>
      </c>
      <c r="AW129" s="64"/>
      <c r="AX129" s="62" t="s">
        <v>747</v>
      </c>
      <c r="AY129" s="62">
        <v>12.943</v>
      </c>
      <c r="AZ129" s="62">
        <v>0.11254782608695652</v>
      </c>
      <c r="BA129" s="62">
        <v>8.8851116433593447</v>
      </c>
      <c r="BB129" s="62"/>
      <c r="BC129" s="62">
        <v>200</v>
      </c>
      <c r="BD129">
        <v>22631</v>
      </c>
      <c r="BE129" s="62"/>
      <c r="BF129" s="64"/>
      <c r="BG129" s="64"/>
      <c r="BH129" s="50">
        <f t="shared" si="1"/>
        <v>1.7770223286718689</v>
      </c>
    </row>
    <row r="130" spans="1:87" ht="14.25" customHeight="1" x14ac:dyDescent="0.25">
      <c r="A130" s="58">
        <v>129</v>
      </c>
      <c r="B130" s="59" t="s">
        <v>78</v>
      </c>
      <c r="C130" s="59" t="s">
        <v>26</v>
      </c>
      <c r="D130" s="59" t="s">
        <v>79</v>
      </c>
      <c r="E130" s="59"/>
      <c r="F130" s="59" t="s">
        <v>80</v>
      </c>
      <c r="G130" s="58">
        <v>1</v>
      </c>
      <c r="H130" s="58">
        <v>30</v>
      </c>
      <c r="I130" s="59" t="s">
        <v>118</v>
      </c>
      <c r="J130" s="58">
        <v>10238105208</v>
      </c>
      <c r="K130" s="58">
        <v>0</v>
      </c>
      <c r="L130" s="58">
        <v>0</v>
      </c>
      <c r="M130" s="58">
        <v>7</v>
      </c>
      <c r="N130" s="60">
        <v>0</v>
      </c>
      <c r="O130" s="60">
        <v>0</v>
      </c>
      <c r="P130" s="58">
        <v>16</v>
      </c>
      <c r="Q130" s="58">
        <v>9</v>
      </c>
      <c r="R130" s="60">
        <v>0</v>
      </c>
      <c r="S130" s="58">
        <v>9</v>
      </c>
      <c r="T130" s="58">
        <v>2</v>
      </c>
      <c r="U130" s="58">
        <v>5</v>
      </c>
      <c r="V130" s="58">
        <v>4.5</v>
      </c>
      <c r="W130" s="59">
        <v>0</v>
      </c>
      <c r="X130" s="58">
        <v>1.5</v>
      </c>
      <c r="Y130" s="58">
        <v>11</v>
      </c>
      <c r="Z130" s="59">
        <v>65</v>
      </c>
      <c r="AA130" s="59">
        <v>11</v>
      </c>
      <c r="AB130" s="59" t="s">
        <v>27</v>
      </c>
      <c r="AC130" s="59">
        <v>0</v>
      </c>
      <c r="AD130" s="58">
        <v>1</v>
      </c>
      <c r="AE130" s="58">
        <v>8</v>
      </c>
      <c r="AF130" s="58">
        <v>2</v>
      </c>
      <c r="AG130" s="58">
        <v>15</v>
      </c>
      <c r="AH130" s="59" t="s">
        <v>96</v>
      </c>
      <c r="AI130" s="58">
        <v>1</v>
      </c>
      <c r="AJ130" s="58">
        <v>1</v>
      </c>
      <c r="AK130" s="59" t="s">
        <v>638</v>
      </c>
      <c r="AL130" s="59">
        <v>1</v>
      </c>
      <c r="AM130" s="59" t="s">
        <v>27</v>
      </c>
      <c r="AN130" s="59" t="s">
        <v>673</v>
      </c>
      <c r="AO130" s="58">
        <v>29</v>
      </c>
      <c r="AP130" s="59" t="s">
        <v>677</v>
      </c>
      <c r="AQ130" s="59" t="s">
        <v>691</v>
      </c>
      <c r="AR130" s="59" t="s">
        <v>27</v>
      </c>
      <c r="AS130" s="59" t="s">
        <v>27</v>
      </c>
      <c r="AT130" s="59" t="s">
        <v>692</v>
      </c>
      <c r="AU130" s="59" t="s">
        <v>27</v>
      </c>
      <c r="AV130" s="59" t="s">
        <v>27</v>
      </c>
      <c r="AW130" s="62"/>
      <c r="AX130" s="62" t="s">
        <v>746</v>
      </c>
      <c r="AY130" s="62">
        <v>34.49</v>
      </c>
      <c r="AZ130" s="62">
        <v>0.5306153846153846</v>
      </c>
      <c r="BA130" s="62">
        <v>1.8846042331110466</v>
      </c>
      <c r="BB130" s="62"/>
      <c r="BC130" s="62">
        <v>79</v>
      </c>
      <c r="BD130">
        <v>8994</v>
      </c>
      <c r="BE130" s="62"/>
      <c r="BF130" s="62"/>
      <c r="BG130" s="62"/>
      <c r="BH130" s="50">
        <f t="shared" ref="BH130:BH193" si="2">SUM(AD130:AF130)/AY130</f>
        <v>0.31893302406494634</v>
      </c>
      <c r="BI130" s="50"/>
      <c r="BJ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0"/>
      <c r="CF130" s="50"/>
      <c r="CG130" s="50"/>
      <c r="CH130" s="50"/>
      <c r="CI130" s="50"/>
    </row>
    <row r="131" spans="1:87" ht="14.25" customHeight="1" x14ac:dyDescent="0.25">
      <c r="A131" s="58">
        <v>130</v>
      </c>
      <c r="B131" s="59" t="s">
        <v>78</v>
      </c>
      <c r="C131" s="59" t="s">
        <v>26</v>
      </c>
      <c r="D131" s="59" t="s">
        <v>34</v>
      </c>
      <c r="E131" s="59"/>
      <c r="F131" s="59" t="s">
        <v>35</v>
      </c>
      <c r="G131" s="58">
        <v>1</v>
      </c>
      <c r="H131" s="58">
        <v>19</v>
      </c>
      <c r="I131" s="59" t="s">
        <v>118</v>
      </c>
      <c r="J131" s="58">
        <v>10238105208</v>
      </c>
      <c r="K131" s="58">
        <v>0</v>
      </c>
      <c r="L131" s="58">
        <v>0</v>
      </c>
      <c r="M131" s="58">
        <v>5</v>
      </c>
      <c r="N131" s="60">
        <v>0</v>
      </c>
      <c r="O131" s="60">
        <v>0</v>
      </c>
      <c r="P131" s="58">
        <v>11</v>
      </c>
      <c r="Q131" s="58">
        <v>6</v>
      </c>
      <c r="R131" s="60">
        <v>0</v>
      </c>
      <c r="S131" s="58">
        <v>6</v>
      </c>
      <c r="T131" s="58">
        <v>1</v>
      </c>
      <c r="U131" s="58">
        <v>2</v>
      </c>
      <c r="V131" s="58">
        <v>1.5</v>
      </c>
      <c r="W131" s="59">
        <v>0</v>
      </c>
      <c r="X131" s="58">
        <v>1.5</v>
      </c>
      <c r="Y131" s="58">
        <v>5</v>
      </c>
      <c r="Z131" s="59">
        <v>39</v>
      </c>
      <c r="AA131" s="59">
        <v>5</v>
      </c>
      <c r="AB131" s="59" t="s">
        <v>27</v>
      </c>
      <c r="AC131" s="59">
        <v>0</v>
      </c>
      <c r="AD131" s="58">
        <v>2</v>
      </c>
      <c r="AE131" s="58">
        <v>2</v>
      </c>
      <c r="AF131" s="58">
        <v>1</v>
      </c>
      <c r="AG131" s="58">
        <v>10</v>
      </c>
      <c r="AH131" s="59" t="s">
        <v>119</v>
      </c>
      <c r="AI131" s="58">
        <v>1</v>
      </c>
      <c r="AJ131" s="58">
        <v>1</v>
      </c>
      <c r="AK131" s="59" t="s">
        <v>188</v>
      </c>
      <c r="AL131" s="59">
        <v>1</v>
      </c>
      <c r="AM131" s="59" t="s">
        <v>27</v>
      </c>
      <c r="AN131" s="59" t="s">
        <v>673</v>
      </c>
      <c r="AO131" s="58">
        <v>29</v>
      </c>
      <c r="AP131" s="59" t="s">
        <v>677</v>
      </c>
      <c r="AQ131" s="59" t="s">
        <v>691</v>
      </c>
      <c r="AR131" s="59" t="s">
        <v>27</v>
      </c>
      <c r="AS131" s="59" t="s">
        <v>27</v>
      </c>
      <c r="AT131" s="59" t="s">
        <v>692</v>
      </c>
      <c r="AU131" s="59" t="s">
        <v>27</v>
      </c>
      <c r="AV131" s="59" t="s">
        <v>27</v>
      </c>
      <c r="AW131" s="62"/>
      <c r="AX131" s="62" t="s">
        <v>746</v>
      </c>
      <c r="AY131" s="62">
        <v>8.3670000000000009</v>
      </c>
      <c r="AZ131" s="62">
        <v>0.21453846153846157</v>
      </c>
      <c r="BA131" s="62">
        <v>4.6611688777339539</v>
      </c>
      <c r="BB131" s="62"/>
      <c r="BC131" s="62">
        <v>51</v>
      </c>
      <c r="BD131" s="80">
        <v>1442</v>
      </c>
      <c r="BE131" s="62"/>
      <c r="BF131" s="62"/>
      <c r="BG131" s="62"/>
      <c r="BH131" s="50">
        <f t="shared" si="2"/>
        <v>0.59758575355563515</v>
      </c>
      <c r="BI131" s="50"/>
      <c r="BJ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0"/>
      <c r="CF131" s="50"/>
      <c r="CG131" s="50"/>
      <c r="CH131" s="50"/>
      <c r="CI131" s="50"/>
    </row>
    <row r="132" spans="1:87" ht="14.25" customHeight="1" x14ac:dyDescent="0.25">
      <c r="A132" s="58">
        <v>131</v>
      </c>
      <c r="B132" s="59" t="s">
        <v>78</v>
      </c>
      <c r="C132" s="59" t="s">
        <v>26</v>
      </c>
      <c r="D132" s="59" t="s">
        <v>39</v>
      </c>
      <c r="E132" s="59"/>
      <c r="F132" s="59" t="s">
        <v>40</v>
      </c>
      <c r="G132" s="58">
        <v>1</v>
      </c>
      <c r="H132" s="58">
        <v>9</v>
      </c>
      <c r="I132" s="59" t="s">
        <v>118</v>
      </c>
      <c r="J132" s="58">
        <v>10238105208</v>
      </c>
      <c r="K132" s="58">
        <v>0</v>
      </c>
      <c r="L132" s="58">
        <v>0</v>
      </c>
      <c r="M132" s="58">
        <v>5</v>
      </c>
      <c r="N132" s="60">
        <v>0</v>
      </c>
      <c r="O132" s="58">
        <v>3</v>
      </c>
      <c r="P132" s="58">
        <v>6</v>
      </c>
      <c r="Q132" s="60">
        <v>0</v>
      </c>
      <c r="R132" s="60">
        <v>0</v>
      </c>
      <c r="S132" s="60">
        <v>0</v>
      </c>
      <c r="T132" s="58">
        <v>1</v>
      </c>
      <c r="U132" s="60">
        <v>0</v>
      </c>
      <c r="V132" s="58">
        <v>0.5</v>
      </c>
      <c r="W132" s="59">
        <v>0</v>
      </c>
      <c r="X132" s="58">
        <v>0.5</v>
      </c>
      <c r="Y132" s="58">
        <v>1</v>
      </c>
      <c r="Z132" s="59">
        <v>17</v>
      </c>
      <c r="AA132" s="59">
        <v>1</v>
      </c>
      <c r="AB132" s="59" t="s">
        <v>27</v>
      </c>
      <c r="AC132" s="59">
        <v>0</v>
      </c>
      <c r="AD132" s="58">
        <v>0</v>
      </c>
      <c r="AE132" s="58">
        <v>1</v>
      </c>
      <c r="AF132" s="58">
        <v>1</v>
      </c>
      <c r="AG132" s="58">
        <v>6</v>
      </c>
      <c r="AH132" s="59" t="s">
        <v>119</v>
      </c>
      <c r="AI132" s="58">
        <v>1</v>
      </c>
      <c r="AJ132" s="60"/>
      <c r="AK132" s="59" t="s">
        <v>120</v>
      </c>
      <c r="AL132" s="59">
        <v>1</v>
      </c>
      <c r="AM132" s="59" t="s">
        <v>27</v>
      </c>
      <c r="AN132" s="59" t="s">
        <v>673</v>
      </c>
      <c r="AO132" s="58">
        <v>29</v>
      </c>
      <c r="AP132" s="59" t="s">
        <v>677</v>
      </c>
      <c r="AQ132" s="59" t="s">
        <v>691</v>
      </c>
      <c r="AR132" s="59" t="s">
        <v>27</v>
      </c>
      <c r="AS132" s="59" t="s">
        <v>27</v>
      </c>
      <c r="AT132" s="59" t="s">
        <v>692</v>
      </c>
      <c r="AU132" s="59" t="s">
        <v>27</v>
      </c>
      <c r="AV132" s="59" t="s">
        <v>27</v>
      </c>
      <c r="AW132" s="62"/>
      <c r="AX132" s="62" t="s">
        <v>746</v>
      </c>
      <c r="AY132" s="62">
        <v>5.2969999999999997</v>
      </c>
      <c r="AZ132" s="62">
        <v>0.31158823529411761</v>
      </c>
      <c r="BA132" s="62">
        <v>3.2093637908249955</v>
      </c>
      <c r="BB132" s="62"/>
      <c r="BC132" s="62">
        <v>57</v>
      </c>
      <c r="BD132">
        <v>135</v>
      </c>
      <c r="BE132" s="62"/>
      <c r="BF132" s="62"/>
      <c r="BG132" s="62"/>
      <c r="BH132" s="50">
        <f t="shared" si="2"/>
        <v>0.37757221068529356</v>
      </c>
      <c r="BI132" s="50"/>
      <c r="BJ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0"/>
      <c r="CF132" s="50"/>
      <c r="CG132" s="50"/>
      <c r="CH132" s="50"/>
      <c r="CI132" s="50"/>
    </row>
    <row r="133" spans="1:87" ht="14.25" customHeight="1" x14ac:dyDescent="0.25">
      <c r="A133" s="58">
        <v>132</v>
      </c>
      <c r="B133" s="59" t="s">
        <v>78</v>
      </c>
      <c r="C133" s="59" t="s">
        <v>26</v>
      </c>
      <c r="D133" s="59" t="s">
        <v>47</v>
      </c>
      <c r="E133" s="59"/>
      <c r="F133" s="59" t="s">
        <v>30</v>
      </c>
      <c r="G133" s="58">
        <v>4</v>
      </c>
      <c r="H133" s="58">
        <v>8</v>
      </c>
      <c r="I133" s="59" t="s">
        <v>111</v>
      </c>
      <c r="J133" s="58">
        <v>134763219</v>
      </c>
      <c r="K133" s="58">
        <v>0</v>
      </c>
      <c r="L133" s="58">
        <v>0</v>
      </c>
      <c r="M133" s="58">
        <v>12</v>
      </c>
      <c r="N133" s="60">
        <v>0</v>
      </c>
      <c r="O133" s="58">
        <v>5</v>
      </c>
      <c r="P133" s="58">
        <v>20</v>
      </c>
      <c r="Q133" s="58">
        <v>8</v>
      </c>
      <c r="R133" s="60">
        <v>0</v>
      </c>
      <c r="S133" s="58">
        <v>8</v>
      </c>
      <c r="T133" s="58">
        <v>1</v>
      </c>
      <c r="U133" s="58">
        <v>4</v>
      </c>
      <c r="V133" s="58">
        <v>2.5</v>
      </c>
      <c r="W133" s="61">
        <v>1</v>
      </c>
      <c r="X133" s="58">
        <v>1.5</v>
      </c>
      <c r="Y133" s="58">
        <v>9</v>
      </c>
      <c r="Z133" s="59">
        <v>72</v>
      </c>
      <c r="AA133" s="59">
        <v>9</v>
      </c>
      <c r="AB133" s="59" t="s">
        <v>27</v>
      </c>
      <c r="AC133" s="59">
        <v>0</v>
      </c>
      <c r="AD133" s="58">
        <v>5</v>
      </c>
      <c r="AE133" s="58">
        <v>5</v>
      </c>
      <c r="AF133" s="58">
        <v>1</v>
      </c>
      <c r="AG133" s="58">
        <v>23</v>
      </c>
      <c r="AH133" s="59" t="s">
        <v>476</v>
      </c>
      <c r="AI133" s="58">
        <v>6</v>
      </c>
      <c r="AJ133" s="60"/>
      <c r="AK133" s="59" t="s">
        <v>477</v>
      </c>
      <c r="AL133" s="59">
        <v>1</v>
      </c>
      <c r="AM133" s="59" t="s">
        <v>27</v>
      </c>
      <c r="AN133" s="59" t="s">
        <v>673</v>
      </c>
      <c r="AO133" s="58">
        <v>23</v>
      </c>
      <c r="AP133" s="59" t="s">
        <v>677</v>
      </c>
      <c r="AQ133" s="59" t="s">
        <v>691</v>
      </c>
      <c r="AR133" s="59" t="s">
        <v>27</v>
      </c>
      <c r="AS133" s="59" t="s">
        <v>27</v>
      </c>
      <c r="AT133" s="59" t="s">
        <v>27</v>
      </c>
      <c r="AU133" s="59" t="s">
        <v>27</v>
      </c>
      <c r="AV133" s="59" t="s">
        <v>27</v>
      </c>
      <c r="AW133" s="64"/>
      <c r="AX133" s="62" t="s">
        <v>747</v>
      </c>
      <c r="AY133" s="62">
        <v>8.0020000000000007</v>
      </c>
      <c r="AZ133" s="62">
        <v>0.1111388888888889</v>
      </c>
      <c r="BA133" s="62">
        <v>8.9977505623594087</v>
      </c>
      <c r="BB133" s="62"/>
      <c r="BC133" s="62">
        <v>24</v>
      </c>
      <c r="BD133" s="80">
        <v>14144</v>
      </c>
      <c r="BE133" s="62"/>
      <c r="BF133" s="64"/>
      <c r="BG133" s="64"/>
      <c r="BH133" s="50">
        <f t="shared" si="2"/>
        <v>1.3746563359160209</v>
      </c>
    </row>
    <row r="134" spans="1:87" ht="14.25" customHeight="1" x14ac:dyDescent="0.25">
      <c r="A134" s="58">
        <v>133</v>
      </c>
      <c r="B134" s="59" t="s">
        <v>78</v>
      </c>
      <c r="C134" s="59" t="s">
        <v>26</v>
      </c>
      <c r="D134" s="59" t="s">
        <v>44</v>
      </c>
      <c r="E134" s="59"/>
      <c r="F134" s="59" t="s">
        <v>45</v>
      </c>
      <c r="G134" s="58">
        <v>1</v>
      </c>
      <c r="H134" s="58">
        <v>8</v>
      </c>
      <c r="I134" s="59" t="s">
        <v>118</v>
      </c>
      <c r="J134" s="58">
        <v>10238105208</v>
      </c>
      <c r="K134" s="58">
        <v>0</v>
      </c>
      <c r="L134" s="58">
        <v>0</v>
      </c>
      <c r="M134" s="58">
        <v>4</v>
      </c>
      <c r="N134" s="60">
        <v>0</v>
      </c>
      <c r="O134" s="60">
        <v>0</v>
      </c>
      <c r="P134" s="58">
        <v>8</v>
      </c>
      <c r="Q134" s="58">
        <v>4</v>
      </c>
      <c r="R134" s="60">
        <v>0</v>
      </c>
      <c r="S134" s="58">
        <v>4</v>
      </c>
      <c r="T134" s="58">
        <v>1</v>
      </c>
      <c r="U134" s="58">
        <v>1</v>
      </c>
      <c r="V134" s="58">
        <v>1</v>
      </c>
      <c r="W134" s="59">
        <v>0</v>
      </c>
      <c r="X134" s="58">
        <v>1</v>
      </c>
      <c r="Y134" s="58">
        <v>3</v>
      </c>
      <c r="Z134" s="59">
        <v>27</v>
      </c>
      <c r="AA134" s="59">
        <v>3</v>
      </c>
      <c r="AB134" s="59" t="s">
        <v>27</v>
      </c>
      <c r="AC134" s="59">
        <v>0</v>
      </c>
      <c r="AD134" s="58">
        <v>2</v>
      </c>
      <c r="AE134" s="58">
        <v>0</v>
      </c>
      <c r="AF134" s="58">
        <v>2</v>
      </c>
      <c r="AG134" s="58">
        <v>8</v>
      </c>
      <c r="AH134" s="59" t="s">
        <v>112</v>
      </c>
      <c r="AI134" s="58">
        <v>1</v>
      </c>
      <c r="AJ134" s="60"/>
      <c r="AK134" s="59" t="s">
        <v>233</v>
      </c>
      <c r="AL134" s="59">
        <v>1</v>
      </c>
      <c r="AM134" s="59" t="s">
        <v>27</v>
      </c>
      <c r="AN134" s="59" t="s">
        <v>673</v>
      </c>
      <c r="AO134" s="58">
        <v>29</v>
      </c>
      <c r="AP134" s="59" t="s">
        <v>677</v>
      </c>
      <c r="AQ134" s="59" t="s">
        <v>691</v>
      </c>
      <c r="AR134" s="59" t="s">
        <v>27</v>
      </c>
      <c r="AS134" s="59" t="s">
        <v>27</v>
      </c>
      <c r="AT134" s="59" t="s">
        <v>692</v>
      </c>
      <c r="AU134" s="59" t="s">
        <v>27</v>
      </c>
      <c r="AV134" s="59" t="s">
        <v>27</v>
      </c>
      <c r="AW134" s="64"/>
      <c r="AX134" s="62" t="s">
        <v>746</v>
      </c>
      <c r="AY134" s="62">
        <v>3.7320000000000002</v>
      </c>
      <c r="AZ134" s="62">
        <v>0.13822222222222222</v>
      </c>
      <c r="BA134" s="62">
        <v>7.2347266881028931</v>
      </c>
      <c r="BB134" s="62"/>
      <c r="BC134" s="62">
        <v>36</v>
      </c>
      <c r="BD134" s="80">
        <v>1053</v>
      </c>
      <c r="BE134" s="62"/>
      <c r="BF134" s="64"/>
      <c r="BG134" s="64"/>
      <c r="BH134" s="50">
        <f t="shared" si="2"/>
        <v>1.0718113612004287</v>
      </c>
    </row>
    <row r="135" spans="1:87" ht="14.25" customHeight="1" x14ac:dyDescent="0.25">
      <c r="A135" s="58">
        <v>134</v>
      </c>
      <c r="B135" s="59" t="s">
        <v>78</v>
      </c>
      <c r="C135" s="59" t="s">
        <v>26</v>
      </c>
      <c r="D135" s="59" t="s">
        <v>29</v>
      </c>
      <c r="E135" s="59"/>
      <c r="F135" s="59" t="s">
        <v>32</v>
      </c>
      <c r="G135" s="58">
        <v>19</v>
      </c>
      <c r="H135" s="58">
        <v>75</v>
      </c>
      <c r="I135" s="59" t="s">
        <v>118</v>
      </c>
      <c r="J135" s="58">
        <v>10238105208</v>
      </c>
      <c r="K135" s="58">
        <v>0</v>
      </c>
      <c r="L135" s="58">
        <v>0</v>
      </c>
      <c r="M135" s="58">
        <v>9</v>
      </c>
      <c r="N135" s="60">
        <v>0</v>
      </c>
      <c r="O135" s="58">
        <v>3</v>
      </c>
      <c r="P135" s="58">
        <v>19</v>
      </c>
      <c r="Q135" s="58">
        <v>10</v>
      </c>
      <c r="R135" s="60">
        <v>0</v>
      </c>
      <c r="S135" s="58">
        <v>10</v>
      </c>
      <c r="T135" s="58">
        <v>1</v>
      </c>
      <c r="U135" s="58">
        <v>3</v>
      </c>
      <c r="V135" s="58">
        <v>4</v>
      </c>
      <c r="W135" s="59">
        <v>0</v>
      </c>
      <c r="X135" s="58">
        <v>3</v>
      </c>
      <c r="Y135" s="58">
        <v>10</v>
      </c>
      <c r="Z135" s="59">
        <v>72</v>
      </c>
      <c r="AA135" s="59">
        <v>10</v>
      </c>
      <c r="AB135" s="59" t="s">
        <v>27</v>
      </c>
      <c r="AC135" s="59">
        <v>0</v>
      </c>
      <c r="AD135" s="58">
        <v>8</v>
      </c>
      <c r="AE135" s="58">
        <v>6</v>
      </c>
      <c r="AF135" s="58">
        <v>2</v>
      </c>
      <c r="AG135" s="58">
        <v>25</v>
      </c>
      <c r="AH135" s="59" t="s">
        <v>96</v>
      </c>
      <c r="AI135" s="58">
        <v>1</v>
      </c>
      <c r="AJ135" s="60"/>
      <c r="AK135" s="59" t="s">
        <v>266</v>
      </c>
      <c r="AL135" s="59">
        <v>1</v>
      </c>
      <c r="AM135" s="59" t="s">
        <v>27</v>
      </c>
      <c r="AN135" s="59" t="s">
        <v>673</v>
      </c>
      <c r="AO135" s="58">
        <v>29</v>
      </c>
      <c r="AP135" s="59" t="s">
        <v>677</v>
      </c>
      <c r="AQ135" s="59" t="s">
        <v>691</v>
      </c>
      <c r="AR135" s="59" t="s">
        <v>27</v>
      </c>
      <c r="AS135" s="59" t="s">
        <v>27</v>
      </c>
      <c r="AT135" s="59" t="s">
        <v>692</v>
      </c>
      <c r="AU135" s="59" t="s">
        <v>27</v>
      </c>
      <c r="AV135" s="59" t="s">
        <v>27</v>
      </c>
      <c r="AW135" s="62"/>
      <c r="AX135" s="62" t="s">
        <v>746</v>
      </c>
      <c r="AY135" s="62">
        <v>12.202</v>
      </c>
      <c r="AZ135" s="62">
        <v>0.16947222222222222</v>
      </c>
      <c r="BA135" s="62">
        <v>5.9006720209801671</v>
      </c>
      <c r="BB135" s="62"/>
      <c r="BC135" s="62">
        <v>28</v>
      </c>
      <c r="BD135" s="80">
        <v>3726</v>
      </c>
      <c r="BE135" s="62"/>
      <c r="BF135" s="62"/>
      <c r="BG135" s="62"/>
      <c r="BH135" s="50">
        <f t="shared" si="2"/>
        <v>1.3112604491067039</v>
      </c>
      <c r="BI135" s="50"/>
      <c r="BJ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0"/>
      <c r="CF135" s="50"/>
      <c r="CG135" s="50"/>
      <c r="CH135" s="50"/>
      <c r="CI135" s="50"/>
    </row>
    <row r="136" spans="1:87" ht="14.25" customHeight="1" x14ac:dyDescent="0.25">
      <c r="A136" s="58">
        <v>135</v>
      </c>
      <c r="B136" s="59" t="s">
        <v>78</v>
      </c>
      <c r="C136" s="59" t="s">
        <v>26</v>
      </c>
      <c r="D136" s="59" t="s">
        <v>36</v>
      </c>
      <c r="E136" s="59"/>
      <c r="F136" s="59" t="s">
        <v>32</v>
      </c>
      <c r="G136" s="58">
        <v>66</v>
      </c>
      <c r="H136" s="58">
        <v>56</v>
      </c>
      <c r="I136" s="59" t="s">
        <v>118</v>
      </c>
      <c r="J136" s="58">
        <v>10238105208</v>
      </c>
      <c r="K136" s="58">
        <v>0</v>
      </c>
      <c r="L136" s="58">
        <v>0</v>
      </c>
      <c r="M136" s="58">
        <v>11</v>
      </c>
      <c r="N136" s="60">
        <v>0</v>
      </c>
      <c r="O136" s="58">
        <v>3</v>
      </c>
      <c r="P136" s="58">
        <v>26</v>
      </c>
      <c r="Q136" s="58">
        <v>15</v>
      </c>
      <c r="R136" s="60">
        <v>0</v>
      </c>
      <c r="S136" s="58">
        <v>15</v>
      </c>
      <c r="T136" s="58">
        <v>1</v>
      </c>
      <c r="U136" s="58">
        <v>8</v>
      </c>
      <c r="V136" s="58">
        <v>5</v>
      </c>
      <c r="W136" s="59">
        <v>0</v>
      </c>
      <c r="X136" s="58">
        <v>2</v>
      </c>
      <c r="Y136" s="58">
        <v>15</v>
      </c>
      <c r="Z136" s="59">
        <v>101</v>
      </c>
      <c r="AA136" s="59">
        <v>15</v>
      </c>
      <c r="AB136" s="59" t="s">
        <v>27</v>
      </c>
      <c r="AC136" s="59">
        <v>0</v>
      </c>
      <c r="AD136" s="58">
        <v>11</v>
      </c>
      <c r="AE136" s="58">
        <v>6</v>
      </c>
      <c r="AF136" s="58">
        <v>1</v>
      </c>
      <c r="AG136" s="58">
        <v>31</v>
      </c>
      <c r="AH136" s="59" t="s">
        <v>112</v>
      </c>
      <c r="AI136" s="58">
        <v>1</v>
      </c>
      <c r="AJ136" s="58">
        <v>1</v>
      </c>
      <c r="AK136" s="59" t="s">
        <v>303</v>
      </c>
      <c r="AL136" s="59">
        <v>1</v>
      </c>
      <c r="AM136" s="59" t="s">
        <v>27</v>
      </c>
      <c r="AN136" s="59" t="s">
        <v>673</v>
      </c>
      <c r="AO136" s="58">
        <v>29</v>
      </c>
      <c r="AP136" s="59" t="s">
        <v>677</v>
      </c>
      <c r="AQ136" s="59" t="s">
        <v>691</v>
      </c>
      <c r="AR136" s="59" t="s">
        <v>27</v>
      </c>
      <c r="AS136" s="59" t="s">
        <v>27</v>
      </c>
      <c r="AT136" s="59" t="s">
        <v>692</v>
      </c>
      <c r="AU136" s="59" t="s">
        <v>27</v>
      </c>
      <c r="AV136" s="59" t="s">
        <v>27</v>
      </c>
      <c r="AW136" s="62"/>
      <c r="AX136" s="62" t="s">
        <v>746</v>
      </c>
      <c r="AY136" s="62">
        <v>10.357000000000001</v>
      </c>
      <c r="AZ136" s="62">
        <v>0.10254455445544555</v>
      </c>
      <c r="BA136" s="62">
        <v>9.7518586463261556</v>
      </c>
      <c r="BB136" s="62"/>
      <c r="BC136" s="62">
        <v>132</v>
      </c>
      <c r="BD136">
        <v>2097</v>
      </c>
      <c r="BE136" s="62"/>
      <c r="BF136" s="62"/>
      <c r="BG136" s="62"/>
      <c r="BH136" s="50">
        <f t="shared" si="2"/>
        <v>1.7379550062759483</v>
      </c>
      <c r="BI136" s="50"/>
      <c r="BJ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0"/>
      <c r="CF136" s="50"/>
      <c r="CG136" s="50"/>
      <c r="CH136" s="50"/>
      <c r="CI136" s="50"/>
    </row>
    <row r="137" spans="1:87" ht="14.25" customHeight="1" x14ac:dyDescent="0.25">
      <c r="A137" s="58">
        <v>136</v>
      </c>
      <c r="B137" s="59" t="s">
        <v>78</v>
      </c>
      <c r="C137" s="59" t="s">
        <v>26</v>
      </c>
      <c r="D137" s="59" t="s">
        <v>41</v>
      </c>
      <c r="E137" s="59"/>
      <c r="F137" s="59" t="s">
        <v>32</v>
      </c>
      <c r="G137" s="58">
        <v>14</v>
      </c>
      <c r="H137" s="58">
        <v>13</v>
      </c>
      <c r="I137" s="59" t="s">
        <v>118</v>
      </c>
      <c r="J137" s="58">
        <v>10238105208</v>
      </c>
      <c r="K137" s="58">
        <v>0</v>
      </c>
      <c r="L137" s="58">
        <v>0</v>
      </c>
      <c r="M137" s="58">
        <v>4</v>
      </c>
      <c r="N137" s="60">
        <v>0</v>
      </c>
      <c r="O137" s="58">
        <v>3</v>
      </c>
      <c r="P137" s="58">
        <v>15</v>
      </c>
      <c r="Q137" s="58">
        <v>11</v>
      </c>
      <c r="R137" s="60">
        <v>0</v>
      </c>
      <c r="S137" s="58">
        <v>11</v>
      </c>
      <c r="T137" s="58">
        <v>1</v>
      </c>
      <c r="U137" s="58">
        <v>1</v>
      </c>
      <c r="V137" s="58">
        <v>5.5</v>
      </c>
      <c r="W137" s="59">
        <v>0</v>
      </c>
      <c r="X137" s="58">
        <v>0.5</v>
      </c>
      <c r="Y137" s="58">
        <v>7</v>
      </c>
      <c r="Z137" s="59">
        <v>59</v>
      </c>
      <c r="AA137" s="59">
        <v>7</v>
      </c>
      <c r="AB137" s="59" t="s">
        <v>27</v>
      </c>
      <c r="AC137" s="59">
        <v>0</v>
      </c>
      <c r="AD137" s="58">
        <v>8</v>
      </c>
      <c r="AE137" s="58">
        <v>10</v>
      </c>
      <c r="AF137" s="58">
        <v>1</v>
      </c>
      <c r="AG137" s="58">
        <v>30</v>
      </c>
      <c r="AH137" s="59" t="s">
        <v>112</v>
      </c>
      <c r="AI137" s="58">
        <v>1</v>
      </c>
      <c r="AJ137" s="60"/>
      <c r="AK137" s="59" t="s">
        <v>334</v>
      </c>
      <c r="AL137" s="59">
        <v>1</v>
      </c>
      <c r="AM137" s="59" t="s">
        <v>27</v>
      </c>
      <c r="AN137" s="59" t="s">
        <v>673</v>
      </c>
      <c r="AO137" s="58">
        <v>29</v>
      </c>
      <c r="AP137" s="59" t="s">
        <v>677</v>
      </c>
      <c r="AQ137" s="59" t="s">
        <v>691</v>
      </c>
      <c r="AR137" s="59" t="s">
        <v>27</v>
      </c>
      <c r="AS137" s="59" t="s">
        <v>27</v>
      </c>
      <c r="AT137" s="59" t="s">
        <v>692</v>
      </c>
      <c r="AU137" s="59" t="s">
        <v>27</v>
      </c>
      <c r="AV137" s="59" t="s">
        <v>27</v>
      </c>
      <c r="AW137" s="62"/>
      <c r="AX137" s="62" t="s">
        <v>746</v>
      </c>
      <c r="AY137" s="62">
        <v>9.093</v>
      </c>
      <c r="AZ137" s="62">
        <v>0.1541186440677966</v>
      </c>
      <c r="BA137" s="62">
        <v>6.4885076432420545</v>
      </c>
      <c r="BB137" s="62"/>
      <c r="BC137" s="62">
        <v>28</v>
      </c>
      <c r="BD137">
        <v>2331</v>
      </c>
      <c r="BE137" s="62"/>
      <c r="BF137" s="62"/>
      <c r="BG137" s="62"/>
      <c r="BH137" s="50">
        <f t="shared" si="2"/>
        <v>2.0895194105355768</v>
      </c>
      <c r="BI137" s="50"/>
      <c r="BJ137" s="50"/>
      <c r="BL137" s="50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0"/>
      <c r="CF137" s="50"/>
      <c r="CG137" s="50"/>
      <c r="CH137" s="50"/>
      <c r="CI137" s="50"/>
    </row>
    <row r="138" spans="1:87" ht="14.25" customHeight="1" x14ac:dyDescent="0.25">
      <c r="A138" s="58">
        <v>137</v>
      </c>
      <c r="B138" s="59" t="s">
        <v>78</v>
      </c>
      <c r="C138" s="59" t="s">
        <v>26</v>
      </c>
      <c r="D138" s="59" t="s">
        <v>33</v>
      </c>
      <c r="E138" s="59"/>
      <c r="F138" s="59" t="s">
        <v>500</v>
      </c>
      <c r="G138" s="58">
        <v>28</v>
      </c>
      <c r="H138" s="58">
        <v>200</v>
      </c>
      <c r="I138" s="59" t="s">
        <v>111</v>
      </c>
      <c r="J138" s="58">
        <v>134763219</v>
      </c>
      <c r="K138" s="58">
        <v>0</v>
      </c>
      <c r="L138" s="58">
        <v>0</v>
      </c>
      <c r="M138" s="58">
        <v>30</v>
      </c>
      <c r="N138" s="60">
        <v>0</v>
      </c>
      <c r="O138" s="58">
        <v>22</v>
      </c>
      <c r="P138" s="58">
        <v>41</v>
      </c>
      <c r="Q138" s="58">
        <v>11</v>
      </c>
      <c r="R138" s="60">
        <v>0</v>
      </c>
      <c r="S138" s="58">
        <v>11</v>
      </c>
      <c r="T138" s="58">
        <v>1</v>
      </c>
      <c r="U138" s="58">
        <v>21</v>
      </c>
      <c r="V138" s="58">
        <v>7.5</v>
      </c>
      <c r="W138" s="61">
        <v>1</v>
      </c>
      <c r="X138" s="58">
        <v>4.5</v>
      </c>
      <c r="Y138" s="58">
        <v>34</v>
      </c>
      <c r="Z138" s="59">
        <v>184</v>
      </c>
      <c r="AA138" s="59">
        <v>34</v>
      </c>
      <c r="AB138" s="59" t="s">
        <v>27</v>
      </c>
      <c r="AC138" s="59">
        <v>0</v>
      </c>
      <c r="AD138" s="58">
        <v>26</v>
      </c>
      <c r="AE138" s="58">
        <v>12</v>
      </c>
      <c r="AF138" s="58">
        <v>2</v>
      </c>
      <c r="AG138" s="58">
        <v>65</v>
      </c>
      <c r="AH138" s="59" t="s">
        <v>138</v>
      </c>
      <c r="AI138" s="58">
        <v>2</v>
      </c>
      <c r="AJ138" s="58">
        <v>1</v>
      </c>
      <c r="AK138" s="59" t="s">
        <v>508</v>
      </c>
      <c r="AL138" s="59">
        <v>1</v>
      </c>
      <c r="AM138" s="59" t="s">
        <v>27</v>
      </c>
      <c r="AN138" s="59" t="s">
        <v>673</v>
      </c>
      <c r="AO138" s="58">
        <v>23</v>
      </c>
      <c r="AP138" s="59" t="s">
        <v>677</v>
      </c>
      <c r="AQ138" s="59" t="s">
        <v>691</v>
      </c>
      <c r="AR138" s="59" t="s">
        <v>27</v>
      </c>
      <c r="AS138" s="59" t="s">
        <v>27</v>
      </c>
      <c r="AT138" s="59" t="s">
        <v>27</v>
      </c>
      <c r="AU138" s="59" t="s">
        <v>27</v>
      </c>
      <c r="AV138" s="59" t="s">
        <v>27</v>
      </c>
      <c r="AW138" s="62"/>
      <c r="AX138" s="62" t="s">
        <v>747</v>
      </c>
      <c r="AY138" s="62">
        <v>29.734000000000002</v>
      </c>
      <c r="AZ138" s="62">
        <v>0.16159782608695653</v>
      </c>
      <c r="BA138" s="62">
        <v>6.1882020582498143</v>
      </c>
      <c r="BB138" s="62"/>
      <c r="BC138" s="62">
        <v>100</v>
      </c>
      <c r="BD138">
        <v>8161</v>
      </c>
      <c r="BE138" s="62"/>
      <c r="BF138" s="62"/>
      <c r="BG138" s="62"/>
      <c r="BH138" s="50">
        <f t="shared" si="2"/>
        <v>1.3452613170108292</v>
      </c>
      <c r="BI138" s="50"/>
      <c r="BJ138" s="50"/>
      <c r="BL138" s="50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0"/>
      <c r="CF138" s="50"/>
      <c r="CG138" s="50"/>
      <c r="CH138" s="50"/>
      <c r="CI138" s="50"/>
    </row>
    <row r="139" spans="1:87" ht="14.25" customHeight="1" x14ac:dyDescent="0.25">
      <c r="A139" s="58">
        <v>138</v>
      </c>
      <c r="B139" s="59" t="s">
        <v>78</v>
      </c>
      <c r="C139" s="59" t="s">
        <v>26</v>
      </c>
      <c r="D139" s="59" t="s">
        <v>46</v>
      </c>
      <c r="E139" s="59"/>
      <c r="F139" s="59" t="s">
        <v>32</v>
      </c>
      <c r="G139" s="58">
        <v>98</v>
      </c>
      <c r="H139" s="58">
        <v>9</v>
      </c>
      <c r="I139" s="59" t="s">
        <v>118</v>
      </c>
      <c r="J139" s="58">
        <v>10238105208</v>
      </c>
      <c r="K139" s="58">
        <v>0</v>
      </c>
      <c r="L139" s="58">
        <v>0</v>
      </c>
      <c r="M139" s="58">
        <v>5</v>
      </c>
      <c r="N139" s="60">
        <v>0</v>
      </c>
      <c r="O139" s="58">
        <v>2</v>
      </c>
      <c r="P139" s="58">
        <v>14</v>
      </c>
      <c r="Q139" s="58">
        <v>8</v>
      </c>
      <c r="R139" s="60">
        <v>0</v>
      </c>
      <c r="S139" s="58">
        <v>8</v>
      </c>
      <c r="T139" s="58">
        <v>1</v>
      </c>
      <c r="U139" s="60">
        <v>0</v>
      </c>
      <c r="V139" s="58">
        <v>5</v>
      </c>
      <c r="W139" s="59">
        <v>0</v>
      </c>
      <c r="X139" s="58">
        <v>2</v>
      </c>
      <c r="Y139" s="58">
        <v>7</v>
      </c>
      <c r="Z139" s="59">
        <v>52</v>
      </c>
      <c r="AA139" s="59">
        <v>7</v>
      </c>
      <c r="AB139" s="59" t="s">
        <v>27</v>
      </c>
      <c r="AC139" s="59">
        <v>0</v>
      </c>
      <c r="AD139" s="58">
        <v>7</v>
      </c>
      <c r="AE139" s="58">
        <v>8</v>
      </c>
      <c r="AF139" s="58">
        <v>4</v>
      </c>
      <c r="AG139" s="58">
        <v>28</v>
      </c>
      <c r="AH139" s="59" t="s">
        <v>96</v>
      </c>
      <c r="AI139" s="58">
        <v>1</v>
      </c>
      <c r="AJ139" s="58">
        <v>1</v>
      </c>
      <c r="AK139" s="59" t="s">
        <v>364</v>
      </c>
      <c r="AL139" s="59">
        <v>1</v>
      </c>
      <c r="AM139" s="59" t="s">
        <v>27</v>
      </c>
      <c r="AN139" s="59" t="s">
        <v>673</v>
      </c>
      <c r="AO139" s="58">
        <v>29</v>
      </c>
      <c r="AP139" s="59" t="s">
        <v>677</v>
      </c>
      <c r="AQ139" s="59" t="s">
        <v>691</v>
      </c>
      <c r="AR139" s="59" t="s">
        <v>27</v>
      </c>
      <c r="AS139" s="59" t="s">
        <v>27</v>
      </c>
      <c r="AT139" s="59" t="s">
        <v>692</v>
      </c>
      <c r="AU139" s="59" t="s">
        <v>27</v>
      </c>
      <c r="AV139" s="59" t="s">
        <v>27</v>
      </c>
      <c r="AW139" s="64"/>
      <c r="AX139" s="62" t="s">
        <v>746</v>
      </c>
      <c r="AY139" s="62">
        <v>5.8120000000000003</v>
      </c>
      <c r="AZ139" s="62">
        <v>0.11176923076923077</v>
      </c>
      <c r="BA139" s="62">
        <v>8.9470061940812116</v>
      </c>
      <c r="BB139" s="62"/>
      <c r="BC139" s="62">
        <v>147</v>
      </c>
      <c r="BD139">
        <v>1802</v>
      </c>
      <c r="BE139" s="62"/>
      <c r="BF139" s="64"/>
      <c r="BG139" s="64"/>
      <c r="BH139" s="50">
        <f t="shared" si="2"/>
        <v>3.2690984170681348</v>
      </c>
    </row>
    <row r="140" spans="1:87" ht="14.25" customHeight="1" x14ac:dyDescent="0.25">
      <c r="A140" s="58">
        <v>139</v>
      </c>
      <c r="B140" s="59" t="s">
        <v>78</v>
      </c>
      <c r="C140" s="59" t="s">
        <v>26</v>
      </c>
      <c r="D140" s="59" t="s">
        <v>31</v>
      </c>
      <c r="E140" s="59"/>
      <c r="F140" s="59" t="s">
        <v>30</v>
      </c>
      <c r="G140" s="58">
        <v>62</v>
      </c>
      <c r="H140" s="58">
        <v>150</v>
      </c>
      <c r="I140" s="59" t="s">
        <v>118</v>
      </c>
      <c r="J140" s="58">
        <v>10238105208</v>
      </c>
      <c r="K140" s="58">
        <v>0</v>
      </c>
      <c r="L140" s="58">
        <v>0</v>
      </c>
      <c r="M140" s="58">
        <v>3</v>
      </c>
      <c r="N140" s="60">
        <v>0</v>
      </c>
      <c r="O140" s="60">
        <v>0</v>
      </c>
      <c r="P140" s="58">
        <v>9</v>
      </c>
      <c r="Q140" s="58">
        <v>6</v>
      </c>
      <c r="R140" s="60">
        <v>0</v>
      </c>
      <c r="S140" s="58">
        <v>6</v>
      </c>
      <c r="T140" s="58">
        <v>1</v>
      </c>
      <c r="U140" s="58">
        <v>3</v>
      </c>
      <c r="V140" s="58">
        <v>2</v>
      </c>
      <c r="W140" s="59">
        <v>0</v>
      </c>
      <c r="X140" s="60">
        <v>0</v>
      </c>
      <c r="Y140" s="58">
        <v>5</v>
      </c>
      <c r="Z140" s="59">
        <v>35</v>
      </c>
      <c r="AA140" s="59">
        <v>5</v>
      </c>
      <c r="AB140" s="59" t="s">
        <v>27</v>
      </c>
      <c r="AC140" s="61">
        <v>2</v>
      </c>
      <c r="AD140" s="58">
        <v>7</v>
      </c>
      <c r="AE140" s="58">
        <v>3</v>
      </c>
      <c r="AF140" s="58">
        <v>0</v>
      </c>
      <c r="AG140" s="58">
        <v>14</v>
      </c>
      <c r="AH140" s="59" t="s">
        <v>388</v>
      </c>
      <c r="AI140" s="58">
        <v>14</v>
      </c>
      <c r="AJ140" s="60"/>
      <c r="AK140" s="59" t="s">
        <v>389</v>
      </c>
      <c r="AL140" s="59">
        <v>1</v>
      </c>
      <c r="AM140" s="59" t="s">
        <v>27</v>
      </c>
      <c r="AN140" s="59" t="s">
        <v>673</v>
      </c>
      <c r="AO140" s="58">
        <v>29</v>
      </c>
      <c r="AP140" s="59" t="s">
        <v>677</v>
      </c>
      <c r="AQ140" s="59" t="s">
        <v>691</v>
      </c>
      <c r="AR140" s="59" t="s">
        <v>27</v>
      </c>
      <c r="AS140" s="59" t="s">
        <v>27</v>
      </c>
      <c r="AT140" s="59" t="s">
        <v>692</v>
      </c>
      <c r="AU140" s="59" t="s">
        <v>27</v>
      </c>
      <c r="AV140" s="59" t="s">
        <v>718</v>
      </c>
      <c r="AW140" s="62"/>
      <c r="AX140" s="62" t="s">
        <v>746</v>
      </c>
      <c r="AY140" s="62">
        <v>4.6349999999999998</v>
      </c>
      <c r="AZ140" s="62">
        <v>0.13242857142857142</v>
      </c>
      <c r="BA140" s="62">
        <v>7.5512405609492994</v>
      </c>
      <c r="BB140" s="62"/>
      <c r="BC140" s="62">
        <v>124</v>
      </c>
      <c r="BD140" s="80">
        <v>1279</v>
      </c>
      <c r="BE140" s="62"/>
      <c r="BF140" s="62"/>
      <c r="BG140" s="62"/>
      <c r="BH140" s="50">
        <f t="shared" si="2"/>
        <v>2.1574973031283711</v>
      </c>
      <c r="BI140" s="50"/>
      <c r="BJ140" s="50"/>
      <c r="BL140" s="50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0"/>
      <c r="CF140" s="50"/>
      <c r="CG140" s="50"/>
      <c r="CH140" s="50"/>
      <c r="CI140" s="50"/>
    </row>
    <row r="141" spans="1:87" ht="14.25" customHeight="1" x14ac:dyDescent="0.25">
      <c r="A141" s="58">
        <v>140</v>
      </c>
      <c r="B141" s="59" t="s">
        <v>78</v>
      </c>
      <c r="C141" s="59" t="s">
        <v>26</v>
      </c>
      <c r="D141" s="59" t="s">
        <v>37</v>
      </c>
      <c r="E141" s="59"/>
      <c r="F141" s="59" t="s">
        <v>30</v>
      </c>
      <c r="G141" s="58">
        <v>69</v>
      </c>
      <c r="H141" s="58">
        <v>104</v>
      </c>
      <c r="I141" s="59" t="s">
        <v>118</v>
      </c>
      <c r="J141" s="58">
        <v>10238105208</v>
      </c>
      <c r="K141" s="58">
        <v>0</v>
      </c>
      <c r="L141" s="58">
        <v>0</v>
      </c>
      <c r="M141" s="58">
        <v>5</v>
      </c>
      <c r="N141" s="60">
        <v>0</v>
      </c>
      <c r="O141" s="58">
        <v>2</v>
      </c>
      <c r="P141" s="58">
        <v>10</v>
      </c>
      <c r="Q141" s="58">
        <v>5</v>
      </c>
      <c r="R141" s="60">
        <v>0</v>
      </c>
      <c r="S141" s="58">
        <v>5</v>
      </c>
      <c r="T141" s="58">
        <v>1</v>
      </c>
      <c r="U141" s="58">
        <v>3</v>
      </c>
      <c r="V141" s="58">
        <v>2.5</v>
      </c>
      <c r="W141" s="59">
        <v>0</v>
      </c>
      <c r="X141" s="58">
        <v>1.5</v>
      </c>
      <c r="Y141" s="58">
        <v>7</v>
      </c>
      <c r="Z141" s="59">
        <v>42</v>
      </c>
      <c r="AA141" s="59">
        <v>7</v>
      </c>
      <c r="AB141" s="59" t="s">
        <v>27</v>
      </c>
      <c r="AC141" s="59">
        <v>0</v>
      </c>
      <c r="AD141" s="58">
        <v>4</v>
      </c>
      <c r="AE141" s="58">
        <v>5</v>
      </c>
      <c r="AF141" s="58">
        <v>2</v>
      </c>
      <c r="AG141" s="58">
        <v>14</v>
      </c>
      <c r="AH141" s="59" t="s">
        <v>421</v>
      </c>
      <c r="AI141" s="58">
        <v>14</v>
      </c>
      <c r="AJ141" s="60"/>
      <c r="AK141" s="59" t="s">
        <v>422</v>
      </c>
      <c r="AL141" s="59">
        <v>1</v>
      </c>
      <c r="AM141" s="59" t="s">
        <v>27</v>
      </c>
      <c r="AN141" s="59" t="s">
        <v>673</v>
      </c>
      <c r="AO141" s="58">
        <v>29</v>
      </c>
      <c r="AP141" s="59" t="s">
        <v>677</v>
      </c>
      <c r="AQ141" s="59" t="s">
        <v>691</v>
      </c>
      <c r="AR141" s="59" t="s">
        <v>27</v>
      </c>
      <c r="AS141" s="59" t="s">
        <v>27</v>
      </c>
      <c r="AT141" s="59" t="s">
        <v>692</v>
      </c>
      <c r="AU141" s="59" t="s">
        <v>27</v>
      </c>
      <c r="AV141" s="59" t="s">
        <v>710</v>
      </c>
      <c r="AW141" s="62"/>
      <c r="AX141" s="62" t="s">
        <v>746</v>
      </c>
      <c r="AY141" s="62">
        <v>5.9539999999999997</v>
      </c>
      <c r="AZ141" s="62">
        <v>0.14176190476190476</v>
      </c>
      <c r="BA141" s="62">
        <v>7.0540812898891501</v>
      </c>
      <c r="BB141" s="62"/>
      <c r="BC141" s="62">
        <v>414</v>
      </c>
      <c r="BD141">
        <v>1343</v>
      </c>
      <c r="BE141" s="62"/>
      <c r="BF141" s="62"/>
      <c r="BG141" s="62"/>
      <c r="BH141" s="50">
        <f t="shared" si="2"/>
        <v>1.8474974806852538</v>
      </c>
      <c r="BI141" s="50"/>
      <c r="BJ141" s="50"/>
      <c r="BL141" s="50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0"/>
      <c r="CF141" s="50"/>
      <c r="CG141" s="50"/>
      <c r="CH141" s="50"/>
      <c r="CI141" s="50"/>
    </row>
    <row r="142" spans="1:87" ht="14.25" customHeight="1" x14ac:dyDescent="0.25">
      <c r="A142" s="58">
        <v>141</v>
      </c>
      <c r="B142" s="59" t="s">
        <v>78</v>
      </c>
      <c r="C142" s="59" t="s">
        <v>26</v>
      </c>
      <c r="D142" s="59" t="s">
        <v>42</v>
      </c>
      <c r="E142" s="59"/>
      <c r="F142" s="59" t="s">
        <v>30</v>
      </c>
      <c r="G142" s="58">
        <v>40</v>
      </c>
      <c r="H142" s="58">
        <v>24</v>
      </c>
      <c r="I142" s="59" t="s">
        <v>118</v>
      </c>
      <c r="J142" s="58">
        <v>10238105208</v>
      </c>
      <c r="K142" s="58">
        <v>0</v>
      </c>
      <c r="L142" s="58">
        <v>0</v>
      </c>
      <c r="M142" s="58">
        <v>4</v>
      </c>
      <c r="N142" s="60">
        <v>0</v>
      </c>
      <c r="O142" s="60">
        <v>0</v>
      </c>
      <c r="P142" s="58">
        <v>8</v>
      </c>
      <c r="Q142" s="58">
        <v>4</v>
      </c>
      <c r="R142" s="60">
        <v>0</v>
      </c>
      <c r="S142" s="58">
        <v>4</v>
      </c>
      <c r="T142" s="58">
        <v>1</v>
      </c>
      <c r="U142" s="58">
        <v>6</v>
      </c>
      <c r="V142" s="58">
        <v>0.5</v>
      </c>
      <c r="W142" s="59">
        <v>0</v>
      </c>
      <c r="X142" s="58">
        <v>0.5</v>
      </c>
      <c r="Y142" s="58">
        <v>7</v>
      </c>
      <c r="Z142" s="59">
        <v>35</v>
      </c>
      <c r="AA142" s="59">
        <v>7</v>
      </c>
      <c r="AB142" s="59" t="s">
        <v>27</v>
      </c>
      <c r="AC142" s="59">
        <v>0</v>
      </c>
      <c r="AD142" s="58">
        <v>6</v>
      </c>
      <c r="AE142" s="58">
        <v>2</v>
      </c>
      <c r="AF142" s="58">
        <v>0</v>
      </c>
      <c r="AG142" s="58">
        <v>9</v>
      </c>
      <c r="AH142" s="59" t="s">
        <v>381</v>
      </c>
      <c r="AI142" s="58">
        <v>16</v>
      </c>
      <c r="AJ142" s="60"/>
      <c r="AK142" s="59" t="s">
        <v>451</v>
      </c>
      <c r="AL142" s="59">
        <v>1</v>
      </c>
      <c r="AM142" s="59" t="s">
        <v>27</v>
      </c>
      <c r="AN142" s="59" t="s">
        <v>673</v>
      </c>
      <c r="AO142" s="58">
        <v>29</v>
      </c>
      <c r="AP142" s="59" t="s">
        <v>677</v>
      </c>
      <c r="AQ142" s="59" t="s">
        <v>691</v>
      </c>
      <c r="AR142" s="59" t="s">
        <v>27</v>
      </c>
      <c r="AS142" s="59" t="s">
        <v>27</v>
      </c>
      <c r="AT142" s="59" t="s">
        <v>692</v>
      </c>
      <c r="AU142" s="59" t="s">
        <v>27</v>
      </c>
      <c r="AV142" s="59" t="s">
        <v>27</v>
      </c>
      <c r="AW142" s="64"/>
      <c r="AX142" s="62" t="s">
        <v>746</v>
      </c>
      <c r="AY142" s="62">
        <v>5.3500000000000005</v>
      </c>
      <c r="AZ142" s="62">
        <v>0.15285714285714289</v>
      </c>
      <c r="BA142" s="62">
        <v>6.5420560747663545</v>
      </c>
      <c r="BB142" s="62"/>
      <c r="BC142" s="62">
        <v>80</v>
      </c>
      <c r="BD142" s="80">
        <v>121</v>
      </c>
      <c r="BE142" s="62"/>
      <c r="BF142" s="64"/>
      <c r="BG142" s="64"/>
      <c r="BH142" s="50">
        <f t="shared" si="2"/>
        <v>1.4953271028037383</v>
      </c>
    </row>
    <row r="143" spans="1:87" ht="14.25" customHeight="1" x14ac:dyDescent="0.25">
      <c r="A143" s="58">
        <v>142</v>
      </c>
      <c r="B143" s="59" t="s">
        <v>78</v>
      </c>
      <c r="C143" s="59" t="s">
        <v>26</v>
      </c>
      <c r="D143" s="59" t="s">
        <v>47</v>
      </c>
      <c r="E143" s="59"/>
      <c r="F143" s="59" t="s">
        <v>30</v>
      </c>
      <c r="G143" s="58">
        <v>4</v>
      </c>
      <c r="H143" s="58">
        <v>8</v>
      </c>
      <c r="I143" s="59" t="s">
        <v>118</v>
      </c>
      <c r="J143" s="58">
        <v>10238105208</v>
      </c>
      <c r="K143" s="58">
        <v>0</v>
      </c>
      <c r="L143" s="58">
        <v>0</v>
      </c>
      <c r="M143" s="58">
        <v>2</v>
      </c>
      <c r="N143" s="60">
        <v>0</v>
      </c>
      <c r="O143" s="60">
        <v>0</v>
      </c>
      <c r="P143" s="58">
        <v>4</v>
      </c>
      <c r="Q143" s="58">
        <v>2</v>
      </c>
      <c r="R143" s="60">
        <v>0</v>
      </c>
      <c r="S143" s="58">
        <v>2</v>
      </c>
      <c r="T143" s="58">
        <v>1</v>
      </c>
      <c r="U143" s="58">
        <v>1</v>
      </c>
      <c r="V143" s="58">
        <v>0.5</v>
      </c>
      <c r="W143" s="59">
        <v>0</v>
      </c>
      <c r="X143" s="58">
        <v>0.5</v>
      </c>
      <c r="Y143" s="58">
        <v>2</v>
      </c>
      <c r="Z143" s="59">
        <v>15</v>
      </c>
      <c r="AA143" s="59">
        <v>2</v>
      </c>
      <c r="AB143" s="59" t="s">
        <v>27</v>
      </c>
      <c r="AC143" s="61">
        <v>2</v>
      </c>
      <c r="AD143" s="58">
        <v>4</v>
      </c>
      <c r="AE143" s="58">
        <v>3</v>
      </c>
      <c r="AF143" s="58">
        <v>2</v>
      </c>
      <c r="AG143" s="58">
        <v>14</v>
      </c>
      <c r="AH143" s="59" t="s">
        <v>478</v>
      </c>
      <c r="AI143" s="58">
        <v>15</v>
      </c>
      <c r="AJ143" s="60"/>
      <c r="AK143" s="59" t="s">
        <v>479</v>
      </c>
      <c r="AL143" s="59">
        <v>1</v>
      </c>
      <c r="AM143" s="59" t="s">
        <v>27</v>
      </c>
      <c r="AN143" s="59" t="s">
        <v>673</v>
      </c>
      <c r="AO143" s="58">
        <v>29</v>
      </c>
      <c r="AP143" s="59" t="s">
        <v>677</v>
      </c>
      <c r="AQ143" s="59" t="s">
        <v>691</v>
      </c>
      <c r="AR143" s="59" t="s">
        <v>27</v>
      </c>
      <c r="AS143" s="59" t="s">
        <v>27</v>
      </c>
      <c r="AT143" s="59" t="s">
        <v>692</v>
      </c>
      <c r="AU143" s="59" t="s">
        <v>27</v>
      </c>
      <c r="AV143" s="59" t="s">
        <v>27</v>
      </c>
      <c r="AW143" s="64"/>
      <c r="AX143" s="62" t="s">
        <v>746</v>
      </c>
      <c r="AY143" s="62">
        <v>5.0140000000000002</v>
      </c>
      <c r="AZ143" s="62">
        <v>0.33426666666666666</v>
      </c>
      <c r="BA143" s="62">
        <v>2.9916234543278817</v>
      </c>
      <c r="BB143" s="62"/>
      <c r="BC143" s="62">
        <v>24</v>
      </c>
      <c r="BD143">
        <v>305</v>
      </c>
      <c r="BE143" s="62"/>
      <c r="BF143" s="64"/>
      <c r="BG143" s="64"/>
      <c r="BH143" s="50">
        <f t="shared" si="2"/>
        <v>1.7949740725967291</v>
      </c>
    </row>
    <row r="144" spans="1:87" ht="14.25" customHeight="1" x14ac:dyDescent="0.25">
      <c r="A144" s="58">
        <v>143</v>
      </c>
      <c r="B144" s="59" t="s">
        <v>78</v>
      </c>
      <c r="C144" s="59" t="s">
        <v>26</v>
      </c>
      <c r="D144" s="59" t="s">
        <v>38</v>
      </c>
      <c r="E144" s="59"/>
      <c r="F144" s="59" t="s">
        <v>500</v>
      </c>
      <c r="G144" s="58">
        <v>29</v>
      </c>
      <c r="H144" s="58">
        <v>120</v>
      </c>
      <c r="I144" s="59" t="s">
        <v>111</v>
      </c>
      <c r="J144" s="58">
        <v>134763219</v>
      </c>
      <c r="K144" s="58">
        <v>0</v>
      </c>
      <c r="L144" s="58">
        <v>0</v>
      </c>
      <c r="M144" s="58">
        <v>30</v>
      </c>
      <c r="N144" s="60">
        <v>0</v>
      </c>
      <c r="O144" s="58">
        <v>15</v>
      </c>
      <c r="P144" s="58">
        <v>47</v>
      </c>
      <c r="Q144" s="58">
        <v>16</v>
      </c>
      <c r="R144" s="60">
        <v>0</v>
      </c>
      <c r="S144" s="58">
        <v>16</v>
      </c>
      <c r="T144" s="60">
        <v>0</v>
      </c>
      <c r="U144" s="58">
        <v>12</v>
      </c>
      <c r="V144" s="58">
        <v>13.5</v>
      </c>
      <c r="W144" s="59">
        <v>0</v>
      </c>
      <c r="X144" s="58">
        <v>3.5</v>
      </c>
      <c r="Y144" s="58">
        <v>29</v>
      </c>
      <c r="Z144" s="59">
        <v>182</v>
      </c>
      <c r="AA144" s="59">
        <v>29</v>
      </c>
      <c r="AB144" s="59" t="s">
        <v>27</v>
      </c>
      <c r="AC144" s="59">
        <v>0</v>
      </c>
      <c r="AD144" s="58">
        <v>10</v>
      </c>
      <c r="AE144" s="58">
        <v>18</v>
      </c>
      <c r="AF144" s="58">
        <v>1</v>
      </c>
      <c r="AG144" s="58">
        <v>57</v>
      </c>
      <c r="AH144" s="59" t="s">
        <v>93</v>
      </c>
      <c r="AI144" s="58">
        <v>2</v>
      </c>
      <c r="AJ144" s="60"/>
      <c r="AK144" s="59" t="s">
        <v>541</v>
      </c>
      <c r="AL144" s="59">
        <v>1</v>
      </c>
      <c r="AM144" s="59" t="s">
        <v>27</v>
      </c>
      <c r="AN144" s="59" t="s">
        <v>673</v>
      </c>
      <c r="AO144" s="58">
        <v>23</v>
      </c>
      <c r="AP144" s="59" t="s">
        <v>677</v>
      </c>
      <c r="AQ144" s="59" t="s">
        <v>691</v>
      </c>
      <c r="AR144" s="59" t="s">
        <v>27</v>
      </c>
      <c r="AS144" s="59" t="s">
        <v>27</v>
      </c>
      <c r="AT144" s="59" t="s">
        <v>27</v>
      </c>
      <c r="AU144" s="59" t="s">
        <v>27</v>
      </c>
      <c r="AV144" s="59" t="s">
        <v>27</v>
      </c>
      <c r="AW144" s="62"/>
      <c r="AX144" s="62" t="s">
        <v>747</v>
      </c>
      <c r="AY144" s="62">
        <v>20.177</v>
      </c>
      <c r="AZ144" s="62">
        <v>0.11086263736263736</v>
      </c>
      <c r="BA144" s="62">
        <v>9.0201714823809294</v>
      </c>
      <c r="BB144" s="62"/>
      <c r="BC144" s="62">
        <v>120</v>
      </c>
      <c r="BD144" s="80">
        <v>3870</v>
      </c>
      <c r="BE144" s="62"/>
      <c r="BF144" s="62"/>
      <c r="BG144" s="62"/>
      <c r="BH144" s="50">
        <f t="shared" si="2"/>
        <v>1.4372800713683898</v>
      </c>
      <c r="BI144" s="50"/>
      <c r="BJ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0"/>
      <c r="CF144" s="50"/>
      <c r="CG144" s="50"/>
      <c r="CH144" s="50"/>
      <c r="CI144" s="50"/>
    </row>
    <row r="145" spans="1:87" ht="14.25" customHeight="1" x14ac:dyDescent="0.25">
      <c r="A145" s="58">
        <v>144</v>
      </c>
      <c r="B145" s="59" t="s">
        <v>78</v>
      </c>
      <c r="C145" s="59" t="s">
        <v>26</v>
      </c>
      <c r="D145" s="59" t="s">
        <v>33</v>
      </c>
      <c r="E145" s="59"/>
      <c r="F145" s="59" t="s">
        <v>500</v>
      </c>
      <c r="G145" s="58">
        <v>28</v>
      </c>
      <c r="H145" s="58">
        <v>200</v>
      </c>
      <c r="I145" s="59" t="s">
        <v>118</v>
      </c>
      <c r="J145" s="58">
        <v>10238105208</v>
      </c>
      <c r="K145" s="58">
        <v>0</v>
      </c>
      <c r="L145" s="58">
        <v>0</v>
      </c>
      <c r="M145" s="58">
        <v>3</v>
      </c>
      <c r="N145" s="60">
        <v>0</v>
      </c>
      <c r="O145" s="60">
        <v>0</v>
      </c>
      <c r="P145" s="58">
        <v>9</v>
      </c>
      <c r="Q145" s="58">
        <v>5</v>
      </c>
      <c r="R145" s="60">
        <v>0</v>
      </c>
      <c r="S145" s="58">
        <v>5</v>
      </c>
      <c r="T145" s="58">
        <v>1</v>
      </c>
      <c r="U145" s="58">
        <v>3</v>
      </c>
      <c r="V145" s="58">
        <v>1.5</v>
      </c>
      <c r="W145" s="59">
        <v>0</v>
      </c>
      <c r="X145" s="58">
        <v>0.5</v>
      </c>
      <c r="Y145" s="58">
        <v>5</v>
      </c>
      <c r="Z145" s="59">
        <v>33</v>
      </c>
      <c r="AA145" s="59">
        <v>5</v>
      </c>
      <c r="AB145" s="59" t="s">
        <v>27</v>
      </c>
      <c r="AC145" s="61">
        <v>2</v>
      </c>
      <c r="AD145" s="58">
        <v>5</v>
      </c>
      <c r="AE145" s="58">
        <v>4</v>
      </c>
      <c r="AF145" s="58">
        <v>1</v>
      </c>
      <c r="AG145" s="58">
        <v>11</v>
      </c>
      <c r="AH145" s="59" t="s">
        <v>503</v>
      </c>
      <c r="AI145" s="58">
        <v>25</v>
      </c>
      <c r="AJ145" s="60"/>
      <c r="AK145" s="59" t="s">
        <v>509</v>
      </c>
      <c r="AL145" s="59">
        <v>1</v>
      </c>
      <c r="AM145" s="59" t="s">
        <v>27</v>
      </c>
      <c r="AN145" s="59" t="s">
        <v>673</v>
      </c>
      <c r="AO145" s="58">
        <v>29</v>
      </c>
      <c r="AP145" s="59" t="s">
        <v>677</v>
      </c>
      <c r="AQ145" s="59" t="s">
        <v>691</v>
      </c>
      <c r="AR145" s="59" t="s">
        <v>27</v>
      </c>
      <c r="AS145" s="59" t="s">
        <v>27</v>
      </c>
      <c r="AT145" s="59" t="s">
        <v>692</v>
      </c>
      <c r="AU145" s="59" t="s">
        <v>27</v>
      </c>
      <c r="AV145" s="59" t="s">
        <v>27</v>
      </c>
      <c r="AW145" s="62"/>
      <c r="AX145" s="62" t="s">
        <v>746</v>
      </c>
      <c r="AY145" s="62">
        <v>6.1580000000000004</v>
      </c>
      <c r="AZ145" s="62">
        <v>0.18660606060606061</v>
      </c>
      <c r="BA145" s="62">
        <v>5.3588827541409545</v>
      </c>
      <c r="BB145" s="62"/>
      <c r="BC145" s="62">
        <v>56</v>
      </c>
      <c r="BD145">
        <v>756</v>
      </c>
      <c r="BE145" s="62"/>
      <c r="BF145" s="62"/>
      <c r="BG145" s="62"/>
      <c r="BH145" s="50">
        <f t="shared" si="2"/>
        <v>1.6239038648911983</v>
      </c>
      <c r="BI145" s="50"/>
      <c r="BJ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0"/>
      <c r="CF145" s="50"/>
      <c r="CG145" s="50"/>
      <c r="CH145" s="50"/>
      <c r="CI145" s="50"/>
    </row>
    <row r="146" spans="1:87" ht="14.25" hidden="1" customHeight="1" x14ac:dyDescent="0.25">
      <c r="A146" s="58">
        <v>145</v>
      </c>
      <c r="B146" s="59" t="s">
        <v>78</v>
      </c>
      <c r="C146" s="59" t="s">
        <v>26</v>
      </c>
      <c r="D146" s="59" t="s">
        <v>38</v>
      </c>
      <c r="E146" s="59"/>
      <c r="F146" s="59" t="s">
        <v>500</v>
      </c>
      <c r="G146" s="58">
        <v>29</v>
      </c>
      <c r="H146" s="58">
        <v>120</v>
      </c>
      <c r="I146" s="59" t="s">
        <v>118</v>
      </c>
      <c r="J146" s="58">
        <v>10238105208</v>
      </c>
      <c r="K146" s="58">
        <v>0</v>
      </c>
      <c r="L146" s="58">
        <v>0</v>
      </c>
      <c r="M146" s="60">
        <v>0</v>
      </c>
      <c r="N146" s="60">
        <v>0</v>
      </c>
      <c r="O146" s="60">
        <v>0</v>
      </c>
      <c r="P146" s="60">
        <v>0</v>
      </c>
      <c r="Q146" s="60">
        <v>0</v>
      </c>
      <c r="R146" s="60">
        <v>0</v>
      </c>
      <c r="S146" s="60">
        <v>0</v>
      </c>
      <c r="T146" s="60">
        <v>0</v>
      </c>
      <c r="U146" s="60">
        <v>0</v>
      </c>
      <c r="V146" s="60">
        <v>0</v>
      </c>
      <c r="W146" s="59">
        <v>0</v>
      </c>
      <c r="X146" s="60">
        <v>0</v>
      </c>
      <c r="Y146" s="60">
        <v>0</v>
      </c>
      <c r="Z146" s="59">
        <v>0</v>
      </c>
      <c r="AA146" s="59">
        <v>0</v>
      </c>
      <c r="AB146" s="59" t="s">
        <v>27</v>
      </c>
      <c r="AC146" s="61">
        <v>4</v>
      </c>
      <c r="AD146" s="58">
        <v>0</v>
      </c>
      <c r="AE146" s="58">
        <v>0</v>
      </c>
      <c r="AF146" s="58">
        <v>0</v>
      </c>
      <c r="AG146" s="58">
        <v>0</v>
      </c>
      <c r="AH146" s="59" t="s">
        <v>503</v>
      </c>
      <c r="AI146" s="58">
        <v>25</v>
      </c>
      <c r="AJ146" s="60"/>
      <c r="AK146" s="59" t="s">
        <v>346</v>
      </c>
      <c r="AL146" s="59">
        <v>1</v>
      </c>
      <c r="AM146" s="59" t="s">
        <v>27</v>
      </c>
      <c r="AN146" s="59" t="s">
        <v>673</v>
      </c>
      <c r="AO146" s="58">
        <v>29</v>
      </c>
      <c r="AP146" s="59" t="s">
        <v>677</v>
      </c>
      <c r="AQ146" s="59" t="s">
        <v>691</v>
      </c>
      <c r="AR146" s="59" t="s">
        <v>27</v>
      </c>
      <c r="AS146" s="59" t="s">
        <v>27</v>
      </c>
      <c r="AT146" s="59" t="s">
        <v>692</v>
      </c>
      <c r="AU146" s="59" t="s">
        <v>27</v>
      </c>
      <c r="AV146" s="59" t="s">
        <v>27</v>
      </c>
      <c r="AW146" s="62"/>
      <c r="AX146" s="62" t="s">
        <v>746</v>
      </c>
      <c r="AY146" s="62">
        <v>3.722</v>
      </c>
      <c r="AZ146" s="62" t="s">
        <v>27</v>
      </c>
      <c r="BA146" s="62">
        <v>0</v>
      </c>
      <c r="BB146" s="62"/>
      <c r="BC146" s="62">
        <v>87</v>
      </c>
      <c r="BD146" s="80">
        <v>0</v>
      </c>
      <c r="BE146" s="62"/>
      <c r="BF146" s="62"/>
      <c r="BG146" s="62"/>
      <c r="BH146" s="50">
        <f t="shared" si="2"/>
        <v>0</v>
      </c>
      <c r="BI146" s="50"/>
      <c r="BJ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0"/>
      <c r="CF146" s="50"/>
      <c r="CG146" s="50"/>
      <c r="CH146" s="50"/>
      <c r="CI146" s="50"/>
    </row>
    <row r="147" spans="1:87" ht="14.25" customHeight="1" x14ac:dyDescent="0.25">
      <c r="A147" s="58">
        <v>146</v>
      </c>
      <c r="B147" s="59" t="s">
        <v>78</v>
      </c>
      <c r="C147" s="59" t="s">
        <v>26</v>
      </c>
      <c r="D147" s="59" t="s">
        <v>43</v>
      </c>
      <c r="E147" s="59"/>
      <c r="F147" s="59" t="s">
        <v>500</v>
      </c>
      <c r="G147" s="58">
        <v>59</v>
      </c>
      <c r="H147" s="58">
        <v>26</v>
      </c>
      <c r="I147" s="59" t="s">
        <v>118</v>
      </c>
      <c r="J147" s="58">
        <v>10238105208</v>
      </c>
      <c r="K147" s="58">
        <v>0</v>
      </c>
      <c r="L147" s="58">
        <v>0</v>
      </c>
      <c r="M147" s="58">
        <v>2</v>
      </c>
      <c r="N147" s="60">
        <v>0</v>
      </c>
      <c r="O147" s="60">
        <v>0</v>
      </c>
      <c r="P147" s="58">
        <v>5</v>
      </c>
      <c r="Q147" s="58">
        <v>2</v>
      </c>
      <c r="R147" s="60">
        <v>0</v>
      </c>
      <c r="S147" s="58">
        <v>2</v>
      </c>
      <c r="T147" s="60">
        <v>0</v>
      </c>
      <c r="U147" s="58">
        <v>1</v>
      </c>
      <c r="V147" s="58">
        <v>1</v>
      </c>
      <c r="W147" s="59">
        <v>0</v>
      </c>
      <c r="X147" s="60">
        <v>0</v>
      </c>
      <c r="Y147" s="58">
        <v>2</v>
      </c>
      <c r="Z147" s="59">
        <v>15</v>
      </c>
      <c r="AA147" s="59">
        <v>2</v>
      </c>
      <c r="AB147" s="59" t="s">
        <v>27</v>
      </c>
      <c r="AC147" s="61">
        <v>2</v>
      </c>
      <c r="AD147" s="58">
        <v>3</v>
      </c>
      <c r="AE147" s="58">
        <v>3</v>
      </c>
      <c r="AF147" s="58">
        <v>0</v>
      </c>
      <c r="AG147" s="58">
        <v>8</v>
      </c>
      <c r="AH147" s="59" t="s">
        <v>572</v>
      </c>
      <c r="AI147" s="58">
        <v>24</v>
      </c>
      <c r="AJ147" s="60"/>
      <c r="AK147" s="59" t="s">
        <v>573</v>
      </c>
      <c r="AL147" s="59">
        <v>1</v>
      </c>
      <c r="AM147" s="59" t="s">
        <v>27</v>
      </c>
      <c r="AN147" s="59" t="s">
        <v>673</v>
      </c>
      <c r="AO147" s="58">
        <v>29</v>
      </c>
      <c r="AP147" s="59" t="s">
        <v>677</v>
      </c>
      <c r="AQ147" s="59" t="s">
        <v>691</v>
      </c>
      <c r="AR147" s="59" t="s">
        <v>27</v>
      </c>
      <c r="AS147" s="59" t="s">
        <v>27</v>
      </c>
      <c r="AT147" s="59" t="s">
        <v>692</v>
      </c>
      <c r="AU147" s="59" t="s">
        <v>27</v>
      </c>
      <c r="AV147" s="59" t="s">
        <v>27</v>
      </c>
      <c r="AW147" s="64"/>
      <c r="AX147" s="62" t="s">
        <v>746</v>
      </c>
      <c r="AY147" s="62">
        <v>6.2190000000000003</v>
      </c>
      <c r="AZ147" s="62">
        <v>0.41460000000000002</v>
      </c>
      <c r="BA147" s="62">
        <v>2.4119633381572601</v>
      </c>
      <c r="BB147" s="62"/>
      <c r="BC147" s="62">
        <v>118</v>
      </c>
      <c r="BD147">
        <v>11</v>
      </c>
      <c r="BE147" s="62"/>
      <c r="BF147" s="64"/>
      <c r="BG147" s="64"/>
      <c r="BH147" s="50">
        <f t="shared" si="2"/>
        <v>0.964785335262904</v>
      </c>
    </row>
    <row r="148" spans="1:87" ht="14.25" customHeight="1" x14ac:dyDescent="0.25">
      <c r="A148" s="58">
        <v>147</v>
      </c>
      <c r="B148" s="59" t="s">
        <v>78</v>
      </c>
      <c r="C148" s="59" t="s">
        <v>26</v>
      </c>
      <c r="D148" s="59" t="s">
        <v>48</v>
      </c>
      <c r="E148" s="59"/>
      <c r="F148" s="59" t="s">
        <v>500</v>
      </c>
      <c r="G148" s="58">
        <v>53</v>
      </c>
      <c r="H148" s="58">
        <v>7</v>
      </c>
      <c r="I148" s="59" t="s">
        <v>118</v>
      </c>
      <c r="J148" s="58">
        <v>10238105208</v>
      </c>
      <c r="K148" s="58">
        <v>0</v>
      </c>
      <c r="L148" s="58">
        <v>0</v>
      </c>
      <c r="M148" s="58">
        <v>2</v>
      </c>
      <c r="N148" s="60">
        <v>0</v>
      </c>
      <c r="O148" s="60">
        <v>0</v>
      </c>
      <c r="P148" s="58">
        <v>4</v>
      </c>
      <c r="Q148" s="58">
        <v>2</v>
      </c>
      <c r="R148" s="60">
        <v>0</v>
      </c>
      <c r="S148" s="58">
        <v>2</v>
      </c>
      <c r="T148" s="60">
        <v>0</v>
      </c>
      <c r="U148" s="60">
        <v>0</v>
      </c>
      <c r="V148" s="58">
        <v>1</v>
      </c>
      <c r="W148" s="59">
        <v>0</v>
      </c>
      <c r="X148" s="58">
        <v>1</v>
      </c>
      <c r="Y148" s="58">
        <v>2</v>
      </c>
      <c r="Z148" s="59">
        <v>14</v>
      </c>
      <c r="AA148" s="59">
        <v>2</v>
      </c>
      <c r="AB148" s="59" t="s">
        <v>27</v>
      </c>
      <c r="AC148" s="61">
        <v>2</v>
      </c>
      <c r="AD148" s="58">
        <v>2</v>
      </c>
      <c r="AE148" s="58">
        <v>1</v>
      </c>
      <c r="AF148" s="58">
        <v>3</v>
      </c>
      <c r="AG148" s="58">
        <v>7</v>
      </c>
      <c r="AH148" s="59" t="s">
        <v>503</v>
      </c>
      <c r="AI148" s="58">
        <v>25</v>
      </c>
      <c r="AJ148" s="60"/>
      <c r="AK148" s="59" t="s">
        <v>602</v>
      </c>
      <c r="AL148" s="59">
        <v>1</v>
      </c>
      <c r="AM148" s="59" t="s">
        <v>27</v>
      </c>
      <c r="AN148" s="59" t="s">
        <v>673</v>
      </c>
      <c r="AO148" s="58">
        <v>29</v>
      </c>
      <c r="AP148" s="59" t="s">
        <v>677</v>
      </c>
      <c r="AQ148" s="59" t="s">
        <v>691</v>
      </c>
      <c r="AR148" s="59" t="s">
        <v>27</v>
      </c>
      <c r="AS148" s="59" t="s">
        <v>27</v>
      </c>
      <c r="AT148" s="59" t="s">
        <v>692</v>
      </c>
      <c r="AU148" s="59" t="s">
        <v>27</v>
      </c>
      <c r="AV148" s="59" t="s">
        <v>27</v>
      </c>
      <c r="AW148" s="64"/>
      <c r="AX148" s="62" t="s">
        <v>746</v>
      </c>
      <c r="AY148" s="62">
        <v>2.6850000000000001</v>
      </c>
      <c r="AZ148" s="62">
        <v>0.19178571428571428</v>
      </c>
      <c r="BA148" s="62">
        <v>5.2141527001862196</v>
      </c>
      <c r="BB148" s="62"/>
      <c r="BC148" s="62">
        <v>106</v>
      </c>
      <c r="BD148">
        <v>829</v>
      </c>
      <c r="BE148" s="62"/>
      <c r="BF148" s="64"/>
      <c r="BG148" s="64"/>
      <c r="BH148" s="50">
        <f t="shared" si="2"/>
        <v>2.2346368715083798</v>
      </c>
    </row>
    <row r="149" spans="1:87" ht="14.25" customHeight="1" x14ac:dyDescent="0.25">
      <c r="A149" s="58">
        <v>148</v>
      </c>
      <c r="B149" s="59" t="s">
        <v>78</v>
      </c>
      <c r="C149" s="59" t="s">
        <v>26</v>
      </c>
      <c r="D149" s="59" t="s">
        <v>43</v>
      </c>
      <c r="E149" s="59"/>
      <c r="F149" s="59" t="s">
        <v>500</v>
      </c>
      <c r="G149" s="58">
        <v>59</v>
      </c>
      <c r="H149" s="58">
        <v>26</v>
      </c>
      <c r="I149" s="59" t="s">
        <v>111</v>
      </c>
      <c r="J149" s="58">
        <v>134763219</v>
      </c>
      <c r="K149" s="58">
        <v>0</v>
      </c>
      <c r="L149" s="58">
        <v>0</v>
      </c>
      <c r="M149" s="58">
        <v>27</v>
      </c>
      <c r="N149" s="58">
        <v>1</v>
      </c>
      <c r="O149" s="58">
        <v>14</v>
      </c>
      <c r="P149" s="58">
        <v>44</v>
      </c>
      <c r="Q149" s="58">
        <v>16</v>
      </c>
      <c r="R149" s="60">
        <v>0</v>
      </c>
      <c r="S149" s="58">
        <v>16</v>
      </c>
      <c r="T149" s="60">
        <v>0</v>
      </c>
      <c r="U149" s="58">
        <v>8</v>
      </c>
      <c r="V149" s="58">
        <v>13.5</v>
      </c>
      <c r="W149" s="59">
        <v>0</v>
      </c>
      <c r="X149" s="58">
        <v>5.5</v>
      </c>
      <c r="Y149" s="58">
        <v>27</v>
      </c>
      <c r="Z149" s="59">
        <v>172</v>
      </c>
      <c r="AA149" s="59">
        <v>27</v>
      </c>
      <c r="AB149" s="59" t="s">
        <v>27</v>
      </c>
      <c r="AC149" s="59">
        <v>0</v>
      </c>
      <c r="AD149" s="58">
        <v>23</v>
      </c>
      <c r="AE149" s="58">
        <v>15</v>
      </c>
      <c r="AF149" s="58">
        <v>4</v>
      </c>
      <c r="AG149" s="58">
        <v>70</v>
      </c>
      <c r="AH149" s="59" t="s">
        <v>112</v>
      </c>
      <c r="AI149" s="58">
        <v>1</v>
      </c>
      <c r="AJ149" s="60"/>
      <c r="AK149" s="59" t="s">
        <v>574</v>
      </c>
      <c r="AL149" s="59">
        <v>1</v>
      </c>
      <c r="AM149" s="59" t="s">
        <v>27</v>
      </c>
      <c r="AN149" s="59" t="s">
        <v>673</v>
      </c>
      <c r="AO149" s="58">
        <v>23</v>
      </c>
      <c r="AP149" s="59" t="s">
        <v>677</v>
      </c>
      <c r="AQ149" s="59" t="s">
        <v>691</v>
      </c>
      <c r="AR149" s="59" t="s">
        <v>27</v>
      </c>
      <c r="AS149" s="59" t="s">
        <v>27</v>
      </c>
      <c r="AT149" s="59" t="s">
        <v>27</v>
      </c>
      <c r="AU149" s="59" t="s">
        <v>27</v>
      </c>
      <c r="AV149" s="59" t="s">
        <v>27</v>
      </c>
      <c r="AW149" s="64"/>
      <c r="AX149" s="62" t="s">
        <v>747</v>
      </c>
      <c r="AY149" s="62">
        <v>21.661000000000001</v>
      </c>
      <c r="AZ149" s="62">
        <v>0.1259360465116279</v>
      </c>
      <c r="BA149" s="62">
        <v>7.9405382946309029</v>
      </c>
      <c r="BB149" s="62"/>
      <c r="BC149" s="62">
        <v>177</v>
      </c>
      <c r="BD149">
        <v>5597</v>
      </c>
      <c r="BE149" s="62"/>
      <c r="BF149" s="64"/>
      <c r="BG149" s="64"/>
      <c r="BH149" s="50">
        <f t="shared" si="2"/>
        <v>1.9389686533401043</v>
      </c>
    </row>
    <row r="150" spans="1:87" ht="14.25" customHeight="1" x14ac:dyDescent="0.25">
      <c r="A150" s="58">
        <v>149</v>
      </c>
      <c r="B150" s="59" t="s">
        <v>78</v>
      </c>
      <c r="C150" s="59" t="s">
        <v>26</v>
      </c>
      <c r="D150" s="59" t="s">
        <v>48</v>
      </c>
      <c r="E150" s="59"/>
      <c r="F150" s="59" t="s">
        <v>500</v>
      </c>
      <c r="G150" s="58">
        <v>53</v>
      </c>
      <c r="H150" s="58">
        <v>7</v>
      </c>
      <c r="I150" s="59" t="s">
        <v>111</v>
      </c>
      <c r="J150" s="58">
        <v>134763219</v>
      </c>
      <c r="K150" s="58">
        <v>0</v>
      </c>
      <c r="L150" s="58">
        <v>0</v>
      </c>
      <c r="M150" s="58">
        <v>11</v>
      </c>
      <c r="N150" s="60">
        <v>0</v>
      </c>
      <c r="O150" s="58">
        <v>8</v>
      </c>
      <c r="P150" s="58">
        <v>13</v>
      </c>
      <c r="Q150" s="58">
        <v>2</v>
      </c>
      <c r="R150" s="60">
        <v>0</v>
      </c>
      <c r="S150" s="58">
        <v>2</v>
      </c>
      <c r="T150" s="60">
        <v>0</v>
      </c>
      <c r="U150" s="60">
        <v>0</v>
      </c>
      <c r="V150" s="58">
        <v>4</v>
      </c>
      <c r="W150" s="59">
        <v>0</v>
      </c>
      <c r="X150" s="58">
        <v>4</v>
      </c>
      <c r="Y150" s="58">
        <v>8</v>
      </c>
      <c r="Z150" s="59">
        <v>52</v>
      </c>
      <c r="AA150" s="59">
        <v>8</v>
      </c>
      <c r="AB150" s="59" t="s">
        <v>27</v>
      </c>
      <c r="AC150" s="61">
        <v>2</v>
      </c>
      <c r="AD150" s="58">
        <v>8</v>
      </c>
      <c r="AE150" s="58">
        <v>5</v>
      </c>
      <c r="AF150" s="58">
        <v>3</v>
      </c>
      <c r="AG150" s="58">
        <v>25</v>
      </c>
      <c r="AH150" s="59" t="s">
        <v>603</v>
      </c>
      <c r="AI150" s="58">
        <v>17</v>
      </c>
      <c r="AJ150" s="60"/>
      <c r="AK150" s="59" t="s">
        <v>604</v>
      </c>
      <c r="AL150" s="59">
        <v>1</v>
      </c>
      <c r="AM150" s="59" t="s">
        <v>27</v>
      </c>
      <c r="AN150" s="59" t="s">
        <v>673</v>
      </c>
      <c r="AO150" s="58">
        <v>23</v>
      </c>
      <c r="AP150" s="59" t="s">
        <v>677</v>
      </c>
      <c r="AQ150" s="59" t="s">
        <v>691</v>
      </c>
      <c r="AR150" s="59" t="s">
        <v>27</v>
      </c>
      <c r="AS150" s="59" t="s">
        <v>27</v>
      </c>
      <c r="AT150" s="59" t="s">
        <v>27</v>
      </c>
      <c r="AU150" s="59" t="s">
        <v>27</v>
      </c>
      <c r="AV150" s="59" t="s">
        <v>27</v>
      </c>
      <c r="AW150" s="64"/>
      <c r="AX150" s="62" t="s">
        <v>747</v>
      </c>
      <c r="AY150" s="62">
        <v>7.2290000000000001</v>
      </c>
      <c r="AZ150" s="62">
        <v>0.13901923076923078</v>
      </c>
      <c r="BA150" s="62">
        <v>7.193249412090192</v>
      </c>
      <c r="BB150" s="62"/>
      <c r="BC150" s="62">
        <v>200</v>
      </c>
      <c r="BD150">
        <v>2568</v>
      </c>
      <c r="BE150" s="62"/>
      <c r="BF150" s="64"/>
      <c r="BG150" s="64"/>
      <c r="BH150" s="50">
        <f t="shared" si="2"/>
        <v>2.213307511412367</v>
      </c>
    </row>
    <row r="151" spans="1:87" ht="14.25" hidden="1" customHeight="1" x14ac:dyDescent="0.25">
      <c r="A151" s="58">
        <v>150</v>
      </c>
      <c r="B151" s="59" t="s">
        <v>78</v>
      </c>
      <c r="C151" s="59" t="s">
        <v>26</v>
      </c>
      <c r="D151" s="59" t="s">
        <v>79</v>
      </c>
      <c r="E151" s="59"/>
      <c r="F151" s="59" t="s">
        <v>80</v>
      </c>
      <c r="G151" s="58">
        <v>1</v>
      </c>
      <c r="H151" s="58">
        <v>30</v>
      </c>
      <c r="I151" s="59" t="s">
        <v>121</v>
      </c>
      <c r="J151" s="58">
        <v>8870124178</v>
      </c>
      <c r="K151" s="58">
        <v>74.9375</v>
      </c>
      <c r="L151" s="58">
        <v>0.82900943396226401</v>
      </c>
      <c r="M151" s="60">
        <v>0</v>
      </c>
      <c r="N151" s="60">
        <v>0</v>
      </c>
      <c r="O151" s="60">
        <v>0</v>
      </c>
      <c r="P151" s="60">
        <v>0</v>
      </c>
      <c r="Q151" s="60">
        <v>0</v>
      </c>
      <c r="R151" s="60">
        <v>0</v>
      </c>
      <c r="S151" s="60">
        <v>0</v>
      </c>
      <c r="T151" s="60">
        <v>0</v>
      </c>
      <c r="U151" s="60">
        <v>0</v>
      </c>
      <c r="V151" s="60">
        <v>0</v>
      </c>
      <c r="W151" s="59">
        <v>0</v>
      </c>
      <c r="X151" s="60">
        <v>0</v>
      </c>
      <c r="Y151" s="60">
        <v>0</v>
      </c>
      <c r="Z151" s="59">
        <v>0</v>
      </c>
      <c r="AA151" s="59">
        <v>0</v>
      </c>
      <c r="AB151" s="59" t="s">
        <v>767</v>
      </c>
      <c r="AC151" s="61">
        <v>4</v>
      </c>
      <c r="AD151" s="58">
        <v>0</v>
      </c>
      <c r="AE151" s="58">
        <v>0</v>
      </c>
      <c r="AF151" s="58">
        <v>0</v>
      </c>
      <c r="AG151" s="58">
        <v>0</v>
      </c>
      <c r="AH151" s="59" t="s">
        <v>90</v>
      </c>
      <c r="AI151" s="58">
        <v>4</v>
      </c>
      <c r="AJ151" s="60"/>
      <c r="AK151" s="59" t="s">
        <v>162</v>
      </c>
      <c r="AL151" s="59">
        <v>1</v>
      </c>
      <c r="AM151" s="59" t="s">
        <v>27</v>
      </c>
      <c r="AN151" s="59" t="s">
        <v>673</v>
      </c>
      <c r="AO151" s="58">
        <v>21</v>
      </c>
      <c r="AP151" s="59" t="s">
        <v>677</v>
      </c>
      <c r="AQ151" s="59" t="s">
        <v>693</v>
      </c>
      <c r="AR151" s="59" t="s">
        <v>27</v>
      </c>
      <c r="AS151" s="59" t="s">
        <v>27</v>
      </c>
      <c r="AT151" s="59" t="s">
        <v>27</v>
      </c>
      <c r="AU151" s="59" t="s">
        <v>27</v>
      </c>
      <c r="AV151" s="61">
        <v>100</v>
      </c>
      <c r="AW151" s="62"/>
      <c r="AX151" s="62" t="s">
        <v>747</v>
      </c>
      <c r="AY151" s="62">
        <v>11.444000000000001</v>
      </c>
      <c r="AZ151" s="62" t="s">
        <v>27</v>
      </c>
      <c r="BA151" s="62">
        <v>0</v>
      </c>
      <c r="BB151" s="62">
        <v>9.9540000000000006</v>
      </c>
      <c r="BC151" s="62">
        <v>72</v>
      </c>
      <c r="BD151" s="65">
        <v>0</v>
      </c>
      <c r="BE151" s="62"/>
      <c r="BF151" s="62"/>
      <c r="BG151" s="62"/>
      <c r="BH151" s="50">
        <f t="shared" si="2"/>
        <v>0</v>
      </c>
      <c r="BI151" s="50"/>
      <c r="BJ151" s="50"/>
      <c r="BL151" s="50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0"/>
      <c r="CF151" s="50"/>
      <c r="CG151" s="50"/>
      <c r="CH151" s="50"/>
      <c r="CI151" s="50"/>
    </row>
    <row r="152" spans="1:87" ht="14.25" hidden="1" customHeight="1" x14ac:dyDescent="0.25">
      <c r="A152" s="58">
        <v>151</v>
      </c>
      <c r="B152" s="59" t="s">
        <v>78</v>
      </c>
      <c r="C152" s="59" t="s">
        <v>26</v>
      </c>
      <c r="D152" s="59" t="s">
        <v>34</v>
      </c>
      <c r="E152" s="59"/>
      <c r="F152" s="59" t="s">
        <v>35</v>
      </c>
      <c r="G152" s="58">
        <v>1</v>
      </c>
      <c r="H152" s="58">
        <v>19</v>
      </c>
      <c r="I152" s="59" t="s">
        <v>121</v>
      </c>
      <c r="J152" s="58">
        <v>8870124178</v>
      </c>
      <c r="K152" s="58">
        <v>53.785714285714299</v>
      </c>
      <c r="L152" s="58">
        <v>0.25075987841945302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  <c r="R152" s="60">
        <v>0</v>
      </c>
      <c r="S152" s="60">
        <v>0</v>
      </c>
      <c r="T152" s="60">
        <v>0</v>
      </c>
      <c r="U152" s="60">
        <v>0</v>
      </c>
      <c r="V152" s="60">
        <v>0</v>
      </c>
      <c r="W152" s="59">
        <v>0</v>
      </c>
      <c r="X152" s="60">
        <v>0</v>
      </c>
      <c r="Y152" s="60">
        <v>0</v>
      </c>
      <c r="Z152" s="59">
        <v>0</v>
      </c>
      <c r="AA152" s="59">
        <v>0</v>
      </c>
      <c r="AB152" s="59" t="s">
        <v>89</v>
      </c>
      <c r="AC152" s="61">
        <v>4</v>
      </c>
      <c r="AD152" s="58">
        <v>0</v>
      </c>
      <c r="AE152" s="58">
        <v>0</v>
      </c>
      <c r="AF152" s="58">
        <v>0</v>
      </c>
      <c r="AG152" s="58">
        <v>0</v>
      </c>
      <c r="AH152" s="59" t="s">
        <v>90</v>
      </c>
      <c r="AI152" s="58">
        <v>4</v>
      </c>
      <c r="AJ152" s="60"/>
      <c r="AK152" s="59" t="s">
        <v>91</v>
      </c>
      <c r="AL152" s="59">
        <v>1</v>
      </c>
      <c r="AM152" s="59" t="s">
        <v>27</v>
      </c>
      <c r="AN152" s="59" t="s">
        <v>673</v>
      </c>
      <c r="AO152" s="58">
        <v>21</v>
      </c>
      <c r="AP152" s="59" t="s">
        <v>677</v>
      </c>
      <c r="AQ152" s="59" t="s">
        <v>693</v>
      </c>
      <c r="AR152" s="59" t="s">
        <v>27</v>
      </c>
      <c r="AS152" s="59" t="s">
        <v>27</v>
      </c>
      <c r="AT152" s="59" t="s">
        <v>27</v>
      </c>
      <c r="AU152" s="59" t="s">
        <v>27</v>
      </c>
      <c r="AV152" s="59" t="s">
        <v>27</v>
      </c>
      <c r="AW152" s="62"/>
      <c r="AX152" s="62" t="s">
        <v>747</v>
      </c>
      <c r="AY152" s="62">
        <v>11.747</v>
      </c>
      <c r="AZ152" s="62" t="s">
        <v>27</v>
      </c>
      <c r="BA152" s="62">
        <v>0</v>
      </c>
      <c r="BB152" s="62">
        <v>9.8710000000000004</v>
      </c>
      <c r="BC152" s="62">
        <v>89</v>
      </c>
      <c r="BD152" s="65">
        <v>0</v>
      </c>
      <c r="BE152" s="62"/>
      <c r="BF152" s="62"/>
      <c r="BG152" s="62"/>
      <c r="BH152" s="50">
        <f t="shared" si="2"/>
        <v>0</v>
      </c>
      <c r="BI152" s="50"/>
      <c r="BJ152" s="50"/>
      <c r="BL152" s="50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0"/>
      <c r="CF152" s="50"/>
      <c r="CG152" s="50"/>
      <c r="CH152" s="50"/>
      <c r="CI152" s="50"/>
    </row>
    <row r="153" spans="1:87" ht="14.25" hidden="1" customHeight="1" x14ac:dyDescent="0.25">
      <c r="A153" s="58">
        <v>152</v>
      </c>
      <c r="B153" s="59" t="s">
        <v>78</v>
      </c>
      <c r="C153" s="59" t="s">
        <v>26</v>
      </c>
      <c r="D153" s="59" t="s">
        <v>39</v>
      </c>
      <c r="E153" s="59"/>
      <c r="F153" s="59" t="s">
        <v>40</v>
      </c>
      <c r="G153" s="58">
        <v>1</v>
      </c>
      <c r="H153" s="58">
        <v>9</v>
      </c>
      <c r="I153" s="59" t="s">
        <v>121</v>
      </c>
      <c r="J153" s="58">
        <v>8870124178</v>
      </c>
      <c r="K153" s="58">
        <v>55.2</v>
      </c>
      <c r="L153" s="58">
        <v>0.28085106382978697</v>
      </c>
      <c r="M153" s="60">
        <v>0</v>
      </c>
      <c r="N153" s="60">
        <v>0</v>
      </c>
      <c r="O153" s="60">
        <v>0</v>
      </c>
      <c r="P153" s="60">
        <v>0</v>
      </c>
      <c r="Q153" s="60">
        <v>0</v>
      </c>
      <c r="R153" s="60">
        <v>0</v>
      </c>
      <c r="S153" s="60">
        <v>0</v>
      </c>
      <c r="T153" s="60">
        <v>0</v>
      </c>
      <c r="U153" s="60">
        <v>0</v>
      </c>
      <c r="V153" s="60">
        <v>0</v>
      </c>
      <c r="W153" s="59">
        <v>0</v>
      </c>
      <c r="X153" s="60">
        <v>0</v>
      </c>
      <c r="Y153" s="60">
        <v>0</v>
      </c>
      <c r="Z153" s="59">
        <v>0</v>
      </c>
      <c r="AA153" s="59">
        <v>0</v>
      </c>
      <c r="AB153" s="59" t="s">
        <v>89</v>
      </c>
      <c r="AC153" s="61">
        <v>4</v>
      </c>
      <c r="AD153" s="58">
        <v>0</v>
      </c>
      <c r="AE153" s="58">
        <v>0</v>
      </c>
      <c r="AF153" s="58">
        <v>0</v>
      </c>
      <c r="AG153" s="58">
        <v>0</v>
      </c>
      <c r="AH153" s="59" t="s">
        <v>90</v>
      </c>
      <c r="AI153" s="58">
        <v>4</v>
      </c>
      <c r="AJ153" s="60"/>
      <c r="AK153" s="59" t="s">
        <v>91</v>
      </c>
      <c r="AL153" s="59">
        <v>1</v>
      </c>
      <c r="AM153" s="59" t="s">
        <v>27</v>
      </c>
      <c r="AN153" s="59" t="s">
        <v>673</v>
      </c>
      <c r="AO153" s="58">
        <v>21</v>
      </c>
      <c r="AP153" s="59" t="s">
        <v>677</v>
      </c>
      <c r="AQ153" s="59" t="s">
        <v>693</v>
      </c>
      <c r="AR153" s="59" t="s">
        <v>27</v>
      </c>
      <c r="AS153" s="59" t="s">
        <v>27</v>
      </c>
      <c r="AT153" s="59" t="s">
        <v>27</v>
      </c>
      <c r="AU153" s="59" t="s">
        <v>27</v>
      </c>
      <c r="AV153" s="59" t="s">
        <v>27</v>
      </c>
      <c r="AW153" s="62"/>
      <c r="AX153" s="62" t="s">
        <v>747</v>
      </c>
      <c r="AY153" s="62">
        <v>8.0069999999999997</v>
      </c>
      <c r="AZ153" s="62" t="s">
        <v>27</v>
      </c>
      <c r="BA153" s="62">
        <v>0</v>
      </c>
      <c r="BB153" s="62">
        <v>6.6580000000000004</v>
      </c>
      <c r="BC153" s="62">
        <v>45</v>
      </c>
      <c r="BD153" s="65">
        <v>0</v>
      </c>
      <c r="BE153" s="62"/>
      <c r="BF153" s="62"/>
      <c r="BG153" s="62"/>
      <c r="BH153" s="50">
        <f t="shared" si="2"/>
        <v>0</v>
      </c>
      <c r="BI153" s="50"/>
      <c r="BJ153" s="50"/>
      <c r="BL153" s="50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0"/>
      <c r="CF153" s="50"/>
      <c r="CG153" s="50"/>
      <c r="CH153" s="50"/>
      <c r="CI153" s="50"/>
    </row>
    <row r="154" spans="1:87" ht="14.25" hidden="1" customHeight="1" x14ac:dyDescent="0.25">
      <c r="A154" s="58">
        <v>153</v>
      </c>
      <c r="B154" s="59" t="s">
        <v>78</v>
      </c>
      <c r="C154" s="59" t="s">
        <v>26</v>
      </c>
      <c r="D154" s="59" t="s">
        <v>44</v>
      </c>
      <c r="E154" s="59"/>
      <c r="F154" s="59" t="s">
        <v>45</v>
      </c>
      <c r="G154" s="58">
        <v>1</v>
      </c>
      <c r="H154" s="58">
        <v>8</v>
      </c>
      <c r="I154" s="59" t="s">
        <v>121</v>
      </c>
      <c r="J154" s="58">
        <v>8870124178</v>
      </c>
      <c r="K154" s="58">
        <v>61.615384615384599</v>
      </c>
      <c r="L154" s="58">
        <v>0.64247020585048797</v>
      </c>
      <c r="M154" s="60">
        <v>0</v>
      </c>
      <c r="N154" s="60">
        <v>0</v>
      </c>
      <c r="O154" s="60">
        <v>0</v>
      </c>
      <c r="P154" s="60">
        <v>0</v>
      </c>
      <c r="Q154" s="60">
        <v>0</v>
      </c>
      <c r="R154" s="60">
        <v>0</v>
      </c>
      <c r="S154" s="60">
        <v>0</v>
      </c>
      <c r="T154" s="60">
        <v>0</v>
      </c>
      <c r="U154" s="60">
        <v>0</v>
      </c>
      <c r="V154" s="60">
        <v>0</v>
      </c>
      <c r="W154" s="59">
        <v>0</v>
      </c>
      <c r="X154" s="60">
        <v>0</v>
      </c>
      <c r="Y154" s="60">
        <v>0</v>
      </c>
      <c r="Z154" s="59">
        <v>0</v>
      </c>
      <c r="AA154" s="59">
        <v>0</v>
      </c>
      <c r="AB154" s="59" t="s">
        <v>89</v>
      </c>
      <c r="AC154" s="61">
        <v>4</v>
      </c>
      <c r="AD154" s="58">
        <v>0</v>
      </c>
      <c r="AE154" s="58">
        <v>0</v>
      </c>
      <c r="AF154" s="58">
        <v>0</v>
      </c>
      <c r="AG154" s="58">
        <v>0</v>
      </c>
      <c r="AH154" s="59" t="s">
        <v>90</v>
      </c>
      <c r="AI154" s="58">
        <v>4</v>
      </c>
      <c r="AJ154" s="60"/>
      <c r="AK154" s="59" t="s">
        <v>91</v>
      </c>
      <c r="AL154" s="59">
        <v>1</v>
      </c>
      <c r="AM154" s="59" t="s">
        <v>27</v>
      </c>
      <c r="AN154" s="59" t="s">
        <v>673</v>
      </c>
      <c r="AO154" s="58">
        <v>21</v>
      </c>
      <c r="AP154" s="59" t="s">
        <v>677</v>
      </c>
      <c r="AQ154" s="59" t="s">
        <v>693</v>
      </c>
      <c r="AR154" s="59" t="s">
        <v>27</v>
      </c>
      <c r="AS154" s="59" t="s">
        <v>27</v>
      </c>
      <c r="AT154" s="59" t="s">
        <v>27</v>
      </c>
      <c r="AU154" s="59" t="s">
        <v>27</v>
      </c>
      <c r="AV154" s="59" t="s">
        <v>27</v>
      </c>
      <c r="AW154" s="64"/>
      <c r="AX154" s="62" t="s">
        <v>747</v>
      </c>
      <c r="AY154" s="62">
        <v>4.907</v>
      </c>
      <c r="AZ154" s="62" t="s">
        <v>27</v>
      </c>
      <c r="BA154" s="62">
        <v>0</v>
      </c>
      <c r="BB154" s="62">
        <v>3.8050000000000002</v>
      </c>
      <c r="BC154" s="62">
        <v>87</v>
      </c>
      <c r="BD154" s="65">
        <v>0</v>
      </c>
      <c r="BE154" s="62" t="s">
        <v>89</v>
      </c>
      <c r="BF154" s="62">
        <v>1</v>
      </c>
      <c r="BG154" s="64"/>
      <c r="BH154" s="50">
        <f t="shared" si="2"/>
        <v>0</v>
      </c>
    </row>
    <row r="155" spans="1:87" ht="14.25" hidden="1" customHeight="1" x14ac:dyDescent="0.25">
      <c r="A155" s="58">
        <v>154</v>
      </c>
      <c r="B155" s="59" t="s">
        <v>78</v>
      </c>
      <c r="C155" s="59" t="s">
        <v>26</v>
      </c>
      <c r="D155" s="59" t="s">
        <v>29</v>
      </c>
      <c r="E155" s="59"/>
      <c r="F155" s="59" t="s">
        <v>32</v>
      </c>
      <c r="G155" s="58">
        <v>19</v>
      </c>
      <c r="H155" s="58">
        <v>75</v>
      </c>
      <c r="I155" s="59" t="s">
        <v>121</v>
      </c>
      <c r="J155" s="58">
        <v>8870124178</v>
      </c>
      <c r="K155" s="58">
        <v>0.52941176470588203</v>
      </c>
      <c r="L155" s="58">
        <v>0.26470588235294101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  <c r="R155" s="60">
        <v>0</v>
      </c>
      <c r="S155" s="60">
        <v>0</v>
      </c>
      <c r="T155" s="60">
        <v>0</v>
      </c>
      <c r="U155" s="60">
        <v>0</v>
      </c>
      <c r="V155" s="60">
        <v>0</v>
      </c>
      <c r="W155" s="59">
        <v>0</v>
      </c>
      <c r="X155" s="60">
        <v>0</v>
      </c>
      <c r="Y155" s="60">
        <v>0</v>
      </c>
      <c r="Z155" s="59">
        <v>0</v>
      </c>
      <c r="AA155" s="59">
        <v>0</v>
      </c>
      <c r="AB155" s="59" t="s">
        <v>767</v>
      </c>
      <c r="AC155" s="61">
        <v>4</v>
      </c>
      <c r="AD155" s="58">
        <v>0</v>
      </c>
      <c r="AE155" s="58">
        <v>0</v>
      </c>
      <c r="AF155" s="58">
        <v>0</v>
      </c>
      <c r="AG155" s="58">
        <v>0</v>
      </c>
      <c r="AH155" s="59" t="s">
        <v>258</v>
      </c>
      <c r="AI155" s="58">
        <v>9</v>
      </c>
      <c r="AJ155" s="60"/>
      <c r="AK155" s="59" t="s">
        <v>162</v>
      </c>
      <c r="AL155" s="59">
        <v>1</v>
      </c>
      <c r="AM155" s="59" t="s">
        <v>27</v>
      </c>
      <c r="AN155" s="59" t="s">
        <v>673</v>
      </c>
      <c r="AO155" s="58">
        <v>21</v>
      </c>
      <c r="AP155" s="59" t="s">
        <v>677</v>
      </c>
      <c r="AQ155" s="59" t="s">
        <v>693</v>
      </c>
      <c r="AR155" s="59" t="s">
        <v>27</v>
      </c>
      <c r="AS155" s="59" t="s">
        <v>27</v>
      </c>
      <c r="AT155" s="59" t="s">
        <v>27</v>
      </c>
      <c r="AU155" s="59" t="s">
        <v>27</v>
      </c>
      <c r="AV155" s="59" t="s">
        <v>27</v>
      </c>
      <c r="AW155" s="62"/>
      <c r="AX155" s="62" t="s">
        <v>747</v>
      </c>
      <c r="AY155" s="62">
        <v>10.713000000000001</v>
      </c>
      <c r="AZ155" s="62" t="s">
        <v>27</v>
      </c>
      <c r="BA155" s="62">
        <v>0</v>
      </c>
      <c r="BB155" s="62">
        <v>9.4320000000000004</v>
      </c>
      <c r="BC155" s="62" t="s">
        <v>775</v>
      </c>
      <c r="BD155" s="65">
        <v>0</v>
      </c>
      <c r="BE155" s="62" t="s">
        <v>740</v>
      </c>
      <c r="BF155" s="62"/>
      <c r="BG155" s="62"/>
      <c r="BH155" s="50">
        <f t="shared" si="2"/>
        <v>0</v>
      </c>
      <c r="BI155" s="50"/>
      <c r="BJ155" s="50"/>
      <c r="BL155" s="50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0"/>
      <c r="CF155" s="50"/>
      <c r="CG155" s="50"/>
      <c r="CH155" s="50"/>
      <c r="CI155" s="50"/>
    </row>
    <row r="156" spans="1:87" ht="14.25" hidden="1" customHeight="1" x14ac:dyDescent="0.25">
      <c r="A156" s="58">
        <v>155</v>
      </c>
      <c r="B156" s="59" t="s">
        <v>78</v>
      </c>
      <c r="C156" s="59" t="s">
        <v>26</v>
      </c>
      <c r="D156" s="59" t="s">
        <v>36</v>
      </c>
      <c r="E156" s="59"/>
      <c r="F156" s="59" t="s">
        <v>32</v>
      </c>
      <c r="G156" s="58">
        <v>66</v>
      </c>
      <c r="H156" s="58">
        <v>56</v>
      </c>
      <c r="I156" s="59" t="s">
        <v>121</v>
      </c>
      <c r="J156" s="58">
        <v>8870124178</v>
      </c>
      <c r="K156" s="58">
        <v>0.28125</v>
      </c>
      <c r="L156" s="58">
        <v>0.140625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  <c r="R156" s="60">
        <v>0</v>
      </c>
      <c r="S156" s="60">
        <v>0</v>
      </c>
      <c r="T156" s="60">
        <v>0</v>
      </c>
      <c r="U156" s="60">
        <v>0</v>
      </c>
      <c r="V156" s="60">
        <v>0</v>
      </c>
      <c r="W156" s="59">
        <v>0</v>
      </c>
      <c r="X156" s="60">
        <v>0</v>
      </c>
      <c r="Y156" s="60">
        <v>0</v>
      </c>
      <c r="Z156" s="59">
        <v>0</v>
      </c>
      <c r="AA156" s="59">
        <v>0</v>
      </c>
      <c r="AB156" s="59" t="s">
        <v>767</v>
      </c>
      <c r="AC156" s="61">
        <v>4</v>
      </c>
      <c r="AD156" s="58">
        <v>0</v>
      </c>
      <c r="AE156" s="58">
        <v>0</v>
      </c>
      <c r="AF156" s="58">
        <v>0</v>
      </c>
      <c r="AG156" s="58">
        <v>0</v>
      </c>
      <c r="AH156" s="59" t="s">
        <v>258</v>
      </c>
      <c r="AI156" s="58">
        <v>9</v>
      </c>
      <c r="AJ156" s="60"/>
      <c r="AK156" s="59" t="s">
        <v>304</v>
      </c>
      <c r="AL156" s="59">
        <v>1</v>
      </c>
      <c r="AM156" s="59" t="s">
        <v>27</v>
      </c>
      <c r="AN156" s="59" t="s">
        <v>673</v>
      </c>
      <c r="AO156" s="58">
        <v>21</v>
      </c>
      <c r="AP156" s="59" t="s">
        <v>677</v>
      </c>
      <c r="AQ156" s="59" t="s">
        <v>693</v>
      </c>
      <c r="AR156" s="59" t="s">
        <v>27</v>
      </c>
      <c r="AS156" s="59" t="s">
        <v>27</v>
      </c>
      <c r="AT156" s="59" t="s">
        <v>27</v>
      </c>
      <c r="AU156" s="59" t="s">
        <v>27</v>
      </c>
      <c r="AV156" s="59" t="s">
        <v>27</v>
      </c>
      <c r="AW156" s="62"/>
      <c r="AX156" s="62" t="s">
        <v>747</v>
      </c>
      <c r="AY156" s="62">
        <v>15.738</v>
      </c>
      <c r="AZ156" s="62" t="s">
        <v>27</v>
      </c>
      <c r="BA156" s="62">
        <v>0</v>
      </c>
      <c r="BB156" s="62">
        <v>14.541</v>
      </c>
      <c r="BC156" s="62" t="s">
        <v>774</v>
      </c>
      <c r="BD156" s="65">
        <v>0</v>
      </c>
      <c r="BE156" s="62"/>
      <c r="BF156" s="62"/>
      <c r="BG156" s="62"/>
      <c r="BH156" s="50">
        <f t="shared" si="2"/>
        <v>0</v>
      </c>
      <c r="BI156" s="50"/>
      <c r="BJ156" s="50"/>
      <c r="BL156" s="50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0"/>
      <c r="CF156" s="50"/>
      <c r="CG156" s="50"/>
      <c r="CH156" s="50"/>
      <c r="CI156" s="50"/>
    </row>
    <row r="157" spans="1:87" ht="14.25" hidden="1" customHeight="1" x14ac:dyDescent="0.25">
      <c r="A157" s="58">
        <v>156</v>
      </c>
      <c r="B157" s="59" t="s">
        <v>78</v>
      </c>
      <c r="C157" s="59" t="s">
        <v>26</v>
      </c>
      <c r="D157" s="59" t="s">
        <v>41</v>
      </c>
      <c r="E157" s="59"/>
      <c r="F157" s="59" t="s">
        <v>32</v>
      </c>
      <c r="G157" s="58">
        <v>14</v>
      </c>
      <c r="H157" s="58">
        <v>13</v>
      </c>
      <c r="I157" s="59" t="s">
        <v>121</v>
      </c>
      <c r="J157" s="58">
        <v>8870124178</v>
      </c>
      <c r="K157" s="58">
        <v>0.30769230769230799</v>
      </c>
      <c r="L157" s="58">
        <v>0.15384615384615399</v>
      </c>
      <c r="M157" s="60">
        <v>0</v>
      </c>
      <c r="N157" s="60">
        <v>0</v>
      </c>
      <c r="O157" s="60">
        <v>0</v>
      </c>
      <c r="P157" s="60">
        <v>0</v>
      </c>
      <c r="Q157" s="60">
        <v>0</v>
      </c>
      <c r="R157" s="60">
        <v>0</v>
      </c>
      <c r="S157" s="60">
        <v>0</v>
      </c>
      <c r="T157" s="60">
        <v>0</v>
      </c>
      <c r="U157" s="60">
        <v>0</v>
      </c>
      <c r="V157" s="60">
        <v>0</v>
      </c>
      <c r="W157" s="59">
        <v>0</v>
      </c>
      <c r="X157" s="60">
        <v>0</v>
      </c>
      <c r="Y157" s="60">
        <v>0</v>
      </c>
      <c r="Z157" s="59">
        <v>0</v>
      </c>
      <c r="AA157" s="59">
        <v>0</v>
      </c>
      <c r="AB157" s="59" t="s">
        <v>89</v>
      </c>
      <c r="AC157" s="61">
        <v>4</v>
      </c>
      <c r="AD157" s="58">
        <v>0</v>
      </c>
      <c r="AE157" s="58">
        <v>0</v>
      </c>
      <c r="AF157" s="58">
        <v>0</v>
      </c>
      <c r="AG157" s="58">
        <v>0</v>
      </c>
      <c r="AH157" s="59" t="s">
        <v>258</v>
      </c>
      <c r="AI157" s="58">
        <v>9</v>
      </c>
      <c r="AJ157" s="60"/>
      <c r="AK157" s="59" t="s">
        <v>335</v>
      </c>
      <c r="AL157" s="59">
        <v>1</v>
      </c>
      <c r="AM157" s="59" t="s">
        <v>27</v>
      </c>
      <c r="AN157" s="59" t="s">
        <v>673</v>
      </c>
      <c r="AO157" s="58">
        <v>21</v>
      </c>
      <c r="AP157" s="59" t="s">
        <v>677</v>
      </c>
      <c r="AQ157" s="59" t="s">
        <v>693</v>
      </c>
      <c r="AR157" s="59" t="s">
        <v>27</v>
      </c>
      <c r="AS157" s="59" t="s">
        <v>27</v>
      </c>
      <c r="AT157" s="59" t="s">
        <v>27</v>
      </c>
      <c r="AU157" s="59" t="s">
        <v>27</v>
      </c>
      <c r="AV157" s="59" t="s">
        <v>27</v>
      </c>
      <c r="AW157" s="62"/>
      <c r="AX157" s="62" t="s">
        <v>747</v>
      </c>
      <c r="AY157" s="62">
        <v>12.226000000000001</v>
      </c>
      <c r="AZ157" s="62" t="s">
        <v>27</v>
      </c>
      <c r="BA157" s="62">
        <v>0</v>
      </c>
      <c r="BB157" s="62">
        <v>11.266999999999999</v>
      </c>
      <c r="BC157" s="62">
        <v>-7</v>
      </c>
      <c r="BD157" s="65">
        <v>0</v>
      </c>
      <c r="BE157" s="62"/>
      <c r="BF157" s="62"/>
      <c r="BG157" s="62"/>
      <c r="BH157" s="50">
        <f t="shared" si="2"/>
        <v>0</v>
      </c>
      <c r="BI157" s="50"/>
      <c r="BJ157" s="50"/>
      <c r="BL157" s="50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0"/>
      <c r="CF157" s="50"/>
      <c r="CG157" s="50"/>
      <c r="CH157" s="50"/>
      <c r="CI157" s="50"/>
    </row>
    <row r="158" spans="1:87" ht="14.25" hidden="1" customHeight="1" x14ac:dyDescent="0.25">
      <c r="A158" s="58">
        <v>157</v>
      </c>
      <c r="B158" s="59" t="s">
        <v>78</v>
      </c>
      <c r="C158" s="59" t="s">
        <v>26</v>
      </c>
      <c r="D158" s="59" t="s">
        <v>46</v>
      </c>
      <c r="E158" s="59"/>
      <c r="F158" s="59" t="s">
        <v>32</v>
      </c>
      <c r="G158" s="58">
        <v>98</v>
      </c>
      <c r="H158" s="58">
        <v>9</v>
      </c>
      <c r="I158" s="59" t="s">
        <v>121</v>
      </c>
      <c r="J158" s="58">
        <v>8870124178</v>
      </c>
      <c r="K158" s="58">
        <v>0.32142857142857101</v>
      </c>
      <c r="L158" s="58">
        <v>0.160714285714286</v>
      </c>
      <c r="M158" s="60">
        <v>0</v>
      </c>
      <c r="N158" s="60">
        <v>0</v>
      </c>
      <c r="O158" s="60">
        <v>0</v>
      </c>
      <c r="P158" s="60">
        <v>0</v>
      </c>
      <c r="Q158" s="60">
        <v>0</v>
      </c>
      <c r="R158" s="60">
        <v>0</v>
      </c>
      <c r="S158" s="60">
        <v>0</v>
      </c>
      <c r="T158" s="60">
        <v>0</v>
      </c>
      <c r="U158" s="60">
        <v>0</v>
      </c>
      <c r="V158" s="60">
        <v>0</v>
      </c>
      <c r="W158" s="59">
        <v>0</v>
      </c>
      <c r="X158" s="60">
        <v>0</v>
      </c>
      <c r="Y158" s="60">
        <v>0</v>
      </c>
      <c r="Z158" s="59">
        <v>0</v>
      </c>
      <c r="AA158" s="59">
        <v>0</v>
      </c>
      <c r="AB158" s="59" t="s">
        <v>767</v>
      </c>
      <c r="AC158" s="61">
        <v>4</v>
      </c>
      <c r="AD158" s="58">
        <v>0</v>
      </c>
      <c r="AE158" s="58">
        <v>0</v>
      </c>
      <c r="AF158" s="58">
        <v>0</v>
      </c>
      <c r="AG158" s="58">
        <v>0</v>
      </c>
      <c r="AH158" s="59" t="s">
        <v>258</v>
      </c>
      <c r="AI158" s="58">
        <v>9</v>
      </c>
      <c r="AJ158" s="60"/>
      <c r="AK158" s="59" t="s">
        <v>186</v>
      </c>
      <c r="AL158" s="59">
        <v>1</v>
      </c>
      <c r="AM158" s="59" t="s">
        <v>27</v>
      </c>
      <c r="AN158" s="59" t="s">
        <v>673</v>
      </c>
      <c r="AO158" s="58">
        <v>21</v>
      </c>
      <c r="AP158" s="59" t="s">
        <v>677</v>
      </c>
      <c r="AQ158" s="59" t="s">
        <v>693</v>
      </c>
      <c r="AR158" s="59" t="s">
        <v>27</v>
      </c>
      <c r="AS158" s="59" t="s">
        <v>27</v>
      </c>
      <c r="AT158" s="59" t="s">
        <v>27</v>
      </c>
      <c r="AU158" s="59" t="s">
        <v>27</v>
      </c>
      <c r="AV158" s="59" t="s">
        <v>27</v>
      </c>
      <c r="AW158" s="64"/>
      <c r="AX158" s="62" t="s">
        <v>747</v>
      </c>
      <c r="AY158" s="62">
        <v>9.0120000000000005</v>
      </c>
      <c r="AZ158" s="62" t="s">
        <v>27</v>
      </c>
      <c r="BA158" s="62">
        <v>0</v>
      </c>
      <c r="BB158" s="62">
        <v>8.6010000000000009</v>
      </c>
      <c r="BC158" s="62">
        <v>147</v>
      </c>
      <c r="BD158" s="65">
        <v>0</v>
      </c>
      <c r="BE158" s="62" t="s">
        <v>740</v>
      </c>
      <c r="BF158" s="64"/>
      <c r="BG158" s="64"/>
      <c r="BH158" s="50">
        <f t="shared" si="2"/>
        <v>0</v>
      </c>
    </row>
    <row r="159" spans="1:87" ht="14.25" hidden="1" customHeight="1" x14ac:dyDescent="0.25">
      <c r="A159" s="58">
        <v>158</v>
      </c>
      <c r="B159" s="59" t="s">
        <v>78</v>
      </c>
      <c r="C159" s="59" t="s">
        <v>26</v>
      </c>
      <c r="D159" s="59" t="s">
        <v>31</v>
      </c>
      <c r="E159" s="59"/>
      <c r="F159" s="59" t="s">
        <v>30</v>
      </c>
      <c r="G159" s="58">
        <v>62</v>
      </c>
      <c r="H159" s="58">
        <v>150</v>
      </c>
      <c r="I159" s="59" t="s">
        <v>121</v>
      </c>
      <c r="J159" s="58">
        <v>8870124178</v>
      </c>
      <c r="K159" s="58">
        <v>4.8</v>
      </c>
      <c r="L159" s="58">
        <v>0.48</v>
      </c>
      <c r="M159" s="60">
        <v>0</v>
      </c>
      <c r="N159" s="60">
        <v>0</v>
      </c>
      <c r="O159" s="60">
        <v>0</v>
      </c>
      <c r="P159" s="60">
        <v>0</v>
      </c>
      <c r="Q159" s="60">
        <v>0</v>
      </c>
      <c r="R159" s="60">
        <v>0</v>
      </c>
      <c r="S159" s="60">
        <v>0</v>
      </c>
      <c r="T159" s="60">
        <v>0</v>
      </c>
      <c r="U159" s="60">
        <v>0</v>
      </c>
      <c r="V159" s="60">
        <v>0</v>
      </c>
      <c r="W159" s="59">
        <v>0</v>
      </c>
      <c r="X159" s="60">
        <v>0</v>
      </c>
      <c r="Y159" s="60">
        <v>0</v>
      </c>
      <c r="Z159" s="59">
        <v>0</v>
      </c>
      <c r="AA159" s="59">
        <v>0</v>
      </c>
      <c r="AB159" s="59" t="s">
        <v>89</v>
      </c>
      <c r="AC159" s="61">
        <v>4</v>
      </c>
      <c r="AD159" s="58">
        <v>0</v>
      </c>
      <c r="AE159" s="58">
        <v>0</v>
      </c>
      <c r="AF159" s="58">
        <v>0</v>
      </c>
      <c r="AG159" s="58">
        <v>0</v>
      </c>
      <c r="AH159" s="59" t="s">
        <v>381</v>
      </c>
      <c r="AI159" s="58">
        <v>16</v>
      </c>
      <c r="AJ159" s="60"/>
      <c r="AK159" s="59" t="s">
        <v>390</v>
      </c>
      <c r="AL159" s="59">
        <v>1</v>
      </c>
      <c r="AM159" s="59" t="s">
        <v>27</v>
      </c>
      <c r="AN159" s="59" t="s">
        <v>673</v>
      </c>
      <c r="AO159" s="58">
        <v>21</v>
      </c>
      <c r="AP159" s="59" t="s">
        <v>677</v>
      </c>
      <c r="AQ159" s="59" t="s">
        <v>693</v>
      </c>
      <c r="AR159" s="59" t="s">
        <v>27</v>
      </c>
      <c r="AS159" s="59" t="s">
        <v>27</v>
      </c>
      <c r="AT159" s="59" t="s">
        <v>27</v>
      </c>
      <c r="AU159" s="59" t="s">
        <v>27</v>
      </c>
      <c r="AV159" s="59" t="s">
        <v>27</v>
      </c>
      <c r="AW159" s="62"/>
      <c r="AX159" s="62" t="s">
        <v>747</v>
      </c>
      <c r="AY159" s="62">
        <v>8.5640000000000001</v>
      </c>
      <c r="AZ159" s="62" t="s">
        <v>27</v>
      </c>
      <c r="BA159" s="62">
        <v>0</v>
      </c>
      <c r="BB159" s="62">
        <v>7.3780000000000001</v>
      </c>
      <c r="BC159" s="62">
        <v>124</v>
      </c>
      <c r="BD159" s="65">
        <v>0</v>
      </c>
      <c r="BE159" s="62" t="s">
        <v>740</v>
      </c>
      <c r="BF159" s="62"/>
      <c r="BG159" s="62"/>
      <c r="BH159" s="50">
        <f t="shared" si="2"/>
        <v>0</v>
      </c>
      <c r="BI159" s="50"/>
      <c r="BJ159" s="50"/>
      <c r="BL159" s="50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0"/>
      <c r="CF159" s="50"/>
      <c r="CG159" s="50"/>
      <c r="CH159" s="50"/>
      <c r="CI159" s="50"/>
    </row>
    <row r="160" spans="1:87" ht="14.25" hidden="1" customHeight="1" x14ac:dyDescent="0.25">
      <c r="A160" s="58">
        <v>159</v>
      </c>
      <c r="B160" s="59" t="s">
        <v>78</v>
      </c>
      <c r="C160" s="59" t="s">
        <v>26</v>
      </c>
      <c r="D160" s="59" t="s">
        <v>37</v>
      </c>
      <c r="E160" s="59"/>
      <c r="F160" s="59" t="s">
        <v>30</v>
      </c>
      <c r="G160" s="58">
        <v>69</v>
      </c>
      <c r="H160" s="58">
        <v>104</v>
      </c>
      <c r="I160" s="59" t="s">
        <v>121</v>
      </c>
      <c r="J160" s="58">
        <v>8870124178</v>
      </c>
      <c r="K160" s="58">
        <v>3.7333333333333298</v>
      </c>
      <c r="L160" s="58">
        <v>0.37333333333333302</v>
      </c>
      <c r="M160" s="60">
        <v>0</v>
      </c>
      <c r="N160" s="60">
        <v>0</v>
      </c>
      <c r="O160" s="60">
        <v>0</v>
      </c>
      <c r="P160" s="60">
        <v>0</v>
      </c>
      <c r="Q160" s="60">
        <v>0</v>
      </c>
      <c r="R160" s="60">
        <v>0</v>
      </c>
      <c r="S160" s="60">
        <v>0</v>
      </c>
      <c r="T160" s="60">
        <v>0</v>
      </c>
      <c r="U160" s="60">
        <v>0</v>
      </c>
      <c r="V160" s="60">
        <v>0</v>
      </c>
      <c r="W160" s="59">
        <v>0</v>
      </c>
      <c r="X160" s="60">
        <v>0</v>
      </c>
      <c r="Y160" s="60">
        <v>0</v>
      </c>
      <c r="Z160" s="59">
        <v>0</v>
      </c>
      <c r="AA160" s="59">
        <v>0</v>
      </c>
      <c r="AB160" s="59" t="s">
        <v>767</v>
      </c>
      <c r="AC160" s="61">
        <v>4</v>
      </c>
      <c r="AD160" s="58">
        <v>0</v>
      </c>
      <c r="AE160" s="58">
        <v>0</v>
      </c>
      <c r="AF160" s="58">
        <v>0</v>
      </c>
      <c r="AG160" s="58">
        <v>0</v>
      </c>
      <c r="AH160" s="59" t="s">
        <v>381</v>
      </c>
      <c r="AI160" s="58">
        <v>16</v>
      </c>
      <c r="AJ160" s="60"/>
      <c r="AK160" s="59" t="s">
        <v>115</v>
      </c>
      <c r="AL160" s="59">
        <v>1</v>
      </c>
      <c r="AM160" s="59" t="s">
        <v>27</v>
      </c>
      <c r="AN160" s="59" t="s">
        <v>673</v>
      </c>
      <c r="AO160" s="58">
        <v>21</v>
      </c>
      <c r="AP160" s="59" t="s">
        <v>677</v>
      </c>
      <c r="AQ160" s="59" t="s">
        <v>693</v>
      </c>
      <c r="AR160" s="59" t="s">
        <v>27</v>
      </c>
      <c r="AS160" s="59" t="s">
        <v>27</v>
      </c>
      <c r="AT160" s="59" t="s">
        <v>27</v>
      </c>
      <c r="AU160" s="59" t="s">
        <v>27</v>
      </c>
      <c r="AV160" s="59" t="s">
        <v>27</v>
      </c>
      <c r="AW160" s="62"/>
      <c r="AX160" s="62" t="s">
        <v>747</v>
      </c>
      <c r="AY160" s="62">
        <v>6.7960000000000003</v>
      </c>
      <c r="AZ160" s="62" t="s">
        <v>27</v>
      </c>
      <c r="BA160" s="62">
        <v>0</v>
      </c>
      <c r="BB160" s="62">
        <v>5.7640000000000002</v>
      </c>
      <c r="BC160" s="62">
        <v>276</v>
      </c>
      <c r="BD160" s="65">
        <v>0</v>
      </c>
      <c r="BE160" s="62"/>
      <c r="BF160" s="62"/>
      <c r="BG160" s="62"/>
      <c r="BH160" s="50">
        <f t="shared" si="2"/>
        <v>0</v>
      </c>
      <c r="BI160" s="50"/>
      <c r="BJ160" s="50"/>
      <c r="BL160" s="50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0"/>
      <c r="CF160" s="50"/>
      <c r="CG160" s="50"/>
      <c r="CH160" s="50"/>
      <c r="CI160" s="50"/>
    </row>
    <row r="161" spans="1:87" ht="14.25" hidden="1" customHeight="1" x14ac:dyDescent="0.25">
      <c r="A161" s="58">
        <v>160</v>
      </c>
      <c r="B161" s="59" t="s">
        <v>78</v>
      </c>
      <c r="C161" s="59" t="s">
        <v>26</v>
      </c>
      <c r="D161" s="59" t="s">
        <v>42</v>
      </c>
      <c r="E161" s="59"/>
      <c r="F161" s="59" t="s">
        <v>30</v>
      </c>
      <c r="G161" s="58">
        <v>40</v>
      </c>
      <c r="H161" s="58">
        <v>24</v>
      </c>
      <c r="I161" s="59" t="s">
        <v>121</v>
      </c>
      <c r="J161" s="58">
        <v>8870124178</v>
      </c>
      <c r="K161" s="58">
        <v>3.3333333333333299</v>
      </c>
      <c r="L161" s="58">
        <v>0.33333333333333298</v>
      </c>
      <c r="M161" s="60">
        <v>0</v>
      </c>
      <c r="N161" s="60">
        <v>0</v>
      </c>
      <c r="O161" s="60">
        <v>0</v>
      </c>
      <c r="P161" s="60">
        <v>0</v>
      </c>
      <c r="Q161" s="60">
        <v>0</v>
      </c>
      <c r="R161" s="60">
        <v>0</v>
      </c>
      <c r="S161" s="60">
        <v>0</v>
      </c>
      <c r="T161" s="60">
        <v>0</v>
      </c>
      <c r="U161" s="60">
        <v>0</v>
      </c>
      <c r="V161" s="60">
        <v>0</v>
      </c>
      <c r="W161" s="59">
        <v>0</v>
      </c>
      <c r="X161" s="60">
        <v>0</v>
      </c>
      <c r="Y161" s="60">
        <v>0</v>
      </c>
      <c r="Z161" s="59">
        <v>0</v>
      </c>
      <c r="AA161" s="59">
        <v>0</v>
      </c>
      <c r="AB161" s="59" t="s">
        <v>767</v>
      </c>
      <c r="AC161" s="61">
        <v>4</v>
      </c>
      <c r="AD161" s="58">
        <v>0</v>
      </c>
      <c r="AE161" s="58">
        <v>0</v>
      </c>
      <c r="AF161" s="58">
        <v>0</v>
      </c>
      <c r="AG161" s="58">
        <v>0</v>
      </c>
      <c r="AH161" s="59" t="s">
        <v>381</v>
      </c>
      <c r="AI161" s="58">
        <v>16</v>
      </c>
      <c r="AJ161" s="60"/>
      <c r="AK161" s="59" t="s">
        <v>115</v>
      </c>
      <c r="AL161" s="59">
        <v>1</v>
      </c>
      <c r="AM161" s="59" t="s">
        <v>27</v>
      </c>
      <c r="AN161" s="59" t="s">
        <v>673</v>
      </c>
      <c r="AO161" s="58">
        <v>21</v>
      </c>
      <c r="AP161" s="59" t="s">
        <v>677</v>
      </c>
      <c r="AQ161" s="59" t="s">
        <v>693</v>
      </c>
      <c r="AR161" s="59" t="s">
        <v>27</v>
      </c>
      <c r="AS161" s="59" t="s">
        <v>27</v>
      </c>
      <c r="AT161" s="59" t="s">
        <v>27</v>
      </c>
      <c r="AU161" s="59" t="s">
        <v>27</v>
      </c>
      <c r="AV161" s="59" t="s">
        <v>27</v>
      </c>
      <c r="AW161" s="64"/>
      <c r="AX161" s="62" t="s">
        <v>747</v>
      </c>
      <c r="AY161" s="62">
        <v>17.5</v>
      </c>
      <c r="AZ161" s="62" t="s">
        <v>27</v>
      </c>
      <c r="BA161" s="62">
        <v>0</v>
      </c>
      <c r="BB161" s="62">
        <v>5.13</v>
      </c>
      <c r="BC161" s="62">
        <v>160</v>
      </c>
      <c r="BD161" s="65">
        <v>0</v>
      </c>
      <c r="BE161" s="62"/>
      <c r="BF161" s="64"/>
      <c r="BG161" s="64"/>
      <c r="BH161" s="50">
        <f t="shared" si="2"/>
        <v>0</v>
      </c>
    </row>
    <row r="162" spans="1:87" ht="14.25" hidden="1" customHeight="1" x14ac:dyDescent="0.25">
      <c r="A162" s="58">
        <v>161</v>
      </c>
      <c r="B162" s="59" t="s">
        <v>78</v>
      </c>
      <c r="C162" s="59" t="s">
        <v>26</v>
      </c>
      <c r="D162" s="59" t="s">
        <v>47</v>
      </c>
      <c r="E162" s="59"/>
      <c r="F162" s="59" t="s">
        <v>30</v>
      </c>
      <c r="G162" s="58">
        <v>4</v>
      </c>
      <c r="H162" s="58">
        <v>8</v>
      </c>
      <c r="I162" s="59" t="s">
        <v>121</v>
      </c>
      <c r="J162" s="58">
        <v>8870124178</v>
      </c>
      <c r="K162" s="58">
        <v>0</v>
      </c>
      <c r="L162" s="58">
        <v>0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  <c r="R162" s="60">
        <v>0</v>
      </c>
      <c r="S162" s="60">
        <v>0</v>
      </c>
      <c r="T162" s="60">
        <v>0</v>
      </c>
      <c r="U162" s="60">
        <v>0</v>
      </c>
      <c r="V162" s="60">
        <v>0</v>
      </c>
      <c r="W162" s="59">
        <v>0</v>
      </c>
      <c r="X162" s="60">
        <v>0</v>
      </c>
      <c r="Y162" s="60">
        <v>0</v>
      </c>
      <c r="Z162" s="59">
        <v>0</v>
      </c>
      <c r="AA162" s="59">
        <v>0</v>
      </c>
      <c r="AB162" s="59" t="s">
        <v>27</v>
      </c>
      <c r="AC162" s="61">
        <v>4</v>
      </c>
      <c r="AD162" s="58">
        <v>0</v>
      </c>
      <c r="AE162" s="58">
        <v>0</v>
      </c>
      <c r="AF162" s="58">
        <v>0</v>
      </c>
      <c r="AG162" s="58">
        <v>1</v>
      </c>
      <c r="AH162" s="59" t="s">
        <v>381</v>
      </c>
      <c r="AI162" s="58">
        <v>16</v>
      </c>
      <c r="AJ162" s="60"/>
      <c r="AK162" s="59" t="s">
        <v>27</v>
      </c>
      <c r="AL162" s="59">
        <v>1</v>
      </c>
      <c r="AM162" s="59" t="s">
        <v>27</v>
      </c>
      <c r="AN162" s="59" t="s">
        <v>673</v>
      </c>
      <c r="AO162" s="58">
        <v>21</v>
      </c>
      <c r="AP162" s="59" t="s">
        <v>677</v>
      </c>
      <c r="AQ162" s="59" t="s">
        <v>693</v>
      </c>
      <c r="AR162" s="59" t="s">
        <v>27</v>
      </c>
      <c r="AS162" s="59" t="s">
        <v>27</v>
      </c>
      <c r="AT162" s="59" t="s">
        <v>27</v>
      </c>
      <c r="AU162" s="59" t="s">
        <v>27</v>
      </c>
      <c r="AV162" s="59" t="s">
        <v>27</v>
      </c>
      <c r="AW162" s="64"/>
      <c r="AX162" s="62" t="s">
        <v>747</v>
      </c>
      <c r="AY162" s="62">
        <v>3.4430000000000001</v>
      </c>
      <c r="AZ162" s="62" t="s">
        <v>27</v>
      </c>
      <c r="BA162" s="62">
        <v>0</v>
      </c>
      <c r="BB162" s="62"/>
      <c r="BC162" s="62">
        <v>0</v>
      </c>
      <c r="BD162" s="65">
        <v>0</v>
      </c>
      <c r="BE162" s="62"/>
      <c r="BF162" s="64"/>
      <c r="BG162" s="64"/>
      <c r="BH162" s="50">
        <f t="shared" si="2"/>
        <v>0</v>
      </c>
    </row>
    <row r="163" spans="1:87" ht="14.25" hidden="1" customHeight="1" x14ac:dyDescent="0.25">
      <c r="A163" s="58">
        <v>162</v>
      </c>
      <c r="B163" s="59" t="s">
        <v>78</v>
      </c>
      <c r="C163" s="59" t="s">
        <v>26</v>
      </c>
      <c r="D163" s="59" t="s">
        <v>33</v>
      </c>
      <c r="E163" s="59"/>
      <c r="F163" s="59" t="s">
        <v>500</v>
      </c>
      <c r="G163" s="58">
        <v>28</v>
      </c>
      <c r="H163" s="58">
        <v>200</v>
      </c>
      <c r="I163" s="59" t="s">
        <v>121</v>
      </c>
      <c r="J163" s="58">
        <v>8870124178</v>
      </c>
      <c r="K163" s="58">
        <v>2.125</v>
      </c>
      <c r="L163" s="58">
        <v>0.42499999999999999</v>
      </c>
      <c r="M163" s="60">
        <v>0</v>
      </c>
      <c r="N163" s="60">
        <v>0</v>
      </c>
      <c r="O163" s="60">
        <v>0</v>
      </c>
      <c r="P163" s="60">
        <v>0</v>
      </c>
      <c r="Q163" s="60">
        <v>0</v>
      </c>
      <c r="R163" s="60">
        <v>0</v>
      </c>
      <c r="S163" s="60">
        <v>0</v>
      </c>
      <c r="T163" s="60">
        <v>0</v>
      </c>
      <c r="U163" s="60">
        <v>0</v>
      </c>
      <c r="V163" s="60">
        <v>0</v>
      </c>
      <c r="W163" s="59">
        <v>0</v>
      </c>
      <c r="X163" s="60">
        <v>0</v>
      </c>
      <c r="Y163" s="60">
        <v>0</v>
      </c>
      <c r="Z163" s="59">
        <v>0</v>
      </c>
      <c r="AA163" s="59">
        <v>0</v>
      </c>
      <c r="AB163" s="59" t="s">
        <v>767</v>
      </c>
      <c r="AC163" s="61">
        <v>4</v>
      </c>
      <c r="AD163" s="58">
        <v>0</v>
      </c>
      <c r="AE163" s="58">
        <v>0</v>
      </c>
      <c r="AF163" s="58">
        <v>0</v>
      </c>
      <c r="AG163" s="58">
        <v>0</v>
      </c>
      <c r="AH163" s="59" t="s">
        <v>503</v>
      </c>
      <c r="AI163" s="58">
        <v>25</v>
      </c>
      <c r="AJ163" s="60"/>
      <c r="AK163" s="59" t="s">
        <v>162</v>
      </c>
      <c r="AL163" s="59">
        <v>1</v>
      </c>
      <c r="AM163" s="59" t="s">
        <v>27</v>
      </c>
      <c r="AN163" s="59" t="s">
        <v>673</v>
      </c>
      <c r="AO163" s="58">
        <v>21</v>
      </c>
      <c r="AP163" s="59" t="s">
        <v>677</v>
      </c>
      <c r="AQ163" s="59" t="s">
        <v>693</v>
      </c>
      <c r="AR163" s="59" t="s">
        <v>27</v>
      </c>
      <c r="AS163" s="59" t="s">
        <v>27</v>
      </c>
      <c r="AT163" s="59" t="s">
        <v>27</v>
      </c>
      <c r="AU163" s="59" t="s">
        <v>27</v>
      </c>
      <c r="AV163" s="59" t="s">
        <v>710</v>
      </c>
      <c r="AW163" s="62"/>
      <c r="AX163" s="62" t="s">
        <v>747</v>
      </c>
      <c r="AY163" s="62">
        <v>14.615</v>
      </c>
      <c r="AZ163" s="62" t="s">
        <v>27</v>
      </c>
      <c r="BA163" s="62">
        <v>0</v>
      </c>
      <c r="BB163" s="62">
        <v>11.186</v>
      </c>
      <c r="BC163" s="62">
        <v>0</v>
      </c>
      <c r="BD163" s="65">
        <v>0</v>
      </c>
      <c r="BE163" s="62" t="s">
        <v>781</v>
      </c>
      <c r="BF163" s="62">
        <v>1</v>
      </c>
      <c r="BG163" s="62">
        <v>1</v>
      </c>
      <c r="BH163" s="50">
        <f t="shared" si="2"/>
        <v>0</v>
      </c>
      <c r="BI163" s="50"/>
      <c r="BJ163" s="50"/>
      <c r="BL163" s="50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0"/>
      <c r="CF163" s="50"/>
      <c r="CG163" s="50"/>
      <c r="CH163" s="50"/>
      <c r="CI163" s="50"/>
    </row>
    <row r="164" spans="1:87" ht="14.25" hidden="1" customHeight="1" x14ac:dyDescent="0.25">
      <c r="A164" s="58">
        <v>163</v>
      </c>
      <c r="B164" s="59" t="s">
        <v>78</v>
      </c>
      <c r="C164" s="59" t="s">
        <v>26</v>
      </c>
      <c r="D164" s="59" t="s">
        <v>38</v>
      </c>
      <c r="E164" s="59"/>
      <c r="F164" s="59" t="s">
        <v>500</v>
      </c>
      <c r="G164" s="58">
        <v>29</v>
      </c>
      <c r="H164" s="58">
        <v>120</v>
      </c>
      <c r="I164" s="59" t="s">
        <v>121</v>
      </c>
      <c r="J164" s="58">
        <v>8870124178</v>
      </c>
      <c r="K164" s="58">
        <v>2.3333333333333299</v>
      </c>
      <c r="L164" s="58">
        <v>0.46666666666666701</v>
      </c>
      <c r="M164" s="60">
        <v>0</v>
      </c>
      <c r="N164" s="60">
        <v>0</v>
      </c>
      <c r="O164" s="60">
        <v>0</v>
      </c>
      <c r="P164" s="60">
        <v>0</v>
      </c>
      <c r="Q164" s="60">
        <v>0</v>
      </c>
      <c r="R164" s="60">
        <v>0</v>
      </c>
      <c r="S164" s="60">
        <v>0</v>
      </c>
      <c r="T164" s="60">
        <v>0</v>
      </c>
      <c r="U164" s="60">
        <v>0</v>
      </c>
      <c r="V164" s="60">
        <v>0</v>
      </c>
      <c r="W164" s="59">
        <v>0</v>
      </c>
      <c r="X164" s="60">
        <v>0</v>
      </c>
      <c r="Y164" s="60">
        <v>0</v>
      </c>
      <c r="Z164" s="59">
        <v>0</v>
      </c>
      <c r="AA164" s="59">
        <v>0</v>
      </c>
      <c r="AB164" s="59" t="s">
        <v>89</v>
      </c>
      <c r="AC164" s="61">
        <v>4</v>
      </c>
      <c r="AD164" s="58">
        <v>0</v>
      </c>
      <c r="AE164" s="58">
        <v>0</v>
      </c>
      <c r="AF164" s="58">
        <v>0</v>
      </c>
      <c r="AG164" s="58">
        <v>0</v>
      </c>
      <c r="AH164" s="59" t="s">
        <v>503</v>
      </c>
      <c r="AI164" s="58">
        <v>25</v>
      </c>
      <c r="AJ164" s="60"/>
      <c r="AK164" s="59" t="s">
        <v>157</v>
      </c>
      <c r="AL164" s="59">
        <v>1</v>
      </c>
      <c r="AM164" s="59" t="s">
        <v>27</v>
      </c>
      <c r="AN164" s="59" t="s">
        <v>673</v>
      </c>
      <c r="AO164" s="58">
        <v>21</v>
      </c>
      <c r="AP164" s="59" t="s">
        <v>677</v>
      </c>
      <c r="AQ164" s="59" t="s">
        <v>693</v>
      </c>
      <c r="AR164" s="59" t="s">
        <v>27</v>
      </c>
      <c r="AS164" s="59" t="s">
        <v>27</v>
      </c>
      <c r="AT164" s="59" t="s">
        <v>27</v>
      </c>
      <c r="AU164" s="59" t="s">
        <v>27</v>
      </c>
      <c r="AV164" s="59" t="s">
        <v>710</v>
      </c>
      <c r="AW164" s="62"/>
      <c r="AX164" s="62" t="s">
        <v>747</v>
      </c>
      <c r="AY164" s="62">
        <v>10.797000000000001</v>
      </c>
      <c r="AZ164" s="62" t="s">
        <v>27</v>
      </c>
      <c r="BA164" s="62">
        <v>0</v>
      </c>
      <c r="BB164" s="62">
        <v>9.5250000000000004</v>
      </c>
      <c r="BC164" s="62">
        <v>29</v>
      </c>
      <c r="BD164" s="65">
        <v>0</v>
      </c>
      <c r="BE164" s="62"/>
      <c r="BF164" s="62"/>
      <c r="BG164" s="62"/>
      <c r="BH164" s="50">
        <f t="shared" si="2"/>
        <v>0</v>
      </c>
      <c r="BI164" s="50"/>
      <c r="BJ164" s="50"/>
      <c r="BL164" s="50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0"/>
      <c r="CF164" s="50"/>
      <c r="CG164" s="50"/>
      <c r="CH164" s="50"/>
      <c r="CI164" s="50"/>
    </row>
    <row r="165" spans="1:87" ht="14.25" hidden="1" customHeight="1" x14ac:dyDescent="0.25">
      <c r="A165" s="58">
        <v>164</v>
      </c>
      <c r="B165" s="59" t="s">
        <v>78</v>
      </c>
      <c r="C165" s="59" t="s">
        <v>26</v>
      </c>
      <c r="D165" s="59" t="s">
        <v>43</v>
      </c>
      <c r="E165" s="59"/>
      <c r="F165" s="59" t="s">
        <v>500</v>
      </c>
      <c r="G165" s="58">
        <v>59</v>
      </c>
      <c r="H165" s="58">
        <v>26</v>
      </c>
      <c r="I165" s="59" t="s">
        <v>121</v>
      </c>
      <c r="J165" s="58">
        <v>8870124178</v>
      </c>
      <c r="K165" s="58">
        <v>3</v>
      </c>
      <c r="L165" s="58">
        <v>0.6</v>
      </c>
      <c r="M165" s="60">
        <v>0</v>
      </c>
      <c r="N165" s="60">
        <v>0</v>
      </c>
      <c r="O165" s="60">
        <v>0</v>
      </c>
      <c r="P165" s="60">
        <v>0</v>
      </c>
      <c r="Q165" s="60">
        <v>0</v>
      </c>
      <c r="R165" s="60">
        <v>0</v>
      </c>
      <c r="S165" s="60">
        <v>0</v>
      </c>
      <c r="T165" s="60">
        <v>0</v>
      </c>
      <c r="U165" s="60">
        <v>0</v>
      </c>
      <c r="V165" s="60">
        <v>0</v>
      </c>
      <c r="W165" s="59">
        <v>0</v>
      </c>
      <c r="X165" s="60">
        <v>0</v>
      </c>
      <c r="Y165" s="60">
        <v>0</v>
      </c>
      <c r="Z165" s="59">
        <v>0</v>
      </c>
      <c r="AA165" s="59">
        <v>0</v>
      </c>
      <c r="AB165" s="59" t="s">
        <v>767</v>
      </c>
      <c r="AC165" s="61">
        <v>4</v>
      </c>
      <c r="AD165" s="58">
        <v>0</v>
      </c>
      <c r="AE165" s="58">
        <v>0</v>
      </c>
      <c r="AF165" s="58">
        <v>0</v>
      </c>
      <c r="AG165" s="58">
        <v>0</v>
      </c>
      <c r="AH165" s="59" t="s">
        <v>503</v>
      </c>
      <c r="AI165" s="58">
        <v>25</v>
      </c>
      <c r="AJ165" s="60"/>
      <c r="AK165" s="59" t="s">
        <v>575</v>
      </c>
      <c r="AL165" s="59">
        <v>1</v>
      </c>
      <c r="AM165" s="59" t="s">
        <v>27</v>
      </c>
      <c r="AN165" s="59" t="s">
        <v>673</v>
      </c>
      <c r="AO165" s="58">
        <v>21</v>
      </c>
      <c r="AP165" s="59" t="s">
        <v>677</v>
      </c>
      <c r="AQ165" s="59" t="s">
        <v>693</v>
      </c>
      <c r="AR165" s="59" t="s">
        <v>27</v>
      </c>
      <c r="AS165" s="59" t="s">
        <v>27</v>
      </c>
      <c r="AT165" s="59" t="s">
        <v>27</v>
      </c>
      <c r="AU165" s="59" t="s">
        <v>27</v>
      </c>
      <c r="AV165" s="59" t="s">
        <v>27</v>
      </c>
      <c r="AW165" s="64"/>
      <c r="AX165" s="62" t="s">
        <v>747</v>
      </c>
      <c r="AY165" s="62">
        <v>6.5270000000000001</v>
      </c>
      <c r="AZ165" s="62" t="s">
        <v>27</v>
      </c>
      <c r="BA165" s="62">
        <v>0</v>
      </c>
      <c r="BB165" s="62">
        <v>5.6139999999999999</v>
      </c>
      <c r="BC165" s="62">
        <v>59</v>
      </c>
      <c r="BD165" s="65">
        <v>0</v>
      </c>
      <c r="BE165" s="62" t="s">
        <v>783</v>
      </c>
      <c r="BF165" s="62">
        <v>1</v>
      </c>
      <c r="BG165" s="64"/>
      <c r="BH165" s="50">
        <f t="shared" si="2"/>
        <v>0</v>
      </c>
    </row>
    <row r="166" spans="1:87" ht="14.25" customHeight="1" x14ac:dyDescent="0.25">
      <c r="A166" s="58">
        <v>165</v>
      </c>
      <c r="B166" s="59" t="s">
        <v>78</v>
      </c>
      <c r="C166" s="59" t="s">
        <v>26</v>
      </c>
      <c r="D166" s="59" t="s">
        <v>48</v>
      </c>
      <c r="E166" s="59"/>
      <c r="F166" s="59" t="s">
        <v>500</v>
      </c>
      <c r="G166" s="58">
        <v>53</v>
      </c>
      <c r="H166" s="58">
        <v>7</v>
      </c>
      <c r="I166" s="59" t="s">
        <v>121</v>
      </c>
      <c r="J166" s="58">
        <v>8870124178</v>
      </c>
      <c r="K166" s="58">
        <v>2.8</v>
      </c>
      <c r="L166" s="58">
        <v>0.56000000000000005</v>
      </c>
      <c r="M166" s="58">
        <v>1</v>
      </c>
      <c r="N166" s="60">
        <v>0</v>
      </c>
      <c r="O166" s="60">
        <v>0</v>
      </c>
      <c r="P166" s="58">
        <v>1</v>
      </c>
      <c r="Q166" s="60">
        <v>0</v>
      </c>
      <c r="R166" s="60">
        <v>0</v>
      </c>
      <c r="S166" s="60">
        <v>0</v>
      </c>
      <c r="T166" s="60">
        <v>0</v>
      </c>
      <c r="U166" s="60">
        <v>0</v>
      </c>
      <c r="V166" s="60">
        <v>0</v>
      </c>
      <c r="W166" s="59">
        <v>0</v>
      </c>
      <c r="X166" s="60">
        <v>0</v>
      </c>
      <c r="Y166" s="60">
        <v>0</v>
      </c>
      <c r="Z166" s="59">
        <v>2</v>
      </c>
      <c r="AA166" s="59">
        <v>0</v>
      </c>
      <c r="AB166" s="59" t="s">
        <v>767</v>
      </c>
      <c r="AC166" s="61">
        <v>3</v>
      </c>
      <c r="AD166" s="58">
        <v>0</v>
      </c>
      <c r="AE166" s="58">
        <v>0</v>
      </c>
      <c r="AF166" s="58">
        <v>0</v>
      </c>
      <c r="AG166" s="58">
        <v>1</v>
      </c>
      <c r="AH166" s="59" t="s">
        <v>503</v>
      </c>
      <c r="AI166" s="58">
        <v>25</v>
      </c>
      <c r="AJ166" s="60"/>
      <c r="AK166" s="59" t="s">
        <v>605</v>
      </c>
      <c r="AL166" s="59">
        <v>1</v>
      </c>
      <c r="AM166" s="59" t="s">
        <v>27</v>
      </c>
      <c r="AN166" s="59" t="s">
        <v>673</v>
      </c>
      <c r="AO166" s="58">
        <v>21</v>
      </c>
      <c r="AP166" s="59" t="s">
        <v>677</v>
      </c>
      <c r="AQ166" s="59" t="s">
        <v>693</v>
      </c>
      <c r="AR166" s="59" t="s">
        <v>27</v>
      </c>
      <c r="AS166" s="59" t="s">
        <v>27</v>
      </c>
      <c r="AT166" s="59" t="s">
        <v>27</v>
      </c>
      <c r="AU166" s="59" t="s">
        <v>27</v>
      </c>
      <c r="AV166" s="59" t="s">
        <v>27</v>
      </c>
      <c r="AW166" s="64"/>
      <c r="AX166" s="62" t="s">
        <v>747</v>
      </c>
      <c r="AY166" s="62">
        <v>7.0070000000000006</v>
      </c>
      <c r="AZ166" s="62">
        <v>3.5035000000000003</v>
      </c>
      <c r="BA166" s="62">
        <v>0.28542885685742825</v>
      </c>
      <c r="BB166" s="62">
        <v>5.8109999999999999</v>
      </c>
      <c r="BC166" s="62">
        <v>53</v>
      </c>
      <c r="BD166">
        <v>0</v>
      </c>
      <c r="BE166" s="62" t="s">
        <v>783</v>
      </c>
      <c r="BF166" s="62">
        <v>1</v>
      </c>
      <c r="BG166" s="64"/>
      <c r="BH166" s="50">
        <f t="shared" si="2"/>
        <v>0</v>
      </c>
    </row>
    <row r="167" spans="1:87" ht="14.25" customHeight="1" x14ac:dyDescent="0.25">
      <c r="A167" s="58">
        <v>166</v>
      </c>
      <c r="B167" s="59" t="s">
        <v>78</v>
      </c>
      <c r="C167" s="59" t="s">
        <v>28</v>
      </c>
      <c r="D167" s="59" t="s">
        <v>79</v>
      </c>
      <c r="E167" s="59"/>
      <c r="F167" s="59" t="s">
        <v>80</v>
      </c>
      <c r="G167" s="58">
        <v>1</v>
      </c>
      <c r="H167" s="58">
        <v>30</v>
      </c>
      <c r="I167" s="59" t="s">
        <v>122</v>
      </c>
      <c r="J167" s="58">
        <v>10184154</v>
      </c>
      <c r="K167" s="58">
        <v>69.571428571428598</v>
      </c>
      <c r="L167" s="58">
        <v>0.50151975683890604</v>
      </c>
      <c r="M167" s="58">
        <v>9</v>
      </c>
      <c r="N167" s="60">
        <v>0</v>
      </c>
      <c r="O167" s="60">
        <v>0</v>
      </c>
      <c r="P167" s="58">
        <v>20</v>
      </c>
      <c r="Q167" s="58">
        <v>10</v>
      </c>
      <c r="R167" s="58">
        <v>1</v>
      </c>
      <c r="S167" s="58">
        <v>10</v>
      </c>
      <c r="T167" s="58">
        <v>1</v>
      </c>
      <c r="U167" s="58">
        <v>7</v>
      </c>
      <c r="V167" s="58">
        <v>3.5</v>
      </c>
      <c r="W167" s="59">
        <v>0</v>
      </c>
      <c r="X167" s="58">
        <v>1.5</v>
      </c>
      <c r="Y167" s="58">
        <v>12</v>
      </c>
      <c r="Z167" s="59">
        <v>75</v>
      </c>
      <c r="AA167" s="59">
        <v>12</v>
      </c>
      <c r="AB167" s="59" t="s">
        <v>102</v>
      </c>
      <c r="AC167" s="59">
        <v>0</v>
      </c>
      <c r="AD167" s="58">
        <v>3</v>
      </c>
      <c r="AE167" s="58">
        <v>4</v>
      </c>
      <c r="AF167" s="58">
        <v>3</v>
      </c>
      <c r="AG167" s="58">
        <v>12</v>
      </c>
      <c r="AH167" s="59" t="s">
        <v>90</v>
      </c>
      <c r="AI167" s="58">
        <v>4</v>
      </c>
      <c r="AJ167" s="58">
        <v>1</v>
      </c>
      <c r="AK167" s="59" t="s">
        <v>639</v>
      </c>
      <c r="AL167" s="59">
        <v>1</v>
      </c>
      <c r="AM167" s="59" t="s">
        <v>27</v>
      </c>
      <c r="AN167" s="59" t="s">
        <v>680</v>
      </c>
      <c r="AO167" s="58">
        <v>25</v>
      </c>
      <c r="AP167" s="59" t="s">
        <v>677</v>
      </c>
      <c r="AQ167" s="59" t="s">
        <v>694</v>
      </c>
      <c r="AR167" s="59" t="s">
        <v>27</v>
      </c>
      <c r="AS167" s="59" t="s">
        <v>27</v>
      </c>
      <c r="AT167" s="59" t="s">
        <v>692</v>
      </c>
      <c r="AU167" s="59" t="s">
        <v>27</v>
      </c>
      <c r="AV167" s="59" t="s">
        <v>27</v>
      </c>
      <c r="AW167" s="62"/>
      <c r="AX167" s="62" t="s">
        <v>746</v>
      </c>
      <c r="AY167" s="62">
        <v>30.025000000000002</v>
      </c>
      <c r="AZ167" s="62">
        <v>0.40033333333333337</v>
      </c>
      <c r="BA167" s="62">
        <v>2.4979184013322229</v>
      </c>
      <c r="BB167" s="62">
        <v>29.932000000000002</v>
      </c>
      <c r="BC167" s="62">
        <v>52</v>
      </c>
      <c r="BD167">
        <v>6288</v>
      </c>
      <c r="BE167" s="62" t="s">
        <v>767</v>
      </c>
      <c r="BF167" s="62"/>
      <c r="BG167" s="62">
        <v>1</v>
      </c>
      <c r="BH167" s="50">
        <f t="shared" si="2"/>
        <v>0.33305578684429638</v>
      </c>
      <c r="BI167" s="50"/>
      <c r="BJ167" s="50"/>
      <c r="BL167" s="50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0"/>
      <c r="CF167" s="50"/>
      <c r="CG167" s="50"/>
      <c r="CH167" s="50"/>
      <c r="CI167" s="50"/>
    </row>
    <row r="168" spans="1:87" ht="14.25" customHeight="1" x14ac:dyDescent="0.25">
      <c r="A168" s="58">
        <v>167</v>
      </c>
      <c r="B168" s="59" t="s">
        <v>78</v>
      </c>
      <c r="C168" s="59" t="s">
        <v>28</v>
      </c>
      <c r="D168" s="59" t="s">
        <v>34</v>
      </c>
      <c r="E168" s="59"/>
      <c r="F168" s="59" t="s">
        <v>35</v>
      </c>
      <c r="G168" s="58">
        <v>1</v>
      </c>
      <c r="H168" s="58">
        <v>19</v>
      </c>
      <c r="I168" s="59" t="s">
        <v>122</v>
      </c>
      <c r="J168" s="58">
        <v>10184154</v>
      </c>
      <c r="K168" s="58">
        <v>0</v>
      </c>
      <c r="L168" s="58">
        <v>0</v>
      </c>
      <c r="M168" s="58">
        <v>5</v>
      </c>
      <c r="N168" s="60">
        <v>0</v>
      </c>
      <c r="O168" s="60">
        <v>0</v>
      </c>
      <c r="P168" s="58">
        <v>14</v>
      </c>
      <c r="Q168" s="58">
        <v>9</v>
      </c>
      <c r="R168" s="60">
        <v>0</v>
      </c>
      <c r="S168" s="58">
        <v>9</v>
      </c>
      <c r="T168" s="58">
        <v>1</v>
      </c>
      <c r="U168" s="58">
        <v>1</v>
      </c>
      <c r="V168" s="58">
        <v>2</v>
      </c>
      <c r="W168" s="59">
        <v>0</v>
      </c>
      <c r="X168" s="58">
        <v>1</v>
      </c>
      <c r="Y168" s="58">
        <v>4</v>
      </c>
      <c r="Z168" s="59">
        <v>46</v>
      </c>
      <c r="AA168" s="59">
        <v>4</v>
      </c>
      <c r="AB168" s="59" t="s">
        <v>27</v>
      </c>
      <c r="AC168" s="59">
        <v>0</v>
      </c>
      <c r="AD168" s="58">
        <v>1</v>
      </c>
      <c r="AE168" s="58">
        <v>3</v>
      </c>
      <c r="AF168" s="58">
        <v>0</v>
      </c>
      <c r="AG168" s="58">
        <v>5</v>
      </c>
      <c r="AH168" s="59" t="s">
        <v>90</v>
      </c>
      <c r="AI168" s="58">
        <v>4</v>
      </c>
      <c r="AJ168" s="58">
        <v>1</v>
      </c>
      <c r="AK168" s="59" t="s">
        <v>189</v>
      </c>
      <c r="AL168" s="59">
        <v>1</v>
      </c>
      <c r="AM168" s="59" t="s">
        <v>27</v>
      </c>
      <c r="AN168" s="59" t="s">
        <v>680</v>
      </c>
      <c r="AO168" s="58">
        <v>25</v>
      </c>
      <c r="AP168" s="59" t="s">
        <v>677</v>
      </c>
      <c r="AQ168" s="59" t="s">
        <v>694</v>
      </c>
      <c r="AR168" s="59" t="s">
        <v>27</v>
      </c>
      <c r="AS168" s="59" t="s">
        <v>27</v>
      </c>
      <c r="AT168" s="59" t="s">
        <v>692</v>
      </c>
      <c r="AU168" s="59" t="s">
        <v>27</v>
      </c>
      <c r="AV168" s="59" t="s">
        <v>27</v>
      </c>
      <c r="AW168" s="62"/>
      <c r="AX168" s="62" t="s">
        <v>746</v>
      </c>
      <c r="AY168" s="62">
        <v>19.004999999999999</v>
      </c>
      <c r="AZ168" s="62">
        <v>0.41315217391304343</v>
      </c>
      <c r="BA168" s="62">
        <v>2.4204156800841883</v>
      </c>
      <c r="BB168" s="62"/>
      <c r="BC168" s="62">
        <v>68</v>
      </c>
      <c r="BD168" s="80">
        <v>7270</v>
      </c>
      <c r="BE168" s="62"/>
      <c r="BF168" s="62"/>
      <c r="BG168" s="62"/>
      <c r="BH168" s="50">
        <f t="shared" si="2"/>
        <v>0.2104709287029729</v>
      </c>
      <c r="BI168" s="50"/>
      <c r="BJ168" s="50"/>
      <c r="BL168" s="50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0"/>
      <c r="CF168" s="50"/>
      <c r="CG168" s="50"/>
      <c r="CH168" s="50"/>
      <c r="CI168" s="50"/>
    </row>
    <row r="169" spans="1:87" ht="14.25" customHeight="1" x14ac:dyDescent="0.25">
      <c r="A169" s="58">
        <v>168</v>
      </c>
      <c r="B169" s="59" t="s">
        <v>78</v>
      </c>
      <c r="C169" s="59" t="s">
        <v>28</v>
      </c>
      <c r="D169" s="59" t="s">
        <v>39</v>
      </c>
      <c r="E169" s="59"/>
      <c r="F169" s="59" t="s">
        <v>40</v>
      </c>
      <c r="G169" s="58">
        <v>1</v>
      </c>
      <c r="H169" s="58">
        <v>9</v>
      </c>
      <c r="I169" s="59" t="s">
        <v>122</v>
      </c>
      <c r="J169" s="58">
        <v>10184154</v>
      </c>
      <c r="K169" s="58">
        <v>42.769230769230802</v>
      </c>
      <c r="L169" s="58">
        <v>0.29753265602322199</v>
      </c>
      <c r="M169" s="58">
        <v>2</v>
      </c>
      <c r="N169" s="60">
        <v>0</v>
      </c>
      <c r="O169" s="60">
        <v>0</v>
      </c>
      <c r="P169" s="58">
        <v>10</v>
      </c>
      <c r="Q169" s="58">
        <v>8</v>
      </c>
      <c r="R169" s="58">
        <v>1</v>
      </c>
      <c r="S169" s="58">
        <v>8</v>
      </c>
      <c r="T169" s="58">
        <v>1</v>
      </c>
      <c r="U169" s="58">
        <v>2</v>
      </c>
      <c r="V169" s="58">
        <v>2</v>
      </c>
      <c r="W169" s="59">
        <v>0</v>
      </c>
      <c r="X169" s="58">
        <v>1</v>
      </c>
      <c r="Y169" s="58">
        <v>5</v>
      </c>
      <c r="Z169" s="59">
        <v>40</v>
      </c>
      <c r="AA169" s="59">
        <v>5</v>
      </c>
      <c r="AB169" s="59" t="s">
        <v>99</v>
      </c>
      <c r="AC169" s="59">
        <v>0</v>
      </c>
      <c r="AD169" s="58">
        <v>2</v>
      </c>
      <c r="AE169" s="58">
        <v>4</v>
      </c>
      <c r="AF169" s="58">
        <v>2</v>
      </c>
      <c r="AG169" s="58">
        <v>9</v>
      </c>
      <c r="AH169" s="59" t="s">
        <v>90</v>
      </c>
      <c r="AI169" s="58">
        <v>4</v>
      </c>
      <c r="AJ169" s="58">
        <v>1</v>
      </c>
      <c r="AK169" s="59" t="s">
        <v>123</v>
      </c>
      <c r="AL169" s="59">
        <v>1</v>
      </c>
      <c r="AM169" s="59" t="s">
        <v>27</v>
      </c>
      <c r="AN169" s="59" t="s">
        <v>680</v>
      </c>
      <c r="AO169" s="58">
        <v>25</v>
      </c>
      <c r="AP169" s="59" t="s">
        <v>677</v>
      </c>
      <c r="AQ169" s="59" t="s">
        <v>694</v>
      </c>
      <c r="AR169" s="59" t="s">
        <v>27</v>
      </c>
      <c r="AS169" s="59" t="s">
        <v>27</v>
      </c>
      <c r="AT169" s="59" t="s">
        <v>692</v>
      </c>
      <c r="AU169" s="59" t="s">
        <v>27</v>
      </c>
      <c r="AV169" s="59" t="s">
        <v>27</v>
      </c>
      <c r="AW169" s="62"/>
      <c r="AX169" s="62" t="s">
        <v>746</v>
      </c>
      <c r="AY169" s="62">
        <v>9.0139999999999993</v>
      </c>
      <c r="AZ169" s="62">
        <v>0.22534999999999999</v>
      </c>
      <c r="BA169" s="62">
        <v>4.4375416019525185</v>
      </c>
      <c r="BB169" s="62">
        <v>6.7330000000000005</v>
      </c>
      <c r="BC169" s="62">
        <v>23</v>
      </c>
      <c r="BD169">
        <v>1472</v>
      </c>
      <c r="BE169" s="62"/>
      <c r="BF169" s="62"/>
      <c r="BG169" s="62"/>
      <c r="BH169" s="50">
        <f t="shared" si="2"/>
        <v>0.88750832039050376</v>
      </c>
      <c r="BI169" s="50"/>
      <c r="BJ169" s="50"/>
      <c r="BL169" s="50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0"/>
      <c r="CF169" s="50"/>
      <c r="CG169" s="50"/>
      <c r="CH169" s="50"/>
      <c r="CI169" s="50"/>
    </row>
    <row r="170" spans="1:87" ht="14.25" customHeight="1" x14ac:dyDescent="0.25">
      <c r="A170" s="58">
        <v>169</v>
      </c>
      <c r="B170" s="59" t="s">
        <v>78</v>
      </c>
      <c r="C170" s="59" t="s">
        <v>28</v>
      </c>
      <c r="D170" s="59" t="s">
        <v>44</v>
      </c>
      <c r="E170" s="59"/>
      <c r="F170" s="59" t="s">
        <v>45</v>
      </c>
      <c r="G170" s="58">
        <v>1</v>
      </c>
      <c r="H170" s="58">
        <v>8</v>
      </c>
      <c r="I170" s="59" t="s">
        <v>122</v>
      </c>
      <c r="J170" s="58">
        <v>10184154</v>
      </c>
      <c r="K170" s="58">
        <v>23.272727272727298</v>
      </c>
      <c r="L170" s="58">
        <v>0.14090909090909101</v>
      </c>
      <c r="M170" s="58">
        <v>2</v>
      </c>
      <c r="N170" s="60">
        <v>0</v>
      </c>
      <c r="O170" s="60">
        <v>0</v>
      </c>
      <c r="P170" s="58">
        <v>7</v>
      </c>
      <c r="Q170" s="58">
        <v>5</v>
      </c>
      <c r="R170" s="58">
        <v>1</v>
      </c>
      <c r="S170" s="58">
        <v>5</v>
      </c>
      <c r="T170" s="58">
        <v>2</v>
      </c>
      <c r="U170" s="58">
        <v>3</v>
      </c>
      <c r="V170" s="58">
        <v>1.5</v>
      </c>
      <c r="W170" s="59">
        <v>0</v>
      </c>
      <c r="X170" s="58">
        <v>0.5</v>
      </c>
      <c r="Y170" s="58">
        <v>5</v>
      </c>
      <c r="Z170" s="59">
        <v>32</v>
      </c>
      <c r="AA170" s="59">
        <v>5</v>
      </c>
      <c r="AB170" s="59" t="s">
        <v>99</v>
      </c>
      <c r="AC170" s="59">
        <v>0</v>
      </c>
      <c r="AD170" s="58">
        <v>2</v>
      </c>
      <c r="AE170" s="58">
        <v>3</v>
      </c>
      <c r="AF170" s="58">
        <v>0</v>
      </c>
      <c r="AG170" s="58">
        <v>6</v>
      </c>
      <c r="AH170" s="59" t="s">
        <v>90</v>
      </c>
      <c r="AI170" s="58">
        <v>4</v>
      </c>
      <c r="AJ170" s="58">
        <v>1</v>
      </c>
      <c r="AK170" s="59" t="s">
        <v>234</v>
      </c>
      <c r="AL170" s="59">
        <v>1</v>
      </c>
      <c r="AM170" s="59" t="s">
        <v>27</v>
      </c>
      <c r="AN170" s="59" t="s">
        <v>680</v>
      </c>
      <c r="AO170" s="58">
        <v>25</v>
      </c>
      <c r="AP170" s="59" t="s">
        <v>677</v>
      </c>
      <c r="AQ170" s="59" t="s">
        <v>694</v>
      </c>
      <c r="AR170" s="59" t="s">
        <v>27</v>
      </c>
      <c r="AS170" s="59" t="s">
        <v>27</v>
      </c>
      <c r="AT170" s="59" t="s">
        <v>692</v>
      </c>
      <c r="AU170" s="59" t="s">
        <v>27</v>
      </c>
      <c r="AV170" s="59" t="s">
        <v>27</v>
      </c>
      <c r="AW170" s="64"/>
      <c r="AX170" s="62" t="s">
        <v>746</v>
      </c>
      <c r="AY170" s="62">
        <v>24.364000000000001</v>
      </c>
      <c r="AZ170" s="62">
        <v>0.76137500000000002</v>
      </c>
      <c r="BA170" s="62">
        <v>1.3134132326383188</v>
      </c>
      <c r="BB170" s="62">
        <v>5.2519999999999998</v>
      </c>
      <c r="BC170" s="62">
        <v>43</v>
      </c>
      <c r="BD170" s="80">
        <v>504</v>
      </c>
      <c r="BE170" s="62" t="s">
        <v>102</v>
      </c>
      <c r="BF170" s="62">
        <v>1</v>
      </c>
      <c r="BG170" s="64"/>
      <c r="BH170" s="50">
        <f t="shared" si="2"/>
        <v>0.20522081759973732</v>
      </c>
    </row>
    <row r="171" spans="1:87" ht="14.25" customHeight="1" x14ac:dyDescent="0.25">
      <c r="A171" s="58">
        <v>170</v>
      </c>
      <c r="B171" s="59" t="s">
        <v>78</v>
      </c>
      <c r="C171" s="59" t="s">
        <v>28</v>
      </c>
      <c r="D171" s="59" t="s">
        <v>29</v>
      </c>
      <c r="E171" s="59"/>
      <c r="F171" s="59" t="s">
        <v>32</v>
      </c>
      <c r="G171" s="58">
        <v>19</v>
      </c>
      <c r="H171" s="58">
        <v>75</v>
      </c>
      <c r="I171" s="59" t="s">
        <v>122</v>
      </c>
      <c r="J171" s="58">
        <v>10184154</v>
      </c>
      <c r="K171" s="58">
        <v>2</v>
      </c>
      <c r="L171" s="58">
        <v>1</v>
      </c>
      <c r="M171" s="58">
        <v>6</v>
      </c>
      <c r="N171" s="60">
        <v>0</v>
      </c>
      <c r="O171" s="60">
        <v>0</v>
      </c>
      <c r="P171" s="58">
        <v>15</v>
      </c>
      <c r="Q171" s="58">
        <v>8</v>
      </c>
      <c r="R171" s="58">
        <v>1</v>
      </c>
      <c r="S171" s="58">
        <v>8</v>
      </c>
      <c r="T171" s="58">
        <v>1</v>
      </c>
      <c r="U171" s="60">
        <v>0</v>
      </c>
      <c r="V171" s="58">
        <v>2</v>
      </c>
      <c r="W171" s="59">
        <v>0</v>
      </c>
      <c r="X171" s="58">
        <v>2</v>
      </c>
      <c r="Y171" s="58">
        <v>4</v>
      </c>
      <c r="Z171" s="59">
        <v>47</v>
      </c>
      <c r="AA171" s="59">
        <v>4</v>
      </c>
      <c r="AB171" s="59" t="s">
        <v>27</v>
      </c>
      <c r="AC171" s="59">
        <v>0</v>
      </c>
      <c r="AD171" s="58">
        <v>6</v>
      </c>
      <c r="AE171" s="58">
        <v>6</v>
      </c>
      <c r="AF171" s="58">
        <v>0</v>
      </c>
      <c r="AG171" s="58">
        <v>14</v>
      </c>
      <c r="AH171" s="59" t="s">
        <v>258</v>
      </c>
      <c r="AI171" s="58">
        <v>9</v>
      </c>
      <c r="AJ171" s="58">
        <v>1</v>
      </c>
      <c r="AK171" s="59" t="s">
        <v>267</v>
      </c>
      <c r="AL171" s="59">
        <v>1</v>
      </c>
      <c r="AM171" s="59" t="s">
        <v>27</v>
      </c>
      <c r="AN171" s="59" t="s">
        <v>680</v>
      </c>
      <c r="AO171" s="58">
        <v>25</v>
      </c>
      <c r="AP171" s="59" t="s">
        <v>677</v>
      </c>
      <c r="AQ171" s="59" t="s">
        <v>694</v>
      </c>
      <c r="AR171" s="59" t="s">
        <v>27</v>
      </c>
      <c r="AS171" s="59" t="s">
        <v>27</v>
      </c>
      <c r="AT171" s="59" t="s">
        <v>692</v>
      </c>
      <c r="AU171" s="59" t="s">
        <v>27</v>
      </c>
      <c r="AV171" s="59" t="s">
        <v>696</v>
      </c>
      <c r="AW171" s="62"/>
      <c r="AX171" s="62" t="s">
        <v>746</v>
      </c>
      <c r="AY171" s="62">
        <v>20.100999999999999</v>
      </c>
      <c r="AZ171" s="62">
        <v>0.42768085106382975</v>
      </c>
      <c r="BA171" s="62">
        <v>2.338192129744789</v>
      </c>
      <c r="BB171" s="62">
        <v>19.269000000000002</v>
      </c>
      <c r="BC171" s="62" t="s">
        <v>775</v>
      </c>
      <c r="BD171" s="80">
        <v>5230</v>
      </c>
      <c r="BE171" s="62"/>
      <c r="BF171" s="62"/>
      <c r="BG171" s="62"/>
      <c r="BH171" s="50">
        <f t="shared" si="2"/>
        <v>0.59698522461569081</v>
      </c>
      <c r="BI171" s="50"/>
      <c r="BJ171" s="50"/>
      <c r="BL171" s="50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0"/>
      <c r="CF171" s="50"/>
      <c r="CG171" s="50"/>
      <c r="CH171" s="50"/>
      <c r="CI171" s="50"/>
    </row>
    <row r="172" spans="1:87" ht="14.25" hidden="1" customHeight="1" x14ac:dyDescent="0.25">
      <c r="A172" s="58">
        <v>171</v>
      </c>
      <c r="B172" s="59" t="s">
        <v>78</v>
      </c>
      <c r="C172" s="59" t="s">
        <v>28</v>
      </c>
      <c r="D172" s="59" t="s">
        <v>36</v>
      </c>
      <c r="E172" s="59"/>
      <c r="F172" s="59" t="s">
        <v>32</v>
      </c>
      <c r="G172" s="58">
        <v>66</v>
      </c>
      <c r="H172" s="58">
        <v>56</v>
      </c>
      <c r="I172" s="59" t="s">
        <v>122</v>
      </c>
      <c r="J172" s="58">
        <v>10184154</v>
      </c>
      <c r="K172" s="58">
        <v>2</v>
      </c>
      <c r="L172" s="58">
        <v>1</v>
      </c>
      <c r="M172" s="60">
        <v>0</v>
      </c>
      <c r="N172" s="60">
        <v>0</v>
      </c>
      <c r="O172" s="60">
        <v>0</v>
      </c>
      <c r="P172" s="60">
        <v>0</v>
      </c>
      <c r="Q172" s="60">
        <v>0</v>
      </c>
      <c r="R172" s="60">
        <v>0</v>
      </c>
      <c r="S172" s="60">
        <v>0</v>
      </c>
      <c r="T172" s="60">
        <v>0</v>
      </c>
      <c r="U172" s="60">
        <v>0</v>
      </c>
      <c r="V172" s="60">
        <v>0</v>
      </c>
      <c r="W172" s="59">
        <v>0</v>
      </c>
      <c r="X172" s="60">
        <v>0</v>
      </c>
      <c r="Y172" s="60">
        <v>0</v>
      </c>
      <c r="Z172" s="59">
        <v>0</v>
      </c>
      <c r="AA172" s="59">
        <v>0</v>
      </c>
      <c r="AB172" s="59" t="s">
        <v>27</v>
      </c>
      <c r="AC172" s="61">
        <v>4</v>
      </c>
      <c r="AD172" s="58">
        <v>0</v>
      </c>
      <c r="AE172" s="58">
        <v>0</v>
      </c>
      <c r="AF172" s="58">
        <v>0</v>
      </c>
      <c r="AG172" s="58">
        <v>0</v>
      </c>
      <c r="AH172" s="59" t="s">
        <v>258</v>
      </c>
      <c r="AI172" s="58">
        <v>9</v>
      </c>
      <c r="AJ172" s="60"/>
      <c r="AK172" s="59" t="s">
        <v>305</v>
      </c>
      <c r="AL172" s="59">
        <v>1</v>
      </c>
      <c r="AM172" s="59" t="s">
        <v>27</v>
      </c>
      <c r="AN172" s="59" t="s">
        <v>680</v>
      </c>
      <c r="AO172" s="58">
        <v>25</v>
      </c>
      <c r="AP172" s="59" t="s">
        <v>677</v>
      </c>
      <c r="AQ172" s="59" t="s">
        <v>694</v>
      </c>
      <c r="AR172" s="59" t="s">
        <v>27</v>
      </c>
      <c r="AS172" s="59" t="s">
        <v>27</v>
      </c>
      <c r="AT172" s="59" t="s">
        <v>692</v>
      </c>
      <c r="AU172" s="59" t="s">
        <v>27</v>
      </c>
      <c r="AV172" s="59" t="s">
        <v>27</v>
      </c>
      <c r="AW172" s="62"/>
      <c r="AX172" s="62" t="s">
        <v>746</v>
      </c>
      <c r="AY172" s="62">
        <v>12.306000000000001</v>
      </c>
      <c r="AZ172" s="62" t="s">
        <v>27</v>
      </c>
      <c r="BA172" s="62">
        <v>0</v>
      </c>
      <c r="BB172" s="62">
        <v>10.347</v>
      </c>
      <c r="BC172" s="62">
        <v>99</v>
      </c>
      <c r="BD172" s="65">
        <v>0</v>
      </c>
      <c r="BE172" s="62"/>
      <c r="BF172" s="62"/>
      <c r="BG172" s="62"/>
      <c r="BH172" s="50">
        <f t="shared" si="2"/>
        <v>0</v>
      </c>
      <c r="BI172" s="50"/>
      <c r="BJ172" s="50"/>
      <c r="BL172" s="50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0"/>
      <c r="CF172" s="50"/>
      <c r="CG172" s="50"/>
      <c r="CH172" s="50"/>
      <c r="CI172" s="50"/>
    </row>
    <row r="173" spans="1:87" ht="14.25" hidden="1" customHeight="1" x14ac:dyDescent="0.25">
      <c r="A173" s="58">
        <v>172</v>
      </c>
      <c r="B173" s="59" t="s">
        <v>78</v>
      </c>
      <c r="C173" s="59" t="s">
        <v>28</v>
      </c>
      <c r="D173" s="59" t="s">
        <v>41</v>
      </c>
      <c r="E173" s="59"/>
      <c r="F173" s="59" t="s">
        <v>32</v>
      </c>
      <c r="G173" s="58">
        <v>14</v>
      </c>
      <c r="H173" s="58">
        <v>13</v>
      </c>
      <c r="I173" s="59" t="s">
        <v>122</v>
      </c>
      <c r="J173" s="58">
        <v>10184154</v>
      </c>
      <c r="K173" s="58">
        <v>2</v>
      </c>
      <c r="L173" s="58">
        <v>1</v>
      </c>
      <c r="M173" s="60">
        <v>0</v>
      </c>
      <c r="N173" s="60">
        <v>0</v>
      </c>
      <c r="O173" s="60">
        <v>0</v>
      </c>
      <c r="P173" s="60">
        <v>0</v>
      </c>
      <c r="Q173" s="60">
        <v>0</v>
      </c>
      <c r="R173" s="60">
        <v>0</v>
      </c>
      <c r="S173" s="60">
        <v>0</v>
      </c>
      <c r="T173" s="60">
        <v>0</v>
      </c>
      <c r="U173" s="60">
        <v>0</v>
      </c>
      <c r="V173" s="60">
        <v>0</v>
      </c>
      <c r="W173" s="59">
        <v>0</v>
      </c>
      <c r="X173" s="60">
        <v>0</v>
      </c>
      <c r="Y173" s="60">
        <v>0</v>
      </c>
      <c r="Z173" s="59">
        <v>0</v>
      </c>
      <c r="AA173" s="59">
        <v>0</v>
      </c>
      <c r="AB173" s="59" t="s">
        <v>27</v>
      </c>
      <c r="AC173" s="61">
        <v>4</v>
      </c>
      <c r="AD173" s="58">
        <v>0</v>
      </c>
      <c r="AE173" s="58">
        <v>0</v>
      </c>
      <c r="AF173" s="58">
        <v>0</v>
      </c>
      <c r="AG173" s="58">
        <v>0</v>
      </c>
      <c r="AH173" s="59" t="s">
        <v>258</v>
      </c>
      <c r="AI173" s="58">
        <v>9</v>
      </c>
      <c r="AJ173" s="60"/>
      <c r="AK173" s="59" t="s">
        <v>305</v>
      </c>
      <c r="AL173" s="59">
        <v>1</v>
      </c>
      <c r="AM173" s="59" t="s">
        <v>27</v>
      </c>
      <c r="AN173" s="59" t="s">
        <v>680</v>
      </c>
      <c r="AO173" s="58">
        <v>25</v>
      </c>
      <c r="AP173" s="59" t="s">
        <v>677</v>
      </c>
      <c r="AQ173" s="59" t="s">
        <v>694</v>
      </c>
      <c r="AR173" s="59" t="s">
        <v>27</v>
      </c>
      <c r="AS173" s="59" t="s">
        <v>27</v>
      </c>
      <c r="AT173" s="59" t="s">
        <v>692</v>
      </c>
      <c r="AU173" s="59" t="s">
        <v>27</v>
      </c>
      <c r="AV173" s="59" t="s">
        <v>27</v>
      </c>
      <c r="AW173" s="62"/>
      <c r="AX173" s="62" t="s">
        <v>746</v>
      </c>
      <c r="AY173" s="62">
        <v>6.4089999999999998</v>
      </c>
      <c r="AZ173" s="62" t="s">
        <v>27</v>
      </c>
      <c r="BA173" s="62">
        <v>0</v>
      </c>
      <c r="BB173" s="62">
        <v>5.8090000000000002</v>
      </c>
      <c r="BC173" s="62">
        <v>21</v>
      </c>
      <c r="BD173" s="65">
        <v>0</v>
      </c>
      <c r="BE173" s="62"/>
      <c r="BF173" s="62"/>
      <c r="BG173" s="62"/>
      <c r="BH173" s="50">
        <f t="shared" si="2"/>
        <v>0</v>
      </c>
      <c r="BI173" s="50"/>
      <c r="BJ173" s="50"/>
      <c r="BL173" s="50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0"/>
      <c r="CF173" s="50"/>
      <c r="CG173" s="50"/>
      <c r="CH173" s="50"/>
      <c r="CI173" s="50"/>
    </row>
    <row r="174" spans="1:87" ht="14.25" hidden="1" customHeight="1" x14ac:dyDescent="0.25">
      <c r="A174" s="58">
        <v>173</v>
      </c>
      <c r="B174" s="59" t="s">
        <v>78</v>
      </c>
      <c r="C174" s="59" t="s">
        <v>28</v>
      </c>
      <c r="D174" s="59" t="s">
        <v>46</v>
      </c>
      <c r="E174" s="59"/>
      <c r="F174" s="59" t="s">
        <v>32</v>
      </c>
      <c r="G174" s="58">
        <v>98</v>
      </c>
      <c r="H174" s="58">
        <v>9</v>
      </c>
      <c r="I174" s="59" t="s">
        <v>122</v>
      </c>
      <c r="J174" s="58">
        <v>10184154</v>
      </c>
      <c r="K174" s="58">
        <v>2</v>
      </c>
      <c r="L174" s="58">
        <v>1</v>
      </c>
      <c r="M174" s="60">
        <v>0</v>
      </c>
      <c r="N174" s="60">
        <v>0</v>
      </c>
      <c r="O174" s="60">
        <v>0</v>
      </c>
      <c r="P174" s="60">
        <v>0</v>
      </c>
      <c r="Q174" s="60">
        <v>0</v>
      </c>
      <c r="R174" s="60">
        <v>0</v>
      </c>
      <c r="S174" s="60">
        <v>0</v>
      </c>
      <c r="T174" s="60">
        <v>0</v>
      </c>
      <c r="U174" s="60">
        <v>0</v>
      </c>
      <c r="V174" s="60">
        <v>0</v>
      </c>
      <c r="W174" s="59">
        <v>0</v>
      </c>
      <c r="X174" s="60">
        <v>0</v>
      </c>
      <c r="Y174" s="60">
        <v>0</v>
      </c>
      <c r="Z174" s="59">
        <v>0</v>
      </c>
      <c r="AA174" s="59">
        <v>0</v>
      </c>
      <c r="AB174" s="59" t="s">
        <v>27</v>
      </c>
      <c r="AC174" s="61">
        <v>4</v>
      </c>
      <c r="AD174" s="58">
        <v>0</v>
      </c>
      <c r="AE174" s="58">
        <v>0</v>
      </c>
      <c r="AF174" s="58">
        <v>0</v>
      </c>
      <c r="AG174" s="58">
        <v>0</v>
      </c>
      <c r="AH174" s="59" t="s">
        <v>258</v>
      </c>
      <c r="AI174" s="58">
        <v>9</v>
      </c>
      <c r="AJ174" s="60"/>
      <c r="AK174" s="59" t="s">
        <v>305</v>
      </c>
      <c r="AL174" s="59">
        <v>1</v>
      </c>
      <c r="AM174" s="59" t="s">
        <v>27</v>
      </c>
      <c r="AN174" s="59" t="s">
        <v>680</v>
      </c>
      <c r="AO174" s="58">
        <v>25</v>
      </c>
      <c r="AP174" s="59" t="s">
        <v>677</v>
      </c>
      <c r="AQ174" s="59" t="s">
        <v>694</v>
      </c>
      <c r="AR174" s="59" t="s">
        <v>27</v>
      </c>
      <c r="AS174" s="59" t="s">
        <v>27</v>
      </c>
      <c r="AT174" s="59" t="s">
        <v>692</v>
      </c>
      <c r="AU174" s="59" t="s">
        <v>27</v>
      </c>
      <c r="AV174" s="59" t="s">
        <v>27</v>
      </c>
      <c r="AW174" s="64"/>
      <c r="AX174" s="62" t="s">
        <v>746</v>
      </c>
      <c r="AY174" s="62">
        <v>18.391999999999999</v>
      </c>
      <c r="AZ174" s="62" t="s">
        <v>27</v>
      </c>
      <c r="BA174" s="62">
        <v>0</v>
      </c>
      <c r="BB174" s="62">
        <v>1.8160000000000001</v>
      </c>
      <c r="BC174" s="62">
        <v>147</v>
      </c>
      <c r="BD174" s="65">
        <v>0</v>
      </c>
      <c r="BE174" s="62"/>
      <c r="BF174" s="64"/>
      <c r="BG174" s="64"/>
      <c r="BH174" s="50">
        <f t="shared" si="2"/>
        <v>0</v>
      </c>
    </row>
    <row r="175" spans="1:87" ht="14.25" customHeight="1" x14ac:dyDescent="0.25">
      <c r="A175" s="58">
        <v>174</v>
      </c>
      <c r="B175" s="59" t="s">
        <v>78</v>
      </c>
      <c r="C175" s="59" t="s">
        <v>28</v>
      </c>
      <c r="D175" s="59" t="s">
        <v>31</v>
      </c>
      <c r="E175" s="59"/>
      <c r="F175" s="59" t="s">
        <v>30</v>
      </c>
      <c r="G175" s="58">
        <v>62</v>
      </c>
      <c r="H175" s="58">
        <v>150</v>
      </c>
      <c r="I175" s="59" t="s">
        <v>122</v>
      </c>
      <c r="J175" s="58">
        <v>10184154</v>
      </c>
      <c r="K175" s="58">
        <v>3.8666666666666698</v>
      </c>
      <c r="L175" s="58">
        <v>0.38666666666666699</v>
      </c>
      <c r="M175" s="58">
        <v>4</v>
      </c>
      <c r="N175" s="60">
        <v>0</v>
      </c>
      <c r="O175" s="60">
        <v>0</v>
      </c>
      <c r="P175" s="58">
        <v>10</v>
      </c>
      <c r="Q175" s="58">
        <v>6</v>
      </c>
      <c r="R175" s="58">
        <v>3</v>
      </c>
      <c r="S175" s="58">
        <v>6</v>
      </c>
      <c r="T175" s="58">
        <v>1</v>
      </c>
      <c r="U175" s="58">
        <v>1</v>
      </c>
      <c r="V175" s="58">
        <v>2</v>
      </c>
      <c r="W175" s="59">
        <v>0</v>
      </c>
      <c r="X175" s="58">
        <v>2</v>
      </c>
      <c r="Y175" s="58">
        <v>5</v>
      </c>
      <c r="Z175" s="59">
        <v>40</v>
      </c>
      <c r="AA175" s="59">
        <v>5</v>
      </c>
      <c r="AB175" s="59" t="s">
        <v>102</v>
      </c>
      <c r="AC175" s="59">
        <v>0</v>
      </c>
      <c r="AD175" s="58">
        <v>8</v>
      </c>
      <c r="AE175" s="58">
        <v>1</v>
      </c>
      <c r="AF175" s="58">
        <v>2</v>
      </c>
      <c r="AG175" s="58">
        <v>13</v>
      </c>
      <c r="AH175" s="59" t="s">
        <v>381</v>
      </c>
      <c r="AI175" s="58">
        <v>16</v>
      </c>
      <c r="AJ175" s="60"/>
      <c r="AK175" s="59" t="s">
        <v>391</v>
      </c>
      <c r="AL175" s="59">
        <v>1</v>
      </c>
      <c r="AM175" s="59" t="s">
        <v>27</v>
      </c>
      <c r="AN175" s="59" t="s">
        <v>680</v>
      </c>
      <c r="AO175" s="58">
        <v>25</v>
      </c>
      <c r="AP175" s="59" t="s">
        <v>677</v>
      </c>
      <c r="AQ175" s="59" t="s">
        <v>694</v>
      </c>
      <c r="AR175" s="59" t="s">
        <v>27</v>
      </c>
      <c r="AS175" s="59" t="s">
        <v>27</v>
      </c>
      <c r="AT175" s="59" t="s">
        <v>692</v>
      </c>
      <c r="AU175" s="59" t="s">
        <v>27</v>
      </c>
      <c r="AV175" s="59" t="s">
        <v>27</v>
      </c>
      <c r="AW175" s="62"/>
      <c r="AX175" s="62" t="s">
        <v>746</v>
      </c>
      <c r="AY175" s="62">
        <v>11.64</v>
      </c>
      <c r="AZ175" s="62">
        <v>0.29100000000000004</v>
      </c>
      <c r="BA175" s="62">
        <v>3.4364261168384878</v>
      </c>
      <c r="BB175" s="62">
        <v>11.096</v>
      </c>
      <c r="BC175" s="62">
        <v>248</v>
      </c>
      <c r="BD175">
        <v>1983</v>
      </c>
      <c r="BE175" s="62" t="s">
        <v>782</v>
      </c>
      <c r="BF175" s="62">
        <v>1</v>
      </c>
      <c r="BG175" s="62"/>
      <c r="BH175" s="50">
        <f t="shared" si="2"/>
        <v>0.94501718213058417</v>
      </c>
      <c r="BI175" s="50"/>
      <c r="BJ175" s="50"/>
      <c r="BL175" s="50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0"/>
      <c r="CF175" s="50"/>
      <c r="CG175" s="50"/>
      <c r="CH175" s="50"/>
      <c r="CI175" s="50"/>
    </row>
    <row r="176" spans="1:87" ht="14.25" customHeight="1" x14ac:dyDescent="0.25">
      <c r="A176" s="58">
        <v>175</v>
      </c>
      <c r="B176" s="59" t="s">
        <v>78</v>
      </c>
      <c r="C176" s="59" t="s">
        <v>28</v>
      </c>
      <c r="D176" s="59" t="s">
        <v>37</v>
      </c>
      <c r="E176" s="59"/>
      <c r="F176" s="59" t="s">
        <v>30</v>
      </c>
      <c r="G176" s="58">
        <v>69</v>
      </c>
      <c r="H176" s="58">
        <v>104</v>
      </c>
      <c r="I176" s="59" t="s">
        <v>122</v>
      </c>
      <c r="J176" s="58">
        <v>10184154</v>
      </c>
      <c r="K176" s="58">
        <v>4.4000000000000004</v>
      </c>
      <c r="L176" s="58">
        <v>0.44</v>
      </c>
      <c r="M176" s="58">
        <v>1</v>
      </c>
      <c r="N176" s="60">
        <v>0</v>
      </c>
      <c r="O176" s="58">
        <v>2</v>
      </c>
      <c r="P176" s="58">
        <v>5</v>
      </c>
      <c r="Q176" s="58">
        <v>3</v>
      </c>
      <c r="R176" s="58">
        <v>3</v>
      </c>
      <c r="S176" s="58">
        <v>3</v>
      </c>
      <c r="T176" s="58">
        <v>1</v>
      </c>
      <c r="U176" s="58">
        <v>1</v>
      </c>
      <c r="V176" s="58">
        <v>1.5</v>
      </c>
      <c r="W176" s="59">
        <v>0</v>
      </c>
      <c r="X176" s="58">
        <v>0.5</v>
      </c>
      <c r="Y176" s="58">
        <v>3</v>
      </c>
      <c r="Z176" s="59">
        <v>24</v>
      </c>
      <c r="AA176" s="59">
        <v>3</v>
      </c>
      <c r="AB176" s="59" t="s">
        <v>102</v>
      </c>
      <c r="AC176" s="59">
        <v>0</v>
      </c>
      <c r="AD176" s="58">
        <v>8</v>
      </c>
      <c r="AE176" s="58">
        <v>1</v>
      </c>
      <c r="AF176" s="58">
        <v>0</v>
      </c>
      <c r="AG176" s="58">
        <v>14</v>
      </c>
      <c r="AH176" s="59" t="s">
        <v>423</v>
      </c>
      <c r="AI176" s="58">
        <v>12</v>
      </c>
      <c r="AJ176" s="60"/>
      <c r="AK176" s="59" t="s">
        <v>424</v>
      </c>
      <c r="AL176" s="59">
        <v>1</v>
      </c>
      <c r="AM176" s="59" t="s">
        <v>27</v>
      </c>
      <c r="AN176" s="59" t="s">
        <v>680</v>
      </c>
      <c r="AO176" s="58">
        <v>25</v>
      </c>
      <c r="AP176" s="59" t="s">
        <v>677</v>
      </c>
      <c r="AQ176" s="59" t="s">
        <v>694</v>
      </c>
      <c r="AR176" s="59" t="s">
        <v>27</v>
      </c>
      <c r="AS176" s="59" t="s">
        <v>27</v>
      </c>
      <c r="AT176" s="59" t="s">
        <v>692</v>
      </c>
      <c r="AU176" s="59" t="s">
        <v>27</v>
      </c>
      <c r="AV176" s="59" t="s">
        <v>27</v>
      </c>
      <c r="AW176" s="62"/>
      <c r="AX176" s="62" t="s">
        <v>746</v>
      </c>
      <c r="AY176" s="62">
        <v>11.795999999999999</v>
      </c>
      <c r="AZ176" s="62">
        <v>0.49149999999999999</v>
      </c>
      <c r="BA176" s="62">
        <v>2.0345879959308242</v>
      </c>
      <c r="BB176" s="62">
        <v>7.9240000000000004</v>
      </c>
      <c r="BC176" s="62">
        <v>276</v>
      </c>
      <c r="BD176">
        <v>691</v>
      </c>
      <c r="BE176" s="62" t="s">
        <v>782</v>
      </c>
      <c r="BF176" s="62">
        <v>1</v>
      </c>
      <c r="BG176" s="62"/>
      <c r="BH176" s="50">
        <f t="shared" si="2"/>
        <v>0.76297049847405907</v>
      </c>
      <c r="BI176" s="50"/>
      <c r="BJ176" s="50"/>
      <c r="BL176" s="50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0"/>
      <c r="CF176" s="50"/>
      <c r="CG176" s="50"/>
      <c r="CH176" s="50"/>
      <c r="CI176" s="50"/>
    </row>
    <row r="177" spans="1:87" ht="14.25" hidden="1" customHeight="1" x14ac:dyDescent="0.25">
      <c r="A177" s="58">
        <v>176</v>
      </c>
      <c r="B177" s="59" t="s">
        <v>78</v>
      </c>
      <c r="C177" s="59" t="s">
        <v>28</v>
      </c>
      <c r="D177" s="59" t="s">
        <v>42</v>
      </c>
      <c r="E177" s="59"/>
      <c r="F177" s="59" t="s">
        <v>30</v>
      </c>
      <c r="G177" s="58">
        <v>40</v>
      </c>
      <c r="H177" s="58">
        <v>24</v>
      </c>
      <c r="I177" s="59" t="s">
        <v>122</v>
      </c>
      <c r="J177" s="58">
        <v>10184154</v>
      </c>
      <c r="K177" s="58">
        <v>3.8666666666666698</v>
      </c>
      <c r="L177" s="58">
        <v>0.38666666666666699</v>
      </c>
      <c r="M177" s="60">
        <v>0</v>
      </c>
      <c r="N177" s="60">
        <v>0</v>
      </c>
      <c r="O177" s="60">
        <v>0</v>
      </c>
      <c r="P177" s="60">
        <v>0</v>
      </c>
      <c r="Q177" s="60">
        <v>0</v>
      </c>
      <c r="R177" s="60">
        <v>0</v>
      </c>
      <c r="S177" s="60">
        <v>0</v>
      </c>
      <c r="T177" s="60">
        <v>0</v>
      </c>
      <c r="U177" s="60">
        <v>0</v>
      </c>
      <c r="V177" s="60">
        <v>0</v>
      </c>
      <c r="W177" s="59">
        <v>0</v>
      </c>
      <c r="X177" s="60">
        <v>0</v>
      </c>
      <c r="Y177" s="60">
        <v>0</v>
      </c>
      <c r="Z177" s="59">
        <v>0</v>
      </c>
      <c r="AA177" s="59">
        <v>0</v>
      </c>
      <c r="AB177" s="59" t="s">
        <v>102</v>
      </c>
      <c r="AC177" s="61">
        <v>4</v>
      </c>
      <c r="AD177" s="58">
        <v>0</v>
      </c>
      <c r="AE177" s="58">
        <v>0</v>
      </c>
      <c r="AF177" s="58">
        <v>0</v>
      </c>
      <c r="AG177" s="58">
        <v>0</v>
      </c>
      <c r="AH177" s="59" t="s">
        <v>381</v>
      </c>
      <c r="AI177" s="58">
        <v>16</v>
      </c>
      <c r="AJ177" s="60"/>
      <c r="AK177" s="59" t="s">
        <v>452</v>
      </c>
      <c r="AL177" s="59">
        <v>1</v>
      </c>
      <c r="AM177" s="59" t="s">
        <v>27</v>
      </c>
      <c r="AN177" s="59" t="s">
        <v>680</v>
      </c>
      <c r="AO177" s="58">
        <v>25</v>
      </c>
      <c r="AP177" s="59" t="s">
        <v>677</v>
      </c>
      <c r="AQ177" s="59" t="s">
        <v>694</v>
      </c>
      <c r="AR177" s="59" t="s">
        <v>27</v>
      </c>
      <c r="AS177" s="59" t="s">
        <v>27</v>
      </c>
      <c r="AT177" s="59" t="s">
        <v>692</v>
      </c>
      <c r="AU177" s="59" t="s">
        <v>27</v>
      </c>
      <c r="AV177" s="59" t="s">
        <v>27</v>
      </c>
      <c r="AW177" s="64"/>
      <c r="AX177" s="62" t="s">
        <v>746</v>
      </c>
      <c r="AY177" s="62">
        <v>5.0609999999999999</v>
      </c>
      <c r="AZ177" s="62" t="s">
        <v>27</v>
      </c>
      <c r="BA177" s="62">
        <v>0</v>
      </c>
      <c r="BB177" s="62">
        <v>3.669</v>
      </c>
      <c r="BC177" s="62">
        <v>160</v>
      </c>
      <c r="BD177" s="65">
        <v>0</v>
      </c>
      <c r="BE177" s="62" t="s">
        <v>782</v>
      </c>
      <c r="BF177" s="62">
        <v>1</v>
      </c>
      <c r="BG177" s="64"/>
      <c r="BH177" s="50">
        <f t="shared" si="2"/>
        <v>0</v>
      </c>
    </row>
    <row r="178" spans="1:87" ht="14.25" customHeight="1" x14ac:dyDescent="0.25">
      <c r="A178" s="58">
        <v>177</v>
      </c>
      <c r="B178" s="59" t="s">
        <v>78</v>
      </c>
      <c r="C178" s="59" t="s">
        <v>28</v>
      </c>
      <c r="D178" s="59" t="s">
        <v>47</v>
      </c>
      <c r="E178" s="59"/>
      <c r="F178" s="59" t="s">
        <v>30</v>
      </c>
      <c r="G178" s="58">
        <v>4</v>
      </c>
      <c r="H178" s="58">
        <v>8</v>
      </c>
      <c r="I178" s="59" t="s">
        <v>122</v>
      </c>
      <c r="J178" s="58">
        <v>10184154</v>
      </c>
      <c r="K178" s="58">
        <v>2.6923076923076898</v>
      </c>
      <c r="L178" s="58">
        <v>0.269230769230769</v>
      </c>
      <c r="M178" s="58">
        <v>1</v>
      </c>
      <c r="N178" s="60">
        <v>0</v>
      </c>
      <c r="O178" s="60">
        <v>0</v>
      </c>
      <c r="P178" s="58">
        <v>2</v>
      </c>
      <c r="Q178" s="58">
        <v>1</v>
      </c>
      <c r="R178" s="58">
        <v>3</v>
      </c>
      <c r="S178" s="58">
        <v>1</v>
      </c>
      <c r="T178" s="58">
        <v>1</v>
      </c>
      <c r="U178" s="60">
        <v>0</v>
      </c>
      <c r="V178" s="60">
        <v>0</v>
      </c>
      <c r="W178" s="61">
        <v>1</v>
      </c>
      <c r="X178" s="60">
        <v>0</v>
      </c>
      <c r="Y178" s="58">
        <v>1</v>
      </c>
      <c r="Z178" s="59">
        <v>11</v>
      </c>
      <c r="AA178" s="59">
        <v>1</v>
      </c>
      <c r="AB178" s="59" t="s">
        <v>99</v>
      </c>
      <c r="AC178" s="59">
        <v>0</v>
      </c>
      <c r="AD178" s="58">
        <v>0</v>
      </c>
      <c r="AE178" s="58">
        <v>0</v>
      </c>
      <c r="AF178" s="58">
        <v>0</v>
      </c>
      <c r="AG178" s="58">
        <v>1</v>
      </c>
      <c r="AH178" s="59" t="s">
        <v>381</v>
      </c>
      <c r="AI178" s="58">
        <v>16</v>
      </c>
      <c r="AJ178" s="60"/>
      <c r="AK178" s="59" t="s">
        <v>480</v>
      </c>
      <c r="AL178" s="59">
        <v>1</v>
      </c>
      <c r="AM178" s="59" t="s">
        <v>27</v>
      </c>
      <c r="AN178" s="59" t="s">
        <v>680</v>
      </c>
      <c r="AO178" s="58">
        <v>25</v>
      </c>
      <c r="AP178" s="59" t="s">
        <v>677</v>
      </c>
      <c r="AQ178" s="59" t="s">
        <v>694</v>
      </c>
      <c r="AR178" s="59" t="s">
        <v>27</v>
      </c>
      <c r="AS178" s="59" t="s">
        <v>27</v>
      </c>
      <c r="AT178" s="59" t="s">
        <v>692</v>
      </c>
      <c r="AU178" s="59" t="s">
        <v>27</v>
      </c>
      <c r="AV178" s="59" t="s">
        <v>27</v>
      </c>
      <c r="AW178" s="64"/>
      <c r="AX178" s="62" t="s">
        <v>746</v>
      </c>
      <c r="AY178" s="62">
        <v>5.5460000000000003</v>
      </c>
      <c r="AZ178" s="62">
        <v>0.50418181818181818</v>
      </c>
      <c r="BA178" s="62">
        <v>1.9834114677244861</v>
      </c>
      <c r="BB178" s="62">
        <v>4.9610000000000003</v>
      </c>
      <c r="BC178" s="62">
        <v>16</v>
      </c>
      <c r="BD178" s="80">
        <v>152</v>
      </c>
      <c r="BE178" s="62"/>
      <c r="BF178" s="64"/>
      <c r="BG178" s="64"/>
      <c r="BH178" s="50">
        <f t="shared" si="2"/>
        <v>0</v>
      </c>
    </row>
    <row r="179" spans="1:87" ht="14.25" customHeight="1" x14ac:dyDescent="0.25">
      <c r="A179" s="58">
        <v>178</v>
      </c>
      <c r="B179" s="59" t="s">
        <v>78</v>
      </c>
      <c r="C179" s="59" t="s">
        <v>28</v>
      </c>
      <c r="D179" s="59" t="s">
        <v>33</v>
      </c>
      <c r="E179" s="59"/>
      <c r="F179" s="59" t="s">
        <v>500</v>
      </c>
      <c r="G179" s="58">
        <v>28</v>
      </c>
      <c r="H179" s="58">
        <v>200</v>
      </c>
      <c r="I179" s="59" t="s">
        <v>122</v>
      </c>
      <c r="J179" s="58">
        <v>10184154</v>
      </c>
      <c r="K179" s="58">
        <v>2.2000000000000002</v>
      </c>
      <c r="L179" s="58">
        <v>0.44</v>
      </c>
      <c r="M179" s="58">
        <v>12</v>
      </c>
      <c r="N179" s="58">
        <v>1</v>
      </c>
      <c r="O179" s="58">
        <v>1</v>
      </c>
      <c r="P179" s="58">
        <v>34</v>
      </c>
      <c r="Q179" s="58">
        <v>21</v>
      </c>
      <c r="R179" s="58">
        <v>4</v>
      </c>
      <c r="S179" s="58">
        <v>21</v>
      </c>
      <c r="T179" s="58">
        <v>1</v>
      </c>
      <c r="U179" s="58">
        <v>3</v>
      </c>
      <c r="V179" s="58">
        <v>8</v>
      </c>
      <c r="W179" s="59">
        <v>0</v>
      </c>
      <c r="X179" s="58">
        <v>2</v>
      </c>
      <c r="Y179" s="58">
        <v>13</v>
      </c>
      <c r="Z179" s="59">
        <v>121</v>
      </c>
      <c r="AA179" s="59">
        <v>13</v>
      </c>
      <c r="AB179" s="59" t="s">
        <v>99</v>
      </c>
      <c r="AC179" s="59">
        <v>0</v>
      </c>
      <c r="AD179" s="58">
        <v>11</v>
      </c>
      <c r="AE179" s="58">
        <v>11</v>
      </c>
      <c r="AF179" s="58">
        <v>0</v>
      </c>
      <c r="AG179" s="58">
        <v>31</v>
      </c>
      <c r="AH179" s="59" t="s">
        <v>503</v>
      </c>
      <c r="AI179" s="58">
        <v>25</v>
      </c>
      <c r="AJ179" s="58">
        <v>1</v>
      </c>
      <c r="AK179" s="59" t="s">
        <v>510</v>
      </c>
      <c r="AL179" s="59">
        <v>1</v>
      </c>
      <c r="AM179" s="59" t="s">
        <v>27</v>
      </c>
      <c r="AN179" s="59" t="s">
        <v>680</v>
      </c>
      <c r="AO179" s="58">
        <v>25</v>
      </c>
      <c r="AP179" s="59" t="s">
        <v>677</v>
      </c>
      <c r="AQ179" s="59" t="s">
        <v>694</v>
      </c>
      <c r="AR179" s="59" t="s">
        <v>27</v>
      </c>
      <c r="AS179" s="59" t="s">
        <v>27</v>
      </c>
      <c r="AT179" s="59" t="s">
        <v>692</v>
      </c>
      <c r="AU179" s="59" t="s">
        <v>27</v>
      </c>
      <c r="AV179" s="59" t="s">
        <v>27</v>
      </c>
      <c r="AW179" s="62"/>
      <c r="AX179" s="62" t="s">
        <v>746</v>
      </c>
      <c r="AY179" s="62">
        <v>27.497</v>
      </c>
      <c r="AZ179" s="62">
        <v>0.22724793388429751</v>
      </c>
      <c r="BA179" s="62">
        <v>4.4004800523693497</v>
      </c>
      <c r="BB179" s="62">
        <v>26.225000000000001</v>
      </c>
      <c r="BC179" s="62">
        <v>84</v>
      </c>
      <c r="BD179">
        <v>5810</v>
      </c>
      <c r="BE179" s="62" t="s">
        <v>783</v>
      </c>
      <c r="BF179" s="62">
        <v>1</v>
      </c>
      <c r="BG179" s="62"/>
      <c r="BH179" s="50">
        <f t="shared" si="2"/>
        <v>0.80008728224897263</v>
      </c>
      <c r="BI179" s="50"/>
      <c r="BJ179" s="50"/>
      <c r="BL179" s="50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0"/>
      <c r="CF179" s="50"/>
      <c r="CG179" s="50"/>
      <c r="CH179" s="50"/>
      <c r="CI179" s="50"/>
    </row>
    <row r="180" spans="1:87" ht="14.25" customHeight="1" x14ac:dyDescent="0.25">
      <c r="A180" s="58">
        <v>179</v>
      </c>
      <c r="B180" s="59" t="s">
        <v>78</v>
      </c>
      <c r="C180" s="59" t="s">
        <v>28</v>
      </c>
      <c r="D180" s="59" t="s">
        <v>38</v>
      </c>
      <c r="E180" s="59"/>
      <c r="F180" s="59" t="s">
        <v>500</v>
      </c>
      <c r="G180" s="58">
        <v>29</v>
      </c>
      <c r="H180" s="58">
        <v>120</v>
      </c>
      <c r="I180" s="59" t="s">
        <v>122</v>
      </c>
      <c r="J180" s="58">
        <v>10184154</v>
      </c>
      <c r="K180" s="58">
        <v>2</v>
      </c>
      <c r="L180" s="58">
        <v>0.4</v>
      </c>
      <c r="M180" s="58">
        <v>1</v>
      </c>
      <c r="N180" s="60">
        <v>0</v>
      </c>
      <c r="O180" s="60">
        <v>0</v>
      </c>
      <c r="P180" s="58">
        <v>4</v>
      </c>
      <c r="Q180" s="58">
        <v>3</v>
      </c>
      <c r="R180" s="60">
        <v>0</v>
      </c>
      <c r="S180" s="58">
        <v>3</v>
      </c>
      <c r="T180" s="60">
        <v>0</v>
      </c>
      <c r="U180" s="58">
        <v>1</v>
      </c>
      <c r="V180" s="58">
        <v>1.5</v>
      </c>
      <c r="W180" s="59">
        <v>0</v>
      </c>
      <c r="X180" s="58">
        <v>0.5</v>
      </c>
      <c r="Y180" s="58">
        <v>3</v>
      </c>
      <c r="Z180" s="59">
        <v>17</v>
      </c>
      <c r="AA180" s="59">
        <v>3</v>
      </c>
      <c r="AB180" s="59" t="s">
        <v>99</v>
      </c>
      <c r="AC180" s="59">
        <v>0</v>
      </c>
      <c r="AD180" s="58">
        <v>7</v>
      </c>
      <c r="AE180" s="58">
        <v>2</v>
      </c>
      <c r="AF180" s="58">
        <v>1</v>
      </c>
      <c r="AG180" s="58">
        <v>11</v>
      </c>
      <c r="AH180" s="59" t="s">
        <v>503</v>
      </c>
      <c r="AI180" s="58">
        <v>25</v>
      </c>
      <c r="AJ180" s="60"/>
      <c r="AK180" s="59" t="s">
        <v>542</v>
      </c>
      <c r="AL180" s="59">
        <v>1</v>
      </c>
      <c r="AM180" s="59" t="s">
        <v>27</v>
      </c>
      <c r="AN180" s="59" t="s">
        <v>680</v>
      </c>
      <c r="AO180" s="58">
        <v>25</v>
      </c>
      <c r="AP180" s="59" t="s">
        <v>677</v>
      </c>
      <c r="AQ180" s="59" t="s">
        <v>694</v>
      </c>
      <c r="AR180" s="59" t="s">
        <v>27</v>
      </c>
      <c r="AS180" s="59" t="s">
        <v>27</v>
      </c>
      <c r="AT180" s="59" t="s">
        <v>692</v>
      </c>
      <c r="AU180" s="59" t="s">
        <v>27</v>
      </c>
      <c r="AV180" s="59" t="s">
        <v>27</v>
      </c>
      <c r="AW180" s="62"/>
      <c r="AX180" s="62" t="s">
        <v>746</v>
      </c>
      <c r="AY180" s="62">
        <v>13.413</v>
      </c>
      <c r="AZ180" s="62">
        <v>0.78900000000000003</v>
      </c>
      <c r="BA180" s="62">
        <v>1.2674271229404308</v>
      </c>
      <c r="BB180" s="62">
        <v>12.3</v>
      </c>
      <c r="BC180" s="62">
        <v>87</v>
      </c>
      <c r="BD180" s="80">
        <v>902</v>
      </c>
      <c r="BE180" s="62" t="s">
        <v>783</v>
      </c>
      <c r="BF180" s="62">
        <v>1</v>
      </c>
      <c r="BG180" s="62"/>
      <c r="BH180" s="50">
        <f t="shared" si="2"/>
        <v>0.74554536643554759</v>
      </c>
      <c r="BI180" s="50"/>
      <c r="BJ180" s="50"/>
      <c r="BL180" s="50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0"/>
      <c r="CF180" s="50"/>
      <c r="CG180" s="50"/>
      <c r="CH180" s="50"/>
      <c r="CI180" s="50"/>
    </row>
    <row r="181" spans="1:87" ht="14.25" hidden="1" customHeight="1" x14ac:dyDescent="0.25">
      <c r="A181" s="58">
        <v>180</v>
      </c>
      <c r="B181" s="59" t="s">
        <v>78</v>
      </c>
      <c r="C181" s="59" t="s">
        <v>26</v>
      </c>
      <c r="D181" s="59" t="s">
        <v>79</v>
      </c>
      <c r="E181" s="59"/>
      <c r="F181" s="59" t="s">
        <v>80</v>
      </c>
      <c r="G181" s="58">
        <v>1</v>
      </c>
      <c r="H181" s="58">
        <v>30</v>
      </c>
      <c r="I181" s="59" t="s">
        <v>124</v>
      </c>
      <c r="J181" s="58">
        <v>1391113645</v>
      </c>
      <c r="K181" s="58">
        <v>59.1875</v>
      </c>
      <c r="L181" s="58">
        <v>0.53183962264150897</v>
      </c>
      <c r="M181" s="60">
        <v>0</v>
      </c>
      <c r="N181" s="60">
        <v>0</v>
      </c>
      <c r="O181" s="60">
        <v>0</v>
      </c>
      <c r="P181" s="60">
        <v>0</v>
      </c>
      <c r="Q181" s="60">
        <v>0</v>
      </c>
      <c r="R181" s="60">
        <v>0</v>
      </c>
      <c r="S181" s="60">
        <v>0</v>
      </c>
      <c r="T181" s="60">
        <v>0</v>
      </c>
      <c r="U181" s="60">
        <v>0</v>
      </c>
      <c r="V181" s="60">
        <v>0</v>
      </c>
      <c r="W181" s="59">
        <v>0</v>
      </c>
      <c r="X181" s="60">
        <v>0</v>
      </c>
      <c r="Y181" s="60">
        <v>0</v>
      </c>
      <c r="Z181" s="59">
        <v>0</v>
      </c>
      <c r="AA181" s="59">
        <v>0</v>
      </c>
      <c r="AB181" s="59" t="s">
        <v>89</v>
      </c>
      <c r="AC181" s="61">
        <v>4</v>
      </c>
      <c r="AD181" s="58">
        <v>0</v>
      </c>
      <c r="AE181" s="58">
        <v>0</v>
      </c>
      <c r="AF181" s="58">
        <v>0</v>
      </c>
      <c r="AG181" s="58">
        <v>0</v>
      </c>
      <c r="AH181" s="59" t="s">
        <v>90</v>
      </c>
      <c r="AI181" s="58">
        <v>4</v>
      </c>
      <c r="AJ181" s="60"/>
      <c r="AK181" s="59" t="s">
        <v>640</v>
      </c>
      <c r="AL181" s="59">
        <v>1</v>
      </c>
      <c r="AM181" s="59" t="s">
        <v>27</v>
      </c>
      <c r="AN181" s="59" t="s">
        <v>680</v>
      </c>
      <c r="AO181" s="58">
        <v>24</v>
      </c>
      <c r="AP181" s="59" t="s">
        <v>677</v>
      </c>
      <c r="AQ181" s="59" t="s">
        <v>691</v>
      </c>
      <c r="AR181" s="59" t="s">
        <v>695</v>
      </c>
      <c r="AS181" s="59" t="s">
        <v>27</v>
      </c>
      <c r="AT181" s="59" t="s">
        <v>692</v>
      </c>
      <c r="AU181" s="59" t="s">
        <v>695</v>
      </c>
      <c r="AV181" s="59" t="s">
        <v>27</v>
      </c>
      <c r="AW181" s="62"/>
      <c r="AX181" s="62" t="s">
        <v>746</v>
      </c>
      <c r="AY181" s="62">
        <v>16.583000000000002</v>
      </c>
      <c r="AZ181" s="62" t="s">
        <v>27</v>
      </c>
      <c r="BA181" s="62">
        <v>0</v>
      </c>
      <c r="BB181" s="62">
        <v>15.295</v>
      </c>
      <c r="BC181" s="62">
        <v>28</v>
      </c>
      <c r="BD181" s="65">
        <v>0</v>
      </c>
      <c r="BE181" s="62"/>
      <c r="BF181" s="62"/>
      <c r="BG181" s="62"/>
      <c r="BH181" s="50">
        <f t="shared" si="2"/>
        <v>0</v>
      </c>
      <c r="BI181" s="50"/>
      <c r="BJ181" s="50"/>
      <c r="BL181" s="50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0"/>
      <c r="CF181" s="50"/>
      <c r="CG181" s="50"/>
      <c r="CH181" s="50"/>
      <c r="CI181" s="50"/>
    </row>
    <row r="182" spans="1:87" ht="14.25" hidden="1" customHeight="1" x14ac:dyDescent="0.25">
      <c r="A182" s="58">
        <v>181</v>
      </c>
      <c r="B182" s="59" t="s">
        <v>78</v>
      </c>
      <c r="C182" s="59" t="s">
        <v>28</v>
      </c>
      <c r="D182" s="59" t="s">
        <v>43</v>
      </c>
      <c r="E182" s="59"/>
      <c r="F182" s="59" t="s">
        <v>500</v>
      </c>
      <c r="G182" s="58">
        <v>59</v>
      </c>
      <c r="H182" s="58">
        <v>26</v>
      </c>
      <c r="I182" s="59" t="s">
        <v>122</v>
      </c>
      <c r="J182" s="58">
        <v>10184154</v>
      </c>
      <c r="K182" s="58">
        <v>2.4666666666666699</v>
      </c>
      <c r="L182" s="58">
        <v>0.49333333333333301</v>
      </c>
      <c r="M182" s="60">
        <v>0</v>
      </c>
      <c r="N182" s="60">
        <v>0</v>
      </c>
      <c r="O182" s="60">
        <v>0</v>
      </c>
      <c r="P182" s="60">
        <v>0</v>
      </c>
      <c r="Q182" s="60">
        <v>0</v>
      </c>
      <c r="R182" s="60">
        <v>0</v>
      </c>
      <c r="S182" s="60">
        <v>0</v>
      </c>
      <c r="T182" s="60">
        <v>0</v>
      </c>
      <c r="U182" s="60">
        <v>0</v>
      </c>
      <c r="V182" s="60">
        <v>0</v>
      </c>
      <c r="W182" s="59">
        <v>0</v>
      </c>
      <c r="X182" s="60">
        <v>0</v>
      </c>
      <c r="Y182" s="60">
        <v>0</v>
      </c>
      <c r="Z182" s="59">
        <v>0</v>
      </c>
      <c r="AA182" s="59">
        <v>0</v>
      </c>
      <c r="AB182" s="59" t="s">
        <v>102</v>
      </c>
      <c r="AC182" s="61">
        <v>4</v>
      </c>
      <c r="AD182" s="58">
        <v>0</v>
      </c>
      <c r="AE182" s="58">
        <v>0</v>
      </c>
      <c r="AF182" s="58">
        <v>0</v>
      </c>
      <c r="AG182" s="58">
        <v>0</v>
      </c>
      <c r="AH182" s="59" t="s">
        <v>503</v>
      </c>
      <c r="AI182" s="58">
        <v>25</v>
      </c>
      <c r="AJ182" s="60"/>
      <c r="AK182" s="59" t="s">
        <v>576</v>
      </c>
      <c r="AL182" s="59">
        <v>1</v>
      </c>
      <c r="AM182" s="59" t="s">
        <v>27</v>
      </c>
      <c r="AN182" s="59" t="s">
        <v>680</v>
      </c>
      <c r="AO182" s="58">
        <v>25</v>
      </c>
      <c r="AP182" s="59" t="s">
        <v>677</v>
      </c>
      <c r="AQ182" s="59" t="s">
        <v>694</v>
      </c>
      <c r="AR182" s="59" t="s">
        <v>27</v>
      </c>
      <c r="AS182" s="59" t="s">
        <v>27</v>
      </c>
      <c r="AT182" s="59" t="s">
        <v>692</v>
      </c>
      <c r="AU182" s="59" t="s">
        <v>27</v>
      </c>
      <c r="AV182" s="59" t="s">
        <v>27</v>
      </c>
      <c r="AW182" s="64"/>
      <c r="AX182" s="62" t="s">
        <v>746</v>
      </c>
      <c r="AY182" s="62">
        <v>10.972</v>
      </c>
      <c r="AZ182" s="62" t="s">
        <v>27</v>
      </c>
      <c r="BA182" s="62">
        <v>0</v>
      </c>
      <c r="BB182" s="62">
        <v>10.15</v>
      </c>
      <c r="BC182" s="62">
        <v>177</v>
      </c>
      <c r="BD182" s="65">
        <v>0</v>
      </c>
      <c r="BE182" s="62"/>
      <c r="BF182" s="64"/>
      <c r="BG182" s="64"/>
      <c r="BH182" s="50">
        <f t="shared" si="2"/>
        <v>0</v>
      </c>
    </row>
    <row r="183" spans="1:87" ht="14.25" hidden="1" customHeight="1" x14ac:dyDescent="0.25">
      <c r="A183" s="58">
        <v>182</v>
      </c>
      <c r="B183" s="59" t="s">
        <v>78</v>
      </c>
      <c r="C183" s="59" t="s">
        <v>28</v>
      </c>
      <c r="D183" s="59" t="s">
        <v>48</v>
      </c>
      <c r="E183" s="59"/>
      <c r="F183" s="59" t="s">
        <v>500</v>
      </c>
      <c r="G183" s="58">
        <v>53</v>
      </c>
      <c r="H183" s="58">
        <v>7</v>
      </c>
      <c r="I183" s="59" t="s">
        <v>122</v>
      </c>
      <c r="J183" s="58">
        <v>10184154</v>
      </c>
      <c r="K183" s="58">
        <v>1.3846153846153799</v>
      </c>
      <c r="L183" s="58">
        <v>0.27692307692307699</v>
      </c>
      <c r="M183" s="60">
        <v>0</v>
      </c>
      <c r="N183" s="60">
        <v>0</v>
      </c>
      <c r="O183" s="60">
        <v>0</v>
      </c>
      <c r="P183" s="60">
        <v>0</v>
      </c>
      <c r="Q183" s="60">
        <v>0</v>
      </c>
      <c r="R183" s="60">
        <v>0</v>
      </c>
      <c r="S183" s="60">
        <v>0</v>
      </c>
      <c r="T183" s="60">
        <v>0</v>
      </c>
      <c r="U183" s="60">
        <v>0</v>
      </c>
      <c r="V183" s="60">
        <v>0</v>
      </c>
      <c r="W183" s="59">
        <v>0</v>
      </c>
      <c r="X183" s="60">
        <v>0</v>
      </c>
      <c r="Y183" s="60">
        <v>0</v>
      </c>
      <c r="Z183" s="59">
        <v>0</v>
      </c>
      <c r="AA183" s="59">
        <v>0</v>
      </c>
      <c r="AB183" s="59" t="s">
        <v>102</v>
      </c>
      <c r="AC183" s="61">
        <v>4</v>
      </c>
      <c r="AD183" s="58">
        <v>0</v>
      </c>
      <c r="AE183" s="58">
        <v>0</v>
      </c>
      <c r="AF183" s="58">
        <v>0</v>
      </c>
      <c r="AG183" s="58">
        <v>0</v>
      </c>
      <c r="AH183" s="59" t="s">
        <v>503</v>
      </c>
      <c r="AI183" s="58">
        <v>25</v>
      </c>
      <c r="AJ183" s="60"/>
      <c r="AK183" s="59" t="s">
        <v>606</v>
      </c>
      <c r="AL183" s="59">
        <v>1</v>
      </c>
      <c r="AM183" s="59" t="s">
        <v>27</v>
      </c>
      <c r="AN183" s="59" t="s">
        <v>680</v>
      </c>
      <c r="AO183" s="58">
        <v>25</v>
      </c>
      <c r="AP183" s="59" t="s">
        <v>677</v>
      </c>
      <c r="AQ183" s="59" t="s">
        <v>694</v>
      </c>
      <c r="AR183" s="59" t="s">
        <v>27</v>
      </c>
      <c r="AS183" s="59" t="s">
        <v>27</v>
      </c>
      <c r="AT183" s="59" t="s">
        <v>692</v>
      </c>
      <c r="AU183" s="59" t="s">
        <v>27</v>
      </c>
      <c r="AV183" s="59" t="s">
        <v>27</v>
      </c>
      <c r="AW183" s="64"/>
      <c r="AX183" s="62" t="s">
        <v>746</v>
      </c>
      <c r="AY183" s="62">
        <v>7.0110000000000001</v>
      </c>
      <c r="AZ183" s="62" t="s">
        <v>27</v>
      </c>
      <c r="BA183" s="62">
        <v>0</v>
      </c>
      <c r="BB183" s="62">
        <v>5.5920000000000005</v>
      </c>
      <c r="BC183" s="62">
        <v>159</v>
      </c>
      <c r="BD183" s="65">
        <v>0</v>
      </c>
      <c r="BE183" s="62"/>
      <c r="BF183" s="64"/>
      <c r="BG183" s="64"/>
      <c r="BH183" s="50">
        <f t="shared" si="2"/>
        <v>0</v>
      </c>
    </row>
    <row r="184" spans="1:87" ht="14.25" customHeight="1" x14ac:dyDescent="0.25">
      <c r="A184" s="58">
        <v>183</v>
      </c>
      <c r="B184" s="59" t="s">
        <v>78</v>
      </c>
      <c r="C184" s="59" t="s">
        <v>26</v>
      </c>
      <c r="D184" s="59" t="s">
        <v>34</v>
      </c>
      <c r="E184" s="59"/>
      <c r="F184" s="59" t="s">
        <v>35</v>
      </c>
      <c r="G184" s="58">
        <v>1</v>
      </c>
      <c r="H184" s="58">
        <v>19</v>
      </c>
      <c r="I184" s="59" t="s">
        <v>124</v>
      </c>
      <c r="J184" s="58">
        <v>1391113645</v>
      </c>
      <c r="K184" s="58">
        <v>74.357142857142904</v>
      </c>
      <c r="L184" s="58">
        <v>0.68844984802431597</v>
      </c>
      <c r="M184" s="58">
        <v>7</v>
      </c>
      <c r="N184" s="58">
        <v>1</v>
      </c>
      <c r="O184" s="58">
        <v>1</v>
      </c>
      <c r="P184" s="58">
        <v>16</v>
      </c>
      <c r="Q184" s="58">
        <v>7</v>
      </c>
      <c r="R184" s="58">
        <v>1</v>
      </c>
      <c r="S184" s="58">
        <v>7</v>
      </c>
      <c r="T184" s="58">
        <v>1</v>
      </c>
      <c r="U184" s="58">
        <v>1</v>
      </c>
      <c r="V184" s="58">
        <v>2</v>
      </c>
      <c r="W184" s="59">
        <v>0</v>
      </c>
      <c r="X184" s="58">
        <v>1</v>
      </c>
      <c r="Y184" s="58">
        <v>4</v>
      </c>
      <c r="Z184" s="59">
        <v>49</v>
      </c>
      <c r="AA184" s="59">
        <v>4</v>
      </c>
      <c r="AB184" s="59" t="s">
        <v>767</v>
      </c>
      <c r="AC184" s="59">
        <v>0</v>
      </c>
      <c r="AD184" s="58">
        <v>3</v>
      </c>
      <c r="AE184" s="58">
        <v>4</v>
      </c>
      <c r="AF184" s="58">
        <v>1</v>
      </c>
      <c r="AG184" s="58">
        <v>14</v>
      </c>
      <c r="AH184" s="59" t="s">
        <v>90</v>
      </c>
      <c r="AI184" s="58">
        <v>4</v>
      </c>
      <c r="AJ184" s="58">
        <v>1</v>
      </c>
      <c r="AK184" s="59" t="s">
        <v>190</v>
      </c>
      <c r="AL184" s="59">
        <v>1</v>
      </c>
      <c r="AM184" s="59" t="s">
        <v>27</v>
      </c>
      <c r="AN184" s="59" t="s">
        <v>680</v>
      </c>
      <c r="AO184" s="58">
        <v>24</v>
      </c>
      <c r="AP184" s="59" t="s">
        <v>677</v>
      </c>
      <c r="AQ184" s="59" t="s">
        <v>691</v>
      </c>
      <c r="AR184" s="59" t="s">
        <v>695</v>
      </c>
      <c r="AS184" s="59" t="s">
        <v>27</v>
      </c>
      <c r="AT184" s="59" t="s">
        <v>692</v>
      </c>
      <c r="AU184" s="59" t="s">
        <v>695</v>
      </c>
      <c r="AV184" s="59" t="s">
        <v>710</v>
      </c>
      <c r="AW184" s="62"/>
      <c r="AX184" s="62" t="s">
        <v>746</v>
      </c>
      <c r="AY184" s="62">
        <v>15.732000000000001</v>
      </c>
      <c r="AZ184" s="62">
        <v>0.32106122448979596</v>
      </c>
      <c r="BA184" s="62">
        <v>3.1146707348080342</v>
      </c>
      <c r="BB184" s="62">
        <v>15.22</v>
      </c>
      <c r="BC184" s="62">
        <v>28</v>
      </c>
      <c r="BD184">
        <v>2545</v>
      </c>
      <c r="BE184" s="62"/>
      <c r="BF184" s="62"/>
      <c r="BG184" s="62"/>
      <c r="BH184" s="50">
        <f t="shared" si="2"/>
        <v>0.50851767098906686</v>
      </c>
      <c r="BI184" s="50"/>
      <c r="BJ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0"/>
      <c r="CA184" s="50"/>
      <c r="CB184" s="50"/>
      <c r="CC184" s="50"/>
      <c r="CD184" s="50"/>
      <c r="CE184" s="50"/>
      <c r="CF184" s="50"/>
      <c r="CG184" s="50"/>
      <c r="CH184" s="50"/>
      <c r="CI184" s="50"/>
    </row>
    <row r="185" spans="1:87" ht="14.25" customHeight="1" x14ac:dyDescent="0.25">
      <c r="A185" s="58">
        <v>184</v>
      </c>
      <c r="B185" s="59" t="s">
        <v>78</v>
      </c>
      <c r="C185" s="59" t="s">
        <v>26</v>
      </c>
      <c r="D185" s="59" t="s">
        <v>39</v>
      </c>
      <c r="E185" s="59"/>
      <c r="F185" s="59" t="s">
        <v>40</v>
      </c>
      <c r="G185" s="58">
        <v>1</v>
      </c>
      <c r="H185" s="58">
        <v>9</v>
      </c>
      <c r="I185" s="59" t="s">
        <v>124</v>
      </c>
      <c r="J185" s="58">
        <v>1391113645</v>
      </c>
      <c r="K185" s="58">
        <v>55.2</v>
      </c>
      <c r="L185" s="58">
        <v>0.28085106382978697</v>
      </c>
      <c r="M185" s="58">
        <v>4</v>
      </c>
      <c r="N185" s="60">
        <v>0</v>
      </c>
      <c r="O185" s="60">
        <v>0</v>
      </c>
      <c r="P185" s="58">
        <v>9</v>
      </c>
      <c r="Q185" s="58">
        <v>5</v>
      </c>
      <c r="R185" s="58">
        <v>1</v>
      </c>
      <c r="S185" s="58">
        <v>5</v>
      </c>
      <c r="T185" s="58">
        <v>1</v>
      </c>
      <c r="U185" s="58">
        <v>6</v>
      </c>
      <c r="V185" s="60">
        <v>0</v>
      </c>
      <c r="W185" s="59">
        <v>0</v>
      </c>
      <c r="X185" s="60">
        <v>0</v>
      </c>
      <c r="Y185" s="58">
        <v>6</v>
      </c>
      <c r="Z185" s="59">
        <v>37</v>
      </c>
      <c r="AA185" s="59">
        <v>6</v>
      </c>
      <c r="AB185" s="59" t="s">
        <v>89</v>
      </c>
      <c r="AC185" s="59">
        <v>0</v>
      </c>
      <c r="AD185" s="58">
        <v>4</v>
      </c>
      <c r="AE185" s="58">
        <v>1</v>
      </c>
      <c r="AF185" s="58">
        <v>0</v>
      </c>
      <c r="AG185" s="58">
        <v>6</v>
      </c>
      <c r="AH185" s="59" t="s">
        <v>90</v>
      </c>
      <c r="AI185" s="58">
        <v>4</v>
      </c>
      <c r="AJ185" s="58">
        <v>1</v>
      </c>
      <c r="AK185" s="59" t="s">
        <v>125</v>
      </c>
      <c r="AL185" s="59">
        <v>1</v>
      </c>
      <c r="AM185" s="59" t="s">
        <v>27</v>
      </c>
      <c r="AN185" s="59" t="s">
        <v>680</v>
      </c>
      <c r="AO185" s="58">
        <v>24</v>
      </c>
      <c r="AP185" s="59" t="s">
        <v>677</v>
      </c>
      <c r="AQ185" s="59" t="s">
        <v>691</v>
      </c>
      <c r="AR185" s="59" t="s">
        <v>695</v>
      </c>
      <c r="AS185" s="59" t="s">
        <v>27</v>
      </c>
      <c r="AT185" s="59" t="s">
        <v>692</v>
      </c>
      <c r="AU185" s="59" t="s">
        <v>695</v>
      </c>
      <c r="AV185" s="59" t="s">
        <v>27</v>
      </c>
      <c r="AW185" s="62"/>
      <c r="AX185" s="62" t="s">
        <v>746</v>
      </c>
      <c r="AY185" s="62">
        <v>8.4060000000000006</v>
      </c>
      <c r="AZ185" s="62">
        <v>0.22718918918918921</v>
      </c>
      <c r="BA185" s="62">
        <v>4.4016178919819176</v>
      </c>
      <c r="BB185" s="62">
        <v>7.774</v>
      </c>
      <c r="BC185" s="62">
        <v>4</v>
      </c>
      <c r="BD185">
        <v>512</v>
      </c>
      <c r="BE185" s="62"/>
      <c r="BF185" s="62"/>
      <c r="BG185" s="62"/>
      <c r="BH185" s="50">
        <f t="shared" si="2"/>
        <v>0.59481322864620501</v>
      </c>
      <c r="BI185" s="50"/>
      <c r="BJ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0"/>
      <c r="CA185" s="50"/>
      <c r="CB185" s="50"/>
      <c r="CC185" s="50"/>
      <c r="CD185" s="50"/>
      <c r="CE185" s="50"/>
      <c r="CF185" s="50"/>
      <c r="CG185" s="50"/>
      <c r="CH185" s="50"/>
      <c r="CI185" s="50"/>
    </row>
    <row r="186" spans="1:87" ht="14.25" customHeight="1" x14ac:dyDescent="0.25">
      <c r="A186" s="58">
        <v>185</v>
      </c>
      <c r="B186" s="59" t="s">
        <v>78</v>
      </c>
      <c r="C186" s="59" t="s">
        <v>26</v>
      </c>
      <c r="D186" s="59" t="s">
        <v>44</v>
      </c>
      <c r="E186" s="59"/>
      <c r="F186" s="59" t="s">
        <v>45</v>
      </c>
      <c r="G186" s="58">
        <v>1</v>
      </c>
      <c r="H186" s="58">
        <v>8</v>
      </c>
      <c r="I186" s="59" t="s">
        <v>124</v>
      </c>
      <c r="J186" s="58">
        <v>1391113645</v>
      </c>
      <c r="K186" s="58">
        <v>61.615384615384599</v>
      </c>
      <c r="L186" s="58">
        <v>0.64247020585048797</v>
      </c>
      <c r="M186" s="58">
        <v>3</v>
      </c>
      <c r="N186" s="60">
        <v>0</v>
      </c>
      <c r="O186" s="60">
        <v>0</v>
      </c>
      <c r="P186" s="58">
        <v>7</v>
      </c>
      <c r="Q186" s="58">
        <v>4</v>
      </c>
      <c r="R186" s="58">
        <v>1</v>
      </c>
      <c r="S186" s="58">
        <v>4</v>
      </c>
      <c r="T186" s="58">
        <v>1</v>
      </c>
      <c r="U186" s="58">
        <v>2</v>
      </c>
      <c r="V186" s="58">
        <v>0.5</v>
      </c>
      <c r="W186" s="59">
        <v>0</v>
      </c>
      <c r="X186" s="58">
        <v>0.5</v>
      </c>
      <c r="Y186" s="58">
        <v>3</v>
      </c>
      <c r="Z186" s="59">
        <v>26</v>
      </c>
      <c r="AA186" s="59">
        <v>3</v>
      </c>
      <c r="AB186" s="59" t="s">
        <v>89</v>
      </c>
      <c r="AC186" s="59">
        <v>0</v>
      </c>
      <c r="AD186" s="58">
        <v>2</v>
      </c>
      <c r="AE186" s="58">
        <v>3</v>
      </c>
      <c r="AF186" s="58">
        <v>0</v>
      </c>
      <c r="AG186" s="58">
        <v>7</v>
      </c>
      <c r="AH186" s="59" t="s">
        <v>90</v>
      </c>
      <c r="AI186" s="58">
        <v>4</v>
      </c>
      <c r="AJ186" s="58">
        <v>1</v>
      </c>
      <c r="AK186" s="59" t="s">
        <v>235</v>
      </c>
      <c r="AL186" s="59">
        <v>1</v>
      </c>
      <c r="AM186" s="59" t="s">
        <v>27</v>
      </c>
      <c r="AN186" s="59" t="s">
        <v>680</v>
      </c>
      <c r="AO186" s="58">
        <v>24</v>
      </c>
      <c r="AP186" s="59" t="s">
        <v>677</v>
      </c>
      <c r="AQ186" s="59" t="s">
        <v>691</v>
      </c>
      <c r="AR186" s="59" t="s">
        <v>695</v>
      </c>
      <c r="AS186" s="59" t="s">
        <v>27</v>
      </c>
      <c r="AT186" s="59" t="s">
        <v>692</v>
      </c>
      <c r="AU186" s="59" t="s">
        <v>695</v>
      </c>
      <c r="AV186" s="59" t="s">
        <v>27</v>
      </c>
      <c r="AW186" s="64"/>
      <c r="AX186" s="62" t="s">
        <v>746</v>
      </c>
      <c r="AY186" s="62">
        <v>8</v>
      </c>
      <c r="AZ186" s="62">
        <v>0.30769230769230771</v>
      </c>
      <c r="BA186" s="62">
        <v>3.25</v>
      </c>
      <c r="BB186" s="62">
        <v>7.6660000000000004</v>
      </c>
      <c r="BC186" s="62">
        <v>0</v>
      </c>
      <c r="BD186">
        <v>847</v>
      </c>
      <c r="BE186" s="62"/>
      <c r="BF186" s="64"/>
      <c r="BG186" s="64"/>
      <c r="BH186" s="50">
        <f t="shared" si="2"/>
        <v>0.625</v>
      </c>
    </row>
    <row r="187" spans="1:87" ht="14.25" hidden="1" customHeight="1" x14ac:dyDescent="0.25">
      <c r="A187" s="58">
        <v>186</v>
      </c>
      <c r="B187" s="59" t="s">
        <v>78</v>
      </c>
      <c r="C187" s="59" t="s">
        <v>26</v>
      </c>
      <c r="D187" s="59" t="s">
        <v>29</v>
      </c>
      <c r="E187" s="59"/>
      <c r="F187" s="59" t="s">
        <v>32</v>
      </c>
      <c r="G187" s="58">
        <v>19</v>
      </c>
      <c r="H187" s="58">
        <v>75</v>
      </c>
      <c r="I187" s="59" t="s">
        <v>124</v>
      </c>
      <c r="J187" s="58">
        <v>1391113645</v>
      </c>
      <c r="K187" s="58">
        <v>0.35294117647058798</v>
      </c>
      <c r="L187" s="58">
        <v>0.17647058823529399</v>
      </c>
      <c r="M187" s="60">
        <v>0</v>
      </c>
      <c r="N187" s="60">
        <v>0</v>
      </c>
      <c r="O187" s="60">
        <v>0</v>
      </c>
      <c r="P187" s="60">
        <v>0</v>
      </c>
      <c r="Q187" s="60">
        <v>0</v>
      </c>
      <c r="R187" s="60">
        <v>0</v>
      </c>
      <c r="S187" s="60">
        <v>0</v>
      </c>
      <c r="T187" s="60">
        <v>0</v>
      </c>
      <c r="U187" s="60">
        <v>0</v>
      </c>
      <c r="V187" s="60">
        <v>0</v>
      </c>
      <c r="W187" s="59">
        <v>0</v>
      </c>
      <c r="X187" s="60">
        <v>0</v>
      </c>
      <c r="Y187" s="60">
        <v>0</v>
      </c>
      <c r="Z187" s="59">
        <v>0</v>
      </c>
      <c r="AA187" s="59">
        <v>0</v>
      </c>
      <c r="AB187" s="59" t="s">
        <v>89</v>
      </c>
      <c r="AC187" s="61">
        <v>4</v>
      </c>
      <c r="AD187" s="58">
        <v>0</v>
      </c>
      <c r="AE187" s="58">
        <v>0</v>
      </c>
      <c r="AF187" s="58">
        <v>0</v>
      </c>
      <c r="AG187" s="58">
        <v>0</v>
      </c>
      <c r="AH187" s="59" t="s">
        <v>258</v>
      </c>
      <c r="AI187" s="58">
        <v>9</v>
      </c>
      <c r="AJ187" s="60"/>
      <c r="AK187" s="59" t="s">
        <v>268</v>
      </c>
      <c r="AL187" s="59">
        <v>1</v>
      </c>
      <c r="AM187" s="59" t="s">
        <v>27</v>
      </c>
      <c r="AN187" s="59" t="s">
        <v>680</v>
      </c>
      <c r="AO187" s="58">
        <v>24</v>
      </c>
      <c r="AP187" s="59" t="s">
        <v>677</v>
      </c>
      <c r="AQ187" s="59" t="s">
        <v>691</v>
      </c>
      <c r="AR187" s="59" t="s">
        <v>695</v>
      </c>
      <c r="AS187" s="59" t="s">
        <v>27</v>
      </c>
      <c r="AT187" s="59" t="s">
        <v>692</v>
      </c>
      <c r="AU187" s="59" t="s">
        <v>695</v>
      </c>
      <c r="AV187" s="59" t="s">
        <v>27</v>
      </c>
      <c r="AW187" s="62"/>
      <c r="AX187" s="62" t="s">
        <v>746</v>
      </c>
      <c r="AY187" s="62">
        <v>23.414999999999999</v>
      </c>
      <c r="AZ187" s="62" t="s">
        <v>27</v>
      </c>
      <c r="BA187" s="62">
        <v>0</v>
      </c>
      <c r="BB187" s="62">
        <v>22.792000000000002</v>
      </c>
      <c r="BC187" s="62">
        <v>28</v>
      </c>
      <c r="BD187" s="65">
        <v>0</v>
      </c>
      <c r="BE187" s="62"/>
      <c r="BF187" s="62"/>
      <c r="BG187" s="62"/>
      <c r="BH187" s="50">
        <f t="shared" si="2"/>
        <v>0</v>
      </c>
      <c r="BI187" s="50"/>
      <c r="BJ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  <c r="BW187" s="50"/>
      <c r="BX187" s="50"/>
      <c r="BY187" s="50"/>
      <c r="BZ187" s="50"/>
      <c r="CA187" s="50"/>
      <c r="CB187" s="50"/>
      <c r="CC187" s="50"/>
      <c r="CD187" s="50"/>
      <c r="CE187" s="50"/>
      <c r="CF187" s="50"/>
      <c r="CG187" s="50"/>
      <c r="CH187" s="50"/>
      <c r="CI187" s="50"/>
    </row>
    <row r="188" spans="1:87" ht="14.25" customHeight="1" x14ac:dyDescent="0.25">
      <c r="A188" s="58">
        <v>187</v>
      </c>
      <c r="B188" s="59" t="s">
        <v>78</v>
      </c>
      <c r="C188" s="59" t="s">
        <v>26</v>
      </c>
      <c r="D188" s="59" t="s">
        <v>36</v>
      </c>
      <c r="E188" s="59"/>
      <c r="F188" s="59" t="s">
        <v>32</v>
      </c>
      <c r="G188" s="58">
        <v>66</v>
      </c>
      <c r="H188" s="58">
        <v>56</v>
      </c>
      <c r="I188" s="59" t="s">
        <v>124</v>
      </c>
      <c r="J188" s="58">
        <v>1391113645</v>
      </c>
      <c r="K188" s="58">
        <v>0.1875</v>
      </c>
      <c r="L188" s="58">
        <v>9.375E-2</v>
      </c>
      <c r="M188" s="58">
        <v>2</v>
      </c>
      <c r="N188" s="60">
        <v>0</v>
      </c>
      <c r="O188" s="60">
        <v>0</v>
      </c>
      <c r="P188" s="58">
        <v>3</v>
      </c>
      <c r="Q188" s="58">
        <v>1</v>
      </c>
      <c r="R188" s="58">
        <v>1</v>
      </c>
      <c r="S188" s="58">
        <v>1</v>
      </c>
      <c r="T188" s="58">
        <v>1</v>
      </c>
      <c r="U188" s="60">
        <v>0</v>
      </c>
      <c r="V188" s="58">
        <v>1</v>
      </c>
      <c r="W188" s="61">
        <v>1</v>
      </c>
      <c r="X188" s="60">
        <v>0</v>
      </c>
      <c r="Y188" s="58">
        <v>2</v>
      </c>
      <c r="Z188" s="59">
        <v>13</v>
      </c>
      <c r="AA188" s="59">
        <v>2</v>
      </c>
      <c r="AB188" s="59" t="s">
        <v>89</v>
      </c>
      <c r="AC188" s="59">
        <v>0</v>
      </c>
      <c r="AD188" s="58">
        <v>0</v>
      </c>
      <c r="AE188" s="58">
        <v>0</v>
      </c>
      <c r="AF188" s="58">
        <v>0</v>
      </c>
      <c r="AG188" s="58">
        <v>1</v>
      </c>
      <c r="AH188" s="59" t="s">
        <v>258</v>
      </c>
      <c r="AI188" s="58">
        <v>9</v>
      </c>
      <c r="AJ188" s="60"/>
      <c r="AK188" s="59" t="s">
        <v>306</v>
      </c>
      <c r="AL188" s="59">
        <v>1</v>
      </c>
      <c r="AM188" s="59" t="s">
        <v>27</v>
      </c>
      <c r="AN188" s="59" t="s">
        <v>680</v>
      </c>
      <c r="AO188" s="58">
        <v>24</v>
      </c>
      <c r="AP188" s="59" t="s">
        <v>677</v>
      </c>
      <c r="AQ188" s="59" t="s">
        <v>691</v>
      </c>
      <c r="AR188" s="59" t="s">
        <v>695</v>
      </c>
      <c r="AS188" s="59" t="s">
        <v>27</v>
      </c>
      <c r="AT188" s="59" t="s">
        <v>692</v>
      </c>
      <c r="AU188" s="59" t="s">
        <v>695</v>
      </c>
      <c r="AV188" s="59" t="s">
        <v>27</v>
      </c>
      <c r="AW188" s="62"/>
      <c r="AX188" s="62" t="s">
        <v>746</v>
      </c>
      <c r="AY188" s="62">
        <v>11.55</v>
      </c>
      <c r="AZ188" s="62">
        <v>0.88846153846153852</v>
      </c>
      <c r="BA188" s="62">
        <v>1.1255411255411254</v>
      </c>
      <c r="BB188" s="62">
        <v>10.806000000000001</v>
      </c>
      <c r="BC188" s="62">
        <v>99</v>
      </c>
      <c r="BD188" s="80">
        <v>5295</v>
      </c>
      <c r="BE188" s="62"/>
      <c r="BF188" s="62"/>
      <c r="BG188" s="62"/>
      <c r="BH188" s="50">
        <f t="shared" si="2"/>
        <v>0</v>
      </c>
      <c r="BI188" s="50"/>
      <c r="BJ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0"/>
      <c r="CA188" s="50"/>
      <c r="CB188" s="50"/>
      <c r="CC188" s="50"/>
      <c r="CD188" s="50"/>
      <c r="CE188" s="50"/>
      <c r="CF188" s="50"/>
      <c r="CG188" s="50"/>
      <c r="CH188" s="50"/>
      <c r="CI188" s="50"/>
    </row>
    <row r="189" spans="1:87" ht="14.25" hidden="1" customHeight="1" x14ac:dyDescent="0.25">
      <c r="A189" s="58">
        <v>188</v>
      </c>
      <c r="B189" s="59" t="s">
        <v>78</v>
      </c>
      <c r="C189" s="59" t="s">
        <v>26</v>
      </c>
      <c r="D189" s="59" t="s">
        <v>41</v>
      </c>
      <c r="E189" s="59"/>
      <c r="F189" s="59" t="s">
        <v>32</v>
      </c>
      <c r="G189" s="58">
        <v>14</v>
      </c>
      <c r="H189" s="58">
        <v>13</v>
      </c>
      <c r="I189" s="59" t="s">
        <v>124</v>
      </c>
      <c r="J189" s="58">
        <v>1391113645</v>
      </c>
      <c r="K189" s="58">
        <v>2</v>
      </c>
      <c r="L189" s="58">
        <v>1</v>
      </c>
      <c r="M189" s="60">
        <v>0</v>
      </c>
      <c r="N189" s="60">
        <v>0</v>
      </c>
      <c r="O189" s="60">
        <v>0</v>
      </c>
      <c r="P189" s="60">
        <v>0</v>
      </c>
      <c r="Q189" s="60">
        <v>0</v>
      </c>
      <c r="R189" s="60">
        <v>0</v>
      </c>
      <c r="S189" s="60">
        <v>0</v>
      </c>
      <c r="T189" s="60">
        <v>0</v>
      </c>
      <c r="U189" s="60">
        <v>0</v>
      </c>
      <c r="V189" s="60">
        <v>0</v>
      </c>
      <c r="W189" s="59">
        <v>0</v>
      </c>
      <c r="X189" s="60">
        <v>0</v>
      </c>
      <c r="Y189" s="60">
        <v>0</v>
      </c>
      <c r="Z189" s="59">
        <v>0</v>
      </c>
      <c r="AA189" s="59">
        <v>0</v>
      </c>
      <c r="AB189" s="59" t="s">
        <v>27</v>
      </c>
      <c r="AC189" s="61">
        <v>4</v>
      </c>
      <c r="AD189" s="58">
        <v>0</v>
      </c>
      <c r="AE189" s="58">
        <v>0</v>
      </c>
      <c r="AF189" s="58">
        <v>0</v>
      </c>
      <c r="AG189" s="58">
        <v>0</v>
      </c>
      <c r="AH189" s="59" t="s">
        <v>258</v>
      </c>
      <c r="AI189" s="58">
        <v>9</v>
      </c>
      <c r="AJ189" s="60"/>
      <c r="AK189" s="59" t="s">
        <v>336</v>
      </c>
      <c r="AL189" s="59">
        <v>1</v>
      </c>
      <c r="AM189" s="59" t="s">
        <v>27</v>
      </c>
      <c r="AN189" s="59" t="s">
        <v>680</v>
      </c>
      <c r="AO189" s="58">
        <v>24</v>
      </c>
      <c r="AP189" s="59" t="s">
        <v>677</v>
      </c>
      <c r="AQ189" s="59" t="s">
        <v>691</v>
      </c>
      <c r="AR189" s="59" t="s">
        <v>695</v>
      </c>
      <c r="AS189" s="59" t="s">
        <v>27</v>
      </c>
      <c r="AT189" s="59" t="s">
        <v>692</v>
      </c>
      <c r="AU189" s="59" t="s">
        <v>695</v>
      </c>
      <c r="AV189" s="59" t="s">
        <v>27</v>
      </c>
      <c r="AW189" s="62"/>
      <c r="AX189" s="62" t="s">
        <v>746</v>
      </c>
      <c r="AY189" s="62">
        <v>9.9150000000000009</v>
      </c>
      <c r="AZ189" s="62" t="s">
        <v>27</v>
      </c>
      <c r="BA189" s="62">
        <v>0</v>
      </c>
      <c r="BB189" s="62">
        <v>7.827</v>
      </c>
      <c r="BC189" s="62">
        <v>0</v>
      </c>
      <c r="BD189" s="65">
        <v>0</v>
      </c>
      <c r="BE189" s="62"/>
      <c r="BF189" s="62"/>
      <c r="BG189" s="62"/>
      <c r="BH189" s="50">
        <f t="shared" si="2"/>
        <v>0</v>
      </c>
      <c r="BI189" s="50"/>
      <c r="BJ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  <c r="CE189" s="50"/>
      <c r="CF189" s="50"/>
      <c r="CG189" s="50"/>
      <c r="CH189" s="50"/>
      <c r="CI189" s="50"/>
    </row>
    <row r="190" spans="1:87" ht="14.25" hidden="1" customHeight="1" x14ac:dyDescent="0.25">
      <c r="A190" s="58">
        <v>189</v>
      </c>
      <c r="B190" s="59" t="s">
        <v>78</v>
      </c>
      <c r="C190" s="59" t="s">
        <v>26</v>
      </c>
      <c r="D190" s="59" t="s">
        <v>46</v>
      </c>
      <c r="E190" s="59"/>
      <c r="F190" s="59" t="s">
        <v>32</v>
      </c>
      <c r="G190" s="58">
        <v>98</v>
      </c>
      <c r="H190" s="58">
        <v>9</v>
      </c>
      <c r="I190" s="59" t="s">
        <v>124</v>
      </c>
      <c r="J190" s="58">
        <v>1391113645</v>
      </c>
      <c r="K190" s="58">
        <v>0.214285714285714</v>
      </c>
      <c r="L190" s="58">
        <v>0.107142857142857</v>
      </c>
      <c r="M190" s="60">
        <v>0</v>
      </c>
      <c r="N190" s="60">
        <v>0</v>
      </c>
      <c r="O190" s="60">
        <v>0</v>
      </c>
      <c r="P190" s="60">
        <v>0</v>
      </c>
      <c r="Q190" s="60">
        <v>0</v>
      </c>
      <c r="R190" s="60">
        <v>0</v>
      </c>
      <c r="S190" s="60">
        <v>0</v>
      </c>
      <c r="T190" s="60">
        <v>0</v>
      </c>
      <c r="U190" s="60">
        <v>0</v>
      </c>
      <c r="V190" s="60">
        <v>0</v>
      </c>
      <c r="W190" s="59">
        <v>0</v>
      </c>
      <c r="X190" s="60">
        <v>0</v>
      </c>
      <c r="Y190" s="60">
        <v>0</v>
      </c>
      <c r="Z190" s="59">
        <v>0</v>
      </c>
      <c r="AA190" s="59">
        <v>0</v>
      </c>
      <c r="AB190" s="59" t="s">
        <v>89</v>
      </c>
      <c r="AC190" s="61">
        <v>4</v>
      </c>
      <c r="AD190" s="58">
        <v>0</v>
      </c>
      <c r="AE190" s="58">
        <v>0</v>
      </c>
      <c r="AF190" s="58">
        <v>0</v>
      </c>
      <c r="AG190" s="58">
        <v>0</v>
      </c>
      <c r="AH190" s="59" t="s">
        <v>258</v>
      </c>
      <c r="AI190" s="58">
        <v>9</v>
      </c>
      <c r="AJ190" s="60"/>
      <c r="AK190" s="59" t="s">
        <v>365</v>
      </c>
      <c r="AL190" s="59">
        <v>1</v>
      </c>
      <c r="AM190" s="59" t="s">
        <v>27</v>
      </c>
      <c r="AN190" s="59" t="s">
        <v>680</v>
      </c>
      <c r="AO190" s="58">
        <v>24</v>
      </c>
      <c r="AP190" s="59" t="s">
        <v>677</v>
      </c>
      <c r="AQ190" s="59" t="s">
        <v>691</v>
      </c>
      <c r="AR190" s="59" t="s">
        <v>695</v>
      </c>
      <c r="AS190" s="59" t="s">
        <v>27</v>
      </c>
      <c r="AT190" s="59" t="s">
        <v>692</v>
      </c>
      <c r="AU190" s="59" t="s">
        <v>695</v>
      </c>
      <c r="AV190" s="59" t="s">
        <v>27</v>
      </c>
      <c r="AW190" s="64"/>
      <c r="AX190" s="62" t="s">
        <v>746</v>
      </c>
      <c r="AY190" s="62">
        <v>8.8000000000000007</v>
      </c>
      <c r="AZ190" s="62" t="s">
        <v>27</v>
      </c>
      <c r="BA190" s="62">
        <v>0</v>
      </c>
      <c r="BB190" s="62">
        <v>7.9359999999999999</v>
      </c>
      <c r="BC190" s="62">
        <v>145</v>
      </c>
      <c r="BD190" s="65">
        <v>0</v>
      </c>
      <c r="BE190" s="62"/>
      <c r="BF190" s="64"/>
      <c r="BG190" s="64"/>
      <c r="BH190" s="50">
        <f t="shared" si="2"/>
        <v>0</v>
      </c>
    </row>
    <row r="191" spans="1:87" ht="14.25" hidden="1" customHeight="1" x14ac:dyDescent="0.25">
      <c r="A191" s="58">
        <v>190</v>
      </c>
      <c r="B191" s="59" t="s">
        <v>78</v>
      </c>
      <c r="C191" s="59" t="s">
        <v>26</v>
      </c>
      <c r="D191" s="59" t="s">
        <v>31</v>
      </c>
      <c r="E191" s="59"/>
      <c r="F191" s="59" t="s">
        <v>30</v>
      </c>
      <c r="G191" s="58">
        <v>62</v>
      </c>
      <c r="H191" s="58">
        <v>150</v>
      </c>
      <c r="I191" s="59" t="s">
        <v>124</v>
      </c>
      <c r="J191" s="58">
        <v>1391113645</v>
      </c>
      <c r="K191" s="58">
        <v>4.8</v>
      </c>
      <c r="L191" s="58">
        <v>0.48</v>
      </c>
      <c r="M191" s="60">
        <v>0</v>
      </c>
      <c r="N191" s="60">
        <v>0</v>
      </c>
      <c r="O191" s="60">
        <v>0</v>
      </c>
      <c r="P191" s="60">
        <v>0</v>
      </c>
      <c r="Q191" s="60">
        <v>0</v>
      </c>
      <c r="R191" s="60">
        <v>0</v>
      </c>
      <c r="S191" s="60">
        <v>0</v>
      </c>
      <c r="T191" s="60">
        <v>0</v>
      </c>
      <c r="U191" s="60">
        <v>0</v>
      </c>
      <c r="V191" s="60">
        <v>0</v>
      </c>
      <c r="W191" s="59">
        <v>0</v>
      </c>
      <c r="X191" s="60">
        <v>0</v>
      </c>
      <c r="Y191" s="60">
        <v>0</v>
      </c>
      <c r="Z191" s="59">
        <v>0</v>
      </c>
      <c r="AA191" s="59">
        <v>0</v>
      </c>
      <c r="AB191" s="59" t="s">
        <v>89</v>
      </c>
      <c r="AC191" s="61">
        <v>4</v>
      </c>
      <c r="AD191" s="58">
        <v>0</v>
      </c>
      <c r="AE191" s="58">
        <v>0</v>
      </c>
      <c r="AF191" s="58">
        <v>0</v>
      </c>
      <c r="AG191" s="58">
        <v>0</v>
      </c>
      <c r="AH191" s="59" t="s">
        <v>381</v>
      </c>
      <c r="AI191" s="58">
        <v>16</v>
      </c>
      <c r="AJ191" s="60"/>
      <c r="AK191" s="59" t="s">
        <v>392</v>
      </c>
      <c r="AL191" s="59">
        <v>1</v>
      </c>
      <c r="AM191" s="59" t="s">
        <v>27</v>
      </c>
      <c r="AN191" s="59" t="s">
        <v>680</v>
      </c>
      <c r="AO191" s="58">
        <v>24</v>
      </c>
      <c r="AP191" s="59" t="s">
        <v>677</v>
      </c>
      <c r="AQ191" s="59" t="s">
        <v>691</v>
      </c>
      <c r="AR191" s="59" t="s">
        <v>695</v>
      </c>
      <c r="AS191" s="59" t="s">
        <v>27</v>
      </c>
      <c r="AT191" s="59" t="s">
        <v>692</v>
      </c>
      <c r="AU191" s="59" t="s">
        <v>695</v>
      </c>
      <c r="AV191" s="59" t="s">
        <v>27</v>
      </c>
      <c r="AW191" s="62"/>
      <c r="AX191" s="62" t="s">
        <v>746</v>
      </c>
      <c r="AY191" s="62">
        <v>7.0750000000000002</v>
      </c>
      <c r="AZ191" s="62" t="s">
        <v>27</v>
      </c>
      <c r="BA191" s="62">
        <v>0</v>
      </c>
      <c r="BB191" s="62">
        <v>5.2910000000000004</v>
      </c>
      <c r="BC191" s="62">
        <v>248</v>
      </c>
      <c r="BD191" s="65">
        <v>0</v>
      </c>
      <c r="BE191" s="62" t="s">
        <v>782</v>
      </c>
      <c r="BF191" s="62">
        <v>1</v>
      </c>
      <c r="BG191" s="62"/>
      <c r="BH191" s="50">
        <f t="shared" si="2"/>
        <v>0</v>
      </c>
      <c r="BI191" s="50"/>
      <c r="BJ191" s="50"/>
      <c r="BL191" s="50"/>
      <c r="BM191" s="50"/>
      <c r="BN191" s="50"/>
      <c r="BO191" s="50"/>
      <c r="BP191" s="50"/>
      <c r="BQ191" s="50"/>
      <c r="BR191" s="50"/>
      <c r="BS191" s="50"/>
      <c r="BT191" s="50"/>
      <c r="BU191" s="50"/>
      <c r="BV191" s="50"/>
      <c r="BW191" s="50"/>
      <c r="BX191" s="50"/>
      <c r="BY191" s="50"/>
      <c r="BZ191" s="50"/>
      <c r="CA191" s="50"/>
      <c r="CB191" s="50"/>
      <c r="CC191" s="50"/>
      <c r="CD191" s="50"/>
      <c r="CE191" s="50"/>
      <c r="CF191" s="50"/>
      <c r="CG191" s="50"/>
      <c r="CH191" s="50"/>
      <c r="CI191" s="50"/>
    </row>
    <row r="192" spans="1:87" ht="14.25" customHeight="1" x14ac:dyDescent="0.25">
      <c r="A192" s="58">
        <v>191</v>
      </c>
      <c r="B192" s="59" t="s">
        <v>78</v>
      </c>
      <c r="C192" s="59" t="s">
        <v>26</v>
      </c>
      <c r="D192" s="59" t="s">
        <v>37</v>
      </c>
      <c r="E192" s="59"/>
      <c r="F192" s="59" t="s">
        <v>30</v>
      </c>
      <c r="G192" s="58">
        <v>69</v>
      </c>
      <c r="H192" s="58">
        <v>104</v>
      </c>
      <c r="I192" s="59" t="s">
        <v>124</v>
      </c>
      <c r="J192" s="58">
        <v>1391113645</v>
      </c>
      <c r="K192" s="58">
        <v>4.1333333333333302</v>
      </c>
      <c r="L192" s="58">
        <v>0.413333333333333</v>
      </c>
      <c r="M192" s="58">
        <v>4</v>
      </c>
      <c r="N192" s="60">
        <v>0</v>
      </c>
      <c r="O192" s="60">
        <v>0</v>
      </c>
      <c r="P192" s="58">
        <v>7</v>
      </c>
      <c r="Q192" s="58">
        <v>3</v>
      </c>
      <c r="R192" s="58">
        <v>6</v>
      </c>
      <c r="S192" s="58">
        <v>3</v>
      </c>
      <c r="T192" s="58">
        <v>1</v>
      </c>
      <c r="U192" s="58">
        <v>1</v>
      </c>
      <c r="V192" s="60">
        <v>0</v>
      </c>
      <c r="W192" s="59">
        <v>0</v>
      </c>
      <c r="X192" s="60">
        <v>0</v>
      </c>
      <c r="Y192" s="58">
        <v>1</v>
      </c>
      <c r="Z192" s="59">
        <v>26</v>
      </c>
      <c r="AA192" s="59">
        <v>1</v>
      </c>
      <c r="AB192" s="59" t="s">
        <v>27</v>
      </c>
      <c r="AC192" s="59">
        <v>0</v>
      </c>
      <c r="AD192" s="58">
        <v>4</v>
      </c>
      <c r="AE192" s="58">
        <v>1</v>
      </c>
      <c r="AF192" s="58">
        <v>0</v>
      </c>
      <c r="AG192" s="58">
        <v>6</v>
      </c>
      <c r="AH192" s="59" t="s">
        <v>381</v>
      </c>
      <c r="AI192" s="58">
        <v>16</v>
      </c>
      <c r="AJ192" s="60"/>
      <c r="AK192" s="59" t="s">
        <v>425</v>
      </c>
      <c r="AL192" s="59">
        <v>1</v>
      </c>
      <c r="AM192" s="59" t="s">
        <v>27</v>
      </c>
      <c r="AN192" s="59" t="s">
        <v>680</v>
      </c>
      <c r="AO192" s="58">
        <v>24</v>
      </c>
      <c r="AP192" s="59" t="s">
        <v>677</v>
      </c>
      <c r="AQ192" s="59" t="s">
        <v>691</v>
      </c>
      <c r="AR192" s="59" t="s">
        <v>695</v>
      </c>
      <c r="AS192" s="59" t="s">
        <v>27</v>
      </c>
      <c r="AT192" s="59" t="s">
        <v>692</v>
      </c>
      <c r="AU192" s="59" t="s">
        <v>695</v>
      </c>
      <c r="AV192" s="59" t="s">
        <v>27</v>
      </c>
      <c r="AW192" s="62"/>
      <c r="AX192" s="62" t="s">
        <v>746</v>
      </c>
      <c r="AY192" s="62">
        <v>21.033000000000001</v>
      </c>
      <c r="AZ192" s="62">
        <v>0.80896153846153851</v>
      </c>
      <c r="BA192" s="62">
        <v>1.236152712404317</v>
      </c>
      <c r="BB192" s="62">
        <v>20.080000000000002</v>
      </c>
      <c r="BC192" s="62">
        <v>56</v>
      </c>
      <c r="BD192">
        <v>1976</v>
      </c>
      <c r="BE192" s="62"/>
      <c r="BF192" s="62"/>
      <c r="BG192" s="62"/>
      <c r="BH192" s="50">
        <f t="shared" si="2"/>
        <v>0.23772167546236864</v>
      </c>
      <c r="BI192" s="50"/>
      <c r="BJ192" s="50"/>
      <c r="BL192" s="50"/>
      <c r="BM192" s="50"/>
      <c r="BN192" s="50"/>
      <c r="BO192" s="50"/>
      <c r="BP192" s="50"/>
      <c r="BQ192" s="50"/>
      <c r="BR192" s="50"/>
      <c r="BS192" s="50"/>
      <c r="BT192" s="50"/>
      <c r="BU192" s="50"/>
      <c r="BV192" s="50"/>
      <c r="BW192" s="50"/>
      <c r="BX192" s="50"/>
      <c r="BY192" s="50"/>
      <c r="BZ192" s="50"/>
      <c r="CA192" s="50"/>
      <c r="CB192" s="50"/>
      <c r="CC192" s="50"/>
      <c r="CD192" s="50"/>
      <c r="CE192" s="50"/>
      <c r="CF192" s="50"/>
      <c r="CG192" s="50"/>
      <c r="CH192" s="50"/>
      <c r="CI192" s="50"/>
    </row>
    <row r="193" spans="1:87" ht="14.25" customHeight="1" x14ac:dyDescent="0.25">
      <c r="A193" s="58">
        <v>192</v>
      </c>
      <c r="B193" s="59" t="s">
        <v>78</v>
      </c>
      <c r="C193" s="59" t="s">
        <v>26</v>
      </c>
      <c r="D193" s="59" t="s">
        <v>42</v>
      </c>
      <c r="E193" s="59"/>
      <c r="F193" s="59" t="s">
        <v>30</v>
      </c>
      <c r="G193" s="58">
        <v>40</v>
      </c>
      <c r="H193" s="58">
        <v>24</v>
      </c>
      <c r="I193" s="59" t="s">
        <v>124</v>
      </c>
      <c r="J193" s="58">
        <v>1391113645</v>
      </c>
      <c r="K193" s="58">
        <v>4.8666666666666698</v>
      </c>
      <c r="L193" s="58">
        <v>0.48666666666666702</v>
      </c>
      <c r="M193" s="58">
        <v>1</v>
      </c>
      <c r="N193" s="60">
        <v>0</v>
      </c>
      <c r="O193" s="60">
        <v>0</v>
      </c>
      <c r="P193" s="58">
        <v>2</v>
      </c>
      <c r="Q193" s="60">
        <v>0</v>
      </c>
      <c r="R193" s="58">
        <v>5</v>
      </c>
      <c r="S193" s="60">
        <v>0</v>
      </c>
      <c r="T193" s="58">
        <v>1</v>
      </c>
      <c r="U193" s="60">
        <v>0</v>
      </c>
      <c r="V193" s="60">
        <v>0</v>
      </c>
      <c r="W193" s="59">
        <v>0</v>
      </c>
      <c r="X193" s="60">
        <v>0</v>
      </c>
      <c r="Y193" s="60">
        <v>0</v>
      </c>
      <c r="Z193" s="59">
        <v>9</v>
      </c>
      <c r="AA193" s="59">
        <v>0</v>
      </c>
      <c r="AB193" s="59" t="s">
        <v>27</v>
      </c>
      <c r="AC193" s="59">
        <v>0</v>
      </c>
      <c r="AD193" s="58">
        <v>0</v>
      </c>
      <c r="AE193" s="58">
        <v>0</v>
      </c>
      <c r="AF193" s="58">
        <v>0</v>
      </c>
      <c r="AG193" s="58">
        <v>1</v>
      </c>
      <c r="AH193" s="59" t="s">
        <v>381</v>
      </c>
      <c r="AI193" s="58">
        <v>16</v>
      </c>
      <c r="AJ193" s="60"/>
      <c r="AK193" s="59" t="s">
        <v>453</v>
      </c>
      <c r="AL193" s="59">
        <v>1</v>
      </c>
      <c r="AM193" s="59" t="s">
        <v>27</v>
      </c>
      <c r="AN193" s="59" t="s">
        <v>680</v>
      </c>
      <c r="AO193" s="58">
        <v>24</v>
      </c>
      <c r="AP193" s="59" t="s">
        <v>677</v>
      </c>
      <c r="AQ193" s="59" t="s">
        <v>691</v>
      </c>
      <c r="AR193" s="59" t="s">
        <v>695</v>
      </c>
      <c r="AS193" s="59" t="s">
        <v>27</v>
      </c>
      <c r="AT193" s="59" t="s">
        <v>692</v>
      </c>
      <c r="AU193" s="59" t="s">
        <v>695</v>
      </c>
      <c r="AV193" s="59" t="s">
        <v>27</v>
      </c>
      <c r="AW193" s="64"/>
      <c r="AX193" s="62" t="s">
        <v>746</v>
      </c>
      <c r="AY193" s="62">
        <v>11.984</v>
      </c>
      <c r="AZ193" s="62">
        <v>1.3315555555555556</v>
      </c>
      <c r="BA193" s="62">
        <v>0.75100133511348466</v>
      </c>
      <c r="BB193" s="62">
        <v>11.529</v>
      </c>
      <c r="BC193" s="62">
        <v>160</v>
      </c>
      <c r="BD193" s="80">
        <v>0</v>
      </c>
      <c r="BE193" s="62"/>
      <c r="BF193" s="64"/>
      <c r="BG193" s="64"/>
      <c r="BH193" s="50">
        <f t="shared" si="2"/>
        <v>0</v>
      </c>
    </row>
    <row r="194" spans="1:87" ht="14.25" customHeight="1" x14ac:dyDescent="0.25">
      <c r="A194" s="58">
        <v>193</v>
      </c>
      <c r="B194" s="59" t="s">
        <v>78</v>
      </c>
      <c r="C194" s="59" t="s">
        <v>26</v>
      </c>
      <c r="D194" s="59" t="s">
        <v>47</v>
      </c>
      <c r="E194" s="59"/>
      <c r="F194" s="59" t="s">
        <v>30</v>
      </c>
      <c r="G194" s="58">
        <v>4</v>
      </c>
      <c r="H194" s="58">
        <v>8</v>
      </c>
      <c r="I194" s="59" t="s">
        <v>124</v>
      </c>
      <c r="J194" s="58">
        <v>1391113645</v>
      </c>
      <c r="K194" s="58">
        <v>5.5</v>
      </c>
      <c r="L194" s="58">
        <v>0.55000000000000004</v>
      </c>
      <c r="M194" s="58">
        <v>1</v>
      </c>
      <c r="N194" s="60">
        <v>0</v>
      </c>
      <c r="O194" s="60">
        <v>0</v>
      </c>
      <c r="P194" s="58">
        <v>2</v>
      </c>
      <c r="Q194" s="58">
        <v>1</v>
      </c>
      <c r="R194" s="58">
        <v>2</v>
      </c>
      <c r="S194" s="58">
        <v>1</v>
      </c>
      <c r="T194" s="58">
        <v>1</v>
      </c>
      <c r="U194" s="60">
        <v>0</v>
      </c>
      <c r="V194" s="58">
        <v>1</v>
      </c>
      <c r="W194" s="59">
        <v>0</v>
      </c>
      <c r="X194" s="58">
        <v>1</v>
      </c>
      <c r="Y194" s="58">
        <v>2</v>
      </c>
      <c r="Z194" s="59">
        <v>12</v>
      </c>
      <c r="AA194" s="59">
        <v>2</v>
      </c>
      <c r="AB194" s="59" t="s">
        <v>27</v>
      </c>
      <c r="AC194" s="59">
        <v>0</v>
      </c>
      <c r="AD194" s="58">
        <v>3</v>
      </c>
      <c r="AE194" s="58">
        <v>1</v>
      </c>
      <c r="AF194" s="58">
        <v>1</v>
      </c>
      <c r="AG194" s="58">
        <v>6</v>
      </c>
      <c r="AH194" s="59" t="s">
        <v>381</v>
      </c>
      <c r="AI194" s="58">
        <v>16</v>
      </c>
      <c r="AJ194" s="60"/>
      <c r="AK194" s="59" t="s">
        <v>481</v>
      </c>
      <c r="AL194" s="59">
        <v>1</v>
      </c>
      <c r="AM194" s="59" t="s">
        <v>27</v>
      </c>
      <c r="AN194" s="59" t="s">
        <v>680</v>
      </c>
      <c r="AO194" s="58">
        <v>24</v>
      </c>
      <c r="AP194" s="59" t="s">
        <v>677</v>
      </c>
      <c r="AQ194" s="59" t="s">
        <v>691</v>
      </c>
      <c r="AR194" s="59" t="s">
        <v>695</v>
      </c>
      <c r="AS194" s="59" t="s">
        <v>27</v>
      </c>
      <c r="AT194" s="59" t="s">
        <v>692</v>
      </c>
      <c r="AU194" s="59" t="s">
        <v>695</v>
      </c>
      <c r="AV194" s="59" t="s">
        <v>27</v>
      </c>
      <c r="AW194" s="64"/>
      <c r="AX194" s="62" t="s">
        <v>746</v>
      </c>
      <c r="AY194" s="62">
        <v>6.4960000000000004</v>
      </c>
      <c r="AZ194" s="62">
        <v>0.54133333333333333</v>
      </c>
      <c r="BA194" s="62">
        <v>1.8472906403940885</v>
      </c>
      <c r="BB194" s="62">
        <v>5.4790000000000001</v>
      </c>
      <c r="BC194" s="62">
        <v>0</v>
      </c>
      <c r="BD194">
        <v>272</v>
      </c>
      <c r="BE194" s="62"/>
      <c r="BF194" s="64"/>
      <c r="BG194" s="64"/>
      <c r="BH194" s="50">
        <f t="shared" ref="BH194:BH257" si="3">SUM(AD194:AF194)/AY194</f>
        <v>0.76970443349753692</v>
      </c>
    </row>
    <row r="195" spans="1:87" ht="14.25" customHeight="1" x14ac:dyDescent="0.25">
      <c r="A195" s="58">
        <v>194</v>
      </c>
      <c r="B195" s="59" t="s">
        <v>78</v>
      </c>
      <c r="C195" s="59" t="s">
        <v>26</v>
      </c>
      <c r="D195" s="59" t="s">
        <v>33</v>
      </c>
      <c r="E195" s="59"/>
      <c r="F195" s="59" t="s">
        <v>500</v>
      </c>
      <c r="G195" s="58">
        <v>28</v>
      </c>
      <c r="H195" s="58">
        <v>200</v>
      </c>
      <c r="I195" s="59" t="s">
        <v>124</v>
      </c>
      <c r="J195" s="58">
        <v>1391113645</v>
      </c>
      <c r="K195" s="58">
        <v>2.125</v>
      </c>
      <c r="L195" s="58">
        <v>0.42499999999999999</v>
      </c>
      <c r="M195" s="58">
        <v>3</v>
      </c>
      <c r="N195" s="60">
        <v>0</v>
      </c>
      <c r="O195" s="60">
        <v>0</v>
      </c>
      <c r="P195" s="58">
        <v>8</v>
      </c>
      <c r="Q195" s="58">
        <v>5</v>
      </c>
      <c r="R195" s="58">
        <v>1</v>
      </c>
      <c r="S195" s="58">
        <v>5</v>
      </c>
      <c r="T195" s="58">
        <v>1</v>
      </c>
      <c r="U195" s="58">
        <v>2</v>
      </c>
      <c r="V195" s="58">
        <v>1</v>
      </c>
      <c r="W195" s="59">
        <v>0</v>
      </c>
      <c r="X195" s="58">
        <v>1</v>
      </c>
      <c r="Y195" s="58">
        <v>4</v>
      </c>
      <c r="Z195" s="59">
        <v>31</v>
      </c>
      <c r="AA195" s="59">
        <v>4</v>
      </c>
      <c r="AB195" s="59" t="s">
        <v>767</v>
      </c>
      <c r="AC195" s="59">
        <v>0</v>
      </c>
      <c r="AD195" s="58">
        <v>5</v>
      </c>
      <c r="AE195" s="58">
        <v>2</v>
      </c>
      <c r="AF195" s="58">
        <v>1</v>
      </c>
      <c r="AG195" s="58">
        <v>10</v>
      </c>
      <c r="AH195" s="59" t="s">
        <v>503</v>
      </c>
      <c r="AI195" s="58">
        <v>25</v>
      </c>
      <c r="AJ195" s="60"/>
      <c r="AK195" s="59" t="s">
        <v>511</v>
      </c>
      <c r="AL195" s="59">
        <v>1</v>
      </c>
      <c r="AM195" s="59" t="s">
        <v>27</v>
      </c>
      <c r="AN195" s="59" t="s">
        <v>680</v>
      </c>
      <c r="AO195" s="58">
        <v>24</v>
      </c>
      <c r="AP195" s="59" t="s">
        <v>677</v>
      </c>
      <c r="AQ195" s="59" t="s">
        <v>691</v>
      </c>
      <c r="AR195" s="59" t="s">
        <v>695</v>
      </c>
      <c r="AS195" s="59" t="s">
        <v>27</v>
      </c>
      <c r="AT195" s="59" t="s">
        <v>692</v>
      </c>
      <c r="AU195" s="59" t="s">
        <v>695</v>
      </c>
      <c r="AV195" s="59" t="s">
        <v>27</v>
      </c>
      <c r="AW195" s="62"/>
      <c r="AX195" s="62" t="s">
        <v>746</v>
      </c>
      <c r="AY195" s="62">
        <v>11.977</v>
      </c>
      <c r="AZ195" s="62">
        <v>0.38635483870967741</v>
      </c>
      <c r="BA195" s="62">
        <v>2.5882942306086667</v>
      </c>
      <c r="BB195" s="62">
        <v>9.9540000000000006</v>
      </c>
      <c r="BC195" s="62">
        <v>28</v>
      </c>
      <c r="BD195">
        <v>718</v>
      </c>
      <c r="BE195" s="62" t="s">
        <v>783</v>
      </c>
      <c r="BF195" s="62">
        <v>1</v>
      </c>
      <c r="BG195" s="62"/>
      <c r="BH195" s="50">
        <f t="shared" si="3"/>
        <v>0.66794689822159137</v>
      </c>
      <c r="BI195" s="50"/>
      <c r="BJ195" s="50"/>
      <c r="BL195" s="50"/>
      <c r="BM195" s="50"/>
      <c r="BN195" s="50"/>
      <c r="BO195" s="50"/>
      <c r="BP195" s="50"/>
      <c r="BQ195" s="50"/>
      <c r="BR195" s="50"/>
      <c r="BS195" s="50"/>
      <c r="BT195" s="50"/>
      <c r="BU195" s="50"/>
      <c r="BV195" s="50"/>
      <c r="BW195" s="50"/>
      <c r="BX195" s="50"/>
      <c r="BY195" s="50"/>
      <c r="BZ195" s="50"/>
      <c r="CA195" s="50"/>
      <c r="CB195" s="50"/>
      <c r="CC195" s="50"/>
      <c r="CD195" s="50"/>
      <c r="CE195" s="50"/>
      <c r="CF195" s="50"/>
      <c r="CG195" s="50"/>
      <c r="CH195" s="50"/>
      <c r="CI195" s="50"/>
    </row>
    <row r="196" spans="1:87" ht="14.25" customHeight="1" x14ac:dyDescent="0.25">
      <c r="A196" s="58">
        <v>195</v>
      </c>
      <c r="B196" s="59" t="s">
        <v>78</v>
      </c>
      <c r="C196" s="59" t="s">
        <v>26</v>
      </c>
      <c r="D196" s="59" t="s">
        <v>38</v>
      </c>
      <c r="E196" s="59"/>
      <c r="F196" s="59" t="s">
        <v>500</v>
      </c>
      <c r="G196" s="58">
        <v>29</v>
      </c>
      <c r="H196" s="58">
        <v>120</v>
      </c>
      <c r="I196" s="59" t="s">
        <v>124</v>
      </c>
      <c r="J196" s="58">
        <v>1391113645</v>
      </c>
      <c r="K196" s="58">
        <v>2.43333333333333</v>
      </c>
      <c r="L196" s="58">
        <v>0.48666666666666702</v>
      </c>
      <c r="M196" s="58">
        <v>2</v>
      </c>
      <c r="N196" s="60">
        <v>0</v>
      </c>
      <c r="O196" s="60">
        <v>0</v>
      </c>
      <c r="P196" s="58">
        <v>3</v>
      </c>
      <c r="Q196" s="58">
        <v>1</v>
      </c>
      <c r="R196" s="60">
        <v>0</v>
      </c>
      <c r="S196" s="58">
        <v>1</v>
      </c>
      <c r="T196" s="60">
        <v>0</v>
      </c>
      <c r="U196" s="60">
        <v>0</v>
      </c>
      <c r="V196" s="60">
        <v>0</v>
      </c>
      <c r="W196" s="59">
        <v>0</v>
      </c>
      <c r="X196" s="60">
        <v>0</v>
      </c>
      <c r="Y196" s="60">
        <v>0</v>
      </c>
      <c r="Z196" s="59">
        <v>7</v>
      </c>
      <c r="AA196" s="59">
        <v>0</v>
      </c>
      <c r="AB196" s="59" t="s">
        <v>27</v>
      </c>
      <c r="AC196" s="61">
        <v>3</v>
      </c>
      <c r="AD196" s="58">
        <v>0</v>
      </c>
      <c r="AE196" s="58">
        <v>0</v>
      </c>
      <c r="AF196" s="58">
        <v>0</v>
      </c>
      <c r="AG196" s="58">
        <v>1</v>
      </c>
      <c r="AH196" s="59" t="s">
        <v>503</v>
      </c>
      <c r="AI196" s="58">
        <v>25</v>
      </c>
      <c r="AJ196" s="60"/>
      <c r="AK196" s="59" t="s">
        <v>543</v>
      </c>
      <c r="AL196" s="59">
        <v>1</v>
      </c>
      <c r="AM196" s="59" t="s">
        <v>27</v>
      </c>
      <c r="AN196" s="59" t="s">
        <v>680</v>
      </c>
      <c r="AO196" s="58">
        <v>24</v>
      </c>
      <c r="AP196" s="59" t="s">
        <v>677</v>
      </c>
      <c r="AQ196" s="59" t="s">
        <v>691</v>
      </c>
      <c r="AR196" s="59" t="s">
        <v>695</v>
      </c>
      <c r="AS196" s="59" t="s">
        <v>27</v>
      </c>
      <c r="AT196" s="59" t="s">
        <v>692</v>
      </c>
      <c r="AU196" s="59" t="s">
        <v>695</v>
      </c>
      <c r="AV196" s="59" t="s">
        <v>27</v>
      </c>
      <c r="AW196" s="62"/>
      <c r="AX196" s="62" t="s">
        <v>746</v>
      </c>
      <c r="AY196" s="62">
        <v>6.9050000000000002</v>
      </c>
      <c r="AZ196" s="62">
        <v>0.98642857142857143</v>
      </c>
      <c r="BA196" s="62">
        <v>1.0137581462708183</v>
      </c>
      <c r="BB196" s="62">
        <v>5.9850000000000003</v>
      </c>
      <c r="BC196" s="62">
        <v>29</v>
      </c>
      <c r="BD196" s="80">
        <v>41</v>
      </c>
      <c r="BE196" s="62"/>
      <c r="BF196" s="62"/>
      <c r="BG196" s="62"/>
      <c r="BH196" s="50">
        <f t="shared" si="3"/>
        <v>0</v>
      </c>
      <c r="BI196" s="50"/>
      <c r="BJ196" s="50"/>
      <c r="BL196" s="50"/>
      <c r="BM196" s="50"/>
      <c r="BN196" s="50"/>
      <c r="BO196" s="50"/>
      <c r="BP196" s="50"/>
      <c r="BQ196" s="50"/>
      <c r="BR196" s="50"/>
      <c r="BS196" s="50"/>
      <c r="BT196" s="50"/>
      <c r="BU196" s="50"/>
      <c r="BV196" s="50"/>
      <c r="BW196" s="50"/>
      <c r="BX196" s="50"/>
      <c r="BY196" s="50"/>
      <c r="BZ196" s="50"/>
      <c r="CA196" s="50"/>
      <c r="CB196" s="50"/>
      <c r="CC196" s="50"/>
      <c r="CD196" s="50"/>
      <c r="CE196" s="50"/>
      <c r="CF196" s="50"/>
      <c r="CG196" s="50"/>
      <c r="CH196" s="50"/>
      <c r="CI196" s="50"/>
    </row>
    <row r="197" spans="1:87" ht="14.25" hidden="1" customHeight="1" x14ac:dyDescent="0.25">
      <c r="A197" s="58">
        <v>196</v>
      </c>
      <c r="B197" s="59" t="s">
        <v>78</v>
      </c>
      <c r="C197" s="59" t="s">
        <v>26</v>
      </c>
      <c r="D197" s="59" t="s">
        <v>43</v>
      </c>
      <c r="E197" s="59"/>
      <c r="F197" s="59" t="s">
        <v>500</v>
      </c>
      <c r="G197" s="58">
        <v>59</v>
      </c>
      <c r="H197" s="58">
        <v>26</v>
      </c>
      <c r="I197" s="59" t="s">
        <v>124</v>
      </c>
      <c r="J197" s="58">
        <v>1391113645</v>
      </c>
      <c r="K197" s="58">
        <v>3</v>
      </c>
      <c r="L197" s="58">
        <v>0.6</v>
      </c>
      <c r="M197" s="60">
        <v>0</v>
      </c>
      <c r="N197" s="60">
        <v>0</v>
      </c>
      <c r="O197" s="60">
        <v>0</v>
      </c>
      <c r="P197" s="60">
        <v>0</v>
      </c>
      <c r="Q197" s="60">
        <v>0</v>
      </c>
      <c r="R197" s="60">
        <v>0</v>
      </c>
      <c r="S197" s="60">
        <v>0</v>
      </c>
      <c r="T197" s="60">
        <v>0</v>
      </c>
      <c r="U197" s="60">
        <v>0</v>
      </c>
      <c r="V197" s="60">
        <v>0</v>
      </c>
      <c r="W197" s="59">
        <v>0</v>
      </c>
      <c r="X197" s="60">
        <v>0</v>
      </c>
      <c r="Y197" s="60">
        <v>0</v>
      </c>
      <c r="Z197" s="59">
        <v>0</v>
      </c>
      <c r="AA197" s="59">
        <v>0</v>
      </c>
      <c r="AB197" s="59" t="s">
        <v>767</v>
      </c>
      <c r="AC197" s="61">
        <v>4</v>
      </c>
      <c r="AD197" s="58">
        <v>0</v>
      </c>
      <c r="AE197" s="58">
        <v>0</v>
      </c>
      <c r="AF197" s="58">
        <v>0</v>
      </c>
      <c r="AG197" s="58">
        <v>0</v>
      </c>
      <c r="AH197" s="59" t="s">
        <v>503</v>
      </c>
      <c r="AI197" s="58">
        <v>25</v>
      </c>
      <c r="AJ197" s="60"/>
      <c r="AK197" s="59" t="s">
        <v>577</v>
      </c>
      <c r="AL197" s="59">
        <v>1</v>
      </c>
      <c r="AM197" s="59" t="s">
        <v>27</v>
      </c>
      <c r="AN197" s="59" t="s">
        <v>680</v>
      </c>
      <c r="AO197" s="58">
        <v>24</v>
      </c>
      <c r="AP197" s="59" t="s">
        <v>677</v>
      </c>
      <c r="AQ197" s="59" t="s">
        <v>691</v>
      </c>
      <c r="AR197" s="59" t="s">
        <v>695</v>
      </c>
      <c r="AS197" s="59" t="s">
        <v>27</v>
      </c>
      <c r="AT197" s="59" t="s">
        <v>692</v>
      </c>
      <c r="AU197" s="59" t="s">
        <v>695</v>
      </c>
      <c r="AV197" s="59" t="s">
        <v>27</v>
      </c>
      <c r="AW197" s="64"/>
      <c r="AX197" s="62" t="s">
        <v>746</v>
      </c>
      <c r="AY197" s="62">
        <v>8.1650000000000009</v>
      </c>
      <c r="AZ197" s="62" t="s">
        <v>27</v>
      </c>
      <c r="BA197" s="62">
        <v>0</v>
      </c>
      <c r="BB197" s="62">
        <v>5.7250000000000005</v>
      </c>
      <c r="BC197" s="62">
        <v>59</v>
      </c>
      <c r="BD197" s="65">
        <v>0</v>
      </c>
      <c r="BE197" s="62" t="s">
        <v>783</v>
      </c>
      <c r="BF197" s="62">
        <v>1</v>
      </c>
      <c r="BG197" s="64"/>
      <c r="BH197" s="50">
        <f t="shared" si="3"/>
        <v>0</v>
      </c>
    </row>
    <row r="198" spans="1:87" ht="14.25" hidden="1" customHeight="1" x14ac:dyDescent="0.25">
      <c r="A198" s="58">
        <v>197</v>
      </c>
      <c r="B198" s="59" t="s">
        <v>78</v>
      </c>
      <c r="C198" s="59" t="s">
        <v>26</v>
      </c>
      <c r="D198" s="59" t="s">
        <v>48</v>
      </c>
      <c r="E198" s="59"/>
      <c r="F198" s="59" t="s">
        <v>500</v>
      </c>
      <c r="G198" s="58">
        <v>53</v>
      </c>
      <c r="H198" s="58">
        <v>7</v>
      </c>
      <c r="I198" s="59" t="s">
        <v>124</v>
      </c>
      <c r="J198" s="58">
        <v>1391113645</v>
      </c>
      <c r="K198" s="58">
        <v>2.8</v>
      </c>
      <c r="L198" s="58">
        <v>0.56000000000000005</v>
      </c>
      <c r="M198" s="60">
        <v>0</v>
      </c>
      <c r="N198" s="60">
        <v>0</v>
      </c>
      <c r="O198" s="60">
        <v>0</v>
      </c>
      <c r="P198" s="60">
        <v>0</v>
      </c>
      <c r="Q198" s="60">
        <v>0</v>
      </c>
      <c r="R198" s="60">
        <v>0</v>
      </c>
      <c r="S198" s="60">
        <v>0</v>
      </c>
      <c r="T198" s="60">
        <v>0</v>
      </c>
      <c r="U198" s="60">
        <v>0</v>
      </c>
      <c r="V198" s="60">
        <v>0</v>
      </c>
      <c r="W198" s="59">
        <v>0</v>
      </c>
      <c r="X198" s="60">
        <v>0</v>
      </c>
      <c r="Y198" s="60">
        <v>0</v>
      </c>
      <c r="Z198" s="59">
        <v>0</v>
      </c>
      <c r="AA198" s="59">
        <v>0</v>
      </c>
      <c r="AB198" s="59" t="s">
        <v>767</v>
      </c>
      <c r="AC198" s="61">
        <v>4</v>
      </c>
      <c r="AD198" s="58">
        <v>0</v>
      </c>
      <c r="AE198" s="58">
        <v>0</v>
      </c>
      <c r="AF198" s="58">
        <v>0</v>
      </c>
      <c r="AG198" s="58">
        <v>0</v>
      </c>
      <c r="AH198" s="59" t="s">
        <v>503</v>
      </c>
      <c r="AI198" s="58">
        <v>25</v>
      </c>
      <c r="AJ198" s="60"/>
      <c r="AK198" s="59" t="s">
        <v>607</v>
      </c>
      <c r="AL198" s="59">
        <v>1</v>
      </c>
      <c r="AM198" s="59" t="s">
        <v>27</v>
      </c>
      <c r="AN198" s="59" t="s">
        <v>680</v>
      </c>
      <c r="AO198" s="58">
        <v>24</v>
      </c>
      <c r="AP198" s="59" t="s">
        <v>677</v>
      </c>
      <c r="AQ198" s="59" t="s">
        <v>691</v>
      </c>
      <c r="AR198" s="59" t="s">
        <v>695</v>
      </c>
      <c r="AS198" s="59" t="s">
        <v>27</v>
      </c>
      <c r="AT198" s="59" t="s">
        <v>692</v>
      </c>
      <c r="AU198" s="59" t="s">
        <v>695</v>
      </c>
      <c r="AV198" s="59" t="s">
        <v>27</v>
      </c>
      <c r="AW198" s="64"/>
      <c r="AX198" s="62" t="s">
        <v>746</v>
      </c>
      <c r="AY198" s="62">
        <v>6.8900000000000006</v>
      </c>
      <c r="AZ198" s="62" t="s">
        <v>27</v>
      </c>
      <c r="BA198" s="62">
        <v>0</v>
      </c>
      <c r="BB198" s="62">
        <v>5.9219999999999997</v>
      </c>
      <c r="BC198" s="62">
        <v>53</v>
      </c>
      <c r="BD198" s="65">
        <v>0</v>
      </c>
      <c r="BE198" s="62" t="s">
        <v>783</v>
      </c>
      <c r="BF198" s="62">
        <v>1</v>
      </c>
      <c r="BG198" s="64"/>
      <c r="BH198" s="50">
        <f t="shared" si="3"/>
        <v>0</v>
      </c>
    </row>
    <row r="199" spans="1:87" ht="14.25" customHeight="1" x14ac:dyDescent="0.25">
      <c r="A199" s="58">
        <v>198</v>
      </c>
      <c r="B199" s="59" t="s">
        <v>78</v>
      </c>
      <c r="C199" s="59" t="s">
        <v>26</v>
      </c>
      <c r="D199" s="59" t="s">
        <v>79</v>
      </c>
      <c r="E199" s="59"/>
      <c r="F199" s="59" t="s">
        <v>80</v>
      </c>
      <c r="G199" s="58">
        <v>1</v>
      </c>
      <c r="H199" s="58">
        <v>30</v>
      </c>
      <c r="I199" s="59" t="s">
        <v>126</v>
      </c>
      <c r="J199" s="58">
        <v>8916155192</v>
      </c>
      <c r="K199" s="58">
        <v>74.9375</v>
      </c>
      <c r="L199" s="58">
        <v>0.82900943396226401</v>
      </c>
      <c r="M199" s="58">
        <v>5</v>
      </c>
      <c r="N199" s="60">
        <v>0</v>
      </c>
      <c r="O199" s="58">
        <v>3</v>
      </c>
      <c r="P199" s="58">
        <v>12</v>
      </c>
      <c r="Q199" s="58">
        <v>6</v>
      </c>
      <c r="R199" s="58">
        <v>1</v>
      </c>
      <c r="S199" s="58">
        <v>6</v>
      </c>
      <c r="T199" s="58">
        <v>1</v>
      </c>
      <c r="U199" s="58">
        <v>1</v>
      </c>
      <c r="V199" s="58">
        <v>2.5</v>
      </c>
      <c r="W199" s="59">
        <v>0</v>
      </c>
      <c r="X199" s="58">
        <v>1.5</v>
      </c>
      <c r="Y199" s="58">
        <v>5</v>
      </c>
      <c r="Z199" s="59">
        <v>44</v>
      </c>
      <c r="AA199" s="59">
        <v>5</v>
      </c>
      <c r="AB199" s="59" t="s">
        <v>767</v>
      </c>
      <c r="AC199" s="59">
        <v>0</v>
      </c>
      <c r="AD199" s="58">
        <v>2</v>
      </c>
      <c r="AE199" s="58">
        <v>2</v>
      </c>
      <c r="AF199" s="58">
        <v>0</v>
      </c>
      <c r="AG199" s="58">
        <v>9</v>
      </c>
      <c r="AH199" s="59" t="s">
        <v>112</v>
      </c>
      <c r="AI199" s="58">
        <v>1</v>
      </c>
      <c r="AJ199" s="58">
        <v>1</v>
      </c>
      <c r="AK199" s="59" t="s">
        <v>641</v>
      </c>
      <c r="AL199" s="59">
        <v>1</v>
      </c>
      <c r="AM199" s="59" t="s">
        <v>27</v>
      </c>
      <c r="AN199" s="59" t="s">
        <v>680</v>
      </c>
      <c r="AO199" s="58">
        <v>30</v>
      </c>
      <c r="AP199" s="59" t="s">
        <v>677</v>
      </c>
      <c r="AQ199" s="59" t="s">
        <v>697</v>
      </c>
      <c r="AR199" s="59" t="s">
        <v>27</v>
      </c>
      <c r="AS199" s="59" t="s">
        <v>27</v>
      </c>
      <c r="AT199" s="59" t="s">
        <v>27</v>
      </c>
      <c r="AU199" s="59" t="s">
        <v>27</v>
      </c>
      <c r="AV199" s="59" t="s">
        <v>27</v>
      </c>
      <c r="AW199" s="62"/>
      <c r="AX199" s="62" t="s">
        <v>747</v>
      </c>
      <c r="AY199" s="62">
        <v>23.042000000000002</v>
      </c>
      <c r="AZ199" s="62">
        <v>0.52368181818181825</v>
      </c>
      <c r="BA199" s="62">
        <v>1.9095564621126637</v>
      </c>
      <c r="BB199" s="62">
        <v>22.294</v>
      </c>
      <c r="BC199" s="62">
        <v>79</v>
      </c>
      <c r="BD199">
        <v>586</v>
      </c>
      <c r="BE199" s="62"/>
      <c r="BF199" s="62"/>
      <c r="BG199" s="62"/>
      <c r="BH199" s="50">
        <f t="shared" si="3"/>
        <v>0.17359604201024215</v>
      </c>
      <c r="BI199" s="50"/>
      <c r="BJ199" s="50"/>
      <c r="BL199" s="50"/>
      <c r="BM199" s="50"/>
      <c r="BN199" s="50"/>
      <c r="BO199" s="50"/>
      <c r="BP199" s="50"/>
      <c r="BQ199" s="50"/>
      <c r="BR199" s="50"/>
      <c r="BS199" s="50"/>
      <c r="BT199" s="50"/>
      <c r="BU199" s="50"/>
      <c r="BV199" s="50"/>
      <c r="BW199" s="50"/>
      <c r="BX199" s="50"/>
      <c r="BY199" s="50"/>
      <c r="BZ199" s="50"/>
      <c r="CA199" s="50"/>
      <c r="CB199" s="50"/>
      <c r="CC199" s="50"/>
      <c r="CD199" s="50"/>
      <c r="CE199" s="50"/>
      <c r="CF199" s="50"/>
      <c r="CG199" s="50"/>
      <c r="CH199" s="50"/>
      <c r="CI199" s="50"/>
    </row>
    <row r="200" spans="1:87" ht="14.25" customHeight="1" x14ac:dyDescent="0.25">
      <c r="A200" s="58">
        <v>199</v>
      </c>
      <c r="B200" s="59" t="s">
        <v>78</v>
      </c>
      <c r="C200" s="59" t="s">
        <v>26</v>
      </c>
      <c r="D200" s="59" t="s">
        <v>34</v>
      </c>
      <c r="E200" s="59"/>
      <c r="F200" s="59" t="s">
        <v>35</v>
      </c>
      <c r="G200" s="58">
        <v>1</v>
      </c>
      <c r="H200" s="58">
        <v>19</v>
      </c>
      <c r="I200" s="59" t="s">
        <v>126</v>
      </c>
      <c r="J200" s="58">
        <v>8916155192</v>
      </c>
      <c r="K200" s="58">
        <v>74.357142857142904</v>
      </c>
      <c r="L200" s="58">
        <v>0.68844984802431597</v>
      </c>
      <c r="M200" s="58">
        <v>5</v>
      </c>
      <c r="N200" s="60">
        <v>0</v>
      </c>
      <c r="O200" s="60">
        <v>0</v>
      </c>
      <c r="P200" s="58">
        <v>12</v>
      </c>
      <c r="Q200" s="58">
        <v>7</v>
      </c>
      <c r="R200" s="58">
        <v>1</v>
      </c>
      <c r="S200" s="58">
        <v>7</v>
      </c>
      <c r="T200" s="58">
        <v>1</v>
      </c>
      <c r="U200" s="58">
        <v>3</v>
      </c>
      <c r="V200" s="58">
        <v>2</v>
      </c>
      <c r="W200" s="59">
        <v>0</v>
      </c>
      <c r="X200" s="58">
        <v>1</v>
      </c>
      <c r="Y200" s="58">
        <v>6</v>
      </c>
      <c r="Z200" s="59">
        <v>45</v>
      </c>
      <c r="AA200" s="59">
        <v>6</v>
      </c>
      <c r="AB200" s="59" t="s">
        <v>767</v>
      </c>
      <c r="AC200" s="59">
        <v>0</v>
      </c>
      <c r="AD200" s="58">
        <v>2</v>
      </c>
      <c r="AE200" s="58">
        <v>1</v>
      </c>
      <c r="AF200" s="58">
        <v>0</v>
      </c>
      <c r="AG200" s="58">
        <v>7</v>
      </c>
      <c r="AH200" s="59" t="s">
        <v>112</v>
      </c>
      <c r="AI200" s="58">
        <v>1</v>
      </c>
      <c r="AJ200" s="58">
        <v>1</v>
      </c>
      <c r="AK200" s="59" t="s">
        <v>191</v>
      </c>
      <c r="AL200" s="59">
        <v>1</v>
      </c>
      <c r="AM200" s="59" t="s">
        <v>27</v>
      </c>
      <c r="AN200" s="59" t="s">
        <v>680</v>
      </c>
      <c r="AO200" s="58">
        <v>30</v>
      </c>
      <c r="AP200" s="59" t="s">
        <v>677</v>
      </c>
      <c r="AQ200" s="59" t="s">
        <v>697</v>
      </c>
      <c r="AR200" s="59" t="s">
        <v>27</v>
      </c>
      <c r="AS200" s="59" t="s">
        <v>27</v>
      </c>
      <c r="AT200" s="59" t="s">
        <v>27</v>
      </c>
      <c r="AU200" s="59" t="s">
        <v>27</v>
      </c>
      <c r="AV200" s="59" t="s">
        <v>27</v>
      </c>
      <c r="AW200" s="62"/>
      <c r="AX200" s="62" t="s">
        <v>747</v>
      </c>
      <c r="AY200" s="62">
        <v>15.548999999999999</v>
      </c>
      <c r="AZ200" s="62">
        <v>0.3455333333333333</v>
      </c>
      <c r="BA200" s="62">
        <v>2.8940767895041484</v>
      </c>
      <c r="BB200" s="62">
        <v>14.833</v>
      </c>
      <c r="BC200" s="62">
        <v>80</v>
      </c>
      <c r="BD200">
        <v>1318</v>
      </c>
      <c r="BE200" s="62"/>
      <c r="BF200" s="62"/>
      <c r="BG200" s="62"/>
      <c r="BH200" s="50">
        <f t="shared" si="3"/>
        <v>0.1929384526336099</v>
      </c>
      <c r="BI200" s="50"/>
      <c r="BJ200" s="50"/>
      <c r="BL200" s="50"/>
      <c r="BM200" s="50"/>
      <c r="BN200" s="50"/>
      <c r="BO200" s="50"/>
      <c r="BP200" s="50"/>
      <c r="BQ200" s="50"/>
      <c r="BR200" s="50"/>
      <c r="BS200" s="50"/>
      <c r="BT200" s="50"/>
      <c r="BU200" s="50"/>
      <c r="BV200" s="50"/>
      <c r="BW200" s="50"/>
      <c r="BX200" s="50"/>
      <c r="BY200" s="50"/>
      <c r="BZ200" s="50"/>
      <c r="CA200" s="50"/>
      <c r="CB200" s="50"/>
      <c r="CC200" s="50"/>
      <c r="CD200" s="50"/>
      <c r="CE200" s="50"/>
      <c r="CF200" s="50"/>
      <c r="CG200" s="50"/>
      <c r="CH200" s="50"/>
      <c r="CI200" s="50"/>
    </row>
    <row r="201" spans="1:87" ht="14.25" customHeight="1" x14ac:dyDescent="0.25">
      <c r="A201" s="58">
        <v>200</v>
      </c>
      <c r="B201" s="59" t="s">
        <v>78</v>
      </c>
      <c r="C201" s="59" t="s">
        <v>26</v>
      </c>
      <c r="D201" s="59" t="s">
        <v>39</v>
      </c>
      <c r="E201" s="59"/>
      <c r="F201" s="59" t="s">
        <v>40</v>
      </c>
      <c r="G201" s="58">
        <v>1</v>
      </c>
      <c r="H201" s="58">
        <v>9</v>
      </c>
      <c r="I201" s="59" t="s">
        <v>126</v>
      </c>
      <c r="J201" s="58">
        <v>8916155192</v>
      </c>
      <c r="K201" s="58">
        <v>0</v>
      </c>
      <c r="L201" s="58">
        <v>0</v>
      </c>
      <c r="M201" s="58">
        <v>2</v>
      </c>
      <c r="N201" s="60">
        <v>0</v>
      </c>
      <c r="O201" s="60">
        <v>0</v>
      </c>
      <c r="P201" s="58">
        <v>3</v>
      </c>
      <c r="Q201" s="58">
        <v>1</v>
      </c>
      <c r="R201" s="60">
        <v>0</v>
      </c>
      <c r="S201" s="58">
        <v>1</v>
      </c>
      <c r="T201" s="58">
        <v>1</v>
      </c>
      <c r="U201" s="60">
        <v>0</v>
      </c>
      <c r="V201" s="60">
        <v>0</v>
      </c>
      <c r="W201" s="59">
        <v>0</v>
      </c>
      <c r="X201" s="60">
        <v>0</v>
      </c>
      <c r="Y201" s="60">
        <v>0</v>
      </c>
      <c r="Z201" s="59">
        <v>8</v>
      </c>
      <c r="AA201" s="59">
        <v>0</v>
      </c>
      <c r="AB201" s="59" t="s">
        <v>27</v>
      </c>
      <c r="AC201" s="59">
        <v>0</v>
      </c>
      <c r="AD201" s="58">
        <v>0</v>
      </c>
      <c r="AE201" s="58">
        <v>0</v>
      </c>
      <c r="AF201" s="58">
        <v>0</v>
      </c>
      <c r="AG201" s="58">
        <v>3</v>
      </c>
      <c r="AH201" s="59" t="s">
        <v>86</v>
      </c>
      <c r="AI201" s="58">
        <v>3</v>
      </c>
      <c r="AJ201" s="60"/>
      <c r="AK201" s="59" t="s">
        <v>127</v>
      </c>
      <c r="AL201" s="59">
        <v>1</v>
      </c>
      <c r="AM201" s="59" t="s">
        <v>27</v>
      </c>
      <c r="AN201" s="59" t="s">
        <v>680</v>
      </c>
      <c r="AO201" s="58">
        <v>30</v>
      </c>
      <c r="AP201" s="59" t="s">
        <v>677</v>
      </c>
      <c r="AQ201" s="59" t="s">
        <v>697</v>
      </c>
      <c r="AR201" s="59" t="s">
        <v>27</v>
      </c>
      <c r="AS201" s="59" t="s">
        <v>27</v>
      </c>
      <c r="AT201" s="59" t="s">
        <v>27</v>
      </c>
      <c r="AU201" s="59" t="s">
        <v>27</v>
      </c>
      <c r="AV201" s="59" t="s">
        <v>27</v>
      </c>
      <c r="AW201" s="62"/>
      <c r="AX201" s="62" t="s">
        <v>747</v>
      </c>
      <c r="AY201" s="62">
        <v>9.0020000000000007</v>
      </c>
      <c r="AZ201" s="62">
        <v>1.1252500000000001</v>
      </c>
      <c r="BA201" s="62">
        <v>0.88869140191068641</v>
      </c>
      <c r="BB201" s="62"/>
      <c r="BC201" s="62">
        <v>10</v>
      </c>
      <c r="BD201">
        <v>0</v>
      </c>
      <c r="BE201" s="62"/>
      <c r="BF201" s="62"/>
      <c r="BG201" s="62"/>
      <c r="BH201" s="50">
        <f t="shared" si="3"/>
        <v>0</v>
      </c>
      <c r="BI201" s="50"/>
      <c r="BJ201" s="50"/>
      <c r="BL201" s="50"/>
      <c r="BM201" s="50"/>
      <c r="BN201" s="50"/>
      <c r="BO201" s="50"/>
      <c r="BP201" s="50"/>
      <c r="BQ201" s="50"/>
      <c r="BR201" s="50"/>
      <c r="BS201" s="50"/>
      <c r="BT201" s="50"/>
      <c r="BU201" s="50"/>
      <c r="BV201" s="50"/>
      <c r="BW201" s="50"/>
      <c r="BX201" s="50"/>
      <c r="BY201" s="50"/>
      <c r="BZ201" s="50"/>
      <c r="CA201" s="50"/>
      <c r="CB201" s="50"/>
      <c r="CC201" s="50"/>
      <c r="CD201" s="50"/>
      <c r="CE201" s="50"/>
      <c r="CF201" s="50"/>
      <c r="CG201" s="50"/>
      <c r="CH201" s="50"/>
      <c r="CI201" s="50"/>
    </row>
    <row r="202" spans="1:87" ht="14.25" customHeight="1" x14ac:dyDescent="0.25">
      <c r="A202" s="58">
        <v>201</v>
      </c>
      <c r="B202" s="59" t="s">
        <v>78</v>
      </c>
      <c r="C202" s="59" t="s">
        <v>26</v>
      </c>
      <c r="D202" s="59" t="s">
        <v>44</v>
      </c>
      <c r="E202" s="59"/>
      <c r="F202" s="59" t="s">
        <v>45</v>
      </c>
      <c r="G202" s="58">
        <v>1</v>
      </c>
      <c r="H202" s="58">
        <v>8</v>
      </c>
      <c r="I202" s="59" t="s">
        <v>126</v>
      </c>
      <c r="J202" s="58">
        <v>8916155192</v>
      </c>
      <c r="K202" s="58">
        <v>0</v>
      </c>
      <c r="L202" s="58">
        <v>0</v>
      </c>
      <c r="M202" s="58">
        <v>4</v>
      </c>
      <c r="N202" s="60">
        <v>0</v>
      </c>
      <c r="O202" s="58">
        <v>3</v>
      </c>
      <c r="P202" s="58">
        <v>11</v>
      </c>
      <c r="Q202" s="58">
        <v>6</v>
      </c>
      <c r="R202" s="60">
        <v>0</v>
      </c>
      <c r="S202" s="58">
        <v>6</v>
      </c>
      <c r="T202" s="58">
        <v>1</v>
      </c>
      <c r="U202" s="58">
        <v>2</v>
      </c>
      <c r="V202" s="58">
        <v>4</v>
      </c>
      <c r="W202" s="59">
        <v>0</v>
      </c>
      <c r="X202" s="58">
        <v>2</v>
      </c>
      <c r="Y202" s="58">
        <v>8</v>
      </c>
      <c r="Z202" s="59">
        <v>47</v>
      </c>
      <c r="AA202" s="59">
        <v>8</v>
      </c>
      <c r="AB202" s="59" t="s">
        <v>27</v>
      </c>
      <c r="AC202" s="59">
        <v>0</v>
      </c>
      <c r="AD202" s="58">
        <v>2</v>
      </c>
      <c r="AE202" s="58">
        <v>3</v>
      </c>
      <c r="AF202" s="58">
        <v>0</v>
      </c>
      <c r="AG202" s="58">
        <v>9</v>
      </c>
      <c r="AH202" s="59" t="s">
        <v>116</v>
      </c>
      <c r="AI202" s="58">
        <v>1</v>
      </c>
      <c r="AJ202" s="58">
        <v>1</v>
      </c>
      <c r="AK202" s="59" t="s">
        <v>236</v>
      </c>
      <c r="AL202" s="59">
        <v>1</v>
      </c>
      <c r="AM202" s="59" t="s">
        <v>27</v>
      </c>
      <c r="AN202" s="59" t="s">
        <v>680</v>
      </c>
      <c r="AO202" s="58">
        <v>30</v>
      </c>
      <c r="AP202" s="59" t="s">
        <v>677</v>
      </c>
      <c r="AQ202" s="59" t="s">
        <v>697</v>
      </c>
      <c r="AR202" s="59" t="s">
        <v>27</v>
      </c>
      <c r="AS202" s="59" t="s">
        <v>27</v>
      </c>
      <c r="AT202" s="59" t="s">
        <v>27</v>
      </c>
      <c r="AU202" s="59" t="s">
        <v>27</v>
      </c>
      <c r="AV202" s="59" t="s">
        <v>27</v>
      </c>
      <c r="AW202" s="64"/>
      <c r="AX202" s="62" t="s">
        <v>747</v>
      </c>
      <c r="AY202" s="62">
        <v>8.0009999999999994</v>
      </c>
      <c r="AZ202" s="62">
        <v>0.17023404255319147</v>
      </c>
      <c r="BA202" s="62">
        <v>5.874265716785402</v>
      </c>
      <c r="BB202" s="62"/>
      <c r="BC202" s="62">
        <v>92</v>
      </c>
      <c r="BD202">
        <v>1391</v>
      </c>
      <c r="BE202" s="62"/>
      <c r="BF202" s="64"/>
      <c r="BG202" s="64"/>
      <c r="BH202" s="50">
        <f t="shared" si="3"/>
        <v>0.62492188476440447</v>
      </c>
    </row>
    <row r="203" spans="1:87" ht="14.25" customHeight="1" x14ac:dyDescent="0.25">
      <c r="A203" s="58">
        <v>202</v>
      </c>
      <c r="B203" s="59" t="s">
        <v>78</v>
      </c>
      <c r="C203" s="59" t="s">
        <v>26</v>
      </c>
      <c r="D203" s="59" t="s">
        <v>29</v>
      </c>
      <c r="E203" s="59"/>
      <c r="F203" s="59" t="s">
        <v>32</v>
      </c>
      <c r="G203" s="58">
        <v>19</v>
      </c>
      <c r="H203" s="58">
        <v>75</v>
      </c>
      <c r="I203" s="59" t="s">
        <v>126</v>
      </c>
      <c r="J203" s="58">
        <v>8916155192</v>
      </c>
      <c r="K203" s="58">
        <v>0.35294117647058798</v>
      </c>
      <c r="L203" s="58">
        <v>0.17647058823529399</v>
      </c>
      <c r="M203" s="58">
        <v>3</v>
      </c>
      <c r="N203" s="60">
        <v>0</v>
      </c>
      <c r="O203" s="60">
        <v>0</v>
      </c>
      <c r="P203" s="58">
        <v>6</v>
      </c>
      <c r="Q203" s="58">
        <v>3</v>
      </c>
      <c r="R203" s="58">
        <v>1</v>
      </c>
      <c r="S203" s="58">
        <v>3</v>
      </c>
      <c r="T203" s="58">
        <v>1</v>
      </c>
      <c r="U203" s="58">
        <v>2</v>
      </c>
      <c r="V203" s="60">
        <v>0</v>
      </c>
      <c r="W203" s="59">
        <v>0</v>
      </c>
      <c r="X203" s="60">
        <v>0</v>
      </c>
      <c r="Y203" s="58">
        <v>2</v>
      </c>
      <c r="Z203" s="59">
        <v>21</v>
      </c>
      <c r="AA203" s="59">
        <v>2</v>
      </c>
      <c r="AB203" s="59" t="s">
        <v>89</v>
      </c>
      <c r="AC203" s="59">
        <v>0</v>
      </c>
      <c r="AD203" s="58">
        <v>4</v>
      </c>
      <c r="AE203" s="58">
        <v>3</v>
      </c>
      <c r="AF203" s="58">
        <v>0</v>
      </c>
      <c r="AG203" s="58">
        <v>9</v>
      </c>
      <c r="AH203" s="59" t="s">
        <v>258</v>
      </c>
      <c r="AI203" s="58">
        <v>9</v>
      </c>
      <c r="AJ203" s="58">
        <v>1</v>
      </c>
      <c r="AK203" s="59" t="s">
        <v>269</v>
      </c>
      <c r="AL203" s="59">
        <v>1</v>
      </c>
      <c r="AM203" s="59" t="s">
        <v>27</v>
      </c>
      <c r="AN203" s="59" t="s">
        <v>680</v>
      </c>
      <c r="AO203" s="58">
        <v>30</v>
      </c>
      <c r="AP203" s="59" t="s">
        <v>677</v>
      </c>
      <c r="AQ203" s="59" t="s">
        <v>697</v>
      </c>
      <c r="AR203" s="59" t="s">
        <v>27</v>
      </c>
      <c r="AS203" s="59" t="s">
        <v>27</v>
      </c>
      <c r="AT203" s="59" t="s">
        <v>27</v>
      </c>
      <c r="AU203" s="59" t="s">
        <v>27</v>
      </c>
      <c r="AV203" s="59" t="s">
        <v>27</v>
      </c>
      <c r="AW203" s="62"/>
      <c r="AX203" s="62" t="s">
        <v>747</v>
      </c>
      <c r="AY203" s="62">
        <v>14.108000000000001</v>
      </c>
      <c r="AZ203" s="62">
        <v>0.67180952380952386</v>
      </c>
      <c r="BA203" s="62">
        <v>1.4885171533881485</v>
      </c>
      <c r="BB203" s="62">
        <v>13.256</v>
      </c>
      <c r="BC203" s="62">
        <v>0</v>
      </c>
      <c r="BD203" s="80">
        <v>45</v>
      </c>
      <c r="BE203" s="62" t="s">
        <v>780</v>
      </c>
      <c r="BF203" s="62">
        <v>1</v>
      </c>
      <c r="BG203" s="62">
        <v>1</v>
      </c>
      <c r="BH203" s="50">
        <f t="shared" si="3"/>
        <v>0.49617238446271617</v>
      </c>
      <c r="BI203" s="50"/>
      <c r="BJ203" s="50"/>
      <c r="BL203" s="50"/>
      <c r="BM203" s="50"/>
      <c r="BN203" s="50"/>
      <c r="BO203" s="50"/>
      <c r="BP203" s="50"/>
      <c r="BQ203" s="50"/>
      <c r="BR203" s="50"/>
      <c r="BS203" s="50"/>
      <c r="BT203" s="50"/>
      <c r="BU203" s="50"/>
      <c r="BV203" s="50"/>
      <c r="BW203" s="50"/>
      <c r="BX203" s="50"/>
      <c r="BY203" s="50"/>
      <c r="BZ203" s="50"/>
      <c r="CA203" s="50"/>
      <c r="CB203" s="50"/>
      <c r="CC203" s="50"/>
      <c r="CD203" s="50"/>
      <c r="CE203" s="50"/>
      <c r="CF203" s="50"/>
      <c r="CG203" s="50"/>
      <c r="CH203" s="50"/>
      <c r="CI203" s="50"/>
    </row>
    <row r="204" spans="1:87" ht="14.25" hidden="1" customHeight="1" x14ac:dyDescent="0.25">
      <c r="A204" s="58">
        <v>203</v>
      </c>
      <c r="B204" s="59" t="s">
        <v>78</v>
      </c>
      <c r="C204" s="59" t="s">
        <v>26</v>
      </c>
      <c r="D204" s="59" t="s">
        <v>36</v>
      </c>
      <c r="E204" s="59"/>
      <c r="F204" s="59" t="s">
        <v>32</v>
      </c>
      <c r="G204" s="58">
        <v>66</v>
      </c>
      <c r="H204" s="58">
        <v>56</v>
      </c>
      <c r="I204" s="59" t="s">
        <v>126</v>
      </c>
      <c r="J204" s="58">
        <v>8916155192</v>
      </c>
      <c r="K204" s="58">
        <v>0.28125</v>
      </c>
      <c r="L204" s="58">
        <v>0.140625</v>
      </c>
      <c r="M204" s="60">
        <v>0</v>
      </c>
      <c r="N204" s="60">
        <v>0</v>
      </c>
      <c r="O204" s="60">
        <v>0</v>
      </c>
      <c r="P204" s="60">
        <v>0</v>
      </c>
      <c r="Q204" s="60">
        <v>0</v>
      </c>
      <c r="R204" s="60">
        <v>0</v>
      </c>
      <c r="S204" s="60">
        <v>0</v>
      </c>
      <c r="T204" s="60">
        <v>0</v>
      </c>
      <c r="U204" s="60">
        <v>0</v>
      </c>
      <c r="V204" s="60">
        <v>0</v>
      </c>
      <c r="W204" s="59">
        <v>0</v>
      </c>
      <c r="X204" s="60">
        <v>0</v>
      </c>
      <c r="Y204" s="60">
        <v>0</v>
      </c>
      <c r="Z204" s="59">
        <v>0</v>
      </c>
      <c r="AA204" s="59">
        <v>0</v>
      </c>
      <c r="AB204" s="59" t="s">
        <v>767</v>
      </c>
      <c r="AC204" s="61">
        <v>4</v>
      </c>
      <c r="AD204" s="58">
        <v>0</v>
      </c>
      <c r="AE204" s="58">
        <v>0</v>
      </c>
      <c r="AF204" s="58">
        <v>0</v>
      </c>
      <c r="AG204" s="58">
        <v>0</v>
      </c>
      <c r="AH204" s="59" t="s">
        <v>258</v>
      </c>
      <c r="AI204" s="58">
        <v>9</v>
      </c>
      <c r="AJ204" s="60"/>
      <c r="AK204" s="59" t="s">
        <v>100</v>
      </c>
      <c r="AL204" s="59">
        <v>1</v>
      </c>
      <c r="AM204" s="59" t="s">
        <v>27</v>
      </c>
      <c r="AN204" s="59" t="s">
        <v>680</v>
      </c>
      <c r="AO204" s="58">
        <v>30</v>
      </c>
      <c r="AP204" s="59" t="s">
        <v>677</v>
      </c>
      <c r="AQ204" s="59" t="s">
        <v>697</v>
      </c>
      <c r="AR204" s="59" t="s">
        <v>27</v>
      </c>
      <c r="AS204" s="59" t="s">
        <v>27</v>
      </c>
      <c r="AT204" s="59" t="s">
        <v>27</v>
      </c>
      <c r="AU204" s="59" t="s">
        <v>27</v>
      </c>
      <c r="AV204" s="59" t="s">
        <v>27</v>
      </c>
      <c r="AW204" s="62"/>
      <c r="AX204" s="62" t="s">
        <v>747</v>
      </c>
      <c r="AY204" s="62">
        <v>7.8050000000000006</v>
      </c>
      <c r="AZ204" s="62" t="s">
        <v>27</v>
      </c>
      <c r="BA204" s="62">
        <v>0</v>
      </c>
      <c r="BB204" s="62">
        <v>6.9390000000000001</v>
      </c>
      <c r="BC204" s="62">
        <v>99</v>
      </c>
      <c r="BD204" s="65">
        <v>0</v>
      </c>
      <c r="BE204" s="62" t="s">
        <v>740</v>
      </c>
      <c r="BF204" s="62"/>
      <c r="BG204" s="62"/>
      <c r="BH204" s="50">
        <f t="shared" si="3"/>
        <v>0</v>
      </c>
      <c r="BI204" s="50"/>
      <c r="BJ204" s="50"/>
      <c r="BL204" s="50"/>
      <c r="BM204" s="50"/>
      <c r="BN204" s="50"/>
      <c r="BO204" s="50"/>
      <c r="BP204" s="50"/>
      <c r="BQ204" s="50"/>
      <c r="BR204" s="50"/>
      <c r="BS204" s="50"/>
      <c r="BT204" s="50"/>
      <c r="BU204" s="50"/>
      <c r="BV204" s="50"/>
      <c r="BW204" s="50"/>
      <c r="BX204" s="50"/>
      <c r="BY204" s="50"/>
      <c r="BZ204" s="50"/>
      <c r="CA204" s="50"/>
      <c r="CB204" s="50"/>
      <c r="CC204" s="50"/>
      <c r="CD204" s="50"/>
      <c r="CE204" s="50"/>
      <c r="CF204" s="50"/>
      <c r="CG204" s="50"/>
      <c r="CH204" s="50"/>
      <c r="CI204" s="50"/>
    </row>
    <row r="205" spans="1:87" ht="14.25" hidden="1" customHeight="1" x14ac:dyDescent="0.25">
      <c r="A205" s="58">
        <v>204</v>
      </c>
      <c r="B205" s="59" t="s">
        <v>78</v>
      </c>
      <c r="C205" s="59" t="s">
        <v>26</v>
      </c>
      <c r="D205" s="59" t="s">
        <v>41</v>
      </c>
      <c r="E205" s="59"/>
      <c r="F205" s="59" t="s">
        <v>32</v>
      </c>
      <c r="G205" s="58">
        <v>14</v>
      </c>
      <c r="H205" s="58">
        <v>13</v>
      </c>
      <c r="I205" s="59" t="s">
        <v>126</v>
      </c>
      <c r="J205" s="58">
        <v>8916155192</v>
      </c>
      <c r="K205" s="58">
        <v>0.46153846153846201</v>
      </c>
      <c r="L205" s="58">
        <v>0.230769230769231</v>
      </c>
      <c r="M205" s="60">
        <v>0</v>
      </c>
      <c r="N205" s="60">
        <v>0</v>
      </c>
      <c r="O205" s="60">
        <v>0</v>
      </c>
      <c r="P205" s="60">
        <v>0</v>
      </c>
      <c r="Q205" s="60">
        <v>0</v>
      </c>
      <c r="R205" s="60">
        <v>0</v>
      </c>
      <c r="S205" s="60">
        <v>0</v>
      </c>
      <c r="T205" s="60">
        <v>0</v>
      </c>
      <c r="U205" s="60">
        <v>0</v>
      </c>
      <c r="V205" s="60">
        <v>0</v>
      </c>
      <c r="W205" s="59">
        <v>0</v>
      </c>
      <c r="X205" s="60">
        <v>0</v>
      </c>
      <c r="Y205" s="60">
        <v>0</v>
      </c>
      <c r="Z205" s="59">
        <v>0</v>
      </c>
      <c r="AA205" s="59">
        <v>0</v>
      </c>
      <c r="AB205" s="59" t="s">
        <v>767</v>
      </c>
      <c r="AC205" s="61">
        <v>4</v>
      </c>
      <c r="AD205" s="58">
        <v>0</v>
      </c>
      <c r="AE205" s="58">
        <v>0</v>
      </c>
      <c r="AF205" s="58">
        <v>0</v>
      </c>
      <c r="AG205" s="58">
        <v>0</v>
      </c>
      <c r="AH205" s="59" t="s">
        <v>258</v>
      </c>
      <c r="AI205" s="58">
        <v>9</v>
      </c>
      <c r="AJ205" s="60"/>
      <c r="AK205" s="59" t="s">
        <v>100</v>
      </c>
      <c r="AL205" s="59">
        <v>1</v>
      </c>
      <c r="AM205" s="59" t="s">
        <v>27</v>
      </c>
      <c r="AN205" s="59" t="s">
        <v>680</v>
      </c>
      <c r="AO205" s="58">
        <v>30</v>
      </c>
      <c r="AP205" s="59" t="s">
        <v>677</v>
      </c>
      <c r="AQ205" s="59" t="s">
        <v>697</v>
      </c>
      <c r="AR205" s="59" t="s">
        <v>27</v>
      </c>
      <c r="AS205" s="59" t="s">
        <v>27</v>
      </c>
      <c r="AT205" s="59" t="s">
        <v>27</v>
      </c>
      <c r="AU205" s="59" t="s">
        <v>27</v>
      </c>
      <c r="AV205" s="59" t="s">
        <v>27</v>
      </c>
      <c r="AW205" s="62"/>
      <c r="AX205" s="62" t="s">
        <v>747</v>
      </c>
      <c r="AY205" s="62">
        <v>4.8230000000000004</v>
      </c>
      <c r="AZ205" s="62" t="s">
        <v>27</v>
      </c>
      <c r="BA205" s="62">
        <v>0</v>
      </c>
      <c r="BB205" s="62">
        <v>4.0330000000000004</v>
      </c>
      <c r="BC205" s="62">
        <v>21</v>
      </c>
      <c r="BD205" s="65">
        <v>0</v>
      </c>
      <c r="BE205" s="62" t="s">
        <v>740</v>
      </c>
      <c r="BF205" s="62"/>
      <c r="BG205" s="62"/>
      <c r="BH205" s="50">
        <f t="shared" si="3"/>
        <v>0</v>
      </c>
      <c r="BI205" s="50"/>
      <c r="BJ205" s="50"/>
      <c r="BL205" s="50"/>
      <c r="BM205" s="50"/>
      <c r="BN205" s="50"/>
      <c r="BO205" s="50"/>
      <c r="BP205" s="50"/>
      <c r="BQ205" s="50"/>
      <c r="BR205" s="50"/>
      <c r="BS205" s="50"/>
      <c r="BT205" s="50"/>
      <c r="BU205" s="50"/>
      <c r="BV205" s="50"/>
      <c r="BW205" s="50"/>
      <c r="BX205" s="50"/>
      <c r="BY205" s="50"/>
      <c r="BZ205" s="50"/>
      <c r="CA205" s="50"/>
      <c r="CB205" s="50"/>
      <c r="CC205" s="50"/>
      <c r="CD205" s="50"/>
      <c r="CE205" s="50"/>
      <c r="CF205" s="50"/>
      <c r="CG205" s="50"/>
      <c r="CH205" s="50"/>
      <c r="CI205" s="50"/>
    </row>
    <row r="206" spans="1:87" ht="14.25" hidden="1" customHeight="1" x14ac:dyDescent="0.25">
      <c r="A206" s="58">
        <v>205</v>
      </c>
      <c r="B206" s="59" t="s">
        <v>78</v>
      </c>
      <c r="C206" s="59" t="s">
        <v>26</v>
      </c>
      <c r="D206" s="59" t="s">
        <v>46</v>
      </c>
      <c r="E206" s="59"/>
      <c r="F206" s="59" t="s">
        <v>32</v>
      </c>
      <c r="G206" s="58">
        <v>98</v>
      </c>
      <c r="H206" s="58">
        <v>9</v>
      </c>
      <c r="I206" s="59" t="s">
        <v>126</v>
      </c>
      <c r="J206" s="58">
        <v>8916155192</v>
      </c>
      <c r="K206" s="58">
        <v>0.214285714285714</v>
      </c>
      <c r="L206" s="58">
        <v>0.107142857142857</v>
      </c>
      <c r="M206" s="60">
        <v>0</v>
      </c>
      <c r="N206" s="60">
        <v>0</v>
      </c>
      <c r="O206" s="60">
        <v>0</v>
      </c>
      <c r="P206" s="60">
        <v>0</v>
      </c>
      <c r="Q206" s="60">
        <v>0</v>
      </c>
      <c r="R206" s="60">
        <v>0</v>
      </c>
      <c r="S206" s="60">
        <v>0</v>
      </c>
      <c r="T206" s="60">
        <v>0</v>
      </c>
      <c r="U206" s="60">
        <v>0</v>
      </c>
      <c r="V206" s="60">
        <v>0</v>
      </c>
      <c r="W206" s="59">
        <v>0</v>
      </c>
      <c r="X206" s="60">
        <v>0</v>
      </c>
      <c r="Y206" s="60">
        <v>0</v>
      </c>
      <c r="Z206" s="59">
        <v>0</v>
      </c>
      <c r="AA206" s="59">
        <v>0</v>
      </c>
      <c r="AB206" s="59" t="s">
        <v>89</v>
      </c>
      <c r="AC206" s="61">
        <v>4</v>
      </c>
      <c r="AD206" s="58">
        <v>0</v>
      </c>
      <c r="AE206" s="58">
        <v>0</v>
      </c>
      <c r="AF206" s="58">
        <v>0</v>
      </c>
      <c r="AG206" s="58">
        <v>0</v>
      </c>
      <c r="AH206" s="59" t="s">
        <v>258</v>
      </c>
      <c r="AI206" s="58">
        <v>9</v>
      </c>
      <c r="AJ206" s="60"/>
      <c r="AK206" s="59" t="s">
        <v>91</v>
      </c>
      <c r="AL206" s="59">
        <v>1</v>
      </c>
      <c r="AM206" s="59" t="s">
        <v>27</v>
      </c>
      <c r="AN206" s="59" t="s">
        <v>680</v>
      </c>
      <c r="AO206" s="58">
        <v>30</v>
      </c>
      <c r="AP206" s="59" t="s">
        <v>677</v>
      </c>
      <c r="AQ206" s="59" t="s">
        <v>697</v>
      </c>
      <c r="AR206" s="59" t="s">
        <v>27</v>
      </c>
      <c r="AS206" s="59" t="s">
        <v>27</v>
      </c>
      <c r="AT206" s="59" t="s">
        <v>27</v>
      </c>
      <c r="AU206" s="59" t="s">
        <v>27</v>
      </c>
      <c r="AV206" s="59" t="s">
        <v>27</v>
      </c>
      <c r="AW206" s="64"/>
      <c r="AX206" s="62" t="s">
        <v>747</v>
      </c>
      <c r="AY206" s="62">
        <v>7.0629999999999997</v>
      </c>
      <c r="AZ206" s="62" t="s">
        <v>27</v>
      </c>
      <c r="BA206" s="62">
        <v>0</v>
      </c>
      <c r="BB206" s="62">
        <v>3.7349999999999999</v>
      </c>
      <c r="BC206" s="62">
        <v>147</v>
      </c>
      <c r="BD206" s="65">
        <v>0</v>
      </c>
      <c r="BE206" s="62"/>
      <c r="BF206" s="64"/>
      <c r="BG206" s="64"/>
      <c r="BH206" s="50">
        <f t="shared" si="3"/>
        <v>0</v>
      </c>
    </row>
    <row r="207" spans="1:87" ht="14.25" hidden="1" customHeight="1" x14ac:dyDescent="0.25">
      <c r="A207" s="58">
        <v>206</v>
      </c>
      <c r="B207" s="59" t="s">
        <v>78</v>
      </c>
      <c r="C207" s="59" t="s">
        <v>26</v>
      </c>
      <c r="D207" s="59" t="s">
        <v>31</v>
      </c>
      <c r="E207" s="59"/>
      <c r="F207" s="59" t="s">
        <v>30</v>
      </c>
      <c r="G207" s="58">
        <v>62</v>
      </c>
      <c r="H207" s="58">
        <v>150</v>
      </c>
      <c r="I207" s="59" t="s">
        <v>126</v>
      </c>
      <c r="J207" s="58">
        <v>8916155192</v>
      </c>
      <c r="K207" s="58">
        <v>4.8</v>
      </c>
      <c r="L207" s="58">
        <v>0.48</v>
      </c>
      <c r="M207" s="60">
        <v>0</v>
      </c>
      <c r="N207" s="60">
        <v>0</v>
      </c>
      <c r="O207" s="60">
        <v>0</v>
      </c>
      <c r="P207" s="60">
        <v>0</v>
      </c>
      <c r="Q207" s="60">
        <v>0</v>
      </c>
      <c r="R207" s="60">
        <v>0</v>
      </c>
      <c r="S207" s="60">
        <v>0</v>
      </c>
      <c r="T207" s="60">
        <v>0</v>
      </c>
      <c r="U207" s="60">
        <v>0</v>
      </c>
      <c r="V207" s="60">
        <v>0</v>
      </c>
      <c r="W207" s="59">
        <v>0</v>
      </c>
      <c r="X207" s="60">
        <v>0</v>
      </c>
      <c r="Y207" s="60">
        <v>0</v>
      </c>
      <c r="Z207" s="59">
        <v>0</v>
      </c>
      <c r="AA207" s="59">
        <v>0</v>
      </c>
      <c r="AB207" s="59" t="s">
        <v>89</v>
      </c>
      <c r="AC207" s="61">
        <v>4</v>
      </c>
      <c r="AD207" s="58">
        <v>0</v>
      </c>
      <c r="AE207" s="58">
        <v>0</v>
      </c>
      <c r="AF207" s="58">
        <v>0</v>
      </c>
      <c r="AG207" s="58">
        <v>0</v>
      </c>
      <c r="AH207" s="59" t="s">
        <v>381</v>
      </c>
      <c r="AI207" s="58">
        <v>16</v>
      </c>
      <c r="AJ207" s="60"/>
      <c r="AK207" s="59" t="s">
        <v>91</v>
      </c>
      <c r="AL207" s="59">
        <v>1</v>
      </c>
      <c r="AM207" s="59" t="s">
        <v>27</v>
      </c>
      <c r="AN207" s="59" t="s">
        <v>680</v>
      </c>
      <c r="AO207" s="58">
        <v>30</v>
      </c>
      <c r="AP207" s="59" t="s">
        <v>677</v>
      </c>
      <c r="AQ207" s="59" t="s">
        <v>697</v>
      </c>
      <c r="AR207" s="59" t="s">
        <v>27</v>
      </c>
      <c r="AS207" s="59" t="s">
        <v>27</v>
      </c>
      <c r="AT207" s="59" t="s">
        <v>27</v>
      </c>
      <c r="AU207" s="59" t="s">
        <v>27</v>
      </c>
      <c r="AV207" s="59" t="s">
        <v>27</v>
      </c>
      <c r="AW207" s="62"/>
      <c r="AX207" s="62" t="s">
        <v>747</v>
      </c>
      <c r="AY207" s="62">
        <v>11.654</v>
      </c>
      <c r="AZ207" s="62" t="s">
        <v>27</v>
      </c>
      <c r="BA207" s="62">
        <v>0</v>
      </c>
      <c r="BB207" s="62">
        <v>10.700000000000001</v>
      </c>
      <c r="BC207" s="62">
        <v>372</v>
      </c>
      <c r="BD207" s="65">
        <v>0</v>
      </c>
      <c r="BE207" s="62"/>
      <c r="BF207" s="62"/>
      <c r="BG207" s="62"/>
      <c r="BH207" s="50">
        <f t="shared" si="3"/>
        <v>0</v>
      </c>
      <c r="BI207" s="50"/>
      <c r="BJ207" s="50"/>
      <c r="BL207" s="50"/>
      <c r="BM207" s="50"/>
      <c r="BN207" s="50"/>
      <c r="BO207" s="50"/>
      <c r="BP207" s="50"/>
      <c r="BQ207" s="50"/>
      <c r="BR207" s="50"/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</row>
    <row r="208" spans="1:87" ht="14.25" hidden="1" customHeight="1" x14ac:dyDescent="0.25">
      <c r="A208" s="58">
        <v>207</v>
      </c>
      <c r="B208" s="59" t="s">
        <v>78</v>
      </c>
      <c r="C208" s="59" t="s">
        <v>26</v>
      </c>
      <c r="D208" s="59" t="s">
        <v>37</v>
      </c>
      <c r="E208" s="59"/>
      <c r="F208" s="59" t="s">
        <v>30</v>
      </c>
      <c r="G208" s="58">
        <v>69</v>
      </c>
      <c r="H208" s="58">
        <v>104</v>
      </c>
      <c r="I208" s="59" t="s">
        <v>126</v>
      </c>
      <c r="J208" s="58">
        <v>8916155192</v>
      </c>
      <c r="K208" s="58">
        <v>4.8</v>
      </c>
      <c r="L208" s="58">
        <v>0.48</v>
      </c>
      <c r="M208" s="60">
        <v>0</v>
      </c>
      <c r="N208" s="60">
        <v>0</v>
      </c>
      <c r="O208" s="60">
        <v>0</v>
      </c>
      <c r="P208" s="60">
        <v>0</v>
      </c>
      <c r="Q208" s="60">
        <v>0</v>
      </c>
      <c r="R208" s="60">
        <v>0</v>
      </c>
      <c r="S208" s="60">
        <v>0</v>
      </c>
      <c r="T208" s="60">
        <v>0</v>
      </c>
      <c r="U208" s="60">
        <v>0</v>
      </c>
      <c r="V208" s="60">
        <v>0</v>
      </c>
      <c r="W208" s="59">
        <v>0</v>
      </c>
      <c r="X208" s="60">
        <v>0</v>
      </c>
      <c r="Y208" s="60">
        <v>0</v>
      </c>
      <c r="Z208" s="59">
        <v>0</v>
      </c>
      <c r="AA208" s="59">
        <v>0</v>
      </c>
      <c r="AB208" s="59" t="s">
        <v>89</v>
      </c>
      <c r="AC208" s="61">
        <v>4</v>
      </c>
      <c r="AD208" s="58">
        <v>0</v>
      </c>
      <c r="AE208" s="58">
        <v>0</v>
      </c>
      <c r="AF208" s="58">
        <v>0</v>
      </c>
      <c r="AG208" s="58">
        <v>0</v>
      </c>
      <c r="AH208" s="59" t="s">
        <v>381</v>
      </c>
      <c r="AI208" s="58">
        <v>16</v>
      </c>
      <c r="AJ208" s="60"/>
      <c r="AK208" s="59" t="s">
        <v>91</v>
      </c>
      <c r="AL208" s="59">
        <v>1</v>
      </c>
      <c r="AM208" s="59" t="s">
        <v>27</v>
      </c>
      <c r="AN208" s="59" t="s">
        <v>680</v>
      </c>
      <c r="AO208" s="58">
        <v>30</v>
      </c>
      <c r="AP208" s="59" t="s">
        <v>677</v>
      </c>
      <c r="AQ208" s="59" t="s">
        <v>697</v>
      </c>
      <c r="AR208" s="59" t="s">
        <v>27</v>
      </c>
      <c r="AS208" s="59" t="s">
        <v>27</v>
      </c>
      <c r="AT208" s="59" t="s">
        <v>27</v>
      </c>
      <c r="AU208" s="59" t="s">
        <v>27</v>
      </c>
      <c r="AV208" s="59" t="s">
        <v>27</v>
      </c>
      <c r="AW208" s="62"/>
      <c r="AX208" s="62" t="s">
        <v>747</v>
      </c>
      <c r="AY208" s="62">
        <v>8.8060000000000009</v>
      </c>
      <c r="AZ208" s="62" t="s">
        <v>27</v>
      </c>
      <c r="BA208" s="62">
        <v>0</v>
      </c>
      <c r="BB208" s="62">
        <v>7.9470000000000001</v>
      </c>
      <c r="BC208" s="62">
        <v>0</v>
      </c>
      <c r="BD208" s="65">
        <v>0</v>
      </c>
      <c r="BE208" s="62" t="s">
        <v>781</v>
      </c>
      <c r="BF208" s="62">
        <v>1</v>
      </c>
      <c r="BG208" s="62">
        <v>1</v>
      </c>
      <c r="BH208" s="50">
        <f t="shared" si="3"/>
        <v>0</v>
      </c>
      <c r="BI208" s="50"/>
      <c r="BJ208" s="50"/>
      <c r="BL208" s="50"/>
      <c r="BM208" s="50"/>
      <c r="BN208" s="50"/>
      <c r="BO208" s="50"/>
      <c r="BP208" s="50"/>
      <c r="BQ208" s="50"/>
      <c r="BR208" s="50"/>
      <c r="BS208" s="50"/>
      <c r="BT208" s="50"/>
      <c r="BU208" s="50"/>
      <c r="BV208" s="50"/>
      <c r="BW208" s="50"/>
      <c r="BX208" s="50"/>
      <c r="BY208" s="50"/>
      <c r="BZ208" s="50"/>
      <c r="CA208" s="50"/>
      <c r="CB208" s="50"/>
      <c r="CC208" s="50"/>
      <c r="CD208" s="50"/>
      <c r="CE208" s="50"/>
      <c r="CF208" s="50"/>
      <c r="CG208" s="50"/>
      <c r="CH208" s="50"/>
      <c r="CI208" s="50"/>
    </row>
    <row r="209" spans="1:87" ht="14.25" hidden="1" customHeight="1" x14ac:dyDescent="0.25">
      <c r="A209" s="58">
        <v>208</v>
      </c>
      <c r="B209" s="59" t="s">
        <v>78</v>
      </c>
      <c r="C209" s="59" t="s">
        <v>26</v>
      </c>
      <c r="D209" s="59" t="s">
        <v>42</v>
      </c>
      <c r="E209" s="59"/>
      <c r="F209" s="59" t="s">
        <v>30</v>
      </c>
      <c r="G209" s="58">
        <v>40</v>
      </c>
      <c r="H209" s="58">
        <v>24</v>
      </c>
      <c r="I209" s="59" t="s">
        <v>126</v>
      </c>
      <c r="J209" s="58">
        <v>8916155192</v>
      </c>
      <c r="K209" s="58">
        <v>3.3333333333333299</v>
      </c>
      <c r="L209" s="58">
        <v>0.33333333333333298</v>
      </c>
      <c r="M209" s="60">
        <v>0</v>
      </c>
      <c r="N209" s="60">
        <v>0</v>
      </c>
      <c r="O209" s="60">
        <v>0</v>
      </c>
      <c r="P209" s="60">
        <v>0</v>
      </c>
      <c r="Q209" s="60">
        <v>0</v>
      </c>
      <c r="R209" s="60">
        <v>0</v>
      </c>
      <c r="S209" s="60">
        <v>0</v>
      </c>
      <c r="T209" s="60">
        <v>0</v>
      </c>
      <c r="U209" s="60">
        <v>0</v>
      </c>
      <c r="V209" s="60">
        <v>0</v>
      </c>
      <c r="W209" s="59">
        <v>0</v>
      </c>
      <c r="X209" s="60">
        <v>0</v>
      </c>
      <c r="Y209" s="60">
        <v>0</v>
      </c>
      <c r="Z209" s="59">
        <v>0</v>
      </c>
      <c r="AA209" s="59">
        <v>0</v>
      </c>
      <c r="AB209" s="59" t="s">
        <v>767</v>
      </c>
      <c r="AC209" s="61">
        <v>4</v>
      </c>
      <c r="AD209" s="58">
        <v>0</v>
      </c>
      <c r="AE209" s="58">
        <v>0</v>
      </c>
      <c r="AF209" s="58">
        <v>0</v>
      </c>
      <c r="AG209" s="58">
        <v>0</v>
      </c>
      <c r="AH209" s="59" t="s">
        <v>381</v>
      </c>
      <c r="AI209" s="58">
        <v>16</v>
      </c>
      <c r="AJ209" s="60"/>
      <c r="AK209" s="59" t="s">
        <v>100</v>
      </c>
      <c r="AL209" s="59">
        <v>1</v>
      </c>
      <c r="AM209" s="59" t="s">
        <v>27</v>
      </c>
      <c r="AN209" s="59" t="s">
        <v>680</v>
      </c>
      <c r="AO209" s="58">
        <v>30</v>
      </c>
      <c r="AP209" s="59" t="s">
        <v>677</v>
      </c>
      <c r="AQ209" s="59" t="s">
        <v>697</v>
      </c>
      <c r="AR209" s="59" t="s">
        <v>27</v>
      </c>
      <c r="AS209" s="59" t="s">
        <v>27</v>
      </c>
      <c r="AT209" s="59" t="s">
        <v>27</v>
      </c>
      <c r="AU209" s="59" t="s">
        <v>27</v>
      </c>
      <c r="AV209" s="59" t="s">
        <v>27</v>
      </c>
      <c r="AW209" s="64"/>
      <c r="AX209" s="62" t="s">
        <v>747</v>
      </c>
      <c r="AY209" s="62">
        <v>5.4059999999999997</v>
      </c>
      <c r="AZ209" s="62" t="s">
        <v>27</v>
      </c>
      <c r="BA209" s="62">
        <v>0</v>
      </c>
      <c r="BB209" s="62">
        <v>2.4670000000000001</v>
      </c>
      <c r="BC209" s="62">
        <v>0</v>
      </c>
      <c r="BD209" s="65">
        <v>0</v>
      </c>
      <c r="BE209" s="62" t="s">
        <v>784</v>
      </c>
      <c r="BF209" s="62">
        <v>1</v>
      </c>
      <c r="BG209" s="62">
        <v>1</v>
      </c>
      <c r="BH209" s="50">
        <f t="shared" si="3"/>
        <v>0</v>
      </c>
    </row>
    <row r="210" spans="1:87" ht="14.25" hidden="1" customHeight="1" x14ac:dyDescent="0.25">
      <c r="A210" s="58">
        <v>209</v>
      </c>
      <c r="B210" s="59" t="s">
        <v>78</v>
      </c>
      <c r="C210" s="59" t="s">
        <v>26</v>
      </c>
      <c r="D210" s="59" t="s">
        <v>47</v>
      </c>
      <c r="E210" s="59"/>
      <c r="F210" s="59" t="s">
        <v>30</v>
      </c>
      <c r="G210" s="58">
        <v>4</v>
      </c>
      <c r="H210" s="58">
        <v>8</v>
      </c>
      <c r="I210" s="59" t="s">
        <v>126</v>
      </c>
      <c r="J210" s="58">
        <v>8916155192</v>
      </c>
      <c r="K210" s="58">
        <v>5.4285714285714297</v>
      </c>
      <c r="L210" s="58">
        <v>0.54285714285714304</v>
      </c>
      <c r="M210" s="60">
        <v>0</v>
      </c>
      <c r="N210" s="60">
        <v>0</v>
      </c>
      <c r="O210" s="60">
        <v>0</v>
      </c>
      <c r="P210" s="60">
        <v>0</v>
      </c>
      <c r="Q210" s="60">
        <v>0</v>
      </c>
      <c r="R210" s="60">
        <v>0</v>
      </c>
      <c r="S210" s="60">
        <v>0</v>
      </c>
      <c r="T210" s="60">
        <v>0</v>
      </c>
      <c r="U210" s="60">
        <v>0</v>
      </c>
      <c r="V210" s="60">
        <v>0</v>
      </c>
      <c r="W210" s="59">
        <v>0</v>
      </c>
      <c r="X210" s="60">
        <v>0</v>
      </c>
      <c r="Y210" s="60">
        <v>0</v>
      </c>
      <c r="Z210" s="59">
        <v>0</v>
      </c>
      <c r="AA210" s="59">
        <v>0</v>
      </c>
      <c r="AB210" s="59" t="s">
        <v>89</v>
      </c>
      <c r="AC210" s="61">
        <v>4</v>
      </c>
      <c r="AD210" s="58">
        <v>0</v>
      </c>
      <c r="AE210" s="58">
        <v>0</v>
      </c>
      <c r="AF210" s="58">
        <v>0</v>
      </c>
      <c r="AG210" s="58">
        <v>0</v>
      </c>
      <c r="AH210" s="59" t="s">
        <v>381</v>
      </c>
      <c r="AI210" s="58">
        <v>16</v>
      </c>
      <c r="AJ210" s="60"/>
      <c r="AK210" s="59" t="s">
        <v>91</v>
      </c>
      <c r="AL210" s="59">
        <v>1</v>
      </c>
      <c r="AM210" s="59" t="s">
        <v>27</v>
      </c>
      <c r="AN210" s="59" t="s">
        <v>680</v>
      </c>
      <c r="AO210" s="58">
        <v>30</v>
      </c>
      <c r="AP210" s="59" t="s">
        <v>677</v>
      </c>
      <c r="AQ210" s="59" t="s">
        <v>697</v>
      </c>
      <c r="AR210" s="59" t="s">
        <v>27</v>
      </c>
      <c r="AS210" s="59" t="s">
        <v>27</v>
      </c>
      <c r="AT210" s="59" t="s">
        <v>27</v>
      </c>
      <c r="AU210" s="59" t="s">
        <v>27</v>
      </c>
      <c r="AV210" s="59" t="s">
        <v>27</v>
      </c>
      <c r="AW210" s="64"/>
      <c r="AX210" s="62" t="s">
        <v>747</v>
      </c>
      <c r="AY210" s="62">
        <v>5.9539999999999997</v>
      </c>
      <c r="AZ210" s="62" t="s">
        <v>27</v>
      </c>
      <c r="BA210" s="62">
        <v>0</v>
      </c>
      <c r="BB210" s="62">
        <v>5.0490000000000004</v>
      </c>
      <c r="BC210" s="62">
        <v>0</v>
      </c>
      <c r="BD210" s="65">
        <v>0</v>
      </c>
      <c r="BE210" s="62" t="s">
        <v>781</v>
      </c>
      <c r="BF210" s="62">
        <v>1</v>
      </c>
      <c r="BG210" s="62">
        <v>1</v>
      </c>
      <c r="BH210" s="50">
        <f t="shared" si="3"/>
        <v>0</v>
      </c>
    </row>
    <row r="211" spans="1:87" ht="14.25" hidden="1" customHeight="1" x14ac:dyDescent="0.25">
      <c r="A211" s="58">
        <v>210</v>
      </c>
      <c r="B211" s="59" t="s">
        <v>78</v>
      </c>
      <c r="C211" s="59" t="s">
        <v>26</v>
      </c>
      <c r="D211" s="59" t="s">
        <v>33</v>
      </c>
      <c r="E211" s="59"/>
      <c r="F211" s="59" t="s">
        <v>500</v>
      </c>
      <c r="G211" s="58">
        <v>28</v>
      </c>
      <c r="H211" s="58">
        <v>200</v>
      </c>
      <c r="I211" s="59" t="s">
        <v>126</v>
      </c>
      <c r="J211" s="58">
        <v>8916155192</v>
      </c>
      <c r="K211" s="58">
        <v>2.125</v>
      </c>
      <c r="L211" s="58">
        <v>0.42499999999999999</v>
      </c>
      <c r="M211" s="60">
        <v>0</v>
      </c>
      <c r="N211" s="60">
        <v>0</v>
      </c>
      <c r="O211" s="60">
        <v>0</v>
      </c>
      <c r="P211" s="60">
        <v>0</v>
      </c>
      <c r="Q211" s="60">
        <v>0</v>
      </c>
      <c r="R211" s="60">
        <v>0</v>
      </c>
      <c r="S211" s="60">
        <v>0</v>
      </c>
      <c r="T211" s="60">
        <v>0</v>
      </c>
      <c r="U211" s="60">
        <v>0</v>
      </c>
      <c r="V211" s="60">
        <v>0</v>
      </c>
      <c r="W211" s="59">
        <v>0</v>
      </c>
      <c r="X211" s="60">
        <v>0</v>
      </c>
      <c r="Y211" s="60">
        <v>0</v>
      </c>
      <c r="Z211" s="59">
        <v>0</v>
      </c>
      <c r="AA211" s="59">
        <v>0</v>
      </c>
      <c r="AB211" s="59" t="s">
        <v>767</v>
      </c>
      <c r="AC211" s="61">
        <v>4</v>
      </c>
      <c r="AD211" s="58">
        <v>0</v>
      </c>
      <c r="AE211" s="58">
        <v>0</v>
      </c>
      <c r="AF211" s="58">
        <v>0</v>
      </c>
      <c r="AG211" s="58">
        <v>0</v>
      </c>
      <c r="AH211" s="59" t="s">
        <v>503</v>
      </c>
      <c r="AI211" s="58">
        <v>25</v>
      </c>
      <c r="AJ211" s="60"/>
      <c r="AK211" s="59" t="s">
        <v>512</v>
      </c>
      <c r="AL211" s="59">
        <v>1</v>
      </c>
      <c r="AM211" s="59" t="s">
        <v>27</v>
      </c>
      <c r="AN211" s="59" t="s">
        <v>680</v>
      </c>
      <c r="AO211" s="58">
        <v>30</v>
      </c>
      <c r="AP211" s="59" t="s">
        <v>677</v>
      </c>
      <c r="AQ211" s="59" t="s">
        <v>697</v>
      </c>
      <c r="AR211" s="59" t="s">
        <v>27</v>
      </c>
      <c r="AS211" s="59" t="s">
        <v>27</v>
      </c>
      <c r="AT211" s="59" t="s">
        <v>27</v>
      </c>
      <c r="AU211" s="59" t="s">
        <v>27</v>
      </c>
      <c r="AV211" s="59" t="s">
        <v>27</v>
      </c>
      <c r="AW211" s="62"/>
      <c r="AX211" s="62" t="s">
        <v>747</v>
      </c>
      <c r="AY211" s="62">
        <v>32.283000000000001</v>
      </c>
      <c r="AZ211" s="62" t="s">
        <v>27</v>
      </c>
      <c r="BA211" s="62">
        <v>0</v>
      </c>
      <c r="BB211" s="62">
        <v>31.315000000000001</v>
      </c>
      <c r="BC211" s="62">
        <v>56</v>
      </c>
      <c r="BD211" s="65">
        <v>0</v>
      </c>
      <c r="BE211" s="62" t="s">
        <v>783</v>
      </c>
      <c r="BF211" s="62">
        <v>1</v>
      </c>
      <c r="BG211" s="62"/>
      <c r="BH211" s="50">
        <f t="shared" si="3"/>
        <v>0</v>
      </c>
      <c r="BI211" s="50"/>
      <c r="BJ211" s="50"/>
      <c r="BL211" s="50"/>
      <c r="BM211" s="50"/>
      <c r="BN211" s="50"/>
      <c r="BO211" s="50"/>
      <c r="BP211" s="50"/>
      <c r="BQ211" s="50"/>
      <c r="BR211" s="50"/>
      <c r="BS211" s="50"/>
      <c r="BT211" s="50"/>
      <c r="BU211" s="50"/>
      <c r="BV211" s="50"/>
      <c r="BW211" s="50"/>
      <c r="BX211" s="50"/>
      <c r="BY211" s="50"/>
      <c r="BZ211" s="50"/>
      <c r="CA211" s="50"/>
      <c r="CB211" s="50"/>
      <c r="CC211" s="50"/>
      <c r="CD211" s="50"/>
      <c r="CE211" s="50"/>
      <c r="CF211" s="50"/>
      <c r="CG211" s="50"/>
      <c r="CH211" s="50"/>
      <c r="CI211" s="50"/>
    </row>
    <row r="212" spans="1:87" ht="14.25" hidden="1" customHeight="1" x14ac:dyDescent="0.25">
      <c r="A212" s="58">
        <v>211</v>
      </c>
      <c r="B212" s="59" t="s">
        <v>78</v>
      </c>
      <c r="C212" s="59" t="s">
        <v>26</v>
      </c>
      <c r="D212" s="59" t="s">
        <v>38</v>
      </c>
      <c r="E212" s="59"/>
      <c r="F212" s="59" t="s">
        <v>500</v>
      </c>
      <c r="G212" s="58">
        <v>29</v>
      </c>
      <c r="H212" s="58">
        <v>120</v>
      </c>
      <c r="I212" s="59" t="s">
        <v>126</v>
      </c>
      <c r="J212" s="58">
        <v>8916155192</v>
      </c>
      <c r="K212" s="58">
        <v>1.93333333333333</v>
      </c>
      <c r="L212" s="58">
        <v>0.38666666666666699</v>
      </c>
      <c r="M212" s="60">
        <v>0</v>
      </c>
      <c r="N212" s="60">
        <v>0</v>
      </c>
      <c r="O212" s="60">
        <v>0</v>
      </c>
      <c r="P212" s="60">
        <v>0</v>
      </c>
      <c r="Q212" s="60">
        <v>0</v>
      </c>
      <c r="R212" s="60">
        <v>0</v>
      </c>
      <c r="S212" s="60">
        <v>0</v>
      </c>
      <c r="T212" s="60">
        <v>0</v>
      </c>
      <c r="U212" s="60">
        <v>0</v>
      </c>
      <c r="V212" s="60">
        <v>0</v>
      </c>
      <c r="W212" s="59">
        <v>0</v>
      </c>
      <c r="X212" s="60">
        <v>0</v>
      </c>
      <c r="Y212" s="60">
        <v>0</v>
      </c>
      <c r="Z212" s="59">
        <v>0</v>
      </c>
      <c r="AA212" s="59">
        <v>0</v>
      </c>
      <c r="AB212" s="59" t="s">
        <v>767</v>
      </c>
      <c r="AC212" s="61">
        <v>4</v>
      </c>
      <c r="AD212" s="58">
        <v>0</v>
      </c>
      <c r="AE212" s="58">
        <v>0</v>
      </c>
      <c r="AF212" s="58">
        <v>0</v>
      </c>
      <c r="AG212" s="58">
        <v>0</v>
      </c>
      <c r="AH212" s="59" t="s">
        <v>503</v>
      </c>
      <c r="AI212" s="58">
        <v>25</v>
      </c>
      <c r="AJ212" s="60"/>
      <c r="AK212" s="59" t="s">
        <v>544</v>
      </c>
      <c r="AL212" s="59">
        <v>1</v>
      </c>
      <c r="AM212" s="59" t="s">
        <v>27</v>
      </c>
      <c r="AN212" s="59" t="s">
        <v>680</v>
      </c>
      <c r="AO212" s="58">
        <v>30</v>
      </c>
      <c r="AP212" s="59" t="s">
        <v>677</v>
      </c>
      <c r="AQ212" s="59" t="s">
        <v>697</v>
      </c>
      <c r="AR212" s="59" t="s">
        <v>27</v>
      </c>
      <c r="AS212" s="59" t="s">
        <v>27</v>
      </c>
      <c r="AT212" s="59" t="s">
        <v>27</v>
      </c>
      <c r="AU212" s="59" t="s">
        <v>27</v>
      </c>
      <c r="AV212" s="59" t="s">
        <v>27</v>
      </c>
      <c r="AW212" s="62"/>
      <c r="AX212" s="62" t="s">
        <v>747</v>
      </c>
      <c r="AY212" s="62">
        <v>12.547000000000001</v>
      </c>
      <c r="AZ212" s="62" t="s">
        <v>27</v>
      </c>
      <c r="BA212" s="62">
        <v>0</v>
      </c>
      <c r="BB212" s="62">
        <v>10.012</v>
      </c>
      <c r="BC212" s="62">
        <v>58</v>
      </c>
      <c r="BD212" s="65">
        <v>0</v>
      </c>
      <c r="BE212" s="62" t="s">
        <v>783</v>
      </c>
      <c r="BF212" s="62">
        <v>1</v>
      </c>
      <c r="BG212" s="62"/>
      <c r="BH212" s="50">
        <f t="shared" si="3"/>
        <v>0</v>
      </c>
      <c r="BI212" s="50"/>
      <c r="BJ212" s="50"/>
      <c r="BL212" s="50"/>
      <c r="BM212" s="50"/>
      <c r="BN212" s="50"/>
      <c r="BO212" s="50"/>
      <c r="BP212" s="50"/>
      <c r="BQ212" s="50"/>
      <c r="BR212" s="50"/>
      <c r="BS212" s="50"/>
      <c r="BT212" s="50"/>
      <c r="BU212" s="50"/>
      <c r="BV212" s="50"/>
      <c r="BW212" s="50"/>
      <c r="BX212" s="50"/>
      <c r="BY212" s="50"/>
      <c r="BZ212" s="50"/>
      <c r="CA212" s="50"/>
      <c r="CB212" s="50"/>
      <c r="CC212" s="50"/>
      <c r="CD212" s="50"/>
      <c r="CE212" s="50"/>
      <c r="CF212" s="50"/>
      <c r="CG212" s="50"/>
      <c r="CH212" s="50"/>
      <c r="CI212" s="50"/>
    </row>
    <row r="213" spans="1:87" ht="14.25" hidden="1" customHeight="1" x14ac:dyDescent="0.25">
      <c r="A213" s="58">
        <v>212</v>
      </c>
      <c r="B213" s="59" t="s">
        <v>78</v>
      </c>
      <c r="C213" s="59" t="s">
        <v>26</v>
      </c>
      <c r="D213" s="59" t="s">
        <v>43</v>
      </c>
      <c r="E213" s="59"/>
      <c r="F213" s="59" t="s">
        <v>500</v>
      </c>
      <c r="G213" s="58">
        <v>59</v>
      </c>
      <c r="H213" s="58">
        <v>26</v>
      </c>
      <c r="I213" s="59" t="s">
        <v>126</v>
      </c>
      <c r="J213" s="58">
        <v>8916155192</v>
      </c>
      <c r="K213" s="58">
        <v>3</v>
      </c>
      <c r="L213" s="58">
        <v>0.6</v>
      </c>
      <c r="M213" s="60">
        <v>0</v>
      </c>
      <c r="N213" s="60">
        <v>0</v>
      </c>
      <c r="O213" s="60">
        <v>0</v>
      </c>
      <c r="P213" s="60">
        <v>0</v>
      </c>
      <c r="Q213" s="60">
        <v>0</v>
      </c>
      <c r="R213" s="60">
        <v>0</v>
      </c>
      <c r="S213" s="60">
        <v>0</v>
      </c>
      <c r="T213" s="60">
        <v>0</v>
      </c>
      <c r="U213" s="60">
        <v>0</v>
      </c>
      <c r="V213" s="60">
        <v>0</v>
      </c>
      <c r="W213" s="59">
        <v>0</v>
      </c>
      <c r="X213" s="60">
        <v>0</v>
      </c>
      <c r="Y213" s="60">
        <v>0</v>
      </c>
      <c r="Z213" s="59">
        <v>0</v>
      </c>
      <c r="AA213" s="59">
        <v>0</v>
      </c>
      <c r="AB213" s="59" t="s">
        <v>89</v>
      </c>
      <c r="AC213" s="61">
        <v>4</v>
      </c>
      <c r="AD213" s="58">
        <v>0</v>
      </c>
      <c r="AE213" s="58">
        <v>0</v>
      </c>
      <c r="AF213" s="58">
        <v>0</v>
      </c>
      <c r="AG213" s="58">
        <v>0</v>
      </c>
      <c r="AH213" s="59" t="s">
        <v>503</v>
      </c>
      <c r="AI213" s="58">
        <v>25</v>
      </c>
      <c r="AJ213" s="60"/>
      <c r="AK213" s="59" t="s">
        <v>486</v>
      </c>
      <c r="AL213" s="59">
        <v>1</v>
      </c>
      <c r="AM213" s="59" t="s">
        <v>27</v>
      </c>
      <c r="AN213" s="59" t="s">
        <v>680</v>
      </c>
      <c r="AO213" s="58">
        <v>30</v>
      </c>
      <c r="AP213" s="59" t="s">
        <v>677</v>
      </c>
      <c r="AQ213" s="59" t="s">
        <v>697</v>
      </c>
      <c r="AR213" s="59" t="s">
        <v>27</v>
      </c>
      <c r="AS213" s="59" t="s">
        <v>27</v>
      </c>
      <c r="AT213" s="59" t="s">
        <v>27</v>
      </c>
      <c r="AU213" s="59" t="s">
        <v>27</v>
      </c>
      <c r="AV213" s="59" t="s">
        <v>27</v>
      </c>
      <c r="AW213" s="64"/>
      <c r="AX213" s="62" t="s">
        <v>747</v>
      </c>
      <c r="AY213" s="62">
        <v>17.908000000000001</v>
      </c>
      <c r="AZ213" s="62" t="s">
        <v>27</v>
      </c>
      <c r="BA213" s="62">
        <v>0</v>
      </c>
      <c r="BB213" s="62">
        <v>16.79</v>
      </c>
      <c r="BC213" s="62">
        <v>118</v>
      </c>
      <c r="BD213" s="65">
        <v>0</v>
      </c>
      <c r="BE213" s="62"/>
      <c r="BF213" s="64"/>
      <c r="BG213" s="64"/>
      <c r="BH213" s="50">
        <f t="shared" si="3"/>
        <v>0</v>
      </c>
    </row>
    <row r="214" spans="1:87" ht="14.25" hidden="1" customHeight="1" x14ac:dyDescent="0.25">
      <c r="A214" s="58">
        <v>213</v>
      </c>
      <c r="B214" s="59" t="s">
        <v>78</v>
      </c>
      <c r="C214" s="59" t="s">
        <v>26</v>
      </c>
      <c r="D214" s="59" t="s">
        <v>48</v>
      </c>
      <c r="E214" s="59"/>
      <c r="F214" s="59" t="s">
        <v>500</v>
      </c>
      <c r="G214" s="58">
        <v>53</v>
      </c>
      <c r="H214" s="58">
        <v>7</v>
      </c>
      <c r="I214" s="59" t="s">
        <v>126</v>
      </c>
      <c r="J214" s="58">
        <v>8916155192</v>
      </c>
      <c r="K214" s="58">
        <v>2.8</v>
      </c>
      <c r="L214" s="58">
        <v>0.56000000000000005</v>
      </c>
      <c r="M214" s="60">
        <v>0</v>
      </c>
      <c r="N214" s="60">
        <v>0</v>
      </c>
      <c r="O214" s="60">
        <v>0</v>
      </c>
      <c r="P214" s="60">
        <v>0</v>
      </c>
      <c r="Q214" s="60">
        <v>0</v>
      </c>
      <c r="R214" s="60">
        <v>0</v>
      </c>
      <c r="S214" s="60">
        <v>0</v>
      </c>
      <c r="T214" s="60">
        <v>0</v>
      </c>
      <c r="U214" s="60">
        <v>0</v>
      </c>
      <c r="V214" s="60">
        <v>0</v>
      </c>
      <c r="W214" s="59">
        <v>0</v>
      </c>
      <c r="X214" s="60">
        <v>0</v>
      </c>
      <c r="Y214" s="60">
        <v>0</v>
      </c>
      <c r="Z214" s="59">
        <v>0</v>
      </c>
      <c r="AA214" s="59">
        <v>0</v>
      </c>
      <c r="AB214" s="59" t="s">
        <v>89</v>
      </c>
      <c r="AC214" s="61">
        <v>4</v>
      </c>
      <c r="AD214" s="58">
        <v>0</v>
      </c>
      <c r="AE214" s="58">
        <v>0</v>
      </c>
      <c r="AF214" s="58">
        <v>0</v>
      </c>
      <c r="AG214" s="58">
        <v>0</v>
      </c>
      <c r="AH214" s="59" t="s">
        <v>503</v>
      </c>
      <c r="AI214" s="58">
        <v>25</v>
      </c>
      <c r="AJ214" s="60"/>
      <c r="AK214" s="59" t="s">
        <v>91</v>
      </c>
      <c r="AL214" s="59">
        <v>1</v>
      </c>
      <c r="AM214" s="59" t="s">
        <v>27</v>
      </c>
      <c r="AN214" s="59" t="s">
        <v>680</v>
      </c>
      <c r="AO214" s="58">
        <v>30</v>
      </c>
      <c r="AP214" s="59" t="s">
        <v>677</v>
      </c>
      <c r="AQ214" s="59" t="s">
        <v>697</v>
      </c>
      <c r="AR214" s="59" t="s">
        <v>27</v>
      </c>
      <c r="AS214" s="59" t="s">
        <v>27</v>
      </c>
      <c r="AT214" s="59" t="s">
        <v>27</v>
      </c>
      <c r="AU214" s="59" t="s">
        <v>27</v>
      </c>
      <c r="AV214" s="59" t="s">
        <v>27</v>
      </c>
      <c r="AW214" s="64"/>
      <c r="AX214" s="62" t="s">
        <v>747</v>
      </c>
      <c r="AY214" s="62">
        <v>4.8049999999999997</v>
      </c>
      <c r="AZ214" s="62" t="s">
        <v>27</v>
      </c>
      <c r="BA214" s="62">
        <v>0</v>
      </c>
      <c r="BB214" s="62">
        <v>4.04</v>
      </c>
      <c r="BC214" s="62">
        <v>159</v>
      </c>
      <c r="BD214" s="65">
        <v>0</v>
      </c>
      <c r="BE214" s="62" t="s">
        <v>783</v>
      </c>
      <c r="BF214" s="62">
        <v>1</v>
      </c>
      <c r="BG214" s="64"/>
      <c r="BH214" s="50">
        <f t="shared" si="3"/>
        <v>0</v>
      </c>
    </row>
    <row r="215" spans="1:87" ht="14.25" customHeight="1" x14ac:dyDescent="0.25">
      <c r="A215" s="58">
        <v>214</v>
      </c>
      <c r="B215" s="59" t="s">
        <v>78</v>
      </c>
      <c r="C215" s="59" t="s">
        <v>26</v>
      </c>
      <c r="D215" s="59" t="s">
        <v>79</v>
      </c>
      <c r="E215" s="59"/>
      <c r="F215" s="59" t="s">
        <v>80</v>
      </c>
      <c r="G215" s="58">
        <v>1</v>
      </c>
      <c r="H215" s="58">
        <v>30</v>
      </c>
      <c r="I215" s="59" t="s">
        <v>128</v>
      </c>
      <c r="J215" s="58">
        <v>9591208203</v>
      </c>
      <c r="K215" s="58">
        <v>74.9375</v>
      </c>
      <c r="L215" s="58">
        <v>0.82900943396226401</v>
      </c>
      <c r="M215" s="58">
        <v>7</v>
      </c>
      <c r="N215" s="60">
        <v>0</v>
      </c>
      <c r="O215" s="60">
        <v>0</v>
      </c>
      <c r="P215" s="58">
        <v>17</v>
      </c>
      <c r="Q215" s="58">
        <v>9</v>
      </c>
      <c r="R215" s="58">
        <v>3</v>
      </c>
      <c r="S215" s="58">
        <v>9</v>
      </c>
      <c r="T215" s="58">
        <v>1</v>
      </c>
      <c r="U215" s="58">
        <v>4</v>
      </c>
      <c r="V215" s="60">
        <v>0</v>
      </c>
      <c r="W215" s="59">
        <v>0</v>
      </c>
      <c r="X215" s="60">
        <v>0</v>
      </c>
      <c r="Y215" s="58">
        <v>4</v>
      </c>
      <c r="Z215" s="59">
        <v>54</v>
      </c>
      <c r="AA215" s="59">
        <v>4</v>
      </c>
      <c r="AB215" s="59" t="s">
        <v>767</v>
      </c>
      <c r="AC215" s="59">
        <v>0</v>
      </c>
      <c r="AD215" s="58">
        <v>4</v>
      </c>
      <c r="AE215" s="58">
        <v>3</v>
      </c>
      <c r="AF215" s="58">
        <v>1</v>
      </c>
      <c r="AG215" s="58">
        <v>11</v>
      </c>
      <c r="AH215" s="59" t="s">
        <v>90</v>
      </c>
      <c r="AI215" s="58">
        <v>4</v>
      </c>
      <c r="AJ215" s="58">
        <v>1</v>
      </c>
      <c r="AK215" s="59" t="s">
        <v>642</v>
      </c>
      <c r="AL215" s="59">
        <v>1</v>
      </c>
      <c r="AM215" s="59" t="s">
        <v>27</v>
      </c>
      <c r="AN215" s="59" t="s">
        <v>680</v>
      </c>
      <c r="AO215" s="58">
        <v>33</v>
      </c>
      <c r="AP215" s="59" t="s">
        <v>677</v>
      </c>
      <c r="AQ215" s="59" t="s">
        <v>698</v>
      </c>
      <c r="AR215" s="59" t="s">
        <v>27</v>
      </c>
      <c r="AS215" s="59" t="s">
        <v>699</v>
      </c>
      <c r="AT215" s="59" t="s">
        <v>27</v>
      </c>
      <c r="AU215" s="59" t="s">
        <v>27</v>
      </c>
      <c r="AV215" s="61">
        <v>180</v>
      </c>
      <c r="AW215" s="62"/>
      <c r="AX215" s="62" t="s">
        <v>748</v>
      </c>
      <c r="AY215" s="62">
        <v>19.216999999999999</v>
      </c>
      <c r="AZ215" s="62">
        <v>0.35587037037037034</v>
      </c>
      <c r="BA215" s="62">
        <v>2.810011968569496</v>
      </c>
      <c r="BB215" s="62">
        <v>18.401</v>
      </c>
      <c r="BC215" s="62">
        <v>30</v>
      </c>
      <c r="BD215">
        <v>597</v>
      </c>
      <c r="BE215" s="62"/>
      <c r="BF215" s="62"/>
      <c r="BG215" s="62"/>
      <c r="BH215" s="50">
        <f t="shared" si="3"/>
        <v>0.41629806941770309</v>
      </c>
      <c r="BI215" s="50"/>
      <c r="BJ215" s="50"/>
      <c r="BL215" s="50"/>
      <c r="BM215" s="50"/>
      <c r="BN215" s="50"/>
      <c r="BO215" s="50"/>
      <c r="BP215" s="50"/>
      <c r="BQ215" s="50"/>
      <c r="BR215" s="50"/>
      <c r="BS215" s="50"/>
      <c r="BT215" s="50"/>
      <c r="BU215" s="50"/>
      <c r="BV215" s="50"/>
      <c r="BW215" s="50"/>
      <c r="BX215" s="50"/>
      <c r="BY215" s="50"/>
      <c r="BZ215" s="50"/>
      <c r="CA215" s="50"/>
      <c r="CB215" s="50"/>
      <c r="CC215" s="50"/>
      <c r="CD215" s="50"/>
      <c r="CE215" s="50"/>
      <c r="CF215" s="50"/>
      <c r="CG215" s="50"/>
      <c r="CH215" s="50"/>
      <c r="CI215" s="50"/>
    </row>
    <row r="216" spans="1:87" ht="14.25" customHeight="1" x14ac:dyDescent="0.25">
      <c r="A216" s="58">
        <v>215</v>
      </c>
      <c r="B216" s="59" t="s">
        <v>78</v>
      </c>
      <c r="C216" s="59" t="s">
        <v>26</v>
      </c>
      <c r="D216" s="59" t="s">
        <v>34</v>
      </c>
      <c r="E216" s="59"/>
      <c r="F216" s="59" t="s">
        <v>35</v>
      </c>
      <c r="G216" s="58">
        <v>1</v>
      </c>
      <c r="H216" s="58">
        <v>19</v>
      </c>
      <c r="I216" s="59" t="s">
        <v>128</v>
      </c>
      <c r="J216" s="58">
        <v>9591208203</v>
      </c>
      <c r="K216" s="58">
        <v>53.785714285714299</v>
      </c>
      <c r="L216" s="58">
        <v>0.25075987841945302</v>
      </c>
      <c r="M216" s="58">
        <v>8</v>
      </c>
      <c r="N216" s="60">
        <v>0</v>
      </c>
      <c r="O216" s="60">
        <v>0</v>
      </c>
      <c r="P216" s="58">
        <v>18</v>
      </c>
      <c r="Q216" s="58">
        <v>10</v>
      </c>
      <c r="R216" s="58">
        <v>1</v>
      </c>
      <c r="S216" s="58">
        <v>10</v>
      </c>
      <c r="T216" s="58">
        <v>1</v>
      </c>
      <c r="U216" s="58">
        <v>3</v>
      </c>
      <c r="V216" s="58">
        <v>2.5</v>
      </c>
      <c r="W216" s="59">
        <v>0</v>
      </c>
      <c r="X216" s="58">
        <v>0.5</v>
      </c>
      <c r="Y216" s="58">
        <v>6</v>
      </c>
      <c r="Z216" s="59">
        <v>60</v>
      </c>
      <c r="AA216" s="59">
        <v>6</v>
      </c>
      <c r="AB216" s="59" t="s">
        <v>89</v>
      </c>
      <c r="AC216" s="59">
        <v>0</v>
      </c>
      <c r="AD216" s="58">
        <v>4</v>
      </c>
      <c r="AE216" s="58">
        <v>0</v>
      </c>
      <c r="AF216" s="58">
        <v>1</v>
      </c>
      <c r="AG216" s="58">
        <v>8</v>
      </c>
      <c r="AH216" s="59" t="s">
        <v>90</v>
      </c>
      <c r="AI216" s="58">
        <v>4</v>
      </c>
      <c r="AJ216" s="58">
        <v>1</v>
      </c>
      <c r="AK216" s="59" t="s">
        <v>192</v>
      </c>
      <c r="AL216" s="59">
        <v>1</v>
      </c>
      <c r="AM216" s="59" t="s">
        <v>27</v>
      </c>
      <c r="AN216" s="59" t="s">
        <v>680</v>
      </c>
      <c r="AO216" s="58">
        <v>33</v>
      </c>
      <c r="AP216" s="59" t="s">
        <v>677</v>
      </c>
      <c r="AQ216" s="59" t="s">
        <v>698</v>
      </c>
      <c r="AR216" s="59" t="s">
        <v>27</v>
      </c>
      <c r="AS216" s="59" t="s">
        <v>699</v>
      </c>
      <c r="AT216" s="59" t="s">
        <v>27</v>
      </c>
      <c r="AU216" s="59" t="s">
        <v>27</v>
      </c>
      <c r="AV216" s="59" t="s">
        <v>27</v>
      </c>
      <c r="AW216" s="62"/>
      <c r="AX216" s="62" t="s">
        <v>748</v>
      </c>
      <c r="AY216" s="62">
        <v>17.152000000000001</v>
      </c>
      <c r="AZ216" s="62">
        <v>0.28586666666666666</v>
      </c>
      <c r="BA216" s="62">
        <v>3.4981343283582089</v>
      </c>
      <c r="BB216" s="62">
        <v>16.302</v>
      </c>
      <c r="BC216" s="62">
        <v>20</v>
      </c>
      <c r="BD216">
        <v>3465</v>
      </c>
      <c r="BE216" s="62"/>
      <c r="BF216" s="62"/>
      <c r="BG216" s="62"/>
      <c r="BH216" s="50">
        <f t="shared" si="3"/>
        <v>0.29151119402985071</v>
      </c>
      <c r="BI216" s="50"/>
      <c r="BJ216" s="50"/>
      <c r="BL216" s="50"/>
      <c r="BM216" s="50"/>
      <c r="BN216" s="50"/>
      <c r="BO216" s="50"/>
      <c r="BP216" s="50"/>
      <c r="BQ216" s="50"/>
      <c r="BR216" s="50"/>
      <c r="BS216" s="50"/>
      <c r="BT216" s="50"/>
      <c r="BU216" s="50"/>
      <c r="BV216" s="50"/>
      <c r="BW216" s="50"/>
      <c r="BX216" s="50"/>
      <c r="BY216" s="50"/>
      <c r="BZ216" s="50"/>
      <c r="CA216" s="50"/>
      <c r="CB216" s="50"/>
      <c r="CC216" s="50"/>
      <c r="CD216" s="50"/>
      <c r="CE216" s="50"/>
      <c r="CF216" s="50"/>
      <c r="CG216" s="50"/>
      <c r="CH216" s="50"/>
      <c r="CI216" s="50"/>
    </row>
    <row r="217" spans="1:87" ht="14.25" customHeight="1" x14ac:dyDescent="0.25">
      <c r="A217" s="58">
        <v>216</v>
      </c>
      <c r="B217" s="59" t="s">
        <v>78</v>
      </c>
      <c r="C217" s="59" t="s">
        <v>26</v>
      </c>
      <c r="D217" s="59" t="s">
        <v>39</v>
      </c>
      <c r="E217" s="59"/>
      <c r="F217" s="59" t="s">
        <v>40</v>
      </c>
      <c r="G217" s="58">
        <v>1</v>
      </c>
      <c r="H217" s="58">
        <v>9</v>
      </c>
      <c r="I217" s="59" t="s">
        <v>128</v>
      </c>
      <c r="J217" s="58">
        <v>9591208203</v>
      </c>
      <c r="K217" s="58">
        <v>0</v>
      </c>
      <c r="L217" s="58">
        <v>0</v>
      </c>
      <c r="M217" s="58">
        <v>8</v>
      </c>
      <c r="N217" s="60">
        <v>0</v>
      </c>
      <c r="O217" s="60">
        <v>0</v>
      </c>
      <c r="P217" s="58">
        <v>17</v>
      </c>
      <c r="Q217" s="58">
        <v>9</v>
      </c>
      <c r="R217" s="60">
        <v>0</v>
      </c>
      <c r="S217" s="58">
        <v>9</v>
      </c>
      <c r="T217" s="58">
        <v>1</v>
      </c>
      <c r="U217" s="58">
        <v>3</v>
      </c>
      <c r="V217" s="58">
        <v>2.5</v>
      </c>
      <c r="W217" s="59">
        <v>0</v>
      </c>
      <c r="X217" s="58">
        <v>1.5</v>
      </c>
      <c r="Y217" s="58">
        <v>7</v>
      </c>
      <c r="Z217" s="59">
        <v>58</v>
      </c>
      <c r="AA217" s="59">
        <v>7</v>
      </c>
      <c r="AB217" s="59" t="s">
        <v>27</v>
      </c>
      <c r="AC217" s="59">
        <v>0</v>
      </c>
      <c r="AD217" s="58">
        <v>4</v>
      </c>
      <c r="AE217" s="58">
        <v>3</v>
      </c>
      <c r="AF217" s="58">
        <v>0</v>
      </c>
      <c r="AG217" s="58">
        <v>8</v>
      </c>
      <c r="AH217" s="59" t="s">
        <v>90</v>
      </c>
      <c r="AI217" s="58">
        <v>4</v>
      </c>
      <c r="AJ217" s="58">
        <v>1</v>
      </c>
      <c r="AK217" s="59" t="s">
        <v>129</v>
      </c>
      <c r="AL217" s="59">
        <v>1</v>
      </c>
      <c r="AM217" s="59" t="s">
        <v>27</v>
      </c>
      <c r="AN217" s="59" t="s">
        <v>680</v>
      </c>
      <c r="AO217" s="58">
        <v>33</v>
      </c>
      <c r="AP217" s="59" t="s">
        <v>677</v>
      </c>
      <c r="AQ217" s="59" t="s">
        <v>698</v>
      </c>
      <c r="AR217" s="59" t="s">
        <v>27</v>
      </c>
      <c r="AS217" s="59" t="s">
        <v>699</v>
      </c>
      <c r="AT217" s="59" t="s">
        <v>27</v>
      </c>
      <c r="AU217" s="59" t="s">
        <v>27</v>
      </c>
      <c r="AV217" s="59" t="s">
        <v>27</v>
      </c>
      <c r="AW217" s="62"/>
      <c r="AX217" s="62" t="s">
        <v>748</v>
      </c>
      <c r="AY217" s="62">
        <v>9.0020000000000007</v>
      </c>
      <c r="AZ217" s="62">
        <v>0.15520689655172415</v>
      </c>
      <c r="BA217" s="62">
        <v>6.4430126638524765</v>
      </c>
      <c r="BB217" s="62"/>
      <c r="BC217" s="62">
        <v>0</v>
      </c>
      <c r="BD217">
        <v>1413</v>
      </c>
      <c r="BE217" s="62"/>
      <c r="BF217" s="62"/>
      <c r="BG217" s="62"/>
      <c r="BH217" s="50">
        <f t="shared" si="3"/>
        <v>0.77760497667185069</v>
      </c>
      <c r="BI217" s="50"/>
      <c r="BJ217" s="50"/>
      <c r="BL217" s="50"/>
      <c r="BM217" s="50"/>
      <c r="BN217" s="50"/>
      <c r="BO217" s="50"/>
      <c r="BP217" s="50"/>
      <c r="BQ217" s="50"/>
      <c r="BR217" s="50"/>
      <c r="BS217" s="50"/>
      <c r="BT217" s="50"/>
      <c r="BU217" s="50"/>
      <c r="BV217" s="50"/>
      <c r="BW217" s="50"/>
      <c r="BX217" s="50"/>
      <c r="BY217" s="50"/>
      <c r="BZ217" s="50"/>
      <c r="CA217" s="50"/>
      <c r="CB217" s="50"/>
      <c r="CC217" s="50"/>
      <c r="CD217" s="50"/>
      <c r="CE217" s="50"/>
      <c r="CF217" s="50"/>
      <c r="CG217" s="50"/>
      <c r="CH217" s="50"/>
      <c r="CI217" s="50"/>
    </row>
    <row r="218" spans="1:87" ht="14.25" customHeight="1" x14ac:dyDescent="0.25">
      <c r="A218" s="58">
        <v>217</v>
      </c>
      <c r="B218" s="59" t="s">
        <v>78</v>
      </c>
      <c r="C218" s="59" t="s">
        <v>26</v>
      </c>
      <c r="D218" s="59" t="s">
        <v>44</v>
      </c>
      <c r="E218" s="59"/>
      <c r="F218" s="59" t="s">
        <v>45</v>
      </c>
      <c r="G218" s="58">
        <v>1</v>
      </c>
      <c r="H218" s="58">
        <v>8</v>
      </c>
      <c r="I218" s="59" t="s">
        <v>128</v>
      </c>
      <c r="J218" s="58">
        <v>9591208203</v>
      </c>
      <c r="K218" s="58">
        <v>61.615384615384599</v>
      </c>
      <c r="L218" s="58">
        <v>0.64247020585048797</v>
      </c>
      <c r="M218" s="58">
        <v>2</v>
      </c>
      <c r="N218" s="60">
        <v>0</v>
      </c>
      <c r="O218" s="60">
        <v>0</v>
      </c>
      <c r="P218" s="58">
        <v>8</v>
      </c>
      <c r="Q218" s="58">
        <v>6</v>
      </c>
      <c r="R218" s="58">
        <v>1</v>
      </c>
      <c r="S218" s="58">
        <v>6</v>
      </c>
      <c r="T218" s="58">
        <v>1</v>
      </c>
      <c r="U218" s="58">
        <v>1</v>
      </c>
      <c r="V218" s="58">
        <v>1</v>
      </c>
      <c r="W218" s="59">
        <v>0</v>
      </c>
      <c r="X218" s="58">
        <v>1</v>
      </c>
      <c r="Y218" s="58">
        <v>3</v>
      </c>
      <c r="Z218" s="59">
        <v>30</v>
      </c>
      <c r="AA218" s="59">
        <v>3</v>
      </c>
      <c r="AB218" s="59" t="s">
        <v>89</v>
      </c>
      <c r="AC218" s="59">
        <v>0</v>
      </c>
      <c r="AD218" s="58">
        <v>2</v>
      </c>
      <c r="AE218" s="58">
        <v>2</v>
      </c>
      <c r="AF218" s="58">
        <v>2</v>
      </c>
      <c r="AG218" s="58">
        <v>9</v>
      </c>
      <c r="AH218" s="59" t="s">
        <v>90</v>
      </c>
      <c r="AI218" s="58">
        <v>4</v>
      </c>
      <c r="AJ218" s="58">
        <v>1</v>
      </c>
      <c r="AK218" s="59" t="s">
        <v>237</v>
      </c>
      <c r="AL218" s="59">
        <v>1</v>
      </c>
      <c r="AM218" s="59" t="s">
        <v>27</v>
      </c>
      <c r="AN218" s="59" t="s">
        <v>680</v>
      </c>
      <c r="AO218" s="58">
        <v>33</v>
      </c>
      <c r="AP218" s="59" t="s">
        <v>677</v>
      </c>
      <c r="AQ218" s="59" t="s">
        <v>698</v>
      </c>
      <c r="AR218" s="59" t="s">
        <v>27</v>
      </c>
      <c r="AS218" s="59" t="s">
        <v>699</v>
      </c>
      <c r="AT218" s="59" t="s">
        <v>27</v>
      </c>
      <c r="AU218" s="59" t="s">
        <v>27</v>
      </c>
      <c r="AV218" s="59" t="s">
        <v>27</v>
      </c>
      <c r="AW218" s="64"/>
      <c r="AX218" s="62" t="s">
        <v>748</v>
      </c>
      <c r="AY218" s="62">
        <v>6.8730000000000002</v>
      </c>
      <c r="AZ218" s="62">
        <v>0.2291</v>
      </c>
      <c r="BA218" s="62">
        <v>4.3649061545176782</v>
      </c>
      <c r="BB218" s="62">
        <v>5.7960000000000003</v>
      </c>
      <c r="BC218" s="62">
        <v>40</v>
      </c>
      <c r="BD218">
        <v>332</v>
      </c>
      <c r="BE218" s="62"/>
      <c r="BF218" s="64"/>
      <c r="BG218" s="64"/>
      <c r="BH218" s="50">
        <f t="shared" si="3"/>
        <v>0.87298123090353552</v>
      </c>
    </row>
    <row r="219" spans="1:87" ht="14.25" customHeight="1" x14ac:dyDescent="0.25">
      <c r="A219" s="58">
        <v>218</v>
      </c>
      <c r="B219" s="59" t="s">
        <v>78</v>
      </c>
      <c r="C219" s="59" t="s">
        <v>26</v>
      </c>
      <c r="D219" s="59" t="s">
        <v>29</v>
      </c>
      <c r="E219" s="59"/>
      <c r="F219" s="59" t="s">
        <v>32</v>
      </c>
      <c r="G219" s="58">
        <v>19</v>
      </c>
      <c r="H219" s="58">
        <v>75</v>
      </c>
      <c r="I219" s="59" t="s">
        <v>128</v>
      </c>
      <c r="J219" s="58">
        <v>9591208203</v>
      </c>
      <c r="K219" s="58">
        <v>0.35294117647058798</v>
      </c>
      <c r="L219" s="58">
        <v>0.17647058823529399</v>
      </c>
      <c r="M219" s="58">
        <v>3</v>
      </c>
      <c r="N219" s="60">
        <v>0</v>
      </c>
      <c r="O219" s="60">
        <v>0</v>
      </c>
      <c r="P219" s="58">
        <v>5</v>
      </c>
      <c r="Q219" s="58">
        <v>2</v>
      </c>
      <c r="R219" s="58">
        <v>1</v>
      </c>
      <c r="S219" s="58">
        <v>2</v>
      </c>
      <c r="T219" s="58">
        <v>1</v>
      </c>
      <c r="U219" s="58">
        <v>1</v>
      </c>
      <c r="V219" s="58">
        <v>1</v>
      </c>
      <c r="W219" s="61">
        <v>1</v>
      </c>
      <c r="X219" s="60">
        <v>0</v>
      </c>
      <c r="Y219" s="58">
        <v>3</v>
      </c>
      <c r="Z219" s="59">
        <v>20</v>
      </c>
      <c r="AA219" s="59">
        <v>3</v>
      </c>
      <c r="AB219" s="59" t="s">
        <v>89</v>
      </c>
      <c r="AC219" s="59">
        <v>0</v>
      </c>
      <c r="AD219" s="58">
        <v>0</v>
      </c>
      <c r="AE219" s="58">
        <v>1</v>
      </c>
      <c r="AF219" s="58">
        <v>0</v>
      </c>
      <c r="AG219" s="58">
        <v>2</v>
      </c>
      <c r="AH219" s="59" t="s">
        <v>258</v>
      </c>
      <c r="AI219" s="58">
        <v>9</v>
      </c>
      <c r="AJ219" s="60"/>
      <c r="AK219" s="59" t="s">
        <v>270</v>
      </c>
      <c r="AL219" s="59">
        <v>1</v>
      </c>
      <c r="AM219" s="59" t="s">
        <v>27</v>
      </c>
      <c r="AN219" s="59" t="s">
        <v>680</v>
      </c>
      <c r="AO219" s="58">
        <v>33</v>
      </c>
      <c r="AP219" s="59" t="s">
        <v>677</v>
      </c>
      <c r="AQ219" s="59" t="s">
        <v>698</v>
      </c>
      <c r="AR219" s="59" t="s">
        <v>27</v>
      </c>
      <c r="AS219" s="59" t="s">
        <v>699</v>
      </c>
      <c r="AT219" s="59" t="s">
        <v>27</v>
      </c>
      <c r="AU219" s="59" t="s">
        <v>27</v>
      </c>
      <c r="AV219" s="59" t="s">
        <v>27</v>
      </c>
      <c r="AW219" s="62"/>
      <c r="AX219" s="62" t="s">
        <v>748</v>
      </c>
      <c r="AY219" s="62">
        <v>9.777000000000001</v>
      </c>
      <c r="AZ219" s="62">
        <v>0.48885000000000006</v>
      </c>
      <c r="BA219" s="62">
        <v>2.0456172650097164</v>
      </c>
      <c r="BB219" s="62">
        <v>8.8840000000000003</v>
      </c>
      <c r="BC219" s="62">
        <v>0</v>
      </c>
      <c r="BD219" s="80">
        <v>5526</v>
      </c>
      <c r="BE219" s="62" t="s">
        <v>780</v>
      </c>
      <c r="BF219" s="62">
        <v>1</v>
      </c>
      <c r="BG219" s="62">
        <v>1</v>
      </c>
      <c r="BH219" s="50">
        <f t="shared" si="3"/>
        <v>0.10228086325048583</v>
      </c>
      <c r="BI219" s="50"/>
      <c r="BJ219" s="50"/>
      <c r="BL219" s="50"/>
      <c r="BM219" s="50"/>
      <c r="BN219" s="50"/>
      <c r="BO219" s="50"/>
      <c r="BP219" s="50"/>
      <c r="BQ219" s="50"/>
      <c r="BR219" s="50"/>
      <c r="BS219" s="50"/>
      <c r="BT219" s="50"/>
      <c r="BU219" s="50"/>
      <c r="BV219" s="50"/>
      <c r="BW219" s="50"/>
      <c r="BX219" s="50"/>
      <c r="BY219" s="50"/>
      <c r="BZ219" s="50"/>
      <c r="CA219" s="50"/>
      <c r="CB219" s="50"/>
      <c r="CC219" s="50"/>
      <c r="CD219" s="50"/>
      <c r="CE219" s="50"/>
      <c r="CF219" s="50"/>
      <c r="CG219" s="50"/>
      <c r="CH219" s="50"/>
      <c r="CI219" s="50"/>
    </row>
    <row r="220" spans="1:87" ht="14.25" hidden="1" customHeight="1" x14ac:dyDescent="0.25">
      <c r="A220" s="58">
        <v>219</v>
      </c>
      <c r="B220" s="59" t="s">
        <v>78</v>
      </c>
      <c r="C220" s="59" t="s">
        <v>26</v>
      </c>
      <c r="D220" s="59" t="s">
        <v>36</v>
      </c>
      <c r="E220" s="59"/>
      <c r="F220" s="59" t="s">
        <v>32</v>
      </c>
      <c r="G220" s="58">
        <v>66</v>
      </c>
      <c r="H220" s="58">
        <v>56</v>
      </c>
      <c r="I220" s="59" t="s">
        <v>128</v>
      </c>
      <c r="J220" s="58">
        <v>9591208203</v>
      </c>
      <c r="K220" s="58">
        <v>0.28125</v>
      </c>
      <c r="L220" s="58">
        <v>0.140625</v>
      </c>
      <c r="M220" s="60">
        <v>0</v>
      </c>
      <c r="N220" s="60">
        <v>0</v>
      </c>
      <c r="O220" s="60">
        <v>0</v>
      </c>
      <c r="P220" s="60">
        <v>0</v>
      </c>
      <c r="Q220" s="60">
        <v>0</v>
      </c>
      <c r="R220" s="60">
        <v>0</v>
      </c>
      <c r="S220" s="60">
        <v>0</v>
      </c>
      <c r="T220" s="60">
        <v>0</v>
      </c>
      <c r="U220" s="60">
        <v>0</v>
      </c>
      <c r="V220" s="60">
        <v>0</v>
      </c>
      <c r="W220" s="59">
        <v>0</v>
      </c>
      <c r="X220" s="60">
        <v>0</v>
      </c>
      <c r="Y220" s="60">
        <v>0</v>
      </c>
      <c r="Z220" s="59">
        <v>0</v>
      </c>
      <c r="AA220" s="59">
        <v>0</v>
      </c>
      <c r="AB220" s="59" t="s">
        <v>767</v>
      </c>
      <c r="AC220" s="61">
        <v>4</v>
      </c>
      <c r="AD220" s="58">
        <v>0</v>
      </c>
      <c r="AE220" s="58">
        <v>0</v>
      </c>
      <c r="AF220" s="58">
        <v>0</v>
      </c>
      <c r="AG220" s="58">
        <v>0</v>
      </c>
      <c r="AH220" s="59" t="s">
        <v>258</v>
      </c>
      <c r="AI220" s="58">
        <v>9</v>
      </c>
      <c r="AJ220" s="60"/>
      <c r="AK220" s="59" t="s">
        <v>100</v>
      </c>
      <c r="AL220" s="59">
        <v>1</v>
      </c>
      <c r="AM220" s="59" t="s">
        <v>27</v>
      </c>
      <c r="AN220" s="59" t="s">
        <v>680</v>
      </c>
      <c r="AO220" s="58">
        <v>33</v>
      </c>
      <c r="AP220" s="59" t="s">
        <v>677</v>
      </c>
      <c r="AQ220" s="59" t="s">
        <v>698</v>
      </c>
      <c r="AR220" s="59" t="s">
        <v>27</v>
      </c>
      <c r="AS220" s="59" t="s">
        <v>699</v>
      </c>
      <c r="AT220" s="59" t="s">
        <v>27</v>
      </c>
      <c r="AU220" s="59" t="s">
        <v>27</v>
      </c>
      <c r="AV220" s="59" t="s">
        <v>27</v>
      </c>
      <c r="AW220" s="62"/>
      <c r="AX220" s="62" t="s">
        <v>748</v>
      </c>
      <c r="AY220" s="62">
        <v>3.3260000000000001</v>
      </c>
      <c r="AZ220" s="62" t="s">
        <v>27</v>
      </c>
      <c r="BA220" s="62">
        <v>0</v>
      </c>
      <c r="BB220" s="62">
        <v>2.5619999999999998</v>
      </c>
      <c r="BC220" s="62">
        <v>132</v>
      </c>
      <c r="BD220" s="65">
        <v>0</v>
      </c>
      <c r="BE220" s="62"/>
      <c r="BF220" s="62"/>
      <c r="BG220" s="62"/>
      <c r="BH220" s="50">
        <f t="shared" si="3"/>
        <v>0</v>
      </c>
      <c r="BI220" s="50"/>
      <c r="BJ220" s="50"/>
      <c r="BL220" s="50"/>
      <c r="BM220" s="50"/>
      <c r="BN220" s="50"/>
      <c r="BO220" s="50"/>
      <c r="BP220" s="50"/>
      <c r="BQ220" s="50"/>
      <c r="BR220" s="50"/>
      <c r="BS220" s="50"/>
      <c r="BT220" s="50"/>
      <c r="BU220" s="50"/>
      <c r="BV220" s="50"/>
      <c r="BW220" s="50"/>
      <c r="BX220" s="50"/>
      <c r="BY220" s="50"/>
      <c r="BZ220" s="50"/>
      <c r="CA220" s="50"/>
      <c r="CB220" s="50"/>
      <c r="CC220" s="50"/>
      <c r="CD220" s="50"/>
      <c r="CE220" s="50"/>
      <c r="CF220" s="50"/>
      <c r="CG220" s="50"/>
      <c r="CH220" s="50"/>
      <c r="CI220" s="50"/>
    </row>
    <row r="221" spans="1:87" ht="14.25" customHeight="1" x14ac:dyDescent="0.25">
      <c r="A221" s="58">
        <v>220</v>
      </c>
      <c r="B221" s="59" t="s">
        <v>78</v>
      </c>
      <c r="C221" s="59" t="s">
        <v>26</v>
      </c>
      <c r="D221" s="59" t="s">
        <v>41</v>
      </c>
      <c r="E221" s="59"/>
      <c r="F221" s="59" t="s">
        <v>32</v>
      </c>
      <c r="G221" s="58">
        <v>14</v>
      </c>
      <c r="H221" s="58">
        <v>13</v>
      </c>
      <c r="I221" s="59" t="s">
        <v>128</v>
      </c>
      <c r="J221" s="58">
        <v>9591208203</v>
      </c>
      <c r="K221" s="58">
        <v>0</v>
      </c>
      <c r="L221" s="58">
        <v>0</v>
      </c>
      <c r="M221" s="58">
        <v>3</v>
      </c>
      <c r="N221" s="60">
        <v>0</v>
      </c>
      <c r="O221" s="60">
        <v>0</v>
      </c>
      <c r="P221" s="58">
        <v>8</v>
      </c>
      <c r="Q221" s="58">
        <v>5</v>
      </c>
      <c r="R221" s="60">
        <v>0</v>
      </c>
      <c r="S221" s="58">
        <v>5</v>
      </c>
      <c r="T221" s="58">
        <v>1</v>
      </c>
      <c r="U221" s="58">
        <v>1</v>
      </c>
      <c r="V221" s="58">
        <v>2</v>
      </c>
      <c r="W221" s="59">
        <v>0</v>
      </c>
      <c r="X221" s="58">
        <v>1</v>
      </c>
      <c r="Y221" s="58">
        <v>4</v>
      </c>
      <c r="Z221" s="59">
        <v>30</v>
      </c>
      <c r="AA221" s="59">
        <v>4</v>
      </c>
      <c r="AB221" s="59" t="s">
        <v>27</v>
      </c>
      <c r="AC221" s="59">
        <v>0</v>
      </c>
      <c r="AD221" s="58">
        <v>7</v>
      </c>
      <c r="AE221" s="58">
        <v>4</v>
      </c>
      <c r="AF221" s="58">
        <v>0</v>
      </c>
      <c r="AG221" s="58">
        <v>12</v>
      </c>
      <c r="AH221" s="59" t="s">
        <v>258</v>
      </c>
      <c r="AI221" s="58">
        <v>9</v>
      </c>
      <c r="AJ221" s="58">
        <v>1</v>
      </c>
      <c r="AK221" s="59" t="s">
        <v>337</v>
      </c>
      <c r="AL221" s="59">
        <v>1</v>
      </c>
      <c r="AM221" s="59" t="s">
        <v>27</v>
      </c>
      <c r="AN221" s="59" t="s">
        <v>680</v>
      </c>
      <c r="AO221" s="58">
        <v>33</v>
      </c>
      <c r="AP221" s="59" t="s">
        <v>677</v>
      </c>
      <c r="AQ221" s="59" t="s">
        <v>698</v>
      </c>
      <c r="AR221" s="59" t="s">
        <v>27</v>
      </c>
      <c r="AS221" s="59" t="s">
        <v>699</v>
      </c>
      <c r="AT221" s="59" t="s">
        <v>27</v>
      </c>
      <c r="AU221" s="59" t="s">
        <v>27</v>
      </c>
      <c r="AV221" s="59" t="s">
        <v>27</v>
      </c>
      <c r="AW221" s="62"/>
      <c r="AX221" s="62" t="s">
        <v>748</v>
      </c>
      <c r="AY221" s="62">
        <v>5.8689999999999998</v>
      </c>
      <c r="AZ221" s="62">
        <v>0.19563333333333333</v>
      </c>
      <c r="BA221" s="62">
        <v>5.1116033395808484</v>
      </c>
      <c r="BB221" s="62"/>
      <c r="BC221" s="62" t="s">
        <v>774</v>
      </c>
      <c r="BD221" s="80">
        <v>1171</v>
      </c>
      <c r="BE221" s="62"/>
      <c r="BF221" s="62"/>
      <c r="BG221" s="62"/>
      <c r="BH221" s="50">
        <f t="shared" si="3"/>
        <v>1.8742545578463112</v>
      </c>
      <c r="BI221" s="50"/>
      <c r="BJ221" s="50"/>
      <c r="BL221" s="50"/>
      <c r="BM221" s="50"/>
      <c r="BN221" s="50"/>
      <c r="BO221" s="50"/>
      <c r="BP221" s="50"/>
      <c r="BQ221" s="50"/>
      <c r="BR221" s="50"/>
      <c r="BS221" s="50"/>
      <c r="BT221" s="50"/>
      <c r="BU221" s="50"/>
      <c r="BV221" s="50"/>
      <c r="BW221" s="50"/>
      <c r="BX221" s="50"/>
      <c r="BY221" s="50"/>
      <c r="BZ221" s="50"/>
      <c r="CA221" s="50"/>
      <c r="CB221" s="50"/>
      <c r="CC221" s="50"/>
      <c r="CD221" s="50"/>
      <c r="CE221" s="50"/>
      <c r="CF221" s="50"/>
      <c r="CG221" s="50"/>
      <c r="CH221" s="50"/>
      <c r="CI221" s="50"/>
    </row>
    <row r="222" spans="1:87" ht="14.25" hidden="1" customHeight="1" x14ac:dyDescent="0.25">
      <c r="A222" s="58">
        <v>221</v>
      </c>
      <c r="B222" s="59" t="s">
        <v>78</v>
      </c>
      <c r="C222" s="59" t="s">
        <v>26</v>
      </c>
      <c r="D222" s="59" t="s">
        <v>46</v>
      </c>
      <c r="E222" s="59"/>
      <c r="F222" s="59" t="s">
        <v>32</v>
      </c>
      <c r="G222" s="58">
        <v>98</v>
      </c>
      <c r="H222" s="58">
        <v>9</v>
      </c>
      <c r="I222" s="59" t="s">
        <v>128</v>
      </c>
      <c r="J222" s="58">
        <v>9591208203</v>
      </c>
      <c r="K222" s="58">
        <v>0.214285714285714</v>
      </c>
      <c r="L222" s="58">
        <v>0.107142857142857</v>
      </c>
      <c r="M222" s="60">
        <v>0</v>
      </c>
      <c r="N222" s="60">
        <v>0</v>
      </c>
      <c r="O222" s="60">
        <v>0</v>
      </c>
      <c r="P222" s="60">
        <v>0</v>
      </c>
      <c r="Q222" s="60">
        <v>0</v>
      </c>
      <c r="R222" s="60">
        <v>0</v>
      </c>
      <c r="S222" s="60">
        <v>0</v>
      </c>
      <c r="T222" s="60">
        <v>0</v>
      </c>
      <c r="U222" s="60">
        <v>0</v>
      </c>
      <c r="V222" s="60">
        <v>0</v>
      </c>
      <c r="W222" s="59">
        <v>0</v>
      </c>
      <c r="X222" s="60">
        <v>0</v>
      </c>
      <c r="Y222" s="60">
        <v>0</v>
      </c>
      <c r="Z222" s="59">
        <v>0</v>
      </c>
      <c r="AA222" s="59">
        <v>0</v>
      </c>
      <c r="AB222" s="59" t="s">
        <v>89</v>
      </c>
      <c r="AC222" s="61">
        <v>4</v>
      </c>
      <c r="AD222" s="58">
        <v>0</v>
      </c>
      <c r="AE222" s="58">
        <v>0</v>
      </c>
      <c r="AF222" s="58">
        <v>0</v>
      </c>
      <c r="AG222" s="58">
        <v>0</v>
      </c>
      <c r="AH222" s="59" t="s">
        <v>258</v>
      </c>
      <c r="AI222" s="58">
        <v>9</v>
      </c>
      <c r="AJ222" s="60"/>
      <c r="AK222" s="59" t="s">
        <v>91</v>
      </c>
      <c r="AL222" s="59">
        <v>1</v>
      </c>
      <c r="AM222" s="59" t="s">
        <v>27</v>
      </c>
      <c r="AN222" s="59" t="s">
        <v>680</v>
      </c>
      <c r="AO222" s="58">
        <v>33</v>
      </c>
      <c r="AP222" s="59" t="s">
        <v>677</v>
      </c>
      <c r="AQ222" s="59" t="s">
        <v>698</v>
      </c>
      <c r="AR222" s="59" t="s">
        <v>27</v>
      </c>
      <c r="AS222" s="59" t="s">
        <v>699</v>
      </c>
      <c r="AT222" s="59" t="s">
        <v>27</v>
      </c>
      <c r="AU222" s="59" t="s">
        <v>27</v>
      </c>
      <c r="AV222" s="59" t="s">
        <v>696</v>
      </c>
      <c r="AW222" s="64"/>
      <c r="AX222" s="62" t="s">
        <v>748</v>
      </c>
      <c r="AY222" s="62">
        <v>1.329</v>
      </c>
      <c r="AZ222" s="62" t="s">
        <v>27</v>
      </c>
      <c r="BA222" s="62">
        <v>0</v>
      </c>
      <c r="BB222" s="62">
        <v>0.55000000000000004</v>
      </c>
      <c r="BC222" s="62" t="s">
        <v>774</v>
      </c>
      <c r="BD222" s="80">
        <v>0</v>
      </c>
      <c r="BE222" s="62"/>
      <c r="BF222" s="64"/>
      <c r="BG222" s="64"/>
      <c r="BH222" s="50">
        <f t="shared" si="3"/>
        <v>0</v>
      </c>
    </row>
    <row r="223" spans="1:87" ht="14.25" customHeight="1" x14ac:dyDescent="0.25">
      <c r="A223" s="58">
        <v>222</v>
      </c>
      <c r="B223" s="59" t="s">
        <v>78</v>
      </c>
      <c r="C223" s="59" t="s">
        <v>26</v>
      </c>
      <c r="D223" s="59" t="s">
        <v>31</v>
      </c>
      <c r="E223" s="59"/>
      <c r="F223" s="59" t="s">
        <v>30</v>
      </c>
      <c r="G223" s="58">
        <v>62</v>
      </c>
      <c r="H223" s="58">
        <v>150</v>
      </c>
      <c r="I223" s="59" t="s">
        <v>128</v>
      </c>
      <c r="J223" s="58">
        <v>9591208203</v>
      </c>
      <c r="K223" s="58">
        <v>4.8</v>
      </c>
      <c r="L223" s="58">
        <v>0.48</v>
      </c>
      <c r="M223" s="58">
        <v>1</v>
      </c>
      <c r="N223" s="60">
        <v>0</v>
      </c>
      <c r="O223" s="60">
        <v>0</v>
      </c>
      <c r="P223" s="58">
        <v>1</v>
      </c>
      <c r="Q223" s="60">
        <v>0</v>
      </c>
      <c r="R223" s="58">
        <v>1</v>
      </c>
      <c r="S223" s="60">
        <v>0</v>
      </c>
      <c r="T223" s="58">
        <v>1</v>
      </c>
      <c r="U223" s="60">
        <v>0</v>
      </c>
      <c r="V223" s="60">
        <v>0</v>
      </c>
      <c r="W223" s="59">
        <v>0</v>
      </c>
      <c r="X223" s="60">
        <v>0</v>
      </c>
      <c r="Y223" s="60">
        <v>0</v>
      </c>
      <c r="Z223" s="59">
        <v>4</v>
      </c>
      <c r="AA223" s="59">
        <v>0</v>
      </c>
      <c r="AB223" s="59" t="s">
        <v>89</v>
      </c>
      <c r="AC223" s="59">
        <v>0</v>
      </c>
      <c r="AD223" s="58">
        <v>2</v>
      </c>
      <c r="AE223" s="58">
        <v>1</v>
      </c>
      <c r="AF223" s="58">
        <v>0</v>
      </c>
      <c r="AG223" s="58">
        <v>5</v>
      </c>
      <c r="AH223" s="59" t="s">
        <v>381</v>
      </c>
      <c r="AI223" s="58">
        <v>16</v>
      </c>
      <c r="AJ223" s="60"/>
      <c r="AK223" s="59" t="s">
        <v>393</v>
      </c>
      <c r="AL223" s="59">
        <v>1</v>
      </c>
      <c r="AM223" s="59" t="s">
        <v>27</v>
      </c>
      <c r="AN223" s="59" t="s">
        <v>680</v>
      </c>
      <c r="AO223" s="58">
        <v>33</v>
      </c>
      <c r="AP223" s="59" t="s">
        <v>677</v>
      </c>
      <c r="AQ223" s="59" t="s">
        <v>698</v>
      </c>
      <c r="AR223" s="59" t="s">
        <v>27</v>
      </c>
      <c r="AS223" s="59" t="s">
        <v>699</v>
      </c>
      <c r="AT223" s="59" t="s">
        <v>27</v>
      </c>
      <c r="AU223" s="59" t="s">
        <v>27</v>
      </c>
      <c r="AV223" s="59" t="s">
        <v>27</v>
      </c>
      <c r="AW223" s="62"/>
      <c r="AX223" s="62" t="s">
        <v>748</v>
      </c>
      <c r="AY223" s="62">
        <v>17.626000000000001</v>
      </c>
      <c r="AZ223" s="62">
        <v>4.4065000000000003</v>
      </c>
      <c r="BA223" s="62">
        <v>0.22693747872461134</v>
      </c>
      <c r="BB223" s="62">
        <v>15.874000000000001</v>
      </c>
      <c r="BC223" s="62">
        <v>248</v>
      </c>
      <c r="BD223">
        <v>0</v>
      </c>
      <c r="BE223" s="62" t="s">
        <v>782</v>
      </c>
      <c r="BF223" s="62">
        <v>1</v>
      </c>
      <c r="BG223" s="62"/>
      <c r="BH223" s="50">
        <f t="shared" si="3"/>
        <v>0.17020310904345851</v>
      </c>
      <c r="BI223" s="50"/>
      <c r="BJ223" s="50"/>
      <c r="BL223" s="50"/>
      <c r="BM223" s="50"/>
      <c r="BN223" s="50"/>
      <c r="BO223" s="50"/>
      <c r="BP223" s="50"/>
      <c r="BQ223" s="50"/>
      <c r="BR223" s="50"/>
      <c r="BS223" s="50"/>
      <c r="BT223" s="50"/>
      <c r="BU223" s="50"/>
      <c r="BV223" s="50"/>
      <c r="BW223" s="50"/>
      <c r="BX223" s="50"/>
      <c r="BY223" s="50"/>
      <c r="BZ223" s="50"/>
      <c r="CA223" s="50"/>
      <c r="CB223" s="50"/>
      <c r="CC223" s="50"/>
      <c r="CD223" s="50"/>
      <c r="CE223" s="50"/>
      <c r="CF223" s="50"/>
      <c r="CG223" s="50"/>
      <c r="CH223" s="50"/>
      <c r="CI223" s="50"/>
    </row>
    <row r="224" spans="1:87" ht="14.25" customHeight="1" x14ac:dyDescent="0.25">
      <c r="A224" s="58">
        <v>223</v>
      </c>
      <c r="B224" s="59" t="s">
        <v>78</v>
      </c>
      <c r="C224" s="59" t="s">
        <v>26</v>
      </c>
      <c r="D224" s="59" t="s">
        <v>37</v>
      </c>
      <c r="E224" s="59"/>
      <c r="F224" s="59" t="s">
        <v>30</v>
      </c>
      <c r="G224" s="58">
        <v>69</v>
      </c>
      <c r="H224" s="58">
        <v>104</v>
      </c>
      <c r="I224" s="59" t="s">
        <v>128</v>
      </c>
      <c r="J224" s="58">
        <v>9591208203</v>
      </c>
      <c r="K224" s="58">
        <v>4.8</v>
      </c>
      <c r="L224" s="58">
        <v>0.48</v>
      </c>
      <c r="M224" s="58">
        <v>8</v>
      </c>
      <c r="N224" s="60">
        <v>0</v>
      </c>
      <c r="O224" s="60">
        <v>0</v>
      </c>
      <c r="P224" s="58">
        <v>19</v>
      </c>
      <c r="Q224" s="58">
        <v>10</v>
      </c>
      <c r="R224" s="58">
        <v>3</v>
      </c>
      <c r="S224" s="58">
        <v>10</v>
      </c>
      <c r="T224" s="58">
        <v>1</v>
      </c>
      <c r="U224" s="58">
        <v>3</v>
      </c>
      <c r="V224" s="58">
        <v>4</v>
      </c>
      <c r="W224" s="59">
        <v>0</v>
      </c>
      <c r="X224" s="58">
        <v>1</v>
      </c>
      <c r="Y224" s="58">
        <v>8</v>
      </c>
      <c r="Z224" s="59">
        <v>67</v>
      </c>
      <c r="AA224" s="59">
        <v>8</v>
      </c>
      <c r="AB224" s="59" t="s">
        <v>89</v>
      </c>
      <c r="AC224" s="59">
        <v>0</v>
      </c>
      <c r="AD224" s="58">
        <v>9</v>
      </c>
      <c r="AE224" s="58">
        <v>4</v>
      </c>
      <c r="AF224" s="58">
        <v>0</v>
      </c>
      <c r="AG224" s="58">
        <v>14</v>
      </c>
      <c r="AH224" s="59" t="s">
        <v>381</v>
      </c>
      <c r="AI224" s="58">
        <v>16</v>
      </c>
      <c r="AJ224" s="60"/>
      <c r="AK224" s="59" t="s">
        <v>426</v>
      </c>
      <c r="AL224" s="59">
        <v>1</v>
      </c>
      <c r="AM224" s="59" t="s">
        <v>27</v>
      </c>
      <c r="AN224" s="59" t="s">
        <v>680</v>
      </c>
      <c r="AO224" s="58">
        <v>33</v>
      </c>
      <c r="AP224" s="59" t="s">
        <v>677</v>
      </c>
      <c r="AQ224" s="59" t="s">
        <v>698</v>
      </c>
      <c r="AR224" s="59" t="s">
        <v>27</v>
      </c>
      <c r="AS224" s="59" t="s">
        <v>699</v>
      </c>
      <c r="AT224" s="59" t="s">
        <v>27</v>
      </c>
      <c r="AU224" s="59" t="s">
        <v>27</v>
      </c>
      <c r="AV224" s="59" t="s">
        <v>27</v>
      </c>
      <c r="AW224" s="62"/>
      <c r="AX224" s="62" t="s">
        <v>748</v>
      </c>
      <c r="AY224" s="62">
        <v>17.846</v>
      </c>
      <c r="AZ224" s="62">
        <v>0.26635820895522389</v>
      </c>
      <c r="BA224" s="62">
        <v>3.7543427098509468</v>
      </c>
      <c r="BB224" s="62">
        <v>16.562000000000001</v>
      </c>
      <c r="BC224" s="62">
        <v>0</v>
      </c>
      <c r="BD224">
        <v>2770</v>
      </c>
      <c r="BE224" s="62" t="s">
        <v>781</v>
      </c>
      <c r="BF224" s="62">
        <v>1</v>
      </c>
      <c r="BG224" s="62">
        <v>1</v>
      </c>
      <c r="BH224" s="50">
        <f t="shared" si="3"/>
        <v>0.7284545556427211</v>
      </c>
      <c r="BI224" s="50"/>
      <c r="BJ224" s="50"/>
      <c r="BL224" s="50"/>
      <c r="BM224" s="50"/>
      <c r="BN224" s="50"/>
      <c r="BO224" s="50"/>
      <c r="BP224" s="50"/>
      <c r="BQ224" s="50"/>
      <c r="BR224" s="50"/>
      <c r="BS224" s="50"/>
      <c r="BT224" s="50"/>
      <c r="BU224" s="50"/>
      <c r="BV224" s="50"/>
      <c r="BW224" s="50"/>
      <c r="BX224" s="50"/>
      <c r="BY224" s="50"/>
      <c r="BZ224" s="50"/>
      <c r="CA224" s="50"/>
      <c r="CB224" s="50"/>
      <c r="CC224" s="50"/>
      <c r="CD224" s="50"/>
      <c r="CE224" s="50"/>
      <c r="CF224" s="50"/>
      <c r="CG224" s="50"/>
      <c r="CH224" s="50"/>
      <c r="CI224" s="50"/>
    </row>
    <row r="225" spans="1:87" ht="14.25" customHeight="1" x14ac:dyDescent="0.25">
      <c r="A225" s="58">
        <v>224</v>
      </c>
      <c r="B225" s="59" t="s">
        <v>78</v>
      </c>
      <c r="C225" s="59" t="s">
        <v>26</v>
      </c>
      <c r="D225" s="59" t="s">
        <v>42</v>
      </c>
      <c r="E225" s="59"/>
      <c r="F225" s="59" t="s">
        <v>30</v>
      </c>
      <c r="G225" s="58">
        <v>40</v>
      </c>
      <c r="H225" s="58">
        <v>24</v>
      </c>
      <c r="I225" s="59" t="s">
        <v>128</v>
      </c>
      <c r="J225" s="58">
        <v>9591208203</v>
      </c>
      <c r="K225" s="58">
        <v>3.8</v>
      </c>
      <c r="L225" s="58">
        <v>0.38</v>
      </c>
      <c r="M225" s="58">
        <v>2</v>
      </c>
      <c r="N225" s="60">
        <v>0</v>
      </c>
      <c r="O225" s="60">
        <v>0</v>
      </c>
      <c r="P225" s="58">
        <v>3</v>
      </c>
      <c r="Q225" s="58">
        <v>1</v>
      </c>
      <c r="R225" s="58">
        <v>1</v>
      </c>
      <c r="S225" s="58">
        <v>1</v>
      </c>
      <c r="T225" s="58">
        <v>1</v>
      </c>
      <c r="U225" s="60">
        <v>0</v>
      </c>
      <c r="V225" s="60">
        <v>0</v>
      </c>
      <c r="W225" s="61">
        <v>1</v>
      </c>
      <c r="X225" s="60">
        <v>0</v>
      </c>
      <c r="Y225" s="58">
        <v>1</v>
      </c>
      <c r="Z225" s="59">
        <v>11</v>
      </c>
      <c r="AA225" s="59">
        <v>1</v>
      </c>
      <c r="AB225" s="59" t="s">
        <v>27</v>
      </c>
      <c r="AC225" s="61">
        <v>3</v>
      </c>
      <c r="AD225" s="58">
        <v>0</v>
      </c>
      <c r="AE225" s="58">
        <v>0</v>
      </c>
      <c r="AF225" s="58">
        <v>0</v>
      </c>
      <c r="AG225" s="58">
        <v>1</v>
      </c>
      <c r="AH225" s="59" t="s">
        <v>381</v>
      </c>
      <c r="AI225" s="58">
        <v>16</v>
      </c>
      <c r="AJ225" s="60"/>
      <c r="AK225" s="59" t="s">
        <v>454</v>
      </c>
      <c r="AL225" s="59">
        <v>1</v>
      </c>
      <c r="AM225" s="59" t="s">
        <v>27</v>
      </c>
      <c r="AN225" s="59" t="s">
        <v>680</v>
      </c>
      <c r="AO225" s="58">
        <v>33</v>
      </c>
      <c r="AP225" s="59" t="s">
        <v>677</v>
      </c>
      <c r="AQ225" s="59" t="s">
        <v>698</v>
      </c>
      <c r="AR225" s="59" t="s">
        <v>27</v>
      </c>
      <c r="AS225" s="59" t="s">
        <v>699</v>
      </c>
      <c r="AT225" s="59" t="s">
        <v>27</v>
      </c>
      <c r="AU225" s="59" t="s">
        <v>27</v>
      </c>
      <c r="AV225" s="59" t="s">
        <v>27</v>
      </c>
      <c r="AW225" s="64"/>
      <c r="AX225" s="62" t="s">
        <v>748</v>
      </c>
      <c r="AY225" s="62">
        <v>3.5470000000000002</v>
      </c>
      <c r="AZ225" s="62">
        <v>0.32245454545454549</v>
      </c>
      <c r="BA225" s="62">
        <v>3.101212292077812</v>
      </c>
      <c r="BB225" s="62">
        <v>2.5489999999999999</v>
      </c>
      <c r="BC225" s="62">
        <v>0</v>
      </c>
      <c r="BD225">
        <v>914</v>
      </c>
      <c r="BE225" s="62" t="s">
        <v>781</v>
      </c>
      <c r="BF225" s="62">
        <v>1</v>
      </c>
      <c r="BG225" s="62">
        <v>1</v>
      </c>
      <c r="BH225" s="50">
        <f t="shared" si="3"/>
        <v>0</v>
      </c>
    </row>
    <row r="226" spans="1:87" ht="14.25" hidden="1" customHeight="1" x14ac:dyDescent="0.25">
      <c r="A226" s="58">
        <v>225</v>
      </c>
      <c r="B226" s="59" t="s">
        <v>78</v>
      </c>
      <c r="C226" s="59" t="s">
        <v>26</v>
      </c>
      <c r="D226" s="59" t="s">
        <v>47</v>
      </c>
      <c r="E226" s="59"/>
      <c r="F226" s="59" t="s">
        <v>30</v>
      </c>
      <c r="G226" s="58">
        <v>4</v>
      </c>
      <c r="H226" s="58">
        <v>8</v>
      </c>
      <c r="I226" s="59" t="s">
        <v>128</v>
      </c>
      <c r="J226" s="58">
        <v>9591208203</v>
      </c>
      <c r="K226" s="58">
        <v>3.9285714285714302</v>
      </c>
      <c r="L226" s="58">
        <v>0.39285714285714302</v>
      </c>
      <c r="M226" s="60">
        <v>0</v>
      </c>
      <c r="N226" s="60">
        <v>0</v>
      </c>
      <c r="O226" s="60">
        <v>0</v>
      </c>
      <c r="P226" s="60">
        <v>0</v>
      </c>
      <c r="Q226" s="60">
        <v>0</v>
      </c>
      <c r="R226" s="60">
        <v>0</v>
      </c>
      <c r="S226" s="60">
        <v>0</v>
      </c>
      <c r="T226" s="60">
        <v>0</v>
      </c>
      <c r="U226" s="60">
        <v>0</v>
      </c>
      <c r="V226" s="60">
        <v>0</v>
      </c>
      <c r="W226" s="59">
        <v>0</v>
      </c>
      <c r="X226" s="60">
        <v>0</v>
      </c>
      <c r="Y226" s="60">
        <v>0</v>
      </c>
      <c r="Z226" s="59">
        <v>0</v>
      </c>
      <c r="AA226" s="59">
        <v>0</v>
      </c>
      <c r="AB226" s="59" t="s">
        <v>767</v>
      </c>
      <c r="AC226" s="61">
        <v>4</v>
      </c>
      <c r="AD226" s="58">
        <v>0</v>
      </c>
      <c r="AE226" s="58">
        <v>0</v>
      </c>
      <c r="AF226" s="58">
        <v>0</v>
      </c>
      <c r="AG226" s="58">
        <v>0</v>
      </c>
      <c r="AH226" s="59" t="s">
        <v>381</v>
      </c>
      <c r="AI226" s="58">
        <v>16</v>
      </c>
      <c r="AJ226" s="60"/>
      <c r="AK226" s="59" t="s">
        <v>482</v>
      </c>
      <c r="AL226" s="59">
        <v>1</v>
      </c>
      <c r="AM226" s="59" t="s">
        <v>27</v>
      </c>
      <c r="AN226" s="59" t="s">
        <v>680</v>
      </c>
      <c r="AO226" s="58">
        <v>33</v>
      </c>
      <c r="AP226" s="59" t="s">
        <v>677</v>
      </c>
      <c r="AQ226" s="59" t="s">
        <v>698</v>
      </c>
      <c r="AR226" s="59" t="s">
        <v>27</v>
      </c>
      <c r="AS226" s="59" t="s">
        <v>699</v>
      </c>
      <c r="AT226" s="59" t="s">
        <v>27</v>
      </c>
      <c r="AU226" s="59" t="s">
        <v>27</v>
      </c>
      <c r="AV226" s="59" t="s">
        <v>696</v>
      </c>
      <c r="AW226" s="64"/>
      <c r="AX226" s="62" t="s">
        <v>748</v>
      </c>
      <c r="AY226" s="62">
        <v>6.8719999999999999</v>
      </c>
      <c r="AZ226" s="62" t="s">
        <v>27</v>
      </c>
      <c r="BA226" s="62">
        <v>0</v>
      </c>
      <c r="BB226" s="62">
        <v>5.6520000000000001</v>
      </c>
      <c r="BC226" s="62">
        <v>8</v>
      </c>
      <c r="BD226" s="65">
        <v>0</v>
      </c>
      <c r="BE226" s="62"/>
      <c r="BF226" s="64"/>
      <c r="BG226" s="64"/>
      <c r="BH226" s="50">
        <f t="shared" si="3"/>
        <v>0</v>
      </c>
    </row>
    <row r="227" spans="1:87" ht="14.25" customHeight="1" x14ac:dyDescent="0.25">
      <c r="A227" s="58">
        <v>226</v>
      </c>
      <c r="B227" s="59" t="s">
        <v>78</v>
      </c>
      <c r="C227" s="59" t="s">
        <v>26</v>
      </c>
      <c r="D227" s="59" t="s">
        <v>33</v>
      </c>
      <c r="E227" s="59"/>
      <c r="F227" s="59" t="s">
        <v>500</v>
      </c>
      <c r="G227" s="58">
        <v>28</v>
      </c>
      <c r="H227" s="58">
        <v>200</v>
      </c>
      <c r="I227" s="59" t="s">
        <v>128</v>
      </c>
      <c r="J227" s="58">
        <v>9591208203</v>
      </c>
      <c r="K227" s="58">
        <v>2.875</v>
      </c>
      <c r="L227" s="58">
        <v>0.57499999999999996</v>
      </c>
      <c r="M227" s="58">
        <v>12</v>
      </c>
      <c r="N227" s="60">
        <v>0</v>
      </c>
      <c r="O227" s="60">
        <v>0</v>
      </c>
      <c r="P227" s="58">
        <v>32</v>
      </c>
      <c r="Q227" s="58">
        <v>19</v>
      </c>
      <c r="R227" s="58">
        <v>1</v>
      </c>
      <c r="S227" s="58">
        <v>19</v>
      </c>
      <c r="T227" s="58">
        <v>1</v>
      </c>
      <c r="U227" s="58">
        <v>4</v>
      </c>
      <c r="V227" s="58">
        <v>8.5</v>
      </c>
      <c r="W227" s="59">
        <v>0</v>
      </c>
      <c r="X227" s="58">
        <v>5.5</v>
      </c>
      <c r="Y227" s="58">
        <v>18</v>
      </c>
      <c r="Z227" s="59">
        <v>120</v>
      </c>
      <c r="AA227" s="59">
        <v>18</v>
      </c>
      <c r="AB227" s="59" t="s">
        <v>89</v>
      </c>
      <c r="AC227" s="59">
        <v>0</v>
      </c>
      <c r="AD227" s="58">
        <v>29</v>
      </c>
      <c r="AE227" s="58">
        <v>12</v>
      </c>
      <c r="AF227" s="58">
        <v>3</v>
      </c>
      <c r="AG227" s="58">
        <v>47</v>
      </c>
      <c r="AH227" s="59" t="s">
        <v>503</v>
      </c>
      <c r="AI227" s="58">
        <v>25</v>
      </c>
      <c r="AJ227" s="58">
        <v>1</v>
      </c>
      <c r="AK227" s="59" t="s">
        <v>513</v>
      </c>
      <c r="AL227" s="59">
        <v>1</v>
      </c>
      <c r="AM227" s="59" t="s">
        <v>27</v>
      </c>
      <c r="AN227" s="59" t="s">
        <v>680</v>
      </c>
      <c r="AO227" s="58">
        <v>33</v>
      </c>
      <c r="AP227" s="59" t="s">
        <v>677</v>
      </c>
      <c r="AQ227" s="59" t="s">
        <v>698</v>
      </c>
      <c r="AR227" s="59" t="s">
        <v>27</v>
      </c>
      <c r="AS227" s="59" t="s">
        <v>699</v>
      </c>
      <c r="AT227" s="59" t="s">
        <v>27</v>
      </c>
      <c r="AU227" s="59" t="s">
        <v>27</v>
      </c>
      <c r="AV227" s="59" t="s">
        <v>27</v>
      </c>
      <c r="AW227" s="62"/>
      <c r="AX227" s="62" t="s">
        <v>748</v>
      </c>
      <c r="AY227" s="62">
        <v>17.173999999999999</v>
      </c>
      <c r="AZ227" s="62">
        <v>0.14311666666666667</v>
      </c>
      <c r="BA227" s="62">
        <v>6.9873063933853503</v>
      </c>
      <c r="BB227" s="62">
        <v>16.375</v>
      </c>
      <c r="BC227" s="62">
        <v>56</v>
      </c>
      <c r="BD227">
        <v>5890</v>
      </c>
      <c r="BE227" s="62"/>
      <c r="BF227" s="62"/>
      <c r="BG227" s="62"/>
      <c r="BH227" s="50">
        <f t="shared" si="3"/>
        <v>2.5620123442412952</v>
      </c>
      <c r="BI227" s="50"/>
      <c r="BJ227" s="50"/>
      <c r="BL227" s="50"/>
      <c r="BM227" s="50"/>
      <c r="BN227" s="50"/>
      <c r="BO227" s="50"/>
      <c r="BP227" s="50"/>
      <c r="BQ227" s="50"/>
      <c r="BR227" s="50"/>
      <c r="BS227" s="50"/>
      <c r="BT227" s="50"/>
      <c r="BU227" s="50"/>
      <c r="BV227" s="50"/>
      <c r="BW227" s="50"/>
      <c r="BX227" s="50"/>
      <c r="BY227" s="50"/>
      <c r="BZ227" s="50"/>
      <c r="CA227" s="50"/>
      <c r="CB227" s="50"/>
      <c r="CC227" s="50"/>
      <c r="CD227" s="50"/>
      <c r="CE227" s="50"/>
      <c r="CF227" s="50"/>
      <c r="CG227" s="50"/>
      <c r="CH227" s="50"/>
      <c r="CI227" s="50"/>
    </row>
    <row r="228" spans="1:87" ht="14.25" customHeight="1" x14ac:dyDescent="0.25">
      <c r="A228" s="58">
        <v>227</v>
      </c>
      <c r="B228" s="59" t="s">
        <v>78</v>
      </c>
      <c r="C228" s="59" t="s">
        <v>26</v>
      </c>
      <c r="D228" s="59" t="s">
        <v>38</v>
      </c>
      <c r="E228" s="59"/>
      <c r="F228" s="59" t="s">
        <v>500</v>
      </c>
      <c r="G228" s="58">
        <v>29</v>
      </c>
      <c r="H228" s="58">
        <v>120</v>
      </c>
      <c r="I228" s="59" t="s">
        <v>128</v>
      </c>
      <c r="J228" s="58">
        <v>9591208203</v>
      </c>
      <c r="K228" s="58">
        <v>2.3333333333333299</v>
      </c>
      <c r="L228" s="58">
        <v>0.46666666666666701</v>
      </c>
      <c r="M228" s="58">
        <v>10</v>
      </c>
      <c r="N228" s="60">
        <v>0</v>
      </c>
      <c r="O228" s="60">
        <v>0</v>
      </c>
      <c r="P228" s="58">
        <v>22</v>
      </c>
      <c r="Q228" s="58">
        <v>12</v>
      </c>
      <c r="R228" s="60">
        <v>0</v>
      </c>
      <c r="S228" s="58">
        <v>12</v>
      </c>
      <c r="T228" s="60">
        <v>0</v>
      </c>
      <c r="U228" s="58">
        <v>4</v>
      </c>
      <c r="V228" s="58">
        <v>4</v>
      </c>
      <c r="W228" s="59">
        <v>0</v>
      </c>
      <c r="X228" s="58">
        <v>2</v>
      </c>
      <c r="Y228" s="58">
        <v>10</v>
      </c>
      <c r="Z228" s="59">
        <v>76</v>
      </c>
      <c r="AA228" s="59">
        <v>10</v>
      </c>
      <c r="AB228" s="59" t="s">
        <v>89</v>
      </c>
      <c r="AC228" s="59">
        <v>0</v>
      </c>
      <c r="AD228" s="58">
        <v>6</v>
      </c>
      <c r="AE228" s="58">
        <v>10</v>
      </c>
      <c r="AF228" s="58">
        <v>0</v>
      </c>
      <c r="AG228" s="58">
        <v>18</v>
      </c>
      <c r="AH228" s="59" t="s">
        <v>503</v>
      </c>
      <c r="AI228" s="58">
        <v>25</v>
      </c>
      <c r="AJ228" s="60"/>
      <c r="AK228" s="59" t="s">
        <v>545</v>
      </c>
      <c r="AL228" s="59">
        <v>1</v>
      </c>
      <c r="AM228" s="59" t="s">
        <v>27</v>
      </c>
      <c r="AN228" s="59" t="s">
        <v>680</v>
      </c>
      <c r="AO228" s="58">
        <v>33</v>
      </c>
      <c r="AP228" s="59" t="s">
        <v>677</v>
      </c>
      <c r="AQ228" s="59" t="s">
        <v>698</v>
      </c>
      <c r="AR228" s="59" t="s">
        <v>27</v>
      </c>
      <c r="AS228" s="59" t="s">
        <v>699</v>
      </c>
      <c r="AT228" s="59" t="s">
        <v>27</v>
      </c>
      <c r="AU228" s="59" t="s">
        <v>27</v>
      </c>
      <c r="AV228" s="59" t="s">
        <v>27</v>
      </c>
      <c r="AW228" s="62"/>
      <c r="AX228" s="62" t="s">
        <v>748</v>
      </c>
      <c r="AY228" s="62">
        <v>23.748999999999999</v>
      </c>
      <c r="AZ228" s="62">
        <v>0.31248684210526312</v>
      </c>
      <c r="BA228" s="62">
        <v>3.2001347425154747</v>
      </c>
      <c r="BB228" s="62">
        <v>22.36</v>
      </c>
      <c r="BC228" s="62">
        <v>0</v>
      </c>
      <c r="BD228" s="80">
        <v>8653</v>
      </c>
      <c r="BE228" s="62" t="s">
        <v>785</v>
      </c>
      <c r="BF228" s="62">
        <v>1</v>
      </c>
      <c r="BG228" s="62">
        <v>1</v>
      </c>
      <c r="BH228" s="50">
        <f t="shared" si="3"/>
        <v>0.67371257737167889</v>
      </c>
      <c r="BI228" s="50"/>
      <c r="BJ228" s="50"/>
      <c r="BL228" s="50"/>
      <c r="BM228" s="50"/>
      <c r="BN228" s="50"/>
      <c r="BO228" s="50"/>
      <c r="BP228" s="50"/>
      <c r="BQ228" s="50"/>
      <c r="BR228" s="50"/>
      <c r="BS228" s="50"/>
      <c r="BT228" s="50"/>
      <c r="BU228" s="50"/>
      <c r="BV228" s="50"/>
      <c r="BW228" s="50"/>
      <c r="BX228" s="50"/>
      <c r="BY228" s="50"/>
      <c r="BZ228" s="50"/>
      <c r="CA228" s="50"/>
      <c r="CB228" s="50"/>
      <c r="CC228" s="50"/>
      <c r="CD228" s="50"/>
      <c r="CE228" s="50"/>
      <c r="CF228" s="50"/>
      <c r="CG228" s="50"/>
      <c r="CH228" s="50"/>
      <c r="CI228" s="50"/>
    </row>
    <row r="229" spans="1:87" ht="14.25" customHeight="1" x14ac:dyDescent="0.25">
      <c r="A229" s="58">
        <v>228</v>
      </c>
      <c r="B229" s="59" t="s">
        <v>78</v>
      </c>
      <c r="C229" s="59" t="s">
        <v>26</v>
      </c>
      <c r="D229" s="59" t="s">
        <v>43</v>
      </c>
      <c r="E229" s="59"/>
      <c r="F229" s="59" t="s">
        <v>500</v>
      </c>
      <c r="G229" s="58">
        <v>59</v>
      </c>
      <c r="H229" s="58">
        <v>26</v>
      </c>
      <c r="I229" s="59" t="s">
        <v>128</v>
      </c>
      <c r="J229" s="58">
        <v>9591208203</v>
      </c>
      <c r="K229" s="58">
        <v>3</v>
      </c>
      <c r="L229" s="58">
        <v>0.6</v>
      </c>
      <c r="M229" s="58">
        <v>7</v>
      </c>
      <c r="N229" s="60">
        <v>0</v>
      </c>
      <c r="O229" s="60">
        <v>0</v>
      </c>
      <c r="P229" s="58">
        <v>16</v>
      </c>
      <c r="Q229" s="58">
        <v>9</v>
      </c>
      <c r="R229" s="60">
        <v>0</v>
      </c>
      <c r="S229" s="58">
        <v>9</v>
      </c>
      <c r="T229" s="60">
        <v>0</v>
      </c>
      <c r="U229" s="58">
        <v>3</v>
      </c>
      <c r="V229" s="58">
        <v>2</v>
      </c>
      <c r="W229" s="59">
        <v>0</v>
      </c>
      <c r="X229" s="58">
        <v>2</v>
      </c>
      <c r="Y229" s="58">
        <v>7</v>
      </c>
      <c r="Z229" s="59">
        <v>55</v>
      </c>
      <c r="AA229" s="59">
        <v>7</v>
      </c>
      <c r="AB229" s="59" t="s">
        <v>89</v>
      </c>
      <c r="AC229" s="59">
        <v>0</v>
      </c>
      <c r="AD229" s="58">
        <v>8</v>
      </c>
      <c r="AE229" s="58">
        <v>3</v>
      </c>
      <c r="AF229" s="58">
        <v>0</v>
      </c>
      <c r="AG229" s="58">
        <v>15</v>
      </c>
      <c r="AH229" s="59" t="s">
        <v>503</v>
      </c>
      <c r="AI229" s="58">
        <v>25</v>
      </c>
      <c r="AJ229" s="60"/>
      <c r="AK229" s="59" t="s">
        <v>578</v>
      </c>
      <c r="AL229" s="59">
        <v>1</v>
      </c>
      <c r="AM229" s="59" t="s">
        <v>27</v>
      </c>
      <c r="AN229" s="59" t="s">
        <v>680</v>
      </c>
      <c r="AO229" s="58">
        <v>33</v>
      </c>
      <c r="AP229" s="59" t="s">
        <v>677</v>
      </c>
      <c r="AQ229" s="59" t="s">
        <v>698</v>
      </c>
      <c r="AR229" s="59" t="s">
        <v>27</v>
      </c>
      <c r="AS229" s="59" t="s">
        <v>699</v>
      </c>
      <c r="AT229" s="59" t="s">
        <v>27</v>
      </c>
      <c r="AU229" s="59" t="s">
        <v>27</v>
      </c>
      <c r="AV229" s="59" t="s">
        <v>27</v>
      </c>
      <c r="AW229" s="64"/>
      <c r="AX229" s="62" t="s">
        <v>748</v>
      </c>
      <c r="AY229" s="62">
        <v>12.265000000000001</v>
      </c>
      <c r="AZ229" s="62">
        <v>0.223</v>
      </c>
      <c r="BA229" s="62">
        <v>4.4843049327354256</v>
      </c>
      <c r="BB229" s="62">
        <v>10.105</v>
      </c>
      <c r="BC229" s="62">
        <v>59</v>
      </c>
      <c r="BD229">
        <v>2722</v>
      </c>
      <c r="BE229" s="62"/>
      <c r="BF229" s="64"/>
      <c r="BG229" s="64"/>
      <c r="BH229" s="50">
        <f t="shared" si="3"/>
        <v>0.89686098654708513</v>
      </c>
    </row>
    <row r="230" spans="1:87" ht="14.25" customHeight="1" x14ac:dyDescent="0.25">
      <c r="A230" s="58">
        <v>229</v>
      </c>
      <c r="B230" s="59" t="s">
        <v>78</v>
      </c>
      <c r="C230" s="59" t="s">
        <v>26</v>
      </c>
      <c r="D230" s="59" t="s">
        <v>48</v>
      </c>
      <c r="E230" s="59"/>
      <c r="F230" s="59" t="s">
        <v>500</v>
      </c>
      <c r="G230" s="58">
        <v>53</v>
      </c>
      <c r="H230" s="58">
        <v>7</v>
      </c>
      <c r="I230" s="59" t="s">
        <v>128</v>
      </c>
      <c r="J230" s="58">
        <v>9591208203</v>
      </c>
      <c r="K230" s="58">
        <v>2.8</v>
      </c>
      <c r="L230" s="58">
        <v>0.56000000000000005</v>
      </c>
      <c r="M230" s="58">
        <v>3</v>
      </c>
      <c r="N230" s="60">
        <v>0</v>
      </c>
      <c r="O230" s="60">
        <v>0</v>
      </c>
      <c r="P230" s="58">
        <v>8</v>
      </c>
      <c r="Q230" s="58">
        <v>5</v>
      </c>
      <c r="R230" s="60">
        <v>0</v>
      </c>
      <c r="S230" s="58">
        <v>5</v>
      </c>
      <c r="T230" s="60">
        <v>0</v>
      </c>
      <c r="U230" s="58">
        <v>3</v>
      </c>
      <c r="V230" s="58">
        <v>2.5</v>
      </c>
      <c r="W230" s="59">
        <v>0</v>
      </c>
      <c r="X230" s="58">
        <v>1.5</v>
      </c>
      <c r="Y230" s="58">
        <v>7</v>
      </c>
      <c r="Z230" s="59">
        <v>35</v>
      </c>
      <c r="AA230" s="59">
        <v>7</v>
      </c>
      <c r="AB230" s="59" t="s">
        <v>767</v>
      </c>
      <c r="AC230" s="61">
        <v>3</v>
      </c>
      <c r="AD230" s="58">
        <v>5</v>
      </c>
      <c r="AE230" s="58">
        <v>6</v>
      </c>
      <c r="AF230" s="58">
        <v>0</v>
      </c>
      <c r="AG230" s="58">
        <v>12</v>
      </c>
      <c r="AH230" s="59" t="s">
        <v>503</v>
      </c>
      <c r="AI230" s="58">
        <v>25</v>
      </c>
      <c r="AJ230" s="60"/>
      <c r="AK230" s="59" t="s">
        <v>608</v>
      </c>
      <c r="AL230" s="59">
        <v>1</v>
      </c>
      <c r="AM230" s="59" t="s">
        <v>27</v>
      </c>
      <c r="AN230" s="59" t="s">
        <v>680</v>
      </c>
      <c r="AO230" s="58">
        <v>33</v>
      </c>
      <c r="AP230" s="59" t="s">
        <v>677</v>
      </c>
      <c r="AQ230" s="59" t="s">
        <v>698</v>
      </c>
      <c r="AR230" s="59" t="s">
        <v>27</v>
      </c>
      <c r="AS230" s="59" t="s">
        <v>699</v>
      </c>
      <c r="AT230" s="59" t="s">
        <v>27</v>
      </c>
      <c r="AU230" s="59" t="s">
        <v>27</v>
      </c>
      <c r="AV230" s="59" t="s">
        <v>27</v>
      </c>
      <c r="AW230" s="64"/>
      <c r="AX230" s="62" t="s">
        <v>748</v>
      </c>
      <c r="AY230" s="62">
        <v>7.0030000000000001</v>
      </c>
      <c r="AZ230" s="62">
        <v>0.20008571428571428</v>
      </c>
      <c r="BA230" s="62">
        <v>4.9978580608310725</v>
      </c>
      <c r="BB230" s="62">
        <v>5.7560000000000002</v>
      </c>
      <c r="BC230" s="62">
        <v>106</v>
      </c>
      <c r="BD230" s="80">
        <v>948</v>
      </c>
      <c r="BE230" s="62" t="s">
        <v>783</v>
      </c>
      <c r="BF230" s="62">
        <v>1</v>
      </c>
      <c r="BG230" s="64"/>
      <c r="BH230" s="50">
        <f t="shared" si="3"/>
        <v>1.5707553905469085</v>
      </c>
    </row>
    <row r="231" spans="1:87" ht="14.25" customHeight="1" x14ac:dyDescent="0.25">
      <c r="A231" s="58">
        <v>230</v>
      </c>
      <c r="B231" s="59" t="s">
        <v>78</v>
      </c>
      <c r="C231" s="59" t="s">
        <v>26</v>
      </c>
      <c r="D231" s="59" t="s">
        <v>79</v>
      </c>
      <c r="E231" s="59"/>
      <c r="F231" s="59" t="s">
        <v>80</v>
      </c>
      <c r="G231" s="58">
        <v>1</v>
      </c>
      <c r="H231" s="58">
        <v>30</v>
      </c>
      <c r="I231" s="59" t="s">
        <v>643</v>
      </c>
      <c r="J231" s="58">
        <v>13911144139</v>
      </c>
      <c r="K231" s="58">
        <v>59.1875</v>
      </c>
      <c r="L231" s="58">
        <v>0.53183962264150897</v>
      </c>
      <c r="M231" s="58">
        <v>2</v>
      </c>
      <c r="N231" s="60">
        <v>0</v>
      </c>
      <c r="O231" s="60">
        <v>0</v>
      </c>
      <c r="P231" s="58">
        <v>9</v>
      </c>
      <c r="Q231" s="58">
        <v>7</v>
      </c>
      <c r="R231" s="58">
        <v>1</v>
      </c>
      <c r="S231" s="58">
        <v>7</v>
      </c>
      <c r="T231" s="58">
        <v>1</v>
      </c>
      <c r="U231" s="58">
        <v>2</v>
      </c>
      <c r="V231" s="58">
        <v>1</v>
      </c>
      <c r="W231" s="59">
        <v>0</v>
      </c>
      <c r="X231" s="60">
        <v>0</v>
      </c>
      <c r="Y231" s="58">
        <v>3</v>
      </c>
      <c r="Z231" s="59">
        <v>33</v>
      </c>
      <c r="AA231" s="59">
        <v>3</v>
      </c>
      <c r="AB231" s="59" t="s">
        <v>89</v>
      </c>
      <c r="AC231" s="59">
        <v>0</v>
      </c>
      <c r="AD231" s="58">
        <v>4</v>
      </c>
      <c r="AE231" s="58">
        <v>2</v>
      </c>
      <c r="AF231" s="58">
        <v>0</v>
      </c>
      <c r="AG231" s="58">
        <v>9</v>
      </c>
      <c r="AH231" s="59" t="s">
        <v>90</v>
      </c>
      <c r="AI231" s="58">
        <v>4</v>
      </c>
      <c r="AJ231" s="58">
        <v>1</v>
      </c>
      <c r="AK231" s="59" t="s">
        <v>644</v>
      </c>
      <c r="AL231" s="59">
        <v>1</v>
      </c>
      <c r="AM231" s="59" t="s">
        <v>27</v>
      </c>
      <c r="AN231" s="59" t="s">
        <v>680</v>
      </c>
      <c r="AO231" s="58">
        <v>19</v>
      </c>
      <c r="AP231" s="59" t="s">
        <v>677</v>
      </c>
      <c r="AQ231" s="59" t="s">
        <v>691</v>
      </c>
      <c r="AR231" s="59" t="s">
        <v>27</v>
      </c>
      <c r="AS231" s="59" t="s">
        <v>731</v>
      </c>
      <c r="AT231" s="59" t="s">
        <v>692</v>
      </c>
      <c r="AU231" s="59" t="s">
        <v>27</v>
      </c>
      <c r="AV231" s="59" t="s">
        <v>27</v>
      </c>
      <c r="AW231" s="62"/>
      <c r="AX231" s="62" t="s">
        <v>746</v>
      </c>
      <c r="AY231" s="62">
        <v>30</v>
      </c>
      <c r="AZ231" s="62">
        <v>0.90909090909090906</v>
      </c>
      <c r="BA231" s="62">
        <v>1.1000000000000001</v>
      </c>
      <c r="BB231" s="62">
        <v>29.103000000000002</v>
      </c>
      <c r="BC231" s="62" t="s">
        <v>774</v>
      </c>
      <c r="BD231">
        <v>1002</v>
      </c>
      <c r="BE231" s="62"/>
      <c r="BF231" s="62"/>
      <c r="BG231" s="62"/>
      <c r="BH231" s="50">
        <f t="shared" si="3"/>
        <v>0.2</v>
      </c>
      <c r="BI231" s="50"/>
      <c r="BJ231" s="50"/>
      <c r="BL231" s="50"/>
      <c r="BM231" s="50"/>
      <c r="BN231" s="50"/>
      <c r="BO231" s="50"/>
      <c r="BP231" s="50"/>
      <c r="BQ231" s="50"/>
      <c r="BR231" s="50"/>
      <c r="BS231" s="50"/>
      <c r="BT231" s="50"/>
      <c r="BU231" s="50"/>
      <c r="BV231" s="50"/>
      <c r="BW231" s="50"/>
      <c r="BX231" s="50"/>
      <c r="BY231" s="50"/>
      <c r="BZ231" s="50"/>
      <c r="CA231" s="50"/>
      <c r="CB231" s="50"/>
      <c r="CC231" s="50"/>
      <c r="CD231" s="50"/>
      <c r="CE231" s="50"/>
      <c r="CF231" s="50"/>
      <c r="CG231" s="50"/>
      <c r="CH231" s="50"/>
      <c r="CI231" s="50"/>
    </row>
    <row r="232" spans="1:87" ht="14.25" customHeight="1" x14ac:dyDescent="0.25">
      <c r="A232" s="58">
        <v>231</v>
      </c>
      <c r="B232" s="59" t="s">
        <v>78</v>
      </c>
      <c r="C232" s="59" t="s">
        <v>26</v>
      </c>
      <c r="D232" s="59" t="s">
        <v>79</v>
      </c>
      <c r="E232" s="59"/>
      <c r="F232" s="59" t="s">
        <v>80</v>
      </c>
      <c r="G232" s="58">
        <v>1</v>
      </c>
      <c r="H232" s="58">
        <v>30</v>
      </c>
      <c r="I232" s="59" t="s">
        <v>130</v>
      </c>
      <c r="J232" s="58">
        <v>3712062108</v>
      </c>
      <c r="K232" s="58">
        <v>74.9375</v>
      </c>
      <c r="L232" s="58">
        <v>0.82900943396226401</v>
      </c>
      <c r="M232" s="58">
        <v>5</v>
      </c>
      <c r="N232" s="60">
        <v>0</v>
      </c>
      <c r="O232" s="60">
        <v>0</v>
      </c>
      <c r="P232" s="58">
        <v>9</v>
      </c>
      <c r="Q232" s="58">
        <v>4</v>
      </c>
      <c r="R232" s="58">
        <v>1</v>
      </c>
      <c r="S232" s="58">
        <v>4</v>
      </c>
      <c r="T232" s="58">
        <v>1</v>
      </c>
      <c r="U232" s="60">
        <v>0</v>
      </c>
      <c r="V232" s="60">
        <v>0</v>
      </c>
      <c r="W232" s="59">
        <v>0</v>
      </c>
      <c r="X232" s="60">
        <v>0</v>
      </c>
      <c r="Y232" s="60">
        <v>0</v>
      </c>
      <c r="Z232" s="59">
        <v>24</v>
      </c>
      <c r="AA232" s="59">
        <v>0</v>
      </c>
      <c r="AB232" s="59" t="s">
        <v>767</v>
      </c>
      <c r="AC232" s="59">
        <v>0</v>
      </c>
      <c r="AD232" s="58">
        <v>0</v>
      </c>
      <c r="AE232" s="58">
        <v>0</v>
      </c>
      <c r="AF232" s="58">
        <v>0</v>
      </c>
      <c r="AG232" s="58">
        <v>2</v>
      </c>
      <c r="AH232" s="59" t="s">
        <v>90</v>
      </c>
      <c r="AI232" s="58">
        <v>4</v>
      </c>
      <c r="AJ232" s="60"/>
      <c r="AK232" s="59" t="s">
        <v>645</v>
      </c>
      <c r="AL232" s="59">
        <v>1</v>
      </c>
      <c r="AM232" s="59" t="s">
        <v>27</v>
      </c>
      <c r="AN232" s="59" t="s">
        <v>680</v>
      </c>
      <c r="AO232" s="58">
        <v>28</v>
      </c>
      <c r="AP232" s="59" t="s">
        <v>677</v>
      </c>
      <c r="AQ232" s="59" t="s">
        <v>700</v>
      </c>
      <c r="AR232" s="59" t="s">
        <v>695</v>
      </c>
      <c r="AS232" s="59" t="s">
        <v>701</v>
      </c>
      <c r="AT232" s="59" t="s">
        <v>27</v>
      </c>
      <c r="AU232" s="59" t="s">
        <v>27</v>
      </c>
      <c r="AV232" s="59" t="s">
        <v>27</v>
      </c>
      <c r="AW232" s="62"/>
      <c r="AX232" s="62" t="s">
        <v>748</v>
      </c>
      <c r="AY232" s="62">
        <v>20.422000000000001</v>
      </c>
      <c r="AZ232" s="62">
        <v>0.85091666666666665</v>
      </c>
      <c r="BA232" s="62">
        <v>1.1752032122221134</v>
      </c>
      <c r="BB232" s="62">
        <v>18.86</v>
      </c>
      <c r="BC232" s="62">
        <v>79</v>
      </c>
      <c r="BD232">
        <v>0</v>
      </c>
      <c r="BE232" s="62"/>
      <c r="BF232" s="62"/>
      <c r="BG232" s="62"/>
      <c r="BH232" s="50">
        <f t="shared" si="3"/>
        <v>0</v>
      </c>
      <c r="BI232" s="50"/>
      <c r="BJ232" s="50"/>
      <c r="BL232" s="50"/>
      <c r="BM232" s="50"/>
      <c r="BN232" s="50"/>
      <c r="BO232" s="50"/>
      <c r="BP232" s="50"/>
      <c r="BQ232" s="50"/>
      <c r="BR232" s="50"/>
      <c r="BS232" s="50"/>
      <c r="BT232" s="50"/>
      <c r="BU232" s="50"/>
      <c r="BV232" s="50"/>
      <c r="BW232" s="50"/>
      <c r="BX232" s="50"/>
      <c r="BY232" s="50"/>
      <c r="BZ232" s="50"/>
      <c r="CA232" s="50"/>
      <c r="CB232" s="50"/>
      <c r="CC232" s="50"/>
      <c r="CD232" s="50"/>
      <c r="CE232" s="50"/>
      <c r="CF232" s="50"/>
      <c r="CG232" s="50"/>
      <c r="CH232" s="50"/>
      <c r="CI232" s="50"/>
    </row>
    <row r="233" spans="1:87" ht="14.25" customHeight="1" x14ac:dyDescent="0.25">
      <c r="A233" s="58">
        <v>232</v>
      </c>
      <c r="B233" s="59" t="s">
        <v>78</v>
      </c>
      <c r="C233" s="59" t="s">
        <v>26</v>
      </c>
      <c r="D233" s="59" t="s">
        <v>34</v>
      </c>
      <c r="E233" s="59"/>
      <c r="F233" s="59" t="s">
        <v>35</v>
      </c>
      <c r="G233" s="58">
        <v>1</v>
      </c>
      <c r="H233" s="58">
        <v>19</v>
      </c>
      <c r="I233" s="59" t="s">
        <v>130</v>
      </c>
      <c r="J233" s="58">
        <v>3712062108</v>
      </c>
      <c r="K233" s="58">
        <v>74.357142857142904</v>
      </c>
      <c r="L233" s="58">
        <v>0.68844984802431597</v>
      </c>
      <c r="M233" s="58">
        <v>5</v>
      </c>
      <c r="N233" s="60">
        <v>0</v>
      </c>
      <c r="O233" s="60">
        <v>0</v>
      </c>
      <c r="P233" s="58">
        <v>11</v>
      </c>
      <c r="Q233" s="58">
        <v>6</v>
      </c>
      <c r="R233" s="58">
        <v>1</v>
      </c>
      <c r="S233" s="58">
        <v>6</v>
      </c>
      <c r="T233" s="58">
        <v>1</v>
      </c>
      <c r="U233" s="58">
        <v>2</v>
      </c>
      <c r="V233" s="58">
        <v>1</v>
      </c>
      <c r="W233" s="59">
        <v>0</v>
      </c>
      <c r="X233" s="58">
        <v>1</v>
      </c>
      <c r="Y233" s="58">
        <v>4</v>
      </c>
      <c r="Z233" s="59">
        <v>38</v>
      </c>
      <c r="AA233" s="59">
        <v>4</v>
      </c>
      <c r="AB233" s="59" t="s">
        <v>767</v>
      </c>
      <c r="AC233" s="59">
        <v>0</v>
      </c>
      <c r="AD233" s="58">
        <v>0</v>
      </c>
      <c r="AE233" s="58">
        <v>2</v>
      </c>
      <c r="AF233" s="58">
        <v>1</v>
      </c>
      <c r="AG233" s="58">
        <v>5</v>
      </c>
      <c r="AH233" s="59" t="s">
        <v>90</v>
      </c>
      <c r="AI233" s="58">
        <v>4</v>
      </c>
      <c r="AJ233" s="58">
        <v>1</v>
      </c>
      <c r="AK233" s="59" t="s">
        <v>193</v>
      </c>
      <c r="AL233" s="59">
        <v>1</v>
      </c>
      <c r="AM233" s="59" t="s">
        <v>27</v>
      </c>
      <c r="AN233" s="59" t="s">
        <v>680</v>
      </c>
      <c r="AO233" s="58">
        <v>28</v>
      </c>
      <c r="AP233" s="59" t="s">
        <v>677</v>
      </c>
      <c r="AQ233" s="59" t="s">
        <v>700</v>
      </c>
      <c r="AR233" s="59" t="s">
        <v>695</v>
      </c>
      <c r="AS233" s="59" t="s">
        <v>701</v>
      </c>
      <c r="AT233" s="59" t="s">
        <v>27</v>
      </c>
      <c r="AU233" s="59" t="s">
        <v>27</v>
      </c>
      <c r="AV233" s="59" t="s">
        <v>27</v>
      </c>
      <c r="AW233" s="62"/>
      <c r="AX233" s="62" t="s">
        <v>748</v>
      </c>
      <c r="AY233" s="62">
        <v>17.306000000000001</v>
      </c>
      <c r="AZ233" s="62">
        <v>0.45542105263157895</v>
      </c>
      <c r="BA233" s="62">
        <v>2.1957702530914132</v>
      </c>
      <c r="BB233" s="62">
        <v>16.358000000000001</v>
      </c>
      <c r="BC233" s="62">
        <v>51</v>
      </c>
      <c r="BD233">
        <v>786</v>
      </c>
      <c r="BE233" s="62"/>
      <c r="BF233" s="62"/>
      <c r="BG233" s="62"/>
      <c r="BH233" s="50">
        <f t="shared" si="3"/>
        <v>0.17335028313879577</v>
      </c>
      <c r="BI233" s="50"/>
      <c r="BJ233" s="50"/>
      <c r="BL233" s="50"/>
      <c r="BM233" s="50"/>
      <c r="BN233" s="50"/>
      <c r="BO233" s="50"/>
      <c r="BP233" s="50"/>
      <c r="BQ233" s="50"/>
      <c r="BR233" s="50"/>
      <c r="BS233" s="50"/>
      <c r="BT233" s="50"/>
      <c r="BU233" s="50"/>
      <c r="BV233" s="50"/>
      <c r="BW233" s="50"/>
      <c r="BX233" s="50"/>
      <c r="BY233" s="50"/>
      <c r="BZ233" s="50"/>
      <c r="CA233" s="50"/>
      <c r="CB233" s="50"/>
      <c r="CC233" s="50"/>
      <c r="CD233" s="50"/>
      <c r="CE233" s="50"/>
      <c r="CF233" s="50"/>
      <c r="CG233" s="50"/>
      <c r="CH233" s="50"/>
      <c r="CI233" s="50"/>
    </row>
    <row r="234" spans="1:87" ht="14.25" customHeight="1" x14ac:dyDescent="0.25">
      <c r="A234" s="58">
        <v>233</v>
      </c>
      <c r="B234" s="59" t="s">
        <v>78</v>
      </c>
      <c r="C234" s="59" t="s">
        <v>26</v>
      </c>
      <c r="D234" s="59" t="s">
        <v>39</v>
      </c>
      <c r="E234" s="59"/>
      <c r="F234" s="59" t="s">
        <v>40</v>
      </c>
      <c r="G234" s="58">
        <v>1</v>
      </c>
      <c r="H234" s="58">
        <v>9</v>
      </c>
      <c r="I234" s="59" t="s">
        <v>130</v>
      </c>
      <c r="J234" s="58">
        <v>3712062108</v>
      </c>
      <c r="K234" s="58">
        <v>0</v>
      </c>
      <c r="L234" s="58">
        <v>0</v>
      </c>
      <c r="M234" s="58">
        <v>2</v>
      </c>
      <c r="N234" s="60">
        <v>0</v>
      </c>
      <c r="O234" s="60">
        <v>0</v>
      </c>
      <c r="P234" s="58">
        <v>4</v>
      </c>
      <c r="Q234" s="58">
        <v>2</v>
      </c>
      <c r="R234" s="60">
        <v>0</v>
      </c>
      <c r="S234" s="58">
        <v>2</v>
      </c>
      <c r="T234" s="58">
        <v>1</v>
      </c>
      <c r="U234" s="60">
        <v>0</v>
      </c>
      <c r="V234" s="60">
        <v>0</v>
      </c>
      <c r="W234" s="59">
        <v>0</v>
      </c>
      <c r="X234" s="60">
        <v>0</v>
      </c>
      <c r="Y234" s="60">
        <v>0</v>
      </c>
      <c r="Z234" s="59">
        <v>11</v>
      </c>
      <c r="AA234" s="59">
        <v>0</v>
      </c>
      <c r="AB234" s="59" t="s">
        <v>27</v>
      </c>
      <c r="AC234" s="59">
        <v>0</v>
      </c>
      <c r="AD234" s="58">
        <v>0</v>
      </c>
      <c r="AE234" s="58">
        <v>1</v>
      </c>
      <c r="AF234" s="58">
        <v>0</v>
      </c>
      <c r="AG234" s="58">
        <v>4</v>
      </c>
      <c r="AH234" s="59" t="s">
        <v>131</v>
      </c>
      <c r="AI234" s="58">
        <v>3</v>
      </c>
      <c r="AJ234" s="60"/>
      <c r="AK234" s="59" t="s">
        <v>132</v>
      </c>
      <c r="AL234" s="59">
        <v>1</v>
      </c>
      <c r="AM234" s="59" t="s">
        <v>27</v>
      </c>
      <c r="AN234" s="59" t="s">
        <v>680</v>
      </c>
      <c r="AO234" s="58">
        <v>28</v>
      </c>
      <c r="AP234" s="59" t="s">
        <v>677</v>
      </c>
      <c r="AQ234" s="59" t="s">
        <v>700</v>
      </c>
      <c r="AR234" s="59" t="s">
        <v>695</v>
      </c>
      <c r="AS234" s="59" t="s">
        <v>701</v>
      </c>
      <c r="AT234" s="59" t="s">
        <v>27</v>
      </c>
      <c r="AU234" s="59" t="s">
        <v>27</v>
      </c>
      <c r="AV234" s="59" t="s">
        <v>27</v>
      </c>
      <c r="AW234" s="62"/>
      <c r="AX234" s="62" t="s">
        <v>748</v>
      </c>
      <c r="AY234" s="62">
        <v>9.0020000000000007</v>
      </c>
      <c r="AZ234" s="62">
        <v>0.8183636363636364</v>
      </c>
      <c r="BA234" s="62">
        <v>1.2219506776271938</v>
      </c>
      <c r="BB234" s="62"/>
      <c r="BC234" s="62"/>
      <c r="BD234" s="80">
        <v>0</v>
      </c>
      <c r="BE234" s="62"/>
      <c r="BF234" s="62"/>
      <c r="BG234" s="62"/>
      <c r="BH234" s="50">
        <f t="shared" si="3"/>
        <v>0.1110864252388358</v>
      </c>
      <c r="BI234" s="50"/>
      <c r="BJ234" s="50"/>
      <c r="BL234" s="50"/>
      <c r="BM234" s="50"/>
      <c r="BN234" s="50"/>
      <c r="BO234" s="50"/>
      <c r="BP234" s="50"/>
      <c r="BQ234" s="50"/>
      <c r="BR234" s="50"/>
      <c r="BS234" s="50"/>
      <c r="BT234" s="50"/>
      <c r="BU234" s="50"/>
      <c r="BV234" s="50"/>
      <c r="BW234" s="50"/>
      <c r="BX234" s="50"/>
      <c r="BY234" s="50"/>
      <c r="BZ234" s="50"/>
      <c r="CA234" s="50"/>
      <c r="CB234" s="50"/>
      <c r="CC234" s="50"/>
      <c r="CD234" s="50"/>
      <c r="CE234" s="50"/>
      <c r="CF234" s="50"/>
      <c r="CG234" s="50"/>
      <c r="CH234" s="50"/>
      <c r="CI234" s="50"/>
    </row>
    <row r="235" spans="1:87" ht="14.25" hidden="1" customHeight="1" x14ac:dyDescent="0.25">
      <c r="A235" s="58">
        <v>234</v>
      </c>
      <c r="B235" s="59" t="s">
        <v>78</v>
      </c>
      <c r="C235" s="59" t="s">
        <v>26</v>
      </c>
      <c r="D235" s="59" t="s">
        <v>44</v>
      </c>
      <c r="E235" s="59"/>
      <c r="F235" s="59" t="s">
        <v>45</v>
      </c>
      <c r="G235" s="58">
        <v>1</v>
      </c>
      <c r="H235" s="58">
        <v>8</v>
      </c>
      <c r="I235" s="59" t="s">
        <v>130</v>
      </c>
      <c r="J235" s="58">
        <v>3712062108</v>
      </c>
      <c r="K235" s="58">
        <v>0</v>
      </c>
      <c r="L235" s="58">
        <v>0</v>
      </c>
      <c r="M235" s="60">
        <v>0</v>
      </c>
      <c r="N235" s="60">
        <v>0</v>
      </c>
      <c r="O235" s="60">
        <v>0</v>
      </c>
      <c r="P235" s="60">
        <v>0</v>
      </c>
      <c r="Q235" s="60">
        <v>0</v>
      </c>
      <c r="R235" s="60">
        <v>0</v>
      </c>
      <c r="S235" s="60">
        <v>0</v>
      </c>
      <c r="T235" s="60">
        <v>0</v>
      </c>
      <c r="U235" s="60">
        <v>0</v>
      </c>
      <c r="V235" s="60">
        <v>0</v>
      </c>
      <c r="W235" s="59">
        <v>0</v>
      </c>
      <c r="X235" s="60">
        <v>0</v>
      </c>
      <c r="Y235" s="60">
        <v>0</v>
      </c>
      <c r="Z235" s="59">
        <v>0</v>
      </c>
      <c r="AA235" s="59">
        <v>0</v>
      </c>
      <c r="AB235" s="59" t="s">
        <v>27</v>
      </c>
      <c r="AC235" s="61">
        <v>4</v>
      </c>
      <c r="AD235" s="58">
        <v>0</v>
      </c>
      <c r="AE235" s="58">
        <v>0</v>
      </c>
      <c r="AF235" s="58">
        <v>0</v>
      </c>
      <c r="AG235" s="58">
        <v>0</v>
      </c>
      <c r="AH235" s="59" t="s">
        <v>90</v>
      </c>
      <c r="AI235" s="58">
        <v>4</v>
      </c>
      <c r="AJ235" s="60"/>
      <c r="AK235" s="59" t="s">
        <v>238</v>
      </c>
      <c r="AL235" s="59">
        <v>1</v>
      </c>
      <c r="AM235" s="59" t="s">
        <v>27</v>
      </c>
      <c r="AN235" s="59" t="s">
        <v>680</v>
      </c>
      <c r="AO235" s="58">
        <v>28</v>
      </c>
      <c r="AP235" s="59" t="s">
        <v>677</v>
      </c>
      <c r="AQ235" s="59" t="s">
        <v>700</v>
      </c>
      <c r="AR235" s="59" t="s">
        <v>695</v>
      </c>
      <c r="AS235" s="59" t="s">
        <v>701</v>
      </c>
      <c r="AT235" s="59" t="s">
        <v>27</v>
      </c>
      <c r="AU235" s="59" t="s">
        <v>27</v>
      </c>
      <c r="AV235" s="59" t="s">
        <v>27</v>
      </c>
      <c r="AW235" s="64"/>
      <c r="AX235" s="62" t="s">
        <v>748</v>
      </c>
      <c r="AY235" s="62">
        <v>8.0020000000000007</v>
      </c>
      <c r="AZ235" s="62" t="s">
        <v>27</v>
      </c>
      <c r="BA235" s="62">
        <v>0</v>
      </c>
      <c r="BB235" s="62"/>
      <c r="BC235" s="62">
        <v>36</v>
      </c>
      <c r="BD235">
        <v>0</v>
      </c>
      <c r="BE235" s="62"/>
      <c r="BF235" s="64"/>
      <c r="BG235" s="64"/>
      <c r="BH235" s="50">
        <f t="shared" si="3"/>
        <v>0</v>
      </c>
    </row>
    <row r="236" spans="1:87" ht="14.25" customHeight="1" x14ac:dyDescent="0.25">
      <c r="A236" s="58">
        <v>235</v>
      </c>
      <c r="B236" s="59" t="s">
        <v>78</v>
      </c>
      <c r="C236" s="59" t="s">
        <v>26</v>
      </c>
      <c r="D236" s="59" t="s">
        <v>29</v>
      </c>
      <c r="E236" s="59"/>
      <c r="F236" s="59" t="s">
        <v>32</v>
      </c>
      <c r="G236" s="58">
        <v>19</v>
      </c>
      <c r="H236" s="58">
        <v>75</v>
      </c>
      <c r="I236" s="59" t="s">
        <v>130</v>
      </c>
      <c r="J236" s="58">
        <v>3712062108</v>
      </c>
      <c r="K236" s="58">
        <v>2</v>
      </c>
      <c r="L236" s="58">
        <v>1</v>
      </c>
      <c r="M236" s="58">
        <v>13</v>
      </c>
      <c r="N236" s="60">
        <v>0</v>
      </c>
      <c r="O236" s="60">
        <v>0</v>
      </c>
      <c r="P236" s="58">
        <v>34</v>
      </c>
      <c r="Q236" s="58">
        <v>21</v>
      </c>
      <c r="R236" s="58">
        <v>1</v>
      </c>
      <c r="S236" s="58">
        <v>21</v>
      </c>
      <c r="T236" s="58">
        <v>1</v>
      </c>
      <c r="U236" s="58">
        <v>2</v>
      </c>
      <c r="V236" s="58">
        <v>4.5</v>
      </c>
      <c r="W236" s="59">
        <v>0</v>
      </c>
      <c r="X236" s="58">
        <v>2.5</v>
      </c>
      <c r="Y236" s="58">
        <v>9</v>
      </c>
      <c r="Z236" s="59">
        <v>109</v>
      </c>
      <c r="AA236" s="59">
        <v>9</v>
      </c>
      <c r="AB236" s="59" t="s">
        <v>27</v>
      </c>
      <c r="AC236" s="59">
        <v>0</v>
      </c>
      <c r="AD236" s="58">
        <v>7</v>
      </c>
      <c r="AE236" s="58">
        <v>13</v>
      </c>
      <c r="AF236" s="58">
        <v>1</v>
      </c>
      <c r="AG236" s="58">
        <v>25</v>
      </c>
      <c r="AH236" s="59" t="s">
        <v>258</v>
      </c>
      <c r="AI236" s="58">
        <v>9</v>
      </c>
      <c r="AJ236" s="58">
        <v>1</v>
      </c>
      <c r="AK236" s="59" t="s">
        <v>271</v>
      </c>
      <c r="AL236" s="59">
        <v>1</v>
      </c>
      <c r="AM236" s="59" t="s">
        <v>27</v>
      </c>
      <c r="AN236" s="59" t="s">
        <v>680</v>
      </c>
      <c r="AO236" s="58">
        <v>28</v>
      </c>
      <c r="AP236" s="59" t="s">
        <v>677</v>
      </c>
      <c r="AQ236" s="59" t="s">
        <v>700</v>
      </c>
      <c r="AR236" s="59" t="s">
        <v>695</v>
      </c>
      <c r="AS236" s="59" t="s">
        <v>701</v>
      </c>
      <c r="AT236" s="59" t="s">
        <v>27</v>
      </c>
      <c r="AU236" s="59" t="s">
        <v>27</v>
      </c>
      <c r="AV236" s="59" t="s">
        <v>27</v>
      </c>
      <c r="AW236" s="62"/>
      <c r="AX236" s="62" t="s">
        <v>748</v>
      </c>
      <c r="AY236" s="62">
        <v>37.497</v>
      </c>
      <c r="AZ236" s="62">
        <v>0.34400917431192662</v>
      </c>
      <c r="BA236" s="62">
        <v>2.9068992186041549</v>
      </c>
      <c r="BB236" s="62">
        <v>9.9250000000000007</v>
      </c>
      <c r="BC236" s="62">
        <v>0</v>
      </c>
      <c r="BD236" s="80">
        <v>10711</v>
      </c>
      <c r="BE236" s="62"/>
      <c r="BF236" s="62"/>
      <c r="BG236" s="62"/>
      <c r="BH236" s="50">
        <f t="shared" si="3"/>
        <v>0.56004480358428677</v>
      </c>
      <c r="BI236" s="50"/>
      <c r="BJ236" s="50"/>
      <c r="BL236" s="50"/>
      <c r="BM236" s="50"/>
      <c r="BN236" s="50"/>
      <c r="BO236" s="50"/>
      <c r="BP236" s="50"/>
      <c r="BQ236" s="50"/>
      <c r="BR236" s="50"/>
      <c r="BS236" s="50"/>
      <c r="BT236" s="50"/>
      <c r="BU236" s="50"/>
      <c r="BV236" s="50"/>
      <c r="BW236" s="50"/>
      <c r="BX236" s="50"/>
      <c r="BY236" s="50"/>
      <c r="BZ236" s="50"/>
      <c r="CA236" s="50"/>
      <c r="CB236" s="50"/>
      <c r="CC236" s="50"/>
      <c r="CD236" s="50"/>
      <c r="CE236" s="50"/>
      <c r="CF236" s="50"/>
      <c r="CG236" s="50"/>
      <c r="CH236" s="50"/>
      <c r="CI236" s="50"/>
    </row>
    <row r="237" spans="1:87" ht="14.25" customHeight="1" x14ac:dyDescent="0.25">
      <c r="A237" s="58">
        <v>236</v>
      </c>
      <c r="B237" s="59" t="s">
        <v>78</v>
      </c>
      <c r="C237" s="59" t="s">
        <v>26</v>
      </c>
      <c r="D237" s="59" t="s">
        <v>36</v>
      </c>
      <c r="E237" s="59"/>
      <c r="F237" s="59" t="s">
        <v>32</v>
      </c>
      <c r="G237" s="58">
        <v>66</v>
      </c>
      <c r="H237" s="58">
        <v>56</v>
      </c>
      <c r="I237" s="59" t="s">
        <v>130</v>
      </c>
      <c r="J237" s="58">
        <v>3712062108</v>
      </c>
      <c r="K237" s="58">
        <v>2</v>
      </c>
      <c r="L237" s="58">
        <v>1</v>
      </c>
      <c r="M237" s="58">
        <v>6</v>
      </c>
      <c r="N237" s="60">
        <v>0</v>
      </c>
      <c r="O237" s="60">
        <v>0</v>
      </c>
      <c r="P237" s="58">
        <v>13</v>
      </c>
      <c r="Q237" s="58">
        <v>7</v>
      </c>
      <c r="R237" s="58">
        <v>2</v>
      </c>
      <c r="S237" s="58">
        <v>7</v>
      </c>
      <c r="T237" s="58">
        <v>1</v>
      </c>
      <c r="U237" s="58">
        <v>1</v>
      </c>
      <c r="V237" s="58">
        <v>0.5</v>
      </c>
      <c r="W237" s="59">
        <v>0</v>
      </c>
      <c r="X237" s="58">
        <v>0.5</v>
      </c>
      <c r="Y237" s="58">
        <v>2</v>
      </c>
      <c r="Z237" s="59">
        <v>40</v>
      </c>
      <c r="AA237" s="59">
        <v>2</v>
      </c>
      <c r="AB237" s="59" t="s">
        <v>27</v>
      </c>
      <c r="AC237" s="59">
        <v>0</v>
      </c>
      <c r="AD237" s="58">
        <v>5</v>
      </c>
      <c r="AE237" s="58">
        <v>4</v>
      </c>
      <c r="AF237" s="58">
        <v>0</v>
      </c>
      <c r="AG237" s="58">
        <v>11</v>
      </c>
      <c r="AH237" s="59" t="s">
        <v>258</v>
      </c>
      <c r="AI237" s="58">
        <v>9</v>
      </c>
      <c r="AJ237" s="58">
        <v>1</v>
      </c>
      <c r="AK237" s="59" t="s">
        <v>307</v>
      </c>
      <c r="AL237" s="59">
        <v>1</v>
      </c>
      <c r="AM237" s="59" t="s">
        <v>27</v>
      </c>
      <c r="AN237" s="59" t="s">
        <v>680</v>
      </c>
      <c r="AO237" s="58">
        <v>28</v>
      </c>
      <c r="AP237" s="59" t="s">
        <v>677</v>
      </c>
      <c r="AQ237" s="59" t="s">
        <v>700</v>
      </c>
      <c r="AR237" s="59" t="s">
        <v>695</v>
      </c>
      <c r="AS237" s="59" t="s">
        <v>701</v>
      </c>
      <c r="AT237" s="59" t="s">
        <v>27</v>
      </c>
      <c r="AU237" s="59" t="s">
        <v>27</v>
      </c>
      <c r="AV237" s="59" t="s">
        <v>27</v>
      </c>
      <c r="AW237" s="62"/>
      <c r="AX237" s="62" t="s">
        <v>748</v>
      </c>
      <c r="AY237" s="62">
        <v>18.118000000000002</v>
      </c>
      <c r="AZ237" s="62">
        <v>0.45295000000000007</v>
      </c>
      <c r="BA237" s="62">
        <v>2.2077491996909147</v>
      </c>
      <c r="BB237" s="62">
        <v>16.993000000000002</v>
      </c>
      <c r="BC237" s="62">
        <v>0</v>
      </c>
      <c r="BD237" s="80">
        <v>695</v>
      </c>
      <c r="BE237" s="62"/>
      <c r="BF237" s="62"/>
      <c r="BG237" s="62"/>
      <c r="BH237" s="50">
        <f t="shared" si="3"/>
        <v>0.49674356993045582</v>
      </c>
      <c r="BI237" s="50"/>
      <c r="BJ237" s="50"/>
      <c r="BL237" s="50"/>
      <c r="BM237" s="50"/>
      <c r="BN237" s="50"/>
      <c r="BO237" s="50"/>
      <c r="BP237" s="50"/>
      <c r="BQ237" s="50"/>
      <c r="BR237" s="50"/>
      <c r="BS237" s="50"/>
      <c r="BT237" s="50"/>
      <c r="BU237" s="50"/>
      <c r="BV237" s="50"/>
      <c r="BW237" s="50"/>
      <c r="BX237" s="50"/>
      <c r="BY237" s="50"/>
      <c r="BZ237" s="50"/>
      <c r="CA237" s="50"/>
      <c r="CB237" s="50"/>
      <c r="CC237" s="50"/>
      <c r="CD237" s="50"/>
      <c r="CE237" s="50"/>
      <c r="CF237" s="50"/>
      <c r="CG237" s="50"/>
      <c r="CH237" s="50"/>
      <c r="CI237" s="50"/>
    </row>
    <row r="238" spans="1:87" ht="14.25" customHeight="1" x14ac:dyDescent="0.25">
      <c r="A238" s="58">
        <v>237</v>
      </c>
      <c r="B238" s="59" t="s">
        <v>78</v>
      </c>
      <c r="C238" s="59" t="s">
        <v>26</v>
      </c>
      <c r="D238" s="59" t="s">
        <v>41</v>
      </c>
      <c r="E238" s="59"/>
      <c r="F238" s="59" t="s">
        <v>32</v>
      </c>
      <c r="G238" s="58">
        <v>14</v>
      </c>
      <c r="H238" s="58">
        <v>13</v>
      </c>
      <c r="I238" s="59" t="s">
        <v>130</v>
      </c>
      <c r="J238" s="58">
        <v>3712062108</v>
      </c>
      <c r="K238" s="58">
        <v>0</v>
      </c>
      <c r="L238" s="58">
        <v>0</v>
      </c>
      <c r="M238" s="58">
        <v>7</v>
      </c>
      <c r="N238" s="60">
        <v>0</v>
      </c>
      <c r="O238" s="60">
        <v>0</v>
      </c>
      <c r="P238" s="58">
        <v>14</v>
      </c>
      <c r="Q238" s="58">
        <v>7</v>
      </c>
      <c r="R238" s="60">
        <v>0</v>
      </c>
      <c r="S238" s="58">
        <v>7</v>
      </c>
      <c r="T238" s="58">
        <v>1</v>
      </c>
      <c r="U238" s="58">
        <v>1</v>
      </c>
      <c r="V238" s="58">
        <v>1</v>
      </c>
      <c r="W238" s="59">
        <v>0</v>
      </c>
      <c r="X238" s="58">
        <v>1</v>
      </c>
      <c r="Y238" s="58">
        <v>3</v>
      </c>
      <c r="Z238" s="59">
        <v>42</v>
      </c>
      <c r="AA238" s="59">
        <v>3</v>
      </c>
      <c r="AB238" s="59" t="s">
        <v>27</v>
      </c>
      <c r="AC238" s="59">
        <v>0</v>
      </c>
      <c r="AD238" s="58">
        <v>3</v>
      </c>
      <c r="AE238" s="58">
        <v>1</v>
      </c>
      <c r="AF238" s="58">
        <v>1</v>
      </c>
      <c r="AG238" s="58">
        <v>6</v>
      </c>
      <c r="AH238" s="59" t="s">
        <v>258</v>
      </c>
      <c r="AI238" s="58">
        <v>9</v>
      </c>
      <c r="AJ238" s="60"/>
      <c r="AK238" s="59" t="s">
        <v>338</v>
      </c>
      <c r="AL238" s="59">
        <v>1</v>
      </c>
      <c r="AM238" s="59" t="s">
        <v>27</v>
      </c>
      <c r="AN238" s="59" t="s">
        <v>680</v>
      </c>
      <c r="AO238" s="58">
        <v>28</v>
      </c>
      <c r="AP238" s="59" t="s">
        <v>677</v>
      </c>
      <c r="AQ238" s="59" t="s">
        <v>700</v>
      </c>
      <c r="AR238" s="59" t="s">
        <v>695</v>
      </c>
      <c r="AS238" s="59" t="s">
        <v>701</v>
      </c>
      <c r="AT238" s="59" t="s">
        <v>27</v>
      </c>
      <c r="AU238" s="59" t="s">
        <v>27</v>
      </c>
      <c r="AV238" s="59" t="s">
        <v>27</v>
      </c>
      <c r="AW238" s="62"/>
      <c r="AX238" s="62" t="s">
        <v>748</v>
      </c>
      <c r="AY238" s="62">
        <v>13.002000000000001</v>
      </c>
      <c r="AZ238" s="62">
        <v>0.30957142857142861</v>
      </c>
      <c r="BA238" s="62">
        <v>3.2302722658052607</v>
      </c>
      <c r="BB238" s="62"/>
      <c r="BC238" s="62"/>
      <c r="BD238" s="80">
        <v>2006</v>
      </c>
      <c r="BE238" s="62"/>
      <c r="BF238" s="62"/>
      <c r="BG238" s="62"/>
      <c r="BH238" s="50">
        <f t="shared" si="3"/>
        <v>0.38455622211967389</v>
      </c>
      <c r="BI238" s="50"/>
      <c r="BJ238" s="50"/>
      <c r="BL238" s="50"/>
      <c r="BM238" s="50"/>
      <c r="BN238" s="50"/>
      <c r="BO238" s="50"/>
      <c r="BP238" s="50"/>
      <c r="BQ238" s="50"/>
      <c r="BR238" s="50"/>
      <c r="BS238" s="50"/>
      <c r="BT238" s="50"/>
      <c r="BU238" s="50"/>
      <c r="BV238" s="50"/>
      <c r="BW238" s="50"/>
      <c r="BX238" s="50"/>
      <c r="BY238" s="50"/>
      <c r="BZ238" s="50"/>
      <c r="CA238" s="50"/>
      <c r="CB238" s="50"/>
      <c r="CC238" s="50"/>
      <c r="CD238" s="50"/>
      <c r="CE238" s="50"/>
      <c r="CF238" s="50"/>
      <c r="CG238" s="50"/>
      <c r="CH238" s="50"/>
      <c r="CI238" s="50"/>
    </row>
    <row r="239" spans="1:87" ht="14.25" hidden="1" customHeight="1" x14ac:dyDescent="0.25">
      <c r="A239" s="58">
        <v>238</v>
      </c>
      <c r="B239" s="59" t="s">
        <v>78</v>
      </c>
      <c r="C239" s="59" t="s">
        <v>26</v>
      </c>
      <c r="D239" s="59" t="s">
        <v>46</v>
      </c>
      <c r="E239" s="59"/>
      <c r="F239" s="59" t="s">
        <v>32</v>
      </c>
      <c r="G239" s="58">
        <v>98</v>
      </c>
      <c r="H239" s="58">
        <v>9</v>
      </c>
      <c r="I239" s="59" t="s">
        <v>130</v>
      </c>
      <c r="J239" s="58">
        <v>3712062108</v>
      </c>
      <c r="K239" s="58">
        <v>0</v>
      </c>
      <c r="L239" s="58">
        <v>0</v>
      </c>
      <c r="M239" s="60">
        <v>0</v>
      </c>
      <c r="N239" s="60">
        <v>0</v>
      </c>
      <c r="O239" s="60">
        <v>0</v>
      </c>
      <c r="P239" s="60">
        <v>0</v>
      </c>
      <c r="Q239" s="60">
        <v>0</v>
      </c>
      <c r="R239" s="60">
        <v>0</v>
      </c>
      <c r="S239" s="60">
        <v>0</v>
      </c>
      <c r="T239" s="60">
        <v>0</v>
      </c>
      <c r="U239" s="60">
        <v>0</v>
      </c>
      <c r="V239" s="60">
        <v>0</v>
      </c>
      <c r="W239" s="59">
        <v>0</v>
      </c>
      <c r="X239" s="60">
        <v>0</v>
      </c>
      <c r="Y239" s="60">
        <v>0</v>
      </c>
      <c r="Z239" s="59">
        <v>0</v>
      </c>
      <c r="AA239" s="59">
        <v>0</v>
      </c>
      <c r="AB239" s="59" t="s">
        <v>27</v>
      </c>
      <c r="AC239" s="61">
        <v>4</v>
      </c>
      <c r="AD239" s="58">
        <v>0</v>
      </c>
      <c r="AE239" s="58">
        <v>0</v>
      </c>
      <c r="AF239" s="58">
        <v>0</v>
      </c>
      <c r="AG239" s="58">
        <v>1</v>
      </c>
      <c r="AH239" s="59" t="s">
        <v>258</v>
      </c>
      <c r="AI239" s="58">
        <v>9</v>
      </c>
      <c r="AJ239" s="60"/>
      <c r="AK239" s="59" t="s">
        <v>27</v>
      </c>
      <c r="AL239" s="59">
        <v>1</v>
      </c>
      <c r="AM239" s="59" t="s">
        <v>27</v>
      </c>
      <c r="AN239" s="59" t="s">
        <v>680</v>
      </c>
      <c r="AO239" s="58">
        <v>28</v>
      </c>
      <c r="AP239" s="59" t="s">
        <v>677</v>
      </c>
      <c r="AQ239" s="59" t="s">
        <v>700</v>
      </c>
      <c r="AR239" s="59" t="s">
        <v>695</v>
      </c>
      <c r="AS239" s="59" t="s">
        <v>701</v>
      </c>
      <c r="AT239" s="59" t="s">
        <v>27</v>
      </c>
      <c r="AU239" s="59" t="s">
        <v>27</v>
      </c>
      <c r="AV239" s="59" t="s">
        <v>27</v>
      </c>
      <c r="AW239" s="64"/>
      <c r="AX239" s="62" t="s">
        <v>748</v>
      </c>
      <c r="AY239" s="62">
        <v>0.32500000000000001</v>
      </c>
      <c r="AZ239" s="62" t="s">
        <v>27</v>
      </c>
      <c r="BA239" s="62">
        <v>0</v>
      </c>
      <c r="BB239" s="62"/>
      <c r="BC239" s="62">
        <v>21</v>
      </c>
      <c r="BD239" s="80">
        <v>0</v>
      </c>
      <c r="BE239" s="62"/>
      <c r="BF239" s="64"/>
      <c r="BG239" s="64"/>
      <c r="BH239" s="50">
        <f t="shared" si="3"/>
        <v>0</v>
      </c>
    </row>
    <row r="240" spans="1:87" ht="14.25" customHeight="1" x14ac:dyDescent="0.25">
      <c r="A240" s="58">
        <v>239</v>
      </c>
      <c r="B240" s="59" t="s">
        <v>78</v>
      </c>
      <c r="C240" s="59" t="s">
        <v>26</v>
      </c>
      <c r="D240" s="59" t="s">
        <v>31</v>
      </c>
      <c r="E240" s="59"/>
      <c r="F240" s="59" t="s">
        <v>30</v>
      </c>
      <c r="G240" s="58">
        <v>62</v>
      </c>
      <c r="H240" s="58">
        <v>150</v>
      </c>
      <c r="I240" s="59" t="s">
        <v>130</v>
      </c>
      <c r="J240" s="58">
        <v>3712062108</v>
      </c>
      <c r="K240" s="58">
        <v>4.8</v>
      </c>
      <c r="L240" s="58">
        <v>0.48</v>
      </c>
      <c r="M240" s="58">
        <v>10</v>
      </c>
      <c r="N240" s="60">
        <v>0</v>
      </c>
      <c r="O240" s="60">
        <v>0</v>
      </c>
      <c r="P240" s="58">
        <v>22</v>
      </c>
      <c r="Q240" s="58">
        <v>12</v>
      </c>
      <c r="R240" s="58">
        <v>1</v>
      </c>
      <c r="S240" s="58">
        <v>12</v>
      </c>
      <c r="T240" s="58">
        <v>1</v>
      </c>
      <c r="U240" s="58">
        <v>4</v>
      </c>
      <c r="V240" s="58">
        <v>2</v>
      </c>
      <c r="W240" s="59">
        <v>0</v>
      </c>
      <c r="X240" s="60">
        <v>0</v>
      </c>
      <c r="Y240" s="58">
        <v>6</v>
      </c>
      <c r="Z240" s="59">
        <v>70</v>
      </c>
      <c r="AA240" s="59">
        <v>6</v>
      </c>
      <c r="AB240" s="59" t="s">
        <v>89</v>
      </c>
      <c r="AC240" s="59">
        <v>0</v>
      </c>
      <c r="AD240" s="58">
        <v>2</v>
      </c>
      <c r="AE240" s="58">
        <v>4</v>
      </c>
      <c r="AF240" s="58">
        <v>1</v>
      </c>
      <c r="AG240" s="58">
        <v>9</v>
      </c>
      <c r="AH240" s="59" t="s">
        <v>381</v>
      </c>
      <c r="AI240" s="58">
        <v>16</v>
      </c>
      <c r="AJ240" s="60"/>
      <c r="AK240" s="59" t="s">
        <v>394</v>
      </c>
      <c r="AL240" s="59">
        <v>1</v>
      </c>
      <c r="AM240" s="59" t="s">
        <v>27</v>
      </c>
      <c r="AN240" s="59" t="s">
        <v>680</v>
      </c>
      <c r="AO240" s="58">
        <v>28</v>
      </c>
      <c r="AP240" s="59" t="s">
        <v>677</v>
      </c>
      <c r="AQ240" s="59" t="s">
        <v>700</v>
      </c>
      <c r="AR240" s="59" t="s">
        <v>695</v>
      </c>
      <c r="AS240" s="59" t="s">
        <v>701</v>
      </c>
      <c r="AT240" s="59" t="s">
        <v>27</v>
      </c>
      <c r="AU240" s="59" t="s">
        <v>27</v>
      </c>
      <c r="AV240" s="59" t="s">
        <v>27</v>
      </c>
      <c r="AW240" s="62"/>
      <c r="AX240" s="62" t="s">
        <v>748</v>
      </c>
      <c r="AY240" s="62">
        <v>15.874000000000001</v>
      </c>
      <c r="AZ240" s="62">
        <v>0.22677142857142857</v>
      </c>
      <c r="BA240" s="62">
        <v>4.4097265969509891</v>
      </c>
      <c r="BB240" s="62">
        <v>14.926</v>
      </c>
      <c r="BC240" s="62">
        <v>0</v>
      </c>
      <c r="BD240">
        <v>4753</v>
      </c>
      <c r="BE240" s="62" t="s">
        <v>781</v>
      </c>
      <c r="BF240" s="62">
        <v>1</v>
      </c>
      <c r="BG240" s="62">
        <v>1</v>
      </c>
      <c r="BH240" s="50">
        <f t="shared" si="3"/>
        <v>0.44097265969509891</v>
      </c>
      <c r="BI240" s="50"/>
      <c r="BJ240" s="50"/>
      <c r="BL240" s="50"/>
      <c r="BM240" s="50"/>
      <c r="BN240" s="50"/>
      <c r="BO240" s="50"/>
      <c r="BP240" s="50"/>
      <c r="BQ240" s="50"/>
      <c r="BR240" s="50"/>
      <c r="BS240" s="50"/>
      <c r="BT240" s="50"/>
      <c r="BU240" s="50"/>
      <c r="BV240" s="50"/>
      <c r="BW240" s="50"/>
      <c r="BX240" s="50"/>
      <c r="BY240" s="50"/>
      <c r="BZ240" s="50"/>
      <c r="CA240" s="50"/>
      <c r="CB240" s="50"/>
      <c r="CC240" s="50"/>
      <c r="CD240" s="50"/>
      <c r="CE240" s="50"/>
      <c r="CF240" s="50"/>
      <c r="CG240" s="50"/>
      <c r="CH240" s="50"/>
      <c r="CI240" s="50"/>
    </row>
    <row r="241" spans="1:87" ht="14.25" customHeight="1" x14ac:dyDescent="0.25">
      <c r="A241" s="58">
        <v>240</v>
      </c>
      <c r="B241" s="59" t="s">
        <v>78</v>
      </c>
      <c r="C241" s="59" t="s">
        <v>26</v>
      </c>
      <c r="D241" s="59" t="s">
        <v>37</v>
      </c>
      <c r="E241" s="59"/>
      <c r="F241" s="59" t="s">
        <v>30</v>
      </c>
      <c r="G241" s="58">
        <v>69</v>
      </c>
      <c r="H241" s="58">
        <v>104</v>
      </c>
      <c r="I241" s="59" t="s">
        <v>130</v>
      </c>
      <c r="J241" s="58">
        <v>3712062108</v>
      </c>
      <c r="K241" s="58">
        <v>3.7333333333333298</v>
      </c>
      <c r="L241" s="58">
        <v>0.37333333333333302</v>
      </c>
      <c r="M241" s="58">
        <v>6</v>
      </c>
      <c r="N241" s="60">
        <v>0</v>
      </c>
      <c r="O241" s="60">
        <v>0</v>
      </c>
      <c r="P241" s="58">
        <v>16</v>
      </c>
      <c r="Q241" s="58">
        <v>10</v>
      </c>
      <c r="R241" s="58">
        <v>1</v>
      </c>
      <c r="S241" s="58">
        <v>10</v>
      </c>
      <c r="T241" s="58">
        <v>1</v>
      </c>
      <c r="U241" s="58">
        <v>1</v>
      </c>
      <c r="V241" s="58">
        <v>3</v>
      </c>
      <c r="W241" s="59">
        <v>0</v>
      </c>
      <c r="X241" s="58">
        <v>1</v>
      </c>
      <c r="Y241" s="58">
        <v>5</v>
      </c>
      <c r="Z241" s="59">
        <v>54</v>
      </c>
      <c r="AA241" s="59">
        <v>5</v>
      </c>
      <c r="AB241" s="59" t="s">
        <v>767</v>
      </c>
      <c r="AC241" s="59">
        <v>0</v>
      </c>
      <c r="AD241" s="58">
        <v>10</v>
      </c>
      <c r="AE241" s="58">
        <v>5</v>
      </c>
      <c r="AF241" s="58">
        <v>0</v>
      </c>
      <c r="AG241" s="58">
        <v>18</v>
      </c>
      <c r="AH241" s="59" t="s">
        <v>381</v>
      </c>
      <c r="AI241" s="58">
        <v>16</v>
      </c>
      <c r="AJ241" s="58">
        <v>1</v>
      </c>
      <c r="AK241" s="59" t="s">
        <v>427</v>
      </c>
      <c r="AL241" s="59">
        <v>1</v>
      </c>
      <c r="AM241" s="59" t="s">
        <v>27</v>
      </c>
      <c r="AN241" s="59" t="s">
        <v>680</v>
      </c>
      <c r="AO241" s="58">
        <v>28</v>
      </c>
      <c r="AP241" s="59" t="s">
        <v>677</v>
      </c>
      <c r="AQ241" s="59" t="s">
        <v>700</v>
      </c>
      <c r="AR241" s="59" t="s">
        <v>695</v>
      </c>
      <c r="AS241" s="59" t="s">
        <v>701</v>
      </c>
      <c r="AT241" s="59" t="s">
        <v>27</v>
      </c>
      <c r="AU241" s="59" t="s">
        <v>27</v>
      </c>
      <c r="AV241" s="59" t="s">
        <v>27</v>
      </c>
      <c r="AW241" s="62"/>
      <c r="AX241" s="62" t="s">
        <v>748</v>
      </c>
      <c r="AY241" s="62">
        <v>14.116</v>
      </c>
      <c r="AZ241" s="62">
        <v>0.26140740740740742</v>
      </c>
      <c r="BA241" s="62">
        <v>3.8254463020685749</v>
      </c>
      <c r="BB241" s="62">
        <v>12.559000000000001</v>
      </c>
      <c r="BC241" s="62">
        <v>0</v>
      </c>
      <c r="BD241">
        <v>3672</v>
      </c>
      <c r="BE241" s="62" t="s">
        <v>784</v>
      </c>
      <c r="BF241" s="62">
        <v>1</v>
      </c>
      <c r="BG241" s="62">
        <v>1</v>
      </c>
      <c r="BH241" s="50">
        <f t="shared" si="3"/>
        <v>1.0626239727968263</v>
      </c>
      <c r="BI241" s="50"/>
      <c r="BJ241" s="50"/>
      <c r="BL241" s="50"/>
      <c r="BM241" s="50"/>
      <c r="BN241" s="50"/>
      <c r="BO241" s="50"/>
      <c r="BP241" s="50"/>
      <c r="BQ241" s="50"/>
      <c r="BR241" s="50"/>
      <c r="BS241" s="50"/>
      <c r="BT241" s="50"/>
      <c r="BU241" s="50"/>
      <c r="BV241" s="50"/>
      <c r="BW241" s="50"/>
      <c r="BX241" s="50"/>
      <c r="BY241" s="50"/>
      <c r="BZ241" s="50"/>
      <c r="CA241" s="50"/>
      <c r="CB241" s="50"/>
      <c r="CC241" s="50"/>
      <c r="CD241" s="50"/>
      <c r="CE241" s="50"/>
      <c r="CF241" s="50"/>
      <c r="CG241" s="50"/>
      <c r="CH241" s="50"/>
      <c r="CI241" s="50"/>
    </row>
    <row r="242" spans="1:87" ht="14.25" customHeight="1" x14ac:dyDescent="0.25">
      <c r="A242" s="58">
        <v>241</v>
      </c>
      <c r="B242" s="59" t="s">
        <v>78</v>
      </c>
      <c r="C242" s="59" t="s">
        <v>26</v>
      </c>
      <c r="D242" s="59" t="s">
        <v>42</v>
      </c>
      <c r="E242" s="59"/>
      <c r="F242" s="59" t="s">
        <v>30</v>
      </c>
      <c r="G242" s="58">
        <v>40</v>
      </c>
      <c r="H242" s="58">
        <v>24</v>
      </c>
      <c r="I242" s="59" t="s">
        <v>130</v>
      </c>
      <c r="J242" s="58">
        <v>3712062108</v>
      </c>
      <c r="K242" s="58">
        <v>3.3333333333333299</v>
      </c>
      <c r="L242" s="58">
        <v>0.33333333333333298</v>
      </c>
      <c r="M242" s="58">
        <v>4</v>
      </c>
      <c r="N242" s="60">
        <v>0</v>
      </c>
      <c r="O242" s="60">
        <v>0</v>
      </c>
      <c r="P242" s="58">
        <v>13</v>
      </c>
      <c r="Q242" s="58">
        <v>9</v>
      </c>
      <c r="R242" s="58">
        <v>1</v>
      </c>
      <c r="S242" s="58">
        <v>9</v>
      </c>
      <c r="T242" s="58">
        <v>1</v>
      </c>
      <c r="U242" s="58">
        <v>1</v>
      </c>
      <c r="V242" s="58">
        <v>3</v>
      </c>
      <c r="W242" s="59">
        <v>0</v>
      </c>
      <c r="X242" s="58">
        <v>1</v>
      </c>
      <c r="Y242" s="58">
        <v>5</v>
      </c>
      <c r="Z242" s="59">
        <v>47</v>
      </c>
      <c r="AA242" s="59">
        <v>5</v>
      </c>
      <c r="AB242" s="59" t="s">
        <v>767</v>
      </c>
      <c r="AC242" s="59">
        <v>0</v>
      </c>
      <c r="AD242" s="58">
        <v>5</v>
      </c>
      <c r="AE242" s="58">
        <v>4</v>
      </c>
      <c r="AF242" s="58">
        <v>1</v>
      </c>
      <c r="AG242" s="58">
        <v>11</v>
      </c>
      <c r="AH242" s="59" t="s">
        <v>381</v>
      </c>
      <c r="AI242" s="58">
        <v>16</v>
      </c>
      <c r="AJ242" s="60"/>
      <c r="AK242" s="59" t="s">
        <v>455</v>
      </c>
      <c r="AL242" s="59">
        <v>1</v>
      </c>
      <c r="AM242" s="59" t="s">
        <v>27</v>
      </c>
      <c r="AN242" s="59" t="s">
        <v>680</v>
      </c>
      <c r="AO242" s="58">
        <v>28</v>
      </c>
      <c r="AP242" s="59" t="s">
        <v>677</v>
      </c>
      <c r="AQ242" s="59" t="s">
        <v>700</v>
      </c>
      <c r="AR242" s="59" t="s">
        <v>695</v>
      </c>
      <c r="AS242" s="59" t="s">
        <v>701</v>
      </c>
      <c r="AT242" s="59" t="s">
        <v>27</v>
      </c>
      <c r="AU242" s="59" t="s">
        <v>27</v>
      </c>
      <c r="AV242" s="59" t="s">
        <v>27</v>
      </c>
      <c r="AW242" s="64"/>
      <c r="AX242" s="62" t="s">
        <v>748</v>
      </c>
      <c r="AY242" s="62">
        <v>15.022</v>
      </c>
      <c r="AZ242" s="62">
        <v>0.31961702127659575</v>
      </c>
      <c r="BA242" s="62">
        <v>3.128744508054853</v>
      </c>
      <c r="BB242" s="62">
        <v>13.163</v>
      </c>
      <c r="BC242" s="62">
        <v>0</v>
      </c>
      <c r="BD242" s="80">
        <v>993</v>
      </c>
      <c r="BE242" s="62" t="s">
        <v>784</v>
      </c>
      <c r="BF242" s="62">
        <v>1</v>
      </c>
      <c r="BG242" s="62">
        <v>1</v>
      </c>
      <c r="BH242" s="50">
        <f t="shared" si="3"/>
        <v>0.66569032086273461</v>
      </c>
    </row>
    <row r="243" spans="1:87" ht="14.25" customHeight="1" x14ac:dyDescent="0.25">
      <c r="A243" s="58">
        <v>242</v>
      </c>
      <c r="B243" s="59" t="s">
        <v>78</v>
      </c>
      <c r="C243" s="59" t="s">
        <v>26</v>
      </c>
      <c r="D243" s="59" t="s">
        <v>47</v>
      </c>
      <c r="E243" s="59"/>
      <c r="F243" s="59" t="s">
        <v>30</v>
      </c>
      <c r="G243" s="58">
        <v>4</v>
      </c>
      <c r="H243" s="58">
        <v>8</v>
      </c>
      <c r="I243" s="59" t="s">
        <v>130</v>
      </c>
      <c r="J243" s="58">
        <v>3712062108</v>
      </c>
      <c r="K243" s="58">
        <v>3.9285714285714302</v>
      </c>
      <c r="L243" s="58">
        <v>0.39285714285714302</v>
      </c>
      <c r="M243" s="58">
        <v>2</v>
      </c>
      <c r="N243" s="60">
        <v>0</v>
      </c>
      <c r="O243" s="60">
        <v>0</v>
      </c>
      <c r="P243" s="58">
        <v>3</v>
      </c>
      <c r="Q243" s="58">
        <v>1</v>
      </c>
      <c r="R243" s="58">
        <v>1</v>
      </c>
      <c r="S243" s="58">
        <v>1</v>
      </c>
      <c r="T243" s="58">
        <v>1</v>
      </c>
      <c r="U243" s="60">
        <v>0</v>
      </c>
      <c r="V243" s="60">
        <v>0</v>
      </c>
      <c r="W243" s="59">
        <v>0</v>
      </c>
      <c r="X243" s="60">
        <v>0</v>
      </c>
      <c r="Y243" s="60">
        <v>0</v>
      </c>
      <c r="Z243" s="59">
        <v>9</v>
      </c>
      <c r="AA243" s="59">
        <v>0</v>
      </c>
      <c r="AB243" s="59" t="s">
        <v>767</v>
      </c>
      <c r="AC243" s="59">
        <v>0</v>
      </c>
      <c r="AD243" s="58">
        <v>0</v>
      </c>
      <c r="AE243" s="58">
        <v>0</v>
      </c>
      <c r="AF243" s="58">
        <v>0</v>
      </c>
      <c r="AG243" s="58">
        <v>1</v>
      </c>
      <c r="AH243" s="59" t="s">
        <v>381</v>
      </c>
      <c r="AI243" s="58">
        <v>16</v>
      </c>
      <c r="AJ243" s="60"/>
      <c r="AK243" s="59" t="s">
        <v>483</v>
      </c>
      <c r="AL243" s="59">
        <v>1</v>
      </c>
      <c r="AM243" s="59" t="s">
        <v>27</v>
      </c>
      <c r="AN243" s="59" t="s">
        <v>680</v>
      </c>
      <c r="AO243" s="58">
        <v>28</v>
      </c>
      <c r="AP243" s="59" t="s">
        <v>677</v>
      </c>
      <c r="AQ243" s="59" t="s">
        <v>700</v>
      </c>
      <c r="AR243" s="59" t="s">
        <v>695</v>
      </c>
      <c r="AS243" s="59" t="s">
        <v>701</v>
      </c>
      <c r="AT243" s="59" t="s">
        <v>27</v>
      </c>
      <c r="AU243" s="59" t="s">
        <v>27</v>
      </c>
      <c r="AV243" s="59" t="s">
        <v>27</v>
      </c>
      <c r="AW243" s="64"/>
      <c r="AX243" s="62" t="s">
        <v>748</v>
      </c>
      <c r="AY243" s="62">
        <v>7.343</v>
      </c>
      <c r="AZ243" s="62">
        <v>0.81588888888888889</v>
      </c>
      <c r="BA243" s="62">
        <v>1.2256570883834945</v>
      </c>
      <c r="BB243" s="62">
        <v>6.2709999999999999</v>
      </c>
      <c r="BC243" s="62">
        <v>0</v>
      </c>
      <c r="BD243" s="80">
        <v>53</v>
      </c>
      <c r="BE243" s="62" t="s">
        <v>784</v>
      </c>
      <c r="BF243" s="62">
        <v>1</v>
      </c>
      <c r="BG243" s="62">
        <v>1</v>
      </c>
      <c r="BH243" s="50">
        <f t="shared" si="3"/>
        <v>0</v>
      </c>
    </row>
    <row r="244" spans="1:87" ht="14.25" customHeight="1" x14ac:dyDescent="0.25">
      <c r="A244" s="58">
        <v>243</v>
      </c>
      <c r="B244" s="59" t="s">
        <v>78</v>
      </c>
      <c r="C244" s="59" t="s">
        <v>26</v>
      </c>
      <c r="D244" s="59" t="s">
        <v>33</v>
      </c>
      <c r="E244" s="59"/>
      <c r="F244" s="59" t="s">
        <v>500</v>
      </c>
      <c r="G244" s="58">
        <v>28</v>
      </c>
      <c r="H244" s="58">
        <v>200</v>
      </c>
      <c r="I244" s="59" t="s">
        <v>130</v>
      </c>
      <c r="J244" s="58">
        <v>3712062108</v>
      </c>
      <c r="K244" s="58">
        <v>2.15625</v>
      </c>
      <c r="L244" s="58">
        <v>0.43125000000000002</v>
      </c>
      <c r="M244" s="58">
        <v>8</v>
      </c>
      <c r="N244" s="60">
        <v>0</v>
      </c>
      <c r="O244" s="60">
        <v>0</v>
      </c>
      <c r="P244" s="58">
        <v>17</v>
      </c>
      <c r="Q244" s="58">
        <v>9</v>
      </c>
      <c r="R244" s="58">
        <v>1</v>
      </c>
      <c r="S244" s="58">
        <v>9</v>
      </c>
      <c r="T244" s="58">
        <v>1</v>
      </c>
      <c r="U244" s="58">
        <v>2</v>
      </c>
      <c r="V244" s="58">
        <v>1</v>
      </c>
      <c r="W244" s="59">
        <v>0</v>
      </c>
      <c r="X244" s="58">
        <v>1</v>
      </c>
      <c r="Y244" s="58">
        <v>4</v>
      </c>
      <c r="Z244" s="59">
        <v>53</v>
      </c>
      <c r="AA244" s="59">
        <v>4</v>
      </c>
      <c r="AB244" s="59" t="s">
        <v>27</v>
      </c>
      <c r="AC244" s="59">
        <v>0</v>
      </c>
      <c r="AD244" s="58">
        <v>2</v>
      </c>
      <c r="AE244" s="58">
        <v>12</v>
      </c>
      <c r="AF244" s="58">
        <v>0</v>
      </c>
      <c r="AG244" s="58">
        <v>15</v>
      </c>
      <c r="AH244" s="59" t="s">
        <v>503</v>
      </c>
      <c r="AI244" s="58">
        <v>25</v>
      </c>
      <c r="AJ244" s="60"/>
      <c r="AK244" s="59" t="s">
        <v>514</v>
      </c>
      <c r="AL244" s="59">
        <v>1</v>
      </c>
      <c r="AM244" s="59" t="s">
        <v>27</v>
      </c>
      <c r="AN244" s="59" t="s">
        <v>680</v>
      </c>
      <c r="AO244" s="58">
        <v>28</v>
      </c>
      <c r="AP244" s="59" t="s">
        <v>677</v>
      </c>
      <c r="AQ244" s="59" t="s">
        <v>700</v>
      </c>
      <c r="AR244" s="59" t="s">
        <v>695</v>
      </c>
      <c r="AS244" s="59" t="s">
        <v>701</v>
      </c>
      <c r="AT244" s="59" t="s">
        <v>27</v>
      </c>
      <c r="AU244" s="59" t="s">
        <v>27</v>
      </c>
      <c r="AV244" s="59" t="s">
        <v>27</v>
      </c>
      <c r="AW244" s="62"/>
      <c r="AX244" s="62" t="s">
        <v>748</v>
      </c>
      <c r="AY244" s="62">
        <v>20.492000000000001</v>
      </c>
      <c r="AZ244" s="62">
        <v>0.3866415094339623</v>
      </c>
      <c r="BA244" s="62">
        <v>2.5863751707983602</v>
      </c>
      <c r="BB244" s="62">
        <v>19.34</v>
      </c>
      <c r="BC244" s="62">
        <v>0</v>
      </c>
      <c r="BD244">
        <v>5146</v>
      </c>
      <c r="BE244" s="62"/>
      <c r="BF244" s="62"/>
      <c r="BG244" s="62"/>
      <c r="BH244" s="50">
        <f t="shared" si="3"/>
        <v>0.68319344134296311</v>
      </c>
      <c r="BI244" s="50"/>
      <c r="BJ244" s="50"/>
      <c r="BL244" s="50"/>
      <c r="BM244" s="50"/>
      <c r="BN244" s="50"/>
      <c r="BO244" s="50"/>
      <c r="BP244" s="50"/>
      <c r="BQ244" s="50"/>
      <c r="BR244" s="50"/>
      <c r="BS244" s="50"/>
      <c r="BT244" s="50"/>
      <c r="BU244" s="50"/>
      <c r="BV244" s="50"/>
      <c r="BW244" s="50"/>
      <c r="BX244" s="50"/>
      <c r="BY244" s="50"/>
      <c r="BZ244" s="50"/>
      <c r="CA244" s="50"/>
      <c r="CB244" s="50"/>
      <c r="CC244" s="50"/>
      <c r="CD244" s="50"/>
      <c r="CE244" s="50"/>
      <c r="CF244" s="50"/>
      <c r="CG244" s="50"/>
      <c r="CH244" s="50"/>
      <c r="CI244" s="50"/>
    </row>
    <row r="245" spans="1:87" ht="14.25" customHeight="1" x14ac:dyDescent="0.25">
      <c r="A245" s="58">
        <v>244</v>
      </c>
      <c r="B245" s="59" t="s">
        <v>78</v>
      </c>
      <c r="C245" s="59" t="s">
        <v>26</v>
      </c>
      <c r="D245" s="59" t="s">
        <v>38</v>
      </c>
      <c r="E245" s="59"/>
      <c r="F245" s="59" t="s">
        <v>500</v>
      </c>
      <c r="G245" s="58">
        <v>29</v>
      </c>
      <c r="H245" s="58">
        <v>120</v>
      </c>
      <c r="I245" s="59" t="s">
        <v>130</v>
      </c>
      <c r="J245" s="58">
        <v>3712062108</v>
      </c>
      <c r="K245" s="58">
        <v>1.9666666666666699</v>
      </c>
      <c r="L245" s="58">
        <v>0.39333333333333298</v>
      </c>
      <c r="M245" s="58">
        <v>9</v>
      </c>
      <c r="N245" s="60">
        <v>0</v>
      </c>
      <c r="O245" s="60">
        <v>0</v>
      </c>
      <c r="P245" s="58">
        <v>22</v>
      </c>
      <c r="Q245" s="58">
        <v>12</v>
      </c>
      <c r="R245" s="60">
        <v>0</v>
      </c>
      <c r="S245" s="58">
        <v>12</v>
      </c>
      <c r="T245" s="60">
        <v>0</v>
      </c>
      <c r="U245" s="58">
        <v>6</v>
      </c>
      <c r="V245" s="58">
        <v>1.5</v>
      </c>
      <c r="W245" s="59">
        <v>0</v>
      </c>
      <c r="X245" s="58">
        <v>0.5</v>
      </c>
      <c r="Y245" s="58">
        <v>8</v>
      </c>
      <c r="Z245" s="59">
        <v>71</v>
      </c>
      <c r="AA245" s="59">
        <v>8</v>
      </c>
      <c r="AB245" s="59" t="s">
        <v>27</v>
      </c>
      <c r="AC245" s="59">
        <v>0</v>
      </c>
      <c r="AD245" s="58">
        <v>9</v>
      </c>
      <c r="AE245" s="58">
        <v>3</v>
      </c>
      <c r="AF245" s="58">
        <v>0</v>
      </c>
      <c r="AG245" s="58">
        <v>14</v>
      </c>
      <c r="AH245" s="59" t="s">
        <v>503</v>
      </c>
      <c r="AI245" s="58">
        <v>25</v>
      </c>
      <c r="AJ245" s="60"/>
      <c r="AK245" s="59" t="s">
        <v>546</v>
      </c>
      <c r="AL245" s="59">
        <v>1</v>
      </c>
      <c r="AM245" s="59" t="s">
        <v>27</v>
      </c>
      <c r="AN245" s="59" t="s">
        <v>680</v>
      </c>
      <c r="AO245" s="58">
        <v>28</v>
      </c>
      <c r="AP245" s="59" t="s">
        <v>677</v>
      </c>
      <c r="AQ245" s="59" t="s">
        <v>700</v>
      </c>
      <c r="AR245" s="59" t="s">
        <v>695</v>
      </c>
      <c r="AS245" s="59" t="s">
        <v>701</v>
      </c>
      <c r="AT245" s="59" t="s">
        <v>27</v>
      </c>
      <c r="AU245" s="59" t="s">
        <v>27</v>
      </c>
      <c r="AV245" s="59" t="s">
        <v>27</v>
      </c>
      <c r="AW245" s="62"/>
      <c r="AX245" s="62" t="s">
        <v>748</v>
      </c>
      <c r="AY245" s="62">
        <v>16.272000000000002</v>
      </c>
      <c r="AZ245" s="62">
        <v>0.22918309859154931</v>
      </c>
      <c r="BA245" s="62">
        <v>4.3633235004916413</v>
      </c>
      <c r="BB245" s="62">
        <v>11.659000000000001</v>
      </c>
      <c r="BC245" s="62">
        <v>0</v>
      </c>
      <c r="BD245" s="80">
        <v>1693</v>
      </c>
      <c r="BE245" s="62"/>
      <c r="BF245" s="62"/>
      <c r="BG245" s="62"/>
      <c r="BH245" s="50">
        <f t="shared" si="3"/>
        <v>0.73746312684365778</v>
      </c>
      <c r="BI245" s="50"/>
      <c r="BJ245" s="50"/>
      <c r="BL245" s="50"/>
      <c r="BM245" s="50"/>
      <c r="BN245" s="50"/>
      <c r="BO245" s="50"/>
      <c r="BP245" s="50"/>
      <c r="BQ245" s="50"/>
      <c r="BR245" s="50"/>
      <c r="BS245" s="50"/>
      <c r="BT245" s="50"/>
      <c r="BU245" s="50"/>
      <c r="BV245" s="50"/>
      <c r="BW245" s="50"/>
      <c r="BX245" s="50"/>
      <c r="BY245" s="50"/>
      <c r="BZ245" s="50"/>
      <c r="CA245" s="50"/>
      <c r="CB245" s="50"/>
      <c r="CC245" s="50"/>
      <c r="CD245" s="50"/>
      <c r="CE245" s="50"/>
      <c r="CF245" s="50"/>
      <c r="CG245" s="50"/>
      <c r="CH245" s="50"/>
      <c r="CI245" s="50"/>
    </row>
    <row r="246" spans="1:87" ht="14.25" customHeight="1" x14ac:dyDescent="0.25">
      <c r="A246" s="58">
        <v>245</v>
      </c>
      <c r="B246" s="59" t="s">
        <v>78</v>
      </c>
      <c r="C246" s="59" t="s">
        <v>26</v>
      </c>
      <c r="D246" s="59" t="s">
        <v>43</v>
      </c>
      <c r="E246" s="59"/>
      <c r="F246" s="59" t="s">
        <v>500</v>
      </c>
      <c r="G246" s="58">
        <v>59</v>
      </c>
      <c r="H246" s="58">
        <v>26</v>
      </c>
      <c r="I246" s="59" t="s">
        <v>130</v>
      </c>
      <c r="J246" s="58">
        <v>3712062108</v>
      </c>
      <c r="K246" s="58">
        <v>2.9285714285714302</v>
      </c>
      <c r="L246" s="58">
        <v>0.58571428571428596</v>
      </c>
      <c r="M246" s="58">
        <v>4</v>
      </c>
      <c r="N246" s="60">
        <v>0</v>
      </c>
      <c r="O246" s="60">
        <v>0</v>
      </c>
      <c r="P246" s="58">
        <v>12</v>
      </c>
      <c r="Q246" s="58">
        <v>8</v>
      </c>
      <c r="R246" s="60">
        <v>0</v>
      </c>
      <c r="S246" s="58">
        <v>8</v>
      </c>
      <c r="T246" s="60">
        <v>0</v>
      </c>
      <c r="U246" s="58">
        <v>1</v>
      </c>
      <c r="V246" s="58">
        <v>2</v>
      </c>
      <c r="W246" s="59">
        <v>0</v>
      </c>
      <c r="X246" s="58">
        <v>1</v>
      </c>
      <c r="Y246" s="58">
        <v>4</v>
      </c>
      <c r="Z246" s="59">
        <v>40</v>
      </c>
      <c r="AA246" s="59">
        <v>4</v>
      </c>
      <c r="AB246" s="59" t="s">
        <v>27</v>
      </c>
      <c r="AC246" s="59">
        <v>0</v>
      </c>
      <c r="AD246" s="58">
        <v>8</v>
      </c>
      <c r="AE246" s="58">
        <v>12</v>
      </c>
      <c r="AF246" s="58">
        <v>2</v>
      </c>
      <c r="AG246" s="58">
        <v>24</v>
      </c>
      <c r="AH246" s="59" t="s">
        <v>503</v>
      </c>
      <c r="AI246" s="58">
        <v>25</v>
      </c>
      <c r="AJ246" s="60"/>
      <c r="AK246" s="59" t="s">
        <v>579</v>
      </c>
      <c r="AL246" s="59">
        <v>1</v>
      </c>
      <c r="AM246" s="59" t="s">
        <v>27</v>
      </c>
      <c r="AN246" s="59" t="s">
        <v>680</v>
      </c>
      <c r="AO246" s="58">
        <v>28</v>
      </c>
      <c r="AP246" s="59" t="s">
        <v>677</v>
      </c>
      <c r="AQ246" s="59" t="s">
        <v>700</v>
      </c>
      <c r="AR246" s="59" t="s">
        <v>695</v>
      </c>
      <c r="AS246" s="59" t="s">
        <v>701</v>
      </c>
      <c r="AT246" s="59" t="s">
        <v>27</v>
      </c>
      <c r="AU246" s="59" t="s">
        <v>27</v>
      </c>
      <c r="AV246" s="59" t="s">
        <v>27</v>
      </c>
      <c r="AW246" s="64"/>
      <c r="AX246" s="62" t="s">
        <v>748</v>
      </c>
      <c r="AY246" s="62">
        <v>9.5470000000000006</v>
      </c>
      <c r="AZ246" s="62">
        <v>0.23867500000000003</v>
      </c>
      <c r="BA246" s="62">
        <v>4.1897978422541113</v>
      </c>
      <c r="BB246" s="62">
        <v>8.109</v>
      </c>
      <c r="BC246" s="62">
        <v>0</v>
      </c>
      <c r="BD246">
        <v>2400</v>
      </c>
      <c r="BE246" s="62"/>
      <c r="BF246" s="64"/>
      <c r="BG246" s="64"/>
      <c r="BH246" s="50">
        <f t="shared" si="3"/>
        <v>2.3043888132397612</v>
      </c>
    </row>
    <row r="247" spans="1:87" ht="14.25" customHeight="1" x14ac:dyDescent="0.25">
      <c r="A247" s="58">
        <v>246</v>
      </c>
      <c r="B247" s="59" t="s">
        <v>78</v>
      </c>
      <c r="C247" s="59" t="s">
        <v>26</v>
      </c>
      <c r="D247" s="59" t="s">
        <v>48</v>
      </c>
      <c r="E247" s="59"/>
      <c r="F247" s="59" t="s">
        <v>500</v>
      </c>
      <c r="G247" s="58">
        <v>53</v>
      </c>
      <c r="H247" s="58">
        <v>7</v>
      </c>
      <c r="I247" s="59" t="s">
        <v>130</v>
      </c>
      <c r="J247" s="58">
        <v>3712062108</v>
      </c>
      <c r="K247" s="58">
        <v>0</v>
      </c>
      <c r="L247" s="58">
        <v>0</v>
      </c>
      <c r="M247" s="58">
        <v>5</v>
      </c>
      <c r="N247" s="60">
        <v>0</v>
      </c>
      <c r="O247" s="60">
        <v>0</v>
      </c>
      <c r="P247" s="58">
        <v>16</v>
      </c>
      <c r="Q247" s="58">
        <v>10</v>
      </c>
      <c r="R247" s="60">
        <v>0</v>
      </c>
      <c r="S247" s="58">
        <v>10</v>
      </c>
      <c r="T247" s="60">
        <v>0</v>
      </c>
      <c r="U247" s="58">
        <v>1</v>
      </c>
      <c r="V247" s="58">
        <v>1</v>
      </c>
      <c r="W247" s="59">
        <v>0</v>
      </c>
      <c r="X247" s="58">
        <v>1</v>
      </c>
      <c r="Y247" s="58">
        <v>3</v>
      </c>
      <c r="Z247" s="59">
        <v>47</v>
      </c>
      <c r="AA247" s="59">
        <v>3</v>
      </c>
      <c r="AB247" s="59" t="s">
        <v>27</v>
      </c>
      <c r="AC247" s="61">
        <v>2</v>
      </c>
      <c r="AD247" s="58">
        <v>5</v>
      </c>
      <c r="AE247" s="58">
        <v>10</v>
      </c>
      <c r="AF247" s="58">
        <v>2</v>
      </c>
      <c r="AG247" s="58">
        <v>18</v>
      </c>
      <c r="AH247" s="59" t="s">
        <v>503</v>
      </c>
      <c r="AI247" s="58">
        <v>25</v>
      </c>
      <c r="AJ247" s="60"/>
      <c r="AK247" s="59" t="s">
        <v>609</v>
      </c>
      <c r="AL247" s="59">
        <v>1</v>
      </c>
      <c r="AM247" s="59" t="s">
        <v>27</v>
      </c>
      <c r="AN247" s="59" t="s">
        <v>680</v>
      </c>
      <c r="AO247" s="58">
        <v>28</v>
      </c>
      <c r="AP247" s="59" t="s">
        <v>677</v>
      </c>
      <c r="AQ247" s="59" t="s">
        <v>700</v>
      </c>
      <c r="AR247" s="59" t="s">
        <v>695</v>
      </c>
      <c r="AS247" s="59" t="s">
        <v>701</v>
      </c>
      <c r="AT247" s="59" t="s">
        <v>27</v>
      </c>
      <c r="AU247" s="59" t="s">
        <v>27</v>
      </c>
      <c r="AV247" s="59" t="s">
        <v>27</v>
      </c>
      <c r="AW247" s="64"/>
      <c r="AX247" s="62" t="s">
        <v>748</v>
      </c>
      <c r="AY247" s="62">
        <v>7.0019999999999998</v>
      </c>
      <c r="AZ247" s="62">
        <v>0.1489787234042553</v>
      </c>
      <c r="BA247" s="62">
        <v>6.7123678948871754</v>
      </c>
      <c r="BB247" s="62"/>
      <c r="BC247" s="62">
        <v>0</v>
      </c>
      <c r="BD247">
        <v>4346</v>
      </c>
      <c r="BE247" s="62"/>
      <c r="BF247" s="64"/>
      <c r="BG247" s="64"/>
      <c r="BH247" s="50">
        <f t="shared" si="3"/>
        <v>2.4278777492145101</v>
      </c>
    </row>
    <row r="248" spans="1:87" ht="14.25" customHeight="1" x14ac:dyDescent="0.25">
      <c r="A248" s="58">
        <v>247</v>
      </c>
      <c r="B248" s="59" t="s">
        <v>78</v>
      </c>
      <c r="C248" s="59" t="s">
        <v>26</v>
      </c>
      <c r="D248" s="59" t="s">
        <v>79</v>
      </c>
      <c r="E248" s="59"/>
      <c r="F248" s="59" t="s">
        <v>80</v>
      </c>
      <c r="G248" s="58">
        <v>1</v>
      </c>
      <c r="H248" s="58">
        <v>30</v>
      </c>
      <c r="I248" s="59" t="s">
        <v>130</v>
      </c>
      <c r="J248" s="58">
        <v>3712062108</v>
      </c>
      <c r="K248" s="58">
        <v>59.1875</v>
      </c>
      <c r="L248" s="58">
        <v>0.53183962264150897</v>
      </c>
      <c r="M248" s="58">
        <v>13</v>
      </c>
      <c r="N248" s="60">
        <v>0</v>
      </c>
      <c r="O248" s="58">
        <v>3</v>
      </c>
      <c r="P248" s="58">
        <v>24</v>
      </c>
      <c r="Q248" s="58">
        <v>11</v>
      </c>
      <c r="R248" s="58">
        <v>1</v>
      </c>
      <c r="S248" s="58">
        <v>11</v>
      </c>
      <c r="T248" s="58">
        <v>1</v>
      </c>
      <c r="U248" s="58">
        <v>2</v>
      </c>
      <c r="V248" s="58">
        <v>6</v>
      </c>
      <c r="W248" s="59">
        <v>0</v>
      </c>
      <c r="X248" s="58">
        <v>3</v>
      </c>
      <c r="Y248" s="58">
        <v>11</v>
      </c>
      <c r="Z248" s="59">
        <v>86</v>
      </c>
      <c r="AA248" s="59">
        <v>11</v>
      </c>
      <c r="AB248" s="59" t="s">
        <v>89</v>
      </c>
      <c r="AC248" s="59">
        <v>0</v>
      </c>
      <c r="AD248" s="58">
        <v>3</v>
      </c>
      <c r="AE248" s="58">
        <v>4</v>
      </c>
      <c r="AF248" s="58">
        <v>1</v>
      </c>
      <c r="AG248" s="58">
        <v>12</v>
      </c>
      <c r="AH248" s="59" t="s">
        <v>116</v>
      </c>
      <c r="AI248" s="58">
        <v>1</v>
      </c>
      <c r="AJ248" s="58">
        <v>1</v>
      </c>
      <c r="AK248" s="59" t="s">
        <v>646</v>
      </c>
      <c r="AL248" s="59">
        <v>1</v>
      </c>
      <c r="AM248" s="59" t="s">
        <v>27</v>
      </c>
      <c r="AN248" s="59" t="s">
        <v>680</v>
      </c>
      <c r="AO248" s="58">
        <v>28</v>
      </c>
      <c r="AP248" s="59" t="s">
        <v>677</v>
      </c>
      <c r="AQ248" s="59" t="s">
        <v>700</v>
      </c>
      <c r="AR248" s="59" t="s">
        <v>695</v>
      </c>
      <c r="AS248" s="59" t="s">
        <v>701</v>
      </c>
      <c r="AT248" s="59" t="s">
        <v>27</v>
      </c>
      <c r="AU248" s="59" t="s">
        <v>27</v>
      </c>
      <c r="AV248" s="59" t="s">
        <v>27</v>
      </c>
      <c r="AW248" s="62"/>
      <c r="AX248" s="62" t="s">
        <v>748</v>
      </c>
      <c r="AY248" s="62">
        <v>26.738</v>
      </c>
      <c r="AZ248" s="62">
        <v>0.31090697674418605</v>
      </c>
      <c r="BA248" s="62">
        <v>3.2163961403246315</v>
      </c>
      <c r="BB248" s="62">
        <v>22.943999999999999</v>
      </c>
      <c r="BC248" s="62">
        <v>93</v>
      </c>
      <c r="BD248">
        <v>11154</v>
      </c>
      <c r="BE248" s="62"/>
      <c r="BF248" s="62"/>
      <c r="BG248" s="62"/>
      <c r="BH248" s="50">
        <f t="shared" si="3"/>
        <v>0.29919964096043083</v>
      </c>
      <c r="BI248" s="50"/>
      <c r="BJ248" s="50"/>
      <c r="BL248" s="50"/>
      <c r="BM248" s="50"/>
      <c r="BN248" s="50"/>
      <c r="BO248" s="50"/>
      <c r="BP248" s="50"/>
      <c r="BQ248" s="50"/>
      <c r="BR248" s="50"/>
      <c r="BS248" s="50"/>
      <c r="BT248" s="50"/>
      <c r="BU248" s="50"/>
      <c r="BV248" s="50"/>
      <c r="BW248" s="50"/>
      <c r="BX248" s="50"/>
      <c r="BY248" s="50"/>
      <c r="BZ248" s="50"/>
      <c r="CA248" s="50"/>
      <c r="CB248" s="50"/>
      <c r="CC248" s="50"/>
      <c r="CD248" s="50"/>
      <c r="CE248" s="50"/>
      <c r="CF248" s="50"/>
      <c r="CG248" s="50"/>
      <c r="CH248" s="50"/>
      <c r="CI248" s="50"/>
    </row>
    <row r="249" spans="1:87" ht="14.25" customHeight="1" x14ac:dyDescent="0.25">
      <c r="A249" s="58">
        <v>248</v>
      </c>
      <c r="B249" s="59" t="s">
        <v>78</v>
      </c>
      <c r="C249" s="59" t="s">
        <v>26</v>
      </c>
      <c r="D249" s="59" t="s">
        <v>34</v>
      </c>
      <c r="E249" s="59"/>
      <c r="F249" s="59" t="s">
        <v>35</v>
      </c>
      <c r="G249" s="58">
        <v>1</v>
      </c>
      <c r="H249" s="58">
        <v>19</v>
      </c>
      <c r="I249" s="59" t="s">
        <v>130</v>
      </c>
      <c r="J249" s="58">
        <v>3712062108</v>
      </c>
      <c r="K249" s="58">
        <v>0</v>
      </c>
      <c r="L249" s="58">
        <v>0</v>
      </c>
      <c r="M249" s="58">
        <v>17</v>
      </c>
      <c r="N249" s="60">
        <v>0</v>
      </c>
      <c r="O249" s="60">
        <v>0</v>
      </c>
      <c r="P249" s="58">
        <v>36</v>
      </c>
      <c r="Q249" s="58">
        <v>19</v>
      </c>
      <c r="R249" s="60">
        <v>0</v>
      </c>
      <c r="S249" s="58">
        <v>19</v>
      </c>
      <c r="T249" s="58">
        <v>1</v>
      </c>
      <c r="U249" s="58">
        <v>14</v>
      </c>
      <c r="V249" s="58">
        <v>5</v>
      </c>
      <c r="W249" s="59">
        <v>0</v>
      </c>
      <c r="X249" s="58">
        <v>2</v>
      </c>
      <c r="Y249" s="58">
        <v>21</v>
      </c>
      <c r="Z249" s="59">
        <v>134</v>
      </c>
      <c r="AA249" s="59">
        <v>21</v>
      </c>
      <c r="AB249" s="59" t="s">
        <v>27</v>
      </c>
      <c r="AC249" s="59">
        <v>0</v>
      </c>
      <c r="AD249" s="58">
        <v>12</v>
      </c>
      <c r="AE249" s="58">
        <v>3</v>
      </c>
      <c r="AF249" s="58">
        <v>0</v>
      </c>
      <c r="AG249" s="58">
        <v>19</v>
      </c>
      <c r="AH249" s="59" t="s">
        <v>96</v>
      </c>
      <c r="AI249" s="58">
        <v>1</v>
      </c>
      <c r="AJ249" s="58">
        <v>1</v>
      </c>
      <c r="AK249" s="59" t="s">
        <v>194</v>
      </c>
      <c r="AL249" s="59">
        <v>1</v>
      </c>
      <c r="AM249" s="59" t="s">
        <v>27</v>
      </c>
      <c r="AN249" s="59" t="s">
        <v>680</v>
      </c>
      <c r="AO249" s="58">
        <v>28</v>
      </c>
      <c r="AP249" s="59" t="s">
        <v>677</v>
      </c>
      <c r="AQ249" s="59" t="s">
        <v>700</v>
      </c>
      <c r="AR249" s="59" t="s">
        <v>695</v>
      </c>
      <c r="AS249" s="59" t="s">
        <v>701</v>
      </c>
      <c r="AT249" s="59" t="s">
        <v>27</v>
      </c>
      <c r="AU249" s="59" t="s">
        <v>27</v>
      </c>
      <c r="AV249" s="59" t="s">
        <v>27</v>
      </c>
      <c r="AW249" s="62"/>
      <c r="AX249" s="62" t="s">
        <v>748</v>
      </c>
      <c r="AY249" s="62">
        <v>18.998999999999999</v>
      </c>
      <c r="AZ249" s="62">
        <v>0.14178358208955222</v>
      </c>
      <c r="BA249" s="62">
        <v>7.053002789620507</v>
      </c>
      <c r="BB249" s="62"/>
      <c r="BC249" s="62">
        <v>68</v>
      </c>
      <c r="BD249">
        <v>4535</v>
      </c>
      <c r="BE249" s="62"/>
      <c r="BF249" s="62"/>
      <c r="BG249" s="62"/>
      <c r="BH249" s="50">
        <f t="shared" si="3"/>
        <v>0.7895152376440866</v>
      </c>
      <c r="BI249" s="50"/>
      <c r="BJ249" s="50"/>
      <c r="BL249" s="50"/>
      <c r="BM249" s="50"/>
      <c r="BN249" s="50"/>
      <c r="BO249" s="50"/>
      <c r="BP249" s="50"/>
      <c r="BQ249" s="50"/>
      <c r="BR249" s="50"/>
      <c r="BS249" s="50"/>
      <c r="BT249" s="50"/>
      <c r="BU249" s="50"/>
      <c r="BV249" s="50"/>
      <c r="BW249" s="50"/>
      <c r="BX249" s="50"/>
      <c r="BY249" s="50"/>
      <c r="BZ249" s="50"/>
      <c r="CA249" s="50"/>
      <c r="CB249" s="50"/>
      <c r="CC249" s="50"/>
      <c r="CD249" s="50"/>
      <c r="CE249" s="50"/>
      <c r="CF249" s="50"/>
      <c r="CG249" s="50"/>
      <c r="CH249" s="50"/>
      <c r="CI249" s="50"/>
    </row>
    <row r="250" spans="1:87" ht="14.25" customHeight="1" x14ac:dyDescent="0.25">
      <c r="A250" s="58">
        <v>249</v>
      </c>
      <c r="B250" s="59" t="s">
        <v>78</v>
      </c>
      <c r="C250" s="59" t="s">
        <v>26</v>
      </c>
      <c r="D250" s="59" t="s">
        <v>39</v>
      </c>
      <c r="E250" s="59"/>
      <c r="F250" s="59" t="s">
        <v>40</v>
      </c>
      <c r="G250" s="58">
        <v>1</v>
      </c>
      <c r="H250" s="58">
        <v>9</v>
      </c>
      <c r="I250" s="59" t="s">
        <v>130</v>
      </c>
      <c r="J250" s="58">
        <v>3712062108</v>
      </c>
      <c r="K250" s="58">
        <v>55.2</v>
      </c>
      <c r="L250" s="58">
        <v>0.28085106382978697</v>
      </c>
      <c r="M250" s="58">
        <v>5</v>
      </c>
      <c r="N250" s="60">
        <v>0</v>
      </c>
      <c r="O250" s="60">
        <v>0</v>
      </c>
      <c r="P250" s="58">
        <v>12</v>
      </c>
      <c r="Q250" s="58">
        <v>7</v>
      </c>
      <c r="R250" s="58">
        <v>1</v>
      </c>
      <c r="S250" s="58">
        <v>7</v>
      </c>
      <c r="T250" s="58">
        <v>1</v>
      </c>
      <c r="U250" s="58">
        <v>1</v>
      </c>
      <c r="V250" s="58">
        <v>2</v>
      </c>
      <c r="W250" s="59">
        <v>0</v>
      </c>
      <c r="X250" s="58">
        <v>1</v>
      </c>
      <c r="Y250" s="58">
        <v>4</v>
      </c>
      <c r="Z250" s="59">
        <v>41</v>
      </c>
      <c r="AA250" s="59">
        <v>4</v>
      </c>
      <c r="AB250" s="59" t="s">
        <v>89</v>
      </c>
      <c r="AC250" s="59">
        <v>0</v>
      </c>
      <c r="AD250" s="58">
        <v>5</v>
      </c>
      <c r="AE250" s="58">
        <v>1</v>
      </c>
      <c r="AF250" s="58">
        <v>0</v>
      </c>
      <c r="AG250" s="58">
        <v>13</v>
      </c>
      <c r="AH250" s="59" t="s">
        <v>83</v>
      </c>
      <c r="AI250" s="58">
        <v>3</v>
      </c>
      <c r="AJ250" s="60"/>
      <c r="AK250" s="59" t="s">
        <v>133</v>
      </c>
      <c r="AL250" s="59">
        <v>1</v>
      </c>
      <c r="AM250" s="59" t="s">
        <v>27</v>
      </c>
      <c r="AN250" s="59" t="s">
        <v>680</v>
      </c>
      <c r="AO250" s="58">
        <v>28</v>
      </c>
      <c r="AP250" s="59" t="s">
        <v>677</v>
      </c>
      <c r="AQ250" s="59" t="s">
        <v>700</v>
      </c>
      <c r="AR250" s="59" t="s">
        <v>695</v>
      </c>
      <c r="AS250" s="59" t="s">
        <v>701</v>
      </c>
      <c r="AT250" s="59" t="s">
        <v>27</v>
      </c>
      <c r="AU250" s="59" t="s">
        <v>27</v>
      </c>
      <c r="AV250" s="59" t="s">
        <v>27</v>
      </c>
      <c r="AW250" s="62"/>
      <c r="AX250" s="62" t="s">
        <v>748</v>
      </c>
      <c r="AY250" s="62">
        <v>9.0009999999999994</v>
      </c>
      <c r="AZ250" s="62">
        <v>0.21953658536585363</v>
      </c>
      <c r="BA250" s="62">
        <v>4.5550494389512277</v>
      </c>
      <c r="BB250" s="62">
        <v>8.016</v>
      </c>
      <c r="BC250" s="62">
        <v>57</v>
      </c>
      <c r="BD250" s="80">
        <v>4698</v>
      </c>
      <c r="BE250" s="62"/>
      <c r="BF250" s="62"/>
      <c r="BG250" s="62"/>
      <c r="BH250" s="50">
        <f t="shared" si="3"/>
        <v>0.6665926008221309</v>
      </c>
      <c r="BI250" s="50"/>
      <c r="BJ250" s="50"/>
      <c r="BL250" s="50"/>
      <c r="BM250" s="50"/>
      <c r="BN250" s="50"/>
      <c r="BO250" s="50"/>
      <c r="BP250" s="50"/>
      <c r="BQ250" s="50"/>
      <c r="BR250" s="50"/>
      <c r="BS250" s="50"/>
      <c r="BT250" s="50"/>
      <c r="BU250" s="50"/>
      <c r="BV250" s="50"/>
      <c r="BW250" s="50"/>
      <c r="BX250" s="50"/>
      <c r="BY250" s="50"/>
      <c r="BZ250" s="50"/>
      <c r="CA250" s="50"/>
      <c r="CB250" s="50"/>
      <c r="CC250" s="50"/>
      <c r="CD250" s="50"/>
      <c r="CE250" s="50"/>
      <c r="CF250" s="50"/>
      <c r="CG250" s="50"/>
      <c r="CH250" s="50"/>
      <c r="CI250" s="50"/>
    </row>
    <row r="251" spans="1:87" ht="14.25" customHeight="1" x14ac:dyDescent="0.25">
      <c r="A251" s="58">
        <v>250</v>
      </c>
      <c r="B251" s="59" t="s">
        <v>78</v>
      </c>
      <c r="C251" s="59" t="s">
        <v>26</v>
      </c>
      <c r="D251" s="59" t="s">
        <v>44</v>
      </c>
      <c r="E251" s="59"/>
      <c r="F251" s="59" t="s">
        <v>45</v>
      </c>
      <c r="G251" s="58">
        <v>1</v>
      </c>
      <c r="H251" s="58">
        <v>8</v>
      </c>
      <c r="I251" s="59" t="s">
        <v>130</v>
      </c>
      <c r="J251" s="58">
        <v>3712062108</v>
      </c>
      <c r="K251" s="58">
        <v>0</v>
      </c>
      <c r="L251" s="58">
        <v>0</v>
      </c>
      <c r="M251" s="58">
        <v>6</v>
      </c>
      <c r="N251" s="60">
        <v>0</v>
      </c>
      <c r="O251" s="60">
        <v>0</v>
      </c>
      <c r="P251" s="58">
        <v>14</v>
      </c>
      <c r="Q251" s="58">
        <v>8</v>
      </c>
      <c r="R251" s="60">
        <v>0</v>
      </c>
      <c r="S251" s="58">
        <v>8</v>
      </c>
      <c r="T251" s="58">
        <v>1</v>
      </c>
      <c r="U251" s="58">
        <v>1</v>
      </c>
      <c r="V251" s="58">
        <v>2.5</v>
      </c>
      <c r="W251" s="59">
        <v>0</v>
      </c>
      <c r="X251" s="58">
        <v>0.5</v>
      </c>
      <c r="Y251" s="58">
        <v>4</v>
      </c>
      <c r="Z251" s="59">
        <v>45</v>
      </c>
      <c r="AA251" s="59">
        <v>4</v>
      </c>
      <c r="AB251" s="59" t="s">
        <v>27</v>
      </c>
      <c r="AC251" s="59">
        <v>0</v>
      </c>
      <c r="AD251" s="58">
        <v>3</v>
      </c>
      <c r="AE251" s="58">
        <v>3</v>
      </c>
      <c r="AF251" s="58">
        <v>0</v>
      </c>
      <c r="AG251" s="58">
        <v>10</v>
      </c>
      <c r="AH251" s="59" t="s">
        <v>228</v>
      </c>
      <c r="AI251" s="58">
        <v>2</v>
      </c>
      <c r="AJ251" s="58">
        <v>1</v>
      </c>
      <c r="AK251" s="59" t="s">
        <v>239</v>
      </c>
      <c r="AL251" s="59">
        <v>1</v>
      </c>
      <c r="AM251" s="59" t="s">
        <v>27</v>
      </c>
      <c r="AN251" s="59" t="s">
        <v>680</v>
      </c>
      <c r="AO251" s="58">
        <v>28</v>
      </c>
      <c r="AP251" s="59" t="s">
        <v>677</v>
      </c>
      <c r="AQ251" s="59" t="s">
        <v>700</v>
      </c>
      <c r="AR251" s="59" t="s">
        <v>695</v>
      </c>
      <c r="AS251" s="59" t="s">
        <v>701</v>
      </c>
      <c r="AT251" s="59" t="s">
        <v>27</v>
      </c>
      <c r="AU251" s="59" t="s">
        <v>27</v>
      </c>
      <c r="AV251" s="59" t="s">
        <v>27</v>
      </c>
      <c r="AW251" s="64"/>
      <c r="AX251" s="62" t="s">
        <v>748</v>
      </c>
      <c r="AY251" s="62">
        <v>8</v>
      </c>
      <c r="AZ251" s="62">
        <v>0.17777777777777778</v>
      </c>
      <c r="BA251" s="62">
        <v>5.625</v>
      </c>
      <c r="BB251" s="62"/>
      <c r="BC251" s="62">
        <v>43</v>
      </c>
      <c r="BD251">
        <v>1613</v>
      </c>
      <c r="BE251" s="62"/>
      <c r="BF251" s="64"/>
      <c r="BG251" s="64"/>
      <c r="BH251" s="50">
        <f t="shared" si="3"/>
        <v>0.75</v>
      </c>
    </row>
    <row r="252" spans="1:87" ht="14.25" customHeight="1" x14ac:dyDescent="0.25">
      <c r="A252" s="58">
        <v>251</v>
      </c>
      <c r="B252" s="59" t="s">
        <v>78</v>
      </c>
      <c r="C252" s="59" t="s">
        <v>26</v>
      </c>
      <c r="D252" s="59" t="s">
        <v>29</v>
      </c>
      <c r="E252" s="59"/>
      <c r="F252" s="59" t="s">
        <v>32</v>
      </c>
      <c r="G252" s="58">
        <v>19</v>
      </c>
      <c r="H252" s="58">
        <v>75</v>
      </c>
      <c r="I252" s="59" t="s">
        <v>130</v>
      </c>
      <c r="J252" s="58">
        <v>3712062108</v>
      </c>
      <c r="K252" s="58">
        <v>0.52941176470588203</v>
      </c>
      <c r="L252" s="58">
        <v>0.26470588235294101</v>
      </c>
      <c r="M252" s="58">
        <v>11</v>
      </c>
      <c r="N252" s="58">
        <v>1</v>
      </c>
      <c r="O252" s="58">
        <v>9</v>
      </c>
      <c r="P252" s="58">
        <v>26</v>
      </c>
      <c r="Q252" s="58">
        <v>15</v>
      </c>
      <c r="R252" s="58">
        <v>1</v>
      </c>
      <c r="S252" s="58">
        <v>15</v>
      </c>
      <c r="T252" s="58">
        <v>1</v>
      </c>
      <c r="U252" s="58">
        <v>5</v>
      </c>
      <c r="V252" s="58">
        <v>4.5</v>
      </c>
      <c r="W252" s="59">
        <v>0</v>
      </c>
      <c r="X252" s="58">
        <v>0.5</v>
      </c>
      <c r="Y252" s="58">
        <v>10</v>
      </c>
      <c r="Z252" s="59">
        <v>99</v>
      </c>
      <c r="AA252" s="59">
        <v>10</v>
      </c>
      <c r="AB252" s="59" t="s">
        <v>767</v>
      </c>
      <c r="AC252" s="59">
        <v>0</v>
      </c>
      <c r="AD252" s="58">
        <v>15</v>
      </c>
      <c r="AE252" s="58">
        <v>7</v>
      </c>
      <c r="AF252" s="58">
        <v>1</v>
      </c>
      <c r="AG252" s="58">
        <v>34</v>
      </c>
      <c r="AH252" s="59" t="s">
        <v>112</v>
      </c>
      <c r="AI252" s="58">
        <v>1</v>
      </c>
      <c r="AJ252" s="60"/>
      <c r="AK252" s="59" t="s">
        <v>272</v>
      </c>
      <c r="AL252" s="59">
        <v>1</v>
      </c>
      <c r="AM252" s="59" t="s">
        <v>27</v>
      </c>
      <c r="AN252" s="59" t="s">
        <v>680</v>
      </c>
      <c r="AO252" s="58">
        <v>28</v>
      </c>
      <c r="AP252" s="59" t="s">
        <v>677</v>
      </c>
      <c r="AQ252" s="59" t="s">
        <v>700</v>
      </c>
      <c r="AR252" s="59" t="s">
        <v>695</v>
      </c>
      <c r="AS252" s="59" t="s">
        <v>701</v>
      </c>
      <c r="AT252" s="59" t="s">
        <v>27</v>
      </c>
      <c r="AU252" s="59" t="s">
        <v>27</v>
      </c>
      <c r="AV252" s="59" t="s">
        <v>27</v>
      </c>
      <c r="AW252" s="62"/>
      <c r="AX252" s="62" t="s">
        <v>748</v>
      </c>
      <c r="AY252" s="62">
        <v>17.257999999999999</v>
      </c>
      <c r="AZ252" s="62">
        <v>0.17432323232323232</v>
      </c>
      <c r="BA252" s="62">
        <v>5.7364700428786657</v>
      </c>
      <c r="BB252" s="62">
        <v>15.432</v>
      </c>
      <c r="BC252" s="62" t="s">
        <v>774</v>
      </c>
      <c r="BD252" s="80">
        <v>3753</v>
      </c>
      <c r="BE252" s="62"/>
      <c r="BF252" s="62"/>
      <c r="BG252" s="62"/>
      <c r="BH252" s="50">
        <f t="shared" si="3"/>
        <v>1.3327152624869627</v>
      </c>
      <c r="BI252" s="50"/>
      <c r="BJ252" s="50"/>
      <c r="BL252" s="50"/>
      <c r="BM252" s="50"/>
      <c r="BN252" s="50"/>
      <c r="BO252" s="50"/>
      <c r="BP252" s="50"/>
      <c r="BQ252" s="50"/>
      <c r="BR252" s="50"/>
      <c r="BS252" s="50"/>
      <c r="BT252" s="50"/>
      <c r="BU252" s="50"/>
      <c r="BV252" s="50"/>
      <c r="BW252" s="50"/>
      <c r="BX252" s="50"/>
      <c r="BY252" s="50"/>
      <c r="BZ252" s="50"/>
      <c r="CA252" s="50"/>
      <c r="CB252" s="50"/>
      <c r="CC252" s="50"/>
      <c r="CD252" s="50"/>
      <c r="CE252" s="50"/>
      <c r="CF252" s="50"/>
      <c r="CG252" s="50"/>
      <c r="CH252" s="50"/>
      <c r="CI252" s="50"/>
    </row>
    <row r="253" spans="1:87" ht="14.25" customHeight="1" x14ac:dyDescent="0.25">
      <c r="A253" s="58">
        <v>252</v>
      </c>
      <c r="B253" s="59" t="s">
        <v>78</v>
      </c>
      <c r="C253" s="59" t="s">
        <v>26</v>
      </c>
      <c r="D253" s="59" t="s">
        <v>36</v>
      </c>
      <c r="E253" s="59"/>
      <c r="F253" s="59" t="s">
        <v>32</v>
      </c>
      <c r="G253" s="58">
        <v>66</v>
      </c>
      <c r="H253" s="58">
        <v>56</v>
      </c>
      <c r="I253" s="59" t="s">
        <v>130</v>
      </c>
      <c r="J253" s="58">
        <v>3712062108</v>
      </c>
      <c r="K253" s="58">
        <v>0.1875</v>
      </c>
      <c r="L253" s="58">
        <v>9.375E-2</v>
      </c>
      <c r="M253" s="58">
        <v>11</v>
      </c>
      <c r="N253" s="58">
        <v>1</v>
      </c>
      <c r="O253" s="58">
        <v>9</v>
      </c>
      <c r="P253" s="58">
        <v>27</v>
      </c>
      <c r="Q253" s="58">
        <v>16</v>
      </c>
      <c r="R253" s="58">
        <v>3</v>
      </c>
      <c r="S253" s="58">
        <v>16</v>
      </c>
      <c r="T253" s="58">
        <v>1</v>
      </c>
      <c r="U253" s="58">
        <v>3</v>
      </c>
      <c r="V253" s="58">
        <v>7.5</v>
      </c>
      <c r="W253" s="61">
        <v>1</v>
      </c>
      <c r="X253" s="58">
        <v>3.5</v>
      </c>
      <c r="Y253" s="58">
        <v>15</v>
      </c>
      <c r="Z253" s="59">
        <v>114</v>
      </c>
      <c r="AA253" s="59">
        <v>15</v>
      </c>
      <c r="AB253" s="59" t="s">
        <v>89</v>
      </c>
      <c r="AC253" s="59">
        <v>0</v>
      </c>
      <c r="AD253" s="58">
        <v>21</v>
      </c>
      <c r="AE253" s="58">
        <v>7</v>
      </c>
      <c r="AF253" s="58">
        <v>1</v>
      </c>
      <c r="AG253" s="58">
        <v>41</v>
      </c>
      <c r="AH253" s="59" t="s">
        <v>96</v>
      </c>
      <c r="AI253" s="58">
        <v>1</v>
      </c>
      <c r="AJ253" s="58">
        <v>1</v>
      </c>
      <c r="AK253" s="59" t="s">
        <v>308</v>
      </c>
      <c r="AL253" s="59">
        <v>1</v>
      </c>
      <c r="AM253" s="59" t="s">
        <v>27</v>
      </c>
      <c r="AN253" s="59" t="s">
        <v>680</v>
      </c>
      <c r="AO253" s="58">
        <v>28</v>
      </c>
      <c r="AP253" s="59" t="s">
        <v>677</v>
      </c>
      <c r="AQ253" s="59" t="s">
        <v>700</v>
      </c>
      <c r="AR253" s="59" t="s">
        <v>695</v>
      </c>
      <c r="AS253" s="59" t="s">
        <v>701</v>
      </c>
      <c r="AT253" s="59" t="s">
        <v>27</v>
      </c>
      <c r="AU253" s="59" t="s">
        <v>27</v>
      </c>
      <c r="AV253" s="59" t="s">
        <v>27</v>
      </c>
      <c r="AW253" s="62"/>
      <c r="AX253" s="62" t="s">
        <v>748</v>
      </c>
      <c r="AY253" s="62">
        <v>30.908000000000001</v>
      </c>
      <c r="AZ253" s="62">
        <v>0.27112280701754388</v>
      </c>
      <c r="BA253" s="62">
        <v>3.6883654717225314</v>
      </c>
      <c r="BB253" s="62">
        <v>17.600000000000001</v>
      </c>
      <c r="BC253" s="62" t="s">
        <v>774</v>
      </c>
      <c r="BD253" s="80">
        <v>4110</v>
      </c>
      <c r="BE253" s="62"/>
      <c r="BF253" s="62"/>
      <c r="BG253" s="62"/>
      <c r="BH253" s="50">
        <f t="shared" si="3"/>
        <v>0.9382684094732755</v>
      </c>
      <c r="BI253" s="50"/>
      <c r="BJ253" s="50"/>
      <c r="BL253" s="50"/>
      <c r="BM253" s="50"/>
      <c r="BN253" s="50"/>
      <c r="BO253" s="50"/>
      <c r="BP253" s="50"/>
      <c r="BQ253" s="50"/>
      <c r="BR253" s="50"/>
      <c r="BS253" s="50"/>
      <c r="BT253" s="50"/>
      <c r="BU253" s="50"/>
      <c r="BV253" s="50"/>
      <c r="BW253" s="50"/>
      <c r="BX253" s="50"/>
      <c r="BY253" s="50"/>
      <c r="BZ253" s="50"/>
      <c r="CA253" s="50"/>
      <c r="CB253" s="50"/>
      <c r="CC253" s="50"/>
      <c r="CD253" s="50"/>
      <c r="CE253" s="50"/>
      <c r="CF253" s="50"/>
      <c r="CG253" s="50"/>
      <c r="CH253" s="50"/>
      <c r="CI253" s="50"/>
    </row>
    <row r="254" spans="1:87" ht="14.25" customHeight="1" x14ac:dyDescent="0.25">
      <c r="A254" s="58">
        <v>253</v>
      </c>
      <c r="B254" s="59" t="s">
        <v>78</v>
      </c>
      <c r="C254" s="59" t="s">
        <v>26</v>
      </c>
      <c r="D254" s="59" t="s">
        <v>41</v>
      </c>
      <c r="E254" s="59"/>
      <c r="F254" s="59" t="s">
        <v>32</v>
      </c>
      <c r="G254" s="58">
        <v>14</v>
      </c>
      <c r="H254" s="58">
        <v>13</v>
      </c>
      <c r="I254" s="59" t="s">
        <v>130</v>
      </c>
      <c r="J254" s="58">
        <v>3712062108</v>
      </c>
      <c r="K254" s="58">
        <v>0</v>
      </c>
      <c r="L254" s="58">
        <v>0</v>
      </c>
      <c r="M254" s="58">
        <v>9</v>
      </c>
      <c r="N254" s="60">
        <v>0</v>
      </c>
      <c r="O254" s="58">
        <v>3</v>
      </c>
      <c r="P254" s="58">
        <v>18</v>
      </c>
      <c r="Q254" s="58">
        <v>9</v>
      </c>
      <c r="R254" s="60">
        <v>0</v>
      </c>
      <c r="S254" s="58">
        <v>9</v>
      </c>
      <c r="T254" s="58">
        <v>1</v>
      </c>
      <c r="U254" s="58">
        <v>2</v>
      </c>
      <c r="V254" s="58">
        <v>4</v>
      </c>
      <c r="W254" s="59">
        <v>0</v>
      </c>
      <c r="X254" s="58">
        <v>2</v>
      </c>
      <c r="Y254" s="58">
        <v>8</v>
      </c>
      <c r="Z254" s="59">
        <v>65</v>
      </c>
      <c r="AA254" s="59">
        <v>8</v>
      </c>
      <c r="AB254" s="59" t="s">
        <v>27</v>
      </c>
      <c r="AC254" s="59">
        <v>0</v>
      </c>
      <c r="AD254" s="58">
        <v>7</v>
      </c>
      <c r="AE254" s="58">
        <v>6</v>
      </c>
      <c r="AF254" s="58">
        <v>1</v>
      </c>
      <c r="AG254" s="58">
        <v>19</v>
      </c>
      <c r="AH254" s="59" t="s">
        <v>339</v>
      </c>
      <c r="AI254" s="58">
        <v>5</v>
      </c>
      <c r="AJ254" s="58">
        <v>1</v>
      </c>
      <c r="AK254" s="59" t="s">
        <v>340</v>
      </c>
      <c r="AL254" s="59">
        <v>1</v>
      </c>
      <c r="AM254" s="59" t="s">
        <v>27</v>
      </c>
      <c r="AN254" s="59" t="s">
        <v>680</v>
      </c>
      <c r="AO254" s="58">
        <v>28</v>
      </c>
      <c r="AP254" s="59" t="s">
        <v>677</v>
      </c>
      <c r="AQ254" s="59" t="s">
        <v>700</v>
      </c>
      <c r="AR254" s="59" t="s">
        <v>695</v>
      </c>
      <c r="AS254" s="59" t="s">
        <v>701</v>
      </c>
      <c r="AT254" s="59" t="s">
        <v>27</v>
      </c>
      <c r="AU254" s="59" t="s">
        <v>27</v>
      </c>
      <c r="AV254" s="59" t="s">
        <v>27</v>
      </c>
      <c r="AW254" s="62"/>
      <c r="AX254" s="62" t="s">
        <v>748</v>
      </c>
      <c r="AY254" s="62">
        <v>13.000999999999999</v>
      </c>
      <c r="AZ254" s="62">
        <v>0.20001538461538459</v>
      </c>
      <c r="BA254" s="62">
        <v>4.9996154141989084</v>
      </c>
      <c r="BB254" s="62"/>
      <c r="BC254" s="62" t="s">
        <v>774</v>
      </c>
      <c r="BD254">
        <v>8323</v>
      </c>
      <c r="BE254" s="62"/>
      <c r="BF254" s="62"/>
      <c r="BG254" s="62"/>
      <c r="BH254" s="50">
        <f t="shared" si="3"/>
        <v>1.0768402430582262</v>
      </c>
      <c r="BI254" s="50"/>
      <c r="BJ254" s="50"/>
      <c r="BL254" s="50"/>
      <c r="BM254" s="50"/>
      <c r="BN254" s="50"/>
      <c r="BO254" s="50"/>
      <c r="BP254" s="50"/>
      <c r="BQ254" s="50"/>
      <c r="BR254" s="50"/>
      <c r="BS254" s="50"/>
      <c r="BT254" s="50"/>
      <c r="BU254" s="50"/>
      <c r="BV254" s="50"/>
      <c r="BW254" s="50"/>
      <c r="BX254" s="50"/>
      <c r="BY254" s="50"/>
      <c r="BZ254" s="50"/>
      <c r="CA254" s="50"/>
      <c r="CB254" s="50"/>
      <c r="CC254" s="50"/>
      <c r="CD254" s="50"/>
      <c r="CE254" s="50"/>
      <c r="CF254" s="50"/>
      <c r="CG254" s="50"/>
      <c r="CH254" s="50"/>
      <c r="CI254" s="50"/>
    </row>
    <row r="255" spans="1:87" ht="14.25" customHeight="1" x14ac:dyDescent="0.25">
      <c r="A255" s="58">
        <v>254</v>
      </c>
      <c r="B255" s="59" t="s">
        <v>78</v>
      </c>
      <c r="C255" s="59" t="s">
        <v>26</v>
      </c>
      <c r="D255" s="59" t="s">
        <v>46</v>
      </c>
      <c r="E255" s="59"/>
      <c r="F255" s="59" t="s">
        <v>32</v>
      </c>
      <c r="G255" s="58">
        <v>98</v>
      </c>
      <c r="H255" s="58">
        <v>9</v>
      </c>
      <c r="I255" s="59" t="s">
        <v>130</v>
      </c>
      <c r="J255" s="58">
        <v>3712062108</v>
      </c>
      <c r="K255" s="58">
        <v>0</v>
      </c>
      <c r="L255" s="58">
        <v>0</v>
      </c>
      <c r="M255" s="58">
        <v>8</v>
      </c>
      <c r="N255" s="60">
        <v>0</v>
      </c>
      <c r="O255" s="58">
        <v>1</v>
      </c>
      <c r="P255" s="58">
        <v>15</v>
      </c>
      <c r="Q255" s="58">
        <v>7</v>
      </c>
      <c r="R255" s="60">
        <v>0</v>
      </c>
      <c r="S255" s="58">
        <v>7</v>
      </c>
      <c r="T255" s="58">
        <v>1</v>
      </c>
      <c r="U255" s="60">
        <v>0</v>
      </c>
      <c r="V255" s="58">
        <v>1</v>
      </c>
      <c r="W255" s="59">
        <v>0</v>
      </c>
      <c r="X255" s="58">
        <v>1</v>
      </c>
      <c r="Y255" s="58">
        <v>2</v>
      </c>
      <c r="Z255" s="59">
        <v>43</v>
      </c>
      <c r="AA255" s="59">
        <v>2</v>
      </c>
      <c r="AB255" s="59" t="s">
        <v>27</v>
      </c>
      <c r="AC255" s="59">
        <v>0</v>
      </c>
      <c r="AD255" s="58">
        <v>4</v>
      </c>
      <c r="AE255" s="58">
        <v>1</v>
      </c>
      <c r="AF255" s="58">
        <v>0</v>
      </c>
      <c r="AG255" s="58">
        <v>9</v>
      </c>
      <c r="AH255" s="59" t="s">
        <v>366</v>
      </c>
      <c r="AI255" s="58">
        <v>8</v>
      </c>
      <c r="AJ255" s="60"/>
      <c r="AK255" s="59" t="s">
        <v>367</v>
      </c>
      <c r="AL255" s="59">
        <v>1</v>
      </c>
      <c r="AM255" s="59" t="s">
        <v>27</v>
      </c>
      <c r="AN255" s="59" t="s">
        <v>680</v>
      </c>
      <c r="AO255" s="58">
        <v>28</v>
      </c>
      <c r="AP255" s="59" t="s">
        <v>677</v>
      </c>
      <c r="AQ255" s="59" t="s">
        <v>700</v>
      </c>
      <c r="AR255" s="59" t="s">
        <v>695</v>
      </c>
      <c r="AS255" s="59" t="s">
        <v>701</v>
      </c>
      <c r="AT255" s="59" t="s">
        <v>27</v>
      </c>
      <c r="AU255" s="59" t="s">
        <v>27</v>
      </c>
      <c r="AV255" s="59" t="s">
        <v>27</v>
      </c>
      <c r="AW255" s="64"/>
      <c r="AX255" s="62" t="s">
        <v>748</v>
      </c>
      <c r="AY255" s="62">
        <v>9</v>
      </c>
      <c r="AZ255" s="62">
        <v>0.20930232558139536</v>
      </c>
      <c r="BA255" s="62">
        <v>4.7777777777777777</v>
      </c>
      <c r="BB255" s="62"/>
      <c r="BC255" s="62" t="s">
        <v>774</v>
      </c>
      <c r="BD255">
        <v>147</v>
      </c>
      <c r="BE255" s="62"/>
      <c r="BF255" s="64"/>
      <c r="BG255" s="64"/>
      <c r="BH255" s="50">
        <f t="shared" si="3"/>
        <v>0.55555555555555558</v>
      </c>
    </row>
    <row r="256" spans="1:87" ht="14.25" customHeight="1" x14ac:dyDescent="0.25">
      <c r="A256" s="58">
        <v>255</v>
      </c>
      <c r="B256" s="59" t="s">
        <v>78</v>
      </c>
      <c r="C256" s="59" t="s">
        <v>26</v>
      </c>
      <c r="D256" s="59" t="s">
        <v>31</v>
      </c>
      <c r="E256" s="59"/>
      <c r="F256" s="59" t="s">
        <v>30</v>
      </c>
      <c r="G256" s="58">
        <v>62</v>
      </c>
      <c r="H256" s="58">
        <v>150</v>
      </c>
      <c r="I256" s="59" t="s">
        <v>130</v>
      </c>
      <c r="J256" s="58">
        <v>3712062108</v>
      </c>
      <c r="K256" s="58">
        <v>4.1333333333333302</v>
      </c>
      <c r="L256" s="58">
        <v>0.413333333333333</v>
      </c>
      <c r="M256" s="58">
        <v>3</v>
      </c>
      <c r="N256" s="60">
        <v>0</v>
      </c>
      <c r="O256" s="60">
        <v>0</v>
      </c>
      <c r="P256" s="58">
        <v>7</v>
      </c>
      <c r="Q256" s="58">
        <v>4</v>
      </c>
      <c r="R256" s="58">
        <v>3</v>
      </c>
      <c r="S256" s="58">
        <v>4</v>
      </c>
      <c r="T256" s="58">
        <v>1</v>
      </c>
      <c r="U256" s="60">
        <v>0</v>
      </c>
      <c r="V256" s="58">
        <v>2</v>
      </c>
      <c r="W256" s="59">
        <v>0</v>
      </c>
      <c r="X256" s="58">
        <v>1</v>
      </c>
      <c r="Y256" s="58">
        <v>3</v>
      </c>
      <c r="Z256" s="59">
        <v>28</v>
      </c>
      <c r="AA256" s="59">
        <v>3</v>
      </c>
      <c r="AB256" s="59" t="s">
        <v>767</v>
      </c>
      <c r="AC256" s="59">
        <v>0</v>
      </c>
      <c r="AD256" s="58">
        <v>2</v>
      </c>
      <c r="AE256" s="58">
        <v>2</v>
      </c>
      <c r="AF256" s="58">
        <v>1</v>
      </c>
      <c r="AG256" s="58">
        <v>6</v>
      </c>
      <c r="AH256" s="59" t="s">
        <v>381</v>
      </c>
      <c r="AI256" s="58">
        <v>16</v>
      </c>
      <c r="AJ256" s="60"/>
      <c r="AK256" s="59" t="s">
        <v>395</v>
      </c>
      <c r="AL256" s="59">
        <v>1</v>
      </c>
      <c r="AM256" s="59" t="s">
        <v>27</v>
      </c>
      <c r="AN256" s="59" t="s">
        <v>680</v>
      </c>
      <c r="AO256" s="58">
        <v>28</v>
      </c>
      <c r="AP256" s="59" t="s">
        <v>677</v>
      </c>
      <c r="AQ256" s="59" t="s">
        <v>700</v>
      </c>
      <c r="AR256" s="59" t="s">
        <v>695</v>
      </c>
      <c r="AS256" s="59" t="s">
        <v>701</v>
      </c>
      <c r="AT256" s="59" t="s">
        <v>27</v>
      </c>
      <c r="AU256" s="59" t="s">
        <v>27</v>
      </c>
      <c r="AV256" s="59" t="s">
        <v>27</v>
      </c>
      <c r="AW256" s="62"/>
      <c r="AX256" s="62" t="s">
        <v>748</v>
      </c>
      <c r="AY256" s="62">
        <v>17.021000000000001</v>
      </c>
      <c r="AZ256" s="62">
        <v>0.60789285714285712</v>
      </c>
      <c r="BA256" s="62">
        <v>1.6450267316843898</v>
      </c>
      <c r="BB256" s="62">
        <v>15.794</v>
      </c>
      <c r="BC256" s="62" t="s">
        <v>774</v>
      </c>
      <c r="BD256">
        <v>954</v>
      </c>
      <c r="BE256" s="62"/>
      <c r="BF256" s="62"/>
      <c r="BG256" s="62"/>
      <c r="BH256" s="50">
        <f t="shared" si="3"/>
        <v>0.29375477351506962</v>
      </c>
      <c r="BI256" s="50"/>
      <c r="BJ256" s="50"/>
      <c r="BL256" s="50"/>
      <c r="BM256" s="50"/>
      <c r="BN256" s="50"/>
      <c r="BO256" s="50"/>
      <c r="BP256" s="50"/>
      <c r="BQ256" s="50"/>
      <c r="BR256" s="50"/>
      <c r="BS256" s="50"/>
      <c r="BT256" s="50"/>
      <c r="BU256" s="50"/>
      <c r="BV256" s="50"/>
      <c r="BW256" s="50"/>
      <c r="BX256" s="50"/>
      <c r="BY256" s="50"/>
      <c r="BZ256" s="50"/>
      <c r="CA256" s="50"/>
      <c r="CB256" s="50"/>
      <c r="CC256" s="50"/>
      <c r="CD256" s="50"/>
      <c r="CE256" s="50"/>
      <c r="CF256" s="50"/>
      <c r="CG256" s="50"/>
      <c r="CH256" s="50"/>
      <c r="CI256" s="50"/>
    </row>
    <row r="257" spans="1:87" ht="14.25" hidden="1" customHeight="1" x14ac:dyDescent="0.25">
      <c r="A257" s="58">
        <v>256</v>
      </c>
      <c r="B257" s="59" t="s">
        <v>78</v>
      </c>
      <c r="C257" s="59" t="s">
        <v>26</v>
      </c>
      <c r="D257" s="59" t="s">
        <v>37</v>
      </c>
      <c r="E257" s="59"/>
      <c r="F257" s="59" t="s">
        <v>30</v>
      </c>
      <c r="G257" s="58">
        <v>69</v>
      </c>
      <c r="H257" s="58">
        <v>104</v>
      </c>
      <c r="I257" s="59" t="s">
        <v>130</v>
      </c>
      <c r="J257" s="58">
        <v>3712062108</v>
      </c>
      <c r="K257" s="58">
        <v>4.1333333333333302</v>
      </c>
      <c r="L257" s="58">
        <v>0.413333333333333</v>
      </c>
      <c r="M257" s="60">
        <v>0</v>
      </c>
      <c r="N257" s="60">
        <v>0</v>
      </c>
      <c r="O257" s="60">
        <v>0</v>
      </c>
      <c r="P257" s="60">
        <v>0</v>
      </c>
      <c r="Q257" s="60">
        <v>0</v>
      </c>
      <c r="R257" s="60">
        <v>0</v>
      </c>
      <c r="S257" s="60">
        <v>0</v>
      </c>
      <c r="T257" s="60">
        <v>0</v>
      </c>
      <c r="U257" s="60">
        <v>0</v>
      </c>
      <c r="V257" s="60">
        <v>0</v>
      </c>
      <c r="W257" s="59">
        <v>0</v>
      </c>
      <c r="X257" s="60">
        <v>0</v>
      </c>
      <c r="Y257" s="60">
        <v>0</v>
      </c>
      <c r="Z257" s="59">
        <v>0</v>
      </c>
      <c r="AA257" s="59">
        <v>0</v>
      </c>
      <c r="AB257" s="59" t="s">
        <v>27</v>
      </c>
      <c r="AC257" s="61">
        <v>4</v>
      </c>
      <c r="AD257" s="58">
        <v>0</v>
      </c>
      <c r="AE257" s="58">
        <v>0</v>
      </c>
      <c r="AF257" s="58">
        <v>0</v>
      </c>
      <c r="AG257" s="58">
        <v>0</v>
      </c>
      <c r="AH257" s="59" t="s">
        <v>381</v>
      </c>
      <c r="AI257" s="58">
        <v>16</v>
      </c>
      <c r="AJ257" s="60"/>
      <c r="AK257" s="59" t="s">
        <v>428</v>
      </c>
      <c r="AL257" s="59">
        <v>1</v>
      </c>
      <c r="AM257" s="59" t="s">
        <v>27</v>
      </c>
      <c r="AN257" s="59" t="s">
        <v>680</v>
      </c>
      <c r="AO257" s="58">
        <v>28</v>
      </c>
      <c r="AP257" s="59" t="s">
        <v>677</v>
      </c>
      <c r="AQ257" s="59" t="s">
        <v>700</v>
      </c>
      <c r="AR257" s="59" t="s">
        <v>695</v>
      </c>
      <c r="AS257" s="59" t="s">
        <v>701</v>
      </c>
      <c r="AT257" s="59" t="s">
        <v>27</v>
      </c>
      <c r="AU257" s="59" t="s">
        <v>27</v>
      </c>
      <c r="AV257" s="59" t="s">
        <v>27</v>
      </c>
      <c r="AW257" s="62"/>
      <c r="AX257" s="62" t="s">
        <v>748</v>
      </c>
      <c r="AY257" s="62">
        <v>4.3650000000000002</v>
      </c>
      <c r="AZ257" s="62" t="s">
        <v>27</v>
      </c>
      <c r="BA257" s="62">
        <v>0</v>
      </c>
      <c r="BB257" s="62">
        <v>3.7850000000000001</v>
      </c>
      <c r="BC257" s="62" t="s">
        <v>774</v>
      </c>
      <c r="BD257">
        <v>0</v>
      </c>
      <c r="BE257" s="62"/>
      <c r="BF257" s="62"/>
      <c r="BG257" s="62"/>
      <c r="BH257" s="50">
        <f t="shared" si="3"/>
        <v>0</v>
      </c>
      <c r="BI257" s="50"/>
      <c r="BJ257" s="50"/>
      <c r="BL257" s="50"/>
      <c r="BM257" s="50"/>
      <c r="BN257" s="50"/>
      <c r="BO257" s="50"/>
      <c r="BP257" s="50"/>
      <c r="BQ257" s="50"/>
      <c r="BR257" s="50"/>
      <c r="BS257" s="50"/>
      <c r="BT257" s="50"/>
      <c r="BU257" s="50"/>
      <c r="BV257" s="50"/>
      <c r="BW257" s="50"/>
      <c r="BX257" s="50"/>
      <c r="BY257" s="50"/>
      <c r="BZ257" s="50"/>
      <c r="CA257" s="50"/>
      <c r="CB257" s="50"/>
      <c r="CC257" s="50"/>
      <c r="CD257" s="50"/>
      <c r="CE257" s="50"/>
      <c r="CF257" s="50"/>
      <c r="CG257" s="50"/>
      <c r="CH257" s="50"/>
      <c r="CI257" s="50"/>
    </row>
    <row r="258" spans="1:87" ht="14.25" hidden="1" customHeight="1" x14ac:dyDescent="0.25">
      <c r="A258" s="58">
        <v>257</v>
      </c>
      <c r="B258" s="59" t="s">
        <v>78</v>
      </c>
      <c r="C258" s="59" t="s">
        <v>26</v>
      </c>
      <c r="D258" s="59" t="s">
        <v>42</v>
      </c>
      <c r="E258" s="59"/>
      <c r="F258" s="59" t="s">
        <v>30</v>
      </c>
      <c r="G258" s="58">
        <v>40</v>
      </c>
      <c r="H258" s="58">
        <v>24</v>
      </c>
      <c r="I258" s="59" t="s">
        <v>130</v>
      </c>
      <c r="J258" s="58">
        <v>3712062108</v>
      </c>
      <c r="K258" s="58">
        <v>3.8</v>
      </c>
      <c r="L258" s="58">
        <v>0.38</v>
      </c>
      <c r="M258" s="60">
        <v>0</v>
      </c>
      <c r="N258" s="60">
        <v>0</v>
      </c>
      <c r="O258" s="60">
        <v>0</v>
      </c>
      <c r="P258" s="60">
        <v>0</v>
      </c>
      <c r="Q258" s="60">
        <v>0</v>
      </c>
      <c r="R258" s="60">
        <v>0</v>
      </c>
      <c r="S258" s="60">
        <v>0</v>
      </c>
      <c r="T258" s="60">
        <v>0</v>
      </c>
      <c r="U258" s="60">
        <v>0</v>
      </c>
      <c r="V258" s="60">
        <v>0</v>
      </c>
      <c r="W258" s="59">
        <v>0</v>
      </c>
      <c r="X258" s="60">
        <v>0</v>
      </c>
      <c r="Y258" s="60">
        <v>0</v>
      </c>
      <c r="Z258" s="59">
        <v>0</v>
      </c>
      <c r="AA258" s="59">
        <v>0</v>
      </c>
      <c r="AB258" s="59" t="s">
        <v>27</v>
      </c>
      <c r="AC258" s="61">
        <v>4</v>
      </c>
      <c r="AD258" s="58">
        <v>0</v>
      </c>
      <c r="AE258" s="58">
        <v>0</v>
      </c>
      <c r="AF258" s="58">
        <v>0</v>
      </c>
      <c r="AG258" s="58">
        <v>0</v>
      </c>
      <c r="AH258" s="59" t="s">
        <v>381</v>
      </c>
      <c r="AI258" s="58">
        <v>16</v>
      </c>
      <c r="AJ258" s="60"/>
      <c r="AK258" s="59" t="s">
        <v>456</v>
      </c>
      <c r="AL258" s="59">
        <v>1</v>
      </c>
      <c r="AM258" s="59" t="s">
        <v>27</v>
      </c>
      <c r="AN258" s="59" t="s">
        <v>680</v>
      </c>
      <c r="AO258" s="58">
        <v>28</v>
      </c>
      <c r="AP258" s="59" t="s">
        <v>677</v>
      </c>
      <c r="AQ258" s="59" t="s">
        <v>700</v>
      </c>
      <c r="AR258" s="59" t="s">
        <v>695</v>
      </c>
      <c r="AS258" s="59" t="s">
        <v>701</v>
      </c>
      <c r="AT258" s="59" t="s">
        <v>27</v>
      </c>
      <c r="AU258" s="59" t="s">
        <v>27</v>
      </c>
      <c r="AV258" s="59" t="s">
        <v>27</v>
      </c>
      <c r="AW258" s="64"/>
      <c r="AX258" s="62" t="s">
        <v>748</v>
      </c>
      <c r="AY258" s="62">
        <v>4.2869999999999999</v>
      </c>
      <c r="AZ258" s="62" t="s">
        <v>27</v>
      </c>
      <c r="BA258" s="62">
        <v>0</v>
      </c>
      <c r="BB258" s="62">
        <v>3.875</v>
      </c>
      <c r="BC258" s="62" t="s">
        <v>774</v>
      </c>
      <c r="BD258" s="80">
        <v>0</v>
      </c>
      <c r="BE258" s="62"/>
      <c r="BF258" s="64"/>
      <c r="BG258" s="64"/>
      <c r="BH258" s="50">
        <f t="shared" ref="BH258:BH321" si="4">SUM(AD258:AF258)/AY258</f>
        <v>0</v>
      </c>
    </row>
    <row r="259" spans="1:87" ht="14.25" hidden="1" customHeight="1" x14ac:dyDescent="0.25">
      <c r="A259" s="58">
        <v>258</v>
      </c>
      <c r="B259" s="59" t="s">
        <v>78</v>
      </c>
      <c r="C259" s="59" t="s">
        <v>26</v>
      </c>
      <c r="D259" s="59" t="s">
        <v>47</v>
      </c>
      <c r="E259" s="59"/>
      <c r="F259" s="59" t="s">
        <v>30</v>
      </c>
      <c r="G259" s="58">
        <v>4</v>
      </c>
      <c r="H259" s="58">
        <v>8</v>
      </c>
      <c r="I259" s="59" t="s">
        <v>130</v>
      </c>
      <c r="J259" s="58">
        <v>3712062108</v>
      </c>
      <c r="K259" s="58">
        <v>4.5</v>
      </c>
      <c r="L259" s="58">
        <v>0.45</v>
      </c>
      <c r="M259" s="60">
        <v>0</v>
      </c>
      <c r="N259" s="60">
        <v>0</v>
      </c>
      <c r="O259" s="60">
        <v>0</v>
      </c>
      <c r="P259" s="60">
        <v>0</v>
      </c>
      <c r="Q259" s="60">
        <v>0</v>
      </c>
      <c r="R259" s="60">
        <v>0</v>
      </c>
      <c r="S259" s="60">
        <v>0</v>
      </c>
      <c r="T259" s="60">
        <v>0</v>
      </c>
      <c r="U259" s="60">
        <v>0</v>
      </c>
      <c r="V259" s="60">
        <v>0</v>
      </c>
      <c r="W259" s="59">
        <v>0</v>
      </c>
      <c r="X259" s="60">
        <v>0</v>
      </c>
      <c r="Y259" s="60">
        <v>0</v>
      </c>
      <c r="Z259" s="59">
        <v>0</v>
      </c>
      <c r="AA259" s="59">
        <v>0</v>
      </c>
      <c r="AB259" s="59" t="s">
        <v>27</v>
      </c>
      <c r="AC259" s="61">
        <v>4</v>
      </c>
      <c r="AD259" s="58">
        <v>0</v>
      </c>
      <c r="AE259" s="58">
        <v>0</v>
      </c>
      <c r="AF259" s="58">
        <v>0</v>
      </c>
      <c r="AG259" s="58">
        <v>0</v>
      </c>
      <c r="AH259" s="59" t="s">
        <v>381</v>
      </c>
      <c r="AI259" s="58">
        <v>16</v>
      </c>
      <c r="AJ259" s="60"/>
      <c r="AK259" s="59" t="s">
        <v>428</v>
      </c>
      <c r="AL259" s="59">
        <v>1</v>
      </c>
      <c r="AM259" s="59" t="s">
        <v>27</v>
      </c>
      <c r="AN259" s="59" t="s">
        <v>680</v>
      </c>
      <c r="AO259" s="58">
        <v>28</v>
      </c>
      <c r="AP259" s="59" t="s">
        <v>677</v>
      </c>
      <c r="AQ259" s="59" t="s">
        <v>700</v>
      </c>
      <c r="AR259" s="59" t="s">
        <v>695</v>
      </c>
      <c r="AS259" s="59" t="s">
        <v>701</v>
      </c>
      <c r="AT259" s="59" t="s">
        <v>27</v>
      </c>
      <c r="AU259" s="59" t="s">
        <v>27</v>
      </c>
      <c r="AV259" s="59" t="s">
        <v>27</v>
      </c>
      <c r="AW259" s="64"/>
      <c r="AX259" s="62" t="s">
        <v>748</v>
      </c>
      <c r="AY259" s="62">
        <v>3.6310000000000002</v>
      </c>
      <c r="AZ259" s="62" t="s">
        <v>27</v>
      </c>
      <c r="BA259" s="62">
        <v>0</v>
      </c>
      <c r="BB259" s="62">
        <v>3.0960000000000001</v>
      </c>
      <c r="BC259" s="62" t="s">
        <v>774</v>
      </c>
      <c r="BD259">
        <v>0</v>
      </c>
      <c r="BE259" s="62"/>
      <c r="BF259" s="64"/>
      <c r="BG259" s="64"/>
      <c r="BH259" s="50">
        <f t="shared" si="4"/>
        <v>0</v>
      </c>
    </row>
    <row r="260" spans="1:87" ht="14.25" customHeight="1" x14ac:dyDescent="0.25">
      <c r="A260" s="58">
        <v>259</v>
      </c>
      <c r="B260" s="59" t="s">
        <v>78</v>
      </c>
      <c r="C260" s="59" t="s">
        <v>26</v>
      </c>
      <c r="D260" s="59" t="s">
        <v>33</v>
      </c>
      <c r="E260" s="59"/>
      <c r="F260" s="59" t="s">
        <v>500</v>
      </c>
      <c r="G260" s="58">
        <v>28</v>
      </c>
      <c r="H260" s="58">
        <v>200</v>
      </c>
      <c r="I260" s="59" t="s">
        <v>130</v>
      </c>
      <c r="J260" s="58">
        <v>3712062108</v>
      </c>
      <c r="K260" s="58">
        <v>2.15625</v>
      </c>
      <c r="L260" s="58">
        <v>0.43125000000000002</v>
      </c>
      <c r="M260" s="58">
        <v>1</v>
      </c>
      <c r="N260" s="60">
        <v>0</v>
      </c>
      <c r="O260" s="60">
        <v>0</v>
      </c>
      <c r="P260" s="58">
        <v>3</v>
      </c>
      <c r="Q260" s="58">
        <v>2</v>
      </c>
      <c r="R260" s="58">
        <v>4</v>
      </c>
      <c r="S260" s="58">
        <v>2</v>
      </c>
      <c r="T260" s="58">
        <v>1</v>
      </c>
      <c r="U260" s="60">
        <v>0</v>
      </c>
      <c r="V260" s="58">
        <v>2</v>
      </c>
      <c r="W260" s="59">
        <v>0</v>
      </c>
      <c r="X260" s="58">
        <v>1</v>
      </c>
      <c r="Y260" s="58">
        <v>3</v>
      </c>
      <c r="Z260" s="59">
        <v>19</v>
      </c>
      <c r="AA260" s="59">
        <v>3</v>
      </c>
      <c r="AB260" s="59" t="s">
        <v>27</v>
      </c>
      <c r="AC260" s="61">
        <v>3</v>
      </c>
      <c r="AD260" s="58">
        <v>0</v>
      </c>
      <c r="AE260" s="58">
        <v>2</v>
      </c>
      <c r="AF260" s="58">
        <v>0</v>
      </c>
      <c r="AG260" s="58">
        <v>3</v>
      </c>
      <c r="AH260" s="59" t="s">
        <v>503</v>
      </c>
      <c r="AI260" s="58">
        <v>25</v>
      </c>
      <c r="AJ260" s="60"/>
      <c r="AK260" s="59" t="s">
        <v>515</v>
      </c>
      <c r="AL260" s="59">
        <v>1</v>
      </c>
      <c r="AM260" s="59" t="s">
        <v>27</v>
      </c>
      <c r="AN260" s="59" t="s">
        <v>680</v>
      </c>
      <c r="AO260" s="58">
        <v>28</v>
      </c>
      <c r="AP260" s="59" t="s">
        <v>677</v>
      </c>
      <c r="AQ260" s="59" t="s">
        <v>700</v>
      </c>
      <c r="AR260" s="59" t="s">
        <v>695</v>
      </c>
      <c r="AS260" s="59" t="s">
        <v>701</v>
      </c>
      <c r="AT260" s="59" t="s">
        <v>27</v>
      </c>
      <c r="AU260" s="59" t="s">
        <v>27</v>
      </c>
      <c r="AV260" s="59" t="s">
        <v>27</v>
      </c>
      <c r="AW260" s="62"/>
      <c r="AX260" s="62" t="s">
        <v>748</v>
      </c>
      <c r="AY260" s="62">
        <v>5.8029999999999999</v>
      </c>
      <c r="AZ260" s="62">
        <v>0.30542105263157893</v>
      </c>
      <c r="BA260" s="62">
        <v>3.2741685335171464</v>
      </c>
      <c r="BB260" s="62">
        <v>4.2709999999999999</v>
      </c>
      <c r="BC260" s="62" t="s">
        <v>774</v>
      </c>
      <c r="BD260">
        <v>636</v>
      </c>
      <c r="BE260" s="62"/>
      <c r="BF260" s="62"/>
      <c r="BG260" s="62"/>
      <c r="BH260" s="50">
        <f t="shared" si="4"/>
        <v>0.34464931931759435</v>
      </c>
      <c r="BI260" s="50"/>
      <c r="BJ260" s="50"/>
      <c r="BL260" s="50"/>
      <c r="BM260" s="50"/>
      <c r="BN260" s="50"/>
      <c r="BO260" s="50"/>
      <c r="BP260" s="50"/>
      <c r="BQ260" s="50"/>
      <c r="BR260" s="50"/>
      <c r="BS260" s="50"/>
      <c r="BT260" s="50"/>
      <c r="BU260" s="50"/>
      <c r="BV260" s="50"/>
      <c r="BW260" s="50"/>
      <c r="BX260" s="50"/>
      <c r="BY260" s="50"/>
      <c r="BZ260" s="50"/>
      <c r="CA260" s="50"/>
      <c r="CB260" s="50"/>
      <c r="CC260" s="50"/>
      <c r="CD260" s="50"/>
      <c r="CE260" s="50"/>
      <c r="CF260" s="50"/>
      <c r="CG260" s="50"/>
      <c r="CH260" s="50"/>
      <c r="CI260" s="50"/>
    </row>
    <row r="261" spans="1:87" ht="14.25" hidden="1" customHeight="1" x14ac:dyDescent="0.25">
      <c r="A261" s="58">
        <v>260</v>
      </c>
      <c r="B261" s="59" t="s">
        <v>78</v>
      </c>
      <c r="C261" s="59" t="s">
        <v>26</v>
      </c>
      <c r="D261" s="59" t="s">
        <v>38</v>
      </c>
      <c r="E261" s="59"/>
      <c r="F261" s="59" t="s">
        <v>500</v>
      </c>
      <c r="G261" s="58">
        <v>29</v>
      </c>
      <c r="H261" s="58">
        <v>120</v>
      </c>
      <c r="I261" s="59" t="s">
        <v>130</v>
      </c>
      <c r="J261" s="58">
        <v>3712062108</v>
      </c>
      <c r="K261" s="58">
        <v>1.9666666666666699</v>
      </c>
      <c r="L261" s="58">
        <v>0.39333333333333298</v>
      </c>
      <c r="M261" s="60">
        <v>0</v>
      </c>
      <c r="N261" s="60">
        <v>0</v>
      </c>
      <c r="O261" s="60">
        <v>0</v>
      </c>
      <c r="P261" s="60">
        <v>0</v>
      </c>
      <c r="Q261" s="60">
        <v>0</v>
      </c>
      <c r="R261" s="60">
        <v>0</v>
      </c>
      <c r="S261" s="60">
        <v>0</v>
      </c>
      <c r="T261" s="60">
        <v>0</v>
      </c>
      <c r="U261" s="60">
        <v>0</v>
      </c>
      <c r="V261" s="60">
        <v>0</v>
      </c>
      <c r="W261" s="59">
        <v>0</v>
      </c>
      <c r="X261" s="60">
        <v>0</v>
      </c>
      <c r="Y261" s="60">
        <v>0</v>
      </c>
      <c r="Z261" s="59">
        <v>0</v>
      </c>
      <c r="AA261" s="59">
        <v>0</v>
      </c>
      <c r="AB261" s="59" t="s">
        <v>27</v>
      </c>
      <c r="AC261" s="61">
        <v>4</v>
      </c>
      <c r="AD261" s="58">
        <v>0</v>
      </c>
      <c r="AE261" s="58">
        <v>0</v>
      </c>
      <c r="AF261" s="58">
        <v>0</v>
      </c>
      <c r="AG261" s="58">
        <v>0</v>
      </c>
      <c r="AH261" s="59" t="s">
        <v>503</v>
      </c>
      <c r="AI261" s="58">
        <v>25</v>
      </c>
      <c r="AJ261" s="60"/>
      <c r="AK261" s="59" t="s">
        <v>547</v>
      </c>
      <c r="AL261" s="59">
        <v>1</v>
      </c>
      <c r="AM261" s="59" t="s">
        <v>27</v>
      </c>
      <c r="AN261" s="59" t="s">
        <v>680</v>
      </c>
      <c r="AO261" s="58">
        <v>28</v>
      </c>
      <c r="AP261" s="59" t="s">
        <v>677</v>
      </c>
      <c r="AQ261" s="59" t="s">
        <v>700</v>
      </c>
      <c r="AR261" s="59" t="s">
        <v>695</v>
      </c>
      <c r="AS261" s="59" t="s">
        <v>701</v>
      </c>
      <c r="AT261" s="59" t="s">
        <v>27</v>
      </c>
      <c r="AU261" s="59" t="s">
        <v>27</v>
      </c>
      <c r="AV261" s="59" t="s">
        <v>27</v>
      </c>
      <c r="AW261" s="62"/>
      <c r="AX261" s="62" t="s">
        <v>748</v>
      </c>
      <c r="AY261" s="62">
        <v>6.0860000000000003</v>
      </c>
      <c r="AZ261" s="62" t="s">
        <v>27</v>
      </c>
      <c r="BA261" s="62">
        <v>0</v>
      </c>
      <c r="BB261" s="62">
        <v>3.2800000000000002</v>
      </c>
      <c r="BC261" s="62" t="s">
        <v>774</v>
      </c>
      <c r="BD261" s="80">
        <v>0</v>
      </c>
      <c r="BE261" s="62"/>
      <c r="BF261" s="62"/>
      <c r="BG261" s="62"/>
      <c r="BH261" s="50">
        <f t="shared" si="4"/>
        <v>0</v>
      </c>
      <c r="BI261" s="50"/>
      <c r="BJ261" s="50"/>
      <c r="BL261" s="50"/>
      <c r="BM261" s="50"/>
      <c r="BN261" s="50"/>
      <c r="BO261" s="50"/>
      <c r="BP261" s="50"/>
      <c r="BQ261" s="50"/>
      <c r="BR261" s="50"/>
      <c r="BS261" s="50"/>
      <c r="BT261" s="50"/>
      <c r="BU261" s="50"/>
      <c r="BV261" s="50"/>
      <c r="BW261" s="50"/>
      <c r="BX261" s="50"/>
      <c r="BY261" s="50"/>
      <c r="BZ261" s="50"/>
      <c r="CA261" s="50"/>
      <c r="CB261" s="50"/>
      <c r="CC261" s="50"/>
      <c r="CD261" s="50"/>
      <c r="CE261" s="50"/>
      <c r="CF261" s="50"/>
      <c r="CG261" s="50"/>
      <c r="CH261" s="50"/>
      <c r="CI261" s="50"/>
    </row>
    <row r="262" spans="1:87" ht="14.25" hidden="1" customHeight="1" x14ac:dyDescent="0.25">
      <c r="A262" s="58">
        <v>261</v>
      </c>
      <c r="B262" s="59" t="s">
        <v>78</v>
      </c>
      <c r="C262" s="59" t="s">
        <v>26</v>
      </c>
      <c r="D262" s="59" t="s">
        <v>43</v>
      </c>
      <c r="E262" s="59"/>
      <c r="F262" s="59" t="s">
        <v>500</v>
      </c>
      <c r="G262" s="58">
        <v>59</v>
      </c>
      <c r="H262" s="58">
        <v>26</v>
      </c>
      <c r="I262" s="59" t="s">
        <v>130</v>
      </c>
      <c r="J262" s="58">
        <v>3712062108</v>
      </c>
      <c r="K262" s="58">
        <v>2.9285714285714302</v>
      </c>
      <c r="L262" s="58">
        <v>0.58571428571428596</v>
      </c>
      <c r="M262" s="60">
        <v>0</v>
      </c>
      <c r="N262" s="60">
        <v>0</v>
      </c>
      <c r="O262" s="60">
        <v>0</v>
      </c>
      <c r="P262" s="60">
        <v>0</v>
      </c>
      <c r="Q262" s="60">
        <v>0</v>
      </c>
      <c r="R262" s="60">
        <v>0</v>
      </c>
      <c r="S262" s="60">
        <v>0</v>
      </c>
      <c r="T262" s="60">
        <v>0</v>
      </c>
      <c r="U262" s="60">
        <v>0</v>
      </c>
      <c r="V262" s="60">
        <v>0</v>
      </c>
      <c r="W262" s="59">
        <v>0</v>
      </c>
      <c r="X262" s="60">
        <v>0</v>
      </c>
      <c r="Y262" s="60">
        <v>0</v>
      </c>
      <c r="Z262" s="59">
        <v>0</v>
      </c>
      <c r="AA262" s="59">
        <v>0</v>
      </c>
      <c r="AB262" s="59" t="s">
        <v>27</v>
      </c>
      <c r="AC262" s="61">
        <v>4</v>
      </c>
      <c r="AD262" s="58">
        <v>0</v>
      </c>
      <c r="AE262" s="58">
        <v>0</v>
      </c>
      <c r="AF262" s="58">
        <v>0</v>
      </c>
      <c r="AG262" s="58">
        <v>0</v>
      </c>
      <c r="AH262" s="59" t="s">
        <v>503</v>
      </c>
      <c r="AI262" s="58">
        <v>25</v>
      </c>
      <c r="AJ262" s="60"/>
      <c r="AK262" s="59" t="s">
        <v>580</v>
      </c>
      <c r="AL262" s="59">
        <v>1</v>
      </c>
      <c r="AM262" s="59" t="s">
        <v>27</v>
      </c>
      <c r="AN262" s="59" t="s">
        <v>680</v>
      </c>
      <c r="AO262" s="58">
        <v>28</v>
      </c>
      <c r="AP262" s="59" t="s">
        <v>677</v>
      </c>
      <c r="AQ262" s="59" t="s">
        <v>700</v>
      </c>
      <c r="AR262" s="59" t="s">
        <v>695</v>
      </c>
      <c r="AS262" s="59" t="s">
        <v>701</v>
      </c>
      <c r="AT262" s="59" t="s">
        <v>27</v>
      </c>
      <c r="AU262" s="59" t="s">
        <v>27</v>
      </c>
      <c r="AV262" s="59" t="s">
        <v>27</v>
      </c>
      <c r="AW262" s="64"/>
      <c r="AX262" s="62" t="s">
        <v>748</v>
      </c>
      <c r="AY262" s="62">
        <v>3.4510000000000001</v>
      </c>
      <c r="AZ262" s="62" t="s">
        <v>27</v>
      </c>
      <c r="BA262" s="62">
        <v>0</v>
      </c>
      <c r="BB262" s="62">
        <v>2.992</v>
      </c>
      <c r="BC262" s="62" t="s">
        <v>774</v>
      </c>
      <c r="BD262">
        <v>0</v>
      </c>
      <c r="BE262" s="62"/>
      <c r="BF262" s="64"/>
      <c r="BG262" s="64"/>
      <c r="BH262" s="50">
        <f t="shared" si="4"/>
        <v>0</v>
      </c>
    </row>
    <row r="263" spans="1:87" ht="14.25" hidden="1" customHeight="1" x14ac:dyDescent="0.25">
      <c r="A263" s="58">
        <v>262</v>
      </c>
      <c r="B263" s="59" t="s">
        <v>78</v>
      </c>
      <c r="C263" s="59" t="s">
        <v>26</v>
      </c>
      <c r="D263" s="59" t="s">
        <v>48</v>
      </c>
      <c r="E263" s="59"/>
      <c r="F263" s="59" t="s">
        <v>500</v>
      </c>
      <c r="G263" s="58">
        <v>53</v>
      </c>
      <c r="H263" s="58">
        <v>7</v>
      </c>
      <c r="I263" s="59" t="s">
        <v>130</v>
      </c>
      <c r="J263" s="58">
        <v>3712062108</v>
      </c>
      <c r="K263" s="58">
        <v>2.75</v>
      </c>
      <c r="L263" s="58">
        <v>0.55000000000000004</v>
      </c>
      <c r="M263" s="60">
        <v>0</v>
      </c>
      <c r="N263" s="60">
        <v>0</v>
      </c>
      <c r="O263" s="60">
        <v>0</v>
      </c>
      <c r="P263" s="60">
        <v>0</v>
      </c>
      <c r="Q263" s="60">
        <v>0</v>
      </c>
      <c r="R263" s="60">
        <v>0</v>
      </c>
      <c r="S263" s="60">
        <v>0</v>
      </c>
      <c r="T263" s="60">
        <v>0</v>
      </c>
      <c r="U263" s="60">
        <v>0</v>
      </c>
      <c r="V263" s="60">
        <v>0</v>
      </c>
      <c r="W263" s="59">
        <v>0</v>
      </c>
      <c r="X263" s="60">
        <v>0</v>
      </c>
      <c r="Y263" s="60">
        <v>0</v>
      </c>
      <c r="Z263" s="59">
        <v>0</v>
      </c>
      <c r="AA263" s="59">
        <v>0</v>
      </c>
      <c r="AB263" s="59" t="s">
        <v>27</v>
      </c>
      <c r="AC263" s="61">
        <v>4</v>
      </c>
      <c r="AD263" s="58">
        <v>0</v>
      </c>
      <c r="AE263" s="58">
        <v>0</v>
      </c>
      <c r="AF263" s="58">
        <v>0</v>
      </c>
      <c r="AG263" s="58">
        <v>0</v>
      </c>
      <c r="AH263" s="59" t="s">
        <v>503</v>
      </c>
      <c r="AI263" s="58">
        <v>25</v>
      </c>
      <c r="AJ263" s="60"/>
      <c r="AK263" s="59" t="s">
        <v>610</v>
      </c>
      <c r="AL263" s="59">
        <v>1</v>
      </c>
      <c r="AM263" s="59" t="s">
        <v>27</v>
      </c>
      <c r="AN263" s="59" t="s">
        <v>680</v>
      </c>
      <c r="AO263" s="58">
        <v>28</v>
      </c>
      <c r="AP263" s="59" t="s">
        <v>677</v>
      </c>
      <c r="AQ263" s="59" t="s">
        <v>700</v>
      </c>
      <c r="AR263" s="59" t="s">
        <v>695</v>
      </c>
      <c r="AS263" s="59" t="s">
        <v>701</v>
      </c>
      <c r="AT263" s="59" t="s">
        <v>27</v>
      </c>
      <c r="AU263" s="59" t="s">
        <v>27</v>
      </c>
      <c r="AV263" s="59" t="s">
        <v>27</v>
      </c>
      <c r="AW263" s="64"/>
      <c r="AX263" s="62" t="s">
        <v>748</v>
      </c>
      <c r="AY263" s="62">
        <v>3.1080000000000001</v>
      </c>
      <c r="AZ263" s="62" t="s">
        <v>27</v>
      </c>
      <c r="BA263" s="62">
        <v>0</v>
      </c>
      <c r="BB263" s="62">
        <v>2.6590000000000003</v>
      </c>
      <c r="BC263" s="62" t="s">
        <v>774</v>
      </c>
      <c r="BD263">
        <v>0</v>
      </c>
      <c r="BE263" s="62"/>
      <c r="BF263" s="64"/>
      <c r="BG263" s="64"/>
      <c r="BH263" s="50">
        <f t="shared" si="4"/>
        <v>0</v>
      </c>
    </row>
    <row r="264" spans="1:87" ht="14.25" customHeight="1" x14ac:dyDescent="0.25">
      <c r="A264" s="58">
        <v>263</v>
      </c>
      <c r="B264" s="59" t="s">
        <v>78</v>
      </c>
      <c r="C264" s="59" t="s">
        <v>26</v>
      </c>
      <c r="D264" s="59" t="s">
        <v>79</v>
      </c>
      <c r="E264" s="59"/>
      <c r="F264" s="59" t="s">
        <v>80</v>
      </c>
      <c r="G264" s="58">
        <v>1</v>
      </c>
      <c r="H264" s="58">
        <v>30</v>
      </c>
      <c r="I264" s="59" t="s">
        <v>647</v>
      </c>
      <c r="J264" s="58">
        <v>6222722597</v>
      </c>
      <c r="K264" s="58">
        <v>59.1875</v>
      </c>
      <c r="L264" s="58">
        <v>0.53183962264150897</v>
      </c>
      <c r="M264" s="58">
        <v>2</v>
      </c>
      <c r="N264" s="60">
        <v>0</v>
      </c>
      <c r="O264" s="60">
        <v>0</v>
      </c>
      <c r="P264" s="58">
        <v>3</v>
      </c>
      <c r="Q264" s="58">
        <v>1</v>
      </c>
      <c r="R264" s="58">
        <v>1</v>
      </c>
      <c r="S264" s="58">
        <v>1</v>
      </c>
      <c r="T264" s="58">
        <v>1</v>
      </c>
      <c r="U264" s="60">
        <v>0</v>
      </c>
      <c r="V264" s="60">
        <v>0</v>
      </c>
      <c r="W264" s="59">
        <v>0</v>
      </c>
      <c r="X264" s="60">
        <v>0</v>
      </c>
      <c r="Y264" s="60">
        <v>0</v>
      </c>
      <c r="Z264" s="59">
        <v>9</v>
      </c>
      <c r="AA264" s="59">
        <v>0</v>
      </c>
      <c r="AB264" s="59" t="s">
        <v>89</v>
      </c>
      <c r="AC264" s="59">
        <v>0</v>
      </c>
      <c r="AD264" s="58">
        <v>1</v>
      </c>
      <c r="AE264" s="58">
        <v>1</v>
      </c>
      <c r="AF264" s="58">
        <v>0</v>
      </c>
      <c r="AG264" s="58">
        <v>3</v>
      </c>
      <c r="AH264" s="59" t="s">
        <v>90</v>
      </c>
      <c r="AI264" s="58">
        <v>4</v>
      </c>
      <c r="AJ264" s="60"/>
      <c r="AK264" s="59" t="s">
        <v>648</v>
      </c>
      <c r="AL264" s="59">
        <v>1</v>
      </c>
      <c r="AM264" s="59" t="s">
        <v>27</v>
      </c>
      <c r="AN264" s="59" t="s">
        <v>680</v>
      </c>
      <c r="AO264" s="58">
        <v>27</v>
      </c>
      <c r="AP264" s="59" t="s">
        <v>677</v>
      </c>
      <c r="AQ264" s="59" t="s">
        <v>732</v>
      </c>
      <c r="AR264" s="59" t="s">
        <v>27</v>
      </c>
      <c r="AS264" s="59" t="s">
        <v>27</v>
      </c>
      <c r="AT264" s="59" t="s">
        <v>27</v>
      </c>
      <c r="AU264" s="59" t="s">
        <v>27</v>
      </c>
      <c r="AV264" s="59" t="s">
        <v>27</v>
      </c>
      <c r="AW264" s="62"/>
      <c r="AX264" s="62" t="s">
        <v>747</v>
      </c>
      <c r="AY264" s="62">
        <v>22.285</v>
      </c>
      <c r="AZ264" s="62">
        <v>2.4761111111111109</v>
      </c>
      <c r="BA264" s="62">
        <v>0.40385909804801434</v>
      </c>
      <c r="BB264" s="62">
        <v>21.496000000000002</v>
      </c>
      <c r="BC264" s="62" t="s">
        <v>774</v>
      </c>
      <c r="BD264">
        <v>1262</v>
      </c>
      <c r="BE264" s="62"/>
      <c r="BF264" s="62"/>
      <c r="BG264" s="62"/>
      <c r="BH264" s="50">
        <f t="shared" si="4"/>
        <v>8.9746466232892078E-2</v>
      </c>
      <c r="BI264" s="50"/>
      <c r="BJ264" s="50"/>
      <c r="BL264" s="50"/>
      <c r="BM264" s="50"/>
      <c r="BN264" s="50"/>
      <c r="BO264" s="50"/>
      <c r="BP264" s="50"/>
      <c r="BQ264" s="50"/>
      <c r="BR264" s="50"/>
      <c r="BS264" s="50"/>
      <c r="BT264" s="50"/>
      <c r="BU264" s="50"/>
      <c r="BV264" s="50"/>
      <c r="BW264" s="50"/>
      <c r="BX264" s="50"/>
      <c r="BY264" s="50"/>
      <c r="BZ264" s="50"/>
      <c r="CA264" s="50"/>
      <c r="CB264" s="50"/>
      <c r="CC264" s="50"/>
      <c r="CD264" s="50"/>
      <c r="CE264" s="50"/>
      <c r="CF264" s="50"/>
      <c r="CG264" s="50"/>
      <c r="CH264" s="50"/>
      <c r="CI264" s="50"/>
    </row>
    <row r="265" spans="1:87" ht="14.25" hidden="1" customHeight="1" x14ac:dyDescent="0.25">
      <c r="A265" s="58">
        <v>265</v>
      </c>
      <c r="B265" s="59" t="s">
        <v>78</v>
      </c>
      <c r="C265" s="59" t="s">
        <v>26</v>
      </c>
      <c r="D265" s="59" t="s">
        <v>79</v>
      </c>
      <c r="E265" s="59"/>
      <c r="F265" s="59" t="s">
        <v>80</v>
      </c>
      <c r="G265" s="58">
        <v>1</v>
      </c>
      <c r="H265" s="58">
        <v>30</v>
      </c>
      <c r="I265" s="59" t="s">
        <v>134</v>
      </c>
      <c r="J265" s="58">
        <v>828360120</v>
      </c>
      <c r="K265" s="58">
        <v>74.9375</v>
      </c>
      <c r="L265" s="58">
        <v>0.82900943396226401</v>
      </c>
      <c r="M265" s="60">
        <v>0</v>
      </c>
      <c r="N265" s="60">
        <v>0</v>
      </c>
      <c r="O265" s="60">
        <v>0</v>
      </c>
      <c r="P265" s="60">
        <v>0</v>
      </c>
      <c r="Q265" s="60">
        <v>0</v>
      </c>
      <c r="R265" s="60">
        <v>0</v>
      </c>
      <c r="S265" s="60">
        <v>0</v>
      </c>
      <c r="T265" s="60">
        <v>0</v>
      </c>
      <c r="U265" s="60">
        <v>0</v>
      </c>
      <c r="V265" s="60">
        <v>0</v>
      </c>
      <c r="W265" s="59">
        <v>0</v>
      </c>
      <c r="X265" s="60">
        <v>0</v>
      </c>
      <c r="Y265" s="60">
        <v>0</v>
      </c>
      <c r="Z265" s="59">
        <v>0</v>
      </c>
      <c r="AA265" s="59">
        <v>0</v>
      </c>
      <c r="AB265" s="59" t="s">
        <v>767</v>
      </c>
      <c r="AC265" s="61">
        <v>4</v>
      </c>
      <c r="AD265" s="58">
        <v>0</v>
      </c>
      <c r="AE265" s="58">
        <v>0</v>
      </c>
      <c r="AF265" s="58">
        <v>0</v>
      </c>
      <c r="AG265" s="58">
        <v>0</v>
      </c>
      <c r="AH265" s="59" t="s">
        <v>90</v>
      </c>
      <c r="AI265" s="58">
        <v>4</v>
      </c>
      <c r="AJ265" s="60"/>
      <c r="AK265" s="59" t="s">
        <v>100</v>
      </c>
      <c r="AL265" s="59">
        <v>1</v>
      </c>
      <c r="AM265" s="59" t="s">
        <v>27</v>
      </c>
      <c r="AN265" s="59" t="s">
        <v>673</v>
      </c>
      <c r="AO265" s="58">
        <v>26</v>
      </c>
      <c r="AP265" s="59" t="s">
        <v>674</v>
      </c>
      <c r="AQ265" s="59" t="s">
        <v>678</v>
      </c>
      <c r="AR265" s="59" t="s">
        <v>27</v>
      </c>
      <c r="AS265" s="59" t="s">
        <v>702</v>
      </c>
      <c r="AT265" s="59" t="s">
        <v>27</v>
      </c>
      <c r="AU265" s="59" t="s">
        <v>27</v>
      </c>
      <c r="AV265" s="59" t="s">
        <v>27</v>
      </c>
      <c r="AW265" s="62"/>
      <c r="AX265" s="62" t="s">
        <v>748</v>
      </c>
      <c r="AY265" s="62">
        <v>14.548</v>
      </c>
      <c r="AZ265" s="62" t="s">
        <v>27</v>
      </c>
      <c r="BA265" s="62">
        <v>0</v>
      </c>
      <c r="BB265" s="62">
        <v>13.536</v>
      </c>
      <c r="BC265" s="62">
        <v>72</v>
      </c>
      <c r="BD265" s="65">
        <v>0</v>
      </c>
      <c r="BE265" s="62"/>
      <c r="BF265" s="62"/>
      <c r="BG265" s="62"/>
      <c r="BH265" s="50">
        <f t="shared" si="4"/>
        <v>0</v>
      </c>
      <c r="BI265" s="50"/>
      <c r="BJ265" s="50"/>
      <c r="BL265" s="50"/>
      <c r="BM265" s="50"/>
      <c r="BN265" s="50"/>
      <c r="BO265" s="50"/>
      <c r="BP265" s="50"/>
      <c r="BQ265" s="50"/>
      <c r="BR265" s="50"/>
      <c r="BS265" s="50"/>
      <c r="BT265" s="50"/>
      <c r="BU265" s="50"/>
      <c r="BV265" s="50"/>
      <c r="BW265" s="50"/>
      <c r="BX265" s="50"/>
      <c r="BY265" s="50"/>
      <c r="BZ265" s="50"/>
      <c r="CA265" s="50"/>
      <c r="CB265" s="50"/>
      <c r="CC265" s="50"/>
      <c r="CD265" s="50"/>
      <c r="CE265" s="50"/>
      <c r="CF265" s="50"/>
      <c r="CG265" s="50"/>
      <c r="CH265" s="50"/>
      <c r="CI265" s="50"/>
    </row>
    <row r="266" spans="1:87" ht="14.25" hidden="1" customHeight="1" x14ac:dyDescent="0.25">
      <c r="A266" s="58">
        <v>266</v>
      </c>
      <c r="B266" s="59" t="s">
        <v>78</v>
      </c>
      <c r="C266" s="59" t="s">
        <v>26</v>
      </c>
      <c r="D266" s="59" t="s">
        <v>34</v>
      </c>
      <c r="E266" s="59"/>
      <c r="F266" s="59" t="s">
        <v>35</v>
      </c>
      <c r="G266" s="58">
        <v>1</v>
      </c>
      <c r="H266" s="58">
        <v>19</v>
      </c>
      <c r="I266" s="59" t="s">
        <v>134</v>
      </c>
      <c r="J266" s="58">
        <v>828360120</v>
      </c>
      <c r="K266" s="58">
        <v>0</v>
      </c>
      <c r="L266" s="58">
        <v>0</v>
      </c>
      <c r="M266" s="60">
        <v>0</v>
      </c>
      <c r="N266" s="60">
        <v>0</v>
      </c>
      <c r="O266" s="60">
        <v>0</v>
      </c>
      <c r="P266" s="60">
        <v>0</v>
      </c>
      <c r="Q266" s="60">
        <v>0</v>
      </c>
      <c r="R266" s="60">
        <v>0</v>
      </c>
      <c r="S266" s="60">
        <v>0</v>
      </c>
      <c r="T266" s="60">
        <v>0</v>
      </c>
      <c r="U266" s="60">
        <v>0</v>
      </c>
      <c r="V266" s="60">
        <v>0</v>
      </c>
      <c r="W266" s="59">
        <v>0</v>
      </c>
      <c r="X266" s="60">
        <v>0</v>
      </c>
      <c r="Y266" s="60">
        <v>0</v>
      </c>
      <c r="Z266" s="59">
        <v>0</v>
      </c>
      <c r="AA266" s="59">
        <v>0</v>
      </c>
      <c r="AB266" s="59" t="s">
        <v>27</v>
      </c>
      <c r="AC266" s="61">
        <v>4</v>
      </c>
      <c r="AD266" s="58">
        <v>0</v>
      </c>
      <c r="AE266" s="58">
        <v>0</v>
      </c>
      <c r="AF266" s="58">
        <v>0</v>
      </c>
      <c r="AG266" s="58">
        <v>1</v>
      </c>
      <c r="AH266" s="59" t="s">
        <v>90</v>
      </c>
      <c r="AI266" s="58">
        <v>4</v>
      </c>
      <c r="AJ266" s="60"/>
      <c r="AK266" s="59" t="s">
        <v>27</v>
      </c>
      <c r="AL266" s="59">
        <v>1</v>
      </c>
      <c r="AM266" s="59" t="s">
        <v>27</v>
      </c>
      <c r="AN266" s="59" t="s">
        <v>673</v>
      </c>
      <c r="AO266" s="58">
        <v>26</v>
      </c>
      <c r="AP266" s="59" t="s">
        <v>674</v>
      </c>
      <c r="AQ266" s="59" t="s">
        <v>678</v>
      </c>
      <c r="AR266" s="59" t="s">
        <v>27</v>
      </c>
      <c r="AS266" s="59" t="s">
        <v>702</v>
      </c>
      <c r="AT266" s="59" t="s">
        <v>27</v>
      </c>
      <c r="AU266" s="59" t="s">
        <v>27</v>
      </c>
      <c r="AV266" s="59" t="s">
        <v>27</v>
      </c>
      <c r="AW266" s="62"/>
      <c r="AX266" s="62" t="s">
        <v>748</v>
      </c>
      <c r="AY266" s="62">
        <v>19.001999999999999</v>
      </c>
      <c r="AZ266" s="62" t="s">
        <v>27</v>
      </c>
      <c r="BA266" s="62">
        <v>0</v>
      </c>
      <c r="BB266" s="62"/>
      <c r="BC266" s="62">
        <v>89</v>
      </c>
      <c r="BD266">
        <v>0</v>
      </c>
      <c r="BE266" s="62"/>
      <c r="BF266" s="62"/>
      <c r="BG266" s="62"/>
      <c r="BH266" s="50">
        <f t="shared" si="4"/>
        <v>0</v>
      </c>
      <c r="BI266" s="50"/>
      <c r="BJ266" s="50"/>
      <c r="BL266" s="50"/>
      <c r="BM266" s="50"/>
      <c r="BN266" s="50"/>
      <c r="BO266" s="50"/>
      <c r="BP266" s="50"/>
      <c r="BQ266" s="50"/>
      <c r="BR266" s="50"/>
      <c r="BS266" s="50"/>
      <c r="BT266" s="50"/>
      <c r="BU266" s="50"/>
      <c r="BV266" s="50"/>
      <c r="BW266" s="50"/>
      <c r="BX266" s="50"/>
      <c r="BY266" s="50"/>
      <c r="BZ266" s="50"/>
      <c r="CA266" s="50"/>
      <c r="CB266" s="50"/>
      <c r="CC266" s="50"/>
      <c r="CD266" s="50"/>
      <c r="CE266" s="50"/>
      <c r="CF266" s="50"/>
      <c r="CG266" s="50"/>
      <c r="CH266" s="50"/>
      <c r="CI266" s="50"/>
    </row>
    <row r="267" spans="1:87" ht="14.25" hidden="1" customHeight="1" x14ac:dyDescent="0.25">
      <c r="A267" s="58">
        <v>267</v>
      </c>
      <c r="B267" s="59" t="s">
        <v>78</v>
      </c>
      <c r="C267" s="59" t="s">
        <v>26</v>
      </c>
      <c r="D267" s="59" t="s">
        <v>39</v>
      </c>
      <c r="E267" s="59"/>
      <c r="F267" s="59" t="s">
        <v>40</v>
      </c>
      <c r="G267" s="58">
        <v>1</v>
      </c>
      <c r="H267" s="58">
        <v>9</v>
      </c>
      <c r="I267" s="59" t="s">
        <v>134</v>
      </c>
      <c r="J267" s="58">
        <v>828360120</v>
      </c>
      <c r="K267" s="58">
        <v>72.599999999999994</v>
      </c>
      <c r="L267" s="58">
        <v>0.65106382978723398</v>
      </c>
      <c r="M267" s="60">
        <v>0</v>
      </c>
      <c r="N267" s="60">
        <v>0</v>
      </c>
      <c r="O267" s="60">
        <v>0</v>
      </c>
      <c r="P267" s="60">
        <v>0</v>
      </c>
      <c r="Q267" s="60">
        <v>0</v>
      </c>
      <c r="R267" s="60">
        <v>0</v>
      </c>
      <c r="S267" s="60">
        <v>0</v>
      </c>
      <c r="T267" s="60">
        <v>0</v>
      </c>
      <c r="U267" s="60">
        <v>0</v>
      </c>
      <c r="V267" s="60">
        <v>0</v>
      </c>
      <c r="W267" s="59">
        <v>0</v>
      </c>
      <c r="X267" s="60">
        <v>0</v>
      </c>
      <c r="Y267" s="60">
        <v>0</v>
      </c>
      <c r="Z267" s="59">
        <v>0</v>
      </c>
      <c r="AA267" s="59">
        <v>0</v>
      </c>
      <c r="AB267" s="59" t="s">
        <v>767</v>
      </c>
      <c r="AC267" s="61">
        <v>4</v>
      </c>
      <c r="AD267" s="58">
        <v>0</v>
      </c>
      <c r="AE267" s="58">
        <v>0</v>
      </c>
      <c r="AF267" s="58">
        <v>0</v>
      </c>
      <c r="AG267" s="58">
        <v>0</v>
      </c>
      <c r="AH267" s="59" t="s">
        <v>90</v>
      </c>
      <c r="AI267" s="58">
        <v>4</v>
      </c>
      <c r="AJ267" s="60"/>
      <c r="AK267" s="59" t="s">
        <v>100</v>
      </c>
      <c r="AL267" s="59">
        <v>1</v>
      </c>
      <c r="AM267" s="59" t="s">
        <v>27</v>
      </c>
      <c r="AN267" s="59" t="s">
        <v>673</v>
      </c>
      <c r="AO267" s="58">
        <v>26</v>
      </c>
      <c r="AP267" s="59" t="s">
        <v>674</v>
      </c>
      <c r="AQ267" s="59" t="s">
        <v>678</v>
      </c>
      <c r="AR267" s="59" t="s">
        <v>27</v>
      </c>
      <c r="AS267" s="59" t="s">
        <v>702</v>
      </c>
      <c r="AT267" s="59" t="s">
        <v>27</v>
      </c>
      <c r="AU267" s="59" t="s">
        <v>27</v>
      </c>
      <c r="AV267" s="59" t="s">
        <v>27</v>
      </c>
      <c r="AW267" s="62"/>
      <c r="AX267" s="62" t="s">
        <v>748</v>
      </c>
      <c r="AY267" s="62">
        <v>9.0020000000000007</v>
      </c>
      <c r="AZ267" s="62" t="s">
        <v>27</v>
      </c>
      <c r="BA267" s="62">
        <v>0</v>
      </c>
      <c r="BB267" s="62">
        <v>8.9139999999999997</v>
      </c>
      <c r="BC267" s="62">
        <v>45</v>
      </c>
      <c r="BD267" s="65">
        <v>0</v>
      </c>
      <c r="BE267" s="62" t="s">
        <v>102</v>
      </c>
      <c r="BF267" s="62">
        <v>1</v>
      </c>
      <c r="BG267" s="62"/>
      <c r="BH267" s="50">
        <f t="shared" si="4"/>
        <v>0</v>
      </c>
      <c r="BI267" s="50"/>
      <c r="BJ267" s="50"/>
      <c r="BL267" s="50"/>
      <c r="BM267" s="50"/>
      <c r="BN267" s="50"/>
      <c r="BO267" s="50"/>
      <c r="BP267" s="50"/>
      <c r="BQ267" s="50"/>
      <c r="BR267" s="50"/>
      <c r="BS267" s="50"/>
      <c r="BT267" s="50"/>
      <c r="BU267" s="50"/>
      <c r="BV267" s="50"/>
      <c r="BW267" s="50"/>
      <c r="BX267" s="50"/>
      <c r="BY267" s="50"/>
      <c r="BZ267" s="50"/>
      <c r="CA267" s="50"/>
      <c r="CB267" s="50"/>
      <c r="CC267" s="50"/>
      <c r="CD267" s="50"/>
      <c r="CE267" s="50"/>
      <c r="CF267" s="50"/>
      <c r="CG267" s="50"/>
      <c r="CH267" s="50"/>
      <c r="CI267" s="50"/>
    </row>
    <row r="268" spans="1:87" ht="14.25" hidden="1" customHeight="1" x14ac:dyDescent="0.25">
      <c r="A268" s="58">
        <v>268</v>
      </c>
      <c r="B268" s="59" t="s">
        <v>78</v>
      </c>
      <c r="C268" s="59" t="s">
        <v>26</v>
      </c>
      <c r="D268" s="59" t="s">
        <v>44</v>
      </c>
      <c r="E268" s="59"/>
      <c r="F268" s="59" t="s">
        <v>45</v>
      </c>
      <c r="G268" s="58">
        <v>1</v>
      </c>
      <c r="H268" s="58">
        <v>8</v>
      </c>
      <c r="I268" s="59" t="s">
        <v>134</v>
      </c>
      <c r="J268" s="58">
        <v>828360120</v>
      </c>
      <c r="K268" s="58">
        <v>31</v>
      </c>
      <c r="L268" s="58">
        <v>0.21126760563380301</v>
      </c>
      <c r="M268" s="60">
        <v>0</v>
      </c>
      <c r="N268" s="60">
        <v>0</v>
      </c>
      <c r="O268" s="60">
        <v>0</v>
      </c>
      <c r="P268" s="60">
        <v>0</v>
      </c>
      <c r="Q268" s="60">
        <v>0</v>
      </c>
      <c r="R268" s="60">
        <v>0</v>
      </c>
      <c r="S268" s="60">
        <v>0</v>
      </c>
      <c r="T268" s="60">
        <v>0</v>
      </c>
      <c r="U268" s="60">
        <v>0</v>
      </c>
      <c r="V268" s="60">
        <v>0</v>
      </c>
      <c r="W268" s="59">
        <v>0</v>
      </c>
      <c r="X268" s="60">
        <v>0</v>
      </c>
      <c r="Y268" s="60">
        <v>0</v>
      </c>
      <c r="Z268" s="59">
        <v>0</v>
      </c>
      <c r="AA268" s="59">
        <v>0</v>
      </c>
      <c r="AB268" s="59" t="s">
        <v>767</v>
      </c>
      <c r="AC268" s="61">
        <v>4</v>
      </c>
      <c r="AD268" s="58">
        <v>0</v>
      </c>
      <c r="AE268" s="58">
        <v>0</v>
      </c>
      <c r="AF268" s="58">
        <v>0</v>
      </c>
      <c r="AG268" s="58">
        <v>0</v>
      </c>
      <c r="AH268" s="59" t="s">
        <v>90</v>
      </c>
      <c r="AI268" s="58">
        <v>4</v>
      </c>
      <c r="AJ268" s="60"/>
      <c r="AK268" s="59" t="s">
        <v>100</v>
      </c>
      <c r="AL268" s="59">
        <v>1</v>
      </c>
      <c r="AM268" s="59" t="s">
        <v>27</v>
      </c>
      <c r="AN268" s="59" t="s">
        <v>673</v>
      </c>
      <c r="AO268" s="58">
        <v>26</v>
      </c>
      <c r="AP268" s="59" t="s">
        <v>674</v>
      </c>
      <c r="AQ268" s="59" t="s">
        <v>678</v>
      </c>
      <c r="AR268" s="59" t="s">
        <v>27</v>
      </c>
      <c r="AS268" s="59" t="s">
        <v>702</v>
      </c>
      <c r="AT268" s="59" t="s">
        <v>27</v>
      </c>
      <c r="AU268" s="59" t="s">
        <v>27</v>
      </c>
      <c r="AV268" s="59" t="s">
        <v>27</v>
      </c>
      <c r="AW268" s="64"/>
      <c r="AX268" s="62" t="s">
        <v>748</v>
      </c>
      <c r="AY268" s="62">
        <v>8.0009999999999994</v>
      </c>
      <c r="AZ268" s="62" t="s">
        <v>27</v>
      </c>
      <c r="BA268" s="62">
        <v>0</v>
      </c>
      <c r="BB268" s="62">
        <v>7.8570000000000002</v>
      </c>
      <c r="BC268" s="62">
        <v>21</v>
      </c>
      <c r="BD268" s="65">
        <v>0</v>
      </c>
      <c r="BE268" s="62"/>
      <c r="BF268" s="64"/>
      <c r="BG268" s="64"/>
      <c r="BH268" s="50">
        <f t="shared" si="4"/>
        <v>0</v>
      </c>
    </row>
    <row r="269" spans="1:87" ht="14.25" hidden="1" customHeight="1" x14ac:dyDescent="0.25">
      <c r="A269" s="58">
        <v>269</v>
      </c>
      <c r="B269" s="59" t="s">
        <v>78</v>
      </c>
      <c r="C269" s="59" t="s">
        <v>26</v>
      </c>
      <c r="D269" s="59" t="s">
        <v>29</v>
      </c>
      <c r="E269" s="59"/>
      <c r="F269" s="59" t="s">
        <v>32</v>
      </c>
      <c r="G269" s="58">
        <v>19</v>
      </c>
      <c r="H269" s="58">
        <v>75</v>
      </c>
      <c r="I269" s="59" t="s">
        <v>134</v>
      </c>
      <c r="J269" s="58">
        <v>828360120</v>
      </c>
      <c r="K269" s="58">
        <v>2</v>
      </c>
      <c r="L269" s="58">
        <v>1</v>
      </c>
      <c r="M269" s="60">
        <v>0</v>
      </c>
      <c r="N269" s="60">
        <v>0</v>
      </c>
      <c r="O269" s="60">
        <v>0</v>
      </c>
      <c r="P269" s="60">
        <v>0</v>
      </c>
      <c r="Q269" s="60">
        <v>0</v>
      </c>
      <c r="R269" s="60">
        <v>0</v>
      </c>
      <c r="S269" s="60">
        <v>0</v>
      </c>
      <c r="T269" s="60">
        <v>0</v>
      </c>
      <c r="U269" s="60">
        <v>0</v>
      </c>
      <c r="V269" s="60">
        <v>0</v>
      </c>
      <c r="W269" s="59">
        <v>0</v>
      </c>
      <c r="X269" s="60">
        <v>0</v>
      </c>
      <c r="Y269" s="60">
        <v>0</v>
      </c>
      <c r="Z269" s="59">
        <v>0</v>
      </c>
      <c r="AA269" s="59">
        <v>0</v>
      </c>
      <c r="AB269" s="59" t="s">
        <v>27</v>
      </c>
      <c r="AC269" s="61">
        <v>4</v>
      </c>
      <c r="AD269" s="58">
        <v>0</v>
      </c>
      <c r="AE269" s="58">
        <v>0</v>
      </c>
      <c r="AF269" s="58">
        <v>0</v>
      </c>
      <c r="AG269" s="58">
        <v>0</v>
      </c>
      <c r="AH269" s="59" t="s">
        <v>258</v>
      </c>
      <c r="AI269" s="58">
        <v>9</v>
      </c>
      <c r="AJ269" s="60"/>
      <c r="AK269" s="59" t="s">
        <v>273</v>
      </c>
      <c r="AL269" s="59">
        <v>1</v>
      </c>
      <c r="AM269" s="59" t="s">
        <v>27</v>
      </c>
      <c r="AN269" s="59" t="s">
        <v>673</v>
      </c>
      <c r="AO269" s="58">
        <v>26</v>
      </c>
      <c r="AP269" s="59" t="s">
        <v>674</v>
      </c>
      <c r="AQ269" s="59" t="s">
        <v>678</v>
      </c>
      <c r="AR269" s="59" t="s">
        <v>27</v>
      </c>
      <c r="AS269" s="59" t="s">
        <v>702</v>
      </c>
      <c r="AT269" s="59" t="s">
        <v>27</v>
      </c>
      <c r="AU269" s="59" t="s">
        <v>27</v>
      </c>
      <c r="AV269" s="59" t="s">
        <v>27</v>
      </c>
      <c r="AW269" s="62"/>
      <c r="AX269" s="62" t="s">
        <v>748</v>
      </c>
      <c r="AY269" s="62">
        <v>26.155000000000001</v>
      </c>
      <c r="AZ269" s="62" t="s">
        <v>27</v>
      </c>
      <c r="BA269" s="62">
        <v>0</v>
      </c>
      <c r="BB269" s="62">
        <v>25.307000000000002</v>
      </c>
      <c r="BC269" s="62">
        <v>38</v>
      </c>
      <c r="BD269" s="65">
        <v>0</v>
      </c>
      <c r="BE269" s="62" t="s">
        <v>779</v>
      </c>
      <c r="BF269" s="62">
        <v>1</v>
      </c>
      <c r="BG269" s="62">
        <v>1</v>
      </c>
      <c r="BH269" s="50">
        <f t="shared" si="4"/>
        <v>0</v>
      </c>
      <c r="BI269" s="50"/>
      <c r="BJ269" s="50"/>
      <c r="BL269" s="50"/>
      <c r="BM269" s="50"/>
      <c r="BN269" s="50"/>
      <c r="BO269" s="50"/>
      <c r="BP269" s="50"/>
      <c r="BQ269" s="50"/>
      <c r="BR269" s="50"/>
      <c r="BS269" s="50"/>
      <c r="BT269" s="50"/>
      <c r="BU269" s="50"/>
      <c r="BV269" s="50"/>
      <c r="BW269" s="50"/>
      <c r="BX269" s="50"/>
      <c r="BY269" s="50"/>
      <c r="BZ269" s="50"/>
      <c r="CA269" s="50"/>
      <c r="CB269" s="50"/>
      <c r="CC269" s="50"/>
      <c r="CD269" s="50"/>
      <c r="CE269" s="50"/>
      <c r="CF269" s="50"/>
      <c r="CG269" s="50"/>
      <c r="CH269" s="50"/>
      <c r="CI269" s="50"/>
    </row>
    <row r="270" spans="1:87" ht="14.25" hidden="1" customHeight="1" x14ac:dyDescent="0.25">
      <c r="A270" s="58">
        <v>270</v>
      </c>
      <c r="B270" s="59" t="s">
        <v>78</v>
      </c>
      <c r="C270" s="59" t="s">
        <v>26</v>
      </c>
      <c r="D270" s="59" t="s">
        <v>36</v>
      </c>
      <c r="E270" s="59"/>
      <c r="F270" s="59" t="s">
        <v>32</v>
      </c>
      <c r="G270" s="58">
        <v>66</v>
      </c>
      <c r="H270" s="58">
        <v>56</v>
      </c>
      <c r="I270" s="59" t="s">
        <v>134</v>
      </c>
      <c r="J270" s="58">
        <v>828360120</v>
      </c>
      <c r="K270" s="58">
        <v>0.28125</v>
      </c>
      <c r="L270" s="58">
        <v>0.140625</v>
      </c>
      <c r="M270" s="60">
        <v>0</v>
      </c>
      <c r="N270" s="60">
        <v>0</v>
      </c>
      <c r="O270" s="60">
        <v>0</v>
      </c>
      <c r="P270" s="60">
        <v>0</v>
      </c>
      <c r="Q270" s="60">
        <v>0</v>
      </c>
      <c r="R270" s="60">
        <v>0</v>
      </c>
      <c r="S270" s="60">
        <v>0</v>
      </c>
      <c r="T270" s="60">
        <v>0</v>
      </c>
      <c r="U270" s="60">
        <v>0</v>
      </c>
      <c r="V270" s="60">
        <v>0</v>
      </c>
      <c r="W270" s="59">
        <v>0</v>
      </c>
      <c r="X270" s="60">
        <v>0</v>
      </c>
      <c r="Y270" s="60">
        <v>0</v>
      </c>
      <c r="Z270" s="59">
        <v>0</v>
      </c>
      <c r="AA270" s="59">
        <v>0</v>
      </c>
      <c r="AB270" s="59" t="s">
        <v>767</v>
      </c>
      <c r="AC270" s="61">
        <v>4</v>
      </c>
      <c r="AD270" s="58">
        <v>0</v>
      </c>
      <c r="AE270" s="58">
        <v>0</v>
      </c>
      <c r="AF270" s="58">
        <v>0</v>
      </c>
      <c r="AG270" s="58">
        <v>0</v>
      </c>
      <c r="AH270" s="59" t="s">
        <v>258</v>
      </c>
      <c r="AI270" s="58">
        <v>9</v>
      </c>
      <c r="AJ270" s="60"/>
      <c r="AK270" s="59" t="s">
        <v>309</v>
      </c>
      <c r="AL270" s="59">
        <v>1</v>
      </c>
      <c r="AM270" s="59" t="s">
        <v>27</v>
      </c>
      <c r="AN270" s="59" t="s">
        <v>673</v>
      </c>
      <c r="AO270" s="58">
        <v>26</v>
      </c>
      <c r="AP270" s="59" t="s">
        <v>674</v>
      </c>
      <c r="AQ270" s="59" t="s">
        <v>678</v>
      </c>
      <c r="AR270" s="59" t="s">
        <v>27</v>
      </c>
      <c r="AS270" s="59" t="s">
        <v>702</v>
      </c>
      <c r="AT270" s="59" t="s">
        <v>27</v>
      </c>
      <c r="AU270" s="59" t="s">
        <v>27</v>
      </c>
      <c r="AV270" s="59" t="s">
        <v>27</v>
      </c>
      <c r="AW270" s="62"/>
      <c r="AX270" s="62" t="s">
        <v>748</v>
      </c>
      <c r="AY270" s="62">
        <v>14.661</v>
      </c>
      <c r="AZ270" s="62" t="s">
        <v>27</v>
      </c>
      <c r="BA270" s="62">
        <v>0</v>
      </c>
      <c r="BB270" s="62">
        <v>10.779</v>
      </c>
      <c r="BC270" s="62">
        <v>99</v>
      </c>
      <c r="BD270" s="65">
        <v>0</v>
      </c>
      <c r="BE270" s="62" t="s">
        <v>740</v>
      </c>
      <c r="BF270" s="62"/>
      <c r="BG270" s="62"/>
      <c r="BH270" s="50">
        <f t="shared" si="4"/>
        <v>0</v>
      </c>
      <c r="BI270" s="50"/>
      <c r="BJ270" s="50"/>
      <c r="BL270" s="50"/>
      <c r="BM270" s="50"/>
      <c r="BN270" s="50"/>
      <c r="BO270" s="50"/>
      <c r="BP270" s="50"/>
      <c r="BQ270" s="50"/>
      <c r="BR270" s="50"/>
      <c r="BS270" s="50"/>
      <c r="BT270" s="50"/>
      <c r="BU270" s="50"/>
      <c r="BV270" s="50"/>
      <c r="BW270" s="50"/>
      <c r="BX270" s="50"/>
      <c r="BY270" s="50"/>
      <c r="BZ270" s="50"/>
      <c r="CA270" s="50"/>
      <c r="CB270" s="50"/>
      <c r="CC270" s="50"/>
      <c r="CD270" s="50"/>
      <c r="CE270" s="50"/>
      <c r="CF270" s="50"/>
      <c r="CG270" s="50"/>
      <c r="CH270" s="50"/>
      <c r="CI270" s="50"/>
    </row>
    <row r="271" spans="1:87" ht="14.25" hidden="1" customHeight="1" x14ac:dyDescent="0.25">
      <c r="A271" s="58">
        <v>271</v>
      </c>
      <c r="B271" s="59" t="s">
        <v>78</v>
      </c>
      <c r="C271" s="59" t="s">
        <v>26</v>
      </c>
      <c r="D271" s="59" t="s">
        <v>41</v>
      </c>
      <c r="E271" s="59"/>
      <c r="F271" s="59" t="s">
        <v>32</v>
      </c>
      <c r="G271" s="58">
        <v>14</v>
      </c>
      <c r="H271" s="58">
        <v>13</v>
      </c>
      <c r="I271" s="59" t="s">
        <v>134</v>
      </c>
      <c r="J271" s="58">
        <v>828360120</v>
      </c>
      <c r="K271" s="58">
        <v>0.46153846153846201</v>
      </c>
      <c r="L271" s="58">
        <v>0.230769230769231</v>
      </c>
      <c r="M271" s="60">
        <v>0</v>
      </c>
      <c r="N271" s="60">
        <v>0</v>
      </c>
      <c r="O271" s="60">
        <v>0</v>
      </c>
      <c r="P271" s="60">
        <v>0</v>
      </c>
      <c r="Q271" s="60">
        <v>0</v>
      </c>
      <c r="R271" s="60">
        <v>0</v>
      </c>
      <c r="S271" s="60">
        <v>0</v>
      </c>
      <c r="T271" s="60">
        <v>0</v>
      </c>
      <c r="U271" s="60">
        <v>0</v>
      </c>
      <c r="V271" s="60">
        <v>0</v>
      </c>
      <c r="W271" s="59">
        <v>0</v>
      </c>
      <c r="X271" s="60">
        <v>0</v>
      </c>
      <c r="Y271" s="60">
        <v>0</v>
      </c>
      <c r="Z271" s="59">
        <v>0</v>
      </c>
      <c r="AA271" s="59">
        <v>0</v>
      </c>
      <c r="AB271" s="59" t="s">
        <v>767</v>
      </c>
      <c r="AC271" s="61">
        <v>4</v>
      </c>
      <c r="AD271" s="58">
        <v>0</v>
      </c>
      <c r="AE271" s="58">
        <v>0</v>
      </c>
      <c r="AF271" s="58">
        <v>0</v>
      </c>
      <c r="AG271" s="58">
        <v>0</v>
      </c>
      <c r="AH271" s="59" t="s">
        <v>258</v>
      </c>
      <c r="AI271" s="58">
        <v>9</v>
      </c>
      <c r="AJ271" s="60"/>
      <c r="AK271" s="59" t="s">
        <v>100</v>
      </c>
      <c r="AL271" s="59">
        <v>1</v>
      </c>
      <c r="AM271" s="59" t="s">
        <v>27</v>
      </c>
      <c r="AN271" s="59" t="s">
        <v>673</v>
      </c>
      <c r="AO271" s="58">
        <v>26</v>
      </c>
      <c r="AP271" s="59" t="s">
        <v>674</v>
      </c>
      <c r="AQ271" s="59" t="s">
        <v>678</v>
      </c>
      <c r="AR271" s="59" t="s">
        <v>27</v>
      </c>
      <c r="AS271" s="59" t="s">
        <v>702</v>
      </c>
      <c r="AT271" s="59" t="s">
        <v>27</v>
      </c>
      <c r="AU271" s="59" t="s">
        <v>27</v>
      </c>
      <c r="AV271" s="59" t="s">
        <v>27</v>
      </c>
      <c r="AW271" s="64"/>
      <c r="AX271" s="62" t="s">
        <v>748</v>
      </c>
      <c r="AY271" s="62">
        <v>12.831</v>
      </c>
      <c r="AZ271" s="62" t="s">
        <v>27</v>
      </c>
      <c r="BA271" s="62">
        <v>0</v>
      </c>
      <c r="BB271" s="62">
        <v>11.487</v>
      </c>
      <c r="BC271" s="62">
        <v>21</v>
      </c>
      <c r="BD271" s="65">
        <v>0</v>
      </c>
      <c r="BE271" s="62" t="s">
        <v>740</v>
      </c>
      <c r="BF271" s="64"/>
      <c r="BG271" s="64"/>
      <c r="BH271" s="50">
        <f t="shared" si="4"/>
        <v>0</v>
      </c>
    </row>
    <row r="272" spans="1:87" ht="14.25" hidden="1" customHeight="1" x14ac:dyDescent="0.25">
      <c r="A272" s="58">
        <v>272</v>
      </c>
      <c r="B272" s="59" t="s">
        <v>78</v>
      </c>
      <c r="C272" s="59" t="s">
        <v>26</v>
      </c>
      <c r="D272" s="59" t="s">
        <v>46</v>
      </c>
      <c r="E272" s="59"/>
      <c r="F272" s="59" t="s">
        <v>32</v>
      </c>
      <c r="G272" s="58">
        <v>98</v>
      </c>
      <c r="H272" s="58">
        <v>9</v>
      </c>
      <c r="I272" s="59" t="s">
        <v>134</v>
      </c>
      <c r="J272" s="58">
        <v>828360120</v>
      </c>
      <c r="K272" s="58">
        <v>0.32142857142857101</v>
      </c>
      <c r="L272" s="58">
        <v>0.160714285714286</v>
      </c>
      <c r="M272" s="60">
        <v>0</v>
      </c>
      <c r="N272" s="60">
        <v>0</v>
      </c>
      <c r="O272" s="60">
        <v>0</v>
      </c>
      <c r="P272" s="60">
        <v>0</v>
      </c>
      <c r="Q272" s="60">
        <v>0</v>
      </c>
      <c r="R272" s="60">
        <v>0</v>
      </c>
      <c r="S272" s="60">
        <v>0</v>
      </c>
      <c r="T272" s="60">
        <v>0</v>
      </c>
      <c r="U272" s="60">
        <v>0</v>
      </c>
      <c r="V272" s="60">
        <v>0</v>
      </c>
      <c r="W272" s="59">
        <v>0</v>
      </c>
      <c r="X272" s="60">
        <v>0</v>
      </c>
      <c r="Y272" s="60">
        <v>0</v>
      </c>
      <c r="Z272" s="59">
        <v>0</v>
      </c>
      <c r="AA272" s="59">
        <v>0</v>
      </c>
      <c r="AB272" s="59" t="s">
        <v>767</v>
      </c>
      <c r="AC272" s="61">
        <v>4</v>
      </c>
      <c r="AD272" s="58">
        <v>0</v>
      </c>
      <c r="AE272" s="58">
        <v>0</v>
      </c>
      <c r="AF272" s="58">
        <v>0</v>
      </c>
      <c r="AG272" s="58">
        <v>0</v>
      </c>
      <c r="AH272" s="59" t="s">
        <v>258</v>
      </c>
      <c r="AI272" s="58">
        <v>9</v>
      </c>
      <c r="AJ272" s="60"/>
      <c r="AK272" s="59" t="s">
        <v>100</v>
      </c>
      <c r="AL272" s="59">
        <v>1</v>
      </c>
      <c r="AM272" s="59" t="s">
        <v>27</v>
      </c>
      <c r="AN272" s="59" t="s">
        <v>673</v>
      </c>
      <c r="AO272" s="58">
        <v>26</v>
      </c>
      <c r="AP272" s="59" t="s">
        <v>674</v>
      </c>
      <c r="AQ272" s="59" t="s">
        <v>678</v>
      </c>
      <c r="AR272" s="59" t="s">
        <v>27</v>
      </c>
      <c r="AS272" s="59" t="s">
        <v>702</v>
      </c>
      <c r="AT272" s="59" t="s">
        <v>27</v>
      </c>
      <c r="AU272" s="59" t="s">
        <v>27</v>
      </c>
      <c r="AV272" s="59" t="s">
        <v>27</v>
      </c>
      <c r="AW272" s="64"/>
      <c r="AX272" s="62" t="s">
        <v>748</v>
      </c>
      <c r="AY272" s="62">
        <v>9.0009999999999994</v>
      </c>
      <c r="AZ272" s="62" t="s">
        <v>27</v>
      </c>
      <c r="BA272" s="62">
        <v>0</v>
      </c>
      <c r="BB272" s="62">
        <v>8.2349999999999994</v>
      </c>
      <c r="BC272" s="62">
        <v>147</v>
      </c>
      <c r="BD272" s="65">
        <v>0</v>
      </c>
      <c r="BE272" s="62" t="s">
        <v>740</v>
      </c>
      <c r="BF272" s="64"/>
      <c r="BG272" s="64"/>
      <c r="BH272" s="50">
        <f t="shared" si="4"/>
        <v>0</v>
      </c>
    </row>
    <row r="273" spans="1:87" ht="14.25" hidden="1" customHeight="1" x14ac:dyDescent="0.25">
      <c r="A273" s="58">
        <v>273</v>
      </c>
      <c r="B273" s="59" t="s">
        <v>78</v>
      </c>
      <c r="C273" s="59" t="s">
        <v>26</v>
      </c>
      <c r="D273" s="59" t="s">
        <v>31</v>
      </c>
      <c r="E273" s="59"/>
      <c r="F273" s="59" t="s">
        <v>30</v>
      </c>
      <c r="G273" s="58">
        <v>62</v>
      </c>
      <c r="H273" s="58">
        <v>150</v>
      </c>
      <c r="I273" s="59" t="s">
        <v>134</v>
      </c>
      <c r="J273" s="58">
        <v>828360120</v>
      </c>
      <c r="K273" s="58">
        <v>4.8</v>
      </c>
      <c r="L273" s="58">
        <v>0.48</v>
      </c>
      <c r="M273" s="60">
        <v>0</v>
      </c>
      <c r="N273" s="60">
        <v>0</v>
      </c>
      <c r="O273" s="60">
        <v>0</v>
      </c>
      <c r="P273" s="60">
        <v>0</v>
      </c>
      <c r="Q273" s="60">
        <v>0</v>
      </c>
      <c r="R273" s="60">
        <v>0</v>
      </c>
      <c r="S273" s="60">
        <v>0</v>
      </c>
      <c r="T273" s="60">
        <v>0</v>
      </c>
      <c r="U273" s="60">
        <v>0</v>
      </c>
      <c r="V273" s="60">
        <v>0</v>
      </c>
      <c r="W273" s="59">
        <v>0</v>
      </c>
      <c r="X273" s="60">
        <v>0</v>
      </c>
      <c r="Y273" s="60">
        <v>0</v>
      </c>
      <c r="Z273" s="59">
        <v>0</v>
      </c>
      <c r="AA273" s="59">
        <v>0</v>
      </c>
      <c r="AB273" s="59" t="s">
        <v>89</v>
      </c>
      <c r="AC273" s="61">
        <v>4</v>
      </c>
      <c r="AD273" s="58">
        <v>0</v>
      </c>
      <c r="AE273" s="58">
        <v>0</v>
      </c>
      <c r="AF273" s="58">
        <v>0</v>
      </c>
      <c r="AG273" s="58">
        <v>0</v>
      </c>
      <c r="AH273" s="59" t="s">
        <v>381</v>
      </c>
      <c r="AI273" s="58">
        <v>16</v>
      </c>
      <c r="AJ273" s="60"/>
      <c r="AK273" s="59" t="s">
        <v>91</v>
      </c>
      <c r="AL273" s="59">
        <v>1</v>
      </c>
      <c r="AM273" s="59" t="s">
        <v>27</v>
      </c>
      <c r="AN273" s="59" t="s">
        <v>673</v>
      </c>
      <c r="AO273" s="58">
        <v>26</v>
      </c>
      <c r="AP273" s="59" t="s">
        <v>674</v>
      </c>
      <c r="AQ273" s="59" t="s">
        <v>678</v>
      </c>
      <c r="AR273" s="59" t="s">
        <v>27</v>
      </c>
      <c r="AS273" s="59" t="s">
        <v>702</v>
      </c>
      <c r="AT273" s="59" t="s">
        <v>27</v>
      </c>
      <c r="AU273" s="59" t="s">
        <v>27</v>
      </c>
      <c r="AV273" s="59" t="s">
        <v>27</v>
      </c>
      <c r="AW273" s="62"/>
      <c r="AX273" s="62" t="s">
        <v>748</v>
      </c>
      <c r="AY273" s="62">
        <v>22.632999999999999</v>
      </c>
      <c r="AZ273" s="62" t="s">
        <v>27</v>
      </c>
      <c r="BA273" s="62">
        <v>0</v>
      </c>
      <c r="BB273" s="62">
        <v>21.637</v>
      </c>
      <c r="BC273" s="62">
        <v>248</v>
      </c>
      <c r="BD273" s="65">
        <v>0</v>
      </c>
      <c r="BE273" s="62" t="s">
        <v>782</v>
      </c>
      <c r="BF273" s="62">
        <v>1</v>
      </c>
      <c r="BG273" s="62"/>
      <c r="BH273" s="50">
        <f t="shared" si="4"/>
        <v>0</v>
      </c>
      <c r="BI273" s="50"/>
      <c r="BJ273" s="50"/>
      <c r="BL273" s="50"/>
      <c r="BM273" s="50"/>
      <c r="BN273" s="50"/>
      <c r="BO273" s="50"/>
      <c r="BP273" s="50"/>
      <c r="BQ273" s="50"/>
      <c r="BR273" s="50"/>
      <c r="BS273" s="50"/>
      <c r="BT273" s="50"/>
      <c r="BU273" s="50"/>
      <c r="BV273" s="50"/>
      <c r="BW273" s="50"/>
      <c r="BX273" s="50"/>
      <c r="BY273" s="50"/>
      <c r="BZ273" s="50"/>
      <c r="CA273" s="50"/>
      <c r="CB273" s="50"/>
      <c r="CC273" s="50"/>
      <c r="CD273" s="50"/>
      <c r="CE273" s="50"/>
      <c r="CF273" s="50"/>
      <c r="CG273" s="50"/>
      <c r="CH273" s="50"/>
      <c r="CI273" s="50"/>
    </row>
    <row r="274" spans="1:87" ht="14.25" hidden="1" customHeight="1" x14ac:dyDescent="0.25">
      <c r="A274" s="58">
        <v>274</v>
      </c>
      <c r="B274" s="59" t="s">
        <v>78</v>
      </c>
      <c r="C274" s="59" t="s">
        <v>26</v>
      </c>
      <c r="D274" s="59" t="s">
        <v>37</v>
      </c>
      <c r="E274" s="59"/>
      <c r="F274" s="59" t="s">
        <v>30</v>
      </c>
      <c r="G274" s="58">
        <v>69</v>
      </c>
      <c r="H274" s="58">
        <v>104</v>
      </c>
      <c r="I274" s="59" t="s">
        <v>134</v>
      </c>
      <c r="J274" s="58">
        <v>828360120</v>
      </c>
      <c r="K274" s="58">
        <v>4.8</v>
      </c>
      <c r="L274" s="58">
        <v>0.48</v>
      </c>
      <c r="M274" s="60">
        <v>0</v>
      </c>
      <c r="N274" s="60">
        <v>0</v>
      </c>
      <c r="O274" s="60">
        <v>0</v>
      </c>
      <c r="P274" s="60">
        <v>0</v>
      </c>
      <c r="Q274" s="60">
        <v>0</v>
      </c>
      <c r="R274" s="60">
        <v>0</v>
      </c>
      <c r="S274" s="60">
        <v>0</v>
      </c>
      <c r="T274" s="60">
        <v>0</v>
      </c>
      <c r="U274" s="60">
        <v>0</v>
      </c>
      <c r="V274" s="60">
        <v>0</v>
      </c>
      <c r="W274" s="59">
        <v>0</v>
      </c>
      <c r="X274" s="60">
        <v>0</v>
      </c>
      <c r="Y274" s="60">
        <v>0</v>
      </c>
      <c r="Z274" s="59">
        <v>0</v>
      </c>
      <c r="AA274" s="59">
        <v>0</v>
      </c>
      <c r="AB274" s="59" t="s">
        <v>89</v>
      </c>
      <c r="AC274" s="61">
        <v>4</v>
      </c>
      <c r="AD274" s="58">
        <v>0</v>
      </c>
      <c r="AE274" s="58">
        <v>0</v>
      </c>
      <c r="AF274" s="58">
        <v>0</v>
      </c>
      <c r="AG274" s="58">
        <v>0</v>
      </c>
      <c r="AH274" s="59" t="s">
        <v>381</v>
      </c>
      <c r="AI274" s="58">
        <v>16</v>
      </c>
      <c r="AJ274" s="60"/>
      <c r="AK274" s="59" t="s">
        <v>91</v>
      </c>
      <c r="AL274" s="59">
        <v>1</v>
      </c>
      <c r="AM274" s="59" t="s">
        <v>27</v>
      </c>
      <c r="AN274" s="59" t="s">
        <v>673</v>
      </c>
      <c r="AO274" s="58">
        <v>26</v>
      </c>
      <c r="AP274" s="59" t="s">
        <v>674</v>
      </c>
      <c r="AQ274" s="59" t="s">
        <v>678</v>
      </c>
      <c r="AR274" s="59" t="s">
        <v>27</v>
      </c>
      <c r="AS274" s="59" t="s">
        <v>702</v>
      </c>
      <c r="AT274" s="59" t="s">
        <v>27</v>
      </c>
      <c r="AU274" s="59" t="s">
        <v>27</v>
      </c>
      <c r="AV274" s="59" t="s">
        <v>27</v>
      </c>
      <c r="AW274" s="62"/>
      <c r="AX274" s="62" t="s">
        <v>748</v>
      </c>
      <c r="AY274" s="62">
        <v>14.425000000000001</v>
      </c>
      <c r="AZ274" s="62" t="s">
        <v>27</v>
      </c>
      <c r="BA274" s="62">
        <v>0</v>
      </c>
      <c r="BB274" s="62">
        <v>11.487</v>
      </c>
      <c r="BC274" s="62">
        <v>276</v>
      </c>
      <c r="BD274" s="65">
        <v>0</v>
      </c>
      <c r="BE274" s="62" t="s">
        <v>782</v>
      </c>
      <c r="BF274" s="62">
        <v>1</v>
      </c>
      <c r="BG274" s="62"/>
      <c r="BH274" s="50">
        <f t="shared" si="4"/>
        <v>0</v>
      </c>
      <c r="BI274" s="50"/>
      <c r="BJ274" s="50"/>
      <c r="BL274" s="50"/>
      <c r="BM274" s="50"/>
      <c r="BN274" s="50"/>
      <c r="BO274" s="50"/>
      <c r="BP274" s="50"/>
      <c r="BQ274" s="50"/>
      <c r="BR274" s="50"/>
      <c r="BS274" s="50"/>
      <c r="BT274" s="50"/>
      <c r="BU274" s="50"/>
      <c r="BV274" s="50"/>
      <c r="BW274" s="50"/>
      <c r="BX274" s="50"/>
      <c r="BY274" s="50"/>
      <c r="BZ274" s="50"/>
      <c r="CA274" s="50"/>
      <c r="CB274" s="50"/>
      <c r="CC274" s="50"/>
      <c r="CD274" s="50"/>
      <c r="CE274" s="50"/>
      <c r="CF274" s="50"/>
      <c r="CG274" s="50"/>
      <c r="CH274" s="50"/>
      <c r="CI274" s="50"/>
    </row>
    <row r="275" spans="1:87" ht="14.25" hidden="1" customHeight="1" x14ac:dyDescent="0.25">
      <c r="A275" s="58">
        <v>275</v>
      </c>
      <c r="B275" s="59" t="s">
        <v>78</v>
      </c>
      <c r="C275" s="59" t="s">
        <v>26</v>
      </c>
      <c r="D275" s="59" t="s">
        <v>42</v>
      </c>
      <c r="E275" s="59"/>
      <c r="F275" s="59" t="s">
        <v>30</v>
      </c>
      <c r="G275" s="58">
        <v>40</v>
      </c>
      <c r="H275" s="58">
        <v>24</v>
      </c>
      <c r="I275" s="59" t="s">
        <v>134</v>
      </c>
      <c r="J275" s="58">
        <v>828360120</v>
      </c>
      <c r="K275" s="58">
        <v>3.3333333333333299</v>
      </c>
      <c r="L275" s="58">
        <v>0.33333333333333298</v>
      </c>
      <c r="M275" s="60">
        <v>0</v>
      </c>
      <c r="N275" s="60">
        <v>0</v>
      </c>
      <c r="O275" s="60">
        <v>0</v>
      </c>
      <c r="P275" s="60">
        <v>0</v>
      </c>
      <c r="Q275" s="60">
        <v>0</v>
      </c>
      <c r="R275" s="60">
        <v>0</v>
      </c>
      <c r="S275" s="60">
        <v>0</v>
      </c>
      <c r="T275" s="60">
        <v>0</v>
      </c>
      <c r="U275" s="60">
        <v>0</v>
      </c>
      <c r="V275" s="60">
        <v>0</v>
      </c>
      <c r="W275" s="59">
        <v>0</v>
      </c>
      <c r="X275" s="60">
        <v>0</v>
      </c>
      <c r="Y275" s="60">
        <v>0</v>
      </c>
      <c r="Z275" s="59">
        <v>0</v>
      </c>
      <c r="AA275" s="59">
        <v>0</v>
      </c>
      <c r="AB275" s="59" t="s">
        <v>767</v>
      </c>
      <c r="AC275" s="61">
        <v>4</v>
      </c>
      <c r="AD275" s="58">
        <v>0</v>
      </c>
      <c r="AE275" s="58">
        <v>0</v>
      </c>
      <c r="AF275" s="58">
        <v>0</v>
      </c>
      <c r="AG275" s="58">
        <v>0</v>
      </c>
      <c r="AH275" s="59" t="s">
        <v>381</v>
      </c>
      <c r="AI275" s="58">
        <v>16</v>
      </c>
      <c r="AJ275" s="60"/>
      <c r="AK275" s="59" t="s">
        <v>100</v>
      </c>
      <c r="AL275" s="59">
        <v>1</v>
      </c>
      <c r="AM275" s="59" t="s">
        <v>27</v>
      </c>
      <c r="AN275" s="59" t="s">
        <v>673</v>
      </c>
      <c r="AO275" s="58">
        <v>26</v>
      </c>
      <c r="AP275" s="59" t="s">
        <v>674</v>
      </c>
      <c r="AQ275" s="59" t="s">
        <v>678</v>
      </c>
      <c r="AR275" s="59" t="s">
        <v>27</v>
      </c>
      <c r="AS275" s="59" t="s">
        <v>702</v>
      </c>
      <c r="AT275" s="59" t="s">
        <v>27</v>
      </c>
      <c r="AU275" s="59" t="s">
        <v>27</v>
      </c>
      <c r="AV275" s="59" t="s">
        <v>27</v>
      </c>
      <c r="AW275" s="64"/>
      <c r="AX275" s="62" t="s">
        <v>748</v>
      </c>
      <c r="AY275" s="62">
        <v>7.7839999999999998</v>
      </c>
      <c r="AZ275" s="62" t="s">
        <v>27</v>
      </c>
      <c r="BA275" s="62">
        <v>0</v>
      </c>
      <c r="BB275" s="62">
        <v>7.0390000000000006</v>
      </c>
      <c r="BC275" s="62">
        <v>160</v>
      </c>
      <c r="BD275" s="65">
        <v>0</v>
      </c>
      <c r="BE275" s="62"/>
      <c r="BF275" s="64"/>
      <c r="BG275" s="64"/>
      <c r="BH275" s="50">
        <f t="shared" si="4"/>
        <v>0</v>
      </c>
    </row>
    <row r="276" spans="1:87" ht="14.25" hidden="1" customHeight="1" x14ac:dyDescent="0.25">
      <c r="A276" s="58">
        <v>276</v>
      </c>
      <c r="B276" s="59" t="s">
        <v>78</v>
      </c>
      <c r="C276" s="59" t="s">
        <v>26</v>
      </c>
      <c r="D276" s="59" t="s">
        <v>47</v>
      </c>
      <c r="E276" s="59"/>
      <c r="F276" s="59" t="s">
        <v>30</v>
      </c>
      <c r="G276" s="58">
        <v>4</v>
      </c>
      <c r="H276" s="58">
        <v>8</v>
      </c>
      <c r="I276" s="59" t="s">
        <v>134</v>
      </c>
      <c r="J276" s="58">
        <v>828360120</v>
      </c>
      <c r="K276" s="58">
        <v>3.9285714285714302</v>
      </c>
      <c r="L276" s="58">
        <v>0.39285714285714302</v>
      </c>
      <c r="M276" s="60">
        <v>0</v>
      </c>
      <c r="N276" s="60">
        <v>0</v>
      </c>
      <c r="O276" s="60">
        <v>0</v>
      </c>
      <c r="P276" s="60">
        <v>0</v>
      </c>
      <c r="Q276" s="60">
        <v>0</v>
      </c>
      <c r="R276" s="60">
        <v>0</v>
      </c>
      <c r="S276" s="60">
        <v>0</v>
      </c>
      <c r="T276" s="60">
        <v>0</v>
      </c>
      <c r="U276" s="60">
        <v>0</v>
      </c>
      <c r="V276" s="60">
        <v>0</v>
      </c>
      <c r="W276" s="59">
        <v>0</v>
      </c>
      <c r="X276" s="60">
        <v>0</v>
      </c>
      <c r="Y276" s="60">
        <v>0</v>
      </c>
      <c r="Z276" s="59">
        <v>0</v>
      </c>
      <c r="AA276" s="59">
        <v>0</v>
      </c>
      <c r="AB276" s="59" t="s">
        <v>767</v>
      </c>
      <c r="AC276" s="61">
        <v>4</v>
      </c>
      <c r="AD276" s="58">
        <v>0</v>
      </c>
      <c r="AE276" s="58">
        <v>0</v>
      </c>
      <c r="AF276" s="58">
        <v>0</v>
      </c>
      <c r="AG276" s="58">
        <v>0</v>
      </c>
      <c r="AH276" s="59" t="s">
        <v>381</v>
      </c>
      <c r="AI276" s="58">
        <v>16</v>
      </c>
      <c r="AJ276" s="60"/>
      <c r="AK276" s="59" t="s">
        <v>100</v>
      </c>
      <c r="AL276" s="59">
        <v>1</v>
      </c>
      <c r="AM276" s="59" t="s">
        <v>27</v>
      </c>
      <c r="AN276" s="59" t="s">
        <v>673</v>
      </c>
      <c r="AO276" s="58">
        <v>26</v>
      </c>
      <c r="AP276" s="59" t="s">
        <v>674</v>
      </c>
      <c r="AQ276" s="59" t="s">
        <v>678</v>
      </c>
      <c r="AR276" s="59" t="s">
        <v>27</v>
      </c>
      <c r="AS276" s="59" t="s">
        <v>702</v>
      </c>
      <c r="AT276" s="59" t="s">
        <v>27</v>
      </c>
      <c r="AU276" s="59" t="s">
        <v>27</v>
      </c>
      <c r="AV276" s="59" t="s">
        <v>27</v>
      </c>
      <c r="AW276" s="64"/>
      <c r="AX276" s="62" t="s">
        <v>748</v>
      </c>
      <c r="AY276" s="62">
        <v>7.23</v>
      </c>
      <c r="AZ276" s="62" t="s">
        <v>27</v>
      </c>
      <c r="BA276" s="62">
        <v>0</v>
      </c>
      <c r="BB276" s="62">
        <v>6.0520000000000005</v>
      </c>
      <c r="BC276" s="62">
        <v>16</v>
      </c>
      <c r="BD276" s="65">
        <v>0</v>
      </c>
      <c r="BE276" s="62"/>
      <c r="BF276" s="64"/>
      <c r="BG276" s="64"/>
      <c r="BH276" s="50">
        <f t="shared" si="4"/>
        <v>0</v>
      </c>
    </row>
    <row r="277" spans="1:87" ht="14.25" hidden="1" customHeight="1" x14ac:dyDescent="0.25">
      <c r="A277" s="58">
        <v>277</v>
      </c>
      <c r="B277" s="59" t="s">
        <v>78</v>
      </c>
      <c r="C277" s="59" t="s">
        <v>26</v>
      </c>
      <c r="D277" s="59" t="s">
        <v>33</v>
      </c>
      <c r="E277" s="59"/>
      <c r="F277" s="59" t="s">
        <v>500</v>
      </c>
      <c r="G277" s="58">
        <v>28</v>
      </c>
      <c r="H277" s="58">
        <v>200</v>
      </c>
      <c r="I277" s="59" t="s">
        <v>134</v>
      </c>
      <c r="J277" s="58">
        <v>828360120</v>
      </c>
      <c r="K277" s="58">
        <v>2.125</v>
      </c>
      <c r="L277" s="58">
        <v>0.42499999999999999</v>
      </c>
      <c r="M277" s="60">
        <v>0</v>
      </c>
      <c r="N277" s="60">
        <v>0</v>
      </c>
      <c r="O277" s="60">
        <v>0</v>
      </c>
      <c r="P277" s="60">
        <v>0</v>
      </c>
      <c r="Q277" s="60">
        <v>0</v>
      </c>
      <c r="R277" s="60">
        <v>0</v>
      </c>
      <c r="S277" s="60">
        <v>0</v>
      </c>
      <c r="T277" s="60">
        <v>0</v>
      </c>
      <c r="U277" s="60">
        <v>0</v>
      </c>
      <c r="V277" s="60">
        <v>0</v>
      </c>
      <c r="W277" s="59">
        <v>0</v>
      </c>
      <c r="X277" s="60">
        <v>0</v>
      </c>
      <c r="Y277" s="60">
        <v>0</v>
      </c>
      <c r="Z277" s="59">
        <v>0</v>
      </c>
      <c r="AA277" s="59">
        <v>0</v>
      </c>
      <c r="AB277" s="59" t="s">
        <v>767</v>
      </c>
      <c r="AC277" s="61">
        <v>4</v>
      </c>
      <c r="AD277" s="58">
        <v>0</v>
      </c>
      <c r="AE277" s="58">
        <v>0</v>
      </c>
      <c r="AF277" s="58">
        <v>0</v>
      </c>
      <c r="AG277" s="58">
        <v>0</v>
      </c>
      <c r="AH277" s="59" t="s">
        <v>503</v>
      </c>
      <c r="AI277" s="58">
        <v>25</v>
      </c>
      <c r="AJ277" s="60"/>
      <c r="AK277" s="59" t="s">
        <v>100</v>
      </c>
      <c r="AL277" s="59">
        <v>1</v>
      </c>
      <c r="AM277" s="59" t="s">
        <v>27</v>
      </c>
      <c r="AN277" s="59" t="s">
        <v>673</v>
      </c>
      <c r="AO277" s="58">
        <v>26</v>
      </c>
      <c r="AP277" s="59" t="s">
        <v>674</v>
      </c>
      <c r="AQ277" s="59" t="s">
        <v>678</v>
      </c>
      <c r="AR277" s="59" t="s">
        <v>27</v>
      </c>
      <c r="AS277" s="59" t="s">
        <v>702</v>
      </c>
      <c r="AT277" s="59" t="s">
        <v>27</v>
      </c>
      <c r="AU277" s="59" t="s">
        <v>27</v>
      </c>
      <c r="AV277" s="59" t="s">
        <v>718</v>
      </c>
      <c r="AW277" s="62"/>
      <c r="AX277" s="62" t="s">
        <v>748</v>
      </c>
      <c r="AY277" s="62">
        <v>55.683</v>
      </c>
      <c r="AZ277" s="62" t="s">
        <v>27</v>
      </c>
      <c r="BA277" s="62">
        <v>0</v>
      </c>
      <c r="BB277" s="62">
        <v>54.654000000000003</v>
      </c>
      <c r="BC277" s="62">
        <v>28</v>
      </c>
      <c r="BD277" s="65">
        <v>0</v>
      </c>
      <c r="BE277" s="62" t="s">
        <v>783</v>
      </c>
      <c r="BF277" s="62">
        <v>1</v>
      </c>
      <c r="BG277" s="62"/>
      <c r="BH277" s="50">
        <f t="shared" si="4"/>
        <v>0</v>
      </c>
      <c r="BI277" s="50"/>
      <c r="BJ277" s="50"/>
      <c r="BL277" s="50"/>
      <c r="BM277" s="50"/>
      <c r="BN277" s="50"/>
      <c r="BO277" s="50"/>
      <c r="BP277" s="50"/>
      <c r="BQ277" s="50"/>
      <c r="BR277" s="50"/>
      <c r="BS277" s="50"/>
      <c r="BT277" s="50"/>
      <c r="BU277" s="50"/>
      <c r="BV277" s="50"/>
      <c r="BW277" s="50"/>
      <c r="BX277" s="50"/>
      <c r="BY277" s="50"/>
      <c r="BZ277" s="50"/>
      <c r="CA277" s="50"/>
      <c r="CB277" s="50"/>
      <c r="CC277" s="50"/>
      <c r="CD277" s="50"/>
      <c r="CE277" s="50"/>
      <c r="CF277" s="50"/>
      <c r="CG277" s="50"/>
      <c r="CH277" s="50"/>
      <c r="CI277" s="50"/>
    </row>
    <row r="278" spans="1:87" ht="14.25" hidden="1" customHeight="1" x14ac:dyDescent="0.25">
      <c r="A278" s="58">
        <v>278</v>
      </c>
      <c r="B278" s="59" t="s">
        <v>78</v>
      </c>
      <c r="C278" s="59" t="s">
        <v>26</v>
      </c>
      <c r="D278" s="59" t="s">
        <v>38</v>
      </c>
      <c r="E278" s="59"/>
      <c r="F278" s="59" t="s">
        <v>500</v>
      </c>
      <c r="G278" s="58">
        <v>29</v>
      </c>
      <c r="H278" s="58">
        <v>120</v>
      </c>
      <c r="I278" s="59" t="s">
        <v>134</v>
      </c>
      <c r="J278" s="58">
        <v>828360120</v>
      </c>
      <c r="K278" s="58">
        <v>2.3333333333333299</v>
      </c>
      <c r="L278" s="58">
        <v>0.46666666666666701</v>
      </c>
      <c r="M278" s="60">
        <v>0</v>
      </c>
      <c r="N278" s="60">
        <v>0</v>
      </c>
      <c r="O278" s="60">
        <v>0</v>
      </c>
      <c r="P278" s="60">
        <v>0</v>
      </c>
      <c r="Q278" s="60">
        <v>0</v>
      </c>
      <c r="R278" s="60">
        <v>0</v>
      </c>
      <c r="S278" s="60">
        <v>0</v>
      </c>
      <c r="T278" s="60">
        <v>0</v>
      </c>
      <c r="U278" s="60">
        <v>0</v>
      </c>
      <c r="V278" s="60">
        <v>0</v>
      </c>
      <c r="W278" s="59">
        <v>0</v>
      </c>
      <c r="X278" s="60">
        <v>0</v>
      </c>
      <c r="Y278" s="60">
        <v>0</v>
      </c>
      <c r="Z278" s="59">
        <v>0</v>
      </c>
      <c r="AA278" s="59">
        <v>0</v>
      </c>
      <c r="AB278" s="59" t="s">
        <v>89</v>
      </c>
      <c r="AC278" s="61">
        <v>4</v>
      </c>
      <c r="AD278" s="58">
        <v>0</v>
      </c>
      <c r="AE278" s="58">
        <v>0</v>
      </c>
      <c r="AF278" s="58">
        <v>0</v>
      </c>
      <c r="AG278" s="58">
        <v>0</v>
      </c>
      <c r="AH278" s="59" t="s">
        <v>503</v>
      </c>
      <c r="AI278" s="58">
        <v>25</v>
      </c>
      <c r="AJ278" s="60"/>
      <c r="AK278" s="59" t="s">
        <v>91</v>
      </c>
      <c r="AL278" s="59">
        <v>1</v>
      </c>
      <c r="AM278" s="59" t="s">
        <v>27</v>
      </c>
      <c r="AN278" s="59" t="s">
        <v>673</v>
      </c>
      <c r="AO278" s="58">
        <v>26</v>
      </c>
      <c r="AP278" s="59" t="s">
        <v>674</v>
      </c>
      <c r="AQ278" s="59" t="s">
        <v>678</v>
      </c>
      <c r="AR278" s="59" t="s">
        <v>27</v>
      </c>
      <c r="AS278" s="59" t="s">
        <v>702</v>
      </c>
      <c r="AT278" s="59" t="s">
        <v>27</v>
      </c>
      <c r="AU278" s="59" t="s">
        <v>27</v>
      </c>
      <c r="AV278" s="59" t="s">
        <v>27</v>
      </c>
      <c r="AW278" s="62"/>
      <c r="AX278" s="62" t="s">
        <v>748</v>
      </c>
      <c r="AY278" s="62">
        <v>33.049999999999997</v>
      </c>
      <c r="AZ278" s="62" t="s">
        <v>27</v>
      </c>
      <c r="BA278" s="62">
        <v>0</v>
      </c>
      <c r="BB278" s="62">
        <v>32.203000000000003</v>
      </c>
      <c r="BC278" s="62">
        <v>29</v>
      </c>
      <c r="BD278" s="65">
        <v>0</v>
      </c>
      <c r="BE278" s="62"/>
      <c r="BF278" s="62"/>
      <c r="BG278" s="62"/>
      <c r="BH278" s="50">
        <f t="shared" si="4"/>
        <v>0</v>
      </c>
      <c r="BI278" s="50"/>
      <c r="BJ278" s="50"/>
      <c r="BL278" s="50"/>
      <c r="BM278" s="50"/>
      <c r="BN278" s="50"/>
      <c r="BO278" s="50"/>
      <c r="BP278" s="50"/>
      <c r="BQ278" s="50"/>
      <c r="BR278" s="50"/>
      <c r="BS278" s="50"/>
      <c r="BT278" s="50"/>
      <c r="BU278" s="50"/>
      <c r="BV278" s="50"/>
      <c r="BW278" s="50"/>
      <c r="BX278" s="50"/>
      <c r="BY278" s="50"/>
      <c r="BZ278" s="50"/>
      <c r="CA278" s="50"/>
      <c r="CB278" s="50"/>
      <c r="CC278" s="50"/>
      <c r="CD278" s="50"/>
      <c r="CE278" s="50"/>
      <c r="CF278" s="50"/>
      <c r="CG278" s="50"/>
      <c r="CH278" s="50"/>
      <c r="CI278" s="50"/>
    </row>
    <row r="279" spans="1:87" ht="14.25" hidden="1" customHeight="1" x14ac:dyDescent="0.25">
      <c r="A279" s="58">
        <v>279</v>
      </c>
      <c r="B279" s="59" t="s">
        <v>78</v>
      </c>
      <c r="C279" s="59" t="s">
        <v>26</v>
      </c>
      <c r="D279" s="59" t="s">
        <v>43</v>
      </c>
      <c r="E279" s="59"/>
      <c r="F279" s="59" t="s">
        <v>500</v>
      </c>
      <c r="G279" s="58">
        <v>59</v>
      </c>
      <c r="H279" s="58">
        <v>26</v>
      </c>
      <c r="I279" s="59" t="s">
        <v>134</v>
      </c>
      <c r="J279" s="58">
        <v>828360120</v>
      </c>
      <c r="K279" s="58">
        <v>3</v>
      </c>
      <c r="L279" s="58">
        <v>0.6</v>
      </c>
      <c r="M279" s="60">
        <v>0</v>
      </c>
      <c r="N279" s="60">
        <v>0</v>
      </c>
      <c r="O279" s="60">
        <v>0</v>
      </c>
      <c r="P279" s="60">
        <v>0</v>
      </c>
      <c r="Q279" s="60">
        <v>0</v>
      </c>
      <c r="R279" s="60">
        <v>0</v>
      </c>
      <c r="S279" s="60">
        <v>0</v>
      </c>
      <c r="T279" s="60">
        <v>0</v>
      </c>
      <c r="U279" s="60">
        <v>0</v>
      </c>
      <c r="V279" s="60">
        <v>0</v>
      </c>
      <c r="W279" s="59">
        <v>0</v>
      </c>
      <c r="X279" s="60">
        <v>0</v>
      </c>
      <c r="Y279" s="60">
        <v>0</v>
      </c>
      <c r="Z279" s="59">
        <v>0</v>
      </c>
      <c r="AA279" s="59">
        <v>0</v>
      </c>
      <c r="AB279" s="59" t="s">
        <v>89</v>
      </c>
      <c r="AC279" s="61">
        <v>4</v>
      </c>
      <c r="AD279" s="58">
        <v>0</v>
      </c>
      <c r="AE279" s="58">
        <v>0</v>
      </c>
      <c r="AF279" s="58">
        <v>0</v>
      </c>
      <c r="AG279" s="58">
        <v>0</v>
      </c>
      <c r="AH279" s="59" t="s">
        <v>503</v>
      </c>
      <c r="AI279" s="58">
        <v>25</v>
      </c>
      <c r="AJ279" s="60"/>
      <c r="AK279" s="59" t="s">
        <v>91</v>
      </c>
      <c r="AL279" s="59">
        <v>1</v>
      </c>
      <c r="AM279" s="59" t="s">
        <v>27</v>
      </c>
      <c r="AN279" s="59" t="s">
        <v>673</v>
      </c>
      <c r="AO279" s="58">
        <v>26</v>
      </c>
      <c r="AP279" s="59" t="s">
        <v>674</v>
      </c>
      <c r="AQ279" s="59" t="s">
        <v>678</v>
      </c>
      <c r="AR279" s="59" t="s">
        <v>27</v>
      </c>
      <c r="AS279" s="59" t="s">
        <v>702</v>
      </c>
      <c r="AT279" s="59" t="s">
        <v>27</v>
      </c>
      <c r="AU279" s="59" t="s">
        <v>27</v>
      </c>
      <c r="AV279" s="59" t="s">
        <v>27</v>
      </c>
      <c r="AW279" s="64"/>
      <c r="AX279" s="62" t="s">
        <v>748</v>
      </c>
      <c r="AY279" s="62">
        <v>9.0779999999999994</v>
      </c>
      <c r="AZ279" s="62" t="s">
        <v>27</v>
      </c>
      <c r="BA279" s="62">
        <v>0</v>
      </c>
      <c r="BB279" s="62">
        <v>7.1829999999999998</v>
      </c>
      <c r="BC279" s="62">
        <v>59</v>
      </c>
      <c r="BD279" s="65">
        <v>0</v>
      </c>
      <c r="BE279" s="62"/>
      <c r="BF279" s="64"/>
      <c r="BG279" s="64"/>
      <c r="BH279" s="50">
        <f t="shared" si="4"/>
        <v>0</v>
      </c>
    </row>
    <row r="280" spans="1:87" ht="14.25" hidden="1" customHeight="1" x14ac:dyDescent="0.25">
      <c r="A280" s="58">
        <v>280</v>
      </c>
      <c r="B280" s="59" t="s">
        <v>78</v>
      </c>
      <c r="C280" s="59" t="s">
        <v>26</v>
      </c>
      <c r="D280" s="59" t="s">
        <v>48</v>
      </c>
      <c r="E280" s="59"/>
      <c r="F280" s="59" t="s">
        <v>500</v>
      </c>
      <c r="G280" s="58">
        <v>53</v>
      </c>
      <c r="H280" s="58">
        <v>7</v>
      </c>
      <c r="I280" s="59" t="s">
        <v>134</v>
      </c>
      <c r="J280" s="58">
        <v>828360120</v>
      </c>
      <c r="K280" s="58">
        <v>2.8</v>
      </c>
      <c r="L280" s="58">
        <v>0.56000000000000005</v>
      </c>
      <c r="M280" s="60">
        <v>0</v>
      </c>
      <c r="N280" s="60">
        <v>0</v>
      </c>
      <c r="O280" s="60">
        <v>0</v>
      </c>
      <c r="P280" s="60">
        <v>0</v>
      </c>
      <c r="Q280" s="60">
        <v>0</v>
      </c>
      <c r="R280" s="60">
        <v>0</v>
      </c>
      <c r="S280" s="60">
        <v>0</v>
      </c>
      <c r="T280" s="60">
        <v>0</v>
      </c>
      <c r="U280" s="60">
        <v>0</v>
      </c>
      <c r="V280" s="60">
        <v>0</v>
      </c>
      <c r="W280" s="59">
        <v>0</v>
      </c>
      <c r="X280" s="60">
        <v>0</v>
      </c>
      <c r="Y280" s="60">
        <v>0</v>
      </c>
      <c r="Z280" s="59">
        <v>0</v>
      </c>
      <c r="AA280" s="59">
        <v>0</v>
      </c>
      <c r="AB280" s="59" t="s">
        <v>767</v>
      </c>
      <c r="AC280" s="61">
        <v>4</v>
      </c>
      <c r="AD280" s="58">
        <v>0</v>
      </c>
      <c r="AE280" s="58">
        <v>0</v>
      </c>
      <c r="AF280" s="58">
        <v>0</v>
      </c>
      <c r="AG280" s="58">
        <v>0</v>
      </c>
      <c r="AH280" s="59" t="s">
        <v>503</v>
      </c>
      <c r="AI280" s="58">
        <v>25</v>
      </c>
      <c r="AJ280" s="60"/>
      <c r="AK280" s="59" t="s">
        <v>100</v>
      </c>
      <c r="AL280" s="59">
        <v>1</v>
      </c>
      <c r="AM280" s="59" t="s">
        <v>27</v>
      </c>
      <c r="AN280" s="59" t="s">
        <v>673</v>
      </c>
      <c r="AO280" s="58">
        <v>26</v>
      </c>
      <c r="AP280" s="59" t="s">
        <v>674</v>
      </c>
      <c r="AQ280" s="59" t="s">
        <v>678</v>
      </c>
      <c r="AR280" s="59" t="s">
        <v>27</v>
      </c>
      <c r="AS280" s="59" t="s">
        <v>702</v>
      </c>
      <c r="AT280" s="59" t="s">
        <v>27</v>
      </c>
      <c r="AU280" s="59" t="s">
        <v>27</v>
      </c>
      <c r="AV280" s="59" t="s">
        <v>27</v>
      </c>
      <c r="AW280" s="64"/>
      <c r="AX280" s="62" t="s">
        <v>748</v>
      </c>
      <c r="AY280" s="62">
        <v>5.8170000000000002</v>
      </c>
      <c r="AZ280" s="62" t="s">
        <v>27</v>
      </c>
      <c r="BA280" s="62">
        <v>0</v>
      </c>
      <c r="BB280" s="62">
        <v>5.0720000000000001</v>
      </c>
      <c r="BC280" s="62">
        <v>53</v>
      </c>
      <c r="BD280" s="65">
        <v>0</v>
      </c>
      <c r="BE280" s="62" t="s">
        <v>783</v>
      </c>
      <c r="BF280" s="62">
        <v>1</v>
      </c>
      <c r="BG280" s="64"/>
      <c r="BH280" s="50">
        <f t="shared" si="4"/>
        <v>0</v>
      </c>
    </row>
    <row r="281" spans="1:87" ht="14.25" customHeight="1" x14ac:dyDescent="0.25">
      <c r="A281" s="58">
        <v>281</v>
      </c>
      <c r="B281" s="59" t="s">
        <v>78</v>
      </c>
      <c r="C281" s="59" t="s">
        <v>28</v>
      </c>
      <c r="D281" s="59" t="s">
        <v>79</v>
      </c>
      <c r="E281" s="59"/>
      <c r="F281" s="59" t="s">
        <v>80</v>
      </c>
      <c r="G281" s="58">
        <v>1</v>
      </c>
      <c r="H281" s="58">
        <v>30</v>
      </c>
      <c r="I281" s="59" t="s">
        <v>135</v>
      </c>
      <c r="J281" s="58">
        <v>7717685176</v>
      </c>
      <c r="K281" s="58">
        <v>0</v>
      </c>
      <c r="L281" s="58">
        <v>0</v>
      </c>
      <c r="M281" s="58">
        <v>4</v>
      </c>
      <c r="N281" s="60">
        <v>0</v>
      </c>
      <c r="O281" s="58">
        <v>3</v>
      </c>
      <c r="P281" s="58">
        <v>7</v>
      </c>
      <c r="Q281" s="58">
        <v>2</v>
      </c>
      <c r="R281" s="60">
        <v>0</v>
      </c>
      <c r="S281" s="58">
        <v>2</v>
      </c>
      <c r="T281" s="58">
        <v>1</v>
      </c>
      <c r="U281" s="58">
        <v>1</v>
      </c>
      <c r="V281" s="58">
        <v>2.5</v>
      </c>
      <c r="W281" s="59">
        <v>0</v>
      </c>
      <c r="X281" s="58">
        <v>1.5</v>
      </c>
      <c r="Y281" s="58">
        <v>5</v>
      </c>
      <c r="Z281" s="59">
        <v>29</v>
      </c>
      <c r="AA281" s="59">
        <v>5</v>
      </c>
      <c r="AB281" s="59" t="s">
        <v>27</v>
      </c>
      <c r="AC281" s="59">
        <v>0</v>
      </c>
      <c r="AD281" s="58">
        <v>0</v>
      </c>
      <c r="AE281" s="58">
        <v>1</v>
      </c>
      <c r="AF281" s="58">
        <v>1</v>
      </c>
      <c r="AG281" s="58">
        <v>7</v>
      </c>
      <c r="AH281" s="59" t="s">
        <v>119</v>
      </c>
      <c r="AI281" s="58">
        <v>1</v>
      </c>
      <c r="AJ281" s="58">
        <v>1</v>
      </c>
      <c r="AK281" s="59" t="s">
        <v>652</v>
      </c>
      <c r="AL281" s="59">
        <v>1</v>
      </c>
      <c r="AM281" s="59" t="s">
        <v>27</v>
      </c>
      <c r="AN281" s="59" t="s">
        <v>680</v>
      </c>
      <c r="AO281" s="58">
        <v>24</v>
      </c>
      <c r="AP281" s="59" t="s">
        <v>677</v>
      </c>
      <c r="AQ281" s="59" t="s">
        <v>691</v>
      </c>
      <c r="AR281" s="59" t="s">
        <v>27</v>
      </c>
      <c r="AS281" s="59" t="s">
        <v>27</v>
      </c>
      <c r="AT281" s="59" t="s">
        <v>27</v>
      </c>
      <c r="AU281" s="59" t="s">
        <v>27</v>
      </c>
      <c r="AV281" s="59" t="s">
        <v>27</v>
      </c>
      <c r="AW281" s="62"/>
      <c r="AX281" s="62" t="s">
        <v>747</v>
      </c>
      <c r="AY281" s="62">
        <v>24.09</v>
      </c>
      <c r="AZ281" s="62">
        <v>0.83068965517241378</v>
      </c>
      <c r="BA281" s="62">
        <v>1.2038190120381902</v>
      </c>
      <c r="BB281" s="62"/>
      <c r="BC281" s="62"/>
      <c r="BD281">
        <v>104</v>
      </c>
      <c r="BE281" s="62"/>
      <c r="BF281" s="62"/>
      <c r="BG281" s="62"/>
      <c r="BH281" s="50">
        <f t="shared" si="4"/>
        <v>8.3022000830220002E-2</v>
      </c>
      <c r="BI281" s="50"/>
      <c r="BJ281" s="50"/>
      <c r="BL281" s="50"/>
      <c r="BM281" s="50"/>
      <c r="BN281" s="50"/>
      <c r="BO281" s="50"/>
      <c r="BP281" s="50"/>
      <c r="BQ281" s="50"/>
      <c r="BR281" s="50"/>
      <c r="BS281" s="50"/>
      <c r="BT281" s="50"/>
      <c r="BU281" s="50"/>
      <c r="BV281" s="50"/>
      <c r="BW281" s="50"/>
      <c r="BX281" s="50"/>
      <c r="BY281" s="50"/>
      <c r="BZ281" s="50"/>
      <c r="CA281" s="50"/>
      <c r="CB281" s="50"/>
      <c r="CC281" s="50"/>
      <c r="CD281" s="50"/>
      <c r="CE281" s="50"/>
      <c r="CF281" s="50"/>
      <c r="CG281" s="50"/>
      <c r="CH281" s="50"/>
      <c r="CI281" s="50"/>
    </row>
    <row r="282" spans="1:87" ht="14.25" customHeight="1" x14ac:dyDescent="0.25">
      <c r="A282" s="58">
        <v>282</v>
      </c>
      <c r="B282" s="59" t="s">
        <v>78</v>
      </c>
      <c r="C282" s="59" t="s">
        <v>28</v>
      </c>
      <c r="D282" s="59" t="s">
        <v>34</v>
      </c>
      <c r="E282" s="59"/>
      <c r="F282" s="59" t="s">
        <v>35</v>
      </c>
      <c r="G282" s="58">
        <v>1</v>
      </c>
      <c r="H282" s="58">
        <v>19</v>
      </c>
      <c r="I282" s="59" t="s">
        <v>135</v>
      </c>
      <c r="J282" s="58">
        <v>7717685176</v>
      </c>
      <c r="K282" s="58">
        <v>52.625</v>
      </c>
      <c r="L282" s="58">
        <v>0.48349056603773599</v>
      </c>
      <c r="M282" s="58">
        <v>3</v>
      </c>
      <c r="N282" s="60">
        <v>0</v>
      </c>
      <c r="O282" s="58">
        <v>3</v>
      </c>
      <c r="P282" s="58">
        <v>4</v>
      </c>
      <c r="Q282" s="58">
        <v>1</v>
      </c>
      <c r="R282" s="58">
        <v>1</v>
      </c>
      <c r="S282" s="58">
        <v>1</v>
      </c>
      <c r="T282" s="58">
        <v>1</v>
      </c>
      <c r="U282" s="58">
        <v>1</v>
      </c>
      <c r="V282" s="58">
        <v>3</v>
      </c>
      <c r="W282" s="59">
        <v>0</v>
      </c>
      <c r="X282" s="58">
        <v>2</v>
      </c>
      <c r="Y282" s="58">
        <v>6</v>
      </c>
      <c r="Z282" s="59">
        <v>26</v>
      </c>
      <c r="AA282" s="59">
        <v>6</v>
      </c>
      <c r="AB282" s="59" t="s">
        <v>99</v>
      </c>
      <c r="AC282" s="59">
        <v>0</v>
      </c>
      <c r="AD282" s="58">
        <v>2</v>
      </c>
      <c r="AE282" s="58">
        <v>2</v>
      </c>
      <c r="AF282" s="58">
        <v>0</v>
      </c>
      <c r="AG282" s="58">
        <v>8</v>
      </c>
      <c r="AH282" s="59" t="s">
        <v>119</v>
      </c>
      <c r="AI282" s="58">
        <v>1</v>
      </c>
      <c r="AJ282" s="58">
        <v>1</v>
      </c>
      <c r="AK282" s="59" t="s">
        <v>195</v>
      </c>
      <c r="AL282" s="59">
        <v>1</v>
      </c>
      <c r="AM282" s="59" t="s">
        <v>27</v>
      </c>
      <c r="AN282" s="59" t="s">
        <v>680</v>
      </c>
      <c r="AO282" s="58">
        <v>24</v>
      </c>
      <c r="AP282" s="59" t="s">
        <v>677</v>
      </c>
      <c r="AQ282" s="59" t="s">
        <v>691</v>
      </c>
      <c r="AR282" s="59" t="s">
        <v>27</v>
      </c>
      <c r="AS282" s="59" t="s">
        <v>27</v>
      </c>
      <c r="AT282" s="59" t="s">
        <v>27</v>
      </c>
      <c r="AU282" s="59" t="s">
        <v>27</v>
      </c>
      <c r="AV282" s="59" t="s">
        <v>27</v>
      </c>
      <c r="AW282" s="62"/>
      <c r="AX282" s="62" t="s">
        <v>747</v>
      </c>
      <c r="AY282" s="62">
        <v>8.0670000000000002</v>
      </c>
      <c r="AZ282" s="62">
        <v>0.3102692307692308</v>
      </c>
      <c r="BA282" s="62">
        <v>3.2230073137473658</v>
      </c>
      <c r="BB282" s="62">
        <v>6.4190000000000005</v>
      </c>
      <c r="BC282" s="62"/>
      <c r="BD282" s="80">
        <v>184</v>
      </c>
      <c r="BE282" s="62"/>
      <c r="BF282" s="62"/>
      <c r="BG282" s="62"/>
      <c r="BH282" s="50">
        <f t="shared" si="4"/>
        <v>0.49584727903805625</v>
      </c>
      <c r="BI282" s="50"/>
      <c r="BJ282" s="50"/>
      <c r="BL282" s="50"/>
      <c r="BM282" s="50"/>
      <c r="BN282" s="50"/>
      <c r="BO282" s="50"/>
      <c r="BP282" s="50"/>
      <c r="BQ282" s="50"/>
      <c r="BR282" s="50"/>
      <c r="BS282" s="50"/>
      <c r="BT282" s="50"/>
      <c r="BU282" s="50"/>
      <c r="BV282" s="50"/>
      <c r="BW282" s="50"/>
      <c r="BX282" s="50"/>
      <c r="BY282" s="50"/>
      <c r="BZ282" s="50"/>
      <c r="CA282" s="50"/>
      <c r="CB282" s="50"/>
      <c r="CC282" s="50"/>
      <c r="CD282" s="50"/>
      <c r="CE282" s="50"/>
      <c r="CF282" s="50"/>
      <c r="CG282" s="50"/>
      <c r="CH282" s="50"/>
      <c r="CI282" s="50"/>
    </row>
    <row r="283" spans="1:87" ht="14.25" customHeight="1" x14ac:dyDescent="0.25">
      <c r="A283" s="58">
        <v>283</v>
      </c>
      <c r="B283" s="59" t="s">
        <v>78</v>
      </c>
      <c r="C283" s="59" t="s">
        <v>28</v>
      </c>
      <c r="D283" s="59" t="s">
        <v>39</v>
      </c>
      <c r="E283" s="59"/>
      <c r="F283" s="59" t="s">
        <v>40</v>
      </c>
      <c r="G283" s="58">
        <v>1</v>
      </c>
      <c r="H283" s="58">
        <v>9</v>
      </c>
      <c r="I283" s="59" t="s">
        <v>135</v>
      </c>
      <c r="J283" s="58">
        <v>7717685176</v>
      </c>
      <c r="K283" s="58">
        <v>42.769230769230802</v>
      </c>
      <c r="L283" s="58">
        <v>0.29753265602322199</v>
      </c>
      <c r="M283" s="58">
        <v>2</v>
      </c>
      <c r="N283" s="60">
        <v>0</v>
      </c>
      <c r="O283" s="60">
        <v>0</v>
      </c>
      <c r="P283" s="58">
        <v>5</v>
      </c>
      <c r="Q283" s="58">
        <v>3</v>
      </c>
      <c r="R283" s="58">
        <v>1</v>
      </c>
      <c r="S283" s="58">
        <v>3</v>
      </c>
      <c r="T283" s="58">
        <v>1</v>
      </c>
      <c r="U283" s="58">
        <v>1</v>
      </c>
      <c r="V283" s="58">
        <v>2</v>
      </c>
      <c r="W283" s="59">
        <v>0</v>
      </c>
      <c r="X283" s="58">
        <v>1</v>
      </c>
      <c r="Y283" s="58">
        <v>4</v>
      </c>
      <c r="Z283" s="59">
        <v>23</v>
      </c>
      <c r="AA283" s="59">
        <v>4</v>
      </c>
      <c r="AB283" s="59" t="s">
        <v>99</v>
      </c>
      <c r="AC283" s="59">
        <v>0</v>
      </c>
      <c r="AD283" s="58">
        <v>2</v>
      </c>
      <c r="AE283" s="58">
        <v>2</v>
      </c>
      <c r="AF283" s="58">
        <v>0</v>
      </c>
      <c r="AG283" s="58">
        <v>8</v>
      </c>
      <c r="AH283" s="59" t="s">
        <v>119</v>
      </c>
      <c r="AI283" s="58">
        <v>1</v>
      </c>
      <c r="AJ283" s="58">
        <v>1</v>
      </c>
      <c r="AK283" s="59" t="s">
        <v>136</v>
      </c>
      <c r="AL283" s="59">
        <v>1</v>
      </c>
      <c r="AM283" s="59" t="s">
        <v>27</v>
      </c>
      <c r="AN283" s="59" t="s">
        <v>680</v>
      </c>
      <c r="AO283" s="58">
        <v>24</v>
      </c>
      <c r="AP283" s="59" t="s">
        <v>677</v>
      </c>
      <c r="AQ283" s="59" t="s">
        <v>691</v>
      </c>
      <c r="AR283" s="59" t="s">
        <v>27</v>
      </c>
      <c r="AS283" s="59" t="s">
        <v>27</v>
      </c>
      <c r="AT283" s="59" t="s">
        <v>27</v>
      </c>
      <c r="AU283" s="59" t="s">
        <v>27</v>
      </c>
      <c r="AV283" s="59" t="s">
        <v>27</v>
      </c>
      <c r="AW283" s="62"/>
      <c r="AX283" s="62" t="s">
        <v>747</v>
      </c>
      <c r="AY283" s="62">
        <v>3.48</v>
      </c>
      <c r="AZ283" s="62">
        <v>0.15130434782608695</v>
      </c>
      <c r="BA283" s="62">
        <v>6.6091954022988508</v>
      </c>
      <c r="BB283" s="62">
        <v>3.0150000000000001</v>
      </c>
      <c r="BC283" s="62"/>
      <c r="BD283">
        <v>575</v>
      </c>
      <c r="BE283" s="62"/>
      <c r="BF283" s="62"/>
      <c r="BG283" s="62"/>
      <c r="BH283" s="50">
        <f t="shared" si="4"/>
        <v>1.1494252873563218</v>
      </c>
      <c r="BI283" s="50"/>
      <c r="BJ283" s="50"/>
      <c r="BL283" s="50"/>
      <c r="BM283" s="50"/>
      <c r="BN283" s="50"/>
      <c r="BO283" s="50"/>
      <c r="BP283" s="50"/>
      <c r="BQ283" s="50"/>
      <c r="BR283" s="50"/>
      <c r="BS283" s="50"/>
      <c r="BT283" s="50"/>
      <c r="BU283" s="50"/>
      <c r="BV283" s="50"/>
      <c r="BW283" s="50"/>
      <c r="BX283" s="50"/>
      <c r="BY283" s="50"/>
      <c r="BZ283" s="50"/>
      <c r="CA283" s="50"/>
      <c r="CB283" s="50"/>
      <c r="CC283" s="50"/>
      <c r="CD283" s="50"/>
      <c r="CE283" s="50"/>
      <c r="CF283" s="50"/>
      <c r="CG283" s="50"/>
      <c r="CH283" s="50"/>
      <c r="CI283" s="50"/>
    </row>
    <row r="284" spans="1:87" ht="14.25" customHeight="1" x14ac:dyDescent="0.25">
      <c r="A284" s="58">
        <v>284</v>
      </c>
      <c r="B284" s="59" t="s">
        <v>78</v>
      </c>
      <c r="C284" s="59" t="s">
        <v>28</v>
      </c>
      <c r="D284" s="59" t="s">
        <v>44</v>
      </c>
      <c r="E284" s="59"/>
      <c r="F284" s="59" t="s">
        <v>45</v>
      </c>
      <c r="G284" s="58">
        <v>1</v>
      </c>
      <c r="H284" s="58">
        <v>8</v>
      </c>
      <c r="I284" s="59" t="s">
        <v>135</v>
      </c>
      <c r="J284" s="58">
        <v>7717685176</v>
      </c>
      <c r="K284" s="58">
        <v>23.272727272727298</v>
      </c>
      <c r="L284" s="58">
        <v>0.14090909090909101</v>
      </c>
      <c r="M284" s="58">
        <v>3</v>
      </c>
      <c r="N284" s="60">
        <v>0</v>
      </c>
      <c r="O284" s="60">
        <v>0</v>
      </c>
      <c r="P284" s="58">
        <v>7</v>
      </c>
      <c r="Q284" s="58">
        <v>4</v>
      </c>
      <c r="R284" s="58">
        <v>1</v>
      </c>
      <c r="S284" s="58">
        <v>4</v>
      </c>
      <c r="T284" s="58">
        <v>1</v>
      </c>
      <c r="U284" s="58">
        <v>2</v>
      </c>
      <c r="V284" s="58">
        <v>2</v>
      </c>
      <c r="W284" s="59">
        <v>0</v>
      </c>
      <c r="X284" s="58">
        <v>1</v>
      </c>
      <c r="Y284" s="58">
        <v>5</v>
      </c>
      <c r="Z284" s="59">
        <v>30</v>
      </c>
      <c r="AA284" s="59">
        <v>5</v>
      </c>
      <c r="AB284" s="59" t="s">
        <v>99</v>
      </c>
      <c r="AC284" s="59">
        <v>0</v>
      </c>
      <c r="AD284" s="58">
        <v>3</v>
      </c>
      <c r="AE284" s="58">
        <v>0</v>
      </c>
      <c r="AF284" s="58">
        <v>1</v>
      </c>
      <c r="AG284" s="58">
        <v>8</v>
      </c>
      <c r="AH284" s="59" t="s">
        <v>96</v>
      </c>
      <c r="AI284" s="58">
        <v>1</v>
      </c>
      <c r="AJ284" s="60"/>
      <c r="AK284" s="59" t="s">
        <v>240</v>
      </c>
      <c r="AL284" s="59">
        <v>1</v>
      </c>
      <c r="AM284" s="59" t="s">
        <v>27</v>
      </c>
      <c r="AN284" s="59" t="s">
        <v>680</v>
      </c>
      <c r="AO284" s="58">
        <v>24</v>
      </c>
      <c r="AP284" s="59" t="s">
        <v>677</v>
      </c>
      <c r="AQ284" s="59" t="s">
        <v>691</v>
      </c>
      <c r="AR284" s="59" t="s">
        <v>27</v>
      </c>
      <c r="AS284" s="59" t="s">
        <v>27</v>
      </c>
      <c r="AT284" s="59" t="s">
        <v>27</v>
      </c>
      <c r="AU284" s="59" t="s">
        <v>27</v>
      </c>
      <c r="AV284" s="59" t="s">
        <v>27</v>
      </c>
      <c r="AW284" s="64"/>
      <c r="AX284" s="62" t="s">
        <v>747</v>
      </c>
      <c r="AY284" s="62">
        <v>4.4610000000000003</v>
      </c>
      <c r="AZ284" s="62">
        <v>0.1487</v>
      </c>
      <c r="BA284" s="62">
        <v>6.7249495628782778</v>
      </c>
      <c r="BB284" s="62">
        <v>3.4609999999999999</v>
      </c>
      <c r="BC284" s="62"/>
      <c r="BD284">
        <v>477</v>
      </c>
      <c r="BE284" s="62"/>
      <c r="BF284" s="64"/>
      <c r="BG284" s="64"/>
      <c r="BH284" s="50">
        <f t="shared" si="4"/>
        <v>0.89665994171710373</v>
      </c>
    </row>
    <row r="285" spans="1:87" ht="14.25" customHeight="1" x14ac:dyDescent="0.25">
      <c r="A285" s="58">
        <v>285</v>
      </c>
      <c r="B285" s="59" t="s">
        <v>78</v>
      </c>
      <c r="C285" s="59" t="s">
        <v>28</v>
      </c>
      <c r="D285" s="59" t="s">
        <v>29</v>
      </c>
      <c r="E285" s="59"/>
      <c r="F285" s="59" t="s">
        <v>32</v>
      </c>
      <c r="G285" s="58">
        <v>19</v>
      </c>
      <c r="H285" s="58">
        <v>75</v>
      </c>
      <c r="I285" s="59" t="s">
        <v>135</v>
      </c>
      <c r="J285" s="58">
        <v>7717685176</v>
      </c>
      <c r="K285" s="58">
        <v>0.5625</v>
      </c>
      <c r="L285" s="58">
        <v>0.28125</v>
      </c>
      <c r="M285" s="58">
        <v>4</v>
      </c>
      <c r="N285" s="60">
        <v>0</v>
      </c>
      <c r="O285" s="58">
        <v>2</v>
      </c>
      <c r="P285" s="58">
        <v>6</v>
      </c>
      <c r="Q285" s="58">
        <v>2</v>
      </c>
      <c r="R285" s="58">
        <v>1</v>
      </c>
      <c r="S285" s="58">
        <v>2</v>
      </c>
      <c r="T285" s="58">
        <v>1</v>
      </c>
      <c r="U285" s="58">
        <v>1</v>
      </c>
      <c r="V285" s="58">
        <v>1</v>
      </c>
      <c r="W285" s="59">
        <v>0</v>
      </c>
      <c r="X285" s="58">
        <v>1</v>
      </c>
      <c r="Y285" s="58">
        <v>3</v>
      </c>
      <c r="Z285" s="59">
        <v>24</v>
      </c>
      <c r="AA285" s="59">
        <v>3</v>
      </c>
      <c r="AB285" s="59" t="s">
        <v>99</v>
      </c>
      <c r="AC285" s="59">
        <v>0</v>
      </c>
      <c r="AD285" s="58">
        <v>2</v>
      </c>
      <c r="AE285" s="58">
        <v>2</v>
      </c>
      <c r="AF285" s="58">
        <v>0</v>
      </c>
      <c r="AG285" s="58">
        <v>7</v>
      </c>
      <c r="AH285" s="59" t="s">
        <v>274</v>
      </c>
      <c r="AI285" s="58">
        <v>7</v>
      </c>
      <c r="AJ285" s="60"/>
      <c r="AK285" s="59" t="s">
        <v>275</v>
      </c>
      <c r="AL285" s="59">
        <v>1</v>
      </c>
      <c r="AM285" s="59" t="s">
        <v>27</v>
      </c>
      <c r="AN285" s="59" t="s">
        <v>680</v>
      </c>
      <c r="AO285" s="58">
        <v>24</v>
      </c>
      <c r="AP285" s="59" t="s">
        <v>677</v>
      </c>
      <c r="AQ285" s="59" t="s">
        <v>691</v>
      </c>
      <c r="AR285" s="59" t="s">
        <v>27</v>
      </c>
      <c r="AS285" s="59" t="s">
        <v>27</v>
      </c>
      <c r="AT285" s="59" t="s">
        <v>27</v>
      </c>
      <c r="AU285" s="59" t="s">
        <v>27</v>
      </c>
      <c r="AV285" s="59" t="s">
        <v>27</v>
      </c>
      <c r="AW285" s="62"/>
      <c r="AX285" s="62" t="s">
        <v>747</v>
      </c>
      <c r="AY285" s="62">
        <v>10.181000000000001</v>
      </c>
      <c r="AZ285" s="62">
        <v>0.42420833333333335</v>
      </c>
      <c r="BA285" s="62">
        <v>2.3573322856300951</v>
      </c>
      <c r="BB285" s="62">
        <v>7.742</v>
      </c>
      <c r="BC285" s="62"/>
      <c r="BD285" s="80">
        <v>824</v>
      </c>
      <c r="BE285" s="62" t="s">
        <v>780</v>
      </c>
      <c r="BF285" s="62">
        <v>1</v>
      </c>
      <c r="BG285" s="62">
        <v>1</v>
      </c>
      <c r="BH285" s="50">
        <f t="shared" si="4"/>
        <v>0.39288871427168248</v>
      </c>
      <c r="BI285" s="50"/>
      <c r="BJ285" s="50"/>
      <c r="BL285" s="50"/>
      <c r="BM285" s="50"/>
      <c r="BN285" s="50"/>
      <c r="BO285" s="50"/>
      <c r="BP285" s="50"/>
      <c r="BQ285" s="50"/>
      <c r="BR285" s="50"/>
      <c r="BS285" s="50"/>
      <c r="BT285" s="50"/>
      <c r="BU285" s="50"/>
      <c r="BV285" s="50"/>
      <c r="BW285" s="50"/>
      <c r="BX285" s="50"/>
      <c r="BY285" s="50"/>
      <c r="BZ285" s="50"/>
      <c r="CA285" s="50"/>
      <c r="CB285" s="50"/>
      <c r="CC285" s="50"/>
      <c r="CD285" s="50"/>
      <c r="CE285" s="50"/>
      <c r="CF285" s="50"/>
      <c r="CG285" s="50"/>
      <c r="CH285" s="50"/>
      <c r="CI285" s="50"/>
    </row>
    <row r="286" spans="1:87" ht="14.25" customHeight="1" x14ac:dyDescent="0.25">
      <c r="A286" s="58">
        <v>286</v>
      </c>
      <c r="B286" s="59" t="s">
        <v>78</v>
      </c>
      <c r="C286" s="59" t="s">
        <v>28</v>
      </c>
      <c r="D286" s="59" t="s">
        <v>36</v>
      </c>
      <c r="E286" s="59"/>
      <c r="F286" s="59" t="s">
        <v>32</v>
      </c>
      <c r="G286" s="58">
        <v>66</v>
      </c>
      <c r="H286" s="58">
        <v>56</v>
      </c>
      <c r="I286" s="59" t="s">
        <v>135</v>
      </c>
      <c r="J286" s="58">
        <v>7717685176</v>
      </c>
      <c r="K286" s="58">
        <v>0.28571428571428598</v>
      </c>
      <c r="L286" s="58">
        <v>0.14285714285714299</v>
      </c>
      <c r="M286" s="58">
        <v>3</v>
      </c>
      <c r="N286" s="60">
        <v>0</v>
      </c>
      <c r="O286" s="58">
        <v>2</v>
      </c>
      <c r="P286" s="58">
        <v>7</v>
      </c>
      <c r="Q286" s="58">
        <v>3</v>
      </c>
      <c r="R286" s="58">
        <v>1</v>
      </c>
      <c r="S286" s="58">
        <v>3</v>
      </c>
      <c r="T286" s="58">
        <v>1</v>
      </c>
      <c r="U286" s="58">
        <v>3</v>
      </c>
      <c r="V286" s="58">
        <v>1.5</v>
      </c>
      <c r="W286" s="59">
        <v>0</v>
      </c>
      <c r="X286" s="58">
        <v>1.5</v>
      </c>
      <c r="Y286" s="58">
        <v>6</v>
      </c>
      <c r="Z286" s="59">
        <v>32</v>
      </c>
      <c r="AA286" s="59">
        <v>6</v>
      </c>
      <c r="AB286" s="59" t="s">
        <v>102</v>
      </c>
      <c r="AC286" s="59">
        <v>0</v>
      </c>
      <c r="AD286" s="58">
        <v>2</v>
      </c>
      <c r="AE286" s="58">
        <v>4</v>
      </c>
      <c r="AF286" s="58">
        <v>0</v>
      </c>
      <c r="AG286" s="58">
        <v>9</v>
      </c>
      <c r="AH286" s="59" t="s">
        <v>274</v>
      </c>
      <c r="AI286" s="58">
        <v>7</v>
      </c>
      <c r="AJ286" s="60"/>
      <c r="AK286" s="59" t="s">
        <v>310</v>
      </c>
      <c r="AL286" s="59">
        <v>1</v>
      </c>
      <c r="AM286" s="59" t="s">
        <v>27</v>
      </c>
      <c r="AN286" s="59" t="s">
        <v>680</v>
      </c>
      <c r="AO286" s="58">
        <v>24</v>
      </c>
      <c r="AP286" s="59" t="s">
        <v>677</v>
      </c>
      <c r="AQ286" s="59" t="s">
        <v>691</v>
      </c>
      <c r="AR286" s="59" t="s">
        <v>27</v>
      </c>
      <c r="AS286" s="59" t="s">
        <v>27</v>
      </c>
      <c r="AT286" s="59" t="s">
        <v>27</v>
      </c>
      <c r="AU286" s="59" t="s">
        <v>27</v>
      </c>
      <c r="AV286" s="59" t="s">
        <v>27</v>
      </c>
      <c r="AW286" s="62"/>
      <c r="AX286" s="62" t="s">
        <v>747</v>
      </c>
      <c r="AY286" s="62">
        <v>5.1120000000000001</v>
      </c>
      <c r="AZ286" s="62">
        <v>0.15975</v>
      </c>
      <c r="BA286" s="62">
        <v>6.2597809076682314</v>
      </c>
      <c r="BB286" s="62">
        <v>4.1989999999999998</v>
      </c>
      <c r="BC286" s="62"/>
      <c r="BD286" s="80">
        <v>839</v>
      </c>
      <c r="BE286" s="62" t="s">
        <v>780</v>
      </c>
      <c r="BF286" s="62">
        <v>1</v>
      </c>
      <c r="BG286" s="62">
        <v>1</v>
      </c>
      <c r="BH286" s="50">
        <f t="shared" si="4"/>
        <v>1.1737089201877935</v>
      </c>
      <c r="BI286" s="50"/>
      <c r="BJ286" s="50"/>
      <c r="BL286" s="50"/>
      <c r="BM286" s="50"/>
      <c r="BN286" s="50"/>
      <c r="BO286" s="50"/>
      <c r="BP286" s="50"/>
      <c r="BQ286" s="50"/>
      <c r="BR286" s="50"/>
      <c r="BS286" s="50"/>
      <c r="BT286" s="50"/>
      <c r="BU286" s="50"/>
      <c r="BV286" s="50"/>
      <c r="BW286" s="50"/>
      <c r="BX286" s="50"/>
      <c r="BY286" s="50"/>
      <c r="BZ286" s="50"/>
      <c r="CA286" s="50"/>
      <c r="CB286" s="50"/>
      <c r="CC286" s="50"/>
      <c r="CD286" s="50"/>
      <c r="CE286" s="50"/>
      <c r="CF286" s="50"/>
      <c r="CG286" s="50"/>
      <c r="CH286" s="50"/>
      <c r="CI286" s="50"/>
    </row>
    <row r="287" spans="1:87" ht="14.25" customHeight="1" x14ac:dyDescent="0.25">
      <c r="A287" s="58">
        <v>287</v>
      </c>
      <c r="B287" s="59" t="s">
        <v>78</v>
      </c>
      <c r="C287" s="59" t="s">
        <v>28</v>
      </c>
      <c r="D287" s="59" t="s">
        <v>41</v>
      </c>
      <c r="E287" s="59"/>
      <c r="F287" s="59" t="s">
        <v>32</v>
      </c>
      <c r="G287" s="58">
        <v>14</v>
      </c>
      <c r="H287" s="58">
        <v>13</v>
      </c>
      <c r="I287" s="59" t="s">
        <v>135</v>
      </c>
      <c r="J287" s="58">
        <v>7717685176</v>
      </c>
      <c r="K287" s="58">
        <v>0</v>
      </c>
      <c r="L287" s="58">
        <v>0</v>
      </c>
      <c r="M287" s="58">
        <v>1</v>
      </c>
      <c r="N287" s="60">
        <v>0</v>
      </c>
      <c r="O287" s="58">
        <v>2</v>
      </c>
      <c r="P287" s="58">
        <v>3</v>
      </c>
      <c r="Q287" s="58">
        <v>1</v>
      </c>
      <c r="R287" s="60">
        <v>0</v>
      </c>
      <c r="S287" s="58">
        <v>1</v>
      </c>
      <c r="T287" s="58">
        <v>1</v>
      </c>
      <c r="U287" s="58">
        <v>1</v>
      </c>
      <c r="V287" s="58">
        <v>0.5</v>
      </c>
      <c r="W287" s="59">
        <v>0</v>
      </c>
      <c r="X287" s="58">
        <v>0.5</v>
      </c>
      <c r="Y287" s="58">
        <v>2</v>
      </c>
      <c r="Z287" s="59">
        <v>13</v>
      </c>
      <c r="AA287" s="59">
        <v>2</v>
      </c>
      <c r="AB287" s="59" t="s">
        <v>27</v>
      </c>
      <c r="AC287" s="59">
        <v>0</v>
      </c>
      <c r="AD287" s="58">
        <v>4</v>
      </c>
      <c r="AE287" s="58">
        <v>1</v>
      </c>
      <c r="AF287" s="58">
        <v>0</v>
      </c>
      <c r="AG287" s="58">
        <v>8</v>
      </c>
      <c r="AH287" s="59" t="s">
        <v>341</v>
      </c>
      <c r="AI287" s="58">
        <v>7</v>
      </c>
      <c r="AJ287" s="60"/>
      <c r="AK287" s="59" t="s">
        <v>342</v>
      </c>
      <c r="AL287" s="59">
        <v>1</v>
      </c>
      <c r="AM287" s="59" t="s">
        <v>27</v>
      </c>
      <c r="AN287" s="59" t="s">
        <v>680</v>
      </c>
      <c r="AO287" s="58">
        <v>24</v>
      </c>
      <c r="AP287" s="59" t="s">
        <v>677</v>
      </c>
      <c r="AQ287" s="59" t="s">
        <v>691</v>
      </c>
      <c r="AR287" s="59" t="s">
        <v>27</v>
      </c>
      <c r="AS287" s="59" t="s">
        <v>27</v>
      </c>
      <c r="AT287" s="59" t="s">
        <v>27</v>
      </c>
      <c r="AU287" s="59" t="s">
        <v>27</v>
      </c>
      <c r="AV287" s="59" t="s">
        <v>27</v>
      </c>
      <c r="AW287" s="64"/>
      <c r="AX287" s="62" t="s">
        <v>747</v>
      </c>
      <c r="AY287" s="62">
        <v>4.8170000000000002</v>
      </c>
      <c r="AZ287" s="62">
        <v>0.37053846153846154</v>
      </c>
      <c r="BA287" s="62">
        <v>2.6987751712684243</v>
      </c>
      <c r="BB287" s="62"/>
      <c r="BC287" s="62"/>
      <c r="BD287">
        <v>72</v>
      </c>
      <c r="BE287" s="62"/>
      <c r="BF287" s="64"/>
      <c r="BG287" s="64"/>
      <c r="BH287" s="50">
        <f t="shared" si="4"/>
        <v>1.0379904504878554</v>
      </c>
    </row>
    <row r="288" spans="1:87" ht="14.25" customHeight="1" x14ac:dyDescent="0.25">
      <c r="A288" s="58">
        <v>288</v>
      </c>
      <c r="B288" s="59" t="s">
        <v>78</v>
      </c>
      <c r="C288" s="59" t="s">
        <v>28</v>
      </c>
      <c r="D288" s="59" t="s">
        <v>46</v>
      </c>
      <c r="E288" s="59"/>
      <c r="F288" s="59" t="s">
        <v>32</v>
      </c>
      <c r="G288" s="58">
        <v>98</v>
      </c>
      <c r="H288" s="58">
        <v>9</v>
      </c>
      <c r="I288" s="59" t="s">
        <v>135</v>
      </c>
      <c r="J288" s="58">
        <v>7717685176</v>
      </c>
      <c r="K288" s="58">
        <v>0.75</v>
      </c>
      <c r="L288" s="58">
        <v>0.375</v>
      </c>
      <c r="M288" s="58">
        <v>1</v>
      </c>
      <c r="N288" s="60">
        <v>0</v>
      </c>
      <c r="O288" s="58">
        <v>2</v>
      </c>
      <c r="P288" s="58">
        <v>2</v>
      </c>
      <c r="Q288" s="58">
        <v>1</v>
      </c>
      <c r="R288" s="58">
        <v>1</v>
      </c>
      <c r="S288" s="58">
        <v>1</v>
      </c>
      <c r="T288" s="58">
        <v>1</v>
      </c>
      <c r="U288" s="58">
        <v>2</v>
      </c>
      <c r="V288" s="58">
        <v>0.5</v>
      </c>
      <c r="W288" s="59">
        <v>0</v>
      </c>
      <c r="X288" s="58">
        <v>0.5</v>
      </c>
      <c r="Y288" s="58">
        <v>3</v>
      </c>
      <c r="Z288" s="59">
        <v>15</v>
      </c>
      <c r="AA288" s="59">
        <v>3</v>
      </c>
      <c r="AB288" s="59" t="s">
        <v>99</v>
      </c>
      <c r="AC288" s="59">
        <v>0</v>
      </c>
      <c r="AD288" s="58">
        <v>2</v>
      </c>
      <c r="AE288" s="58">
        <v>1</v>
      </c>
      <c r="AF288" s="58">
        <v>0</v>
      </c>
      <c r="AG288" s="58">
        <v>6</v>
      </c>
      <c r="AH288" s="59" t="s">
        <v>274</v>
      </c>
      <c r="AI288" s="58">
        <v>7</v>
      </c>
      <c r="AJ288" s="60"/>
      <c r="AK288" s="59" t="s">
        <v>368</v>
      </c>
      <c r="AL288" s="59">
        <v>1</v>
      </c>
      <c r="AM288" s="59" t="s">
        <v>27</v>
      </c>
      <c r="AN288" s="59" t="s">
        <v>680</v>
      </c>
      <c r="AO288" s="58">
        <v>24</v>
      </c>
      <c r="AP288" s="59" t="s">
        <v>677</v>
      </c>
      <c r="AQ288" s="59" t="s">
        <v>691</v>
      </c>
      <c r="AR288" s="59" t="s">
        <v>27</v>
      </c>
      <c r="AS288" s="59" t="s">
        <v>27</v>
      </c>
      <c r="AT288" s="59" t="s">
        <v>27</v>
      </c>
      <c r="AU288" s="59" t="s">
        <v>27</v>
      </c>
      <c r="AV288" s="59" t="s">
        <v>27</v>
      </c>
      <c r="AW288" s="64"/>
      <c r="AX288" s="62" t="s">
        <v>747</v>
      </c>
      <c r="AY288" s="62">
        <v>4.0040000000000004</v>
      </c>
      <c r="AZ288" s="62">
        <v>0.26693333333333336</v>
      </c>
      <c r="BA288" s="62">
        <v>3.7462537462537457</v>
      </c>
      <c r="BB288" s="62">
        <v>3.6120000000000001</v>
      </c>
      <c r="BC288" s="62"/>
      <c r="BD288">
        <v>130</v>
      </c>
      <c r="BE288" s="62" t="s">
        <v>780</v>
      </c>
      <c r="BF288" s="62">
        <v>1</v>
      </c>
      <c r="BG288" s="62">
        <v>1</v>
      </c>
      <c r="BH288" s="50">
        <f t="shared" si="4"/>
        <v>0.74925074925074919</v>
      </c>
    </row>
    <row r="289" spans="1:87" ht="14.25" hidden="1" customHeight="1" x14ac:dyDescent="0.25">
      <c r="A289" s="58">
        <v>289</v>
      </c>
      <c r="B289" s="59" t="s">
        <v>78</v>
      </c>
      <c r="C289" s="59" t="s">
        <v>28</v>
      </c>
      <c r="D289" s="59" t="s">
        <v>31</v>
      </c>
      <c r="E289" s="59"/>
      <c r="F289" s="59" t="s">
        <v>30</v>
      </c>
      <c r="G289" s="58">
        <v>62</v>
      </c>
      <c r="H289" s="58">
        <v>150</v>
      </c>
      <c r="I289" s="59" t="s">
        <v>135</v>
      </c>
      <c r="J289" s="58">
        <v>7717685176</v>
      </c>
      <c r="K289" s="58">
        <v>3.8666666666666698</v>
      </c>
      <c r="L289" s="58">
        <v>0.38666666666666699</v>
      </c>
      <c r="M289" s="60">
        <v>0</v>
      </c>
      <c r="N289" s="60">
        <v>0</v>
      </c>
      <c r="O289" s="60">
        <v>0</v>
      </c>
      <c r="P289" s="60">
        <v>0</v>
      </c>
      <c r="Q289" s="60">
        <v>0</v>
      </c>
      <c r="R289" s="60">
        <v>0</v>
      </c>
      <c r="S289" s="60">
        <v>0</v>
      </c>
      <c r="T289" s="60">
        <v>0</v>
      </c>
      <c r="U289" s="60">
        <v>0</v>
      </c>
      <c r="V289" s="60">
        <v>0</v>
      </c>
      <c r="W289" s="59">
        <v>0</v>
      </c>
      <c r="X289" s="60">
        <v>0</v>
      </c>
      <c r="Y289" s="60">
        <v>0</v>
      </c>
      <c r="Z289" s="59">
        <v>0</v>
      </c>
      <c r="AA289" s="59">
        <v>0</v>
      </c>
      <c r="AB289" s="59" t="s">
        <v>102</v>
      </c>
      <c r="AC289" s="61">
        <v>4</v>
      </c>
      <c r="AD289" s="58">
        <v>0</v>
      </c>
      <c r="AE289" s="58">
        <v>0</v>
      </c>
      <c r="AF289" s="58">
        <v>0</v>
      </c>
      <c r="AG289" s="58">
        <v>0</v>
      </c>
      <c r="AH289" s="59" t="s">
        <v>381</v>
      </c>
      <c r="AI289" s="58">
        <v>16</v>
      </c>
      <c r="AJ289" s="60"/>
      <c r="AK289" s="59" t="s">
        <v>377</v>
      </c>
      <c r="AL289" s="59">
        <v>1</v>
      </c>
      <c r="AM289" s="59" t="s">
        <v>27</v>
      </c>
      <c r="AN289" s="59" t="s">
        <v>680</v>
      </c>
      <c r="AO289" s="58">
        <v>24</v>
      </c>
      <c r="AP289" s="59" t="s">
        <v>677</v>
      </c>
      <c r="AQ289" s="59" t="s">
        <v>691</v>
      </c>
      <c r="AR289" s="59" t="s">
        <v>27</v>
      </c>
      <c r="AS289" s="59" t="s">
        <v>27</v>
      </c>
      <c r="AT289" s="59" t="s">
        <v>27</v>
      </c>
      <c r="AU289" s="59" t="s">
        <v>27</v>
      </c>
      <c r="AV289" s="59" t="s">
        <v>27</v>
      </c>
      <c r="AW289" s="62"/>
      <c r="AX289" s="62" t="s">
        <v>747</v>
      </c>
      <c r="AY289" s="62">
        <v>4.1680000000000001</v>
      </c>
      <c r="AZ289" s="62" t="s">
        <v>27</v>
      </c>
      <c r="BA289" s="62">
        <v>0</v>
      </c>
      <c r="BB289" s="62">
        <v>3.4750000000000001</v>
      </c>
      <c r="BC289" s="62"/>
      <c r="BD289">
        <v>0</v>
      </c>
      <c r="BE289" s="62" t="s">
        <v>781</v>
      </c>
      <c r="BF289" s="62">
        <v>1</v>
      </c>
      <c r="BG289" s="62">
        <v>1</v>
      </c>
      <c r="BH289" s="50">
        <f t="shared" si="4"/>
        <v>0</v>
      </c>
      <c r="BI289" s="50"/>
      <c r="BJ289" s="50"/>
      <c r="BL289" s="50"/>
      <c r="BM289" s="50"/>
      <c r="BN289" s="50"/>
      <c r="BO289" s="50"/>
      <c r="BP289" s="50"/>
      <c r="BQ289" s="50"/>
      <c r="BR289" s="50"/>
      <c r="BS289" s="50"/>
      <c r="BT289" s="50"/>
      <c r="BU289" s="50"/>
      <c r="BV289" s="50"/>
      <c r="BW289" s="50"/>
      <c r="BX289" s="50"/>
      <c r="BY289" s="50"/>
      <c r="BZ289" s="50"/>
      <c r="CA289" s="50"/>
      <c r="CB289" s="50"/>
      <c r="CC289" s="50"/>
      <c r="CD289" s="50"/>
      <c r="CE289" s="50"/>
      <c r="CF289" s="50"/>
      <c r="CG289" s="50"/>
      <c r="CH289" s="50"/>
      <c r="CI289" s="50"/>
    </row>
    <row r="290" spans="1:87" ht="14.25" customHeight="1" x14ac:dyDescent="0.25">
      <c r="A290" s="58">
        <v>290</v>
      </c>
      <c r="B290" s="59" t="s">
        <v>78</v>
      </c>
      <c r="C290" s="59" t="s">
        <v>28</v>
      </c>
      <c r="D290" s="59" t="s">
        <v>37</v>
      </c>
      <c r="E290" s="59"/>
      <c r="F290" s="59" t="s">
        <v>30</v>
      </c>
      <c r="G290" s="58">
        <v>69</v>
      </c>
      <c r="H290" s="58">
        <v>104</v>
      </c>
      <c r="I290" s="59" t="s">
        <v>135</v>
      </c>
      <c r="J290" s="58">
        <v>7717685176</v>
      </c>
      <c r="K290" s="58">
        <v>3.4</v>
      </c>
      <c r="L290" s="58">
        <v>0.34</v>
      </c>
      <c r="M290" s="58">
        <v>1</v>
      </c>
      <c r="N290" s="60">
        <v>0</v>
      </c>
      <c r="O290" s="60">
        <v>0</v>
      </c>
      <c r="P290" s="58">
        <v>5</v>
      </c>
      <c r="Q290" s="58">
        <v>4</v>
      </c>
      <c r="R290" s="58">
        <v>1</v>
      </c>
      <c r="S290" s="58">
        <v>4</v>
      </c>
      <c r="T290" s="58">
        <v>1</v>
      </c>
      <c r="U290" s="58">
        <v>1</v>
      </c>
      <c r="V290" s="58">
        <v>2</v>
      </c>
      <c r="W290" s="59">
        <v>0</v>
      </c>
      <c r="X290" s="60">
        <v>0</v>
      </c>
      <c r="Y290" s="58">
        <v>3</v>
      </c>
      <c r="Z290" s="59">
        <v>22</v>
      </c>
      <c r="AA290" s="59">
        <v>3</v>
      </c>
      <c r="AB290" s="59" t="s">
        <v>99</v>
      </c>
      <c r="AC290" s="61">
        <v>3</v>
      </c>
      <c r="AD290" s="58">
        <v>7</v>
      </c>
      <c r="AE290" s="58">
        <v>3</v>
      </c>
      <c r="AF290" s="58">
        <v>1</v>
      </c>
      <c r="AG290" s="58">
        <v>16</v>
      </c>
      <c r="AH290" s="59" t="s">
        <v>429</v>
      </c>
      <c r="AI290" s="58">
        <v>13</v>
      </c>
      <c r="AJ290" s="60"/>
      <c r="AK290" s="59" t="s">
        <v>430</v>
      </c>
      <c r="AL290" s="59">
        <v>1</v>
      </c>
      <c r="AM290" s="59" t="s">
        <v>27</v>
      </c>
      <c r="AN290" s="59" t="s">
        <v>680</v>
      </c>
      <c r="AO290" s="58">
        <v>24</v>
      </c>
      <c r="AP290" s="59" t="s">
        <v>677</v>
      </c>
      <c r="AQ290" s="59" t="s">
        <v>691</v>
      </c>
      <c r="AR290" s="59" t="s">
        <v>27</v>
      </c>
      <c r="AS290" s="59" t="s">
        <v>27</v>
      </c>
      <c r="AT290" s="59" t="s">
        <v>27</v>
      </c>
      <c r="AU290" s="59" t="s">
        <v>27</v>
      </c>
      <c r="AV290" s="59" t="s">
        <v>27</v>
      </c>
      <c r="AW290" s="62"/>
      <c r="AX290" s="62" t="s">
        <v>747</v>
      </c>
      <c r="AY290" s="62">
        <v>4.7510000000000003</v>
      </c>
      <c r="AZ290" s="62">
        <v>0.21595454545454548</v>
      </c>
      <c r="BA290" s="62">
        <v>4.6306040833508728</v>
      </c>
      <c r="BB290" s="62">
        <v>1.7430000000000001</v>
      </c>
      <c r="BC290" s="62"/>
      <c r="BD290">
        <v>560</v>
      </c>
      <c r="BE290" s="62" t="s">
        <v>784</v>
      </c>
      <c r="BF290" s="62">
        <v>1</v>
      </c>
      <c r="BG290" s="62">
        <v>1</v>
      </c>
      <c r="BH290" s="50">
        <f t="shared" si="4"/>
        <v>2.3153020416754364</v>
      </c>
      <c r="BI290" s="50"/>
      <c r="BJ290" s="50"/>
      <c r="BL290" s="50"/>
      <c r="BM290" s="50"/>
      <c r="BN290" s="50"/>
      <c r="BO290" s="50"/>
      <c r="BP290" s="50"/>
      <c r="BQ290" s="50"/>
      <c r="BR290" s="50"/>
      <c r="BS290" s="50"/>
      <c r="BT290" s="50"/>
      <c r="BU290" s="50"/>
      <c r="BV290" s="50"/>
      <c r="BW290" s="50"/>
      <c r="BX290" s="50"/>
      <c r="BY290" s="50"/>
      <c r="BZ290" s="50"/>
      <c r="CA290" s="50"/>
      <c r="CB290" s="50"/>
      <c r="CC290" s="50"/>
      <c r="CD290" s="50"/>
      <c r="CE290" s="50"/>
      <c r="CF290" s="50"/>
      <c r="CG290" s="50"/>
      <c r="CH290" s="50"/>
      <c r="CI290" s="50"/>
    </row>
    <row r="291" spans="1:87" ht="14.25" customHeight="1" x14ac:dyDescent="0.25">
      <c r="A291" s="58">
        <v>291</v>
      </c>
      <c r="B291" s="59" t="s">
        <v>78</v>
      </c>
      <c r="C291" s="59" t="s">
        <v>28</v>
      </c>
      <c r="D291" s="59" t="s">
        <v>42</v>
      </c>
      <c r="E291" s="59"/>
      <c r="F291" s="59" t="s">
        <v>30</v>
      </c>
      <c r="G291" s="58">
        <v>40</v>
      </c>
      <c r="H291" s="58">
        <v>24</v>
      </c>
      <c r="I291" s="59" t="s">
        <v>135</v>
      </c>
      <c r="J291" s="58">
        <v>7717685176</v>
      </c>
      <c r="K291" s="58">
        <v>3.8666666666666698</v>
      </c>
      <c r="L291" s="58">
        <v>0.38666666666666699</v>
      </c>
      <c r="M291" s="58">
        <v>2</v>
      </c>
      <c r="N291" s="60">
        <v>0</v>
      </c>
      <c r="O291" s="60">
        <v>0</v>
      </c>
      <c r="P291" s="58">
        <v>5</v>
      </c>
      <c r="Q291" s="58">
        <v>3</v>
      </c>
      <c r="R291" s="58">
        <v>1</v>
      </c>
      <c r="S291" s="58">
        <v>3</v>
      </c>
      <c r="T291" s="58">
        <v>1</v>
      </c>
      <c r="U291" s="58">
        <v>2</v>
      </c>
      <c r="V291" s="58">
        <v>1</v>
      </c>
      <c r="W291" s="59">
        <v>0</v>
      </c>
      <c r="X291" s="58">
        <v>1</v>
      </c>
      <c r="Y291" s="58">
        <v>4</v>
      </c>
      <c r="Z291" s="59">
        <v>23</v>
      </c>
      <c r="AA291" s="59">
        <v>4</v>
      </c>
      <c r="AB291" s="59" t="s">
        <v>102</v>
      </c>
      <c r="AC291" s="61">
        <v>3</v>
      </c>
      <c r="AD291" s="58">
        <v>4</v>
      </c>
      <c r="AE291" s="58">
        <v>1</v>
      </c>
      <c r="AF291" s="58">
        <v>2</v>
      </c>
      <c r="AG291" s="58">
        <v>11</v>
      </c>
      <c r="AH291" s="59" t="s">
        <v>429</v>
      </c>
      <c r="AI291" s="58">
        <v>13</v>
      </c>
      <c r="AJ291" s="60"/>
      <c r="AK291" s="59" t="s">
        <v>457</v>
      </c>
      <c r="AL291" s="59">
        <v>1</v>
      </c>
      <c r="AM291" s="59" t="s">
        <v>27</v>
      </c>
      <c r="AN291" s="59" t="s">
        <v>680</v>
      </c>
      <c r="AO291" s="58">
        <v>24</v>
      </c>
      <c r="AP291" s="59" t="s">
        <v>677</v>
      </c>
      <c r="AQ291" s="59" t="s">
        <v>691</v>
      </c>
      <c r="AR291" s="59" t="s">
        <v>27</v>
      </c>
      <c r="AS291" s="59" t="s">
        <v>27</v>
      </c>
      <c r="AT291" s="59" t="s">
        <v>27</v>
      </c>
      <c r="AU291" s="59" t="s">
        <v>27</v>
      </c>
      <c r="AV291" s="59" t="s">
        <v>27</v>
      </c>
      <c r="AW291" s="64"/>
      <c r="AX291" s="62" t="s">
        <v>747</v>
      </c>
      <c r="AY291" s="62">
        <v>2.923</v>
      </c>
      <c r="AZ291" s="62">
        <v>0.12708695652173913</v>
      </c>
      <c r="BA291" s="62">
        <v>7.8686281217926783</v>
      </c>
      <c r="BB291" s="62">
        <v>2.403</v>
      </c>
      <c r="BC291" s="62"/>
      <c r="BD291">
        <v>583</v>
      </c>
      <c r="BE291" s="62" t="s">
        <v>781</v>
      </c>
      <c r="BF291" s="62">
        <v>1</v>
      </c>
      <c r="BG291" s="62">
        <v>1</v>
      </c>
      <c r="BH291" s="50">
        <f t="shared" si="4"/>
        <v>2.3947998631542937</v>
      </c>
    </row>
    <row r="292" spans="1:87" ht="14.25" customHeight="1" x14ac:dyDescent="0.25">
      <c r="A292" s="58">
        <v>292</v>
      </c>
      <c r="B292" s="59" t="s">
        <v>78</v>
      </c>
      <c r="C292" s="59" t="s">
        <v>28</v>
      </c>
      <c r="D292" s="59" t="s">
        <v>47</v>
      </c>
      <c r="E292" s="59"/>
      <c r="F292" s="59" t="s">
        <v>30</v>
      </c>
      <c r="G292" s="58">
        <v>4</v>
      </c>
      <c r="H292" s="58">
        <v>8</v>
      </c>
      <c r="I292" s="59" t="s">
        <v>135</v>
      </c>
      <c r="J292" s="58">
        <v>7717685176</v>
      </c>
      <c r="K292" s="58">
        <v>2.6923076923076898</v>
      </c>
      <c r="L292" s="58">
        <v>0.269230769230769</v>
      </c>
      <c r="M292" s="58">
        <v>1</v>
      </c>
      <c r="N292" s="60">
        <v>0</v>
      </c>
      <c r="O292" s="58">
        <v>3</v>
      </c>
      <c r="P292" s="58">
        <v>1</v>
      </c>
      <c r="Q292" s="60">
        <v>0</v>
      </c>
      <c r="R292" s="58">
        <v>1</v>
      </c>
      <c r="S292" s="60">
        <v>0</v>
      </c>
      <c r="T292" s="58">
        <v>1</v>
      </c>
      <c r="U292" s="58">
        <v>1</v>
      </c>
      <c r="V292" s="58">
        <v>0.5</v>
      </c>
      <c r="W292" s="59">
        <v>0</v>
      </c>
      <c r="X292" s="58">
        <v>0.5</v>
      </c>
      <c r="Y292" s="58">
        <v>2</v>
      </c>
      <c r="Z292" s="59">
        <v>11</v>
      </c>
      <c r="AA292" s="59">
        <v>2</v>
      </c>
      <c r="AB292" s="59" t="s">
        <v>99</v>
      </c>
      <c r="AC292" s="61">
        <v>3</v>
      </c>
      <c r="AD292" s="58">
        <v>6</v>
      </c>
      <c r="AE292" s="58">
        <v>3</v>
      </c>
      <c r="AF292" s="58">
        <v>0</v>
      </c>
      <c r="AG292" s="58">
        <v>14</v>
      </c>
      <c r="AH292" s="59" t="s">
        <v>484</v>
      </c>
      <c r="AI292" s="58">
        <v>13</v>
      </c>
      <c r="AJ292" s="60"/>
      <c r="AK292" s="59" t="s">
        <v>485</v>
      </c>
      <c r="AL292" s="59">
        <v>1</v>
      </c>
      <c r="AM292" s="59" t="s">
        <v>27</v>
      </c>
      <c r="AN292" s="59" t="s">
        <v>680</v>
      </c>
      <c r="AO292" s="58">
        <v>24</v>
      </c>
      <c r="AP292" s="59" t="s">
        <v>677</v>
      </c>
      <c r="AQ292" s="59" t="s">
        <v>691</v>
      </c>
      <c r="AR292" s="59" t="s">
        <v>27</v>
      </c>
      <c r="AS292" s="59" t="s">
        <v>27</v>
      </c>
      <c r="AT292" s="59" t="s">
        <v>27</v>
      </c>
      <c r="AU292" s="59" t="s">
        <v>27</v>
      </c>
      <c r="AV292" s="59" t="s">
        <v>27</v>
      </c>
      <c r="AW292" s="64"/>
      <c r="AX292" s="62" t="s">
        <v>747</v>
      </c>
      <c r="AY292" s="62">
        <v>2.4870000000000001</v>
      </c>
      <c r="AZ292" s="62">
        <v>0.22609090909090909</v>
      </c>
      <c r="BA292" s="62">
        <v>4.4229995979091274</v>
      </c>
      <c r="BB292" s="62">
        <v>1.9430000000000001</v>
      </c>
      <c r="BC292" s="62"/>
      <c r="BD292" s="80">
        <v>47</v>
      </c>
      <c r="BE292" s="62" t="s">
        <v>784</v>
      </c>
      <c r="BF292" s="62">
        <v>1</v>
      </c>
      <c r="BG292" s="62">
        <v>1</v>
      </c>
      <c r="BH292" s="50">
        <f t="shared" si="4"/>
        <v>3.6188178528347406</v>
      </c>
    </row>
    <row r="293" spans="1:87" ht="14.25" customHeight="1" x14ac:dyDescent="0.25">
      <c r="A293" s="58">
        <v>293</v>
      </c>
      <c r="B293" s="59" t="s">
        <v>78</v>
      </c>
      <c r="C293" s="59" t="s">
        <v>28</v>
      </c>
      <c r="D293" s="59" t="s">
        <v>33</v>
      </c>
      <c r="E293" s="59"/>
      <c r="F293" s="59" t="s">
        <v>500</v>
      </c>
      <c r="G293" s="58">
        <v>28</v>
      </c>
      <c r="H293" s="58">
        <v>200</v>
      </c>
      <c r="I293" s="59" t="s">
        <v>135</v>
      </c>
      <c r="J293" s="58">
        <v>7717685176</v>
      </c>
      <c r="K293" s="58">
        <v>2.2000000000000002</v>
      </c>
      <c r="L293" s="58">
        <v>0.44</v>
      </c>
      <c r="M293" s="58">
        <v>2</v>
      </c>
      <c r="N293" s="60">
        <v>0</v>
      </c>
      <c r="O293" s="58">
        <v>3</v>
      </c>
      <c r="P293" s="58">
        <v>5</v>
      </c>
      <c r="Q293" s="58">
        <v>2</v>
      </c>
      <c r="R293" s="58">
        <v>1</v>
      </c>
      <c r="S293" s="58">
        <v>2</v>
      </c>
      <c r="T293" s="58">
        <v>1</v>
      </c>
      <c r="U293" s="60">
        <v>0</v>
      </c>
      <c r="V293" s="58">
        <v>2</v>
      </c>
      <c r="W293" s="61">
        <v>1</v>
      </c>
      <c r="X293" s="58">
        <v>1</v>
      </c>
      <c r="Y293" s="58">
        <v>4</v>
      </c>
      <c r="Z293" s="59">
        <v>24</v>
      </c>
      <c r="AA293" s="59">
        <v>4</v>
      </c>
      <c r="AB293" s="59" t="s">
        <v>99</v>
      </c>
      <c r="AC293" s="61">
        <v>3</v>
      </c>
      <c r="AD293" s="58">
        <v>7</v>
      </c>
      <c r="AE293" s="58">
        <v>2</v>
      </c>
      <c r="AF293" s="58">
        <v>1</v>
      </c>
      <c r="AG293" s="58">
        <v>14</v>
      </c>
      <c r="AH293" s="59" t="s">
        <v>516</v>
      </c>
      <c r="AI293" s="58">
        <v>22</v>
      </c>
      <c r="AJ293" s="60"/>
      <c r="AK293" s="59" t="s">
        <v>517</v>
      </c>
      <c r="AL293" s="59">
        <v>1</v>
      </c>
      <c r="AM293" s="59" t="s">
        <v>27</v>
      </c>
      <c r="AN293" s="59" t="s">
        <v>680</v>
      </c>
      <c r="AO293" s="58">
        <v>24</v>
      </c>
      <c r="AP293" s="59" t="s">
        <v>677</v>
      </c>
      <c r="AQ293" s="59" t="s">
        <v>691</v>
      </c>
      <c r="AR293" s="59" t="s">
        <v>27</v>
      </c>
      <c r="AS293" s="59" t="s">
        <v>27</v>
      </c>
      <c r="AT293" s="59" t="s">
        <v>27</v>
      </c>
      <c r="AU293" s="59" t="s">
        <v>27</v>
      </c>
      <c r="AV293" s="59" t="s">
        <v>27</v>
      </c>
      <c r="AW293" s="62"/>
      <c r="AX293" s="62" t="s">
        <v>747</v>
      </c>
      <c r="AY293" s="62">
        <v>4.9939999999999998</v>
      </c>
      <c r="AZ293" s="62">
        <v>0.20808333333333331</v>
      </c>
      <c r="BA293" s="62">
        <v>4.8057669203043654</v>
      </c>
      <c r="BB293" s="62">
        <v>4.4480000000000004</v>
      </c>
      <c r="BC293" s="62"/>
      <c r="BD293">
        <v>876</v>
      </c>
      <c r="BE293" s="62" t="s">
        <v>785</v>
      </c>
      <c r="BF293" s="62">
        <v>1</v>
      </c>
      <c r="BG293" s="62">
        <v>1</v>
      </c>
      <c r="BH293" s="50">
        <f t="shared" si="4"/>
        <v>2.0024028834601522</v>
      </c>
      <c r="BI293" s="50"/>
      <c r="BJ293" s="50"/>
      <c r="BL293" s="50"/>
      <c r="BM293" s="50"/>
      <c r="BN293" s="50"/>
      <c r="BO293" s="50"/>
      <c r="BP293" s="50"/>
      <c r="BQ293" s="50"/>
      <c r="BR293" s="50"/>
      <c r="BS293" s="50"/>
      <c r="BT293" s="50"/>
      <c r="BU293" s="50"/>
      <c r="BV293" s="50"/>
      <c r="BW293" s="50"/>
      <c r="BX293" s="50"/>
      <c r="BY293" s="50"/>
      <c r="BZ293" s="50"/>
      <c r="CA293" s="50"/>
      <c r="CB293" s="50"/>
      <c r="CC293" s="50"/>
      <c r="CD293" s="50"/>
      <c r="CE293" s="50"/>
      <c r="CF293" s="50"/>
      <c r="CG293" s="50"/>
      <c r="CH293" s="50"/>
      <c r="CI293" s="50"/>
    </row>
    <row r="294" spans="1:87" ht="14.25" customHeight="1" x14ac:dyDescent="0.25">
      <c r="A294" s="58">
        <v>294</v>
      </c>
      <c r="B294" s="59" t="s">
        <v>78</v>
      </c>
      <c r="C294" s="59" t="s">
        <v>28</v>
      </c>
      <c r="D294" s="59" t="s">
        <v>38</v>
      </c>
      <c r="E294" s="59"/>
      <c r="F294" s="59" t="s">
        <v>500</v>
      </c>
      <c r="G294" s="58">
        <v>29</v>
      </c>
      <c r="H294" s="58">
        <v>120</v>
      </c>
      <c r="I294" s="59" t="s">
        <v>135</v>
      </c>
      <c r="J294" s="58">
        <v>7717685176</v>
      </c>
      <c r="K294" s="58">
        <v>2</v>
      </c>
      <c r="L294" s="58">
        <v>0.4</v>
      </c>
      <c r="M294" s="58">
        <v>2</v>
      </c>
      <c r="N294" s="60">
        <v>0</v>
      </c>
      <c r="O294" s="58">
        <v>2</v>
      </c>
      <c r="P294" s="58">
        <v>5</v>
      </c>
      <c r="Q294" s="58">
        <v>2</v>
      </c>
      <c r="R294" s="60">
        <v>0</v>
      </c>
      <c r="S294" s="58">
        <v>2</v>
      </c>
      <c r="T294" s="60">
        <v>0</v>
      </c>
      <c r="U294" s="58">
        <v>1</v>
      </c>
      <c r="V294" s="58">
        <v>0.5</v>
      </c>
      <c r="W294" s="59">
        <v>0</v>
      </c>
      <c r="X294" s="58">
        <v>0.5</v>
      </c>
      <c r="Y294" s="58">
        <v>2</v>
      </c>
      <c r="Z294" s="59">
        <v>17</v>
      </c>
      <c r="AA294" s="59">
        <v>2</v>
      </c>
      <c r="AB294" s="59" t="s">
        <v>99</v>
      </c>
      <c r="AC294" s="61">
        <v>3</v>
      </c>
      <c r="AD294" s="58">
        <v>5</v>
      </c>
      <c r="AE294" s="58">
        <v>1</v>
      </c>
      <c r="AF294" s="58">
        <v>2</v>
      </c>
      <c r="AG294" s="58">
        <v>11</v>
      </c>
      <c r="AH294" s="59" t="s">
        <v>548</v>
      </c>
      <c r="AI294" s="58">
        <v>23</v>
      </c>
      <c r="AJ294" s="60"/>
      <c r="AK294" s="59" t="s">
        <v>549</v>
      </c>
      <c r="AL294" s="59">
        <v>1</v>
      </c>
      <c r="AM294" s="59" t="s">
        <v>27</v>
      </c>
      <c r="AN294" s="59" t="s">
        <v>680</v>
      </c>
      <c r="AO294" s="58">
        <v>24</v>
      </c>
      <c r="AP294" s="59" t="s">
        <v>677</v>
      </c>
      <c r="AQ294" s="59" t="s">
        <v>691</v>
      </c>
      <c r="AR294" s="59" t="s">
        <v>27</v>
      </c>
      <c r="AS294" s="59" t="s">
        <v>27</v>
      </c>
      <c r="AT294" s="59" t="s">
        <v>27</v>
      </c>
      <c r="AU294" s="59" t="s">
        <v>27</v>
      </c>
      <c r="AV294" s="59" t="s">
        <v>27</v>
      </c>
      <c r="AW294" s="62"/>
      <c r="AX294" s="62" t="s">
        <v>747</v>
      </c>
      <c r="AY294" s="62">
        <v>4.5129999999999999</v>
      </c>
      <c r="AZ294" s="62">
        <v>0.26547058823529412</v>
      </c>
      <c r="BA294" s="62">
        <v>3.7668956348327054</v>
      </c>
      <c r="BB294" s="62">
        <v>3.2330000000000001</v>
      </c>
      <c r="BC294" s="62"/>
      <c r="BD294" s="80">
        <v>11</v>
      </c>
      <c r="BE294" s="62" t="s">
        <v>785</v>
      </c>
      <c r="BF294" s="62">
        <v>1</v>
      </c>
      <c r="BG294" s="62">
        <v>1</v>
      </c>
      <c r="BH294" s="50">
        <f t="shared" si="4"/>
        <v>1.772656769333038</v>
      </c>
      <c r="BI294" s="50"/>
      <c r="BJ294" s="50"/>
      <c r="BL294" s="50"/>
      <c r="BM294" s="50"/>
      <c r="BN294" s="50"/>
      <c r="BO294" s="50"/>
      <c r="BP294" s="50"/>
      <c r="BQ294" s="50"/>
      <c r="BR294" s="50"/>
      <c r="BS294" s="50"/>
      <c r="BT294" s="50"/>
      <c r="BU294" s="50"/>
      <c r="BV294" s="50"/>
      <c r="BW294" s="50"/>
      <c r="BX294" s="50"/>
      <c r="BY294" s="50"/>
      <c r="BZ294" s="50"/>
      <c r="CA294" s="50"/>
      <c r="CB294" s="50"/>
      <c r="CC294" s="50"/>
      <c r="CD294" s="50"/>
      <c r="CE294" s="50"/>
      <c r="CF294" s="50"/>
      <c r="CG294" s="50"/>
      <c r="CH294" s="50"/>
      <c r="CI294" s="50"/>
    </row>
    <row r="295" spans="1:87" ht="14.25" customHeight="1" x14ac:dyDescent="0.25">
      <c r="A295" s="58">
        <v>295</v>
      </c>
      <c r="B295" s="59" t="s">
        <v>78</v>
      </c>
      <c r="C295" s="59" t="s">
        <v>28</v>
      </c>
      <c r="D295" s="59" t="s">
        <v>43</v>
      </c>
      <c r="E295" s="59"/>
      <c r="F295" s="59" t="s">
        <v>500</v>
      </c>
      <c r="G295" s="58">
        <v>59</v>
      </c>
      <c r="H295" s="58">
        <v>26</v>
      </c>
      <c r="I295" s="59" t="s">
        <v>135</v>
      </c>
      <c r="J295" s="58">
        <v>7717685176</v>
      </c>
      <c r="K295" s="58">
        <v>2.3333333333333299</v>
      </c>
      <c r="L295" s="58">
        <v>0.46666666666666701</v>
      </c>
      <c r="M295" s="58">
        <v>1</v>
      </c>
      <c r="N295" s="60">
        <v>0</v>
      </c>
      <c r="O295" s="60">
        <v>0</v>
      </c>
      <c r="P295" s="58">
        <v>3</v>
      </c>
      <c r="Q295" s="58">
        <v>2</v>
      </c>
      <c r="R295" s="60">
        <v>0</v>
      </c>
      <c r="S295" s="58">
        <v>2</v>
      </c>
      <c r="T295" s="60">
        <v>0</v>
      </c>
      <c r="U295" s="60">
        <v>0</v>
      </c>
      <c r="V295" s="58">
        <v>0.5</v>
      </c>
      <c r="W295" s="59">
        <v>0</v>
      </c>
      <c r="X295" s="58">
        <v>0.5</v>
      </c>
      <c r="Y295" s="58">
        <v>1</v>
      </c>
      <c r="Z295" s="59">
        <v>10</v>
      </c>
      <c r="AA295" s="59">
        <v>1</v>
      </c>
      <c r="AB295" s="59" t="s">
        <v>99</v>
      </c>
      <c r="AC295" s="61">
        <v>3</v>
      </c>
      <c r="AD295" s="58">
        <v>5</v>
      </c>
      <c r="AE295" s="58">
        <v>3</v>
      </c>
      <c r="AF295" s="58">
        <v>1</v>
      </c>
      <c r="AG295" s="58">
        <v>12</v>
      </c>
      <c r="AH295" s="59" t="s">
        <v>548</v>
      </c>
      <c r="AI295" s="58">
        <v>23</v>
      </c>
      <c r="AJ295" s="60"/>
      <c r="AK295" s="59" t="s">
        <v>581</v>
      </c>
      <c r="AL295" s="59">
        <v>1</v>
      </c>
      <c r="AM295" s="59" t="s">
        <v>27</v>
      </c>
      <c r="AN295" s="59" t="s">
        <v>680</v>
      </c>
      <c r="AO295" s="58">
        <v>24</v>
      </c>
      <c r="AP295" s="59" t="s">
        <v>677</v>
      </c>
      <c r="AQ295" s="59" t="s">
        <v>691</v>
      </c>
      <c r="AR295" s="59" t="s">
        <v>27</v>
      </c>
      <c r="AS295" s="59" t="s">
        <v>27</v>
      </c>
      <c r="AT295" s="59" t="s">
        <v>27</v>
      </c>
      <c r="AU295" s="59" t="s">
        <v>27</v>
      </c>
      <c r="AV295" s="59" t="s">
        <v>27</v>
      </c>
      <c r="AW295" s="64"/>
      <c r="AX295" s="62" t="s">
        <v>747</v>
      </c>
      <c r="AY295" s="62">
        <v>3.7629999999999999</v>
      </c>
      <c r="AZ295" s="62">
        <v>0.37629999999999997</v>
      </c>
      <c r="BA295" s="62">
        <v>2.6574541589157588</v>
      </c>
      <c r="BB295" s="62">
        <v>2.6510000000000002</v>
      </c>
      <c r="BC295" s="62"/>
      <c r="BD295" s="80">
        <v>497</v>
      </c>
      <c r="BE295" s="62" t="s">
        <v>785</v>
      </c>
      <c r="BF295" s="62">
        <v>1</v>
      </c>
      <c r="BG295" s="62">
        <v>1</v>
      </c>
      <c r="BH295" s="50">
        <f t="shared" si="4"/>
        <v>2.391708743024183</v>
      </c>
    </row>
    <row r="296" spans="1:87" ht="14.25" customHeight="1" x14ac:dyDescent="0.25">
      <c r="A296" s="58">
        <v>296</v>
      </c>
      <c r="B296" s="59" t="s">
        <v>78</v>
      </c>
      <c r="C296" s="59" t="s">
        <v>28</v>
      </c>
      <c r="D296" s="59" t="s">
        <v>48</v>
      </c>
      <c r="E296" s="59"/>
      <c r="F296" s="59" t="s">
        <v>500</v>
      </c>
      <c r="G296" s="58">
        <v>53</v>
      </c>
      <c r="H296" s="58">
        <v>7</v>
      </c>
      <c r="I296" s="59" t="s">
        <v>135</v>
      </c>
      <c r="J296" s="58">
        <v>7717685176</v>
      </c>
      <c r="K296" s="58">
        <v>2</v>
      </c>
      <c r="L296" s="58">
        <v>0.4</v>
      </c>
      <c r="M296" s="58">
        <v>1</v>
      </c>
      <c r="N296" s="60">
        <v>0</v>
      </c>
      <c r="O296" s="60">
        <v>0</v>
      </c>
      <c r="P296" s="58">
        <v>5</v>
      </c>
      <c r="Q296" s="58">
        <v>3</v>
      </c>
      <c r="R296" s="60">
        <v>0</v>
      </c>
      <c r="S296" s="58">
        <v>3</v>
      </c>
      <c r="T296" s="60">
        <v>0</v>
      </c>
      <c r="U296" s="60">
        <v>0</v>
      </c>
      <c r="V296" s="58">
        <v>0.5</v>
      </c>
      <c r="W296" s="59">
        <v>0</v>
      </c>
      <c r="X296" s="58">
        <v>0.5</v>
      </c>
      <c r="Y296" s="58">
        <v>1</v>
      </c>
      <c r="Z296" s="59">
        <v>14</v>
      </c>
      <c r="AA296" s="59">
        <v>1</v>
      </c>
      <c r="AB296" s="59" t="s">
        <v>99</v>
      </c>
      <c r="AC296" s="61">
        <v>3</v>
      </c>
      <c r="AD296" s="58">
        <v>6</v>
      </c>
      <c r="AE296" s="58">
        <v>2</v>
      </c>
      <c r="AF296" s="58">
        <v>2</v>
      </c>
      <c r="AG296" s="58">
        <v>14</v>
      </c>
      <c r="AH296" s="59" t="s">
        <v>611</v>
      </c>
      <c r="AI296" s="58">
        <v>22</v>
      </c>
      <c r="AJ296" s="60"/>
      <c r="AK296" s="59" t="s">
        <v>612</v>
      </c>
      <c r="AL296" s="59">
        <v>1</v>
      </c>
      <c r="AM296" s="59" t="s">
        <v>27</v>
      </c>
      <c r="AN296" s="59" t="s">
        <v>680</v>
      </c>
      <c r="AO296" s="58">
        <v>24</v>
      </c>
      <c r="AP296" s="59" t="s">
        <v>677</v>
      </c>
      <c r="AQ296" s="59" t="s">
        <v>691</v>
      </c>
      <c r="AR296" s="59" t="s">
        <v>27</v>
      </c>
      <c r="AS296" s="59" t="s">
        <v>27</v>
      </c>
      <c r="AT296" s="59" t="s">
        <v>27</v>
      </c>
      <c r="AU296" s="59" t="s">
        <v>27</v>
      </c>
      <c r="AV296" s="59" t="s">
        <v>27</v>
      </c>
      <c r="AW296" s="64"/>
      <c r="AX296" s="62" t="s">
        <v>747</v>
      </c>
      <c r="AY296" s="62">
        <v>3.2069999999999999</v>
      </c>
      <c r="AZ296" s="62">
        <v>0.22907142857142856</v>
      </c>
      <c r="BA296" s="62">
        <v>4.365450576863112</v>
      </c>
      <c r="BB296" s="62">
        <v>2.8000000000000003</v>
      </c>
      <c r="BC296" s="62"/>
      <c r="BD296" s="80">
        <v>129</v>
      </c>
      <c r="BE296" s="62" t="s">
        <v>785</v>
      </c>
      <c r="BF296" s="62">
        <v>1</v>
      </c>
      <c r="BG296" s="62">
        <v>1</v>
      </c>
      <c r="BH296" s="50">
        <f t="shared" si="4"/>
        <v>3.1181789834736517</v>
      </c>
    </row>
    <row r="297" spans="1:87" ht="14.25" customHeight="1" x14ac:dyDescent="0.25">
      <c r="A297" s="58">
        <v>297</v>
      </c>
      <c r="B297" s="59" t="s">
        <v>78</v>
      </c>
      <c r="C297" s="59" t="s">
        <v>28</v>
      </c>
      <c r="D297" s="59" t="s">
        <v>79</v>
      </c>
      <c r="E297" s="59"/>
      <c r="F297" s="59" t="s">
        <v>80</v>
      </c>
      <c r="G297" s="58">
        <v>1</v>
      </c>
      <c r="H297" s="58">
        <v>30</v>
      </c>
      <c r="I297" s="59" t="s">
        <v>137</v>
      </c>
      <c r="J297" s="58">
        <v>17825107236</v>
      </c>
      <c r="K297" s="58">
        <v>0</v>
      </c>
      <c r="L297" s="58">
        <v>0</v>
      </c>
      <c r="M297" s="58">
        <v>6</v>
      </c>
      <c r="N297" s="60">
        <v>0</v>
      </c>
      <c r="O297" s="58">
        <v>2</v>
      </c>
      <c r="P297" s="58">
        <v>10</v>
      </c>
      <c r="Q297" s="58">
        <v>4</v>
      </c>
      <c r="R297" s="60">
        <v>0</v>
      </c>
      <c r="S297" s="58">
        <v>4</v>
      </c>
      <c r="T297" s="58">
        <v>2</v>
      </c>
      <c r="U297" s="58">
        <v>1</v>
      </c>
      <c r="V297" s="58">
        <v>1.5</v>
      </c>
      <c r="W297" s="59">
        <v>0</v>
      </c>
      <c r="X297" s="58">
        <v>1.5</v>
      </c>
      <c r="Y297" s="58">
        <v>4</v>
      </c>
      <c r="Z297" s="59">
        <v>36</v>
      </c>
      <c r="AA297" s="59">
        <v>4</v>
      </c>
      <c r="AB297" s="59" t="s">
        <v>27</v>
      </c>
      <c r="AC297" s="59">
        <v>0</v>
      </c>
      <c r="AD297" s="58">
        <v>1</v>
      </c>
      <c r="AE297" s="58">
        <v>1</v>
      </c>
      <c r="AF297" s="58">
        <v>1</v>
      </c>
      <c r="AG297" s="58">
        <v>8</v>
      </c>
      <c r="AH297" s="59" t="s">
        <v>159</v>
      </c>
      <c r="AI297" s="58">
        <v>2</v>
      </c>
      <c r="AJ297" s="58">
        <v>1</v>
      </c>
      <c r="AK297" s="59" t="s">
        <v>653</v>
      </c>
      <c r="AL297" s="59">
        <v>1</v>
      </c>
      <c r="AM297" s="59" t="s">
        <v>27</v>
      </c>
      <c r="AN297" s="59" t="s">
        <v>680</v>
      </c>
      <c r="AO297" s="58">
        <v>31</v>
      </c>
      <c r="AP297" s="59" t="s">
        <v>674</v>
      </c>
      <c r="AQ297" s="59" t="s">
        <v>703</v>
      </c>
      <c r="AR297" s="59" t="s">
        <v>27</v>
      </c>
      <c r="AS297" s="59" t="s">
        <v>704</v>
      </c>
      <c r="AT297" s="59" t="s">
        <v>27</v>
      </c>
      <c r="AU297" s="59" t="s">
        <v>27</v>
      </c>
      <c r="AV297" s="59" t="s">
        <v>27</v>
      </c>
      <c r="AW297" s="62"/>
      <c r="AX297" s="62" t="s">
        <v>748</v>
      </c>
      <c r="AY297" s="62">
        <v>37.067999999999998</v>
      </c>
      <c r="AZ297" s="62">
        <v>1.0296666666666665</v>
      </c>
      <c r="BA297" s="62">
        <v>0.9711880867594691</v>
      </c>
      <c r="BB297" s="62"/>
      <c r="BC297" s="62">
        <v>145</v>
      </c>
      <c r="BD297">
        <v>1887</v>
      </c>
      <c r="BE297" s="62"/>
      <c r="BF297" s="62"/>
      <c r="BG297" s="62"/>
      <c r="BH297" s="50">
        <f t="shared" si="4"/>
        <v>8.0932340563289101E-2</v>
      </c>
      <c r="BI297" s="50"/>
      <c r="BJ297" s="50"/>
      <c r="BL297" s="50"/>
      <c r="BM297" s="50"/>
      <c r="BN297" s="50"/>
      <c r="BO297" s="50"/>
      <c r="BP297" s="50"/>
      <c r="BQ297" s="50"/>
      <c r="BR297" s="50"/>
      <c r="BS297" s="50"/>
      <c r="BT297" s="50"/>
      <c r="BU297" s="50"/>
      <c r="BV297" s="50"/>
      <c r="BW297" s="50"/>
      <c r="BX297" s="50"/>
      <c r="BY297" s="50"/>
      <c r="BZ297" s="50"/>
      <c r="CA297" s="50"/>
      <c r="CB297" s="50"/>
      <c r="CC297" s="50"/>
      <c r="CD297" s="50"/>
      <c r="CE297" s="50"/>
      <c r="CF297" s="50"/>
      <c r="CG297" s="50"/>
      <c r="CH297" s="50"/>
      <c r="CI297" s="50"/>
    </row>
    <row r="298" spans="1:87" ht="14.25" customHeight="1" x14ac:dyDescent="0.25">
      <c r="A298" s="58">
        <v>298</v>
      </c>
      <c r="B298" s="59" t="s">
        <v>78</v>
      </c>
      <c r="C298" s="59" t="s">
        <v>28</v>
      </c>
      <c r="D298" s="59" t="s">
        <v>34</v>
      </c>
      <c r="E298" s="59"/>
      <c r="F298" s="59" t="s">
        <v>35</v>
      </c>
      <c r="G298" s="58">
        <v>1</v>
      </c>
      <c r="H298" s="58">
        <v>19</v>
      </c>
      <c r="I298" s="59" t="s">
        <v>137</v>
      </c>
      <c r="J298" s="58">
        <v>17825107236</v>
      </c>
      <c r="K298" s="58">
        <v>69.125</v>
      </c>
      <c r="L298" s="58">
        <v>0.79481132075471705</v>
      </c>
      <c r="M298" s="58">
        <v>4</v>
      </c>
      <c r="N298" s="60">
        <v>0</v>
      </c>
      <c r="O298" s="60">
        <v>0</v>
      </c>
      <c r="P298" s="58">
        <v>8</v>
      </c>
      <c r="Q298" s="58">
        <v>4</v>
      </c>
      <c r="R298" s="58">
        <v>1</v>
      </c>
      <c r="S298" s="58">
        <v>4</v>
      </c>
      <c r="T298" s="58">
        <v>2</v>
      </c>
      <c r="U298" s="58">
        <v>1</v>
      </c>
      <c r="V298" s="58">
        <v>2.5</v>
      </c>
      <c r="W298" s="61">
        <v>1</v>
      </c>
      <c r="X298" s="58">
        <v>1.5</v>
      </c>
      <c r="Y298" s="58">
        <v>6</v>
      </c>
      <c r="Z298" s="59">
        <v>35</v>
      </c>
      <c r="AA298" s="59">
        <v>6</v>
      </c>
      <c r="AB298" s="59" t="s">
        <v>102</v>
      </c>
      <c r="AC298" s="59">
        <v>0</v>
      </c>
      <c r="AD298" s="58">
        <v>1</v>
      </c>
      <c r="AE298" s="58">
        <v>4</v>
      </c>
      <c r="AF298" s="58">
        <v>0</v>
      </c>
      <c r="AG298" s="58">
        <v>7</v>
      </c>
      <c r="AH298" s="59" t="s">
        <v>90</v>
      </c>
      <c r="AI298" s="58">
        <v>4</v>
      </c>
      <c r="AJ298" s="58">
        <v>1</v>
      </c>
      <c r="AK298" s="59" t="s">
        <v>196</v>
      </c>
      <c r="AL298" s="59">
        <v>1</v>
      </c>
      <c r="AM298" s="59" t="s">
        <v>27</v>
      </c>
      <c r="AN298" s="59" t="s">
        <v>680</v>
      </c>
      <c r="AO298" s="58">
        <v>31</v>
      </c>
      <c r="AP298" s="59" t="s">
        <v>674</v>
      </c>
      <c r="AQ298" s="59" t="s">
        <v>703</v>
      </c>
      <c r="AR298" s="59" t="s">
        <v>27</v>
      </c>
      <c r="AS298" s="59" t="s">
        <v>704</v>
      </c>
      <c r="AT298" s="59" t="s">
        <v>27</v>
      </c>
      <c r="AU298" s="59" t="s">
        <v>27</v>
      </c>
      <c r="AV298" s="59" t="s">
        <v>27</v>
      </c>
      <c r="AW298" s="62"/>
      <c r="AX298" s="62" t="s">
        <v>748</v>
      </c>
      <c r="AY298" s="62">
        <v>43.021999999999998</v>
      </c>
      <c r="AZ298" s="62">
        <v>1.2291999999999998</v>
      </c>
      <c r="BA298" s="62">
        <v>0.81353726000650828</v>
      </c>
      <c r="BB298" s="62">
        <v>15.103</v>
      </c>
      <c r="BC298" s="62">
        <v>75</v>
      </c>
      <c r="BD298" s="80">
        <v>2766</v>
      </c>
      <c r="BE298" s="62"/>
      <c r="BF298" s="62"/>
      <c r="BG298" s="62"/>
      <c r="BH298" s="50">
        <f t="shared" si="4"/>
        <v>0.11621960857235833</v>
      </c>
      <c r="BI298" s="50"/>
      <c r="BJ298" s="50"/>
      <c r="BL298" s="50"/>
      <c r="BM298" s="50"/>
      <c r="BN298" s="50"/>
      <c r="BO298" s="50"/>
      <c r="BP298" s="50"/>
      <c r="BQ298" s="50"/>
      <c r="BR298" s="50"/>
      <c r="BS298" s="50"/>
      <c r="BT298" s="50"/>
      <c r="BU298" s="50"/>
      <c r="BV298" s="50"/>
      <c r="BW298" s="50"/>
      <c r="BX298" s="50"/>
      <c r="BY298" s="50"/>
      <c r="BZ298" s="50"/>
      <c r="CA298" s="50"/>
      <c r="CB298" s="50"/>
      <c r="CC298" s="50"/>
      <c r="CD298" s="50"/>
      <c r="CE298" s="50"/>
      <c r="CF298" s="50"/>
      <c r="CG298" s="50"/>
      <c r="CH298" s="50"/>
      <c r="CI298" s="50"/>
    </row>
    <row r="299" spans="1:87" ht="14.25" customHeight="1" x14ac:dyDescent="0.25">
      <c r="A299" s="58">
        <v>299</v>
      </c>
      <c r="B299" s="59" t="s">
        <v>78</v>
      </c>
      <c r="C299" s="59" t="s">
        <v>28</v>
      </c>
      <c r="D299" s="59" t="s">
        <v>39</v>
      </c>
      <c r="E299" s="59"/>
      <c r="F299" s="59" t="s">
        <v>40</v>
      </c>
      <c r="G299" s="58">
        <v>1</v>
      </c>
      <c r="H299" s="58">
        <v>9</v>
      </c>
      <c r="I299" s="59" t="s">
        <v>137</v>
      </c>
      <c r="J299" s="58">
        <v>17825107236</v>
      </c>
      <c r="K299" s="58">
        <v>0</v>
      </c>
      <c r="L299" s="58">
        <v>0</v>
      </c>
      <c r="M299" s="58">
        <v>2</v>
      </c>
      <c r="N299" s="60">
        <v>0</v>
      </c>
      <c r="O299" s="58">
        <v>2</v>
      </c>
      <c r="P299" s="58">
        <v>2</v>
      </c>
      <c r="Q299" s="60">
        <v>0</v>
      </c>
      <c r="R299" s="60">
        <v>0</v>
      </c>
      <c r="S299" s="60">
        <v>0</v>
      </c>
      <c r="T299" s="58">
        <v>1</v>
      </c>
      <c r="U299" s="60">
        <v>0</v>
      </c>
      <c r="V299" s="58">
        <v>1.5</v>
      </c>
      <c r="W299" s="59">
        <v>0</v>
      </c>
      <c r="X299" s="58">
        <v>0.5</v>
      </c>
      <c r="Y299" s="58">
        <v>2</v>
      </c>
      <c r="Z299" s="59">
        <v>11</v>
      </c>
      <c r="AA299" s="59">
        <v>2</v>
      </c>
      <c r="AB299" s="59" t="s">
        <v>27</v>
      </c>
      <c r="AC299" s="59">
        <v>0</v>
      </c>
      <c r="AD299" s="58">
        <v>1</v>
      </c>
      <c r="AE299" s="58">
        <v>0</v>
      </c>
      <c r="AF299" s="58">
        <v>1</v>
      </c>
      <c r="AG299" s="58">
        <v>6</v>
      </c>
      <c r="AH299" s="59" t="s">
        <v>138</v>
      </c>
      <c r="AI299" s="58">
        <v>2</v>
      </c>
      <c r="AJ299" s="58">
        <v>1</v>
      </c>
      <c r="AK299" s="59" t="s">
        <v>139</v>
      </c>
      <c r="AL299" s="59">
        <v>1</v>
      </c>
      <c r="AM299" s="59" t="s">
        <v>27</v>
      </c>
      <c r="AN299" s="59" t="s">
        <v>680</v>
      </c>
      <c r="AO299" s="58">
        <v>31</v>
      </c>
      <c r="AP299" s="59" t="s">
        <v>674</v>
      </c>
      <c r="AQ299" s="59" t="s">
        <v>703</v>
      </c>
      <c r="AR299" s="59" t="s">
        <v>27</v>
      </c>
      <c r="AS299" s="59" t="s">
        <v>704</v>
      </c>
      <c r="AT299" s="59" t="s">
        <v>27</v>
      </c>
      <c r="AU299" s="59" t="s">
        <v>27</v>
      </c>
      <c r="AV299" s="59" t="s">
        <v>27</v>
      </c>
      <c r="AW299" s="62"/>
      <c r="AX299" s="62" t="s">
        <v>748</v>
      </c>
      <c r="AY299" s="62">
        <v>6.12</v>
      </c>
      <c r="AZ299" s="62">
        <v>0.55636363636363639</v>
      </c>
      <c r="BA299" s="62">
        <v>1.7973856209150327</v>
      </c>
      <c r="BB299" s="62"/>
      <c r="BC299" s="62">
        <v>146</v>
      </c>
      <c r="BD299" s="80">
        <v>134</v>
      </c>
      <c r="BE299" s="62"/>
      <c r="BF299" s="62"/>
      <c r="BG299" s="62"/>
      <c r="BH299" s="50">
        <f t="shared" si="4"/>
        <v>0.32679738562091504</v>
      </c>
      <c r="BI299" s="50"/>
      <c r="BJ299" s="50"/>
      <c r="BL299" s="50"/>
      <c r="BM299" s="50"/>
      <c r="BN299" s="50"/>
      <c r="BO299" s="50"/>
      <c r="BP299" s="50"/>
      <c r="BQ299" s="50"/>
      <c r="BR299" s="50"/>
      <c r="BS299" s="50"/>
      <c r="BT299" s="50"/>
      <c r="BU299" s="50"/>
      <c r="BV299" s="50"/>
      <c r="BW299" s="50"/>
      <c r="BX299" s="50"/>
      <c r="BY299" s="50"/>
      <c r="BZ299" s="50"/>
      <c r="CA299" s="50"/>
      <c r="CB299" s="50"/>
      <c r="CC299" s="50"/>
      <c r="CD299" s="50"/>
      <c r="CE299" s="50"/>
      <c r="CF299" s="50"/>
      <c r="CG299" s="50"/>
      <c r="CH299" s="50"/>
      <c r="CI299" s="50"/>
    </row>
    <row r="300" spans="1:87" ht="14.25" customHeight="1" x14ac:dyDescent="0.25">
      <c r="A300" s="58">
        <v>300</v>
      </c>
      <c r="B300" s="59" t="s">
        <v>78</v>
      </c>
      <c r="C300" s="59" t="s">
        <v>28</v>
      </c>
      <c r="D300" s="59" t="s">
        <v>44</v>
      </c>
      <c r="E300" s="59"/>
      <c r="F300" s="59" t="s">
        <v>45</v>
      </c>
      <c r="G300" s="58">
        <v>1</v>
      </c>
      <c r="H300" s="58">
        <v>8</v>
      </c>
      <c r="I300" s="59" t="s">
        <v>137</v>
      </c>
      <c r="J300" s="58">
        <v>17825107236</v>
      </c>
      <c r="K300" s="58">
        <v>0</v>
      </c>
      <c r="L300" s="58">
        <v>0</v>
      </c>
      <c r="M300" s="58">
        <v>3</v>
      </c>
      <c r="N300" s="60">
        <v>0</v>
      </c>
      <c r="O300" s="58">
        <v>2</v>
      </c>
      <c r="P300" s="58">
        <v>7</v>
      </c>
      <c r="Q300" s="58">
        <v>4</v>
      </c>
      <c r="R300" s="60">
        <v>0</v>
      </c>
      <c r="S300" s="58">
        <v>4</v>
      </c>
      <c r="T300" s="58">
        <v>2</v>
      </c>
      <c r="U300" s="58">
        <v>1</v>
      </c>
      <c r="V300" s="58">
        <v>1</v>
      </c>
      <c r="W300" s="59">
        <v>0</v>
      </c>
      <c r="X300" s="58">
        <v>1</v>
      </c>
      <c r="Y300" s="58">
        <v>3</v>
      </c>
      <c r="Z300" s="59">
        <v>28</v>
      </c>
      <c r="AA300" s="59">
        <v>3</v>
      </c>
      <c r="AB300" s="59" t="s">
        <v>27</v>
      </c>
      <c r="AC300" s="59">
        <v>0</v>
      </c>
      <c r="AD300" s="58">
        <v>1</v>
      </c>
      <c r="AE300" s="58">
        <v>4</v>
      </c>
      <c r="AF300" s="58">
        <v>1</v>
      </c>
      <c r="AG300" s="58">
        <v>9</v>
      </c>
      <c r="AH300" s="59" t="s">
        <v>159</v>
      </c>
      <c r="AI300" s="58">
        <v>2</v>
      </c>
      <c r="AJ300" s="58">
        <v>1</v>
      </c>
      <c r="AK300" s="59" t="s">
        <v>241</v>
      </c>
      <c r="AL300" s="59">
        <v>1</v>
      </c>
      <c r="AM300" s="59" t="s">
        <v>27</v>
      </c>
      <c r="AN300" s="59" t="s">
        <v>680</v>
      </c>
      <c r="AO300" s="58">
        <v>31</v>
      </c>
      <c r="AP300" s="59" t="s">
        <v>674</v>
      </c>
      <c r="AQ300" s="59" t="s">
        <v>703</v>
      </c>
      <c r="AR300" s="59" t="s">
        <v>27</v>
      </c>
      <c r="AS300" s="59" t="s">
        <v>704</v>
      </c>
      <c r="AT300" s="59" t="s">
        <v>27</v>
      </c>
      <c r="AU300" s="59" t="s">
        <v>27</v>
      </c>
      <c r="AV300" s="59" t="s">
        <v>27</v>
      </c>
      <c r="AW300" s="64"/>
      <c r="AX300" s="62" t="s">
        <v>748</v>
      </c>
      <c r="AY300" s="62">
        <v>14.416</v>
      </c>
      <c r="AZ300" s="62">
        <v>0.5148571428571429</v>
      </c>
      <c r="BA300" s="62">
        <v>1.9422863485016648</v>
      </c>
      <c r="BB300" s="62"/>
      <c r="BC300" s="62" t="s">
        <v>774</v>
      </c>
      <c r="BD300">
        <v>160</v>
      </c>
      <c r="BE300" s="62"/>
      <c r="BF300" s="64"/>
      <c r="BG300" s="64"/>
      <c r="BH300" s="50">
        <f t="shared" si="4"/>
        <v>0.41620421753607101</v>
      </c>
    </row>
    <row r="301" spans="1:87" ht="14.25" customHeight="1" x14ac:dyDescent="0.25">
      <c r="A301" s="58">
        <v>301</v>
      </c>
      <c r="B301" s="59" t="s">
        <v>78</v>
      </c>
      <c r="C301" s="59" t="s">
        <v>28</v>
      </c>
      <c r="D301" s="59" t="s">
        <v>79</v>
      </c>
      <c r="E301" s="59"/>
      <c r="F301" s="59" t="s">
        <v>80</v>
      </c>
      <c r="G301" s="58">
        <v>1</v>
      </c>
      <c r="H301" s="58">
        <v>30</v>
      </c>
      <c r="I301" s="59" t="s">
        <v>140</v>
      </c>
      <c r="J301" s="58">
        <v>79247246103</v>
      </c>
      <c r="K301" s="58">
        <v>69.571428571428598</v>
      </c>
      <c r="L301" s="58">
        <v>0.50151975683890604</v>
      </c>
      <c r="M301" s="58">
        <v>2</v>
      </c>
      <c r="N301" s="60">
        <v>0</v>
      </c>
      <c r="O301" s="60">
        <v>0</v>
      </c>
      <c r="P301" s="58">
        <v>3</v>
      </c>
      <c r="Q301" s="58">
        <v>1</v>
      </c>
      <c r="R301" s="58">
        <v>1</v>
      </c>
      <c r="S301" s="58">
        <v>1</v>
      </c>
      <c r="T301" s="58">
        <v>1</v>
      </c>
      <c r="U301" s="60">
        <v>0</v>
      </c>
      <c r="V301" s="58">
        <v>1.5</v>
      </c>
      <c r="W301" s="59">
        <v>0</v>
      </c>
      <c r="X301" s="58">
        <v>0.5</v>
      </c>
      <c r="Y301" s="58">
        <v>2</v>
      </c>
      <c r="Z301" s="59">
        <v>13</v>
      </c>
      <c r="AA301" s="59">
        <v>2</v>
      </c>
      <c r="AB301" s="59" t="s">
        <v>102</v>
      </c>
      <c r="AC301" s="59">
        <v>0</v>
      </c>
      <c r="AD301" s="58">
        <v>0</v>
      </c>
      <c r="AE301" s="58">
        <v>1</v>
      </c>
      <c r="AF301" s="58">
        <v>1</v>
      </c>
      <c r="AG301" s="58">
        <v>3</v>
      </c>
      <c r="AH301" s="59" t="s">
        <v>90</v>
      </c>
      <c r="AI301" s="58">
        <v>4</v>
      </c>
      <c r="AJ301" s="60"/>
      <c r="AK301" s="59" t="s">
        <v>654</v>
      </c>
      <c r="AL301" s="59">
        <v>1</v>
      </c>
      <c r="AM301" s="59" t="s">
        <v>27</v>
      </c>
      <c r="AN301" s="59" t="s">
        <v>673</v>
      </c>
      <c r="AO301" s="58">
        <v>18</v>
      </c>
      <c r="AP301" s="59" t="s">
        <v>674</v>
      </c>
      <c r="AQ301" s="59" t="s">
        <v>705</v>
      </c>
      <c r="AR301" s="59" t="s">
        <v>27</v>
      </c>
      <c r="AS301" s="59" t="s">
        <v>686</v>
      </c>
      <c r="AT301" s="59" t="s">
        <v>27</v>
      </c>
      <c r="AU301" s="59" t="s">
        <v>27</v>
      </c>
      <c r="AV301" s="59" t="s">
        <v>27</v>
      </c>
      <c r="AW301" s="62"/>
      <c r="AX301" s="62" t="s">
        <v>747</v>
      </c>
      <c r="AY301" s="62">
        <v>16.972999999999999</v>
      </c>
      <c r="AZ301" s="62">
        <v>1.3056153846153846</v>
      </c>
      <c r="BA301" s="62">
        <v>0.76592234725740882</v>
      </c>
      <c r="BB301" s="62">
        <v>14.615</v>
      </c>
      <c r="BC301" s="62">
        <v>49</v>
      </c>
      <c r="BD301">
        <v>425</v>
      </c>
      <c r="BE301" s="62"/>
      <c r="BF301" s="62"/>
      <c r="BG301" s="62"/>
      <c r="BH301" s="50">
        <f t="shared" si="4"/>
        <v>0.1178342072703706</v>
      </c>
      <c r="BI301" s="50"/>
      <c r="BJ301" s="50"/>
      <c r="BL301" s="50"/>
      <c r="BM301" s="50"/>
      <c r="BN301" s="50"/>
      <c r="BO301" s="50"/>
      <c r="BP301" s="50"/>
      <c r="BQ301" s="50"/>
      <c r="BR301" s="50"/>
      <c r="BS301" s="50"/>
      <c r="BT301" s="50"/>
      <c r="BU301" s="50"/>
      <c r="BV301" s="50"/>
      <c r="BW301" s="50"/>
      <c r="BX301" s="50"/>
      <c r="BY301" s="50"/>
      <c r="BZ301" s="50"/>
      <c r="CA301" s="50"/>
      <c r="CB301" s="50"/>
      <c r="CC301" s="50"/>
      <c r="CD301" s="50"/>
      <c r="CE301" s="50"/>
      <c r="CF301" s="50"/>
      <c r="CG301" s="50"/>
      <c r="CH301" s="50"/>
      <c r="CI301" s="50"/>
    </row>
    <row r="302" spans="1:87" ht="14.25" customHeight="1" x14ac:dyDescent="0.25">
      <c r="A302" s="58">
        <v>302</v>
      </c>
      <c r="B302" s="59" t="s">
        <v>78</v>
      </c>
      <c r="C302" s="59" t="s">
        <v>28</v>
      </c>
      <c r="D302" s="59" t="s">
        <v>34</v>
      </c>
      <c r="E302" s="59"/>
      <c r="F302" s="59" t="s">
        <v>35</v>
      </c>
      <c r="G302" s="58">
        <v>1</v>
      </c>
      <c r="H302" s="58">
        <v>19</v>
      </c>
      <c r="I302" s="59" t="s">
        <v>140</v>
      </c>
      <c r="J302" s="58">
        <v>79247246103</v>
      </c>
      <c r="K302" s="58">
        <v>52.625</v>
      </c>
      <c r="L302" s="58">
        <v>0.48349056603773599</v>
      </c>
      <c r="M302" s="58">
        <v>3</v>
      </c>
      <c r="N302" s="60">
        <v>0</v>
      </c>
      <c r="O302" s="60">
        <v>0</v>
      </c>
      <c r="P302" s="58">
        <v>7</v>
      </c>
      <c r="Q302" s="58">
        <v>3</v>
      </c>
      <c r="R302" s="58">
        <v>1</v>
      </c>
      <c r="S302" s="58">
        <v>3</v>
      </c>
      <c r="T302" s="58">
        <v>1</v>
      </c>
      <c r="U302" s="58">
        <v>2</v>
      </c>
      <c r="V302" s="58">
        <v>0.5</v>
      </c>
      <c r="W302" s="59">
        <v>0</v>
      </c>
      <c r="X302" s="58">
        <v>0.5</v>
      </c>
      <c r="Y302" s="58">
        <v>3</v>
      </c>
      <c r="Z302" s="59">
        <v>24</v>
      </c>
      <c r="AA302" s="59">
        <v>3</v>
      </c>
      <c r="AB302" s="59" t="s">
        <v>99</v>
      </c>
      <c r="AC302" s="59">
        <v>0</v>
      </c>
      <c r="AD302" s="58">
        <v>1</v>
      </c>
      <c r="AE302" s="58">
        <v>1</v>
      </c>
      <c r="AF302" s="58">
        <v>1</v>
      </c>
      <c r="AG302" s="58">
        <v>4</v>
      </c>
      <c r="AH302" s="59" t="s">
        <v>90</v>
      </c>
      <c r="AI302" s="58">
        <v>4</v>
      </c>
      <c r="AJ302" s="58">
        <v>1</v>
      </c>
      <c r="AK302" s="59" t="s">
        <v>197</v>
      </c>
      <c r="AL302" s="59">
        <v>1</v>
      </c>
      <c r="AM302" s="59" t="s">
        <v>27</v>
      </c>
      <c r="AN302" s="59" t="s">
        <v>673</v>
      </c>
      <c r="AO302" s="58">
        <v>18</v>
      </c>
      <c r="AP302" s="59" t="s">
        <v>674</v>
      </c>
      <c r="AQ302" s="59" t="s">
        <v>705</v>
      </c>
      <c r="AR302" s="59" t="s">
        <v>27</v>
      </c>
      <c r="AS302" s="59" t="s">
        <v>686</v>
      </c>
      <c r="AT302" s="59" t="s">
        <v>27</v>
      </c>
      <c r="AU302" s="59" t="s">
        <v>27</v>
      </c>
      <c r="AV302" s="59" t="s">
        <v>27</v>
      </c>
      <c r="AW302" s="62"/>
      <c r="AX302" s="62" t="s">
        <v>747</v>
      </c>
      <c r="AY302" s="62">
        <v>9.3119999999999994</v>
      </c>
      <c r="AZ302" s="62">
        <v>0.38799999999999996</v>
      </c>
      <c r="BA302" s="62">
        <v>2.5773195876288661</v>
      </c>
      <c r="BB302" s="62">
        <v>6.2170000000000005</v>
      </c>
      <c r="BC302" s="62">
        <v>68</v>
      </c>
      <c r="BD302" s="80">
        <v>862</v>
      </c>
      <c r="BE302" s="62" t="s">
        <v>102</v>
      </c>
      <c r="BF302" s="62">
        <v>1</v>
      </c>
      <c r="BG302" s="62"/>
      <c r="BH302" s="50">
        <f t="shared" si="4"/>
        <v>0.32216494845360827</v>
      </c>
      <c r="BI302" s="50"/>
      <c r="BJ302" s="50"/>
      <c r="BL302" s="50"/>
      <c r="BM302" s="50"/>
      <c r="BN302" s="50"/>
      <c r="BO302" s="50"/>
      <c r="BP302" s="50"/>
      <c r="BQ302" s="50"/>
      <c r="BR302" s="50"/>
      <c r="BS302" s="50"/>
      <c r="BT302" s="50"/>
      <c r="BU302" s="50"/>
      <c r="BV302" s="50"/>
      <c r="BW302" s="50"/>
      <c r="BX302" s="50"/>
      <c r="BY302" s="50"/>
      <c r="BZ302" s="50"/>
      <c r="CA302" s="50"/>
      <c r="CB302" s="50"/>
      <c r="CC302" s="50"/>
      <c r="CD302" s="50"/>
      <c r="CE302" s="50"/>
      <c r="CF302" s="50"/>
      <c r="CG302" s="50"/>
      <c r="CH302" s="50"/>
      <c r="CI302" s="50"/>
    </row>
    <row r="303" spans="1:87" ht="14.25" customHeight="1" x14ac:dyDescent="0.25">
      <c r="A303" s="58">
        <v>303</v>
      </c>
      <c r="B303" s="59" t="s">
        <v>78</v>
      </c>
      <c r="C303" s="59" t="s">
        <v>28</v>
      </c>
      <c r="D303" s="59" t="s">
        <v>39</v>
      </c>
      <c r="E303" s="59"/>
      <c r="F303" s="59" t="s">
        <v>40</v>
      </c>
      <c r="G303" s="58">
        <v>1</v>
      </c>
      <c r="H303" s="58">
        <v>9</v>
      </c>
      <c r="I303" s="59" t="s">
        <v>140</v>
      </c>
      <c r="J303" s="58">
        <v>79247246103</v>
      </c>
      <c r="K303" s="58">
        <v>42.769230769230802</v>
      </c>
      <c r="L303" s="58">
        <v>0.29753265602322199</v>
      </c>
      <c r="M303" s="58">
        <v>2</v>
      </c>
      <c r="N303" s="60">
        <v>0</v>
      </c>
      <c r="O303" s="60">
        <v>0</v>
      </c>
      <c r="P303" s="58">
        <v>3</v>
      </c>
      <c r="Q303" s="58">
        <v>1</v>
      </c>
      <c r="R303" s="58">
        <v>1</v>
      </c>
      <c r="S303" s="58">
        <v>1</v>
      </c>
      <c r="T303" s="58">
        <v>1</v>
      </c>
      <c r="U303" s="60">
        <v>0</v>
      </c>
      <c r="V303" s="60">
        <v>0</v>
      </c>
      <c r="W303" s="61">
        <v>1</v>
      </c>
      <c r="X303" s="60">
        <v>0</v>
      </c>
      <c r="Y303" s="58">
        <v>1</v>
      </c>
      <c r="Z303" s="59">
        <v>11</v>
      </c>
      <c r="AA303" s="59">
        <v>1</v>
      </c>
      <c r="AB303" s="59" t="s">
        <v>99</v>
      </c>
      <c r="AC303" s="59">
        <v>0</v>
      </c>
      <c r="AD303" s="58">
        <v>0</v>
      </c>
      <c r="AE303" s="58">
        <v>0</v>
      </c>
      <c r="AF303" s="58">
        <v>0</v>
      </c>
      <c r="AG303" s="58">
        <v>1</v>
      </c>
      <c r="AH303" s="59" t="s">
        <v>90</v>
      </c>
      <c r="AI303" s="58">
        <v>4</v>
      </c>
      <c r="AJ303" s="60"/>
      <c r="AK303" s="59" t="s">
        <v>141</v>
      </c>
      <c r="AL303" s="59">
        <v>1</v>
      </c>
      <c r="AM303" s="59" t="s">
        <v>27</v>
      </c>
      <c r="AN303" s="59" t="s">
        <v>673</v>
      </c>
      <c r="AO303" s="58">
        <v>18</v>
      </c>
      <c r="AP303" s="59" t="s">
        <v>674</v>
      </c>
      <c r="AQ303" s="59" t="s">
        <v>705</v>
      </c>
      <c r="AR303" s="59" t="s">
        <v>27</v>
      </c>
      <c r="AS303" s="59" t="s">
        <v>686</v>
      </c>
      <c r="AT303" s="59" t="s">
        <v>27</v>
      </c>
      <c r="AU303" s="59" t="s">
        <v>27</v>
      </c>
      <c r="AV303" s="59" t="s">
        <v>27</v>
      </c>
      <c r="AW303" s="62"/>
      <c r="AX303" s="62" t="s">
        <v>747</v>
      </c>
      <c r="AY303" s="62">
        <v>9.0009999999999994</v>
      </c>
      <c r="AZ303" s="62">
        <v>0.81827272727272726</v>
      </c>
      <c r="BA303" s="62">
        <v>1.2220864348405733</v>
      </c>
      <c r="BB303" s="62">
        <v>6.8140000000000001</v>
      </c>
      <c r="BC303" s="62">
        <v>57</v>
      </c>
      <c r="BD303" s="80">
        <v>92</v>
      </c>
      <c r="BE303" s="62" t="s">
        <v>767</v>
      </c>
      <c r="BF303" s="62"/>
      <c r="BG303" s="62">
        <v>1</v>
      </c>
      <c r="BH303" s="50">
        <f t="shared" si="4"/>
        <v>0</v>
      </c>
      <c r="BI303" s="50"/>
      <c r="BJ303" s="50"/>
      <c r="BL303" s="50"/>
      <c r="BM303" s="50"/>
      <c r="BN303" s="50"/>
      <c r="BO303" s="50"/>
      <c r="BP303" s="50"/>
      <c r="BQ303" s="50"/>
      <c r="BR303" s="50"/>
      <c r="BS303" s="50"/>
      <c r="BT303" s="50"/>
      <c r="BU303" s="50"/>
      <c r="BV303" s="50"/>
      <c r="BW303" s="50"/>
      <c r="BX303" s="50"/>
      <c r="BY303" s="50"/>
      <c r="BZ303" s="50"/>
      <c r="CA303" s="50"/>
      <c r="CB303" s="50"/>
      <c r="CC303" s="50"/>
      <c r="CD303" s="50"/>
      <c r="CE303" s="50"/>
      <c r="CF303" s="50"/>
      <c r="CG303" s="50"/>
      <c r="CH303" s="50"/>
      <c r="CI303" s="50"/>
    </row>
    <row r="304" spans="1:87" ht="14.25" hidden="1" customHeight="1" x14ac:dyDescent="0.25">
      <c r="A304" s="58">
        <v>304</v>
      </c>
      <c r="B304" s="59" t="s">
        <v>78</v>
      </c>
      <c r="C304" s="59" t="s">
        <v>28</v>
      </c>
      <c r="D304" s="59" t="s">
        <v>44</v>
      </c>
      <c r="E304" s="59"/>
      <c r="F304" s="59" t="s">
        <v>45</v>
      </c>
      <c r="G304" s="58">
        <v>1</v>
      </c>
      <c r="H304" s="58">
        <v>8</v>
      </c>
      <c r="I304" s="59" t="s">
        <v>140</v>
      </c>
      <c r="J304" s="58">
        <v>79247246103</v>
      </c>
      <c r="K304" s="58">
        <v>56.363636363636402</v>
      </c>
      <c r="L304" s="58">
        <v>0.55454545454545401</v>
      </c>
      <c r="M304" s="60">
        <v>0</v>
      </c>
      <c r="N304" s="60">
        <v>0</v>
      </c>
      <c r="O304" s="60">
        <v>0</v>
      </c>
      <c r="P304" s="60">
        <v>0</v>
      </c>
      <c r="Q304" s="60">
        <v>0</v>
      </c>
      <c r="R304" s="60">
        <v>0</v>
      </c>
      <c r="S304" s="60">
        <v>0</v>
      </c>
      <c r="T304" s="60">
        <v>0</v>
      </c>
      <c r="U304" s="60">
        <v>0</v>
      </c>
      <c r="V304" s="60">
        <v>0</v>
      </c>
      <c r="W304" s="59">
        <v>0</v>
      </c>
      <c r="X304" s="60">
        <v>0</v>
      </c>
      <c r="Y304" s="60">
        <v>0</v>
      </c>
      <c r="Z304" s="59">
        <v>0</v>
      </c>
      <c r="AA304" s="59">
        <v>0</v>
      </c>
      <c r="AB304" s="59" t="s">
        <v>102</v>
      </c>
      <c r="AC304" s="61">
        <v>4</v>
      </c>
      <c r="AD304" s="58">
        <v>0</v>
      </c>
      <c r="AE304" s="58">
        <v>0</v>
      </c>
      <c r="AF304" s="58">
        <v>0</v>
      </c>
      <c r="AG304" s="58">
        <v>0</v>
      </c>
      <c r="AH304" s="59" t="s">
        <v>90</v>
      </c>
      <c r="AI304" s="58">
        <v>4</v>
      </c>
      <c r="AJ304" s="60"/>
      <c r="AK304" s="59" t="s">
        <v>145</v>
      </c>
      <c r="AL304" s="59">
        <v>1</v>
      </c>
      <c r="AM304" s="59" t="s">
        <v>27</v>
      </c>
      <c r="AN304" s="59" t="s">
        <v>673</v>
      </c>
      <c r="AO304" s="58">
        <v>18</v>
      </c>
      <c r="AP304" s="59" t="s">
        <v>674</v>
      </c>
      <c r="AQ304" s="59" t="s">
        <v>705</v>
      </c>
      <c r="AR304" s="59" t="s">
        <v>27</v>
      </c>
      <c r="AS304" s="59" t="s">
        <v>686</v>
      </c>
      <c r="AT304" s="59" t="s">
        <v>27</v>
      </c>
      <c r="AU304" s="59" t="s">
        <v>27</v>
      </c>
      <c r="AV304" s="59" t="s">
        <v>696</v>
      </c>
      <c r="AW304" s="64"/>
      <c r="AX304" s="62" t="s">
        <v>747</v>
      </c>
      <c r="AY304" s="62">
        <v>8</v>
      </c>
      <c r="AZ304" s="62" t="s">
        <v>27</v>
      </c>
      <c r="BA304" s="62">
        <v>0</v>
      </c>
      <c r="BB304" s="62">
        <v>7.9320000000000004</v>
      </c>
      <c r="BC304" s="62">
        <v>43</v>
      </c>
      <c r="BD304" s="65">
        <v>0</v>
      </c>
      <c r="BE304" s="62"/>
      <c r="BF304" s="64"/>
      <c r="BG304" s="64"/>
      <c r="BH304" s="50">
        <f t="shared" si="4"/>
        <v>0</v>
      </c>
    </row>
    <row r="305" spans="1:87" ht="14.25" customHeight="1" x14ac:dyDescent="0.25">
      <c r="A305" s="58">
        <v>305</v>
      </c>
      <c r="B305" s="59" t="s">
        <v>78</v>
      </c>
      <c r="C305" s="59" t="s">
        <v>28</v>
      </c>
      <c r="D305" s="59" t="s">
        <v>29</v>
      </c>
      <c r="E305" s="59"/>
      <c r="F305" s="59" t="s">
        <v>32</v>
      </c>
      <c r="G305" s="58">
        <v>19</v>
      </c>
      <c r="H305" s="58">
        <v>75</v>
      </c>
      <c r="I305" s="59" t="s">
        <v>140</v>
      </c>
      <c r="J305" s="58">
        <v>79247246103</v>
      </c>
      <c r="K305" s="58">
        <v>0.375</v>
      </c>
      <c r="L305" s="58">
        <v>0.1875</v>
      </c>
      <c r="M305" s="58">
        <v>4</v>
      </c>
      <c r="N305" s="60">
        <v>0</v>
      </c>
      <c r="O305" s="60">
        <v>0</v>
      </c>
      <c r="P305" s="58">
        <v>11</v>
      </c>
      <c r="Q305" s="58">
        <v>7</v>
      </c>
      <c r="R305" s="58">
        <v>1</v>
      </c>
      <c r="S305" s="58">
        <v>7</v>
      </c>
      <c r="T305" s="58">
        <v>1</v>
      </c>
      <c r="U305" s="58">
        <v>1</v>
      </c>
      <c r="V305" s="58">
        <v>1.5</v>
      </c>
      <c r="W305" s="59">
        <v>0</v>
      </c>
      <c r="X305" s="58">
        <v>1.5</v>
      </c>
      <c r="Y305" s="58">
        <v>4</v>
      </c>
      <c r="Z305" s="59">
        <v>39</v>
      </c>
      <c r="AA305" s="59">
        <v>4</v>
      </c>
      <c r="AB305" s="59" t="s">
        <v>102</v>
      </c>
      <c r="AC305" s="59">
        <v>0</v>
      </c>
      <c r="AD305" s="58">
        <v>5</v>
      </c>
      <c r="AE305" s="58">
        <v>6</v>
      </c>
      <c r="AF305" s="58">
        <v>0</v>
      </c>
      <c r="AG305" s="58">
        <v>12</v>
      </c>
      <c r="AH305" s="59" t="s">
        <v>258</v>
      </c>
      <c r="AI305" s="58">
        <v>9</v>
      </c>
      <c r="AJ305" s="58">
        <v>1</v>
      </c>
      <c r="AK305" s="59" t="s">
        <v>276</v>
      </c>
      <c r="AL305" s="59">
        <v>1</v>
      </c>
      <c r="AM305" s="59" t="s">
        <v>27</v>
      </c>
      <c r="AN305" s="59" t="s">
        <v>673</v>
      </c>
      <c r="AO305" s="58">
        <v>18</v>
      </c>
      <c r="AP305" s="59" t="s">
        <v>674</v>
      </c>
      <c r="AQ305" s="59" t="s">
        <v>705</v>
      </c>
      <c r="AR305" s="59" t="s">
        <v>27</v>
      </c>
      <c r="AS305" s="59" t="s">
        <v>686</v>
      </c>
      <c r="AT305" s="59" t="s">
        <v>27</v>
      </c>
      <c r="AU305" s="59" t="s">
        <v>27</v>
      </c>
      <c r="AV305" s="59" t="s">
        <v>27</v>
      </c>
      <c r="AW305" s="62"/>
      <c r="AX305" s="62" t="s">
        <v>747</v>
      </c>
      <c r="AY305" s="62">
        <v>7.5280000000000005</v>
      </c>
      <c r="AZ305" s="62">
        <v>0.19302564102564104</v>
      </c>
      <c r="BA305" s="62">
        <v>5.1806588735387882</v>
      </c>
      <c r="BB305" s="62">
        <v>6.5579999999999998</v>
      </c>
      <c r="BC305" s="62" t="s">
        <v>776</v>
      </c>
      <c r="BD305">
        <v>2052</v>
      </c>
      <c r="BE305" s="62"/>
      <c r="BF305" s="62"/>
      <c r="BG305" s="62"/>
      <c r="BH305" s="50">
        <f t="shared" si="4"/>
        <v>1.461211477151966</v>
      </c>
      <c r="BI305" s="50"/>
      <c r="BJ305" s="50"/>
      <c r="BL305" s="50"/>
      <c r="BM305" s="50"/>
      <c r="BN305" s="50"/>
      <c r="BO305" s="50"/>
      <c r="BP305" s="50"/>
      <c r="BQ305" s="50"/>
      <c r="BR305" s="50"/>
      <c r="BS305" s="50"/>
      <c r="BT305" s="50"/>
      <c r="BU305" s="50"/>
      <c r="BV305" s="50"/>
      <c r="BW305" s="50"/>
      <c r="BX305" s="50"/>
      <c r="BY305" s="50"/>
      <c r="BZ305" s="50"/>
      <c r="CA305" s="50"/>
      <c r="CB305" s="50"/>
      <c r="CC305" s="50"/>
      <c r="CD305" s="50"/>
      <c r="CE305" s="50"/>
      <c r="CF305" s="50"/>
      <c r="CG305" s="50"/>
      <c r="CH305" s="50"/>
      <c r="CI305" s="50"/>
    </row>
    <row r="306" spans="1:87" ht="14.25" customHeight="1" x14ac:dyDescent="0.25">
      <c r="A306" s="58">
        <v>306</v>
      </c>
      <c r="B306" s="59" t="s">
        <v>78</v>
      </c>
      <c r="C306" s="59" t="s">
        <v>28</v>
      </c>
      <c r="D306" s="59" t="s">
        <v>36</v>
      </c>
      <c r="E306" s="59"/>
      <c r="F306" s="59" t="s">
        <v>32</v>
      </c>
      <c r="G306" s="58">
        <v>66</v>
      </c>
      <c r="H306" s="58">
        <v>56</v>
      </c>
      <c r="I306" s="59" t="s">
        <v>140</v>
      </c>
      <c r="J306" s="58">
        <v>79247246103</v>
      </c>
      <c r="K306" s="58">
        <v>0.28571428571428598</v>
      </c>
      <c r="L306" s="58">
        <v>0.14285714285714299</v>
      </c>
      <c r="M306" s="58">
        <v>7</v>
      </c>
      <c r="N306" s="60">
        <v>0</v>
      </c>
      <c r="O306" s="60">
        <v>0</v>
      </c>
      <c r="P306" s="58">
        <v>16</v>
      </c>
      <c r="Q306" s="58">
        <v>8</v>
      </c>
      <c r="R306" s="58">
        <v>1</v>
      </c>
      <c r="S306" s="58">
        <v>8</v>
      </c>
      <c r="T306" s="58">
        <v>1</v>
      </c>
      <c r="U306" s="58">
        <v>1</v>
      </c>
      <c r="V306" s="58">
        <v>0.5</v>
      </c>
      <c r="W306" s="59">
        <v>0</v>
      </c>
      <c r="X306" s="58">
        <v>0.5</v>
      </c>
      <c r="Y306" s="58">
        <v>2</v>
      </c>
      <c r="Z306" s="59">
        <v>45</v>
      </c>
      <c r="AA306" s="59">
        <v>2</v>
      </c>
      <c r="AB306" s="59" t="s">
        <v>102</v>
      </c>
      <c r="AC306" s="59">
        <v>0</v>
      </c>
      <c r="AD306" s="58">
        <v>2</v>
      </c>
      <c r="AE306" s="58">
        <v>5</v>
      </c>
      <c r="AF306" s="58">
        <v>0</v>
      </c>
      <c r="AG306" s="58">
        <v>8</v>
      </c>
      <c r="AH306" s="59" t="s">
        <v>258</v>
      </c>
      <c r="AI306" s="58">
        <v>9</v>
      </c>
      <c r="AJ306" s="60"/>
      <c r="AK306" s="59" t="s">
        <v>311</v>
      </c>
      <c r="AL306" s="59">
        <v>1</v>
      </c>
      <c r="AM306" s="59" t="s">
        <v>27</v>
      </c>
      <c r="AN306" s="59" t="s">
        <v>673</v>
      </c>
      <c r="AO306" s="58">
        <v>18</v>
      </c>
      <c r="AP306" s="59" t="s">
        <v>674</v>
      </c>
      <c r="AQ306" s="59" t="s">
        <v>705</v>
      </c>
      <c r="AR306" s="59" t="s">
        <v>27</v>
      </c>
      <c r="AS306" s="59" t="s">
        <v>686</v>
      </c>
      <c r="AT306" s="59" t="s">
        <v>27</v>
      </c>
      <c r="AU306" s="59" t="s">
        <v>27</v>
      </c>
      <c r="AV306" s="59" t="s">
        <v>27</v>
      </c>
      <c r="AW306" s="62"/>
      <c r="AX306" s="62" t="s">
        <v>747</v>
      </c>
      <c r="AY306" s="62">
        <v>22.733000000000001</v>
      </c>
      <c r="AZ306" s="62">
        <v>0.50517777777777784</v>
      </c>
      <c r="BA306" s="62">
        <v>1.979501165706242</v>
      </c>
      <c r="BB306" s="62">
        <v>22.102</v>
      </c>
      <c r="BC306" s="62">
        <v>99</v>
      </c>
      <c r="BD306" s="80">
        <v>14</v>
      </c>
      <c r="BE306" s="62"/>
      <c r="BF306" s="62"/>
      <c r="BG306" s="62"/>
      <c r="BH306" s="50">
        <f t="shared" si="4"/>
        <v>0.30792240355430428</v>
      </c>
      <c r="BI306" s="50"/>
      <c r="BJ306" s="50"/>
      <c r="BL306" s="50"/>
      <c r="BM306" s="50"/>
      <c r="BN306" s="50"/>
      <c r="BO306" s="50"/>
      <c r="BP306" s="50"/>
      <c r="BQ306" s="50"/>
      <c r="BR306" s="50"/>
      <c r="BS306" s="50"/>
      <c r="BT306" s="50"/>
      <c r="BU306" s="50"/>
      <c r="BV306" s="50"/>
      <c r="BW306" s="50"/>
      <c r="BX306" s="50"/>
      <c r="BY306" s="50"/>
      <c r="BZ306" s="50"/>
      <c r="CA306" s="50"/>
      <c r="CB306" s="50"/>
      <c r="CC306" s="50"/>
      <c r="CD306" s="50"/>
      <c r="CE306" s="50"/>
      <c r="CF306" s="50"/>
      <c r="CG306" s="50"/>
      <c r="CH306" s="50"/>
      <c r="CI306" s="50"/>
    </row>
    <row r="307" spans="1:87" ht="14.25" customHeight="1" x14ac:dyDescent="0.25">
      <c r="A307" s="58">
        <v>307</v>
      </c>
      <c r="B307" s="59" t="s">
        <v>78</v>
      </c>
      <c r="C307" s="59" t="s">
        <v>28</v>
      </c>
      <c r="D307" s="59" t="s">
        <v>41</v>
      </c>
      <c r="E307" s="59"/>
      <c r="F307" s="59" t="s">
        <v>32</v>
      </c>
      <c r="G307" s="58">
        <v>14</v>
      </c>
      <c r="H307" s="58">
        <v>13</v>
      </c>
      <c r="I307" s="59" t="s">
        <v>140</v>
      </c>
      <c r="J307" s="58">
        <v>79247246103</v>
      </c>
      <c r="K307" s="58">
        <v>0.45454545454545497</v>
      </c>
      <c r="L307" s="58">
        <v>0.22727272727272699</v>
      </c>
      <c r="M307" s="58">
        <v>3</v>
      </c>
      <c r="N307" s="60">
        <v>0</v>
      </c>
      <c r="O307" s="60">
        <v>0</v>
      </c>
      <c r="P307" s="58">
        <v>9</v>
      </c>
      <c r="Q307" s="58">
        <v>6</v>
      </c>
      <c r="R307" s="58">
        <v>1</v>
      </c>
      <c r="S307" s="58">
        <v>6</v>
      </c>
      <c r="T307" s="58">
        <v>1</v>
      </c>
      <c r="U307" s="58">
        <v>2</v>
      </c>
      <c r="V307" s="58">
        <v>1.5</v>
      </c>
      <c r="W307" s="59">
        <v>0</v>
      </c>
      <c r="X307" s="58">
        <v>1.5</v>
      </c>
      <c r="Y307" s="58">
        <v>5</v>
      </c>
      <c r="Z307" s="59">
        <v>36</v>
      </c>
      <c r="AA307" s="59">
        <v>5</v>
      </c>
      <c r="AB307" s="59" t="s">
        <v>102</v>
      </c>
      <c r="AC307" s="59">
        <v>0</v>
      </c>
      <c r="AD307" s="58">
        <v>2</v>
      </c>
      <c r="AE307" s="58">
        <v>3</v>
      </c>
      <c r="AF307" s="58">
        <v>1</v>
      </c>
      <c r="AG307" s="58">
        <v>8</v>
      </c>
      <c r="AH307" s="59" t="s">
        <v>258</v>
      </c>
      <c r="AI307" s="58">
        <v>9</v>
      </c>
      <c r="AJ307" s="60"/>
      <c r="AK307" s="59" t="s">
        <v>343</v>
      </c>
      <c r="AL307" s="59">
        <v>1</v>
      </c>
      <c r="AM307" s="59" t="s">
        <v>27</v>
      </c>
      <c r="AN307" s="59" t="s">
        <v>673</v>
      </c>
      <c r="AO307" s="58">
        <v>18</v>
      </c>
      <c r="AP307" s="59" t="s">
        <v>674</v>
      </c>
      <c r="AQ307" s="59" t="s">
        <v>705</v>
      </c>
      <c r="AR307" s="59" t="s">
        <v>27</v>
      </c>
      <c r="AS307" s="59" t="s">
        <v>686</v>
      </c>
      <c r="AT307" s="59" t="s">
        <v>27</v>
      </c>
      <c r="AU307" s="59" t="s">
        <v>27</v>
      </c>
      <c r="AV307" s="59" t="s">
        <v>27</v>
      </c>
      <c r="AW307" s="64"/>
      <c r="AX307" s="62" t="s">
        <v>747</v>
      </c>
      <c r="AY307" s="62">
        <v>12.962</v>
      </c>
      <c r="AZ307" s="62">
        <v>0.36005555555555557</v>
      </c>
      <c r="BA307" s="62">
        <v>2.7773491745101064</v>
      </c>
      <c r="BB307" s="62">
        <v>11.813000000000001</v>
      </c>
      <c r="BC307" s="62">
        <v>28</v>
      </c>
      <c r="BD307">
        <v>338</v>
      </c>
      <c r="BE307" s="62"/>
      <c r="BF307" s="64"/>
      <c r="BG307" s="64"/>
      <c r="BH307" s="50">
        <f t="shared" si="4"/>
        <v>0.46289152908501774</v>
      </c>
    </row>
    <row r="308" spans="1:87" ht="14.25" customHeight="1" x14ac:dyDescent="0.25">
      <c r="A308" s="58">
        <v>308</v>
      </c>
      <c r="B308" s="59" t="s">
        <v>78</v>
      </c>
      <c r="C308" s="59" t="s">
        <v>28</v>
      </c>
      <c r="D308" s="59" t="s">
        <v>41</v>
      </c>
      <c r="E308" s="59"/>
      <c r="F308" s="59" t="s">
        <v>32</v>
      </c>
      <c r="G308" s="58">
        <v>14</v>
      </c>
      <c r="H308" s="58">
        <v>13</v>
      </c>
      <c r="I308" s="59" t="s">
        <v>140</v>
      </c>
      <c r="J308" s="58">
        <v>79247246103</v>
      </c>
      <c r="K308" s="58">
        <v>0.45454545454545497</v>
      </c>
      <c r="L308" s="58">
        <v>0.22727272727272699</v>
      </c>
      <c r="M308" s="58">
        <v>3</v>
      </c>
      <c r="N308" s="60">
        <v>0</v>
      </c>
      <c r="O308" s="60">
        <v>0</v>
      </c>
      <c r="P308" s="58">
        <v>9</v>
      </c>
      <c r="Q308" s="58">
        <v>6</v>
      </c>
      <c r="R308" s="58">
        <v>1</v>
      </c>
      <c r="S308" s="58">
        <v>6</v>
      </c>
      <c r="T308" s="58">
        <v>2</v>
      </c>
      <c r="U308" s="58">
        <v>1</v>
      </c>
      <c r="V308" s="58">
        <v>2.5</v>
      </c>
      <c r="W308" s="59">
        <v>0</v>
      </c>
      <c r="X308" s="58">
        <v>1.5</v>
      </c>
      <c r="Y308" s="58">
        <v>5</v>
      </c>
      <c r="Z308" s="59">
        <v>37</v>
      </c>
      <c r="AA308" s="59">
        <v>5</v>
      </c>
      <c r="AB308" s="59" t="s">
        <v>102</v>
      </c>
      <c r="AC308" s="59">
        <v>0</v>
      </c>
      <c r="AD308" s="58">
        <v>2</v>
      </c>
      <c r="AE308" s="58">
        <v>3</v>
      </c>
      <c r="AF308" s="58">
        <v>1</v>
      </c>
      <c r="AG308" s="58">
        <v>8</v>
      </c>
      <c r="AH308" s="59" t="s">
        <v>258</v>
      </c>
      <c r="AI308" s="58">
        <v>9</v>
      </c>
      <c r="AJ308" s="60"/>
      <c r="AK308" s="59" t="s">
        <v>343</v>
      </c>
      <c r="AL308" s="59">
        <v>1</v>
      </c>
      <c r="AM308" s="59" t="s">
        <v>27</v>
      </c>
      <c r="AN308" s="59" t="s">
        <v>673</v>
      </c>
      <c r="AO308" s="58">
        <v>18</v>
      </c>
      <c r="AP308" s="59" t="s">
        <v>674</v>
      </c>
      <c r="AQ308" s="59" t="s">
        <v>705</v>
      </c>
      <c r="AR308" s="59" t="s">
        <v>27</v>
      </c>
      <c r="AS308" s="59" t="s">
        <v>686</v>
      </c>
      <c r="AT308" s="59" t="s">
        <v>27</v>
      </c>
      <c r="AU308" s="59" t="s">
        <v>27</v>
      </c>
      <c r="AV308" s="59" t="s">
        <v>27</v>
      </c>
      <c r="AW308" s="64"/>
      <c r="AX308" s="62" t="s">
        <v>747</v>
      </c>
      <c r="AY308" s="62">
        <v>18.271000000000001</v>
      </c>
      <c r="AZ308" s="62">
        <v>0.49381081081081085</v>
      </c>
      <c r="BA308" s="62">
        <v>2.0250670461386897</v>
      </c>
      <c r="BB308" s="62">
        <v>11.813000000000001</v>
      </c>
      <c r="BC308" s="62">
        <v>28</v>
      </c>
      <c r="BD308">
        <v>488</v>
      </c>
      <c r="BE308" s="62"/>
      <c r="BF308" s="64"/>
      <c r="BG308" s="64"/>
      <c r="BH308" s="50">
        <f t="shared" si="4"/>
        <v>0.32838925072519293</v>
      </c>
    </row>
    <row r="309" spans="1:87" ht="14.25" customHeight="1" x14ac:dyDescent="0.25">
      <c r="A309" s="58">
        <v>309</v>
      </c>
      <c r="B309" s="59" t="s">
        <v>78</v>
      </c>
      <c r="C309" s="59" t="s">
        <v>28</v>
      </c>
      <c r="D309" s="59" t="s">
        <v>46</v>
      </c>
      <c r="E309" s="59"/>
      <c r="F309" s="59" t="s">
        <v>32</v>
      </c>
      <c r="G309" s="58">
        <v>98</v>
      </c>
      <c r="H309" s="58">
        <v>9</v>
      </c>
      <c r="I309" s="59" t="s">
        <v>140</v>
      </c>
      <c r="J309" s="58">
        <v>79247246103</v>
      </c>
      <c r="K309" s="58">
        <v>0.5</v>
      </c>
      <c r="L309" s="58">
        <v>0.25</v>
      </c>
      <c r="M309" s="58">
        <v>5</v>
      </c>
      <c r="N309" s="60">
        <v>0</v>
      </c>
      <c r="O309" s="60">
        <v>0</v>
      </c>
      <c r="P309" s="58">
        <v>10</v>
      </c>
      <c r="Q309" s="58">
        <v>5</v>
      </c>
      <c r="R309" s="58">
        <v>1</v>
      </c>
      <c r="S309" s="58">
        <v>5</v>
      </c>
      <c r="T309" s="58">
        <v>1</v>
      </c>
      <c r="U309" s="58">
        <v>1</v>
      </c>
      <c r="V309" s="58">
        <v>2</v>
      </c>
      <c r="W309" s="59">
        <v>0</v>
      </c>
      <c r="X309" s="58">
        <v>2</v>
      </c>
      <c r="Y309" s="58">
        <v>5</v>
      </c>
      <c r="Z309" s="59">
        <v>37</v>
      </c>
      <c r="AA309" s="59">
        <v>5</v>
      </c>
      <c r="AB309" s="59" t="s">
        <v>102</v>
      </c>
      <c r="AC309" s="59">
        <v>0</v>
      </c>
      <c r="AD309" s="58">
        <v>2</v>
      </c>
      <c r="AE309" s="58">
        <v>3</v>
      </c>
      <c r="AF309" s="58">
        <v>0</v>
      </c>
      <c r="AG309" s="58">
        <v>6</v>
      </c>
      <c r="AH309" s="59" t="s">
        <v>258</v>
      </c>
      <c r="AI309" s="58">
        <v>9</v>
      </c>
      <c r="AJ309" s="60"/>
      <c r="AK309" s="59" t="s">
        <v>369</v>
      </c>
      <c r="AL309" s="59">
        <v>1</v>
      </c>
      <c r="AM309" s="59" t="s">
        <v>27</v>
      </c>
      <c r="AN309" s="59" t="s">
        <v>673</v>
      </c>
      <c r="AO309" s="58">
        <v>18</v>
      </c>
      <c r="AP309" s="59" t="s">
        <v>674</v>
      </c>
      <c r="AQ309" s="59" t="s">
        <v>705</v>
      </c>
      <c r="AR309" s="59" t="s">
        <v>27</v>
      </c>
      <c r="AS309" s="59" t="s">
        <v>686</v>
      </c>
      <c r="AT309" s="59" t="s">
        <v>27</v>
      </c>
      <c r="AU309" s="59" t="s">
        <v>27</v>
      </c>
      <c r="AV309" s="59" t="s">
        <v>27</v>
      </c>
      <c r="AW309" s="64"/>
      <c r="AX309" s="62" t="s">
        <v>747</v>
      </c>
      <c r="AY309" s="62">
        <v>6.5739999999999998</v>
      </c>
      <c r="AZ309" s="62">
        <v>0.17767567567567566</v>
      </c>
      <c r="BA309" s="62">
        <v>5.6282324307879525</v>
      </c>
      <c r="BB309" s="62">
        <v>5.9539999999999997</v>
      </c>
      <c r="BC309" s="62">
        <v>147</v>
      </c>
      <c r="BD309">
        <v>508</v>
      </c>
      <c r="BE309" s="62"/>
      <c r="BF309" s="64"/>
      <c r="BG309" s="64"/>
      <c r="BH309" s="50">
        <f t="shared" si="4"/>
        <v>0.76057195010648004</v>
      </c>
    </row>
    <row r="310" spans="1:87" ht="14.25" customHeight="1" x14ac:dyDescent="0.25">
      <c r="A310" s="58">
        <v>310</v>
      </c>
      <c r="B310" s="59" t="s">
        <v>78</v>
      </c>
      <c r="C310" s="59" t="s">
        <v>28</v>
      </c>
      <c r="D310" s="59" t="s">
        <v>31</v>
      </c>
      <c r="E310" s="59"/>
      <c r="F310" s="59" t="s">
        <v>30</v>
      </c>
      <c r="G310" s="58">
        <v>62</v>
      </c>
      <c r="H310" s="58">
        <v>150</v>
      </c>
      <c r="I310" s="59" t="s">
        <v>140</v>
      </c>
      <c r="J310" s="58">
        <v>79247246103</v>
      </c>
      <c r="K310" s="58">
        <v>3.8666666666666698</v>
      </c>
      <c r="L310" s="58">
        <v>0.38666666666666699</v>
      </c>
      <c r="M310" s="58">
        <v>7</v>
      </c>
      <c r="N310" s="60">
        <v>0</v>
      </c>
      <c r="O310" s="60">
        <v>0</v>
      </c>
      <c r="P310" s="58">
        <v>14</v>
      </c>
      <c r="Q310" s="58">
        <v>6</v>
      </c>
      <c r="R310" s="58">
        <v>1</v>
      </c>
      <c r="S310" s="58">
        <v>6</v>
      </c>
      <c r="T310" s="58">
        <v>1</v>
      </c>
      <c r="U310" s="60">
        <v>0</v>
      </c>
      <c r="V310" s="58">
        <v>3</v>
      </c>
      <c r="W310" s="59">
        <v>0</v>
      </c>
      <c r="X310" s="58">
        <v>2</v>
      </c>
      <c r="Y310" s="58">
        <v>5</v>
      </c>
      <c r="Z310" s="59">
        <v>45</v>
      </c>
      <c r="AA310" s="59">
        <v>5</v>
      </c>
      <c r="AB310" s="59" t="s">
        <v>102</v>
      </c>
      <c r="AC310" s="59">
        <v>0</v>
      </c>
      <c r="AD310" s="58">
        <v>4</v>
      </c>
      <c r="AE310" s="58">
        <v>2</v>
      </c>
      <c r="AF310" s="58">
        <v>2</v>
      </c>
      <c r="AG310" s="58">
        <v>9</v>
      </c>
      <c r="AH310" s="59" t="s">
        <v>381</v>
      </c>
      <c r="AI310" s="58">
        <v>16</v>
      </c>
      <c r="AJ310" s="60"/>
      <c r="AK310" s="59" t="s">
        <v>396</v>
      </c>
      <c r="AL310" s="59">
        <v>1</v>
      </c>
      <c r="AM310" s="59" t="s">
        <v>27</v>
      </c>
      <c r="AN310" s="59" t="s">
        <v>673</v>
      </c>
      <c r="AO310" s="58">
        <v>18</v>
      </c>
      <c r="AP310" s="59" t="s">
        <v>674</v>
      </c>
      <c r="AQ310" s="59" t="s">
        <v>705</v>
      </c>
      <c r="AR310" s="59" t="s">
        <v>27</v>
      </c>
      <c r="AS310" s="59" t="s">
        <v>686</v>
      </c>
      <c r="AT310" s="59" t="s">
        <v>27</v>
      </c>
      <c r="AU310" s="59" t="s">
        <v>27</v>
      </c>
      <c r="AV310" s="59" t="s">
        <v>27</v>
      </c>
      <c r="AW310" s="62"/>
      <c r="AX310" s="62" t="s">
        <v>747</v>
      </c>
      <c r="AY310" s="62">
        <v>11.871</v>
      </c>
      <c r="AZ310" s="62">
        <v>0.26380000000000003</v>
      </c>
      <c r="BA310" s="62">
        <v>3.7907505686125851</v>
      </c>
      <c r="BB310" s="62">
        <v>9.9450000000000003</v>
      </c>
      <c r="BC310" s="62">
        <v>248</v>
      </c>
      <c r="BD310" s="80">
        <v>1261</v>
      </c>
      <c r="BE310" s="62" t="s">
        <v>782</v>
      </c>
      <c r="BF310" s="62">
        <v>1</v>
      </c>
      <c r="BG310" s="62"/>
      <c r="BH310" s="50">
        <f t="shared" si="4"/>
        <v>0.67391121219779293</v>
      </c>
      <c r="BI310" s="50"/>
      <c r="BJ310" s="50"/>
      <c r="BL310" s="50"/>
      <c r="BM310" s="50"/>
      <c r="BN310" s="50"/>
      <c r="BO310" s="50"/>
      <c r="BP310" s="50"/>
      <c r="BQ310" s="50"/>
      <c r="BR310" s="50"/>
      <c r="BS310" s="50"/>
      <c r="BT310" s="50"/>
      <c r="BU310" s="50"/>
      <c r="BV310" s="50"/>
      <c r="BW310" s="50"/>
      <c r="BX310" s="50"/>
      <c r="BY310" s="50"/>
      <c r="BZ310" s="50"/>
      <c r="CA310" s="50"/>
      <c r="CB310" s="50"/>
      <c r="CC310" s="50"/>
      <c r="CD310" s="50"/>
      <c r="CE310" s="50"/>
      <c r="CF310" s="50"/>
      <c r="CG310" s="50"/>
      <c r="CH310" s="50"/>
      <c r="CI310" s="50"/>
    </row>
    <row r="311" spans="1:87" ht="14.25" hidden="1" customHeight="1" x14ac:dyDescent="0.25">
      <c r="A311" s="58">
        <v>311</v>
      </c>
      <c r="B311" s="59" t="s">
        <v>78</v>
      </c>
      <c r="C311" s="59" t="s">
        <v>28</v>
      </c>
      <c r="D311" s="59" t="s">
        <v>37</v>
      </c>
      <c r="E311" s="59"/>
      <c r="F311" s="59" t="s">
        <v>30</v>
      </c>
      <c r="G311" s="58">
        <v>69</v>
      </c>
      <c r="H311" s="58">
        <v>104</v>
      </c>
      <c r="I311" s="59" t="s">
        <v>140</v>
      </c>
      <c r="J311" s="58">
        <v>79247246103</v>
      </c>
      <c r="K311" s="58">
        <v>3.4</v>
      </c>
      <c r="L311" s="58">
        <v>0.34</v>
      </c>
      <c r="M311" s="60">
        <v>0</v>
      </c>
      <c r="N311" s="60">
        <v>0</v>
      </c>
      <c r="O311" s="60">
        <v>0</v>
      </c>
      <c r="P311" s="60">
        <v>0</v>
      </c>
      <c r="Q311" s="60">
        <v>0</v>
      </c>
      <c r="R311" s="60">
        <v>0</v>
      </c>
      <c r="S311" s="60">
        <v>0</v>
      </c>
      <c r="T311" s="60">
        <v>0</v>
      </c>
      <c r="U311" s="60">
        <v>0</v>
      </c>
      <c r="V311" s="60">
        <v>0</v>
      </c>
      <c r="W311" s="59">
        <v>0</v>
      </c>
      <c r="X311" s="60">
        <v>0</v>
      </c>
      <c r="Y311" s="60">
        <v>0</v>
      </c>
      <c r="Z311" s="59">
        <v>0</v>
      </c>
      <c r="AA311" s="59">
        <v>0</v>
      </c>
      <c r="AB311" s="59" t="s">
        <v>99</v>
      </c>
      <c r="AC311" s="61">
        <v>4</v>
      </c>
      <c r="AD311" s="58">
        <v>0</v>
      </c>
      <c r="AE311" s="58">
        <v>0</v>
      </c>
      <c r="AF311" s="58">
        <v>0</v>
      </c>
      <c r="AG311" s="58">
        <v>0</v>
      </c>
      <c r="AH311" s="59" t="s">
        <v>381</v>
      </c>
      <c r="AI311" s="58">
        <v>16</v>
      </c>
      <c r="AJ311" s="60"/>
      <c r="AK311" s="59" t="s">
        <v>162</v>
      </c>
      <c r="AL311" s="59">
        <v>1</v>
      </c>
      <c r="AM311" s="59" t="s">
        <v>27</v>
      </c>
      <c r="AN311" s="59" t="s">
        <v>673</v>
      </c>
      <c r="AO311" s="58">
        <v>18</v>
      </c>
      <c r="AP311" s="59" t="s">
        <v>674</v>
      </c>
      <c r="AQ311" s="59" t="s">
        <v>705</v>
      </c>
      <c r="AR311" s="59" t="s">
        <v>27</v>
      </c>
      <c r="AS311" s="59" t="s">
        <v>686</v>
      </c>
      <c r="AT311" s="59" t="s">
        <v>27</v>
      </c>
      <c r="AU311" s="59" t="s">
        <v>27</v>
      </c>
      <c r="AV311" s="59" t="s">
        <v>27</v>
      </c>
      <c r="AW311" s="62"/>
      <c r="AX311" s="62" t="s">
        <v>747</v>
      </c>
      <c r="AY311" s="62">
        <v>20.524000000000001</v>
      </c>
      <c r="AZ311" s="62" t="s">
        <v>27</v>
      </c>
      <c r="BA311" s="62">
        <v>0</v>
      </c>
      <c r="BB311" s="62">
        <v>18.309000000000001</v>
      </c>
      <c r="BC311" s="62">
        <v>414</v>
      </c>
      <c r="BD311" s="65">
        <v>0</v>
      </c>
      <c r="BE311" s="62" t="s">
        <v>782</v>
      </c>
      <c r="BF311" s="62">
        <v>1</v>
      </c>
      <c r="BG311" s="62"/>
      <c r="BH311" s="50">
        <f t="shared" si="4"/>
        <v>0</v>
      </c>
      <c r="BI311" s="50"/>
      <c r="BJ311" s="50"/>
      <c r="BL311" s="50"/>
      <c r="BM311" s="50"/>
      <c r="BN311" s="50"/>
      <c r="BO311" s="50"/>
      <c r="BP311" s="50"/>
      <c r="BQ311" s="50"/>
      <c r="BR311" s="50"/>
      <c r="BS311" s="50"/>
      <c r="BT311" s="50"/>
      <c r="BU311" s="50"/>
      <c r="BV311" s="50"/>
      <c r="BW311" s="50"/>
      <c r="BX311" s="50"/>
      <c r="BY311" s="50"/>
      <c r="BZ311" s="50"/>
      <c r="CA311" s="50"/>
      <c r="CB311" s="50"/>
      <c r="CC311" s="50"/>
      <c r="CD311" s="50"/>
      <c r="CE311" s="50"/>
      <c r="CF311" s="50"/>
      <c r="CG311" s="50"/>
      <c r="CH311" s="50"/>
      <c r="CI311" s="50"/>
    </row>
    <row r="312" spans="1:87" ht="14.25" hidden="1" customHeight="1" x14ac:dyDescent="0.25">
      <c r="A312" s="58">
        <v>312</v>
      </c>
      <c r="B312" s="59" t="s">
        <v>78</v>
      </c>
      <c r="C312" s="59" t="s">
        <v>28</v>
      </c>
      <c r="D312" s="59" t="s">
        <v>42</v>
      </c>
      <c r="E312" s="59"/>
      <c r="F312" s="59" t="s">
        <v>30</v>
      </c>
      <c r="G312" s="58">
        <v>40</v>
      </c>
      <c r="H312" s="58">
        <v>24</v>
      </c>
      <c r="I312" s="59" t="s">
        <v>140</v>
      </c>
      <c r="J312" s="58">
        <v>79247246103</v>
      </c>
      <c r="K312" s="58">
        <v>2.2000000000000002</v>
      </c>
      <c r="L312" s="58">
        <v>0.22</v>
      </c>
      <c r="M312" s="60">
        <v>0</v>
      </c>
      <c r="N312" s="60">
        <v>0</v>
      </c>
      <c r="O312" s="60">
        <v>0</v>
      </c>
      <c r="P312" s="60">
        <v>0</v>
      </c>
      <c r="Q312" s="60">
        <v>0</v>
      </c>
      <c r="R312" s="60">
        <v>0</v>
      </c>
      <c r="S312" s="60">
        <v>0</v>
      </c>
      <c r="T312" s="60">
        <v>0</v>
      </c>
      <c r="U312" s="60">
        <v>0</v>
      </c>
      <c r="V312" s="60">
        <v>0</v>
      </c>
      <c r="W312" s="59">
        <v>0</v>
      </c>
      <c r="X312" s="60">
        <v>0</v>
      </c>
      <c r="Y312" s="60">
        <v>0</v>
      </c>
      <c r="Z312" s="59">
        <v>0</v>
      </c>
      <c r="AA312" s="59">
        <v>0</v>
      </c>
      <c r="AB312" s="59" t="s">
        <v>99</v>
      </c>
      <c r="AC312" s="61">
        <v>4</v>
      </c>
      <c r="AD312" s="58">
        <v>0</v>
      </c>
      <c r="AE312" s="58">
        <v>0</v>
      </c>
      <c r="AF312" s="58">
        <v>0</v>
      </c>
      <c r="AG312" s="58">
        <v>0</v>
      </c>
      <c r="AH312" s="59" t="s">
        <v>381</v>
      </c>
      <c r="AI312" s="58">
        <v>16</v>
      </c>
      <c r="AJ312" s="60"/>
      <c r="AK312" s="59" t="s">
        <v>458</v>
      </c>
      <c r="AL312" s="59">
        <v>1</v>
      </c>
      <c r="AM312" s="59" t="s">
        <v>27</v>
      </c>
      <c r="AN312" s="59" t="s">
        <v>673</v>
      </c>
      <c r="AO312" s="58">
        <v>18</v>
      </c>
      <c r="AP312" s="59" t="s">
        <v>674</v>
      </c>
      <c r="AQ312" s="59" t="s">
        <v>705</v>
      </c>
      <c r="AR312" s="59" t="s">
        <v>27</v>
      </c>
      <c r="AS312" s="59" t="s">
        <v>686</v>
      </c>
      <c r="AT312" s="59" t="s">
        <v>27</v>
      </c>
      <c r="AU312" s="59" t="s">
        <v>27</v>
      </c>
      <c r="AV312" s="59" t="s">
        <v>27</v>
      </c>
      <c r="AW312" s="64"/>
      <c r="AX312" s="62" t="s">
        <v>747</v>
      </c>
      <c r="AY312" s="62">
        <v>6.931</v>
      </c>
      <c r="AZ312" s="62" t="s">
        <v>27</v>
      </c>
      <c r="BA312" s="62">
        <v>0</v>
      </c>
      <c r="BB312" s="62">
        <v>5.7590000000000003</v>
      </c>
      <c r="BC312" s="62">
        <v>240</v>
      </c>
      <c r="BD312" s="65">
        <v>0</v>
      </c>
      <c r="BE312" s="62" t="s">
        <v>782</v>
      </c>
      <c r="BF312" s="62">
        <v>1</v>
      </c>
      <c r="BG312" s="64"/>
      <c r="BH312" s="50">
        <f t="shared" si="4"/>
        <v>0</v>
      </c>
    </row>
    <row r="313" spans="1:87" ht="14.25" hidden="1" customHeight="1" x14ac:dyDescent="0.25">
      <c r="A313" s="58">
        <v>313</v>
      </c>
      <c r="B313" s="59" t="s">
        <v>78</v>
      </c>
      <c r="C313" s="59" t="s">
        <v>28</v>
      </c>
      <c r="D313" s="59" t="s">
        <v>47</v>
      </c>
      <c r="E313" s="59"/>
      <c r="F313" s="59" t="s">
        <v>30</v>
      </c>
      <c r="G313" s="58">
        <v>4</v>
      </c>
      <c r="H313" s="58">
        <v>8</v>
      </c>
      <c r="I313" s="59" t="s">
        <v>140</v>
      </c>
      <c r="J313" s="58">
        <v>79247246103</v>
      </c>
      <c r="K313" s="58">
        <v>2.9230769230769198</v>
      </c>
      <c r="L313" s="58">
        <v>0.29230769230769199</v>
      </c>
      <c r="M313" s="60">
        <v>0</v>
      </c>
      <c r="N313" s="60">
        <v>0</v>
      </c>
      <c r="O313" s="60">
        <v>0</v>
      </c>
      <c r="P313" s="60">
        <v>0</v>
      </c>
      <c r="Q313" s="60">
        <v>0</v>
      </c>
      <c r="R313" s="60">
        <v>0</v>
      </c>
      <c r="S313" s="60">
        <v>0</v>
      </c>
      <c r="T313" s="60">
        <v>0</v>
      </c>
      <c r="U313" s="60">
        <v>0</v>
      </c>
      <c r="V313" s="60">
        <v>0</v>
      </c>
      <c r="W313" s="59">
        <v>0</v>
      </c>
      <c r="X313" s="60">
        <v>0</v>
      </c>
      <c r="Y313" s="60">
        <v>0</v>
      </c>
      <c r="Z313" s="59">
        <v>0</v>
      </c>
      <c r="AA313" s="59">
        <v>0</v>
      </c>
      <c r="AB313" s="59" t="s">
        <v>102</v>
      </c>
      <c r="AC313" s="61">
        <v>4</v>
      </c>
      <c r="AD313" s="58">
        <v>0</v>
      </c>
      <c r="AE313" s="58">
        <v>0</v>
      </c>
      <c r="AF313" s="58">
        <v>0</v>
      </c>
      <c r="AG313" s="58">
        <v>0</v>
      </c>
      <c r="AH313" s="59" t="s">
        <v>381</v>
      </c>
      <c r="AI313" s="58">
        <v>16</v>
      </c>
      <c r="AJ313" s="60"/>
      <c r="AK313" s="59" t="s">
        <v>486</v>
      </c>
      <c r="AL313" s="59">
        <v>1</v>
      </c>
      <c r="AM313" s="59" t="s">
        <v>27</v>
      </c>
      <c r="AN313" s="59" t="s">
        <v>673</v>
      </c>
      <c r="AO313" s="58">
        <v>18</v>
      </c>
      <c r="AP313" s="59" t="s">
        <v>674</v>
      </c>
      <c r="AQ313" s="59" t="s">
        <v>705</v>
      </c>
      <c r="AR313" s="59" t="s">
        <v>27</v>
      </c>
      <c r="AS313" s="59" t="s">
        <v>686</v>
      </c>
      <c r="AT313" s="59" t="s">
        <v>27</v>
      </c>
      <c r="AU313" s="59" t="s">
        <v>27</v>
      </c>
      <c r="AV313" s="59" t="s">
        <v>27</v>
      </c>
      <c r="AW313" s="64"/>
      <c r="AX313" s="62" t="s">
        <v>747</v>
      </c>
      <c r="AY313" s="62">
        <v>7.6859999999999999</v>
      </c>
      <c r="AZ313" s="62" t="s">
        <v>27</v>
      </c>
      <c r="BA313" s="62">
        <v>0</v>
      </c>
      <c r="BB313" s="62">
        <v>7.101</v>
      </c>
      <c r="BC313" s="62">
        <v>24</v>
      </c>
      <c r="BD313" s="65">
        <v>0</v>
      </c>
      <c r="BE313" s="62"/>
      <c r="BF313" s="64"/>
      <c r="BG313" s="64"/>
      <c r="BH313" s="50">
        <f t="shared" si="4"/>
        <v>0</v>
      </c>
    </row>
    <row r="314" spans="1:87" ht="14.25" customHeight="1" x14ac:dyDescent="0.25">
      <c r="A314" s="58">
        <v>314</v>
      </c>
      <c r="B314" s="59" t="s">
        <v>78</v>
      </c>
      <c r="C314" s="59" t="s">
        <v>28</v>
      </c>
      <c r="D314" s="59" t="s">
        <v>33</v>
      </c>
      <c r="E314" s="59"/>
      <c r="F314" s="59" t="s">
        <v>500</v>
      </c>
      <c r="G314" s="58">
        <v>28</v>
      </c>
      <c r="H314" s="58">
        <v>200</v>
      </c>
      <c r="I314" s="59" t="s">
        <v>140</v>
      </c>
      <c r="J314" s="58">
        <v>79247246103</v>
      </c>
      <c r="K314" s="58">
        <v>2.2000000000000002</v>
      </c>
      <c r="L314" s="58">
        <v>0.44</v>
      </c>
      <c r="M314" s="58">
        <v>4</v>
      </c>
      <c r="N314" s="60">
        <v>0</v>
      </c>
      <c r="O314" s="60">
        <v>0</v>
      </c>
      <c r="P314" s="58">
        <v>8</v>
      </c>
      <c r="Q314" s="58">
        <v>4</v>
      </c>
      <c r="R314" s="58">
        <v>1</v>
      </c>
      <c r="S314" s="58">
        <v>4</v>
      </c>
      <c r="T314" s="58">
        <v>1</v>
      </c>
      <c r="U314" s="58">
        <v>1</v>
      </c>
      <c r="V314" s="58">
        <v>0.5</v>
      </c>
      <c r="W314" s="59">
        <v>0</v>
      </c>
      <c r="X314" s="58">
        <v>0.5</v>
      </c>
      <c r="Y314" s="58">
        <v>2</v>
      </c>
      <c r="Z314" s="59">
        <v>26</v>
      </c>
      <c r="AA314" s="59">
        <v>2</v>
      </c>
      <c r="AB314" s="59" t="s">
        <v>99</v>
      </c>
      <c r="AC314" s="59">
        <v>0</v>
      </c>
      <c r="AD314" s="58">
        <v>5</v>
      </c>
      <c r="AE314" s="58">
        <v>2</v>
      </c>
      <c r="AF314" s="58">
        <v>1</v>
      </c>
      <c r="AG314" s="58">
        <v>10</v>
      </c>
      <c r="AH314" s="59" t="s">
        <v>503</v>
      </c>
      <c r="AI314" s="58">
        <v>25</v>
      </c>
      <c r="AJ314" s="60"/>
      <c r="AK314" s="59" t="s">
        <v>518</v>
      </c>
      <c r="AL314" s="59">
        <v>1</v>
      </c>
      <c r="AM314" s="59" t="s">
        <v>27</v>
      </c>
      <c r="AN314" s="59" t="s">
        <v>673</v>
      </c>
      <c r="AO314" s="58">
        <v>18</v>
      </c>
      <c r="AP314" s="59" t="s">
        <v>674</v>
      </c>
      <c r="AQ314" s="59" t="s">
        <v>705</v>
      </c>
      <c r="AR314" s="59" t="s">
        <v>27</v>
      </c>
      <c r="AS314" s="59" t="s">
        <v>686</v>
      </c>
      <c r="AT314" s="59" t="s">
        <v>27</v>
      </c>
      <c r="AU314" s="59" t="s">
        <v>27</v>
      </c>
      <c r="AV314" s="59" t="s">
        <v>27</v>
      </c>
      <c r="AW314" s="62"/>
      <c r="AX314" s="62" t="s">
        <v>747</v>
      </c>
      <c r="AY314" s="62">
        <v>8.1490000000000009</v>
      </c>
      <c r="AZ314" s="62">
        <v>0.31342307692307697</v>
      </c>
      <c r="BA314" s="62">
        <v>3.1905755307399679</v>
      </c>
      <c r="BB314" s="62">
        <v>7.4550000000000001</v>
      </c>
      <c r="BC314" s="62">
        <v>28</v>
      </c>
      <c r="BD314">
        <v>1200</v>
      </c>
      <c r="BE314" s="62"/>
      <c r="BF314" s="62"/>
      <c r="BG314" s="62"/>
      <c r="BH314" s="50">
        <f t="shared" si="4"/>
        <v>0.98171554791999005</v>
      </c>
      <c r="BI314" s="50"/>
      <c r="BJ314" s="50"/>
      <c r="BL314" s="50"/>
      <c r="BM314" s="50"/>
      <c r="BN314" s="50"/>
      <c r="BO314" s="50"/>
      <c r="BP314" s="50"/>
      <c r="BQ314" s="50"/>
      <c r="BR314" s="50"/>
      <c r="BS314" s="50"/>
      <c r="BT314" s="50"/>
      <c r="BU314" s="50"/>
      <c r="BV314" s="50"/>
      <c r="BW314" s="50"/>
      <c r="BX314" s="50"/>
      <c r="BY314" s="50"/>
      <c r="BZ314" s="50"/>
      <c r="CA314" s="50"/>
      <c r="CB314" s="50"/>
      <c r="CC314" s="50"/>
      <c r="CD314" s="50"/>
      <c r="CE314" s="50"/>
      <c r="CF314" s="50"/>
      <c r="CG314" s="50"/>
      <c r="CH314" s="50"/>
      <c r="CI314" s="50"/>
    </row>
    <row r="315" spans="1:87" ht="14.25" hidden="1" customHeight="1" x14ac:dyDescent="0.25">
      <c r="A315" s="58">
        <v>315</v>
      </c>
      <c r="B315" s="59" t="s">
        <v>78</v>
      </c>
      <c r="C315" s="59" t="s">
        <v>28</v>
      </c>
      <c r="D315" s="59" t="s">
        <v>38</v>
      </c>
      <c r="E315" s="59"/>
      <c r="F315" s="59" t="s">
        <v>500</v>
      </c>
      <c r="G315" s="58">
        <v>29</v>
      </c>
      <c r="H315" s="58">
        <v>120</v>
      </c>
      <c r="I315" s="59" t="s">
        <v>140</v>
      </c>
      <c r="J315" s="58">
        <v>79247246103</v>
      </c>
      <c r="K315" s="58">
        <v>2.1333333333333302</v>
      </c>
      <c r="L315" s="58">
        <v>0.42666666666666703</v>
      </c>
      <c r="M315" s="60">
        <v>0</v>
      </c>
      <c r="N315" s="60">
        <v>0</v>
      </c>
      <c r="O315" s="60">
        <v>0</v>
      </c>
      <c r="P315" s="60">
        <v>0</v>
      </c>
      <c r="Q315" s="60">
        <v>0</v>
      </c>
      <c r="R315" s="60">
        <v>0</v>
      </c>
      <c r="S315" s="60">
        <v>0</v>
      </c>
      <c r="T315" s="60">
        <v>0</v>
      </c>
      <c r="U315" s="60">
        <v>0</v>
      </c>
      <c r="V315" s="60">
        <v>0</v>
      </c>
      <c r="W315" s="59">
        <v>0</v>
      </c>
      <c r="X315" s="60">
        <v>0</v>
      </c>
      <c r="Y315" s="60">
        <v>0</v>
      </c>
      <c r="Z315" s="59">
        <v>0</v>
      </c>
      <c r="AA315" s="59">
        <v>0</v>
      </c>
      <c r="AB315" s="59" t="s">
        <v>102</v>
      </c>
      <c r="AC315" s="61">
        <v>4</v>
      </c>
      <c r="AD315" s="58">
        <v>0</v>
      </c>
      <c r="AE315" s="58">
        <v>0</v>
      </c>
      <c r="AF315" s="58">
        <v>0</v>
      </c>
      <c r="AG315" s="58">
        <v>0</v>
      </c>
      <c r="AH315" s="59" t="s">
        <v>503</v>
      </c>
      <c r="AI315" s="58">
        <v>25</v>
      </c>
      <c r="AJ315" s="60"/>
      <c r="AK315" s="59" t="s">
        <v>91</v>
      </c>
      <c r="AL315" s="59">
        <v>1</v>
      </c>
      <c r="AM315" s="59" t="s">
        <v>27</v>
      </c>
      <c r="AN315" s="59" t="s">
        <v>673</v>
      </c>
      <c r="AO315" s="58">
        <v>18</v>
      </c>
      <c r="AP315" s="59" t="s">
        <v>674</v>
      </c>
      <c r="AQ315" s="59" t="s">
        <v>705</v>
      </c>
      <c r="AR315" s="59" t="s">
        <v>27</v>
      </c>
      <c r="AS315" s="59" t="s">
        <v>686</v>
      </c>
      <c r="AT315" s="59" t="s">
        <v>27</v>
      </c>
      <c r="AU315" s="59" t="s">
        <v>27</v>
      </c>
      <c r="AV315" s="59" t="s">
        <v>27</v>
      </c>
      <c r="AW315" s="62"/>
      <c r="AX315" s="62" t="s">
        <v>747</v>
      </c>
      <c r="AY315" s="62">
        <v>13.151</v>
      </c>
      <c r="AZ315" s="62" t="s">
        <v>27</v>
      </c>
      <c r="BA315" s="62">
        <v>0</v>
      </c>
      <c r="BB315" s="62">
        <v>12.191000000000001</v>
      </c>
      <c r="BC315" s="62">
        <v>87</v>
      </c>
      <c r="BD315" s="65">
        <v>0</v>
      </c>
      <c r="BE315" s="62"/>
      <c r="BF315" s="62"/>
      <c r="BG315" s="62"/>
      <c r="BH315" s="50">
        <f t="shared" si="4"/>
        <v>0</v>
      </c>
      <c r="BI315" s="50"/>
      <c r="BJ315" s="50"/>
      <c r="BL315" s="50"/>
      <c r="BM315" s="50"/>
      <c r="BN315" s="50"/>
      <c r="BO315" s="50"/>
      <c r="BP315" s="50"/>
      <c r="BQ315" s="50"/>
      <c r="BR315" s="50"/>
      <c r="BS315" s="50"/>
      <c r="BT315" s="50"/>
      <c r="BU315" s="50"/>
      <c r="BV315" s="50"/>
      <c r="BW315" s="50"/>
      <c r="BX315" s="50"/>
      <c r="BY315" s="50"/>
      <c r="BZ315" s="50"/>
      <c r="CA315" s="50"/>
      <c r="CB315" s="50"/>
      <c r="CC315" s="50"/>
      <c r="CD315" s="50"/>
      <c r="CE315" s="50"/>
      <c r="CF315" s="50"/>
      <c r="CG315" s="50"/>
      <c r="CH315" s="50"/>
      <c r="CI315" s="50"/>
    </row>
    <row r="316" spans="1:87" ht="14.25" hidden="1" customHeight="1" x14ac:dyDescent="0.25">
      <c r="A316" s="58">
        <v>316</v>
      </c>
      <c r="B316" s="59" t="s">
        <v>78</v>
      </c>
      <c r="C316" s="59" t="s">
        <v>28</v>
      </c>
      <c r="D316" s="59" t="s">
        <v>43</v>
      </c>
      <c r="E316" s="59"/>
      <c r="F316" s="59" t="s">
        <v>500</v>
      </c>
      <c r="G316" s="58">
        <v>59</v>
      </c>
      <c r="H316" s="58">
        <v>26</v>
      </c>
      <c r="I316" s="59" t="s">
        <v>140</v>
      </c>
      <c r="J316" s="58">
        <v>79247246103</v>
      </c>
      <c r="K316" s="58">
        <v>2.4666666666666699</v>
      </c>
      <c r="L316" s="58">
        <v>0.49333333333333301</v>
      </c>
      <c r="M316" s="60">
        <v>0</v>
      </c>
      <c r="N316" s="60">
        <v>0</v>
      </c>
      <c r="O316" s="60">
        <v>0</v>
      </c>
      <c r="P316" s="60">
        <v>0</v>
      </c>
      <c r="Q316" s="60">
        <v>0</v>
      </c>
      <c r="R316" s="60">
        <v>0</v>
      </c>
      <c r="S316" s="60">
        <v>0</v>
      </c>
      <c r="T316" s="60">
        <v>0</v>
      </c>
      <c r="U316" s="60">
        <v>0</v>
      </c>
      <c r="V316" s="60">
        <v>0</v>
      </c>
      <c r="W316" s="59">
        <v>0</v>
      </c>
      <c r="X316" s="60">
        <v>0</v>
      </c>
      <c r="Y316" s="60">
        <v>0</v>
      </c>
      <c r="Z316" s="59">
        <v>0</v>
      </c>
      <c r="AA316" s="59">
        <v>0</v>
      </c>
      <c r="AB316" s="59" t="s">
        <v>102</v>
      </c>
      <c r="AC316" s="61">
        <v>4</v>
      </c>
      <c r="AD316" s="58">
        <v>0</v>
      </c>
      <c r="AE316" s="58">
        <v>0</v>
      </c>
      <c r="AF316" s="58">
        <v>0</v>
      </c>
      <c r="AG316" s="58">
        <v>0</v>
      </c>
      <c r="AH316" s="59" t="s">
        <v>503</v>
      </c>
      <c r="AI316" s="58">
        <v>25</v>
      </c>
      <c r="AJ316" s="60"/>
      <c r="AK316" s="59" t="s">
        <v>174</v>
      </c>
      <c r="AL316" s="59">
        <v>1</v>
      </c>
      <c r="AM316" s="59" t="s">
        <v>27</v>
      </c>
      <c r="AN316" s="59" t="s">
        <v>673</v>
      </c>
      <c r="AO316" s="58">
        <v>18</v>
      </c>
      <c r="AP316" s="59" t="s">
        <v>674</v>
      </c>
      <c r="AQ316" s="59" t="s">
        <v>705</v>
      </c>
      <c r="AR316" s="59" t="s">
        <v>27</v>
      </c>
      <c r="AS316" s="59" t="s">
        <v>686</v>
      </c>
      <c r="AT316" s="59" t="s">
        <v>27</v>
      </c>
      <c r="AU316" s="59" t="s">
        <v>27</v>
      </c>
      <c r="AV316" s="59" t="s">
        <v>27</v>
      </c>
      <c r="AW316" s="64"/>
      <c r="AX316" s="62" t="s">
        <v>747</v>
      </c>
      <c r="AY316" s="62">
        <v>8.6929999999999996</v>
      </c>
      <c r="AZ316" s="62" t="s">
        <v>27</v>
      </c>
      <c r="BA316" s="62">
        <v>0</v>
      </c>
      <c r="BB316" s="62">
        <v>6.8220000000000001</v>
      </c>
      <c r="BC316" s="62">
        <v>177</v>
      </c>
      <c r="BD316" s="65">
        <v>0</v>
      </c>
      <c r="BE316" s="62"/>
      <c r="BF316" s="64"/>
      <c r="BG316" s="64"/>
      <c r="BH316" s="50">
        <f t="shared" si="4"/>
        <v>0</v>
      </c>
    </row>
    <row r="317" spans="1:87" ht="14.25" hidden="1" customHeight="1" x14ac:dyDescent="0.25">
      <c r="A317" s="58">
        <v>317</v>
      </c>
      <c r="B317" s="59" t="s">
        <v>78</v>
      </c>
      <c r="C317" s="59" t="s">
        <v>28</v>
      </c>
      <c r="D317" s="59" t="s">
        <v>48</v>
      </c>
      <c r="E317" s="59"/>
      <c r="F317" s="59" t="s">
        <v>500</v>
      </c>
      <c r="G317" s="58">
        <v>53</v>
      </c>
      <c r="H317" s="58">
        <v>7</v>
      </c>
      <c r="I317" s="59" t="s">
        <v>140</v>
      </c>
      <c r="J317" s="58">
        <v>79247246103</v>
      </c>
      <c r="K317" s="58">
        <v>1.3846153846153799</v>
      </c>
      <c r="L317" s="58">
        <v>0.27692307692307699</v>
      </c>
      <c r="M317" s="60">
        <v>0</v>
      </c>
      <c r="N317" s="60">
        <v>0</v>
      </c>
      <c r="O317" s="60">
        <v>0</v>
      </c>
      <c r="P317" s="60">
        <v>0</v>
      </c>
      <c r="Q317" s="60">
        <v>0</v>
      </c>
      <c r="R317" s="60">
        <v>0</v>
      </c>
      <c r="S317" s="60">
        <v>0</v>
      </c>
      <c r="T317" s="60">
        <v>0</v>
      </c>
      <c r="U317" s="60">
        <v>0</v>
      </c>
      <c r="V317" s="60">
        <v>0</v>
      </c>
      <c r="W317" s="59">
        <v>0</v>
      </c>
      <c r="X317" s="60">
        <v>0</v>
      </c>
      <c r="Y317" s="60">
        <v>0</v>
      </c>
      <c r="Z317" s="59">
        <v>0</v>
      </c>
      <c r="AA317" s="59">
        <v>0</v>
      </c>
      <c r="AB317" s="59" t="s">
        <v>102</v>
      </c>
      <c r="AC317" s="61">
        <v>4</v>
      </c>
      <c r="AD317" s="58">
        <v>0</v>
      </c>
      <c r="AE317" s="58">
        <v>0</v>
      </c>
      <c r="AF317" s="58">
        <v>0</v>
      </c>
      <c r="AG317" s="58">
        <v>0</v>
      </c>
      <c r="AH317" s="59" t="s">
        <v>503</v>
      </c>
      <c r="AI317" s="58">
        <v>25</v>
      </c>
      <c r="AJ317" s="60"/>
      <c r="AK317" s="59" t="s">
        <v>91</v>
      </c>
      <c r="AL317" s="59">
        <v>1</v>
      </c>
      <c r="AM317" s="59" t="s">
        <v>27</v>
      </c>
      <c r="AN317" s="59" t="s">
        <v>673</v>
      </c>
      <c r="AO317" s="58">
        <v>18</v>
      </c>
      <c r="AP317" s="59" t="s">
        <v>674</v>
      </c>
      <c r="AQ317" s="59" t="s">
        <v>705</v>
      </c>
      <c r="AR317" s="59" t="s">
        <v>27</v>
      </c>
      <c r="AS317" s="59" t="s">
        <v>686</v>
      </c>
      <c r="AT317" s="59" t="s">
        <v>27</v>
      </c>
      <c r="AU317" s="59" t="s">
        <v>27</v>
      </c>
      <c r="AV317" s="59" t="s">
        <v>696</v>
      </c>
      <c r="AW317" s="64"/>
      <c r="AX317" s="62" t="s">
        <v>747</v>
      </c>
      <c r="AY317" s="62">
        <v>5.8159999999999998</v>
      </c>
      <c r="AZ317" s="62" t="s">
        <v>27</v>
      </c>
      <c r="BA317" s="62">
        <v>0</v>
      </c>
      <c r="BB317" s="62">
        <v>5.1230000000000002</v>
      </c>
      <c r="BC317" s="62">
        <v>159</v>
      </c>
      <c r="BD317" s="65">
        <v>0</v>
      </c>
      <c r="BE317" s="62"/>
      <c r="BF317" s="64"/>
      <c r="BG317" s="64"/>
      <c r="BH317" s="50">
        <f t="shared" si="4"/>
        <v>0</v>
      </c>
    </row>
    <row r="318" spans="1:87" ht="14.25" customHeight="1" x14ac:dyDescent="0.25">
      <c r="A318" s="58">
        <v>318</v>
      </c>
      <c r="B318" s="59" t="s">
        <v>78</v>
      </c>
      <c r="C318" s="59" t="s">
        <v>26</v>
      </c>
      <c r="D318" s="59" t="s">
        <v>79</v>
      </c>
      <c r="E318" s="59"/>
      <c r="F318" s="59" t="s">
        <v>80</v>
      </c>
      <c r="G318" s="58">
        <v>1</v>
      </c>
      <c r="H318" s="58">
        <v>30</v>
      </c>
      <c r="I318" s="59" t="s">
        <v>142</v>
      </c>
      <c r="J318" s="58">
        <v>8282194225</v>
      </c>
      <c r="K318" s="58">
        <v>74.9375</v>
      </c>
      <c r="L318" s="58">
        <v>0.82900943396226401</v>
      </c>
      <c r="M318" s="58">
        <v>8</v>
      </c>
      <c r="N318" s="60">
        <v>0</v>
      </c>
      <c r="O318" s="60">
        <v>0</v>
      </c>
      <c r="P318" s="58">
        <v>18</v>
      </c>
      <c r="Q318" s="58">
        <v>10</v>
      </c>
      <c r="R318" s="58">
        <v>1</v>
      </c>
      <c r="S318" s="58">
        <v>10</v>
      </c>
      <c r="T318" s="58">
        <v>2</v>
      </c>
      <c r="U318" s="58">
        <v>3</v>
      </c>
      <c r="V318" s="58">
        <v>2.5</v>
      </c>
      <c r="W318" s="59">
        <v>0</v>
      </c>
      <c r="X318" s="58">
        <v>1.5</v>
      </c>
      <c r="Y318" s="58">
        <v>7</v>
      </c>
      <c r="Z318" s="59">
        <v>63</v>
      </c>
      <c r="AA318" s="59">
        <v>7</v>
      </c>
      <c r="AB318" s="59" t="s">
        <v>767</v>
      </c>
      <c r="AC318" s="59">
        <v>0</v>
      </c>
      <c r="AD318" s="58">
        <v>2</v>
      </c>
      <c r="AE318" s="58">
        <v>3</v>
      </c>
      <c r="AF318" s="58">
        <v>0</v>
      </c>
      <c r="AG318" s="58">
        <v>7</v>
      </c>
      <c r="AH318" s="59" t="s">
        <v>90</v>
      </c>
      <c r="AI318" s="58">
        <v>4</v>
      </c>
      <c r="AJ318" s="58">
        <v>1</v>
      </c>
      <c r="AK318" s="59" t="s">
        <v>655</v>
      </c>
      <c r="AL318" s="59">
        <v>1</v>
      </c>
      <c r="AM318" s="59" t="s">
        <v>27</v>
      </c>
      <c r="AN318" s="59" t="s">
        <v>680</v>
      </c>
      <c r="AO318" s="58">
        <v>27</v>
      </c>
      <c r="AP318" s="59" t="s">
        <v>677</v>
      </c>
      <c r="AQ318" s="59" t="s">
        <v>691</v>
      </c>
      <c r="AR318" s="59" t="s">
        <v>695</v>
      </c>
      <c r="AS318" s="59" t="s">
        <v>27</v>
      </c>
      <c r="AT318" s="59" t="s">
        <v>692</v>
      </c>
      <c r="AU318" s="59" t="s">
        <v>27</v>
      </c>
      <c r="AV318" s="59" t="s">
        <v>27</v>
      </c>
      <c r="AW318" s="62"/>
      <c r="AX318" s="62" t="s">
        <v>746</v>
      </c>
      <c r="AY318" s="62">
        <v>37.54</v>
      </c>
      <c r="AZ318" s="62">
        <v>0.59587301587301589</v>
      </c>
      <c r="BA318" s="62">
        <v>1.6782099094299414</v>
      </c>
      <c r="BB318" s="62">
        <v>17.431999999999999</v>
      </c>
      <c r="BC318" s="62">
        <v>52</v>
      </c>
      <c r="BD318">
        <v>5891</v>
      </c>
      <c r="BE318" s="62"/>
      <c r="BF318" s="62"/>
      <c r="BG318" s="62"/>
      <c r="BH318" s="50">
        <f t="shared" si="4"/>
        <v>0.13319126265316997</v>
      </c>
      <c r="BI318" s="50"/>
      <c r="BJ318" s="50"/>
      <c r="BL318" s="50"/>
      <c r="BM318" s="50"/>
      <c r="BN318" s="50"/>
      <c r="BO318" s="50"/>
      <c r="BP318" s="50"/>
      <c r="BQ318" s="50"/>
      <c r="BR318" s="50"/>
      <c r="BS318" s="50"/>
      <c r="BT318" s="50"/>
      <c r="BU318" s="50"/>
      <c r="BV318" s="50"/>
      <c r="BW318" s="50"/>
      <c r="BX318" s="50"/>
      <c r="BY318" s="50"/>
      <c r="BZ318" s="50"/>
      <c r="CA318" s="50"/>
      <c r="CB318" s="50"/>
      <c r="CC318" s="50"/>
      <c r="CD318" s="50"/>
      <c r="CE318" s="50"/>
      <c r="CF318" s="50"/>
      <c r="CG318" s="50"/>
      <c r="CH318" s="50"/>
      <c r="CI318" s="50"/>
    </row>
    <row r="319" spans="1:87" ht="14.25" customHeight="1" x14ac:dyDescent="0.25">
      <c r="A319" s="58">
        <v>319</v>
      </c>
      <c r="B319" s="59" t="s">
        <v>78</v>
      </c>
      <c r="C319" s="59" t="s">
        <v>26</v>
      </c>
      <c r="D319" s="59" t="s">
        <v>34</v>
      </c>
      <c r="E319" s="59"/>
      <c r="F319" s="59" t="s">
        <v>35</v>
      </c>
      <c r="G319" s="58">
        <v>1</v>
      </c>
      <c r="H319" s="58">
        <v>19</v>
      </c>
      <c r="I319" s="59" t="s">
        <v>142</v>
      </c>
      <c r="J319" s="58">
        <v>8282194225</v>
      </c>
      <c r="K319" s="58">
        <v>53.785714285714299</v>
      </c>
      <c r="L319" s="58">
        <v>0.25075987841945302</v>
      </c>
      <c r="M319" s="58">
        <v>10</v>
      </c>
      <c r="N319" s="60">
        <v>0</v>
      </c>
      <c r="O319" s="58">
        <v>2</v>
      </c>
      <c r="P319" s="58">
        <v>20</v>
      </c>
      <c r="Q319" s="58">
        <v>8</v>
      </c>
      <c r="R319" s="58">
        <v>1</v>
      </c>
      <c r="S319" s="58">
        <v>8</v>
      </c>
      <c r="T319" s="58">
        <v>1</v>
      </c>
      <c r="U319" s="58">
        <v>1</v>
      </c>
      <c r="V319" s="58">
        <v>1.5</v>
      </c>
      <c r="W319" s="59">
        <v>0</v>
      </c>
      <c r="X319" s="58">
        <v>0.5</v>
      </c>
      <c r="Y319" s="58">
        <v>3</v>
      </c>
      <c r="Z319" s="59">
        <v>56</v>
      </c>
      <c r="AA319" s="59">
        <v>3</v>
      </c>
      <c r="AB319" s="59" t="s">
        <v>89</v>
      </c>
      <c r="AC319" s="59">
        <v>0</v>
      </c>
      <c r="AD319" s="58">
        <v>2</v>
      </c>
      <c r="AE319" s="58">
        <v>6</v>
      </c>
      <c r="AF319" s="58">
        <v>0</v>
      </c>
      <c r="AG319" s="58">
        <v>13</v>
      </c>
      <c r="AH319" s="59" t="s">
        <v>109</v>
      </c>
      <c r="AI319" s="58">
        <v>2</v>
      </c>
      <c r="AJ319" s="58">
        <v>1</v>
      </c>
      <c r="AK319" s="59" t="s">
        <v>198</v>
      </c>
      <c r="AL319" s="59">
        <v>1</v>
      </c>
      <c r="AM319" s="59" t="s">
        <v>27</v>
      </c>
      <c r="AN319" s="59" t="s">
        <v>680</v>
      </c>
      <c r="AO319" s="58">
        <v>27</v>
      </c>
      <c r="AP319" s="59" t="s">
        <v>677</v>
      </c>
      <c r="AQ319" s="59" t="s">
        <v>691</v>
      </c>
      <c r="AR319" s="59" t="s">
        <v>695</v>
      </c>
      <c r="AS319" s="59" t="s">
        <v>27</v>
      </c>
      <c r="AT319" s="59" t="s">
        <v>692</v>
      </c>
      <c r="AU319" s="59" t="s">
        <v>27</v>
      </c>
      <c r="AV319" s="59" t="s">
        <v>27</v>
      </c>
      <c r="AW319" s="62"/>
      <c r="AX319" s="62" t="s">
        <v>746</v>
      </c>
      <c r="AY319" s="62">
        <v>19.013999999999999</v>
      </c>
      <c r="AZ319" s="62">
        <v>0.33953571428571427</v>
      </c>
      <c r="BA319" s="62">
        <v>2.9451982749552963</v>
      </c>
      <c r="BB319" s="62">
        <v>17.080000000000002</v>
      </c>
      <c r="BC319" s="62">
        <v>80</v>
      </c>
      <c r="BD319">
        <v>2255</v>
      </c>
      <c r="BE319" s="62"/>
      <c r="BF319" s="62"/>
      <c r="BG319" s="62"/>
      <c r="BH319" s="50">
        <f t="shared" si="4"/>
        <v>0.42074261070789948</v>
      </c>
      <c r="BI319" s="50"/>
      <c r="BJ319" s="50"/>
      <c r="BL319" s="50"/>
      <c r="BM319" s="50"/>
      <c r="BN319" s="50"/>
      <c r="BO319" s="50"/>
      <c r="BP319" s="50"/>
      <c r="BQ319" s="50"/>
      <c r="BR319" s="50"/>
      <c r="BS319" s="50"/>
      <c r="BT319" s="50"/>
      <c r="BU319" s="50"/>
      <c r="BV319" s="50"/>
      <c r="BW319" s="50"/>
      <c r="BX319" s="50"/>
      <c r="BY319" s="50"/>
      <c r="BZ319" s="50"/>
      <c r="CA319" s="50"/>
      <c r="CB319" s="50"/>
      <c r="CC319" s="50"/>
      <c r="CD319" s="50"/>
      <c r="CE319" s="50"/>
      <c r="CF319" s="50"/>
      <c r="CG319" s="50"/>
      <c r="CH319" s="50"/>
      <c r="CI319" s="50"/>
    </row>
    <row r="320" spans="1:87" ht="14.25" customHeight="1" x14ac:dyDescent="0.25">
      <c r="A320" s="58">
        <v>320</v>
      </c>
      <c r="B320" s="59" t="s">
        <v>78</v>
      </c>
      <c r="C320" s="59" t="s">
        <v>26</v>
      </c>
      <c r="D320" s="59" t="s">
        <v>39</v>
      </c>
      <c r="E320" s="59"/>
      <c r="F320" s="59" t="s">
        <v>40</v>
      </c>
      <c r="G320" s="58">
        <v>1</v>
      </c>
      <c r="H320" s="58">
        <v>9</v>
      </c>
      <c r="I320" s="59" t="s">
        <v>142</v>
      </c>
      <c r="J320" s="58">
        <v>8282194225</v>
      </c>
      <c r="K320" s="58">
        <v>0</v>
      </c>
      <c r="L320" s="58">
        <v>0</v>
      </c>
      <c r="M320" s="58">
        <v>4</v>
      </c>
      <c r="N320" s="60">
        <v>0</v>
      </c>
      <c r="O320" s="60">
        <v>0</v>
      </c>
      <c r="P320" s="58">
        <v>12</v>
      </c>
      <c r="Q320" s="58">
        <v>7</v>
      </c>
      <c r="R320" s="60">
        <v>0</v>
      </c>
      <c r="S320" s="58">
        <v>7</v>
      </c>
      <c r="T320" s="58">
        <v>1</v>
      </c>
      <c r="U320" s="58">
        <v>5</v>
      </c>
      <c r="V320" s="58">
        <v>1</v>
      </c>
      <c r="W320" s="59">
        <v>0</v>
      </c>
      <c r="X320" s="58">
        <v>1</v>
      </c>
      <c r="Y320" s="58">
        <v>7</v>
      </c>
      <c r="Z320" s="59">
        <v>45</v>
      </c>
      <c r="AA320" s="59">
        <v>7</v>
      </c>
      <c r="AB320" s="59" t="s">
        <v>27</v>
      </c>
      <c r="AC320" s="59">
        <v>0</v>
      </c>
      <c r="AD320" s="58">
        <v>2</v>
      </c>
      <c r="AE320" s="58">
        <v>2</v>
      </c>
      <c r="AF320" s="58">
        <v>0</v>
      </c>
      <c r="AG320" s="58">
        <v>8</v>
      </c>
      <c r="AH320" s="59" t="s">
        <v>93</v>
      </c>
      <c r="AI320" s="58">
        <v>2</v>
      </c>
      <c r="AJ320" s="58">
        <v>1</v>
      </c>
      <c r="AK320" s="59" t="s">
        <v>143</v>
      </c>
      <c r="AL320" s="59">
        <v>1</v>
      </c>
      <c r="AM320" s="59" t="s">
        <v>27</v>
      </c>
      <c r="AN320" s="59" t="s">
        <v>680</v>
      </c>
      <c r="AO320" s="58">
        <v>27</v>
      </c>
      <c r="AP320" s="59" t="s">
        <v>677</v>
      </c>
      <c r="AQ320" s="59" t="s">
        <v>691</v>
      </c>
      <c r="AR320" s="59" t="s">
        <v>695</v>
      </c>
      <c r="AS320" s="59" t="s">
        <v>27</v>
      </c>
      <c r="AT320" s="59" t="s">
        <v>692</v>
      </c>
      <c r="AU320" s="59" t="s">
        <v>27</v>
      </c>
      <c r="AV320" s="59" t="s">
        <v>27</v>
      </c>
      <c r="AW320" s="62"/>
      <c r="AX320" s="62" t="s">
        <v>746</v>
      </c>
      <c r="AY320" s="62">
        <v>9.0139999999999993</v>
      </c>
      <c r="AZ320" s="62">
        <v>0.20031111111111111</v>
      </c>
      <c r="BA320" s="62">
        <v>4.9922343021965832</v>
      </c>
      <c r="BB320" s="62"/>
      <c r="BC320" s="62">
        <v>89</v>
      </c>
      <c r="BD320" s="80">
        <v>1794</v>
      </c>
      <c r="BE320" s="62"/>
      <c r="BF320" s="62"/>
      <c r="BG320" s="62"/>
      <c r="BH320" s="50">
        <f t="shared" si="4"/>
        <v>0.44375416019525188</v>
      </c>
      <c r="BI320" s="50"/>
      <c r="BJ320" s="50"/>
      <c r="BL320" s="50"/>
      <c r="BM320" s="50"/>
      <c r="BN320" s="50"/>
      <c r="BO320" s="50"/>
      <c r="BP320" s="50"/>
      <c r="BQ320" s="50"/>
      <c r="BR320" s="50"/>
      <c r="BS320" s="50"/>
      <c r="BT320" s="50"/>
      <c r="BU320" s="50"/>
      <c r="BV320" s="50"/>
      <c r="BW320" s="50"/>
      <c r="BX320" s="50"/>
      <c r="BY320" s="50"/>
      <c r="BZ320" s="50"/>
      <c r="CA320" s="50"/>
      <c r="CB320" s="50"/>
      <c r="CC320" s="50"/>
      <c r="CD320" s="50"/>
      <c r="CE320" s="50"/>
      <c r="CF320" s="50"/>
      <c r="CG320" s="50"/>
      <c r="CH320" s="50"/>
      <c r="CI320" s="50"/>
    </row>
    <row r="321" spans="1:87" ht="14.25" customHeight="1" x14ac:dyDescent="0.25">
      <c r="A321" s="58">
        <v>321</v>
      </c>
      <c r="B321" s="59" t="s">
        <v>78</v>
      </c>
      <c r="C321" s="59" t="s">
        <v>26</v>
      </c>
      <c r="D321" s="59" t="s">
        <v>44</v>
      </c>
      <c r="E321" s="59"/>
      <c r="F321" s="59" t="s">
        <v>45</v>
      </c>
      <c r="G321" s="58">
        <v>1</v>
      </c>
      <c r="H321" s="58">
        <v>8</v>
      </c>
      <c r="I321" s="59" t="s">
        <v>142</v>
      </c>
      <c r="J321" s="58">
        <v>8282194225</v>
      </c>
      <c r="K321" s="58">
        <v>31</v>
      </c>
      <c r="L321" s="58">
        <v>0.21126760563380301</v>
      </c>
      <c r="M321" s="58">
        <v>2</v>
      </c>
      <c r="N321" s="60">
        <v>0</v>
      </c>
      <c r="O321" s="60">
        <v>0</v>
      </c>
      <c r="P321" s="58">
        <v>5</v>
      </c>
      <c r="Q321" s="58">
        <v>2</v>
      </c>
      <c r="R321" s="58">
        <v>1</v>
      </c>
      <c r="S321" s="58">
        <v>2</v>
      </c>
      <c r="T321" s="58">
        <v>2</v>
      </c>
      <c r="U321" s="58">
        <v>1</v>
      </c>
      <c r="V321" s="58">
        <v>2</v>
      </c>
      <c r="W321" s="59">
        <v>0</v>
      </c>
      <c r="X321" s="60">
        <v>0</v>
      </c>
      <c r="Y321" s="58">
        <v>3</v>
      </c>
      <c r="Z321" s="59">
        <v>20</v>
      </c>
      <c r="AA321" s="59">
        <v>3</v>
      </c>
      <c r="AB321" s="59" t="s">
        <v>767</v>
      </c>
      <c r="AC321" s="59">
        <v>0</v>
      </c>
      <c r="AD321" s="58">
        <v>0</v>
      </c>
      <c r="AE321" s="58">
        <v>2</v>
      </c>
      <c r="AF321" s="58">
        <v>0</v>
      </c>
      <c r="AG321" s="58">
        <v>7</v>
      </c>
      <c r="AH321" s="59" t="s">
        <v>228</v>
      </c>
      <c r="AI321" s="58">
        <v>2</v>
      </c>
      <c r="AJ321" s="58">
        <v>1</v>
      </c>
      <c r="AK321" s="59" t="s">
        <v>242</v>
      </c>
      <c r="AL321" s="59">
        <v>1</v>
      </c>
      <c r="AM321" s="59" t="s">
        <v>27</v>
      </c>
      <c r="AN321" s="59" t="s">
        <v>680</v>
      </c>
      <c r="AO321" s="58">
        <v>27</v>
      </c>
      <c r="AP321" s="59" t="s">
        <v>677</v>
      </c>
      <c r="AQ321" s="59" t="s">
        <v>691</v>
      </c>
      <c r="AR321" s="59" t="s">
        <v>695</v>
      </c>
      <c r="AS321" s="59" t="s">
        <v>27</v>
      </c>
      <c r="AT321" s="59" t="s">
        <v>692</v>
      </c>
      <c r="AU321" s="59" t="s">
        <v>27</v>
      </c>
      <c r="AV321" s="59" t="s">
        <v>27</v>
      </c>
      <c r="AW321" s="64"/>
      <c r="AX321" s="62" t="s">
        <v>746</v>
      </c>
      <c r="AY321" s="62">
        <v>12.909000000000001</v>
      </c>
      <c r="AZ321" s="62">
        <v>0.64545000000000008</v>
      </c>
      <c r="BA321" s="62">
        <v>1.5493066852583468</v>
      </c>
      <c r="BB321" s="62">
        <v>3.7520000000000002</v>
      </c>
      <c r="BC321" s="62">
        <v>92</v>
      </c>
      <c r="BD321">
        <v>625</v>
      </c>
      <c r="BE321" s="62"/>
      <c r="BF321" s="64"/>
      <c r="BG321" s="64"/>
      <c r="BH321" s="50">
        <f t="shared" si="4"/>
        <v>0.15493066852583467</v>
      </c>
    </row>
    <row r="322" spans="1:87" ht="14.25" customHeight="1" x14ac:dyDescent="0.25">
      <c r="A322" s="58">
        <v>322</v>
      </c>
      <c r="B322" s="59" t="s">
        <v>78</v>
      </c>
      <c r="C322" s="59" t="s">
        <v>26</v>
      </c>
      <c r="D322" s="59" t="s">
        <v>29</v>
      </c>
      <c r="E322" s="59"/>
      <c r="F322" s="59" t="s">
        <v>32</v>
      </c>
      <c r="G322" s="58">
        <v>19</v>
      </c>
      <c r="H322" s="58">
        <v>75</v>
      </c>
      <c r="I322" s="59" t="s">
        <v>142</v>
      </c>
      <c r="J322" s="58">
        <v>8282194225</v>
      </c>
      <c r="K322" s="58">
        <v>0.52941176470588203</v>
      </c>
      <c r="L322" s="58">
        <v>0.26470588235294101</v>
      </c>
      <c r="M322" s="58">
        <v>7</v>
      </c>
      <c r="N322" s="60">
        <v>0</v>
      </c>
      <c r="O322" s="58">
        <v>6</v>
      </c>
      <c r="P322" s="58">
        <v>15</v>
      </c>
      <c r="Q322" s="58">
        <v>6</v>
      </c>
      <c r="R322" s="58">
        <v>1</v>
      </c>
      <c r="S322" s="58">
        <v>6</v>
      </c>
      <c r="T322" s="58">
        <v>1</v>
      </c>
      <c r="U322" s="58">
        <v>4</v>
      </c>
      <c r="V322" s="58">
        <v>4</v>
      </c>
      <c r="W322" s="59">
        <v>0</v>
      </c>
      <c r="X322" s="58">
        <v>2</v>
      </c>
      <c r="Y322" s="58">
        <v>10</v>
      </c>
      <c r="Z322" s="59">
        <v>62</v>
      </c>
      <c r="AA322" s="59">
        <v>10</v>
      </c>
      <c r="AB322" s="59" t="s">
        <v>767</v>
      </c>
      <c r="AC322" s="59">
        <v>0</v>
      </c>
      <c r="AD322" s="58">
        <v>10</v>
      </c>
      <c r="AE322" s="58">
        <v>5</v>
      </c>
      <c r="AF322" s="58">
        <v>0</v>
      </c>
      <c r="AG322" s="58">
        <v>23</v>
      </c>
      <c r="AH322" s="59" t="s">
        <v>277</v>
      </c>
      <c r="AI322" s="58">
        <v>3</v>
      </c>
      <c r="AJ322" s="58">
        <v>1</v>
      </c>
      <c r="AK322" s="59" t="s">
        <v>278</v>
      </c>
      <c r="AL322" s="59">
        <v>1</v>
      </c>
      <c r="AM322" s="59" t="s">
        <v>27</v>
      </c>
      <c r="AN322" s="59" t="s">
        <v>680</v>
      </c>
      <c r="AO322" s="58">
        <v>27</v>
      </c>
      <c r="AP322" s="59" t="s">
        <v>677</v>
      </c>
      <c r="AQ322" s="59" t="s">
        <v>691</v>
      </c>
      <c r="AR322" s="59" t="s">
        <v>695</v>
      </c>
      <c r="AS322" s="59" t="s">
        <v>27</v>
      </c>
      <c r="AT322" s="59" t="s">
        <v>692</v>
      </c>
      <c r="AU322" s="59" t="s">
        <v>27</v>
      </c>
      <c r="AV322" s="59" t="s">
        <v>27</v>
      </c>
      <c r="AW322" s="62"/>
      <c r="AX322" s="62" t="s">
        <v>746</v>
      </c>
      <c r="AY322" s="62">
        <v>12.370000000000001</v>
      </c>
      <c r="AZ322" s="62">
        <v>0.19951612903225807</v>
      </c>
      <c r="BA322" s="62">
        <v>5.0121261115602262</v>
      </c>
      <c r="BB322" s="62">
        <v>10.404999999999999</v>
      </c>
      <c r="BC322" s="62" t="s">
        <v>775</v>
      </c>
      <c r="BD322" s="80">
        <v>3241</v>
      </c>
      <c r="BE322" s="62" t="s">
        <v>740</v>
      </c>
      <c r="BF322" s="62"/>
      <c r="BG322" s="62"/>
      <c r="BH322" s="50">
        <f t="shared" ref="BH322:BH385" si="5">SUM(AD322:AF322)/AY322</f>
        <v>1.2126111560226354</v>
      </c>
      <c r="BI322" s="50"/>
      <c r="BJ322" s="50"/>
      <c r="BL322" s="50"/>
      <c r="BM322" s="50"/>
      <c r="BN322" s="50"/>
      <c r="BO322" s="50"/>
      <c r="BP322" s="50"/>
      <c r="BQ322" s="50"/>
      <c r="BR322" s="50"/>
      <c r="BS322" s="50"/>
      <c r="BT322" s="50"/>
      <c r="BU322" s="50"/>
      <c r="BV322" s="50"/>
      <c r="BW322" s="50"/>
      <c r="BX322" s="50"/>
      <c r="BY322" s="50"/>
      <c r="BZ322" s="50"/>
      <c r="CA322" s="50"/>
      <c r="CB322" s="50"/>
      <c r="CC322" s="50"/>
      <c r="CD322" s="50"/>
      <c r="CE322" s="50"/>
      <c r="CF322" s="50"/>
      <c r="CG322" s="50"/>
      <c r="CH322" s="50"/>
      <c r="CI322" s="50"/>
    </row>
    <row r="323" spans="1:87" ht="14.25" customHeight="1" x14ac:dyDescent="0.25">
      <c r="A323" s="58">
        <v>323</v>
      </c>
      <c r="B323" s="59" t="s">
        <v>78</v>
      </c>
      <c r="C323" s="59" t="s">
        <v>26</v>
      </c>
      <c r="D323" s="59" t="s">
        <v>36</v>
      </c>
      <c r="E323" s="59"/>
      <c r="F323" s="59" t="s">
        <v>32</v>
      </c>
      <c r="G323" s="58">
        <v>66</v>
      </c>
      <c r="H323" s="58">
        <v>56</v>
      </c>
      <c r="I323" s="59" t="s">
        <v>142</v>
      </c>
      <c r="J323" s="58">
        <v>8282194225</v>
      </c>
      <c r="K323" s="58">
        <v>0.1875</v>
      </c>
      <c r="L323" s="58">
        <v>9.375E-2</v>
      </c>
      <c r="M323" s="58">
        <v>3</v>
      </c>
      <c r="N323" s="60">
        <v>0</v>
      </c>
      <c r="O323" s="60">
        <v>0</v>
      </c>
      <c r="P323" s="58">
        <v>11</v>
      </c>
      <c r="Q323" s="58">
        <v>8</v>
      </c>
      <c r="R323" s="58">
        <v>1</v>
      </c>
      <c r="S323" s="58">
        <v>8</v>
      </c>
      <c r="T323" s="58">
        <v>1</v>
      </c>
      <c r="U323" s="58">
        <v>1</v>
      </c>
      <c r="V323" s="58">
        <v>2.5</v>
      </c>
      <c r="W323" s="59">
        <v>0</v>
      </c>
      <c r="X323" s="58">
        <v>0.5</v>
      </c>
      <c r="Y323" s="58">
        <v>4</v>
      </c>
      <c r="Z323" s="59">
        <v>40</v>
      </c>
      <c r="AA323" s="59">
        <v>4</v>
      </c>
      <c r="AB323" s="59" t="s">
        <v>89</v>
      </c>
      <c r="AC323" s="59">
        <v>0</v>
      </c>
      <c r="AD323" s="58">
        <v>10</v>
      </c>
      <c r="AE323" s="58">
        <v>4</v>
      </c>
      <c r="AF323" s="58">
        <v>0</v>
      </c>
      <c r="AG323" s="58">
        <v>17</v>
      </c>
      <c r="AH323" s="59" t="s">
        <v>284</v>
      </c>
      <c r="AI323" s="58">
        <v>7</v>
      </c>
      <c r="AJ323" s="58">
        <v>1</v>
      </c>
      <c r="AK323" s="59" t="s">
        <v>312</v>
      </c>
      <c r="AL323" s="59">
        <v>1</v>
      </c>
      <c r="AM323" s="59" t="s">
        <v>27</v>
      </c>
      <c r="AN323" s="59" t="s">
        <v>680</v>
      </c>
      <c r="AO323" s="58">
        <v>27</v>
      </c>
      <c r="AP323" s="59" t="s">
        <v>677</v>
      </c>
      <c r="AQ323" s="59" t="s">
        <v>691</v>
      </c>
      <c r="AR323" s="59" t="s">
        <v>695</v>
      </c>
      <c r="AS323" s="59" t="s">
        <v>27</v>
      </c>
      <c r="AT323" s="59" t="s">
        <v>692</v>
      </c>
      <c r="AU323" s="59" t="s">
        <v>27</v>
      </c>
      <c r="AV323" s="59" t="s">
        <v>27</v>
      </c>
      <c r="AW323" s="62"/>
      <c r="AX323" s="62" t="s">
        <v>746</v>
      </c>
      <c r="AY323" s="62">
        <v>11.795999999999999</v>
      </c>
      <c r="AZ323" s="62">
        <v>0.2949</v>
      </c>
      <c r="BA323" s="62">
        <v>3.39097999321804</v>
      </c>
      <c r="BB323" s="62">
        <v>10.661</v>
      </c>
      <c r="BC323" s="62">
        <v>99</v>
      </c>
      <c r="BD323" s="80">
        <v>2994</v>
      </c>
      <c r="BE323" s="62"/>
      <c r="BF323" s="62"/>
      <c r="BG323" s="62"/>
      <c r="BH323" s="50">
        <f t="shared" si="5"/>
        <v>1.1868429976263142</v>
      </c>
      <c r="BI323" s="50"/>
      <c r="BJ323" s="50"/>
      <c r="BL323" s="50"/>
      <c r="BM323" s="50"/>
      <c r="BN323" s="50"/>
      <c r="BO323" s="50"/>
      <c r="BP323" s="50"/>
      <c r="BQ323" s="50"/>
      <c r="BR323" s="50"/>
      <c r="BS323" s="50"/>
      <c r="BT323" s="50"/>
      <c r="BU323" s="50"/>
      <c r="BV323" s="50"/>
      <c r="BW323" s="50"/>
      <c r="BX323" s="50"/>
      <c r="BY323" s="50"/>
      <c r="BZ323" s="50"/>
      <c r="CA323" s="50"/>
      <c r="CB323" s="50"/>
      <c r="CC323" s="50"/>
      <c r="CD323" s="50"/>
      <c r="CE323" s="50"/>
      <c r="CF323" s="50"/>
      <c r="CG323" s="50"/>
      <c r="CH323" s="50"/>
      <c r="CI323" s="50"/>
    </row>
    <row r="324" spans="1:87" ht="14.25" customHeight="1" x14ac:dyDescent="0.25">
      <c r="A324" s="58">
        <v>324</v>
      </c>
      <c r="B324" s="59" t="s">
        <v>78</v>
      </c>
      <c r="C324" s="59" t="s">
        <v>26</v>
      </c>
      <c r="D324" s="59" t="s">
        <v>41</v>
      </c>
      <c r="E324" s="59"/>
      <c r="F324" s="59" t="s">
        <v>32</v>
      </c>
      <c r="G324" s="58">
        <v>14</v>
      </c>
      <c r="H324" s="58">
        <v>13</v>
      </c>
      <c r="I324" s="59" t="s">
        <v>142</v>
      </c>
      <c r="J324" s="58">
        <v>8282194225</v>
      </c>
      <c r="K324" s="58">
        <v>0.30769230769230799</v>
      </c>
      <c r="L324" s="58">
        <v>0.15384615384615399</v>
      </c>
      <c r="M324" s="58">
        <v>7</v>
      </c>
      <c r="N324" s="58">
        <v>1</v>
      </c>
      <c r="O324" s="58">
        <v>1</v>
      </c>
      <c r="P324" s="58">
        <v>18</v>
      </c>
      <c r="Q324" s="58">
        <v>11</v>
      </c>
      <c r="R324" s="58">
        <v>1</v>
      </c>
      <c r="S324" s="58">
        <v>11</v>
      </c>
      <c r="T324" s="58">
        <v>1</v>
      </c>
      <c r="U324" s="58">
        <v>2</v>
      </c>
      <c r="V324" s="58">
        <v>5</v>
      </c>
      <c r="W324" s="59">
        <v>0</v>
      </c>
      <c r="X324" s="58">
        <v>2</v>
      </c>
      <c r="Y324" s="58">
        <v>9</v>
      </c>
      <c r="Z324" s="59">
        <v>69</v>
      </c>
      <c r="AA324" s="59">
        <v>9</v>
      </c>
      <c r="AB324" s="59" t="s">
        <v>89</v>
      </c>
      <c r="AC324" s="59">
        <v>0</v>
      </c>
      <c r="AD324" s="58">
        <v>10</v>
      </c>
      <c r="AE324" s="58">
        <v>5</v>
      </c>
      <c r="AF324" s="58">
        <v>0</v>
      </c>
      <c r="AG324" s="58">
        <v>18</v>
      </c>
      <c r="AH324" s="59" t="s">
        <v>258</v>
      </c>
      <c r="AI324" s="58">
        <v>9</v>
      </c>
      <c r="AJ324" s="58">
        <v>1</v>
      </c>
      <c r="AK324" s="59" t="s">
        <v>344</v>
      </c>
      <c r="AL324" s="59">
        <v>1</v>
      </c>
      <c r="AM324" s="59" t="s">
        <v>27</v>
      </c>
      <c r="AN324" s="59" t="s">
        <v>680</v>
      </c>
      <c r="AO324" s="58">
        <v>27</v>
      </c>
      <c r="AP324" s="59" t="s">
        <v>677</v>
      </c>
      <c r="AQ324" s="59" t="s">
        <v>691</v>
      </c>
      <c r="AR324" s="59" t="s">
        <v>695</v>
      </c>
      <c r="AS324" s="59" t="s">
        <v>27</v>
      </c>
      <c r="AT324" s="59" t="s">
        <v>692</v>
      </c>
      <c r="AU324" s="59" t="s">
        <v>27</v>
      </c>
      <c r="AV324" s="59" t="s">
        <v>27</v>
      </c>
      <c r="AW324" s="64"/>
      <c r="AX324" s="62" t="s">
        <v>746</v>
      </c>
      <c r="AY324" s="62">
        <v>12.114000000000001</v>
      </c>
      <c r="AZ324" s="62">
        <v>0.17556521739130435</v>
      </c>
      <c r="BA324" s="62">
        <v>5.6958890539871216</v>
      </c>
      <c r="BB324" s="62">
        <v>11.61</v>
      </c>
      <c r="BC324" s="62">
        <v>-7</v>
      </c>
      <c r="BD324">
        <v>4160</v>
      </c>
      <c r="BE324" s="62"/>
      <c r="BF324" s="64"/>
      <c r="BG324" s="64"/>
      <c r="BH324" s="50">
        <f t="shared" si="5"/>
        <v>1.2382367508667655</v>
      </c>
    </row>
    <row r="325" spans="1:87" ht="14.25" customHeight="1" x14ac:dyDescent="0.25">
      <c r="A325" s="58">
        <v>325</v>
      </c>
      <c r="B325" s="59" t="s">
        <v>78</v>
      </c>
      <c r="C325" s="59" t="s">
        <v>26</v>
      </c>
      <c r="D325" s="59" t="s">
        <v>46</v>
      </c>
      <c r="E325" s="59"/>
      <c r="F325" s="59" t="s">
        <v>32</v>
      </c>
      <c r="G325" s="58">
        <v>98</v>
      </c>
      <c r="H325" s="58">
        <v>9</v>
      </c>
      <c r="I325" s="59" t="s">
        <v>142</v>
      </c>
      <c r="J325" s="58">
        <v>8282194225</v>
      </c>
      <c r="K325" s="58">
        <v>0.32142857142857101</v>
      </c>
      <c r="L325" s="58">
        <v>0.160714285714286</v>
      </c>
      <c r="M325" s="58">
        <v>7</v>
      </c>
      <c r="N325" s="60">
        <v>0</v>
      </c>
      <c r="O325" s="60">
        <v>0</v>
      </c>
      <c r="P325" s="58">
        <v>16</v>
      </c>
      <c r="Q325" s="58">
        <v>9</v>
      </c>
      <c r="R325" s="58">
        <v>1</v>
      </c>
      <c r="S325" s="58">
        <v>9</v>
      </c>
      <c r="T325" s="58">
        <v>1</v>
      </c>
      <c r="U325" s="58">
        <v>1</v>
      </c>
      <c r="V325" s="58">
        <v>2</v>
      </c>
      <c r="W325" s="59">
        <v>0</v>
      </c>
      <c r="X325" s="58">
        <v>1</v>
      </c>
      <c r="Y325" s="58">
        <v>4</v>
      </c>
      <c r="Z325" s="59">
        <v>51</v>
      </c>
      <c r="AA325" s="59">
        <v>4</v>
      </c>
      <c r="AB325" s="59" t="s">
        <v>767</v>
      </c>
      <c r="AC325" s="59">
        <v>0</v>
      </c>
      <c r="AD325" s="58">
        <v>4</v>
      </c>
      <c r="AE325" s="58">
        <v>2</v>
      </c>
      <c r="AF325" s="58">
        <v>0</v>
      </c>
      <c r="AG325" s="58">
        <v>8</v>
      </c>
      <c r="AH325" s="59" t="s">
        <v>258</v>
      </c>
      <c r="AI325" s="58">
        <v>9</v>
      </c>
      <c r="AJ325" s="60"/>
      <c r="AK325" s="59" t="s">
        <v>370</v>
      </c>
      <c r="AL325" s="59">
        <v>1</v>
      </c>
      <c r="AM325" s="59" t="s">
        <v>27</v>
      </c>
      <c r="AN325" s="59" t="s">
        <v>680</v>
      </c>
      <c r="AO325" s="58">
        <v>27</v>
      </c>
      <c r="AP325" s="59" t="s">
        <v>677</v>
      </c>
      <c r="AQ325" s="59" t="s">
        <v>691</v>
      </c>
      <c r="AR325" s="59" t="s">
        <v>695</v>
      </c>
      <c r="AS325" s="59" t="s">
        <v>27</v>
      </c>
      <c r="AT325" s="59" t="s">
        <v>692</v>
      </c>
      <c r="AU325" s="59" t="s">
        <v>27</v>
      </c>
      <c r="AV325" s="59" t="s">
        <v>27</v>
      </c>
      <c r="AW325" s="64"/>
      <c r="AX325" s="62" t="s">
        <v>746</v>
      </c>
      <c r="AY325" s="62">
        <v>9.01</v>
      </c>
      <c r="AZ325" s="62">
        <v>0.17666666666666667</v>
      </c>
      <c r="BA325" s="62">
        <v>5.6603773584905666</v>
      </c>
      <c r="BB325" s="62">
        <v>8.3279999999999994</v>
      </c>
      <c r="BC325" s="62">
        <v>147</v>
      </c>
      <c r="BD325">
        <v>5064</v>
      </c>
      <c r="BE325" s="62" t="s">
        <v>740</v>
      </c>
      <c r="BF325" s="64"/>
      <c r="BG325" s="64"/>
      <c r="BH325" s="50">
        <f t="shared" si="5"/>
        <v>0.66592674805771368</v>
      </c>
    </row>
    <row r="326" spans="1:87" ht="14.25" customHeight="1" x14ac:dyDescent="0.25">
      <c r="A326" s="58">
        <v>326</v>
      </c>
      <c r="B326" s="59" t="s">
        <v>78</v>
      </c>
      <c r="C326" s="59" t="s">
        <v>26</v>
      </c>
      <c r="D326" s="59" t="s">
        <v>31</v>
      </c>
      <c r="E326" s="59"/>
      <c r="F326" s="59" t="s">
        <v>30</v>
      </c>
      <c r="G326" s="58">
        <v>62</v>
      </c>
      <c r="H326" s="58">
        <v>150</v>
      </c>
      <c r="I326" s="59" t="s">
        <v>142</v>
      </c>
      <c r="J326" s="58">
        <v>8282194225</v>
      </c>
      <c r="K326" s="58">
        <v>4.1333333333333302</v>
      </c>
      <c r="L326" s="58">
        <v>0.413333333333333</v>
      </c>
      <c r="M326" s="58">
        <v>4</v>
      </c>
      <c r="N326" s="60">
        <v>0</v>
      </c>
      <c r="O326" s="60">
        <v>0</v>
      </c>
      <c r="P326" s="58">
        <v>10</v>
      </c>
      <c r="Q326" s="58">
        <v>6</v>
      </c>
      <c r="R326" s="58">
        <v>1</v>
      </c>
      <c r="S326" s="58">
        <v>6</v>
      </c>
      <c r="T326" s="58">
        <v>1</v>
      </c>
      <c r="U326" s="58">
        <v>2</v>
      </c>
      <c r="V326" s="58">
        <v>0.5</v>
      </c>
      <c r="W326" s="59">
        <v>0</v>
      </c>
      <c r="X326" s="58">
        <v>0.5</v>
      </c>
      <c r="Y326" s="58">
        <v>3</v>
      </c>
      <c r="Z326" s="59">
        <v>34</v>
      </c>
      <c r="AA326" s="59">
        <v>3</v>
      </c>
      <c r="AB326" s="59" t="s">
        <v>767</v>
      </c>
      <c r="AC326" s="59">
        <v>0</v>
      </c>
      <c r="AD326" s="58">
        <v>5</v>
      </c>
      <c r="AE326" s="58">
        <v>3</v>
      </c>
      <c r="AF326" s="58">
        <v>1</v>
      </c>
      <c r="AG326" s="58">
        <v>11</v>
      </c>
      <c r="AH326" s="59" t="s">
        <v>381</v>
      </c>
      <c r="AI326" s="58">
        <v>16</v>
      </c>
      <c r="AJ326" s="60"/>
      <c r="AK326" s="59" t="s">
        <v>397</v>
      </c>
      <c r="AL326" s="59">
        <v>1</v>
      </c>
      <c r="AM326" s="59" t="s">
        <v>27</v>
      </c>
      <c r="AN326" s="59" t="s">
        <v>680</v>
      </c>
      <c r="AO326" s="58">
        <v>27</v>
      </c>
      <c r="AP326" s="59" t="s">
        <v>677</v>
      </c>
      <c r="AQ326" s="59" t="s">
        <v>691</v>
      </c>
      <c r="AR326" s="59" t="s">
        <v>695</v>
      </c>
      <c r="AS326" s="59" t="s">
        <v>27</v>
      </c>
      <c r="AT326" s="59" t="s">
        <v>692</v>
      </c>
      <c r="AU326" s="59" t="s">
        <v>27</v>
      </c>
      <c r="AV326" s="59" t="s">
        <v>27</v>
      </c>
      <c r="AW326" s="62"/>
      <c r="AX326" s="62" t="s">
        <v>746</v>
      </c>
      <c r="AY326" s="62">
        <v>15.565</v>
      </c>
      <c r="AZ326" s="62">
        <v>0.4577941176470588</v>
      </c>
      <c r="BA326" s="62">
        <v>2.1843880501124318</v>
      </c>
      <c r="BB326" s="62">
        <v>14.285</v>
      </c>
      <c r="BC326" s="62">
        <v>124</v>
      </c>
      <c r="BD326">
        <v>1056</v>
      </c>
      <c r="BE326" s="62"/>
      <c r="BF326" s="62"/>
      <c r="BG326" s="62"/>
      <c r="BH326" s="50">
        <f t="shared" si="5"/>
        <v>0.57822036620623196</v>
      </c>
      <c r="BI326" s="50"/>
      <c r="BJ326" s="50"/>
      <c r="BL326" s="50"/>
      <c r="BM326" s="50"/>
      <c r="BN326" s="50"/>
      <c r="BO326" s="50"/>
      <c r="BP326" s="50"/>
      <c r="BQ326" s="50"/>
      <c r="BR326" s="50"/>
      <c r="BS326" s="50"/>
      <c r="BT326" s="50"/>
      <c r="BU326" s="50"/>
      <c r="BV326" s="50"/>
      <c r="BW326" s="50"/>
      <c r="BX326" s="50"/>
      <c r="BY326" s="50"/>
      <c r="BZ326" s="50"/>
      <c r="CA326" s="50"/>
      <c r="CB326" s="50"/>
      <c r="CC326" s="50"/>
      <c r="CD326" s="50"/>
      <c r="CE326" s="50"/>
      <c r="CF326" s="50"/>
      <c r="CG326" s="50"/>
      <c r="CH326" s="50"/>
      <c r="CI326" s="50"/>
    </row>
    <row r="327" spans="1:87" ht="14.25" customHeight="1" x14ac:dyDescent="0.25">
      <c r="A327" s="58">
        <v>327</v>
      </c>
      <c r="B327" s="59" t="s">
        <v>78</v>
      </c>
      <c r="C327" s="59" t="s">
        <v>26</v>
      </c>
      <c r="D327" s="59" t="s">
        <v>37</v>
      </c>
      <c r="E327" s="59"/>
      <c r="F327" s="59" t="s">
        <v>30</v>
      </c>
      <c r="G327" s="58">
        <v>69</v>
      </c>
      <c r="H327" s="58">
        <v>104</v>
      </c>
      <c r="I327" s="59" t="s">
        <v>142</v>
      </c>
      <c r="J327" s="58">
        <v>8282194225</v>
      </c>
      <c r="K327" s="58">
        <v>4.8</v>
      </c>
      <c r="L327" s="58">
        <v>0.48</v>
      </c>
      <c r="M327" s="58">
        <v>6</v>
      </c>
      <c r="N327" s="60">
        <v>0</v>
      </c>
      <c r="O327" s="60">
        <v>0</v>
      </c>
      <c r="P327" s="58">
        <v>15</v>
      </c>
      <c r="Q327" s="58">
        <v>9</v>
      </c>
      <c r="R327" s="58">
        <v>1</v>
      </c>
      <c r="S327" s="58">
        <v>9</v>
      </c>
      <c r="T327" s="58">
        <v>1</v>
      </c>
      <c r="U327" s="60">
        <v>0</v>
      </c>
      <c r="V327" s="58">
        <v>4</v>
      </c>
      <c r="W327" s="59">
        <v>0</v>
      </c>
      <c r="X327" s="58">
        <v>2</v>
      </c>
      <c r="Y327" s="58">
        <v>6</v>
      </c>
      <c r="Z327" s="59">
        <v>53</v>
      </c>
      <c r="AA327" s="59">
        <v>6</v>
      </c>
      <c r="AB327" s="59" t="s">
        <v>89</v>
      </c>
      <c r="AC327" s="59">
        <v>0</v>
      </c>
      <c r="AD327" s="58">
        <v>6</v>
      </c>
      <c r="AE327" s="58">
        <v>2</v>
      </c>
      <c r="AF327" s="58">
        <v>0</v>
      </c>
      <c r="AG327" s="58">
        <v>10</v>
      </c>
      <c r="AH327" s="59" t="s">
        <v>381</v>
      </c>
      <c r="AI327" s="58">
        <v>16</v>
      </c>
      <c r="AJ327" s="60"/>
      <c r="AK327" s="59" t="s">
        <v>431</v>
      </c>
      <c r="AL327" s="59">
        <v>1</v>
      </c>
      <c r="AM327" s="59" t="s">
        <v>27</v>
      </c>
      <c r="AN327" s="59" t="s">
        <v>680</v>
      </c>
      <c r="AO327" s="58">
        <v>27</v>
      </c>
      <c r="AP327" s="59" t="s">
        <v>677</v>
      </c>
      <c r="AQ327" s="59" t="s">
        <v>691</v>
      </c>
      <c r="AR327" s="59" t="s">
        <v>695</v>
      </c>
      <c r="AS327" s="59" t="s">
        <v>27</v>
      </c>
      <c r="AT327" s="59" t="s">
        <v>692</v>
      </c>
      <c r="AU327" s="59" t="s">
        <v>27</v>
      </c>
      <c r="AV327" s="59" t="s">
        <v>27</v>
      </c>
      <c r="AW327" s="62"/>
      <c r="AX327" s="62" t="s">
        <v>746</v>
      </c>
      <c r="AY327" s="62">
        <v>8.2249999999999996</v>
      </c>
      <c r="AZ327" s="62">
        <v>0.15518867924528301</v>
      </c>
      <c r="BA327" s="62">
        <v>6.443768996960487</v>
      </c>
      <c r="BB327" s="62">
        <v>6.4720000000000004</v>
      </c>
      <c r="BC327" s="62">
        <v>138</v>
      </c>
      <c r="BD327">
        <v>4103</v>
      </c>
      <c r="BE327" s="62" t="s">
        <v>740</v>
      </c>
      <c r="BF327" s="62"/>
      <c r="BG327" s="62"/>
      <c r="BH327" s="50">
        <f t="shared" si="5"/>
        <v>0.97264437689969607</v>
      </c>
      <c r="BI327" s="50"/>
      <c r="BJ327" s="50"/>
      <c r="BL327" s="50"/>
      <c r="BM327" s="50"/>
      <c r="BN327" s="50"/>
      <c r="BO327" s="50"/>
      <c r="BP327" s="50"/>
      <c r="BQ327" s="50"/>
      <c r="BR327" s="50"/>
      <c r="BS327" s="50"/>
      <c r="BT327" s="50"/>
      <c r="BU327" s="50"/>
      <c r="BV327" s="50"/>
      <c r="BW327" s="50"/>
      <c r="BX327" s="50"/>
      <c r="BY327" s="50"/>
      <c r="BZ327" s="50"/>
      <c r="CA327" s="50"/>
      <c r="CB327" s="50"/>
      <c r="CC327" s="50"/>
      <c r="CD327" s="50"/>
      <c r="CE327" s="50"/>
      <c r="CF327" s="50"/>
      <c r="CG327" s="50"/>
      <c r="CH327" s="50"/>
      <c r="CI327" s="50"/>
    </row>
    <row r="328" spans="1:87" ht="14.25" customHeight="1" x14ac:dyDescent="0.25">
      <c r="A328" s="58">
        <v>328</v>
      </c>
      <c r="B328" s="59" t="s">
        <v>78</v>
      </c>
      <c r="C328" s="59" t="s">
        <v>26</v>
      </c>
      <c r="D328" s="59" t="s">
        <v>42</v>
      </c>
      <c r="E328" s="59"/>
      <c r="F328" s="59" t="s">
        <v>30</v>
      </c>
      <c r="G328" s="58">
        <v>40</v>
      </c>
      <c r="H328" s="58">
        <v>24</v>
      </c>
      <c r="I328" s="59" t="s">
        <v>142</v>
      </c>
      <c r="J328" s="58">
        <v>8282194225</v>
      </c>
      <c r="K328" s="58">
        <v>3.3333333333333299</v>
      </c>
      <c r="L328" s="58">
        <v>0.33333333333333298</v>
      </c>
      <c r="M328" s="58">
        <v>1</v>
      </c>
      <c r="N328" s="60">
        <v>0</v>
      </c>
      <c r="O328" s="60">
        <v>0</v>
      </c>
      <c r="P328" s="58">
        <v>2</v>
      </c>
      <c r="Q328" s="58">
        <v>1</v>
      </c>
      <c r="R328" s="58">
        <v>1</v>
      </c>
      <c r="S328" s="58">
        <v>1</v>
      </c>
      <c r="T328" s="58">
        <v>1</v>
      </c>
      <c r="U328" s="58">
        <v>1</v>
      </c>
      <c r="V328" s="60">
        <v>0</v>
      </c>
      <c r="W328" s="59">
        <v>0</v>
      </c>
      <c r="X328" s="60">
        <v>0</v>
      </c>
      <c r="Y328" s="58">
        <v>1</v>
      </c>
      <c r="Z328" s="59">
        <v>9</v>
      </c>
      <c r="AA328" s="59">
        <v>1</v>
      </c>
      <c r="AB328" s="59" t="s">
        <v>767</v>
      </c>
      <c r="AC328" s="59">
        <v>0</v>
      </c>
      <c r="AD328" s="58">
        <v>4</v>
      </c>
      <c r="AE328" s="58">
        <v>1</v>
      </c>
      <c r="AF328" s="58">
        <v>0</v>
      </c>
      <c r="AG328" s="58">
        <v>6</v>
      </c>
      <c r="AH328" s="59" t="s">
        <v>381</v>
      </c>
      <c r="AI328" s="58">
        <v>16</v>
      </c>
      <c r="AJ328" s="60"/>
      <c r="AK328" s="59" t="s">
        <v>459</v>
      </c>
      <c r="AL328" s="59">
        <v>1</v>
      </c>
      <c r="AM328" s="59" t="s">
        <v>27</v>
      </c>
      <c r="AN328" s="59" t="s">
        <v>680</v>
      </c>
      <c r="AO328" s="58">
        <v>27</v>
      </c>
      <c r="AP328" s="59" t="s">
        <v>677</v>
      </c>
      <c r="AQ328" s="59" t="s">
        <v>691</v>
      </c>
      <c r="AR328" s="59" t="s">
        <v>695</v>
      </c>
      <c r="AS328" s="59" t="s">
        <v>27</v>
      </c>
      <c r="AT328" s="59" t="s">
        <v>692</v>
      </c>
      <c r="AU328" s="59" t="s">
        <v>27</v>
      </c>
      <c r="AV328" s="59" t="s">
        <v>27</v>
      </c>
      <c r="AW328" s="64"/>
      <c r="AX328" s="62" t="s">
        <v>746</v>
      </c>
      <c r="AY328" s="62">
        <v>7.4619999999999997</v>
      </c>
      <c r="AZ328" s="62">
        <v>0.82911111111111113</v>
      </c>
      <c r="BA328" s="62">
        <v>1.2061109622085233</v>
      </c>
      <c r="BB328" s="62">
        <v>3.35</v>
      </c>
      <c r="BC328" s="62">
        <v>80</v>
      </c>
      <c r="BD328">
        <v>129</v>
      </c>
      <c r="BE328" s="62"/>
      <c r="BF328" s="64"/>
      <c r="BG328" s="64"/>
      <c r="BH328" s="50">
        <f t="shared" si="5"/>
        <v>0.67006164567140181</v>
      </c>
    </row>
    <row r="329" spans="1:87" ht="14.25" customHeight="1" x14ac:dyDescent="0.25">
      <c r="A329" s="58">
        <v>329</v>
      </c>
      <c r="B329" s="59" t="s">
        <v>78</v>
      </c>
      <c r="C329" s="59" t="s">
        <v>26</v>
      </c>
      <c r="D329" s="59" t="s">
        <v>47</v>
      </c>
      <c r="E329" s="59"/>
      <c r="F329" s="59" t="s">
        <v>30</v>
      </c>
      <c r="G329" s="58">
        <v>4</v>
      </c>
      <c r="H329" s="58">
        <v>8</v>
      </c>
      <c r="I329" s="59" t="s">
        <v>142</v>
      </c>
      <c r="J329" s="58">
        <v>8282194225</v>
      </c>
      <c r="K329" s="58">
        <v>5.4285714285714297</v>
      </c>
      <c r="L329" s="58">
        <v>0.54285714285714304</v>
      </c>
      <c r="M329" s="58">
        <v>4</v>
      </c>
      <c r="N329" s="60">
        <v>0</v>
      </c>
      <c r="O329" s="60">
        <v>0</v>
      </c>
      <c r="P329" s="58">
        <v>11</v>
      </c>
      <c r="Q329" s="58">
        <v>6</v>
      </c>
      <c r="R329" s="58">
        <v>1</v>
      </c>
      <c r="S329" s="58">
        <v>6</v>
      </c>
      <c r="T329" s="58">
        <v>2</v>
      </c>
      <c r="U329" s="58">
        <v>3</v>
      </c>
      <c r="V329" s="58">
        <v>3.5</v>
      </c>
      <c r="W329" s="59">
        <v>0</v>
      </c>
      <c r="X329" s="58">
        <v>1.5</v>
      </c>
      <c r="Y329" s="58">
        <v>8</v>
      </c>
      <c r="Z329" s="59">
        <v>46</v>
      </c>
      <c r="AA329" s="59">
        <v>8</v>
      </c>
      <c r="AB329" s="59" t="s">
        <v>89</v>
      </c>
      <c r="AC329" s="59">
        <v>0</v>
      </c>
      <c r="AD329" s="58">
        <v>8</v>
      </c>
      <c r="AE329" s="58">
        <v>2</v>
      </c>
      <c r="AF329" s="58">
        <v>0</v>
      </c>
      <c r="AG329" s="58">
        <v>11</v>
      </c>
      <c r="AH329" s="59" t="s">
        <v>381</v>
      </c>
      <c r="AI329" s="58">
        <v>16</v>
      </c>
      <c r="AJ329" s="60"/>
      <c r="AK329" s="59" t="s">
        <v>487</v>
      </c>
      <c r="AL329" s="59">
        <v>1</v>
      </c>
      <c r="AM329" s="59" t="s">
        <v>27</v>
      </c>
      <c r="AN329" s="59" t="s">
        <v>680</v>
      </c>
      <c r="AO329" s="58">
        <v>27</v>
      </c>
      <c r="AP329" s="59" t="s">
        <v>677</v>
      </c>
      <c r="AQ329" s="59" t="s">
        <v>691</v>
      </c>
      <c r="AR329" s="59" t="s">
        <v>695</v>
      </c>
      <c r="AS329" s="59" t="s">
        <v>27</v>
      </c>
      <c r="AT329" s="59" t="s">
        <v>692</v>
      </c>
      <c r="AU329" s="59" t="s">
        <v>27</v>
      </c>
      <c r="AV329" s="59" t="s">
        <v>27</v>
      </c>
      <c r="AW329" s="64"/>
      <c r="AX329" s="62" t="s">
        <v>746</v>
      </c>
      <c r="AY329" s="62">
        <v>10.63</v>
      </c>
      <c r="AZ329" s="62">
        <v>0.23108695652173913</v>
      </c>
      <c r="BA329" s="62">
        <v>4.3273753527751646</v>
      </c>
      <c r="BB329" s="62">
        <v>6.0270000000000001</v>
      </c>
      <c r="BC329" s="62">
        <v>16</v>
      </c>
      <c r="BD329" s="80">
        <v>2103</v>
      </c>
      <c r="BE329" s="62" t="s">
        <v>782</v>
      </c>
      <c r="BF329" s="62">
        <v>1</v>
      </c>
      <c r="BG329" s="64"/>
      <c r="BH329" s="50">
        <f t="shared" si="5"/>
        <v>0.94073377234242705</v>
      </c>
    </row>
    <row r="330" spans="1:87" ht="14.25" customHeight="1" x14ac:dyDescent="0.25">
      <c r="A330" s="58">
        <v>330</v>
      </c>
      <c r="B330" s="59" t="s">
        <v>78</v>
      </c>
      <c r="C330" s="59" t="s">
        <v>26</v>
      </c>
      <c r="D330" s="59" t="s">
        <v>33</v>
      </c>
      <c r="E330" s="59"/>
      <c r="F330" s="59" t="s">
        <v>500</v>
      </c>
      <c r="G330" s="58">
        <v>28</v>
      </c>
      <c r="H330" s="58">
        <v>200</v>
      </c>
      <c r="I330" s="59" t="s">
        <v>142</v>
      </c>
      <c r="J330" s="58">
        <v>8282194225</v>
      </c>
      <c r="K330" s="58">
        <v>2.875</v>
      </c>
      <c r="L330" s="58">
        <v>0.57499999999999996</v>
      </c>
      <c r="M330" s="58">
        <v>4</v>
      </c>
      <c r="N330" s="60">
        <v>0</v>
      </c>
      <c r="O330" s="60">
        <v>0</v>
      </c>
      <c r="P330" s="58">
        <v>10</v>
      </c>
      <c r="Q330" s="58">
        <v>6</v>
      </c>
      <c r="R330" s="58">
        <v>1</v>
      </c>
      <c r="S330" s="58">
        <v>6</v>
      </c>
      <c r="T330" s="58">
        <v>1</v>
      </c>
      <c r="U330" s="58">
        <v>1</v>
      </c>
      <c r="V330" s="58">
        <v>3</v>
      </c>
      <c r="W330" s="59">
        <v>0</v>
      </c>
      <c r="X330" s="60">
        <v>0</v>
      </c>
      <c r="Y330" s="58">
        <v>4</v>
      </c>
      <c r="Z330" s="59">
        <v>36</v>
      </c>
      <c r="AA330" s="59">
        <v>4</v>
      </c>
      <c r="AB330" s="59" t="s">
        <v>89</v>
      </c>
      <c r="AC330" s="61">
        <v>3</v>
      </c>
      <c r="AD330" s="58">
        <v>6</v>
      </c>
      <c r="AE330" s="58">
        <v>3</v>
      </c>
      <c r="AF330" s="58">
        <v>0</v>
      </c>
      <c r="AG330" s="58">
        <v>10</v>
      </c>
      <c r="AH330" s="59" t="s">
        <v>503</v>
      </c>
      <c r="AI330" s="58">
        <v>25</v>
      </c>
      <c r="AJ330" s="60"/>
      <c r="AK330" s="59" t="s">
        <v>519</v>
      </c>
      <c r="AL330" s="59">
        <v>1</v>
      </c>
      <c r="AM330" s="59" t="s">
        <v>27</v>
      </c>
      <c r="AN330" s="59" t="s">
        <v>680</v>
      </c>
      <c r="AO330" s="58">
        <v>27</v>
      </c>
      <c r="AP330" s="59" t="s">
        <v>677</v>
      </c>
      <c r="AQ330" s="59" t="s">
        <v>691</v>
      </c>
      <c r="AR330" s="59" t="s">
        <v>695</v>
      </c>
      <c r="AS330" s="59" t="s">
        <v>27</v>
      </c>
      <c r="AT330" s="59" t="s">
        <v>692</v>
      </c>
      <c r="AU330" s="59" t="s">
        <v>27</v>
      </c>
      <c r="AV330" s="59" t="s">
        <v>27</v>
      </c>
      <c r="AW330" s="62"/>
      <c r="AX330" s="62" t="s">
        <v>746</v>
      </c>
      <c r="AY330" s="62">
        <v>7.6059999999999999</v>
      </c>
      <c r="AZ330" s="62">
        <v>0.21127777777777779</v>
      </c>
      <c r="BA330" s="62">
        <v>4.7331054430712598</v>
      </c>
      <c r="BB330" s="62">
        <v>6.1360000000000001</v>
      </c>
      <c r="BC330" s="62">
        <v>84</v>
      </c>
      <c r="BD330">
        <v>4175</v>
      </c>
      <c r="BE330" s="62" t="s">
        <v>783</v>
      </c>
      <c r="BF330" s="62">
        <v>1</v>
      </c>
      <c r="BG330" s="62"/>
      <c r="BH330" s="50">
        <f t="shared" si="5"/>
        <v>1.1832763607678149</v>
      </c>
      <c r="BI330" s="50"/>
      <c r="BJ330" s="50"/>
      <c r="BL330" s="50"/>
      <c r="BM330" s="50"/>
      <c r="BN330" s="50"/>
      <c r="BO330" s="50"/>
      <c r="BP330" s="50"/>
      <c r="BQ330" s="50"/>
      <c r="BR330" s="50"/>
      <c r="BS330" s="50"/>
      <c r="BT330" s="50"/>
      <c r="BU330" s="50"/>
      <c r="BV330" s="50"/>
      <c r="BW330" s="50"/>
      <c r="BX330" s="50"/>
      <c r="BY330" s="50"/>
      <c r="BZ330" s="50"/>
      <c r="CA330" s="50"/>
      <c r="CB330" s="50"/>
      <c r="CC330" s="50"/>
      <c r="CD330" s="50"/>
      <c r="CE330" s="50"/>
      <c r="CF330" s="50"/>
      <c r="CG330" s="50"/>
      <c r="CH330" s="50"/>
      <c r="CI330" s="50"/>
    </row>
    <row r="331" spans="1:87" ht="14.25" customHeight="1" x14ac:dyDescent="0.25">
      <c r="A331" s="58">
        <v>331</v>
      </c>
      <c r="B331" s="59" t="s">
        <v>78</v>
      </c>
      <c r="C331" s="59" t="s">
        <v>26</v>
      </c>
      <c r="D331" s="59" t="s">
        <v>38</v>
      </c>
      <c r="E331" s="59"/>
      <c r="F331" s="59" t="s">
        <v>500</v>
      </c>
      <c r="G331" s="58">
        <v>29</v>
      </c>
      <c r="H331" s="58">
        <v>120</v>
      </c>
      <c r="I331" s="59" t="s">
        <v>142</v>
      </c>
      <c r="J331" s="58">
        <v>8282194225</v>
      </c>
      <c r="K331" s="58">
        <v>1.93333333333333</v>
      </c>
      <c r="L331" s="58">
        <v>0.38666666666666699</v>
      </c>
      <c r="M331" s="58">
        <v>4</v>
      </c>
      <c r="N331" s="60">
        <v>0</v>
      </c>
      <c r="O331" s="60">
        <v>0</v>
      </c>
      <c r="P331" s="58">
        <v>11</v>
      </c>
      <c r="Q331" s="58">
        <v>7</v>
      </c>
      <c r="R331" s="60">
        <v>0</v>
      </c>
      <c r="S331" s="58">
        <v>7</v>
      </c>
      <c r="T331" s="60">
        <v>0</v>
      </c>
      <c r="U331" s="58">
        <v>1</v>
      </c>
      <c r="V331" s="58">
        <v>2</v>
      </c>
      <c r="W331" s="59">
        <v>0</v>
      </c>
      <c r="X331" s="60">
        <v>0</v>
      </c>
      <c r="Y331" s="58">
        <v>3</v>
      </c>
      <c r="Z331" s="59">
        <v>35</v>
      </c>
      <c r="AA331" s="59">
        <v>3</v>
      </c>
      <c r="AB331" s="59" t="s">
        <v>767</v>
      </c>
      <c r="AC331" s="59">
        <v>0</v>
      </c>
      <c r="AD331" s="58">
        <v>8</v>
      </c>
      <c r="AE331" s="58">
        <v>3</v>
      </c>
      <c r="AF331" s="58">
        <v>0</v>
      </c>
      <c r="AG331" s="58">
        <v>12</v>
      </c>
      <c r="AH331" s="59" t="s">
        <v>503</v>
      </c>
      <c r="AI331" s="58">
        <v>25</v>
      </c>
      <c r="AJ331" s="60"/>
      <c r="AK331" s="59" t="s">
        <v>550</v>
      </c>
      <c r="AL331" s="59">
        <v>1</v>
      </c>
      <c r="AM331" s="59" t="s">
        <v>27</v>
      </c>
      <c r="AN331" s="59" t="s">
        <v>680</v>
      </c>
      <c r="AO331" s="58">
        <v>27</v>
      </c>
      <c r="AP331" s="59" t="s">
        <v>677</v>
      </c>
      <c r="AQ331" s="59" t="s">
        <v>691</v>
      </c>
      <c r="AR331" s="59" t="s">
        <v>695</v>
      </c>
      <c r="AS331" s="59" t="s">
        <v>27</v>
      </c>
      <c r="AT331" s="59" t="s">
        <v>692</v>
      </c>
      <c r="AU331" s="59" t="s">
        <v>27</v>
      </c>
      <c r="AV331" s="59" t="s">
        <v>27</v>
      </c>
      <c r="AW331" s="62"/>
      <c r="AX331" s="62" t="s">
        <v>746</v>
      </c>
      <c r="AY331" s="62">
        <v>13.542</v>
      </c>
      <c r="AZ331" s="62">
        <v>0.38691428571428571</v>
      </c>
      <c r="BA331" s="62">
        <v>2.5845517648796337</v>
      </c>
      <c r="BB331" s="62">
        <v>11.644</v>
      </c>
      <c r="BC331" s="62">
        <v>87</v>
      </c>
      <c r="BD331" s="80">
        <v>2848</v>
      </c>
      <c r="BE331" s="62"/>
      <c r="BF331" s="62"/>
      <c r="BG331" s="62"/>
      <c r="BH331" s="50">
        <f t="shared" si="5"/>
        <v>0.8122876975335992</v>
      </c>
      <c r="BI331" s="50"/>
      <c r="BJ331" s="50"/>
      <c r="BL331" s="50"/>
      <c r="BM331" s="50"/>
      <c r="BN331" s="50"/>
      <c r="BO331" s="50"/>
      <c r="BP331" s="50"/>
      <c r="BQ331" s="50"/>
      <c r="BR331" s="50"/>
      <c r="BS331" s="50"/>
      <c r="BT331" s="50"/>
      <c r="BU331" s="50"/>
      <c r="BV331" s="50"/>
      <c r="BW331" s="50"/>
      <c r="BX331" s="50"/>
      <c r="BY331" s="50"/>
      <c r="BZ331" s="50"/>
      <c r="CA331" s="50"/>
      <c r="CB331" s="50"/>
      <c r="CC331" s="50"/>
      <c r="CD331" s="50"/>
      <c r="CE331" s="50"/>
      <c r="CF331" s="50"/>
      <c r="CG331" s="50"/>
      <c r="CH331" s="50"/>
      <c r="CI331" s="50"/>
    </row>
    <row r="332" spans="1:87" ht="14.25" customHeight="1" x14ac:dyDescent="0.25">
      <c r="A332" s="58">
        <v>332</v>
      </c>
      <c r="B332" s="59" t="s">
        <v>78</v>
      </c>
      <c r="C332" s="59" t="s">
        <v>26</v>
      </c>
      <c r="D332" s="59" t="s">
        <v>43</v>
      </c>
      <c r="E332" s="59"/>
      <c r="F332" s="59" t="s">
        <v>500</v>
      </c>
      <c r="G332" s="58">
        <v>59</v>
      </c>
      <c r="H332" s="58">
        <v>26</v>
      </c>
      <c r="I332" s="59" t="s">
        <v>142</v>
      </c>
      <c r="J332" s="58">
        <v>8282194225</v>
      </c>
      <c r="K332" s="58">
        <v>3</v>
      </c>
      <c r="L332" s="58">
        <v>0.6</v>
      </c>
      <c r="M332" s="58">
        <v>3</v>
      </c>
      <c r="N332" s="60">
        <v>0</v>
      </c>
      <c r="O332" s="60">
        <v>0</v>
      </c>
      <c r="P332" s="58">
        <v>8</v>
      </c>
      <c r="Q332" s="58">
        <v>5</v>
      </c>
      <c r="R332" s="60">
        <v>0</v>
      </c>
      <c r="S332" s="58">
        <v>5</v>
      </c>
      <c r="T332" s="60">
        <v>0</v>
      </c>
      <c r="U332" s="58">
        <v>1</v>
      </c>
      <c r="V332" s="58">
        <v>1.5</v>
      </c>
      <c r="W332" s="59">
        <v>0</v>
      </c>
      <c r="X332" s="58">
        <v>0.5</v>
      </c>
      <c r="Y332" s="58">
        <v>3</v>
      </c>
      <c r="Z332" s="59">
        <v>27</v>
      </c>
      <c r="AA332" s="59">
        <v>3</v>
      </c>
      <c r="AB332" s="59" t="s">
        <v>767</v>
      </c>
      <c r="AC332" s="59">
        <v>0</v>
      </c>
      <c r="AD332" s="58">
        <v>4</v>
      </c>
      <c r="AE332" s="58">
        <v>3</v>
      </c>
      <c r="AF332" s="58">
        <v>2</v>
      </c>
      <c r="AG332" s="58">
        <v>10</v>
      </c>
      <c r="AH332" s="59" t="s">
        <v>503</v>
      </c>
      <c r="AI332" s="58">
        <v>25</v>
      </c>
      <c r="AJ332" s="60"/>
      <c r="AK332" s="59" t="s">
        <v>582</v>
      </c>
      <c r="AL332" s="59">
        <v>1</v>
      </c>
      <c r="AM332" s="59" t="s">
        <v>27</v>
      </c>
      <c r="AN332" s="59" t="s">
        <v>680</v>
      </c>
      <c r="AO332" s="58">
        <v>27</v>
      </c>
      <c r="AP332" s="59" t="s">
        <v>677</v>
      </c>
      <c r="AQ332" s="59" t="s">
        <v>691</v>
      </c>
      <c r="AR332" s="59" t="s">
        <v>695</v>
      </c>
      <c r="AS332" s="59" t="s">
        <v>27</v>
      </c>
      <c r="AT332" s="59" t="s">
        <v>692</v>
      </c>
      <c r="AU332" s="59" t="s">
        <v>27</v>
      </c>
      <c r="AV332" s="59" t="s">
        <v>27</v>
      </c>
      <c r="AW332" s="64"/>
      <c r="AX332" s="62" t="s">
        <v>746</v>
      </c>
      <c r="AY332" s="62">
        <v>10.247999999999999</v>
      </c>
      <c r="AZ332" s="62">
        <v>0.37955555555555553</v>
      </c>
      <c r="BA332" s="62">
        <v>2.6346604215456675</v>
      </c>
      <c r="BB332" s="62">
        <v>3.855</v>
      </c>
      <c r="BC332" s="62">
        <v>177</v>
      </c>
      <c r="BD332" s="80">
        <v>926</v>
      </c>
      <c r="BE332" s="62"/>
      <c r="BF332" s="64"/>
      <c r="BG332" s="64"/>
      <c r="BH332" s="50">
        <f t="shared" si="5"/>
        <v>0.87822014051522257</v>
      </c>
    </row>
    <row r="333" spans="1:87" ht="14.25" customHeight="1" x14ac:dyDescent="0.25">
      <c r="A333" s="58">
        <v>333</v>
      </c>
      <c r="B333" s="59" t="s">
        <v>78</v>
      </c>
      <c r="C333" s="59" t="s">
        <v>26</v>
      </c>
      <c r="D333" s="59" t="s">
        <v>48</v>
      </c>
      <c r="E333" s="59"/>
      <c r="F333" s="59" t="s">
        <v>500</v>
      </c>
      <c r="G333" s="58">
        <v>53</v>
      </c>
      <c r="H333" s="58">
        <v>7</v>
      </c>
      <c r="I333" s="59" t="s">
        <v>142</v>
      </c>
      <c r="J333" s="58">
        <v>8282194225</v>
      </c>
      <c r="K333" s="58">
        <v>2.8</v>
      </c>
      <c r="L333" s="58">
        <v>0.56000000000000005</v>
      </c>
      <c r="M333" s="58">
        <v>1</v>
      </c>
      <c r="N333" s="60">
        <v>0</v>
      </c>
      <c r="O333" s="60">
        <v>0</v>
      </c>
      <c r="P333" s="58">
        <v>4</v>
      </c>
      <c r="Q333" s="58">
        <v>2</v>
      </c>
      <c r="R333" s="60">
        <v>0</v>
      </c>
      <c r="S333" s="58">
        <v>2</v>
      </c>
      <c r="T333" s="60">
        <v>0</v>
      </c>
      <c r="U333" s="58">
        <v>1</v>
      </c>
      <c r="V333" s="58">
        <v>3</v>
      </c>
      <c r="W333" s="59">
        <v>0</v>
      </c>
      <c r="X333" s="60">
        <v>0</v>
      </c>
      <c r="Y333" s="58">
        <v>4</v>
      </c>
      <c r="Z333" s="59">
        <v>17</v>
      </c>
      <c r="AA333" s="59">
        <v>4</v>
      </c>
      <c r="AB333" s="59" t="s">
        <v>767</v>
      </c>
      <c r="AC333" s="61">
        <v>3</v>
      </c>
      <c r="AD333" s="58">
        <v>6</v>
      </c>
      <c r="AE333" s="58">
        <v>1</v>
      </c>
      <c r="AF333" s="58">
        <v>0</v>
      </c>
      <c r="AG333" s="58">
        <v>8</v>
      </c>
      <c r="AH333" s="59" t="s">
        <v>503</v>
      </c>
      <c r="AI333" s="58">
        <v>25</v>
      </c>
      <c r="AJ333" s="60"/>
      <c r="AK333" s="59" t="s">
        <v>613</v>
      </c>
      <c r="AL333" s="59">
        <v>1</v>
      </c>
      <c r="AM333" s="59" t="s">
        <v>27</v>
      </c>
      <c r="AN333" s="59" t="s">
        <v>680</v>
      </c>
      <c r="AO333" s="58">
        <v>27</v>
      </c>
      <c r="AP333" s="59" t="s">
        <v>677</v>
      </c>
      <c r="AQ333" s="59" t="s">
        <v>691</v>
      </c>
      <c r="AR333" s="59" t="s">
        <v>695</v>
      </c>
      <c r="AS333" s="59" t="s">
        <v>27</v>
      </c>
      <c r="AT333" s="59" t="s">
        <v>692</v>
      </c>
      <c r="AU333" s="59" t="s">
        <v>27</v>
      </c>
      <c r="AV333" s="59" t="s">
        <v>27</v>
      </c>
      <c r="AW333" s="64"/>
      <c r="AX333" s="62" t="s">
        <v>746</v>
      </c>
      <c r="AY333" s="62">
        <v>7.0060000000000002</v>
      </c>
      <c r="AZ333" s="62">
        <v>0.41211764705882353</v>
      </c>
      <c r="BA333" s="62">
        <v>2.4264915786468739</v>
      </c>
      <c r="BB333" s="62">
        <v>6.7279999999999998</v>
      </c>
      <c r="BC333" s="62">
        <v>106</v>
      </c>
      <c r="BD333" s="80">
        <v>1265</v>
      </c>
      <c r="BE333" s="62" t="s">
        <v>783</v>
      </c>
      <c r="BF333" s="62">
        <v>1</v>
      </c>
      <c r="BG333" s="64"/>
      <c r="BH333" s="50">
        <f t="shared" si="5"/>
        <v>0.99914359120753637</v>
      </c>
    </row>
    <row r="334" spans="1:87" ht="14.25" hidden="1" customHeight="1" x14ac:dyDescent="0.25">
      <c r="A334" s="58">
        <v>334</v>
      </c>
      <c r="B334" s="59" t="s">
        <v>78</v>
      </c>
      <c r="C334" s="59" t="s">
        <v>28</v>
      </c>
      <c r="D334" s="59" t="s">
        <v>79</v>
      </c>
      <c r="E334" s="59"/>
      <c r="F334" s="59" t="s">
        <v>80</v>
      </c>
      <c r="G334" s="58">
        <v>1</v>
      </c>
      <c r="H334" s="58">
        <v>30</v>
      </c>
      <c r="I334" s="59" t="s">
        <v>144</v>
      </c>
      <c r="J334" s="58">
        <v>46525319</v>
      </c>
      <c r="K334" s="58">
        <v>69.571428571428598</v>
      </c>
      <c r="L334" s="58">
        <v>0.50151975683890604</v>
      </c>
      <c r="M334" s="60">
        <v>0</v>
      </c>
      <c r="N334" s="60">
        <v>0</v>
      </c>
      <c r="O334" s="60">
        <v>0</v>
      </c>
      <c r="P334" s="60">
        <v>0</v>
      </c>
      <c r="Q334" s="60">
        <v>0</v>
      </c>
      <c r="R334" s="60">
        <v>0</v>
      </c>
      <c r="S334" s="60">
        <v>0</v>
      </c>
      <c r="T334" s="60">
        <v>0</v>
      </c>
      <c r="U334" s="60">
        <v>0</v>
      </c>
      <c r="V334" s="60">
        <v>0</v>
      </c>
      <c r="W334" s="59">
        <v>0</v>
      </c>
      <c r="X334" s="60">
        <v>0</v>
      </c>
      <c r="Y334" s="60">
        <v>0</v>
      </c>
      <c r="Z334" s="59">
        <v>0</v>
      </c>
      <c r="AA334" s="59">
        <v>0</v>
      </c>
      <c r="AB334" s="59" t="s">
        <v>102</v>
      </c>
      <c r="AC334" s="61">
        <v>4</v>
      </c>
      <c r="AD334" s="58">
        <v>0</v>
      </c>
      <c r="AE334" s="58">
        <v>0</v>
      </c>
      <c r="AF334" s="58">
        <v>0</v>
      </c>
      <c r="AG334" s="58">
        <v>0</v>
      </c>
      <c r="AH334" s="59" t="s">
        <v>90</v>
      </c>
      <c r="AI334" s="58">
        <v>4</v>
      </c>
      <c r="AJ334" s="60"/>
      <c r="AK334" s="59" t="s">
        <v>656</v>
      </c>
      <c r="AL334" s="59">
        <v>1</v>
      </c>
      <c r="AM334" s="59" t="s">
        <v>27</v>
      </c>
      <c r="AN334" s="59" t="s">
        <v>673</v>
      </c>
      <c r="AO334" s="58">
        <v>28</v>
      </c>
      <c r="AP334" s="59" t="s">
        <v>677</v>
      </c>
      <c r="AQ334" s="59" t="s">
        <v>706</v>
      </c>
      <c r="AR334" s="59" t="s">
        <v>27</v>
      </c>
      <c r="AS334" s="59" t="s">
        <v>27</v>
      </c>
      <c r="AT334" s="59" t="s">
        <v>27</v>
      </c>
      <c r="AU334" s="59" t="s">
        <v>27</v>
      </c>
      <c r="AV334" s="59" t="s">
        <v>27</v>
      </c>
      <c r="AW334" s="62"/>
      <c r="AX334" s="62" t="s">
        <v>747</v>
      </c>
      <c r="AY334" s="62">
        <v>32.628999999999998</v>
      </c>
      <c r="AZ334" s="62" t="s">
        <v>27</v>
      </c>
      <c r="BA334" s="62">
        <v>0</v>
      </c>
      <c r="BB334" s="62">
        <v>3.0329999999999999</v>
      </c>
      <c r="BC334" s="62">
        <v>134</v>
      </c>
      <c r="BD334" s="65">
        <v>0</v>
      </c>
      <c r="BE334" s="62"/>
      <c r="BF334" s="62"/>
      <c r="BG334" s="62"/>
      <c r="BH334" s="50">
        <f t="shared" si="5"/>
        <v>0</v>
      </c>
      <c r="BI334" s="50"/>
      <c r="BJ334" s="50"/>
      <c r="BL334" s="50"/>
      <c r="BM334" s="50"/>
      <c r="BN334" s="50"/>
      <c r="BO334" s="50"/>
      <c r="BP334" s="50"/>
      <c r="BQ334" s="50"/>
      <c r="BR334" s="50"/>
      <c r="BS334" s="50"/>
      <c r="BT334" s="50"/>
      <c r="BU334" s="50"/>
      <c r="BV334" s="50"/>
      <c r="BW334" s="50"/>
      <c r="BX334" s="50"/>
      <c r="BY334" s="50"/>
      <c r="BZ334" s="50"/>
      <c r="CA334" s="50"/>
      <c r="CB334" s="50"/>
      <c r="CC334" s="50"/>
      <c r="CD334" s="50"/>
      <c r="CE334" s="50"/>
      <c r="CF334" s="50"/>
      <c r="CG334" s="50"/>
      <c r="CH334" s="50"/>
      <c r="CI334" s="50"/>
    </row>
    <row r="335" spans="1:87" ht="14.25" hidden="1" customHeight="1" x14ac:dyDescent="0.25">
      <c r="A335" s="58">
        <v>335</v>
      </c>
      <c r="B335" s="59" t="s">
        <v>78</v>
      </c>
      <c r="C335" s="59" t="s">
        <v>28</v>
      </c>
      <c r="D335" s="59" t="s">
        <v>34</v>
      </c>
      <c r="E335" s="59"/>
      <c r="F335" s="59" t="s">
        <v>35</v>
      </c>
      <c r="G335" s="58">
        <v>1</v>
      </c>
      <c r="H335" s="58">
        <v>19</v>
      </c>
      <c r="I335" s="59" t="s">
        <v>144</v>
      </c>
      <c r="J335" s="58">
        <v>46525319</v>
      </c>
      <c r="K335" s="58">
        <v>52.625</v>
      </c>
      <c r="L335" s="58">
        <v>0.48349056603773599</v>
      </c>
      <c r="M335" s="60">
        <v>0</v>
      </c>
      <c r="N335" s="60">
        <v>0</v>
      </c>
      <c r="O335" s="60">
        <v>0</v>
      </c>
      <c r="P335" s="60">
        <v>0</v>
      </c>
      <c r="Q335" s="60">
        <v>0</v>
      </c>
      <c r="R335" s="60">
        <v>0</v>
      </c>
      <c r="S335" s="60">
        <v>0</v>
      </c>
      <c r="T335" s="60">
        <v>0</v>
      </c>
      <c r="U335" s="60">
        <v>0</v>
      </c>
      <c r="V335" s="60">
        <v>0</v>
      </c>
      <c r="W335" s="59">
        <v>0</v>
      </c>
      <c r="X335" s="60">
        <v>0</v>
      </c>
      <c r="Y335" s="60">
        <v>0</v>
      </c>
      <c r="Z335" s="59">
        <v>0</v>
      </c>
      <c r="AA335" s="59">
        <v>0</v>
      </c>
      <c r="AB335" s="59" t="s">
        <v>99</v>
      </c>
      <c r="AC335" s="61">
        <v>4</v>
      </c>
      <c r="AD335" s="58">
        <v>0</v>
      </c>
      <c r="AE335" s="58">
        <v>0</v>
      </c>
      <c r="AF335" s="58">
        <v>0</v>
      </c>
      <c r="AG335" s="58">
        <v>0</v>
      </c>
      <c r="AH335" s="59" t="s">
        <v>90</v>
      </c>
      <c r="AI335" s="58">
        <v>4</v>
      </c>
      <c r="AJ335" s="60"/>
      <c r="AK335" s="59" t="s">
        <v>162</v>
      </c>
      <c r="AL335" s="59">
        <v>1</v>
      </c>
      <c r="AM335" s="59" t="s">
        <v>27</v>
      </c>
      <c r="AN335" s="59" t="s">
        <v>673</v>
      </c>
      <c r="AO335" s="58">
        <v>28</v>
      </c>
      <c r="AP335" s="59" t="s">
        <v>677</v>
      </c>
      <c r="AQ335" s="59" t="s">
        <v>706</v>
      </c>
      <c r="AR335" s="59" t="s">
        <v>27</v>
      </c>
      <c r="AS335" s="59" t="s">
        <v>27</v>
      </c>
      <c r="AT335" s="59" t="s">
        <v>27</v>
      </c>
      <c r="AU335" s="59" t="s">
        <v>27</v>
      </c>
      <c r="AV335" s="59" t="s">
        <v>27</v>
      </c>
      <c r="AW335" s="62"/>
      <c r="AX335" s="62" t="s">
        <v>747</v>
      </c>
      <c r="AY335" s="62">
        <v>4.79</v>
      </c>
      <c r="AZ335" s="62" t="s">
        <v>27</v>
      </c>
      <c r="BA335" s="62">
        <v>0</v>
      </c>
      <c r="BB335" s="62">
        <v>4.2460000000000004</v>
      </c>
      <c r="BC335" s="62">
        <v>128</v>
      </c>
      <c r="BD335" s="65">
        <v>0</v>
      </c>
      <c r="BE335" s="62"/>
      <c r="BF335" s="62"/>
      <c r="BG335" s="62"/>
      <c r="BH335" s="50">
        <f t="shared" si="5"/>
        <v>0</v>
      </c>
      <c r="BI335" s="50"/>
      <c r="BJ335" s="50"/>
      <c r="BL335" s="50"/>
      <c r="BM335" s="50"/>
      <c r="BN335" s="50"/>
      <c r="BO335" s="50"/>
      <c r="BP335" s="50"/>
      <c r="BQ335" s="50"/>
      <c r="BR335" s="50"/>
      <c r="BS335" s="50"/>
      <c r="BT335" s="50"/>
      <c r="BU335" s="50"/>
      <c r="BV335" s="50"/>
      <c r="BW335" s="50"/>
      <c r="BX335" s="50"/>
      <c r="BY335" s="50"/>
      <c r="BZ335" s="50"/>
      <c r="CA335" s="50"/>
      <c r="CB335" s="50"/>
      <c r="CC335" s="50"/>
      <c r="CD335" s="50"/>
      <c r="CE335" s="50"/>
      <c r="CF335" s="50"/>
      <c r="CG335" s="50"/>
      <c r="CH335" s="50"/>
      <c r="CI335" s="50"/>
    </row>
    <row r="336" spans="1:87" ht="14.25" hidden="1" customHeight="1" x14ac:dyDescent="0.25">
      <c r="A336" s="58">
        <v>336</v>
      </c>
      <c r="B336" s="59" t="s">
        <v>78</v>
      </c>
      <c r="C336" s="59" t="s">
        <v>28</v>
      </c>
      <c r="D336" s="59" t="s">
        <v>39</v>
      </c>
      <c r="E336" s="59"/>
      <c r="F336" s="59" t="s">
        <v>40</v>
      </c>
      <c r="G336" s="58">
        <v>1</v>
      </c>
      <c r="H336" s="58">
        <v>9</v>
      </c>
      <c r="I336" s="59" t="s">
        <v>144</v>
      </c>
      <c r="J336" s="58">
        <v>46525319</v>
      </c>
      <c r="K336" s="58">
        <v>62.153846153846203</v>
      </c>
      <c r="L336" s="58">
        <v>0.66328011611030502</v>
      </c>
      <c r="M336" s="60">
        <v>0</v>
      </c>
      <c r="N336" s="60">
        <v>0</v>
      </c>
      <c r="O336" s="60">
        <v>0</v>
      </c>
      <c r="P336" s="60">
        <v>0</v>
      </c>
      <c r="Q336" s="60">
        <v>0</v>
      </c>
      <c r="R336" s="60">
        <v>0</v>
      </c>
      <c r="S336" s="60">
        <v>0</v>
      </c>
      <c r="T336" s="60">
        <v>0</v>
      </c>
      <c r="U336" s="60">
        <v>0</v>
      </c>
      <c r="V336" s="60">
        <v>0</v>
      </c>
      <c r="W336" s="59">
        <v>0</v>
      </c>
      <c r="X336" s="60">
        <v>0</v>
      </c>
      <c r="Y336" s="60">
        <v>0</v>
      </c>
      <c r="Z336" s="59">
        <v>0</v>
      </c>
      <c r="AA336" s="59">
        <v>0</v>
      </c>
      <c r="AB336" s="59" t="s">
        <v>102</v>
      </c>
      <c r="AC336" s="61">
        <v>4</v>
      </c>
      <c r="AD336" s="58">
        <v>0</v>
      </c>
      <c r="AE336" s="58">
        <v>0</v>
      </c>
      <c r="AF336" s="58">
        <v>0</v>
      </c>
      <c r="AG336" s="58">
        <v>0</v>
      </c>
      <c r="AH336" s="59" t="s">
        <v>90</v>
      </c>
      <c r="AI336" s="58">
        <v>4</v>
      </c>
      <c r="AJ336" s="60"/>
      <c r="AK336" s="59" t="s">
        <v>145</v>
      </c>
      <c r="AL336" s="59">
        <v>1</v>
      </c>
      <c r="AM336" s="59" t="s">
        <v>27</v>
      </c>
      <c r="AN336" s="59" t="s">
        <v>673</v>
      </c>
      <c r="AO336" s="58">
        <v>28</v>
      </c>
      <c r="AP336" s="59" t="s">
        <v>677</v>
      </c>
      <c r="AQ336" s="59" t="s">
        <v>706</v>
      </c>
      <c r="AR336" s="59" t="s">
        <v>27</v>
      </c>
      <c r="AS336" s="59" t="s">
        <v>27</v>
      </c>
      <c r="AT336" s="59" t="s">
        <v>27</v>
      </c>
      <c r="AU336" s="59" t="s">
        <v>27</v>
      </c>
      <c r="AV336" s="59" t="s">
        <v>27</v>
      </c>
      <c r="AW336" s="62"/>
      <c r="AX336" s="62" t="s">
        <v>747</v>
      </c>
      <c r="AY336" s="62">
        <v>20.940999999999999</v>
      </c>
      <c r="AZ336" s="62" t="s">
        <v>27</v>
      </c>
      <c r="BA336" s="62">
        <v>0</v>
      </c>
      <c r="BB336" s="62">
        <v>4.79</v>
      </c>
      <c r="BC336" s="62">
        <v>134</v>
      </c>
      <c r="BD336" s="65">
        <v>0</v>
      </c>
      <c r="BE336" s="62"/>
      <c r="BF336" s="62"/>
      <c r="BG336" s="62"/>
      <c r="BH336" s="50">
        <f t="shared" si="5"/>
        <v>0</v>
      </c>
      <c r="BI336" s="50"/>
      <c r="BJ336" s="50"/>
      <c r="BL336" s="50"/>
      <c r="BM336" s="50"/>
      <c r="BN336" s="50"/>
      <c r="BO336" s="50"/>
      <c r="BP336" s="50"/>
      <c r="BQ336" s="50"/>
      <c r="BR336" s="50"/>
      <c r="BS336" s="50"/>
      <c r="BT336" s="50"/>
      <c r="BU336" s="50"/>
      <c r="BV336" s="50"/>
      <c r="BW336" s="50"/>
      <c r="BX336" s="50"/>
      <c r="BY336" s="50"/>
      <c r="BZ336" s="50"/>
      <c r="CA336" s="50"/>
      <c r="CB336" s="50"/>
      <c r="CC336" s="50"/>
      <c r="CD336" s="50"/>
      <c r="CE336" s="50"/>
      <c r="CF336" s="50"/>
      <c r="CG336" s="50"/>
      <c r="CH336" s="50"/>
      <c r="CI336" s="50"/>
    </row>
    <row r="337" spans="1:87" ht="14.25" hidden="1" customHeight="1" x14ac:dyDescent="0.25">
      <c r="A337" s="58">
        <v>337</v>
      </c>
      <c r="B337" s="59" t="s">
        <v>78</v>
      </c>
      <c r="C337" s="59" t="s">
        <v>28</v>
      </c>
      <c r="D337" s="59" t="s">
        <v>44</v>
      </c>
      <c r="E337" s="59"/>
      <c r="F337" s="59" t="s">
        <v>45</v>
      </c>
      <c r="G337" s="58">
        <v>1</v>
      </c>
      <c r="H337" s="58">
        <v>8</v>
      </c>
      <c r="I337" s="59" t="s">
        <v>144</v>
      </c>
      <c r="J337" s="58">
        <v>46525319</v>
      </c>
      <c r="K337" s="58">
        <v>56.363636363636402</v>
      </c>
      <c r="L337" s="58">
        <v>0.55454545454545401</v>
      </c>
      <c r="M337" s="60">
        <v>0</v>
      </c>
      <c r="N337" s="60">
        <v>0</v>
      </c>
      <c r="O337" s="60">
        <v>0</v>
      </c>
      <c r="P337" s="60">
        <v>0</v>
      </c>
      <c r="Q337" s="60">
        <v>0</v>
      </c>
      <c r="R337" s="60">
        <v>0</v>
      </c>
      <c r="S337" s="60">
        <v>0</v>
      </c>
      <c r="T337" s="60">
        <v>0</v>
      </c>
      <c r="U337" s="60">
        <v>0</v>
      </c>
      <c r="V337" s="60">
        <v>0</v>
      </c>
      <c r="W337" s="59">
        <v>0</v>
      </c>
      <c r="X337" s="60">
        <v>0</v>
      </c>
      <c r="Y337" s="60">
        <v>0</v>
      </c>
      <c r="Z337" s="59">
        <v>0</v>
      </c>
      <c r="AA337" s="59">
        <v>0</v>
      </c>
      <c r="AB337" s="59" t="s">
        <v>102</v>
      </c>
      <c r="AC337" s="61">
        <v>4</v>
      </c>
      <c r="AD337" s="58">
        <v>0</v>
      </c>
      <c r="AE337" s="58">
        <v>0</v>
      </c>
      <c r="AF337" s="58">
        <v>0</v>
      </c>
      <c r="AG337" s="58">
        <v>0</v>
      </c>
      <c r="AH337" s="59" t="s">
        <v>90</v>
      </c>
      <c r="AI337" s="58">
        <v>4</v>
      </c>
      <c r="AJ337" s="60"/>
      <c r="AK337" s="59" t="s">
        <v>91</v>
      </c>
      <c r="AL337" s="59">
        <v>1</v>
      </c>
      <c r="AM337" s="59" t="s">
        <v>27</v>
      </c>
      <c r="AN337" s="59" t="s">
        <v>673</v>
      </c>
      <c r="AO337" s="58">
        <v>28</v>
      </c>
      <c r="AP337" s="59" t="s">
        <v>677</v>
      </c>
      <c r="AQ337" s="59" t="s">
        <v>706</v>
      </c>
      <c r="AR337" s="59" t="s">
        <v>27</v>
      </c>
      <c r="AS337" s="59" t="s">
        <v>27</v>
      </c>
      <c r="AT337" s="59" t="s">
        <v>27</v>
      </c>
      <c r="AU337" s="59" t="s">
        <v>27</v>
      </c>
      <c r="AV337" s="59" t="s">
        <v>27</v>
      </c>
      <c r="AW337" s="64"/>
      <c r="AX337" s="62" t="s">
        <v>747</v>
      </c>
      <c r="AY337" s="62">
        <v>15.481</v>
      </c>
      <c r="AZ337" s="62" t="s">
        <v>27</v>
      </c>
      <c r="BA337" s="62">
        <v>0</v>
      </c>
      <c r="BB337" s="62">
        <v>2.5300000000000002</v>
      </c>
      <c r="BC337" s="62">
        <v>0</v>
      </c>
      <c r="BD337" s="65">
        <v>0</v>
      </c>
      <c r="BE337" s="62"/>
      <c r="BF337" s="64"/>
      <c r="BG337" s="64"/>
      <c r="BH337" s="50">
        <f t="shared" si="5"/>
        <v>0</v>
      </c>
    </row>
    <row r="338" spans="1:87" ht="14.25" hidden="1" customHeight="1" x14ac:dyDescent="0.25">
      <c r="A338" s="58">
        <v>338</v>
      </c>
      <c r="B338" s="59" t="s">
        <v>78</v>
      </c>
      <c r="C338" s="59" t="s">
        <v>28</v>
      </c>
      <c r="D338" s="59" t="s">
        <v>29</v>
      </c>
      <c r="E338" s="59"/>
      <c r="F338" s="59" t="s">
        <v>32</v>
      </c>
      <c r="G338" s="58">
        <v>19</v>
      </c>
      <c r="H338" s="58">
        <v>75</v>
      </c>
      <c r="I338" s="59" t="s">
        <v>144</v>
      </c>
      <c r="J338" s="58">
        <v>46525319</v>
      </c>
      <c r="K338" s="58">
        <v>2</v>
      </c>
      <c r="L338" s="58">
        <v>1</v>
      </c>
      <c r="M338" s="60">
        <v>0</v>
      </c>
      <c r="N338" s="60">
        <v>0</v>
      </c>
      <c r="O338" s="60">
        <v>0</v>
      </c>
      <c r="P338" s="60">
        <v>0</v>
      </c>
      <c r="Q338" s="60">
        <v>0</v>
      </c>
      <c r="R338" s="60">
        <v>0</v>
      </c>
      <c r="S338" s="60">
        <v>0</v>
      </c>
      <c r="T338" s="60">
        <v>0</v>
      </c>
      <c r="U338" s="60">
        <v>0</v>
      </c>
      <c r="V338" s="60">
        <v>0</v>
      </c>
      <c r="W338" s="59">
        <v>0</v>
      </c>
      <c r="X338" s="60">
        <v>0</v>
      </c>
      <c r="Y338" s="60">
        <v>0</v>
      </c>
      <c r="Z338" s="59">
        <v>0</v>
      </c>
      <c r="AA338" s="59">
        <v>0</v>
      </c>
      <c r="AB338" s="59" t="s">
        <v>27</v>
      </c>
      <c r="AC338" s="61">
        <v>4</v>
      </c>
      <c r="AD338" s="58">
        <v>0</v>
      </c>
      <c r="AE338" s="58">
        <v>0</v>
      </c>
      <c r="AF338" s="58">
        <v>0</v>
      </c>
      <c r="AG338" s="58">
        <v>0</v>
      </c>
      <c r="AH338" s="59" t="s">
        <v>258</v>
      </c>
      <c r="AI338" s="58">
        <v>9</v>
      </c>
      <c r="AJ338" s="60"/>
      <c r="AK338" s="59" t="s">
        <v>279</v>
      </c>
      <c r="AL338" s="59">
        <v>1</v>
      </c>
      <c r="AM338" s="59" t="s">
        <v>27</v>
      </c>
      <c r="AN338" s="59" t="s">
        <v>673</v>
      </c>
      <c r="AO338" s="58">
        <v>28</v>
      </c>
      <c r="AP338" s="59" t="s">
        <v>677</v>
      </c>
      <c r="AQ338" s="59" t="s">
        <v>706</v>
      </c>
      <c r="AR338" s="59" t="s">
        <v>27</v>
      </c>
      <c r="AS338" s="59" t="s">
        <v>27</v>
      </c>
      <c r="AT338" s="59" t="s">
        <v>27</v>
      </c>
      <c r="AU338" s="59" t="s">
        <v>27</v>
      </c>
      <c r="AV338" s="59" t="s">
        <v>27</v>
      </c>
      <c r="AW338" s="62"/>
      <c r="AX338" s="62" t="s">
        <v>747</v>
      </c>
      <c r="AY338" s="62">
        <v>22.074999999999999</v>
      </c>
      <c r="AZ338" s="62" t="s">
        <v>27</v>
      </c>
      <c r="BA338" s="62">
        <v>0</v>
      </c>
      <c r="BB338" s="62">
        <v>21.611000000000001</v>
      </c>
      <c r="BC338" s="62" t="s">
        <v>774</v>
      </c>
      <c r="BD338" s="65">
        <v>0</v>
      </c>
      <c r="BE338" s="62"/>
      <c r="BF338" s="62"/>
      <c r="BG338" s="62"/>
      <c r="BH338" s="50">
        <f t="shared" si="5"/>
        <v>0</v>
      </c>
      <c r="BI338" s="50"/>
      <c r="BJ338" s="50"/>
      <c r="BL338" s="50"/>
      <c r="BM338" s="50"/>
      <c r="BN338" s="50"/>
      <c r="BO338" s="50"/>
      <c r="BP338" s="50"/>
      <c r="BQ338" s="50"/>
      <c r="BR338" s="50"/>
      <c r="BS338" s="50"/>
      <c r="BT338" s="50"/>
      <c r="BU338" s="50"/>
      <c r="BV338" s="50"/>
      <c r="BW338" s="50"/>
      <c r="BX338" s="50"/>
      <c r="BY338" s="50"/>
      <c r="BZ338" s="50"/>
      <c r="CA338" s="50"/>
      <c r="CB338" s="50"/>
      <c r="CC338" s="50"/>
      <c r="CD338" s="50"/>
      <c r="CE338" s="50"/>
      <c r="CF338" s="50"/>
      <c r="CG338" s="50"/>
      <c r="CH338" s="50"/>
      <c r="CI338" s="50"/>
    </row>
    <row r="339" spans="1:87" ht="14.25" customHeight="1" x14ac:dyDescent="0.25">
      <c r="A339" s="58">
        <v>339</v>
      </c>
      <c r="B339" s="59" t="s">
        <v>78</v>
      </c>
      <c r="C339" s="59" t="s">
        <v>28</v>
      </c>
      <c r="D339" s="59" t="s">
        <v>79</v>
      </c>
      <c r="E339" s="59"/>
      <c r="F339" s="59" t="s">
        <v>80</v>
      </c>
      <c r="G339" s="58">
        <v>1</v>
      </c>
      <c r="H339" s="58">
        <v>30</v>
      </c>
      <c r="I339" s="59" t="s">
        <v>146</v>
      </c>
      <c r="J339" s="58">
        <v>94222252116</v>
      </c>
      <c r="K339" s="58">
        <v>64.857142857142904</v>
      </c>
      <c r="L339" s="58">
        <v>0.40121580547112501</v>
      </c>
      <c r="M339" s="58">
        <v>7</v>
      </c>
      <c r="N339" s="60">
        <v>0</v>
      </c>
      <c r="O339" s="60">
        <v>0</v>
      </c>
      <c r="P339" s="58">
        <v>21</v>
      </c>
      <c r="Q339" s="58">
        <v>14</v>
      </c>
      <c r="R339" s="58">
        <v>1</v>
      </c>
      <c r="S339" s="58">
        <v>14</v>
      </c>
      <c r="T339" s="58">
        <v>1</v>
      </c>
      <c r="U339" s="58">
        <v>4</v>
      </c>
      <c r="V339" s="58">
        <v>2.5</v>
      </c>
      <c r="W339" s="59">
        <v>0</v>
      </c>
      <c r="X339" s="58">
        <v>2.5</v>
      </c>
      <c r="Y339" s="58">
        <v>9</v>
      </c>
      <c r="Z339" s="59">
        <v>76</v>
      </c>
      <c r="AA339" s="59">
        <v>9</v>
      </c>
      <c r="AB339" s="59" t="s">
        <v>99</v>
      </c>
      <c r="AC339" s="59">
        <v>0</v>
      </c>
      <c r="AD339" s="58">
        <v>6</v>
      </c>
      <c r="AE339" s="58">
        <v>4</v>
      </c>
      <c r="AF339" s="58">
        <v>0</v>
      </c>
      <c r="AG339" s="58">
        <v>13</v>
      </c>
      <c r="AH339" s="59" t="s">
        <v>90</v>
      </c>
      <c r="AI339" s="58">
        <v>4</v>
      </c>
      <c r="AJ339" s="58">
        <v>1</v>
      </c>
      <c r="AK339" s="59" t="s">
        <v>657</v>
      </c>
      <c r="AL339" s="59">
        <v>1</v>
      </c>
      <c r="AM339" s="59" t="s">
        <v>27</v>
      </c>
      <c r="AN339" s="59" t="s">
        <v>680</v>
      </c>
      <c r="AO339" s="58">
        <v>36</v>
      </c>
      <c r="AP339" s="59" t="s">
        <v>677</v>
      </c>
      <c r="AQ339" s="59" t="s">
        <v>707</v>
      </c>
      <c r="AR339" s="59" t="s">
        <v>27</v>
      </c>
      <c r="AS339" s="59" t="s">
        <v>708</v>
      </c>
      <c r="AT339" s="59" t="s">
        <v>27</v>
      </c>
      <c r="AU339" s="59" t="s">
        <v>27</v>
      </c>
      <c r="AV339" s="59" t="s">
        <v>27</v>
      </c>
      <c r="AW339" s="62"/>
      <c r="AX339" s="62" t="s">
        <v>748</v>
      </c>
      <c r="AY339" s="62">
        <v>25.373000000000001</v>
      </c>
      <c r="AZ339" s="62">
        <v>0.33385526315789477</v>
      </c>
      <c r="BA339" s="62">
        <v>2.9953099751704566</v>
      </c>
      <c r="BB339" s="62">
        <v>23.635000000000002</v>
      </c>
      <c r="BC339" s="62">
        <v>79</v>
      </c>
      <c r="BD339">
        <v>2114</v>
      </c>
      <c r="BE339" s="62" t="s">
        <v>767</v>
      </c>
      <c r="BF339" s="62"/>
      <c r="BG339" s="62">
        <v>1</v>
      </c>
      <c r="BH339" s="50">
        <f t="shared" si="5"/>
        <v>0.39411973357506008</v>
      </c>
      <c r="BI339" s="50"/>
      <c r="BJ339" s="50"/>
      <c r="BL339" s="50"/>
      <c r="BM339" s="50"/>
      <c r="BN339" s="50"/>
      <c r="BO339" s="50"/>
      <c r="BP339" s="50"/>
      <c r="BQ339" s="50"/>
      <c r="BR339" s="50"/>
      <c r="BS339" s="50"/>
      <c r="BT339" s="50"/>
      <c r="BU339" s="50"/>
      <c r="BV339" s="50"/>
      <c r="BW339" s="50"/>
      <c r="BX339" s="50"/>
      <c r="BY339" s="50"/>
      <c r="BZ339" s="50"/>
      <c r="CA339" s="50"/>
      <c r="CB339" s="50"/>
      <c r="CC339" s="50"/>
      <c r="CD339" s="50"/>
      <c r="CE339" s="50"/>
      <c r="CF339" s="50"/>
      <c r="CG339" s="50"/>
      <c r="CH339" s="50"/>
      <c r="CI339" s="50"/>
    </row>
    <row r="340" spans="1:87" ht="14.25" customHeight="1" x14ac:dyDescent="0.25">
      <c r="A340" s="58">
        <v>340</v>
      </c>
      <c r="B340" s="59" t="s">
        <v>78</v>
      </c>
      <c r="C340" s="59" t="s">
        <v>28</v>
      </c>
      <c r="D340" s="59" t="s">
        <v>34</v>
      </c>
      <c r="E340" s="59"/>
      <c r="F340" s="59" t="s">
        <v>35</v>
      </c>
      <c r="G340" s="58">
        <v>1</v>
      </c>
      <c r="H340" s="58">
        <v>19</v>
      </c>
      <c r="I340" s="59" t="s">
        <v>146</v>
      </c>
      <c r="J340" s="58">
        <v>94222252116</v>
      </c>
      <c r="K340" s="58">
        <v>52.625</v>
      </c>
      <c r="L340" s="58">
        <v>0.48349056603773599</v>
      </c>
      <c r="M340" s="58">
        <v>7</v>
      </c>
      <c r="N340" s="60">
        <v>0</v>
      </c>
      <c r="O340" s="60">
        <v>0</v>
      </c>
      <c r="P340" s="58">
        <v>16</v>
      </c>
      <c r="Q340" s="58">
        <v>9</v>
      </c>
      <c r="R340" s="58">
        <v>1</v>
      </c>
      <c r="S340" s="58">
        <v>9</v>
      </c>
      <c r="T340" s="58">
        <v>1</v>
      </c>
      <c r="U340" s="58">
        <v>2</v>
      </c>
      <c r="V340" s="58">
        <v>0.5</v>
      </c>
      <c r="W340" s="61">
        <v>1</v>
      </c>
      <c r="X340" s="58">
        <v>0.5</v>
      </c>
      <c r="Y340" s="58">
        <v>4</v>
      </c>
      <c r="Z340" s="59">
        <v>51</v>
      </c>
      <c r="AA340" s="59">
        <v>4</v>
      </c>
      <c r="AB340" s="59" t="s">
        <v>99</v>
      </c>
      <c r="AC340" s="59">
        <v>0</v>
      </c>
      <c r="AD340" s="58">
        <v>1</v>
      </c>
      <c r="AE340" s="58">
        <v>2</v>
      </c>
      <c r="AF340" s="58">
        <v>1</v>
      </c>
      <c r="AG340" s="58">
        <v>5</v>
      </c>
      <c r="AH340" s="59" t="s">
        <v>90</v>
      </c>
      <c r="AI340" s="58">
        <v>4</v>
      </c>
      <c r="AJ340" s="58">
        <v>1</v>
      </c>
      <c r="AK340" s="59" t="s">
        <v>199</v>
      </c>
      <c r="AL340" s="59">
        <v>1</v>
      </c>
      <c r="AM340" s="59" t="s">
        <v>27</v>
      </c>
      <c r="AN340" s="59" t="s">
        <v>680</v>
      </c>
      <c r="AO340" s="58">
        <v>36</v>
      </c>
      <c r="AP340" s="59" t="s">
        <v>677</v>
      </c>
      <c r="AQ340" s="59" t="s">
        <v>707</v>
      </c>
      <c r="AR340" s="59" t="s">
        <v>27</v>
      </c>
      <c r="AS340" s="59" t="s">
        <v>708</v>
      </c>
      <c r="AT340" s="59" t="s">
        <v>27</v>
      </c>
      <c r="AU340" s="59" t="s">
        <v>27</v>
      </c>
      <c r="AV340" s="59" t="s">
        <v>27</v>
      </c>
      <c r="AW340" s="62"/>
      <c r="AX340" s="62" t="s">
        <v>748</v>
      </c>
      <c r="AY340" s="62">
        <v>18.240000000000002</v>
      </c>
      <c r="AZ340" s="62">
        <v>0.35764705882352943</v>
      </c>
      <c r="BA340" s="62">
        <v>2.7960526315789469</v>
      </c>
      <c r="BB340" s="62">
        <v>15.32</v>
      </c>
      <c r="BC340" s="62">
        <v>80</v>
      </c>
      <c r="BD340" s="80">
        <v>5720</v>
      </c>
      <c r="BE340" s="62"/>
      <c r="BF340" s="62"/>
      <c r="BG340" s="62"/>
      <c r="BH340" s="50">
        <f t="shared" si="5"/>
        <v>0.21929824561403508</v>
      </c>
      <c r="BI340" s="50"/>
      <c r="BJ340" s="50"/>
      <c r="BL340" s="50"/>
      <c r="BM340" s="50"/>
      <c r="BN340" s="50"/>
      <c r="BO340" s="50"/>
      <c r="BP340" s="50"/>
      <c r="BQ340" s="50"/>
      <c r="BR340" s="50"/>
      <c r="BS340" s="50"/>
      <c r="BT340" s="50"/>
      <c r="BU340" s="50"/>
      <c r="BV340" s="50"/>
      <c r="BW340" s="50"/>
      <c r="BX340" s="50"/>
      <c r="BY340" s="50"/>
      <c r="BZ340" s="50"/>
      <c r="CA340" s="50"/>
      <c r="CB340" s="50"/>
      <c r="CC340" s="50"/>
      <c r="CD340" s="50"/>
      <c r="CE340" s="50"/>
      <c r="CF340" s="50"/>
      <c r="CG340" s="50"/>
      <c r="CH340" s="50"/>
      <c r="CI340" s="50"/>
    </row>
    <row r="341" spans="1:87" ht="14.25" hidden="1" customHeight="1" x14ac:dyDescent="0.25">
      <c r="A341" s="58">
        <v>341</v>
      </c>
      <c r="B341" s="59" t="s">
        <v>78</v>
      </c>
      <c r="C341" s="59" t="s">
        <v>28</v>
      </c>
      <c r="D341" s="59" t="s">
        <v>39</v>
      </c>
      <c r="E341" s="59"/>
      <c r="F341" s="59" t="s">
        <v>40</v>
      </c>
      <c r="G341" s="58">
        <v>1</v>
      </c>
      <c r="H341" s="58">
        <v>9</v>
      </c>
      <c r="I341" s="59" t="s">
        <v>146</v>
      </c>
      <c r="J341" s="58">
        <v>94222252116</v>
      </c>
      <c r="K341" s="58">
        <v>42.769230769230802</v>
      </c>
      <c r="L341" s="58">
        <v>0.29753265602322199</v>
      </c>
      <c r="M341" s="60">
        <v>0</v>
      </c>
      <c r="N341" s="60">
        <v>0</v>
      </c>
      <c r="O341" s="60">
        <v>0</v>
      </c>
      <c r="P341" s="60">
        <v>0</v>
      </c>
      <c r="Q341" s="60">
        <v>0</v>
      </c>
      <c r="R341" s="60">
        <v>0</v>
      </c>
      <c r="S341" s="60">
        <v>0</v>
      </c>
      <c r="T341" s="60">
        <v>0</v>
      </c>
      <c r="U341" s="60">
        <v>0</v>
      </c>
      <c r="V341" s="60">
        <v>0</v>
      </c>
      <c r="W341" s="59">
        <v>0</v>
      </c>
      <c r="X341" s="60">
        <v>0</v>
      </c>
      <c r="Y341" s="60">
        <v>0</v>
      </c>
      <c r="Z341" s="59">
        <v>0</v>
      </c>
      <c r="AA341" s="59">
        <v>0</v>
      </c>
      <c r="AB341" s="59" t="s">
        <v>99</v>
      </c>
      <c r="AC341" s="61">
        <v>4</v>
      </c>
      <c r="AD341" s="58">
        <v>0</v>
      </c>
      <c r="AE341" s="58">
        <v>0</v>
      </c>
      <c r="AF341" s="58">
        <v>0</v>
      </c>
      <c r="AG341" s="58">
        <v>0</v>
      </c>
      <c r="AH341" s="59" t="s">
        <v>90</v>
      </c>
      <c r="AI341" s="58">
        <v>4</v>
      </c>
      <c r="AJ341" s="60"/>
      <c r="AK341" s="59" t="s">
        <v>100</v>
      </c>
      <c r="AL341" s="59">
        <v>1</v>
      </c>
      <c r="AM341" s="59" t="s">
        <v>27</v>
      </c>
      <c r="AN341" s="59" t="s">
        <v>680</v>
      </c>
      <c r="AO341" s="58">
        <v>36</v>
      </c>
      <c r="AP341" s="59" t="s">
        <v>677</v>
      </c>
      <c r="AQ341" s="59" t="s">
        <v>707</v>
      </c>
      <c r="AR341" s="59" t="s">
        <v>27</v>
      </c>
      <c r="AS341" s="59" t="s">
        <v>708</v>
      </c>
      <c r="AT341" s="59" t="s">
        <v>27</v>
      </c>
      <c r="AU341" s="59" t="s">
        <v>27</v>
      </c>
      <c r="AV341" s="59" t="s">
        <v>27</v>
      </c>
      <c r="AW341" s="62"/>
      <c r="AX341" s="62" t="s">
        <v>748</v>
      </c>
      <c r="AY341" s="62">
        <v>8.0250000000000004</v>
      </c>
      <c r="AZ341" s="62" t="s">
        <v>27</v>
      </c>
      <c r="BA341" s="62">
        <v>0</v>
      </c>
      <c r="BB341" s="62">
        <v>6.6760000000000002</v>
      </c>
      <c r="BC341" s="62">
        <v>89</v>
      </c>
      <c r="BD341" s="65">
        <v>0</v>
      </c>
      <c r="BE341" s="62"/>
      <c r="BF341" s="62"/>
      <c r="BG341" s="62"/>
      <c r="BH341" s="50">
        <f t="shared" si="5"/>
        <v>0</v>
      </c>
      <c r="BI341" s="50"/>
      <c r="BJ341" s="50"/>
      <c r="BL341" s="50"/>
      <c r="BM341" s="50"/>
      <c r="BN341" s="50"/>
      <c r="BO341" s="50"/>
      <c r="BP341" s="50"/>
      <c r="BQ341" s="50"/>
      <c r="BR341" s="50"/>
      <c r="BS341" s="50"/>
      <c r="BT341" s="50"/>
      <c r="BU341" s="50"/>
      <c r="BV341" s="50"/>
      <c r="BW341" s="50"/>
      <c r="BX341" s="50"/>
      <c r="BY341" s="50"/>
      <c r="BZ341" s="50"/>
      <c r="CA341" s="50"/>
      <c r="CB341" s="50"/>
      <c r="CC341" s="50"/>
      <c r="CD341" s="50"/>
      <c r="CE341" s="50"/>
      <c r="CF341" s="50"/>
      <c r="CG341" s="50"/>
      <c r="CH341" s="50"/>
      <c r="CI341" s="50"/>
    </row>
    <row r="342" spans="1:87" ht="14.25" customHeight="1" x14ac:dyDescent="0.25">
      <c r="A342" s="58">
        <v>342</v>
      </c>
      <c r="B342" s="59" t="s">
        <v>78</v>
      </c>
      <c r="C342" s="59" t="s">
        <v>28</v>
      </c>
      <c r="D342" s="59" t="s">
        <v>44</v>
      </c>
      <c r="E342" s="59"/>
      <c r="F342" s="59" t="s">
        <v>45</v>
      </c>
      <c r="G342" s="58">
        <v>1</v>
      </c>
      <c r="H342" s="58">
        <v>8</v>
      </c>
      <c r="I342" s="59" t="s">
        <v>146</v>
      </c>
      <c r="J342" s="58">
        <v>94222252116</v>
      </c>
      <c r="K342" s="58">
        <v>56.363636363636402</v>
      </c>
      <c r="L342" s="58">
        <v>0.55454545454545401</v>
      </c>
      <c r="M342" s="58">
        <v>1</v>
      </c>
      <c r="N342" s="60">
        <v>0</v>
      </c>
      <c r="O342" s="60">
        <v>0</v>
      </c>
      <c r="P342" s="58">
        <v>2</v>
      </c>
      <c r="Q342" s="58">
        <v>1</v>
      </c>
      <c r="R342" s="58">
        <v>1</v>
      </c>
      <c r="S342" s="58">
        <v>1</v>
      </c>
      <c r="T342" s="58">
        <v>1</v>
      </c>
      <c r="U342" s="58">
        <v>1</v>
      </c>
      <c r="V342" s="60">
        <v>0</v>
      </c>
      <c r="W342" s="59">
        <v>0</v>
      </c>
      <c r="X342" s="60">
        <v>0</v>
      </c>
      <c r="Y342" s="58">
        <v>1</v>
      </c>
      <c r="Z342" s="59">
        <v>9</v>
      </c>
      <c r="AA342" s="59">
        <v>1</v>
      </c>
      <c r="AB342" s="59" t="s">
        <v>102</v>
      </c>
      <c r="AC342" s="59">
        <v>0</v>
      </c>
      <c r="AD342" s="58">
        <v>0</v>
      </c>
      <c r="AE342" s="58">
        <v>1</v>
      </c>
      <c r="AF342" s="58">
        <v>0</v>
      </c>
      <c r="AG342" s="58">
        <v>2</v>
      </c>
      <c r="AH342" s="59" t="s">
        <v>90</v>
      </c>
      <c r="AI342" s="58">
        <v>4</v>
      </c>
      <c r="AJ342" s="60"/>
      <c r="AK342" s="59" t="s">
        <v>243</v>
      </c>
      <c r="AL342" s="59">
        <v>1</v>
      </c>
      <c r="AM342" s="59" t="s">
        <v>27</v>
      </c>
      <c r="AN342" s="59" t="s">
        <v>680</v>
      </c>
      <c r="AO342" s="58">
        <v>36</v>
      </c>
      <c r="AP342" s="59" t="s">
        <v>677</v>
      </c>
      <c r="AQ342" s="59" t="s">
        <v>707</v>
      </c>
      <c r="AR342" s="59" t="s">
        <v>27</v>
      </c>
      <c r="AS342" s="59" t="s">
        <v>708</v>
      </c>
      <c r="AT342" s="59" t="s">
        <v>27</v>
      </c>
      <c r="AU342" s="59" t="s">
        <v>27</v>
      </c>
      <c r="AV342" s="59" t="s">
        <v>27</v>
      </c>
      <c r="AW342" s="64"/>
      <c r="AX342" s="62" t="s">
        <v>748</v>
      </c>
      <c r="AY342" s="62">
        <v>8</v>
      </c>
      <c r="AZ342" s="62">
        <v>0.88888888888888884</v>
      </c>
      <c r="BA342" s="62">
        <v>1.125</v>
      </c>
      <c r="BB342" s="62">
        <v>7.4980000000000002</v>
      </c>
      <c r="BC342" s="62">
        <v>43</v>
      </c>
      <c r="BD342">
        <v>0</v>
      </c>
      <c r="BE342" s="62"/>
      <c r="BF342" s="64"/>
      <c r="BG342" s="64"/>
      <c r="BH342" s="50">
        <f t="shared" si="5"/>
        <v>0.125</v>
      </c>
    </row>
    <row r="343" spans="1:87" ht="14.25" customHeight="1" x14ac:dyDescent="0.25">
      <c r="A343" s="58">
        <v>343</v>
      </c>
      <c r="B343" s="59" t="s">
        <v>78</v>
      </c>
      <c r="C343" s="59" t="s">
        <v>28</v>
      </c>
      <c r="D343" s="59" t="s">
        <v>29</v>
      </c>
      <c r="E343" s="59"/>
      <c r="F343" s="59" t="s">
        <v>32</v>
      </c>
      <c r="G343" s="58">
        <v>19</v>
      </c>
      <c r="H343" s="58">
        <v>75</v>
      </c>
      <c r="I343" s="59" t="s">
        <v>146</v>
      </c>
      <c r="J343" s="58">
        <v>94222252116</v>
      </c>
      <c r="K343" s="58">
        <v>0.5625</v>
      </c>
      <c r="L343" s="58">
        <v>0.28125</v>
      </c>
      <c r="M343" s="58">
        <v>8</v>
      </c>
      <c r="N343" s="58">
        <v>3</v>
      </c>
      <c r="O343" s="58">
        <v>10</v>
      </c>
      <c r="P343" s="58">
        <v>28</v>
      </c>
      <c r="Q343" s="58">
        <v>20</v>
      </c>
      <c r="R343" s="58">
        <v>4</v>
      </c>
      <c r="S343" s="58">
        <v>20</v>
      </c>
      <c r="T343" s="58">
        <v>1</v>
      </c>
      <c r="U343" s="58">
        <v>2</v>
      </c>
      <c r="V343" s="58">
        <v>5</v>
      </c>
      <c r="W343" s="59">
        <v>0</v>
      </c>
      <c r="X343" s="58">
        <v>4</v>
      </c>
      <c r="Y343" s="58">
        <v>11</v>
      </c>
      <c r="Z343" s="59">
        <v>116</v>
      </c>
      <c r="AA343" s="59">
        <v>11</v>
      </c>
      <c r="AB343" s="59" t="s">
        <v>99</v>
      </c>
      <c r="AC343" s="59">
        <v>0</v>
      </c>
      <c r="AD343" s="58">
        <v>16</v>
      </c>
      <c r="AE343" s="58">
        <v>9</v>
      </c>
      <c r="AF343" s="58">
        <v>4</v>
      </c>
      <c r="AG343" s="58">
        <v>50</v>
      </c>
      <c r="AH343" s="59" t="s">
        <v>109</v>
      </c>
      <c r="AI343" s="58">
        <v>2</v>
      </c>
      <c r="AJ343" s="60"/>
      <c r="AK343" s="59" t="s">
        <v>280</v>
      </c>
      <c r="AL343" s="59">
        <v>1</v>
      </c>
      <c r="AM343" s="59" t="s">
        <v>27</v>
      </c>
      <c r="AN343" s="59" t="s">
        <v>680</v>
      </c>
      <c r="AO343" s="58">
        <v>36</v>
      </c>
      <c r="AP343" s="59" t="s">
        <v>677</v>
      </c>
      <c r="AQ343" s="59" t="s">
        <v>707</v>
      </c>
      <c r="AR343" s="59" t="s">
        <v>27</v>
      </c>
      <c r="AS343" s="59" t="s">
        <v>708</v>
      </c>
      <c r="AT343" s="59" t="s">
        <v>27</v>
      </c>
      <c r="AU343" s="59" t="s">
        <v>27</v>
      </c>
      <c r="AV343" s="59" t="s">
        <v>27</v>
      </c>
      <c r="AW343" s="62"/>
      <c r="AX343" s="62" t="s">
        <v>748</v>
      </c>
      <c r="AY343" s="62">
        <v>51.570999999999998</v>
      </c>
      <c r="AZ343" s="62">
        <v>0.44457758620689652</v>
      </c>
      <c r="BA343" s="62">
        <v>2.2493261716856372</v>
      </c>
      <c r="BB343" s="62">
        <v>34.695</v>
      </c>
      <c r="BC343" s="62">
        <v>30</v>
      </c>
      <c r="BD343">
        <v>2964</v>
      </c>
      <c r="BE343" s="62"/>
      <c r="BF343" s="62"/>
      <c r="BG343" s="62"/>
      <c r="BH343" s="50">
        <f t="shared" si="5"/>
        <v>0.5623315429214093</v>
      </c>
      <c r="BI343" s="50"/>
      <c r="BJ343" s="50"/>
      <c r="BL343" s="50"/>
      <c r="BM343" s="50"/>
      <c r="BN343" s="50"/>
      <c r="BO343" s="50"/>
      <c r="BP343" s="50"/>
      <c r="BQ343" s="50"/>
      <c r="BR343" s="50"/>
      <c r="BS343" s="50"/>
      <c r="BT343" s="50"/>
      <c r="BU343" s="50"/>
      <c r="BV343" s="50"/>
      <c r="BW343" s="50"/>
      <c r="BX343" s="50"/>
      <c r="BY343" s="50"/>
      <c r="BZ343" s="50"/>
      <c r="CA343" s="50"/>
      <c r="CB343" s="50"/>
      <c r="CC343" s="50"/>
      <c r="CD343" s="50"/>
      <c r="CE343" s="50"/>
      <c r="CF343" s="50"/>
      <c r="CG343" s="50"/>
      <c r="CH343" s="50"/>
      <c r="CI343" s="50"/>
    </row>
    <row r="344" spans="1:87" ht="14.25" customHeight="1" x14ac:dyDescent="0.25">
      <c r="A344" s="58">
        <v>344</v>
      </c>
      <c r="B344" s="59" t="s">
        <v>78</v>
      </c>
      <c r="C344" s="59" t="s">
        <v>28</v>
      </c>
      <c r="D344" s="59" t="s">
        <v>36</v>
      </c>
      <c r="E344" s="59"/>
      <c r="F344" s="59" t="s">
        <v>32</v>
      </c>
      <c r="G344" s="58">
        <v>66</v>
      </c>
      <c r="H344" s="58">
        <v>56</v>
      </c>
      <c r="I344" s="59" t="s">
        <v>146</v>
      </c>
      <c r="J344" s="58">
        <v>94222252116</v>
      </c>
      <c r="K344" s="58">
        <v>2</v>
      </c>
      <c r="L344" s="58">
        <v>1</v>
      </c>
      <c r="M344" s="58">
        <v>5</v>
      </c>
      <c r="N344" s="60">
        <v>0</v>
      </c>
      <c r="O344" s="60">
        <v>0</v>
      </c>
      <c r="P344" s="58">
        <v>12</v>
      </c>
      <c r="Q344" s="58">
        <v>7</v>
      </c>
      <c r="R344" s="58">
        <v>2</v>
      </c>
      <c r="S344" s="58">
        <v>7</v>
      </c>
      <c r="T344" s="58">
        <v>1</v>
      </c>
      <c r="U344" s="58">
        <v>1</v>
      </c>
      <c r="V344" s="58">
        <v>3.5</v>
      </c>
      <c r="W344" s="59">
        <v>0</v>
      </c>
      <c r="X344" s="58">
        <v>1.5</v>
      </c>
      <c r="Y344" s="58">
        <v>6</v>
      </c>
      <c r="Z344" s="59">
        <v>46</v>
      </c>
      <c r="AA344" s="59">
        <v>6</v>
      </c>
      <c r="AB344" s="59" t="s">
        <v>27</v>
      </c>
      <c r="AC344" s="59">
        <v>0</v>
      </c>
      <c r="AD344" s="58">
        <v>5</v>
      </c>
      <c r="AE344" s="58">
        <v>1</v>
      </c>
      <c r="AF344" s="58">
        <v>1</v>
      </c>
      <c r="AG344" s="58">
        <v>10</v>
      </c>
      <c r="AH344" s="59" t="s">
        <v>258</v>
      </c>
      <c r="AI344" s="58">
        <v>9</v>
      </c>
      <c r="AJ344" s="58">
        <v>1</v>
      </c>
      <c r="AK344" s="59" t="s">
        <v>313</v>
      </c>
      <c r="AL344" s="59">
        <v>1</v>
      </c>
      <c r="AM344" s="59" t="s">
        <v>27</v>
      </c>
      <c r="AN344" s="59" t="s">
        <v>680</v>
      </c>
      <c r="AO344" s="58">
        <v>36</v>
      </c>
      <c r="AP344" s="59" t="s">
        <v>677</v>
      </c>
      <c r="AQ344" s="59" t="s">
        <v>707</v>
      </c>
      <c r="AR344" s="59" t="s">
        <v>27</v>
      </c>
      <c r="AS344" s="59" t="s">
        <v>708</v>
      </c>
      <c r="AT344" s="59" t="s">
        <v>27</v>
      </c>
      <c r="AU344" s="59" t="s">
        <v>27</v>
      </c>
      <c r="AV344" s="59" t="s">
        <v>27</v>
      </c>
      <c r="AW344" s="62"/>
      <c r="AX344" s="62" t="s">
        <v>748</v>
      </c>
      <c r="AY344" s="62">
        <v>26.206</v>
      </c>
      <c r="AZ344" s="62">
        <v>0.56969565217391305</v>
      </c>
      <c r="BA344" s="62">
        <v>1.7553232084255515</v>
      </c>
      <c r="BB344" s="62">
        <v>25.182000000000002</v>
      </c>
      <c r="BC344" s="62">
        <v>0</v>
      </c>
      <c r="BD344" s="80">
        <v>2630</v>
      </c>
      <c r="BE344" s="62"/>
      <c r="BF344" s="62"/>
      <c r="BG344" s="62"/>
      <c r="BH344" s="50">
        <f t="shared" si="5"/>
        <v>0.26711440128214914</v>
      </c>
      <c r="BI344" s="50"/>
      <c r="BJ344" s="50"/>
      <c r="BL344" s="50"/>
      <c r="BM344" s="50"/>
      <c r="BN344" s="50"/>
      <c r="BO344" s="50"/>
      <c r="BP344" s="50"/>
      <c r="BQ344" s="50"/>
      <c r="BR344" s="50"/>
      <c r="BS344" s="50"/>
      <c r="BT344" s="50"/>
      <c r="BU344" s="50"/>
      <c r="BV344" s="50"/>
      <c r="BW344" s="50"/>
      <c r="BX344" s="50"/>
      <c r="BY344" s="50"/>
      <c r="BZ344" s="50"/>
      <c r="CA344" s="50"/>
      <c r="CB344" s="50"/>
      <c r="CC344" s="50"/>
      <c r="CD344" s="50"/>
      <c r="CE344" s="50"/>
      <c r="CF344" s="50"/>
      <c r="CG344" s="50"/>
      <c r="CH344" s="50"/>
      <c r="CI344" s="50"/>
    </row>
    <row r="345" spans="1:87" ht="14.25" hidden="1" customHeight="1" x14ac:dyDescent="0.25">
      <c r="A345" s="58">
        <v>345</v>
      </c>
      <c r="B345" s="59" t="s">
        <v>78</v>
      </c>
      <c r="C345" s="59" t="s">
        <v>28</v>
      </c>
      <c r="D345" s="59" t="s">
        <v>41</v>
      </c>
      <c r="E345" s="59"/>
      <c r="F345" s="59" t="s">
        <v>32</v>
      </c>
      <c r="G345" s="58">
        <v>14</v>
      </c>
      <c r="H345" s="58">
        <v>13</v>
      </c>
      <c r="I345" s="59" t="s">
        <v>146</v>
      </c>
      <c r="J345" s="58">
        <v>94222252116</v>
      </c>
      <c r="K345" s="58">
        <v>0.45454545454545497</v>
      </c>
      <c r="L345" s="58">
        <v>0.22727272727272699</v>
      </c>
      <c r="M345" s="60">
        <v>0</v>
      </c>
      <c r="N345" s="60">
        <v>0</v>
      </c>
      <c r="O345" s="60">
        <v>0</v>
      </c>
      <c r="P345" s="60">
        <v>0</v>
      </c>
      <c r="Q345" s="60">
        <v>0</v>
      </c>
      <c r="R345" s="60">
        <v>0</v>
      </c>
      <c r="S345" s="60">
        <v>0</v>
      </c>
      <c r="T345" s="60">
        <v>0</v>
      </c>
      <c r="U345" s="60">
        <v>0</v>
      </c>
      <c r="V345" s="60">
        <v>0</v>
      </c>
      <c r="W345" s="59">
        <v>0</v>
      </c>
      <c r="X345" s="60">
        <v>0</v>
      </c>
      <c r="Y345" s="60">
        <v>0</v>
      </c>
      <c r="Z345" s="59">
        <v>0</v>
      </c>
      <c r="AA345" s="59">
        <v>0</v>
      </c>
      <c r="AB345" s="59" t="s">
        <v>102</v>
      </c>
      <c r="AC345" s="61">
        <v>4</v>
      </c>
      <c r="AD345" s="58">
        <v>0</v>
      </c>
      <c r="AE345" s="58">
        <v>0</v>
      </c>
      <c r="AF345" s="58">
        <v>0</v>
      </c>
      <c r="AG345" s="58">
        <v>0</v>
      </c>
      <c r="AH345" s="59" t="s">
        <v>258</v>
      </c>
      <c r="AI345" s="58">
        <v>9</v>
      </c>
      <c r="AJ345" s="60"/>
      <c r="AK345" s="59" t="s">
        <v>319</v>
      </c>
      <c r="AL345" s="59">
        <v>1</v>
      </c>
      <c r="AM345" s="59" t="s">
        <v>27</v>
      </c>
      <c r="AN345" s="59" t="s">
        <v>680</v>
      </c>
      <c r="AO345" s="58">
        <v>36</v>
      </c>
      <c r="AP345" s="59" t="s">
        <v>677</v>
      </c>
      <c r="AQ345" s="59" t="s">
        <v>707</v>
      </c>
      <c r="AR345" s="59" t="s">
        <v>27</v>
      </c>
      <c r="AS345" s="59" t="s">
        <v>708</v>
      </c>
      <c r="AT345" s="59" t="s">
        <v>27</v>
      </c>
      <c r="AU345" s="59" t="s">
        <v>27</v>
      </c>
      <c r="AV345" s="59" t="s">
        <v>27</v>
      </c>
      <c r="AW345" s="64"/>
      <c r="AX345" s="62" t="s">
        <v>748</v>
      </c>
      <c r="AY345" s="62">
        <v>5.4910000000000005</v>
      </c>
      <c r="AZ345" s="62" t="s">
        <v>27</v>
      </c>
      <c r="BA345" s="62">
        <v>0</v>
      </c>
      <c r="BB345" s="62">
        <v>3.7410000000000001</v>
      </c>
      <c r="BC345" s="62">
        <v>0</v>
      </c>
      <c r="BD345" s="65">
        <v>0</v>
      </c>
      <c r="BE345" s="62" t="s">
        <v>780</v>
      </c>
      <c r="BF345" s="62">
        <v>1</v>
      </c>
      <c r="BG345" s="62">
        <v>1</v>
      </c>
      <c r="BH345" s="50">
        <f t="shared" si="5"/>
        <v>0</v>
      </c>
    </row>
    <row r="346" spans="1:87" ht="14.25" hidden="1" customHeight="1" x14ac:dyDescent="0.25">
      <c r="A346" s="58">
        <v>346</v>
      </c>
      <c r="B346" s="59" t="s">
        <v>78</v>
      </c>
      <c r="C346" s="59" t="s">
        <v>28</v>
      </c>
      <c r="D346" s="59" t="s">
        <v>46</v>
      </c>
      <c r="E346" s="59"/>
      <c r="F346" s="59" t="s">
        <v>32</v>
      </c>
      <c r="G346" s="58">
        <v>98</v>
      </c>
      <c r="H346" s="58">
        <v>9</v>
      </c>
      <c r="I346" s="59" t="s">
        <v>146</v>
      </c>
      <c r="J346" s="58">
        <v>94222252116</v>
      </c>
      <c r="K346" s="58">
        <v>0.75</v>
      </c>
      <c r="L346" s="58">
        <v>0.375</v>
      </c>
      <c r="M346" s="60">
        <v>0</v>
      </c>
      <c r="N346" s="60">
        <v>0</v>
      </c>
      <c r="O346" s="60">
        <v>0</v>
      </c>
      <c r="P346" s="60">
        <v>0</v>
      </c>
      <c r="Q346" s="60">
        <v>0</v>
      </c>
      <c r="R346" s="60">
        <v>0</v>
      </c>
      <c r="S346" s="60">
        <v>0</v>
      </c>
      <c r="T346" s="60">
        <v>0</v>
      </c>
      <c r="U346" s="60">
        <v>0</v>
      </c>
      <c r="V346" s="60">
        <v>0</v>
      </c>
      <c r="W346" s="59">
        <v>0</v>
      </c>
      <c r="X346" s="60">
        <v>0</v>
      </c>
      <c r="Y346" s="60">
        <v>0</v>
      </c>
      <c r="Z346" s="59">
        <v>0</v>
      </c>
      <c r="AA346" s="59">
        <v>0</v>
      </c>
      <c r="AB346" s="59" t="s">
        <v>99</v>
      </c>
      <c r="AC346" s="61">
        <v>4</v>
      </c>
      <c r="AD346" s="58">
        <v>0</v>
      </c>
      <c r="AE346" s="58">
        <v>0</v>
      </c>
      <c r="AF346" s="58">
        <v>0</v>
      </c>
      <c r="AG346" s="58">
        <v>0</v>
      </c>
      <c r="AH346" s="59" t="s">
        <v>258</v>
      </c>
      <c r="AI346" s="58">
        <v>9</v>
      </c>
      <c r="AJ346" s="60"/>
      <c r="AK346" s="59" t="s">
        <v>371</v>
      </c>
      <c r="AL346" s="59">
        <v>1</v>
      </c>
      <c r="AM346" s="59" t="s">
        <v>27</v>
      </c>
      <c r="AN346" s="59" t="s">
        <v>680</v>
      </c>
      <c r="AO346" s="58">
        <v>36</v>
      </c>
      <c r="AP346" s="59" t="s">
        <v>677</v>
      </c>
      <c r="AQ346" s="59" t="s">
        <v>707</v>
      </c>
      <c r="AR346" s="59" t="s">
        <v>27</v>
      </c>
      <c r="AS346" s="59" t="s">
        <v>708</v>
      </c>
      <c r="AT346" s="59" t="s">
        <v>27</v>
      </c>
      <c r="AU346" s="59" t="s">
        <v>27</v>
      </c>
      <c r="AV346" s="59" t="s">
        <v>27</v>
      </c>
      <c r="AW346" s="64"/>
      <c r="AX346" s="62" t="s">
        <v>748</v>
      </c>
      <c r="AY346" s="62">
        <v>5.9489999999999998</v>
      </c>
      <c r="AZ346" s="62" t="s">
        <v>27</v>
      </c>
      <c r="BA346" s="62">
        <v>0</v>
      </c>
      <c r="BB346" s="62">
        <v>1.861</v>
      </c>
      <c r="BC346" s="62">
        <v>0</v>
      </c>
      <c r="BD346" s="65">
        <v>0</v>
      </c>
      <c r="BE346" s="62" t="s">
        <v>780</v>
      </c>
      <c r="BF346" s="62">
        <v>1</v>
      </c>
      <c r="BG346" s="62">
        <v>1</v>
      </c>
      <c r="BH346" s="50">
        <f t="shared" si="5"/>
        <v>0</v>
      </c>
    </row>
    <row r="347" spans="1:87" ht="14.25" customHeight="1" x14ac:dyDescent="0.25">
      <c r="A347" s="58">
        <v>347</v>
      </c>
      <c r="B347" s="59" t="s">
        <v>78</v>
      </c>
      <c r="C347" s="59" t="s">
        <v>28</v>
      </c>
      <c r="D347" s="59" t="s">
        <v>31</v>
      </c>
      <c r="E347" s="59"/>
      <c r="F347" s="59" t="s">
        <v>30</v>
      </c>
      <c r="G347" s="58">
        <v>62</v>
      </c>
      <c r="H347" s="58">
        <v>150</v>
      </c>
      <c r="I347" s="59" t="s">
        <v>146</v>
      </c>
      <c r="J347" s="58">
        <v>94222252116</v>
      </c>
      <c r="K347" s="58">
        <v>3.8666666666666698</v>
      </c>
      <c r="L347" s="58">
        <v>0.38666666666666699</v>
      </c>
      <c r="M347" s="58">
        <v>2</v>
      </c>
      <c r="N347" s="60">
        <v>0</v>
      </c>
      <c r="O347" s="60">
        <v>0</v>
      </c>
      <c r="P347" s="58">
        <v>6</v>
      </c>
      <c r="Q347" s="58">
        <v>3</v>
      </c>
      <c r="R347" s="58">
        <v>3</v>
      </c>
      <c r="S347" s="58">
        <v>3</v>
      </c>
      <c r="T347" s="58">
        <v>1</v>
      </c>
      <c r="U347" s="58">
        <v>1</v>
      </c>
      <c r="V347" s="58">
        <v>0.5</v>
      </c>
      <c r="W347" s="59">
        <v>0</v>
      </c>
      <c r="X347" s="58">
        <v>0.5</v>
      </c>
      <c r="Y347" s="58">
        <v>2</v>
      </c>
      <c r="Z347" s="59">
        <v>22</v>
      </c>
      <c r="AA347" s="59">
        <v>2</v>
      </c>
      <c r="AB347" s="59" t="s">
        <v>102</v>
      </c>
      <c r="AC347" s="59">
        <v>0</v>
      </c>
      <c r="AD347" s="58">
        <v>7</v>
      </c>
      <c r="AE347" s="58">
        <v>3</v>
      </c>
      <c r="AF347" s="58">
        <v>5</v>
      </c>
      <c r="AG347" s="58">
        <v>19</v>
      </c>
      <c r="AH347" s="59" t="s">
        <v>381</v>
      </c>
      <c r="AI347" s="58">
        <v>16</v>
      </c>
      <c r="AJ347" s="58">
        <v>1</v>
      </c>
      <c r="AK347" s="59" t="s">
        <v>398</v>
      </c>
      <c r="AL347" s="59">
        <v>1</v>
      </c>
      <c r="AM347" s="59" t="s">
        <v>27</v>
      </c>
      <c r="AN347" s="59" t="s">
        <v>680</v>
      </c>
      <c r="AO347" s="58">
        <v>36</v>
      </c>
      <c r="AP347" s="59" t="s">
        <v>677</v>
      </c>
      <c r="AQ347" s="59" t="s">
        <v>707</v>
      </c>
      <c r="AR347" s="59" t="s">
        <v>27</v>
      </c>
      <c r="AS347" s="59" t="s">
        <v>708</v>
      </c>
      <c r="AT347" s="59" t="s">
        <v>27</v>
      </c>
      <c r="AU347" s="59" t="s">
        <v>27</v>
      </c>
      <c r="AV347" s="59" t="s">
        <v>27</v>
      </c>
      <c r="AW347" s="62"/>
      <c r="AX347" s="62" t="s">
        <v>748</v>
      </c>
      <c r="AY347" s="62">
        <v>15.029</v>
      </c>
      <c r="AZ347" s="62">
        <v>0.68313636363636365</v>
      </c>
      <c r="BA347" s="62">
        <v>1.4638365826069599</v>
      </c>
      <c r="BB347" s="62">
        <v>13.071</v>
      </c>
      <c r="BC347" s="62">
        <v>372</v>
      </c>
      <c r="BD347" s="80">
        <v>902</v>
      </c>
      <c r="BE347" s="62"/>
      <c r="BF347" s="62"/>
      <c r="BG347" s="62"/>
      <c r="BH347" s="50">
        <f t="shared" si="5"/>
        <v>0.99807039723201807</v>
      </c>
      <c r="BI347" s="50"/>
      <c r="BJ347" s="50"/>
      <c r="BL347" s="50"/>
      <c r="BM347" s="50"/>
      <c r="BN347" s="50"/>
      <c r="BO347" s="50"/>
      <c r="BP347" s="50"/>
      <c r="BQ347" s="50"/>
      <c r="BR347" s="50"/>
      <c r="BS347" s="50"/>
      <c r="BT347" s="50"/>
      <c r="BU347" s="50"/>
      <c r="BV347" s="50"/>
      <c r="BW347" s="50"/>
      <c r="BX347" s="50"/>
      <c r="BY347" s="50"/>
      <c r="BZ347" s="50"/>
      <c r="CA347" s="50"/>
      <c r="CB347" s="50"/>
      <c r="CC347" s="50"/>
      <c r="CD347" s="50"/>
      <c r="CE347" s="50"/>
      <c r="CF347" s="50"/>
      <c r="CG347" s="50"/>
      <c r="CH347" s="50"/>
      <c r="CI347" s="50"/>
    </row>
    <row r="348" spans="1:87" ht="14.25" hidden="1" customHeight="1" x14ac:dyDescent="0.25">
      <c r="A348" s="58">
        <v>348</v>
      </c>
      <c r="B348" s="59" t="s">
        <v>78</v>
      </c>
      <c r="C348" s="59" t="s">
        <v>28</v>
      </c>
      <c r="D348" s="59" t="s">
        <v>37</v>
      </c>
      <c r="E348" s="59"/>
      <c r="F348" s="59" t="s">
        <v>30</v>
      </c>
      <c r="G348" s="58">
        <v>69</v>
      </c>
      <c r="H348" s="58">
        <v>104</v>
      </c>
      <c r="I348" s="59" t="s">
        <v>146</v>
      </c>
      <c r="J348" s="58">
        <v>94222252116</v>
      </c>
      <c r="K348" s="58">
        <v>3.4</v>
      </c>
      <c r="L348" s="58">
        <v>0.34</v>
      </c>
      <c r="M348" s="60">
        <v>0</v>
      </c>
      <c r="N348" s="60">
        <v>0</v>
      </c>
      <c r="O348" s="60">
        <v>0</v>
      </c>
      <c r="P348" s="60">
        <v>0</v>
      </c>
      <c r="Q348" s="60">
        <v>0</v>
      </c>
      <c r="R348" s="60">
        <v>0</v>
      </c>
      <c r="S348" s="60">
        <v>0</v>
      </c>
      <c r="T348" s="60">
        <v>0</v>
      </c>
      <c r="U348" s="60">
        <v>0</v>
      </c>
      <c r="V348" s="60">
        <v>0</v>
      </c>
      <c r="W348" s="59">
        <v>0</v>
      </c>
      <c r="X348" s="60">
        <v>0</v>
      </c>
      <c r="Y348" s="60">
        <v>0</v>
      </c>
      <c r="Z348" s="59">
        <v>0</v>
      </c>
      <c r="AA348" s="59">
        <v>0</v>
      </c>
      <c r="AB348" s="59" t="s">
        <v>99</v>
      </c>
      <c r="AC348" s="61">
        <v>4</v>
      </c>
      <c r="AD348" s="58">
        <v>0</v>
      </c>
      <c r="AE348" s="58">
        <v>0</v>
      </c>
      <c r="AF348" s="58">
        <v>0</v>
      </c>
      <c r="AG348" s="58">
        <v>0</v>
      </c>
      <c r="AH348" s="59" t="s">
        <v>381</v>
      </c>
      <c r="AI348" s="58">
        <v>16</v>
      </c>
      <c r="AJ348" s="60"/>
      <c r="AK348" s="59" t="s">
        <v>432</v>
      </c>
      <c r="AL348" s="59">
        <v>1</v>
      </c>
      <c r="AM348" s="59" t="s">
        <v>27</v>
      </c>
      <c r="AN348" s="59" t="s">
        <v>680</v>
      </c>
      <c r="AO348" s="58">
        <v>36</v>
      </c>
      <c r="AP348" s="59" t="s">
        <v>677</v>
      </c>
      <c r="AQ348" s="59" t="s">
        <v>707</v>
      </c>
      <c r="AR348" s="59" t="s">
        <v>27</v>
      </c>
      <c r="AS348" s="59" t="s">
        <v>708</v>
      </c>
      <c r="AT348" s="59" t="s">
        <v>27</v>
      </c>
      <c r="AU348" s="59" t="s">
        <v>27</v>
      </c>
      <c r="AV348" s="59" t="s">
        <v>27</v>
      </c>
      <c r="AW348" s="62"/>
      <c r="AX348" s="62" t="s">
        <v>748</v>
      </c>
      <c r="AY348" s="62">
        <v>10.065</v>
      </c>
      <c r="AZ348" s="62" t="s">
        <v>27</v>
      </c>
      <c r="BA348" s="62">
        <v>0</v>
      </c>
      <c r="BB348" s="62">
        <v>3.9889999999999999</v>
      </c>
      <c r="BC348" s="62">
        <v>0</v>
      </c>
      <c r="BD348" s="65">
        <v>0</v>
      </c>
      <c r="BE348" s="62" t="s">
        <v>784</v>
      </c>
      <c r="BF348" s="62">
        <v>1</v>
      </c>
      <c r="BG348" s="62">
        <v>1</v>
      </c>
      <c r="BH348" s="50">
        <f t="shared" si="5"/>
        <v>0</v>
      </c>
      <c r="BI348" s="50"/>
      <c r="BJ348" s="50"/>
      <c r="BL348" s="50"/>
      <c r="BM348" s="50"/>
      <c r="BN348" s="50"/>
      <c r="BO348" s="50"/>
      <c r="BP348" s="50"/>
      <c r="BQ348" s="50"/>
      <c r="BR348" s="50"/>
      <c r="BS348" s="50"/>
      <c r="BT348" s="50"/>
      <c r="BU348" s="50"/>
      <c r="BV348" s="50"/>
      <c r="BW348" s="50"/>
      <c r="BX348" s="50"/>
      <c r="BY348" s="50"/>
      <c r="BZ348" s="50"/>
      <c r="CA348" s="50"/>
      <c r="CB348" s="50"/>
      <c r="CC348" s="50"/>
      <c r="CD348" s="50"/>
      <c r="CE348" s="50"/>
      <c r="CF348" s="50"/>
      <c r="CG348" s="50"/>
      <c r="CH348" s="50"/>
      <c r="CI348" s="50"/>
    </row>
    <row r="349" spans="1:87" ht="14.25" hidden="1" customHeight="1" x14ac:dyDescent="0.25">
      <c r="A349" s="58">
        <v>349</v>
      </c>
      <c r="B349" s="59" t="s">
        <v>78</v>
      </c>
      <c r="C349" s="59" t="s">
        <v>28</v>
      </c>
      <c r="D349" s="59" t="s">
        <v>42</v>
      </c>
      <c r="E349" s="59"/>
      <c r="F349" s="59" t="s">
        <v>30</v>
      </c>
      <c r="G349" s="58">
        <v>40</v>
      </c>
      <c r="H349" s="58">
        <v>24</v>
      </c>
      <c r="I349" s="59" t="s">
        <v>146</v>
      </c>
      <c r="J349" s="58">
        <v>94222252116</v>
      </c>
      <c r="K349" s="58">
        <v>2.2000000000000002</v>
      </c>
      <c r="L349" s="58">
        <v>0.22</v>
      </c>
      <c r="M349" s="60">
        <v>0</v>
      </c>
      <c r="N349" s="60">
        <v>0</v>
      </c>
      <c r="O349" s="60">
        <v>0</v>
      </c>
      <c r="P349" s="60">
        <v>0</v>
      </c>
      <c r="Q349" s="60">
        <v>0</v>
      </c>
      <c r="R349" s="60">
        <v>0</v>
      </c>
      <c r="S349" s="60">
        <v>0</v>
      </c>
      <c r="T349" s="60">
        <v>0</v>
      </c>
      <c r="U349" s="60">
        <v>0</v>
      </c>
      <c r="V349" s="60">
        <v>0</v>
      </c>
      <c r="W349" s="59">
        <v>0</v>
      </c>
      <c r="X349" s="60">
        <v>0</v>
      </c>
      <c r="Y349" s="60">
        <v>0</v>
      </c>
      <c r="Z349" s="59">
        <v>0</v>
      </c>
      <c r="AA349" s="59">
        <v>0</v>
      </c>
      <c r="AB349" s="59" t="s">
        <v>99</v>
      </c>
      <c r="AC349" s="61">
        <v>4</v>
      </c>
      <c r="AD349" s="58">
        <v>0</v>
      </c>
      <c r="AE349" s="58">
        <v>0</v>
      </c>
      <c r="AF349" s="58">
        <v>0</v>
      </c>
      <c r="AG349" s="58">
        <v>0</v>
      </c>
      <c r="AH349" s="59" t="s">
        <v>381</v>
      </c>
      <c r="AI349" s="58">
        <v>16</v>
      </c>
      <c r="AJ349" s="60"/>
      <c r="AK349" s="59" t="s">
        <v>460</v>
      </c>
      <c r="AL349" s="59">
        <v>1</v>
      </c>
      <c r="AM349" s="59" t="s">
        <v>27</v>
      </c>
      <c r="AN349" s="59" t="s">
        <v>680</v>
      </c>
      <c r="AO349" s="58">
        <v>36</v>
      </c>
      <c r="AP349" s="59" t="s">
        <v>677</v>
      </c>
      <c r="AQ349" s="59" t="s">
        <v>707</v>
      </c>
      <c r="AR349" s="59" t="s">
        <v>27</v>
      </c>
      <c r="AS349" s="59" t="s">
        <v>708</v>
      </c>
      <c r="AT349" s="59" t="s">
        <v>27</v>
      </c>
      <c r="AU349" s="59" t="s">
        <v>27</v>
      </c>
      <c r="AV349" s="59" t="s">
        <v>27</v>
      </c>
      <c r="AW349" s="64"/>
      <c r="AX349" s="62" t="s">
        <v>748</v>
      </c>
      <c r="AY349" s="62">
        <v>7.95</v>
      </c>
      <c r="AZ349" s="62" t="s">
        <v>27</v>
      </c>
      <c r="BA349" s="62">
        <v>0</v>
      </c>
      <c r="BB349" s="62">
        <v>6.4630000000000001</v>
      </c>
      <c r="BC349" s="62">
        <v>160</v>
      </c>
      <c r="BD349" s="65">
        <v>0</v>
      </c>
      <c r="BE349" s="62"/>
      <c r="BF349" s="64"/>
      <c r="BG349" s="64"/>
      <c r="BH349" s="50">
        <f t="shared" si="5"/>
        <v>0</v>
      </c>
    </row>
    <row r="350" spans="1:87" ht="14.25" hidden="1" customHeight="1" x14ac:dyDescent="0.25">
      <c r="A350" s="58">
        <v>350</v>
      </c>
      <c r="B350" s="59" t="s">
        <v>78</v>
      </c>
      <c r="C350" s="59" t="s">
        <v>28</v>
      </c>
      <c r="D350" s="59" t="s">
        <v>47</v>
      </c>
      <c r="E350" s="59"/>
      <c r="F350" s="59" t="s">
        <v>30</v>
      </c>
      <c r="G350" s="58">
        <v>4</v>
      </c>
      <c r="H350" s="58">
        <v>8</v>
      </c>
      <c r="I350" s="59" t="s">
        <v>146</v>
      </c>
      <c r="J350" s="58">
        <v>94222252116</v>
      </c>
      <c r="K350" s="58">
        <v>2.9230769230769198</v>
      </c>
      <c r="L350" s="58">
        <v>0.29230769230769199</v>
      </c>
      <c r="M350" s="60">
        <v>0</v>
      </c>
      <c r="N350" s="60">
        <v>0</v>
      </c>
      <c r="O350" s="60">
        <v>0</v>
      </c>
      <c r="P350" s="60">
        <v>0</v>
      </c>
      <c r="Q350" s="60">
        <v>0</v>
      </c>
      <c r="R350" s="60">
        <v>0</v>
      </c>
      <c r="S350" s="60">
        <v>0</v>
      </c>
      <c r="T350" s="60">
        <v>0</v>
      </c>
      <c r="U350" s="60">
        <v>0</v>
      </c>
      <c r="V350" s="60">
        <v>0</v>
      </c>
      <c r="W350" s="59">
        <v>0</v>
      </c>
      <c r="X350" s="60">
        <v>0</v>
      </c>
      <c r="Y350" s="60">
        <v>0</v>
      </c>
      <c r="Z350" s="59">
        <v>0</v>
      </c>
      <c r="AA350" s="59">
        <v>0</v>
      </c>
      <c r="AB350" s="59" t="s">
        <v>102</v>
      </c>
      <c r="AC350" s="61">
        <v>4</v>
      </c>
      <c r="AD350" s="58">
        <v>0</v>
      </c>
      <c r="AE350" s="58">
        <v>0</v>
      </c>
      <c r="AF350" s="58">
        <v>0</v>
      </c>
      <c r="AG350" s="58">
        <v>0</v>
      </c>
      <c r="AH350" s="59" t="s">
        <v>381</v>
      </c>
      <c r="AI350" s="58">
        <v>16</v>
      </c>
      <c r="AJ350" s="60"/>
      <c r="AK350" s="59" t="s">
        <v>488</v>
      </c>
      <c r="AL350" s="59">
        <v>1</v>
      </c>
      <c r="AM350" s="59" t="s">
        <v>27</v>
      </c>
      <c r="AN350" s="59" t="s">
        <v>680</v>
      </c>
      <c r="AO350" s="58">
        <v>36</v>
      </c>
      <c r="AP350" s="59" t="s">
        <v>677</v>
      </c>
      <c r="AQ350" s="59" t="s">
        <v>707</v>
      </c>
      <c r="AR350" s="59" t="s">
        <v>27</v>
      </c>
      <c r="AS350" s="59" t="s">
        <v>708</v>
      </c>
      <c r="AT350" s="59" t="s">
        <v>27</v>
      </c>
      <c r="AU350" s="59" t="s">
        <v>27</v>
      </c>
      <c r="AV350" s="59" t="s">
        <v>27</v>
      </c>
      <c r="AW350" s="64"/>
      <c r="AX350" s="62" t="s">
        <v>748</v>
      </c>
      <c r="AY350" s="62">
        <v>4.2110000000000003</v>
      </c>
      <c r="AZ350" s="62" t="s">
        <v>27</v>
      </c>
      <c r="BA350" s="62">
        <v>0</v>
      </c>
      <c r="BB350" s="62">
        <v>3.2109999999999999</v>
      </c>
      <c r="BC350" s="62">
        <v>0</v>
      </c>
      <c r="BD350" s="65">
        <v>0</v>
      </c>
      <c r="BE350" s="62" t="s">
        <v>781</v>
      </c>
      <c r="BF350" s="62">
        <v>1</v>
      </c>
      <c r="BG350" s="62">
        <v>1</v>
      </c>
      <c r="BH350" s="50">
        <f t="shared" si="5"/>
        <v>0</v>
      </c>
    </row>
    <row r="351" spans="1:87" ht="14.25" customHeight="1" x14ac:dyDescent="0.25">
      <c r="A351" s="58">
        <v>351</v>
      </c>
      <c r="B351" s="59" t="s">
        <v>78</v>
      </c>
      <c r="C351" s="59" t="s">
        <v>28</v>
      </c>
      <c r="D351" s="59" t="s">
        <v>33</v>
      </c>
      <c r="E351" s="59"/>
      <c r="F351" s="59" t="s">
        <v>500</v>
      </c>
      <c r="G351" s="58">
        <v>28</v>
      </c>
      <c r="H351" s="58">
        <v>200</v>
      </c>
      <c r="I351" s="59" t="s">
        <v>146</v>
      </c>
      <c r="J351" s="58">
        <v>94222252116</v>
      </c>
      <c r="K351" s="58">
        <v>2.2000000000000002</v>
      </c>
      <c r="L351" s="58">
        <v>0.44</v>
      </c>
      <c r="M351" s="58">
        <v>4</v>
      </c>
      <c r="N351" s="60">
        <v>0</v>
      </c>
      <c r="O351" s="60">
        <v>0</v>
      </c>
      <c r="P351" s="58">
        <v>7</v>
      </c>
      <c r="Q351" s="58">
        <v>3</v>
      </c>
      <c r="R351" s="58">
        <v>3</v>
      </c>
      <c r="S351" s="58">
        <v>3</v>
      </c>
      <c r="T351" s="58">
        <v>1</v>
      </c>
      <c r="U351" s="60">
        <v>0</v>
      </c>
      <c r="V351" s="58">
        <v>2.5</v>
      </c>
      <c r="W351" s="59">
        <v>0</v>
      </c>
      <c r="X351" s="58">
        <v>1.5</v>
      </c>
      <c r="Y351" s="58">
        <v>4</v>
      </c>
      <c r="Z351" s="59">
        <v>29</v>
      </c>
      <c r="AA351" s="59">
        <v>4</v>
      </c>
      <c r="AB351" s="59" t="s">
        <v>27</v>
      </c>
      <c r="AC351" s="59">
        <v>0</v>
      </c>
      <c r="AD351" s="58">
        <v>2</v>
      </c>
      <c r="AE351" s="58">
        <v>4</v>
      </c>
      <c r="AF351" s="58">
        <v>0</v>
      </c>
      <c r="AG351" s="58">
        <v>8</v>
      </c>
      <c r="AH351" s="59" t="s">
        <v>503</v>
      </c>
      <c r="AI351" s="58">
        <v>25</v>
      </c>
      <c r="AJ351" s="60"/>
      <c r="AK351" s="59" t="s">
        <v>520</v>
      </c>
      <c r="AL351" s="59">
        <v>1</v>
      </c>
      <c r="AM351" s="59" t="s">
        <v>27</v>
      </c>
      <c r="AN351" s="59" t="s">
        <v>680</v>
      </c>
      <c r="AO351" s="58">
        <v>36</v>
      </c>
      <c r="AP351" s="59" t="s">
        <v>677</v>
      </c>
      <c r="AQ351" s="59" t="s">
        <v>707</v>
      </c>
      <c r="AR351" s="59" t="s">
        <v>27</v>
      </c>
      <c r="AS351" s="59" t="s">
        <v>708</v>
      </c>
      <c r="AT351" s="59" t="s">
        <v>27</v>
      </c>
      <c r="AU351" s="59" t="s">
        <v>27</v>
      </c>
      <c r="AV351" s="59" t="s">
        <v>27</v>
      </c>
      <c r="AW351" s="62"/>
      <c r="AX351" s="62" t="s">
        <v>748</v>
      </c>
      <c r="AY351" s="62">
        <v>26.661000000000001</v>
      </c>
      <c r="AZ351" s="62">
        <v>0.91934482758620695</v>
      </c>
      <c r="BA351" s="62">
        <v>1.0877311428678593</v>
      </c>
      <c r="BB351" s="62">
        <v>4.8479999999999999</v>
      </c>
      <c r="BC351" s="62">
        <v>56</v>
      </c>
      <c r="BD351">
        <v>1060</v>
      </c>
      <c r="BE351" s="62"/>
      <c r="BF351" s="62"/>
      <c r="BG351" s="62"/>
      <c r="BH351" s="50">
        <f t="shared" si="5"/>
        <v>0.22504782266231574</v>
      </c>
      <c r="BI351" s="50"/>
      <c r="BJ351" s="50"/>
      <c r="BL351" s="50"/>
      <c r="BM351" s="50"/>
      <c r="BN351" s="50"/>
      <c r="BO351" s="50"/>
      <c r="BP351" s="50"/>
      <c r="BQ351" s="50"/>
      <c r="BR351" s="50"/>
      <c r="BS351" s="50"/>
      <c r="BT351" s="50"/>
      <c r="BU351" s="50"/>
      <c r="BV351" s="50"/>
      <c r="BW351" s="50"/>
      <c r="BX351" s="50"/>
      <c r="BY351" s="50"/>
      <c r="BZ351" s="50"/>
      <c r="CA351" s="50"/>
      <c r="CB351" s="50"/>
      <c r="CC351" s="50"/>
      <c r="CD351" s="50"/>
      <c r="CE351" s="50"/>
      <c r="CF351" s="50"/>
      <c r="CG351" s="50"/>
      <c r="CH351" s="50"/>
      <c r="CI351" s="50"/>
    </row>
    <row r="352" spans="1:87" ht="14.25" customHeight="1" x14ac:dyDescent="0.25">
      <c r="A352" s="58">
        <v>352</v>
      </c>
      <c r="B352" s="59" t="s">
        <v>78</v>
      </c>
      <c r="C352" s="59" t="s">
        <v>28</v>
      </c>
      <c r="D352" s="59" t="s">
        <v>38</v>
      </c>
      <c r="E352" s="59"/>
      <c r="F352" s="59" t="s">
        <v>500</v>
      </c>
      <c r="G352" s="58">
        <v>29</v>
      </c>
      <c r="H352" s="58">
        <v>120</v>
      </c>
      <c r="I352" s="59" t="s">
        <v>146</v>
      </c>
      <c r="J352" s="58">
        <v>94222252116</v>
      </c>
      <c r="K352" s="58">
        <v>2.2000000000000002</v>
      </c>
      <c r="L352" s="58">
        <v>0.44</v>
      </c>
      <c r="M352" s="58">
        <v>7</v>
      </c>
      <c r="N352" s="60">
        <v>0</v>
      </c>
      <c r="O352" s="60">
        <v>0</v>
      </c>
      <c r="P352" s="58">
        <v>16</v>
      </c>
      <c r="Q352" s="58">
        <v>8</v>
      </c>
      <c r="R352" s="60">
        <v>0</v>
      </c>
      <c r="S352" s="58">
        <v>8</v>
      </c>
      <c r="T352" s="60">
        <v>0</v>
      </c>
      <c r="U352" s="58">
        <v>1</v>
      </c>
      <c r="V352" s="58">
        <v>1.5</v>
      </c>
      <c r="W352" s="59">
        <v>0</v>
      </c>
      <c r="X352" s="58">
        <v>1.5</v>
      </c>
      <c r="Y352" s="58">
        <v>4</v>
      </c>
      <c r="Z352" s="59">
        <v>47</v>
      </c>
      <c r="AA352" s="59">
        <v>4</v>
      </c>
      <c r="AB352" s="59" t="s">
        <v>27</v>
      </c>
      <c r="AC352" s="59">
        <v>0</v>
      </c>
      <c r="AD352" s="58">
        <v>9</v>
      </c>
      <c r="AE352" s="58">
        <v>4</v>
      </c>
      <c r="AF352" s="58">
        <v>3</v>
      </c>
      <c r="AG352" s="58">
        <v>21</v>
      </c>
      <c r="AH352" s="59" t="s">
        <v>503</v>
      </c>
      <c r="AI352" s="58">
        <v>25</v>
      </c>
      <c r="AJ352" s="60"/>
      <c r="AK352" s="59" t="s">
        <v>551</v>
      </c>
      <c r="AL352" s="59">
        <v>1</v>
      </c>
      <c r="AM352" s="59" t="s">
        <v>27</v>
      </c>
      <c r="AN352" s="59" t="s">
        <v>680</v>
      </c>
      <c r="AO352" s="58">
        <v>36</v>
      </c>
      <c r="AP352" s="59" t="s">
        <v>677</v>
      </c>
      <c r="AQ352" s="59" t="s">
        <v>707</v>
      </c>
      <c r="AR352" s="59" t="s">
        <v>27</v>
      </c>
      <c r="AS352" s="59" t="s">
        <v>708</v>
      </c>
      <c r="AT352" s="59" t="s">
        <v>27</v>
      </c>
      <c r="AU352" s="59" t="s">
        <v>27</v>
      </c>
      <c r="AV352" s="59" t="s">
        <v>27</v>
      </c>
      <c r="AW352" s="62"/>
      <c r="AX352" s="62" t="s">
        <v>748</v>
      </c>
      <c r="AY352" s="62">
        <v>14.008000000000001</v>
      </c>
      <c r="AZ352" s="62">
        <v>0.29804255319148937</v>
      </c>
      <c r="BA352" s="62">
        <v>3.3552255853797828</v>
      </c>
      <c r="BB352" s="62">
        <v>12.782999999999999</v>
      </c>
      <c r="BC352" s="62">
        <v>29</v>
      </c>
      <c r="BD352" s="80">
        <v>1524</v>
      </c>
      <c r="BE352" s="62"/>
      <c r="BF352" s="62"/>
      <c r="BG352" s="62"/>
      <c r="BH352" s="50">
        <f t="shared" si="5"/>
        <v>1.1422044545973729</v>
      </c>
      <c r="BI352" s="50"/>
      <c r="BJ352" s="50"/>
      <c r="BL352" s="50"/>
      <c r="BM352" s="50"/>
      <c r="BN352" s="50"/>
      <c r="BO352" s="50"/>
      <c r="BP352" s="50"/>
      <c r="BQ352" s="50"/>
      <c r="BR352" s="50"/>
      <c r="BS352" s="50"/>
      <c r="BT352" s="50"/>
      <c r="BU352" s="50"/>
      <c r="BV352" s="50"/>
      <c r="BW352" s="50"/>
      <c r="BX352" s="50"/>
      <c r="BY352" s="50"/>
      <c r="BZ352" s="50"/>
      <c r="CA352" s="50"/>
      <c r="CB352" s="50"/>
      <c r="CC352" s="50"/>
      <c r="CD352" s="50"/>
      <c r="CE352" s="50"/>
      <c r="CF352" s="50"/>
      <c r="CG352" s="50"/>
      <c r="CH352" s="50"/>
      <c r="CI352" s="50"/>
    </row>
    <row r="353" spans="1:87" ht="14.25" customHeight="1" x14ac:dyDescent="0.25">
      <c r="A353" s="58">
        <v>353</v>
      </c>
      <c r="B353" s="59" t="s">
        <v>78</v>
      </c>
      <c r="C353" s="59" t="s">
        <v>28</v>
      </c>
      <c r="D353" s="59" t="s">
        <v>43</v>
      </c>
      <c r="E353" s="59"/>
      <c r="F353" s="59" t="s">
        <v>500</v>
      </c>
      <c r="G353" s="58">
        <v>59</v>
      </c>
      <c r="H353" s="58">
        <v>26</v>
      </c>
      <c r="I353" s="59" t="s">
        <v>146</v>
      </c>
      <c r="J353" s="58">
        <v>94222252116</v>
      </c>
      <c r="K353" s="58">
        <v>2.3333333333333299</v>
      </c>
      <c r="L353" s="58">
        <v>0.46666666666666701</v>
      </c>
      <c r="M353" s="58">
        <v>3</v>
      </c>
      <c r="N353" s="60">
        <v>0</v>
      </c>
      <c r="O353" s="60">
        <v>0</v>
      </c>
      <c r="P353" s="58">
        <v>8</v>
      </c>
      <c r="Q353" s="58">
        <v>5</v>
      </c>
      <c r="R353" s="60">
        <v>0</v>
      </c>
      <c r="S353" s="58">
        <v>5</v>
      </c>
      <c r="T353" s="60">
        <v>0</v>
      </c>
      <c r="U353" s="60">
        <v>0</v>
      </c>
      <c r="V353" s="58">
        <v>1.5</v>
      </c>
      <c r="W353" s="59">
        <v>0</v>
      </c>
      <c r="X353" s="58">
        <v>0.5</v>
      </c>
      <c r="Y353" s="58">
        <v>2</v>
      </c>
      <c r="Z353" s="59">
        <v>25</v>
      </c>
      <c r="AA353" s="59">
        <v>2</v>
      </c>
      <c r="AB353" s="59" t="s">
        <v>99</v>
      </c>
      <c r="AC353" s="59">
        <v>0</v>
      </c>
      <c r="AD353" s="58">
        <v>9</v>
      </c>
      <c r="AE353" s="58">
        <v>4</v>
      </c>
      <c r="AF353" s="58">
        <v>2</v>
      </c>
      <c r="AG353" s="58">
        <v>16</v>
      </c>
      <c r="AH353" s="59" t="s">
        <v>503</v>
      </c>
      <c r="AI353" s="58">
        <v>25</v>
      </c>
      <c r="AJ353" s="60"/>
      <c r="AK353" s="59" t="s">
        <v>583</v>
      </c>
      <c r="AL353" s="59">
        <v>1</v>
      </c>
      <c r="AM353" s="59" t="s">
        <v>27</v>
      </c>
      <c r="AN353" s="59" t="s">
        <v>680</v>
      </c>
      <c r="AO353" s="58">
        <v>36</v>
      </c>
      <c r="AP353" s="59" t="s">
        <v>677</v>
      </c>
      <c r="AQ353" s="59" t="s">
        <v>707</v>
      </c>
      <c r="AR353" s="59" t="s">
        <v>27</v>
      </c>
      <c r="AS353" s="59" t="s">
        <v>708</v>
      </c>
      <c r="AT353" s="59" t="s">
        <v>27</v>
      </c>
      <c r="AU353" s="59" t="s">
        <v>27</v>
      </c>
      <c r="AV353" s="59" t="s">
        <v>27</v>
      </c>
      <c r="AW353" s="64"/>
      <c r="AX353" s="62" t="s">
        <v>748</v>
      </c>
      <c r="AY353" s="62">
        <v>16.318000000000001</v>
      </c>
      <c r="AZ353" s="62">
        <v>0.65272000000000008</v>
      </c>
      <c r="BA353" s="62">
        <v>1.5320504963843606</v>
      </c>
      <c r="BB353" s="62">
        <v>14.93</v>
      </c>
      <c r="BC353" s="62">
        <v>118</v>
      </c>
      <c r="BD353">
        <v>2176</v>
      </c>
      <c r="BE353" s="62"/>
      <c r="BF353" s="64"/>
      <c r="BG353" s="64"/>
      <c r="BH353" s="50">
        <f t="shared" si="5"/>
        <v>0.91923029783061638</v>
      </c>
    </row>
    <row r="354" spans="1:87" ht="14.25" customHeight="1" x14ac:dyDescent="0.25">
      <c r="A354" s="58">
        <v>354</v>
      </c>
      <c r="B354" s="59" t="s">
        <v>78</v>
      </c>
      <c r="C354" s="59" t="s">
        <v>28</v>
      </c>
      <c r="D354" s="59" t="s">
        <v>48</v>
      </c>
      <c r="E354" s="59"/>
      <c r="F354" s="59" t="s">
        <v>500</v>
      </c>
      <c r="G354" s="58">
        <v>53</v>
      </c>
      <c r="H354" s="58">
        <v>7</v>
      </c>
      <c r="I354" s="59" t="s">
        <v>146</v>
      </c>
      <c r="J354" s="58">
        <v>94222252116</v>
      </c>
      <c r="K354" s="58">
        <v>1.32692307692308</v>
      </c>
      <c r="L354" s="58">
        <v>0.265384615384615</v>
      </c>
      <c r="M354" s="58">
        <v>1</v>
      </c>
      <c r="N354" s="60">
        <v>0</v>
      </c>
      <c r="O354" s="60">
        <v>0</v>
      </c>
      <c r="P354" s="58">
        <v>1</v>
      </c>
      <c r="Q354" s="60">
        <v>0</v>
      </c>
      <c r="R354" s="60">
        <v>0</v>
      </c>
      <c r="S354" s="60">
        <v>0</v>
      </c>
      <c r="T354" s="60">
        <v>0</v>
      </c>
      <c r="U354" s="60">
        <v>0</v>
      </c>
      <c r="V354" s="60">
        <v>0</v>
      </c>
      <c r="W354" s="59">
        <v>0</v>
      </c>
      <c r="X354" s="60">
        <v>0</v>
      </c>
      <c r="Y354" s="60">
        <v>0</v>
      </c>
      <c r="Z354" s="59">
        <v>2</v>
      </c>
      <c r="AA354" s="59">
        <v>0</v>
      </c>
      <c r="AB354" s="59" t="s">
        <v>27</v>
      </c>
      <c r="AC354" s="61">
        <v>3</v>
      </c>
      <c r="AD354" s="58">
        <v>0</v>
      </c>
      <c r="AE354" s="58">
        <v>0</v>
      </c>
      <c r="AF354" s="58">
        <v>0</v>
      </c>
      <c r="AG354" s="58">
        <v>1</v>
      </c>
      <c r="AH354" s="59" t="s">
        <v>503</v>
      </c>
      <c r="AI354" s="58">
        <v>25</v>
      </c>
      <c r="AJ354" s="60"/>
      <c r="AK354" s="59" t="s">
        <v>614</v>
      </c>
      <c r="AL354" s="59">
        <v>1</v>
      </c>
      <c r="AM354" s="59" t="s">
        <v>27</v>
      </c>
      <c r="AN354" s="59" t="s">
        <v>680</v>
      </c>
      <c r="AO354" s="58">
        <v>36</v>
      </c>
      <c r="AP354" s="59" t="s">
        <v>677</v>
      </c>
      <c r="AQ354" s="59" t="s">
        <v>707</v>
      </c>
      <c r="AR354" s="59" t="s">
        <v>27</v>
      </c>
      <c r="AS354" s="59" t="s">
        <v>708</v>
      </c>
      <c r="AT354" s="59" t="s">
        <v>27</v>
      </c>
      <c r="AU354" s="59" t="s">
        <v>27</v>
      </c>
      <c r="AV354" s="59" t="s">
        <v>27</v>
      </c>
      <c r="AW354" s="64"/>
      <c r="AX354" s="62" t="s">
        <v>748</v>
      </c>
      <c r="AY354" s="62">
        <v>7.0010000000000003</v>
      </c>
      <c r="AZ354" s="62">
        <v>3.5005000000000002</v>
      </c>
      <c r="BA354" s="62">
        <v>0.28567347521782599</v>
      </c>
      <c r="BB354" s="62">
        <v>3.7370000000000001</v>
      </c>
      <c r="BC354" s="62">
        <v>0</v>
      </c>
      <c r="BD354" s="80">
        <v>0</v>
      </c>
      <c r="BE354" s="62"/>
      <c r="BF354" s="64"/>
      <c r="BG354" s="64"/>
      <c r="BH354" s="50">
        <f t="shared" si="5"/>
        <v>0</v>
      </c>
    </row>
    <row r="355" spans="1:87" ht="14.25" customHeight="1" x14ac:dyDescent="0.25">
      <c r="A355" s="58">
        <v>355</v>
      </c>
      <c r="B355" s="59" t="s">
        <v>78</v>
      </c>
      <c r="C355" s="59" t="s">
        <v>26</v>
      </c>
      <c r="D355" s="59" t="s">
        <v>79</v>
      </c>
      <c r="E355" s="59"/>
      <c r="F355" s="59" t="s">
        <v>80</v>
      </c>
      <c r="G355" s="58">
        <v>1</v>
      </c>
      <c r="H355" s="58">
        <v>30</v>
      </c>
      <c r="I355" s="59" t="s">
        <v>147</v>
      </c>
      <c r="J355" s="58">
        <v>84463153</v>
      </c>
      <c r="K355" s="58">
        <v>74.9375</v>
      </c>
      <c r="L355" s="58">
        <v>0.82900943396226401</v>
      </c>
      <c r="M355" s="58">
        <v>4</v>
      </c>
      <c r="N355" s="60">
        <v>0</v>
      </c>
      <c r="O355" s="60">
        <v>0</v>
      </c>
      <c r="P355" s="58">
        <v>8</v>
      </c>
      <c r="Q355" s="58">
        <v>4</v>
      </c>
      <c r="R355" s="58">
        <v>1</v>
      </c>
      <c r="S355" s="58">
        <v>4</v>
      </c>
      <c r="T355" s="58">
        <v>2</v>
      </c>
      <c r="U355" s="60">
        <v>0</v>
      </c>
      <c r="V355" s="58">
        <v>1.5</v>
      </c>
      <c r="W355" s="59">
        <v>0</v>
      </c>
      <c r="X355" s="58">
        <v>0.5</v>
      </c>
      <c r="Y355" s="58">
        <v>2</v>
      </c>
      <c r="Z355" s="59">
        <v>27</v>
      </c>
      <c r="AA355" s="59">
        <v>2</v>
      </c>
      <c r="AB355" s="59" t="s">
        <v>767</v>
      </c>
      <c r="AC355" s="59">
        <v>0</v>
      </c>
      <c r="AD355" s="58">
        <v>0</v>
      </c>
      <c r="AE355" s="58">
        <v>2</v>
      </c>
      <c r="AF355" s="58">
        <v>0</v>
      </c>
      <c r="AG355" s="58">
        <v>3</v>
      </c>
      <c r="AH355" s="59" t="s">
        <v>90</v>
      </c>
      <c r="AI355" s="58">
        <v>4</v>
      </c>
      <c r="AJ355" s="60"/>
      <c r="AK355" s="59" t="s">
        <v>658</v>
      </c>
      <c r="AL355" s="59">
        <v>1</v>
      </c>
      <c r="AM355" s="59" t="s">
        <v>27</v>
      </c>
      <c r="AN355" s="59" t="s">
        <v>680</v>
      </c>
      <c r="AO355" s="58">
        <v>26</v>
      </c>
      <c r="AP355" s="59" t="s">
        <v>677</v>
      </c>
      <c r="AQ355" s="59" t="s">
        <v>709</v>
      </c>
      <c r="AR355" s="59" t="s">
        <v>27</v>
      </c>
      <c r="AS355" s="59" t="s">
        <v>27</v>
      </c>
      <c r="AT355" s="59" t="s">
        <v>692</v>
      </c>
      <c r="AU355" s="59" t="s">
        <v>695</v>
      </c>
      <c r="AV355" s="59" t="s">
        <v>27</v>
      </c>
      <c r="AW355" s="62"/>
      <c r="AX355" s="62" t="s">
        <v>746</v>
      </c>
      <c r="AY355" s="62">
        <v>30.773</v>
      </c>
      <c r="AZ355" s="62">
        <v>1.1397407407407407</v>
      </c>
      <c r="BA355" s="62">
        <v>0.87739251941637153</v>
      </c>
      <c r="BB355" s="62">
        <v>15.931000000000001</v>
      </c>
      <c r="BC355" s="62">
        <v>84</v>
      </c>
      <c r="BD355">
        <v>579</v>
      </c>
      <c r="BE355" s="62" t="s">
        <v>102</v>
      </c>
      <c r="BF355" s="62">
        <v>1</v>
      </c>
      <c r="BG355" s="62"/>
      <c r="BH355" s="50">
        <f t="shared" si="5"/>
        <v>6.4992038475286784E-2</v>
      </c>
      <c r="BI355" s="50"/>
      <c r="BJ355" s="50"/>
      <c r="BL355" s="50"/>
      <c r="BM355" s="50"/>
      <c r="BN355" s="50"/>
      <c r="BO355" s="50"/>
      <c r="BP355" s="50"/>
      <c r="BQ355" s="50"/>
      <c r="BR355" s="50"/>
      <c r="BS355" s="50"/>
      <c r="BT355" s="50"/>
      <c r="BU355" s="50"/>
      <c r="BV355" s="50"/>
      <c r="BW355" s="50"/>
      <c r="BX355" s="50"/>
      <c r="BY355" s="50"/>
      <c r="BZ355" s="50"/>
      <c r="CA355" s="50"/>
      <c r="CB355" s="50"/>
      <c r="CC355" s="50"/>
      <c r="CD355" s="50"/>
      <c r="CE355" s="50"/>
      <c r="CF355" s="50"/>
      <c r="CG355" s="50"/>
      <c r="CH355" s="50"/>
      <c r="CI355" s="50"/>
    </row>
    <row r="356" spans="1:87" ht="14.25" customHeight="1" x14ac:dyDescent="0.25">
      <c r="A356" s="58">
        <v>356</v>
      </c>
      <c r="B356" s="59" t="s">
        <v>78</v>
      </c>
      <c r="C356" s="59" t="s">
        <v>26</v>
      </c>
      <c r="D356" s="59" t="s">
        <v>34</v>
      </c>
      <c r="E356" s="59"/>
      <c r="F356" s="59" t="s">
        <v>35</v>
      </c>
      <c r="G356" s="58">
        <v>1</v>
      </c>
      <c r="H356" s="58">
        <v>19</v>
      </c>
      <c r="I356" s="59" t="s">
        <v>147</v>
      </c>
      <c r="J356" s="58">
        <v>84463153</v>
      </c>
      <c r="K356" s="58">
        <v>74.357142857142904</v>
      </c>
      <c r="L356" s="58">
        <v>0.68844984802431597</v>
      </c>
      <c r="M356" s="58">
        <v>3</v>
      </c>
      <c r="N356" s="60">
        <v>0</v>
      </c>
      <c r="O356" s="60">
        <v>0</v>
      </c>
      <c r="P356" s="58">
        <v>6</v>
      </c>
      <c r="Q356" s="58">
        <v>3</v>
      </c>
      <c r="R356" s="58">
        <v>1</v>
      </c>
      <c r="S356" s="58">
        <v>3</v>
      </c>
      <c r="T356" s="58">
        <v>1</v>
      </c>
      <c r="U356" s="58">
        <v>1</v>
      </c>
      <c r="V356" s="58">
        <v>1.5</v>
      </c>
      <c r="W356" s="59">
        <v>0</v>
      </c>
      <c r="X356" s="58">
        <v>0.5</v>
      </c>
      <c r="Y356" s="58">
        <v>3</v>
      </c>
      <c r="Z356" s="59">
        <v>23</v>
      </c>
      <c r="AA356" s="59">
        <v>3</v>
      </c>
      <c r="AB356" s="59" t="s">
        <v>767</v>
      </c>
      <c r="AC356" s="59">
        <v>0</v>
      </c>
      <c r="AD356" s="58">
        <v>0</v>
      </c>
      <c r="AE356" s="58">
        <v>2</v>
      </c>
      <c r="AF356" s="58">
        <v>0</v>
      </c>
      <c r="AG356" s="58">
        <v>3</v>
      </c>
      <c r="AH356" s="59" t="s">
        <v>90</v>
      </c>
      <c r="AI356" s="58">
        <v>4</v>
      </c>
      <c r="AJ356" s="60"/>
      <c r="AK356" s="59" t="s">
        <v>200</v>
      </c>
      <c r="AL356" s="59">
        <v>1</v>
      </c>
      <c r="AM356" s="59" t="s">
        <v>27</v>
      </c>
      <c r="AN356" s="59" t="s">
        <v>680</v>
      </c>
      <c r="AO356" s="58">
        <v>26</v>
      </c>
      <c r="AP356" s="59" t="s">
        <v>677</v>
      </c>
      <c r="AQ356" s="59" t="s">
        <v>709</v>
      </c>
      <c r="AR356" s="59" t="s">
        <v>27</v>
      </c>
      <c r="AS356" s="59" t="s">
        <v>27</v>
      </c>
      <c r="AT356" s="59" t="s">
        <v>692</v>
      </c>
      <c r="AU356" s="59" t="s">
        <v>695</v>
      </c>
      <c r="AV356" s="59" t="s">
        <v>27</v>
      </c>
      <c r="AW356" s="62"/>
      <c r="AX356" s="62" t="s">
        <v>746</v>
      </c>
      <c r="AY356" s="62">
        <v>16.658000000000001</v>
      </c>
      <c r="AZ356" s="62">
        <v>0.7242608695652174</v>
      </c>
      <c r="BA356" s="62">
        <v>1.3807179733461399</v>
      </c>
      <c r="BB356" s="62">
        <v>15.546000000000001</v>
      </c>
      <c r="BC356" s="62">
        <v>89</v>
      </c>
      <c r="BD356">
        <v>552</v>
      </c>
      <c r="BE356" s="62" t="s">
        <v>89</v>
      </c>
      <c r="BF356" s="62">
        <v>1</v>
      </c>
      <c r="BG356" s="62"/>
      <c r="BH356" s="50">
        <f t="shared" si="5"/>
        <v>0.12006243246488173</v>
      </c>
      <c r="BI356" s="50"/>
      <c r="BJ356" s="50"/>
      <c r="BL356" s="50"/>
      <c r="BM356" s="50"/>
      <c r="BN356" s="50"/>
      <c r="BO356" s="50"/>
      <c r="BP356" s="50"/>
      <c r="BQ356" s="50"/>
      <c r="BR356" s="50"/>
      <c r="BS356" s="50"/>
      <c r="BT356" s="50"/>
      <c r="BU356" s="50"/>
      <c r="BV356" s="50"/>
      <c r="BW356" s="50"/>
      <c r="BX356" s="50"/>
      <c r="BY356" s="50"/>
      <c r="BZ356" s="50"/>
      <c r="CA356" s="50"/>
      <c r="CB356" s="50"/>
      <c r="CC356" s="50"/>
      <c r="CD356" s="50"/>
      <c r="CE356" s="50"/>
      <c r="CF356" s="50"/>
      <c r="CG356" s="50"/>
      <c r="CH356" s="50"/>
      <c r="CI356" s="50"/>
    </row>
    <row r="357" spans="1:87" ht="14.25" customHeight="1" x14ac:dyDescent="0.25">
      <c r="A357" s="58">
        <v>357</v>
      </c>
      <c r="B357" s="59" t="s">
        <v>78</v>
      </c>
      <c r="C357" s="59" t="s">
        <v>26</v>
      </c>
      <c r="D357" s="59" t="s">
        <v>39</v>
      </c>
      <c r="E357" s="59"/>
      <c r="F357" s="59" t="s">
        <v>40</v>
      </c>
      <c r="G357" s="58">
        <v>1</v>
      </c>
      <c r="H357" s="58">
        <v>9</v>
      </c>
      <c r="I357" s="59" t="s">
        <v>147</v>
      </c>
      <c r="J357" s="58">
        <v>84463153</v>
      </c>
      <c r="K357" s="58">
        <v>72.599999999999994</v>
      </c>
      <c r="L357" s="58">
        <v>0.65106382978723398</v>
      </c>
      <c r="M357" s="58">
        <v>3</v>
      </c>
      <c r="N357" s="60">
        <v>0</v>
      </c>
      <c r="O357" s="60">
        <v>0</v>
      </c>
      <c r="P357" s="58">
        <v>6</v>
      </c>
      <c r="Q357" s="58">
        <v>3</v>
      </c>
      <c r="R357" s="58">
        <v>1</v>
      </c>
      <c r="S357" s="58">
        <v>3</v>
      </c>
      <c r="T357" s="58">
        <v>1</v>
      </c>
      <c r="U357" s="58">
        <v>1</v>
      </c>
      <c r="V357" s="58">
        <v>0.5</v>
      </c>
      <c r="W357" s="59">
        <v>0</v>
      </c>
      <c r="X357" s="58">
        <v>0.5</v>
      </c>
      <c r="Y357" s="58">
        <v>2</v>
      </c>
      <c r="Z357" s="59">
        <v>21</v>
      </c>
      <c r="AA357" s="59">
        <v>2</v>
      </c>
      <c r="AB357" s="59" t="s">
        <v>767</v>
      </c>
      <c r="AC357" s="59">
        <v>0</v>
      </c>
      <c r="AD357" s="58">
        <v>0</v>
      </c>
      <c r="AE357" s="58">
        <v>1</v>
      </c>
      <c r="AF357" s="58">
        <v>0</v>
      </c>
      <c r="AG357" s="58">
        <v>2</v>
      </c>
      <c r="AH357" s="59" t="s">
        <v>90</v>
      </c>
      <c r="AI357" s="58">
        <v>4</v>
      </c>
      <c r="AJ357" s="60"/>
      <c r="AK357" s="59" t="s">
        <v>148</v>
      </c>
      <c r="AL357" s="59">
        <v>1</v>
      </c>
      <c r="AM357" s="59" t="s">
        <v>27</v>
      </c>
      <c r="AN357" s="59" t="s">
        <v>680</v>
      </c>
      <c r="AO357" s="58">
        <v>26</v>
      </c>
      <c r="AP357" s="59" t="s">
        <v>677</v>
      </c>
      <c r="AQ357" s="59" t="s">
        <v>709</v>
      </c>
      <c r="AR357" s="59" t="s">
        <v>27</v>
      </c>
      <c r="AS357" s="59" t="s">
        <v>27</v>
      </c>
      <c r="AT357" s="59" t="s">
        <v>692</v>
      </c>
      <c r="AU357" s="59" t="s">
        <v>695</v>
      </c>
      <c r="AV357" s="59" t="s">
        <v>27</v>
      </c>
      <c r="AW357" s="62"/>
      <c r="AX357" s="62" t="s">
        <v>746</v>
      </c>
      <c r="AY357" s="62">
        <v>8.73</v>
      </c>
      <c r="AZ357" s="62">
        <v>0.41571428571428576</v>
      </c>
      <c r="BA357" s="62">
        <v>2.4054982817869415</v>
      </c>
      <c r="BB357" s="62">
        <v>7.8900000000000006</v>
      </c>
      <c r="BC357" s="62">
        <v>14</v>
      </c>
      <c r="BD357">
        <v>144</v>
      </c>
      <c r="BE357" s="62" t="s">
        <v>99</v>
      </c>
      <c r="BF357" s="62"/>
      <c r="BG357" s="62">
        <v>1</v>
      </c>
      <c r="BH357" s="50">
        <f t="shared" si="5"/>
        <v>0.11454753722794959</v>
      </c>
      <c r="BI357" s="50"/>
      <c r="BJ357" s="50"/>
      <c r="BL357" s="50"/>
      <c r="BM357" s="50"/>
      <c r="BN357" s="50"/>
      <c r="BO357" s="50"/>
      <c r="BP357" s="50"/>
      <c r="BQ357" s="50"/>
      <c r="BR357" s="50"/>
      <c r="BS357" s="50"/>
      <c r="BT357" s="50"/>
      <c r="BU357" s="50"/>
      <c r="BV357" s="50"/>
      <c r="BW357" s="50"/>
      <c r="BX357" s="50"/>
      <c r="BY357" s="50"/>
      <c r="BZ357" s="50"/>
      <c r="CA357" s="50"/>
      <c r="CB357" s="50"/>
      <c r="CC357" s="50"/>
      <c r="CD357" s="50"/>
      <c r="CE357" s="50"/>
      <c r="CF357" s="50"/>
      <c r="CG357" s="50"/>
      <c r="CH357" s="50"/>
      <c r="CI357" s="50"/>
    </row>
    <row r="358" spans="1:87" ht="14.25" customHeight="1" x14ac:dyDescent="0.25">
      <c r="A358" s="58">
        <v>358</v>
      </c>
      <c r="B358" s="59" t="s">
        <v>78</v>
      </c>
      <c r="C358" s="59" t="s">
        <v>26</v>
      </c>
      <c r="D358" s="59" t="s">
        <v>44</v>
      </c>
      <c r="E358" s="59"/>
      <c r="F358" s="59" t="s">
        <v>45</v>
      </c>
      <c r="G358" s="58">
        <v>1</v>
      </c>
      <c r="H358" s="58">
        <v>8</v>
      </c>
      <c r="I358" s="59" t="s">
        <v>147</v>
      </c>
      <c r="J358" s="58">
        <v>84463153</v>
      </c>
      <c r="K358" s="58">
        <v>31</v>
      </c>
      <c r="L358" s="58">
        <v>0.21126760563380301</v>
      </c>
      <c r="M358" s="58">
        <v>3</v>
      </c>
      <c r="N358" s="60">
        <v>0</v>
      </c>
      <c r="O358" s="60">
        <v>0</v>
      </c>
      <c r="P358" s="58">
        <v>5</v>
      </c>
      <c r="Q358" s="58">
        <v>2</v>
      </c>
      <c r="R358" s="58">
        <v>1</v>
      </c>
      <c r="S358" s="58">
        <v>2</v>
      </c>
      <c r="T358" s="58">
        <v>2</v>
      </c>
      <c r="U358" s="58">
        <v>1</v>
      </c>
      <c r="V358" s="58">
        <v>0.5</v>
      </c>
      <c r="W358" s="59">
        <v>0</v>
      </c>
      <c r="X358" s="58">
        <v>0.5</v>
      </c>
      <c r="Y358" s="58">
        <v>2</v>
      </c>
      <c r="Z358" s="59">
        <v>19</v>
      </c>
      <c r="AA358" s="59">
        <v>2</v>
      </c>
      <c r="AB358" s="59" t="s">
        <v>767</v>
      </c>
      <c r="AC358" s="59">
        <v>0</v>
      </c>
      <c r="AD358" s="58">
        <v>0</v>
      </c>
      <c r="AE358" s="58">
        <v>1</v>
      </c>
      <c r="AF358" s="58">
        <v>0</v>
      </c>
      <c r="AG358" s="58">
        <v>2</v>
      </c>
      <c r="AH358" s="59" t="s">
        <v>90</v>
      </c>
      <c r="AI358" s="58">
        <v>4</v>
      </c>
      <c r="AJ358" s="60"/>
      <c r="AK358" s="59" t="s">
        <v>244</v>
      </c>
      <c r="AL358" s="59">
        <v>1</v>
      </c>
      <c r="AM358" s="59" t="s">
        <v>27</v>
      </c>
      <c r="AN358" s="59" t="s">
        <v>680</v>
      </c>
      <c r="AO358" s="58">
        <v>26</v>
      </c>
      <c r="AP358" s="59" t="s">
        <v>677</v>
      </c>
      <c r="AQ358" s="59" t="s">
        <v>709</v>
      </c>
      <c r="AR358" s="59" t="s">
        <v>27</v>
      </c>
      <c r="AS358" s="59" t="s">
        <v>27</v>
      </c>
      <c r="AT358" s="59" t="s">
        <v>692</v>
      </c>
      <c r="AU358" s="59" t="s">
        <v>695</v>
      </c>
      <c r="AV358" s="59" t="s">
        <v>27</v>
      </c>
      <c r="AW358" s="64"/>
      <c r="AX358" s="62" t="s">
        <v>746</v>
      </c>
      <c r="AY358" s="62">
        <v>15.665000000000001</v>
      </c>
      <c r="AZ358" s="62">
        <v>0.82447368421052636</v>
      </c>
      <c r="BA358" s="62">
        <v>1.2128949888285987</v>
      </c>
      <c r="BB358" s="62">
        <v>6.7990000000000004</v>
      </c>
      <c r="BC358" s="62">
        <v>87</v>
      </c>
      <c r="BD358">
        <v>0</v>
      </c>
      <c r="BE358" s="62"/>
      <c r="BF358" s="64"/>
      <c r="BG358" s="64"/>
      <c r="BH358" s="50">
        <f t="shared" si="5"/>
        <v>6.3836578359399931E-2</v>
      </c>
    </row>
    <row r="359" spans="1:87" ht="14.25" customHeight="1" x14ac:dyDescent="0.25">
      <c r="A359" s="58">
        <v>359</v>
      </c>
      <c r="B359" s="59" t="s">
        <v>78</v>
      </c>
      <c r="C359" s="59" t="s">
        <v>26</v>
      </c>
      <c r="D359" s="59" t="s">
        <v>29</v>
      </c>
      <c r="E359" s="59"/>
      <c r="F359" s="59" t="s">
        <v>32</v>
      </c>
      <c r="G359" s="58">
        <v>19</v>
      </c>
      <c r="H359" s="58">
        <v>75</v>
      </c>
      <c r="I359" s="59" t="s">
        <v>147</v>
      </c>
      <c r="J359" s="58">
        <v>84463153</v>
      </c>
      <c r="K359" s="58">
        <v>0.35294117647058798</v>
      </c>
      <c r="L359" s="58">
        <v>0.17647058823529399</v>
      </c>
      <c r="M359" s="58">
        <v>12</v>
      </c>
      <c r="N359" s="60">
        <v>0</v>
      </c>
      <c r="O359" s="60">
        <v>0</v>
      </c>
      <c r="P359" s="58">
        <v>25</v>
      </c>
      <c r="Q359" s="58">
        <v>13</v>
      </c>
      <c r="R359" s="58">
        <v>2</v>
      </c>
      <c r="S359" s="58">
        <v>13</v>
      </c>
      <c r="T359" s="58">
        <v>1</v>
      </c>
      <c r="U359" s="58">
        <v>2</v>
      </c>
      <c r="V359" s="58">
        <v>3.5</v>
      </c>
      <c r="W359" s="59">
        <v>0</v>
      </c>
      <c r="X359" s="58">
        <v>2.5</v>
      </c>
      <c r="Y359" s="58">
        <v>8</v>
      </c>
      <c r="Z359" s="59">
        <v>82</v>
      </c>
      <c r="AA359" s="59">
        <v>8</v>
      </c>
      <c r="AB359" s="59" t="s">
        <v>89</v>
      </c>
      <c r="AC359" s="59">
        <v>0</v>
      </c>
      <c r="AD359" s="58">
        <v>5</v>
      </c>
      <c r="AE359" s="58">
        <v>2</v>
      </c>
      <c r="AF359" s="58">
        <v>1</v>
      </c>
      <c r="AG359" s="58">
        <v>10</v>
      </c>
      <c r="AH359" s="59" t="s">
        <v>258</v>
      </c>
      <c r="AI359" s="58">
        <v>9</v>
      </c>
      <c r="AJ359" s="58">
        <v>1</v>
      </c>
      <c r="AK359" s="59" t="s">
        <v>281</v>
      </c>
      <c r="AL359" s="59">
        <v>1</v>
      </c>
      <c r="AM359" s="59" t="s">
        <v>27</v>
      </c>
      <c r="AN359" s="59" t="s">
        <v>680</v>
      </c>
      <c r="AO359" s="58">
        <v>26</v>
      </c>
      <c r="AP359" s="59" t="s">
        <v>677</v>
      </c>
      <c r="AQ359" s="59" t="s">
        <v>709</v>
      </c>
      <c r="AR359" s="59" t="s">
        <v>27</v>
      </c>
      <c r="AS359" s="59" t="s">
        <v>27</v>
      </c>
      <c r="AT359" s="59" t="s">
        <v>692</v>
      </c>
      <c r="AU359" s="59" t="s">
        <v>695</v>
      </c>
      <c r="AV359" s="59" t="s">
        <v>710</v>
      </c>
      <c r="AW359" s="62"/>
      <c r="AX359" s="62" t="s">
        <v>746</v>
      </c>
      <c r="AY359" s="62">
        <v>18.247</v>
      </c>
      <c r="AZ359" s="62">
        <v>0.22252439024390244</v>
      </c>
      <c r="BA359" s="62">
        <v>4.493889406477777</v>
      </c>
      <c r="BB359" s="62">
        <v>17.375</v>
      </c>
      <c r="BC359" s="62">
        <v>38</v>
      </c>
      <c r="BD359">
        <v>1328</v>
      </c>
      <c r="BE359" s="62"/>
      <c r="BF359" s="62"/>
      <c r="BG359" s="62"/>
      <c r="BH359" s="50">
        <f t="shared" si="5"/>
        <v>0.43842823477831971</v>
      </c>
      <c r="BI359" s="50"/>
      <c r="BJ359" s="50"/>
      <c r="BL359" s="50"/>
      <c r="BM359" s="50"/>
      <c r="BN359" s="50"/>
      <c r="BO359" s="50"/>
      <c r="BP359" s="50"/>
      <c r="BQ359" s="50"/>
      <c r="BR359" s="50"/>
      <c r="BS359" s="50"/>
      <c r="BT359" s="50"/>
      <c r="BU359" s="50"/>
      <c r="BV359" s="50"/>
      <c r="BW359" s="50"/>
      <c r="BX359" s="50"/>
      <c r="BY359" s="50"/>
      <c r="BZ359" s="50"/>
      <c r="CA359" s="50"/>
      <c r="CB359" s="50"/>
      <c r="CC359" s="50"/>
      <c r="CD359" s="50"/>
      <c r="CE359" s="50"/>
      <c r="CF359" s="50"/>
      <c r="CG359" s="50"/>
      <c r="CH359" s="50"/>
      <c r="CI359" s="50"/>
    </row>
    <row r="360" spans="1:87" ht="14.25" customHeight="1" x14ac:dyDescent="0.25">
      <c r="A360" s="58">
        <v>360</v>
      </c>
      <c r="B360" s="59" t="s">
        <v>78</v>
      </c>
      <c r="C360" s="59" t="s">
        <v>26</v>
      </c>
      <c r="D360" s="59" t="s">
        <v>36</v>
      </c>
      <c r="E360" s="59"/>
      <c r="F360" s="59" t="s">
        <v>32</v>
      </c>
      <c r="G360" s="58">
        <v>66</v>
      </c>
      <c r="H360" s="58">
        <v>56</v>
      </c>
      <c r="I360" s="59" t="s">
        <v>147</v>
      </c>
      <c r="J360" s="58">
        <v>84463153</v>
      </c>
      <c r="K360" s="58">
        <v>2</v>
      </c>
      <c r="L360" s="58">
        <v>1</v>
      </c>
      <c r="M360" s="58">
        <v>3</v>
      </c>
      <c r="N360" s="60">
        <v>0</v>
      </c>
      <c r="O360" s="60">
        <v>0</v>
      </c>
      <c r="P360" s="58">
        <v>10</v>
      </c>
      <c r="Q360" s="58">
        <v>6</v>
      </c>
      <c r="R360" s="58">
        <v>2</v>
      </c>
      <c r="S360" s="58">
        <v>6</v>
      </c>
      <c r="T360" s="58">
        <v>1</v>
      </c>
      <c r="U360" s="58">
        <v>2</v>
      </c>
      <c r="V360" s="58">
        <v>3</v>
      </c>
      <c r="W360" s="59">
        <v>0</v>
      </c>
      <c r="X360" s="58">
        <v>2</v>
      </c>
      <c r="Y360" s="58">
        <v>7</v>
      </c>
      <c r="Z360" s="59">
        <v>42</v>
      </c>
      <c r="AA360" s="59">
        <v>7</v>
      </c>
      <c r="AB360" s="59" t="s">
        <v>27</v>
      </c>
      <c r="AC360" s="59">
        <v>0</v>
      </c>
      <c r="AD360" s="58">
        <v>5</v>
      </c>
      <c r="AE360" s="58">
        <v>2</v>
      </c>
      <c r="AF360" s="58">
        <v>1</v>
      </c>
      <c r="AG360" s="58">
        <v>10</v>
      </c>
      <c r="AH360" s="59" t="s">
        <v>258</v>
      </c>
      <c r="AI360" s="58">
        <v>9</v>
      </c>
      <c r="AJ360" s="58">
        <v>1</v>
      </c>
      <c r="AK360" s="59" t="s">
        <v>314</v>
      </c>
      <c r="AL360" s="59">
        <v>1</v>
      </c>
      <c r="AM360" s="59" t="s">
        <v>27</v>
      </c>
      <c r="AN360" s="59" t="s">
        <v>680</v>
      </c>
      <c r="AO360" s="58">
        <v>26</v>
      </c>
      <c r="AP360" s="59" t="s">
        <v>677</v>
      </c>
      <c r="AQ360" s="59" t="s">
        <v>709</v>
      </c>
      <c r="AR360" s="59" t="s">
        <v>27</v>
      </c>
      <c r="AS360" s="59" t="s">
        <v>27</v>
      </c>
      <c r="AT360" s="59" t="s">
        <v>692</v>
      </c>
      <c r="AU360" s="59" t="s">
        <v>695</v>
      </c>
      <c r="AV360" s="59" t="s">
        <v>27</v>
      </c>
      <c r="AW360" s="62"/>
      <c r="AX360" s="62" t="s">
        <v>746</v>
      </c>
      <c r="AY360" s="62">
        <v>7.4130000000000003</v>
      </c>
      <c r="AZ360" s="62">
        <v>0.17650000000000002</v>
      </c>
      <c r="BA360" s="62">
        <v>5.6657223796033991</v>
      </c>
      <c r="BB360" s="62">
        <v>6.6459999999999999</v>
      </c>
      <c r="BC360" s="62">
        <v>99</v>
      </c>
      <c r="BD360">
        <v>815</v>
      </c>
      <c r="BE360" s="62"/>
      <c r="BF360" s="62"/>
      <c r="BG360" s="62"/>
      <c r="BH360" s="50">
        <f t="shared" si="5"/>
        <v>1.0791852151625523</v>
      </c>
      <c r="BI360" s="50"/>
      <c r="BJ360" s="50"/>
      <c r="BL360" s="50"/>
      <c r="BM360" s="50"/>
      <c r="BN360" s="50"/>
      <c r="BO360" s="50"/>
      <c r="BP360" s="50"/>
      <c r="BQ360" s="50"/>
      <c r="BR360" s="50"/>
      <c r="BS360" s="50"/>
      <c r="BT360" s="50"/>
      <c r="BU360" s="50"/>
      <c r="BV360" s="50"/>
      <c r="BW360" s="50"/>
      <c r="BX360" s="50"/>
      <c r="BY360" s="50"/>
      <c r="BZ360" s="50"/>
      <c r="CA360" s="50"/>
      <c r="CB360" s="50"/>
      <c r="CC360" s="50"/>
      <c r="CD360" s="50"/>
      <c r="CE360" s="50"/>
      <c r="CF360" s="50"/>
      <c r="CG360" s="50"/>
      <c r="CH360" s="50"/>
      <c r="CI360" s="50"/>
    </row>
    <row r="361" spans="1:87" ht="14.25" hidden="1" customHeight="1" x14ac:dyDescent="0.25">
      <c r="A361" s="58">
        <v>361</v>
      </c>
      <c r="B361" s="59" t="s">
        <v>78</v>
      </c>
      <c r="C361" s="59" t="s">
        <v>26</v>
      </c>
      <c r="D361" s="59" t="s">
        <v>41</v>
      </c>
      <c r="E361" s="59"/>
      <c r="F361" s="59" t="s">
        <v>32</v>
      </c>
      <c r="G361" s="58">
        <v>14</v>
      </c>
      <c r="H361" s="58">
        <v>13</v>
      </c>
      <c r="I361" s="59" t="s">
        <v>147</v>
      </c>
      <c r="J361" s="58">
        <v>84463153</v>
      </c>
      <c r="K361" s="58">
        <v>2</v>
      </c>
      <c r="L361" s="58">
        <v>1</v>
      </c>
      <c r="M361" s="60">
        <v>0</v>
      </c>
      <c r="N361" s="60">
        <v>0</v>
      </c>
      <c r="O361" s="60">
        <v>0</v>
      </c>
      <c r="P361" s="60">
        <v>0</v>
      </c>
      <c r="Q361" s="60">
        <v>0</v>
      </c>
      <c r="R361" s="60">
        <v>0</v>
      </c>
      <c r="S361" s="60">
        <v>0</v>
      </c>
      <c r="T361" s="60">
        <v>0</v>
      </c>
      <c r="U361" s="60">
        <v>0</v>
      </c>
      <c r="V361" s="60">
        <v>0</v>
      </c>
      <c r="W361" s="59">
        <v>0</v>
      </c>
      <c r="X361" s="60">
        <v>0</v>
      </c>
      <c r="Y361" s="60">
        <v>0</v>
      </c>
      <c r="Z361" s="59">
        <v>0</v>
      </c>
      <c r="AA361" s="59">
        <v>0</v>
      </c>
      <c r="AB361" s="59" t="s">
        <v>27</v>
      </c>
      <c r="AC361" s="61">
        <v>4</v>
      </c>
      <c r="AD361" s="58">
        <v>0</v>
      </c>
      <c r="AE361" s="58">
        <v>0</v>
      </c>
      <c r="AF361" s="58">
        <v>0</v>
      </c>
      <c r="AG361" s="58">
        <v>0</v>
      </c>
      <c r="AH361" s="59" t="s">
        <v>258</v>
      </c>
      <c r="AI361" s="58">
        <v>9</v>
      </c>
      <c r="AJ361" s="60"/>
      <c r="AK361" s="59" t="s">
        <v>345</v>
      </c>
      <c r="AL361" s="59">
        <v>1</v>
      </c>
      <c r="AM361" s="59" t="s">
        <v>27</v>
      </c>
      <c r="AN361" s="59" t="s">
        <v>680</v>
      </c>
      <c r="AO361" s="58">
        <v>26</v>
      </c>
      <c r="AP361" s="59" t="s">
        <v>677</v>
      </c>
      <c r="AQ361" s="59" t="s">
        <v>709</v>
      </c>
      <c r="AR361" s="59" t="s">
        <v>27</v>
      </c>
      <c r="AS361" s="59" t="s">
        <v>27</v>
      </c>
      <c r="AT361" s="59" t="s">
        <v>692</v>
      </c>
      <c r="AU361" s="59" t="s">
        <v>695</v>
      </c>
      <c r="AV361" s="59" t="s">
        <v>27</v>
      </c>
      <c r="AW361" s="64"/>
      <c r="AX361" s="62" t="s">
        <v>746</v>
      </c>
      <c r="AY361" s="62">
        <v>16.596</v>
      </c>
      <c r="AZ361" s="62" t="s">
        <v>27</v>
      </c>
      <c r="BA361" s="62">
        <v>0</v>
      </c>
      <c r="BB361" s="62">
        <v>4.6349999999999998</v>
      </c>
      <c r="BC361" s="62">
        <v>21</v>
      </c>
      <c r="BD361" s="65">
        <v>0</v>
      </c>
      <c r="BE361" s="62"/>
      <c r="BF361" s="64"/>
      <c r="BG361" s="64"/>
      <c r="BH361" s="50">
        <f t="shared" si="5"/>
        <v>0</v>
      </c>
    </row>
    <row r="362" spans="1:87" ht="14.25" customHeight="1" x14ac:dyDescent="0.25">
      <c r="A362" s="58">
        <v>362</v>
      </c>
      <c r="B362" s="59" t="s">
        <v>78</v>
      </c>
      <c r="C362" s="59" t="s">
        <v>26</v>
      </c>
      <c r="D362" s="59" t="s">
        <v>46</v>
      </c>
      <c r="E362" s="59"/>
      <c r="F362" s="59" t="s">
        <v>32</v>
      </c>
      <c r="G362" s="58">
        <v>98</v>
      </c>
      <c r="H362" s="58">
        <v>9</v>
      </c>
      <c r="I362" s="59" t="s">
        <v>147</v>
      </c>
      <c r="J362" s="58">
        <v>84463153</v>
      </c>
      <c r="K362" s="58">
        <v>2</v>
      </c>
      <c r="L362" s="58">
        <v>1</v>
      </c>
      <c r="M362" s="58">
        <v>1</v>
      </c>
      <c r="N362" s="60">
        <v>0</v>
      </c>
      <c r="O362" s="60">
        <v>0</v>
      </c>
      <c r="P362" s="58">
        <v>3</v>
      </c>
      <c r="Q362" s="58">
        <v>1</v>
      </c>
      <c r="R362" s="58">
        <v>2</v>
      </c>
      <c r="S362" s="58">
        <v>1</v>
      </c>
      <c r="T362" s="58">
        <v>1</v>
      </c>
      <c r="U362" s="58">
        <v>2</v>
      </c>
      <c r="V362" s="58">
        <v>0.5</v>
      </c>
      <c r="W362" s="59">
        <v>0</v>
      </c>
      <c r="X362" s="58">
        <v>0.5</v>
      </c>
      <c r="Y362" s="58">
        <v>3</v>
      </c>
      <c r="Z362" s="59">
        <v>15</v>
      </c>
      <c r="AA362" s="59">
        <v>3</v>
      </c>
      <c r="AB362" s="59" t="s">
        <v>27</v>
      </c>
      <c r="AC362" s="59">
        <v>0</v>
      </c>
      <c r="AD362" s="58">
        <v>2</v>
      </c>
      <c r="AE362" s="58">
        <v>1</v>
      </c>
      <c r="AF362" s="58">
        <v>0</v>
      </c>
      <c r="AG362" s="58">
        <v>4</v>
      </c>
      <c r="AH362" s="59" t="s">
        <v>258</v>
      </c>
      <c r="AI362" s="58">
        <v>9</v>
      </c>
      <c r="AJ362" s="60"/>
      <c r="AK362" s="59" t="s">
        <v>372</v>
      </c>
      <c r="AL362" s="59">
        <v>1</v>
      </c>
      <c r="AM362" s="59" t="s">
        <v>27</v>
      </c>
      <c r="AN362" s="59" t="s">
        <v>680</v>
      </c>
      <c r="AO362" s="58">
        <v>26</v>
      </c>
      <c r="AP362" s="59" t="s">
        <v>677</v>
      </c>
      <c r="AQ362" s="59" t="s">
        <v>709</v>
      </c>
      <c r="AR362" s="59" t="s">
        <v>27</v>
      </c>
      <c r="AS362" s="59" t="s">
        <v>27</v>
      </c>
      <c r="AT362" s="59" t="s">
        <v>692</v>
      </c>
      <c r="AU362" s="59" t="s">
        <v>695</v>
      </c>
      <c r="AV362" s="59" t="s">
        <v>27</v>
      </c>
      <c r="AW362" s="64"/>
      <c r="AX362" s="62" t="s">
        <v>746</v>
      </c>
      <c r="AY362" s="62">
        <v>5.4119999999999999</v>
      </c>
      <c r="AZ362" s="62">
        <v>0.36080000000000001</v>
      </c>
      <c r="BA362" s="62">
        <v>2.7716186252771617</v>
      </c>
      <c r="BB362" s="62">
        <v>4.0289999999999999</v>
      </c>
      <c r="BC362" s="62">
        <v>147</v>
      </c>
      <c r="BD362">
        <v>216</v>
      </c>
      <c r="BE362" s="62"/>
      <c r="BF362" s="64"/>
      <c r="BG362" s="64"/>
      <c r="BH362" s="50">
        <f t="shared" si="5"/>
        <v>0.55432372505543237</v>
      </c>
    </row>
    <row r="363" spans="1:87" ht="14.25" customHeight="1" x14ac:dyDescent="0.25">
      <c r="A363" s="58">
        <v>363</v>
      </c>
      <c r="B363" s="59" t="s">
        <v>78</v>
      </c>
      <c r="C363" s="59" t="s">
        <v>26</v>
      </c>
      <c r="D363" s="59" t="s">
        <v>31</v>
      </c>
      <c r="E363" s="59"/>
      <c r="F363" s="59" t="s">
        <v>30</v>
      </c>
      <c r="G363" s="58">
        <v>62</v>
      </c>
      <c r="H363" s="58">
        <v>150</v>
      </c>
      <c r="I363" s="59" t="s">
        <v>147</v>
      </c>
      <c r="J363" s="58">
        <v>84463153</v>
      </c>
      <c r="K363" s="58">
        <v>4.3333333333333304</v>
      </c>
      <c r="L363" s="58">
        <v>0.43333333333333302</v>
      </c>
      <c r="M363" s="58">
        <v>4</v>
      </c>
      <c r="N363" s="60">
        <v>0</v>
      </c>
      <c r="O363" s="60">
        <v>0</v>
      </c>
      <c r="P363" s="58">
        <v>11</v>
      </c>
      <c r="Q363" s="58">
        <v>5</v>
      </c>
      <c r="R363" s="58">
        <v>3</v>
      </c>
      <c r="S363" s="58">
        <v>5</v>
      </c>
      <c r="T363" s="58">
        <v>1</v>
      </c>
      <c r="U363" s="58">
        <v>2</v>
      </c>
      <c r="V363" s="58">
        <v>2.5</v>
      </c>
      <c r="W363" s="59">
        <v>0</v>
      </c>
      <c r="X363" s="58">
        <v>0.5</v>
      </c>
      <c r="Y363" s="58">
        <v>5</v>
      </c>
      <c r="Z363" s="59">
        <v>39</v>
      </c>
      <c r="AA363" s="59">
        <v>5</v>
      </c>
      <c r="AB363" s="59" t="s">
        <v>27</v>
      </c>
      <c r="AC363" s="59">
        <v>0</v>
      </c>
      <c r="AD363" s="58">
        <v>5</v>
      </c>
      <c r="AE363" s="58">
        <v>1</v>
      </c>
      <c r="AF363" s="58">
        <v>1</v>
      </c>
      <c r="AG363" s="58">
        <v>8</v>
      </c>
      <c r="AH363" s="59" t="s">
        <v>381</v>
      </c>
      <c r="AI363" s="58">
        <v>16</v>
      </c>
      <c r="AJ363" s="60"/>
      <c r="AK363" s="59" t="s">
        <v>399</v>
      </c>
      <c r="AL363" s="59">
        <v>1</v>
      </c>
      <c r="AM363" s="59" t="s">
        <v>27</v>
      </c>
      <c r="AN363" s="59" t="s">
        <v>680</v>
      </c>
      <c r="AO363" s="58">
        <v>26</v>
      </c>
      <c r="AP363" s="59" t="s">
        <v>677</v>
      </c>
      <c r="AQ363" s="59" t="s">
        <v>709</v>
      </c>
      <c r="AR363" s="59" t="s">
        <v>27</v>
      </c>
      <c r="AS363" s="59" t="s">
        <v>27</v>
      </c>
      <c r="AT363" s="59" t="s">
        <v>692</v>
      </c>
      <c r="AU363" s="59" t="s">
        <v>695</v>
      </c>
      <c r="AV363" s="59" t="s">
        <v>27</v>
      </c>
      <c r="AW363" s="62"/>
      <c r="AX363" s="62" t="s">
        <v>746</v>
      </c>
      <c r="AY363" s="62">
        <v>12.065</v>
      </c>
      <c r="AZ363" s="62">
        <v>0.30935897435897436</v>
      </c>
      <c r="BA363" s="62">
        <v>3.232490675507667</v>
      </c>
      <c r="BB363" s="62">
        <v>8.343</v>
      </c>
      <c r="BC363" s="62">
        <v>248</v>
      </c>
      <c r="BD363" s="80">
        <v>1725</v>
      </c>
      <c r="BE363" s="62"/>
      <c r="BF363" s="62"/>
      <c r="BG363" s="62"/>
      <c r="BH363" s="50">
        <f t="shared" si="5"/>
        <v>0.58019063406547866</v>
      </c>
      <c r="BI363" s="50"/>
      <c r="BJ363" s="50"/>
      <c r="BL363" s="50"/>
      <c r="BM363" s="50"/>
      <c r="BN363" s="50"/>
      <c r="BO363" s="50"/>
      <c r="BP363" s="50"/>
      <c r="BQ363" s="50"/>
      <c r="BR363" s="50"/>
      <c r="BS363" s="50"/>
      <c r="BT363" s="50"/>
      <c r="BU363" s="50"/>
      <c r="BV363" s="50"/>
      <c r="BW363" s="50"/>
      <c r="BX363" s="50"/>
      <c r="BY363" s="50"/>
      <c r="BZ363" s="50"/>
      <c r="CA363" s="50"/>
      <c r="CB363" s="50"/>
      <c r="CC363" s="50"/>
      <c r="CD363" s="50"/>
      <c r="CE363" s="50"/>
      <c r="CF363" s="50"/>
      <c r="CG363" s="50"/>
      <c r="CH363" s="50"/>
      <c r="CI363" s="50"/>
    </row>
    <row r="364" spans="1:87" ht="14.25" customHeight="1" x14ac:dyDescent="0.25">
      <c r="A364" s="58">
        <v>364</v>
      </c>
      <c r="B364" s="59" t="s">
        <v>78</v>
      </c>
      <c r="C364" s="59" t="s">
        <v>26</v>
      </c>
      <c r="D364" s="59" t="s">
        <v>37</v>
      </c>
      <c r="E364" s="59"/>
      <c r="F364" s="59" t="s">
        <v>30</v>
      </c>
      <c r="G364" s="58">
        <v>69</v>
      </c>
      <c r="H364" s="58">
        <v>104</v>
      </c>
      <c r="I364" s="59" t="s">
        <v>147</v>
      </c>
      <c r="J364" s="58">
        <v>84463153</v>
      </c>
      <c r="K364" s="58">
        <v>4.1333333333333302</v>
      </c>
      <c r="L364" s="58">
        <v>0.413333333333333</v>
      </c>
      <c r="M364" s="58">
        <v>3</v>
      </c>
      <c r="N364" s="60">
        <v>0</v>
      </c>
      <c r="O364" s="60">
        <v>0</v>
      </c>
      <c r="P364" s="58">
        <v>9</v>
      </c>
      <c r="Q364" s="58">
        <v>3</v>
      </c>
      <c r="R364" s="58">
        <v>3</v>
      </c>
      <c r="S364" s="58">
        <v>3</v>
      </c>
      <c r="T364" s="58">
        <v>1</v>
      </c>
      <c r="U364" s="58">
        <v>2</v>
      </c>
      <c r="V364" s="58">
        <v>1.5</v>
      </c>
      <c r="W364" s="59">
        <v>0</v>
      </c>
      <c r="X364" s="58">
        <v>1.5</v>
      </c>
      <c r="Y364" s="58">
        <v>5</v>
      </c>
      <c r="Z364" s="59">
        <v>32</v>
      </c>
      <c r="AA364" s="59">
        <v>5</v>
      </c>
      <c r="AB364" s="59" t="s">
        <v>27</v>
      </c>
      <c r="AC364" s="59">
        <v>0</v>
      </c>
      <c r="AD364" s="58">
        <v>5</v>
      </c>
      <c r="AE364" s="58">
        <v>1</v>
      </c>
      <c r="AF364" s="58">
        <v>1</v>
      </c>
      <c r="AG364" s="58">
        <v>8</v>
      </c>
      <c r="AH364" s="59" t="s">
        <v>381</v>
      </c>
      <c r="AI364" s="58">
        <v>16</v>
      </c>
      <c r="AJ364" s="60"/>
      <c r="AK364" s="59" t="s">
        <v>433</v>
      </c>
      <c r="AL364" s="59">
        <v>1</v>
      </c>
      <c r="AM364" s="59" t="s">
        <v>27</v>
      </c>
      <c r="AN364" s="59" t="s">
        <v>680</v>
      </c>
      <c r="AO364" s="58">
        <v>26</v>
      </c>
      <c r="AP364" s="59" t="s">
        <v>677</v>
      </c>
      <c r="AQ364" s="59" t="s">
        <v>709</v>
      </c>
      <c r="AR364" s="59" t="s">
        <v>27</v>
      </c>
      <c r="AS364" s="59" t="s">
        <v>27</v>
      </c>
      <c r="AT364" s="59" t="s">
        <v>692</v>
      </c>
      <c r="AU364" s="59" t="s">
        <v>695</v>
      </c>
      <c r="AV364" s="59" t="s">
        <v>27</v>
      </c>
      <c r="AW364" s="62"/>
      <c r="AX364" s="62" t="s">
        <v>746</v>
      </c>
      <c r="AY364" s="62">
        <v>7.9180000000000001</v>
      </c>
      <c r="AZ364" s="62">
        <v>0.2474375</v>
      </c>
      <c r="BA364" s="62">
        <v>4.041424602172266</v>
      </c>
      <c r="BB364" s="62">
        <v>6.2860000000000005</v>
      </c>
      <c r="BC364" s="62">
        <v>276</v>
      </c>
      <c r="BD364">
        <v>1129</v>
      </c>
      <c r="BE364" s="62"/>
      <c r="BF364" s="62"/>
      <c r="BG364" s="62"/>
      <c r="BH364" s="50">
        <f t="shared" si="5"/>
        <v>0.88406163172518315</v>
      </c>
      <c r="BI364" s="50"/>
      <c r="BJ364" s="50"/>
      <c r="BL364" s="50"/>
      <c r="BM364" s="50"/>
      <c r="BN364" s="50"/>
      <c r="BO364" s="50"/>
      <c r="BP364" s="50"/>
      <c r="BQ364" s="50"/>
      <c r="BR364" s="50"/>
      <c r="BS364" s="50"/>
      <c r="BT364" s="50"/>
      <c r="BU364" s="50"/>
      <c r="BV364" s="50"/>
      <c r="BW364" s="50"/>
      <c r="BX364" s="50"/>
      <c r="BY364" s="50"/>
      <c r="BZ364" s="50"/>
      <c r="CA364" s="50"/>
      <c r="CB364" s="50"/>
      <c r="CC364" s="50"/>
      <c r="CD364" s="50"/>
      <c r="CE364" s="50"/>
      <c r="CF364" s="50"/>
      <c r="CG364" s="50"/>
      <c r="CH364" s="50"/>
      <c r="CI364" s="50"/>
    </row>
    <row r="365" spans="1:87" ht="14.25" customHeight="1" x14ac:dyDescent="0.25">
      <c r="A365" s="58">
        <v>365</v>
      </c>
      <c r="B365" s="59" t="s">
        <v>78</v>
      </c>
      <c r="C365" s="59" t="s">
        <v>26</v>
      </c>
      <c r="D365" s="59" t="s">
        <v>42</v>
      </c>
      <c r="E365" s="59"/>
      <c r="F365" s="59" t="s">
        <v>30</v>
      </c>
      <c r="G365" s="58">
        <v>40</v>
      </c>
      <c r="H365" s="58">
        <v>24</v>
      </c>
      <c r="I365" s="59" t="s">
        <v>147</v>
      </c>
      <c r="J365" s="58">
        <v>84463153</v>
      </c>
      <c r="K365" s="58">
        <v>3.8</v>
      </c>
      <c r="L365" s="58">
        <v>0.38</v>
      </c>
      <c r="M365" s="58">
        <v>1</v>
      </c>
      <c r="N365" s="60">
        <v>0</v>
      </c>
      <c r="O365" s="60">
        <v>0</v>
      </c>
      <c r="P365" s="58">
        <v>4</v>
      </c>
      <c r="Q365" s="58">
        <v>1</v>
      </c>
      <c r="R365" s="58">
        <v>3</v>
      </c>
      <c r="S365" s="58">
        <v>1</v>
      </c>
      <c r="T365" s="58">
        <v>1</v>
      </c>
      <c r="U365" s="58">
        <v>1</v>
      </c>
      <c r="V365" s="58">
        <v>0.5</v>
      </c>
      <c r="W365" s="59">
        <v>0</v>
      </c>
      <c r="X365" s="58">
        <v>0.5</v>
      </c>
      <c r="Y365" s="58">
        <v>2</v>
      </c>
      <c r="Z365" s="59">
        <v>15</v>
      </c>
      <c r="AA365" s="59">
        <v>2</v>
      </c>
      <c r="AB365" s="59" t="s">
        <v>27</v>
      </c>
      <c r="AC365" s="59">
        <v>0</v>
      </c>
      <c r="AD365" s="58">
        <v>4</v>
      </c>
      <c r="AE365" s="58">
        <v>2</v>
      </c>
      <c r="AF365" s="58">
        <v>0</v>
      </c>
      <c r="AG365" s="58">
        <v>7</v>
      </c>
      <c r="AH365" s="59" t="s">
        <v>381</v>
      </c>
      <c r="AI365" s="58">
        <v>16</v>
      </c>
      <c r="AJ365" s="60"/>
      <c r="AK365" s="59" t="s">
        <v>461</v>
      </c>
      <c r="AL365" s="59">
        <v>1</v>
      </c>
      <c r="AM365" s="59" t="s">
        <v>27</v>
      </c>
      <c r="AN365" s="59" t="s">
        <v>680</v>
      </c>
      <c r="AO365" s="58">
        <v>26</v>
      </c>
      <c r="AP365" s="59" t="s">
        <v>677</v>
      </c>
      <c r="AQ365" s="59" t="s">
        <v>709</v>
      </c>
      <c r="AR365" s="59" t="s">
        <v>27</v>
      </c>
      <c r="AS365" s="59" t="s">
        <v>27</v>
      </c>
      <c r="AT365" s="59" t="s">
        <v>692</v>
      </c>
      <c r="AU365" s="59" t="s">
        <v>695</v>
      </c>
      <c r="AV365" s="59" t="s">
        <v>27</v>
      </c>
      <c r="AW365" s="64"/>
      <c r="AX365" s="62" t="s">
        <v>746</v>
      </c>
      <c r="AY365" s="62">
        <v>5.9850000000000003</v>
      </c>
      <c r="AZ365" s="62">
        <v>0.39900000000000002</v>
      </c>
      <c r="BA365" s="62">
        <v>2.5062656641604009</v>
      </c>
      <c r="BB365" s="62">
        <v>4.7489999999999997</v>
      </c>
      <c r="BC365" s="62">
        <v>160</v>
      </c>
      <c r="BD365" s="80">
        <v>93</v>
      </c>
      <c r="BE365" s="62"/>
      <c r="BF365" s="64"/>
      <c r="BG365" s="64"/>
      <c r="BH365" s="50">
        <f t="shared" si="5"/>
        <v>1.0025062656641603</v>
      </c>
    </row>
    <row r="366" spans="1:87" ht="14.25" customHeight="1" x14ac:dyDescent="0.25">
      <c r="A366" s="58">
        <v>366</v>
      </c>
      <c r="B366" s="59" t="s">
        <v>78</v>
      </c>
      <c r="C366" s="59" t="s">
        <v>26</v>
      </c>
      <c r="D366" s="59" t="s">
        <v>47</v>
      </c>
      <c r="E366" s="59"/>
      <c r="F366" s="59" t="s">
        <v>30</v>
      </c>
      <c r="G366" s="58">
        <v>4</v>
      </c>
      <c r="H366" s="58">
        <v>8</v>
      </c>
      <c r="I366" s="59" t="s">
        <v>147</v>
      </c>
      <c r="J366" s="58">
        <v>84463153</v>
      </c>
      <c r="K366" s="58">
        <v>5.5</v>
      </c>
      <c r="L366" s="58">
        <v>0.55000000000000004</v>
      </c>
      <c r="M366" s="58">
        <v>5</v>
      </c>
      <c r="N366" s="60">
        <v>0</v>
      </c>
      <c r="O366" s="60">
        <v>0</v>
      </c>
      <c r="P366" s="58">
        <v>9</v>
      </c>
      <c r="Q366" s="58">
        <v>4</v>
      </c>
      <c r="R366" s="58">
        <v>2</v>
      </c>
      <c r="S366" s="58">
        <v>4</v>
      </c>
      <c r="T366" s="58">
        <v>1</v>
      </c>
      <c r="U366" s="58">
        <v>4</v>
      </c>
      <c r="V366" s="58">
        <v>1.5</v>
      </c>
      <c r="W366" s="59">
        <v>0</v>
      </c>
      <c r="X366" s="58">
        <v>0.5</v>
      </c>
      <c r="Y366" s="58">
        <v>6</v>
      </c>
      <c r="Z366" s="59">
        <v>37</v>
      </c>
      <c r="AA366" s="59">
        <v>6</v>
      </c>
      <c r="AB366" s="59" t="s">
        <v>27</v>
      </c>
      <c r="AC366" s="59">
        <v>0</v>
      </c>
      <c r="AD366" s="58">
        <v>6</v>
      </c>
      <c r="AE366" s="58">
        <v>5</v>
      </c>
      <c r="AF366" s="58">
        <v>0</v>
      </c>
      <c r="AG366" s="58">
        <v>15</v>
      </c>
      <c r="AH366" s="59" t="s">
        <v>381</v>
      </c>
      <c r="AI366" s="58">
        <v>16</v>
      </c>
      <c r="AJ366" s="60"/>
      <c r="AK366" s="59" t="s">
        <v>489</v>
      </c>
      <c r="AL366" s="59">
        <v>1</v>
      </c>
      <c r="AM366" s="59" t="s">
        <v>27</v>
      </c>
      <c r="AN366" s="59" t="s">
        <v>680</v>
      </c>
      <c r="AO366" s="58">
        <v>26</v>
      </c>
      <c r="AP366" s="59" t="s">
        <v>677</v>
      </c>
      <c r="AQ366" s="59" t="s">
        <v>709</v>
      </c>
      <c r="AR366" s="59" t="s">
        <v>27</v>
      </c>
      <c r="AS366" s="59" t="s">
        <v>27</v>
      </c>
      <c r="AT366" s="59" t="s">
        <v>692</v>
      </c>
      <c r="AU366" s="59" t="s">
        <v>695</v>
      </c>
      <c r="AV366" s="59" t="s">
        <v>27</v>
      </c>
      <c r="AW366" s="64"/>
      <c r="AX366" s="62" t="s">
        <v>746</v>
      </c>
      <c r="AY366" s="62">
        <v>8.0009999999999994</v>
      </c>
      <c r="AZ366" s="62">
        <v>0.21624324324324323</v>
      </c>
      <c r="BA366" s="62">
        <v>4.6244219472565931</v>
      </c>
      <c r="BB366" s="62">
        <v>7.5310000000000006</v>
      </c>
      <c r="BC366" s="62">
        <v>0</v>
      </c>
      <c r="BD366" s="80">
        <v>758</v>
      </c>
      <c r="BE366" s="62"/>
      <c r="BF366" s="64"/>
      <c r="BG366" s="64"/>
      <c r="BH366" s="50">
        <f t="shared" si="5"/>
        <v>1.3748281464816898</v>
      </c>
    </row>
    <row r="367" spans="1:87" ht="14.25" customHeight="1" x14ac:dyDescent="0.25">
      <c r="A367" s="58">
        <v>367</v>
      </c>
      <c r="B367" s="59" t="s">
        <v>78</v>
      </c>
      <c r="C367" s="59" t="s">
        <v>26</v>
      </c>
      <c r="D367" s="59" t="s">
        <v>33</v>
      </c>
      <c r="E367" s="59"/>
      <c r="F367" s="59" t="s">
        <v>500</v>
      </c>
      <c r="G367" s="58">
        <v>28</v>
      </c>
      <c r="H367" s="58">
        <v>200</v>
      </c>
      <c r="I367" s="59" t="s">
        <v>147</v>
      </c>
      <c r="J367" s="58">
        <v>84463153</v>
      </c>
      <c r="K367" s="58">
        <v>2.15625</v>
      </c>
      <c r="L367" s="58">
        <v>0.43125000000000002</v>
      </c>
      <c r="M367" s="58">
        <v>3</v>
      </c>
      <c r="N367" s="60">
        <v>0</v>
      </c>
      <c r="O367" s="60">
        <v>0</v>
      </c>
      <c r="P367" s="58">
        <v>6</v>
      </c>
      <c r="Q367" s="58">
        <v>2</v>
      </c>
      <c r="R367" s="58">
        <v>4</v>
      </c>
      <c r="S367" s="58">
        <v>2</v>
      </c>
      <c r="T367" s="58">
        <v>1</v>
      </c>
      <c r="U367" s="58">
        <v>1</v>
      </c>
      <c r="V367" s="58">
        <v>0.5</v>
      </c>
      <c r="W367" s="59">
        <v>0</v>
      </c>
      <c r="X367" s="58">
        <v>0.5</v>
      </c>
      <c r="Y367" s="58">
        <v>2</v>
      </c>
      <c r="Z367" s="59">
        <v>22</v>
      </c>
      <c r="AA367" s="59">
        <v>2</v>
      </c>
      <c r="AB367" s="59" t="s">
        <v>27</v>
      </c>
      <c r="AC367" s="59">
        <v>0</v>
      </c>
      <c r="AD367" s="58">
        <v>5</v>
      </c>
      <c r="AE367" s="58">
        <v>0</v>
      </c>
      <c r="AF367" s="58">
        <v>0</v>
      </c>
      <c r="AG367" s="58">
        <v>7</v>
      </c>
      <c r="AH367" s="59" t="s">
        <v>503</v>
      </c>
      <c r="AI367" s="58">
        <v>25</v>
      </c>
      <c r="AJ367" s="60"/>
      <c r="AK367" s="59" t="s">
        <v>521</v>
      </c>
      <c r="AL367" s="59">
        <v>1</v>
      </c>
      <c r="AM367" s="59" t="s">
        <v>27</v>
      </c>
      <c r="AN367" s="59" t="s">
        <v>680</v>
      </c>
      <c r="AO367" s="58">
        <v>26</v>
      </c>
      <c r="AP367" s="59" t="s">
        <v>677</v>
      </c>
      <c r="AQ367" s="59" t="s">
        <v>709</v>
      </c>
      <c r="AR367" s="59" t="s">
        <v>27</v>
      </c>
      <c r="AS367" s="59" t="s">
        <v>27</v>
      </c>
      <c r="AT367" s="59" t="s">
        <v>692</v>
      </c>
      <c r="AU367" s="59" t="s">
        <v>695</v>
      </c>
      <c r="AV367" s="59" t="s">
        <v>27</v>
      </c>
      <c r="AW367" s="62"/>
      <c r="AX367" s="62" t="s">
        <v>746</v>
      </c>
      <c r="AY367" s="62">
        <v>12.021000000000001</v>
      </c>
      <c r="AZ367" s="62">
        <v>0.54640909090909096</v>
      </c>
      <c r="BA367" s="62">
        <v>1.830130604774977</v>
      </c>
      <c r="BB367" s="62">
        <v>11.341000000000001</v>
      </c>
      <c r="BC367" s="62">
        <v>84</v>
      </c>
      <c r="BD367">
        <v>36</v>
      </c>
      <c r="BE367" s="62"/>
      <c r="BF367" s="62"/>
      <c r="BG367" s="62"/>
      <c r="BH367" s="50">
        <f t="shared" si="5"/>
        <v>0.41593877381249478</v>
      </c>
      <c r="BI367" s="50"/>
      <c r="BJ367" s="50"/>
      <c r="BL367" s="50"/>
      <c r="BM367" s="50"/>
      <c r="BN367" s="50"/>
      <c r="BO367" s="50"/>
      <c r="BP367" s="50"/>
      <c r="BQ367" s="50"/>
      <c r="BR367" s="50"/>
      <c r="BS367" s="50"/>
      <c r="BT367" s="50"/>
      <c r="BU367" s="50"/>
      <c r="BV367" s="50"/>
      <c r="BW367" s="50"/>
      <c r="BX367" s="50"/>
      <c r="BY367" s="50"/>
      <c r="BZ367" s="50"/>
      <c r="CA367" s="50"/>
      <c r="CB367" s="50"/>
      <c r="CC367" s="50"/>
      <c r="CD367" s="50"/>
      <c r="CE367" s="50"/>
      <c r="CF367" s="50"/>
      <c r="CG367" s="50"/>
      <c r="CH367" s="50"/>
      <c r="CI367" s="50"/>
    </row>
    <row r="368" spans="1:87" ht="14.25" customHeight="1" x14ac:dyDescent="0.25">
      <c r="A368" s="58">
        <v>368</v>
      </c>
      <c r="B368" s="59" t="s">
        <v>78</v>
      </c>
      <c r="C368" s="59" t="s">
        <v>26</v>
      </c>
      <c r="D368" s="59" t="s">
        <v>38</v>
      </c>
      <c r="E368" s="59"/>
      <c r="F368" s="59" t="s">
        <v>500</v>
      </c>
      <c r="G368" s="58">
        <v>29</v>
      </c>
      <c r="H368" s="58">
        <v>120</v>
      </c>
      <c r="I368" s="59" t="s">
        <v>147</v>
      </c>
      <c r="J368" s="58">
        <v>84463153</v>
      </c>
      <c r="K368" s="58">
        <v>1.9666666666666699</v>
      </c>
      <c r="L368" s="58">
        <v>0.39333333333333298</v>
      </c>
      <c r="M368" s="58">
        <v>2</v>
      </c>
      <c r="N368" s="60">
        <v>0</v>
      </c>
      <c r="O368" s="60">
        <v>0</v>
      </c>
      <c r="P368" s="58">
        <v>4</v>
      </c>
      <c r="Q368" s="58">
        <v>2</v>
      </c>
      <c r="R368" s="60">
        <v>0</v>
      </c>
      <c r="S368" s="58">
        <v>2</v>
      </c>
      <c r="T368" s="60">
        <v>0</v>
      </c>
      <c r="U368" s="60">
        <v>0</v>
      </c>
      <c r="V368" s="58">
        <v>1.5</v>
      </c>
      <c r="W368" s="59">
        <v>0</v>
      </c>
      <c r="X368" s="58">
        <v>0.5</v>
      </c>
      <c r="Y368" s="58">
        <v>2</v>
      </c>
      <c r="Z368" s="59">
        <v>14</v>
      </c>
      <c r="AA368" s="59">
        <v>2</v>
      </c>
      <c r="AB368" s="59" t="s">
        <v>27</v>
      </c>
      <c r="AC368" s="59">
        <v>0</v>
      </c>
      <c r="AD368" s="58">
        <v>6</v>
      </c>
      <c r="AE368" s="58">
        <v>2</v>
      </c>
      <c r="AF368" s="58">
        <v>0</v>
      </c>
      <c r="AG368" s="58">
        <v>9</v>
      </c>
      <c r="AH368" s="59" t="s">
        <v>503</v>
      </c>
      <c r="AI368" s="58">
        <v>25</v>
      </c>
      <c r="AJ368" s="60"/>
      <c r="AK368" s="59" t="s">
        <v>552</v>
      </c>
      <c r="AL368" s="59">
        <v>1</v>
      </c>
      <c r="AM368" s="59" t="s">
        <v>27</v>
      </c>
      <c r="AN368" s="59" t="s">
        <v>680</v>
      </c>
      <c r="AO368" s="58">
        <v>26</v>
      </c>
      <c r="AP368" s="59" t="s">
        <v>677</v>
      </c>
      <c r="AQ368" s="59" t="s">
        <v>709</v>
      </c>
      <c r="AR368" s="59" t="s">
        <v>27</v>
      </c>
      <c r="AS368" s="59" t="s">
        <v>27</v>
      </c>
      <c r="AT368" s="59" t="s">
        <v>692</v>
      </c>
      <c r="AU368" s="59" t="s">
        <v>695</v>
      </c>
      <c r="AV368" s="59" t="s">
        <v>27</v>
      </c>
      <c r="AW368" s="62"/>
      <c r="AX368" s="62" t="s">
        <v>746</v>
      </c>
      <c r="AY368" s="62">
        <v>14.042</v>
      </c>
      <c r="AZ368" s="62">
        <v>1.0029999999999999</v>
      </c>
      <c r="BA368" s="62">
        <v>0.99700897308075775</v>
      </c>
      <c r="BB368" s="62">
        <v>7.29</v>
      </c>
      <c r="BC368" s="62">
        <v>87</v>
      </c>
      <c r="BD368">
        <v>648</v>
      </c>
      <c r="BE368" s="62"/>
      <c r="BF368" s="62"/>
      <c r="BG368" s="62"/>
      <c r="BH368" s="50">
        <f t="shared" si="5"/>
        <v>0.56971941318900443</v>
      </c>
      <c r="BI368" s="50"/>
      <c r="BJ368" s="50"/>
      <c r="BL368" s="50"/>
      <c r="BM368" s="50"/>
      <c r="BN368" s="50"/>
      <c r="BO368" s="50"/>
      <c r="BP368" s="50"/>
      <c r="BQ368" s="50"/>
      <c r="BR368" s="50"/>
      <c r="BS368" s="50"/>
      <c r="BT368" s="50"/>
      <c r="BU368" s="50"/>
      <c r="BV368" s="50"/>
      <c r="BW368" s="50"/>
      <c r="BX368" s="50"/>
      <c r="BY368" s="50"/>
      <c r="BZ368" s="50"/>
      <c r="CA368" s="50"/>
      <c r="CB368" s="50"/>
      <c r="CC368" s="50"/>
      <c r="CD368" s="50"/>
      <c r="CE368" s="50"/>
      <c r="CF368" s="50"/>
      <c r="CG368" s="50"/>
      <c r="CH368" s="50"/>
      <c r="CI368" s="50"/>
    </row>
    <row r="369" spans="1:87" ht="14.25" customHeight="1" x14ac:dyDescent="0.25">
      <c r="A369" s="58">
        <v>369</v>
      </c>
      <c r="B369" s="59" t="s">
        <v>78</v>
      </c>
      <c r="C369" s="59" t="s">
        <v>26</v>
      </c>
      <c r="D369" s="59" t="s">
        <v>43</v>
      </c>
      <c r="E369" s="59"/>
      <c r="F369" s="59" t="s">
        <v>500</v>
      </c>
      <c r="G369" s="58">
        <v>59</v>
      </c>
      <c r="H369" s="58">
        <v>26</v>
      </c>
      <c r="I369" s="59" t="s">
        <v>147</v>
      </c>
      <c r="J369" s="58">
        <v>84463153</v>
      </c>
      <c r="K369" s="58">
        <v>2.5714285714285698</v>
      </c>
      <c r="L369" s="58">
        <v>0.51428571428571401</v>
      </c>
      <c r="M369" s="58">
        <v>12</v>
      </c>
      <c r="N369" s="60">
        <v>0</v>
      </c>
      <c r="O369" s="60">
        <v>0</v>
      </c>
      <c r="P369" s="58">
        <v>28</v>
      </c>
      <c r="Q369" s="58">
        <v>16</v>
      </c>
      <c r="R369" s="60">
        <v>0</v>
      </c>
      <c r="S369" s="58">
        <v>16</v>
      </c>
      <c r="T369" s="60">
        <v>0</v>
      </c>
      <c r="U369" s="58">
        <v>3</v>
      </c>
      <c r="V369" s="58">
        <v>4.5</v>
      </c>
      <c r="W369" s="59">
        <v>0</v>
      </c>
      <c r="X369" s="58">
        <v>1.5</v>
      </c>
      <c r="Y369" s="58">
        <v>9</v>
      </c>
      <c r="Z369" s="59">
        <v>90</v>
      </c>
      <c r="AA369" s="59">
        <v>9</v>
      </c>
      <c r="AB369" s="59" t="s">
        <v>27</v>
      </c>
      <c r="AC369" s="59">
        <v>0</v>
      </c>
      <c r="AD369" s="58">
        <v>7</v>
      </c>
      <c r="AE369" s="58">
        <v>6</v>
      </c>
      <c r="AF369" s="58">
        <v>1</v>
      </c>
      <c r="AG369" s="58">
        <v>16</v>
      </c>
      <c r="AH369" s="59" t="s">
        <v>503</v>
      </c>
      <c r="AI369" s="58">
        <v>25</v>
      </c>
      <c r="AJ369" s="60"/>
      <c r="AK369" s="59" t="s">
        <v>584</v>
      </c>
      <c r="AL369" s="59">
        <v>1</v>
      </c>
      <c r="AM369" s="59" t="s">
        <v>27</v>
      </c>
      <c r="AN369" s="59" t="s">
        <v>680</v>
      </c>
      <c r="AO369" s="58">
        <v>26</v>
      </c>
      <c r="AP369" s="59" t="s">
        <v>677</v>
      </c>
      <c r="AQ369" s="59" t="s">
        <v>709</v>
      </c>
      <c r="AR369" s="59" t="s">
        <v>27</v>
      </c>
      <c r="AS369" s="59" t="s">
        <v>27</v>
      </c>
      <c r="AT369" s="59" t="s">
        <v>692</v>
      </c>
      <c r="AU369" s="59" t="s">
        <v>695</v>
      </c>
      <c r="AV369" s="59" t="s">
        <v>27</v>
      </c>
      <c r="AW369" s="64"/>
      <c r="AX369" s="62" t="s">
        <v>746</v>
      </c>
      <c r="AY369" s="62">
        <v>19.263000000000002</v>
      </c>
      <c r="AZ369" s="62">
        <v>0.21403333333333335</v>
      </c>
      <c r="BA369" s="62">
        <v>4.6721694440118355</v>
      </c>
      <c r="BB369" s="62">
        <v>18.815000000000001</v>
      </c>
      <c r="BC369" s="62">
        <v>0</v>
      </c>
      <c r="BD369" s="80">
        <v>7915</v>
      </c>
      <c r="BE369" s="62"/>
      <c r="BF369" s="64"/>
      <c r="BG369" s="64"/>
      <c r="BH369" s="50">
        <f t="shared" si="5"/>
        <v>0.72678191351295218</v>
      </c>
    </row>
    <row r="370" spans="1:87" ht="14.25" customHeight="1" x14ac:dyDescent="0.25">
      <c r="A370" s="58">
        <v>370</v>
      </c>
      <c r="B370" s="59" t="s">
        <v>78</v>
      </c>
      <c r="C370" s="59" t="s">
        <v>26</v>
      </c>
      <c r="D370" s="59" t="s">
        <v>48</v>
      </c>
      <c r="E370" s="59"/>
      <c r="F370" s="59" t="s">
        <v>500</v>
      </c>
      <c r="G370" s="58">
        <v>53</v>
      </c>
      <c r="H370" s="58">
        <v>7</v>
      </c>
      <c r="I370" s="59" t="s">
        <v>147</v>
      </c>
      <c r="J370" s="58">
        <v>84463153</v>
      </c>
      <c r="K370" s="58">
        <v>2.9</v>
      </c>
      <c r="L370" s="58">
        <v>0.57999999999999996</v>
      </c>
      <c r="M370" s="58">
        <v>5</v>
      </c>
      <c r="N370" s="60">
        <v>0</v>
      </c>
      <c r="O370" s="60">
        <v>0</v>
      </c>
      <c r="P370" s="58">
        <v>16</v>
      </c>
      <c r="Q370" s="58">
        <v>11</v>
      </c>
      <c r="R370" s="60">
        <v>0</v>
      </c>
      <c r="S370" s="58">
        <v>11</v>
      </c>
      <c r="T370" s="60">
        <v>0</v>
      </c>
      <c r="U370" s="58">
        <v>3</v>
      </c>
      <c r="V370" s="58">
        <v>4</v>
      </c>
      <c r="W370" s="59">
        <v>0</v>
      </c>
      <c r="X370" s="58">
        <v>2</v>
      </c>
      <c r="Y370" s="58">
        <v>9</v>
      </c>
      <c r="Z370" s="59">
        <v>61</v>
      </c>
      <c r="AA370" s="59">
        <v>9</v>
      </c>
      <c r="AB370" s="59" t="s">
        <v>27</v>
      </c>
      <c r="AC370" s="61">
        <v>3</v>
      </c>
      <c r="AD370" s="58">
        <v>8</v>
      </c>
      <c r="AE370" s="58">
        <v>8</v>
      </c>
      <c r="AF370" s="58">
        <v>0</v>
      </c>
      <c r="AG370" s="58">
        <v>17</v>
      </c>
      <c r="AH370" s="59" t="s">
        <v>503</v>
      </c>
      <c r="AI370" s="58">
        <v>25</v>
      </c>
      <c r="AJ370" s="60"/>
      <c r="AK370" s="59" t="s">
        <v>615</v>
      </c>
      <c r="AL370" s="59">
        <v>1</v>
      </c>
      <c r="AM370" s="59" t="s">
        <v>27</v>
      </c>
      <c r="AN370" s="59" t="s">
        <v>680</v>
      </c>
      <c r="AO370" s="58">
        <v>26</v>
      </c>
      <c r="AP370" s="59" t="s">
        <v>677</v>
      </c>
      <c r="AQ370" s="59" t="s">
        <v>709</v>
      </c>
      <c r="AR370" s="59" t="s">
        <v>27</v>
      </c>
      <c r="AS370" s="59" t="s">
        <v>27</v>
      </c>
      <c r="AT370" s="59" t="s">
        <v>692</v>
      </c>
      <c r="AU370" s="59" t="s">
        <v>695</v>
      </c>
      <c r="AV370" s="59" t="s">
        <v>27</v>
      </c>
      <c r="AW370" s="64"/>
      <c r="AX370" s="62" t="s">
        <v>746</v>
      </c>
      <c r="AY370" s="62">
        <v>7.0030000000000001</v>
      </c>
      <c r="AZ370" s="62">
        <v>0.11480327868852459</v>
      </c>
      <c r="BA370" s="62">
        <v>8.7105526203055827</v>
      </c>
      <c r="BB370" s="62">
        <v>6.859</v>
      </c>
      <c r="BC370" s="62">
        <v>0</v>
      </c>
      <c r="BD370" s="80">
        <v>3823</v>
      </c>
      <c r="BE370" s="62"/>
      <c r="BF370" s="64"/>
      <c r="BG370" s="64"/>
      <c r="BH370" s="50">
        <f t="shared" si="5"/>
        <v>2.284735113522776</v>
      </c>
    </row>
    <row r="371" spans="1:87" ht="14.25" customHeight="1" x14ac:dyDescent="0.25">
      <c r="A371" s="58">
        <v>371</v>
      </c>
      <c r="B371" s="59" t="s">
        <v>78</v>
      </c>
      <c r="C371" s="59" t="s">
        <v>26</v>
      </c>
      <c r="D371" s="59" t="s">
        <v>79</v>
      </c>
      <c r="E371" s="59"/>
      <c r="F371" s="59" t="s">
        <v>80</v>
      </c>
      <c r="G371" s="58">
        <v>1</v>
      </c>
      <c r="H371" s="58">
        <v>30</v>
      </c>
      <c r="I371" s="59" t="s">
        <v>149</v>
      </c>
      <c r="J371" s="58">
        <v>8877127178</v>
      </c>
      <c r="K371" s="58">
        <v>59.1875</v>
      </c>
      <c r="L371" s="58">
        <v>0.53183962264150897</v>
      </c>
      <c r="M371" s="58">
        <v>4</v>
      </c>
      <c r="N371" s="60">
        <v>0</v>
      </c>
      <c r="O371" s="60">
        <v>0</v>
      </c>
      <c r="P371" s="58">
        <v>13</v>
      </c>
      <c r="Q371" s="58">
        <v>9</v>
      </c>
      <c r="R371" s="58">
        <v>1</v>
      </c>
      <c r="S371" s="58">
        <v>9</v>
      </c>
      <c r="T371" s="58">
        <v>1</v>
      </c>
      <c r="U371" s="58">
        <v>3</v>
      </c>
      <c r="V371" s="58">
        <v>5</v>
      </c>
      <c r="W371" s="59">
        <v>0</v>
      </c>
      <c r="X371" s="58">
        <v>1</v>
      </c>
      <c r="Y371" s="58">
        <v>9</v>
      </c>
      <c r="Z371" s="59">
        <v>55</v>
      </c>
      <c r="AA371" s="59">
        <v>9</v>
      </c>
      <c r="AB371" s="59" t="s">
        <v>89</v>
      </c>
      <c r="AC371" s="59">
        <v>0</v>
      </c>
      <c r="AD371" s="58">
        <v>6</v>
      </c>
      <c r="AE371" s="58">
        <v>4</v>
      </c>
      <c r="AF371" s="58">
        <v>0</v>
      </c>
      <c r="AG371" s="58">
        <v>11</v>
      </c>
      <c r="AH371" s="59" t="s">
        <v>90</v>
      </c>
      <c r="AI371" s="58">
        <v>4</v>
      </c>
      <c r="AJ371" s="58">
        <v>1</v>
      </c>
      <c r="AK371" s="59" t="s">
        <v>659</v>
      </c>
      <c r="AL371" s="59">
        <v>1</v>
      </c>
      <c r="AM371" s="59" t="s">
        <v>27</v>
      </c>
      <c r="AN371" s="59" t="s">
        <v>680</v>
      </c>
      <c r="AO371" s="58">
        <v>24</v>
      </c>
      <c r="AP371" s="59" t="s">
        <v>677</v>
      </c>
      <c r="AQ371" s="59" t="s">
        <v>711</v>
      </c>
      <c r="AR371" s="59" t="s">
        <v>27</v>
      </c>
      <c r="AS371" s="59" t="s">
        <v>686</v>
      </c>
      <c r="AT371" s="59" t="s">
        <v>27</v>
      </c>
      <c r="AU371" s="59" t="s">
        <v>27</v>
      </c>
      <c r="AV371" s="59" t="s">
        <v>27</v>
      </c>
      <c r="AW371" s="62"/>
      <c r="AX371" s="62" t="s">
        <v>747</v>
      </c>
      <c r="AY371" s="62">
        <v>28.007999999999999</v>
      </c>
      <c r="AZ371" s="62">
        <v>0.5092363636363636</v>
      </c>
      <c r="BA371" s="62">
        <v>1.9637246500999714</v>
      </c>
      <c r="BB371" s="62">
        <v>27.241</v>
      </c>
      <c r="BC371" s="62" t="s">
        <v>774</v>
      </c>
      <c r="BD371">
        <v>2040</v>
      </c>
      <c r="BE371" s="62"/>
      <c r="BF371" s="62"/>
      <c r="BG371" s="62"/>
      <c r="BH371" s="50">
        <f t="shared" si="5"/>
        <v>0.35704084547272208</v>
      </c>
      <c r="BI371" s="50"/>
      <c r="BJ371" s="50"/>
      <c r="BL371" s="50"/>
      <c r="BM371" s="50"/>
      <c r="BN371" s="50"/>
      <c r="BO371" s="50"/>
      <c r="BP371" s="50"/>
      <c r="BQ371" s="50"/>
      <c r="BR371" s="50"/>
      <c r="BS371" s="50"/>
      <c r="BT371" s="50"/>
      <c r="BU371" s="50"/>
      <c r="BV371" s="50"/>
      <c r="BW371" s="50"/>
      <c r="BX371" s="50"/>
      <c r="BY371" s="50"/>
      <c r="BZ371" s="50"/>
      <c r="CA371" s="50"/>
      <c r="CB371" s="50"/>
      <c r="CC371" s="50"/>
      <c r="CD371" s="50"/>
      <c r="CE371" s="50"/>
      <c r="CF371" s="50"/>
      <c r="CG371" s="50"/>
      <c r="CH371" s="50"/>
      <c r="CI371" s="50"/>
    </row>
    <row r="372" spans="1:87" ht="14.25" customHeight="1" x14ac:dyDescent="0.25">
      <c r="A372" s="58">
        <v>372</v>
      </c>
      <c r="B372" s="59" t="s">
        <v>78</v>
      </c>
      <c r="C372" s="59" t="s">
        <v>26</v>
      </c>
      <c r="D372" s="59" t="s">
        <v>34</v>
      </c>
      <c r="E372" s="59"/>
      <c r="F372" s="59" t="s">
        <v>35</v>
      </c>
      <c r="G372" s="58">
        <v>1</v>
      </c>
      <c r="H372" s="58">
        <v>19</v>
      </c>
      <c r="I372" s="59" t="s">
        <v>149</v>
      </c>
      <c r="J372" s="58">
        <v>8877127178</v>
      </c>
      <c r="K372" s="58">
        <v>74.357142857142904</v>
      </c>
      <c r="L372" s="58">
        <v>0.68844984802431597</v>
      </c>
      <c r="M372" s="58">
        <v>1</v>
      </c>
      <c r="N372" s="60">
        <v>0</v>
      </c>
      <c r="O372" s="60">
        <v>0</v>
      </c>
      <c r="P372" s="58">
        <v>2</v>
      </c>
      <c r="Q372" s="58">
        <v>1</v>
      </c>
      <c r="R372" s="58">
        <v>1</v>
      </c>
      <c r="S372" s="58">
        <v>1</v>
      </c>
      <c r="T372" s="58">
        <v>1</v>
      </c>
      <c r="U372" s="60">
        <v>0</v>
      </c>
      <c r="V372" s="58">
        <v>1</v>
      </c>
      <c r="W372" s="61">
        <v>1</v>
      </c>
      <c r="X372" s="60">
        <v>0</v>
      </c>
      <c r="Y372" s="58">
        <v>2</v>
      </c>
      <c r="Z372" s="59">
        <v>11</v>
      </c>
      <c r="AA372" s="59">
        <v>2</v>
      </c>
      <c r="AB372" s="59" t="s">
        <v>767</v>
      </c>
      <c r="AC372" s="59">
        <v>0</v>
      </c>
      <c r="AD372" s="58">
        <v>0</v>
      </c>
      <c r="AE372" s="58">
        <v>0</v>
      </c>
      <c r="AF372" s="58">
        <v>0</v>
      </c>
      <c r="AG372" s="58">
        <v>1</v>
      </c>
      <c r="AH372" s="59" t="s">
        <v>90</v>
      </c>
      <c r="AI372" s="58">
        <v>4</v>
      </c>
      <c r="AJ372" s="60"/>
      <c r="AK372" s="59" t="s">
        <v>201</v>
      </c>
      <c r="AL372" s="59">
        <v>1</v>
      </c>
      <c r="AM372" s="59" t="s">
        <v>27</v>
      </c>
      <c r="AN372" s="59" t="s">
        <v>680</v>
      </c>
      <c r="AO372" s="58">
        <v>24</v>
      </c>
      <c r="AP372" s="59" t="s">
        <v>677</v>
      </c>
      <c r="AQ372" s="59" t="s">
        <v>711</v>
      </c>
      <c r="AR372" s="59" t="s">
        <v>27</v>
      </c>
      <c r="AS372" s="59" t="s">
        <v>686</v>
      </c>
      <c r="AT372" s="59" t="s">
        <v>27</v>
      </c>
      <c r="AU372" s="59" t="s">
        <v>27</v>
      </c>
      <c r="AV372" s="59" t="s">
        <v>27</v>
      </c>
      <c r="AW372" s="62"/>
      <c r="AX372" s="62" t="s">
        <v>747</v>
      </c>
      <c r="AY372" s="62">
        <v>14.428000000000001</v>
      </c>
      <c r="AZ372" s="62">
        <v>1.3116363636363637</v>
      </c>
      <c r="BA372" s="62">
        <v>0.76240643193789848</v>
      </c>
      <c r="BB372" s="62">
        <v>0.496</v>
      </c>
      <c r="BC372" s="62">
        <v>80</v>
      </c>
      <c r="BD372">
        <v>542</v>
      </c>
      <c r="BE372" s="62"/>
      <c r="BF372" s="62"/>
      <c r="BG372" s="62"/>
      <c r="BH372" s="50">
        <f t="shared" si="5"/>
        <v>0</v>
      </c>
      <c r="BI372" s="50"/>
      <c r="BJ372" s="50"/>
      <c r="BL372" s="50"/>
      <c r="BM372" s="50"/>
      <c r="BN372" s="50"/>
      <c r="BO372" s="50"/>
      <c r="BP372" s="50"/>
      <c r="BQ372" s="50"/>
      <c r="BR372" s="50"/>
      <c r="BS372" s="50"/>
      <c r="BT372" s="50"/>
      <c r="BU372" s="50"/>
      <c r="BV372" s="50"/>
      <c r="BW372" s="50"/>
      <c r="BX372" s="50"/>
      <c r="BY372" s="50"/>
      <c r="BZ372" s="50"/>
      <c r="CA372" s="50"/>
      <c r="CB372" s="50"/>
      <c r="CC372" s="50"/>
      <c r="CD372" s="50"/>
      <c r="CE372" s="50"/>
      <c r="CF372" s="50"/>
      <c r="CG372" s="50"/>
      <c r="CH372" s="50"/>
      <c r="CI372" s="50"/>
    </row>
    <row r="373" spans="1:87" ht="14.25" hidden="1" customHeight="1" x14ac:dyDescent="0.25">
      <c r="A373" s="58">
        <v>373</v>
      </c>
      <c r="B373" s="59" t="s">
        <v>78</v>
      </c>
      <c r="C373" s="59" t="s">
        <v>26</v>
      </c>
      <c r="D373" s="59" t="s">
        <v>39</v>
      </c>
      <c r="E373" s="59"/>
      <c r="F373" s="59" t="s">
        <v>40</v>
      </c>
      <c r="G373" s="58">
        <v>1</v>
      </c>
      <c r="H373" s="58">
        <v>9</v>
      </c>
      <c r="I373" s="59" t="s">
        <v>149</v>
      </c>
      <c r="J373" s="58">
        <v>8877127178</v>
      </c>
      <c r="K373" s="58">
        <v>72.599999999999994</v>
      </c>
      <c r="L373" s="58">
        <v>0.65106382978723398</v>
      </c>
      <c r="M373" s="60">
        <v>0</v>
      </c>
      <c r="N373" s="60">
        <v>0</v>
      </c>
      <c r="O373" s="60">
        <v>0</v>
      </c>
      <c r="P373" s="60">
        <v>0</v>
      </c>
      <c r="Q373" s="60">
        <v>0</v>
      </c>
      <c r="R373" s="60">
        <v>0</v>
      </c>
      <c r="S373" s="60">
        <v>0</v>
      </c>
      <c r="T373" s="60">
        <v>0</v>
      </c>
      <c r="U373" s="60">
        <v>0</v>
      </c>
      <c r="V373" s="60">
        <v>0</v>
      </c>
      <c r="W373" s="59">
        <v>0</v>
      </c>
      <c r="X373" s="60">
        <v>0</v>
      </c>
      <c r="Y373" s="60">
        <v>0</v>
      </c>
      <c r="Z373" s="59">
        <v>0</v>
      </c>
      <c r="AA373" s="59">
        <v>0</v>
      </c>
      <c r="AB373" s="59" t="s">
        <v>767</v>
      </c>
      <c r="AC373" s="61">
        <v>4</v>
      </c>
      <c r="AD373" s="58">
        <v>0</v>
      </c>
      <c r="AE373" s="58">
        <v>0</v>
      </c>
      <c r="AF373" s="58">
        <v>0</v>
      </c>
      <c r="AG373" s="58">
        <v>0</v>
      </c>
      <c r="AH373" s="59" t="s">
        <v>90</v>
      </c>
      <c r="AI373" s="58">
        <v>4</v>
      </c>
      <c r="AJ373" s="60"/>
      <c r="AK373" s="59" t="s">
        <v>100</v>
      </c>
      <c r="AL373" s="59">
        <v>1</v>
      </c>
      <c r="AM373" s="59" t="s">
        <v>27</v>
      </c>
      <c r="AN373" s="59" t="s">
        <v>680</v>
      </c>
      <c r="AO373" s="58">
        <v>24</v>
      </c>
      <c r="AP373" s="59" t="s">
        <v>677</v>
      </c>
      <c r="AQ373" s="59" t="s">
        <v>711</v>
      </c>
      <c r="AR373" s="59" t="s">
        <v>27</v>
      </c>
      <c r="AS373" s="59" t="s">
        <v>686</v>
      </c>
      <c r="AT373" s="59" t="s">
        <v>27</v>
      </c>
      <c r="AU373" s="59" t="s">
        <v>27</v>
      </c>
      <c r="AV373" s="59" t="s">
        <v>27</v>
      </c>
      <c r="AW373" s="62"/>
      <c r="AX373" s="62" t="s">
        <v>747</v>
      </c>
      <c r="AY373" s="62">
        <v>8.6340000000000003</v>
      </c>
      <c r="AZ373" s="62" t="s">
        <v>27</v>
      </c>
      <c r="BA373" s="62">
        <v>0</v>
      </c>
      <c r="BB373" s="62">
        <v>7.7050000000000001</v>
      </c>
      <c r="BC373" s="62" t="s">
        <v>774</v>
      </c>
      <c r="BD373">
        <v>0</v>
      </c>
      <c r="BE373" s="62"/>
      <c r="BF373" s="62"/>
      <c r="BG373" s="62"/>
      <c r="BH373" s="50">
        <f t="shared" si="5"/>
        <v>0</v>
      </c>
      <c r="BI373" s="50"/>
      <c r="BJ373" s="50"/>
      <c r="BL373" s="50"/>
      <c r="BM373" s="50"/>
      <c r="BN373" s="50"/>
      <c r="BO373" s="50"/>
      <c r="BP373" s="50"/>
      <c r="BQ373" s="50"/>
      <c r="BR373" s="50"/>
      <c r="BS373" s="50"/>
      <c r="BT373" s="50"/>
      <c r="BU373" s="50"/>
      <c r="BV373" s="50"/>
      <c r="BW373" s="50"/>
      <c r="BX373" s="50"/>
      <c r="BY373" s="50"/>
      <c r="BZ373" s="50"/>
      <c r="CA373" s="50"/>
      <c r="CB373" s="50"/>
      <c r="CC373" s="50"/>
      <c r="CD373" s="50"/>
      <c r="CE373" s="50"/>
      <c r="CF373" s="50"/>
      <c r="CG373" s="50"/>
      <c r="CH373" s="50"/>
      <c r="CI373" s="50"/>
    </row>
    <row r="374" spans="1:87" ht="14.25" hidden="1" customHeight="1" x14ac:dyDescent="0.25">
      <c r="A374" s="58">
        <v>374</v>
      </c>
      <c r="B374" s="59" t="s">
        <v>78</v>
      </c>
      <c r="C374" s="59" t="s">
        <v>26</v>
      </c>
      <c r="D374" s="59" t="s">
        <v>44</v>
      </c>
      <c r="E374" s="59"/>
      <c r="F374" s="59" t="s">
        <v>45</v>
      </c>
      <c r="G374" s="58">
        <v>1</v>
      </c>
      <c r="H374" s="58">
        <v>8</v>
      </c>
      <c r="I374" s="59" t="s">
        <v>149</v>
      </c>
      <c r="J374" s="58">
        <v>8877127178</v>
      </c>
      <c r="K374" s="58">
        <v>31</v>
      </c>
      <c r="L374" s="58">
        <v>0.21126760563380301</v>
      </c>
      <c r="M374" s="60">
        <v>0</v>
      </c>
      <c r="N374" s="60">
        <v>0</v>
      </c>
      <c r="O374" s="60">
        <v>0</v>
      </c>
      <c r="P374" s="60">
        <v>0</v>
      </c>
      <c r="Q374" s="60">
        <v>0</v>
      </c>
      <c r="R374" s="60">
        <v>0</v>
      </c>
      <c r="S374" s="60">
        <v>0</v>
      </c>
      <c r="T374" s="60">
        <v>0</v>
      </c>
      <c r="U374" s="60">
        <v>0</v>
      </c>
      <c r="V374" s="60">
        <v>0</v>
      </c>
      <c r="W374" s="59">
        <v>0</v>
      </c>
      <c r="X374" s="60">
        <v>0</v>
      </c>
      <c r="Y374" s="60">
        <v>0</v>
      </c>
      <c r="Z374" s="59">
        <v>0</v>
      </c>
      <c r="AA374" s="59">
        <v>0</v>
      </c>
      <c r="AB374" s="59" t="s">
        <v>767</v>
      </c>
      <c r="AC374" s="61">
        <v>4</v>
      </c>
      <c r="AD374" s="58">
        <v>0</v>
      </c>
      <c r="AE374" s="58">
        <v>0</v>
      </c>
      <c r="AF374" s="58">
        <v>0</v>
      </c>
      <c r="AG374" s="58">
        <v>0</v>
      </c>
      <c r="AH374" s="59" t="s">
        <v>90</v>
      </c>
      <c r="AI374" s="58">
        <v>4</v>
      </c>
      <c r="AJ374" s="60"/>
      <c r="AK374" s="59" t="s">
        <v>186</v>
      </c>
      <c r="AL374" s="59">
        <v>1</v>
      </c>
      <c r="AM374" s="59" t="s">
        <v>27</v>
      </c>
      <c r="AN374" s="59" t="s">
        <v>680</v>
      </c>
      <c r="AO374" s="58">
        <v>24</v>
      </c>
      <c r="AP374" s="59" t="s">
        <v>677</v>
      </c>
      <c r="AQ374" s="59" t="s">
        <v>711</v>
      </c>
      <c r="AR374" s="59" t="s">
        <v>27</v>
      </c>
      <c r="AS374" s="59" t="s">
        <v>686</v>
      </c>
      <c r="AT374" s="59" t="s">
        <v>27</v>
      </c>
      <c r="AU374" s="59" t="s">
        <v>27</v>
      </c>
      <c r="AV374" s="59" t="s">
        <v>27</v>
      </c>
      <c r="AW374" s="64"/>
      <c r="AX374" s="62" t="s">
        <v>747</v>
      </c>
      <c r="AY374" s="62">
        <v>8.0009999999999994</v>
      </c>
      <c r="AZ374" s="62" t="s">
        <v>27</v>
      </c>
      <c r="BA374" s="62">
        <v>0</v>
      </c>
      <c r="BB374" s="62">
        <v>7.6280000000000001</v>
      </c>
      <c r="BC374" s="62">
        <v>92</v>
      </c>
      <c r="BD374" s="65">
        <v>0</v>
      </c>
      <c r="BE374" s="62"/>
      <c r="BF374" s="64"/>
      <c r="BG374" s="64"/>
      <c r="BH374" s="50">
        <f t="shared" si="5"/>
        <v>0</v>
      </c>
    </row>
    <row r="375" spans="1:87" ht="14.25" customHeight="1" x14ac:dyDescent="0.25">
      <c r="A375" s="58">
        <v>375</v>
      </c>
      <c r="B375" s="59" t="s">
        <v>78</v>
      </c>
      <c r="C375" s="59" t="s">
        <v>26</v>
      </c>
      <c r="D375" s="59" t="s">
        <v>29</v>
      </c>
      <c r="E375" s="59"/>
      <c r="F375" s="59" t="s">
        <v>32</v>
      </c>
      <c r="G375" s="58">
        <v>19</v>
      </c>
      <c r="H375" s="58">
        <v>75</v>
      </c>
      <c r="I375" s="59" t="s">
        <v>149</v>
      </c>
      <c r="J375" s="58">
        <v>8877127178</v>
      </c>
      <c r="K375" s="58">
        <v>0.52941176470588203</v>
      </c>
      <c r="L375" s="58">
        <v>0.26470588235294101</v>
      </c>
      <c r="M375" s="58">
        <v>1</v>
      </c>
      <c r="N375" s="60">
        <v>0</v>
      </c>
      <c r="O375" s="60">
        <v>0</v>
      </c>
      <c r="P375" s="58">
        <v>1</v>
      </c>
      <c r="Q375" s="60">
        <v>0</v>
      </c>
      <c r="R375" s="58">
        <v>1</v>
      </c>
      <c r="S375" s="60">
        <v>0</v>
      </c>
      <c r="T375" s="58">
        <v>1</v>
      </c>
      <c r="U375" s="60">
        <v>0</v>
      </c>
      <c r="V375" s="60">
        <v>0</v>
      </c>
      <c r="W375" s="59">
        <v>0</v>
      </c>
      <c r="X375" s="60">
        <v>0</v>
      </c>
      <c r="Y375" s="60">
        <v>0</v>
      </c>
      <c r="Z375" s="59">
        <v>4</v>
      </c>
      <c r="AA375" s="59">
        <v>0</v>
      </c>
      <c r="AB375" s="59" t="s">
        <v>767</v>
      </c>
      <c r="AC375" s="59">
        <v>0</v>
      </c>
      <c r="AD375" s="58">
        <v>0</v>
      </c>
      <c r="AE375" s="58">
        <v>0</v>
      </c>
      <c r="AF375" s="58">
        <v>0</v>
      </c>
      <c r="AG375" s="58">
        <v>1</v>
      </c>
      <c r="AH375" s="59" t="s">
        <v>258</v>
      </c>
      <c r="AI375" s="58">
        <v>9</v>
      </c>
      <c r="AJ375" s="60"/>
      <c r="AK375" s="59" t="s">
        <v>282</v>
      </c>
      <c r="AL375" s="59">
        <v>1</v>
      </c>
      <c r="AM375" s="59" t="s">
        <v>27</v>
      </c>
      <c r="AN375" s="59" t="s">
        <v>680</v>
      </c>
      <c r="AO375" s="58">
        <v>24</v>
      </c>
      <c r="AP375" s="59" t="s">
        <v>677</v>
      </c>
      <c r="AQ375" s="59" t="s">
        <v>711</v>
      </c>
      <c r="AR375" s="59" t="s">
        <v>27</v>
      </c>
      <c r="AS375" s="59" t="s">
        <v>686</v>
      </c>
      <c r="AT375" s="59" t="s">
        <v>27</v>
      </c>
      <c r="AU375" s="59" t="s">
        <v>27</v>
      </c>
      <c r="AV375" s="59" t="s">
        <v>27</v>
      </c>
      <c r="AW375" s="62"/>
      <c r="AX375" s="62" t="s">
        <v>747</v>
      </c>
      <c r="AY375" s="62">
        <v>23.82</v>
      </c>
      <c r="AZ375" s="62">
        <v>5.9550000000000001</v>
      </c>
      <c r="BA375" s="62">
        <v>0.16792611251049538</v>
      </c>
      <c r="BB375" s="62">
        <v>22.268000000000001</v>
      </c>
      <c r="BC375" s="62">
        <v>38</v>
      </c>
      <c r="BD375">
        <v>0</v>
      </c>
      <c r="BE375" s="62"/>
      <c r="BF375" s="62"/>
      <c r="BG375" s="62"/>
      <c r="BH375" s="50">
        <f t="shared" si="5"/>
        <v>0</v>
      </c>
      <c r="BI375" s="50"/>
      <c r="BJ375" s="50"/>
      <c r="BL375" s="50"/>
      <c r="BM375" s="50"/>
      <c r="BN375" s="50"/>
      <c r="BO375" s="50"/>
      <c r="BP375" s="50"/>
      <c r="BQ375" s="50"/>
      <c r="BR375" s="50"/>
      <c r="BS375" s="50"/>
      <c r="BT375" s="50"/>
      <c r="BU375" s="50"/>
      <c r="BV375" s="50"/>
      <c r="BW375" s="50"/>
      <c r="BX375" s="50"/>
      <c r="BY375" s="50"/>
      <c r="BZ375" s="50"/>
      <c r="CA375" s="50"/>
      <c r="CB375" s="50"/>
      <c r="CC375" s="50"/>
      <c r="CD375" s="50"/>
      <c r="CE375" s="50"/>
      <c r="CF375" s="50"/>
      <c r="CG375" s="50"/>
      <c r="CH375" s="50"/>
      <c r="CI375" s="50"/>
    </row>
    <row r="376" spans="1:87" ht="14.25" hidden="1" customHeight="1" x14ac:dyDescent="0.25">
      <c r="A376" s="58">
        <v>376</v>
      </c>
      <c r="B376" s="59" t="s">
        <v>78</v>
      </c>
      <c r="C376" s="59" t="s">
        <v>26</v>
      </c>
      <c r="D376" s="59" t="s">
        <v>36</v>
      </c>
      <c r="E376" s="59"/>
      <c r="F376" s="59" t="s">
        <v>32</v>
      </c>
      <c r="G376" s="58">
        <v>66</v>
      </c>
      <c r="H376" s="58">
        <v>56</v>
      </c>
      <c r="I376" s="59" t="s">
        <v>149</v>
      </c>
      <c r="J376" s="58">
        <v>8877127178</v>
      </c>
      <c r="K376" s="58">
        <v>2</v>
      </c>
      <c r="L376" s="58">
        <v>1</v>
      </c>
      <c r="M376" s="60">
        <v>0</v>
      </c>
      <c r="N376" s="60">
        <v>0</v>
      </c>
      <c r="O376" s="60">
        <v>0</v>
      </c>
      <c r="P376" s="60">
        <v>0</v>
      </c>
      <c r="Q376" s="60">
        <v>0</v>
      </c>
      <c r="R376" s="60">
        <v>0</v>
      </c>
      <c r="S376" s="60">
        <v>0</v>
      </c>
      <c r="T376" s="60">
        <v>0</v>
      </c>
      <c r="U376" s="60">
        <v>0</v>
      </c>
      <c r="V376" s="60">
        <v>0</v>
      </c>
      <c r="W376" s="59">
        <v>0</v>
      </c>
      <c r="X376" s="60">
        <v>0</v>
      </c>
      <c r="Y376" s="60">
        <v>0</v>
      </c>
      <c r="Z376" s="59">
        <v>0</v>
      </c>
      <c r="AA376" s="59">
        <v>0</v>
      </c>
      <c r="AB376" s="59" t="s">
        <v>27</v>
      </c>
      <c r="AC376" s="61">
        <v>4</v>
      </c>
      <c r="AD376" s="58">
        <v>0</v>
      </c>
      <c r="AE376" s="58">
        <v>0</v>
      </c>
      <c r="AF376" s="58">
        <v>0</v>
      </c>
      <c r="AG376" s="58">
        <v>0</v>
      </c>
      <c r="AH376" s="59" t="s">
        <v>258</v>
      </c>
      <c r="AI376" s="58">
        <v>9</v>
      </c>
      <c r="AJ376" s="60"/>
      <c r="AK376" s="59" t="s">
        <v>305</v>
      </c>
      <c r="AL376" s="59">
        <v>1</v>
      </c>
      <c r="AM376" s="59" t="s">
        <v>27</v>
      </c>
      <c r="AN376" s="59" t="s">
        <v>680</v>
      </c>
      <c r="AO376" s="58">
        <v>24</v>
      </c>
      <c r="AP376" s="59" t="s">
        <v>677</v>
      </c>
      <c r="AQ376" s="59" t="s">
        <v>711</v>
      </c>
      <c r="AR376" s="59" t="s">
        <v>27</v>
      </c>
      <c r="AS376" s="59" t="s">
        <v>686</v>
      </c>
      <c r="AT376" s="59" t="s">
        <v>27</v>
      </c>
      <c r="AU376" s="59" t="s">
        <v>27</v>
      </c>
      <c r="AV376" s="59" t="s">
        <v>27</v>
      </c>
      <c r="AW376" s="62"/>
      <c r="AX376" s="62" t="s">
        <v>747</v>
      </c>
      <c r="AY376" s="62">
        <v>25.452999999999999</v>
      </c>
      <c r="AZ376" s="62" t="s">
        <v>27</v>
      </c>
      <c r="BA376" s="62">
        <v>0</v>
      </c>
      <c r="BB376" s="62">
        <v>20.7</v>
      </c>
      <c r="BC376" s="62">
        <v>0</v>
      </c>
      <c r="BD376" s="65">
        <v>0</v>
      </c>
      <c r="BE376" s="62"/>
      <c r="BF376" s="62"/>
      <c r="BG376" s="62"/>
      <c r="BH376" s="50">
        <f t="shared" si="5"/>
        <v>0</v>
      </c>
      <c r="BI376" s="50"/>
      <c r="BJ376" s="50"/>
      <c r="BL376" s="50"/>
      <c r="BM376" s="50"/>
      <c r="BN376" s="50"/>
      <c r="BO376" s="50"/>
      <c r="BP376" s="50"/>
      <c r="BQ376" s="50"/>
      <c r="BR376" s="50"/>
      <c r="BS376" s="50"/>
      <c r="BT376" s="50"/>
      <c r="BU376" s="50"/>
      <c r="BV376" s="50"/>
      <c r="BW376" s="50"/>
      <c r="BX376" s="50"/>
      <c r="BY376" s="50"/>
      <c r="BZ376" s="50"/>
      <c r="CA376" s="50"/>
      <c r="CB376" s="50"/>
      <c r="CC376" s="50"/>
      <c r="CD376" s="50"/>
      <c r="CE376" s="50"/>
      <c r="CF376" s="50"/>
      <c r="CG376" s="50"/>
      <c r="CH376" s="50"/>
      <c r="CI376" s="50"/>
    </row>
    <row r="377" spans="1:87" ht="14.25" hidden="1" customHeight="1" x14ac:dyDescent="0.25">
      <c r="A377" s="58">
        <v>377</v>
      </c>
      <c r="B377" s="59" t="s">
        <v>78</v>
      </c>
      <c r="C377" s="59" t="s">
        <v>26</v>
      </c>
      <c r="D377" s="59" t="s">
        <v>41</v>
      </c>
      <c r="E377" s="59"/>
      <c r="F377" s="59" t="s">
        <v>32</v>
      </c>
      <c r="G377" s="58">
        <v>14</v>
      </c>
      <c r="H377" s="58">
        <v>13</v>
      </c>
      <c r="I377" s="59" t="s">
        <v>149</v>
      </c>
      <c r="J377" s="58">
        <v>8877127178</v>
      </c>
      <c r="K377" s="58">
        <v>0</v>
      </c>
      <c r="L377" s="58">
        <v>0</v>
      </c>
      <c r="M377" s="60">
        <v>0</v>
      </c>
      <c r="N377" s="60">
        <v>0</v>
      </c>
      <c r="O377" s="60">
        <v>0</v>
      </c>
      <c r="P377" s="60">
        <v>0</v>
      </c>
      <c r="Q377" s="60">
        <v>0</v>
      </c>
      <c r="R377" s="60">
        <v>0</v>
      </c>
      <c r="S377" s="60">
        <v>0</v>
      </c>
      <c r="T377" s="60">
        <v>0</v>
      </c>
      <c r="U377" s="60">
        <v>0</v>
      </c>
      <c r="V377" s="60">
        <v>0</v>
      </c>
      <c r="W377" s="59">
        <v>0</v>
      </c>
      <c r="X377" s="60">
        <v>0</v>
      </c>
      <c r="Y377" s="60">
        <v>0</v>
      </c>
      <c r="Z377" s="59">
        <v>0</v>
      </c>
      <c r="AA377" s="59">
        <v>0</v>
      </c>
      <c r="AB377" s="59" t="s">
        <v>27</v>
      </c>
      <c r="AC377" s="61">
        <v>4</v>
      </c>
      <c r="AD377" s="58">
        <v>0</v>
      </c>
      <c r="AE377" s="58">
        <v>0</v>
      </c>
      <c r="AF377" s="58">
        <v>0</v>
      </c>
      <c r="AG377" s="58">
        <v>0</v>
      </c>
      <c r="AH377" s="59" t="s">
        <v>258</v>
      </c>
      <c r="AI377" s="58">
        <v>9</v>
      </c>
      <c r="AJ377" s="60"/>
      <c r="AK377" s="59" t="s">
        <v>346</v>
      </c>
      <c r="AL377" s="59">
        <v>1</v>
      </c>
      <c r="AM377" s="59" t="s">
        <v>27</v>
      </c>
      <c r="AN377" s="59" t="s">
        <v>680</v>
      </c>
      <c r="AO377" s="58">
        <v>24</v>
      </c>
      <c r="AP377" s="59" t="s">
        <v>677</v>
      </c>
      <c r="AQ377" s="59" t="s">
        <v>711</v>
      </c>
      <c r="AR377" s="59" t="s">
        <v>27</v>
      </c>
      <c r="AS377" s="59" t="s">
        <v>686</v>
      </c>
      <c r="AT377" s="59" t="s">
        <v>27</v>
      </c>
      <c r="AU377" s="59" t="s">
        <v>27</v>
      </c>
      <c r="AV377" s="59" t="s">
        <v>696</v>
      </c>
      <c r="AW377" s="64"/>
      <c r="AX377" s="62" t="s">
        <v>747</v>
      </c>
      <c r="AY377" s="62">
        <v>13.003</v>
      </c>
      <c r="AZ377" s="62" t="s">
        <v>27</v>
      </c>
      <c r="BA377" s="62">
        <v>0</v>
      </c>
      <c r="BB377" s="62"/>
      <c r="BC377" s="62">
        <v>0</v>
      </c>
      <c r="BD377">
        <v>0</v>
      </c>
      <c r="BE377" s="62"/>
      <c r="BF377" s="64"/>
      <c r="BG377" s="64"/>
      <c r="BH377" s="50">
        <f t="shared" si="5"/>
        <v>0</v>
      </c>
    </row>
    <row r="378" spans="1:87" ht="14.25" hidden="1" customHeight="1" x14ac:dyDescent="0.25">
      <c r="A378" s="58">
        <v>378</v>
      </c>
      <c r="B378" s="59" t="s">
        <v>78</v>
      </c>
      <c r="C378" s="59" t="s">
        <v>26</v>
      </c>
      <c r="D378" s="59" t="s">
        <v>46</v>
      </c>
      <c r="E378" s="59"/>
      <c r="F378" s="59" t="s">
        <v>32</v>
      </c>
      <c r="G378" s="58">
        <v>98</v>
      </c>
      <c r="H378" s="58">
        <v>9</v>
      </c>
      <c r="I378" s="59" t="s">
        <v>149</v>
      </c>
      <c r="J378" s="58">
        <v>8877127178</v>
      </c>
      <c r="K378" s="58">
        <v>0</v>
      </c>
      <c r="L378" s="58">
        <v>0</v>
      </c>
      <c r="M378" s="60">
        <v>0</v>
      </c>
      <c r="N378" s="60">
        <v>0</v>
      </c>
      <c r="O378" s="60">
        <v>0</v>
      </c>
      <c r="P378" s="60">
        <v>0</v>
      </c>
      <c r="Q378" s="60">
        <v>0</v>
      </c>
      <c r="R378" s="60">
        <v>0</v>
      </c>
      <c r="S378" s="60">
        <v>0</v>
      </c>
      <c r="T378" s="60">
        <v>0</v>
      </c>
      <c r="U378" s="60">
        <v>0</v>
      </c>
      <c r="V378" s="60">
        <v>0</v>
      </c>
      <c r="W378" s="59">
        <v>0</v>
      </c>
      <c r="X378" s="60">
        <v>0</v>
      </c>
      <c r="Y378" s="60">
        <v>0</v>
      </c>
      <c r="Z378" s="59">
        <v>0</v>
      </c>
      <c r="AA378" s="59">
        <v>0</v>
      </c>
      <c r="AB378" s="59" t="s">
        <v>27</v>
      </c>
      <c r="AC378" s="61">
        <v>4</v>
      </c>
      <c r="AD378" s="58">
        <v>0</v>
      </c>
      <c r="AE378" s="58">
        <v>0</v>
      </c>
      <c r="AF378" s="58">
        <v>0</v>
      </c>
      <c r="AG378" s="58">
        <v>0</v>
      </c>
      <c r="AH378" s="59" t="s">
        <v>258</v>
      </c>
      <c r="AI378" s="58">
        <v>9</v>
      </c>
      <c r="AJ378" s="60"/>
      <c r="AK378" s="59" t="s">
        <v>218</v>
      </c>
      <c r="AL378" s="59">
        <v>1</v>
      </c>
      <c r="AM378" s="59" t="s">
        <v>27</v>
      </c>
      <c r="AN378" s="59" t="s">
        <v>680</v>
      </c>
      <c r="AO378" s="58">
        <v>24</v>
      </c>
      <c r="AP378" s="59" t="s">
        <v>677</v>
      </c>
      <c r="AQ378" s="59" t="s">
        <v>711</v>
      </c>
      <c r="AR378" s="59" t="s">
        <v>27</v>
      </c>
      <c r="AS378" s="59" t="s">
        <v>686</v>
      </c>
      <c r="AT378" s="59" t="s">
        <v>27</v>
      </c>
      <c r="AU378" s="59" t="s">
        <v>27</v>
      </c>
      <c r="AV378" s="59" t="s">
        <v>27</v>
      </c>
      <c r="AW378" s="64"/>
      <c r="AX378" s="62" t="s">
        <v>747</v>
      </c>
      <c r="AY378" s="62">
        <v>9.0039999999999996</v>
      </c>
      <c r="AZ378" s="62" t="s">
        <v>27</v>
      </c>
      <c r="BA378" s="62">
        <v>0</v>
      </c>
      <c r="BB378" s="62"/>
      <c r="BC378" s="62">
        <v>0</v>
      </c>
      <c r="BD378" s="65">
        <v>0</v>
      </c>
      <c r="BE378" s="62"/>
      <c r="BF378" s="64"/>
      <c r="BG378" s="64"/>
      <c r="BH378" s="50">
        <f t="shared" si="5"/>
        <v>0</v>
      </c>
    </row>
    <row r="379" spans="1:87" ht="14.25" customHeight="1" x14ac:dyDescent="0.25">
      <c r="A379" s="58">
        <v>379</v>
      </c>
      <c r="B379" s="59" t="s">
        <v>78</v>
      </c>
      <c r="C379" s="59" t="s">
        <v>26</v>
      </c>
      <c r="D379" s="59" t="s">
        <v>31</v>
      </c>
      <c r="E379" s="59"/>
      <c r="F379" s="59" t="s">
        <v>30</v>
      </c>
      <c r="G379" s="58">
        <v>62</v>
      </c>
      <c r="H379" s="58">
        <v>150</v>
      </c>
      <c r="I379" s="59" t="s">
        <v>149</v>
      </c>
      <c r="J379" s="58">
        <v>8877127178</v>
      </c>
      <c r="K379" s="58">
        <v>4.8</v>
      </c>
      <c r="L379" s="58">
        <v>0.48</v>
      </c>
      <c r="M379" s="58">
        <v>2</v>
      </c>
      <c r="N379" s="60">
        <v>0</v>
      </c>
      <c r="O379" s="60">
        <v>0</v>
      </c>
      <c r="P379" s="58">
        <v>4</v>
      </c>
      <c r="Q379" s="58">
        <v>2</v>
      </c>
      <c r="R379" s="58">
        <v>1</v>
      </c>
      <c r="S379" s="58">
        <v>2</v>
      </c>
      <c r="T379" s="58">
        <v>1</v>
      </c>
      <c r="U379" s="60">
        <v>0</v>
      </c>
      <c r="V379" s="58">
        <v>0.5</v>
      </c>
      <c r="W379" s="59">
        <v>0</v>
      </c>
      <c r="X379" s="58">
        <v>0.5</v>
      </c>
      <c r="Y379" s="58">
        <v>1</v>
      </c>
      <c r="Z379" s="59">
        <v>14</v>
      </c>
      <c r="AA379" s="59">
        <v>1</v>
      </c>
      <c r="AB379" s="59" t="s">
        <v>89</v>
      </c>
      <c r="AC379" s="59">
        <v>0</v>
      </c>
      <c r="AD379" s="58">
        <v>5</v>
      </c>
      <c r="AE379" s="58">
        <v>2</v>
      </c>
      <c r="AF379" s="58">
        <v>0</v>
      </c>
      <c r="AG379" s="58">
        <v>9</v>
      </c>
      <c r="AH379" s="59" t="s">
        <v>381</v>
      </c>
      <c r="AI379" s="58">
        <v>16</v>
      </c>
      <c r="AJ379" s="60"/>
      <c r="AK379" s="59" t="s">
        <v>400</v>
      </c>
      <c r="AL379" s="59">
        <v>1</v>
      </c>
      <c r="AM379" s="59" t="s">
        <v>27</v>
      </c>
      <c r="AN379" s="59" t="s">
        <v>680</v>
      </c>
      <c r="AO379" s="58">
        <v>24</v>
      </c>
      <c r="AP379" s="59" t="s">
        <v>677</v>
      </c>
      <c r="AQ379" s="59" t="s">
        <v>711</v>
      </c>
      <c r="AR379" s="59" t="s">
        <v>27</v>
      </c>
      <c r="AS379" s="59" t="s">
        <v>686</v>
      </c>
      <c r="AT379" s="59" t="s">
        <v>27</v>
      </c>
      <c r="AU379" s="59" t="s">
        <v>27</v>
      </c>
      <c r="AV379" s="59" t="s">
        <v>27</v>
      </c>
      <c r="AW379" s="62"/>
      <c r="AX379" s="62" t="s">
        <v>747</v>
      </c>
      <c r="AY379" s="62">
        <v>9.6910000000000007</v>
      </c>
      <c r="AZ379" s="62">
        <v>0.69221428571428578</v>
      </c>
      <c r="BA379" s="62">
        <v>1.4446393561036013</v>
      </c>
      <c r="BB379" s="62">
        <v>8.5139999999999993</v>
      </c>
      <c r="BC379" s="62">
        <v>372</v>
      </c>
      <c r="BD379" s="80">
        <v>342</v>
      </c>
      <c r="BE379" s="62"/>
      <c r="BF379" s="62"/>
      <c r="BG379" s="62"/>
      <c r="BH379" s="50">
        <f t="shared" si="5"/>
        <v>0.72231967805180064</v>
      </c>
      <c r="BI379" s="50"/>
      <c r="BJ379" s="50"/>
      <c r="BL379" s="50"/>
      <c r="BM379" s="50"/>
      <c r="BN379" s="50"/>
      <c r="BO379" s="50"/>
      <c r="BP379" s="50"/>
      <c r="BQ379" s="50"/>
      <c r="BR379" s="50"/>
      <c r="BS379" s="50"/>
      <c r="BT379" s="50"/>
      <c r="BU379" s="50"/>
      <c r="BV379" s="50"/>
      <c r="BW379" s="50"/>
      <c r="BX379" s="50"/>
      <c r="BY379" s="50"/>
      <c r="BZ379" s="50"/>
      <c r="CA379" s="50"/>
      <c r="CB379" s="50"/>
      <c r="CC379" s="50"/>
      <c r="CD379" s="50"/>
      <c r="CE379" s="50"/>
      <c r="CF379" s="50"/>
      <c r="CG379" s="50"/>
      <c r="CH379" s="50"/>
      <c r="CI379" s="50"/>
    </row>
    <row r="380" spans="1:87" ht="14.25" customHeight="1" x14ac:dyDescent="0.25">
      <c r="A380" s="58">
        <v>380</v>
      </c>
      <c r="B380" s="59" t="s">
        <v>78</v>
      </c>
      <c r="C380" s="59" t="s">
        <v>26</v>
      </c>
      <c r="D380" s="59" t="s">
        <v>37</v>
      </c>
      <c r="E380" s="59"/>
      <c r="F380" s="59" t="s">
        <v>30</v>
      </c>
      <c r="G380" s="58">
        <v>69</v>
      </c>
      <c r="H380" s="58">
        <v>104</v>
      </c>
      <c r="I380" s="59" t="s">
        <v>149</v>
      </c>
      <c r="J380" s="58">
        <v>8877127178</v>
      </c>
      <c r="K380" s="58">
        <v>4.8</v>
      </c>
      <c r="L380" s="58">
        <v>0.48</v>
      </c>
      <c r="M380" s="58">
        <v>6</v>
      </c>
      <c r="N380" s="60">
        <v>0</v>
      </c>
      <c r="O380" s="60">
        <v>0</v>
      </c>
      <c r="P380" s="58">
        <v>13</v>
      </c>
      <c r="Q380" s="58">
        <v>7</v>
      </c>
      <c r="R380" s="58">
        <v>1</v>
      </c>
      <c r="S380" s="58">
        <v>7</v>
      </c>
      <c r="T380" s="58">
        <v>1</v>
      </c>
      <c r="U380" s="58">
        <v>2</v>
      </c>
      <c r="V380" s="58">
        <v>0.5</v>
      </c>
      <c r="W380" s="59">
        <v>0</v>
      </c>
      <c r="X380" s="58">
        <v>0.5</v>
      </c>
      <c r="Y380" s="58">
        <v>3</v>
      </c>
      <c r="Z380" s="59">
        <v>41</v>
      </c>
      <c r="AA380" s="59">
        <v>3</v>
      </c>
      <c r="AB380" s="59" t="s">
        <v>89</v>
      </c>
      <c r="AC380" s="59">
        <v>0</v>
      </c>
      <c r="AD380" s="58">
        <v>6</v>
      </c>
      <c r="AE380" s="58">
        <v>2</v>
      </c>
      <c r="AF380" s="58">
        <v>0</v>
      </c>
      <c r="AG380" s="58">
        <v>9</v>
      </c>
      <c r="AH380" s="59" t="s">
        <v>381</v>
      </c>
      <c r="AI380" s="58">
        <v>16</v>
      </c>
      <c r="AJ380" s="60"/>
      <c r="AK380" s="59" t="s">
        <v>434</v>
      </c>
      <c r="AL380" s="59">
        <v>1</v>
      </c>
      <c r="AM380" s="59" t="s">
        <v>27</v>
      </c>
      <c r="AN380" s="59" t="s">
        <v>680</v>
      </c>
      <c r="AO380" s="58">
        <v>24</v>
      </c>
      <c r="AP380" s="59" t="s">
        <v>677</v>
      </c>
      <c r="AQ380" s="59" t="s">
        <v>711</v>
      </c>
      <c r="AR380" s="59" t="s">
        <v>27</v>
      </c>
      <c r="AS380" s="59" t="s">
        <v>686</v>
      </c>
      <c r="AT380" s="59" t="s">
        <v>27</v>
      </c>
      <c r="AU380" s="59" t="s">
        <v>27</v>
      </c>
      <c r="AV380" s="59" t="s">
        <v>27</v>
      </c>
      <c r="AW380" s="62"/>
      <c r="AX380" s="62" t="s">
        <v>747</v>
      </c>
      <c r="AY380" s="62">
        <v>23.339000000000002</v>
      </c>
      <c r="AZ380" s="62">
        <v>0.56924390243902445</v>
      </c>
      <c r="BA380" s="62">
        <v>1.7567162260593854</v>
      </c>
      <c r="BB380" s="62">
        <v>22.227</v>
      </c>
      <c r="BC380" s="62">
        <v>276</v>
      </c>
      <c r="BD380">
        <v>2619</v>
      </c>
      <c r="BE380" s="62" t="s">
        <v>782</v>
      </c>
      <c r="BF380" s="62">
        <v>1</v>
      </c>
      <c r="BG380" s="62"/>
      <c r="BH380" s="50">
        <f t="shared" si="5"/>
        <v>0.34277389776768497</v>
      </c>
      <c r="BI380" s="50"/>
      <c r="BJ380" s="50"/>
      <c r="BL380" s="50"/>
      <c r="BM380" s="50"/>
      <c r="BN380" s="50"/>
      <c r="BO380" s="50"/>
      <c r="BP380" s="50"/>
      <c r="BQ380" s="50"/>
      <c r="BR380" s="50"/>
      <c r="BS380" s="50"/>
      <c r="BT380" s="50"/>
      <c r="BU380" s="50"/>
      <c r="BV380" s="50"/>
      <c r="BW380" s="50"/>
      <c r="BX380" s="50"/>
      <c r="BY380" s="50"/>
      <c r="BZ380" s="50"/>
      <c r="CA380" s="50"/>
      <c r="CB380" s="50"/>
      <c r="CC380" s="50"/>
      <c r="CD380" s="50"/>
      <c r="CE380" s="50"/>
      <c r="CF380" s="50"/>
      <c r="CG380" s="50"/>
      <c r="CH380" s="50"/>
      <c r="CI380" s="50"/>
    </row>
    <row r="381" spans="1:87" ht="14.25" hidden="1" customHeight="1" x14ac:dyDescent="0.25">
      <c r="A381" s="58">
        <v>381</v>
      </c>
      <c r="B381" s="59" t="s">
        <v>78</v>
      </c>
      <c r="C381" s="59" t="s">
        <v>26</v>
      </c>
      <c r="D381" s="59" t="s">
        <v>42</v>
      </c>
      <c r="E381" s="59"/>
      <c r="F381" s="59" t="s">
        <v>30</v>
      </c>
      <c r="G381" s="58">
        <v>40</v>
      </c>
      <c r="H381" s="58">
        <v>24</v>
      </c>
      <c r="I381" s="59" t="s">
        <v>149</v>
      </c>
      <c r="J381" s="58">
        <v>8877127178</v>
      </c>
      <c r="K381" s="58">
        <v>3.3333333333333299</v>
      </c>
      <c r="L381" s="58">
        <v>0.33333333333333298</v>
      </c>
      <c r="M381" s="60">
        <v>0</v>
      </c>
      <c r="N381" s="60">
        <v>0</v>
      </c>
      <c r="O381" s="60">
        <v>0</v>
      </c>
      <c r="P381" s="60">
        <v>0</v>
      </c>
      <c r="Q381" s="60">
        <v>0</v>
      </c>
      <c r="R381" s="60">
        <v>0</v>
      </c>
      <c r="S381" s="60">
        <v>0</v>
      </c>
      <c r="T381" s="60">
        <v>0</v>
      </c>
      <c r="U381" s="60">
        <v>0</v>
      </c>
      <c r="V381" s="60">
        <v>0</v>
      </c>
      <c r="W381" s="59">
        <v>0</v>
      </c>
      <c r="X381" s="60">
        <v>0</v>
      </c>
      <c r="Y381" s="60">
        <v>0</v>
      </c>
      <c r="Z381" s="59">
        <v>0</v>
      </c>
      <c r="AA381" s="59">
        <v>0</v>
      </c>
      <c r="AB381" s="59" t="s">
        <v>767</v>
      </c>
      <c r="AC381" s="61">
        <v>4</v>
      </c>
      <c r="AD381" s="58">
        <v>0</v>
      </c>
      <c r="AE381" s="58">
        <v>0</v>
      </c>
      <c r="AF381" s="58">
        <v>0</v>
      </c>
      <c r="AG381" s="58">
        <v>0</v>
      </c>
      <c r="AH381" s="59" t="s">
        <v>381</v>
      </c>
      <c r="AI381" s="58">
        <v>16</v>
      </c>
      <c r="AJ381" s="60"/>
      <c r="AK381" s="59" t="s">
        <v>100</v>
      </c>
      <c r="AL381" s="59">
        <v>1</v>
      </c>
      <c r="AM381" s="59" t="s">
        <v>27</v>
      </c>
      <c r="AN381" s="59" t="s">
        <v>680</v>
      </c>
      <c r="AO381" s="58">
        <v>24</v>
      </c>
      <c r="AP381" s="59" t="s">
        <v>677</v>
      </c>
      <c r="AQ381" s="59" t="s">
        <v>711</v>
      </c>
      <c r="AR381" s="59" t="s">
        <v>27</v>
      </c>
      <c r="AS381" s="59" t="s">
        <v>686</v>
      </c>
      <c r="AT381" s="59" t="s">
        <v>27</v>
      </c>
      <c r="AU381" s="59" t="s">
        <v>27</v>
      </c>
      <c r="AV381" s="59" t="s">
        <v>696</v>
      </c>
      <c r="AW381" s="64"/>
      <c r="AX381" s="62" t="s">
        <v>747</v>
      </c>
      <c r="AY381" s="62">
        <v>12.468999999999999</v>
      </c>
      <c r="AZ381" s="62" t="s">
        <v>27</v>
      </c>
      <c r="BA381" s="62">
        <v>0</v>
      </c>
      <c r="BB381" s="62">
        <v>11.452</v>
      </c>
      <c r="BC381" s="62">
        <v>240</v>
      </c>
      <c r="BD381" s="65">
        <v>0</v>
      </c>
      <c r="BE381" s="62" t="s">
        <v>782</v>
      </c>
      <c r="BF381" s="62">
        <v>1</v>
      </c>
      <c r="BG381" s="64"/>
      <c r="BH381" s="50">
        <f t="shared" si="5"/>
        <v>0</v>
      </c>
    </row>
    <row r="382" spans="1:87" ht="14.25" hidden="1" customHeight="1" x14ac:dyDescent="0.25">
      <c r="A382" s="58">
        <v>382</v>
      </c>
      <c r="B382" s="59" t="s">
        <v>78</v>
      </c>
      <c r="C382" s="59" t="s">
        <v>26</v>
      </c>
      <c r="D382" s="59" t="s">
        <v>47</v>
      </c>
      <c r="E382" s="59"/>
      <c r="F382" s="59" t="s">
        <v>30</v>
      </c>
      <c r="G382" s="58">
        <v>4</v>
      </c>
      <c r="H382" s="58">
        <v>8</v>
      </c>
      <c r="I382" s="59" t="s">
        <v>149</v>
      </c>
      <c r="J382" s="58">
        <v>8877127178</v>
      </c>
      <c r="K382" s="58">
        <v>0</v>
      </c>
      <c r="L382" s="58">
        <v>0</v>
      </c>
      <c r="M382" s="60">
        <v>0</v>
      </c>
      <c r="N382" s="60">
        <v>0</v>
      </c>
      <c r="O382" s="60">
        <v>0</v>
      </c>
      <c r="P382" s="60">
        <v>0</v>
      </c>
      <c r="Q382" s="60">
        <v>0</v>
      </c>
      <c r="R382" s="60">
        <v>0</v>
      </c>
      <c r="S382" s="60">
        <v>0</v>
      </c>
      <c r="T382" s="60">
        <v>0</v>
      </c>
      <c r="U382" s="60">
        <v>0</v>
      </c>
      <c r="V382" s="60">
        <v>0</v>
      </c>
      <c r="W382" s="59">
        <v>0</v>
      </c>
      <c r="X382" s="60">
        <v>0</v>
      </c>
      <c r="Y382" s="60">
        <v>0</v>
      </c>
      <c r="Z382" s="59">
        <v>0</v>
      </c>
      <c r="AA382" s="59">
        <v>0</v>
      </c>
      <c r="AB382" s="59" t="s">
        <v>27</v>
      </c>
      <c r="AC382" s="61">
        <v>4</v>
      </c>
      <c r="AD382" s="58">
        <v>0</v>
      </c>
      <c r="AE382" s="58">
        <v>0</v>
      </c>
      <c r="AF382" s="58">
        <v>0</v>
      </c>
      <c r="AG382" s="58">
        <v>0</v>
      </c>
      <c r="AH382" s="59" t="s">
        <v>381</v>
      </c>
      <c r="AI382" s="58">
        <v>16</v>
      </c>
      <c r="AJ382" s="60"/>
      <c r="AK382" s="59" t="s">
        <v>490</v>
      </c>
      <c r="AL382" s="59">
        <v>1</v>
      </c>
      <c r="AM382" s="59" t="s">
        <v>27</v>
      </c>
      <c r="AN382" s="59" t="s">
        <v>680</v>
      </c>
      <c r="AO382" s="58">
        <v>24</v>
      </c>
      <c r="AP382" s="59" t="s">
        <v>677</v>
      </c>
      <c r="AQ382" s="59" t="s">
        <v>711</v>
      </c>
      <c r="AR382" s="59" t="s">
        <v>27</v>
      </c>
      <c r="AS382" s="59" t="s">
        <v>686</v>
      </c>
      <c r="AT382" s="59" t="s">
        <v>27</v>
      </c>
      <c r="AU382" s="59" t="s">
        <v>27</v>
      </c>
      <c r="AV382" s="59" t="s">
        <v>27</v>
      </c>
      <c r="AW382" s="64"/>
      <c r="AX382" s="62" t="s">
        <v>747</v>
      </c>
      <c r="AY382" s="62">
        <v>8.0030000000000001</v>
      </c>
      <c r="AZ382" s="62" t="s">
        <v>27</v>
      </c>
      <c r="BA382" s="62">
        <v>0</v>
      </c>
      <c r="BB382" s="62"/>
      <c r="BC382" s="62">
        <v>16</v>
      </c>
      <c r="BD382" s="80">
        <v>0</v>
      </c>
      <c r="BE382" s="62"/>
      <c r="BF382" s="64"/>
      <c r="BG382" s="64"/>
      <c r="BH382" s="50">
        <f t="shared" si="5"/>
        <v>0</v>
      </c>
    </row>
    <row r="383" spans="1:87" ht="14.25" customHeight="1" x14ac:dyDescent="0.25">
      <c r="A383" s="58">
        <v>383</v>
      </c>
      <c r="B383" s="59" t="s">
        <v>78</v>
      </c>
      <c r="C383" s="59" t="s">
        <v>26</v>
      </c>
      <c r="D383" s="59" t="s">
        <v>33</v>
      </c>
      <c r="E383" s="59"/>
      <c r="F383" s="59" t="s">
        <v>500</v>
      </c>
      <c r="G383" s="58">
        <v>28</v>
      </c>
      <c r="H383" s="58">
        <v>200</v>
      </c>
      <c r="I383" s="59" t="s">
        <v>149</v>
      </c>
      <c r="J383" s="58">
        <v>8877127178</v>
      </c>
      <c r="K383" s="58">
        <v>2.875</v>
      </c>
      <c r="L383" s="58">
        <v>0.57499999999999996</v>
      </c>
      <c r="M383" s="58">
        <v>1</v>
      </c>
      <c r="N383" s="60">
        <v>0</v>
      </c>
      <c r="O383" s="60">
        <v>0</v>
      </c>
      <c r="P383" s="58">
        <v>2</v>
      </c>
      <c r="Q383" s="60">
        <v>0</v>
      </c>
      <c r="R383" s="58">
        <v>1</v>
      </c>
      <c r="S383" s="60">
        <v>0</v>
      </c>
      <c r="T383" s="58">
        <v>1</v>
      </c>
      <c r="U383" s="60">
        <v>0</v>
      </c>
      <c r="V383" s="60">
        <v>0</v>
      </c>
      <c r="W383" s="59">
        <v>0</v>
      </c>
      <c r="X383" s="60">
        <v>0</v>
      </c>
      <c r="Y383" s="60">
        <v>0</v>
      </c>
      <c r="Z383" s="59">
        <v>5</v>
      </c>
      <c r="AA383" s="59">
        <v>0</v>
      </c>
      <c r="AB383" s="59" t="s">
        <v>89</v>
      </c>
      <c r="AC383" s="59">
        <v>0</v>
      </c>
      <c r="AD383" s="58">
        <v>0</v>
      </c>
      <c r="AE383" s="58">
        <v>0</v>
      </c>
      <c r="AF383" s="58">
        <v>1</v>
      </c>
      <c r="AG383" s="58">
        <v>2</v>
      </c>
      <c r="AH383" s="59" t="s">
        <v>503</v>
      </c>
      <c r="AI383" s="58">
        <v>25</v>
      </c>
      <c r="AJ383" s="60"/>
      <c r="AK383" s="59" t="s">
        <v>522</v>
      </c>
      <c r="AL383" s="59">
        <v>1</v>
      </c>
      <c r="AM383" s="59" t="s">
        <v>27</v>
      </c>
      <c r="AN383" s="59" t="s">
        <v>680</v>
      </c>
      <c r="AO383" s="58">
        <v>24</v>
      </c>
      <c r="AP383" s="59" t="s">
        <v>677</v>
      </c>
      <c r="AQ383" s="59" t="s">
        <v>711</v>
      </c>
      <c r="AR383" s="59" t="s">
        <v>27</v>
      </c>
      <c r="AS383" s="59" t="s">
        <v>686</v>
      </c>
      <c r="AT383" s="59" t="s">
        <v>27</v>
      </c>
      <c r="AU383" s="59" t="s">
        <v>27</v>
      </c>
      <c r="AV383" s="59" t="s">
        <v>27</v>
      </c>
      <c r="AW383" s="62"/>
      <c r="AX383" s="62" t="s">
        <v>747</v>
      </c>
      <c r="AY383" s="62">
        <v>28.878</v>
      </c>
      <c r="AZ383" s="62">
        <v>5.7755999999999998</v>
      </c>
      <c r="BA383" s="62">
        <v>0.1731421843617979</v>
      </c>
      <c r="BB383" s="62">
        <v>27.597999999999999</v>
      </c>
      <c r="BC383" s="62">
        <v>84</v>
      </c>
      <c r="BD383">
        <v>0</v>
      </c>
      <c r="BE383" s="62" t="s">
        <v>783</v>
      </c>
      <c r="BF383" s="62">
        <v>1</v>
      </c>
      <c r="BG383" s="62"/>
      <c r="BH383" s="50">
        <f t="shared" si="5"/>
        <v>3.4628436872359579E-2</v>
      </c>
      <c r="BI383" s="50"/>
      <c r="BJ383" s="50"/>
      <c r="BL383" s="50"/>
      <c r="BM383" s="50"/>
      <c r="BN383" s="50"/>
      <c r="BO383" s="50"/>
      <c r="BP383" s="50"/>
      <c r="BQ383" s="50"/>
      <c r="BR383" s="50"/>
      <c r="BS383" s="50"/>
      <c r="BT383" s="50"/>
      <c r="BU383" s="50"/>
      <c r="BV383" s="50"/>
      <c r="BW383" s="50"/>
      <c r="BX383" s="50"/>
      <c r="BY383" s="50"/>
      <c r="BZ383" s="50"/>
      <c r="CA383" s="50"/>
      <c r="CB383" s="50"/>
      <c r="CC383" s="50"/>
      <c r="CD383" s="50"/>
      <c r="CE383" s="50"/>
      <c r="CF383" s="50"/>
      <c r="CG383" s="50"/>
      <c r="CH383" s="50"/>
      <c r="CI383" s="50"/>
    </row>
    <row r="384" spans="1:87" ht="14.25" hidden="1" customHeight="1" x14ac:dyDescent="0.25">
      <c r="A384" s="58">
        <v>384</v>
      </c>
      <c r="B384" s="59" t="s">
        <v>78</v>
      </c>
      <c r="C384" s="59" t="s">
        <v>26</v>
      </c>
      <c r="D384" s="59" t="s">
        <v>38</v>
      </c>
      <c r="E384" s="59"/>
      <c r="F384" s="59" t="s">
        <v>500</v>
      </c>
      <c r="G384" s="58">
        <v>29</v>
      </c>
      <c r="H384" s="58">
        <v>120</v>
      </c>
      <c r="I384" s="59" t="s">
        <v>149</v>
      </c>
      <c r="J384" s="58">
        <v>8877127178</v>
      </c>
      <c r="K384" s="58">
        <v>1.93333333333333</v>
      </c>
      <c r="L384" s="58">
        <v>0.38666666666666699</v>
      </c>
      <c r="M384" s="60">
        <v>0</v>
      </c>
      <c r="N384" s="60">
        <v>0</v>
      </c>
      <c r="O384" s="60">
        <v>0</v>
      </c>
      <c r="P384" s="60">
        <v>0</v>
      </c>
      <c r="Q384" s="60">
        <v>0</v>
      </c>
      <c r="R384" s="60">
        <v>0</v>
      </c>
      <c r="S384" s="60">
        <v>0</v>
      </c>
      <c r="T384" s="60">
        <v>0</v>
      </c>
      <c r="U384" s="60">
        <v>0</v>
      </c>
      <c r="V384" s="60">
        <v>0</v>
      </c>
      <c r="W384" s="59">
        <v>0</v>
      </c>
      <c r="X384" s="60">
        <v>0</v>
      </c>
      <c r="Y384" s="60">
        <v>0</v>
      </c>
      <c r="Z384" s="59">
        <v>0</v>
      </c>
      <c r="AA384" s="59">
        <v>0</v>
      </c>
      <c r="AB384" s="59" t="s">
        <v>767</v>
      </c>
      <c r="AC384" s="61">
        <v>4</v>
      </c>
      <c r="AD384" s="58">
        <v>0</v>
      </c>
      <c r="AE384" s="58">
        <v>0</v>
      </c>
      <c r="AF384" s="58">
        <v>0</v>
      </c>
      <c r="AG384" s="58">
        <v>0</v>
      </c>
      <c r="AH384" s="59" t="s">
        <v>503</v>
      </c>
      <c r="AI384" s="58">
        <v>25</v>
      </c>
      <c r="AJ384" s="60"/>
      <c r="AK384" s="59" t="s">
        <v>553</v>
      </c>
      <c r="AL384" s="59">
        <v>1</v>
      </c>
      <c r="AM384" s="59" t="s">
        <v>27</v>
      </c>
      <c r="AN384" s="59" t="s">
        <v>680</v>
      </c>
      <c r="AO384" s="58">
        <v>24</v>
      </c>
      <c r="AP384" s="59" t="s">
        <v>677</v>
      </c>
      <c r="AQ384" s="59" t="s">
        <v>711</v>
      </c>
      <c r="AR384" s="59" t="s">
        <v>27</v>
      </c>
      <c r="AS384" s="59" t="s">
        <v>686</v>
      </c>
      <c r="AT384" s="59" t="s">
        <v>27</v>
      </c>
      <c r="AU384" s="59" t="s">
        <v>27</v>
      </c>
      <c r="AV384" s="59" t="s">
        <v>27</v>
      </c>
      <c r="AW384" s="62"/>
      <c r="AX384" s="62" t="s">
        <v>747</v>
      </c>
      <c r="AY384" s="62">
        <v>21.81</v>
      </c>
      <c r="AZ384" s="62" t="s">
        <v>27</v>
      </c>
      <c r="BA384" s="62">
        <v>0</v>
      </c>
      <c r="BB384" s="62">
        <v>19.545000000000002</v>
      </c>
      <c r="BC384" s="62">
        <v>58</v>
      </c>
      <c r="BD384" s="65">
        <v>0</v>
      </c>
      <c r="BE384" s="62" t="s">
        <v>783</v>
      </c>
      <c r="BF384" s="62">
        <v>1</v>
      </c>
      <c r="BG384" s="62"/>
      <c r="BH384" s="50">
        <f t="shared" si="5"/>
        <v>0</v>
      </c>
      <c r="BI384" s="50"/>
      <c r="BJ384" s="50"/>
      <c r="BL384" s="50"/>
      <c r="BM384" s="50"/>
      <c r="BN384" s="50"/>
      <c r="BO384" s="50"/>
      <c r="BP384" s="50"/>
      <c r="BQ384" s="50"/>
      <c r="BR384" s="50"/>
      <c r="BS384" s="50"/>
      <c r="BT384" s="50"/>
      <c r="BU384" s="50"/>
      <c r="BV384" s="50"/>
      <c r="BW384" s="50"/>
      <c r="BX384" s="50"/>
      <c r="BY384" s="50"/>
      <c r="BZ384" s="50"/>
      <c r="CA384" s="50"/>
      <c r="CB384" s="50"/>
      <c r="CC384" s="50"/>
      <c r="CD384" s="50"/>
      <c r="CE384" s="50"/>
      <c r="CF384" s="50"/>
      <c r="CG384" s="50"/>
      <c r="CH384" s="50"/>
      <c r="CI384" s="50"/>
    </row>
    <row r="385" spans="1:89" ht="14.25" hidden="1" customHeight="1" x14ac:dyDescent="0.25">
      <c r="A385" s="58">
        <v>385</v>
      </c>
      <c r="B385" s="59" t="s">
        <v>78</v>
      </c>
      <c r="C385" s="59" t="s">
        <v>26</v>
      </c>
      <c r="D385" s="59" t="s">
        <v>43</v>
      </c>
      <c r="E385" s="59"/>
      <c r="F385" s="59" t="s">
        <v>500</v>
      </c>
      <c r="G385" s="58">
        <v>59</v>
      </c>
      <c r="H385" s="58">
        <v>26</v>
      </c>
      <c r="I385" s="59" t="s">
        <v>149</v>
      </c>
      <c r="J385" s="58">
        <v>8877127178</v>
      </c>
      <c r="K385" s="58">
        <v>3</v>
      </c>
      <c r="L385" s="58">
        <v>0.6</v>
      </c>
      <c r="M385" s="60">
        <v>0</v>
      </c>
      <c r="N385" s="60">
        <v>0</v>
      </c>
      <c r="O385" s="60">
        <v>0</v>
      </c>
      <c r="P385" s="60">
        <v>0</v>
      </c>
      <c r="Q385" s="60">
        <v>0</v>
      </c>
      <c r="R385" s="60">
        <v>0</v>
      </c>
      <c r="S385" s="60">
        <v>0</v>
      </c>
      <c r="T385" s="60">
        <v>0</v>
      </c>
      <c r="U385" s="60">
        <v>0</v>
      </c>
      <c r="V385" s="60">
        <v>0</v>
      </c>
      <c r="W385" s="59">
        <v>0</v>
      </c>
      <c r="X385" s="60">
        <v>0</v>
      </c>
      <c r="Y385" s="60">
        <v>0</v>
      </c>
      <c r="Z385" s="59">
        <v>0</v>
      </c>
      <c r="AA385" s="59">
        <v>0</v>
      </c>
      <c r="AB385" s="59" t="s">
        <v>89</v>
      </c>
      <c r="AC385" s="61">
        <v>4</v>
      </c>
      <c r="AD385" s="58">
        <v>0</v>
      </c>
      <c r="AE385" s="58">
        <v>0</v>
      </c>
      <c r="AF385" s="58">
        <v>0</v>
      </c>
      <c r="AG385" s="58">
        <v>0</v>
      </c>
      <c r="AH385" s="59" t="s">
        <v>503</v>
      </c>
      <c r="AI385" s="58">
        <v>25</v>
      </c>
      <c r="AJ385" s="60"/>
      <c r="AK385" s="59" t="s">
        <v>585</v>
      </c>
      <c r="AL385" s="59">
        <v>1</v>
      </c>
      <c r="AM385" s="59" t="s">
        <v>27</v>
      </c>
      <c r="AN385" s="59" t="s">
        <v>680</v>
      </c>
      <c r="AO385" s="58">
        <v>24</v>
      </c>
      <c r="AP385" s="59" t="s">
        <v>677</v>
      </c>
      <c r="AQ385" s="59" t="s">
        <v>711</v>
      </c>
      <c r="AR385" s="59" t="s">
        <v>27</v>
      </c>
      <c r="AS385" s="59" t="s">
        <v>686</v>
      </c>
      <c r="AT385" s="59" t="s">
        <v>27</v>
      </c>
      <c r="AU385" s="59" t="s">
        <v>27</v>
      </c>
      <c r="AV385" s="59" t="s">
        <v>696</v>
      </c>
      <c r="AW385" s="64"/>
      <c r="AX385" s="62" t="s">
        <v>747</v>
      </c>
      <c r="AY385" s="62">
        <v>23.856000000000002</v>
      </c>
      <c r="AZ385" s="62" t="s">
        <v>27</v>
      </c>
      <c r="BA385" s="62">
        <v>0</v>
      </c>
      <c r="BB385" s="62">
        <v>23.073</v>
      </c>
      <c r="BC385" s="62">
        <v>59</v>
      </c>
      <c r="BD385" s="65">
        <v>0</v>
      </c>
      <c r="BE385" s="62"/>
      <c r="BF385" s="64"/>
      <c r="BG385" s="64"/>
      <c r="BH385" s="50">
        <f t="shared" si="5"/>
        <v>0</v>
      </c>
    </row>
    <row r="386" spans="1:89" ht="14.25" hidden="1" customHeight="1" x14ac:dyDescent="0.25">
      <c r="A386" s="58">
        <v>386</v>
      </c>
      <c r="B386" s="59" t="s">
        <v>78</v>
      </c>
      <c r="C386" s="59" t="s">
        <v>26</v>
      </c>
      <c r="D386" s="59" t="s">
        <v>48</v>
      </c>
      <c r="E386" s="59"/>
      <c r="F386" s="59" t="s">
        <v>500</v>
      </c>
      <c r="G386" s="58">
        <v>53</v>
      </c>
      <c r="H386" s="58">
        <v>7</v>
      </c>
      <c r="I386" s="59" t="s">
        <v>149</v>
      </c>
      <c r="J386" s="58">
        <v>8877127178</v>
      </c>
      <c r="K386" s="58">
        <v>0</v>
      </c>
      <c r="L386" s="58">
        <v>0</v>
      </c>
      <c r="M386" s="60">
        <v>0</v>
      </c>
      <c r="N386" s="60">
        <v>0</v>
      </c>
      <c r="O386" s="60">
        <v>0</v>
      </c>
      <c r="P386" s="60">
        <v>0</v>
      </c>
      <c r="Q386" s="60">
        <v>0</v>
      </c>
      <c r="R386" s="60">
        <v>0</v>
      </c>
      <c r="S386" s="60">
        <v>0</v>
      </c>
      <c r="T386" s="60">
        <v>0</v>
      </c>
      <c r="U386" s="60">
        <v>0</v>
      </c>
      <c r="V386" s="60">
        <v>0</v>
      </c>
      <c r="W386" s="59">
        <v>0</v>
      </c>
      <c r="X386" s="60">
        <v>0</v>
      </c>
      <c r="Y386" s="60">
        <v>0</v>
      </c>
      <c r="Z386" s="59">
        <v>0</v>
      </c>
      <c r="AA386" s="59">
        <v>0</v>
      </c>
      <c r="AB386" s="59" t="s">
        <v>27</v>
      </c>
      <c r="AC386" s="61">
        <v>4</v>
      </c>
      <c r="AD386" s="58">
        <v>0</v>
      </c>
      <c r="AE386" s="58">
        <v>0</v>
      </c>
      <c r="AF386" s="58">
        <v>0</v>
      </c>
      <c r="AG386" s="58">
        <v>0</v>
      </c>
      <c r="AH386" s="59" t="s">
        <v>503</v>
      </c>
      <c r="AI386" s="58">
        <v>25</v>
      </c>
      <c r="AJ386" s="60"/>
      <c r="AK386" s="59" t="s">
        <v>616</v>
      </c>
      <c r="AL386" s="59">
        <v>1</v>
      </c>
      <c r="AM386" s="59" t="s">
        <v>27</v>
      </c>
      <c r="AN386" s="59" t="s">
        <v>680</v>
      </c>
      <c r="AO386" s="58">
        <v>24</v>
      </c>
      <c r="AP386" s="59" t="s">
        <v>677</v>
      </c>
      <c r="AQ386" s="59" t="s">
        <v>711</v>
      </c>
      <c r="AR386" s="59" t="s">
        <v>27</v>
      </c>
      <c r="AS386" s="59" t="s">
        <v>686</v>
      </c>
      <c r="AT386" s="59" t="s">
        <v>27</v>
      </c>
      <c r="AU386" s="59" t="s">
        <v>27</v>
      </c>
      <c r="AV386" s="59" t="s">
        <v>27</v>
      </c>
      <c r="AW386" s="64"/>
      <c r="AX386" s="62" t="s">
        <v>747</v>
      </c>
      <c r="AY386" s="62">
        <v>7.0030000000000001</v>
      </c>
      <c r="AZ386" s="62" t="s">
        <v>27</v>
      </c>
      <c r="BA386" s="62">
        <v>0</v>
      </c>
      <c r="BB386" s="62"/>
      <c r="BC386" s="62">
        <v>53</v>
      </c>
      <c r="BD386" s="65">
        <v>0</v>
      </c>
      <c r="BE386" s="62"/>
      <c r="BF386" s="64"/>
      <c r="BG386" s="64"/>
      <c r="BH386" s="50">
        <f t="shared" ref="BH386:BH449" si="6">SUM(AD386:AF386)/AY386</f>
        <v>0</v>
      </c>
    </row>
    <row r="387" spans="1:89" ht="14.25" customHeight="1" x14ac:dyDescent="0.25">
      <c r="A387" s="58">
        <v>387</v>
      </c>
      <c r="B387" s="59" t="s">
        <v>78</v>
      </c>
      <c r="C387" s="59" t="s">
        <v>26</v>
      </c>
      <c r="D387" s="59" t="s">
        <v>79</v>
      </c>
      <c r="E387" s="59"/>
      <c r="F387" s="59" t="s">
        <v>80</v>
      </c>
      <c r="G387" s="58">
        <v>1</v>
      </c>
      <c r="H387" s="58">
        <v>30</v>
      </c>
      <c r="I387" s="59" t="s">
        <v>81</v>
      </c>
      <c r="J387" s="58">
        <v>9591241137</v>
      </c>
      <c r="K387" s="58">
        <v>74.9375</v>
      </c>
      <c r="L387" s="58">
        <v>0.82900943396226401</v>
      </c>
      <c r="M387" s="58">
        <v>7</v>
      </c>
      <c r="N387" s="60">
        <v>0</v>
      </c>
      <c r="O387" s="58">
        <v>1</v>
      </c>
      <c r="P387" s="58">
        <v>13</v>
      </c>
      <c r="Q387" s="58">
        <v>6</v>
      </c>
      <c r="R387" s="58">
        <v>1</v>
      </c>
      <c r="S387" s="58">
        <v>6</v>
      </c>
      <c r="T387" s="58">
        <v>1</v>
      </c>
      <c r="U387" s="60">
        <v>0</v>
      </c>
      <c r="V387" s="58">
        <v>3</v>
      </c>
      <c r="W387" s="59">
        <v>0</v>
      </c>
      <c r="X387" s="58">
        <v>1</v>
      </c>
      <c r="Y387" s="58">
        <v>4</v>
      </c>
      <c r="Z387" s="59">
        <v>43</v>
      </c>
      <c r="AA387" s="59">
        <v>4</v>
      </c>
      <c r="AB387" s="59" t="s">
        <v>767</v>
      </c>
      <c r="AC387" s="59">
        <v>0</v>
      </c>
      <c r="AD387" s="58">
        <v>2</v>
      </c>
      <c r="AE387" s="58">
        <v>4</v>
      </c>
      <c r="AF387" s="58">
        <v>0</v>
      </c>
      <c r="AG387" s="58">
        <v>10</v>
      </c>
      <c r="AH387" s="59" t="s">
        <v>83</v>
      </c>
      <c r="AI387" s="58">
        <v>3</v>
      </c>
      <c r="AJ387" s="58">
        <v>1</v>
      </c>
      <c r="AK387" s="59" t="s">
        <v>84</v>
      </c>
      <c r="AL387" s="59">
        <v>1</v>
      </c>
      <c r="AM387" s="59" t="s">
        <v>27</v>
      </c>
      <c r="AN387" s="59" t="s">
        <v>673</v>
      </c>
      <c r="AO387" s="58">
        <v>26</v>
      </c>
      <c r="AP387" s="59" t="s">
        <v>674</v>
      </c>
      <c r="AQ387" s="59" t="s">
        <v>675</v>
      </c>
      <c r="AR387" s="59" t="s">
        <v>27</v>
      </c>
      <c r="AS387" s="59" t="s">
        <v>676</v>
      </c>
      <c r="AT387" s="59" t="s">
        <v>27</v>
      </c>
      <c r="AU387" s="59" t="s">
        <v>27</v>
      </c>
      <c r="AV387" s="59" t="s">
        <v>27</v>
      </c>
      <c r="AW387" s="62"/>
      <c r="AX387" s="62" t="s">
        <v>748</v>
      </c>
      <c r="AY387" s="62">
        <v>26.027000000000001</v>
      </c>
      <c r="AZ387" s="62">
        <v>0.60527906976744184</v>
      </c>
      <c r="BA387" s="62">
        <v>1.6521304798862719</v>
      </c>
      <c r="BB387" s="62">
        <v>22.123000000000001</v>
      </c>
      <c r="BC387" s="62">
        <v>93</v>
      </c>
      <c r="BD387">
        <v>5163</v>
      </c>
      <c r="BE387" s="62"/>
      <c r="BF387" s="62"/>
      <c r="BG387" s="62"/>
      <c r="BH387" s="50">
        <f t="shared" si="6"/>
        <v>0.23052983440273561</v>
      </c>
      <c r="BI387" s="50"/>
      <c r="BJ387" s="50"/>
      <c r="BL387" s="50"/>
      <c r="BM387" s="50"/>
      <c r="BN387" s="50"/>
      <c r="BO387" s="50"/>
      <c r="BP387" s="50"/>
      <c r="BQ387" s="50"/>
      <c r="BR387" s="50"/>
      <c r="BS387" s="50"/>
      <c r="BT387" s="50"/>
      <c r="BU387" s="50"/>
      <c r="BV387" s="50"/>
      <c r="BW387" s="50"/>
      <c r="BX387" s="50"/>
      <c r="BY387" s="50"/>
      <c r="BZ387" s="50"/>
      <c r="CA387" s="50"/>
      <c r="CB387" s="50"/>
      <c r="CC387" s="50"/>
      <c r="CD387" s="50"/>
      <c r="CE387" s="50"/>
      <c r="CF387" s="50"/>
      <c r="CG387" s="50"/>
      <c r="CH387" s="50"/>
      <c r="CI387" s="50"/>
      <c r="CJ387" s="50"/>
      <c r="CK387" s="50"/>
    </row>
    <row r="388" spans="1:89" ht="14.25" customHeight="1" x14ac:dyDescent="0.25">
      <c r="A388" s="58">
        <v>388</v>
      </c>
      <c r="B388" s="59" t="s">
        <v>78</v>
      </c>
      <c r="C388" s="59" t="s">
        <v>26</v>
      </c>
      <c r="D388" s="59" t="s">
        <v>34</v>
      </c>
      <c r="E388" s="59"/>
      <c r="F388" s="59" t="s">
        <v>35</v>
      </c>
      <c r="G388" s="58">
        <v>1</v>
      </c>
      <c r="H388" s="58">
        <v>19</v>
      </c>
      <c r="I388" s="59" t="s">
        <v>81</v>
      </c>
      <c r="J388" s="58">
        <v>9591241137</v>
      </c>
      <c r="K388" s="58">
        <v>53.785714285714299</v>
      </c>
      <c r="L388" s="58">
        <v>0.25075987841945302</v>
      </c>
      <c r="M388" s="58">
        <v>4</v>
      </c>
      <c r="N388" s="60">
        <v>0</v>
      </c>
      <c r="O388" s="60">
        <v>0</v>
      </c>
      <c r="P388" s="58">
        <v>8</v>
      </c>
      <c r="Q388" s="58">
        <v>4</v>
      </c>
      <c r="R388" s="58">
        <v>1</v>
      </c>
      <c r="S388" s="58">
        <v>4</v>
      </c>
      <c r="T388" s="58">
        <v>1</v>
      </c>
      <c r="U388" s="58">
        <v>2</v>
      </c>
      <c r="V388" s="58">
        <v>1.5</v>
      </c>
      <c r="W388" s="59">
        <v>0</v>
      </c>
      <c r="X388" s="58">
        <v>0.5</v>
      </c>
      <c r="Y388" s="58">
        <v>4</v>
      </c>
      <c r="Z388" s="59">
        <v>30</v>
      </c>
      <c r="AA388" s="59">
        <v>4</v>
      </c>
      <c r="AB388" s="59" t="s">
        <v>89</v>
      </c>
      <c r="AC388" s="59">
        <v>0</v>
      </c>
      <c r="AD388" s="58">
        <v>2</v>
      </c>
      <c r="AE388" s="58">
        <v>1</v>
      </c>
      <c r="AF388" s="58">
        <v>0</v>
      </c>
      <c r="AG388" s="58">
        <v>4</v>
      </c>
      <c r="AH388" s="59" t="s">
        <v>90</v>
      </c>
      <c r="AI388" s="58">
        <v>4</v>
      </c>
      <c r="AJ388" s="58">
        <v>1</v>
      </c>
      <c r="AK388" s="59" t="s">
        <v>202</v>
      </c>
      <c r="AL388" s="59">
        <v>1</v>
      </c>
      <c r="AM388" s="59" t="s">
        <v>27</v>
      </c>
      <c r="AN388" s="59" t="s">
        <v>673</v>
      </c>
      <c r="AO388" s="58">
        <v>26</v>
      </c>
      <c r="AP388" s="59" t="s">
        <v>674</v>
      </c>
      <c r="AQ388" s="59" t="s">
        <v>675</v>
      </c>
      <c r="AR388" s="59" t="s">
        <v>27</v>
      </c>
      <c r="AS388" s="59" t="s">
        <v>676</v>
      </c>
      <c r="AT388" s="59" t="s">
        <v>27</v>
      </c>
      <c r="AU388" s="59" t="s">
        <v>27</v>
      </c>
      <c r="AV388" s="59" t="s">
        <v>27</v>
      </c>
      <c r="AW388" s="62"/>
      <c r="AX388" s="62" t="s">
        <v>748</v>
      </c>
      <c r="AY388" s="62">
        <v>16.806999999999999</v>
      </c>
      <c r="AZ388" s="62">
        <v>0.56023333333333325</v>
      </c>
      <c r="BA388" s="62">
        <v>1.7849705479859583</v>
      </c>
      <c r="BB388" s="62">
        <v>14.847</v>
      </c>
      <c r="BC388" s="62">
        <v>51</v>
      </c>
      <c r="BD388">
        <v>426</v>
      </c>
      <c r="BE388" s="62"/>
      <c r="BF388" s="62"/>
      <c r="BG388" s="62"/>
      <c r="BH388" s="50">
        <f t="shared" si="6"/>
        <v>0.17849705479859584</v>
      </c>
      <c r="BI388" s="50"/>
      <c r="BJ388" s="50"/>
      <c r="BL388" s="50"/>
      <c r="BM388" s="50"/>
      <c r="BN388" s="50"/>
      <c r="BO388" s="50"/>
      <c r="BP388" s="50"/>
      <c r="BQ388" s="50"/>
      <c r="BR388" s="50"/>
      <c r="BS388" s="50"/>
      <c r="BT388" s="50"/>
      <c r="BU388" s="50"/>
      <c r="BV388" s="50"/>
      <c r="BW388" s="50"/>
      <c r="BX388" s="50"/>
      <c r="BY388" s="50"/>
      <c r="BZ388" s="50"/>
      <c r="CA388" s="50"/>
      <c r="CB388" s="50"/>
      <c r="CC388" s="50"/>
      <c r="CD388" s="50"/>
      <c r="CE388" s="50"/>
      <c r="CF388" s="50"/>
      <c r="CG388" s="50"/>
      <c r="CH388" s="50"/>
      <c r="CI388" s="50"/>
    </row>
    <row r="389" spans="1:89" ht="14.25" customHeight="1" x14ac:dyDescent="0.25">
      <c r="A389" s="58">
        <v>389</v>
      </c>
      <c r="B389" s="59" t="s">
        <v>78</v>
      </c>
      <c r="C389" s="59" t="s">
        <v>26</v>
      </c>
      <c r="D389" s="59" t="s">
        <v>39</v>
      </c>
      <c r="E389" s="59"/>
      <c r="F389" s="59" t="s">
        <v>40</v>
      </c>
      <c r="G389" s="58">
        <v>1</v>
      </c>
      <c r="H389" s="58">
        <v>9</v>
      </c>
      <c r="I389" s="59" t="s">
        <v>81</v>
      </c>
      <c r="J389" s="58">
        <v>9591241137</v>
      </c>
      <c r="K389" s="58">
        <v>55.2</v>
      </c>
      <c r="L389" s="58">
        <v>0.28085106382978697</v>
      </c>
      <c r="M389" s="58">
        <v>2</v>
      </c>
      <c r="N389" s="60">
        <v>0</v>
      </c>
      <c r="O389" s="60">
        <v>0</v>
      </c>
      <c r="P389" s="58">
        <v>4</v>
      </c>
      <c r="Q389" s="58">
        <v>1</v>
      </c>
      <c r="R389" s="58">
        <v>1</v>
      </c>
      <c r="S389" s="58">
        <v>1</v>
      </c>
      <c r="T389" s="58">
        <v>1</v>
      </c>
      <c r="U389" s="60">
        <v>0</v>
      </c>
      <c r="V389" s="58">
        <v>0.5</v>
      </c>
      <c r="W389" s="59">
        <v>0</v>
      </c>
      <c r="X389" s="58">
        <v>0.5</v>
      </c>
      <c r="Y389" s="58">
        <v>1</v>
      </c>
      <c r="Z389" s="59">
        <v>12</v>
      </c>
      <c r="AA389" s="59">
        <v>1</v>
      </c>
      <c r="AB389" s="59" t="s">
        <v>89</v>
      </c>
      <c r="AC389" s="59">
        <v>0</v>
      </c>
      <c r="AD389" s="58">
        <v>1</v>
      </c>
      <c r="AE389" s="58">
        <v>0</v>
      </c>
      <c r="AF389" s="58">
        <v>1</v>
      </c>
      <c r="AG389" s="58">
        <v>3</v>
      </c>
      <c r="AH389" s="59" t="s">
        <v>90</v>
      </c>
      <c r="AI389" s="58">
        <v>4</v>
      </c>
      <c r="AJ389" s="60"/>
      <c r="AK389" s="59" t="s">
        <v>215</v>
      </c>
      <c r="AL389" s="59">
        <v>1</v>
      </c>
      <c r="AM389" s="59" t="s">
        <v>27</v>
      </c>
      <c r="AN389" s="59" t="s">
        <v>673</v>
      </c>
      <c r="AO389" s="58">
        <v>26</v>
      </c>
      <c r="AP389" s="59" t="s">
        <v>674</v>
      </c>
      <c r="AQ389" s="59" t="s">
        <v>675</v>
      </c>
      <c r="AR389" s="59" t="s">
        <v>27</v>
      </c>
      <c r="AS389" s="59" t="s">
        <v>676</v>
      </c>
      <c r="AT389" s="59" t="s">
        <v>27</v>
      </c>
      <c r="AU389" s="59" t="s">
        <v>27</v>
      </c>
      <c r="AV389" s="59" t="s">
        <v>27</v>
      </c>
      <c r="AW389" s="62"/>
      <c r="AX389" s="62" t="s">
        <v>748</v>
      </c>
      <c r="AY389" s="62">
        <v>7.9510000000000005</v>
      </c>
      <c r="AZ389" s="62">
        <v>0.66258333333333341</v>
      </c>
      <c r="BA389" s="62">
        <v>1.5092441202364482</v>
      </c>
      <c r="BB389" s="62">
        <v>6.8550000000000004</v>
      </c>
      <c r="BC389" s="62">
        <v>18</v>
      </c>
      <c r="BD389">
        <v>0</v>
      </c>
      <c r="BE389" s="62"/>
      <c r="BF389" s="62"/>
      <c r="BG389" s="62"/>
      <c r="BH389" s="50">
        <f t="shared" si="6"/>
        <v>0.25154068670607471</v>
      </c>
      <c r="BI389" s="50"/>
      <c r="BJ389" s="50"/>
      <c r="BL389" s="50"/>
      <c r="BM389" s="50"/>
      <c r="BN389" s="50"/>
      <c r="BO389" s="50"/>
      <c r="BP389" s="50"/>
      <c r="BQ389" s="50"/>
      <c r="BR389" s="50"/>
      <c r="BS389" s="50"/>
      <c r="BT389" s="50"/>
      <c r="BU389" s="50"/>
      <c r="BV389" s="50"/>
      <c r="BW389" s="50"/>
      <c r="BX389" s="50"/>
      <c r="BY389" s="50"/>
      <c r="BZ389" s="50"/>
      <c r="CA389" s="50"/>
      <c r="CB389" s="50"/>
      <c r="CC389" s="50"/>
      <c r="CD389" s="50"/>
      <c r="CE389" s="50"/>
      <c r="CF389" s="50"/>
      <c r="CG389" s="50"/>
      <c r="CH389" s="50"/>
      <c r="CI389" s="50"/>
    </row>
    <row r="390" spans="1:89" ht="14.25" customHeight="1" x14ac:dyDescent="0.25">
      <c r="A390" s="58">
        <v>390</v>
      </c>
      <c r="B390" s="59" t="s">
        <v>78</v>
      </c>
      <c r="C390" s="59" t="s">
        <v>26</v>
      </c>
      <c r="D390" s="59" t="s">
        <v>44</v>
      </c>
      <c r="E390" s="59"/>
      <c r="F390" s="59" t="s">
        <v>45</v>
      </c>
      <c r="G390" s="58">
        <v>1</v>
      </c>
      <c r="H390" s="58">
        <v>8</v>
      </c>
      <c r="I390" s="59" t="s">
        <v>81</v>
      </c>
      <c r="J390" s="58">
        <v>9591241137</v>
      </c>
      <c r="K390" s="58">
        <v>61.615384615384599</v>
      </c>
      <c r="L390" s="58">
        <v>0.64247020585048797</v>
      </c>
      <c r="M390" s="58">
        <v>1</v>
      </c>
      <c r="N390" s="60">
        <v>0</v>
      </c>
      <c r="O390" s="60">
        <v>0</v>
      </c>
      <c r="P390" s="58">
        <v>1</v>
      </c>
      <c r="Q390" s="60">
        <v>0</v>
      </c>
      <c r="R390" s="58">
        <v>1</v>
      </c>
      <c r="S390" s="60">
        <v>0</v>
      </c>
      <c r="T390" s="58">
        <v>1</v>
      </c>
      <c r="U390" s="60">
        <v>0</v>
      </c>
      <c r="V390" s="60">
        <v>0</v>
      </c>
      <c r="W390" s="59">
        <v>0</v>
      </c>
      <c r="X390" s="60">
        <v>0</v>
      </c>
      <c r="Y390" s="60">
        <v>0</v>
      </c>
      <c r="Z390" s="59">
        <v>4</v>
      </c>
      <c r="AA390" s="59">
        <v>0</v>
      </c>
      <c r="AB390" s="59" t="s">
        <v>89</v>
      </c>
      <c r="AC390" s="59">
        <v>0</v>
      </c>
      <c r="AD390" s="58">
        <v>0</v>
      </c>
      <c r="AE390" s="58">
        <v>1</v>
      </c>
      <c r="AF390" s="58">
        <v>0</v>
      </c>
      <c r="AG390" s="58">
        <v>3</v>
      </c>
      <c r="AH390" s="59" t="s">
        <v>90</v>
      </c>
      <c r="AI390" s="58">
        <v>4</v>
      </c>
      <c r="AJ390" s="60"/>
      <c r="AK390" s="59" t="s">
        <v>245</v>
      </c>
      <c r="AL390" s="59">
        <v>1</v>
      </c>
      <c r="AM390" s="59" t="s">
        <v>27</v>
      </c>
      <c r="AN390" s="59" t="s">
        <v>673</v>
      </c>
      <c r="AO390" s="58">
        <v>26</v>
      </c>
      <c r="AP390" s="59" t="s">
        <v>674</v>
      </c>
      <c r="AQ390" s="59" t="s">
        <v>675</v>
      </c>
      <c r="AR390" s="59" t="s">
        <v>27</v>
      </c>
      <c r="AS390" s="59" t="s">
        <v>676</v>
      </c>
      <c r="AT390" s="59" t="s">
        <v>27</v>
      </c>
      <c r="AU390" s="59" t="s">
        <v>27</v>
      </c>
      <c r="AV390" s="59" t="s">
        <v>27</v>
      </c>
      <c r="AW390" s="64"/>
      <c r="AX390" s="62" t="s">
        <v>748</v>
      </c>
      <c r="AY390" s="62">
        <v>8.0050000000000008</v>
      </c>
      <c r="AZ390" s="62">
        <v>2.0012500000000002</v>
      </c>
      <c r="BA390" s="62">
        <v>0.49968769519050588</v>
      </c>
      <c r="BB390" s="62">
        <v>7.492</v>
      </c>
      <c r="BC390" s="62">
        <v>36</v>
      </c>
      <c r="BD390">
        <v>0</v>
      </c>
      <c r="BE390" s="62"/>
      <c r="BF390" s="64"/>
      <c r="BG390" s="64"/>
      <c r="BH390" s="50">
        <f t="shared" si="6"/>
        <v>0.12492192379762647</v>
      </c>
    </row>
    <row r="391" spans="1:89" ht="14.25" hidden="1" customHeight="1" x14ac:dyDescent="0.25">
      <c r="A391" s="58">
        <v>391</v>
      </c>
      <c r="B391" s="59" t="s">
        <v>78</v>
      </c>
      <c r="C391" s="59" t="s">
        <v>26</v>
      </c>
      <c r="D391" s="59" t="s">
        <v>29</v>
      </c>
      <c r="E391" s="59"/>
      <c r="F391" s="59" t="s">
        <v>32</v>
      </c>
      <c r="G391" s="58">
        <v>19</v>
      </c>
      <c r="H391" s="58">
        <v>75</v>
      </c>
      <c r="I391" s="59" t="s">
        <v>81</v>
      </c>
      <c r="J391" s="58">
        <v>9591241137</v>
      </c>
      <c r="K391" s="58">
        <v>0.35294117647058798</v>
      </c>
      <c r="L391" s="58">
        <v>0.17647058823529399</v>
      </c>
      <c r="M391" s="60">
        <v>0</v>
      </c>
      <c r="N391" s="60">
        <v>0</v>
      </c>
      <c r="O391" s="60">
        <v>0</v>
      </c>
      <c r="P391" s="60">
        <v>0</v>
      </c>
      <c r="Q391" s="60">
        <v>0</v>
      </c>
      <c r="R391" s="60">
        <v>0</v>
      </c>
      <c r="S391" s="60">
        <v>0</v>
      </c>
      <c r="T391" s="60">
        <v>0</v>
      </c>
      <c r="U391" s="60">
        <v>0</v>
      </c>
      <c r="V391" s="60">
        <v>0</v>
      </c>
      <c r="W391" s="59">
        <v>0</v>
      </c>
      <c r="X391" s="60">
        <v>0</v>
      </c>
      <c r="Y391" s="60">
        <v>0</v>
      </c>
      <c r="Z391" s="59">
        <v>0</v>
      </c>
      <c r="AA391" s="59">
        <v>0</v>
      </c>
      <c r="AB391" s="59" t="s">
        <v>89</v>
      </c>
      <c r="AC391" s="61">
        <v>4</v>
      </c>
      <c r="AD391" s="58">
        <v>0</v>
      </c>
      <c r="AE391" s="58">
        <v>0</v>
      </c>
      <c r="AF391" s="58">
        <v>0</v>
      </c>
      <c r="AG391" s="58">
        <v>0</v>
      </c>
      <c r="AH391" s="59" t="s">
        <v>258</v>
      </c>
      <c r="AI391" s="58">
        <v>9</v>
      </c>
      <c r="AJ391" s="60"/>
      <c r="AK391" s="59" t="s">
        <v>283</v>
      </c>
      <c r="AL391" s="59">
        <v>1</v>
      </c>
      <c r="AM391" s="59" t="s">
        <v>27</v>
      </c>
      <c r="AN391" s="59" t="s">
        <v>673</v>
      </c>
      <c r="AO391" s="58">
        <v>26</v>
      </c>
      <c r="AP391" s="59" t="s">
        <v>674</v>
      </c>
      <c r="AQ391" s="59" t="s">
        <v>675</v>
      </c>
      <c r="AR391" s="59" t="s">
        <v>27</v>
      </c>
      <c r="AS391" s="59" t="s">
        <v>676</v>
      </c>
      <c r="AT391" s="59" t="s">
        <v>27</v>
      </c>
      <c r="AU391" s="59" t="s">
        <v>27</v>
      </c>
      <c r="AV391" s="59" t="s">
        <v>27</v>
      </c>
      <c r="AW391" s="62"/>
      <c r="AX391" s="62" t="s">
        <v>748</v>
      </c>
      <c r="AY391" s="62">
        <v>24.025000000000002</v>
      </c>
      <c r="AZ391" s="62" t="s">
        <v>27</v>
      </c>
      <c r="BA391" s="62">
        <v>0</v>
      </c>
      <c r="BB391" s="62">
        <v>18.437999999999999</v>
      </c>
      <c r="BC391" s="62">
        <v>38</v>
      </c>
      <c r="BD391" s="65">
        <v>0</v>
      </c>
      <c r="BE391" s="62"/>
      <c r="BF391" s="62"/>
      <c r="BG391" s="62"/>
      <c r="BH391" s="50">
        <f t="shared" si="6"/>
        <v>0</v>
      </c>
      <c r="BI391" s="50"/>
      <c r="BJ391" s="50"/>
      <c r="BL391" s="50"/>
      <c r="BM391" s="50"/>
      <c r="BN391" s="50"/>
      <c r="BO391" s="50"/>
      <c r="BP391" s="50"/>
      <c r="BQ391" s="50"/>
      <c r="BR391" s="50"/>
      <c r="BS391" s="50"/>
      <c r="BT391" s="50"/>
      <c r="BU391" s="50"/>
      <c r="BV391" s="50"/>
      <c r="BW391" s="50"/>
      <c r="BX391" s="50"/>
      <c r="BY391" s="50"/>
      <c r="BZ391" s="50"/>
      <c r="CA391" s="50"/>
      <c r="CB391" s="50"/>
      <c r="CC391" s="50"/>
      <c r="CD391" s="50"/>
      <c r="CE391" s="50"/>
      <c r="CF391" s="50"/>
      <c r="CG391" s="50"/>
      <c r="CH391" s="50"/>
      <c r="CI391" s="50"/>
    </row>
    <row r="392" spans="1:89" ht="14.25" customHeight="1" x14ac:dyDescent="0.25">
      <c r="A392" s="58">
        <v>392</v>
      </c>
      <c r="B392" s="59" t="s">
        <v>78</v>
      </c>
      <c r="C392" s="59" t="s">
        <v>26</v>
      </c>
      <c r="D392" s="59" t="s">
        <v>36</v>
      </c>
      <c r="E392" s="59"/>
      <c r="F392" s="59" t="s">
        <v>32</v>
      </c>
      <c r="G392" s="58">
        <v>66</v>
      </c>
      <c r="H392" s="58">
        <v>56</v>
      </c>
      <c r="I392" s="59" t="s">
        <v>81</v>
      </c>
      <c r="J392" s="58">
        <v>9591241137</v>
      </c>
      <c r="K392" s="58">
        <v>0.1875</v>
      </c>
      <c r="L392" s="58">
        <v>9.375E-2</v>
      </c>
      <c r="M392" s="58">
        <v>3</v>
      </c>
      <c r="N392" s="60">
        <v>0</v>
      </c>
      <c r="O392" s="60">
        <v>0</v>
      </c>
      <c r="P392" s="58">
        <v>5</v>
      </c>
      <c r="Q392" s="58">
        <v>2</v>
      </c>
      <c r="R392" s="58">
        <v>3</v>
      </c>
      <c r="S392" s="58">
        <v>2</v>
      </c>
      <c r="T392" s="58">
        <v>1</v>
      </c>
      <c r="U392" s="60">
        <v>0</v>
      </c>
      <c r="V392" s="58">
        <v>1</v>
      </c>
      <c r="W392" s="59">
        <v>0</v>
      </c>
      <c r="X392" s="58">
        <v>1</v>
      </c>
      <c r="Y392" s="58">
        <v>2</v>
      </c>
      <c r="Z392" s="59">
        <v>20</v>
      </c>
      <c r="AA392" s="59">
        <v>2</v>
      </c>
      <c r="AB392" s="59" t="s">
        <v>89</v>
      </c>
      <c r="AC392" s="59">
        <v>0</v>
      </c>
      <c r="AD392" s="58">
        <v>6</v>
      </c>
      <c r="AE392" s="58">
        <v>3</v>
      </c>
      <c r="AF392" s="58">
        <v>0</v>
      </c>
      <c r="AG392" s="58">
        <v>11</v>
      </c>
      <c r="AH392" s="59" t="s">
        <v>258</v>
      </c>
      <c r="AI392" s="58">
        <v>9</v>
      </c>
      <c r="AJ392" s="58">
        <v>1</v>
      </c>
      <c r="AK392" s="59" t="s">
        <v>315</v>
      </c>
      <c r="AL392" s="59">
        <v>1</v>
      </c>
      <c r="AM392" s="59" t="s">
        <v>27</v>
      </c>
      <c r="AN392" s="59" t="s">
        <v>673</v>
      </c>
      <c r="AO392" s="58">
        <v>26</v>
      </c>
      <c r="AP392" s="59" t="s">
        <v>674</v>
      </c>
      <c r="AQ392" s="59" t="s">
        <v>675</v>
      </c>
      <c r="AR392" s="59" t="s">
        <v>27</v>
      </c>
      <c r="AS392" s="59" t="s">
        <v>676</v>
      </c>
      <c r="AT392" s="59" t="s">
        <v>27</v>
      </c>
      <c r="AU392" s="59" t="s">
        <v>27</v>
      </c>
      <c r="AV392" s="59" t="s">
        <v>27</v>
      </c>
      <c r="AW392" s="62"/>
      <c r="AX392" s="62" t="s">
        <v>748</v>
      </c>
      <c r="AY392" s="62">
        <v>16.988</v>
      </c>
      <c r="AZ392" s="62">
        <v>0.84939999999999993</v>
      </c>
      <c r="BA392" s="62">
        <v>1.177301624676242</v>
      </c>
      <c r="BB392" s="62">
        <v>15.661</v>
      </c>
      <c r="BC392" s="62">
        <v>132</v>
      </c>
      <c r="BD392">
        <v>1217</v>
      </c>
      <c r="BE392" s="62"/>
      <c r="BF392" s="62"/>
      <c r="BG392" s="62"/>
      <c r="BH392" s="50">
        <f t="shared" si="6"/>
        <v>0.52978573110430893</v>
      </c>
      <c r="BI392" s="50"/>
      <c r="BJ392" s="50"/>
      <c r="BL392" s="50"/>
      <c r="BM392" s="50"/>
      <c r="BN392" s="50"/>
      <c r="BO392" s="50"/>
      <c r="BP392" s="50"/>
      <c r="BQ392" s="50"/>
      <c r="BR392" s="50"/>
      <c r="BS392" s="50"/>
      <c r="BT392" s="50"/>
      <c r="BU392" s="50"/>
      <c r="BV392" s="50"/>
      <c r="BW392" s="50"/>
      <c r="BX392" s="50"/>
      <c r="BY392" s="50"/>
      <c r="BZ392" s="50"/>
      <c r="CA392" s="50"/>
      <c r="CB392" s="50"/>
      <c r="CC392" s="50"/>
      <c r="CD392" s="50"/>
      <c r="CE392" s="50"/>
      <c r="CF392" s="50"/>
      <c r="CG392" s="50"/>
      <c r="CH392" s="50"/>
      <c r="CI392" s="50"/>
    </row>
    <row r="393" spans="1:89" ht="14.25" customHeight="1" x14ac:dyDescent="0.25">
      <c r="A393" s="58">
        <v>393</v>
      </c>
      <c r="B393" s="59" t="s">
        <v>78</v>
      </c>
      <c r="C393" s="59" t="s">
        <v>26</v>
      </c>
      <c r="D393" s="59" t="s">
        <v>41</v>
      </c>
      <c r="E393" s="59"/>
      <c r="F393" s="59" t="s">
        <v>32</v>
      </c>
      <c r="G393" s="58">
        <v>14</v>
      </c>
      <c r="H393" s="58">
        <v>13</v>
      </c>
      <c r="I393" s="59" t="s">
        <v>81</v>
      </c>
      <c r="J393" s="58">
        <v>9591241137</v>
      </c>
      <c r="K393" s="58">
        <v>0.46153846153846201</v>
      </c>
      <c r="L393" s="58">
        <v>0.230769230769231</v>
      </c>
      <c r="M393" s="58">
        <v>2</v>
      </c>
      <c r="N393" s="60">
        <v>0</v>
      </c>
      <c r="O393" s="60">
        <v>0</v>
      </c>
      <c r="P393" s="58">
        <v>4</v>
      </c>
      <c r="Q393" s="58">
        <v>2</v>
      </c>
      <c r="R393" s="58">
        <v>1</v>
      </c>
      <c r="S393" s="58">
        <v>2</v>
      </c>
      <c r="T393" s="58">
        <v>1</v>
      </c>
      <c r="U393" s="60">
        <v>0</v>
      </c>
      <c r="V393" s="58">
        <v>1</v>
      </c>
      <c r="W393" s="59">
        <v>0</v>
      </c>
      <c r="X393" s="60">
        <v>0</v>
      </c>
      <c r="Y393" s="58">
        <v>1</v>
      </c>
      <c r="Z393" s="59">
        <v>14</v>
      </c>
      <c r="AA393" s="59">
        <v>1</v>
      </c>
      <c r="AB393" s="59" t="s">
        <v>767</v>
      </c>
      <c r="AC393" s="59">
        <v>0</v>
      </c>
      <c r="AD393" s="58">
        <v>0</v>
      </c>
      <c r="AE393" s="58">
        <v>1</v>
      </c>
      <c r="AF393" s="58">
        <v>0</v>
      </c>
      <c r="AG393" s="58">
        <v>3</v>
      </c>
      <c r="AH393" s="59" t="s">
        <v>258</v>
      </c>
      <c r="AI393" s="58">
        <v>9</v>
      </c>
      <c r="AJ393" s="60"/>
      <c r="AK393" s="59" t="s">
        <v>347</v>
      </c>
      <c r="AL393" s="59">
        <v>1</v>
      </c>
      <c r="AM393" s="59" t="s">
        <v>27</v>
      </c>
      <c r="AN393" s="59" t="s">
        <v>673</v>
      </c>
      <c r="AO393" s="58">
        <v>26</v>
      </c>
      <c r="AP393" s="59" t="s">
        <v>674</v>
      </c>
      <c r="AQ393" s="59" t="s">
        <v>675</v>
      </c>
      <c r="AR393" s="59" t="s">
        <v>27</v>
      </c>
      <c r="AS393" s="59" t="s">
        <v>676</v>
      </c>
      <c r="AT393" s="59" t="s">
        <v>27</v>
      </c>
      <c r="AU393" s="59" t="s">
        <v>27</v>
      </c>
      <c r="AV393" s="59" t="s">
        <v>27</v>
      </c>
      <c r="AW393" s="64"/>
      <c r="AX393" s="62" t="s">
        <v>748</v>
      </c>
      <c r="AY393" s="62">
        <v>8.947000000000001</v>
      </c>
      <c r="AZ393" s="62">
        <v>0.63907142857142862</v>
      </c>
      <c r="BA393" s="62">
        <v>1.5647703140717557</v>
      </c>
      <c r="BB393" s="62">
        <v>7.5360000000000005</v>
      </c>
      <c r="BC393" s="62">
        <v>28</v>
      </c>
      <c r="BD393">
        <v>0</v>
      </c>
      <c r="BE393" s="62"/>
      <c r="BF393" s="64"/>
      <c r="BG393" s="64"/>
      <c r="BH393" s="50">
        <f t="shared" si="6"/>
        <v>0.11176930814798255</v>
      </c>
    </row>
    <row r="394" spans="1:89" ht="14.25" hidden="1" customHeight="1" x14ac:dyDescent="0.25">
      <c r="A394" s="58">
        <v>394</v>
      </c>
      <c r="B394" s="59" t="s">
        <v>78</v>
      </c>
      <c r="C394" s="59" t="s">
        <v>26</v>
      </c>
      <c r="D394" s="59" t="s">
        <v>46</v>
      </c>
      <c r="E394" s="59"/>
      <c r="F394" s="59" t="s">
        <v>32</v>
      </c>
      <c r="G394" s="58">
        <v>98</v>
      </c>
      <c r="H394" s="58">
        <v>9</v>
      </c>
      <c r="I394" s="59" t="s">
        <v>81</v>
      </c>
      <c r="J394" s="58">
        <v>9591241137</v>
      </c>
      <c r="K394" s="58">
        <v>0.214285714285714</v>
      </c>
      <c r="L394" s="58">
        <v>0.107142857142857</v>
      </c>
      <c r="M394" s="60">
        <v>0</v>
      </c>
      <c r="N394" s="60">
        <v>0</v>
      </c>
      <c r="O394" s="60">
        <v>0</v>
      </c>
      <c r="P394" s="60">
        <v>0</v>
      </c>
      <c r="Q394" s="60">
        <v>0</v>
      </c>
      <c r="R394" s="60">
        <v>0</v>
      </c>
      <c r="S394" s="60">
        <v>0</v>
      </c>
      <c r="T394" s="60">
        <v>0</v>
      </c>
      <c r="U394" s="60">
        <v>0</v>
      </c>
      <c r="V394" s="60">
        <v>0</v>
      </c>
      <c r="W394" s="59">
        <v>0</v>
      </c>
      <c r="X394" s="60">
        <v>0</v>
      </c>
      <c r="Y394" s="60">
        <v>0</v>
      </c>
      <c r="Z394" s="59">
        <v>0</v>
      </c>
      <c r="AA394" s="59">
        <v>0</v>
      </c>
      <c r="AB394" s="59" t="s">
        <v>89</v>
      </c>
      <c r="AC394" s="61">
        <v>4</v>
      </c>
      <c r="AD394" s="58">
        <v>0</v>
      </c>
      <c r="AE394" s="58">
        <v>0</v>
      </c>
      <c r="AF394" s="58">
        <v>0</v>
      </c>
      <c r="AG394" s="58">
        <v>0</v>
      </c>
      <c r="AH394" s="59" t="s">
        <v>258</v>
      </c>
      <c r="AI394" s="58">
        <v>9</v>
      </c>
      <c r="AJ394" s="60"/>
      <c r="AK394" s="59" t="s">
        <v>174</v>
      </c>
      <c r="AL394" s="59">
        <v>1</v>
      </c>
      <c r="AM394" s="59" t="s">
        <v>27</v>
      </c>
      <c r="AN394" s="59" t="s">
        <v>673</v>
      </c>
      <c r="AO394" s="58">
        <v>26</v>
      </c>
      <c r="AP394" s="59" t="s">
        <v>674</v>
      </c>
      <c r="AQ394" s="59" t="s">
        <v>675</v>
      </c>
      <c r="AR394" s="59" t="s">
        <v>27</v>
      </c>
      <c r="AS394" s="59" t="s">
        <v>676</v>
      </c>
      <c r="AT394" s="59" t="s">
        <v>27</v>
      </c>
      <c r="AU394" s="59" t="s">
        <v>27</v>
      </c>
      <c r="AV394" s="59" t="s">
        <v>710</v>
      </c>
      <c r="AW394" s="64"/>
      <c r="AX394" s="62" t="s">
        <v>748</v>
      </c>
      <c r="AY394" s="62">
        <v>4.8950000000000005</v>
      </c>
      <c r="AZ394" s="62" t="s">
        <v>27</v>
      </c>
      <c r="BA394" s="62">
        <v>0</v>
      </c>
      <c r="BB394" s="62">
        <v>3.2770000000000001</v>
      </c>
      <c r="BC394" s="62">
        <v>196</v>
      </c>
      <c r="BD394" s="65">
        <v>0</v>
      </c>
      <c r="BE394" s="62"/>
      <c r="BF394" s="64"/>
      <c r="BG394" s="64"/>
      <c r="BH394" s="50">
        <f t="shared" si="6"/>
        <v>0</v>
      </c>
    </row>
    <row r="395" spans="1:89" ht="14.25" customHeight="1" x14ac:dyDescent="0.25">
      <c r="A395" s="58">
        <v>395</v>
      </c>
      <c r="B395" s="59" t="s">
        <v>78</v>
      </c>
      <c r="C395" s="59" t="s">
        <v>26</v>
      </c>
      <c r="D395" s="59" t="s">
        <v>31</v>
      </c>
      <c r="E395" s="59"/>
      <c r="F395" s="59" t="s">
        <v>30</v>
      </c>
      <c r="G395" s="58">
        <v>62</v>
      </c>
      <c r="H395" s="58">
        <v>150</v>
      </c>
      <c r="I395" s="59" t="s">
        <v>81</v>
      </c>
      <c r="J395" s="58">
        <v>9591241137</v>
      </c>
      <c r="K395" s="58">
        <v>4.8</v>
      </c>
      <c r="L395" s="58">
        <v>0.48</v>
      </c>
      <c r="M395" s="58">
        <v>1</v>
      </c>
      <c r="N395" s="60">
        <v>0</v>
      </c>
      <c r="O395" s="60">
        <v>0</v>
      </c>
      <c r="P395" s="58">
        <v>1</v>
      </c>
      <c r="Q395" s="60">
        <v>0</v>
      </c>
      <c r="R395" s="58">
        <v>1</v>
      </c>
      <c r="S395" s="60">
        <v>0</v>
      </c>
      <c r="T395" s="58">
        <v>1</v>
      </c>
      <c r="U395" s="60">
        <v>0</v>
      </c>
      <c r="V395" s="60">
        <v>0</v>
      </c>
      <c r="W395" s="59">
        <v>0</v>
      </c>
      <c r="X395" s="60">
        <v>0</v>
      </c>
      <c r="Y395" s="60">
        <v>0</v>
      </c>
      <c r="Z395" s="59">
        <v>4</v>
      </c>
      <c r="AA395" s="59">
        <v>0</v>
      </c>
      <c r="AB395" s="59" t="s">
        <v>89</v>
      </c>
      <c r="AC395" s="59">
        <v>0</v>
      </c>
      <c r="AD395" s="58">
        <v>0</v>
      </c>
      <c r="AE395" s="58">
        <v>0</v>
      </c>
      <c r="AF395" s="58">
        <v>0</v>
      </c>
      <c r="AG395" s="58">
        <v>1</v>
      </c>
      <c r="AH395" s="59" t="s">
        <v>381</v>
      </c>
      <c r="AI395" s="58">
        <v>16</v>
      </c>
      <c r="AJ395" s="60"/>
      <c r="AK395" s="59" t="s">
        <v>401</v>
      </c>
      <c r="AL395" s="59">
        <v>1</v>
      </c>
      <c r="AM395" s="59" t="s">
        <v>27</v>
      </c>
      <c r="AN395" s="59" t="s">
        <v>673</v>
      </c>
      <c r="AO395" s="58">
        <v>26</v>
      </c>
      <c r="AP395" s="59" t="s">
        <v>674</v>
      </c>
      <c r="AQ395" s="59" t="s">
        <v>675</v>
      </c>
      <c r="AR395" s="59" t="s">
        <v>27</v>
      </c>
      <c r="AS395" s="59" t="s">
        <v>676</v>
      </c>
      <c r="AT395" s="59" t="s">
        <v>27</v>
      </c>
      <c r="AU395" s="59" t="s">
        <v>27</v>
      </c>
      <c r="AV395" s="59" t="s">
        <v>27</v>
      </c>
      <c r="AW395" s="62"/>
      <c r="AX395" s="62" t="s">
        <v>748</v>
      </c>
      <c r="AY395" s="62">
        <v>6.1349999999999998</v>
      </c>
      <c r="AZ395" s="62">
        <v>1.5337499999999999</v>
      </c>
      <c r="BA395" s="62">
        <v>0.65199674001629992</v>
      </c>
      <c r="BB395" s="62">
        <v>5.1980000000000004</v>
      </c>
      <c r="BC395" s="62">
        <v>372</v>
      </c>
      <c r="BD395">
        <v>0</v>
      </c>
      <c r="BE395" s="62"/>
      <c r="BF395" s="62"/>
      <c r="BG395" s="62"/>
      <c r="BH395" s="50">
        <f t="shared" si="6"/>
        <v>0</v>
      </c>
      <c r="BI395" s="50"/>
      <c r="BJ395" s="50"/>
      <c r="BL395" s="50"/>
      <c r="BM395" s="50"/>
      <c r="BN395" s="50"/>
      <c r="BO395" s="50"/>
      <c r="BP395" s="50"/>
      <c r="BQ395" s="50"/>
      <c r="BR395" s="50"/>
      <c r="BS395" s="50"/>
      <c r="BT395" s="50"/>
      <c r="BU395" s="50"/>
      <c r="BV395" s="50"/>
      <c r="BW395" s="50"/>
      <c r="BX395" s="50"/>
      <c r="BY395" s="50"/>
      <c r="BZ395" s="50"/>
      <c r="CA395" s="50"/>
      <c r="CB395" s="50"/>
      <c r="CC395" s="50"/>
      <c r="CD395" s="50"/>
      <c r="CE395" s="50"/>
      <c r="CF395" s="50"/>
      <c r="CG395" s="50"/>
      <c r="CH395" s="50"/>
      <c r="CI395" s="50"/>
    </row>
    <row r="396" spans="1:89" ht="14.25" hidden="1" customHeight="1" x14ac:dyDescent="0.25">
      <c r="A396" s="58">
        <v>396</v>
      </c>
      <c r="B396" s="59" t="s">
        <v>78</v>
      </c>
      <c r="C396" s="59" t="s">
        <v>26</v>
      </c>
      <c r="D396" s="59" t="s">
        <v>37</v>
      </c>
      <c r="E396" s="59"/>
      <c r="F396" s="59" t="s">
        <v>30</v>
      </c>
      <c r="G396" s="58">
        <v>69</v>
      </c>
      <c r="H396" s="58">
        <v>104</v>
      </c>
      <c r="I396" s="59" t="s">
        <v>81</v>
      </c>
      <c r="J396" s="58">
        <v>9591241137</v>
      </c>
      <c r="K396" s="58">
        <v>4.8</v>
      </c>
      <c r="L396" s="58">
        <v>0.48</v>
      </c>
      <c r="M396" s="60">
        <v>0</v>
      </c>
      <c r="N396" s="60">
        <v>0</v>
      </c>
      <c r="O396" s="60">
        <v>0</v>
      </c>
      <c r="P396" s="60">
        <v>0</v>
      </c>
      <c r="Q396" s="60">
        <v>0</v>
      </c>
      <c r="R396" s="60">
        <v>0</v>
      </c>
      <c r="S396" s="60">
        <v>0</v>
      </c>
      <c r="T396" s="60">
        <v>0</v>
      </c>
      <c r="U396" s="60">
        <v>0</v>
      </c>
      <c r="V396" s="60">
        <v>0</v>
      </c>
      <c r="W396" s="59">
        <v>0</v>
      </c>
      <c r="X396" s="60">
        <v>0</v>
      </c>
      <c r="Y396" s="60">
        <v>0</v>
      </c>
      <c r="Z396" s="59">
        <v>0</v>
      </c>
      <c r="AA396" s="59">
        <v>0</v>
      </c>
      <c r="AB396" s="59" t="s">
        <v>89</v>
      </c>
      <c r="AC396" s="61">
        <v>4</v>
      </c>
      <c r="AD396" s="58">
        <v>0</v>
      </c>
      <c r="AE396" s="58">
        <v>0</v>
      </c>
      <c r="AF396" s="58">
        <v>0</v>
      </c>
      <c r="AG396" s="58">
        <v>0</v>
      </c>
      <c r="AH396" s="59" t="s">
        <v>381</v>
      </c>
      <c r="AI396" s="58">
        <v>16</v>
      </c>
      <c r="AJ396" s="60"/>
      <c r="AK396" s="59" t="s">
        <v>91</v>
      </c>
      <c r="AL396" s="59">
        <v>1</v>
      </c>
      <c r="AM396" s="59" t="s">
        <v>27</v>
      </c>
      <c r="AN396" s="59" t="s">
        <v>673</v>
      </c>
      <c r="AO396" s="58">
        <v>26</v>
      </c>
      <c r="AP396" s="59" t="s">
        <v>674</v>
      </c>
      <c r="AQ396" s="59" t="s">
        <v>675</v>
      </c>
      <c r="AR396" s="59" t="s">
        <v>27</v>
      </c>
      <c r="AS396" s="59" t="s">
        <v>676</v>
      </c>
      <c r="AT396" s="59" t="s">
        <v>27</v>
      </c>
      <c r="AU396" s="59" t="s">
        <v>27</v>
      </c>
      <c r="AV396" s="59" t="s">
        <v>27</v>
      </c>
      <c r="AW396" s="62"/>
      <c r="AX396" s="62" t="s">
        <v>748</v>
      </c>
      <c r="AY396" s="62">
        <v>5.7149999999999999</v>
      </c>
      <c r="AZ396" s="62" t="s">
        <v>27</v>
      </c>
      <c r="BA396" s="62">
        <v>0</v>
      </c>
      <c r="BB396" s="62">
        <v>3.5859999999999999</v>
      </c>
      <c r="BC396" s="62">
        <v>414</v>
      </c>
      <c r="BD396" s="65">
        <v>0</v>
      </c>
      <c r="BE396" s="62"/>
      <c r="BF396" s="62"/>
      <c r="BG396" s="62"/>
      <c r="BH396" s="50">
        <f t="shared" si="6"/>
        <v>0</v>
      </c>
      <c r="BI396" s="50"/>
      <c r="BJ396" s="50"/>
      <c r="BL396" s="50"/>
      <c r="BM396" s="50"/>
      <c r="BN396" s="50"/>
      <c r="BO396" s="50"/>
      <c r="BP396" s="50"/>
      <c r="BQ396" s="50"/>
      <c r="BR396" s="50"/>
      <c r="BS396" s="50"/>
      <c r="BT396" s="50"/>
      <c r="BU396" s="50"/>
      <c r="BV396" s="50"/>
      <c r="BW396" s="50"/>
      <c r="BX396" s="50"/>
      <c r="BY396" s="50"/>
      <c r="BZ396" s="50"/>
      <c r="CA396" s="50"/>
      <c r="CB396" s="50"/>
      <c r="CC396" s="50"/>
      <c r="CD396" s="50"/>
      <c r="CE396" s="50"/>
      <c r="CF396" s="50"/>
      <c r="CG396" s="50"/>
      <c r="CH396" s="50"/>
      <c r="CI396" s="50"/>
    </row>
    <row r="397" spans="1:89" ht="14.25" hidden="1" customHeight="1" x14ac:dyDescent="0.25">
      <c r="A397" s="58">
        <v>397</v>
      </c>
      <c r="B397" s="59" t="s">
        <v>78</v>
      </c>
      <c r="C397" s="59" t="s">
        <v>26</v>
      </c>
      <c r="D397" s="59" t="s">
        <v>42</v>
      </c>
      <c r="E397" s="59"/>
      <c r="F397" s="59" t="s">
        <v>30</v>
      </c>
      <c r="G397" s="58">
        <v>40</v>
      </c>
      <c r="H397" s="58">
        <v>24</v>
      </c>
      <c r="I397" s="59" t="s">
        <v>81</v>
      </c>
      <c r="J397" s="58">
        <v>9591241137</v>
      </c>
      <c r="K397" s="58">
        <v>3.3333333333333299</v>
      </c>
      <c r="L397" s="58">
        <v>0.33333333333333298</v>
      </c>
      <c r="M397" s="60">
        <v>0</v>
      </c>
      <c r="N397" s="60">
        <v>0</v>
      </c>
      <c r="O397" s="60">
        <v>0</v>
      </c>
      <c r="P397" s="60">
        <v>0</v>
      </c>
      <c r="Q397" s="60">
        <v>0</v>
      </c>
      <c r="R397" s="60">
        <v>0</v>
      </c>
      <c r="S397" s="60">
        <v>0</v>
      </c>
      <c r="T397" s="60">
        <v>0</v>
      </c>
      <c r="U397" s="60">
        <v>0</v>
      </c>
      <c r="V397" s="60">
        <v>0</v>
      </c>
      <c r="W397" s="59">
        <v>0</v>
      </c>
      <c r="X397" s="60">
        <v>0</v>
      </c>
      <c r="Y397" s="60">
        <v>0</v>
      </c>
      <c r="Z397" s="59">
        <v>0</v>
      </c>
      <c r="AA397" s="59">
        <v>0</v>
      </c>
      <c r="AB397" s="59" t="s">
        <v>767</v>
      </c>
      <c r="AC397" s="61">
        <v>4</v>
      </c>
      <c r="AD397" s="58">
        <v>0</v>
      </c>
      <c r="AE397" s="58">
        <v>0</v>
      </c>
      <c r="AF397" s="58">
        <v>0</v>
      </c>
      <c r="AG397" s="58">
        <v>0</v>
      </c>
      <c r="AH397" s="59" t="s">
        <v>381</v>
      </c>
      <c r="AI397" s="58">
        <v>16</v>
      </c>
      <c r="AJ397" s="60"/>
      <c r="AK397" s="59" t="s">
        <v>100</v>
      </c>
      <c r="AL397" s="59">
        <v>1</v>
      </c>
      <c r="AM397" s="59" t="s">
        <v>27</v>
      </c>
      <c r="AN397" s="59" t="s">
        <v>673</v>
      </c>
      <c r="AO397" s="58">
        <v>26</v>
      </c>
      <c r="AP397" s="59" t="s">
        <v>674</v>
      </c>
      <c r="AQ397" s="59" t="s">
        <v>675</v>
      </c>
      <c r="AR397" s="59" t="s">
        <v>27</v>
      </c>
      <c r="AS397" s="59" t="s">
        <v>676</v>
      </c>
      <c r="AT397" s="59" t="s">
        <v>27</v>
      </c>
      <c r="AU397" s="59" t="s">
        <v>27</v>
      </c>
      <c r="AV397" s="59" t="s">
        <v>27</v>
      </c>
      <c r="AW397" s="64"/>
      <c r="AX397" s="62" t="s">
        <v>748</v>
      </c>
      <c r="AY397" s="62">
        <v>4.9980000000000002</v>
      </c>
      <c r="AZ397" s="62" t="s">
        <v>27</v>
      </c>
      <c r="BA397" s="62">
        <v>0</v>
      </c>
      <c r="BB397" s="62">
        <v>3.5720000000000001</v>
      </c>
      <c r="BC397" s="62">
        <v>240</v>
      </c>
      <c r="BD397" s="65">
        <v>0</v>
      </c>
      <c r="BE397" s="62" t="s">
        <v>782</v>
      </c>
      <c r="BF397" s="62">
        <v>1</v>
      </c>
      <c r="BG397" s="64"/>
      <c r="BH397" s="50">
        <f t="shared" si="6"/>
        <v>0</v>
      </c>
    </row>
    <row r="398" spans="1:89" ht="14.25" hidden="1" customHeight="1" x14ac:dyDescent="0.25">
      <c r="A398" s="58">
        <v>398</v>
      </c>
      <c r="B398" s="59" t="s">
        <v>78</v>
      </c>
      <c r="C398" s="59" t="s">
        <v>26</v>
      </c>
      <c r="D398" s="59" t="s">
        <v>47</v>
      </c>
      <c r="E398" s="59"/>
      <c r="F398" s="59" t="s">
        <v>30</v>
      </c>
      <c r="G398" s="58">
        <v>4</v>
      </c>
      <c r="H398" s="58">
        <v>8</v>
      </c>
      <c r="I398" s="59" t="s">
        <v>81</v>
      </c>
      <c r="J398" s="58">
        <v>9591241137</v>
      </c>
      <c r="K398" s="58">
        <v>5.4285714285714297</v>
      </c>
      <c r="L398" s="58">
        <v>0.54285714285714304</v>
      </c>
      <c r="M398" s="60">
        <v>0</v>
      </c>
      <c r="N398" s="60">
        <v>0</v>
      </c>
      <c r="O398" s="60">
        <v>0</v>
      </c>
      <c r="P398" s="60">
        <v>0</v>
      </c>
      <c r="Q398" s="60">
        <v>0</v>
      </c>
      <c r="R398" s="60">
        <v>0</v>
      </c>
      <c r="S398" s="60">
        <v>0</v>
      </c>
      <c r="T398" s="60">
        <v>0</v>
      </c>
      <c r="U398" s="60">
        <v>0</v>
      </c>
      <c r="V398" s="60">
        <v>0</v>
      </c>
      <c r="W398" s="59">
        <v>0</v>
      </c>
      <c r="X398" s="60">
        <v>0</v>
      </c>
      <c r="Y398" s="60">
        <v>0</v>
      </c>
      <c r="Z398" s="59">
        <v>0</v>
      </c>
      <c r="AA398" s="59">
        <v>0</v>
      </c>
      <c r="AB398" s="59" t="s">
        <v>89</v>
      </c>
      <c r="AC398" s="61">
        <v>4</v>
      </c>
      <c r="AD398" s="58">
        <v>0</v>
      </c>
      <c r="AE398" s="58">
        <v>0</v>
      </c>
      <c r="AF398" s="58">
        <v>0</v>
      </c>
      <c r="AG398" s="58">
        <v>0</v>
      </c>
      <c r="AH398" s="59" t="s">
        <v>381</v>
      </c>
      <c r="AI398" s="58">
        <v>16</v>
      </c>
      <c r="AJ398" s="60"/>
      <c r="AK398" s="59" t="s">
        <v>91</v>
      </c>
      <c r="AL398" s="59">
        <v>1</v>
      </c>
      <c r="AM398" s="59" t="s">
        <v>27</v>
      </c>
      <c r="AN398" s="59" t="s">
        <v>673</v>
      </c>
      <c r="AO398" s="58">
        <v>26</v>
      </c>
      <c r="AP398" s="59" t="s">
        <v>674</v>
      </c>
      <c r="AQ398" s="59" t="s">
        <v>675</v>
      </c>
      <c r="AR398" s="59" t="s">
        <v>27</v>
      </c>
      <c r="AS398" s="59" t="s">
        <v>676</v>
      </c>
      <c r="AT398" s="59" t="s">
        <v>27</v>
      </c>
      <c r="AU398" s="59" t="s">
        <v>27</v>
      </c>
      <c r="AV398" s="59" t="s">
        <v>710</v>
      </c>
      <c r="AW398" s="64"/>
      <c r="AX398" s="62" t="s">
        <v>748</v>
      </c>
      <c r="AY398" s="62">
        <v>3.7629999999999999</v>
      </c>
      <c r="AZ398" s="62" t="s">
        <v>27</v>
      </c>
      <c r="BA398" s="62">
        <v>0</v>
      </c>
      <c r="BB398" s="62">
        <v>2.8980000000000001</v>
      </c>
      <c r="BC398" s="62">
        <v>24</v>
      </c>
      <c r="BD398" s="65">
        <v>0</v>
      </c>
      <c r="BE398" s="62"/>
      <c r="BF398" s="64"/>
      <c r="BG398" s="64"/>
      <c r="BH398" s="50">
        <f t="shared" si="6"/>
        <v>0</v>
      </c>
    </row>
    <row r="399" spans="1:89" ht="14.25" customHeight="1" x14ac:dyDescent="0.25">
      <c r="A399" s="58">
        <v>399</v>
      </c>
      <c r="B399" s="59" t="s">
        <v>78</v>
      </c>
      <c r="C399" s="59" t="s">
        <v>26</v>
      </c>
      <c r="D399" s="59" t="s">
        <v>33</v>
      </c>
      <c r="E399" s="59"/>
      <c r="F399" s="59" t="s">
        <v>500</v>
      </c>
      <c r="G399" s="58">
        <v>28</v>
      </c>
      <c r="H399" s="58">
        <v>200</v>
      </c>
      <c r="I399" s="59" t="s">
        <v>81</v>
      </c>
      <c r="J399" s="58">
        <v>9591241137</v>
      </c>
      <c r="K399" s="58">
        <v>2.875</v>
      </c>
      <c r="L399" s="58">
        <v>0.57499999999999996</v>
      </c>
      <c r="M399" s="58">
        <v>5</v>
      </c>
      <c r="N399" s="60">
        <v>0</v>
      </c>
      <c r="O399" s="60">
        <v>0</v>
      </c>
      <c r="P399" s="58">
        <v>11</v>
      </c>
      <c r="Q399" s="58">
        <v>6</v>
      </c>
      <c r="R399" s="58">
        <v>1</v>
      </c>
      <c r="S399" s="58">
        <v>6</v>
      </c>
      <c r="T399" s="58">
        <v>1</v>
      </c>
      <c r="U399" s="60">
        <v>0</v>
      </c>
      <c r="V399" s="58">
        <v>1</v>
      </c>
      <c r="W399" s="59">
        <v>0</v>
      </c>
      <c r="X399" s="58">
        <v>1</v>
      </c>
      <c r="Y399" s="58">
        <v>2</v>
      </c>
      <c r="Z399" s="59">
        <v>34</v>
      </c>
      <c r="AA399" s="59">
        <v>2</v>
      </c>
      <c r="AB399" s="59" t="s">
        <v>89</v>
      </c>
      <c r="AC399" s="59">
        <v>0</v>
      </c>
      <c r="AD399" s="58">
        <v>2</v>
      </c>
      <c r="AE399" s="58">
        <v>2</v>
      </c>
      <c r="AF399" s="58">
        <v>1</v>
      </c>
      <c r="AG399" s="58">
        <v>6</v>
      </c>
      <c r="AH399" s="59" t="s">
        <v>503</v>
      </c>
      <c r="AI399" s="58">
        <v>25</v>
      </c>
      <c r="AJ399" s="60"/>
      <c r="AK399" s="59" t="s">
        <v>523</v>
      </c>
      <c r="AL399" s="59">
        <v>1</v>
      </c>
      <c r="AM399" s="59" t="s">
        <v>27</v>
      </c>
      <c r="AN399" s="59" t="s">
        <v>673</v>
      </c>
      <c r="AO399" s="58">
        <v>26</v>
      </c>
      <c r="AP399" s="59" t="s">
        <v>674</v>
      </c>
      <c r="AQ399" s="59" t="s">
        <v>675</v>
      </c>
      <c r="AR399" s="59" t="s">
        <v>27</v>
      </c>
      <c r="AS399" s="59" t="s">
        <v>676</v>
      </c>
      <c r="AT399" s="59" t="s">
        <v>27</v>
      </c>
      <c r="AU399" s="59" t="s">
        <v>27</v>
      </c>
      <c r="AV399" s="59" t="s">
        <v>27</v>
      </c>
      <c r="AW399" s="62"/>
      <c r="AX399" s="62" t="s">
        <v>748</v>
      </c>
      <c r="AY399" s="62">
        <v>11.035</v>
      </c>
      <c r="AZ399" s="62">
        <v>0.32455882352941179</v>
      </c>
      <c r="BA399" s="62">
        <v>3.0811055731762571</v>
      </c>
      <c r="BB399" s="62">
        <v>9.7919999999999998</v>
      </c>
      <c r="BC399" s="62">
        <v>28</v>
      </c>
      <c r="BD399">
        <v>951</v>
      </c>
      <c r="BE399" s="62"/>
      <c r="BF399" s="62"/>
      <c r="BG399" s="62"/>
      <c r="BH399" s="50">
        <f t="shared" si="6"/>
        <v>0.45310376076121434</v>
      </c>
      <c r="BI399" s="50"/>
      <c r="BJ399" s="50"/>
      <c r="BL399" s="50"/>
      <c r="BM399" s="50"/>
      <c r="BN399" s="50"/>
      <c r="BO399" s="50"/>
      <c r="BP399" s="50"/>
      <c r="BQ399" s="50"/>
      <c r="BR399" s="50"/>
      <c r="BS399" s="50"/>
      <c r="BT399" s="50"/>
      <c r="BU399" s="50"/>
      <c r="BV399" s="50"/>
      <c r="BW399" s="50"/>
      <c r="BX399" s="50"/>
      <c r="BY399" s="50"/>
      <c r="BZ399" s="50"/>
      <c r="CA399" s="50"/>
      <c r="CB399" s="50"/>
      <c r="CC399" s="50"/>
      <c r="CD399" s="50"/>
      <c r="CE399" s="50"/>
      <c r="CF399" s="50"/>
      <c r="CG399" s="50"/>
      <c r="CH399" s="50"/>
      <c r="CI399" s="50"/>
    </row>
    <row r="400" spans="1:89" ht="14.25" customHeight="1" x14ac:dyDescent="0.25">
      <c r="A400" s="58">
        <v>400</v>
      </c>
      <c r="B400" s="59" t="s">
        <v>78</v>
      </c>
      <c r="C400" s="59" t="s">
        <v>26</v>
      </c>
      <c r="D400" s="59" t="s">
        <v>38</v>
      </c>
      <c r="E400" s="59"/>
      <c r="F400" s="59" t="s">
        <v>500</v>
      </c>
      <c r="G400" s="58">
        <v>29</v>
      </c>
      <c r="H400" s="58">
        <v>120</v>
      </c>
      <c r="I400" s="59" t="s">
        <v>81</v>
      </c>
      <c r="J400" s="58">
        <v>9591241137</v>
      </c>
      <c r="K400" s="58">
        <v>2.3333333333333299</v>
      </c>
      <c r="L400" s="58">
        <v>0.46666666666666701</v>
      </c>
      <c r="M400" s="58">
        <v>1</v>
      </c>
      <c r="N400" s="60">
        <v>0</v>
      </c>
      <c r="O400" s="60">
        <v>0</v>
      </c>
      <c r="P400" s="58">
        <v>2</v>
      </c>
      <c r="Q400" s="58">
        <v>1</v>
      </c>
      <c r="R400" s="60">
        <v>0</v>
      </c>
      <c r="S400" s="58">
        <v>1</v>
      </c>
      <c r="T400" s="60">
        <v>0</v>
      </c>
      <c r="U400" s="58">
        <v>2</v>
      </c>
      <c r="V400" s="60">
        <v>0</v>
      </c>
      <c r="W400" s="59">
        <v>0</v>
      </c>
      <c r="X400" s="60">
        <v>0</v>
      </c>
      <c r="Y400" s="58">
        <v>2</v>
      </c>
      <c r="Z400" s="59">
        <v>9</v>
      </c>
      <c r="AA400" s="59">
        <v>2</v>
      </c>
      <c r="AB400" s="59" t="s">
        <v>89</v>
      </c>
      <c r="AC400" s="61">
        <v>3</v>
      </c>
      <c r="AD400" s="58">
        <v>2</v>
      </c>
      <c r="AE400" s="58">
        <v>2</v>
      </c>
      <c r="AF400" s="58">
        <v>0</v>
      </c>
      <c r="AG400" s="58">
        <v>5</v>
      </c>
      <c r="AH400" s="59" t="s">
        <v>503</v>
      </c>
      <c r="AI400" s="58">
        <v>25</v>
      </c>
      <c r="AJ400" s="60"/>
      <c r="AK400" s="59" t="s">
        <v>554</v>
      </c>
      <c r="AL400" s="59">
        <v>1</v>
      </c>
      <c r="AM400" s="59" t="s">
        <v>27</v>
      </c>
      <c r="AN400" s="59" t="s">
        <v>673</v>
      </c>
      <c r="AO400" s="58">
        <v>26</v>
      </c>
      <c r="AP400" s="59" t="s">
        <v>674</v>
      </c>
      <c r="AQ400" s="59" t="s">
        <v>675</v>
      </c>
      <c r="AR400" s="59" t="s">
        <v>27</v>
      </c>
      <c r="AS400" s="59" t="s">
        <v>676</v>
      </c>
      <c r="AT400" s="59" t="s">
        <v>27</v>
      </c>
      <c r="AU400" s="59" t="s">
        <v>27</v>
      </c>
      <c r="AV400" s="59" t="s">
        <v>27</v>
      </c>
      <c r="AW400" s="62"/>
      <c r="AX400" s="62" t="s">
        <v>748</v>
      </c>
      <c r="AY400" s="62">
        <v>5.8289999999999997</v>
      </c>
      <c r="AZ400" s="62">
        <v>0.64766666666666661</v>
      </c>
      <c r="BA400" s="62">
        <v>1.5440041173443131</v>
      </c>
      <c r="BB400" s="62">
        <v>4.1630000000000003</v>
      </c>
      <c r="BC400" s="62">
        <v>29</v>
      </c>
      <c r="BD400">
        <v>134</v>
      </c>
      <c r="BE400" s="62"/>
      <c r="BF400" s="62"/>
      <c r="BG400" s="62"/>
      <c r="BH400" s="50">
        <f t="shared" si="6"/>
        <v>0.68622405215302795</v>
      </c>
      <c r="BI400" s="50"/>
      <c r="BJ400" s="50"/>
      <c r="BL400" s="50"/>
      <c r="BM400" s="50"/>
      <c r="BN400" s="50"/>
      <c r="BO400" s="50"/>
      <c r="BP400" s="50"/>
      <c r="BQ400" s="50"/>
      <c r="BR400" s="50"/>
      <c r="BS400" s="50"/>
      <c r="BT400" s="50"/>
      <c r="BU400" s="50"/>
      <c r="BV400" s="50"/>
      <c r="BW400" s="50"/>
      <c r="BX400" s="50"/>
      <c r="BY400" s="50"/>
      <c r="BZ400" s="50"/>
      <c r="CA400" s="50"/>
      <c r="CB400" s="50"/>
      <c r="CC400" s="50"/>
      <c r="CD400" s="50"/>
      <c r="CE400" s="50"/>
      <c r="CF400" s="50"/>
      <c r="CG400" s="50"/>
      <c r="CH400" s="50"/>
      <c r="CI400" s="50"/>
    </row>
    <row r="401" spans="1:89" ht="14.25" hidden="1" customHeight="1" x14ac:dyDescent="0.25">
      <c r="A401" s="58">
        <v>401</v>
      </c>
      <c r="B401" s="59" t="s">
        <v>78</v>
      </c>
      <c r="C401" s="59" t="s">
        <v>26</v>
      </c>
      <c r="D401" s="59" t="s">
        <v>43</v>
      </c>
      <c r="E401" s="59"/>
      <c r="F401" s="59" t="s">
        <v>500</v>
      </c>
      <c r="G401" s="58">
        <v>59</v>
      </c>
      <c r="H401" s="58">
        <v>26</v>
      </c>
      <c r="I401" s="59" t="s">
        <v>81</v>
      </c>
      <c r="J401" s="58">
        <v>9591241137</v>
      </c>
      <c r="K401" s="58">
        <v>3</v>
      </c>
      <c r="L401" s="58">
        <v>0.6</v>
      </c>
      <c r="M401" s="60">
        <v>0</v>
      </c>
      <c r="N401" s="60">
        <v>0</v>
      </c>
      <c r="O401" s="60">
        <v>0</v>
      </c>
      <c r="P401" s="60">
        <v>0</v>
      </c>
      <c r="Q401" s="60">
        <v>0</v>
      </c>
      <c r="R401" s="60">
        <v>0</v>
      </c>
      <c r="S401" s="60">
        <v>0</v>
      </c>
      <c r="T401" s="60">
        <v>0</v>
      </c>
      <c r="U401" s="60">
        <v>0</v>
      </c>
      <c r="V401" s="60">
        <v>0</v>
      </c>
      <c r="W401" s="59">
        <v>0</v>
      </c>
      <c r="X401" s="60">
        <v>0</v>
      </c>
      <c r="Y401" s="60">
        <v>0</v>
      </c>
      <c r="Z401" s="59">
        <v>0</v>
      </c>
      <c r="AA401" s="59">
        <v>0</v>
      </c>
      <c r="AB401" s="59" t="s">
        <v>767</v>
      </c>
      <c r="AC401" s="61">
        <v>4</v>
      </c>
      <c r="AD401" s="58">
        <v>0</v>
      </c>
      <c r="AE401" s="58">
        <v>0</v>
      </c>
      <c r="AF401" s="58">
        <v>0</v>
      </c>
      <c r="AG401" s="58">
        <v>0</v>
      </c>
      <c r="AH401" s="59" t="s">
        <v>503</v>
      </c>
      <c r="AI401" s="58">
        <v>25</v>
      </c>
      <c r="AJ401" s="60"/>
      <c r="AK401" s="59" t="s">
        <v>100</v>
      </c>
      <c r="AL401" s="59">
        <v>1</v>
      </c>
      <c r="AM401" s="59" t="s">
        <v>27</v>
      </c>
      <c r="AN401" s="59" t="s">
        <v>673</v>
      </c>
      <c r="AO401" s="58">
        <v>26</v>
      </c>
      <c r="AP401" s="59" t="s">
        <v>674</v>
      </c>
      <c r="AQ401" s="59" t="s">
        <v>675</v>
      </c>
      <c r="AR401" s="59" t="s">
        <v>27</v>
      </c>
      <c r="AS401" s="59" t="s">
        <v>676</v>
      </c>
      <c r="AT401" s="59" t="s">
        <v>27</v>
      </c>
      <c r="AU401" s="59" t="s">
        <v>27</v>
      </c>
      <c r="AV401" s="59" t="s">
        <v>27</v>
      </c>
      <c r="AW401" s="64"/>
      <c r="AX401" s="62" t="s">
        <v>748</v>
      </c>
      <c r="AY401" s="62">
        <v>6.97</v>
      </c>
      <c r="AZ401" s="62" t="s">
        <v>27</v>
      </c>
      <c r="BA401" s="62">
        <v>0</v>
      </c>
      <c r="BB401" s="62">
        <v>3.294</v>
      </c>
      <c r="BC401" s="62">
        <v>59</v>
      </c>
      <c r="BD401" s="65">
        <v>0</v>
      </c>
      <c r="BE401" s="62" t="s">
        <v>783</v>
      </c>
      <c r="BF401" s="62">
        <v>1</v>
      </c>
      <c r="BG401" s="64"/>
      <c r="BH401" s="50">
        <f t="shared" si="6"/>
        <v>0</v>
      </c>
    </row>
    <row r="402" spans="1:89" ht="14.25" hidden="1" customHeight="1" x14ac:dyDescent="0.25">
      <c r="A402" s="58">
        <v>402</v>
      </c>
      <c r="B402" s="59" t="s">
        <v>78</v>
      </c>
      <c r="C402" s="59" t="s">
        <v>26</v>
      </c>
      <c r="D402" s="59" t="s">
        <v>48</v>
      </c>
      <c r="E402" s="59"/>
      <c r="F402" s="59" t="s">
        <v>500</v>
      </c>
      <c r="G402" s="58">
        <v>53</v>
      </c>
      <c r="H402" s="58">
        <v>7</v>
      </c>
      <c r="I402" s="59" t="s">
        <v>81</v>
      </c>
      <c r="J402" s="58">
        <v>9591241137</v>
      </c>
      <c r="K402" s="58">
        <v>2.8</v>
      </c>
      <c r="L402" s="58">
        <v>0.56000000000000005</v>
      </c>
      <c r="M402" s="60">
        <v>0</v>
      </c>
      <c r="N402" s="60">
        <v>0</v>
      </c>
      <c r="O402" s="60">
        <v>0</v>
      </c>
      <c r="P402" s="60">
        <v>0</v>
      </c>
      <c r="Q402" s="60">
        <v>0</v>
      </c>
      <c r="R402" s="60">
        <v>0</v>
      </c>
      <c r="S402" s="60">
        <v>0</v>
      </c>
      <c r="T402" s="60">
        <v>0</v>
      </c>
      <c r="U402" s="60">
        <v>0</v>
      </c>
      <c r="V402" s="60">
        <v>0</v>
      </c>
      <c r="W402" s="59">
        <v>0</v>
      </c>
      <c r="X402" s="60">
        <v>0</v>
      </c>
      <c r="Y402" s="60">
        <v>0</v>
      </c>
      <c r="Z402" s="59">
        <v>0</v>
      </c>
      <c r="AA402" s="59">
        <v>0</v>
      </c>
      <c r="AB402" s="59" t="s">
        <v>89</v>
      </c>
      <c r="AC402" s="61">
        <v>4</v>
      </c>
      <c r="AD402" s="58">
        <v>0</v>
      </c>
      <c r="AE402" s="58">
        <v>0</v>
      </c>
      <c r="AF402" s="58">
        <v>0</v>
      </c>
      <c r="AG402" s="58">
        <v>0</v>
      </c>
      <c r="AH402" s="59" t="s">
        <v>503</v>
      </c>
      <c r="AI402" s="58">
        <v>25</v>
      </c>
      <c r="AJ402" s="60"/>
      <c r="AK402" s="59" t="s">
        <v>145</v>
      </c>
      <c r="AL402" s="59">
        <v>1</v>
      </c>
      <c r="AM402" s="59" t="s">
        <v>27</v>
      </c>
      <c r="AN402" s="59" t="s">
        <v>673</v>
      </c>
      <c r="AO402" s="58">
        <v>26</v>
      </c>
      <c r="AP402" s="59" t="s">
        <v>674</v>
      </c>
      <c r="AQ402" s="59" t="s">
        <v>675</v>
      </c>
      <c r="AR402" s="59" t="s">
        <v>27</v>
      </c>
      <c r="AS402" s="59" t="s">
        <v>676</v>
      </c>
      <c r="AT402" s="59" t="s">
        <v>27</v>
      </c>
      <c r="AU402" s="59" t="s">
        <v>27</v>
      </c>
      <c r="AV402" s="59" t="s">
        <v>27</v>
      </c>
      <c r="AW402" s="64"/>
      <c r="AX402" s="62" t="s">
        <v>748</v>
      </c>
      <c r="AY402" s="62">
        <v>4.1589999999999998</v>
      </c>
      <c r="AZ402" s="62" t="s">
        <v>27</v>
      </c>
      <c r="BA402" s="62">
        <v>0</v>
      </c>
      <c r="BB402" s="62">
        <v>2.7109999999999999</v>
      </c>
      <c r="BC402" s="62">
        <v>53</v>
      </c>
      <c r="BD402" s="65">
        <v>0</v>
      </c>
      <c r="BE402" s="62"/>
      <c r="BF402" s="64"/>
      <c r="BG402" s="64"/>
      <c r="BH402" s="50">
        <f t="shared" si="6"/>
        <v>0</v>
      </c>
    </row>
    <row r="403" spans="1:89" ht="14.25" hidden="1" customHeight="1" x14ac:dyDescent="0.25">
      <c r="A403" s="58">
        <v>403</v>
      </c>
      <c r="B403" s="59" t="s">
        <v>78</v>
      </c>
      <c r="C403" s="59" t="s">
        <v>26</v>
      </c>
      <c r="D403" s="59" t="s">
        <v>48</v>
      </c>
      <c r="E403" s="59"/>
      <c r="F403" s="59" t="s">
        <v>500</v>
      </c>
      <c r="G403" s="58">
        <v>53</v>
      </c>
      <c r="H403" s="58">
        <v>7</v>
      </c>
      <c r="I403" s="59" t="s">
        <v>81</v>
      </c>
      <c r="J403" s="58">
        <v>9591241137</v>
      </c>
      <c r="K403" s="58">
        <v>2.8</v>
      </c>
      <c r="L403" s="58">
        <v>0.56000000000000005</v>
      </c>
      <c r="M403" s="60">
        <v>0</v>
      </c>
      <c r="N403" s="60">
        <v>0</v>
      </c>
      <c r="O403" s="60">
        <v>0</v>
      </c>
      <c r="P403" s="60">
        <v>0</v>
      </c>
      <c r="Q403" s="60">
        <v>0</v>
      </c>
      <c r="R403" s="60">
        <v>0</v>
      </c>
      <c r="S403" s="60">
        <v>0</v>
      </c>
      <c r="T403" s="60">
        <v>0</v>
      </c>
      <c r="U403" s="60">
        <v>0</v>
      </c>
      <c r="V403" s="60">
        <v>0</v>
      </c>
      <c r="W403" s="59">
        <v>0</v>
      </c>
      <c r="X403" s="60">
        <v>0</v>
      </c>
      <c r="Y403" s="60">
        <v>0</v>
      </c>
      <c r="Z403" s="59">
        <v>0</v>
      </c>
      <c r="AA403" s="59">
        <v>0</v>
      </c>
      <c r="AB403" s="59" t="s">
        <v>89</v>
      </c>
      <c r="AC403" s="61">
        <v>4</v>
      </c>
      <c r="AD403" s="58">
        <v>0</v>
      </c>
      <c r="AE403" s="58">
        <v>0</v>
      </c>
      <c r="AF403" s="58">
        <v>0</v>
      </c>
      <c r="AG403" s="58">
        <v>0</v>
      </c>
      <c r="AH403" s="59" t="s">
        <v>503</v>
      </c>
      <c r="AI403" s="58">
        <v>25</v>
      </c>
      <c r="AJ403" s="60"/>
      <c r="AK403" s="59" t="s">
        <v>145</v>
      </c>
      <c r="AL403" s="59">
        <v>1</v>
      </c>
      <c r="AM403" s="59" t="s">
        <v>27</v>
      </c>
      <c r="AN403" s="59" t="s">
        <v>673</v>
      </c>
      <c r="AO403" s="58">
        <v>26</v>
      </c>
      <c r="AP403" s="59" t="s">
        <v>674</v>
      </c>
      <c r="AQ403" s="59" t="s">
        <v>675</v>
      </c>
      <c r="AR403" s="59" t="s">
        <v>27</v>
      </c>
      <c r="AS403" s="59" t="s">
        <v>676</v>
      </c>
      <c r="AT403" s="59" t="s">
        <v>27</v>
      </c>
      <c r="AU403" s="59" t="s">
        <v>27</v>
      </c>
      <c r="AV403" s="59" t="s">
        <v>27</v>
      </c>
      <c r="AW403" s="64"/>
      <c r="AX403" s="62" t="s">
        <v>748</v>
      </c>
      <c r="AY403" s="62">
        <v>18.939</v>
      </c>
      <c r="AZ403" s="62" t="s">
        <v>27</v>
      </c>
      <c r="BA403" s="62">
        <v>0</v>
      </c>
      <c r="BB403" s="62">
        <v>2.7109999999999999</v>
      </c>
      <c r="BC403" s="62">
        <v>53</v>
      </c>
      <c r="BD403" s="65">
        <v>0</v>
      </c>
      <c r="BE403" s="62"/>
      <c r="BF403" s="64"/>
      <c r="BG403" s="64"/>
      <c r="BH403" s="50">
        <f t="shared" si="6"/>
        <v>0</v>
      </c>
    </row>
    <row r="404" spans="1:89" ht="14.25" customHeight="1" x14ac:dyDescent="0.25">
      <c r="A404" s="58">
        <v>404</v>
      </c>
      <c r="B404" s="59" t="s">
        <v>78</v>
      </c>
      <c r="C404" s="59" t="s">
        <v>28</v>
      </c>
      <c r="D404" s="59" t="s">
        <v>79</v>
      </c>
      <c r="E404" s="59"/>
      <c r="F404" s="59" t="s">
        <v>80</v>
      </c>
      <c r="G404" s="58">
        <v>1</v>
      </c>
      <c r="H404" s="58">
        <v>30</v>
      </c>
      <c r="I404" s="59" t="s">
        <v>85</v>
      </c>
      <c r="J404" s="58">
        <v>1347638136</v>
      </c>
      <c r="K404" s="58">
        <v>0</v>
      </c>
      <c r="L404" s="58">
        <v>0</v>
      </c>
      <c r="M404" s="58">
        <v>15</v>
      </c>
      <c r="N404" s="60">
        <v>0</v>
      </c>
      <c r="O404" s="58">
        <v>1</v>
      </c>
      <c r="P404" s="58">
        <v>31</v>
      </c>
      <c r="Q404" s="58">
        <v>16</v>
      </c>
      <c r="R404" s="60">
        <v>0</v>
      </c>
      <c r="S404" s="58">
        <v>16</v>
      </c>
      <c r="T404" s="58">
        <v>2</v>
      </c>
      <c r="U404" s="58">
        <v>3</v>
      </c>
      <c r="V404" s="58">
        <v>5.5</v>
      </c>
      <c r="W404" s="59">
        <v>0</v>
      </c>
      <c r="X404" s="58">
        <v>2.5</v>
      </c>
      <c r="Y404" s="58">
        <v>11</v>
      </c>
      <c r="Z404" s="59">
        <v>103</v>
      </c>
      <c r="AA404" s="59">
        <v>11</v>
      </c>
      <c r="AB404" s="59" t="s">
        <v>27</v>
      </c>
      <c r="AC404" s="59">
        <v>0</v>
      </c>
      <c r="AD404" s="58">
        <v>3</v>
      </c>
      <c r="AE404" s="58">
        <v>5</v>
      </c>
      <c r="AF404" s="58">
        <v>2</v>
      </c>
      <c r="AG404" s="58">
        <v>14</v>
      </c>
      <c r="AH404" s="59" t="s">
        <v>86</v>
      </c>
      <c r="AI404" s="58">
        <v>3</v>
      </c>
      <c r="AJ404" s="58">
        <v>1</v>
      </c>
      <c r="AK404" s="59" t="s">
        <v>87</v>
      </c>
      <c r="AL404" s="59">
        <v>1</v>
      </c>
      <c r="AM404" s="59" t="s">
        <v>27</v>
      </c>
      <c r="AN404" s="59" t="s">
        <v>673</v>
      </c>
      <c r="AO404" s="58">
        <v>20</v>
      </c>
      <c r="AP404" s="59" t="s">
        <v>677</v>
      </c>
      <c r="AQ404" s="59" t="s">
        <v>678</v>
      </c>
      <c r="AR404" s="59" t="s">
        <v>27</v>
      </c>
      <c r="AS404" s="59" t="s">
        <v>27</v>
      </c>
      <c r="AT404" s="59" t="s">
        <v>27</v>
      </c>
      <c r="AU404" s="59" t="s">
        <v>27</v>
      </c>
      <c r="AV404" s="59" t="s">
        <v>27</v>
      </c>
      <c r="AW404" s="62"/>
      <c r="AX404" s="62" t="s">
        <v>747</v>
      </c>
      <c r="AY404" s="62">
        <v>47.15</v>
      </c>
      <c r="AZ404" s="62">
        <v>0.45776699029126211</v>
      </c>
      <c r="BA404" s="62">
        <v>2.1845174973488866</v>
      </c>
      <c r="BB404" s="62"/>
      <c r="BC404" s="62">
        <v>46</v>
      </c>
      <c r="BD404">
        <v>4625</v>
      </c>
      <c r="BE404" s="62"/>
      <c r="BF404" s="62"/>
      <c r="BG404" s="62"/>
      <c r="BH404" s="50">
        <f t="shared" si="6"/>
        <v>0.21208907741251326</v>
      </c>
      <c r="BI404" s="50"/>
      <c r="BJ404" s="50"/>
      <c r="BL404" s="50"/>
      <c r="BM404" s="50"/>
      <c r="BN404" s="50"/>
      <c r="BO404" s="50"/>
      <c r="BP404" s="50"/>
      <c r="BQ404" s="50"/>
      <c r="BR404" s="50"/>
      <c r="BS404" s="50"/>
      <c r="BT404" s="50"/>
      <c r="BU404" s="50"/>
      <c r="BV404" s="50"/>
      <c r="BW404" s="50"/>
      <c r="BX404" s="50"/>
      <c r="BY404" s="50"/>
      <c r="BZ404" s="50"/>
      <c r="CA404" s="50"/>
      <c r="CB404" s="50"/>
      <c r="CC404" s="50"/>
      <c r="CD404" s="50"/>
      <c r="CE404" s="50"/>
      <c r="CF404" s="50"/>
      <c r="CG404" s="50"/>
      <c r="CH404" s="50"/>
      <c r="CI404" s="50"/>
      <c r="CJ404" s="50"/>
      <c r="CK404" s="50"/>
    </row>
    <row r="405" spans="1:89" ht="14.25" customHeight="1" x14ac:dyDescent="0.25">
      <c r="A405" s="58">
        <v>405</v>
      </c>
      <c r="B405" s="59" t="s">
        <v>78</v>
      </c>
      <c r="C405" s="59" t="s">
        <v>28</v>
      </c>
      <c r="D405" s="59" t="s">
        <v>34</v>
      </c>
      <c r="E405" s="59"/>
      <c r="F405" s="59" t="s">
        <v>35</v>
      </c>
      <c r="G405" s="58">
        <v>1</v>
      </c>
      <c r="H405" s="58">
        <v>19</v>
      </c>
      <c r="I405" s="59" t="s">
        <v>85</v>
      </c>
      <c r="J405" s="58">
        <v>1347638136</v>
      </c>
      <c r="K405" s="58">
        <v>0</v>
      </c>
      <c r="L405" s="58">
        <v>0</v>
      </c>
      <c r="M405" s="58">
        <v>9</v>
      </c>
      <c r="N405" s="60">
        <v>0</v>
      </c>
      <c r="O405" s="58">
        <v>2</v>
      </c>
      <c r="P405" s="58">
        <v>20</v>
      </c>
      <c r="Q405" s="58">
        <v>11</v>
      </c>
      <c r="R405" s="60">
        <v>0</v>
      </c>
      <c r="S405" s="58">
        <v>11</v>
      </c>
      <c r="T405" s="58">
        <v>1</v>
      </c>
      <c r="U405" s="58">
        <v>6</v>
      </c>
      <c r="V405" s="58">
        <v>2.5</v>
      </c>
      <c r="W405" s="59">
        <v>0</v>
      </c>
      <c r="X405" s="58">
        <v>0.5</v>
      </c>
      <c r="Y405" s="58">
        <v>9</v>
      </c>
      <c r="Z405" s="59">
        <v>72</v>
      </c>
      <c r="AA405" s="59">
        <v>9</v>
      </c>
      <c r="AB405" s="59" t="s">
        <v>27</v>
      </c>
      <c r="AC405" s="59">
        <v>0</v>
      </c>
      <c r="AD405" s="58">
        <v>6</v>
      </c>
      <c r="AE405" s="58">
        <v>4</v>
      </c>
      <c r="AF405" s="58">
        <v>0</v>
      </c>
      <c r="AG405" s="58">
        <v>15</v>
      </c>
      <c r="AH405" s="59" t="s">
        <v>109</v>
      </c>
      <c r="AI405" s="58">
        <v>2</v>
      </c>
      <c r="AJ405" s="58">
        <v>1</v>
      </c>
      <c r="AK405" s="59" t="s">
        <v>203</v>
      </c>
      <c r="AL405" s="59">
        <v>1</v>
      </c>
      <c r="AM405" s="59" t="s">
        <v>27</v>
      </c>
      <c r="AN405" s="59" t="s">
        <v>673</v>
      </c>
      <c r="AO405" s="58">
        <v>20</v>
      </c>
      <c r="AP405" s="59" t="s">
        <v>677</v>
      </c>
      <c r="AQ405" s="59" t="s">
        <v>678</v>
      </c>
      <c r="AR405" s="59" t="s">
        <v>27</v>
      </c>
      <c r="AS405" s="59" t="s">
        <v>27</v>
      </c>
      <c r="AT405" s="59" t="s">
        <v>27</v>
      </c>
      <c r="AU405" s="59" t="s">
        <v>27</v>
      </c>
      <c r="AV405" s="59" t="s">
        <v>27</v>
      </c>
      <c r="AW405" s="62"/>
      <c r="AX405" s="62" t="s">
        <v>747</v>
      </c>
      <c r="AY405" s="62">
        <v>19.001000000000001</v>
      </c>
      <c r="AZ405" s="62">
        <v>0.26390277777777782</v>
      </c>
      <c r="BA405" s="62">
        <v>3.7892742487237512</v>
      </c>
      <c r="BB405" s="62"/>
      <c r="BC405" s="62">
        <v>68</v>
      </c>
      <c r="BD405" s="80">
        <v>3381</v>
      </c>
      <c r="BE405" s="62"/>
      <c r="BF405" s="62"/>
      <c r="BG405" s="62"/>
      <c r="BH405" s="50">
        <f t="shared" si="6"/>
        <v>0.52628809010052102</v>
      </c>
      <c r="BI405" s="50"/>
      <c r="BJ405" s="50"/>
      <c r="BL405" s="50"/>
      <c r="BM405" s="50"/>
      <c r="BN405" s="50"/>
      <c r="BO405" s="50"/>
      <c r="BP405" s="50"/>
      <c r="BQ405" s="50"/>
      <c r="BR405" s="50"/>
      <c r="BS405" s="50"/>
      <c r="BT405" s="50"/>
      <c r="BU405" s="50"/>
      <c r="BV405" s="50"/>
      <c r="BW405" s="50"/>
      <c r="BX405" s="50"/>
      <c r="BY405" s="50"/>
      <c r="BZ405" s="50"/>
      <c r="CA405" s="50"/>
      <c r="CB405" s="50"/>
      <c r="CC405" s="50"/>
      <c r="CD405" s="50"/>
      <c r="CE405" s="50"/>
      <c r="CF405" s="50"/>
      <c r="CG405" s="50"/>
      <c r="CH405" s="50"/>
      <c r="CI405" s="50"/>
    </row>
    <row r="406" spans="1:89" ht="14.25" customHeight="1" x14ac:dyDescent="0.25">
      <c r="A406" s="58">
        <v>406</v>
      </c>
      <c r="B406" s="59" t="s">
        <v>78</v>
      </c>
      <c r="C406" s="59" t="s">
        <v>28</v>
      </c>
      <c r="D406" s="59" t="s">
        <v>39</v>
      </c>
      <c r="E406" s="59"/>
      <c r="F406" s="59" t="s">
        <v>40</v>
      </c>
      <c r="G406" s="58">
        <v>1</v>
      </c>
      <c r="H406" s="58">
        <v>9</v>
      </c>
      <c r="I406" s="59" t="s">
        <v>85</v>
      </c>
      <c r="J406" s="58">
        <v>1347638136</v>
      </c>
      <c r="K406" s="58">
        <v>0</v>
      </c>
      <c r="L406" s="58">
        <v>0</v>
      </c>
      <c r="M406" s="58">
        <v>6</v>
      </c>
      <c r="N406" s="60">
        <v>0</v>
      </c>
      <c r="O406" s="58">
        <v>1</v>
      </c>
      <c r="P406" s="58">
        <v>10</v>
      </c>
      <c r="Q406" s="58">
        <v>4</v>
      </c>
      <c r="R406" s="60">
        <v>0</v>
      </c>
      <c r="S406" s="58">
        <v>4</v>
      </c>
      <c r="T406" s="58">
        <v>1</v>
      </c>
      <c r="U406" s="58">
        <v>2</v>
      </c>
      <c r="V406" s="60">
        <v>0</v>
      </c>
      <c r="W406" s="59">
        <v>0</v>
      </c>
      <c r="X406" s="60">
        <v>0</v>
      </c>
      <c r="Y406" s="58">
        <v>2</v>
      </c>
      <c r="Z406" s="59">
        <v>30</v>
      </c>
      <c r="AA406" s="59">
        <v>2</v>
      </c>
      <c r="AB406" s="59" t="s">
        <v>27</v>
      </c>
      <c r="AC406" s="59">
        <v>0</v>
      </c>
      <c r="AD406" s="58">
        <v>1</v>
      </c>
      <c r="AE406" s="58">
        <v>1</v>
      </c>
      <c r="AF406" s="58">
        <v>0</v>
      </c>
      <c r="AG406" s="58">
        <v>5</v>
      </c>
      <c r="AH406" s="59" t="s">
        <v>182</v>
      </c>
      <c r="AI406" s="58">
        <v>3</v>
      </c>
      <c r="AJ406" s="58">
        <v>1</v>
      </c>
      <c r="AK406" s="59" t="s">
        <v>216</v>
      </c>
      <c r="AL406" s="59">
        <v>1</v>
      </c>
      <c r="AM406" s="59" t="s">
        <v>27</v>
      </c>
      <c r="AN406" s="59" t="s">
        <v>673</v>
      </c>
      <c r="AO406" s="58">
        <v>20</v>
      </c>
      <c r="AP406" s="59" t="s">
        <v>677</v>
      </c>
      <c r="AQ406" s="59" t="s">
        <v>678</v>
      </c>
      <c r="AR406" s="59" t="s">
        <v>27</v>
      </c>
      <c r="AS406" s="59" t="s">
        <v>27</v>
      </c>
      <c r="AT406" s="59" t="s">
        <v>27</v>
      </c>
      <c r="AU406" s="59" t="s">
        <v>27</v>
      </c>
      <c r="AV406" s="59" t="s">
        <v>27</v>
      </c>
      <c r="AW406" s="62"/>
      <c r="AX406" s="62" t="s">
        <v>747</v>
      </c>
      <c r="AY406" s="62">
        <v>9.0020000000000007</v>
      </c>
      <c r="AZ406" s="62">
        <v>0.3000666666666667</v>
      </c>
      <c r="BA406" s="62">
        <v>3.3325927571650742</v>
      </c>
      <c r="BB406" s="62"/>
      <c r="BC406" s="62">
        <v>18</v>
      </c>
      <c r="BD406">
        <v>226</v>
      </c>
      <c r="BE406" s="62"/>
      <c r="BF406" s="62"/>
      <c r="BG406" s="62"/>
      <c r="BH406" s="50">
        <f t="shared" si="6"/>
        <v>0.2221728504776716</v>
      </c>
      <c r="BI406" s="50"/>
      <c r="BJ406" s="50"/>
      <c r="BL406" s="50"/>
      <c r="BM406" s="50"/>
      <c r="BN406" s="50"/>
      <c r="BO406" s="50"/>
      <c r="BP406" s="50"/>
      <c r="BQ406" s="50"/>
      <c r="BR406" s="50"/>
      <c r="BS406" s="50"/>
      <c r="BT406" s="50"/>
      <c r="BU406" s="50"/>
      <c r="BV406" s="50"/>
      <c r="BW406" s="50"/>
      <c r="BX406" s="50"/>
      <c r="BY406" s="50"/>
      <c r="BZ406" s="50"/>
      <c r="CA406" s="50"/>
      <c r="CB406" s="50"/>
      <c r="CC406" s="50"/>
      <c r="CD406" s="50"/>
      <c r="CE406" s="50"/>
      <c r="CF406" s="50"/>
      <c r="CG406" s="50"/>
      <c r="CH406" s="50"/>
      <c r="CI406" s="50"/>
    </row>
    <row r="407" spans="1:89" ht="14.25" customHeight="1" x14ac:dyDescent="0.25">
      <c r="A407" s="58">
        <v>407</v>
      </c>
      <c r="B407" s="59" t="s">
        <v>78</v>
      </c>
      <c r="C407" s="59" t="s">
        <v>28</v>
      </c>
      <c r="D407" s="59" t="s">
        <v>44</v>
      </c>
      <c r="E407" s="59"/>
      <c r="F407" s="59" t="s">
        <v>45</v>
      </c>
      <c r="G407" s="58">
        <v>1</v>
      </c>
      <c r="H407" s="58">
        <v>8</v>
      </c>
      <c r="I407" s="59" t="s">
        <v>85</v>
      </c>
      <c r="J407" s="58">
        <v>1347638136</v>
      </c>
      <c r="K407" s="58">
        <v>0</v>
      </c>
      <c r="L407" s="58">
        <v>0</v>
      </c>
      <c r="M407" s="58">
        <v>6</v>
      </c>
      <c r="N407" s="60">
        <v>0</v>
      </c>
      <c r="O407" s="58">
        <v>1</v>
      </c>
      <c r="P407" s="58">
        <v>12</v>
      </c>
      <c r="Q407" s="58">
        <v>6</v>
      </c>
      <c r="R407" s="60">
        <v>0</v>
      </c>
      <c r="S407" s="58">
        <v>6</v>
      </c>
      <c r="T407" s="58">
        <v>1</v>
      </c>
      <c r="U407" s="58">
        <v>3</v>
      </c>
      <c r="V407" s="58">
        <v>2</v>
      </c>
      <c r="W407" s="59">
        <v>0</v>
      </c>
      <c r="X407" s="58">
        <v>1</v>
      </c>
      <c r="Y407" s="58">
        <v>6</v>
      </c>
      <c r="Z407" s="59">
        <v>44</v>
      </c>
      <c r="AA407" s="59">
        <v>6</v>
      </c>
      <c r="AB407" s="59" t="s">
        <v>27</v>
      </c>
      <c r="AC407" s="59">
        <v>0</v>
      </c>
      <c r="AD407" s="58">
        <v>2</v>
      </c>
      <c r="AE407" s="58">
        <v>2</v>
      </c>
      <c r="AF407" s="58">
        <v>0</v>
      </c>
      <c r="AG407" s="58">
        <v>7</v>
      </c>
      <c r="AH407" s="59" t="s">
        <v>83</v>
      </c>
      <c r="AI407" s="58">
        <v>3</v>
      </c>
      <c r="AJ407" s="58">
        <v>1</v>
      </c>
      <c r="AK407" s="59" t="s">
        <v>246</v>
      </c>
      <c r="AL407" s="59">
        <v>1</v>
      </c>
      <c r="AM407" s="59" t="s">
        <v>27</v>
      </c>
      <c r="AN407" s="59" t="s">
        <v>673</v>
      </c>
      <c r="AO407" s="58">
        <v>20</v>
      </c>
      <c r="AP407" s="59" t="s">
        <v>677</v>
      </c>
      <c r="AQ407" s="59" t="s">
        <v>678</v>
      </c>
      <c r="AR407" s="59" t="s">
        <v>27</v>
      </c>
      <c r="AS407" s="59" t="s">
        <v>27</v>
      </c>
      <c r="AT407" s="59" t="s">
        <v>27</v>
      </c>
      <c r="AU407" s="59" t="s">
        <v>27</v>
      </c>
      <c r="AV407" s="59" t="s">
        <v>27</v>
      </c>
      <c r="AW407" s="64"/>
      <c r="AX407" s="62" t="s">
        <v>747</v>
      </c>
      <c r="AY407" s="62">
        <v>8.0009999999999994</v>
      </c>
      <c r="AZ407" s="62">
        <v>0.18184090909090908</v>
      </c>
      <c r="BA407" s="62">
        <v>5.4993125859267593</v>
      </c>
      <c r="BB407" s="62"/>
      <c r="BC407" s="62">
        <v>36</v>
      </c>
      <c r="BD407">
        <v>437</v>
      </c>
      <c r="BE407" s="62"/>
      <c r="BF407" s="64"/>
      <c r="BG407" s="64"/>
      <c r="BH407" s="50">
        <f t="shared" si="6"/>
        <v>0.49993750781152357</v>
      </c>
    </row>
    <row r="408" spans="1:89" ht="14.25" customHeight="1" x14ac:dyDescent="0.25">
      <c r="A408" s="58">
        <v>408</v>
      </c>
      <c r="B408" s="59" t="s">
        <v>78</v>
      </c>
      <c r="C408" s="59" t="s">
        <v>28</v>
      </c>
      <c r="D408" s="59" t="s">
        <v>29</v>
      </c>
      <c r="E408" s="59"/>
      <c r="F408" s="59" t="s">
        <v>32</v>
      </c>
      <c r="G408" s="58">
        <v>19</v>
      </c>
      <c r="H408" s="58">
        <v>75</v>
      </c>
      <c r="I408" s="59" t="s">
        <v>85</v>
      </c>
      <c r="J408" s="58">
        <v>1347638136</v>
      </c>
      <c r="K408" s="58">
        <v>2</v>
      </c>
      <c r="L408" s="58">
        <v>1</v>
      </c>
      <c r="M408" s="58">
        <v>12</v>
      </c>
      <c r="N408" s="60">
        <v>0</v>
      </c>
      <c r="O408" s="58">
        <v>2</v>
      </c>
      <c r="P408" s="58">
        <v>28</v>
      </c>
      <c r="Q408" s="58">
        <v>16</v>
      </c>
      <c r="R408" s="58">
        <v>1</v>
      </c>
      <c r="S408" s="58">
        <v>16</v>
      </c>
      <c r="T408" s="58">
        <v>1</v>
      </c>
      <c r="U408" s="58">
        <v>4</v>
      </c>
      <c r="V408" s="58">
        <v>2.5</v>
      </c>
      <c r="W408" s="59">
        <v>0</v>
      </c>
      <c r="X408" s="58">
        <v>2.5</v>
      </c>
      <c r="Y408" s="58">
        <v>9</v>
      </c>
      <c r="Z408" s="59">
        <v>94</v>
      </c>
      <c r="AA408" s="59">
        <v>9</v>
      </c>
      <c r="AB408" s="59" t="s">
        <v>27</v>
      </c>
      <c r="AC408" s="59">
        <v>0</v>
      </c>
      <c r="AD408" s="58">
        <v>15</v>
      </c>
      <c r="AE408" s="58">
        <v>7</v>
      </c>
      <c r="AF408" s="58">
        <v>0</v>
      </c>
      <c r="AG408" s="58">
        <v>27</v>
      </c>
      <c r="AH408" s="59" t="s">
        <v>284</v>
      </c>
      <c r="AI408" s="58">
        <v>7</v>
      </c>
      <c r="AJ408" s="58">
        <v>1</v>
      </c>
      <c r="AK408" s="59" t="s">
        <v>285</v>
      </c>
      <c r="AL408" s="59">
        <v>1</v>
      </c>
      <c r="AM408" s="59" t="s">
        <v>27</v>
      </c>
      <c r="AN408" s="59" t="s">
        <v>673</v>
      </c>
      <c r="AO408" s="58">
        <v>20</v>
      </c>
      <c r="AP408" s="59" t="s">
        <v>677</v>
      </c>
      <c r="AQ408" s="59" t="s">
        <v>678</v>
      </c>
      <c r="AR408" s="59" t="s">
        <v>27</v>
      </c>
      <c r="AS408" s="59" t="s">
        <v>27</v>
      </c>
      <c r="AT408" s="59" t="s">
        <v>27</v>
      </c>
      <c r="AU408" s="59" t="s">
        <v>27</v>
      </c>
      <c r="AV408" s="59" t="s">
        <v>27</v>
      </c>
      <c r="AW408" s="62"/>
      <c r="AX408" s="62" t="s">
        <v>747</v>
      </c>
      <c r="AY408" s="62">
        <v>27.374000000000002</v>
      </c>
      <c r="AZ408" s="62">
        <v>0.29121276595744683</v>
      </c>
      <c r="BA408" s="62">
        <v>3.4339153941696496</v>
      </c>
      <c r="BB408" s="62">
        <v>12.383000000000001</v>
      </c>
      <c r="BC408" s="62">
        <v>28</v>
      </c>
      <c r="BD408">
        <v>4679</v>
      </c>
      <c r="BE408" s="62"/>
      <c r="BF408" s="62"/>
      <c r="BG408" s="62"/>
      <c r="BH408" s="50">
        <f t="shared" si="6"/>
        <v>0.80368232629502445</v>
      </c>
      <c r="BI408" s="50"/>
      <c r="BJ408" s="50"/>
      <c r="BL408" s="50"/>
      <c r="BM408" s="50"/>
      <c r="BN408" s="50"/>
      <c r="BO408" s="50"/>
      <c r="BP408" s="50"/>
      <c r="BQ408" s="50"/>
      <c r="BR408" s="50"/>
      <c r="BS408" s="50"/>
      <c r="BT408" s="50"/>
      <c r="BU408" s="50"/>
      <c r="BV408" s="50"/>
      <c r="BW408" s="50"/>
      <c r="BX408" s="50"/>
      <c r="BY408" s="50"/>
      <c r="BZ408" s="50"/>
      <c r="CA408" s="50"/>
      <c r="CB408" s="50"/>
      <c r="CC408" s="50"/>
      <c r="CD408" s="50"/>
      <c r="CE408" s="50"/>
      <c r="CF408" s="50"/>
      <c r="CG408" s="50"/>
      <c r="CH408" s="50"/>
      <c r="CI408" s="50"/>
    </row>
    <row r="409" spans="1:89" ht="14.25" customHeight="1" x14ac:dyDescent="0.25">
      <c r="A409" s="58">
        <v>409</v>
      </c>
      <c r="B409" s="59" t="s">
        <v>78</v>
      </c>
      <c r="C409" s="59" t="s">
        <v>28</v>
      </c>
      <c r="D409" s="59" t="s">
        <v>36</v>
      </c>
      <c r="E409" s="59"/>
      <c r="F409" s="59" t="s">
        <v>32</v>
      </c>
      <c r="G409" s="58">
        <v>66</v>
      </c>
      <c r="H409" s="58">
        <v>56</v>
      </c>
      <c r="I409" s="59" t="s">
        <v>85</v>
      </c>
      <c r="J409" s="58">
        <v>1347638136</v>
      </c>
      <c r="K409" s="58">
        <v>2</v>
      </c>
      <c r="L409" s="58">
        <v>1</v>
      </c>
      <c r="M409" s="58">
        <v>15</v>
      </c>
      <c r="N409" s="58">
        <v>1</v>
      </c>
      <c r="O409" s="58">
        <v>4</v>
      </c>
      <c r="P409" s="58">
        <v>24</v>
      </c>
      <c r="Q409" s="58">
        <v>9</v>
      </c>
      <c r="R409" s="58">
        <v>4</v>
      </c>
      <c r="S409" s="58">
        <v>9</v>
      </c>
      <c r="T409" s="58">
        <v>1</v>
      </c>
      <c r="U409" s="58">
        <v>1</v>
      </c>
      <c r="V409" s="58">
        <v>8.5</v>
      </c>
      <c r="W409" s="59">
        <v>0</v>
      </c>
      <c r="X409" s="58">
        <v>1.5</v>
      </c>
      <c r="Y409" s="58">
        <v>11</v>
      </c>
      <c r="Z409" s="59">
        <v>89</v>
      </c>
      <c r="AA409" s="59">
        <v>11</v>
      </c>
      <c r="AB409" s="59" t="s">
        <v>27</v>
      </c>
      <c r="AC409" s="59">
        <v>0</v>
      </c>
      <c r="AD409" s="58">
        <v>12</v>
      </c>
      <c r="AE409" s="58">
        <v>5</v>
      </c>
      <c r="AF409" s="58">
        <v>0</v>
      </c>
      <c r="AG409" s="58">
        <v>28</v>
      </c>
      <c r="AH409" s="59" t="s">
        <v>316</v>
      </c>
      <c r="AI409" s="58">
        <v>6</v>
      </c>
      <c r="AJ409" s="58">
        <v>1</v>
      </c>
      <c r="AK409" s="59" t="s">
        <v>317</v>
      </c>
      <c r="AL409" s="59">
        <v>1</v>
      </c>
      <c r="AM409" s="59" t="s">
        <v>27</v>
      </c>
      <c r="AN409" s="59" t="s">
        <v>673</v>
      </c>
      <c r="AO409" s="58">
        <v>20</v>
      </c>
      <c r="AP409" s="59" t="s">
        <v>677</v>
      </c>
      <c r="AQ409" s="59" t="s">
        <v>678</v>
      </c>
      <c r="AR409" s="59" t="s">
        <v>27</v>
      </c>
      <c r="AS409" s="59" t="s">
        <v>27</v>
      </c>
      <c r="AT409" s="59" t="s">
        <v>27</v>
      </c>
      <c r="AU409" s="59" t="s">
        <v>27</v>
      </c>
      <c r="AV409" s="59" t="s">
        <v>27</v>
      </c>
      <c r="AW409" s="62"/>
      <c r="AX409" s="62" t="s">
        <v>747</v>
      </c>
      <c r="AY409" s="62">
        <v>33.927</v>
      </c>
      <c r="AZ409" s="62">
        <v>0.38120224719101126</v>
      </c>
      <c r="BA409" s="62">
        <v>2.623279393992985</v>
      </c>
      <c r="BB409" s="62">
        <v>32.919000000000004</v>
      </c>
      <c r="BC409" s="62">
        <v>132</v>
      </c>
      <c r="BD409">
        <v>7012</v>
      </c>
      <c r="BE409" s="62" t="s">
        <v>779</v>
      </c>
      <c r="BF409" s="62">
        <v>1</v>
      </c>
      <c r="BG409" s="62">
        <v>1</v>
      </c>
      <c r="BH409" s="50">
        <f t="shared" si="6"/>
        <v>0.50107583930203081</v>
      </c>
      <c r="BI409" s="50"/>
      <c r="BJ409" s="50"/>
      <c r="BL409" s="50"/>
      <c r="BM409" s="50"/>
      <c r="BN409" s="50"/>
      <c r="BO409" s="50"/>
      <c r="BP409" s="50"/>
      <c r="BQ409" s="50"/>
      <c r="BR409" s="50"/>
      <c r="BS409" s="50"/>
      <c r="BT409" s="50"/>
      <c r="BU409" s="50"/>
      <c r="BV409" s="50"/>
      <c r="BW409" s="50"/>
      <c r="BX409" s="50"/>
      <c r="BY409" s="50"/>
      <c r="BZ409" s="50"/>
      <c r="CA409" s="50"/>
      <c r="CB409" s="50"/>
      <c r="CC409" s="50"/>
      <c r="CD409" s="50"/>
      <c r="CE409" s="50"/>
      <c r="CF409" s="50"/>
      <c r="CG409" s="50"/>
      <c r="CH409" s="50"/>
      <c r="CI409" s="50"/>
    </row>
    <row r="410" spans="1:89" ht="14.25" customHeight="1" x14ac:dyDescent="0.25">
      <c r="A410" s="58">
        <v>410</v>
      </c>
      <c r="B410" s="59" t="s">
        <v>78</v>
      </c>
      <c r="C410" s="59" t="s">
        <v>28</v>
      </c>
      <c r="D410" s="59" t="s">
        <v>41</v>
      </c>
      <c r="E410" s="59"/>
      <c r="F410" s="59" t="s">
        <v>32</v>
      </c>
      <c r="G410" s="58">
        <v>14</v>
      </c>
      <c r="H410" s="58">
        <v>13</v>
      </c>
      <c r="I410" s="59" t="s">
        <v>85</v>
      </c>
      <c r="J410" s="58">
        <v>1347638136</v>
      </c>
      <c r="K410" s="58">
        <v>0</v>
      </c>
      <c r="L410" s="58">
        <v>0</v>
      </c>
      <c r="M410" s="58">
        <v>5</v>
      </c>
      <c r="N410" s="60">
        <v>0</v>
      </c>
      <c r="O410" s="58">
        <v>1</v>
      </c>
      <c r="P410" s="58">
        <v>10</v>
      </c>
      <c r="Q410" s="58">
        <v>5</v>
      </c>
      <c r="R410" s="60">
        <v>0</v>
      </c>
      <c r="S410" s="58">
        <v>5</v>
      </c>
      <c r="T410" s="58">
        <v>1</v>
      </c>
      <c r="U410" s="58">
        <v>1</v>
      </c>
      <c r="V410" s="58">
        <v>4</v>
      </c>
      <c r="W410" s="59">
        <v>0</v>
      </c>
      <c r="X410" s="58">
        <v>3</v>
      </c>
      <c r="Y410" s="58">
        <v>8</v>
      </c>
      <c r="Z410" s="59">
        <v>43</v>
      </c>
      <c r="AA410" s="59">
        <v>8</v>
      </c>
      <c r="AB410" s="59" t="s">
        <v>27</v>
      </c>
      <c r="AC410" s="59">
        <v>0</v>
      </c>
      <c r="AD410" s="58">
        <v>6</v>
      </c>
      <c r="AE410" s="58">
        <v>2</v>
      </c>
      <c r="AF410" s="58">
        <v>2</v>
      </c>
      <c r="AG410" s="58">
        <v>14</v>
      </c>
      <c r="AH410" s="59" t="s">
        <v>348</v>
      </c>
      <c r="AI410" s="58">
        <v>8</v>
      </c>
      <c r="AJ410" s="58">
        <v>1</v>
      </c>
      <c r="AK410" s="59" t="s">
        <v>349</v>
      </c>
      <c r="AL410" s="59">
        <v>1</v>
      </c>
      <c r="AM410" s="59" t="s">
        <v>27</v>
      </c>
      <c r="AN410" s="59" t="s">
        <v>673</v>
      </c>
      <c r="AO410" s="58">
        <v>20</v>
      </c>
      <c r="AP410" s="59" t="s">
        <v>677</v>
      </c>
      <c r="AQ410" s="59" t="s">
        <v>678</v>
      </c>
      <c r="AR410" s="59" t="s">
        <v>27</v>
      </c>
      <c r="AS410" s="59" t="s">
        <v>27</v>
      </c>
      <c r="AT410" s="59" t="s">
        <v>27</v>
      </c>
      <c r="AU410" s="59" t="s">
        <v>27</v>
      </c>
      <c r="AV410" s="59" t="s">
        <v>27</v>
      </c>
      <c r="AW410" s="64"/>
      <c r="AX410" s="62" t="s">
        <v>747</v>
      </c>
      <c r="AY410" s="62">
        <v>13</v>
      </c>
      <c r="AZ410" s="62">
        <v>0.30232558139534882</v>
      </c>
      <c r="BA410" s="62">
        <v>3.3076923076923075</v>
      </c>
      <c r="BB410" s="62"/>
      <c r="BC410" s="62">
        <v>21</v>
      </c>
      <c r="BD410" s="80">
        <v>971</v>
      </c>
      <c r="BE410" s="62"/>
      <c r="BF410" s="64"/>
      <c r="BG410" s="64"/>
      <c r="BH410" s="50">
        <f t="shared" si="6"/>
        <v>0.76923076923076927</v>
      </c>
    </row>
    <row r="411" spans="1:89" ht="14.25" customHeight="1" x14ac:dyDescent="0.25">
      <c r="A411" s="58">
        <v>411</v>
      </c>
      <c r="B411" s="59" t="s">
        <v>78</v>
      </c>
      <c r="C411" s="59" t="s">
        <v>28</v>
      </c>
      <c r="D411" s="59" t="s">
        <v>46</v>
      </c>
      <c r="E411" s="59"/>
      <c r="F411" s="59" t="s">
        <v>32</v>
      </c>
      <c r="G411" s="58">
        <v>98</v>
      </c>
      <c r="H411" s="58">
        <v>9</v>
      </c>
      <c r="I411" s="59" t="s">
        <v>85</v>
      </c>
      <c r="J411" s="58">
        <v>1347638136</v>
      </c>
      <c r="K411" s="58">
        <v>0</v>
      </c>
      <c r="L411" s="58">
        <v>0</v>
      </c>
      <c r="M411" s="58">
        <v>4</v>
      </c>
      <c r="N411" s="60">
        <v>0</v>
      </c>
      <c r="O411" s="58">
        <v>1</v>
      </c>
      <c r="P411" s="58">
        <v>7</v>
      </c>
      <c r="Q411" s="58">
        <v>3</v>
      </c>
      <c r="R411" s="60">
        <v>0</v>
      </c>
      <c r="S411" s="58">
        <v>3</v>
      </c>
      <c r="T411" s="58">
        <v>1</v>
      </c>
      <c r="U411" s="60">
        <v>0</v>
      </c>
      <c r="V411" s="58">
        <v>2.5</v>
      </c>
      <c r="W411" s="59">
        <v>0</v>
      </c>
      <c r="X411" s="58">
        <v>1.5</v>
      </c>
      <c r="Y411" s="58">
        <v>4</v>
      </c>
      <c r="Z411" s="59">
        <v>27</v>
      </c>
      <c r="AA411" s="59">
        <v>4</v>
      </c>
      <c r="AB411" s="59" t="s">
        <v>27</v>
      </c>
      <c r="AC411" s="59">
        <v>0</v>
      </c>
      <c r="AD411" s="58">
        <v>1</v>
      </c>
      <c r="AE411" s="58">
        <v>3</v>
      </c>
      <c r="AF411" s="58">
        <v>3</v>
      </c>
      <c r="AG411" s="58">
        <v>9</v>
      </c>
      <c r="AH411" s="59" t="s">
        <v>348</v>
      </c>
      <c r="AI411" s="58">
        <v>8</v>
      </c>
      <c r="AJ411" s="60"/>
      <c r="AK411" s="59" t="s">
        <v>373</v>
      </c>
      <c r="AL411" s="59">
        <v>1</v>
      </c>
      <c r="AM411" s="59" t="s">
        <v>27</v>
      </c>
      <c r="AN411" s="59" t="s">
        <v>673</v>
      </c>
      <c r="AO411" s="58">
        <v>20</v>
      </c>
      <c r="AP411" s="59" t="s">
        <v>677</v>
      </c>
      <c r="AQ411" s="59" t="s">
        <v>678</v>
      </c>
      <c r="AR411" s="59" t="s">
        <v>27</v>
      </c>
      <c r="AS411" s="59" t="s">
        <v>27</v>
      </c>
      <c r="AT411" s="59" t="s">
        <v>27</v>
      </c>
      <c r="AU411" s="59" t="s">
        <v>27</v>
      </c>
      <c r="AV411" s="59" t="s">
        <v>27</v>
      </c>
      <c r="AW411" s="64"/>
      <c r="AX411" s="62" t="s">
        <v>747</v>
      </c>
      <c r="AY411" s="62">
        <v>9.0009999999999994</v>
      </c>
      <c r="AZ411" s="62">
        <v>0.33337037037037037</v>
      </c>
      <c r="BA411" s="62">
        <v>2.9996667036995892</v>
      </c>
      <c r="BB411" s="62"/>
      <c r="BC411" s="62">
        <v>147</v>
      </c>
      <c r="BD411">
        <v>834</v>
      </c>
      <c r="BE411" s="62"/>
      <c r="BF411" s="64"/>
      <c r="BG411" s="64"/>
      <c r="BH411" s="50">
        <f t="shared" si="6"/>
        <v>0.77769136762581936</v>
      </c>
    </row>
    <row r="412" spans="1:89" ht="14.25" customHeight="1" x14ac:dyDescent="0.25">
      <c r="A412" s="58">
        <v>412</v>
      </c>
      <c r="B412" s="59" t="s">
        <v>78</v>
      </c>
      <c r="C412" s="59" t="s">
        <v>28</v>
      </c>
      <c r="D412" s="59" t="s">
        <v>31</v>
      </c>
      <c r="E412" s="59"/>
      <c r="F412" s="59" t="s">
        <v>30</v>
      </c>
      <c r="G412" s="58">
        <v>62</v>
      </c>
      <c r="H412" s="58">
        <v>150</v>
      </c>
      <c r="I412" s="59" t="s">
        <v>85</v>
      </c>
      <c r="J412" s="58">
        <v>1347638136</v>
      </c>
      <c r="K412" s="58">
        <v>3.4666666666666699</v>
      </c>
      <c r="L412" s="58">
        <v>0.34666666666666701</v>
      </c>
      <c r="M412" s="58">
        <v>9</v>
      </c>
      <c r="N412" s="60">
        <v>0</v>
      </c>
      <c r="O412" s="60">
        <v>0</v>
      </c>
      <c r="P412" s="58">
        <v>21</v>
      </c>
      <c r="Q412" s="58">
        <v>12</v>
      </c>
      <c r="R412" s="58">
        <v>2</v>
      </c>
      <c r="S412" s="58">
        <v>12</v>
      </c>
      <c r="T412" s="58">
        <v>1</v>
      </c>
      <c r="U412" s="58">
        <v>6</v>
      </c>
      <c r="V412" s="58">
        <v>2</v>
      </c>
      <c r="W412" s="59">
        <v>0</v>
      </c>
      <c r="X412" s="58">
        <v>2</v>
      </c>
      <c r="Y412" s="58">
        <v>10</v>
      </c>
      <c r="Z412" s="59">
        <v>77</v>
      </c>
      <c r="AA412" s="59">
        <v>10</v>
      </c>
      <c r="AB412" s="59" t="s">
        <v>27</v>
      </c>
      <c r="AC412" s="59">
        <v>0</v>
      </c>
      <c r="AD412" s="58">
        <v>5</v>
      </c>
      <c r="AE412" s="58">
        <v>5</v>
      </c>
      <c r="AF412" s="58">
        <v>2</v>
      </c>
      <c r="AG412" s="58">
        <v>15</v>
      </c>
      <c r="AH412" s="59" t="s">
        <v>402</v>
      </c>
      <c r="AI412" s="58">
        <v>14</v>
      </c>
      <c r="AJ412" s="60"/>
      <c r="AK412" s="59" t="s">
        <v>403</v>
      </c>
      <c r="AL412" s="59">
        <v>1</v>
      </c>
      <c r="AM412" s="59" t="s">
        <v>27</v>
      </c>
      <c r="AN412" s="59" t="s">
        <v>673</v>
      </c>
      <c r="AO412" s="58">
        <v>20</v>
      </c>
      <c r="AP412" s="59" t="s">
        <v>677</v>
      </c>
      <c r="AQ412" s="59" t="s">
        <v>678</v>
      </c>
      <c r="AR412" s="59" t="s">
        <v>27</v>
      </c>
      <c r="AS412" s="59" t="s">
        <v>27</v>
      </c>
      <c r="AT412" s="59" t="s">
        <v>27</v>
      </c>
      <c r="AU412" s="59" t="s">
        <v>27</v>
      </c>
      <c r="AV412" s="59" t="s">
        <v>27</v>
      </c>
      <c r="AW412" s="62"/>
      <c r="AX412" s="62" t="s">
        <v>747</v>
      </c>
      <c r="AY412" s="62">
        <v>15.512</v>
      </c>
      <c r="AZ412" s="62">
        <v>0.20145454545454547</v>
      </c>
      <c r="BA412" s="62">
        <v>4.9638989169675085</v>
      </c>
      <c r="BB412" s="62">
        <v>13.41</v>
      </c>
      <c r="BC412" s="62">
        <v>0</v>
      </c>
      <c r="BD412" s="80">
        <v>1417</v>
      </c>
      <c r="BE412" s="62"/>
      <c r="BF412" s="62"/>
      <c r="BG412" s="62"/>
      <c r="BH412" s="50">
        <f t="shared" si="6"/>
        <v>0.77359463641052084</v>
      </c>
      <c r="BI412" s="50"/>
      <c r="BJ412" s="50"/>
      <c r="BL412" s="50"/>
      <c r="BM412" s="50"/>
      <c r="BN412" s="50"/>
      <c r="BO412" s="50"/>
      <c r="BP412" s="50"/>
      <c r="BQ412" s="50"/>
      <c r="BR412" s="50"/>
      <c r="BS412" s="50"/>
      <c r="BT412" s="50"/>
      <c r="BU412" s="50"/>
      <c r="BV412" s="50"/>
      <c r="BW412" s="50"/>
      <c r="BX412" s="50"/>
      <c r="BY412" s="50"/>
      <c r="BZ412" s="50"/>
      <c r="CA412" s="50"/>
      <c r="CB412" s="50"/>
      <c r="CC412" s="50"/>
      <c r="CD412" s="50"/>
      <c r="CE412" s="50"/>
      <c r="CF412" s="50"/>
      <c r="CG412" s="50"/>
      <c r="CH412" s="50"/>
      <c r="CI412" s="50"/>
    </row>
    <row r="413" spans="1:89" ht="14.25" customHeight="1" x14ac:dyDescent="0.25">
      <c r="A413" s="58">
        <v>413</v>
      </c>
      <c r="B413" s="59" t="s">
        <v>78</v>
      </c>
      <c r="C413" s="59" t="s">
        <v>28</v>
      </c>
      <c r="D413" s="59" t="s">
        <v>37</v>
      </c>
      <c r="E413" s="59"/>
      <c r="F413" s="59" t="s">
        <v>30</v>
      </c>
      <c r="G413" s="58">
        <v>69</v>
      </c>
      <c r="H413" s="58">
        <v>104</v>
      </c>
      <c r="I413" s="59" t="s">
        <v>85</v>
      </c>
      <c r="J413" s="58">
        <v>1347638136</v>
      </c>
      <c r="K413" s="58">
        <v>3.8</v>
      </c>
      <c r="L413" s="58">
        <v>0.38</v>
      </c>
      <c r="M413" s="58">
        <v>8</v>
      </c>
      <c r="N413" s="60">
        <v>0</v>
      </c>
      <c r="O413" s="60">
        <v>0</v>
      </c>
      <c r="P413" s="58">
        <v>20</v>
      </c>
      <c r="Q413" s="58">
        <v>11</v>
      </c>
      <c r="R413" s="58">
        <v>2</v>
      </c>
      <c r="S413" s="58">
        <v>11</v>
      </c>
      <c r="T413" s="58">
        <v>1</v>
      </c>
      <c r="U413" s="58">
        <v>1</v>
      </c>
      <c r="V413" s="58">
        <v>5</v>
      </c>
      <c r="W413" s="59">
        <v>0</v>
      </c>
      <c r="X413" s="58">
        <v>1</v>
      </c>
      <c r="Y413" s="58">
        <v>7</v>
      </c>
      <c r="Z413" s="59">
        <v>67</v>
      </c>
      <c r="AA413" s="59">
        <v>7</v>
      </c>
      <c r="AB413" s="59" t="s">
        <v>27</v>
      </c>
      <c r="AC413" s="59">
        <v>0</v>
      </c>
      <c r="AD413" s="58">
        <v>13</v>
      </c>
      <c r="AE413" s="58">
        <v>4</v>
      </c>
      <c r="AF413" s="58">
        <v>1</v>
      </c>
      <c r="AG413" s="58">
        <v>22</v>
      </c>
      <c r="AH413" s="59" t="s">
        <v>435</v>
      </c>
      <c r="AI413" s="58">
        <v>15</v>
      </c>
      <c r="AJ413" s="58">
        <v>1</v>
      </c>
      <c r="AK413" s="59" t="s">
        <v>436</v>
      </c>
      <c r="AL413" s="59">
        <v>1</v>
      </c>
      <c r="AM413" s="59" t="s">
        <v>27</v>
      </c>
      <c r="AN413" s="59" t="s">
        <v>673</v>
      </c>
      <c r="AO413" s="58">
        <v>20</v>
      </c>
      <c r="AP413" s="59" t="s">
        <v>677</v>
      </c>
      <c r="AQ413" s="59" t="s">
        <v>678</v>
      </c>
      <c r="AR413" s="59" t="s">
        <v>27</v>
      </c>
      <c r="AS413" s="59" t="s">
        <v>27</v>
      </c>
      <c r="AT413" s="59" t="s">
        <v>27</v>
      </c>
      <c r="AU413" s="59" t="s">
        <v>27</v>
      </c>
      <c r="AV413" s="59" t="s">
        <v>27</v>
      </c>
      <c r="AW413" s="62"/>
      <c r="AX413" s="62" t="s">
        <v>747</v>
      </c>
      <c r="AY413" s="62">
        <v>15.01</v>
      </c>
      <c r="AZ413" s="62">
        <v>0.22402985074626866</v>
      </c>
      <c r="BA413" s="62">
        <v>4.4636908727514992</v>
      </c>
      <c r="BB413" s="62">
        <v>13.923</v>
      </c>
      <c r="BC413" s="62">
        <v>276</v>
      </c>
      <c r="BD413">
        <v>5350</v>
      </c>
      <c r="BE413" s="62"/>
      <c r="BF413" s="62"/>
      <c r="BG413" s="62"/>
      <c r="BH413" s="50">
        <f t="shared" si="6"/>
        <v>1.1992005329780147</v>
      </c>
      <c r="BI413" s="50"/>
      <c r="BJ413" s="50"/>
      <c r="BL413" s="50"/>
      <c r="BM413" s="50"/>
      <c r="BN413" s="50"/>
      <c r="BO413" s="50"/>
      <c r="BP413" s="50"/>
      <c r="BQ413" s="50"/>
      <c r="BR413" s="50"/>
      <c r="BS413" s="50"/>
      <c r="BT413" s="50"/>
      <c r="BU413" s="50"/>
      <c r="BV413" s="50"/>
      <c r="BW413" s="50"/>
      <c r="BX413" s="50"/>
      <c r="BY413" s="50"/>
      <c r="BZ413" s="50"/>
      <c r="CA413" s="50"/>
      <c r="CB413" s="50"/>
      <c r="CC413" s="50"/>
      <c r="CD413" s="50"/>
      <c r="CE413" s="50"/>
      <c r="CF413" s="50"/>
      <c r="CG413" s="50"/>
      <c r="CH413" s="50"/>
      <c r="CI413" s="50"/>
    </row>
    <row r="414" spans="1:89" ht="14.25" customHeight="1" x14ac:dyDescent="0.25">
      <c r="A414" s="58">
        <v>414</v>
      </c>
      <c r="B414" s="59" t="s">
        <v>78</v>
      </c>
      <c r="C414" s="59" t="s">
        <v>28</v>
      </c>
      <c r="D414" s="59" t="s">
        <v>42</v>
      </c>
      <c r="E414" s="59"/>
      <c r="F414" s="59" t="s">
        <v>30</v>
      </c>
      <c r="G414" s="58">
        <v>40</v>
      </c>
      <c r="H414" s="58">
        <v>24</v>
      </c>
      <c r="I414" s="59" t="s">
        <v>85</v>
      </c>
      <c r="J414" s="58">
        <v>1347638136</v>
      </c>
      <c r="K414" s="58">
        <v>2.93333333333333</v>
      </c>
      <c r="L414" s="58">
        <v>0.293333333333333</v>
      </c>
      <c r="M414" s="58">
        <v>3</v>
      </c>
      <c r="N414" s="58">
        <v>1</v>
      </c>
      <c r="O414" s="58">
        <v>2</v>
      </c>
      <c r="P414" s="58">
        <v>9</v>
      </c>
      <c r="Q414" s="58">
        <v>6</v>
      </c>
      <c r="R414" s="58">
        <v>2</v>
      </c>
      <c r="S414" s="58">
        <v>6</v>
      </c>
      <c r="T414" s="58">
        <v>1</v>
      </c>
      <c r="U414" s="58">
        <v>1</v>
      </c>
      <c r="V414" s="58">
        <v>1.5</v>
      </c>
      <c r="W414" s="59">
        <v>0</v>
      </c>
      <c r="X414" s="58">
        <v>0.5</v>
      </c>
      <c r="Y414" s="58">
        <v>3</v>
      </c>
      <c r="Z414" s="59">
        <v>36</v>
      </c>
      <c r="AA414" s="59">
        <v>3</v>
      </c>
      <c r="AB414" s="59" t="s">
        <v>27</v>
      </c>
      <c r="AC414" s="59">
        <v>0</v>
      </c>
      <c r="AD414" s="58">
        <v>10</v>
      </c>
      <c r="AE414" s="58">
        <v>3</v>
      </c>
      <c r="AF414" s="58">
        <v>0</v>
      </c>
      <c r="AG414" s="58">
        <v>20</v>
      </c>
      <c r="AH414" s="59" t="s">
        <v>462</v>
      </c>
      <c r="AI414" s="58">
        <v>15</v>
      </c>
      <c r="AJ414" s="58">
        <v>1</v>
      </c>
      <c r="AK414" s="59" t="s">
        <v>463</v>
      </c>
      <c r="AL414" s="59">
        <v>1</v>
      </c>
      <c r="AM414" s="59" t="s">
        <v>27</v>
      </c>
      <c r="AN414" s="59" t="s">
        <v>673</v>
      </c>
      <c r="AO414" s="58">
        <v>20</v>
      </c>
      <c r="AP414" s="59" t="s">
        <v>677</v>
      </c>
      <c r="AQ414" s="59" t="s">
        <v>678</v>
      </c>
      <c r="AR414" s="59" t="s">
        <v>27</v>
      </c>
      <c r="AS414" s="59" t="s">
        <v>27</v>
      </c>
      <c r="AT414" s="59" t="s">
        <v>27</v>
      </c>
      <c r="AU414" s="59" t="s">
        <v>27</v>
      </c>
      <c r="AV414" s="59" t="s">
        <v>27</v>
      </c>
      <c r="AW414" s="64"/>
      <c r="AX414" s="62" t="s">
        <v>747</v>
      </c>
      <c r="AY414" s="62">
        <v>19.84</v>
      </c>
      <c r="AZ414" s="62">
        <v>0.55111111111111111</v>
      </c>
      <c r="BA414" s="62">
        <v>1.814516129032258</v>
      </c>
      <c r="BB414" s="62">
        <v>18.972000000000001</v>
      </c>
      <c r="BC414" s="62">
        <v>160</v>
      </c>
      <c r="BD414" s="80">
        <v>703</v>
      </c>
      <c r="BE414" s="62"/>
      <c r="BF414" s="64"/>
      <c r="BG414" s="64"/>
      <c r="BH414" s="50">
        <f t="shared" si="6"/>
        <v>0.655241935483871</v>
      </c>
    </row>
    <row r="415" spans="1:89" ht="14.25" customHeight="1" x14ac:dyDescent="0.25">
      <c r="A415" s="58">
        <v>415</v>
      </c>
      <c r="B415" s="59" t="s">
        <v>78</v>
      </c>
      <c r="C415" s="59" t="s">
        <v>28</v>
      </c>
      <c r="D415" s="59" t="s">
        <v>47</v>
      </c>
      <c r="E415" s="59"/>
      <c r="F415" s="59" t="s">
        <v>30</v>
      </c>
      <c r="G415" s="58">
        <v>4</v>
      </c>
      <c r="H415" s="58">
        <v>8</v>
      </c>
      <c r="I415" s="59" t="s">
        <v>85</v>
      </c>
      <c r="J415" s="58">
        <v>1347638136</v>
      </c>
      <c r="K415" s="58">
        <v>0</v>
      </c>
      <c r="L415" s="58">
        <v>0</v>
      </c>
      <c r="M415" s="58">
        <v>3</v>
      </c>
      <c r="N415" s="60">
        <v>0</v>
      </c>
      <c r="O415" s="58">
        <v>1</v>
      </c>
      <c r="P415" s="58">
        <v>9</v>
      </c>
      <c r="Q415" s="58">
        <v>6</v>
      </c>
      <c r="R415" s="60">
        <v>0</v>
      </c>
      <c r="S415" s="58">
        <v>6</v>
      </c>
      <c r="T415" s="58">
        <v>1</v>
      </c>
      <c r="U415" s="58">
        <v>1</v>
      </c>
      <c r="V415" s="58">
        <v>3</v>
      </c>
      <c r="W415" s="59">
        <v>0</v>
      </c>
      <c r="X415" s="58">
        <v>1</v>
      </c>
      <c r="Y415" s="58">
        <v>5</v>
      </c>
      <c r="Z415" s="59">
        <v>36</v>
      </c>
      <c r="AA415" s="59">
        <v>5</v>
      </c>
      <c r="AB415" s="59" t="s">
        <v>27</v>
      </c>
      <c r="AC415" s="59">
        <v>0</v>
      </c>
      <c r="AD415" s="58">
        <v>9</v>
      </c>
      <c r="AE415" s="58">
        <v>8</v>
      </c>
      <c r="AF415" s="58">
        <v>3</v>
      </c>
      <c r="AG415" s="58">
        <v>26</v>
      </c>
      <c r="AH415" s="59" t="s">
        <v>462</v>
      </c>
      <c r="AI415" s="58">
        <v>15</v>
      </c>
      <c r="AJ415" s="58">
        <v>1</v>
      </c>
      <c r="AK415" s="59" t="s">
        <v>491</v>
      </c>
      <c r="AL415" s="59">
        <v>1</v>
      </c>
      <c r="AM415" s="59" t="s">
        <v>27</v>
      </c>
      <c r="AN415" s="59" t="s">
        <v>673</v>
      </c>
      <c r="AO415" s="58">
        <v>20</v>
      </c>
      <c r="AP415" s="59" t="s">
        <v>677</v>
      </c>
      <c r="AQ415" s="59" t="s">
        <v>678</v>
      </c>
      <c r="AR415" s="59" t="s">
        <v>27</v>
      </c>
      <c r="AS415" s="59" t="s">
        <v>27</v>
      </c>
      <c r="AT415" s="59" t="s">
        <v>27</v>
      </c>
      <c r="AU415" s="59" t="s">
        <v>27</v>
      </c>
      <c r="AV415" s="59" t="s">
        <v>27</v>
      </c>
      <c r="AW415" s="64"/>
      <c r="AX415" s="62" t="s">
        <v>747</v>
      </c>
      <c r="AY415" s="62">
        <v>8.016</v>
      </c>
      <c r="AZ415" s="62">
        <v>0.22266666666666668</v>
      </c>
      <c r="BA415" s="62">
        <v>4.4910179640718564</v>
      </c>
      <c r="BB415" s="62"/>
      <c r="BC415" s="62">
        <v>24</v>
      </c>
      <c r="BD415">
        <v>1431</v>
      </c>
      <c r="BE415" s="62"/>
      <c r="BF415" s="64"/>
      <c r="BG415" s="64"/>
      <c r="BH415" s="50">
        <f t="shared" si="6"/>
        <v>2.4950099800399204</v>
      </c>
    </row>
    <row r="416" spans="1:89" ht="14.25" customHeight="1" x14ac:dyDescent="0.25">
      <c r="A416" s="58">
        <v>416</v>
      </c>
      <c r="B416" s="59" t="s">
        <v>78</v>
      </c>
      <c r="C416" s="59" t="s">
        <v>28</v>
      </c>
      <c r="D416" s="59" t="s">
        <v>33</v>
      </c>
      <c r="E416" s="59"/>
      <c r="F416" s="59" t="s">
        <v>500</v>
      </c>
      <c r="G416" s="58">
        <v>28</v>
      </c>
      <c r="H416" s="58">
        <v>200</v>
      </c>
      <c r="I416" s="59" t="s">
        <v>85</v>
      </c>
      <c r="J416" s="58">
        <v>1347638136</v>
      </c>
      <c r="K416" s="58">
        <v>2.1</v>
      </c>
      <c r="L416" s="58">
        <v>0.42</v>
      </c>
      <c r="M416" s="58">
        <v>11</v>
      </c>
      <c r="N416" s="60">
        <v>0</v>
      </c>
      <c r="O416" s="60">
        <v>0</v>
      </c>
      <c r="P416" s="58">
        <v>28</v>
      </c>
      <c r="Q416" s="58">
        <v>17</v>
      </c>
      <c r="R416" s="58">
        <v>3</v>
      </c>
      <c r="S416" s="58">
        <v>17</v>
      </c>
      <c r="T416" s="58">
        <v>1</v>
      </c>
      <c r="U416" s="58">
        <v>3</v>
      </c>
      <c r="V416" s="58">
        <v>7</v>
      </c>
      <c r="W416" s="59">
        <v>0</v>
      </c>
      <c r="X416" s="58">
        <v>2</v>
      </c>
      <c r="Y416" s="58">
        <v>12</v>
      </c>
      <c r="Z416" s="59">
        <v>101</v>
      </c>
      <c r="AA416" s="59">
        <v>12</v>
      </c>
      <c r="AB416" s="59" t="s">
        <v>27</v>
      </c>
      <c r="AC416" s="59">
        <v>0</v>
      </c>
      <c r="AD416" s="58">
        <v>28</v>
      </c>
      <c r="AE416" s="58">
        <v>13</v>
      </c>
      <c r="AF416" s="58">
        <v>3</v>
      </c>
      <c r="AG416" s="58">
        <v>50</v>
      </c>
      <c r="AH416" s="59" t="s">
        <v>524</v>
      </c>
      <c r="AI416" s="58">
        <v>23</v>
      </c>
      <c r="AJ416" s="58">
        <v>1</v>
      </c>
      <c r="AK416" s="59" t="s">
        <v>525</v>
      </c>
      <c r="AL416" s="59">
        <v>1</v>
      </c>
      <c r="AM416" s="59" t="s">
        <v>27</v>
      </c>
      <c r="AN416" s="59" t="s">
        <v>673</v>
      </c>
      <c r="AO416" s="58">
        <v>20</v>
      </c>
      <c r="AP416" s="59" t="s">
        <v>677</v>
      </c>
      <c r="AQ416" s="59" t="s">
        <v>678</v>
      </c>
      <c r="AR416" s="59" t="s">
        <v>27</v>
      </c>
      <c r="AS416" s="59" t="s">
        <v>27</v>
      </c>
      <c r="AT416" s="59" t="s">
        <v>27</v>
      </c>
      <c r="AU416" s="59" t="s">
        <v>27</v>
      </c>
      <c r="AV416" s="59" t="s">
        <v>27</v>
      </c>
      <c r="AW416" s="62"/>
      <c r="AX416" s="62" t="s">
        <v>747</v>
      </c>
      <c r="AY416" s="62">
        <v>24.03</v>
      </c>
      <c r="AZ416" s="62">
        <v>0.23792079207920794</v>
      </c>
      <c r="BA416" s="62">
        <v>4.2030794839783603</v>
      </c>
      <c r="BB416" s="62">
        <v>17.059999999999999</v>
      </c>
      <c r="BC416" s="62">
        <v>0</v>
      </c>
      <c r="BD416">
        <v>6127</v>
      </c>
      <c r="BE416" s="62"/>
      <c r="BF416" s="62"/>
      <c r="BG416" s="62"/>
      <c r="BH416" s="50">
        <f t="shared" si="6"/>
        <v>1.831044527673741</v>
      </c>
      <c r="BI416" s="50"/>
      <c r="BJ416" s="50"/>
      <c r="BL416" s="50"/>
      <c r="BM416" s="50"/>
      <c r="BN416" s="50"/>
      <c r="BO416" s="50"/>
      <c r="BP416" s="50"/>
      <c r="BQ416" s="50"/>
      <c r="BR416" s="50"/>
      <c r="BS416" s="50"/>
      <c r="BT416" s="50"/>
      <c r="BU416" s="50"/>
      <c r="BV416" s="50"/>
      <c r="BW416" s="50"/>
      <c r="BX416" s="50"/>
      <c r="BY416" s="50"/>
      <c r="BZ416" s="50"/>
      <c r="CA416" s="50"/>
      <c r="CB416" s="50"/>
      <c r="CC416" s="50"/>
      <c r="CD416" s="50"/>
      <c r="CE416" s="50"/>
      <c r="CF416" s="50"/>
      <c r="CG416" s="50"/>
      <c r="CH416" s="50"/>
      <c r="CI416" s="50"/>
    </row>
    <row r="417" spans="1:89" ht="14.25" customHeight="1" x14ac:dyDescent="0.25">
      <c r="A417" s="58">
        <v>417</v>
      </c>
      <c r="B417" s="59" t="s">
        <v>78</v>
      </c>
      <c r="C417" s="59" t="s">
        <v>28</v>
      </c>
      <c r="D417" s="59" t="s">
        <v>38</v>
      </c>
      <c r="E417" s="59"/>
      <c r="F417" s="59" t="s">
        <v>500</v>
      </c>
      <c r="G417" s="58">
        <v>29</v>
      </c>
      <c r="H417" s="58">
        <v>120</v>
      </c>
      <c r="I417" s="59" t="s">
        <v>85</v>
      </c>
      <c r="J417" s="58">
        <v>1347638136</v>
      </c>
      <c r="K417" s="58">
        <v>2.2000000000000002</v>
      </c>
      <c r="L417" s="58">
        <v>0.44</v>
      </c>
      <c r="M417" s="58">
        <v>4</v>
      </c>
      <c r="N417" s="60">
        <v>0</v>
      </c>
      <c r="O417" s="58">
        <v>2</v>
      </c>
      <c r="P417" s="58">
        <v>6</v>
      </c>
      <c r="Q417" s="58">
        <v>1</v>
      </c>
      <c r="R417" s="60">
        <v>0</v>
      </c>
      <c r="S417" s="58">
        <v>1</v>
      </c>
      <c r="T417" s="60">
        <v>0</v>
      </c>
      <c r="U417" s="58">
        <v>1</v>
      </c>
      <c r="V417" s="58">
        <v>0.5</v>
      </c>
      <c r="W417" s="59">
        <v>0</v>
      </c>
      <c r="X417" s="58">
        <v>0.5</v>
      </c>
      <c r="Y417" s="58">
        <v>2</v>
      </c>
      <c r="Z417" s="59">
        <v>18</v>
      </c>
      <c r="AA417" s="59">
        <v>2</v>
      </c>
      <c r="AB417" s="59" t="s">
        <v>27</v>
      </c>
      <c r="AC417" s="59">
        <v>0</v>
      </c>
      <c r="AD417" s="58">
        <v>6</v>
      </c>
      <c r="AE417" s="58">
        <v>2</v>
      </c>
      <c r="AF417" s="58">
        <v>1</v>
      </c>
      <c r="AG417" s="58">
        <v>13</v>
      </c>
      <c r="AH417" s="59" t="s">
        <v>555</v>
      </c>
      <c r="AI417" s="58">
        <v>23</v>
      </c>
      <c r="AJ417" s="60"/>
      <c r="AK417" s="59" t="s">
        <v>556</v>
      </c>
      <c r="AL417" s="59">
        <v>1</v>
      </c>
      <c r="AM417" s="59" t="s">
        <v>27</v>
      </c>
      <c r="AN417" s="59" t="s">
        <v>673</v>
      </c>
      <c r="AO417" s="58">
        <v>20</v>
      </c>
      <c r="AP417" s="59" t="s">
        <v>677</v>
      </c>
      <c r="AQ417" s="59" t="s">
        <v>678</v>
      </c>
      <c r="AR417" s="59" t="s">
        <v>27</v>
      </c>
      <c r="AS417" s="59" t="s">
        <v>27</v>
      </c>
      <c r="AT417" s="59" t="s">
        <v>27</v>
      </c>
      <c r="AU417" s="59" t="s">
        <v>27</v>
      </c>
      <c r="AV417" s="59" t="s">
        <v>27</v>
      </c>
      <c r="AW417" s="62"/>
      <c r="AX417" s="62" t="s">
        <v>747</v>
      </c>
      <c r="AY417" s="62">
        <v>10.902000000000001</v>
      </c>
      <c r="AZ417" s="62">
        <v>0.60566666666666669</v>
      </c>
      <c r="BA417" s="62">
        <v>1.6510731975784259</v>
      </c>
      <c r="BB417" s="62">
        <v>9.5640000000000001</v>
      </c>
      <c r="BC417" s="62">
        <v>58</v>
      </c>
      <c r="BD417">
        <v>30</v>
      </c>
      <c r="BE417" s="62"/>
      <c r="BF417" s="62"/>
      <c r="BG417" s="62"/>
      <c r="BH417" s="50">
        <f t="shared" si="6"/>
        <v>0.82553659878921293</v>
      </c>
      <c r="BI417" s="50"/>
      <c r="BJ417" s="50"/>
      <c r="BL417" s="50"/>
      <c r="BM417" s="50"/>
      <c r="BN417" s="50"/>
      <c r="BO417" s="50"/>
      <c r="BP417" s="50"/>
      <c r="BQ417" s="50"/>
      <c r="BR417" s="50"/>
      <c r="BS417" s="50"/>
      <c r="BT417" s="50"/>
      <c r="BU417" s="50"/>
      <c r="BV417" s="50"/>
      <c r="BW417" s="50"/>
      <c r="BX417" s="50"/>
      <c r="BY417" s="50"/>
      <c r="BZ417" s="50"/>
      <c r="CA417" s="50"/>
      <c r="CB417" s="50"/>
      <c r="CC417" s="50"/>
      <c r="CD417" s="50"/>
      <c r="CE417" s="50"/>
      <c r="CF417" s="50"/>
      <c r="CG417" s="50"/>
      <c r="CH417" s="50"/>
      <c r="CI417" s="50"/>
    </row>
    <row r="418" spans="1:89" ht="14.25" customHeight="1" x14ac:dyDescent="0.25">
      <c r="A418" s="58">
        <v>418</v>
      </c>
      <c r="B418" s="59" t="s">
        <v>78</v>
      </c>
      <c r="C418" s="59" t="s">
        <v>28</v>
      </c>
      <c r="D418" s="59" t="s">
        <v>43</v>
      </c>
      <c r="E418" s="59"/>
      <c r="F418" s="59" t="s">
        <v>500</v>
      </c>
      <c r="G418" s="58">
        <v>59</v>
      </c>
      <c r="H418" s="58">
        <v>26</v>
      </c>
      <c r="I418" s="59" t="s">
        <v>85</v>
      </c>
      <c r="J418" s="58">
        <v>1347638136</v>
      </c>
      <c r="K418" s="58">
        <v>0</v>
      </c>
      <c r="L418" s="58">
        <v>0</v>
      </c>
      <c r="M418" s="58">
        <v>6</v>
      </c>
      <c r="N418" s="60">
        <v>0</v>
      </c>
      <c r="O418" s="60">
        <v>0</v>
      </c>
      <c r="P418" s="58">
        <v>14</v>
      </c>
      <c r="Q418" s="58">
        <v>8</v>
      </c>
      <c r="R418" s="60">
        <v>0</v>
      </c>
      <c r="S418" s="58">
        <v>8</v>
      </c>
      <c r="T418" s="60">
        <v>0</v>
      </c>
      <c r="U418" s="58">
        <v>3</v>
      </c>
      <c r="V418" s="58">
        <v>4</v>
      </c>
      <c r="W418" s="59">
        <v>0</v>
      </c>
      <c r="X418" s="58">
        <v>1</v>
      </c>
      <c r="Y418" s="58">
        <v>8</v>
      </c>
      <c r="Z418" s="59">
        <v>52</v>
      </c>
      <c r="AA418" s="59">
        <v>8</v>
      </c>
      <c r="AB418" s="59" t="s">
        <v>27</v>
      </c>
      <c r="AC418" s="59">
        <v>0</v>
      </c>
      <c r="AD418" s="58">
        <v>7</v>
      </c>
      <c r="AE418" s="58">
        <v>3</v>
      </c>
      <c r="AF418" s="58">
        <v>6</v>
      </c>
      <c r="AG418" s="58">
        <v>20</v>
      </c>
      <c r="AH418" s="59" t="s">
        <v>524</v>
      </c>
      <c r="AI418" s="58">
        <v>23</v>
      </c>
      <c r="AJ418" s="60"/>
      <c r="AK418" s="59" t="s">
        <v>586</v>
      </c>
      <c r="AL418" s="59">
        <v>1</v>
      </c>
      <c r="AM418" s="59" t="s">
        <v>27</v>
      </c>
      <c r="AN418" s="59" t="s">
        <v>673</v>
      </c>
      <c r="AO418" s="58">
        <v>20</v>
      </c>
      <c r="AP418" s="59" t="s">
        <v>677</v>
      </c>
      <c r="AQ418" s="59" t="s">
        <v>678</v>
      </c>
      <c r="AR418" s="59" t="s">
        <v>27</v>
      </c>
      <c r="AS418" s="59" t="s">
        <v>27</v>
      </c>
      <c r="AT418" s="59" t="s">
        <v>27</v>
      </c>
      <c r="AU418" s="59" t="s">
        <v>27</v>
      </c>
      <c r="AV418" s="59" t="s">
        <v>27</v>
      </c>
      <c r="AW418" s="64"/>
      <c r="AX418" s="62" t="s">
        <v>747</v>
      </c>
      <c r="AY418" s="62">
        <v>8.4209999999999994</v>
      </c>
      <c r="AZ418" s="62">
        <v>0.16194230769230769</v>
      </c>
      <c r="BA418" s="62">
        <v>6.1750385939912125</v>
      </c>
      <c r="BB418" s="62"/>
      <c r="BC418" s="62">
        <v>0</v>
      </c>
      <c r="BD418" s="80">
        <v>3990</v>
      </c>
      <c r="BE418" s="62"/>
      <c r="BF418" s="64"/>
      <c r="BG418" s="64"/>
      <c r="BH418" s="50">
        <f t="shared" si="6"/>
        <v>1.9000118750742194</v>
      </c>
    </row>
    <row r="419" spans="1:89" ht="14.25" customHeight="1" x14ac:dyDescent="0.25">
      <c r="A419" s="58">
        <v>419</v>
      </c>
      <c r="B419" s="59" t="s">
        <v>78</v>
      </c>
      <c r="C419" s="59" t="s">
        <v>28</v>
      </c>
      <c r="D419" s="59" t="s">
        <v>48</v>
      </c>
      <c r="E419" s="59"/>
      <c r="F419" s="59" t="s">
        <v>500</v>
      </c>
      <c r="G419" s="58">
        <v>53</v>
      </c>
      <c r="H419" s="58">
        <v>7</v>
      </c>
      <c r="I419" s="59" t="s">
        <v>85</v>
      </c>
      <c r="J419" s="58">
        <v>1347638136</v>
      </c>
      <c r="K419" s="58">
        <v>0</v>
      </c>
      <c r="L419" s="58">
        <v>0</v>
      </c>
      <c r="M419" s="58">
        <v>1</v>
      </c>
      <c r="N419" s="60">
        <v>0</v>
      </c>
      <c r="O419" s="60">
        <v>0</v>
      </c>
      <c r="P419" s="58">
        <v>4</v>
      </c>
      <c r="Q419" s="58">
        <v>3</v>
      </c>
      <c r="R419" s="60">
        <v>0</v>
      </c>
      <c r="S419" s="58">
        <v>3</v>
      </c>
      <c r="T419" s="60">
        <v>0</v>
      </c>
      <c r="U419" s="58">
        <v>1</v>
      </c>
      <c r="V419" s="58">
        <v>2</v>
      </c>
      <c r="W419" s="59">
        <v>0</v>
      </c>
      <c r="X419" s="60">
        <v>0</v>
      </c>
      <c r="Y419" s="58">
        <v>3</v>
      </c>
      <c r="Z419" s="59">
        <v>17</v>
      </c>
      <c r="AA419" s="59">
        <v>3</v>
      </c>
      <c r="AB419" s="59" t="s">
        <v>27</v>
      </c>
      <c r="AC419" s="59">
        <v>0</v>
      </c>
      <c r="AD419" s="58">
        <v>11</v>
      </c>
      <c r="AE419" s="58">
        <v>4</v>
      </c>
      <c r="AF419" s="58">
        <v>1</v>
      </c>
      <c r="AG419" s="58">
        <v>18</v>
      </c>
      <c r="AH419" s="59" t="s">
        <v>617</v>
      </c>
      <c r="AI419" s="58">
        <v>24</v>
      </c>
      <c r="AJ419" s="60"/>
      <c r="AK419" s="59" t="s">
        <v>618</v>
      </c>
      <c r="AL419" s="59">
        <v>1</v>
      </c>
      <c r="AM419" s="59" t="s">
        <v>27</v>
      </c>
      <c r="AN419" s="59" t="s">
        <v>673</v>
      </c>
      <c r="AO419" s="58">
        <v>20</v>
      </c>
      <c r="AP419" s="59" t="s">
        <v>677</v>
      </c>
      <c r="AQ419" s="59" t="s">
        <v>678</v>
      </c>
      <c r="AR419" s="59" t="s">
        <v>27</v>
      </c>
      <c r="AS419" s="59" t="s">
        <v>27</v>
      </c>
      <c r="AT419" s="59" t="s">
        <v>27</v>
      </c>
      <c r="AU419" s="59" t="s">
        <v>27</v>
      </c>
      <c r="AV419" s="59" t="s">
        <v>27</v>
      </c>
      <c r="AW419" s="64"/>
      <c r="AX419" s="62" t="s">
        <v>747</v>
      </c>
      <c r="AY419" s="62">
        <v>8.327</v>
      </c>
      <c r="AZ419" s="62">
        <v>0.48982352941176471</v>
      </c>
      <c r="BA419" s="62">
        <v>2.0415515792001924</v>
      </c>
      <c r="BB419" s="62"/>
      <c r="BC419" s="62">
        <v>53</v>
      </c>
      <c r="BD419" s="80">
        <v>495</v>
      </c>
      <c r="BE419" s="62"/>
      <c r="BF419" s="64"/>
      <c r="BG419" s="64"/>
      <c r="BH419" s="50">
        <f t="shared" si="6"/>
        <v>1.921460309835475</v>
      </c>
    </row>
    <row r="420" spans="1:89" ht="14.25" hidden="1" customHeight="1" x14ac:dyDescent="0.25">
      <c r="A420" s="58">
        <v>420</v>
      </c>
      <c r="B420" s="59" t="s">
        <v>78</v>
      </c>
      <c r="C420" s="59" t="s">
        <v>26</v>
      </c>
      <c r="D420" s="59" t="s">
        <v>79</v>
      </c>
      <c r="E420" s="59"/>
      <c r="F420" s="59" t="s">
        <v>80</v>
      </c>
      <c r="G420" s="58">
        <v>1</v>
      </c>
      <c r="H420" s="58">
        <v>30</v>
      </c>
      <c r="I420" s="59" t="s">
        <v>88</v>
      </c>
      <c r="J420" s="58">
        <v>217831744</v>
      </c>
      <c r="K420" s="58">
        <v>59.1875</v>
      </c>
      <c r="L420" s="58">
        <v>0.53183962264150897</v>
      </c>
      <c r="M420" s="60">
        <v>0</v>
      </c>
      <c r="N420" s="60">
        <v>0</v>
      </c>
      <c r="O420" s="60">
        <v>0</v>
      </c>
      <c r="P420" s="60">
        <v>0</v>
      </c>
      <c r="Q420" s="60">
        <v>0</v>
      </c>
      <c r="R420" s="60">
        <v>0</v>
      </c>
      <c r="S420" s="60">
        <v>0</v>
      </c>
      <c r="T420" s="60">
        <v>0</v>
      </c>
      <c r="U420" s="60">
        <v>0</v>
      </c>
      <c r="V420" s="60">
        <v>0</v>
      </c>
      <c r="W420" s="59">
        <v>0</v>
      </c>
      <c r="X420" s="60">
        <v>0</v>
      </c>
      <c r="Y420" s="60">
        <v>0</v>
      </c>
      <c r="Z420" s="59">
        <v>0</v>
      </c>
      <c r="AA420" s="59">
        <v>0</v>
      </c>
      <c r="AB420" s="59" t="s">
        <v>89</v>
      </c>
      <c r="AC420" s="61">
        <v>4</v>
      </c>
      <c r="AD420" s="58">
        <v>0</v>
      </c>
      <c r="AE420" s="58">
        <v>0</v>
      </c>
      <c r="AF420" s="58">
        <v>0</v>
      </c>
      <c r="AG420" s="58">
        <v>0</v>
      </c>
      <c r="AH420" s="59" t="s">
        <v>90</v>
      </c>
      <c r="AI420" s="58">
        <v>4</v>
      </c>
      <c r="AJ420" s="60"/>
      <c r="AK420" s="59" t="s">
        <v>91</v>
      </c>
      <c r="AL420" s="59">
        <v>1</v>
      </c>
      <c r="AM420" s="59" t="s">
        <v>27</v>
      </c>
      <c r="AN420" s="59" t="s">
        <v>673</v>
      </c>
      <c r="AO420" s="58">
        <v>24</v>
      </c>
      <c r="AP420" s="59" t="s">
        <v>677</v>
      </c>
      <c r="AQ420" s="59" t="s">
        <v>679</v>
      </c>
      <c r="AR420" s="59" t="s">
        <v>27</v>
      </c>
      <c r="AS420" s="59" t="s">
        <v>27</v>
      </c>
      <c r="AT420" s="59" t="s">
        <v>27</v>
      </c>
      <c r="AU420" s="59" t="s">
        <v>27</v>
      </c>
      <c r="AV420" s="59" t="s">
        <v>27</v>
      </c>
      <c r="AW420" s="62"/>
      <c r="AX420" s="62" t="s">
        <v>747</v>
      </c>
      <c r="AY420" s="62">
        <v>15.745000000000001</v>
      </c>
      <c r="AZ420" s="62" t="s">
        <v>27</v>
      </c>
      <c r="BA420" s="62">
        <v>0</v>
      </c>
      <c r="BB420" s="62">
        <v>14.744</v>
      </c>
      <c r="BC420" s="62">
        <v>46</v>
      </c>
      <c r="BD420" s="65">
        <v>0</v>
      </c>
      <c r="BE420" s="62"/>
      <c r="BF420" s="62"/>
      <c r="BG420" s="62"/>
      <c r="BH420" s="50">
        <f t="shared" si="6"/>
        <v>0</v>
      </c>
      <c r="BI420" s="50"/>
      <c r="BJ420" s="50"/>
      <c r="BL420" s="50"/>
      <c r="BM420" s="50"/>
      <c r="BN420" s="50"/>
      <c r="BO420" s="50"/>
      <c r="BP420" s="50"/>
      <c r="BQ420" s="50"/>
      <c r="BR420" s="50"/>
      <c r="BS420" s="50"/>
      <c r="BT420" s="50"/>
      <c r="BU420" s="50"/>
      <c r="BV420" s="50"/>
      <c r="BW420" s="50"/>
      <c r="BX420" s="50"/>
      <c r="BY420" s="50"/>
      <c r="BZ420" s="50"/>
      <c r="CA420" s="50"/>
      <c r="CB420" s="50"/>
      <c r="CC420" s="50"/>
      <c r="CD420" s="50"/>
      <c r="CE420" s="50"/>
      <c r="CF420" s="50"/>
      <c r="CG420" s="50"/>
      <c r="CH420" s="50"/>
      <c r="CI420" s="50"/>
      <c r="CJ420" s="50"/>
      <c r="CK420" s="50"/>
    </row>
    <row r="421" spans="1:89" ht="14.25" customHeight="1" x14ac:dyDescent="0.25">
      <c r="A421" s="58">
        <v>421</v>
      </c>
      <c r="B421" s="59" t="s">
        <v>78</v>
      </c>
      <c r="C421" s="59" t="s">
        <v>26</v>
      </c>
      <c r="D421" s="59" t="s">
        <v>34</v>
      </c>
      <c r="E421" s="59"/>
      <c r="F421" s="59" t="s">
        <v>35</v>
      </c>
      <c r="G421" s="58">
        <v>1</v>
      </c>
      <c r="H421" s="58">
        <v>19</v>
      </c>
      <c r="I421" s="59" t="s">
        <v>88</v>
      </c>
      <c r="J421" s="58">
        <v>217831744</v>
      </c>
      <c r="K421" s="58">
        <v>53.785714285714299</v>
      </c>
      <c r="L421" s="58">
        <v>0.25075987841945302</v>
      </c>
      <c r="M421" s="58">
        <v>7</v>
      </c>
      <c r="N421" s="60">
        <v>0</v>
      </c>
      <c r="O421" s="60">
        <v>0</v>
      </c>
      <c r="P421" s="58">
        <v>16</v>
      </c>
      <c r="Q421" s="58">
        <v>9</v>
      </c>
      <c r="R421" s="58">
        <v>1</v>
      </c>
      <c r="S421" s="58">
        <v>9</v>
      </c>
      <c r="T421" s="58">
        <v>2</v>
      </c>
      <c r="U421" s="58">
        <v>3</v>
      </c>
      <c r="V421" s="58">
        <v>1</v>
      </c>
      <c r="W421" s="61">
        <v>1</v>
      </c>
      <c r="X421" s="60">
        <v>0</v>
      </c>
      <c r="Y421" s="58">
        <v>5</v>
      </c>
      <c r="Z421" s="59">
        <v>54</v>
      </c>
      <c r="AA421" s="59">
        <v>5</v>
      </c>
      <c r="AB421" s="59" t="s">
        <v>89</v>
      </c>
      <c r="AC421" s="59">
        <v>0</v>
      </c>
      <c r="AD421" s="58">
        <v>2</v>
      </c>
      <c r="AE421" s="58">
        <v>2</v>
      </c>
      <c r="AF421" s="58">
        <v>0</v>
      </c>
      <c r="AG421" s="58">
        <v>8</v>
      </c>
      <c r="AH421" s="59" t="s">
        <v>204</v>
      </c>
      <c r="AI421" s="58">
        <v>2</v>
      </c>
      <c r="AJ421" s="58">
        <v>1</v>
      </c>
      <c r="AK421" s="59" t="s">
        <v>205</v>
      </c>
      <c r="AL421" s="59">
        <v>1</v>
      </c>
      <c r="AM421" s="59" t="s">
        <v>27</v>
      </c>
      <c r="AN421" s="59" t="s">
        <v>673</v>
      </c>
      <c r="AO421" s="58">
        <v>24</v>
      </c>
      <c r="AP421" s="59" t="s">
        <v>677</v>
      </c>
      <c r="AQ421" s="59" t="s">
        <v>679</v>
      </c>
      <c r="AR421" s="59" t="s">
        <v>27</v>
      </c>
      <c r="AS421" s="59" t="s">
        <v>27</v>
      </c>
      <c r="AT421" s="59" t="s">
        <v>27</v>
      </c>
      <c r="AU421" s="59" t="s">
        <v>27</v>
      </c>
      <c r="AV421" s="59" t="s">
        <v>27</v>
      </c>
      <c r="AW421" s="62"/>
      <c r="AX421" s="62" t="s">
        <v>747</v>
      </c>
      <c r="AY421" s="62">
        <v>24.114000000000001</v>
      </c>
      <c r="AZ421" s="62">
        <v>0.44655555555555559</v>
      </c>
      <c r="BA421" s="62">
        <v>2.2393630256282657</v>
      </c>
      <c r="BB421" s="62">
        <v>17.977</v>
      </c>
      <c r="BC421" s="62">
        <v>51</v>
      </c>
      <c r="BD421" s="80">
        <v>1949</v>
      </c>
      <c r="BE421" s="62"/>
      <c r="BF421" s="62"/>
      <c r="BG421" s="62"/>
      <c r="BH421" s="50">
        <f t="shared" si="6"/>
        <v>0.1658787426391308</v>
      </c>
      <c r="BI421" s="50"/>
      <c r="BJ421" s="50"/>
      <c r="BL421" s="50"/>
      <c r="BM421" s="50"/>
      <c r="BN421" s="50"/>
      <c r="BO421" s="50"/>
      <c r="BP421" s="50"/>
      <c r="BQ421" s="50"/>
      <c r="BR421" s="50"/>
      <c r="BS421" s="50"/>
      <c r="BT421" s="50"/>
      <c r="BU421" s="50"/>
      <c r="BV421" s="50"/>
      <c r="BW421" s="50"/>
      <c r="BX421" s="50"/>
      <c r="BY421" s="50"/>
      <c r="BZ421" s="50"/>
      <c r="CA421" s="50"/>
      <c r="CB421" s="50"/>
      <c r="CC421" s="50"/>
      <c r="CD421" s="50"/>
      <c r="CE421" s="50"/>
      <c r="CF421" s="50"/>
      <c r="CG421" s="50"/>
      <c r="CH421" s="50"/>
      <c r="CI421" s="50"/>
    </row>
    <row r="422" spans="1:89" ht="14.25" hidden="1" customHeight="1" x14ac:dyDescent="0.25">
      <c r="A422" s="58">
        <v>422</v>
      </c>
      <c r="B422" s="59" t="s">
        <v>78</v>
      </c>
      <c r="C422" s="59" t="s">
        <v>26</v>
      </c>
      <c r="D422" s="59" t="s">
        <v>39</v>
      </c>
      <c r="E422" s="59"/>
      <c r="F422" s="59" t="s">
        <v>40</v>
      </c>
      <c r="G422" s="58">
        <v>1</v>
      </c>
      <c r="H422" s="58">
        <v>9</v>
      </c>
      <c r="I422" s="59" t="s">
        <v>88</v>
      </c>
      <c r="J422" s="58">
        <v>217831744</v>
      </c>
      <c r="K422" s="58">
        <v>55.2</v>
      </c>
      <c r="L422" s="58">
        <v>0.28085106382978697</v>
      </c>
      <c r="M422" s="60">
        <v>0</v>
      </c>
      <c r="N422" s="60">
        <v>0</v>
      </c>
      <c r="O422" s="60">
        <v>0</v>
      </c>
      <c r="P422" s="60">
        <v>0</v>
      </c>
      <c r="Q422" s="60">
        <v>0</v>
      </c>
      <c r="R422" s="60">
        <v>0</v>
      </c>
      <c r="S422" s="60">
        <v>0</v>
      </c>
      <c r="T422" s="60">
        <v>0</v>
      </c>
      <c r="U422" s="60">
        <v>0</v>
      </c>
      <c r="V422" s="60">
        <v>0</v>
      </c>
      <c r="W422" s="59">
        <v>0</v>
      </c>
      <c r="X422" s="60">
        <v>0</v>
      </c>
      <c r="Y422" s="60">
        <v>0</v>
      </c>
      <c r="Z422" s="59">
        <v>0</v>
      </c>
      <c r="AA422" s="59">
        <v>0</v>
      </c>
      <c r="AB422" s="59" t="s">
        <v>89</v>
      </c>
      <c r="AC422" s="61">
        <v>4</v>
      </c>
      <c r="AD422" s="58">
        <v>0</v>
      </c>
      <c r="AE422" s="58">
        <v>0</v>
      </c>
      <c r="AF422" s="58">
        <v>0</v>
      </c>
      <c r="AG422" s="58">
        <v>0</v>
      </c>
      <c r="AH422" s="59" t="s">
        <v>90</v>
      </c>
      <c r="AI422" s="58">
        <v>4</v>
      </c>
      <c r="AJ422" s="60"/>
      <c r="AK422" s="59" t="s">
        <v>91</v>
      </c>
      <c r="AL422" s="59">
        <v>1</v>
      </c>
      <c r="AM422" s="59" t="s">
        <v>27</v>
      </c>
      <c r="AN422" s="59" t="s">
        <v>673</v>
      </c>
      <c r="AO422" s="58">
        <v>24</v>
      </c>
      <c r="AP422" s="59" t="s">
        <v>677</v>
      </c>
      <c r="AQ422" s="59" t="s">
        <v>679</v>
      </c>
      <c r="AR422" s="59" t="s">
        <v>27</v>
      </c>
      <c r="AS422" s="59" t="s">
        <v>27</v>
      </c>
      <c r="AT422" s="59" t="s">
        <v>27</v>
      </c>
      <c r="AU422" s="59" t="s">
        <v>27</v>
      </c>
      <c r="AV422" s="59" t="s">
        <v>27</v>
      </c>
      <c r="AW422" s="62"/>
      <c r="AX422" s="62" t="s">
        <v>747</v>
      </c>
      <c r="AY422" s="62">
        <v>9.0009999999999994</v>
      </c>
      <c r="AZ422" s="62" t="s">
        <v>27</v>
      </c>
      <c r="BA422" s="62">
        <v>0</v>
      </c>
      <c r="BB422" s="62">
        <v>8.3580000000000005</v>
      </c>
      <c r="BC422" s="62">
        <v>57</v>
      </c>
      <c r="BD422" s="65">
        <v>0</v>
      </c>
      <c r="BE422" s="62"/>
      <c r="BF422" s="62"/>
      <c r="BG422" s="62"/>
      <c r="BH422" s="50">
        <f t="shared" si="6"/>
        <v>0</v>
      </c>
      <c r="BI422" s="50"/>
      <c r="BJ422" s="50"/>
      <c r="BL422" s="50"/>
      <c r="BM422" s="50"/>
      <c r="BN422" s="50"/>
      <c r="BO422" s="50"/>
      <c r="BP422" s="50"/>
      <c r="BQ422" s="50"/>
      <c r="BR422" s="50"/>
      <c r="BS422" s="50"/>
      <c r="BT422" s="50"/>
      <c r="BU422" s="50"/>
      <c r="BV422" s="50"/>
      <c r="BW422" s="50"/>
      <c r="BX422" s="50"/>
      <c r="BY422" s="50"/>
      <c r="BZ422" s="50"/>
      <c r="CA422" s="50"/>
      <c r="CB422" s="50"/>
      <c r="CC422" s="50"/>
      <c r="CD422" s="50"/>
      <c r="CE422" s="50"/>
      <c r="CF422" s="50"/>
      <c r="CG422" s="50"/>
      <c r="CH422" s="50"/>
      <c r="CI422" s="50"/>
    </row>
    <row r="423" spans="1:89" ht="14.25" hidden="1" customHeight="1" x14ac:dyDescent="0.25">
      <c r="A423" s="58">
        <v>423</v>
      </c>
      <c r="B423" s="59" t="s">
        <v>78</v>
      </c>
      <c r="C423" s="59" t="s">
        <v>26</v>
      </c>
      <c r="D423" s="59" t="s">
        <v>44</v>
      </c>
      <c r="E423" s="59"/>
      <c r="F423" s="59" t="s">
        <v>45</v>
      </c>
      <c r="G423" s="58">
        <v>1</v>
      </c>
      <c r="H423" s="58">
        <v>8</v>
      </c>
      <c r="I423" s="59" t="s">
        <v>88</v>
      </c>
      <c r="J423" s="58">
        <v>217831744</v>
      </c>
      <c r="K423" s="58">
        <v>0</v>
      </c>
      <c r="L423" s="58">
        <v>0</v>
      </c>
      <c r="M423" s="60">
        <v>0</v>
      </c>
      <c r="N423" s="60">
        <v>0</v>
      </c>
      <c r="O423" s="60">
        <v>0</v>
      </c>
      <c r="P423" s="60">
        <v>0</v>
      </c>
      <c r="Q423" s="60">
        <v>0</v>
      </c>
      <c r="R423" s="60">
        <v>0</v>
      </c>
      <c r="S423" s="60">
        <v>0</v>
      </c>
      <c r="T423" s="60">
        <v>0</v>
      </c>
      <c r="U423" s="60">
        <v>0</v>
      </c>
      <c r="V423" s="60">
        <v>0</v>
      </c>
      <c r="W423" s="59">
        <v>0</v>
      </c>
      <c r="X423" s="60">
        <v>0</v>
      </c>
      <c r="Y423" s="60">
        <v>0</v>
      </c>
      <c r="Z423" s="59">
        <v>0</v>
      </c>
      <c r="AA423" s="59">
        <v>0</v>
      </c>
      <c r="AB423" s="59" t="s">
        <v>27</v>
      </c>
      <c r="AC423" s="61">
        <v>4</v>
      </c>
      <c r="AD423" s="58">
        <v>0</v>
      </c>
      <c r="AE423" s="58">
        <v>0</v>
      </c>
      <c r="AF423" s="58">
        <v>0</v>
      </c>
      <c r="AG423" s="58">
        <v>1</v>
      </c>
      <c r="AH423" s="59" t="s">
        <v>90</v>
      </c>
      <c r="AI423" s="58">
        <v>4</v>
      </c>
      <c r="AJ423" s="60"/>
      <c r="AK423" s="59" t="s">
        <v>27</v>
      </c>
      <c r="AL423" s="59">
        <v>1</v>
      </c>
      <c r="AM423" s="59" t="s">
        <v>27</v>
      </c>
      <c r="AN423" s="59" t="s">
        <v>673</v>
      </c>
      <c r="AO423" s="58">
        <v>24</v>
      </c>
      <c r="AP423" s="59" t="s">
        <v>677</v>
      </c>
      <c r="AQ423" s="59" t="s">
        <v>679</v>
      </c>
      <c r="AR423" s="59" t="s">
        <v>27</v>
      </c>
      <c r="AS423" s="59" t="s">
        <v>27</v>
      </c>
      <c r="AT423" s="59" t="s">
        <v>27</v>
      </c>
      <c r="AU423" s="59" t="s">
        <v>27</v>
      </c>
      <c r="AV423" s="59" t="s">
        <v>27</v>
      </c>
      <c r="AW423" s="64"/>
      <c r="AX423" s="62" t="s">
        <v>747</v>
      </c>
      <c r="AY423" s="62">
        <v>8.0020000000000007</v>
      </c>
      <c r="AZ423" s="62" t="s">
        <v>27</v>
      </c>
      <c r="BA423" s="62">
        <v>0</v>
      </c>
      <c r="BB423" s="62"/>
      <c r="BC423" s="62">
        <v>36</v>
      </c>
      <c r="BD423">
        <v>0</v>
      </c>
      <c r="BE423" s="62"/>
      <c r="BF423" s="64"/>
      <c r="BG423" s="64"/>
      <c r="BH423" s="50">
        <f t="shared" si="6"/>
        <v>0</v>
      </c>
    </row>
    <row r="424" spans="1:89" ht="14.25" hidden="1" customHeight="1" x14ac:dyDescent="0.25">
      <c r="A424" s="58">
        <v>424</v>
      </c>
      <c r="B424" s="59" t="s">
        <v>78</v>
      </c>
      <c r="C424" s="59" t="s">
        <v>26</v>
      </c>
      <c r="D424" s="59" t="s">
        <v>29</v>
      </c>
      <c r="E424" s="59"/>
      <c r="F424" s="59" t="s">
        <v>32</v>
      </c>
      <c r="G424" s="58">
        <v>19</v>
      </c>
      <c r="H424" s="58">
        <v>75</v>
      </c>
      <c r="I424" s="59" t="s">
        <v>88</v>
      </c>
      <c r="J424" s="58">
        <v>217831744</v>
      </c>
      <c r="K424" s="58">
        <v>0.35294117647058798</v>
      </c>
      <c r="L424" s="58">
        <v>0.17647058823529399</v>
      </c>
      <c r="M424" s="60">
        <v>0</v>
      </c>
      <c r="N424" s="60">
        <v>0</v>
      </c>
      <c r="O424" s="60">
        <v>0</v>
      </c>
      <c r="P424" s="60">
        <v>0</v>
      </c>
      <c r="Q424" s="60">
        <v>0</v>
      </c>
      <c r="R424" s="60">
        <v>0</v>
      </c>
      <c r="S424" s="60">
        <v>0</v>
      </c>
      <c r="T424" s="60">
        <v>0</v>
      </c>
      <c r="U424" s="60">
        <v>0</v>
      </c>
      <c r="V424" s="60">
        <v>0</v>
      </c>
      <c r="W424" s="59">
        <v>0</v>
      </c>
      <c r="X424" s="60">
        <v>0</v>
      </c>
      <c r="Y424" s="60">
        <v>0</v>
      </c>
      <c r="Z424" s="59">
        <v>0</v>
      </c>
      <c r="AA424" s="59">
        <v>0</v>
      </c>
      <c r="AB424" s="59" t="s">
        <v>89</v>
      </c>
      <c r="AC424" s="61">
        <v>4</v>
      </c>
      <c r="AD424" s="58">
        <v>0</v>
      </c>
      <c r="AE424" s="58">
        <v>0</v>
      </c>
      <c r="AF424" s="58">
        <v>0</v>
      </c>
      <c r="AG424" s="58">
        <v>0</v>
      </c>
      <c r="AH424" s="59" t="s">
        <v>258</v>
      </c>
      <c r="AI424" s="58">
        <v>9</v>
      </c>
      <c r="AJ424" s="60"/>
      <c r="AK424" s="59" t="s">
        <v>286</v>
      </c>
      <c r="AL424" s="59">
        <v>1</v>
      </c>
      <c r="AM424" s="59" t="s">
        <v>27</v>
      </c>
      <c r="AN424" s="59" t="s">
        <v>673</v>
      </c>
      <c r="AO424" s="58">
        <v>24</v>
      </c>
      <c r="AP424" s="59" t="s">
        <v>677</v>
      </c>
      <c r="AQ424" s="59" t="s">
        <v>679</v>
      </c>
      <c r="AR424" s="59" t="s">
        <v>27</v>
      </c>
      <c r="AS424" s="59" t="s">
        <v>27</v>
      </c>
      <c r="AT424" s="59" t="s">
        <v>27</v>
      </c>
      <c r="AU424" s="59" t="s">
        <v>27</v>
      </c>
      <c r="AV424" s="59" t="s">
        <v>27</v>
      </c>
      <c r="AW424" s="62"/>
      <c r="AX424" s="62" t="s">
        <v>747</v>
      </c>
      <c r="AY424" s="62">
        <v>18.196000000000002</v>
      </c>
      <c r="AZ424" s="62" t="s">
        <v>27</v>
      </c>
      <c r="BA424" s="62">
        <v>0</v>
      </c>
      <c r="BB424" s="62">
        <v>17.47</v>
      </c>
      <c r="BC424" s="62">
        <v>38</v>
      </c>
      <c r="BD424" s="65">
        <v>0</v>
      </c>
      <c r="BE424" s="62"/>
      <c r="BF424" s="62"/>
      <c r="BG424" s="62"/>
      <c r="BH424" s="50">
        <f t="shared" si="6"/>
        <v>0</v>
      </c>
      <c r="BI424" s="50"/>
      <c r="BJ424" s="50"/>
      <c r="BL424" s="50"/>
      <c r="BM424" s="50"/>
      <c r="BN424" s="50"/>
      <c r="BO424" s="50"/>
      <c r="BP424" s="50"/>
      <c r="BQ424" s="50"/>
      <c r="BR424" s="50"/>
      <c r="BS424" s="50"/>
      <c r="BT424" s="50"/>
      <c r="BU424" s="50"/>
      <c r="BV424" s="50"/>
      <c r="BW424" s="50"/>
      <c r="BX424" s="50"/>
      <c r="BY424" s="50"/>
      <c r="BZ424" s="50"/>
      <c r="CA424" s="50"/>
      <c r="CB424" s="50"/>
      <c r="CC424" s="50"/>
      <c r="CD424" s="50"/>
      <c r="CE424" s="50"/>
      <c r="CF424" s="50"/>
      <c r="CG424" s="50"/>
      <c r="CH424" s="50"/>
      <c r="CI424" s="50"/>
    </row>
    <row r="425" spans="1:89" ht="14.25" hidden="1" customHeight="1" x14ac:dyDescent="0.25">
      <c r="A425" s="58">
        <v>425</v>
      </c>
      <c r="B425" s="59" t="s">
        <v>78</v>
      </c>
      <c r="C425" s="59" t="s">
        <v>26</v>
      </c>
      <c r="D425" s="59" t="s">
        <v>36</v>
      </c>
      <c r="E425" s="59"/>
      <c r="F425" s="59" t="s">
        <v>32</v>
      </c>
      <c r="G425" s="58">
        <v>66</v>
      </c>
      <c r="H425" s="58">
        <v>56</v>
      </c>
      <c r="I425" s="59" t="s">
        <v>88</v>
      </c>
      <c r="J425" s="58">
        <v>217831744</v>
      </c>
      <c r="K425" s="58">
        <v>0.1875</v>
      </c>
      <c r="L425" s="58">
        <v>9.375E-2</v>
      </c>
      <c r="M425" s="60">
        <v>0</v>
      </c>
      <c r="N425" s="60">
        <v>0</v>
      </c>
      <c r="O425" s="60">
        <v>0</v>
      </c>
      <c r="P425" s="60">
        <v>0</v>
      </c>
      <c r="Q425" s="60">
        <v>0</v>
      </c>
      <c r="R425" s="60">
        <v>0</v>
      </c>
      <c r="S425" s="60">
        <v>0</v>
      </c>
      <c r="T425" s="60">
        <v>0</v>
      </c>
      <c r="U425" s="60">
        <v>0</v>
      </c>
      <c r="V425" s="60">
        <v>0</v>
      </c>
      <c r="W425" s="59">
        <v>0</v>
      </c>
      <c r="X425" s="60">
        <v>0</v>
      </c>
      <c r="Y425" s="60">
        <v>0</v>
      </c>
      <c r="Z425" s="59">
        <v>0</v>
      </c>
      <c r="AA425" s="59">
        <v>0</v>
      </c>
      <c r="AB425" s="59" t="s">
        <v>89</v>
      </c>
      <c r="AC425" s="61">
        <v>4</v>
      </c>
      <c r="AD425" s="58">
        <v>0</v>
      </c>
      <c r="AE425" s="58">
        <v>0</v>
      </c>
      <c r="AF425" s="58">
        <v>0</v>
      </c>
      <c r="AG425" s="58">
        <v>0</v>
      </c>
      <c r="AH425" s="59" t="s">
        <v>258</v>
      </c>
      <c r="AI425" s="58">
        <v>9</v>
      </c>
      <c r="AJ425" s="60"/>
      <c r="AK425" s="59" t="s">
        <v>318</v>
      </c>
      <c r="AL425" s="59">
        <v>1</v>
      </c>
      <c r="AM425" s="59" t="s">
        <v>27</v>
      </c>
      <c r="AN425" s="59" t="s">
        <v>673</v>
      </c>
      <c r="AO425" s="58">
        <v>24</v>
      </c>
      <c r="AP425" s="59" t="s">
        <v>677</v>
      </c>
      <c r="AQ425" s="59" t="s">
        <v>679</v>
      </c>
      <c r="AR425" s="59" t="s">
        <v>27</v>
      </c>
      <c r="AS425" s="59" t="s">
        <v>27</v>
      </c>
      <c r="AT425" s="59" t="s">
        <v>27</v>
      </c>
      <c r="AU425" s="59" t="s">
        <v>27</v>
      </c>
      <c r="AV425" s="59" t="s">
        <v>27</v>
      </c>
      <c r="AW425" s="62"/>
      <c r="AX425" s="62" t="s">
        <v>747</v>
      </c>
      <c r="AY425" s="62">
        <v>6.5460000000000003</v>
      </c>
      <c r="AZ425" s="62" t="s">
        <v>27</v>
      </c>
      <c r="BA425" s="62">
        <v>0</v>
      </c>
      <c r="BB425" s="62">
        <v>5.774</v>
      </c>
      <c r="BC425" s="62">
        <v>0</v>
      </c>
      <c r="BD425" s="65">
        <v>0</v>
      </c>
      <c r="BE425" s="62" t="s">
        <v>780</v>
      </c>
      <c r="BF425" s="62">
        <v>1</v>
      </c>
      <c r="BG425" s="62">
        <v>1</v>
      </c>
      <c r="BH425" s="50">
        <f t="shared" si="6"/>
        <v>0</v>
      </c>
      <c r="BI425" s="50"/>
      <c r="BJ425" s="50"/>
      <c r="BL425" s="50"/>
      <c r="BM425" s="50"/>
      <c r="BN425" s="50"/>
      <c r="BO425" s="50"/>
      <c r="BP425" s="50"/>
      <c r="BQ425" s="50"/>
      <c r="BR425" s="50"/>
      <c r="BS425" s="50"/>
      <c r="BT425" s="50"/>
      <c r="BU425" s="50"/>
      <c r="BV425" s="50"/>
      <c r="BW425" s="50"/>
      <c r="BX425" s="50"/>
      <c r="BY425" s="50"/>
      <c r="BZ425" s="50"/>
      <c r="CA425" s="50"/>
      <c r="CB425" s="50"/>
      <c r="CC425" s="50"/>
      <c r="CD425" s="50"/>
      <c r="CE425" s="50"/>
      <c r="CF425" s="50"/>
      <c r="CG425" s="50"/>
      <c r="CH425" s="50"/>
      <c r="CI425" s="50"/>
    </row>
    <row r="426" spans="1:89" ht="14.25" hidden="1" customHeight="1" x14ac:dyDescent="0.25">
      <c r="A426" s="58">
        <v>426</v>
      </c>
      <c r="B426" s="59" t="s">
        <v>78</v>
      </c>
      <c r="C426" s="59" t="s">
        <v>26</v>
      </c>
      <c r="D426" s="59" t="s">
        <v>41</v>
      </c>
      <c r="E426" s="59"/>
      <c r="F426" s="59" t="s">
        <v>32</v>
      </c>
      <c r="G426" s="58">
        <v>14</v>
      </c>
      <c r="H426" s="58">
        <v>13</v>
      </c>
      <c r="I426" s="59" t="s">
        <v>88</v>
      </c>
      <c r="J426" s="58">
        <v>217831744</v>
      </c>
      <c r="K426" s="58">
        <v>0.46153846153846201</v>
      </c>
      <c r="L426" s="58">
        <v>0.230769230769231</v>
      </c>
      <c r="M426" s="60">
        <v>0</v>
      </c>
      <c r="N426" s="60">
        <v>0</v>
      </c>
      <c r="O426" s="60">
        <v>0</v>
      </c>
      <c r="P426" s="60">
        <v>0</v>
      </c>
      <c r="Q426" s="60">
        <v>0</v>
      </c>
      <c r="R426" s="60">
        <v>0</v>
      </c>
      <c r="S426" s="60">
        <v>0</v>
      </c>
      <c r="T426" s="60">
        <v>0</v>
      </c>
      <c r="U426" s="60">
        <v>0</v>
      </c>
      <c r="V426" s="60">
        <v>0</v>
      </c>
      <c r="W426" s="59">
        <v>0</v>
      </c>
      <c r="X426" s="60">
        <v>0</v>
      </c>
      <c r="Y426" s="60">
        <v>0</v>
      </c>
      <c r="Z426" s="59">
        <v>0</v>
      </c>
      <c r="AA426" s="59">
        <v>0</v>
      </c>
      <c r="AB426" s="59" t="s">
        <v>767</v>
      </c>
      <c r="AC426" s="61">
        <v>4</v>
      </c>
      <c r="AD426" s="58">
        <v>0</v>
      </c>
      <c r="AE426" s="58">
        <v>0</v>
      </c>
      <c r="AF426" s="58">
        <v>0</v>
      </c>
      <c r="AG426" s="58">
        <v>0</v>
      </c>
      <c r="AH426" s="59" t="s">
        <v>258</v>
      </c>
      <c r="AI426" s="58">
        <v>9</v>
      </c>
      <c r="AJ426" s="60"/>
      <c r="AK426" s="59" t="s">
        <v>350</v>
      </c>
      <c r="AL426" s="59">
        <v>1</v>
      </c>
      <c r="AM426" s="59" t="s">
        <v>27</v>
      </c>
      <c r="AN426" s="59" t="s">
        <v>673</v>
      </c>
      <c r="AO426" s="58">
        <v>24</v>
      </c>
      <c r="AP426" s="59" t="s">
        <v>677</v>
      </c>
      <c r="AQ426" s="59" t="s">
        <v>679</v>
      </c>
      <c r="AR426" s="59" t="s">
        <v>27</v>
      </c>
      <c r="AS426" s="59" t="s">
        <v>27</v>
      </c>
      <c r="AT426" s="59" t="s">
        <v>27</v>
      </c>
      <c r="AU426" s="59" t="s">
        <v>27</v>
      </c>
      <c r="AV426" s="59" t="s">
        <v>27</v>
      </c>
      <c r="AW426" s="64"/>
      <c r="AX426" s="62" t="s">
        <v>747</v>
      </c>
      <c r="AY426" s="62">
        <v>17.709</v>
      </c>
      <c r="AZ426" s="62" t="s">
        <v>27</v>
      </c>
      <c r="BA426" s="62">
        <v>0</v>
      </c>
      <c r="BB426" s="62">
        <v>4.8529999999999998</v>
      </c>
      <c r="BC426" s="62">
        <v>-7</v>
      </c>
      <c r="BD426" s="65">
        <v>0</v>
      </c>
      <c r="BE426" s="62"/>
      <c r="BF426" s="64"/>
      <c r="BG426" s="64"/>
      <c r="BH426" s="50">
        <f t="shared" si="6"/>
        <v>0</v>
      </c>
    </row>
    <row r="427" spans="1:89" ht="14.25" hidden="1" customHeight="1" x14ac:dyDescent="0.25">
      <c r="A427" s="58">
        <v>427</v>
      </c>
      <c r="B427" s="59" t="s">
        <v>78</v>
      </c>
      <c r="C427" s="59" t="s">
        <v>26</v>
      </c>
      <c r="D427" s="59" t="s">
        <v>46</v>
      </c>
      <c r="E427" s="59"/>
      <c r="F427" s="59" t="s">
        <v>32</v>
      </c>
      <c r="G427" s="58">
        <v>98</v>
      </c>
      <c r="H427" s="58">
        <v>9</v>
      </c>
      <c r="I427" s="59" t="s">
        <v>88</v>
      </c>
      <c r="J427" s="58">
        <v>217831744</v>
      </c>
      <c r="K427" s="58">
        <v>0.32142857142857101</v>
      </c>
      <c r="L427" s="58">
        <v>0.160714285714286</v>
      </c>
      <c r="M427" s="60">
        <v>0</v>
      </c>
      <c r="N427" s="60">
        <v>0</v>
      </c>
      <c r="O427" s="60">
        <v>0</v>
      </c>
      <c r="P427" s="60">
        <v>0</v>
      </c>
      <c r="Q427" s="60">
        <v>0</v>
      </c>
      <c r="R427" s="60">
        <v>0</v>
      </c>
      <c r="S427" s="60">
        <v>0</v>
      </c>
      <c r="T427" s="60">
        <v>0</v>
      </c>
      <c r="U427" s="60">
        <v>0</v>
      </c>
      <c r="V427" s="60">
        <v>0</v>
      </c>
      <c r="W427" s="59">
        <v>0</v>
      </c>
      <c r="X427" s="60">
        <v>0</v>
      </c>
      <c r="Y427" s="60">
        <v>0</v>
      </c>
      <c r="Z427" s="59">
        <v>0</v>
      </c>
      <c r="AA427" s="59">
        <v>0</v>
      </c>
      <c r="AB427" s="59" t="s">
        <v>767</v>
      </c>
      <c r="AC427" s="61">
        <v>4</v>
      </c>
      <c r="AD427" s="58">
        <v>0</v>
      </c>
      <c r="AE427" s="58">
        <v>0</v>
      </c>
      <c r="AF427" s="58">
        <v>0</v>
      </c>
      <c r="AG427" s="58">
        <v>0</v>
      </c>
      <c r="AH427" s="59" t="s">
        <v>258</v>
      </c>
      <c r="AI427" s="58">
        <v>9</v>
      </c>
      <c r="AJ427" s="60"/>
      <c r="AK427" s="59" t="s">
        <v>309</v>
      </c>
      <c r="AL427" s="59">
        <v>1</v>
      </c>
      <c r="AM427" s="59" t="s">
        <v>27</v>
      </c>
      <c r="AN427" s="59" t="s">
        <v>673</v>
      </c>
      <c r="AO427" s="58">
        <v>24</v>
      </c>
      <c r="AP427" s="59" t="s">
        <v>677</v>
      </c>
      <c r="AQ427" s="59" t="s">
        <v>679</v>
      </c>
      <c r="AR427" s="59" t="s">
        <v>27</v>
      </c>
      <c r="AS427" s="59" t="s">
        <v>27</v>
      </c>
      <c r="AT427" s="59" t="s">
        <v>27</v>
      </c>
      <c r="AU427" s="59" t="s">
        <v>27</v>
      </c>
      <c r="AV427" s="59" t="s">
        <v>27</v>
      </c>
      <c r="AW427" s="64"/>
      <c r="AX427" s="62" t="s">
        <v>747</v>
      </c>
      <c r="AY427" s="62">
        <v>10.003</v>
      </c>
      <c r="AZ427" s="62" t="s">
        <v>27</v>
      </c>
      <c r="BA427" s="62">
        <v>0</v>
      </c>
      <c r="BB427" s="62">
        <v>5.3870000000000005</v>
      </c>
      <c r="BC427" s="62">
        <v>-49</v>
      </c>
      <c r="BD427" s="65">
        <v>0</v>
      </c>
      <c r="BE427" s="62"/>
      <c r="BF427" s="64"/>
      <c r="BG427" s="64"/>
      <c r="BH427" s="50">
        <f t="shared" si="6"/>
        <v>0</v>
      </c>
    </row>
    <row r="428" spans="1:89" ht="14.25" hidden="1" customHeight="1" x14ac:dyDescent="0.25">
      <c r="A428" s="58">
        <v>428</v>
      </c>
      <c r="B428" s="59" t="s">
        <v>78</v>
      </c>
      <c r="C428" s="59" t="s">
        <v>26</v>
      </c>
      <c r="D428" s="59" t="s">
        <v>31</v>
      </c>
      <c r="E428" s="59"/>
      <c r="F428" s="59" t="s">
        <v>30</v>
      </c>
      <c r="G428" s="58">
        <v>62</v>
      </c>
      <c r="H428" s="58">
        <v>150</v>
      </c>
      <c r="I428" s="59" t="s">
        <v>88</v>
      </c>
      <c r="J428" s="58">
        <v>217831744</v>
      </c>
      <c r="K428" s="58">
        <v>4.1333333333333302</v>
      </c>
      <c r="L428" s="58">
        <v>0.413333333333333</v>
      </c>
      <c r="M428" s="60">
        <v>0</v>
      </c>
      <c r="N428" s="60">
        <v>0</v>
      </c>
      <c r="O428" s="60">
        <v>0</v>
      </c>
      <c r="P428" s="60">
        <v>0</v>
      </c>
      <c r="Q428" s="60">
        <v>0</v>
      </c>
      <c r="R428" s="60">
        <v>0</v>
      </c>
      <c r="S428" s="60">
        <v>0</v>
      </c>
      <c r="T428" s="60">
        <v>0</v>
      </c>
      <c r="U428" s="60">
        <v>0</v>
      </c>
      <c r="V428" s="60">
        <v>0</v>
      </c>
      <c r="W428" s="59">
        <v>0</v>
      </c>
      <c r="X428" s="60">
        <v>0</v>
      </c>
      <c r="Y428" s="60">
        <v>0</v>
      </c>
      <c r="Z428" s="59">
        <v>0</v>
      </c>
      <c r="AA428" s="59">
        <v>0</v>
      </c>
      <c r="AB428" s="59" t="s">
        <v>767</v>
      </c>
      <c r="AC428" s="61">
        <v>4</v>
      </c>
      <c r="AD428" s="58">
        <v>0</v>
      </c>
      <c r="AE428" s="58">
        <v>0</v>
      </c>
      <c r="AF428" s="58">
        <v>0</v>
      </c>
      <c r="AG428" s="58">
        <v>0</v>
      </c>
      <c r="AH428" s="59" t="s">
        <v>381</v>
      </c>
      <c r="AI428" s="58">
        <v>16</v>
      </c>
      <c r="AJ428" s="60"/>
      <c r="AK428" s="59" t="s">
        <v>404</v>
      </c>
      <c r="AL428" s="59">
        <v>1</v>
      </c>
      <c r="AM428" s="59" t="s">
        <v>27</v>
      </c>
      <c r="AN428" s="59" t="s">
        <v>673</v>
      </c>
      <c r="AO428" s="58">
        <v>24</v>
      </c>
      <c r="AP428" s="59" t="s">
        <v>677</v>
      </c>
      <c r="AQ428" s="59" t="s">
        <v>679</v>
      </c>
      <c r="AR428" s="59" t="s">
        <v>27</v>
      </c>
      <c r="AS428" s="59" t="s">
        <v>27</v>
      </c>
      <c r="AT428" s="59" t="s">
        <v>27</v>
      </c>
      <c r="AU428" s="59" t="s">
        <v>27</v>
      </c>
      <c r="AV428" s="59" t="s">
        <v>27</v>
      </c>
      <c r="AW428" s="62"/>
      <c r="AX428" s="62" t="s">
        <v>747</v>
      </c>
      <c r="AY428" s="62">
        <v>10.391999999999999</v>
      </c>
      <c r="AZ428" s="62" t="s">
        <v>27</v>
      </c>
      <c r="BA428" s="62">
        <v>0</v>
      </c>
      <c r="BB428" s="62">
        <v>9.8719999999999999</v>
      </c>
      <c r="BC428" s="62">
        <v>0</v>
      </c>
      <c r="BD428" s="65">
        <v>0</v>
      </c>
      <c r="BE428" s="62" t="s">
        <v>784</v>
      </c>
      <c r="BF428" s="62">
        <v>1</v>
      </c>
      <c r="BG428" s="62">
        <v>1</v>
      </c>
      <c r="BH428" s="50">
        <f t="shared" si="6"/>
        <v>0</v>
      </c>
      <c r="BI428" s="50"/>
      <c r="BJ428" s="50"/>
      <c r="BL428" s="50"/>
      <c r="BM428" s="50"/>
      <c r="BN428" s="50"/>
      <c r="BO428" s="50"/>
      <c r="BP428" s="50"/>
      <c r="BQ428" s="50"/>
      <c r="BR428" s="50"/>
      <c r="BS428" s="50"/>
      <c r="BT428" s="50"/>
      <c r="BU428" s="50"/>
      <c r="BV428" s="50"/>
      <c r="BW428" s="50"/>
      <c r="BX428" s="50"/>
      <c r="BY428" s="50"/>
      <c r="BZ428" s="50"/>
      <c r="CA428" s="50"/>
      <c r="CB428" s="50"/>
      <c r="CC428" s="50"/>
      <c r="CD428" s="50"/>
      <c r="CE428" s="50"/>
      <c r="CF428" s="50"/>
      <c r="CG428" s="50"/>
      <c r="CH428" s="50"/>
      <c r="CI428" s="50"/>
    </row>
    <row r="429" spans="1:89" ht="14.25" hidden="1" customHeight="1" x14ac:dyDescent="0.25">
      <c r="A429" s="58">
        <v>429</v>
      </c>
      <c r="B429" s="59" t="s">
        <v>78</v>
      </c>
      <c r="C429" s="59" t="s">
        <v>26</v>
      </c>
      <c r="D429" s="59" t="s">
        <v>37</v>
      </c>
      <c r="E429" s="59"/>
      <c r="F429" s="59" t="s">
        <v>30</v>
      </c>
      <c r="G429" s="58">
        <v>69</v>
      </c>
      <c r="H429" s="58">
        <v>104</v>
      </c>
      <c r="I429" s="59" t="s">
        <v>88</v>
      </c>
      <c r="J429" s="58">
        <v>217831744</v>
      </c>
      <c r="K429" s="58">
        <v>3.7333333333333298</v>
      </c>
      <c r="L429" s="58">
        <v>0.37333333333333302</v>
      </c>
      <c r="M429" s="60">
        <v>0</v>
      </c>
      <c r="N429" s="60">
        <v>0</v>
      </c>
      <c r="O429" s="60">
        <v>0</v>
      </c>
      <c r="P429" s="60">
        <v>0</v>
      </c>
      <c r="Q429" s="60">
        <v>0</v>
      </c>
      <c r="R429" s="60">
        <v>0</v>
      </c>
      <c r="S429" s="60">
        <v>0</v>
      </c>
      <c r="T429" s="60">
        <v>0</v>
      </c>
      <c r="U429" s="60">
        <v>0</v>
      </c>
      <c r="V429" s="60">
        <v>0</v>
      </c>
      <c r="W429" s="59">
        <v>0</v>
      </c>
      <c r="X429" s="60">
        <v>0</v>
      </c>
      <c r="Y429" s="60">
        <v>0</v>
      </c>
      <c r="Z429" s="59">
        <v>0</v>
      </c>
      <c r="AA429" s="59">
        <v>0</v>
      </c>
      <c r="AB429" s="59" t="s">
        <v>767</v>
      </c>
      <c r="AC429" s="61">
        <v>4</v>
      </c>
      <c r="AD429" s="58">
        <v>0</v>
      </c>
      <c r="AE429" s="58">
        <v>0</v>
      </c>
      <c r="AF429" s="58">
        <v>0</v>
      </c>
      <c r="AG429" s="58">
        <v>0</v>
      </c>
      <c r="AH429" s="59" t="s">
        <v>381</v>
      </c>
      <c r="AI429" s="58">
        <v>16</v>
      </c>
      <c r="AJ429" s="60"/>
      <c r="AK429" s="59" t="s">
        <v>437</v>
      </c>
      <c r="AL429" s="59">
        <v>1</v>
      </c>
      <c r="AM429" s="59" t="s">
        <v>27</v>
      </c>
      <c r="AN429" s="59" t="s">
        <v>673</v>
      </c>
      <c r="AO429" s="58">
        <v>24</v>
      </c>
      <c r="AP429" s="59" t="s">
        <v>677</v>
      </c>
      <c r="AQ429" s="59" t="s">
        <v>679</v>
      </c>
      <c r="AR429" s="59" t="s">
        <v>27</v>
      </c>
      <c r="AS429" s="59" t="s">
        <v>27</v>
      </c>
      <c r="AT429" s="59" t="s">
        <v>27</v>
      </c>
      <c r="AU429" s="59" t="s">
        <v>27</v>
      </c>
      <c r="AV429" s="59" t="s">
        <v>27</v>
      </c>
      <c r="AW429" s="62"/>
      <c r="AX429" s="62" t="s">
        <v>747</v>
      </c>
      <c r="AY429" s="62">
        <v>5.5880000000000001</v>
      </c>
      <c r="AZ429" s="62" t="s">
        <v>27</v>
      </c>
      <c r="BA429" s="62">
        <v>0</v>
      </c>
      <c r="BB429" s="62">
        <v>5.2030000000000003</v>
      </c>
      <c r="BC429" s="62">
        <v>0</v>
      </c>
      <c r="BD429" s="65">
        <v>0</v>
      </c>
      <c r="BE429" s="62" t="s">
        <v>784</v>
      </c>
      <c r="BF429" s="62">
        <v>1</v>
      </c>
      <c r="BG429" s="62">
        <v>1</v>
      </c>
      <c r="BH429" s="50">
        <f t="shared" si="6"/>
        <v>0</v>
      </c>
      <c r="BI429" s="50"/>
      <c r="BJ429" s="50"/>
      <c r="BL429" s="50"/>
      <c r="BM429" s="50"/>
      <c r="BN429" s="50"/>
      <c r="BO429" s="50"/>
      <c r="BP429" s="50"/>
      <c r="BQ429" s="50"/>
      <c r="BR429" s="50"/>
      <c r="BS429" s="50"/>
      <c r="BT429" s="50"/>
      <c r="BU429" s="50"/>
      <c r="BV429" s="50"/>
      <c r="BW429" s="50"/>
      <c r="BX429" s="50"/>
      <c r="BY429" s="50"/>
      <c r="BZ429" s="50"/>
      <c r="CA429" s="50"/>
      <c r="CB429" s="50"/>
      <c r="CC429" s="50"/>
      <c r="CD429" s="50"/>
      <c r="CE429" s="50"/>
      <c r="CF429" s="50"/>
      <c r="CG429" s="50"/>
      <c r="CH429" s="50"/>
      <c r="CI429" s="50"/>
    </row>
    <row r="430" spans="1:89" ht="14.25" hidden="1" customHeight="1" x14ac:dyDescent="0.25">
      <c r="A430" s="58">
        <v>430</v>
      </c>
      <c r="B430" s="59" t="s">
        <v>78</v>
      </c>
      <c r="C430" s="59" t="s">
        <v>26</v>
      </c>
      <c r="D430" s="59" t="s">
        <v>42</v>
      </c>
      <c r="E430" s="59"/>
      <c r="F430" s="59" t="s">
        <v>30</v>
      </c>
      <c r="G430" s="58">
        <v>40</v>
      </c>
      <c r="H430" s="58">
        <v>24</v>
      </c>
      <c r="I430" s="59" t="s">
        <v>88</v>
      </c>
      <c r="J430" s="58">
        <v>217831744</v>
      </c>
      <c r="K430" s="58">
        <v>3.3333333333333299</v>
      </c>
      <c r="L430" s="58">
        <v>0.33333333333333298</v>
      </c>
      <c r="M430" s="60">
        <v>0</v>
      </c>
      <c r="N430" s="60">
        <v>0</v>
      </c>
      <c r="O430" s="60">
        <v>0</v>
      </c>
      <c r="P430" s="60">
        <v>0</v>
      </c>
      <c r="Q430" s="60">
        <v>0</v>
      </c>
      <c r="R430" s="60">
        <v>0</v>
      </c>
      <c r="S430" s="60">
        <v>0</v>
      </c>
      <c r="T430" s="60">
        <v>0</v>
      </c>
      <c r="U430" s="60">
        <v>0</v>
      </c>
      <c r="V430" s="60">
        <v>0</v>
      </c>
      <c r="W430" s="59">
        <v>0</v>
      </c>
      <c r="X430" s="60">
        <v>0</v>
      </c>
      <c r="Y430" s="60">
        <v>0</v>
      </c>
      <c r="Z430" s="59">
        <v>0</v>
      </c>
      <c r="AA430" s="59">
        <v>0</v>
      </c>
      <c r="AB430" s="59" t="s">
        <v>767</v>
      </c>
      <c r="AC430" s="61">
        <v>4</v>
      </c>
      <c r="AD430" s="58">
        <v>0</v>
      </c>
      <c r="AE430" s="58">
        <v>0</v>
      </c>
      <c r="AF430" s="58">
        <v>0</v>
      </c>
      <c r="AG430" s="58">
        <v>0</v>
      </c>
      <c r="AH430" s="59" t="s">
        <v>381</v>
      </c>
      <c r="AI430" s="58">
        <v>16</v>
      </c>
      <c r="AJ430" s="60"/>
      <c r="AK430" s="59" t="s">
        <v>437</v>
      </c>
      <c r="AL430" s="59">
        <v>1</v>
      </c>
      <c r="AM430" s="59" t="s">
        <v>27</v>
      </c>
      <c r="AN430" s="59" t="s">
        <v>673</v>
      </c>
      <c r="AO430" s="58">
        <v>24</v>
      </c>
      <c r="AP430" s="59" t="s">
        <v>677</v>
      </c>
      <c r="AQ430" s="59" t="s">
        <v>679</v>
      </c>
      <c r="AR430" s="59" t="s">
        <v>27</v>
      </c>
      <c r="AS430" s="59" t="s">
        <v>27</v>
      </c>
      <c r="AT430" s="59" t="s">
        <v>27</v>
      </c>
      <c r="AU430" s="59" t="s">
        <v>27</v>
      </c>
      <c r="AV430" s="59" t="s">
        <v>27</v>
      </c>
      <c r="AW430" s="64"/>
      <c r="AX430" s="62" t="s">
        <v>747</v>
      </c>
      <c r="AY430" s="62">
        <v>3.5910000000000002</v>
      </c>
      <c r="AZ430" s="62" t="s">
        <v>27</v>
      </c>
      <c r="BA430" s="62">
        <v>0</v>
      </c>
      <c r="BB430" s="62">
        <v>3.1850000000000001</v>
      </c>
      <c r="BC430" s="62">
        <v>0</v>
      </c>
      <c r="BD430" s="65">
        <v>0</v>
      </c>
      <c r="BE430" s="62" t="s">
        <v>784</v>
      </c>
      <c r="BF430" s="62">
        <v>1</v>
      </c>
      <c r="BG430" s="62">
        <v>1</v>
      </c>
      <c r="BH430" s="50">
        <f t="shared" si="6"/>
        <v>0</v>
      </c>
    </row>
    <row r="431" spans="1:89" ht="14.25" hidden="1" customHeight="1" x14ac:dyDescent="0.25">
      <c r="A431" s="58">
        <v>431</v>
      </c>
      <c r="B431" s="59" t="s">
        <v>78</v>
      </c>
      <c r="C431" s="59" t="s">
        <v>26</v>
      </c>
      <c r="D431" s="59" t="s">
        <v>47</v>
      </c>
      <c r="E431" s="59"/>
      <c r="F431" s="59" t="s">
        <v>30</v>
      </c>
      <c r="G431" s="58">
        <v>4</v>
      </c>
      <c r="H431" s="58">
        <v>8</v>
      </c>
      <c r="I431" s="59" t="s">
        <v>88</v>
      </c>
      <c r="J431" s="58">
        <v>217831744</v>
      </c>
      <c r="K431" s="58">
        <v>3.9285714285714302</v>
      </c>
      <c r="L431" s="58">
        <v>0.39285714285714302</v>
      </c>
      <c r="M431" s="60">
        <v>0</v>
      </c>
      <c r="N431" s="60">
        <v>0</v>
      </c>
      <c r="O431" s="60">
        <v>0</v>
      </c>
      <c r="P431" s="60">
        <v>0</v>
      </c>
      <c r="Q431" s="60">
        <v>0</v>
      </c>
      <c r="R431" s="60">
        <v>0</v>
      </c>
      <c r="S431" s="60">
        <v>0</v>
      </c>
      <c r="T431" s="60">
        <v>0</v>
      </c>
      <c r="U431" s="60">
        <v>0</v>
      </c>
      <c r="V431" s="60">
        <v>0</v>
      </c>
      <c r="W431" s="59">
        <v>0</v>
      </c>
      <c r="X431" s="60">
        <v>0</v>
      </c>
      <c r="Y431" s="60">
        <v>0</v>
      </c>
      <c r="Z431" s="59">
        <v>0</v>
      </c>
      <c r="AA431" s="59">
        <v>0</v>
      </c>
      <c r="AB431" s="59" t="s">
        <v>767</v>
      </c>
      <c r="AC431" s="61">
        <v>4</v>
      </c>
      <c r="AD431" s="58">
        <v>0</v>
      </c>
      <c r="AE431" s="58">
        <v>0</v>
      </c>
      <c r="AF431" s="58">
        <v>0</v>
      </c>
      <c r="AG431" s="58">
        <v>0</v>
      </c>
      <c r="AH431" s="59" t="s">
        <v>381</v>
      </c>
      <c r="AI431" s="58">
        <v>16</v>
      </c>
      <c r="AJ431" s="60"/>
      <c r="AK431" s="59" t="s">
        <v>492</v>
      </c>
      <c r="AL431" s="59">
        <v>1</v>
      </c>
      <c r="AM431" s="59" t="s">
        <v>27</v>
      </c>
      <c r="AN431" s="59" t="s">
        <v>673</v>
      </c>
      <c r="AO431" s="58">
        <v>24</v>
      </c>
      <c r="AP431" s="59" t="s">
        <v>677</v>
      </c>
      <c r="AQ431" s="59" t="s">
        <v>679</v>
      </c>
      <c r="AR431" s="59" t="s">
        <v>27</v>
      </c>
      <c r="AS431" s="59" t="s">
        <v>27</v>
      </c>
      <c r="AT431" s="59" t="s">
        <v>27</v>
      </c>
      <c r="AU431" s="59" t="s">
        <v>27</v>
      </c>
      <c r="AV431" s="59" t="s">
        <v>27</v>
      </c>
      <c r="AW431" s="64"/>
      <c r="AX431" s="62" t="s">
        <v>747</v>
      </c>
      <c r="AY431" s="62">
        <v>5.4960000000000004</v>
      </c>
      <c r="AZ431" s="62" t="s">
        <v>27</v>
      </c>
      <c r="BA431" s="62">
        <v>0</v>
      </c>
      <c r="BB431" s="62">
        <v>4.5449999999999999</v>
      </c>
      <c r="BC431" s="62">
        <v>0</v>
      </c>
      <c r="BD431" s="65">
        <v>0</v>
      </c>
      <c r="BE431" s="62" t="s">
        <v>784</v>
      </c>
      <c r="BF431" s="62">
        <v>1</v>
      </c>
      <c r="BG431" s="62">
        <v>1</v>
      </c>
      <c r="BH431" s="50">
        <f t="shared" si="6"/>
        <v>0</v>
      </c>
    </row>
    <row r="432" spans="1:89" ht="14.25" customHeight="1" x14ac:dyDescent="0.25">
      <c r="A432" s="58">
        <v>432</v>
      </c>
      <c r="B432" s="59" t="s">
        <v>78</v>
      </c>
      <c r="C432" s="59" t="s">
        <v>26</v>
      </c>
      <c r="D432" s="59" t="s">
        <v>33</v>
      </c>
      <c r="E432" s="59"/>
      <c r="F432" s="59" t="s">
        <v>500</v>
      </c>
      <c r="G432" s="58">
        <v>28</v>
      </c>
      <c r="H432" s="58">
        <v>200</v>
      </c>
      <c r="I432" s="59" t="s">
        <v>88</v>
      </c>
      <c r="J432" s="58">
        <v>217831744</v>
      </c>
      <c r="K432" s="58">
        <v>2.125</v>
      </c>
      <c r="L432" s="58">
        <v>0.42499999999999999</v>
      </c>
      <c r="M432" s="58">
        <v>5</v>
      </c>
      <c r="N432" s="60">
        <v>0</v>
      </c>
      <c r="O432" s="60">
        <v>0</v>
      </c>
      <c r="P432" s="58">
        <v>11</v>
      </c>
      <c r="Q432" s="58">
        <v>6</v>
      </c>
      <c r="R432" s="58">
        <v>4</v>
      </c>
      <c r="S432" s="58">
        <v>6</v>
      </c>
      <c r="T432" s="58">
        <v>1</v>
      </c>
      <c r="U432" s="58">
        <v>4</v>
      </c>
      <c r="V432" s="58">
        <v>3</v>
      </c>
      <c r="W432" s="59">
        <v>0</v>
      </c>
      <c r="X432" s="58">
        <v>2</v>
      </c>
      <c r="Y432" s="58">
        <v>9</v>
      </c>
      <c r="Z432" s="59">
        <v>51</v>
      </c>
      <c r="AA432" s="59">
        <v>9</v>
      </c>
      <c r="AB432" s="59" t="s">
        <v>767</v>
      </c>
      <c r="AC432" s="59">
        <v>0</v>
      </c>
      <c r="AD432" s="58">
        <v>8</v>
      </c>
      <c r="AE432" s="58">
        <v>3</v>
      </c>
      <c r="AF432" s="58">
        <v>0</v>
      </c>
      <c r="AG432" s="58">
        <v>14</v>
      </c>
      <c r="AH432" s="59" t="s">
        <v>503</v>
      </c>
      <c r="AI432" s="58">
        <v>25</v>
      </c>
      <c r="AJ432" s="60"/>
      <c r="AK432" s="59" t="s">
        <v>526</v>
      </c>
      <c r="AL432" s="59">
        <v>1</v>
      </c>
      <c r="AM432" s="59" t="s">
        <v>27</v>
      </c>
      <c r="AN432" s="59" t="s">
        <v>673</v>
      </c>
      <c r="AO432" s="58">
        <v>24</v>
      </c>
      <c r="AP432" s="59" t="s">
        <v>677</v>
      </c>
      <c r="AQ432" s="59" t="s">
        <v>679</v>
      </c>
      <c r="AR432" s="59" t="s">
        <v>27</v>
      </c>
      <c r="AS432" s="59" t="s">
        <v>27</v>
      </c>
      <c r="AT432" s="59" t="s">
        <v>27</v>
      </c>
      <c r="AU432" s="59" t="s">
        <v>27</v>
      </c>
      <c r="AV432" s="59" t="s">
        <v>27</v>
      </c>
      <c r="AW432" s="62"/>
      <c r="AX432" s="62" t="s">
        <v>747</v>
      </c>
      <c r="AY432" s="62">
        <v>9.7780000000000005</v>
      </c>
      <c r="AZ432" s="62">
        <v>0.19172549019607843</v>
      </c>
      <c r="BA432" s="62">
        <v>5.2157905502147672</v>
      </c>
      <c r="BB432" s="62">
        <v>9.1010000000000009</v>
      </c>
      <c r="BC432" s="62">
        <v>28</v>
      </c>
      <c r="BD432">
        <v>1193</v>
      </c>
      <c r="BE432" s="62" t="s">
        <v>783</v>
      </c>
      <c r="BF432" s="62">
        <v>1</v>
      </c>
      <c r="BG432" s="62"/>
      <c r="BH432" s="50">
        <f t="shared" si="6"/>
        <v>1.1249744323992636</v>
      </c>
      <c r="BI432" s="50"/>
      <c r="BJ432" s="50"/>
      <c r="BL432" s="50"/>
      <c r="BM432" s="50"/>
      <c r="BN432" s="50"/>
      <c r="BO432" s="50"/>
      <c r="BP432" s="50"/>
      <c r="BQ432" s="50"/>
      <c r="BR432" s="50"/>
      <c r="BS432" s="50"/>
      <c r="BT432" s="50"/>
      <c r="BU432" s="50"/>
      <c r="BV432" s="50"/>
      <c r="BW432" s="50"/>
      <c r="BX432" s="50"/>
      <c r="BY432" s="50"/>
      <c r="BZ432" s="50"/>
      <c r="CA432" s="50"/>
      <c r="CB432" s="50"/>
      <c r="CC432" s="50"/>
      <c r="CD432" s="50"/>
      <c r="CE432" s="50"/>
      <c r="CF432" s="50"/>
      <c r="CG432" s="50"/>
      <c r="CH432" s="50"/>
      <c r="CI432" s="50"/>
    </row>
    <row r="433" spans="1:89" ht="14.25" customHeight="1" x14ac:dyDescent="0.25">
      <c r="A433" s="58">
        <v>433</v>
      </c>
      <c r="B433" s="59" t="s">
        <v>78</v>
      </c>
      <c r="C433" s="59" t="s">
        <v>26</v>
      </c>
      <c r="D433" s="59" t="s">
        <v>38</v>
      </c>
      <c r="E433" s="59"/>
      <c r="F433" s="59" t="s">
        <v>500</v>
      </c>
      <c r="G433" s="58">
        <v>29</v>
      </c>
      <c r="H433" s="58">
        <v>120</v>
      </c>
      <c r="I433" s="59" t="s">
        <v>88</v>
      </c>
      <c r="J433" s="58">
        <v>217831744</v>
      </c>
      <c r="K433" s="58">
        <v>2.3333333333333299</v>
      </c>
      <c r="L433" s="58">
        <v>0.46666666666666701</v>
      </c>
      <c r="M433" s="58">
        <v>2</v>
      </c>
      <c r="N433" s="60">
        <v>0</v>
      </c>
      <c r="O433" s="60">
        <v>0</v>
      </c>
      <c r="P433" s="58">
        <v>3</v>
      </c>
      <c r="Q433" s="58">
        <v>1</v>
      </c>
      <c r="R433" s="60">
        <v>0</v>
      </c>
      <c r="S433" s="58">
        <v>1</v>
      </c>
      <c r="T433" s="60">
        <v>0</v>
      </c>
      <c r="U433" s="60">
        <v>0</v>
      </c>
      <c r="V433" s="58">
        <v>1</v>
      </c>
      <c r="W433" s="59">
        <v>0</v>
      </c>
      <c r="X433" s="60">
        <v>0</v>
      </c>
      <c r="Y433" s="58">
        <v>1</v>
      </c>
      <c r="Z433" s="59">
        <v>9</v>
      </c>
      <c r="AA433" s="59">
        <v>1</v>
      </c>
      <c r="AB433" s="59" t="s">
        <v>89</v>
      </c>
      <c r="AC433" s="59">
        <v>0</v>
      </c>
      <c r="AD433" s="58">
        <v>0</v>
      </c>
      <c r="AE433" s="58">
        <v>0</v>
      </c>
      <c r="AF433" s="58">
        <v>0</v>
      </c>
      <c r="AG433" s="58">
        <v>1</v>
      </c>
      <c r="AH433" s="59" t="s">
        <v>503</v>
      </c>
      <c r="AI433" s="58">
        <v>25</v>
      </c>
      <c r="AJ433" s="60"/>
      <c r="AK433" s="59" t="s">
        <v>557</v>
      </c>
      <c r="AL433" s="59">
        <v>1</v>
      </c>
      <c r="AM433" s="59" t="s">
        <v>27</v>
      </c>
      <c r="AN433" s="59" t="s">
        <v>673</v>
      </c>
      <c r="AO433" s="58">
        <v>24</v>
      </c>
      <c r="AP433" s="59" t="s">
        <v>677</v>
      </c>
      <c r="AQ433" s="59" t="s">
        <v>679</v>
      </c>
      <c r="AR433" s="59" t="s">
        <v>27</v>
      </c>
      <c r="AS433" s="59" t="s">
        <v>27</v>
      </c>
      <c r="AT433" s="59" t="s">
        <v>27</v>
      </c>
      <c r="AU433" s="59" t="s">
        <v>27</v>
      </c>
      <c r="AV433" s="59" t="s">
        <v>27</v>
      </c>
      <c r="AW433" s="62"/>
      <c r="AX433" s="62" t="s">
        <v>747</v>
      </c>
      <c r="AY433" s="62">
        <v>11.541</v>
      </c>
      <c r="AZ433" s="62">
        <v>1.2823333333333333</v>
      </c>
      <c r="BA433" s="62">
        <v>0.77982843774369637</v>
      </c>
      <c r="BB433" s="62">
        <v>11.129</v>
      </c>
      <c r="BC433" s="62">
        <v>0</v>
      </c>
      <c r="BD433">
        <v>363</v>
      </c>
      <c r="BE433" s="62" t="s">
        <v>785</v>
      </c>
      <c r="BF433" s="62">
        <v>1</v>
      </c>
      <c r="BG433" s="62">
        <v>1</v>
      </c>
      <c r="BH433" s="50">
        <f t="shared" si="6"/>
        <v>0</v>
      </c>
      <c r="BI433" s="50"/>
      <c r="BJ433" s="50"/>
      <c r="BL433" s="50"/>
      <c r="BM433" s="50"/>
      <c r="BN433" s="50"/>
      <c r="BO433" s="50"/>
      <c r="BP433" s="50"/>
      <c r="BQ433" s="50"/>
      <c r="BR433" s="50"/>
      <c r="BS433" s="50"/>
      <c r="BT433" s="50"/>
      <c r="BU433" s="50"/>
      <c r="BV433" s="50"/>
      <c r="BW433" s="50"/>
      <c r="BX433" s="50"/>
      <c r="BY433" s="50"/>
      <c r="BZ433" s="50"/>
      <c r="CA433" s="50"/>
      <c r="CB433" s="50"/>
      <c r="CC433" s="50"/>
      <c r="CD433" s="50"/>
      <c r="CE433" s="50"/>
      <c r="CF433" s="50"/>
      <c r="CG433" s="50"/>
      <c r="CH433" s="50"/>
      <c r="CI433" s="50"/>
    </row>
    <row r="434" spans="1:89" ht="14.25" hidden="1" customHeight="1" x14ac:dyDescent="0.25">
      <c r="A434" s="58">
        <v>434</v>
      </c>
      <c r="B434" s="59" t="s">
        <v>78</v>
      </c>
      <c r="C434" s="59" t="s">
        <v>26</v>
      </c>
      <c r="D434" s="59" t="s">
        <v>43</v>
      </c>
      <c r="E434" s="59"/>
      <c r="F434" s="59" t="s">
        <v>500</v>
      </c>
      <c r="G434" s="58">
        <v>59</v>
      </c>
      <c r="H434" s="58">
        <v>26</v>
      </c>
      <c r="I434" s="59" t="s">
        <v>88</v>
      </c>
      <c r="J434" s="58">
        <v>217831744</v>
      </c>
      <c r="K434" s="58">
        <v>3</v>
      </c>
      <c r="L434" s="58">
        <v>0.6</v>
      </c>
      <c r="M434" s="60">
        <v>0</v>
      </c>
      <c r="N434" s="60">
        <v>0</v>
      </c>
      <c r="O434" s="60">
        <v>0</v>
      </c>
      <c r="P434" s="60">
        <v>0</v>
      </c>
      <c r="Q434" s="60">
        <v>0</v>
      </c>
      <c r="R434" s="60">
        <v>0</v>
      </c>
      <c r="S434" s="60">
        <v>0</v>
      </c>
      <c r="T434" s="60">
        <v>0</v>
      </c>
      <c r="U434" s="60">
        <v>0</v>
      </c>
      <c r="V434" s="60">
        <v>0</v>
      </c>
      <c r="W434" s="59">
        <v>0</v>
      </c>
      <c r="X434" s="60">
        <v>0</v>
      </c>
      <c r="Y434" s="60">
        <v>0</v>
      </c>
      <c r="Z434" s="59">
        <v>0</v>
      </c>
      <c r="AA434" s="59">
        <v>0</v>
      </c>
      <c r="AB434" s="59" t="s">
        <v>89</v>
      </c>
      <c r="AC434" s="61">
        <v>4</v>
      </c>
      <c r="AD434" s="58">
        <v>0</v>
      </c>
      <c r="AE434" s="58">
        <v>0</v>
      </c>
      <c r="AF434" s="58">
        <v>0</v>
      </c>
      <c r="AG434" s="58">
        <v>0</v>
      </c>
      <c r="AH434" s="59" t="s">
        <v>503</v>
      </c>
      <c r="AI434" s="58">
        <v>25</v>
      </c>
      <c r="AJ434" s="60"/>
      <c r="AK434" s="59" t="s">
        <v>587</v>
      </c>
      <c r="AL434" s="59">
        <v>1</v>
      </c>
      <c r="AM434" s="59" t="s">
        <v>27</v>
      </c>
      <c r="AN434" s="59" t="s">
        <v>673</v>
      </c>
      <c r="AO434" s="58">
        <v>24</v>
      </c>
      <c r="AP434" s="59" t="s">
        <v>677</v>
      </c>
      <c r="AQ434" s="59" t="s">
        <v>679</v>
      </c>
      <c r="AR434" s="59" t="s">
        <v>27</v>
      </c>
      <c r="AS434" s="59" t="s">
        <v>27</v>
      </c>
      <c r="AT434" s="59" t="s">
        <v>27</v>
      </c>
      <c r="AU434" s="59" t="s">
        <v>27</v>
      </c>
      <c r="AV434" s="59" t="s">
        <v>27</v>
      </c>
      <c r="AW434" s="64"/>
      <c r="AX434" s="62" t="s">
        <v>747</v>
      </c>
      <c r="AY434" s="62">
        <v>2.8610000000000002</v>
      </c>
      <c r="AZ434" s="62" t="s">
        <v>27</v>
      </c>
      <c r="BA434" s="62">
        <v>0</v>
      </c>
      <c r="BB434" s="62">
        <v>2.3140000000000001</v>
      </c>
      <c r="BC434" s="62">
        <v>0</v>
      </c>
      <c r="BD434" s="65">
        <v>0</v>
      </c>
      <c r="BE434" s="62" t="s">
        <v>785</v>
      </c>
      <c r="BF434" s="62">
        <v>1</v>
      </c>
      <c r="BG434" s="62">
        <v>1</v>
      </c>
      <c r="BH434" s="50">
        <f t="shared" si="6"/>
        <v>0</v>
      </c>
    </row>
    <row r="435" spans="1:89" ht="14.25" hidden="1" customHeight="1" x14ac:dyDescent="0.25">
      <c r="A435" s="58">
        <v>435</v>
      </c>
      <c r="B435" s="59" t="s">
        <v>78</v>
      </c>
      <c r="C435" s="59" t="s">
        <v>26</v>
      </c>
      <c r="D435" s="59" t="s">
        <v>48</v>
      </c>
      <c r="E435" s="59"/>
      <c r="F435" s="59" t="s">
        <v>500</v>
      </c>
      <c r="G435" s="58">
        <v>53</v>
      </c>
      <c r="H435" s="58">
        <v>7</v>
      </c>
      <c r="I435" s="59" t="s">
        <v>88</v>
      </c>
      <c r="J435" s="58">
        <v>217831744</v>
      </c>
      <c r="K435" s="58">
        <v>2.9</v>
      </c>
      <c r="L435" s="58">
        <v>0.57999999999999996</v>
      </c>
      <c r="M435" s="60">
        <v>0</v>
      </c>
      <c r="N435" s="60">
        <v>0</v>
      </c>
      <c r="O435" s="60">
        <v>0</v>
      </c>
      <c r="P435" s="60">
        <v>0</v>
      </c>
      <c r="Q435" s="60">
        <v>0</v>
      </c>
      <c r="R435" s="60">
        <v>0</v>
      </c>
      <c r="S435" s="60">
        <v>0</v>
      </c>
      <c r="T435" s="60">
        <v>0</v>
      </c>
      <c r="U435" s="60">
        <v>0</v>
      </c>
      <c r="V435" s="60">
        <v>0</v>
      </c>
      <c r="W435" s="59">
        <v>0</v>
      </c>
      <c r="X435" s="60">
        <v>0</v>
      </c>
      <c r="Y435" s="60">
        <v>0</v>
      </c>
      <c r="Z435" s="59">
        <v>0</v>
      </c>
      <c r="AA435" s="59">
        <v>0</v>
      </c>
      <c r="AB435" s="59" t="s">
        <v>27</v>
      </c>
      <c r="AC435" s="61">
        <v>4</v>
      </c>
      <c r="AD435" s="58">
        <v>0</v>
      </c>
      <c r="AE435" s="58">
        <v>0</v>
      </c>
      <c r="AF435" s="58">
        <v>0</v>
      </c>
      <c r="AG435" s="58">
        <v>0</v>
      </c>
      <c r="AH435" s="59" t="s">
        <v>503</v>
      </c>
      <c r="AI435" s="58">
        <v>25</v>
      </c>
      <c r="AJ435" s="60"/>
      <c r="AK435" s="59" t="s">
        <v>619</v>
      </c>
      <c r="AL435" s="59">
        <v>1</v>
      </c>
      <c r="AM435" s="59" t="s">
        <v>27</v>
      </c>
      <c r="AN435" s="59" t="s">
        <v>673</v>
      </c>
      <c r="AO435" s="58">
        <v>24</v>
      </c>
      <c r="AP435" s="59" t="s">
        <v>677</v>
      </c>
      <c r="AQ435" s="59" t="s">
        <v>679</v>
      </c>
      <c r="AR435" s="59" t="s">
        <v>27</v>
      </c>
      <c r="AS435" s="59" t="s">
        <v>27</v>
      </c>
      <c r="AT435" s="59" t="s">
        <v>27</v>
      </c>
      <c r="AU435" s="59" t="s">
        <v>27</v>
      </c>
      <c r="AV435" s="59" t="s">
        <v>27</v>
      </c>
      <c r="AW435" s="64"/>
      <c r="AX435" s="62" t="s">
        <v>747</v>
      </c>
      <c r="AY435" s="62">
        <v>2.573</v>
      </c>
      <c r="AZ435" s="62" t="s">
        <v>27</v>
      </c>
      <c r="BA435" s="62">
        <v>0</v>
      </c>
      <c r="BB435" s="62">
        <v>1.8980000000000001</v>
      </c>
      <c r="BC435" s="62" t="s">
        <v>774</v>
      </c>
      <c r="BD435" s="65">
        <v>0</v>
      </c>
      <c r="BE435" s="62"/>
      <c r="BF435" s="64"/>
      <c r="BG435" s="64"/>
      <c r="BH435" s="50">
        <f t="shared" si="6"/>
        <v>0</v>
      </c>
    </row>
    <row r="436" spans="1:89" ht="14.25" customHeight="1" x14ac:dyDescent="0.25">
      <c r="A436" s="58">
        <v>436</v>
      </c>
      <c r="B436" s="59" t="s">
        <v>78</v>
      </c>
      <c r="C436" s="59" t="s">
        <v>26</v>
      </c>
      <c r="D436" s="59" t="s">
        <v>79</v>
      </c>
      <c r="E436" s="59"/>
      <c r="F436" s="59" t="s">
        <v>80</v>
      </c>
      <c r="G436" s="58">
        <v>1</v>
      </c>
      <c r="H436" s="58">
        <v>30</v>
      </c>
      <c r="I436" s="59" t="s">
        <v>150</v>
      </c>
      <c r="J436" s="58">
        <v>82135906</v>
      </c>
      <c r="K436" s="58">
        <v>74.9375</v>
      </c>
      <c r="L436" s="58">
        <v>0.82900943396226401</v>
      </c>
      <c r="M436" s="58">
        <v>2</v>
      </c>
      <c r="N436" s="60">
        <v>0</v>
      </c>
      <c r="O436" s="60">
        <v>0</v>
      </c>
      <c r="P436" s="58">
        <v>3</v>
      </c>
      <c r="Q436" s="58">
        <v>1</v>
      </c>
      <c r="R436" s="58">
        <v>1</v>
      </c>
      <c r="S436" s="58">
        <v>1</v>
      </c>
      <c r="T436" s="58">
        <v>2</v>
      </c>
      <c r="U436" s="60">
        <v>0</v>
      </c>
      <c r="V436" s="60">
        <v>0</v>
      </c>
      <c r="W436" s="59">
        <v>0</v>
      </c>
      <c r="X436" s="60">
        <v>0</v>
      </c>
      <c r="Y436" s="60">
        <v>0</v>
      </c>
      <c r="Z436" s="59">
        <v>10</v>
      </c>
      <c r="AA436" s="59">
        <v>0</v>
      </c>
      <c r="AB436" s="59" t="s">
        <v>767</v>
      </c>
      <c r="AC436" s="59">
        <v>0</v>
      </c>
      <c r="AD436" s="58">
        <v>1</v>
      </c>
      <c r="AE436" s="58">
        <v>1</v>
      </c>
      <c r="AF436" s="58">
        <v>0</v>
      </c>
      <c r="AG436" s="58">
        <v>3</v>
      </c>
      <c r="AH436" s="59" t="s">
        <v>90</v>
      </c>
      <c r="AI436" s="58">
        <v>4</v>
      </c>
      <c r="AJ436" s="60"/>
      <c r="AK436" s="59" t="s">
        <v>151</v>
      </c>
      <c r="AL436" s="59">
        <v>1</v>
      </c>
      <c r="AM436" s="59" t="s">
        <v>27</v>
      </c>
      <c r="AN436" s="59" t="s">
        <v>680</v>
      </c>
      <c r="AO436" s="58">
        <v>34</v>
      </c>
      <c r="AP436" s="59" t="s">
        <v>677</v>
      </c>
      <c r="AQ436" s="59" t="s">
        <v>712</v>
      </c>
      <c r="AR436" s="59" t="s">
        <v>27</v>
      </c>
      <c r="AS436" s="59" t="s">
        <v>713</v>
      </c>
      <c r="AT436" s="59" t="s">
        <v>27</v>
      </c>
      <c r="AU436" s="59" t="s">
        <v>27</v>
      </c>
      <c r="AV436" s="59" t="s">
        <v>27</v>
      </c>
      <c r="AW436" s="62"/>
      <c r="AX436" s="62" t="s">
        <v>748</v>
      </c>
      <c r="AY436" s="62">
        <v>47.475999999999999</v>
      </c>
      <c r="AZ436" s="62">
        <v>4.7476000000000003</v>
      </c>
      <c r="BA436" s="62">
        <v>0.21063274075322269</v>
      </c>
      <c r="BB436" s="62">
        <v>18.091999999999999</v>
      </c>
      <c r="BC436" s="62">
        <v>79</v>
      </c>
      <c r="BD436">
        <v>0</v>
      </c>
      <c r="BE436" s="62"/>
      <c r="BF436" s="62"/>
      <c r="BG436" s="62"/>
      <c r="BH436" s="50">
        <f t="shared" si="6"/>
        <v>4.2126548150644538E-2</v>
      </c>
      <c r="BI436" s="50"/>
      <c r="BJ436" s="50"/>
      <c r="BL436" s="50"/>
      <c r="BM436" s="50"/>
      <c r="BN436" s="50"/>
      <c r="BO436" s="50"/>
      <c r="BP436" s="50"/>
      <c r="BQ436" s="50"/>
      <c r="BR436" s="50"/>
      <c r="BS436" s="50"/>
      <c r="BT436" s="50"/>
      <c r="BU436" s="50"/>
      <c r="BV436" s="50"/>
      <c r="BW436" s="50"/>
      <c r="BX436" s="50"/>
      <c r="BY436" s="50"/>
      <c r="BZ436" s="50"/>
      <c r="CA436" s="50"/>
      <c r="CB436" s="50"/>
      <c r="CC436" s="50"/>
      <c r="CD436" s="50"/>
      <c r="CE436" s="50"/>
      <c r="CF436" s="50"/>
      <c r="CG436" s="50"/>
      <c r="CH436" s="50"/>
      <c r="CI436" s="50"/>
      <c r="CJ436" s="50"/>
      <c r="CK436" s="50"/>
    </row>
    <row r="437" spans="1:89" ht="14.25" customHeight="1" x14ac:dyDescent="0.25">
      <c r="A437" s="58">
        <v>437</v>
      </c>
      <c r="B437" s="59" t="s">
        <v>78</v>
      </c>
      <c r="C437" s="59" t="s">
        <v>26</v>
      </c>
      <c r="D437" s="59" t="s">
        <v>34</v>
      </c>
      <c r="E437" s="59"/>
      <c r="F437" s="59" t="s">
        <v>35</v>
      </c>
      <c r="G437" s="58">
        <v>1</v>
      </c>
      <c r="H437" s="58">
        <v>19</v>
      </c>
      <c r="I437" s="59" t="s">
        <v>150</v>
      </c>
      <c r="J437" s="58">
        <v>82135906</v>
      </c>
      <c r="K437" s="58">
        <v>74.357142857142904</v>
      </c>
      <c r="L437" s="58">
        <v>0.68844984802431597</v>
      </c>
      <c r="M437" s="58">
        <v>6</v>
      </c>
      <c r="N437" s="60">
        <v>0</v>
      </c>
      <c r="O437" s="60">
        <v>0</v>
      </c>
      <c r="P437" s="58">
        <v>13</v>
      </c>
      <c r="Q437" s="58">
        <v>6</v>
      </c>
      <c r="R437" s="58">
        <v>1</v>
      </c>
      <c r="S437" s="58">
        <v>6</v>
      </c>
      <c r="T437" s="58">
        <v>2</v>
      </c>
      <c r="U437" s="58">
        <v>4</v>
      </c>
      <c r="V437" s="58">
        <v>1.5</v>
      </c>
      <c r="W437" s="59">
        <v>0</v>
      </c>
      <c r="X437" s="58">
        <v>1.5</v>
      </c>
      <c r="Y437" s="58">
        <v>7</v>
      </c>
      <c r="Z437" s="59">
        <v>48</v>
      </c>
      <c r="AA437" s="59">
        <v>7</v>
      </c>
      <c r="AB437" s="59" t="s">
        <v>767</v>
      </c>
      <c r="AC437" s="59">
        <v>0</v>
      </c>
      <c r="AD437" s="58">
        <v>2</v>
      </c>
      <c r="AE437" s="58">
        <v>1</v>
      </c>
      <c r="AF437" s="58">
        <v>2</v>
      </c>
      <c r="AG437" s="58">
        <v>6</v>
      </c>
      <c r="AH437" s="59" t="s">
        <v>90</v>
      </c>
      <c r="AI437" s="58">
        <v>4</v>
      </c>
      <c r="AJ437" s="58">
        <v>1</v>
      </c>
      <c r="AK437" s="59" t="s">
        <v>206</v>
      </c>
      <c r="AL437" s="59">
        <v>1</v>
      </c>
      <c r="AM437" s="59" t="s">
        <v>27</v>
      </c>
      <c r="AN437" s="59" t="s">
        <v>680</v>
      </c>
      <c r="AO437" s="58">
        <v>34</v>
      </c>
      <c r="AP437" s="59" t="s">
        <v>677</v>
      </c>
      <c r="AQ437" s="59" t="s">
        <v>712</v>
      </c>
      <c r="AR437" s="59" t="s">
        <v>27</v>
      </c>
      <c r="AS437" s="59" t="s">
        <v>713</v>
      </c>
      <c r="AT437" s="59" t="s">
        <v>27</v>
      </c>
      <c r="AU437" s="59" t="s">
        <v>27</v>
      </c>
      <c r="AV437" s="59" t="s">
        <v>27</v>
      </c>
      <c r="AW437" s="62"/>
      <c r="AX437" s="62" t="s">
        <v>748</v>
      </c>
      <c r="AY437" s="62">
        <v>21.56</v>
      </c>
      <c r="AZ437" s="62">
        <v>0.44916666666666666</v>
      </c>
      <c r="BA437" s="62">
        <v>2.2263450834879408</v>
      </c>
      <c r="BB437" s="62">
        <v>16.135000000000002</v>
      </c>
      <c r="BC437" s="62">
        <v>51</v>
      </c>
      <c r="BD437" s="80">
        <v>2208</v>
      </c>
      <c r="BE437" s="62"/>
      <c r="BF437" s="62"/>
      <c r="BG437" s="62"/>
      <c r="BH437" s="50">
        <f t="shared" si="6"/>
        <v>0.2319109461966605</v>
      </c>
      <c r="BI437" s="50"/>
      <c r="BJ437" s="50"/>
      <c r="BL437" s="50"/>
      <c r="BM437" s="50"/>
      <c r="BN437" s="50"/>
      <c r="BO437" s="50"/>
      <c r="BP437" s="50"/>
      <c r="BQ437" s="50"/>
      <c r="BR437" s="50"/>
      <c r="BS437" s="50"/>
      <c r="BT437" s="50"/>
      <c r="BU437" s="50"/>
      <c r="BV437" s="50"/>
      <c r="BW437" s="50"/>
      <c r="BX437" s="50"/>
      <c r="BY437" s="50"/>
      <c r="BZ437" s="50"/>
      <c r="CA437" s="50"/>
      <c r="CB437" s="50"/>
      <c r="CC437" s="50"/>
      <c r="CD437" s="50"/>
      <c r="CE437" s="50"/>
      <c r="CF437" s="50"/>
      <c r="CG437" s="50"/>
      <c r="CH437" s="50"/>
      <c r="CI437" s="50"/>
    </row>
    <row r="438" spans="1:89" ht="14.25" hidden="1" customHeight="1" x14ac:dyDescent="0.25">
      <c r="A438" s="58">
        <v>438</v>
      </c>
      <c r="B438" s="59" t="s">
        <v>78</v>
      </c>
      <c r="C438" s="59" t="s">
        <v>26</v>
      </c>
      <c r="D438" s="59" t="s">
        <v>39</v>
      </c>
      <c r="E438" s="59"/>
      <c r="F438" s="59" t="s">
        <v>40</v>
      </c>
      <c r="G438" s="58">
        <v>1</v>
      </c>
      <c r="H438" s="58">
        <v>9</v>
      </c>
      <c r="I438" s="59" t="s">
        <v>150</v>
      </c>
      <c r="J438" s="58">
        <v>82135906</v>
      </c>
      <c r="K438" s="58">
        <v>55.2</v>
      </c>
      <c r="L438" s="58">
        <v>0.28085106382978697</v>
      </c>
      <c r="M438" s="60">
        <v>0</v>
      </c>
      <c r="N438" s="60">
        <v>0</v>
      </c>
      <c r="O438" s="60">
        <v>0</v>
      </c>
      <c r="P438" s="60">
        <v>0</v>
      </c>
      <c r="Q438" s="60">
        <v>0</v>
      </c>
      <c r="R438" s="60">
        <v>0</v>
      </c>
      <c r="S438" s="60">
        <v>0</v>
      </c>
      <c r="T438" s="60">
        <v>0</v>
      </c>
      <c r="U438" s="60">
        <v>0</v>
      </c>
      <c r="V438" s="60">
        <v>0</v>
      </c>
      <c r="W438" s="59">
        <v>0</v>
      </c>
      <c r="X438" s="60">
        <v>0</v>
      </c>
      <c r="Y438" s="60">
        <v>0</v>
      </c>
      <c r="Z438" s="59">
        <v>0</v>
      </c>
      <c r="AA438" s="59">
        <v>0</v>
      </c>
      <c r="AB438" s="59" t="s">
        <v>89</v>
      </c>
      <c r="AC438" s="61">
        <v>4</v>
      </c>
      <c r="AD438" s="58">
        <v>0</v>
      </c>
      <c r="AE438" s="58">
        <v>0</v>
      </c>
      <c r="AF438" s="58">
        <v>0</v>
      </c>
      <c r="AG438" s="58">
        <v>0</v>
      </c>
      <c r="AH438" s="59" t="s">
        <v>90</v>
      </c>
      <c r="AI438" s="58">
        <v>4</v>
      </c>
      <c r="AJ438" s="60"/>
      <c r="AK438" s="59" t="s">
        <v>174</v>
      </c>
      <c r="AL438" s="59">
        <v>1</v>
      </c>
      <c r="AM438" s="59" t="s">
        <v>27</v>
      </c>
      <c r="AN438" s="59" t="s">
        <v>680</v>
      </c>
      <c r="AO438" s="58">
        <v>34</v>
      </c>
      <c r="AP438" s="59" t="s">
        <v>677</v>
      </c>
      <c r="AQ438" s="59" t="s">
        <v>712</v>
      </c>
      <c r="AR438" s="59" t="s">
        <v>27</v>
      </c>
      <c r="AS438" s="59" t="s">
        <v>713</v>
      </c>
      <c r="AT438" s="59" t="s">
        <v>27</v>
      </c>
      <c r="AU438" s="59" t="s">
        <v>27</v>
      </c>
      <c r="AV438" s="59" t="s">
        <v>27</v>
      </c>
      <c r="AW438" s="62"/>
      <c r="AX438" s="62" t="s">
        <v>748</v>
      </c>
      <c r="AY438" s="62">
        <v>9.0050000000000008</v>
      </c>
      <c r="AZ438" s="62" t="s">
        <v>27</v>
      </c>
      <c r="BA438" s="62">
        <v>0</v>
      </c>
      <c r="BB438" s="62">
        <v>8.2249999999999996</v>
      </c>
      <c r="BC438" s="62">
        <v>57</v>
      </c>
      <c r="BD438" s="65">
        <v>0</v>
      </c>
      <c r="BE438" s="62"/>
      <c r="BF438" s="62"/>
      <c r="BG438" s="62"/>
      <c r="BH438" s="50">
        <f t="shared" si="6"/>
        <v>0</v>
      </c>
      <c r="BI438" s="50"/>
      <c r="BJ438" s="50"/>
      <c r="BL438" s="50"/>
      <c r="BM438" s="50"/>
      <c r="BN438" s="50"/>
      <c r="BO438" s="50"/>
      <c r="BP438" s="50"/>
      <c r="BQ438" s="50"/>
      <c r="BR438" s="50"/>
      <c r="BS438" s="50"/>
      <c r="BT438" s="50"/>
      <c r="BU438" s="50"/>
      <c r="BV438" s="50"/>
      <c r="BW438" s="50"/>
      <c r="BX438" s="50"/>
      <c r="BY438" s="50"/>
      <c r="BZ438" s="50"/>
      <c r="CA438" s="50"/>
      <c r="CB438" s="50"/>
      <c r="CC438" s="50"/>
      <c r="CD438" s="50"/>
      <c r="CE438" s="50"/>
      <c r="CF438" s="50"/>
      <c r="CG438" s="50"/>
      <c r="CH438" s="50"/>
      <c r="CI438" s="50"/>
    </row>
    <row r="439" spans="1:89" ht="14.25" customHeight="1" x14ac:dyDescent="0.25">
      <c r="A439" s="58">
        <v>439</v>
      </c>
      <c r="B439" s="59" t="s">
        <v>78</v>
      </c>
      <c r="C439" s="59" t="s">
        <v>26</v>
      </c>
      <c r="D439" s="59" t="s">
        <v>44</v>
      </c>
      <c r="E439" s="59"/>
      <c r="F439" s="59" t="s">
        <v>45</v>
      </c>
      <c r="G439" s="58">
        <v>1</v>
      </c>
      <c r="H439" s="58">
        <v>8</v>
      </c>
      <c r="I439" s="59" t="s">
        <v>150</v>
      </c>
      <c r="J439" s="58">
        <v>82135906</v>
      </c>
      <c r="K439" s="58">
        <v>31</v>
      </c>
      <c r="L439" s="58">
        <v>0.21126760563380301</v>
      </c>
      <c r="M439" s="58">
        <v>4</v>
      </c>
      <c r="N439" s="60">
        <v>0</v>
      </c>
      <c r="O439" s="60">
        <v>0</v>
      </c>
      <c r="P439" s="58">
        <v>7</v>
      </c>
      <c r="Q439" s="58">
        <v>3</v>
      </c>
      <c r="R439" s="58">
        <v>1</v>
      </c>
      <c r="S439" s="58">
        <v>3</v>
      </c>
      <c r="T439" s="58">
        <v>1</v>
      </c>
      <c r="U439" s="58">
        <v>1</v>
      </c>
      <c r="V439" s="58">
        <v>0.5</v>
      </c>
      <c r="W439" s="61">
        <v>1</v>
      </c>
      <c r="X439" s="58">
        <v>0.5</v>
      </c>
      <c r="Y439" s="58">
        <v>3</v>
      </c>
      <c r="Z439" s="59">
        <v>25</v>
      </c>
      <c r="AA439" s="59">
        <v>3</v>
      </c>
      <c r="AB439" s="59" t="s">
        <v>767</v>
      </c>
      <c r="AC439" s="59">
        <v>0</v>
      </c>
      <c r="AD439" s="58">
        <v>2</v>
      </c>
      <c r="AE439" s="58">
        <v>1</v>
      </c>
      <c r="AF439" s="58">
        <v>0</v>
      </c>
      <c r="AG439" s="58">
        <v>5</v>
      </c>
      <c r="AH439" s="59" t="s">
        <v>90</v>
      </c>
      <c r="AI439" s="58">
        <v>4</v>
      </c>
      <c r="AJ439" s="58">
        <v>1</v>
      </c>
      <c r="AK439" s="59" t="s">
        <v>247</v>
      </c>
      <c r="AL439" s="59">
        <v>1</v>
      </c>
      <c r="AM439" s="59" t="s">
        <v>27</v>
      </c>
      <c r="AN439" s="59" t="s">
        <v>680</v>
      </c>
      <c r="AO439" s="58">
        <v>34</v>
      </c>
      <c r="AP439" s="59" t="s">
        <v>677</v>
      </c>
      <c r="AQ439" s="59" t="s">
        <v>712</v>
      </c>
      <c r="AR439" s="59" t="s">
        <v>27</v>
      </c>
      <c r="AS439" s="59" t="s">
        <v>713</v>
      </c>
      <c r="AT439" s="59" t="s">
        <v>27</v>
      </c>
      <c r="AU439" s="59" t="s">
        <v>27</v>
      </c>
      <c r="AV439" s="59" t="s">
        <v>27</v>
      </c>
      <c r="AW439" s="64"/>
      <c r="AX439" s="62" t="s">
        <v>748</v>
      </c>
      <c r="AY439" s="62">
        <v>8.0030000000000001</v>
      </c>
      <c r="AZ439" s="62">
        <v>0.32012000000000002</v>
      </c>
      <c r="BA439" s="62">
        <v>3.1238285642883916</v>
      </c>
      <c r="BB439" s="62">
        <v>6.899</v>
      </c>
      <c r="BC439" s="62">
        <v>36</v>
      </c>
      <c r="BD439">
        <v>75</v>
      </c>
      <c r="BE439" s="62"/>
      <c r="BF439" s="64"/>
      <c r="BG439" s="64"/>
      <c r="BH439" s="50">
        <f t="shared" si="6"/>
        <v>0.37485942771460701</v>
      </c>
    </row>
    <row r="440" spans="1:89" ht="14.25" customHeight="1" x14ac:dyDescent="0.25">
      <c r="A440" s="58">
        <v>440</v>
      </c>
      <c r="B440" s="59" t="s">
        <v>78</v>
      </c>
      <c r="C440" s="59" t="s">
        <v>26</v>
      </c>
      <c r="D440" s="59" t="s">
        <v>29</v>
      </c>
      <c r="E440" s="59"/>
      <c r="F440" s="59" t="s">
        <v>32</v>
      </c>
      <c r="G440" s="58">
        <v>19</v>
      </c>
      <c r="H440" s="58">
        <v>75</v>
      </c>
      <c r="I440" s="59" t="s">
        <v>150</v>
      </c>
      <c r="J440" s="58">
        <v>82135906</v>
      </c>
      <c r="K440" s="58">
        <v>0.35294117647058798</v>
      </c>
      <c r="L440" s="58">
        <v>0.17647058823529399</v>
      </c>
      <c r="M440" s="58">
        <v>5</v>
      </c>
      <c r="N440" s="60">
        <v>0</v>
      </c>
      <c r="O440" s="60">
        <v>0</v>
      </c>
      <c r="P440" s="58">
        <v>11</v>
      </c>
      <c r="Q440" s="58">
        <v>6</v>
      </c>
      <c r="R440" s="58">
        <v>2</v>
      </c>
      <c r="S440" s="58">
        <v>6</v>
      </c>
      <c r="T440" s="58">
        <v>1</v>
      </c>
      <c r="U440" s="58">
        <v>2</v>
      </c>
      <c r="V440" s="58">
        <v>3</v>
      </c>
      <c r="W440" s="59">
        <v>0</v>
      </c>
      <c r="X440" s="58">
        <v>2</v>
      </c>
      <c r="Y440" s="58">
        <v>7</v>
      </c>
      <c r="Z440" s="59">
        <v>45</v>
      </c>
      <c r="AA440" s="59">
        <v>7</v>
      </c>
      <c r="AB440" s="59" t="s">
        <v>89</v>
      </c>
      <c r="AC440" s="59">
        <v>0</v>
      </c>
      <c r="AD440" s="58">
        <v>6</v>
      </c>
      <c r="AE440" s="58">
        <v>4</v>
      </c>
      <c r="AF440" s="58">
        <v>0</v>
      </c>
      <c r="AG440" s="58">
        <v>13</v>
      </c>
      <c r="AH440" s="59" t="s">
        <v>258</v>
      </c>
      <c r="AI440" s="58">
        <v>9</v>
      </c>
      <c r="AJ440" s="58">
        <v>1</v>
      </c>
      <c r="AK440" s="59" t="s">
        <v>287</v>
      </c>
      <c r="AL440" s="59">
        <v>1</v>
      </c>
      <c r="AM440" s="59" t="s">
        <v>27</v>
      </c>
      <c r="AN440" s="59" t="s">
        <v>680</v>
      </c>
      <c r="AO440" s="58">
        <v>34</v>
      </c>
      <c r="AP440" s="59" t="s">
        <v>677</v>
      </c>
      <c r="AQ440" s="59" t="s">
        <v>712</v>
      </c>
      <c r="AR440" s="59" t="s">
        <v>27</v>
      </c>
      <c r="AS440" s="59" t="s">
        <v>713</v>
      </c>
      <c r="AT440" s="59" t="s">
        <v>27</v>
      </c>
      <c r="AU440" s="59" t="s">
        <v>27</v>
      </c>
      <c r="AV440" s="59" t="s">
        <v>27</v>
      </c>
      <c r="AW440" s="62"/>
      <c r="AX440" s="62" t="s">
        <v>748</v>
      </c>
      <c r="AY440" s="62">
        <v>19.629000000000001</v>
      </c>
      <c r="AZ440" s="62">
        <v>0.43620000000000003</v>
      </c>
      <c r="BA440" s="62">
        <v>2.2925263640531863</v>
      </c>
      <c r="BB440" s="62">
        <v>19.103999999999999</v>
      </c>
      <c r="BC440" s="62">
        <v>0</v>
      </c>
      <c r="BD440">
        <v>5393</v>
      </c>
      <c r="BE440" s="62" t="s">
        <v>780</v>
      </c>
      <c r="BF440" s="62">
        <v>1</v>
      </c>
      <c r="BG440" s="62">
        <v>1</v>
      </c>
      <c r="BH440" s="50">
        <f t="shared" si="6"/>
        <v>0.50945030312293027</v>
      </c>
      <c r="BI440" s="50"/>
      <c r="BJ440" s="50"/>
      <c r="BL440" s="50"/>
      <c r="BM440" s="50"/>
      <c r="BN440" s="50"/>
      <c r="BO440" s="50"/>
      <c r="BP440" s="50"/>
      <c r="BQ440" s="50"/>
      <c r="BR440" s="50"/>
      <c r="BS440" s="50"/>
      <c r="BT440" s="50"/>
      <c r="BU440" s="50"/>
      <c r="BV440" s="50"/>
      <c r="BW440" s="50"/>
      <c r="BX440" s="50"/>
      <c r="BY440" s="50"/>
      <c r="BZ440" s="50"/>
      <c r="CA440" s="50"/>
      <c r="CB440" s="50"/>
      <c r="CC440" s="50"/>
      <c r="CD440" s="50"/>
      <c r="CE440" s="50"/>
      <c r="CF440" s="50"/>
      <c r="CG440" s="50"/>
      <c r="CH440" s="50"/>
      <c r="CI440" s="50"/>
    </row>
    <row r="441" spans="1:89" ht="14.25" hidden="1" customHeight="1" x14ac:dyDescent="0.25">
      <c r="A441" s="58">
        <v>441</v>
      </c>
      <c r="B441" s="59" t="s">
        <v>78</v>
      </c>
      <c r="C441" s="59" t="s">
        <v>26</v>
      </c>
      <c r="D441" s="59" t="s">
        <v>36</v>
      </c>
      <c r="E441" s="59"/>
      <c r="F441" s="59" t="s">
        <v>32</v>
      </c>
      <c r="G441" s="58">
        <v>66</v>
      </c>
      <c r="H441" s="58">
        <v>56</v>
      </c>
      <c r="I441" s="59" t="s">
        <v>150</v>
      </c>
      <c r="J441" s="58">
        <v>82135906</v>
      </c>
      <c r="K441" s="58">
        <v>0.1875</v>
      </c>
      <c r="L441" s="58">
        <v>9.375E-2</v>
      </c>
      <c r="M441" s="60">
        <v>0</v>
      </c>
      <c r="N441" s="60">
        <v>0</v>
      </c>
      <c r="O441" s="60">
        <v>0</v>
      </c>
      <c r="P441" s="60">
        <v>0</v>
      </c>
      <c r="Q441" s="60">
        <v>0</v>
      </c>
      <c r="R441" s="60">
        <v>0</v>
      </c>
      <c r="S441" s="60">
        <v>0</v>
      </c>
      <c r="T441" s="60">
        <v>0</v>
      </c>
      <c r="U441" s="60">
        <v>0</v>
      </c>
      <c r="V441" s="60">
        <v>0</v>
      </c>
      <c r="W441" s="59">
        <v>0</v>
      </c>
      <c r="X441" s="60">
        <v>0</v>
      </c>
      <c r="Y441" s="60">
        <v>0</v>
      </c>
      <c r="Z441" s="59">
        <v>0</v>
      </c>
      <c r="AA441" s="59">
        <v>0</v>
      </c>
      <c r="AB441" s="59" t="s">
        <v>89</v>
      </c>
      <c r="AC441" s="61">
        <v>4</v>
      </c>
      <c r="AD441" s="58">
        <v>0</v>
      </c>
      <c r="AE441" s="58">
        <v>0</v>
      </c>
      <c r="AF441" s="58">
        <v>0</v>
      </c>
      <c r="AG441" s="58">
        <v>0</v>
      </c>
      <c r="AH441" s="59" t="s">
        <v>258</v>
      </c>
      <c r="AI441" s="58">
        <v>9</v>
      </c>
      <c r="AJ441" s="60"/>
      <c r="AK441" s="59" t="s">
        <v>319</v>
      </c>
      <c r="AL441" s="59">
        <v>1</v>
      </c>
      <c r="AM441" s="59" t="s">
        <v>27</v>
      </c>
      <c r="AN441" s="59" t="s">
        <v>680</v>
      </c>
      <c r="AO441" s="58">
        <v>34</v>
      </c>
      <c r="AP441" s="59" t="s">
        <v>677</v>
      </c>
      <c r="AQ441" s="59" t="s">
        <v>712</v>
      </c>
      <c r="AR441" s="59" t="s">
        <v>27</v>
      </c>
      <c r="AS441" s="59" t="s">
        <v>713</v>
      </c>
      <c r="AT441" s="59" t="s">
        <v>27</v>
      </c>
      <c r="AU441" s="59" t="s">
        <v>27</v>
      </c>
      <c r="AV441" s="59" t="s">
        <v>27</v>
      </c>
      <c r="AW441" s="62"/>
      <c r="AX441" s="62" t="s">
        <v>748</v>
      </c>
      <c r="AY441" s="62">
        <v>9.6</v>
      </c>
      <c r="AZ441" s="62" t="s">
        <v>27</v>
      </c>
      <c r="BA441" s="62">
        <v>0</v>
      </c>
      <c r="BB441" s="62">
        <v>8.7200000000000006</v>
      </c>
      <c r="BC441" s="62">
        <v>-33</v>
      </c>
      <c r="BD441" s="65">
        <v>0</v>
      </c>
      <c r="BE441" s="62"/>
      <c r="BF441" s="62"/>
      <c r="BG441" s="62"/>
      <c r="BH441" s="50">
        <f t="shared" si="6"/>
        <v>0</v>
      </c>
      <c r="BI441" s="50"/>
      <c r="BJ441" s="50"/>
      <c r="BL441" s="50"/>
      <c r="BM441" s="50"/>
      <c r="BN441" s="50"/>
      <c r="BO441" s="50"/>
      <c r="BP441" s="50"/>
      <c r="BQ441" s="50"/>
      <c r="BR441" s="50"/>
      <c r="BS441" s="50"/>
      <c r="BT441" s="50"/>
      <c r="BU441" s="50"/>
      <c r="BV441" s="50"/>
      <c r="BW441" s="50"/>
      <c r="BX441" s="50"/>
      <c r="BY441" s="50"/>
      <c r="BZ441" s="50"/>
      <c r="CA441" s="50"/>
      <c r="CB441" s="50"/>
      <c r="CC441" s="50"/>
      <c r="CD441" s="50"/>
      <c r="CE441" s="50"/>
      <c r="CF441" s="50"/>
      <c r="CG441" s="50"/>
      <c r="CH441" s="50"/>
      <c r="CI441" s="50"/>
    </row>
    <row r="442" spans="1:89" ht="14.25" hidden="1" customHeight="1" x14ac:dyDescent="0.25">
      <c r="A442" s="58">
        <v>442</v>
      </c>
      <c r="B442" s="59" t="s">
        <v>78</v>
      </c>
      <c r="C442" s="59" t="s">
        <v>26</v>
      </c>
      <c r="D442" s="59" t="s">
        <v>41</v>
      </c>
      <c r="E442" s="59"/>
      <c r="F442" s="59" t="s">
        <v>32</v>
      </c>
      <c r="G442" s="58">
        <v>14</v>
      </c>
      <c r="H442" s="58">
        <v>13</v>
      </c>
      <c r="I442" s="59" t="s">
        <v>150</v>
      </c>
      <c r="J442" s="58">
        <v>82135906</v>
      </c>
      <c r="K442" s="58">
        <v>0.30769230769230799</v>
      </c>
      <c r="L442" s="58">
        <v>0.15384615384615399</v>
      </c>
      <c r="M442" s="60">
        <v>0</v>
      </c>
      <c r="N442" s="60">
        <v>0</v>
      </c>
      <c r="O442" s="60">
        <v>0</v>
      </c>
      <c r="P442" s="60">
        <v>0</v>
      </c>
      <c r="Q442" s="60">
        <v>0</v>
      </c>
      <c r="R442" s="60">
        <v>0</v>
      </c>
      <c r="S442" s="60">
        <v>0</v>
      </c>
      <c r="T442" s="60">
        <v>0</v>
      </c>
      <c r="U442" s="60">
        <v>0</v>
      </c>
      <c r="V442" s="60">
        <v>0</v>
      </c>
      <c r="W442" s="59">
        <v>0</v>
      </c>
      <c r="X442" s="60">
        <v>0</v>
      </c>
      <c r="Y442" s="60">
        <v>0</v>
      </c>
      <c r="Z442" s="59">
        <v>0</v>
      </c>
      <c r="AA442" s="59">
        <v>0</v>
      </c>
      <c r="AB442" s="59" t="s">
        <v>89</v>
      </c>
      <c r="AC442" s="61">
        <v>4</v>
      </c>
      <c r="AD442" s="58">
        <v>0</v>
      </c>
      <c r="AE442" s="58">
        <v>0</v>
      </c>
      <c r="AF442" s="58">
        <v>0</v>
      </c>
      <c r="AG442" s="58">
        <v>0</v>
      </c>
      <c r="AH442" s="59" t="s">
        <v>258</v>
      </c>
      <c r="AI442" s="58">
        <v>9</v>
      </c>
      <c r="AJ442" s="60"/>
      <c r="AK442" s="59" t="s">
        <v>319</v>
      </c>
      <c r="AL442" s="59">
        <v>1</v>
      </c>
      <c r="AM442" s="59" t="s">
        <v>27</v>
      </c>
      <c r="AN442" s="59" t="s">
        <v>680</v>
      </c>
      <c r="AO442" s="58">
        <v>34</v>
      </c>
      <c r="AP442" s="59" t="s">
        <v>677</v>
      </c>
      <c r="AQ442" s="59" t="s">
        <v>712</v>
      </c>
      <c r="AR442" s="59" t="s">
        <v>27</v>
      </c>
      <c r="AS442" s="59" t="s">
        <v>713</v>
      </c>
      <c r="AT442" s="59" t="s">
        <v>27</v>
      </c>
      <c r="AU442" s="59" t="s">
        <v>27</v>
      </c>
      <c r="AV442" s="59" t="s">
        <v>27</v>
      </c>
      <c r="AW442" s="64"/>
      <c r="AX442" s="62" t="s">
        <v>748</v>
      </c>
      <c r="AY442" s="62">
        <v>10.297000000000001</v>
      </c>
      <c r="AZ442" s="62" t="s">
        <v>27</v>
      </c>
      <c r="BA442" s="62">
        <v>0</v>
      </c>
      <c r="BB442" s="62">
        <v>9.3680000000000003</v>
      </c>
      <c r="BC442" s="62">
        <v>-7</v>
      </c>
      <c r="BD442" s="65">
        <v>0</v>
      </c>
      <c r="BE442" s="62"/>
      <c r="BF442" s="64"/>
      <c r="BG442" s="64"/>
      <c r="BH442" s="50">
        <f t="shared" si="6"/>
        <v>0</v>
      </c>
    </row>
    <row r="443" spans="1:89" ht="14.25" hidden="1" customHeight="1" x14ac:dyDescent="0.25">
      <c r="A443" s="58">
        <v>443</v>
      </c>
      <c r="B443" s="59" t="s">
        <v>78</v>
      </c>
      <c r="C443" s="59" t="s">
        <v>26</v>
      </c>
      <c r="D443" s="59" t="s">
        <v>46</v>
      </c>
      <c r="E443" s="59"/>
      <c r="F443" s="59" t="s">
        <v>32</v>
      </c>
      <c r="G443" s="58">
        <v>98</v>
      </c>
      <c r="H443" s="58">
        <v>9</v>
      </c>
      <c r="I443" s="59" t="s">
        <v>150</v>
      </c>
      <c r="J443" s="58">
        <v>82135906</v>
      </c>
      <c r="K443" s="58">
        <v>0.32142857142857101</v>
      </c>
      <c r="L443" s="58">
        <v>0.160714285714286</v>
      </c>
      <c r="M443" s="60">
        <v>0</v>
      </c>
      <c r="N443" s="60">
        <v>0</v>
      </c>
      <c r="O443" s="60">
        <v>0</v>
      </c>
      <c r="P443" s="60">
        <v>0</v>
      </c>
      <c r="Q443" s="60">
        <v>0</v>
      </c>
      <c r="R443" s="60">
        <v>0</v>
      </c>
      <c r="S443" s="60">
        <v>0</v>
      </c>
      <c r="T443" s="60">
        <v>0</v>
      </c>
      <c r="U443" s="60">
        <v>0</v>
      </c>
      <c r="V443" s="60">
        <v>0</v>
      </c>
      <c r="W443" s="59">
        <v>0</v>
      </c>
      <c r="X443" s="60">
        <v>0</v>
      </c>
      <c r="Y443" s="60">
        <v>0</v>
      </c>
      <c r="Z443" s="59">
        <v>0</v>
      </c>
      <c r="AA443" s="59">
        <v>0</v>
      </c>
      <c r="AB443" s="59" t="s">
        <v>767</v>
      </c>
      <c r="AC443" s="61">
        <v>4</v>
      </c>
      <c r="AD443" s="58">
        <v>0</v>
      </c>
      <c r="AE443" s="58">
        <v>0</v>
      </c>
      <c r="AF443" s="58">
        <v>0</v>
      </c>
      <c r="AG443" s="58">
        <v>0</v>
      </c>
      <c r="AH443" s="59" t="s">
        <v>258</v>
      </c>
      <c r="AI443" s="58">
        <v>9</v>
      </c>
      <c r="AJ443" s="60"/>
      <c r="AK443" s="59" t="s">
        <v>309</v>
      </c>
      <c r="AL443" s="59">
        <v>1</v>
      </c>
      <c r="AM443" s="59" t="s">
        <v>27</v>
      </c>
      <c r="AN443" s="59" t="s">
        <v>680</v>
      </c>
      <c r="AO443" s="58">
        <v>34</v>
      </c>
      <c r="AP443" s="59" t="s">
        <v>677</v>
      </c>
      <c r="AQ443" s="59" t="s">
        <v>712</v>
      </c>
      <c r="AR443" s="59" t="s">
        <v>27</v>
      </c>
      <c r="AS443" s="59" t="s">
        <v>713</v>
      </c>
      <c r="AT443" s="59" t="s">
        <v>27</v>
      </c>
      <c r="AU443" s="59" t="s">
        <v>27</v>
      </c>
      <c r="AV443" s="59" t="s">
        <v>27</v>
      </c>
      <c r="AW443" s="64"/>
      <c r="AX443" s="62" t="s">
        <v>748</v>
      </c>
      <c r="AY443" s="62">
        <v>9.01</v>
      </c>
      <c r="AZ443" s="62" t="s">
        <v>27</v>
      </c>
      <c r="BA443" s="62">
        <v>0</v>
      </c>
      <c r="BB443" s="62">
        <v>5.7880000000000003</v>
      </c>
      <c r="BC443" s="62">
        <v>-49</v>
      </c>
      <c r="BD443" s="65">
        <v>0</v>
      </c>
      <c r="BE443" s="62"/>
      <c r="BF443" s="64"/>
      <c r="BG443" s="64"/>
      <c r="BH443" s="50">
        <f t="shared" si="6"/>
        <v>0</v>
      </c>
    </row>
    <row r="444" spans="1:89" ht="14.25" hidden="1" customHeight="1" x14ac:dyDescent="0.25">
      <c r="A444" s="58">
        <v>444</v>
      </c>
      <c r="B444" s="59" t="s">
        <v>78</v>
      </c>
      <c r="C444" s="59" t="s">
        <v>26</v>
      </c>
      <c r="D444" s="59" t="s">
        <v>31</v>
      </c>
      <c r="E444" s="59"/>
      <c r="F444" s="59" t="s">
        <v>30</v>
      </c>
      <c r="G444" s="58">
        <v>62</v>
      </c>
      <c r="H444" s="58">
        <v>150</v>
      </c>
      <c r="I444" s="59" t="s">
        <v>150</v>
      </c>
      <c r="J444" s="58">
        <v>82135906</v>
      </c>
      <c r="K444" s="58">
        <v>4.8</v>
      </c>
      <c r="L444" s="58">
        <v>0.48</v>
      </c>
      <c r="M444" s="60">
        <v>0</v>
      </c>
      <c r="N444" s="60">
        <v>0</v>
      </c>
      <c r="O444" s="60">
        <v>0</v>
      </c>
      <c r="P444" s="60">
        <v>0</v>
      </c>
      <c r="Q444" s="60">
        <v>0</v>
      </c>
      <c r="R444" s="60">
        <v>0</v>
      </c>
      <c r="S444" s="60">
        <v>0</v>
      </c>
      <c r="T444" s="60">
        <v>0</v>
      </c>
      <c r="U444" s="60">
        <v>0</v>
      </c>
      <c r="V444" s="60">
        <v>0</v>
      </c>
      <c r="W444" s="59">
        <v>0</v>
      </c>
      <c r="X444" s="60">
        <v>0</v>
      </c>
      <c r="Y444" s="60">
        <v>0</v>
      </c>
      <c r="Z444" s="59">
        <v>0</v>
      </c>
      <c r="AA444" s="59">
        <v>0</v>
      </c>
      <c r="AB444" s="59" t="s">
        <v>89</v>
      </c>
      <c r="AC444" s="61">
        <v>4</v>
      </c>
      <c r="AD444" s="58">
        <v>0</v>
      </c>
      <c r="AE444" s="58">
        <v>0</v>
      </c>
      <c r="AF444" s="58">
        <v>0</v>
      </c>
      <c r="AG444" s="58">
        <v>0</v>
      </c>
      <c r="AH444" s="59" t="s">
        <v>381</v>
      </c>
      <c r="AI444" s="58">
        <v>16</v>
      </c>
      <c r="AJ444" s="60"/>
      <c r="AK444" s="59" t="s">
        <v>405</v>
      </c>
      <c r="AL444" s="59">
        <v>1</v>
      </c>
      <c r="AM444" s="59" t="s">
        <v>27</v>
      </c>
      <c r="AN444" s="59" t="s">
        <v>680</v>
      </c>
      <c r="AO444" s="58">
        <v>34</v>
      </c>
      <c r="AP444" s="59" t="s">
        <v>677</v>
      </c>
      <c r="AQ444" s="59" t="s">
        <v>712</v>
      </c>
      <c r="AR444" s="59" t="s">
        <v>27</v>
      </c>
      <c r="AS444" s="59" t="s">
        <v>713</v>
      </c>
      <c r="AT444" s="59" t="s">
        <v>27</v>
      </c>
      <c r="AU444" s="59" t="s">
        <v>27</v>
      </c>
      <c r="AV444" s="59" t="s">
        <v>27</v>
      </c>
      <c r="AW444" s="62"/>
      <c r="AX444" s="62" t="s">
        <v>748</v>
      </c>
      <c r="AY444" s="62">
        <v>9.0240000000000009</v>
      </c>
      <c r="AZ444" s="62" t="s">
        <v>27</v>
      </c>
      <c r="BA444" s="62">
        <v>0</v>
      </c>
      <c r="BB444" s="62">
        <v>8.1460000000000008</v>
      </c>
      <c r="BC444" s="62">
        <v>0</v>
      </c>
      <c r="BD444" s="65">
        <v>0</v>
      </c>
      <c r="BE444" s="62" t="s">
        <v>781</v>
      </c>
      <c r="BF444" s="62">
        <v>1</v>
      </c>
      <c r="BG444" s="62">
        <v>1</v>
      </c>
      <c r="BH444" s="50">
        <f t="shared" si="6"/>
        <v>0</v>
      </c>
      <c r="BI444" s="50"/>
      <c r="BJ444" s="50"/>
      <c r="BL444" s="50"/>
      <c r="BM444" s="50"/>
      <c r="BN444" s="50"/>
      <c r="BO444" s="50"/>
      <c r="BP444" s="50"/>
      <c r="BQ444" s="50"/>
      <c r="BR444" s="50"/>
      <c r="BS444" s="50"/>
      <c r="BT444" s="50"/>
      <c r="BU444" s="50"/>
      <c r="BV444" s="50"/>
      <c r="BW444" s="50"/>
      <c r="BX444" s="50"/>
      <c r="BY444" s="50"/>
      <c r="BZ444" s="50"/>
      <c r="CA444" s="50"/>
      <c r="CB444" s="50"/>
      <c r="CC444" s="50"/>
      <c r="CD444" s="50"/>
      <c r="CE444" s="50"/>
      <c r="CF444" s="50"/>
      <c r="CG444" s="50"/>
      <c r="CH444" s="50"/>
      <c r="CI444" s="50"/>
    </row>
    <row r="445" spans="1:89" ht="14.25" hidden="1" customHeight="1" x14ac:dyDescent="0.25">
      <c r="A445" s="58">
        <v>445</v>
      </c>
      <c r="B445" s="59" t="s">
        <v>78</v>
      </c>
      <c r="C445" s="59" t="s">
        <v>26</v>
      </c>
      <c r="D445" s="59" t="s">
        <v>37</v>
      </c>
      <c r="E445" s="59"/>
      <c r="F445" s="59" t="s">
        <v>30</v>
      </c>
      <c r="G445" s="58">
        <v>69</v>
      </c>
      <c r="H445" s="58">
        <v>104</v>
      </c>
      <c r="I445" s="59" t="s">
        <v>150</v>
      </c>
      <c r="J445" s="58">
        <v>82135906</v>
      </c>
      <c r="K445" s="58">
        <v>3.7333333333333298</v>
      </c>
      <c r="L445" s="58">
        <v>0.37333333333333302</v>
      </c>
      <c r="M445" s="60">
        <v>0</v>
      </c>
      <c r="N445" s="60">
        <v>0</v>
      </c>
      <c r="O445" s="60">
        <v>0</v>
      </c>
      <c r="P445" s="60">
        <v>0</v>
      </c>
      <c r="Q445" s="60">
        <v>0</v>
      </c>
      <c r="R445" s="60">
        <v>0</v>
      </c>
      <c r="S445" s="60">
        <v>0</v>
      </c>
      <c r="T445" s="60">
        <v>0</v>
      </c>
      <c r="U445" s="60">
        <v>0</v>
      </c>
      <c r="V445" s="60">
        <v>0</v>
      </c>
      <c r="W445" s="59">
        <v>0</v>
      </c>
      <c r="X445" s="60">
        <v>0</v>
      </c>
      <c r="Y445" s="60">
        <v>0</v>
      </c>
      <c r="Z445" s="59">
        <v>0</v>
      </c>
      <c r="AA445" s="59">
        <v>0</v>
      </c>
      <c r="AB445" s="59" t="s">
        <v>767</v>
      </c>
      <c r="AC445" s="61">
        <v>4</v>
      </c>
      <c r="AD445" s="58">
        <v>0</v>
      </c>
      <c r="AE445" s="58">
        <v>0</v>
      </c>
      <c r="AF445" s="58">
        <v>0</v>
      </c>
      <c r="AG445" s="58">
        <v>0</v>
      </c>
      <c r="AH445" s="59" t="s">
        <v>381</v>
      </c>
      <c r="AI445" s="58">
        <v>16</v>
      </c>
      <c r="AJ445" s="60"/>
      <c r="AK445" s="59" t="s">
        <v>438</v>
      </c>
      <c r="AL445" s="59">
        <v>1</v>
      </c>
      <c r="AM445" s="59" t="s">
        <v>27</v>
      </c>
      <c r="AN445" s="59" t="s">
        <v>680</v>
      </c>
      <c r="AO445" s="58">
        <v>34</v>
      </c>
      <c r="AP445" s="59" t="s">
        <v>677</v>
      </c>
      <c r="AQ445" s="59" t="s">
        <v>712</v>
      </c>
      <c r="AR445" s="59" t="s">
        <v>27</v>
      </c>
      <c r="AS445" s="59" t="s">
        <v>713</v>
      </c>
      <c r="AT445" s="59" t="s">
        <v>27</v>
      </c>
      <c r="AU445" s="59" t="s">
        <v>27</v>
      </c>
      <c r="AV445" s="59" t="s">
        <v>27</v>
      </c>
      <c r="AW445" s="62"/>
      <c r="AX445" s="62" t="s">
        <v>748</v>
      </c>
      <c r="AY445" s="62">
        <v>9.8090000000000011</v>
      </c>
      <c r="AZ445" s="62" t="s">
        <v>27</v>
      </c>
      <c r="BA445" s="62">
        <v>0</v>
      </c>
      <c r="BB445" s="62">
        <v>6.6610000000000005</v>
      </c>
      <c r="BC445" s="62">
        <v>0</v>
      </c>
      <c r="BD445" s="65">
        <v>0</v>
      </c>
      <c r="BE445" s="62" t="s">
        <v>784</v>
      </c>
      <c r="BF445" s="62">
        <v>1</v>
      </c>
      <c r="BG445" s="62">
        <v>1</v>
      </c>
      <c r="BH445" s="50">
        <f t="shared" si="6"/>
        <v>0</v>
      </c>
      <c r="BI445" s="50"/>
      <c r="BJ445" s="50"/>
      <c r="BL445" s="50"/>
      <c r="BM445" s="50"/>
      <c r="BN445" s="50"/>
      <c r="BO445" s="50"/>
      <c r="BP445" s="50"/>
      <c r="BQ445" s="50"/>
      <c r="BR445" s="50"/>
      <c r="BS445" s="50"/>
      <c r="BT445" s="50"/>
      <c r="BU445" s="50"/>
      <c r="BV445" s="50"/>
      <c r="BW445" s="50"/>
      <c r="BX445" s="50"/>
      <c r="BY445" s="50"/>
      <c r="BZ445" s="50"/>
      <c r="CA445" s="50"/>
      <c r="CB445" s="50"/>
      <c r="CC445" s="50"/>
      <c r="CD445" s="50"/>
      <c r="CE445" s="50"/>
      <c r="CF445" s="50"/>
      <c r="CG445" s="50"/>
      <c r="CH445" s="50"/>
      <c r="CI445" s="50"/>
    </row>
    <row r="446" spans="1:89" ht="14.25" hidden="1" customHeight="1" x14ac:dyDescent="0.25">
      <c r="A446" s="58">
        <v>446</v>
      </c>
      <c r="B446" s="59" t="s">
        <v>78</v>
      </c>
      <c r="C446" s="59" t="s">
        <v>26</v>
      </c>
      <c r="D446" s="59" t="s">
        <v>42</v>
      </c>
      <c r="E446" s="59"/>
      <c r="F446" s="59" t="s">
        <v>30</v>
      </c>
      <c r="G446" s="58">
        <v>40</v>
      </c>
      <c r="H446" s="58">
        <v>24</v>
      </c>
      <c r="I446" s="59" t="s">
        <v>150</v>
      </c>
      <c r="J446" s="58">
        <v>82135906</v>
      </c>
      <c r="K446" s="58">
        <v>4.5333333333333297</v>
      </c>
      <c r="L446" s="58">
        <v>0.45333333333333298</v>
      </c>
      <c r="M446" s="60">
        <v>0</v>
      </c>
      <c r="N446" s="60">
        <v>0</v>
      </c>
      <c r="O446" s="60">
        <v>0</v>
      </c>
      <c r="P446" s="60">
        <v>0</v>
      </c>
      <c r="Q446" s="60">
        <v>0</v>
      </c>
      <c r="R446" s="60">
        <v>0</v>
      </c>
      <c r="S446" s="60">
        <v>0</v>
      </c>
      <c r="T446" s="60">
        <v>0</v>
      </c>
      <c r="U446" s="60">
        <v>0</v>
      </c>
      <c r="V446" s="60">
        <v>0</v>
      </c>
      <c r="W446" s="59">
        <v>0</v>
      </c>
      <c r="X446" s="60">
        <v>0</v>
      </c>
      <c r="Y446" s="60">
        <v>0</v>
      </c>
      <c r="Z446" s="59">
        <v>0</v>
      </c>
      <c r="AA446" s="59">
        <v>0</v>
      </c>
      <c r="AB446" s="59" t="s">
        <v>89</v>
      </c>
      <c r="AC446" s="61">
        <v>4</v>
      </c>
      <c r="AD446" s="58">
        <v>0</v>
      </c>
      <c r="AE446" s="58">
        <v>0</v>
      </c>
      <c r="AF446" s="58">
        <v>0</v>
      </c>
      <c r="AG446" s="58">
        <v>0</v>
      </c>
      <c r="AH446" s="59" t="s">
        <v>381</v>
      </c>
      <c r="AI446" s="58">
        <v>16</v>
      </c>
      <c r="AJ446" s="60"/>
      <c r="AK446" s="59" t="s">
        <v>405</v>
      </c>
      <c r="AL446" s="59">
        <v>1</v>
      </c>
      <c r="AM446" s="59" t="s">
        <v>27</v>
      </c>
      <c r="AN446" s="59" t="s">
        <v>680</v>
      </c>
      <c r="AO446" s="58">
        <v>34</v>
      </c>
      <c r="AP446" s="59" t="s">
        <v>677</v>
      </c>
      <c r="AQ446" s="59" t="s">
        <v>712</v>
      </c>
      <c r="AR446" s="59" t="s">
        <v>27</v>
      </c>
      <c r="AS446" s="59" t="s">
        <v>713</v>
      </c>
      <c r="AT446" s="59" t="s">
        <v>27</v>
      </c>
      <c r="AU446" s="59" t="s">
        <v>27</v>
      </c>
      <c r="AV446" s="59" t="s">
        <v>27</v>
      </c>
      <c r="AW446" s="64"/>
      <c r="AX446" s="62" t="s">
        <v>748</v>
      </c>
      <c r="AY446" s="62">
        <v>11.316000000000001</v>
      </c>
      <c r="AZ446" s="62" t="s">
        <v>27</v>
      </c>
      <c r="BA446" s="62">
        <v>0</v>
      </c>
      <c r="BB446" s="62">
        <v>10.801</v>
      </c>
      <c r="BC446" s="62">
        <v>0</v>
      </c>
      <c r="BD446" s="65">
        <v>0</v>
      </c>
      <c r="BE446" s="62" t="s">
        <v>781</v>
      </c>
      <c r="BF446" s="62">
        <v>1</v>
      </c>
      <c r="BG446" s="62">
        <v>1</v>
      </c>
      <c r="BH446" s="50">
        <f t="shared" si="6"/>
        <v>0</v>
      </c>
    </row>
    <row r="447" spans="1:89" ht="14.25" hidden="1" customHeight="1" x14ac:dyDescent="0.25">
      <c r="A447" s="58">
        <v>447</v>
      </c>
      <c r="B447" s="59" t="s">
        <v>78</v>
      </c>
      <c r="C447" s="59" t="s">
        <v>26</v>
      </c>
      <c r="D447" s="59" t="s">
        <v>47</v>
      </c>
      <c r="E447" s="59"/>
      <c r="F447" s="59" t="s">
        <v>30</v>
      </c>
      <c r="G447" s="58">
        <v>4</v>
      </c>
      <c r="H447" s="58">
        <v>8</v>
      </c>
      <c r="I447" s="59" t="s">
        <v>150</v>
      </c>
      <c r="J447" s="58">
        <v>82135906</v>
      </c>
      <c r="K447" s="58">
        <v>5.5</v>
      </c>
      <c r="L447" s="58">
        <v>0.55000000000000004</v>
      </c>
      <c r="M447" s="60">
        <v>0</v>
      </c>
      <c r="N447" s="60">
        <v>0</v>
      </c>
      <c r="O447" s="60">
        <v>0</v>
      </c>
      <c r="P447" s="60">
        <v>0</v>
      </c>
      <c r="Q447" s="60">
        <v>0</v>
      </c>
      <c r="R447" s="60">
        <v>0</v>
      </c>
      <c r="S447" s="60">
        <v>0</v>
      </c>
      <c r="T447" s="60">
        <v>0</v>
      </c>
      <c r="U447" s="60">
        <v>0</v>
      </c>
      <c r="V447" s="60">
        <v>0</v>
      </c>
      <c r="W447" s="59">
        <v>0</v>
      </c>
      <c r="X447" s="60">
        <v>0</v>
      </c>
      <c r="Y447" s="60">
        <v>0</v>
      </c>
      <c r="Z447" s="59">
        <v>0</v>
      </c>
      <c r="AA447" s="59">
        <v>0</v>
      </c>
      <c r="AB447" s="59" t="s">
        <v>27</v>
      </c>
      <c r="AC447" s="61">
        <v>4</v>
      </c>
      <c r="AD447" s="58">
        <v>0</v>
      </c>
      <c r="AE447" s="58">
        <v>0</v>
      </c>
      <c r="AF447" s="58">
        <v>0</v>
      </c>
      <c r="AG447" s="58">
        <v>0</v>
      </c>
      <c r="AH447" s="59" t="s">
        <v>381</v>
      </c>
      <c r="AI447" s="58">
        <v>16</v>
      </c>
      <c r="AJ447" s="60"/>
      <c r="AK447" s="59" t="s">
        <v>493</v>
      </c>
      <c r="AL447" s="59">
        <v>1</v>
      </c>
      <c r="AM447" s="59" t="s">
        <v>27</v>
      </c>
      <c r="AN447" s="59" t="s">
        <v>680</v>
      </c>
      <c r="AO447" s="58">
        <v>34</v>
      </c>
      <c r="AP447" s="59" t="s">
        <v>677</v>
      </c>
      <c r="AQ447" s="59" t="s">
        <v>712</v>
      </c>
      <c r="AR447" s="59" t="s">
        <v>27</v>
      </c>
      <c r="AS447" s="59" t="s">
        <v>713</v>
      </c>
      <c r="AT447" s="59" t="s">
        <v>27</v>
      </c>
      <c r="AU447" s="59" t="s">
        <v>27</v>
      </c>
      <c r="AV447" s="59" t="s">
        <v>27</v>
      </c>
      <c r="AW447" s="64"/>
      <c r="AX447" s="62" t="s">
        <v>748</v>
      </c>
      <c r="AY447" s="62">
        <v>8.0120000000000005</v>
      </c>
      <c r="AZ447" s="62" t="s">
        <v>27</v>
      </c>
      <c r="BA447" s="62">
        <v>0</v>
      </c>
      <c r="BB447" s="62">
        <v>2.6520000000000001</v>
      </c>
      <c r="BC447" s="62">
        <v>0</v>
      </c>
      <c r="BD447" s="65">
        <v>0</v>
      </c>
      <c r="BE447" s="62"/>
      <c r="BF447" s="64"/>
      <c r="BG447" s="64"/>
      <c r="BH447" s="50">
        <f t="shared" si="6"/>
        <v>0</v>
      </c>
    </row>
    <row r="448" spans="1:89" ht="14.25" hidden="1" customHeight="1" x14ac:dyDescent="0.25">
      <c r="A448" s="58">
        <v>448</v>
      </c>
      <c r="B448" s="59" t="s">
        <v>78</v>
      </c>
      <c r="C448" s="59" t="s">
        <v>26</v>
      </c>
      <c r="D448" s="59" t="s">
        <v>33</v>
      </c>
      <c r="E448" s="59"/>
      <c r="F448" s="59" t="s">
        <v>500</v>
      </c>
      <c r="G448" s="58">
        <v>28</v>
      </c>
      <c r="H448" s="58">
        <v>200</v>
      </c>
      <c r="I448" s="59" t="s">
        <v>150</v>
      </c>
      <c r="J448" s="58">
        <v>82135906</v>
      </c>
      <c r="K448" s="58">
        <v>2.875</v>
      </c>
      <c r="L448" s="58">
        <v>0.57499999999999996</v>
      </c>
      <c r="M448" s="60">
        <v>0</v>
      </c>
      <c r="N448" s="60">
        <v>0</v>
      </c>
      <c r="O448" s="60">
        <v>0</v>
      </c>
      <c r="P448" s="60">
        <v>0</v>
      </c>
      <c r="Q448" s="60">
        <v>0</v>
      </c>
      <c r="R448" s="60">
        <v>0</v>
      </c>
      <c r="S448" s="60">
        <v>0</v>
      </c>
      <c r="T448" s="60">
        <v>0</v>
      </c>
      <c r="U448" s="60">
        <v>0</v>
      </c>
      <c r="V448" s="60">
        <v>0</v>
      </c>
      <c r="W448" s="59">
        <v>0</v>
      </c>
      <c r="X448" s="60">
        <v>0</v>
      </c>
      <c r="Y448" s="60">
        <v>0</v>
      </c>
      <c r="Z448" s="59">
        <v>0</v>
      </c>
      <c r="AA448" s="59">
        <v>0</v>
      </c>
      <c r="AB448" s="59" t="s">
        <v>89</v>
      </c>
      <c r="AC448" s="61">
        <v>4</v>
      </c>
      <c r="AD448" s="58">
        <v>0</v>
      </c>
      <c r="AE448" s="58">
        <v>0</v>
      </c>
      <c r="AF448" s="58">
        <v>0</v>
      </c>
      <c r="AG448" s="58">
        <v>0</v>
      </c>
      <c r="AH448" s="59" t="s">
        <v>503</v>
      </c>
      <c r="AI448" s="58">
        <v>25</v>
      </c>
      <c r="AJ448" s="60"/>
      <c r="AK448" s="59" t="s">
        <v>527</v>
      </c>
      <c r="AL448" s="59">
        <v>1</v>
      </c>
      <c r="AM448" s="59" t="s">
        <v>27</v>
      </c>
      <c r="AN448" s="59" t="s">
        <v>680</v>
      </c>
      <c r="AO448" s="58">
        <v>34</v>
      </c>
      <c r="AP448" s="59" t="s">
        <v>677</v>
      </c>
      <c r="AQ448" s="59" t="s">
        <v>712</v>
      </c>
      <c r="AR448" s="59" t="s">
        <v>27</v>
      </c>
      <c r="AS448" s="59" t="s">
        <v>713</v>
      </c>
      <c r="AT448" s="59" t="s">
        <v>27</v>
      </c>
      <c r="AU448" s="59" t="s">
        <v>27</v>
      </c>
      <c r="AV448" s="59" t="s">
        <v>27</v>
      </c>
      <c r="AW448" s="62"/>
      <c r="AX448" s="62" t="s">
        <v>748</v>
      </c>
      <c r="AY448" s="62">
        <v>45.326999999999998</v>
      </c>
      <c r="AZ448" s="62" t="s">
        <v>27</v>
      </c>
      <c r="BA448" s="62">
        <v>0</v>
      </c>
      <c r="BB448" s="62">
        <v>44.733000000000004</v>
      </c>
      <c r="BC448" s="62">
        <v>28</v>
      </c>
      <c r="BD448" s="65">
        <v>0</v>
      </c>
      <c r="BE448" s="62"/>
      <c r="BF448" s="62"/>
      <c r="BG448" s="62"/>
      <c r="BH448" s="50">
        <f t="shared" si="6"/>
        <v>0</v>
      </c>
      <c r="BI448" s="50"/>
      <c r="BJ448" s="50"/>
      <c r="BL448" s="50"/>
      <c r="BM448" s="50"/>
      <c r="BN448" s="50"/>
      <c r="BO448" s="50"/>
      <c r="BP448" s="50"/>
      <c r="BQ448" s="50"/>
      <c r="BR448" s="50"/>
      <c r="BS448" s="50"/>
      <c r="BT448" s="50"/>
      <c r="BU448" s="50"/>
      <c r="BV448" s="50"/>
      <c r="BW448" s="50"/>
      <c r="BX448" s="50"/>
      <c r="BY448" s="50"/>
      <c r="BZ448" s="50"/>
      <c r="CA448" s="50"/>
      <c r="CB448" s="50"/>
      <c r="CC448" s="50"/>
      <c r="CD448" s="50"/>
      <c r="CE448" s="50"/>
      <c r="CF448" s="50"/>
      <c r="CG448" s="50"/>
      <c r="CH448" s="50"/>
      <c r="CI448" s="50"/>
    </row>
    <row r="449" spans="1:89" ht="14.25" hidden="1" customHeight="1" x14ac:dyDescent="0.25">
      <c r="A449" s="58">
        <v>449</v>
      </c>
      <c r="B449" s="59" t="s">
        <v>78</v>
      </c>
      <c r="C449" s="59" t="s">
        <v>26</v>
      </c>
      <c r="D449" s="59" t="s">
        <v>38</v>
      </c>
      <c r="E449" s="59"/>
      <c r="F449" s="59" t="s">
        <v>500</v>
      </c>
      <c r="G449" s="58">
        <v>29</v>
      </c>
      <c r="H449" s="58">
        <v>120</v>
      </c>
      <c r="I449" s="59" t="s">
        <v>150</v>
      </c>
      <c r="J449" s="58">
        <v>82135906</v>
      </c>
      <c r="K449" s="58">
        <v>1.93333333333333</v>
      </c>
      <c r="L449" s="58">
        <v>0.38666666666666699</v>
      </c>
      <c r="M449" s="60">
        <v>0</v>
      </c>
      <c r="N449" s="60">
        <v>0</v>
      </c>
      <c r="O449" s="60">
        <v>0</v>
      </c>
      <c r="P449" s="60">
        <v>0</v>
      </c>
      <c r="Q449" s="60">
        <v>0</v>
      </c>
      <c r="R449" s="60">
        <v>0</v>
      </c>
      <c r="S449" s="60">
        <v>0</v>
      </c>
      <c r="T449" s="60">
        <v>0</v>
      </c>
      <c r="U449" s="60">
        <v>0</v>
      </c>
      <c r="V449" s="60">
        <v>0</v>
      </c>
      <c r="W449" s="59">
        <v>0</v>
      </c>
      <c r="X449" s="60">
        <v>0</v>
      </c>
      <c r="Y449" s="60">
        <v>0</v>
      </c>
      <c r="Z449" s="59">
        <v>0</v>
      </c>
      <c r="AA449" s="59">
        <v>0</v>
      </c>
      <c r="AB449" s="59" t="s">
        <v>767</v>
      </c>
      <c r="AC449" s="61">
        <v>4</v>
      </c>
      <c r="AD449" s="58">
        <v>0</v>
      </c>
      <c r="AE449" s="58">
        <v>0</v>
      </c>
      <c r="AF449" s="58">
        <v>0</v>
      </c>
      <c r="AG449" s="58">
        <v>0</v>
      </c>
      <c r="AH449" s="59" t="s">
        <v>503</v>
      </c>
      <c r="AI449" s="58">
        <v>25</v>
      </c>
      <c r="AJ449" s="60"/>
      <c r="AK449" s="59" t="s">
        <v>558</v>
      </c>
      <c r="AL449" s="59">
        <v>1</v>
      </c>
      <c r="AM449" s="59" t="s">
        <v>27</v>
      </c>
      <c r="AN449" s="59" t="s">
        <v>680</v>
      </c>
      <c r="AO449" s="58">
        <v>34</v>
      </c>
      <c r="AP449" s="59" t="s">
        <v>677</v>
      </c>
      <c r="AQ449" s="59" t="s">
        <v>712</v>
      </c>
      <c r="AR449" s="59" t="s">
        <v>27</v>
      </c>
      <c r="AS449" s="59" t="s">
        <v>713</v>
      </c>
      <c r="AT449" s="59" t="s">
        <v>27</v>
      </c>
      <c r="AU449" s="59" t="s">
        <v>27</v>
      </c>
      <c r="AV449" s="59" t="s">
        <v>27</v>
      </c>
      <c r="AW449" s="62"/>
      <c r="AX449" s="62" t="s">
        <v>748</v>
      </c>
      <c r="AY449" s="62">
        <v>27.085000000000001</v>
      </c>
      <c r="AZ449" s="62" t="s">
        <v>27</v>
      </c>
      <c r="BA449" s="62">
        <v>0</v>
      </c>
      <c r="BB449" s="62">
        <v>26.51</v>
      </c>
      <c r="BC449" s="62">
        <v>58</v>
      </c>
      <c r="BD449" s="65">
        <v>0</v>
      </c>
      <c r="BE449" s="62" t="s">
        <v>783</v>
      </c>
      <c r="BF449" s="62">
        <v>1</v>
      </c>
      <c r="BG449" s="62"/>
      <c r="BH449" s="50">
        <f t="shared" si="6"/>
        <v>0</v>
      </c>
      <c r="BI449" s="50"/>
      <c r="BJ449" s="50"/>
      <c r="BL449" s="50"/>
      <c r="BM449" s="50"/>
      <c r="BN449" s="50"/>
      <c r="BO449" s="50"/>
      <c r="BP449" s="50"/>
      <c r="BQ449" s="50"/>
      <c r="BR449" s="50"/>
      <c r="BS449" s="50"/>
      <c r="BT449" s="50"/>
      <c r="BU449" s="50"/>
      <c r="BV449" s="50"/>
      <c r="BW449" s="50"/>
      <c r="BX449" s="50"/>
      <c r="BY449" s="50"/>
      <c r="BZ449" s="50"/>
      <c r="CA449" s="50"/>
      <c r="CB449" s="50"/>
      <c r="CC449" s="50"/>
      <c r="CD449" s="50"/>
      <c r="CE449" s="50"/>
      <c r="CF449" s="50"/>
      <c r="CG449" s="50"/>
      <c r="CH449" s="50"/>
      <c r="CI449" s="50"/>
    </row>
    <row r="450" spans="1:89" ht="14.25" customHeight="1" x14ac:dyDescent="0.25">
      <c r="A450" s="58">
        <v>450</v>
      </c>
      <c r="B450" s="59" t="s">
        <v>78</v>
      </c>
      <c r="C450" s="59" t="s">
        <v>26</v>
      </c>
      <c r="D450" s="59" t="s">
        <v>43</v>
      </c>
      <c r="E450" s="59"/>
      <c r="F450" s="59" t="s">
        <v>500</v>
      </c>
      <c r="G450" s="58">
        <v>59</v>
      </c>
      <c r="H450" s="58">
        <v>26</v>
      </c>
      <c r="I450" s="59" t="s">
        <v>150</v>
      </c>
      <c r="J450" s="58">
        <v>82135906</v>
      </c>
      <c r="K450" s="58">
        <v>2.9285714285714302</v>
      </c>
      <c r="L450" s="58">
        <v>0.58571428571428596</v>
      </c>
      <c r="M450" s="58">
        <v>2</v>
      </c>
      <c r="N450" s="60">
        <v>0</v>
      </c>
      <c r="O450" s="60">
        <v>0</v>
      </c>
      <c r="P450" s="58">
        <v>3</v>
      </c>
      <c r="Q450" s="58">
        <v>1</v>
      </c>
      <c r="R450" s="60">
        <v>0</v>
      </c>
      <c r="S450" s="58">
        <v>1</v>
      </c>
      <c r="T450" s="60">
        <v>0</v>
      </c>
      <c r="U450" s="60">
        <v>0</v>
      </c>
      <c r="V450" s="58">
        <v>0.5</v>
      </c>
      <c r="W450" s="59">
        <v>0</v>
      </c>
      <c r="X450" s="58">
        <v>0.5</v>
      </c>
      <c r="Y450" s="58">
        <v>1</v>
      </c>
      <c r="Z450" s="59">
        <v>9</v>
      </c>
      <c r="AA450" s="59">
        <v>1</v>
      </c>
      <c r="AB450" s="59" t="s">
        <v>27</v>
      </c>
      <c r="AC450" s="59">
        <v>0</v>
      </c>
      <c r="AD450" s="58">
        <v>0</v>
      </c>
      <c r="AE450" s="58">
        <v>1</v>
      </c>
      <c r="AF450" s="58">
        <v>0</v>
      </c>
      <c r="AG450" s="58">
        <v>2</v>
      </c>
      <c r="AH450" s="59" t="s">
        <v>503</v>
      </c>
      <c r="AI450" s="58">
        <v>25</v>
      </c>
      <c r="AJ450" s="60"/>
      <c r="AK450" s="59" t="s">
        <v>588</v>
      </c>
      <c r="AL450" s="59">
        <v>1</v>
      </c>
      <c r="AM450" s="59" t="s">
        <v>27</v>
      </c>
      <c r="AN450" s="59" t="s">
        <v>680</v>
      </c>
      <c r="AO450" s="58">
        <v>34</v>
      </c>
      <c r="AP450" s="59" t="s">
        <v>677</v>
      </c>
      <c r="AQ450" s="59" t="s">
        <v>712</v>
      </c>
      <c r="AR450" s="59" t="s">
        <v>27</v>
      </c>
      <c r="AS450" s="59" t="s">
        <v>713</v>
      </c>
      <c r="AT450" s="59" t="s">
        <v>27</v>
      </c>
      <c r="AU450" s="59" t="s">
        <v>27</v>
      </c>
      <c r="AV450" s="59" t="s">
        <v>27</v>
      </c>
      <c r="AW450" s="64"/>
      <c r="AX450" s="62" t="s">
        <v>748</v>
      </c>
      <c r="AY450" s="62">
        <v>29.474</v>
      </c>
      <c r="AZ450" s="62">
        <v>3.274888888888889</v>
      </c>
      <c r="BA450" s="62">
        <v>0.30535387120852275</v>
      </c>
      <c r="BB450" s="62">
        <v>18.144000000000002</v>
      </c>
      <c r="BC450" s="62">
        <v>177</v>
      </c>
      <c r="BD450" s="80">
        <v>0</v>
      </c>
      <c r="BE450" s="62"/>
      <c r="BF450" s="64"/>
      <c r="BG450" s="64"/>
      <c r="BH450" s="50">
        <f t="shared" ref="BH450:BH513" si="7">SUM(AD450:AF450)/AY450</f>
        <v>3.3928207912058084E-2</v>
      </c>
    </row>
    <row r="451" spans="1:89" ht="14.25" customHeight="1" x14ac:dyDescent="0.25">
      <c r="A451" s="58">
        <v>451</v>
      </c>
      <c r="B451" s="59" t="s">
        <v>78</v>
      </c>
      <c r="C451" s="59" t="s">
        <v>26</v>
      </c>
      <c r="D451" s="59" t="s">
        <v>48</v>
      </c>
      <c r="E451" s="59"/>
      <c r="F451" s="59" t="s">
        <v>500</v>
      </c>
      <c r="G451" s="58">
        <v>53</v>
      </c>
      <c r="H451" s="58">
        <v>7</v>
      </c>
      <c r="I451" s="59" t="s">
        <v>150</v>
      </c>
      <c r="J451" s="58">
        <v>82135906</v>
      </c>
      <c r="K451" s="58">
        <v>2.8</v>
      </c>
      <c r="L451" s="58">
        <v>0.56000000000000005</v>
      </c>
      <c r="M451" s="58">
        <v>1</v>
      </c>
      <c r="N451" s="60">
        <v>0</v>
      </c>
      <c r="O451" s="60">
        <v>0</v>
      </c>
      <c r="P451" s="58">
        <v>3</v>
      </c>
      <c r="Q451" s="58">
        <v>2</v>
      </c>
      <c r="R451" s="60">
        <v>0</v>
      </c>
      <c r="S451" s="58">
        <v>2</v>
      </c>
      <c r="T451" s="60">
        <v>0</v>
      </c>
      <c r="U451" s="58">
        <v>1</v>
      </c>
      <c r="V451" s="58">
        <v>0.5</v>
      </c>
      <c r="W451" s="59">
        <v>0</v>
      </c>
      <c r="X451" s="58">
        <v>0.5</v>
      </c>
      <c r="Y451" s="58">
        <v>2</v>
      </c>
      <c r="Z451" s="59">
        <v>12</v>
      </c>
      <c r="AA451" s="59">
        <v>2</v>
      </c>
      <c r="AB451" s="59" t="s">
        <v>767</v>
      </c>
      <c r="AC451" s="59">
        <v>0</v>
      </c>
      <c r="AD451" s="58">
        <v>1</v>
      </c>
      <c r="AE451" s="58">
        <v>3</v>
      </c>
      <c r="AF451" s="58">
        <v>1</v>
      </c>
      <c r="AG451" s="58">
        <v>6</v>
      </c>
      <c r="AH451" s="59" t="s">
        <v>503</v>
      </c>
      <c r="AI451" s="58">
        <v>25</v>
      </c>
      <c r="AJ451" s="60"/>
      <c r="AK451" s="59" t="s">
        <v>620</v>
      </c>
      <c r="AL451" s="59">
        <v>1</v>
      </c>
      <c r="AM451" s="59" t="s">
        <v>27</v>
      </c>
      <c r="AN451" s="59" t="s">
        <v>680</v>
      </c>
      <c r="AO451" s="58">
        <v>34</v>
      </c>
      <c r="AP451" s="59" t="s">
        <v>677</v>
      </c>
      <c r="AQ451" s="59" t="s">
        <v>712</v>
      </c>
      <c r="AR451" s="59" t="s">
        <v>27</v>
      </c>
      <c r="AS451" s="59" t="s">
        <v>713</v>
      </c>
      <c r="AT451" s="59" t="s">
        <v>27</v>
      </c>
      <c r="AU451" s="59" t="s">
        <v>27</v>
      </c>
      <c r="AV451" s="59" t="s">
        <v>27</v>
      </c>
      <c r="AW451" s="64"/>
      <c r="AX451" s="62" t="s">
        <v>748</v>
      </c>
      <c r="AY451" s="62">
        <v>16.434000000000001</v>
      </c>
      <c r="AZ451" s="62">
        <v>1.3695000000000002</v>
      </c>
      <c r="BA451" s="62">
        <v>0.73019350127783855</v>
      </c>
      <c r="BB451" s="62">
        <v>5.4770000000000003</v>
      </c>
      <c r="BC451" s="62">
        <v>53</v>
      </c>
      <c r="BD451" s="80">
        <v>99</v>
      </c>
      <c r="BE451" s="62" t="s">
        <v>783</v>
      </c>
      <c r="BF451" s="62">
        <v>1</v>
      </c>
      <c r="BG451" s="64"/>
      <c r="BH451" s="50">
        <f t="shared" si="7"/>
        <v>0.30424729219909941</v>
      </c>
    </row>
    <row r="452" spans="1:89" ht="14.25" customHeight="1" x14ac:dyDescent="0.25">
      <c r="A452" s="58">
        <v>452</v>
      </c>
      <c r="B452" s="59" t="s">
        <v>78</v>
      </c>
      <c r="C452" s="59" t="s">
        <v>28</v>
      </c>
      <c r="D452" s="59" t="s">
        <v>79</v>
      </c>
      <c r="E452" s="59"/>
      <c r="F452" s="59" t="s">
        <v>80</v>
      </c>
      <c r="G452" s="58">
        <v>1</v>
      </c>
      <c r="H452" s="58">
        <v>30</v>
      </c>
      <c r="I452" s="59" t="s">
        <v>152</v>
      </c>
      <c r="J452" s="58">
        <v>792288984</v>
      </c>
      <c r="K452" s="58">
        <v>69.571428571428598</v>
      </c>
      <c r="L452" s="58">
        <v>0.50151975683890604</v>
      </c>
      <c r="M452" s="58">
        <v>7</v>
      </c>
      <c r="N452" s="60">
        <v>0</v>
      </c>
      <c r="O452" s="60">
        <v>0</v>
      </c>
      <c r="P452" s="58">
        <v>17</v>
      </c>
      <c r="Q452" s="58">
        <v>10</v>
      </c>
      <c r="R452" s="58">
        <v>1</v>
      </c>
      <c r="S452" s="58">
        <v>10</v>
      </c>
      <c r="T452" s="58">
        <v>1</v>
      </c>
      <c r="U452" s="58">
        <v>3</v>
      </c>
      <c r="V452" s="58">
        <v>0.5</v>
      </c>
      <c r="W452" s="59">
        <v>0</v>
      </c>
      <c r="X452" s="58">
        <v>0.5</v>
      </c>
      <c r="Y452" s="58">
        <v>4</v>
      </c>
      <c r="Z452" s="59">
        <v>54</v>
      </c>
      <c r="AA452" s="59">
        <v>4</v>
      </c>
      <c r="AB452" s="59" t="s">
        <v>102</v>
      </c>
      <c r="AC452" s="59">
        <v>0</v>
      </c>
      <c r="AD452" s="58">
        <v>4</v>
      </c>
      <c r="AE452" s="58">
        <v>4</v>
      </c>
      <c r="AF452" s="58">
        <v>1</v>
      </c>
      <c r="AG452" s="58">
        <v>16</v>
      </c>
      <c r="AH452" s="59" t="s">
        <v>90</v>
      </c>
      <c r="AI452" s="58">
        <v>4</v>
      </c>
      <c r="AJ452" s="58">
        <v>1</v>
      </c>
      <c r="AK452" s="59" t="s">
        <v>153</v>
      </c>
      <c r="AL452" s="59">
        <v>1</v>
      </c>
      <c r="AM452" s="59" t="s">
        <v>27</v>
      </c>
      <c r="AN452" s="59" t="s">
        <v>673</v>
      </c>
      <c r="AO452" s="58">
        <v>23</v>
      </c>
      <c r="AP452" s="59" t="s">
        <v>677</v>
      </c>
      <c r="AQ452" s="59" t="s">
        <v>714</v>
      </c>
      <c r="AR452" s="59" t="s">
        <v>695</v>
      </c>
      <c r="AS452" s="59" t="s">
        <v>27</v>
      </c>
      <c r="AT452" s="59" t="s">
        <v>27</v>
      </c>
      <c r="AU452" s="59" t="s">
        <v>27</v>
      </c>
      <c r="AV452" s="59" t="s">
        <v>27</v>
      </c>
      <c r="AW452" s="62"/>
      <c r="AX452" s="62" t="s">
        <v>747</v>
      </c>
      <c r="AY452" s="62">
        <v>30.003</v>
      </c>
      <c r="AZ452" s="62">
        <v>0.55561111111111117</v>
      </c>
      <c r="BA452" s="62">
        <v>1.7998200179982002</v>
      </c>
      <c r="BB452" s="62">
        <v>20.922000000000001</v>
      </c>
      <c r="BC452" s="62">
        <v>79</v>
      </c>
      <c r="BD452">
        <v>2577</v>
      </c>
      <c r="BE452" s="62"/>
      <c r="BF452" s="62"/>
      <c r="BG452" s="62"/>
      <c r="BH452" s="50">
        <f t="shared" si="7"/>
        <v>0.2999700029997</v>
      </c>
      <c r="BI452" s="50"/>
      <c r="BJ452" s="50"/>
      <c r="BL452" s="50"/>
      <c r="BM452" s="50"/>
      <c r="BN452" s="50"/>
      <c r="BO452" s="50"/>
      <c r="BP452" s="50"/>
      <c r="BQ452" s="50"/>
      <c r="BR452" s="50"/>
      <c r="BS452" s="50"/>
      <c r="BT452" s="50"/>
      <c r="BU452" s="50"/>
      <c r="BV452" s="50"/>
      <c r="BW452" s="50"/>
      <c r="BX452" s="50"/>
      <c r="BY452" s="50"/>
      <c r="BZ452" s="50"/>
      <c r="CA452" s="50"/>
      <c r="CB452" s="50"/>
      <c r="CC452" s="50"/>
      <c r="CD452" s="50"/>
      <c r="CE452" s="50"/>
      <c r="CF452" s="50"/>
      <c r="CG452" s="50"/>
      <c r="CH452" s="50"/>
      <c r="CI452" s="50"/>
      <c r="CJ452" s="50"/>
      <c r="CK452" s="50"/>
    </row>
    <row r="453" spans="1:89" ht="14.25" customHeight="1" x14ac:dyDescent="0.25">
      <c r="A453" s="58">
        <v>453</v>
      </c>
      <c r="B453" s="59" t="s">
        <v>78</v>
      </c>
      <c r="C453" s="59" t="s">
        <v>28</v>
      </c>
      <c r="D453" s="59" t="s">
        <v>34</v>
      </c>
      <c r="E453" s="59"/>
      <c r="F453" s="59" t="s">
        <v>35</v>
      </c>
      <c r="G453" s="58">
        <v>1</v>
      </c>
      <c r="H453" s="58">
        <v>19</v>
      </c>
      <c r="I453" s="59" t="s">
        <v>152</v>
      </c>
      <c r="J453" s="58">
        <v>792288984</v>
      </c>
      <c r="K453" s="58">
        <v>69.125</v>
      </c>
      <c r="L453" s="58">
        <v>0.79481132075471705</v>
      </c>
      <c r="M453" s="58">
        <v>12</v>
      </c>
      <c r="N453" s="60">
        <v>0</v>
      </c>
      <c r="O453" s="60">
        <v>0</v>
      </c>
      <c r="P453" s="58">
        <v>28</v>
      </c>
      <c r="Q453" s="58">
        <v>16</v>
      </c>
      <c r="R453" s="58">
        <v>1</v>
      </c>
      <c r="S453" s="58">
        <v>16</v>
      </c>
      <c r="T453" s="58">
        <v>1</v>
      </c>
      <c r="U453" s="58">
        <v>5</v>
      </c>
      <c r="V453" s="58">
        <v>5</v>
      </c>
      <c r="W453" s="59">
        <v>0</v>
      </c>
      <c r="X453" s="58">
        <v>3</v>
      </c>
      <c r="Y453" s="58">
        <v>13</v>
      </c>
      <c r="Z453" s="59">
        <v>100</v>
      </c>
      <c r="AA453" s="59">
        <v>13</v>
      </c>
      <c r="AB453" s="59" t="s">
        <v>102</v>
      </c>
      <c r="AC453" s="59">
        <v>0</v>
      </c>
      <c r="AD453" s="58">
        <v>4</v>
      </c>
      <c r="AE453" s="58">
        <v>7</v>
      </c>
      <c r="AF453" s="58">
        <v>4</v>
      </c>
      <c r="AG453" s="58">
        <v>19</v>
      </c>
      <c r="AH453" s="59" t="s">
        <v>90</v>
      </c>
      <c r="AI453" s="58">
        <v>4</v>
      </c>
      <c r="AJ453" s="58">
        <v>1</v>
      </c>
      <c r="AK453" s="59" t="s">
        <v>207</v>
      </c>
      <c r="AL453" s="59">
        <v>1</v>
      </c>
      <c r="AM453" s="59" t="s">
        <v>27</v>
      </c>
      <c r="AN453" s="59" t="s">
        <v>673</v>
      </c>
      <c r="AO453" s="58">
        <v>23</v>
      </c>
      <c r="AP453" s="59" t="s">
        <v>677</v>
      </c>
      <c r="AQ453" s="59" t="s">
        <v>714</v>
      </c>
      <c r="AR453" s="59" t="s">
        <v>695</v>
      </c>
      <c r="AS453" s="59" t="s">
        <v>27</v>
      </c>
      <c r="AT453" s="59" t="s">
        <v>27</v>
      </c>
      <c r="AU453" s="59" t="s">
        <v>27</v>
      </c>
      <c r="AV453" s="59" t="s">
        <v>27</v>
      </c>
      <c r="AW453" s="62"/>
      <c r="AX453" s="62" t="s">
        <v>747</v>
      </c>
      <c r="AY453" s="62">
        <v>19.016999999999999</v>
      </c>
      <c r="AZ453" s="62">
        <v>0.19017000000000001</v>
      </c>
      <c r="BA453" s="62">
        <v>5.2584529631382448</v>
      </c>
      <c r="BB453" s="62">
        <v>7.6669999999999998</v>
      </c>
      <c r="BC453" s="62">
        <v>80</v>
      </c>
      <c r="BD453">
        <v>5579</v>
      </c>
      <c r="BE453" s="62" t="s">
        <v>102</v>
      </c>
      <c r="BF453" s="62">
        <v>1</v>
      </c>
      <c r="BG453" s="62"/>
      <c r="BH453" s="50">
        <f t="shared" si="7"/>
        <v>0.78876794447073673</v>
      </c>
      <c r="BI453" s="50"/>
      <c r="BJ453" s="50"/>
      <c r="BL453" s="50"/>
      <c r="BM453" s="50"/>
      <c r="BN453" s="50"/>
      <c r="BO453" s="50"/>
      <c r="BP453" s="50"/>
      <c r="BQ453" s="50"/>
      <c r="BR453" s="50"/>
      <c r="BS453" s="50"/>
      <c r="BT453" s="50"/>
      <c r="BU453" s="50"/>
      <c r="BV453" s="50"/>
      <c r="BW453" s="50"/>
      <c r="BX453" s="50"/>
      <c r="BY453" s="50"/>
      <c r="BZ453" s="50"/>
      <c r="CA453" s="50"/>
      <c r="CB453" s="50"/>
      <c r="CC453" s="50"/>
      <c r="CD453" s="50"/>
      <c r="CE453" s="50"/>
      <c r="CF453" s="50"/>
      <c r="CG453" s="50"/>
      <c r="CH453" s="50"/>
      <c r="CI453" s="50"/>
    </row>
    <row r="454" spans="1:89" ht="14.25" customHeight="1" x14ac:dyDescent="0.25">
      <c r="A454" s="58">
        <v>454</v>
      </c>
      <c r="B454" s="59" t="s">
        <v>78</v>
      </c>
      <c r="C454" s="59" t="s">
        <v>28</v>
      </c>
      <c r="D454" s="59" t="s">
        <v>39</v>
      </c>
      <c r="E454" s="59"/>
      <c r="F454" s="59" t="s">
        <v>40</v>
      </c>
      <c r="G454" s="58">
        <v>1</v>
      </c>
      <c r="H454" s="58">
        <v>9</v>
      </c>
      <c r="I454" s="59" t="s">
        <v>152</v>
      </c>
      <c r="J454" s="58">
        <v>792288984</v>
      </c>
      <c r="K454" s="58">
        <v>62.153846153846203</v>
      </c>
      <c r="L454" s="58">
        <v>0.66328011611030502</v>
      </c>
      <c r="M454" s="58">
        <v>4</v>
      </c>
      <c r="N454" s="60">
        <v>0</v>
      </c>
      <c r="O454" s="60">
        <v>0</v>
      </c>
      <c r="P454" s="58">
        <v>8</v>
      </c>
      <c r="Q454" s="58">
        <v>4</v>
      </c>
      <c r="R454" s="58">
        <v>2</v>
      </c>
      <c r="S454" s="58">
        <v>4</v>
      </c>
      <c r="T454" s="58">
        <v>1</v>
      </c>
      <c r="U454" s="58">
        <v>2</v>
      </c>
      <c r="V454" s="58">
        <v>0.5</v>
      </c>
      <c r="W454" s="59">
        <v>0</v>
      </c>
      <c r="X454" s="58">
        <v>0.5</v>
      </c>
      <c r="Y454" s="58">
        <v>3</v>
      </c>
      <c r="Z454" s="59">
        <v>29</v>
      </c>
      <c r="AA454" s="59">
        <v>3</v>
      </c>
      <c r="AB454" s="59" t="s">
        <v>102</v>
      </c>
      <c r="AC454" s="59">
        <v>0</v>
      </c>
      <c r="AD454" s="58">
        <v>1</v>
      </c>
      <c r="AE454" s="58">
        <v>2</v>
      </c>
      <c r="AF454" s="58">
        <v>1</v>
      </c>
      <c r="AG454" s="58">
        <v>7</v>
      </c>
      <c r="AH454" s="59" t="s">
        <v>90</v>
      </c>
      <c r="AI454" s="58">
        <v>4</v>
      </c>
      <c r="AJ454" s="58">
        <v>1</v>
      </c>
      <c r="AK454" s="59" t="s">
        <v>217</v>
      </c>
      <c r="AL454" s="59">
        <v>1</v>
      </c>
      <c r="AM454" s="59" t="s">
        <v>27</v>
      </c>
      <c r="AN454" s="59" t="s">
        <v>673</v>
      </c>
      <c r="AO454" s="58">
        <v>23</v>
      </c>
      <c r="AP454" s="59" t="s">
        <v>677</v>
      </c>
      <c r="AQ454" s="59" t="s">
        <v>714</v>
      </c>
      <c r="AR454" s="59" t="s">
        <v>695</v>
      </c>
      <c r="AS454" s="59" t="s">
        <v>27</v>
      </c>
      <c r="AT454" s="59" t="s">
        <v>27</v>
      </c>
      <c r="AU454" s="59" t="s">
        <v>27</v>
      </c>
      <c r="AV454" s="59" t="s">
        <v>696</v>
      </c>
      <c r="AW454" s="62"/>
      <c r="AX454" s="62" t="s">
        <v>747</v>
      </c>
      <c r="AY454" s="62">
        <v>9.01</v>
      </c>
      <c r="AZ454" s="62">
        <v>0.31068965517241376</v>
      </c>
      <c r="BA454" s="62">
        <v>3.2186459489456158</v>
      </c>
      <c r="BB454" s="62">
        <v>6.8239999999999998</v>
      </c>
      <c r="BC454" s="62">
        <v>57</v>
      </c>
      <c r="BD454">
        <v>528</v>
      </c>
      <c r="BE454" s="62"/>
      <c r="BF454" s="62"/>
      <c r="BG454" s="62"/>
      <c r="BH454" s="50">
        <f t="shared" si="7"/>
        <v>0.44395116537180912</v>
      </c>
      <c r="BI454" s="50"/>
      <c r="BJ454" s="50"/>
      <c r="BL454" s="50"/>
      <c r="BM454" s="50"/>
      <c r="BN454" s="50"/>
      <c r="BO454" s="50"/>
      <c r="BP454" s="50"/>
      <c r="BQ454" s="50"/>
      <c r="BR454" s="50"/>
      <c r="BS454" s="50"/>
      <c r="BT454" s="50"/>
      <c r="BU454" s="50"/>
      <c r="BV454" s="50"/>
      <c r="BW454" s="50"/>
      <c r="BX454" s="50"/>
      <c r="BY454" s="50"/>
      <c r="BZ454" s="50"/>
      <c r="CA454" s="50"/>
      <c r="CB454" s="50"/>
      <c r="CC454" s="50"/>
      <c r="CD454" s="50"/>
      <c r="CE454" s="50"/>
      <c r="CF454" s="50"/>
      <c r="CG454" s="50"/>
      <c r="CH454" s="50"/>
      <c r="CI454" s="50"/>
    </row>
    <row r="455" spans="1:89" ht="14.25" customHeight="1" x14ac:dyDescent="0.25">
      <c r="A455" s="58">
        <v>455</v>
      </c>
      <c r="B455" s="59" t="s">
        <v>78</v>
      </c>
      <c r="C455" s="59" t="s">
        <v>28</v>
      </c>
      <c r="D455" s="59" t="s">
        <v>44</v>
      </c>
      <c r="E455" s="59"/>
      <c r="F455" s="59" t="s">
        <v>45</v>
      </c>
      <c r="G455" s="58">
        <v>1</v>
      </c>
      <c r="H455" s="58">
        <v>8</v>
      </c>
      <c r="I455" s="59" t="s">
        <v>152</v>
      </c>
      <c r="J455" s="58">
        <v>792288984</v>
      </c>
      <c r="K455" s="58">
        <v>23.272727272727298</v>
      </c>
      <c r="L455" s="58">
        <v>0.14090909090909101</v>
      </c>
      <c r="M455" s="58">
        <v>1</v>
      </c>
      <c r="N455" s="60">
        <v>0</v>
      </c>
      <c r="O455" s="60">
        <v>0</v>
      </c>
      <c r="P455" s="58">
        <v>5</v>
      </c>
      <c r="Q455" s="58">
        <v>3</v>
      </c>
      <c r="R455" s="58">
        <v>1</v>
      </c>
      <c r="S455" s="58">
        <v>3</v>
      </c>
      <c r="T455" s="58">
        <v>1</v>
      </c>
      <c r="U455" s="58">
        <v>2</v>
      </c>
      <c r="V455" s="58">
        <v>1.5</v>
      </c>
      <c r="W455" s="59">
        <v>0</v>
      </c>
      <c r="X455" s="58">
        <v>0.5</v>
      </c>
      <c r="Y455" s="58">
        <v>4</v>
      </c>
      <c r="Z455" s="59">
        <v>22</v>
      </c>
      <c r="AA455" s="59">
        <v>4</v>
      </c>
      <c r="AB455" s="59" t="s">
        <v>99</v>
      </c>
      <c r="AC455" s="59">
        <v>0</v>
      </c>
      <c r="AD455" s="58">
        <v>2</v>
      </c>
      <c r="AE455" s="58">
        <v>1</v>
      </c>
      <c r="AF455" s="58">
        <v>0</v>
      </c>
      <c r="AG455" s="58">
        <v>4</v>
      </c>
      <c r="AH455" s="59" t="s">
        <v>90</v>
      </c>
      <c r="AI455" s="58">
        <v>4</v>
      </c>
      <c r="AJ455" s="58">
        <v>1</v>
      </c>
      <c r="AK455" s="59" t="s">
        <v>248</v>
      </c>
      <c r="AL455" s="59">
        <v>1</v>
      </c>
      <c r="AM455" s="59" t="s">
        <v>27</v>
      </c>
      <c r="AN455" s="59" t="s">
        <v>673</v>
      </c>
      <c r="AO455" s="58">
        <v>23</v>
      </c>
      <c r="AP455" s="59" t="s">
        <v>677</v>
      </c>
      <c r="AQ455" s="59" t="s">
        <v>714</v>
      </c>
      <c r="AR455" s="59" t="s">
        <v>695</v>
      </c>
      <c r="AS455" s="59" t="s">
        <v>27</v>
      </c>
      <c r="AT455" s="59" t="s">
        <v>27</v>
      </c>
      <c r="AU455" s="59" t="s">
        <v>27</v>
      </c>
      <c r="AV455" s="59" t="s">
        <v>710</v>
      </c>
      <c r="AW455" s="64"/>
      <c r="AX455" s="62" t="s">
        <v>747</v>
      </c>
      <c r="AY455" s="62">
        <v>8.0090000000000003</v>
      </c>
      <c r="AZ455" s="62">
        <v>0.36404545454545456</v>
      </c>
      <c r="BA455" s="62">
        <v>2.7469097265576226</v>
      </c>
      <c r="BB455" s="62">
        <v>3.669</v>
      </c>
      <c r="BC455" s="62">
        <v>36</v>
      </c>
      <c r="BD455">
        <v>397</v>
      </c>
      <c r="BE455" s="62"/>
      <c r="BF455" s="64"/>
      <c r="BG455" s="64"/>
      <c r="BH455" s="50">
        <f t="shared" si="7"/>
        <v>0.37457859907603946</v>
      </c>
    </row>
    <row r="456" spans="1:89" ht="14.25" customHeight="1" x14ac:dyDescent="0.25">
      <c r="A456" s="58">
        <v>456</v>
      </c>
      <c r="B456" s="59" t="s">
        <v>78</v>
      </c>
      <c r="C456" s="59" t="s">
        <v>28</v>
      </c>
      <c r="D456" s="59" t="s">
        <v>29</v>
      </c>
      <c r="E456" s="59"/>
      <c r="F456" s="59" t="s">
        <v>32</v>
      </c>
      <c r="G456" s="58">
        <v>19</v>
      </c>
      <c r="H456" s="58">
        <v>75</v>
      </c>
      <c r="I456" s="59" t="s">
        <v>152</v>
      </c>
      <c r="J456" s="58">
        <v>792288984</v>
      </c>
      <c r="K456" s="58">
        <v>0.375</v>
      </c>
      <c r="L456" s="58">
        <v>0.1875</v>
      </c>
      <c r="M456" s="58">
        <v>17</v>
      </c>
      <c r="N456" s="60">
        <v>0</v>
      </c>
      <c r="O456" s="60">
        <v>0</v>
      </c>
      <c r="P456" s="58">
        <v>61</v>
      </c>
      <c r="Q456" s="58">
        <v>41</v>
      </c>
      <c r="R456" s="58">
        <v>1</v>
      </c>
      <c r="S456" s="58">
        <v>41</v>
      </c>
      <c r="T456" s="60">
        <v>0</v>
      </c>
      <c r="U456" s="58">
        <v>8</v>
      </c>
      <c r="V456" s="58">
        <v>15</v>
      </c>
      <c r="W456" s="59">
        <v>0</v>
      </c>
      <c r="X456" s="58">
        <v>5</v>
      </c>
      <c r="Y456" s="58">
        <v>28</v>
      </c>
      <c r="Z456" s="59">
        <v>217</v>
      </c>
      <c r="AA456" s="59">
        <v>28</v>
      </c>
      <c r="AB456" s="59" t="s">
        <v>102</v>
      </c>
      <c r="AC456" s="59">
        <v>0</v>
      </c>
      <c r="AD456" s="58">
        <v>28</v>
      </c>
      <c r="AE456" s="58">
        <v>24</v>
      </c>
      <c r="AF456" s="58">
        <v>3</v>
      </c>
      <c r="AG456" s="58">
        <v>59</v>
      </c>
      <c r="AH456" s="59" t="s">
        <v>258</v>
      </c>
      <c r="AI456" s="58">
        <v>9</v>
      </c>
      <c r="AJ456" s="58">
        <v>1</v>
      </c>
      <c r="AK456" s="59" t="s">
        <v>288</v>
      </c>
      <c r="AL456" s="59">
        <v>1</v>
      </c>
      <c r="AM456" s="59" t="s">
        <v>27</v>
      </c>
      <c r="AN456" s="59" t="s">
        <v>673</v>
      </c>
      <c r="AO456" s="58">
        <v>23</v>
      </c>
      <c r="AP456" s="59" t="s">
        <v>677</v>
      </c>
      <c r="AQ456" s="59" t="s">
        <v>714</v>
      </c>
      <c r="AR456" s="59" t="s">
        <v>695</v>
      </c>
      <c r="AS456" s="59" t="s">
        <v>27</v>
      </c>
      <c r="AT456" s="59" t="s">
        <v>27</v>
      </c>
      <c r="AU456" s="59" t="s">
        <v>27</v>
      </c>
      <c r="AV456" s="59" t="s">
        <v>27</v>
      </c>
      <c r="AW456" s="62"/>
      <c r="AX456" s="62" t="s">
        <v>747</v>
      </c>
      <c r="AY456" s="62">
        <f>H456</f>
        <v>75</v>
      </c>
      <c r="AZ456" s="62">
        <v>0</v>
      </c>
      <c r="BA456" s="62" t="s">
        <v>27</v>
      </c>
      <c r="BB456" s="62">
        <v>26.856999999999999</v>
      </c>
      <c r="BC456" s="62">
        <v>0</v>
      </c>
      <c r="BD456">
        <v>14772</v>
      </c>
      <c r="BE456" s="62" t="s">
        <v>780</v>
      </c>
      <c r="BF456" s="62">
        <v>1</v>
      </c>
      <c r="BG456" s="62">
        <v>1</v>
      </c>
      <c r="BH456" s="50">
        <f t="shared" si="7"/>
        <v>0.73333333333333328</v>
      </c>
      <c r="BI456" s="50"/>
      <c r="BJ456" s="50"/>
      <c r="BL456" s="50"/>
      <c r="BM456" s="50"/>
      <c r="BN456" s="50"/>
      <c r="BO456" s="50"/>
      <c r="BP456" s="50"/>
      <c r="BQ456" s="50"/>
      <c r="BR456" s="50"/>
      <c r="BS456" s="50"/>
      <c r="BT456" s="50"/>
      <c r="BU456" s="50"/>
      <c r="BV456" s="50"/>
      <c r="BW456" s="50"/>
      <c r="BX456" s="50"/>
      <c r="BY456" s="50"/>
      <c r="BZ456" s="50"/>
      <c r="CA456" s="50"/>
      <c r="CB456" s="50"/>
      <c r="CC456" s="50"/>
      <c r="CD456" s="50"/>
      <c r="CE456" s="50"/>
      <c r="CF456" s="50"/>
      <c r="CG456" s="50"/>
      <c r="CH456" s="50"/>
      <c r="CI456" s="50"/>
    </row>
    <row r="457" spans="1:89" ht="14.25" customHeight="1" x14ac:dyDescent="0.25">
      <c r="A457" s="58">
        <v>457</v>
      </c>
      <c r="B457" s="59" t="s">
        <v>78</v>
      </c>
      <c r="C457" s="59" t="s">
        <v>28</v>
      </c>
      <c r="D457" s="59" t="s">
        <v>36</v>
      </c>
      <c r="E457" s="59"/>
      <c r="F457" s="59" t="s">
        <v>32</v>
      </c>
      <c r="G457" s="58">
        <v>66</v>
      </c>
      <c r="H457" s="58">
        <v>56</v>
      </c>
      <c r="I457" s="59" t="s">
        <v>152</v>
      </c>
      <c r="J457" s="58">
        <v>792288984</v>
      </c>
      <c r="K457" s="58">
        <v>2</v>
      </c>
      <c r="L457" s="58">
        <v>1</v>
      </c>
      <c r="M457" s="58">
        <v>11</v>
      </c>
      <c r="N457" s="60">
        <v>0</v>
      </c>
      <c r="O457" s="60">
        <v>0</v>
      </c>
      <c r="P457" s="58">
        <v>41</v>
      </c>
      <c r="Q457" s="58">
        <v>28</v>
      </c>
      <c r="R457" s="58">
        <v>2</v>
      </c>
      <c r="S457" s="58">
        <v>28</v>
      </c>
      <c r="T457" s="58">
        <v>1</v>
      </c>
      <c r="U457" s="58">
        <v>10</v>
      </c>
      <c r="V457" s="58">
        <v>5</v>
      </c>
      <c r="W457" s="59">
        <v>0</v>
      </c>
      <c r="X457" s="58">
        <v>3</v>
      </c>
      <c r="Y457" s="58">
        <v>18</v>
      </c>
      <c r="Z457" s="59">
        <v>147</v>
      </c>
      <c r="AA457" s="59">
        <v>18</v>
      </c>
      <c r="AB457" s="59" t="s">
        <v>27</v>
      </c>
      <c r="AC457" s="59">
        <v>0</v>
      </c>
      <c r="AD457" s="58">
        <v>38</v>
      </c>
      <c r="AE457" s="58">
        <v>13</v>
      </c>
      <c r="AF457" s="58">
        <v>5</v>
      </c>
      <c r="AG457" s="58">
        <v>64</v>
      </c>
      <c r="AH457" s="59" t="s">
        <v>258</v>
      </c>
      <c r="AI457" s="58">
        <v>9</v>
      </c>
      <c r="AJ457" s="58">
        <v>1</v>
      </c>
      <c r="AK457" s="59" t="s">
        <v>320</v>
      </c>
      <c r="AL457" s="59">
        <v>1</v>
      </c>
      <c r="AM457" s="59" t="s">
        <v>27</v>
      </c>
      <c r="AN457" s="59" t="s">
        <v>673</v>
      </c>
      <c r="AO457" s="58">
        <v>23</v>
      </c>
      <c r="AP457" s="59" t="s">
        <v>677</v>
      </c>
      <c r="AQ457" s="59" t="s">
        <v>714</v>
      </c>
      <c r="AR457" s="59" t="s">
        <v>695</v>
      </c>
      <c r="AS457" s="59" t="s">
        <v>27</v>
      </c>
      <c r="AT457" s="59" t="s">
        <v>27</v>
      </c>
      <c r="AU457" s="59" t="s">
        <v>27</v>
      </c>
      <c r="AV457" s="59" t="s">
        <v>27</v>
      </c>
      <c r="AW457" s="62"/>
      <c r="AX457" s="62" t="s">
        <v>747</v>
      </c>
      <c r="AY457" s="62">
        <v>50.286999999999999</v>
      </c>
      <c r="AZ457" s="62">
        <v>0.34208843537414968</v>
      </c>
      <c r="BA457" s="62">
        <v>2.9232207131067671</v>
      </c>
      <c r="BB457" s="62">
        <v>31.039000000000001</v>
      </c>
      <c r="BC457" s="62">
        <v>99</v>
      </c>
      <c r="BD457">
        <v>4636</v>
      </c>
      <c r="BE457" s="62"/>
      <c r="BF457" s="62"/>
      <c r="BG457" s="62"/>
      <c r="BH457" s="50">
        <f t="shared" si="7"/>
        <v>1.1136078907073399</v>
      </c>
      <c r="BI457" s="50"/>
      <c r="BJ457" s="50"/>
      <c r="BL457" s="50"/>
      <c r="BM457" s="50"/>
      <c r="BN457" s="50"/>
      <c r="BO457" s="50"/>
      <c r="BP457" s="50"/>
      <c r="BQ457" s="50"/>
      <c r="BR457" s="50"/>
      <c r="BS457" s="50"/>
      <c r="BT457" s="50"/>
      <c r="BU457" s="50"/>
      <c r="BV457" s="50"/>
      <c r="BW457" s="50"/>
      <c r="BX457" s="50"/>
      <c r="BY457" s="50"/>
      <c r="BZ457" s="50"/>
      <c r="CA457" s="50"/>
      <c r="CB457" s="50"/>
      <c r="CC457" s="50"/>
      <c r="CD457" s="50"/>
      <c r="CE457" s="50"/>
      <c r="CF457" s="50"/>
      <c r="CG457" s="50"/>
      <c r="CH457" s="50"/>
      <c r="CI457" s="50"/>
    </row>
    <row r="458" spans="1:89" ht="14.25" customHeight="1" x14ac:dyDescent="0.25">
      <c r="A458" s="58">
        <v>458</v>
      </c>
      <c r="B458" s="59" t="s">
        <v>78</v>
      </c>
      <c r="C458" s="59" t="s">
        <v>28</v>
      </c>
      <c r="D458" s="59" t="s">
        <v>41</v>
      </c>
      <c r="E458" s="59"/>
      <c r="F458" s="59" t="s">
        <v>32</v>
      </c>
      <c r="G458" s="58">
        <v>14</v>
      </c>
      <c r="H458" s="58">
        <v>13</v>
      </c>
      <c r="I458" s="59" t="s">
        <v>152</v>
      </c>
      <c r="J458" s="58">
        <v>792288984</v>
      </c>
      <c r="K458" s="58">
        <v>0.45454545454545497</v>
      </c>
      <c r="L458" s="58">
        <v>0.22727272727272699</v>
      </c>
      <c r="M458" s="58">
        <v>5</v>
      </c>
      <c r="N458" s="60">
        <v>0</v>
      </c>
      <c r="O458" s="60">
        <v>0</v>
      </c>
      <c r="P458" s="58">
        <v>19</v>
      </c>
      <c r="Q458" s="58">
        <v>14</v>
      </c>
      <c r="R458" s="58">
        <v>2</v>
      </c>
      <c r="S458" s="58">
        <v>14</v>
      </c>
      <c r="T458" s="58">
        <v>1</v>
      </c>
      <c r="U458" s="58">
        <v>2</v>
      </c>
      <c r="V458" s="58">
        <v>3</v>
      </c>
      <c r="W458" s="59">
        <v>0</v>
      </c>
      <c r="X458" s="58">
        <v>1</v>
      </c>
      <c r="Y458" s="58">
        <v>6</v>
      </c>
      <c r="Z458" s="59">
        <v>67</v>
      </c>
      <c r="AA458" s="59">
        <v>6</v>
      </c>
      <c r="AB458" s="59" t="s">
        <v>102</v>
      </c>
      <c r="AC458" s="59">
        <v>0</v>
      </c>
      <c r="AD458" s="58">
        <v>6</v>
      </c>
      <c r="AE458" s="58">
        <v>8</v>
      </c>
      <c r="AF458" s="58">
        <v>0</v>
      </c>
      <c r="AG458" s="58">
        <v>17</v>
      </c>
      <c r="AH458" s="59" t="s">
        <v>258</v>
      </c>
      <c r="AI458" s="58">
        <v>9</v>
      </c>
      <c r="AJ458" s="58">
        <v>1</v>
      </c>
      <c r="AK458" s="59" t="s">
        <v>351</v>
      </c>
      <c r="AL458" s="59">
        <v>1</v>
      </c>
      <c r="AM458" s="59" t="s">
        <v>27</v>
      </c>
      <c r="AN458" s="59" t="s">
        <v>673</v>
      </c>
      <c r="AO458" s="58">
        <v>23</v>
      </c>
      <c r="AP458" s="59" t="s">
        <v>677</v>
      </c>
      <c r="AQ458" s="59" t="s">
        <v>714</v>
      </c>
      <c r="AR458" s="59" t="s">
        <v>695</v>
      </c>
      <c r="AS458" s="59" t="s">
        <v>27</v>
      </c>
      <c r="AT458" s="59" t="s">
        <v>27</v>
      </c>
      <c r="AU458" s="59" t="s">
        <v>27</v>
      </c>
      <c r="AV458" s="59" t="s">
        <v>27</v>
      </c>
      <c r="AW458" s="64"/>
      <c r="AX458" s="62" t="s">
        <v>747</v>
      </c>
      <c r="AY458" s="62">
        <v>13.013</v>
      </c>
      <c r="AZ458" s="62">
        <v>0.19422388059701493</v>
      </c>
      <c r="BA458" s="62">
        <v>5.1486974563897645</v>
      </c>
      <c r="BB458" s="62">
        <v>6.93</v>
      </c>
      <c r="BC458" s="62">
        <v>21</v>
      </c>
      <c r="BD458">
        <v>3444</v>
      </c>
      <c r="BE458" s="62"/>
      <c r="BF458" s="64"/>
      <c r="BG458" s="64"/>
      <c r="BH458" s="50">
        <f t="shared" si="7"/>
        <v>1.0758472296933836</v>
      </c>
    </row>
    <row r="459" spans="1:89" ht="14.25" customHeight="1" x14ac:dyDescent="0.25">
      <c r="A459" s="58">
        <v>459</v>
      </c>
      <c r="B459" s="59" t="s">
        <v>78</v>
      </c>
      <c r="C459" s="59" t="s">
        <v>28</v>
      </c>
      <c r="D459" s="59" t="s">
        <v>46</v>
      </c>
      <c r="E459" s="59"/>
      <c r="F459" s="59" t="s">
        <v>32</v>
      </c>
      <c r="G459" s="58">
        <v>98</v>
      </c>
      <c r="H459" s="58">
        <v>9</v>
      </c>
      <c r="I459" s="59" t="s">
        <v>152</v>
      </c>
      <c r="J459" s="58">
        <v>792288984</v>
      </c>
      <c r="K459" s="58">
        <v>2</v>
      </c>
      <c r="L459" s="58">
        <v>1</v>
      </c>
      <c r="M459" s="58">
        <v>1</v>
      </c>
      <c r="N459" s="60">
        <v>0</v>
      </c>
      <c r="O459" s="60">
        <v>0</v>
      </c>
      <c r="P459" s="58">
        <v>4</v>
      </c>
      <c r="Q459" s="58">
        <v>3</v>
      </c>
      <c r="R459" s="58">
        <v>2</v>
      </c>
      <c r="S459" s="58">
        <v>3</v>
      </c>
      <c r="T459" s="58">
        <v>1</v>
      </c>
      <c r="U459" s="58">
        <v>1</v>
      </c>
      <c r="V459" s="60">
        <v>0</v>
      </c>
      <c r="W459" s="59">
        <v>0</v>
      </c>
      <c r="X459" s="60">
        <v>0</v>
      </c>
      <c r="Y459" s="58">
        <v>1</v>
      </c>
      <c r="Z459" s="59">
        <v>16</v>
      </c>
      <c r="AA459" s="59">
        <v>1</v>
      </c>
      <c r="AB459" s="59" t="s">
        <v>27</v>
      </c>
      <c r="AC459" s="59">
        <v>0</v>
      </c>
      <c r="AD459" s="58">
        <v>4</v>
      </c>
      <c r="AE459" s="58">
        <v>1</v>
      </c>
      <c r="AF459" s="58">
        <v>0</v>
      </c>
      <c r="AG459" s="58">
        <v>7</v>
      </c>
      <c r="AH459" s="59" t="s">
        <v>258</v>
      </c>
      <c r="AI459" s="58">
        <v>9</v>
      </c>
      <c r="AJ459" s="60"/>
      <c r="AK459" s="59" t="s">
        <v>374</v>
      </c>
      <c r="AL459" s="59">
        <v>1</v>
      </c>
      <c r="AM459" s="59" t="s">
        <v>27</v>
      </c>
      <c r="AN459" s="59" t="s">
        <v>673</v>
      </c>
      <c r="AO459" s="58">
        <v>23</v>
      </c>
      <c r="AP459" s="59" t="s">
        <v>677</v>
      </c>
      <c r="AQ459" s="59" t="s">
        <v>714</v>
      </c>
      <c r="AR459" s="59" t="s">
        <v>695</v>
      </c>
      <c r="AS459" s="59" t="s">
        <v>27</v>
      </c>
      <c r="AT459" s="59" t="s">
        <v>27</v>
      </c>
      <c r="AU459" s="59" t="s">
        <v>27</v>
      </c>
      <c r="AV459" s="59" t="s">
        <v>27</v>
      </c>
      <c r="AW459" s="64"/>
      <c r="AX459" s="62" t="s">
        <v>747</v>
      </c>
      <c r="AY459" s="62">
        <v>9.0060000000000002</v>
      </c>
      <c r="AZ459" s="62">
        <v>0.56287500000000001</v>
      </c>
      <c r="BA459" s="62">
        <v>1.7765933821896513</v>
      </c>
      <c r="BB459" s="62">
        <v>2.7650000000000001</v>
      </c>
      <c r="BC459" s="62">
        <v>147</v>
      </c>
      <c r="BD459" s="80">
        <v>65</v>
      </c>
      <c r="BE459" s="62"/>
      <c r="BF459" s="64"/>
      <c r="BG459" s="64"/>
      <c r="BH459" s="50">
        <f t="shared" si="7"/>
        <v>0.55518543193426606</v>
      </c>
    </row>
    <row r="460" spans="1:89" ht="14.25" customHeight="1" x14ac:dyDescent="0.25">
      <c r="A460" s="58">
        <v>460</v>
      </c>
      <c r="B460" s="59" t="s">
        <v>78</v>
      </c>
      <c r="C460" s="59" t="s">
        <v>28</v>
      </c>
      <c r="D460" s="59" t="s">
        <v>31</v>
      </c>
      <c r="E460" s="59"/>
      <c r="F460" s="59" t="s">
        <v>30</v>
      </c>
      <c r="G460" s="58">
        <v>62</v>
      </c>
      <c r="H460" s="58">
        <v>150</v>
      </c>
      <c r="I460" s="59" t="s">
        <v>152</v>
      </c>
      <c r="J460" s="58">
        <v>792288984</v>
      </c>
      <c r="K460" s="58">
        <v>4.3333333333333304</v>
      </c>
      <c r="L460" s="58">
        <v>0.43333333333333302</v>
      </c>
      <c r="M460" s="58">
        <v>12</v>
      </c>
      <c r="N460" s="60">
        <v>0</v>
      </c>
      <c r="O460" s="60">
        <v>0</v>
      </c>
      <c r="P460" s="58">
        <v>35</v>
      </c>
      <c r="Q460" s="58">
        <v>22</v>
      </c>
      <c r="R460" s="58">
        <v>4</v>
      </c>
      <c r="S460" s="58">
        <v>22</v>
      </c>
      <c r="T460" s="58">
        <v>1</v>
      </c>
      <c r="U460" s="58">
        <v>6</v>
      </c>
      <c r="V460" s="58">
        <v>3.5</v>
      </c>
      <c r="W460" s="59">
        <v>0</v>
      </c>
      <c r="X460" s="58">
        <v>3.5</v>
      </c>
      <c r="Y460" s="58">
        <v>13</v>
      </c>
      <c r="Z460" s="59">
        <v>122</v>
      </c>
      <c r="AA460" s="59">
        <v>13</v>
      </c>
      <c r="AB460" s="59" t="s">
        <v>99</v>
      </c>
      <c r="AC460" s="59">
        <v>0</v>
      </c>
      <c r="AD460" s="58">
        <v>16</v>
      </c>
      <c r="AE460" s="58">
        <v>7</v>
      </c>
      <c r="AF460" s="58">
        <v>1</v>
      </c>
      <c r="AG460" s="58">
        <v>28</v>
      </c>
      <c r="AH460" s="59" t="s">
        <v>381</v>
      </c>
      <c r="AI460" s="58">
        <v>16</v>
      </c>
      <c r="AJ460" s="58">
        <v>1</v>
      </c>
      <c r="AK460" s="59" t="s">
        <v>406</v>
      </c>
      <c r="AL460" s="59">
        <v>1</v>
      </c>
      <c r="AM460" s="59" t="s">
        <v>27</v>
      </c>
      <c r="AN460" s="59" t="s">
        <v>673</v>
      </c>
      <c r="AO460" s="58">
        <v>23</v>
      </c>
      <c r="AP460" s="59" t="s">
        <v>677</v>
      </c>
      <c r="AQ460" s="59" t="s">
        <v>714</v>
      </c>
      <c r="AR460" s="59" t="s">
        <v>695</v>
      </c>
      <c r="AS460" s="59" t="s">
        <v>27</v>
      </c>
      <c r="AT460" s="59" t="s">
        <v>27</v>
      </c>
      <c r="AU460" s="59" t="s">
        <v>27</v>
      </c>
      <c r="AV460" s="59" t="s">
        <v>27</v>
      </c>
      <c r="AW460" s="62"/>
      <c r="AX460" s="62" t="s">
        <v>747</v>
      </c>
      <c r="AY460" s="62">
        <v>31.093</v>
      </c>
      <c r="AZ460" s="62">
        <v>0.25486065573770494</v>
      </c>
      <c r="BA460" s="62">
        <v>3.9237127327694337</v>
      </c>
      <c r="BB460" s="62">
        <v>25.917000000000002</v>
      </c>
      <c r="BC460" s="62">
        <v>124</v>
      </c>
      <c r="BD460">
        <v>4206</v>
      </c>
      <c r="BE460" s="62"/>
      <c r="BF460" s="62"/>
      <c r="BG460" s="62"/>
      <c r="BH460" s="50">
        <f t="shared" si="7"/>
        <v>0.77187791464316724</v>
      </c>
      <c r="BI460" s="50"/>
      <c r="BJ460" s="50"/>
      <c r="BL460" s="50"/>
      <c r="BM460" s="50"/>
      <c r="BN460" s="50"/>
      <c r="BO460" s="50"/>
      <c r="BP460" s="50"/>
      <c r="BQ460" s="50"/>
      <c r="BR460" s="50"/>
      <c r="BS460" s="50"/>
      <c r="BT460" s="50"/>
      <c r="BU460" s="50"/>
      <c r="BV460" s="50"/>
      <c r="BW460" s="50"/>
      <c r="BX460" s="50"/>
      <c r="BY460" s="50"/>
      <c r="BZ460" s="50"/>
      <c r="CA460" s="50"/>
      <c r="CB460" s="50"/>
      <c r="CC460" s="50"/>
      <c r="CD460" s="50"/>
      <c r="CE460" s="50"/>
      <c r="CF460" s="50"/>
      <c r="CG460" s="50"/>
      <c r="CH460" s="50"/>
      <c r="CI460" s="50"/>
    </row>
    <row r="461" spans="1:89" ht="14.25" customHeight="1" x14ac:dyDescent="0.25">
      <c r="A461" s="58">
        <v>461</v>
      </c>
      <c r="B461" s="59" t="s">
        <v>78</v>
      </c>
      <c r="C461" s="59" t="s">
        <v>28</v>
      </c>
      <c r="D461" s="59" t="s">
        <v>37</v>
      </c>
      <c r="E461" s="59"/>
      <c r="F461" s="59" t="s">
        <v>30</v>
      </c>
      <c r="G461" s="58">
        <v>69</v>
      </c>
      <c r="H461" s="58">
        <v>104</v>
      </c>
      <c r="I461" s="59" t="s">
        <v>152</v>
      </c>
      <c r="J461" s="58">
        <v>792288984</v>
      </c>
      <c r="K461" s="58">
        <v>4.4000000000000004</v>
      </c>
      <c r="L461" s="58">
        <v>0.44</v>
      </c>
      <c r="M461" s="58">
        <v>25</v>
      </c>
      <c r="N461" s="60">
        <v>0</v>
      </c>
      <c r="O461" s="60">
        <v>0</v>
      </c>
      <c r="P461" s="58">
        <v>59</v>
      </c>
      <c r="Q461" s="58">
        <v>32</v>
      </c>
      <c r="R461" s="58">
        <v>2</v>
      </c>
      <c r="S461" s="58">
        <v>32</v>
      </c>
      <c r="T461" s="58">
        <v>1</v>
      </c>
      <c r="U461" s="58">
        <v>8</v>
      </c>
      <c r="V461" s="58">
        <v>10.5</v>
      </c>
      <c r="W461" s="59">
        <v>0</v>
      </c>
      <c r="X461" s="58">
        <v>2.5</v>
      </c>
      <c r="Y461" s="58">
        <v>21</v>
      </c>
      <c r="Z461" s="59">
        <v>193</v>
      </c>
      <c r="AA461" s="59">
        <v>21</v>
      </c>
      <c r="AB461" s="59" t="s">
        <v>27</v>
      </c>
      <c r="AC461" s="59">
        <v>0</v>
      </c>
      <c r="AD461" s="58">
        <v>23</v>
      </c>
      <c r="AE461" s="58">
        <v>11</v>
      </c>
      <c r="AF461" s="58">
        <v>2</v>
      </c>
      <c r="AG461" s="58">
        <v>44</v>
      </c>
      <c r="AH461" s="59" t="s">
        <v>381</v>
      </c>
      <c r="AI461" s="58">
        <v>16</v>
      </c>
      <c r="AJ461" s="58">
        <v>1</v>
      </c>
      <c r="AK461" s="59" t="s">
        <v>439</v>
      </c>
      <c r="AL461" s="59">
        <v>1</v>
      </c>
      <c r="AM461" s="59" t="s">
        <v>27</v>
      </c>
      <c r="AN461" s="59" t="s">
        <v>673</v>
      </c>
      <c r="AO461" s="58">
        <v>23</v>
      </c>
      <c r="AP461" s="59" t="s">
        <v>677</v>
      </c>
      <c r="AQ461" s="59" t="s">
        <v>714</v>
      </c>
      <c r="AR461" s="59" t="s">
        <v>695</v>
      </c>
      <c r="AS461" s="59" t="s">
        <v>27</v>
      </c>
      <c r="AT461" s="59" t="s">
        <v>27</v>
      </c>
      <c r="AU461" s="59" t="s">
        <v>27</v>
      </c>
      <c r="AV461" s="59" t="s">
        <v>27</v>
      </c>
      <c r="AW461" s="62"/>
      <c r="AX461" s="62" t="s">
        <v>747</v>
      </c>
      <c r="AY461" s="62">
        <v>45.521999999999998</v>
      </c>
      <c r="AZ461" s="62">
        <v>0.23586528497409326</v>
      </c>
      <c r="BA461" s="62">
        <v>4.2397082729229822</v>
      </c>
      <c r="BB461" s="62">
        <v>5.0739999999999998</v>
      </c>
      <c r="BC461" s="62">
        <v>276</v>
      </c>
      <c r="BD461">
        <v>20868</v>
      </c>
      <c r="BE461" s="62"/>
      <c r="BF461" s="62"/>
      <c r="BG461" s="62"/>
      <c r="BH461" s="50">
        <f t="shared" si="7"/>
        <v>0.7908264136022144</v>
      </c>
      <c r="BI461" s="50"/>
      <c r="BJ461" s="50"/>
      <c r="BL461" s="50"/>
      <c r="BM461" s="50"/>
      <c r="BN461" s="50"/>
      <c r="BO461" s="50"/>
      <c r="BP461" s="50"/>
      <c r="BQ461" s="50"/>
      <c r="BR461" s="50"/>
      <c r="BS461" s="50"/>
      <c r="BT461" s="50"/>
      <c r="BU461" s="50"/>
      <c r="BV461" s="50"/>
      <c r="BW461" s="50"/>
      <c r="BX461" s="50"/>
      <c r="BY461" s="50"/>
      <c r="BZ461" s="50"/>
      <c r="CA461" s="50"/>
      <c r="CB461" s="50"/>
      <c r="CC461" s="50"/>
      <c r="CD461" s="50"/>
      <c r="CE461" s="50"/>
      <c r="CF461" s="50"/>
      <c r="CG461" s="50"/>
      <c r="CH461" s="50"/>
      <c r="CI461" s="50"/>
    </row>
    <row r="462" spans="1:89" ht="14.25" customHeight="1" x14ac:dyDescent="0.25">
      <c r="A462" s="58">
        <v>462</v>
      </c>
      <c r="B462" s="59" t="s">
        <v>78</v>
      </c>
      <c r="C462" s="59" t="s">
        <v>28</v>
      </c>
      <c r="D462" s="59" t="s">
        <v>42</v>
      </c>
      <c r="E462" s="59"/>
      <c r="F462" s="59" t="s">
        <v>30</v>
      </c>
      <c r="G462" s="58">
        <v>40</v>
      </c>
      <c r="H462" s="58">
        <v>24</v>
      </c>
      <c r="I462" s="59" t="s">
        <v>152</v>
      </c>
      <c r="J462" s="58">
        <v>792288984</v>
      </c>
      <c r="K462" s="58">
        <v>4.4000000000000004</v>
      </c>
      <c r="L462" s="58">
        <v>0.44</v>
      </c>
      <c r="M462" s="58">
        <v>10</v>
      </c>
      <c r="N462" s="60">
        <v>0</v>
      </c>
      <c r="O462" s="60">
        <v>0</v>
      </c>
      <c r="P462" s="58">
        <v>29</v>
      </c>
      <c r="Q462" s="58">
        <v>17</v>
      </c>
      <c r="R462" s="58">
        <v>2</v>
      </c>
      <c r="S462" s="58">
        <v>17</v>
      </c>
      <c r="T462" s="58">
        <v>1</v>
      </c>
      <c r="U462" s="58">
        <v>3</v>
      </c>
      <c r="V462" s="58">
        <v>7</v>
      </c>
      <c r="W462" s="59">
        <v>0</v>
      </c>
      <c r="X462" s="58">
        <v>3</v>
      </c>
      <c r="Y462" s="58">
        <v>13</v>
      </c>
      <c r="Z462" s="59">
        <v>102</v>
      </c>
      <c r="AA462" s="59">
        <v>13</v>
      </c>
      <c r="AB462" s="59" t="s">
        <v>27</v>
      </c>
      <c r="AC462" s="59">
        <v>0</v>
      </c>
      <c r="AD462" s="58">
        <v>15</v>
      </c>
      <c r="AE462" s="58">
        <v>4</v>
      </c>
      <c r="AF462" s="58">
        <v>1</v>
      </c>
      <c r="AG462" s="58">
        <v>22</v>
      </c>
      <c r="AH462" s="59" t="s">
        <v>381</v>
      </c>
      <c r="AI462" s="58">
        <v>16</v>
      </c>
      <c r="AJ462" s="58">
        <v>1</v>
      </c>
      <c r="AK462" s="59" t="s">
        <v>464</v>
      </c>
      <c r="AL462" s="59">
        <v>1</v>
      </c>
      <c r="AM462" s="59" t="s">
        <v>27</v>
      </c>
      <c r="AN462" s="59" t="s">
        <v>673</v>
      </c>
      <c r="AO462" s="58">
        <v>23</v>
      </c>
      <c r="AP462" s="59" t="s">
        <v>677</v>
      </c>
      <c r="AQ462" s="59" t="s">
        <v>714</v>
      </c>
      <c r="AR462" s="59" t="s">
        <v>695</v>
      </c>
      <c r="AS462" s="59" t="s">
        <v>27</v>
      </c>
      <c r="AT462" s="59" t="s">
        <v>27</v>
      </c>
      <c r="AU462" s="59" t="s">
        <v>27</v>
      </c>
      <c r="AV462" s="59" t="s">
        <v>27</v>
      </c>
      <c r="AW462" s="64"/>
      <c r="AX462" s="62" t="s">
        <v>747</v>
      </c>
      <c r="AY462" s="62">
        <v>24.004000000000001</v>
      </c>
      <c r="AZ462" s="62">
        <v>0.23533333333333334</v>
      </c>
      <c r="BA462" s="62">
        <v>4.2492917847025495</v>
      </c>
      <c r="BB462" s="62">
        <v>2.0329999999999999</v>
      </c>
      <c r="BC462" s="62">
        <v>160</v>
      </c>
      <c r="BD462" s="80">
        <v>7869</v>
      </c>
      <c r="BE462" s="62"/>
      <c r="BF462" s="64"/>
      <c r="BG462" s="64"/>
      <c r="BH462" s="50">
        <f t="shared" si="7"/>
        <v>0.83319446758873517</v>
      </c>
    </row>
    <row r="463" spans="1:89" ht="14.25" customHeight="1" x14ac:dyDescent="0.25">
      <c r="A463" s="58">
        <v>463</v>
      </c>
      <c r="B463" s="59" t="s">
        <v>78</v>
      </c>
      <c r="C463" s="59" t="s">
        <v>28</v>
      </c>
      <c r="D463" s="59" t="s">
        <v>47</v>
      </c>
      <c r="E463" s="59"/>
      <c r="F463" s="59" t="s">
        <v>30</v>
      </c>
      <c r="G463" s="58">
        <v>4</v>
      </c>
      <c r="H463" s="58">
        <v>8</v>
      </c>
      <c r="I463" s="59" t="s">
        <v>152</v>
      </c>
      <c r="J463" s="58">
        <v>792288984</v>
      </c>
      <c r="K463" s="58">
        <v>2.9230769230769198</v>
      </c>
      <c r="L463" s="58">
        <v>0.29230769230769199</v>
      </c>
      <c r="M463" s="58">
        <v>1</v>
      </c>
      <c r="N463" s="60">
        <v>0</v>
      </c>
      <c r="O463" s="60">
        <v>0</v>
      </c>
      <c r="P463" s="58">
        <v>4</v>
      </c>
      <c r="Q463" s="58">
        <v>2</v>
      </c>
      <c r="R463" s="58">
        <v>3</v>
      </c>
      <c r="S463" s="58">
        <v>2</v>
      </c>
      <c r="T463" s="58">
        <v>1</v>
      </c>
      <c r="U463" s="58">
        <v>1</v>
      </c>
      <c r="V463" s="58">
        <v>0.5</v>
      </c>
      <c r="W463" s="59">
        <v>0</v>
      </c>
      <c r="X463" s="58">
        <v>0.5</v>
      </c>
      <c r="Y463" s="58">
        <v>2</v>
      </c>
      <c r="Z463" s="59">
        <v>17</v>
      </c>
      <c r="AA463" s="59">
        <v>2</v>
      </c>
      <c r="AB463" s="59" t="s">
        <v>102</v>
      </c>
      <c r="AC463" s="59">
        <v>0</v>
      </c>
      <c r="AD463" s="58">
        <v>11</v>
      </c>
      <c r="AE463" s="58">
        <v>5</v>
      </c>
      <c r="AF463" s="58">
        <v>2</v>
      </c>
      <c r="AG463" s="58">
        <v>22</v>
      </c>
      <c r="AH463" s="59" t="s">
        <v>381</v>
      </c>
      <c r="AI463" s="58">
        <v>16</v>
      </c>
      <c r="AJ463" s="58">
        <v>1</v>
      </c>
      <c r="AK463" s="59" t="s">
        <v>494</v>
      </c>
      <c r="AL463" s="59">
        <v>1</v>
      </c>
      <c r="AM463" s="59" t="s">
        <v>27</v>
      </c>
      <c r="AN463" s="59" t="s">
        <v>673</v>
      </c>
      <c r="AO463" s="58">
        <v>23</v>
      </c>
      <c r="AP463" s="59" t="s">
        <v>677</v>
      </c>
      <c r="AQ463" s="59" t="s">
        <v>714</v>
      </c>
      <c r="AR463" s="59" t="s">
        <v>695</v>
      </c>
      <c r="AS463" s="59" t="s">
        <v>27</v>
      </c>
      <c r="AT463" s="59" t="s">
        <v>27</v>
      </c>
      <c r="AU463" s="59" t="s">
        <v>27</v>
      </c>
      <c r="AV463" s="59" t="s">
        <v>27</v>
      </c>
      <c r="AW463" s="64"/>
      <c r="AX463" s="62" t="s">
        <v>747</v>
      </c>
      <c r="AY463" s="62">
        <v>8.0250000000000004</v>
      </c>
      <c r="AZ463" s="62">
        <v>0.47205882352941181</v>
      </c>
      <c r="BA463" s="62">
        <v>2.1183800623052957</v>
      </c>
      <c r="BB463" s="62">
        <v>6.0840000000000005</v>
      </c>
      <c r="BC463" s="62">
        <v>16</v>
      </c>
      <c r="BD463">
        <v>179</v>
      </c>
      <c r="BE463" s="62" t="s">
        <v>782</v>
      </c>
      <c r="BF463" s="62">
        <v>1</v>
      </c>
      <c r="BG463" s="64"/>
      <c r="BH463" s="50">
        <f t="shared" si="7"/>
        <v>2.2429906542056073</v>
      </c>
    </row>
    <row r="464" spans="1:89" ht="14.25" customHeight="1" x14ac:dyDescent="0.25">
      <c r="A464" s="58">
        <v>464</v>
      </c>
      <c r="B464" s="59" t="s">
        <v>78</v>
      </c>
      <c r="C464" s="59" t="s">
        <v>28</v>
      </c>
      <c r="D464" s="59" t="s">
        <v>33</v>
      </c>
      <c r="E464" s="59"/>
      <c r="F464" s="59" t="s">
        <v>500</v>
      </c>
      <c r="G464" s="58">
        <v>28</v>
      </c>
      <c r="H464" s="58">
        <v>200</v>
      </c>
      <c r="I464" s="59" t="s">
        <v>152</v>
      </c>
      <c r="J464" s="58">
        <v>792288984</v>
      </c>
      <c r="K464" s="58">
        <v>2.2000000000000002</v>
      </c>
      <c r="L464" s="58">
        <v>0.44</v>
      </c>
      <c r="M464" s="58">
        <v>26</v>
      </c>
      <c r="N464" s="60">
        <v>0</v>
      </c>
      <c r="O464" s="60">
        <v>0</v>
      </c>
      <c r="P464" s="58">
        <v>65</v>
      </c>
      <c r="Q464" s="58">
        <v>38</v>
      </c>
      <c r="R464" s="58">
        <v>4</v>
      </c>
      <c r="S464" s="58">
        <v>38</v>
      </c>
      <c r="T464" s="58">
        <v>1</v>
      </c>
      <c r="U464" s="58">
        <v>6</v>
      </c>
      <c r="V464" s="58">
        <v>10.5</v>
      </c>
      <c r="W464" s="59">
        <v>0</v>
      </c>
      <c r="X464" s="58">
        <v>2.5</v>
      </c>
      <c r="Y464" s="58">
        <v>19</v>
      </c>
      <c r="Z464" s="59">
        <v>210</v>
      </c>
      <c r="AA464" s="59">
        <v>19</v>
      </c>
      <c r="AB464" s="59" t="s">
        <v>99</v>
      </c>
      <c r="AC464" s="59">
        <v>0</v>
      </c>
      <c r="AD464" s="58">
        <v>29</v>
      </c>
      <c r="AE464" s="58">
        <v>11</v>
      </c>
      <c r="AF464" s="58">
        <v>2</v>
      </c>
      <c r="AG464" s="58">
        <v>49</v>
      </c>
      <c r="AH464" s="59" t="s">
        <v>503</v>
      </c>
      <c r="AI464" s="58">
        <v>25</v>
      </c>
      <c r="AJ464" s="58">
        <v>1</v>
      </c>
      <c r="AK464" s="59" t="s">
        <v>528</v>
      </c>
      <c r="AL464" s="59">
        <v>1</v>
      </c>
      <c r="AM464" s="59" t="s">
        <v>27</v>
      </c>
      <c r="AN464" s="59" t="s">
        <v>673</v>
      </c>
      <c r="AO464" s="58">
        <v>23</v>
      </c>
      <c r="AP464" s="59" t="s">
        <v>677</v>
      </c>
      <c r="AQ464" s="59" t="s">
        <v>714</v>
      </c>
      <c r="AR464" s="59" t="s">
        <v>695</v>
      </c>
      <c r="AS464" s="59" t="s">
        <v>27</v>
      </c>
      <c r="AT464" s="59" t="s">
        <v>27</v>
      </c>
      <c r="AU464" s="59" t="s">
        <v>27</v>
      </c>
      <c r="AV464" s="59" t="s">
        <v>27</v>
      </c>
      <c r="AW464" s="62"/>
      <c r="AX464" s="62" t="s">
        <v>747</v>
      </c>
      <c r="AY464" s="62">
        <v>46.704999999999998</v>
      </c>
      <c r="AZ464" s="62">
        <v>0.22240476190476188</v>
      </c>
      <c r="BA464" s="62">
        <v>4.4963066052885132</v>
      </c>
      <c r="BB464" s="62">
        <v>40.673000000000002</v>
      </c>
      <c r="BC464" s="62">
        <v>28</v>
      </c>
      <c r="BD464">
        <v>16687</v>
      </c>
      <c r="BE464" s="62"/>
      <c r="BF464" s="62"/>
      <c r="BG464" s="62"/>
      <c r="BH464" s="50">
        <f t="shared" si="7"/>
        <v>0.89926132105770262</v>
      </c>
      <c r="BI464" s="50"/>
      <c r="BJ464" s="50"/>
      <c r="BL464" s="50"/>
      <c r="BM464" s="50"/>
      <c r="BN464" s="50"/>
      <c r="BO464" s="50"/>
      <c r="BP464" s="50"/>
      <c r="BQ464" s="50"/>
      <c r="BR464" s="50"/>
      <c r="BS464" s="50"/>
      <c r="BT464" s="50"/>
      <c r="BU464" s="50"/>
      <c r="BV464" s="50"/>
      <c r="BW464" s="50"/>
      <c r="BX464" s="50"/>
      <c r="BY464" s="50"/>
      <c r="BZ464" s="50"/>
      <c r="CA464" s="50"/>
      <c r="CB464" s="50"/>
      <c r="CC464" s="50"/>
      <c r="CD464" s="50"/>
      <c r="CE464" s="50"/>
      <c r="CF464" s="50"/>
      <c r="CG464" s="50"/>
      <c r="CH464" s="50"/>
      <c r="CI464" s="50"/>
    </row>
    <row r="465" spans="1:89" ht="14.25" customHeight="1" x14ac:dyDescent="0.25">
      <c r="A465" s="58">
        <v>465</v>
      </c>
      <c r="B465" s="59" t="s">
        <v>78</v>
      </c>
      <c r="C465" s="59" t="s">
        <v>28</v>
      </c>
      <c r="D465" s="59" t="s">
        <v>38</v>
      </c>
      <c r="E465" s="59"/>
      <c r="F465" s="59" t="s">
        <v>500</v>
      </c>
      <c r="G465" s="58">
        <v>29</v>
      </c>
      <c r="H465" s="58">
        <v>120</v>
      </c>
      <c r="I465" s="59" t="s">
        <v>152</v>
      </c>
      <c r="J465" s="58">
        <v>792288984</v>
      </c>
      <c r="K465" s="58">
        <v>2.2000000000000002</v>
      </c>
      <c r="L465" s="58">
        <v>0.44</v>
      </c>
      <c r="M465" s="58">
        <v>26</v>
      </c>
      <c r="N465" s="60">
        <v>0</v>
      </c>
      <c r="O465" s="60">
        <v>0</v>
      </c>
      <c r="P465" s="58">
        <v>68</v>
      </c>
      <c r="Q465" s="58">
        <v>41</v>
      </c>
      <c r="R465" s="60">
        <v>0</v>
      </c>
      <c r="S465" s="58">
        <v>41</v>
      </c>
      <c r="T465" s="60">
        <v>0</v>
      </c>
      <c r="U465" s="58">
        <v>9</v>
      </c>
      <c r="V465" s="58">
        <v>14</v>
      </c>
      <c r="W465" s="59">
        <v>0</v>
      </c>
      <c r="X465" s="58">
        <v>3</v>
      </c>
      <c r="Y465" s="58">
        <v>26</v>
      </c>
      <c r="Z465" s="59">
        <v>228</v>
      </c>
      <c r="AA465" s="59">
        <v>26</v>
      </c>
      <c r="AB465" s="59" t="s">
        <v>27</v>
      </c>
      <c r="AC465" s="59">
        <v>0</v>
      </c>
      <c r="AD465" s="58">
        <v>37</v>
      </c>
      <c r="AE465" s="58">
        <v>21</v>
      </c>
      <c r="AF465" s="58">
        <v>6</v>
      </c>
      <c r="AG465" s="58">
        <v>72</v>
      </c>
      <c r="AH465" s="59" t="s">
        <v>503</v>
      </c>
      <c r="AI465" s="58">
        <v>25</v>
      </c>
      <c r="AJ465" s="58">
        <v>1</v>
      </c>
      <c r="AK465" s="59" t="s">
        <v>559</v>
      </c>
      <c r="AL465" s="59">
        <v>1</v>
      </c>
      <c r="AM465" s="59" t="s">
        <v>27</v>
      </c>
      <c r="AN465" s="59" t="s">
        <v>673</v>
      </c>
      <c r="AO465" s="58">
        <v>23</v>
      </c>
      <c r="AP465" s="59" t="s">
        <v>677</v>
      </c>
      <c r="AQ465" s="59" t="s">
        <v>714</v>
      </c>
      <c r="AR465" s="59" t="s">
        <v>695</v>
      </c>
      <c r="AS465" s="59" t="s">
        <v>27</v>
      </c>
      <c r="AT465" s="59" t="s">
        <v>27</v>
      </c>
      <c r="AU465" s="59" t="s">
        <v>27</v>
      </c>
      <c r="AV465" s="59" t="s">
        <v>27</v>
      </c>
      <c r="AW465" s="62"/>
      <c r="AX465" s="62" t="s">
        <v>747</v>
      </c>
      <c r="AY465" s="62">
        <v>61.176000000000002</v>
      </c>
      <c r="AZ465" s="62">
        <v>0.26831578947368423</v>
      </c>
      <c r="BA465" s="62">
        <v>3.7269517457826598</v>
      </c>
      <c r="BB465" s="62">
        <v>2.6259999999999999</v>
      </c>
      <c r="BC465" s="62">
        <v>87</v>
      </c>
      <c r="BD465">
        <v>29351</v>
      </c>
      <c r="BE465" s="62"/>
      <c r="BF465" s="62"/>
      <c r="BG465" s="62"/>
      <c r="BH465" s="50">
        <f t="shared" si="7"/>
        <v>1.0461618935530272</v>
      </c>
      <c r="BI465" s="50"/>
      <c r="BJ465" s="50"/>
      <c r="BL465" s="50"/>
      <c r="BM465" s="50"/>
      <c r="BN465" s="50"/>
      <c r="BO465" s="50"/>
      <c r="BP465" s="50"/>
      <c r="BQ465" s="50"/>
      <c r="BR465" s="50"/>
      <c r="BS465" s="50"/>
      <c r="BT465" s="50"/>
      <c r="BU465" s="50"/>
      <c r="BV465" s="50"/>
      <c r="BW465" s="50"/>
      <c r="BX465" s="50"/>
      <c r="BY465" s="50"/>
      <c r="BZ465" s="50"/>
      <c r="CA465" s="50"/>
      <c r="CB465" s="50"/>
      <c r="CC465" s="50"/>
      <c r="CD465" s="50"/>
      <c r="CE465" s="50"/>
      <c r="CF465" s="50"/>
      <c r="CG465" s="50"/>
      <c r="CH465" s="50"/>
      <c r="CI465" s="50"/>
    </row>
    <row r="466" spans="1:89" ht="14.25" customHeight="1" x14ac:dyDescent="0.25">
      <c r="A466" s="58">
        <v>466</v>
      </c>
      <c r="B466" s="59" t="s">
        <v>78</v>
      </c>
      <c r="C466" s="59" t="s">
        <v>28</v>
      </c>
      <c r="D466" s="59" t="s">
        <v>43</v>
      </c>
      <c r="E466" s="59"/>
      <c r="F466" s="59" t="s">
        <v>500</v>
      </c>
      <c r="G466" s="58">
        <v>59</v>
      </c>
      <c r="H466" s="58">
        <v>26</v>
      </c>
      <c r="I466" s="59" t="s">
        <v>152</v>
      </c>
      <c r="J466" s="58">
        <v>792288984</v>
      </c>
      <c r="K466" s="58">
        <v>2.4666666666666699</v>
      </c>
      <c r="L466" s="58">
        <v>0.49333333333333301</v>
      </c>
      <c r="M466" s="58">
        <v>6</v>
      </c>
      <c r="N466" s="60">
        <v>0</v>
      </c>
      <c r="O466" s="60">
        <v>0</v>
      </c>
      <c r="P466" s="58">
        <v>17</v>
      </c>
      <c r="Q466" s="58">
        <v>10</v>
      </c>
      <c r="R466" s="60">
        <v>0</v>
      </c>
      <c r="S466" s="58">
        <v>10</v>
      </c>
      <c r="T466" s="60">
        <v>0</v>
      </c>
      <c r="U466" s="58">
        <v>1</v>
      </c>
      <c r="V466" s="58">
        <v>3</v>
      </c>
      <c r="W466" s="59">
        <v>0</v>
      </c>
      <c r="X466" s="58">
        <v>2</v>
      </c>
      <c r="Y466" s="58">
        <v>6</v>
      </c>
      <c r="Z466" s="59">
        <v>55</v>
      </c>
      <c r="AA466" s="59">
        <v>6</v>
      </c>
      <c r="AB466" s="59" t="s">
        <v>102</v>
      </c>
      <c r="AC466" s="59">
        <v>0</v>
      </c>
      <c r="AD466" s="58">
        <v>15</v>
      </c>
      <c r="AE466" s="58">
        <v>5</v>
      </c>
      <c r="AF466" s="58">
        <v>3</v>
      </c>
      <c r="AG466" s="58">
        <v>28</v>
      </c>
      <c r="AH466" s="59" t="s">
        <v>503</v>
      </c>
      <c r="AI466" s="58">
        <v>25</v>
      </c>
      <c r="AJ466" s="58">
        <v>1</v>
      </c>
      <c r="AK466" s="59" t="s">
        <v>589</v>
      </c>
      <c r="AL466" s="59">
        <v>1</v>
      </c>
      <c r="AM466" s="59" t="s">
        <v>27</v>
      </c>
      <c r="AN466" s="59" t="s">
        <v>673</v>
      </c>
      <c r="AO466" s="58">
        <v>23</v>
      </c>
      <c r="AP466" s="59" t="s">
        <v>677</v>
      </c>
      <c r="AQ466" s="59" t="s">
        <v>714</v>
      </c>
      <c r="AR466" s="59" t="s">
        <v>695</v>
      </c>
      <c r="AS466" s="59" t="s">
        <v>27</v>
      </c>
      <c r="AT466" s="59" t="s">
        <v>27</v>
      </c>
      <c r="AU466" s="59" t="s">
        <v>27</v>
      </c>
      <c r="AV466" s="59" t="s">
        <v>27</v>
      </c>
      <c r="AW466" s="64"/>
      <c r="AX466" s="62" t="s">
        <v>747</v>
      </c>
      <c r="AY466" s="62">
        <v>31.268000000000001</v>
      </c>
      <c r="AZ466" s="62">
        <v>0.56850909090909096</v>
      </c>
      <c r="BA466" s="62">
        <v>1.7589868235896124</v>
      </c>
      <c r="BB466" s="62">
        <v>19.326000000000001</v>
      </c>
      <c r="BC466" s="62">
        <v>59</v>
      </c>
      <c r="BD466" s="80">
        <v>3047</v>
      </c>
      <c r="BE466" s="62" t="s">
        <v>783</v>
      </c>
      <c r="BF466" s="62">
        <v>1</v>
      </c>
      <c r="BG466" s="64"/>
      <c r="BH466" s="50">
        <f t="shared" si="7"/>
        <v>0.73557630804656515</v>
      </c>
    </row>
    <row r="467" spans="1:89" ht="14.25" customHeight="1" x14ac:dyDescent="0.25">
      <c r="A467" s="58">
        <v>467</v>
      </c>
      <c r="B467" s="59" t="s">
        <v>78</v>
      </c>
      <c r="C467" s="59" t="s">
        <v>28</v>
      </c>
      <c r="D467" s="59" t="s">
        <v>48</v>
      </c>
      <c r="E467" s="59"/>
      <c r="F467" s="59" t="s">
        <v>500</v>
      </c>
      <c r="G467" s="58">
        <v>53</v>
      </c>
      <c r="H467" s="58">
        <v>7</v>
      </c>
      <c r="I467" s="59" t="s">
        <v>152</v>
      </c>
      <c r="J467" s="58">
        <v>792288984</v>
      </c>
      <c r="K467" s="58">
        <v>1.7692307692307701</v>
      </c>
      <c r="L467" s="58">
        <v>0.35384615384615398</v>
      </c>
      <c r="M467" s="58">
        <v>3</v>
      </c>
      <c r="N467" s="60">
        <v>0</v>
      </c>
      <c r="O467" s="60">
        <v>0</v>
      </c>
      <c r="P467" s="58">
        <v>7</v>
      </c>
      <c r="Q467" s="58">
        <v>3</v>
      </c>
      <c r="R467" s="60">
        <v>0</v>
      </c>
      <c r="S467" s="58">
        <v>3</v>
      </c>
      <c r="T467" s="60">
        <v>0</v>
      </c>
      <c r="U467" s="60">
        <v>0</v>
      </c>
      <c r="V467" s="58">
        <v>1</v>
      </c>
      <c r="W467" s="59">
        <v>0</v>
      </c>
      <c r="X467" s="60">
        <v>0</v>
      </c>
      <c r="Y467" s="58">
        <v>1</v>
      </c>
      <c r="Z467" s="59">
        <v>18</v>
      </c>
      <c r="AA467" s="59">
        <v>1</v>
      </c>
      <c r="AB467" s="59" t="s">
        <v>27</v>
      </c>
      <c r="AC467" s="61">
        <v>3</v>
      </c>
      <c r="AD467" s="58">
        <v>4</v>
      </c>
      <c r="AE467" s="58">
        <v>3</v>
      </c>
      <c r="AF467" s="58">
        <v>3</v>
      </c>
      <c r="AG467" s="58">
        <v>12</v>
      </c>
      <c r="AH467" s="59" t="s">
        <v>503</v>
      </c>
      <c r="AI467" s="58">
        <v>25</v>
      </c>
      <c r="AJ467" s="60"/>
      <c r="AK467" s="59" t="s">
        <v>621</v>
      </c>
      <c r="AL467" s="59">
        <v>1</v>
      </c>
      <c r="AM467" s="59" t="s">
        <v>27</v>
      </c>
      <c r="AN467" s="59" t="s">
        <v>673</v>
      </c>
      <c r="AO467" s="58">
        <v>23</v>
      </c>
      <c r="AP467" s="59" t="s">
        <v>677</v>
      </c>
      <c r="AQ467" s="59" t="s">
        <v>714</v>
      </c>
      <c r="AR467" s="59" t="s">
        <v>695</v>
      </c>
      <c r="AS467" s="59" t="s">
        <v>27</v>
      </c>
      <c r="AT467" s="59" t="s">
        <v>27</v>
      </c>
      <c r="AU467" s="59" t="s">
        <v>27</v>
      </c>
      <c r="AV467" s="59" t="s">
        <v>27</v>
      </c>
      <c r="AW467" s="64"/>
      <c r="AX467" s="62" t="s">
        <v>747</v>
      </c>
      <c r="AY467" s="62">
        <v>7.0060000000000002</v>
      </c>
      <c r="AZ467" s="62">
        <v>0.38922222222222225</v>
      </c>
      <c r="BA467" s="62">
        <v>2.5692263773908079</v>
      </c>
      <c r="BB467" s="62">
        <v>2.4849999999999999</v>
      </c>
      <c r="BC467" s="62">
        <v>53</v>
      </c>
      <c r="BD467" s="80">
        <v>477</v>
      </c>
      <c r="BE467" s="62"/>
      <c r="BF467" s="64"/>
      <c r="BG467" s="64"/>
      <c r="BH467" s="50">
        <f t="shared" si="7"/>
        <v>1.4273479874393378</v>
      </c>
    </row>
    <row r="468" spans="1:89" ht="14.25" customHeight="1" x14ac:dyDescent="0.25">
      <c r="A468" s="58">
        <v>468</v>
      </c>
      <c r="B468" s="59" t="s">
        <v>78</v>
      </c>
      <c r="C468" s="59" t="s">
        <v>26</v>
      </c>
      <c r="D468" s="59" t="s">
        <v>79</v>
      </c>
      <c r="E468" s="59"/>
      <c r="F468" s="59" t="s">
        <v>80</v>
      </c>
      <c r="G468" s="58">
        <v>1</v>
      </c>
      <c r="H468" s="58">
        <v>30</v>
      </c>
      <c r="I468" s="59" t="s">
        <v>154</v>
      </c>
      <c r="J468" s="58">
        <v>851786688</v>
      </c>
      <c r="K468" s="58">
        <v>59.1875</v>
      </c>
      <c r="L468" s="58">
        <v>0.53183962264150897</v>
      </c>
      <c r="M468" s="58">
        <v>1</v>
      </c>
      <c r="N468" s="60">
        <v>0</v>
      </c>
      <c r="O468" s="60">
        <v>0</v>
      </c>
      <c r="P468" s="58">
        <v>1</v>
      </c>
      <c r="Q468" s="60">
        <v>0</v>
      </c>
      <c r="R468" s="58">
        <v>1</v>
      </c>
      <c r="S468" s="60">
        <v>0</v>
      </c>
      <c r="T468" s="58">
        <v>1</v>
      </c>
      <c r="U468" s="60">
        <v>0</v>
      </c>
      <c r="V468" s="60">
        <v>0</v>
      </c>
      <c r="W468" s="59">
        <v>0</v>
      </c>
      <c r="X468" s="60">
        <v>0</v>
      </c>
      <c r="Y468" s="60">
        <v>0</v>
      </c>
      <c r="Z468" s="59">
        <v>4</v>
      </c>
      <c r="AA468" s="59">
        <v>0</v>
      </c>
      <c r="AB468" s="59" t="s">
        <v>89</v>
      </c>
      <c r="AC468" s="59">
        <v>0</v>
      </c>
      <c r="AD468" s="58">
        <v>0</v>
      </c>
      <c r="AE468" s="58">
        <v>1</v>
      </c>
      <c r="AF468" s="58">
        <v>0</v>
      </c>
      <c r="AG468" s="58">
        <v>2</v>
      </c>
      <c r="AH468" s="59" t="s">
        <v>90</v>
      </c>
      <c r="AI468" s="58">
        <v>4</v>
      </c>
      <c r="AJ468" s="60"/>
      <c r="AK468" s="59" t="s">
        <v>155</v>
      </c>
      <c r="AL468" s="59">
        <v>1</v>
      </c>
      <c r="AM468" s="59" t="s">
        <v>27</v>
      </c>
      <c r="AN468" s="59" t="s">
        <v>680</v>
      </c>
      <c r="AO468" s="58">
        <v>30</v>
      </c>
      <c r="AP468" s="59" t="s">
        <v>715</v>
      </c>
      <c r="AQ468" s="59" t="s">
        <v>716</v>
      </c>
      <c r="AR468" s="59" t="s">
        <v>27</v>
      </c>
      <c r="AS468" s="59" t="s">
        <v>717</v>
      </c>
      <c r="AT468" s="59" t="s">
        <v>692</v>
      </c>
      <c r="AU468" s="59" t="s">
        <v>695</v>
      </c>
      <c r="AV468" s="59" t="s">
        <v>27</v>
      </c>
      <c r="AW468" s="62"/>
      <c r="AX468" s="62" t="s">
        <v>746</v>
      </c>
      <c r="AY468" s="62">
        <v>27.763999999999999</v>
      </c>
      <c r="AZ468" s="62">
        <v>6.9409999999999998</v>
      </c>
      <c r="BA468" s="62">
        <v>0.14407145944388416</v>
      </c>
      <c r="BB468" s="62">
        <v>26.946000000000002</v>
      </c>
      <c r="BC468" s="62">
        <v>39</v>
      </c>
      <c r="BD468">
        <v>0</v>
      </c>
      <c r="BE468" s="62"/>
      <c r="BF468" s="62"/>
      <c r="BG468" s="62"/>
      <c r="BH468" s="50">
        <f t="shared" si="7"/>
        <v>3.6017864860971041E-2</v>
      </c>
      <c r="BI468" s="50"/>
      <c r="BJ468" s="50"/>
      <c r="BL468" s="50"/>
      <c r="BM468" s="50"/>
      <c r="BN468" s="50"/>
      <c r="BO468" s="50"/>
      <c r="BP468" s="50"/>
      <c r="BQ468" s="50"/>
      <c r="BR468" s="50"/>
      <c r="BS468" s="50"/>
      <c r="BT468" s="50"/>
      <c r="BU468" s="50"/>
      <c r="BV468" s="50"/>
      <c r="BW468" s="50"/>
      <c r="BX468" s="50"/>
      <c r="BY468" s="50"/>
      <c r="BZ468" s="50"/>
      <c r="CA468" s="50"/>
      <c r="CB468" s="50"/>
      <c r="CC468" s="50"/>
      <c r="CD468" s="50"/>
      <c r="CE468" s="50"/>
      <c r="CF468" s="50"/>
      <c r="CG468" s="50"/>
      <c r="CH468" s="50"/>
      <c r="CI468" s="50"/>
      <c r="CJ468" s="50"/>
      <c r="CK468" s="50"/>
    </row>
    <row r="469" spans="1:89" ht="14.25" customHeight="1" x14ac:dyDescent="0.25">
      <c r="A469" s="58">
        <v>469</v>
      </c>
      <c r="B469" s="59" t="s">
        <v>78</v>
      </c>
      <c r="C469" s="59" t="s">
        <v>26</v>
      </c>
      <c r="D469" s="59" t="s">
        <v>34</v>
      </c>
      <c r="E469" s="59"/>
      <c r="F469" s="59" t="s">
        <v>35</v>
      </c>
      <c r="G469" s="58">
        <v>1</v>
      </c>
      <c r="H469" s="58">
        <v>19</v>
      </c>
      <c r="I469" s="59" t="s">
        <v>154</v>
      </c>
      <c r="J469" s="58">
        <v>851786688</v>
      </c>
      <c r="K469" s="58">
        <v>0</v>
      </c>
      <c r="L469" s="58">
        <v>0</v>
      </c>
      <c r="M469" s="58">
        <v>2</v>
      </c>
      <c r="N469" s="60">
        <v>0</v>
      </c>
      <c r="O469" s="60">
        <v>0</v>
      </c>
      <c r="P469" s="58">
        <v>4</v>
      </c>
      <c r="Q469" s="58">
        <v>2</v>
      </c>
      <c r="R469" s="60">
        <v>0</v>
      </c>
      <c r="S469" s="58">
        <v>2</v>
      </c>
      <c r="T469" s="58">
        <v>1</v>
      </c>
      <c r="U469" s="60">
        <v>0</v>
      </c>
      <c r="V469" s="60">
        <v>0</v>
      </c>
      <c r="W469" s="59">
        <v>0</v>
      </c>
      <c r="X469" s="60">
        <v>0</v>
      </c>
      <c r="Y469" s="60">
        <v>0</v>
      </c>
      <c r="Z469" s="59">
        <v>11</v>
      </c>
      <c r="AA469" s="59">
        <v>0</v>
      </c>
      <c r="AB469" s="59" t="s">
        <v>27</v>
      </c>
      <c r="AC469" s="59">
        <v>0</v>
      </c>
      <c r="AD469" s="58">
        <v>1</v>
      </c>
      <c r="AE469" s="58">
        <v>0</v>
      </c>
      <c r="AF469" s="58">
        <v>0</v>
      </c>
      <c r="AG469" s="58">
        <v>2</v>
      </c>
      <c r="AH469" s="59" t="s">
        <v>90</v>
      </c>
      <c r="AI469" s="58">
        <v>4</v>
      </c>
      <c r="AJ469" s="60"/>
      <c r="AK469" s="59" t="s">
        <v>208</v>
      </c>
      <c r="AL469" s="59">
        <v>1</v>
      </c>
      <c r="AM469" s="59" t="s">
        <v>27</v>
      </c>
      <c r="AN469" s="59" t="s">
        <v>680</v>
      </c>
      <c r="AO469" s="58">
        <v>30</v>
      </c>
      <c r="AP469" s="59" t="s">
        <v>715</v>
      </c>
      <c r="AQ469" s="59" t="s">
        <v>716</v>
      </c>
      <c r="AR469" s="59" t="s">
        <v>27</v>
      </c>
      <c r="AS469" s="59" t="s">
        <v>717</v>
      </c>
      <c r="AT469" s="59" t="s">
        <v>692</v>
      </c>
      <c r="AU469" s="59" t="s">
        <v>695</v>
      </c>
      <c r="AV469" s="59" t="s">
        <v>27</v>
      </c>
      <c r="AW469" s="62"/>
      <c r="AX469" s="62" t="s">
        <v>746</v>
      </c>
      <c r="AY469" s="62">
        <v>19.013000000000002</v>
      </c>
      <c r="AZ469" s="62">
        <v>1.7284545454545457</v>
      </c>
      <c r="BA469" s="62">
        <v>0.57855151738284327</v>
      </c>
      <c r="BB469" s="62"/>
      <c r="BC469" s="62">
        <v>24</v>
      </c>
      <c r="BD469">
        <v>0</v>
      </c>
      <c r="BE469" s="62"/>
      <c r="BF469" s="62"/>
      <c r="BG469" s="62"/>
      <c r="BH469" s="50">
        <f t="shared" si="7"/>
        <v>5.2595592489349391E-2</v>
      </c>
      <c r="BI469" s="50"/>
      <c r="BJ469" s="50"/>
      <c r="BL469" s="50"/>
      <c r="BM469" s="50"/>
      <c r="BN469" s="50"/>
      <c r="BO469" s="50"/>
      <c r="BP469" s="50"/>
      <c r="BQ469" s="50"/>
      <c r="BR469" s="50"/>
      <c r="BS469" s="50"/>
      <c r="BT469" s="50"/>
      <c r="BU469" s="50"/>
      <c r="BV469" s="50"/>
      <c r="BW469" s="50"/>
      <c r="BX469" s="50"/>
      <c r="BY469" s="50"/>
      <c r="BZ469" s="50"/>
      <c r="CA469" s="50"/>
      <c r="CB469" s="50"/>
      <c r="CC469" s="50"/>
      <c r="CD469" s="50"/>
      <c r="CE469" s="50"/>
      <c r="CF469" s="50"/>
      <c r="CG469" s="50"/>
      <c r="CH469" s="50"/>
      <c r="CI469" s="50"/>
    </row>
    <row r="470" spans="1:89" ht="14.25" hidden="1" customHeight="1" x14ac:dyDescent="0.25">
      <c r="A470" s="58">
        <v>470</v>
      </c>
      <c r="B470" s="59" t="s">
        <v>78</v>
      </c>
      <c r="C470" s="59" t="s">
        <v>26</v>
      </c>
      <c r="D470" s="59" t="s">
        <v>39</v>
      </c>
      <c r="E470" s="59"/>
      <c r="F470" s="59" t="s">
        <v>40</v>
      </c>
      <c r="G470" s="58">
        <v>1</v>
      </c>
      <c r="H470" s="58">
        <v>9</v>
      </c>
      <c r="I470" s="59" t="s">
        <v>154</v>
      </c>
      <c r="J470" s="58">
        <v>851786688</v>
      </c>
      <c r="K470" s="58">
        <v>0</v>
      </c>
      <c r="L470" s="58">
        <v>0</v>
      </c>
      <c r="M470" s="60">
        <v>0</v>
      </c>
      <c r="N470" s="60">
        <v>0</v>
      </c>
      <c r="O470" s="60">
        <v>0</v>
      </c>
      <c r="P470" s="60">
        <v>0</v>
      </c>
      <c r="Q470" s="60">
        <v>0</v>
      </c>
      <c r="R470" s="60">
        <v>0</v>
      </c>
      <c r="S470" s="60">
        <v>0</v>
      </c>
      <c r="T470" s="60">
        <v>0</v>
      </c>
      <c r="U470" s="60">
        <v>0</v>
      </c>
      <c r="V470" s="60">
        <v>0</v>
      </c>
      <c r="W470" s="59">
        <v>0</v>
      </c>
      <c r="X470" s="60">
        <v>0</v>
      </c>
      <c r="Y470" s="60">
        <v>0</v>
      </c>
      <c r="Z470" s="59">
        <v>0</v>
      </c>
      <c r="AA470" s="59">
        <v>0</v>
      </c>
      <c r="AB470" s="59" t="s">
        <v>27</v>
      </c>
      <c r="AC470" s="61">
        <v>4</v>
      </c>
      <c r="AD470" s="58">
        <v>0</v>
      </c>
      <c r="AE470" s="58">
        <v>0</v>
      </c>
      <c r="AF470" s="58">
        <v>0</v>
      </c>
      <c r="AG470" s="58">
        <v>0</v>
      </c>
      <c r="AH470" s="59" t="s">
        <v>90</v>
      </c>
      <c r="AI470" s="58">
        <v>4</v>
      </c>
      <c r="AJ470" s="60"/>
      <c r="AK470" s="59" t="s">
        <v>218</v>
      </c>
      <c r="AL470" s="59">
        <v>1</v>
      </c>
      <c r="AM470" s="59" t="s">
        <v>27</v>
      </c>
      <c r="AN470" s="59" t="s">
        <v>680</v>
      </c>
      <c r="AO470" s="58">
        <v>30</v>
      </c>
      <c r="AP470" s="59" t="s">
        <v>715</v>
      </c>
      <c r="AQ470" s="59" t="s">
        <v>716</v>
      </c>
      <c r="AR470" s="59" t="s">
        <v>27</v>
      </c>
      <c r="AS470" s="59" t="s">
        <v>717</v>
      </c>
      <c r="AT470" s="59" t="s">
        <v>692</v>
      </c>
      <c r="AU470" s="59" t="s">
        <v>695</v>
      </c>
      <c r="AV470" s="59" t="s">
        <v>27</v>
      </c>
      <c r="AW470" s="62"/>
      <c r="AX470" s="62" t="s">
        <v>746</v>
      </c>
      <c r="AY470" s="62">
        <v>9.0039999999999996</v>
      </c>
      <c r="AZ470" s="62" t="s">
        <v>27</v>
      </c>
      <c r="BA470" s="62">
        <v>0</v>
      </c>
      <c r="BB470" s="62"/>
      <c r="BC470" s="62">
        <v>24</v>
      </c>
      <c r="BD470">
        <v>0</v>
      </c>
      <c r="BE470" s="62"/>
      <c r="BF470" s="62"/>
      <c r="BG470" s="62"/>
      <c r="BH470" s="50">
        <f t="shared" si="7"/>
        <v>0</v>
      </c>
      <c r="BI470" s="50"/>
      <c r="BJ470" s="50"/>
      <c r="BL470" s="50"/>
      <c r="BM470" s="50"/>
      <c r="BN470" s="50"/>
      <c r="BO470" s="50"/>
      <c r="BP470" s="50"/>
      <c r="BQ470" s="50"/>
      <c r="BR470" s="50"/>
      <c r="BS470" s="50"/>
      <c r="BT470" s="50"/>
      <c r="BU470" s="50"/>
      <c r="BV470" s="50"/>
      <c r="BW470" s="50"/>
      <c r="BX470" s="50"/>
      <c r="BY470" s="50"/>
      <c r="BZ470" s="50"/>
      <c r="CA470" s="50"/>
      <c r="CB470" s="50"/>
      <c r="CC470" s="50"/>
      <c r="CD470" s="50"/>
      <c r="CE470" s="50"/>
      <c r="CF470" s="50"/>
      <c r="CG470" s="50"/>
      <c r="CH470" s="50"/>
      <c r="CI470" s="50"/>
    </row>
    <row r="471" spans="1:89" ht="14.25" hidden="1" customHeight="1" x14ac:dyDescent="0.25">
      <c r="A471" s="58">
        <v>471</v>
      </c>
      <c r="B471" s="59" t="s">
        <v>78</v>
      </c>
      <c r="C471" s="59" t="s">
        <v>26</v>
      </c>
      <c r="D471" s="59" t="s">
        <v>44</v>
      </c>
      <c r="E471" s="59"/>
      <c r="F471" s="59" t="s">
        <v>45</v>
      </c>
      <c r="G471" s="58">
        <v>1</v>
      </c>
      <c r="H471" s="58">
        <v>8</v>
      </c>
      <c r="I471" s="59" t="s">
        <v>154</v>
      </c>
      <c r="J471" s="58">
        <v>851786688</v>
      </c>
      <c r="K471" s="58">
        <v>31</v>
      </c>
      <c r="L471" s="58">
        <v>0.21126760563380301</v>
      </c>
      <c r="M471" s="60">
        <v>0</v>
      </c>
      <c r="N471" s="60">
        <v>0</v>
      </c>
      <c r="O471" s="60">
        <v>0</v>
      </c>
      <c r="P471" s="60">
        <v>0</v>
      </c>
      <c r="Q471" s="60">
        <v>0</v>
      </c>
      <c r="R471" s="60">
        <v>0</v>
      </c>
      <c r="S471" s="60">
        <v>0</v>
      </c>
      <c r="T471" s="60">
        <v>0</v>
      </c>
      <c r="U471" s="60">
        <v>0</v>
      </c>
      <c r="V471" s="60">
        <v>0</v>
      </c>
      <c r="W471" s="59">
        <v>0</v>
      </c>
      <c r="X471" s="60">
        <v>0</v>
      </c>
      <c r="Y471" s="60">
        <v>0</v>
      </c>
      <c r="Z471" s="59">
        <v>0</v>
      </c>
      <c r="AA471" s="59">
        <v>0</v>
      </c>
      <c r="AB471" s="59" t="s">
        <v>767</v>
      </c>
      <c r="AC471" s="61">
        <v>4</v>
      </c>
      <c r="AD471" s="58">
        <v>0</v>
      </c>
      <c r="AE471" s="58">
        <v>0</v>
      </c>
      <c r="AF471" s="58">
        <v>0</v>
      </c>
      <c r="AG471" s="58">
        <v>0</v>
      </c>
      <c r="AH471" s="59" t="s">
        <v>90</v>
      </c>
      <c r="AI471" s="58">
        <v>4</v>
      </c>
      <c r="AJ471" s="60"/>
      <c r="AK471" s="59" t="s">
        <v>179</v>
      </c>
      <c r="AL471" s="59">
        <v>1</v>
      </c>
      <c r="AM471" s="59" t="s">
        <v>27</v>
      </c>
      <c r="AN471" s="59" t="s">
        <v>680</v>
      </c>
      <c r="AO471" s="58">
        <v>30</v>
      </c>
      <c r="AP471" s="59" t="s">
        <v>715</v>
      </c>
      <c r="AQ471" s="59" t="s">
        <v>716</v>
      </c>
      <c r="AR471" s="59" t="s">
        <v>27</v>
      </c>
      <c r="AS471" s="59" t="s">
        <v>717</v>
      </c>
      <c r="AT471" s="59" t="s">
        <v>692</v>
      </c>
      <c r="AU471" s="59" t="s">
        <v>695</v>
      </c>
      <c r="AV471" s="59" t="s">
        <v>27</v>
      </c>
      <c r="AW471" s="64"/>
      <c r="AX471" s="62" t="s">
        <v>746</v>
      </c>
      <c r="AY471" s="62">
        <v>8.0039999999999996</v>
      </c>
      <c r="AZ471" s="62" t="s">
        <v>27</v>
      </c>
      <c r="BA471" s="62">
        <v>0</v>
      </c>
      <c r="BB471" s="62">
        <v>3.6</v>
      </c>
      <c r="BC471" s="62" t="s">
        <v>774</v>
      </c>
      <c r="BD471">
        <v>0</v>
      </c>
      <c r="BE471" s="62"/>
      <c r="BF471" s="64"/>
      <c r="BG471" s="64"/>
      <c r="BH471" s="50">
        <f t="shared" si="7"/>
        <v>0</v>
      </c>
    </row>
    <row r="472" spans="1:89" ht="14.25" hidden="1" customHeight="1" x14ac:dyDescent="0.25">
      <c r="A472" s="58">
        <v>472</v>
      </c>
      <c r="B472" s="59" t="s">
        <v>78</v>
      </c>
      <c r="C472" s="59" t="s">
        <v>28</v>
      </c>
      <c r="D472" s="59" t="s">
        <v>79</v>
      </c>
      <c r="E472" s="59"/>
      <c r="F472" s="59" t="s">
        <v>80</v>
      </c>
      <c r="G472" s="58">
        <v>1</v>
      </c>
      <c r="H472" s="58">
        <v>30</v>
      </c>
      <c r="I472" s="59" t="s">
        <v>156</v>
      </c>
      <c r="J472" s="58">
        <v>540108154</v>
      </c>
      <c r="K472" s="58">
        <v>69.571428571428598</v>
      </c>
      <c r="L472" s="58">
        <v>0.50151975683890604</v>
      </c>
      <c r="M472" s="60">
        <v>0</v>
      </c>
      <c r="N472" s="60">
        <v>0</v>
      </c>
      <c r="O472" s="60">
        <v>0</v>
      </c>
      <c r="P472" s="60">
        <v>0</v>
      </c>
      <c r="Q472" s="60">
        <v>0</v>
      </c>
      <c r="R472" s="60">
        <v>0</v>
      </c>
      <c r="S472" s="60">
        <v>0</v>
      </c>
      <c r="T472" s="60">
        <v>0</v>
      </c>
      <c r="U472" s="60">
        <v>0</v>
      </c>
      <c r="V472" s="60">
        <v>0</v>
      </c>
      <c r="W472" s="59">
        <v>0</v>
      </c>
      <c r="X472" s="60">
        <v>0</v>
      </c>
      <c r="Y472" s="60">
        <v>0</v>
      </c>
      <c r="Z472" s="59">
        <v>0</v>
      </c>
      <c r="AA472" s="59">
        <v>0</v>
      </c>
      <c r="AB472" s="59" t="s">
        <v>102</v>
      </c>
      <c r="AC472" s="61">
        <v>4</v>
      </c>
      <c r="AD472" s="58">
        <v>0</v>
      </c>
      <c r="AE472" s="58">
        <v>0</v>
      </c>
      <c r="AF472" s="58">
        <v>0</v>
      </c>
      <c r="AG472" s="58">
        <v>0</v>
      </c>
      <c r="AH472" s="59" t="s">
        <v>90</v>
      </c>
      <c r="AI472" s="58">
        <v>4</v>
      </c>
      <c r="AJ472" s="60"/>
      <c r="AK472" s="59" t="s">
        <v>157</v>
      </c>
      <c r="AL472" s="59">
        <v>1</v>
      </c>
      <c r="AM472" s="59" t="s">
        <v>27</v>
      </c>
      <c r="AN472" s="59" t="s">
        <v>680</v>
      </c>
      <c r="AO472" s="58">
        <v>33</v>
      </c>
      <c r="AP472" s="59" t="s">
        <v>677</v>
      </c>
      <c r="AQ472" s="59" t="s">
        <v>719</v>
      </c>
      <c r="AR472" s="59" t="s">
        <v>27</v>
      </c>
      <c r="AS472" s="59" t="s">
        <v>720</v>
      </c>
      <c r="AT472" s="59" t="s">
        <v>27</v>
      </c>
      <c r="AU472" s="59" t="s">
        <v>27</v>
      </c>
      <c r="AV472" s="59" t="s">
        <v>27</v>
      </c>
      <c r="AW472" s="62"/>
      <c r="AX472" s="62" t="s">
        <v>748</v>
      </c>
      <c r="AY472" s="62">
        <v>9.8350000000000009</v>
      </c>
      <c r="AZ472" s="62" t="s">
        <v>27</v>
      </c>
      <c r="BA472" s="62">
        <v>0</v>
      </c>
      <c r="BB472" s="62">
        <v>8.923</v>
      </c>
      <c r="BC472" s="62">
        <v>2</v>
      </c>
      <c r="BD472" s="65">
        <v>0</v>
      </c>
      <c r="BE472" s="62"/>
      <c r="BF472" s="62"/>
      <c r="BG472" s="62"/>
      <c r="BH472" s="50">
        <f t="shared" si="7"/>
        <v>0</v>
      </c>
      <c r="BI472" s="50"/>
      <c r="BJ472" s="50"/>
      <c r="BL472" s="50"/>
      <c r="BM472" s="50"/>
      <c r="BN472" s="50"/>
      <c r="BO472" s="50"/>
      <c r="BP472" s="50"/>
      <c r="BQ472" s="50"/>
      <c r="BR472" s="50"/>
      <c r="BS472" s="50"/>
      <c r="BT472" s="50"/>
      <c r="BU472" s="50"/>
      <c r="BV472" s="50"/>
      <c r="BW472" s="50"/>
      <c r="BX472" s="50"/>
      <c r="BY472" s="50"/>
      <c r="BZ472" s="50"/>
      <c r="CA472" s="50"/>
      <c r="CB472" s="50"/>
      <c r="CC472" s="50"/>
      <c r="CD472" s="50"/>
      <c r="CE472" s="50"/>
      <c r="CF472" s="50"/>
      <c r="CG472" s="50"/>
      <c r="CH472" s="50"/>
      <c r="CI472" s="50"/>
      <c r="CJ472" s="50"/>
      <c r="CK472" s="50"/>
    </row>
    <row r="473" spans="1:89" ht="14.25" customHeight="1" x14ac:dyDescent="0.25">
      <c r="A473" s="58">
        <v>473</v>
      </c>
      <c r="B473" s="59" t="s">
        <v>78</v>
      </c>
      <c r="C473" s="59" t="s">
        <v>28</v>
      </c>
      <c r="D473" s="59" t="s">
        <v>79</v>
      </c>
      <c r="E473" s="59"/>
      <c r="F473" s="59" t="s">
        <v>80</v>
      </c>
      <c r="G473" s="58">
        <v>1</v>
      </c>
      <c r="H473" s="58">
        <v>30</v>
      </c>
      <c r="I473" s="59" t="s">
        <v>158</v>
      </c>
      <c r="J473" s="58">
        <v>927618937</v>
      </c>
      <c r="K473" s="58">
        <v>64.857142857142904</v>
      </c>
      <c r="L473" s="58">
        <v>0.40121580547112501</v>
      </c>
      <c r="M473" s="58">
        <v>4</v>
      </c>
      <c r="N473" s="60">
        <v>0</v>
      </c>
      <c r="O473" s="58">
        <v>2</v>
      </c>
      <c r="P473" s="58">
        <v>8</v>
      </c>
      <c r="Q473" s="58">
        <v>4</v>
      </c>
      <c r="R473" s="58">
        <v>1</v>
      </c>
      <c r="S473" s="58">
        <v>4</v>
      </c>
      <c r="T473" s="58">
        <v>2</v>
      </c>
      <c r="U473" s="58">
        <v>3</v>
      </c>
      <c r="V473" s="58">
        <v>0.5</v>
      </c>
      <c r="W473" s="59">
        <v>0</v>
      </c>
      <c r="X473" s="58">
        <v>0.5</v>
      </c>
      <c r="Y473" s="58">
        <v>4</v>
      </c>
      <c r="Z473" s="59">
        <v>33</v>
      </c>
      <c r="AA473" s="59">
        <v>4</v>
      </c>
      <c r="AB473" s="59" t="s">
        <v>99</v>
      </c>
      <c r="AC473" s="59">
        <v>0</v>
      </c>
      <c r="AD473" s="58">
        <v>5</v>
      </c>
      <c r="AE473" s="58">
        <v>0</v>
      </c>
      <c r="AF473" s="58">
        <v>1</v>
      </c>
      <c r="AG473" s="58">
        <v>12</v>
      </c>
      <c r="AH473" s="59" t="s">
        <v>159</v>
      </c>
      <c r="AI473" s="58">
        <v>2</v>
      </c>
      <c r="AJ473" s="58">
        <v>1</v>
      </c>
      <c r="AK473" s="59" t="s">
        <v>160</v>
      </c>
      <c r="AL473" s="59">
        <v>1</v>
      </c>
      <c r="AM473" s="59" t="s">
        <v>27</v>
      </c>
      <c r="AN473" s="59" t="s">
        <v>673</v>
      </c>
      <c r="AO473" s="58">
        <v>25</v>
      </c>
      <c r="AP473" s="59" t="s">
        <v>677</v>
      </c>
      <c r="AQ473" s="59" t="s">
        <v>721</v>
      </c>
      <c r="AR473" s="59" t="s">
        <v>27</v>
      </c>
      <c r="AS473" s="59" t="s">
        <v>686</v>
      </c>
      <c r="AT473" s="59" t="s">
        <v>27</v>
      </c>
      <c r="AU473" s="59" t="s">
        <v>27</v>
      </c>
      <c r="AV473" s="59" t="s">
        <v>27</v>
      </c>
      <c r="AW473" s="62"/>
      <c r="AX473" s="62" t="s">
        <v>747</v>
      </c>
      <c r="AY473" s="62">
        <v>38.944000000000003</v>
      </c>
      <c r="AZ473" s="62">
        <v>1.1801212121212121</v>
      </c>
      <c r="BA473" s="62">
        <v>0.84737058340180771</v>
      </c>
      <c r="BB473" s="62">
        <v>25.743000000000002</v>
      </c>
      <c r="BC473" s="62">
        <v>52</v>
      </c>
      <c r="BD473">
        <v>2934</v>
      </c>
      <c r="BE473" s="62"/>
      <c r="BF473" s="62"/>
      <c r="BG473" s="62"/>
      <c r="BH473" s="50">
        <f t="shared" si="7"/>
        <v>0.15406737880032867</v>
      </c>
      <c r="BI473" s="50"/>
      <c r="BJ473" s="50"/>
      <c r="BL473" s="50"/>
      <c r="BM473" s="50"/>
      <c r="BN473" s="50"/>
      <c r="BO473" s="50"/>
      <c r="BP473" s="50"/>
      <c r="BQ473" s="50"/>
      <c r="BR473" s="50"/>
      <c r="BS473" s="50"/>
      <c r="BT473" s="50"/>
      <c r="BU473" s="50"/>
      <c r="BV473" s="50"/>
      <c r="BW473" s="50"/>
      <c r="BX473" s="50"/>
      <c r="BY473" s="50"/>
      <c r="BZ473" s="50"/>
      <c r="CA473" s="50"/>
      <c r="CB473" s="50"/>
      <c r="CC473" s="50"/>
      <c r="CD473" s="50"/>
      <c r="CE473" s="50"/>
      <c r="CF473" s="50"/>
      <c r="CG473" s="50"/>
      <c r="CH473" s="50"/>
      <c r="CI473" s="50"/>
      <c r="CJ473" s="50"/>
      <c r="CK473" s="50"/>
    </row>
    <row r="474" spans="1:89" ht="14.25" customHeight="1" x14ac:dyDescent="0.25">
      <c r="A474" s="58">
        <v>474</v>
      </c>
      <c r="B474" s="59" t="s">
        <v>78</v>
      </c>
      <c r="C474" s="59" t="s">
        <v>28</v>
      </c>
      <c r="D474" s="59" t="s">
        <v>34</v>
      </c>
      <c r="E474" s="59"/>
      <c r="F474" s="59" t="s">
        <v>35</v>
      </c>
      <c r="G474" s="58">
        <v>1</v>
      </c>
      <c r="H474" s="58">
        <v>19</v>
      </c>
      <c r="I474" s="59" t="s">
        <v>158</v>
      </c>
      <c r="J474" s="58">
        <v>927618937</v>
      </c>
      <c r="K474" s="58">
        <v>52.625</v>
      </c>
      <c r="L474" s="58">
        <v>0.48349056603773599</v>
      </c>
      <c r="M474" s="58">
        <v>4</v>
      </c>
      <c r="N474" s="60">
        <v>0</v>
      </c>
      <c r="O474" s="60">
        <v>0</v>
      </c>
      <c r="P474" s="58">
        <v>7</v>
      </c>
      <c r="Q474" s="58">
        <v>3</v>
      </c>
      <c r="R474" s="58">
        <v>1</v>
      </c>
      <c r="S474" s="58">
        <v>3</v>
      </c>
      <c r="T474" s="58">
        <v>2</v>
      </c>
      <c r="U474" s="60">
        <v>0</v>
      </c>
      <c r="V474" s="60">
        <v>0</v>
      </c>
      <c r="W474" s="61">
        <v>1</v>
      </c>
      <c r="X474" s="60">
        <v>0</v>
      </c>
      <c r="Y474" s="58">
        <v>1</v>
      </c>
      <c r="Z474" s="59">
        <v>22</v>
      </c>
      <c r="AA474" s="59">
        <v>1</v>
      </c>
      <c r="AB474" s="59" t="s">
        <v>99</v>
      </c>
      <c r="AC474" s="59">
        <v>0</v>
      </c>
      <c r="AD474" s="58">
        <v>1</v>
      </c>
      <c r="AE474" s="58">
        <v>1</v>
      </c>
      <c r="AF474" s="58">
        <v>0</v>
      </c>
      <c r="AG474" s="58">
        <v>3</v>
      </c>
      <c r="AH474" s="59" t="s">
        <v>90</v>
      </c>
      <c r="AI474" s="58">
        <v>4</v>
      </c>
      <c r="AJ474" s="60"/>
      <c r="AK474" s="59" t="s">
        <v>209</v>
      </c>
      <c r="AL474" s="59">
        <v>1</v>
      </c>
      <c r="AM474" s="59" t="s">
        <v>27</v>
      </c>
      <c r="AN474" s="59" t="s">
        <v>673</v>
      </c>
      <c r="AO474" s="58">
        <v>25</v>
      </c>
      <c r="AP474" s="59" t="s">
        <v>677</v>
      </c>
      <c r="AQ474" s="59" t="s">
        <v>721</v>
      </c>
      <c r="AR474" s="59" t="s">
        <v>27</v>
      </c>
      <c r="AS474" s="59" t="s">
        <v>686</v>
      </c>
      <c r="AT474" s="59" t="s">
        <v>27</v>
      </c>
      <c r="AU474" s="59" t="s">
        <v>27</v>
      </c>
      <c r="AV474" s="59" t="s">
        <v>27</v>
      </c>
      <c r="AW474" s="62"/>
      <c r="AX474" s="62" t="s">
        <v>747</v>
      </c>
      <c r="AY474" s="62">
        <v>27.993000000000002</v>
      </c>
      <c r="AZ474" s="62">
        <v>1.272409090909091</v>
      </c>
      <c r="BA474" s="62">
        <v>0.78591076340513699</v>
      </c>
      <c r="BB474" s="62">
        <v>12.479000000000001</v>
      </c>
      <c r="BC474" s="62">
        <v>51</v>
      </c>
      <c r="BD474">
        <v>8</v>
      </c>
      <c r="BE474" s="62"/>
      <c r="BF474" s="62"/>
      <c r="BG474" s="62"/>
      <c r="BH474" s="50">
        <f t="shared" si="7"/>
        <v>7.1446433036830626E-2</v>
      </c>
      <c r="BI474" s="50"/>
      <c r="BJ474" s="50"/>
      <c r="BL474" s="50"/>
      <c r="BM474" s="50"/>
      <c r="BN474" s="50"/>
      <c r="BO474" s="50"/>
      <c r="BP474" s="50"/>
      <c r="BQ474" s="50"/>
      <c r="BR474" s="50"/>
      <c r="BS474" s="50"/>
      <c r="BT474" s="50"/>
      <c r="BU474" s="50"/>
      <c r="BV474" s="50"/>
      <c r="BW474" s="50"/>
      <c r="BX474" s="50"/>
      <c r="BY474" s="50"/>
      <c r="BZ474" s="50"/>
      <c r="CA474" s="50"/>
      <c r="CB474" s="50"/>
      <c r="CC474" s="50"/>
      <c r="CD474" s="50"/>
      <c r="CE474" s="50"/>
      <c r="CF474" s="50"/>
      <c r="CG474" s="50"/>
      <c r="CH474" s="50"/>
      <c r="CI474" s="50"/>
    </row>
    <row r="475" spans="1:89" ht="14.25" customHeight="1" x14ac:dyDescent="0.25">
      <c r="A475" s="58">
        <v>475</v>
      </c>
      <c r="B475" s="59" t="s">
        <v>78</v>
      </c>
      <c r="C475" s="59" t="s">
        <v>28</v>
      </c>
      <c r="D475" s="59" t="s">
        <v>39</v>
      </c>
      <c r="E475" s="59"/>
      <c r="F475" s="59" t="s">
        <v>40</v>
      </c>
      <c r="G475" s="58">
        <v>1</v>
      </c>
      <c r="H475" s="58">
        <v>9</v>
      </c>
      <c r="I475" s="59" t="s">
        <v>158</v>
      </c>
      <c r="J475" s="58">
        <v>927618937</v>
      </c>
      <c r="K475" s="58">
        <v>62.153846153846203</v>
      </c>
      <c r="L475" s="58">
        <v>0.66328011611030502</v>
      </c>
      <c r="M475" s="58">
        <v>4</v>
      </c>
      <c r="N475" s="60">
        <v>0</v>
      </c>
      <c r="O475" s="60">
        <v>0</v>
      </c>
      <c r="P475" s="58">
        <v>11</v>
      </c>
      <c r="Q475" s="58">
        <v>7</v>
      </c>
      <c r="R475" s="58">
        <v>1</v>
      </c>
      <c r="S475" s="58">
        <v>7</v>
      </c>
      <c r="T475" s="58">
        <v>1</v>
      </c>
      <c r="U475" s="58">
        <v>2</v>
      </c>
      <c r="V475" s="58">
        <v>1.5</v>
      </c>
      <c r="W475" s="59">
        <v>0</v>
      </c>
      <c r="X475" s="58">
        <v>0.5</v>
      </c>
      <c r="Y475" s="58">
        <v>4</v>
      </c>
      <c r="Z475" s="59">
        <v>39</v>
      </c>
      <c r="AA475" s="59">
        <v>4</v>
      </c>
      <c r="AB475" s="59" t="s">
        <v>102</v>
      </c>
      <c r="AC475" s="59">
        <v>0</v>
      </c>
      <c r="AD475" s="58">
        <v>1</v>
      </c>
      <c r="AE475" s="58">
        <v>5</v>
      </c>
      <c r="AF475" s="58">
        <v>0</v>
      </c>
      <c r="AG475" s="58">
        <v>9</v>
      </c>
      <c r="AH475" s="59" t="s">
        <v>90</v>
      </c>
      <c r="AI475" s="58">
        <v>4</v>
      </c>
      <c r="AJ475" s="58">
        <v>1</v>
      </c>
      <c r="AK475" s="59" t="s">
        <v>219</v>
      </c>
      <c r="AL475" s="59">
        <v>1</v>
      </c>
      <c r="AM475" s="59" t="s">
        <v>27</v>
      </c>
      <c r="AN475" s="59" t="s">
        <v>673</v>
      </c>
      <c r="AO475" s="58">
        <v>25</v>
      </c>
      <c r="AP475" s="59" t="s">
        <v>677</v>
      </c>
      <c r="AQ475" s="59" t="s">
        <v>721</v>
      </c>
      <c r="AR475" s="59" t="s">
        <v>27</v>
      </c>
      <c r="AS475" s="59" t="s">
        <v>686</v>
      </c>
      <c r="AT475" s="59" t="s">
        <v>27</v>
      </c>
      <c r="AU475" s="59" t="s">
        <v>27</v>
      </c>
      <c r="AV475" s="59" t="s">
        <v>27</v>
      </c>
      <c r="AW475" s="62"/>
      <c r="AX475" s="62" t="s">
        <v>747</v>
      </c>
      <c r="AY475" s="62">
        <v>9.0020000000000007</v>
      </c>
      <c r="AZ475" s="62">
        <v>0.23082051282051283</v>
      </c>
      <c r="BA475" s="62">
        <v>4.3323705843145968</v>
      </c>
      <c r="BB475" s="62">
        <v>8.6389999999999993</v>
      </c>
      <c r="BC475" s="62">
        <v>57</v>
      </c>
      <c r="BD475">
        <v>2834</v>
      </c>
      <c r="BE475" s="62"/>
      <c r="BF475" s="62"/>
      <c r="BG475" s="62"/>
      <c r="BH475" s="50">
        <f t="shared" si="7"/>
        <v>0.66651855143301486</v>
      </c>
      <c r="BI475" s="50"/>
      <c r="BJ475" s="50"/>
      <c r="BL475" s="50"/>
      <c r="BM475" s="50"/>
      <c r="BN475" s="50"/>
      <c r="BO475" s="50"/>
      <c r="BP475" s="50"/>
      <c r="BQ475" s="50"/>
      <c r="BR475" s="50"/>
      <c r="BS475" s="50"/>
      <c r="BT475" s="50"/>
      <c r="BU475" s="50"/>
      <c r="BV475" s="50"/>
      <c r="BW475" s="50"/>
      <c r="BX475" s="50"/>
      <c r="BY475" s="50"/>
      <c r="BZ475" s="50"/>
      <c r="CA475" s="50"/>
      <c r="CB475" s="50"/>
      <c r="CC475" s="50"/>
      <c r="CD475" s="50"/>
      <c r="CE475" s="50"/>
      <c r="CF475" s="50"/>
      <c r="CG475" s="50"/>
      <c r="CH475" s="50"/>
      <c r="CI475" s="50"/>
    </row>
    <row r="476" spans="1:89" ht="14.25" customHeight="1" x14ac:dyDescent="0.25">
      <c r="A476" s="58">
        <v>476</v>
      </c>
      <c r="B476" s="59" t="s">
        <v>78</v>
      </c>
      <c r="C476" s="59" t="s">
        <v>28</v>
      </c>
      <c r="D476" s="59" t="s">
        <v>44</v>
      </c>
      <c r="E476" s="59"/>
      <c r="F476" s="59" t="s">
        <v>45</v>
      </c>
      <c r="G476" s="58">
        <v>1</v>
      </c>
      <c r="H476" s="58">
        <v>8</v>
      </c>
      <c r="I476" s="59" t="s">
        <v>158</v>
      </c>
      <c r="J476" s="58">
        <v>927618937</v>
      </c>
      <c r="K476" s="58">
        <v>23.272727272727298</v>
      </c>
      <c r="L476" s="58">
        <v>0.14090909090909101</v>
      </c>
      <c r="M476" s="58">
        <v>1</v>
      </c>
      <c r="N476" s="60">
        <v>0</v>
      </c>
      <c r="O476" s="60">
        <v>0</v>
      </c>
      <c r="P476" s="58">
        <v>2</v>
      </c>
      <c r="Q476" s="58">
        <v>1</v>
      </c>
      <c r="R476" s="58">
        <v>1</v>
      </c>
      <c r="S476" s="58">
        <v>1</v>
      </c>
      <c r="T476" s="58">
        <v>2</v>
      </c>
      <c r="U476" s="58">
        <v>1</v>
      </c>
      <c r="V476" s="58">
        <v>0.5</v>
      </c>
      <c r="W476" s="59">
        <v>0</v>
      </c>
      <c r="X476" s="58">
        <v>0.5</v>
      </c>
      <c r="Y476" s="58">
        <v>2</v>
      </c>
      <c r="Z476" s="59">
        <v>12</v>
      </c>
      <c r="AA476" s="59">
        <v>2</v>
      </c>
      <c r="AB476" s="59" t="s">
        <v>99</v>
      </c>
      <c r="AC476" s="59">
        <v>0</v>
      </c>
      <c r="AD476" s="58">
        <v>1</v>
      </c>
      <c r="AE476" s="58">
        <v>1</v>
      </c>
      <c r="AF476" s="58">
        <v>1</v>
      </c>
      <c r="AG476" s="58">
        <v>5</v>
      </c>
      <c r="AH476" s="59" t="s">
        <v>90</v>
      </c>
      <c r="AI476" s="58">
        <v>4</v>
      </c>
      <c r="AJ476" s="58">
        <v>1</v>
      </c>
      <c r="AK476" s="59" t="s">
        <v>249</v>
      </c>
      <c r="AL476" s="59">
        <v>1</v>
      </c>
      <c r="AM476" s="59" t="s">
        <v>27</v>
      </c>
      <c r="AN476" s="59" t="s">
        <v>673</v>
      </c>
      <c r="AO476" s="58">
        <v>25</v>
      </c>
      <c r="AP476" s="59" t="s">
        <v>677</v>
      </c>
      <c r="AQ476" s="59" t="s">
        <v>721</v>
      </c>
      <c r="AR476" s="59" t="s">
        <v>27</v>
      </c>
      <c r="AS476" s="59" t="s">
        <v>686</v>
      </c>
      <c r="AT476" s="59" t="s">
        <v>27</v>
      </c>
      <c r="AU476" s="59" t="s">
        <v>27</v>
      </c>
      <c r="AV476" s="59" t="s">
        <v>27</v>
      </c>
      <c r="AW476" s="64"/>
      <c r="AX476" s="62" t="s">
        <v>747</v>
      </c>
      <c r="AY476" s="62">
        <v>13.164</v>
      </c>
      <c r="AZ476" s="62">
        <v>1.097</v>
      </c>
      <c r="BA476" s="62">
        <v>0.91157702825888787</v>
      </c>
      <c r="BB476" s="62">
        <v>5.1610000000000005</v>
      </c>
      <c r="BC476" s="62">
        <v>43</v>
      </c>
      <c r="BD476">
        <v>284</v>
      </c>
      <c r="BE476" s="62" t="s">
        <v>102</v>
      </c>
      <c r="BF476" s="62">
        <v>1</v>
      </c>
      <c r="BG476" s="64"/>
      <c r="BH476" s="50">
        <f t="shared" si="7"/>
        <v>0.22789425706472197</v>
      </c>
    </row>
    <row r="477" spans="1:89" ht="14.25" customHeight="1" x14ac:dyDescent="0.25">
      <c r="A477" s="58">
        <v>477</v>
      </c>
      <c r="B477" s="59" t="s">
        <v>78</v>
      </c>
      <c r="C477" s="59" t="s">
        <v>28</v>
      </c>
      <c r="D477" s="59" t="s">
        <v>29</v>
      </c>
      <c r="E477" s="59"/>
      <c r="F477" s="59" t="s">
        <v>32</v>
      </c>
      <c r="G477" s="58">
        <v>19</v>
      </c>
      <c r="H477" s="58">
        <v>75</v>
      </c>
      <c r="I477" s="59" t="s">
        <v>158</v>
      </c>
      <c r="J477" s="58">
        <v>927618937</v>
      </c>
      <c r="K477" s="58">
        <v>0.5625</v>
      </c>
      <c r="L477" s="58">
        <v>0.28125</v>
      </c>
      <c r="M477" s="58">
        <v>9</v>
      </c>
      <c r="N477" s="60">
        <v>0</v>
      </c>
      <c r="O477" s="60">
        <v>0</v>
      </c>
      <c r="P477" s="58">
        <v>25</v>
      </c>
      <c r="Q477" s="58">
        <v>16</v>
      </c>
      <c r="R477" s="58">
        <v>2</v>
      </c>
      <c r="S477" s="58">
        <v>16</v>
      </c>
      <c r="T477" s="58">
        <v>1</v>
      </c>
      <c r="U477" s="58">
        <v>2</v>
      </c>
      <c r="V477" s="58">
        <v>4</v>
      </c>
      <c r="W477" s="59">
        <v>0</v>
      </c>
      <c r="X477" s="60">
        <v>0</v>
      </c>
      <c r="Y477" s="58">
        <v>6</v>
      </c>
      <c r="Z477" s="59">
        <v>81</v>
      </c>
      <c r="AA477" s="59">
        <v>6</v>
      </c>
      <c r="AB477" s="59" t="s">
        <v>99</v>
      </c>
      <c r="AC477" s="59">
        <v>0</v>
      </c>
      <c r="AD477" s="58">
        <v>7</v>
      </c>
      <c r="AE477" s="58">
        <v>6</v>
      </c>
      <c r="AF477" s="58">
        <v>0</v>
      </c>
      <c r="AG477" s="58">
        <v>21</v>
      </c>
      <c r="AH477" s="59" t="s">
        <v>289</v>
      </c>
      <c r="AI477" s="58">
        <v>3</v>
      </c>
      <c r="AJ477" s="58">
        <v>1</v>
      </c>
      <c r="AK477" s="59" t="s">
        <v>290</v>
      </c>
      <c r="AL477" s="59">
        <v>1</v>
      </c>
      <c r="AM477" s="59" t="s">
        <v>27</v>
      </c>
      <c r="AN477" s="59" t="s">
        <v>673</v>
      </c>
      <c r="AO477" s="58">
        <v>25</v>
      </c>
      <c r="AP477" s="59" t="s">
        <v>677</v>
      </c>
      <c r="AQ477" s="59" t="s">
        <v>721</v>
      </c>
      <c r="AR477" s="59" t="s">
        <v>27</v>
      </c>
      <c r="AS477" s="59" t="s">
        <v>686</v>
      </c>
      <c r="AT477" s="59" t="s">
        <v>27</v>
      </c>
      <c r="AU477" s="59" t="s">
        <v>27</v>
      </c>
      <c r="AV477" s="59" t="s">
        <v>718</v>
      </c>
      <c r="AW477" s="62"/>
      <c r="AX477" s="62" t="s">
        <v>747</v>
      </c>
      <c r="AY477" s="62">
        <v>22.456</v>
      </c>
      <c r="AZ477" s="62">
        <v>0.27723456790123457</v>
      </c>
      <c r="BA477" s="62">
        <v>3.6070537940862133</v>
      </c>
      <c r="BB477" s="62">
        <v>16.167999999999999</v>
      </c>
      <c r="BC477" s="62">
        <v>0</v>
      </c>
      <c r="BD477">
        <v>3303</v>
      </c>
      <c r="BE477" s="62" t="s">
        <v>780</v>
      </c>
      <c r="BF477" s="62">
        <v>1</v>
      </c>
      <c r="BG477" s="62">
        <v>1</v>
      </c>
      <c r="BH477" s="50">
        <f t="shared" si="7"/>
        <v>0.57890986818667622</v>
      </c>
      <c r="BI477" s="50"/>
      <c r="BJ477" s="50"/>
      <c r="BL477" s="50"/>
      <c r="BM477" s="50"/>
      <c r="BN477" s="50"/>
      <c r="BO477" s="50"/>
      <c r="BP477" s="50"/>
      <c r="BQ477" s="50"/>
      <c r="BR477" s="50"/>
      <c r="BS477" s="50"/>
      <c r="BT477" s="50"/>
      <c r="BU477" s="50"/>
      <c r="BV477" s="50"/>
      <c r="BW477" s="50"/>
      <c r="BX477" s="50"/>
      <c r="BY477" s="50"/>
      <c r="BZ477" s="50"/>
      <c r="CA477" s="50"/>
      <c r="CB477" s="50"/>
      <c r="CC477" s="50"/>
      <c r="CD477" s="50"/>
      <c r="CE477" s="50"/>
      <c r="CF477" s="50"/>
      <c r="CG477" s="50"/>
      <c r="CH477" s="50"/>
      <c r="CI477" s="50"/>
    </row>
    <row r="478" spans="1:89" ht="14.25" customHeight="1" x14ac:dyDescent="0.25">
      <c r="A478" s="58">
        <v>478</v>
      </c>
      <c r="B478" s="59" t="s">
        <v>78</v>
      </c>
      <c r="C478" s="59" t="s">
        <v>28</v>
      </c>
      <c r="D478" s="59" t="s">
        <v>36</v>
      </c>
      <c r="E478" s="59"/>
      <c r="F478" s="59" t="s">
        <v>32</v>
      </c>
      <c r="G478" s="58">
        <v>66</v>
      </c>
      <c r="H478" s="58">
        <v>56</v>
      </c>
      <c r="I478" s="59" t="s">
        <v>158</v>
      </c>
      <c r="J478" s="58">
        <v>927618937</v>
      </c>
      <c r="K478" s="58">
        <v>0.28571428571428598</v>
      </c>
      <c r="L478" s="58">
        <v>0.14285714285714299</v>
      </c>
      <c r="M478" s="58">
        <v>2</v>
      </c>
      <c r="N478" s="60">
        <v>0</v>
      </c>
      <c r="O478" s="60">
        <v>0</v>
      </c>
      <c r="P478" s="58">
        <v>3</v>
      </c>
      <c r="Q478" s="58">
        <v>1</v>
      </c>
      <c r="R478" s="58">
        <v>4</v>
      </c>
      <c r="S478" s="58">
        <v>1</v>
      </c>
      <c r="T478" s="58">
        <v>1</v>
      </c>
      <c r="U478" s="60">
        <v>0</v>
      </c>
      <c r="V478" s="58">
        <v>0.5</v>
      </c>
      <c r="W478" s="59">
        <v>0</v>
      </c>
      <c r="X478" s="58">
        <v>0.5</v>
      </c>
      <c r="Y478" s="58">
        <v>1</v>
      </c>
      <c r="Z478" s="59">
        <v>14</v>
      </c>
      <c r="AA478" s="59">
        <v>1</v>
      </c>
      <c r="AB478" s="59" t="s">
        <v>102</v>
      </c>
      <c r="AC478" s="59">
        <v>0</v>
      </c>
      <c r="AD478" s="58">
        <v>4</v>
      </c>
      <c r="AE478" s="58">
        <v>0</v>
      </c>
      <c r="AF478" s="58">
        <v>0</v>
      </c>
      <c r="AG478" s="58">
        <v>6</v>
      </c>
      <c r="AH478" s="59" t="s">
        <v>258</v>
      </c>
      <c r="AI478" s="58">
        <v>9</v>
      </c>
      <c r="AJ478" s="60"/>
      <c r="AK478" s="59" t="s">
        <v>321</v>
      </c>
      <c r="AL478" s="59">
        <v>1</v>
      </c>
      <c r="AM478" s="59" t="s">
        <v>27</v>
      </c>
      <c r="AN478" s="59" t="s">
        <v>673</v>
      </c>
      <c r="AO478" s="58">
        <v>25</v>
      </c>
      <c r="AP478" s="59" t="s">
        <v>677</v>
      </c>
      <c r="AQ478" s="59" t="s">
        <v>721</v>
      </c>
      <c r="AR478" s="59" t="s">
        <v>27</v>
      </c>
      <c r="AS478" s="59" t="s">
        <v>686</v>
      </c>
      <c r="AT478" s="59" t="s">
        <v>27</v>
      </c>
      <c r="AU478" s="59" t="s">
        <v>27</v>
      </c>
      <c r="AV478" s="59" t="s">
        <v>27</v>
      </c>
      <c r="AW478" s="62"/>
      <c r="AX478" s="62" t="s">
        <v>747</v>
      </c>
      <c r="AY478" s="62">
        <v>29.094000000000001</v>
      </c>
      <c r="AZ478" s="62">
        <v>2.0781428571428573</v>
      </c>
      <c r="BA478" s="62">
        <v>0.48119887261978411</v>
      </c>
      <c r="BB478" s="62">
        <v>24.138000000000002</v>
      </c>
      <c r="BC478" s="62">
        <v>132</v>
      </c>
      <c r="BD478">
        <v>722</v>
      </c>
      <c r="BE478" s="62"/>
      <c r="BF478" s="62"/>
      <c r="BG478" s="62"/>
      <c r="BH478" s="50">
        <f t="shared" si="7"/>
        <v>0.13748539217708117</v>
      </c>
      <c r="BI478" s="50"/>
      <c r="BJ478" s="50"/>
      <c r="BL478" s="50"/>
      <c r="BM478" s="50"/>
      <c r="BN478" s="50"/>
      <c r="BO478" s="50"/>
      <c r="BP478" s="50"/>
      <c r="BQ478" s="50"/>
      <c r="BR478" s="50"/>
      <c r="BS478" s="50"/>
      <c r="BT478" s="50"/>
      <c r="BU478" s="50"/>
      <c r="BV478" s="50"/>
      <c r="BW478" s="50"/>
      <c r="BX478" s="50"/>
      <c r="BY478" s="50"/>
      <c r="BZ478" s="50"/>
      <c r="CA478" s="50"/>
      <c r="CB478" s="50"/>
      <c r="CC478" s="50"/>
      <c r="CD478" s="50"/>
      <c r="CE478" s="50"/>
      <c r="CF478" s="50"/>
      <c r="CG478" s="50"/>
      <c r="CH478" s="50"/>
      <c r="CI478" s="50"/>
    </row>
    <row r="479" spans="1:89" ht="14.25" customHeight="1" x14ac:dyDescent="0.25">
      <c r="A479" s="58">
        <v>479</v>
      </c>
      <c r="B479" s="59" t="s">
        <v>78</v>
      </c>
      <c r="C479" s="59" t="s">
        <v>28</v>
      </c>
      <c r="D479" s="59" t="s">
        <v>41</v>
      </c>
      <c r="E479" s="59"/>
      <c r="F479" s="59" t="s">
        <v>32</v>
      </c>
      <c r="G479" s="58">
        <v>14</v>
      </c>
      <c r="H479" s="58">
        <v>13</v>
      </c>
      <c r="I479" s="59" t="s">
        <v>158</v>
      </c>
      <c r="J479" s="58">
        <v>927618937</v>
      </c>
      <c r="K479" s="58">
        <v>0</v>
      </c>
      <c r="L479" s="58">
        <v>0</v>
      </c>
      <c r="M479" s="58">
        <v>2</v>
      </c>
      <c r="N479" s="60">
        <v>0</v>
      </c>
      <c r="O479" s="60">
        <v>0</v>
      </c>
      <c r="P479" s="58">
        <v>4</v>
      </c>
      <c r="Q479" s="58">
        <v>2</v>
      </c>
      <c r="R479" s="60">
        <v>0</v>
      </c>
      <c r="S479" s="58">
        <v>2</v>
      </c>
      <c r="T479" s="58">
        <v>1</v>
      </c>
      <c r="U479" s="58">
        <v>1</v>
      </c>
      <c r="V479" s="58">
        <v>2</v>
      </c>
      <c r="W479" s="59">
        <v>0</v>
      </c>
      <c r="X479" s="58">
        <v>1</v>
      </c>
      <c r="Y479" s="58">
        <v>4</v>
      </c>
      <c r="Z479" s="59">
        <v>19</v>
      </c>
      <c r="AA479" s="59">
        <v>4</v>
      </c>
      <c r="AB479" s="59" t="s">
        <v>27</v>
      </c>
      <c r="AC479" s="59">
        <v>0</v>
      </c>
      <c r="AD479" s="58">
        <v>2</v>
      </c>
      <c r="AE479" s="58">
        <v>1</v>
      </c>
      <c r="AF479" s="58">
        <v>0</v>
      </c>
      <c r="AG479" s="58">
        <v>4</v>
      </c>
      <c r="AH479" s="59" t="s">
        <v>258</v>
      </c>
      <c r="AI479" s="58">
        <v>9</v>
      </c>
      <c r="AJ479" s="60"/>
      <c r="AK479" s="59" t="s">
        <v>352</v>
      </c>
      <c r="AL479" s="59">
        <v>1</v>
      </c>
      <c r="AM479" s="59" t="s">
        <v>27</v>
      </c>
      <c r="AN479" s="59" t="s">
        <v>673</v>
      </c>
      <c r="AO479" s="58">
        <v>25</v>
      </c>
      <c r="AP479" s="59" t="s">
        <v>677</v>
      </c>
      <c r="AQ479" s="59" t="s">
        <v>721</v>
      </c>
      <c r="AR479" s="59" t="s">
        <v>27</v>
      </c>
      <c r="AS479" s="59" t="s">
        <v>686</v>
      </c>
      <c r="AT479" s="59" t="s">
        <v>27</v>
      </c>
      <c r="AU479" s="59" t="s">
        <v>27</v>
      </c>
      <c r="AV479" s="59" t="s">
        <v>27</v>
      </c>
      <c r="AW479" s="64"/>
      <c r="AX479" s="62" t="s">
        <v>747</v>
      </c>
      <c r="AY479" s="62">
        <v>13.000999999999999</v>
      </c>
      <c r="AZ479" s="62">
        <v>0.6842631578947368</v>
      </c>
      <c r="BA479" s="62">
        <v>1.4614260441504501</v>
      </c>
      <c r="BB479" s="62"/>
      <c r="BC479" s="62">
        <v>0</v>
      </c>
      <c r="BD479">
        <v>850</v>
      </c>
      <c r="BE479" s="62"/>
      <c r="BF479" s="64"/>
      <c r="BG479" s="64"/>
      <c r="BH479" s="50">
        <f t="shared" si="7"/>
        <v>0.23075148065533421</v>
      </c>
    </row>
    <row r="480" spans="1:89" ht="14.25" customHeight="1" x14ac:dyDescent="0.25">
      <c r="A480" s="58">
        <v>480</v>
      </c>
      <c r="B480" s="59" t="s">
        <v>78</v>
      </c>
      <c r="C480" s="59" t="s">
        <v>28</v>
      </c>
      <c r="D480" s="59" t="s">
        <v>46</v>
      </c>
      <c r="E480" s="59"/>
      <c r="F480" s="59" t="s">
        <v>32</v>
      </c>
      <c r="G480" s="58">
        <v>98</v>
      </c>
      <c r="H480" s="58">
        <v>9</v>
      </c>
      <c r="I480" s="59" t="s">
        <v>158</v>
      </c>
      <c r="J480" s="58">
        <v>927618937</v>
      </c>
      <c r="K480" s="58">
        <v>2</v>
      </c>
      <c r="L480" s="58">
        <v>1</v>
      </c>
      <c r="M480" s="58">
        <v>5</v>
      </c>
      <c r="N480" s="60">
        <v>0</v>
      </c>
      <c r="O480" s="60">
        <v>0</v>
      </c>
      <c r="P480" s="58">
        <v>10</v>
      </c>
      <c r="Q480" s="58">
        <v>5</v>
      </c>
      <c r="R480" s="58">
        <v>2</v>
      </c>
      <c r="S480" s="58">
        <v>5</v>
      </c>
      <c r="T480" s="58">
        <v>2</v>
      </c>
      <c r="U480" s="60">
        <v>0</v>
      </c>
      <c r="V480" s="58">
        <v>3</v>
      </c>
      <c r="W480" s="59">
        <v>0</v>
      </c>
      <c r="X480" s="58">
        <v>1</v>
      </c>
      <c r="Y480" s="58">
        <v>4</v>
      </c>
      <c r="Z480" s="59">
        <v>37</v>
      </c>
      <c r="AA480" s="59">
        <v>4</v>
      </c>
      <c r="AB480" s="59" t="s">
        <v>27</v>
      </c>
      <c r="AC480" s="59">
        <v>0</v>
      </c>
      <c r="AD480" s="58">
        <v>4</v>
      </c>
      <c r="AE480" s="58">
        <v>2</v>
      </c>
      <c r="AF480" s="58">
        <v>0</v>
      </c>
      <c r="AG480" s="58">
        <v>7</v>
      </c>
      <c r="AH480" s="59" t="s">
        <v>258</v>
      </c>
      <c r="AI480" s="58">
        <v>9</v>
      </c>
      <c r="AJ480" s="60"/>
      <c r="AK480" s="59" t="s">
        <v>375</v>
      </c>
      <c r="AL480" s="59">
        <v>1</v>
      </c>
      <c r="AM480" s="59" t="s">
        <v>27</v>
      </c>
      <c r="AN480" s="59" t="s">
        <v>673</v>
      </c>
      <c r="AO480" s="58">
        <v>25</v>
      </c>
      <c r="AP480" s="59" t="s">
        <v>677</v>
      </c>
      <c r="AQ480" s="59" t="s">
        <v>721</v>
      </c>
      <c r="AR480" s="59" t="s">
        <v>27</v>
      </c>
      <c r="AS480" s="59" t="s">
        <v>686</v>
      </c>
      <c r="AT480" s="59" t="s">
        <v>27</v>
      </c>
      <c r="AU480" s="59" t="s">
        <v>27</v>
      </c>
      <c r="AV480" s="59" t="s">
        <v>27</v>
      </c>
      <c r="AW480" s="64"/>
      <c r="AX480" s="62" t="s">
        <v>747</v>
      </c>
      <c r="AY480" s="62">
        <v>20.870999999999999</v>
      </c>
      <c r="AZ480" s="62">
        <v>0.56408108108108101</v>
      </c>
      <c r="BA480" s="62">
        <v>1.7727947870250589</v>
      </c>
      <c r="BB480" s="62">
        <v>7.8050000000000006</v>
      </c>
      <c r="BC480" s="62">
        <v>0</v>
      </c>
      <c r="BD480">
        <v>2274</v>
      </c>
      <c r="BE480" s="62"/>
      <c r="BF480" s="64"/>
      <c r="BG480" s="64"/>
      <c r="BH480" s="50">
        <f t="shared" si="7"/>
        <v>0.28748023573379333</v>
      </c>
    </row>
    <row r="481" spans="1:89" ht="14.25" customHeight="1" x14ac:dyDescent="0.25">
      <c r="A481" s="58">
        <v>481</v>
      </c>
      <c r="B481" s="59" t="s">
        <v>78</v>
      </c>
      <c r="C481" s="59" t="s">
        <v>28</v>
      </c>
      <c r="D481" s="59" t="s">
        <v>31</v>
      </c>
      <c r="E481" s="59"/>
      <c r="F481" s="59" t="s">
        <v>30</v>
      </c>
      <c r="G481" s="58">
        <v>62</v>
      </c>
      <c r="H481" s="58">
        <v>150</v>
      </c>
      <c r="I481" s="59" t="s">
        <v>158</v>
      </c>
      <c r="J481" s="58">
        <v>927618937</v>
      </c>
      <c r="K481" s="58">
        <v>4.06666666666667</v>
      </c>
      <c r="L481" s="58">
        <v>0.40666666666666701</v>
      </c>
      <c r="M481" s="58">
        <v>7</v>
      </c>
      <c r="N481" s="60">
        <v>0</v>
      </c>
      <c r="O481" s="60">
        <v>0</v>
      </c>
      <c r="P481" s="58">
        <v>16</v>
      </c>
      <c r="Q481" s="58">
        <v>8</v>
      </c>
      <c r="R481" s="58">
        <v>3</v>
      </c>
      <c r="S481" s="58">
        <v>8</v>
      </c>
      <c r="T481" s="58">
        <v>1</v>
      </c>
      <c r="U481" s="58">
        <v>1</v>
      </c>
      <c r="V481" s="58">
        <v>4</v>
      </c>
      <c r="W481" s="59">
        <v>0</v>
      </c>
      <c r="X481" s="58">
        <v>2</v>
      </c>
      <c r="Y481" s="58">
        <v>7</v>
      </c>
      <c r="Z481" s="59">
        <v>57</v>
      </c>
      <c r="AA481" s="59">
        <v>7</v>
      </c>
      <c r="AB481" s="59" t="s">
        <v>27</v>
      </c>
      <c r="AC481" s="59">
        <v>0</v>
      </c>
      <c r="AD481" s="58">
        <v>8</v>
      </c>
      <c r="AE481" s="58">
        <v>2</v>
      </c>
      <c r="AF481" s="58">
        <v>4</v>
      </c>
      <c r="AG481" s="58">
        <v>16</v>
      </c>
      <c r="AH481" s="59" t="s">
        <v>381</v>
      </c>
      <c r="AI481" s="58">
        <v>16</v>
      </c>
      <c r="AJ481" s="58">
        <v>1</v>
      </c>
      <c r="AK481" s="59" t="s">
        <v>407</v>
      </c>
      <c r="AL481" s="59">
        <v>1</v>
      </c>
      <c r="AM481" s="59" t="s">
        <v>27</v>
      </c>
      <c r="AN481" s="59" t="s">
        <v>673</v>
      </c>
      <c r="AO481" s="58">
        <v>25</v>
      </c>
      <c r="AP481" s="59" t="s">
        <v>677</v>
      </c>
      <c r="AQ481" s="59" t="s">
        <v>721</v>
      </c>
      <c r="AR481" s="59" t="s">
        <v>27</v>
      </c>
      <c r="AS481" s="59" t="s">
        <v>686</v>
      </c>
      <c r="AT481" s="59" t="s">
        <v>27</v>
      </c>
      <c r="AU481" s="59" t="s">
        <v>27</v>
      </c>
      <c r="AV481" s="59" t="s">
        <v>27</v>
      </c>
      <c r="AW481" s="62"/>
      <c r="AX481" s="62" t="s">
        <v>747</v>
      </c>
      <c r="AY481" s="62">
        <v>17.521000000000001</v>
      </c>
      <c r="AZ481" s="62">
        <v>0.30738596491228071</v>
      </c>
      <c r="BA481" s="62">
        <v>3.253238970378403</v>
      </c>
      <c r="BB481" s="62">
        <v>12.864000000000001</v>
      </c>
      <c r="BC481" s="62">
        <v>372</v>
      </c>
      <c r="BD481" s="80">
        <v>7557</v>
      </c>
      <c r="BE481" s="62"/>
      <c r="BF481" s="62"/>
      <c r="BG481" s="62"/>
      <c r="BH481" s="50">
        <f t="shared" si="7"/>
        <v>0.79904115061925685</v>
      </c>
      <c r="BI481" s="50"/>
      <c r="BJ481" s="50"/>
      <c r="BL481" s="50"/>
      <c r="BM481" s="50"/>
      <c r="BN481" s="50"/>
      <c r="BO481" s="50"/>
      <c r="BP481" s="50"/>
      <c r="BQ481" s="50"/>
      <c r="BR481" s="50"/>
      <c r="BS481" s="50"/>
      <c r="BT481" s="50"/>
      <c r="BU481" s="50"/>
      <c r="BV481" s="50"/>
      <c r="BW481" s="50"/>
      <c r="BX481" s="50"/>
      <c r="BY481" s="50"/>
      <c r="BZ481" s="50"/>
      <c r="CA481" s="50"/>
      <c r="CB481" s="50"/>
      <c r="CC481" s="50"/>
      <c r="CD481" s="50"/>
      <c r="CE481" s="50"/>
      <c r="CF481" s="50"/>
      <c r="CG481" s="50"/>
      <c r="CH481" s="50"/>
      <c r="CI481" s="50"/>
    </row>
    <row r="482" spans="1:89" ht="14.25" customHeight="1" x14ac:dyDescent="0.25">
      <c r="A482" s="58">
        <v>482</v>
      </c>
      <c r="B482" s="59" t="s">
        <v>78</v>
      </c>
      <c r="C482" s="59" t="s">
        <v>28</v>
      </c>
      <c r="D482" s="59" t="s">
        <v>37</v>
      </c>
      <c r="E482" s="59"/>
      <c r="F482" s="59" t="s">
        <v>30</v>
      </c>
      <c r="G482" s="58">
        <v>69</v>
      </c>
      <c r="H482" s="58">
        <v>104</v>
      </c>
      <c r="I482" s="59" t="s">
        <v>158</v>
      </c>
      <c r="J482" s="58">
        <v>927618937</v>
      </c>
      <c r="K482" s="58">
        <v>4.4000000000000004</v>
      </c>
      <c r="L482" s="58">
        <v>0.44</v>
      </c>
      <c r="M482" s="58">
        <v>9</v>
      </c>
      <c r="N482" s="60">
        <v>0</v>
      </c>
      <c r="O482" s="60">
        <v>0</v>
      </c>
      <c r="P482" s="58">
        <v>22</v>
      </c>
      <c r="Q482" s="58">
        <v>13</v>
      </c>
      <c r="R482" s="58">
        <v>3</v>
      </c>
      <c r="S482" s="58">
        <v>13</v>
      </c>
      <c r="T482" s="58">
        <v>1</v>
      </c>
      <c r="U482" s="58">
        <v>3</v>
      </c>
      <c r="V482" s="58">
        <v>2.5</v>
      </c>
      <c r="W482" s="59">
        <v>0</v>
      </c>
      <c r="X482" s="58">
        <v>2.5</v>
      </c>
      <c r="Y482" s="58">
        <v>8</v>
      </c>
      <c r="Z482" s="59">
        <v>77</v>
      </c>
      <c r="AA482" s="59">
        <v>8</v>
      </c>
      <c r="AB482" s="59" t="s">
        <v>102</v>
      </c>
      <c r="AC482" s="59">
        <v>0</v>
      </c>
      <c r="AD482" s="58">
        <v>18</v>
      </c>
      <c r="AE482" s="58">
        <v>8</v>
      </c>
      <c r="AF482" s="58">
        <v>1</v>
      </c>
      <c r="AG482" s="58">
        <v>33</v>
      </c>
      <c r="AH482" s="59" t="s">
        <v>381</v>
      </c>
      <c r="AI482" s="58">
        <v>16</v>
      </c>
      <c r="AJ482" s="58">
        <v>1</v>
      </c>
      <c r="AK482" s="59" t="s">
        <v>440</v>
      </c>
      <c r="AL482" s="59">
        <v>1</v>
      </c>
      <c r="AM482" s="59" t="s">
        <v>27</v>
      </c>
      <c r="AN482" s="59" t="s">
        <v>673</v>
      </c>
      <c r="AO482" s="58">
        <v>25</v>
      </c>
      <c r="AP482" s="59" t="s">
        <v>677</v>
      </c>
      <c r="AQ482" s="59" t="s">
        <v>721</v>
      </c>
      <c r="AR482" s="59" t="s">
        <v>27</v>
      </c>
      <c r="AS482" s="59" t="s">
        <v>686</v>
      </c>
      <c r="AT482" s="59" t="s">
        <v>27</v>
      </c>
      <c r="AU482" s="59" t="s">
        <v>27</v>
      </c>
      <c r="AV482" s="59" t="s">
        <v>27</v>
      </c>
      <c r="AW482" s="62"/>
      <c r="AX482" s="62" t="s">
        <v>747</v>
      </c>
      <c r="AY482" s="62">
        <v>27.559000000000001</v>
      </c>
      <c r="AZ482" s="62">
        <v>0.3579090909090909</v>
      </c>
      <c r="BA482" s="62">
        <v>2.794005588011176</v>
      </c>
      <c r="BB482" s="62">
        <v>26.135999999999999</v>
      </c>
      <c r="BC482" s="62">
        <v>138</v>
      </c>
      <c r="BD482">
        <v>5354</v>
      </c>
      <c r="BE482" s="62" t="s">
        <v>740</v>
      </c>
      <c r="BF482" s="62"/>
      <c r="BG482" s="62"/>
      <c r="BH482" s="50">
        <f t="shared" si="7"/>
        <v>0.97971624514677602</v>
      </c>
      <c r="BI482" s="50"/>
      <c r="BJ482" s="50"/>
      <c r="BL482" s="50"/>
      <c r="BM482" s="50"/>
      <c r="BN482" s="50"/>
      <c r="BO482" s="50"/>
      <c r="BP482" s="50"/>
      <c r="BQ482" s="50"/>
      <c r="BR482" s="50"/>
      <c r="BS482" s="50"/>
      <c r="BT482" s="50"/>
      <c r="BU482" s="50"/>
      <c r="BV482" s="50"/>
      <c r="BW482" s="50"/>
      <c r="BX482" s="50"/>
      <c r="BY482" s="50"/>
      <c r="BZ482" s="50"/>
      <c r="CA482" s="50"/>
      <c r="CB482" s="50"/>
      <c r="CC482" s="50"/>
      <c r="CD482" s="50"/>
      <c r="CE482" s="50"/>
      <c r="CF482" s="50"/>
      <c r="CG482" s="50"/>
      <c r="CH482" s="50"/>
      <c r="CI482" s="50"/>
    </row>
    <row r="483" spans="1:89" ht="14.25" customHeight="1" x14ac:dyDescent="0.25">
      <c r="A483" s="58">
        <v>483</v>
      </c>
      <c r="B483" s="59" t="s">
        <v>78</v>
      </c>
      <c r="C483" s="59" t="s">
        <v>28</v>
      </c>
      <c r="D483" s="59" t="s">
        <v>42</v>
      </c>
      <c r="E483" s="59"/>
      <c r="F483" s="59" t="s">
        <v>30</v>
      </c>
      <c r="G483" s="58">
        <v>40</v>
      </c>
      <c r="H483" s="58">
        <v>24</v>
      </c>
      <c r="I483" s="59" t="s">
        <v>158</v>
      </c>
      <c r="J483" s="58">
        <v>927618937</v>
      </c>
      <c r="K483" s="58">
        <v>2.93333333333333</v>
      </c>
      <c r="L483" s="58">
        <v>0.293333333333333</v>
      </c>
      <c r="M483" s="58">
        <v>10</v>
      </c>
      <c r="N483" s="60">
        <v>0</v>
      </c>
      <c r="O483" s="60">
        <v>0</v>
      </c>
      <c r="P483" s="58">
        <v>24</v>
      </c>
      <c r="Q483" s="58">
        <v>14</v>
      </c>
      <c r="R483" s="58">
        <v>3</v>
      </c>
      <c r="S483" s="58">
        <v>14</v>
      </c>
      <c r="T483" s="58">
        <v>1</v>
      </c>
      <c r="U483" s="58">
        <v>2</v>
      </c>
      <c r="V483" s="58">
        <v>3.5</v>
      </c>
      <c r="W483" s="59">
        <v>0</v>
      </c>
      <c r="X483" s="58">
        <v>1.5</v>
      </c>
      <c r="Y483" s="58">
        <v>7</v>
      </c>
      <c r="Z483" s="59">
        <v>80</v>
      </c>
      <c r="AA483" s="59">
        <v>7</v>
      </c>
      <c r="AB483" s="59" t="s">
        <v>27</v>
      </c>
      <c r="AC483" s="59">
        <v>0</v>
      </c>
      <c r="AD483" s="58">
        <v>14</v>
      </c>
      <c r="AE483" s="58">
        <v>14</v>
      </c>
      <c r="AF483" s="58">
        <v>1</v>
      </c>
      <c r="AG483" s="58">
        <v>36</v>
      </c>
      <c r="AH483" s="59" t="s">
        <v>381</v>
      </c>
      <c r="AI483" s="58">
        <v>16</v>
      </c>
      <c r="AJ483" s="58">
        <v>1</v>
      </c>
      <c r="AK483" s="59" t="s">
        <v>465</v>
      </c>
      <c r="AL483" s="59">
        <v>1</v>
      </c>
      <c r="AM483" s="59" t="s">
        <v>27</v>
      </c>
      <c r="AN483" s="59" t="s">
        <v>673</v>
      </c>
      <c r="AO483" s="58">
        <v>25</v>
      </c>
      <c r="AP483" s="59" t="s">
        <v>677</v>
      </c>
      <c r="AQ483" s="59" t="s">
        <v>721</v>
      </c>
      <c r="AR483" s="59" t="s">
        <v>27</v>
      </c>
      <c r="AS483" s="59" t="s">
        <v>686</v>
      </c>
      <c r="AT483" s="59" t="s">
        <v>27</v>
      </c>
      <c r="AU483" s="59" t="s">
        <v>27</v>
      </c>
      <c r="AV483" s="59" t="s">
        <v>27</v>
      </c>
      <c r="AW483" s="64"/>
      <c r="AX483" s="62" t="s">
        <v>747</v>
      </c>
      <c r="AY483" s="62">
        <v>18.059000000000001</v>
      </c>
      <c r="AZ483" s="62">
        <v>0.22573750000000001</v>
      </c>
      <c r="BA483" s="62">
        <v>4.4299241375491443</v>
      </c>
      <c r="BB483" s="62">
        <v>14.766999999999999</v>
      </c>
      <c r="BC483" s="62">
        <v>80</v>
      </c>
      <c r="BD483" s="80">
        <v>4908</v>
      </c>
      <c r="BE483" s="62"/>
      <c r="BF483" s="64"/>
      <c r="BG483" s="64"/>
      <c r="BH483" s="50">
        <f t="shared" si="7"/>
        <v>1.6058474998615648</v>
      </c>
    </row>
    <row r="484" spans="1:89" ht="14.25" customHeight="1" x14ac:dyDescent="0.25">
      <c r="A484" s="58">
        <v>484</v>
      </c>
      <c r="B484" s="59" t="s">
        <v>78</v>
      </c>
      <c r="C484" s="59" t="s">
        <v>28</v>
      </c>
      <c r="D484" s="59" t="s">
        <v>47</v>
      </c>
      <c r="E484" s="59"/>
      <c r="F484" s="59" t="s">
        <v>30</v>
      </c>
      <c r="G484" s="58">
        <v>4</v>
      </c>
      <c r="H484" s="58">
        <v>8</v>
      </c>
      <c r="I484" s="59" t="s">
        <v>158</v>
      </c>
      <c r="J484" s="58">
        <v>927618937</v>
      </c>
      <c r="K484" s="58">
        <v>3.5384615384615401</v>
      </c>
      <c r="L484" s="58">
        <v>0.35384615384615398</v>
      </c>
      <c r="M484" s="58">
        <v>3</v>
      </c>
      <c r="N484" s="60">
        <v>0</v>
      </c>
      <c r="O484" s="60">
        <v>0</v>
      </c>
      <c r="P484" s="58">
        <v>7</v>
      </c>
      <c r="Q484" s="58">
        <v>4</v>
      </c>
      <c r="R484" s="58">
        <v>2</v>
      </c>
      <c r="S484" s="58">
        <v>4</v>
      </c>
      <c r="T484" s="58">
        <v>1</v>
      </c>
      <c r="U484" s="58">
        <v>2</v>
      </c>
      <c r="V484" s="58">
        <v>2.5</v>
      </c>
      <c r="W484" s="59">
        <v>0</v>
      </c>
      <c r="X484" s="58">
        <v>0.5</v>
      </c>
      <c r="Y484" s="58">
        <v>5</v>
      </c>
      <c r="Z484" s="59">
        <v>31</v>
      </c>
      <c r="AA484" s="59">
        <v>5</v>
      </c>
      <c r="AB484" s="59" t="s">
        <v>27</v>
      </c>
      <c r="AC484" s="59">
        <v>0</v>
      </c>
      <c r="AD484" s="58">
        <v>2</v>
      </c>
      <c r="AE484" s="58">
        <v>5</v>
      </c>
      <c r="AF484" s="58">
        <v>0</v>
      </c>
      <c r="AG484" s="58">
        <v>8</v>
      </c>
      <c r="AH484" s="59" t="s">
        <v>381</v>
      </c>
      <c r="AI484" s="58">
        <v>16</v>
      </c>
      <c r="AJ484" s="60"/>
      <c r="AK484" s="59" t="s">
        <v>495</v>
      </c>
      <c r="AL484" s="59">
        <v>1</v>
      </c>
      <c r="AM484" s="59" t="s">
        <v>27</v>
      </c>
      <c r="AN484" s="59" t="s">
        <v>673</v>
      </c>
      <c r="AO484" s="58">
        <v>25</v>
      </c>
      <c r="AP484" s="59" t="s">
        <v>677</v>
      </c>
      <c r="AQ484" s="59" t="s">
        <v>721</v>
      </c>
      <c r="AR484" s="59" t="s">
        <v>27</v>
      </c>
      <c r="AS484" s="59" t="s">
        <v>686</v>
      </c>
      <c r="AT484" s="59" t="s">
        <v>27</v>
      </c>
      <c r="AU484" s="59" t="s">
        <v>27</v>
      </c>
      <c r="AV484" s="59" t="s">
        <v>27</v>
      </c>
      <c r="AW484" s="64"/>
      <c r="AX484" s="62" t="s">
        <v>747</v>
      </c>
      <c r="AY484" s="62">
        <v>8.0009999999999994</v>
      </c>
      <c r="AZ484" s="62">
        <v>0.25809677419354837</v>
      </c>
      <c r="BA484" s="62">
        <v>3.8745156855393077</v>
      </c>
      <c r="BB484" s="62">
        <v>7.7880000000000003</v>
      </c>
      <c r="BC484" s="62">
        <v>8</v>
      </c>
      <c r="BD484">
        <v>1276</v>
      </c>
      <c r="BE484" s="62"/>
      <c r="BF484" s="64"/>
      <c r="BG484" s="64"/>
      <c r="BH484" s="50">
        <f t="shared" si="7"/>
        <v>0.87489063867016625</v>
      </c>
    </row>
    <row r="485" spans="1:89" ht="14.25" customHeight="1" x14ac:dyDescent="0.25">
      <c r="A485" s="58">
        <v>485</v>
      </c>
      <c r="B485" s="59" t="s">
        <v>78</v>
      </c>
      <c r="C485" s="59" t="s">
        <v>28</v>
      </c>
      <c r="D485" s="59" t="s">
        <v>33</v>
      </c>
      <c r="E485" s="59"/>
      <c r="F485" s="59" t="s">
        <v>500</v>
      </c>
      <c r="G485" s="58">
        <v>28</v>
      </c>
      <c r="H485" s="58">
        <v>200</v>
      </c>
      <c r="I485" s="59" t="s">
        <v>158</v>
      </c>
      <c r="J485" s="58">
        <v>927618937</v>
      </c>
      <c r="K485" s="58">
        <v>2.1</v>
      </c>
      <c r="L485" s="58">
        <v>0.42</v>
      </c>
      <c r="M485" s="58">
        <v>7</v>
      </c>
      <c r="N485" s="60">
        <v>0</v>
      </c>
      <c r="O485" s="60">
        <v>0</v>
      </c>
      <c r="P485" s="58">
        <v>13</v>
      </c>
      <c r="Q485" s="58">
        <v>6</v>
      </c>
      <c r="R485" s="58">
        <v>4</v>
      </c>
      <c r="S485" s="58">
        <v>6</v>
      </c>
      <c r="T485" s="58">
        <v>1</v>
      </c>
      <c r="U485" s="58">
        <v>1</v>
      </c>
      <c r="V485" s="58">
        <v>2</v>
      </c>
      <c r="W485" s="59">
        <v>0</v>
      </c>
      <c r="X485" s="58">
        <v>1</v>
      </c>
      <c r="Y485" s="58">
        <v>4</v>
      </c>
      <c r="Z485" s="59">
        <v>45</v>
      </c>
      <c r="AA485" s="59">
        <v>4</v>
      </c>
      <c r="AB485" s="59" t="s">
        <v>27</v>
      </c>
      <c r="AC485" s="59">
        <v>0</v>
      </c>
      <c r="AD485" s="58">
        <v>8</v>
      </c>
      <c r="AE485" s="58">
        <v>2</v>
      </c>
      <c r="AF485" s="58">
        <v>2</v>
      </c>
      <c r="AG485" s="58">
        <v>13</v>
      </c>
      <c r="AH485" s="59" t="s">
        <v>503</v>
      </c>
      <c r="AI485" s="58">
        <v>25</v>
      </c>
      <c r="AJ485" s="60"/>
      <c r="AK485" s="59" t="s">
        <v>529</v>
      </c>
      <c r="AL485" s="59">
        <v>1</v>
      </c>
      <c r="AM485" s="59" t="s">
        <v>27</v>
      </c>
      <c r="AN485" s="59" t="s">
        <v>673</v>
      </c>
      <c r="AO485" s="58">
        <v>25</v>
      </c>
      <c r="AP485" s="59" t="s">
        <v>677</v>
      </c>
      <c r="AQ485" s="59" t="s">
        <v>721</v>
      </c>
      <c r="AR485" s="59" t="s">
        <v>27</v>
      </c>
      <c r="AS485" s="59" t="s">
        <v>686</v>
      </c>
      <c r="AT485" s="59" t="s">
        <v>27</v>
      </c>
      <c r="AU485" s="59" t="s">
        <v>27</v>
      </c>
      <c r="AV485" s="59" t="s">
        <v>27</v>
      </c>
      <c r="AW485" s="62"/>
      <c r="AX485" s="62" t="s">
        <v>747</v>
      </c>
      <c r="AY485" s="62">
        <v>24.177</v>
      </c>
      <c r="AZ485" s="62">
        <v>0.53726666666666667</v>
      </c>
      <c r="BA485" s="62">
        <v>1.8612731108077925</v>
      </c>
      <c r="BB485" s="62">
        <v>23.653000000000002</v>
      </c>
      <c r="BC485" s="62">
        <v>28</v>
      </c>
      <c r="BD485">
        <v>6043</v>
      </c>
      <c r="BE485" s="62" t="s">
        <v>783</v>
      </c>
      <c r="BF485" s="62">
        <v>1</v>
      </c>
      <c r="BG485" s="62"/>
      <c r="BH485" s="50">
        <f t="shared" si="7"/>
        <v>0.49633949621541135</v>
      </c>
      <c r="BI485" s="50"/>
      <c r="BJ485" s="50"/>
      <c r="BL485" s="50"/>
      <c r="BM485" s="50"/>
      <c r="BN485" s="50"/>
      <c r="BO485" s="50"/>
      <c r="BP485" s="50"/>
      <c r="BQ485" s="50"/>
      <c r="BR485" s="50"/>
      <c r="BS485" s="50"/>
      <c r="BT485" s="50"/>
      <c r="BU485" s="50"/>
      <c r="BV485" s="50"/>
      <c r="BW485" s="50"/>
      <c r="BX485" s="50"/>
      <c r="BY485" s="50"/>
      <c r="BZ485" s="50"/>
      <c r="CA485" s="50"/>
      <c r="CB485" s="50"/>
      <c r="CC485" s="50"/>
      <c r="CD485" s="50"/>
      <c r="CE485" s="50"/>
      <c r="CF485" s="50"/>
      <c r="CG485" s="50"/>
      <c r="CH485" s="50"/>
      <c r="CI485" s="50"/>
    </row>
    <row r="486" spans="1:89" ht="14.25" customHeight="1" x14ac:dyDescent="0.25">
      <c r="A486" s="58">
        <v>486</v>
      </c>
      <c r="B486" s="59" t="s">
        <v>78</v>
      </c>
      <c r="C486" s="59" t="s">
        <v>28</v>
      </c>
      <c r="D486" s="59" t="s">
        <v>38</v>
      </c>
      <c r="E486" s="59"/>
      <c r="F486" s="59" t="s">
        <v>500</v>
      </c>
      <c r="G486" s="58">
        <v>29</v>
      </c>
      <c r="H486" s="58">
        <v>120</v>
      </c>
      <c r="I486" s="59" t="s">
        <v>158</v>
      </c>
      <c r="J486" s="58">
        <v>927618937</v>
      </c>
      <c r="K486" s="58">
        <v>2.0499999999999998</v>
      </c>
      <c r="L486" s="58">
        <v>0.41</v>
      </c>
      <c r="M486" s="58">
        <v>7</v>
      </c>
      <c r="N486" s="60">
        <v>0</v>
      </c>
      <c r="O486" s="60">
        <v>0</v>
      </c>
      <c r="P486" s="58">
        <v>19</v>
      </c>
      <c r="Q486" s="58">
        <v>12</v>
      </c>
      <c r="R486" s="60">
        <v>0</v>
      </c>
      <c r="S486" s="58">
        <v>12</v>
      </c>
      <c r="T486" s="60">
        <v>0</v>
      </c>
      <c r="U486" s="58">
        <v>1</v>
      </c>
      <c r="V486" s="58">
        <v>5.5</v>
      </c>
      <c r="W486" s="59">
        <v>0</v>
      </c>
      <c r="X486" s="58">
        <v>1.5</v>
      </c>
      <c r="Y486" s="58">
        <v>8</v>
      </c>
      <c r="Z486" s="59">
        <v>66</v>
      </c>
      <c r="AA486" s="59">
        <v>8</v>
      </c>
      <c r="AB486" s="59" t="s">
        <v>27</v>
      </c>
      <c r="AC486" s="59">
        <v>0</v>
      </c>
      <c r="AD486" s="58">
        <v>19</v>
      </c>
      <c r="AE486" s="58">
        <v>18</v>
      </c>
      <c r="AF486" s="58">
        <v>2</v>
      </c>
      <c r="AG486" s="58">
        <v>46</v>
      </c>
      <c r="AH486" s="59" t="s">
        <v>503</v>
      </c>
      <c r="AI486" s="58">
        <v>25</v>
      </c>
      <c r="AJ486" s="58">
        <v>1</v>
      </c>
      <c r="AK486" s="59" t="s">
        <v>560</v>
      </c>
      <c r="AL486" s="59">
        <v>1</v>
      </c>
      <c r="AM486" s="59" t="s">
        <v>27</v>
      </c>
      <c r="AN486" s="59" t="s">
        <v>673</v>
      </c>
      <c r="AO486" s="58">
        <v>25</v>
      </c>
      <c r="AP486" s="59" t="s">
        <v>677</v>
      </c>
      <c r="AQ486" s="59" t="s">
        <v>721</v>
      </c>
      <c r="AR486" s="59" t="s">
        <v>27</v>
      </c>
      <c r="AS486" s="59" t="s">
        <v>686</v>
      </c>
      <c r="AT486" s="59" t="s">
        <v>27</v>
      </c>
      <c r="AU486" s="59" t="s">
        <v>27</v>
      </c>
      <c r="AV486" s="59" t="s">
        <v>27</v>
      </c>
      <c r="AW486" s="62"/>
      <c r="AX486" s="62" t="s">
        <v>747</v>
      </c>
      <c r="AY486" s="62">
        <v>17.298000000000002</v>
      </c>
      <c r="AZ486" s="62">
        <v>0.2620909090909091</v>
      </c>
      <c r="BA486" s="62">
        <v>3.8154699965313905</v>
      </c>
      <c r="BB486" s="62">
        <v>11.949</v>
      </c>
      <c r="BC486" s="62">
        <v>87</v>
      </c>
      <c r="BD486">
        <v>3374</v>
      </c>
      <c r="BE486" s="62"/>
      <c r="BF486" s="62"/>
      <c r="BG486" s="62"/>
      <c r="BH486" s="50">
        <f t="shared" si="7"/>
        <v>2.254595907041276</v>
      </c>
      <c r="BI486" s="50"/>
      <c r="BJ486" s="50"/>
      <c r="BL486" s="50"/>
      <c r="BM486" s="50"/>
      <c r="BN486" s="50"/>
      <c r="BO486" s="50"/>
      <c r="BP486" s="50"/>
      <c r="BQ486" s="50"/>
      <c r="BR486" s="50"/>
      <c r="BS486" s="50"/>
      <c r="BT486" s="50"/>
      <c r="BU486" s="50"/>
      <c r="BV486" s="50"/>
      <c r="BW486" s="50"/>
      <c r="BX486" s="50"/>
      <c r="BY486" s="50"/>
      <c r="BZ486" s="50"/>
      <c r="CA486" s="50"/>
      <c r="CB486" s="50"/>
      <c r="CC486" s="50"/>
      <c r="CD486" s="50"/>
      <c r="CE486" s="50"/>
      <c r="CF486" s="50"/>
      <c r="CG486" s="50"/>
      <c r="CH486" s="50"/>
      <c r="CI486" s="50"/>
    </row>
    <row r="487" spans="1:89" ht="14.25" customHeight="1" x14ac:dyDescent="0.25">
      <c r="A487" s="58">
        <v>487</v>
      </c>
      <c r="B487" s="59" t="s">
        <v>78</v>
      </c>
      <c r="C487" s="59" t="s">
        <v>28</v>
      </c>
      <c r="D487" s="59" t="s">
        <v>43</v>
      </c>
      <c r="E487" s="59"/>
      <c r="F487" s="59" t="s">
        <v>500</v>
      </c>
      <c r="G487" s="58">
        <v>59</v>
      </c>
      <c r="H487" s="58">
        <v>26</v>
      </c>
      <c r="I487" s="59" t="s">
        <v>158</v>
      </c>
      <c r="J487" s="58">
        <v>927618937</v>
      </c>
      <c r="K487" s="58">
        <v>2.3666666666666698</v>
      </c>
      <c r="L487" s="58">
        <v>0.473333333333333</v>
      </c>
      <c r="M487" s="58">
        <v>11</v>
      </c>
      <c r="N487" s="60">
        <v>0</v>
      </c>
      <c r="O487" s="60">
        <v>0</v>
      </c>
      <c r="P487" s="58">
        <v>24</v>
      </c>
      <c r="Q487" s="58">
        <v>12</v>
      </c>
      <c r="R487" s="60">
        <v>0</v>
      </c>
      <c r="S487" s="58">
        <v>12</v>
      </c>
      <c r="T487" s="60">
        <v>0</v>
      </c>
      <c r="U487" s="58">
        <v>1</v>
      </c>
      <c r="V487" s="58">
        <v>3.5</v>
      </c>
      <c r="W487" s="59">
        <v>0</v>
      </c>
      <c r="X487" s="58">
        <v>2.5</v>
      </c>
      <c r="Y487" s="58">
        <v>7</v>
      </c>
      <c r="Z487" s="59">
        <v>73</v>
      </c>
      <c r="AA487" s="59">
        <v>7</v>
      </c>
      <c r="AB487" s="59" t="s">
        <v>27</v>
      </c>
      <c r="AC487" s="59">
        <v>0</v>
      </c>
      <c r="AD487" s="58">
        <v>19</v>
      </c>
      <c r="AE487" s="58">
        <v>12</v>
      </c>
      <c r="AF487" s="58">
        <v>1</v>
      </c>
      <c r="AG487" s="58">
        <v>36</v>
      </c>
      <c r="AH487" s="59" t="s">
        <v>503</v>
      </c>
      <c r="AI487" s="58">
        <v>25</v>
      </c>
      <c r="AJ487" s="58">
        <v>1</v>
      </c>
      <c r="AK487" s="59" t="s">
        <v>590</v>
      </c>
      <c r="AL487" s="59">
        <v>1</v>
      </c>
      <c r="AM487" s="59" t="s">
        <v>27</v>
      </c>
      <c r="AN487" s="59" t="s">
        <v>673</v>
      </c>
      <c r="AO487" s="58">
        <v>25</v>
      </c>
      <c r="AP487" s="59" t="s">
        <v>677</v>
      </c>
      <c r="AQ487" s="59" t="s">
        <v>721</v>
      </c>
      <c r="AR487" s="59" t="s">
        <v>27</v>
      </c>
      <c r="AS487" s="59" t="s">
        <v>686</v>
      </c>
      <c r="AT487" s="59" t="s">
        <v>27</v>
      </c>
      <c r="AU487" s="59" t="s">
        <v>27</v>
      </c>
      <c r="AV487" s="59" t="s">
        <v>27</v>
      </c>
      <c r="AW487" s="64"/>
      <c r="AX487" s="62" t="s">
        <v>747</v>
      </c>
      <c r="AY487" s="62">
        <v>17.022000000000002</v>
      </c>
      <c r="AZ487" s="62">
        <v>0.23317808219178085</v>
      </c>
      <c r="BA487" s="62">
        <v>4.2885677358712249</v>
      </c>
      <c r="BB487" s="62">
        <v>9.8149999999999995</v>
      </c>
      <c r="BC487" s="62">
        <v>59</v>
      </c>
      <c r="BD487" s="80">
        <v>4515</v>
      </c>
      <c r="BE487" s="62" t="s">
        <v>783</v>
      </c>
      <c r="BF487" s="62">
        <v>1</v>
      </c>
      <c r="BG487" s="64"/>
      <c r="BH487" s="50">
        <f t="shared" si="7"/>
        <v>1.8799201033956054</v>
      </c>
    </row>
    <row r="488" spans="1:89" ht="14.25" customHeight="1" x14ac:dyDescent="0.25">
      <c r="A488" s="58">
        <v>488</v>
      </c>
      <c r="B488" s="59" t="s">
        <v>78</v>
      </c>
      <c r="C488" s="59" t="s">
        <v>28</v>
      </c>
      <c r="D488" s="59" t="s">
        <v>48</v>
      </c>
      <c r="E488" s="59"/>
      <c r="F488" s="59" t="s">
        <v>500</v>
      </c>
      <c r="G488" s="58">
        <v>53</v>
      </c>
      <c r="H488" s="58">
        <v>7</v>
      </c>
      <c r="I488" s="59" t="s">
        <v>158</v>
      </c>
      <c r="J488" s="58">
        <v>927618937</v>
      </c>
      <c r="K488" s="58">
        <v>1.3846153846153799</v>
      </c>
      <c r="L488" s="58">
        <v>0.27692307692307699</v>
      </c>
      <c r="M488" s="58">
        <v>1</v>
      </c>
      <c r="N488" s="60">
        <v>0</v>
      </c>
      <c r="O488" s="60">
        <v>0</v>
      </c>
      <c r="P488" s="58">
        <v>4</v>
      </c>
      <c r="Q488" s="58">
        <v>3</v>
      </c>
      <c r="R488" s="60">
        <v>0</v>
      </c>
      <c r="S488" s="58">
        <v>3</v>
      </c>
      <c r="T488" s="60">
        <v>0</v>
      </c>
      <c r="U488" s="58">
        <v>1</v>
      </c>
      <c r="V488" s="58">
        <v>0.5</v>
      </c>
      <c r="W488" s="59">
        <v>0</v>
      </c>
      <c r="X488" s="58">
        <v>0.5</v>
      </c>
      <c r="Y488" s="58">
        <v>2</v>
      </c>
      <c r="Z488" s="59">
        <v>15</v>
      </c>
      <c r="AA488" s="59">
        <v>2</v>
      </c>
      <c r="AB488" s="59" t="s">
        <v>102</v>
      </c>
      <c r="AC488" s="61">
        <v>3</v>
      </c>
      <c r="AD488" s="58">
        <v>9</v>
      </c>
      <c r="AE488" s="58">
        <v>5</v>
      </c>
      <c r="AF488" s="58">
        <v>1</v>
      </c>
      <c r="AG488" s="58">
        <v>17</v>
      </c>
      <c r="AH488" s="59" t="s">
        <v>503</v>
      </c>
      <c r="AI488" s="58">
        <v>25</v>
      </c>
      <c r="AJ488" s="60"/>
      <c r="AK488" s="59" t="s">
        <v>622</v>
      </c>
      <c r="AL488" s="59">
        <v>1</v>
      </c>
      <c r="AM488" s="59" t="s">
        <v>27</v>
      </c>
      <c r="AN488" s="59" t="s">
        <v>673</v>
      </c>
      <c r="AO488" s="58">
        <v>25</v>
      </c>
      <c r="AP488" s="59" t="s">
        <v>677</v>
      </c>
      <c r="AQ488" s="59" t="s">
        <v>721</v>
      </c>
      <c r="AR488" s="59" t="s">
        <v>27</v>
      </c>
      <c r="AS488" s="59" t="s">
        <v>686</v>
      </c>
      <c r="AT488" s="59" t="s">
        <v>27</v>
      </c>
      <c r="AU488" s="59" t="s">
        <v>27</v>
      </c>
      <c r="AV488" s="59" t="s">
        <v>27</v>
      </c>
      <c r="AW488" s="64"/>
      <c r="AX488" s="62" t="s">
        <v>747</v>
      </c>
      <c r="AY488" s="62">
        <v>7.0129999999999999</v>
      </c>
      <c r="AZ488" s="62">
        <v>0.4675333333333333</v>
      </c>
      <c r="BA488" s="62">
        <v>2.1388849279908739</v>
      </c>
      <c r="BB488" s="62">
        <v>6.7080000000000002</v>
      </c>
      <c r="BC488" s="62">
        <v>53</v>
      </c>
      <c r="BD488" s="80">
        <v>394</v>
      </c>
      <c r="BE488" s="62" t="s">
        <v>783</v>
      </c>
      <c r="BF488" s="62">
        <v>1</v>
      </c>
      <c r="BG488" s="64"/>
      <c r="BH488" s="50">
        <f t="shared" si="7"/>
        <v>2.1388849279908739</v>
      </c>
    </row>
    <row r="489" spans="1:89" ht="14.25" hidden="1" customHeight="1" x14ac:dyDescent="0.25">
      <c r="A489" s="58">
        <v>489</v>
      </c>
      <c r="B489" s="59" t="s">
        <v>78</v>
      </c>
      <c r="C489" s="59" t="s">
        <v>26</v>
      </c>
      <c r="D489" s="59" t="s">
        <v>79</v>
      </c>
      <c r="E489" s="59"/>
      <c r="F489" s="59" t="s">
        <v>80</v>
      </c>
      <c r="G489" s="58">
        <v>1</v>
      </c>
      <c r="H489" s="58">
        <v>30</v>
      </c>
      <c r="I489" s="59" t="s">
        <v>161</v>
      </c>
      <c r="J489" s="58">
        <v>1015887</v>
      </c>
      <c r="K489" s="58">
        <v>74.9375</v>
      </c>
      <c r="L489" s="58">
        <v>0.82900943396226401</v>
      </c>
      <c r="M489" s="60">
        <v>0</v>
      </c>
      <c r="N489" s="60">
        <v>0</v>
      </c>
      <c r="O489" s="60">
        <v>0</v>
      </c>
      <c r="P489" s="60">
        <v>0</v>
      </c>
      <c r="Q489" s="60">
        <v>0</v>
      </c>
      <c r="R489" s="60">
        <v>0</v>
      </c>
      <c r="S489" s="60">
        <v>0</v>
      </c>
      <c r="T489" s="60">
        <v>0</v>
      </c>
      <c r="U489" s="60">
        <v>0</v>
      </c>
      <c r="V489" s="60">
        <v>0</v>
      </c>
      <c r="W489" s="59">
        <v>0</v>
      </c>
      <c r="X489" s="60">
        <v>0</v>
      </c>
      <c r="Y489" s="60">
        <v>0</v>
      </c>
      <c r="Z489" s="59">
        <v>0</v>
      </c>
      <c r="AA489" s="59">
        <v>0</v>
      </c>
      <c r="AB489" s="59" t="s">
        <v>767</v>
      </c>
      <c r="AC489" s="61">
        <v>4</v>
      </c>
      <c r="AD489" s="58">
        <v>0</v>
      </c>
      <c r="AE489" s="58">
        <v>0</v>
      </c>
      <c r="AF489" s="58">
        <v>0</v>
      </c>
      <c r="AG489" s="58">
        <v>0</v>
      </c>
      <c r="AH489" s="59" t="s">
        <v>90</v>
      </c>
      <c r="AI489" s="58">
        <v>4</v>
      </c>
      <c r="AJ489" s="60"/>
      <c r="AK489" s="59" t="s">
        <v>162</v>
      </c>
      <c r="AL489" s="59">
        <v>1</v>
      </c>
      <c r="AM489" s="59" t="s">
        <v>27</v>
      </c>
      <c r="AN489" s="59" t="s">
        <v>680</v>
      </c>
      <c r="AO489" s="58">
        <v>31</v>
      </c>
      <c r="AP489" s="59" t="s">
        <v>674</v>
      </c>
      <c r="AQ489" s="59" t="s">
        <v>722</v>
      </c>
      <c r="AR489" s="59" t="s">
        <v>27</v>
      </c>
      <c r="AS489" s="59" t="s">
        <v>723</v>
      </c>
      <c r="AT489" s="59" t="s">
        <v>27</v>
      </c>
      <c r="AU489" s="59" t="s">
        <v>27</v>
      </c>
      <c r="AV489" s="59" t="s">
        <v>27</v>
      </c>
      <c r="AW489" s="62"/>
      <c r="AX489" s="62" t="s">
        <v>748</v>
      </c>
      <c r="AY489" s="62">
        <v>190.54300000000001</v>
      </c>
      <c r="AZ489" s="62" t="s">
        <v>27</v>
      </c>
      <c r="BA489" s="62">
        <v>0</v>
      </c>
      <c r="BB489" s="62">
        <v>20.791</v>
      </c>
      <c r="BC489" s="62">
        <v>79</v>
      </c>
      <c r="BD489" s="65">
        <v>0</v>
      </c>
      <c r="BE489" s="62"/>
      <c r="BF489" s="62"/>
      <c r="BG489" s="62"/>
      <c r="BH489" s="50">
        <f t="shared" si="7"/>
        <v>0</v>
      </c>
      <c r="BI489" s="50"/>
      <c r="BJ489" s="50"/>
      <c r="BL489" s="50"/>
      <c r="BM489" s="50"/>
      <c r="BN489" s="50"/>
      <c r="BO489" s="50"/>
      <c r="BP489" s="50"/>
      <c r="BQ489" s="50"/>
      <c r="BR489" s="50"/>
      <c r="BS489" s="50"/>
      <c r="BT489" s="50"/>
      <c r="BU489" s="50"/>
      <c r="BV489" s="50"/>
      <c r="BW489" s="50"/>
      <c r="BX489" s="50"/>
      <c r="BY489" s="50"/>
      <c r="BZ489" s="50"/>
      <c r="CA489" s="50"/>
      <c r="CB489" s="50"/>
      <c r="CC489" s="50"/>
      <c r="CD489" s="50"/>
      <c r="CE489" s="50"/>
      <c r="CF489" s="50"/>
      <c r="CG489" s="50"/>
      <c r="CH489" s="50"/>
      <c r="CI489" s="50"/>
      <c r="CJ489" s="50"/>
      <c r="CK489" s="50"/>
    </row>
    <row r="490" spans="1:89" ht="14.25" hidden="1" customHeight="1" x14ac:dyDescent="0.25">
      <c r="A490" s="58">
        <v>490</v>
      </c>
      <c r="B490" s="59" t="s">
        <v>78</v>
      </c>
      <c r="C490" s="59" t="s">
        <v>26</v>
      </c>
      <c r="D490" s="59" t="s">
        <v>34</v>
      </c>
      <c r="E490" s="59"/>
      <c r="F490" s="59" t="s">
        <v>35</v>
      </c>
      <c r="G490" s="58">
        <v>1</v>
      </c>
      <c r="H490" s="58">
        <v>19</v>
      </c>
      <c r="I490" s="59" t="s">
        <v>161</v>
      </c>
      <c r="J490" s="58">
        <v>1015887</v>
      </c>
      <c r="K490" s="58">
        <v>74.357142857142904</v>
      </c>
      <c r="L490" s="58">
        <v>0.68844984802431597</v>
      </c>
      <c r="M490" s="60">
        <v>0</v>
      </c>
      <c r="N490" s="60">
        <v>0</v>
      </c>
      <c r="O490" s="60">
        <v>0</v>
      </c>
      <c r="P490" s="60">
        <v>0</v>
      </c>
      <c r="Q490" s="60">
        <v>0</v>
      </c>
      <c r="R490" s="60">
        <v>0</v>
      </c>
      <c r="S490" s="60">
        <v>0</v>
      </c>
      <c r="T490" s="60">
        <v>0</v>
      </c>
      <c r="U490" s="60">
        <v>0</v>
      </c>
      <c r="V490" s="60">
        <v>0</v>
      </c>
      <c r="W490" s="59">
        <v>0</v>
      </c>
      <c r="X490" s="60">
        <v>0</v>
      </c>
      <c r="Y490" s="60">
        <v>0</v>
      </c>
      <c r="Z490" s="59">
        <v>0</v>
      </c>
      <c r="AA490" s="59">
        <v>0</v>
      </c>
      <c r="AB490" s="59" t="s">
        <v>767</v>
      </c>
      <c r="AC490" s="61">
        <v>4</v>
      </c>
      <c r="AD490" s="58">
        <v>0</v>
      </c>
      <c r="AE490" s="58">
        <v>0</v>
      </c>
      <c r="AF490" s="58">
        <v>0</v>
      </c>
      <c r="AG490" s="58">
        <v>0</v>
      </c>
      <c r="AH490" s="59" t="s">
        <v>90</v>
      </c>
      <c r="AI490" s="58">
        <v>4</v>
      </c>
      <c r="AJ490" s="60"/>
      <c r="AK490" s="59" t="s">
        <v>210</v>
      </c>
      <c r="AL490" s="59">
        <v>1</v>
      </c>
      <c r="AM490" s="59" t="s">
        <v>27</v>
      </c>
      <c r="AN490" s="59" t="s">
        <v>680</v>
      </c>
      <c r="AO490" s="58">
        <v>31</v>
      </c>
      <c r="AP490" s="59" t="s">
        <v>674</v>
      </c>
      <c r="AQ490" s="59" t="s">
        <v>722</v>
      </c>
      <c r="AR490" s="59" t="s">
        <v>27</v>
      </c>
      <c r="AS490" s="59" t="s">
        <v>723</v>
      </c>
      <c r="AT490" s="59" t="s">
        <v>27</v>
      </c>
      <c r="AU490" s="59" t="s">
        <v>27</v>
      </c>
      <c r="AV490" s="59" t="s">
        <v>27</v>
      </c>
      <c r="AW490" s="62"/>
      <c r="AX490" s="62" t="s">
        <v>748</v>
      </c>
      <c r="AY490" s="62">
        <v>73.679000000000002</v>
      </c>
      <c r="AZ490" s="62" t="s">
        <v>27</v>
      </c>
      <c r="BA490" s="62">
        <v>0</v>
      </c>
      <c r="BB490" s="62">
        <v>10.516</v>
      </c>
      <c r="BC490" s="62">
        <v>27</v>
      </c>
      <c r="BD490" s="65">
        <v>0</v>
      </c>
      <c r="BE490" s="62"/>
      <c r="BF490" s="62"/>
      <c r="BG490" s="62"/>
      <c r="BH490" s="50">
        <f t="shared" si="7"/>
        <v>0</v>
      </c>
      <c r="BI490" s="50"/>
      <c r="BJ490" s="50"/>
      <c r="BL490" s="50"/>
      <c r="BM490" s="50"/>
      <c r="BN490" s="50"/>
      <c r="BO490" s="50"/>
      <c r="BP490" s="50"/>
      <c r="BQ490" s="50"/>
      <c r="BR490" s="50"/>
      <c r="BS490" s="50"/>
      <c r="BT490" s="50"/>
      <c r="BU490" s="50"/>
      <c r="BV490" s="50"/>
      <c r="BW490" s="50"/>
      <c r="BX490" s="50"/>
      <c r="BY490" s="50"/>
      <c r="BZ490" s="50"/>
      <c r="CA490" s="50"/>
      <c r="CB490" s="50"/>
      <c r="CC490" s="50"/>
      <c r="CD490" s="50"/>
      <c r="CE490" s="50"/>
      <c r="CF490" s="50"/>
      <c r="CG490" s="50"/>
      <c r="CH490" s="50"/>
      <c r="CI490" s="50"/>
    </row>
    <row r="491" spans="1:89" ht="14.25" hidden="1" customHeight="1" x14ac:dyDescent="0.25">
      <c r="A491" s="58">
        <v>491</v>
      </c>
      <c r="B491" s="59" t="s">
        <v>78</v>
      </c>
      <c r="C491" s="59" t="s">
        <v>26</v>
      </c>
      <c r="D491" s="59" t="s">
        <v>39</v>
      </c>
      <c r="E491" s="59"/>
      <c r="F491" s="59" t="s">
        <v>40</v>
      </c>
      <c r="G491" s="58">
        <v>1</v>
      </c>
      <c r="H491" s="58">
        <v>9</v>
      </c>
      <c r="I491" s="59" t="s">
        <v>161</v>
      </c>
      <c r="J491" s="58">
        <v>1015887</v>
      </c>
      <c r="K491" s="58">
        <v>55.2</v>
      </c>
      <c r="L491" s="58">
        <v>0.28085106382978697</v>
      </c>
      <c r="M491" s="60">
        <v>0</v>
      </c>
      <c r="N491" s="60">
        <v>0</v>
      </c>
      <c r="O491" s="60">
        <v>0</v>
      </c>
      <c r="P491" s="60">
        <v>0</v>
      </c>
      <c r="Q491" s="60">
        <v>0</v>
      </c>
      <c r="R491" s="60">
        <v>0</v>
      </c>
      <c r="S491" s="60">
        <v>0</v>
      </c>
      <c r="T491" s="60">
        <v>0</v>
      </c>
      <c r="U491" s="60">
        <v>0</v>
      </c>
      <c r="V491" s="60">
        <v>0</v>
      </c>
      <c r="W491" s="59">
        <v>0</v>
      </c>
      <c r="X491" s="60">
        <v>0</v>
      </c>
      <c r="Y491" s="60">
        <v>0</v>
      </c>
      <c r="Z491" s="59">
        <v>0</v>
      </c>
      <c r="AA491" s="59">
        <v>0</v>
      </c>
      <c r="AB491" s="59" t="s">
        <v>89</v>
      </c>
      <c r="AC491" s="61">
        <v>4</v>
      </c>
      <c r="AD491" s="58">
        <v>0</v>
      </c>
      <c r="AE491" s="58">
        <v>0</v>
      </c>
      <c r="AF491" s="58">
        <v>0</v>
      </c>
      <c r="AG491" s="58">
        <v>0</v>
      </c>
      <c r="AH491" s="59" t="s">
        <v>90</v>
      </c>
      <c r="AI491" s="58">
        <v>4</v>
      </c>
      <c r="AJ491" s="60"/>
      <c r="AK491" s="59" t="s">
        <v>145</v>
      </c>
      <c r="AL491" s="59">
        <v>1</v>
      </c>
      <c r="AM491" s="59" t="s">
        <v>27</v>
      </c>
      <c r="AN491" s="59" t="s">
        <v>680</v>
      </c>
      <c r="AO491" s="58">
        <v>31</v>
      </c>
      <c r="AP491" s="59" t="s">
        <v>674</v>
      </c>
      <c r="AQ491" s="59" t="s">
        <v>722</v>
      </c>
      <c r="AR491" s="59" t="s">
        <v>27</v>
      </c>
      <c r="AS491" s="59" t="s">
        <v>723</v>
      </c>
      <c r="AT491" s="59" t="s">
        <v>27</v>
      </c>
      <c r="AU491" s="59" t="s">
        <v>27</v>
      </c>
      <c r="AV491" s="59" t="s">
        <v>27</v>
      </c>
      <c r="AW491" s="62"/>
      <c r="AX491" s="62" t="s">
        <v>748</v>
      </c>
      <c r="AY491" s="62">
        <v>9.0120000000000005</v>
      </c>
      <c r="AZ491" s="62" t="s">
        <v>27</v>
      </c>
      <c r="BA491" s="62">
        <v>0</v>
      </c>
      <c r="BB491" s="62">
        <v>8.3510000000000009</v>
      </c>
      <c r="BC491" s="62">
        <v>57</v>
      </c>
      <c r="BD491" s="65">
        <v>0</v>
      </c>
      <c r="BE491" s="62"/>
      <c r="BF491" s="62"/>
      <c r="BG491" s="62"/>
      <c r="BH491" s="50">
        <f t="shared" si="7"/>
        <v>0</v>
      </c>
      <c r="BI491" s="50"/>
      <c r="BJ491" s="50"/>
      <c r="BL491" s="50"/>
      <c r="BM491" s="50"/>
      <c r="BN491" s="50"/>
      <c r="BO491" s="50"/>
      <c r="BP491" s="50"/>
      <c r="BQ491" s="50"/>
      <c r="BR491" s="50"/>
      <c r="BS491" s="50"/>
      <c r="BT491" s="50"/>
      <c r="BU491" s="50"/>
      <c r="BV491" s="50"/>
      <c r="BW491" s="50"/>
      <c r="BX491" s="50"/>
      <c r="BY491" s="50"/>
      <c r="BZ491" s="50"/>
      <c r="CA491" s="50"/>
      <c r="CB491" s="50"/>
      <c r="CC491" s="50"/>
      <c r="CD491" s="50"/>
      <c r="CE491" s="50"/>
      <c r="CF491" s="50"/>
      <c r="CG491" s="50"/>
      <c r="CH491" s="50"/>
      <c r="CI491" s="50"/>
    </row>
    <row r="492" spans="1:89" ht="14.25" hidden="1" customHeight="1" x14ac:dyDescent="0.25">
      <c r="A492" s="58">
        <v>492</v>
      </c>
      <c r="B492" s="59" t="s">
        <v>78</v>
      </c>
      <c r="C492" s="59" t="s">
        <v>26</v>
      </c>
      <c r="D492" s="59" t="s">
        <v>44</v>
      </c>
      <c r="E492" s="59"/>
      <c r="F492" s="59" t="s">
        <v>45</v>
      </c>
      <c r="G492" s="58">
        <v>1</v>
      </c>
      <c r="H492" s="58">
        <v>8</v>
      </c>
      <c r="I492" s="59" t="s">
        <v>161</v>
      </c>
      <c r="J492" s="58">
        <v>1015887</v>
      </c>
      <c r="K492" s="58">
        <v>31</v>
      </c>
      <c r="L492" s="58">
        <v>0.21126760563380301</v>
      </c>
      <c r="M492" s="60">
        <v>0</v>
      </c>
      <c r="N492" s="60">
        <v>0</v>
      </c>
      <c r="O492" s="60">
        <v>0</v>
      </c>
      <c r="P492" s="60">
        <v>0</v>
      </c>
      <c r="Q492" s="60">
        <v>0</v>
      </c>
      <c r="R492" s="60">
        <v>0</v>
      </c>
      <c r="S492" s="60">
        <v>0</v>
      </c>
      <c r="T492" s="60">
        <v>0</v>
      </c>
      <c r="U492" s="60">
        <v>0</v>
      </c>
      <c r="V492" s="60">
        <v>0</v>
      </c>
      <c r="W492" s="59">
        <v>0</v>
      </c>
      <c r="X492" s="60">
        <v>0</v>
      </c>
      <c r="Y492" s="60">
        <v>0</v>
      </c>
      <c r="Z492" s="59">
        <v>0</v>
      </c>
      <c r="AA492" s="59">
        <v>0</v>
      </c>
      <c r="AB492" s="59" t="s">
        <v>767</v>
      </c>
      <c r="AC492" s="61">
        <v>4</v>
      </c>
      <c r="AD492" s="58">
        <v>0</v>
      </c>
      <c r="AE492" s="58">
        <v>0</v>
      </c>
      <c r="AF492" s="58">
        <v>0</v>
      </c>
      <c r="AG492" s="58">
        <v>0</v>
      </c>
      <c r="AH492" s="59" t="s">
        <v>90</v>
      </c>
      <c r="AI492" s="58">
        <v>4</v>
      </c>
      <c r="AJ492" s="60"/>
      <c r="AK492" s="59" t="s">
        <v>100</v>
      </c>
      <c r="AL492" s="59">
        <v>1</v>
      </c>
      <c r="AM492" s="59" t="s">
        <v>27</v>
      </c>
      <c r="AN492" s="59" t="s">
        <v>680</v>
      </c>
      <c r="AO492" s="58">
        <v>31</v>
      </c>
      <c r="AP492" s="59" t="s">
        <v>674</v>
      </c>
      <c r="AQ492" s="59" t="s">
        <v>722</v>
      </c>
      <c r="AR492" s="59" t="s">
        <v>27</v>
      </c>
      <c r="AS492" s="59" t="s">
        <v>723</v>
      </c>
      <c r="AT492" s="59" t="s">
        <v>27</v>
      </c>
      <c r="AU492" s="59" t="s">
        <v>27</v>
      </c>
      <c r="AV492" s="59" t="s">
        <v>27</v>
      </c>
      <c r="AW492" s="64"/>
      <c r="AX492" s="62" t="s">
        <v>748</v>
      </c>
      <c r="AY492" s="62">
        <v>41.468000000000004</v>
      </c>
      <c r="AZ492" s="62" t="s">
        <v>27</v>
      </c>
      <c r="BA492" s="62">
        <v>0</v>
      </c>
      <c r="BB492" s="62">
        <v>4.7060000000000004</v>
      </c>
      <c r="BC492" s="62">
        <v>92</v>
      </c>
      <c r="BD492" s="65">
        <v>0</v>
      </c>
      <c r="BE492" s="62"/>
      <c r="BF492" s="64"/>
      <c r="BG492" s="64"/>
      <c r="BH492" s="50">
        <f t="shared" si="7"/>
        <v>0</v>
      </c>
    </row>
    <row r="493" spans="1:89" ht="14.25" customHeight="1" x14ac:dyDescent="0.25">
      <c r="A493" s="58">
        <v>493</v>
      </c>
      <c r="B493" s="59" t="s">
        <v>78</v>
      </c>
      <c r="C493" s="59" t="s">
        <v>28</v>
      </c>
      <c r="D493" s="59" t="s">
        <v>79</v>
      </c>
      <c r="E493" s="59"/>
      <c r="F493" s="59" t="s">
        <v>80</v>
      </c>
      <c r="G493" s="58">
        <v>1</v>
      </c>
      <c r="H493" s="58">
        <v>30</v>
      </c>
      <c r="I493" s="59" t="s">
        <v>163</v>
      </c>
      <c r="J493" s="58">
        <v>8869115226</v>
      </c>
      <c r="K493" s="58">
        <v>0</v>
      </c>
      <c r="L493" s="58">
        <v>0</v>
      </c>
      <c r="M493" s="58">
        <v>4</v>
      </c>
      <c r="N493" s="60">
        <v>0</v>
      </c>
      <c r="O493" s="58">
        <v>3</v>
      </c>
      <c r="P493" s="58">
        <v>7</v>
      </c>
      <c r="Q493" s="58">
        <v>3</v>
      </c>
      <c r="R493" s="60">
        <v>0</v>
      </c>
      <c r="S493" s="58">
        <v>3</v>
      </c>
      <c r="T493" s="58">
        <v>1</v>
      </c>
      <c r="U493" s="60">
        <v>0</v>
      </c>
      <c r="V493" s="58">
        <v>1</v>
      </c>
      <c r="W493" s="59">
        <v>0</v>
      </c>
      <c r="X493" s="58">
        <v>1</v>
      </c>
      <c r="Y493" s="58">
        <v>2</v>
      </c>
      <c r="Z493" s="59">
        <v>25</v>
      </c>
      <c r="AA493" s="59">
        <v>2</v>
      </c>
      <c r="AB493" s="59" t="s">
        <v>27</v>
      </c>
      <c r="AC493" s="59">
        <v>0</v>
      </c>
      <c r="AD493" s="58">
        <v>1</v>
      </c>
      <c r="AE493" s="58">
        <v>2</v>
      </c>
      <c r="AF493" s="58">
        <v>0</v>
      </c>
      <c r="AG493" s="58">
        <v>7</v>
      </c>
      <c r="AH493" s="59" t="s">
        <v>116</v>
      </c>
      <c r="AI493" s="58">
        <v>1</v>
      </c>
      <c r="AJ493" s="58">
        <v>1</v>
      </c>
      <c r="AK493" s="59" t="s">
        <v>164</v>
      </c>
      <c r="AL493" s="59">
        <v>1</v>
      </c>
      <c r="AM493" s="59" t="s">
        <v>27</v>
      </c>
      <c r="AN493" s="59" t="s">
        <v>680</v>
      </c>
      <c r="AO493" s="58">
        <v>22</v>
      </c>
      <c r="AP493" s="59" t="s">
        <v>677</v>
      </c>
      <c r="AQ493" s="59" t="s">
        <v>691</v>
      </c>
      <c r="AR493" s="59" t="s">
        <v>27</v>
      </c>
      <c r="AS493" s="59" t="s">
        <v>684</v>
      </c>
      <c r="AT493" s="59" t="s">
        <v>27</v>
      </c>
      <c r="AU493" s="59" t="s">
        <v>27</v>
      </c>
      <c r="AV493" s="59" t="s">
        <v>27</v>
      </c>
      <c r="AW493" s="62"/>
      <c r="AX493" s="62" t="s">
        <v>748</v>
      </c>
      <c r="AY493" s="62">
        <v>26.105</v>
      </c>
      <c r="AZ493" s="62">
        <v>1.0442</v>
      </c>
      <c r="BA493" s="62">
        <v>0.95767094426355104</v>
      </c>
      <c r="BB493" s="62"/>
      <c r="BC493" s="62">
        <v>93</v>
      </c>
      <c r="BD493">
        <v>406</v>
      </c>
      <c r="BE493" s="62"/>
      <c r="BF493" s="62"/>
      <c r="BG493" s="62"/>
      <c r="BH493" s="50">
        <f t="shared" si="7"/>
        <v>0.11492051331162613</v>
      </c>
      <c r="BI493" s="50"/>
      <c r="BJ493" s="50"/>
      <c r="BL493" s="50"/>
      <c r="BM493" s="50"/>
      <c r="BN493" s="50"/>
      <c r="BO493" s="50"/>
      <c r="BP493" s="50"/>
      <c r="BQ493" s="50"/>
      <c r="BR493" s="50"/>
      <c r="BS493" s="50"/>
      <c r="BT493" s="50"/>
      <c r="BU493" s="50"/>
      <c r="BV493" s="50"/>
      <c r="BW493" s="50"/>
      <c r="BX493" s="50"/>
      <c r="BY493" s="50"/>
      <c r="BZ493" s="50"/>
      <c r="CA493" s="50"/>
      <c r="CB493" s="50"/>
      <c r="CC493" s="50"/>
      <c r="CD493" s="50"/>
      <c r="CE493" s="50"/>
      <c r="CF493" s="50"/>
      <c r="CG493" s="50"/>
      <c r="CH493" s="50"/>
      <c r="CI493" s="50"/>
      <c r="CJ493" s="50"/>
      <c r="CK493" s="50"/>
    </row>
    <row r="494" spans="1:89" ht="14.25" customHeight="1" x14ac:dyDescent="0.25">
      <c r="A494" s="58">
        <v>494</v>
      </c>
      <c r="B494" s="59" t="s">
        <v>78</v>
      </c>
      <c r="C494" s="59" t="s">
        <v>28</v>
      </c>
      <c r="D494" s="59" t="s">
        <v>79</v>
      </c>
      <c r="E494" s="59"/>
      <c r="F494" s="59" t="s">
        <v>80</v>
      </c>
      <c r="G494" s="58">
        <v>1</v>
      </c>
      <c r="H494" s="58">
        <v>30</v>
      </c>
      <c r="I494" s="59" t="s">
        <v>165</v>
      </c>
      <c r="J494" s="58">
        <v>1412134207</v>
      </c>
      <c r="K494" s="58">
        <v>69.571428571428598</v>
      </c>
      <c r="L494" s="58">
        <v>0.50151975683890604</v>
      </c>
      <c r="M494" s="58">
        <v>10</v>
      </c>
      <c r="N494" s="60">
        <v>0</v>
      </c>
      <c r="O494" s="58">
        <v>1</v>
      </c>
      <c r="P494" s="58">
        <v>23</v>
      </c>
      <c r="Q494" s="58">
        <v>13</v>
      </c>
      <c r="R494" s="58">
        <v>6</v>
      </c>
      <c r="S494" s="58">
        <v>13</v>
      </c>
      <c r="T494" s="58">
        <v>2</v>
      </c>
      <c r="U494" s="58">
        <v>5</v>
      </c>
      <c r="V494" s="58">
        <v>4.5</v>
      </c>
      <c r="W494" s="61">
        <v>1</v>
      </c>
      <c r="X494" s="58">
        <v>2.5</v>
      </c>
      <c r="Y494" s="58">
        <v>13</v>
      </c>
      <c r="Z494" s="59">
        <v>94</v>
      </c>
      <c r="AA494" s="59">
        <v>13</v>
      </c>
      <c r="AB494" s="59" t="s">
        <v>102</v>
      </c>
      <c r="AC494" s="59">
        <v>0</v>
      </c>
      <c r="AD494" s="58">
        <v>7</v>
      </c>
      <c r="AE494" s="58">
        <v>6</v>
      </c>
      <c r="AF494" s="58">
        <v>1</v>
      </c>
      <c r="AG494" s="58">
        <v>20</v>
      </c>
      <c r="AH494" s="59" t="s">
        <v>83</v>
      </c>
      <c r="AI494" s="58">
        <v>3</v>
      </c>
      <c r="AJ494" s="58">
        <v>1</v>
      </c>
      <c r="AK494" s="59" t="s">
        <v>166</v>
      </c>
      <c r="AL494" s="59">
        <v>1</v>
      </c>
      <c r="AM494" s="59" t="s">
        <v>27</v>
      </c>
      <c r="AN494" s="59" t="s">
        <v>680</v>
      </c>
      <c r="AO494" s="58">
        <v>25</v>
      </c>
      <c r="AP494" s="59" t="s">
        <v>677</v>
      </c>
      <c r="AQ494" s="59" t="s">
        <v>705</v>
      </c>
      <c r="AR494" s="59" t="s">
        <v>27</v>
      </c>
      <c r="AS494" s="59" t="s">
        <v>27</v>
      </c>
      <c r="AT494" s="59" t="s">
        <v>27</v>
      </c>
      <c r="AU494" s="59" t="s">
        <v>27</v>
      </c>
      <c r="AV494" s="59" t="s">
        <v>27</v>
      </c>
      <c r="AW494" s="62"/>
      <c r="AX494" s="62" t="s">
        <v>747</v>
      </c>
      <c r="AY494" s="62">
        <v>33.704000000000001</v>
      </c>
      <c r="AZ494" s="62">
        <v>0.35855319148936171</v>
      </c>
      <c r="BA494" s="62">
        <v>2.7889864704486116</v>
      </c>
      <c r="BB494" s="62">
        <v>15.451000000000001</v>
      </c>
      <c r="BC494" s="62">
        <v>65</v>
      </c>
      <c r="BD494" s="80">
        <v>2083</v>
      </c>
      <c r="BE494" s="62"/>
      <c r="BF494" s="62"/>
      <c r="BG494" s="62"/>
      <c r="BH494" s="50">
        <f t="shared" si="7"/>
        <v>0.41538096368383576</v>
      </c>
      <c r="BI494" s="50"/>
      <c r="BJ494" s="50"/>
      <c r="BL494" s="50"/>
      <c r="BM494" s="50"/>
      <c r="BN494" s="50"/>
      <c r="BO494" s="50"/>
      <c r="BP494" s="50"/>
      <c r="BQ494" s="50"/>
      <c r="BR494" s="50"/>
      <c r="BS494" s="50"/>
      <c r="BT494" s="50"/>
      <c r="BU494" s="50"/>
      <c r="BV494" s="50"/>
      <c r="BW494" s="50"/>
      <c r="BX494" s="50"/>
      <c r="BY494" s="50"/>
      <c r="BZ494" s="50"/>
      <c r="CA494" s="50"/>
      <c r="CB494" s="50"/>
      <c r="CC494" s="50"/>
      <c r="CD494" s="50"/>
      <c r="CE494" s="50"/>
      <c r="CF494" s="50"/>
      <c r="CG494" s="50"/>
      <c r="CH494" s="50"/>
      <c r="CI494" s="50"/>
      <c r="CJ494" s="50"/>
      <c r="CK494" s="50"/>
    </row>
    <row r="495" spans="1:89" ht="14.25" customHeight="1" x14ac:dyDescent="0.25">
      <c r="A495" s="58">
        <v>495</v>
      </c>
      <c r="B495" s="59" t="s">
        <v>78</v>
      </c>
      <c r="C495" s="59" t="s">
        <v>28</v>
      </c>
      <c r="D495" s="59" t="s">
        <v>34</v>
      </c>
      <c r="E495" s="59"/>
      <c r="F495" s="59" t="s">
        <v>35</v>
      </c>
      <c r="G495" s="58">
        <v>1</v>
      </c>
      <c r="H495" s="58">
        <v>19</v>
      </c>
      <c r="I495" s="59" t="s">
        <v>165</v>
      </c>
      <c r="J495" s="58">
        <v>1412134207</v>
      </c>
      <c r="K495" s="58">
        <v>0</v>
      </c>
      <c r="L495" s="58">
        <v>0</v>
      </c>
      <c r="M495" s="58">
        <v>3</v>
      </c>
      <c r="N495" s="60">
        <v>0</v>
      </c>
      <c r="O495" s="60">
        <v>0</v>
      </c>
      <c r="P495" s="58">
        <v>7</v>
      </c>
      <c r="Q495" s="58">
        <v>4</v>
      </c>
      <c r="R495" s="60">
        <v>0</v>
      </c>
      <c r="S495" s="58">
        <v>4</v>
      </c>
      <c r="T495" s="58">
        <v>2</v>
      </c>
      <c r="U495" s="60">
        <v>0</v>
      </c>
      <c r="V495" s="58">
        <v>5</v>
      </c>
      <c r="W495" s="59">
        <v>0</v>
      </c>
      <c r="X495" s="58">
        <v>1</v>
      </c>
      <c r="Y495" s="58">
        <v>6</v>
      </c>
      <c r="Z495" s="59">
        <v>32</v>
      </c>
      <c r="AA495" s="59">
        <v>6</v>
      </c>
      <c r="AB495" s="59" t="s">
        <v>27</v>
      </c>
      <c r="AC495" s="59">
        <v>0</v>
      </c>
      <c r="AD495" s="58">
        <v>2</v>
      </c>
      <c r="AE495" s="58">
        <v>4</v>
      </c>
      <c r="AF495" s="58">
        <v>1</v>
      </c>
      <c r="AG495" s="58">
        <v>17</v>
      </c>
      <c r="AH495" s="59" t="s">
        <v>109</v>
      </c>
      <c r="AI495" s="58">
        <v>2</v>
      </c>
      <c r="AJ495" s="58">
        <v>1</v>
      </c>
      <c r="AK495" s="59" t="s">
        <v>211</v>
      </c>
      <c r="AL495" s="59">
        <v>1</v>
      </c>
      <c r="AM495" s="59" t="s">
        <v>27</v>
      </c>
      <c r="AN495" s="59" t="s">
        <v>680</v>
      </c>
      <c r="AO495" s="58">
        <v>25</v>
      </c>
      <c r="AP495" s="59" t="s">
        <v>677</v>
      </c>
      <c r="AQ495" s="59" t="s">
        <v>705</v>
      </c>
      <c r="AR495" s="59" t="s">
        <v>27</v>
      </c>
      <c r="AS495" s="59" t="s">
        <v>27</v>
      </c>
      <c r="AT495" s="59" t="s">
        <v>27</v>
      </c>
      <c r="AU495" s="59" t="s">
        <v>27</v>
      </c>
      <c r="AV495" s="59" t="s">
        <v>27</v>
      </c>
      <c r="AW495" s="62"/>
      <c r="AX495" s="62" t="s">
        <v>747</v>
      </c>
      <c r="AY495" s="62">
        <v>21.652000000000001</v>
      </c>
      <c r="AZ495" s="62">
        <v>0.67662500000000003</v>
      </c>
      <c r="BA495" s="62">
        <v>1.4779235174579715</v>
      </c>
      <c r="BB495" s="62"/>
      <c r="BC495" s="62">
        <v>70</v>
      </c>
      <c r="BD495">
        <v>2579</v>
      </c>
      <c r="BE495" s="62"/>
      <c r="BF495" s="62"/>
      <c r="BG495" s="62"/>
      <c r="BH495" s="50">
        <f t="shared" si="7"/>
        <v>0.32329576944393124</v>
      </c>
      <c r="BI495" s="50"/>
      <c r="BJ495" s="50"/>
      <c r="BL495" s="50"/>
      <c r="BM495" s="50"/>
      <c r="BN495" s="50"/>
      <c r="BO495" s="50"/>
      <c r="BP495" s="50"/>
      <c r="BQ495" s="50"/>
      <c r="BR495" s="50"/>
      <c r="BS495" s="50"/>
      <c r="BT495" s="50"/>
      <c r="BU495" s="50"/>
      <c r="BV495" s="50"/>
      <c r="BW495" s="50"/>
      <c r="BX495" s="50"/>
      <c r="BY495" s="50"/>
      <c r="BZ495" s="50"/>
      <c r="CA495" s="50"/>
      <c r="CB495" s="50"/>
      <c r="CC495" s="50"/>
      <c r="CD495" s="50"/>
      <c r="CE495" s="50"/>
      <c r="CF495" s="50"/>
      <c r="CG495" s="50"/>
      <c r="CH495" s="50"/>
      <c r="CI495" s="50"/>
    </row>
    <row r="496" spans="1:89" ht="14.25" customHeight="1" x14ac:dyDescent="0.25">
      <c r="A496" s="58">
        <v>496</v>
      </c>
      <c r="B496" s="59" t="s">
        <v>78</v>
      </c>
      <c r="C496" s="59" t="s">
        <v>28</v>
      </c>
      <c r="D496" s="59" t="s">
        <v>39</v>
      </c>
      <c r="E496" s="59"/>
      <c r="F496" s="59" t="s">
        <v>40</v>
      </c>
      <c r="G496" s="58">
        <v>1</v>
      </c>
      <c r="H496" s="58">
        <v>9</v>
      </c>
      <c r="I496" s="59" t="s">
        <v>165</v>
      </c>
      <c r="J496" s="58">
        <v>1412134207</v>
      </c>
      <c r="K496" s="58">
        <v>62.153846153846203</v>
      </c>
      <c r="L496" s="58">
        <v>0.66328011611030502</v>
      </c>
      <c r="M496" s="58">
        <v>3</v>
      </c>
      <c r="N496" s="60">
        <v>0</v>
      </c>
      <c r="O496" s="60">
        <v>0</v>
      </c>
      <c r="P496" s="58">
        <v>7</v>
      </c>
      <c r="Q496" s="58">
        <v>3</v>
      </c>
      <c r="R496" s="58">
        <v>1</v>
      </c>
      <c r="S496" s="58">
        <v>3</v>
      </c>
      <c r="T496" s="58">
        <v>1</v>
      </c>
      <c r="U496" s="58">
        <v>3</v>
      </c>
      <c r="V496" s="60">
        <v>0</v>
      </c>
      <c r="W496" s="59">
        <v>0</v>
      </c>
      <c r="X496" s="60">
        <v>0</v>
      </c>
      <c r="Y496" s="58">
        <v>3</v>
      </c>
      <c r="Z496" s="59">
        <v>24</v>
      </c>
      <c r="AA496" s="59">
        <v>3</v>
      </c>
      <c r="AB496" s="59" t="s">
        <v>102</v>
      </c>
      <c r="AC496" s="59">
        <v>0</v>
      </c>
      <c r="AD496" s="58">
        <v>4</v>
      </c>
      <c r="AE496" s="58">
        <v>0</v>
      </c>
      <c r="AF496" s="58">
        <v>0</v>
      </c>
      <c r="AG496" s="58">
        <v>10</v>
      </c>
      <c r="AH496" s="59" t="s">
        <v>90</v>
      </c>
      <c r="AI496" s="58">
        <v>4</v>
      </c>
      <c r="AJ496" s="60"/>
      <c r="AK496" s="59" t="s">
        <v>220</v>
      </c>
      <c r="AL496" s="59">
        <v>1</v>
      </c>
      <c r="AM496" s="59" t="s">
        <v>27</v>
      </c>
      <c r="AN496" s="59" t="s">
        <v>680</v>
      </c>
      <c r="AO496" s="58">
        <v>25</v>
      </c>
      <c r="AP496" s="59" t="s">
        <v>677</v>
      </c>
      <c r="AQ496" s="59" t="s">
        <v>705</v>
      </c>
      <c r="AR496" s="59" t="s">
        <v>27</v>
      </c>
      <c r="AS496" s="59" t="s">
        <v>27</v>
      </c>
      <c r="AT496" s="59" t="s">
        <v>27</v>
      </c>
      <c r="AU496" s="59" t="s">
        <v>27</v>
      </c>
      <c r="AV496" s="59" t="s">
        <v>27</v>
      </c>
      <c r="AW496" s="62"/>
      <c r="AX496" s="62" t="s">
        <v>747</v>
      </c>
      <c r="AY496" s="62">
        <v>9.0020000000000007</v>
      </c>
      <c r="AZ496" s="62">
        <v>0.37508333333333338</v>
      </c>
      <c r="BA496" s="62">
        <v>2.6660742057320594</v>
      </c>
      <c r="BB496" s="62">
        <v>6.5179999999999998</v>
      </c>
      <c r="BC496" s="62">
        <v>0</v>
      </c>
      <c r="BD496">
        <v>19</v>
      </c>
      <c r="BE496" s="62"/>
      <c r="BF496" s="62"/>
      <c r="BG496" s="62"/>
      <c r="BH496" s="50">
        <f t="shared" si="7"/>
        <v>0.4443457009553432</v>
      </c>
      <c r="BI496" s="50"/>
      <c r="BJ496" s="50"/>
      <c r="BL496" s="50"/>
      <c r="BM496" s="50"/>
      <c r="BN496" s="50"/>
      <c r="BO496" s="50"/>
      <c r="BP496" s="50"/>
      <c r="BQ496" s="50"/>
      <c r="BR496" s="50"/>
      <c r="BS496" s="50"/>
      <c r="BT496" s="50"/>
      <c r="BU496" s="50"/>
      <c r="BV496" s="50"/>
      <c r="BW496" s="50"/>
      <c r="BX496" s="50"/>
      <c r="BY496" s="50"/>
      <c r="BZ496" s="50"/>
      <c r="CA496" s="50"/>
      <c r="CB496" s="50"/>
      <c r="CC496" s="50"/>
      <c r="CD496" s="50"/>
      <c r="CE496" s="50"/>
      <c r="CF496" s="50"/>
      <c r="CG496" s="50"/>
      <c r="CH496" s="50"/>
      <c r="CI496" s="50"/>
    </row>
    <row r="497" spans="1:89" ht="14.25" customHeight="1" x14ac:dyDescent="0.25">
      <c r="A497" s="58">
        <v>497</v>
      </c>
      <c r="B497" s="59" t="s">
        <v>78</v>
      </c>
      <c r="C497" s="59" t="s">
        <v>28</v>
      </c>
      <c r="D497" s="59" t="s">
        <v>44</v>
      </c>
      <c r="E497" s="59"/>
      <c r="F497" s="59" t="s">
        <v>45</v>
      </c>
      <c r="G497" s="58">
        <v>1</v>
      </c>
      <c r="H497" s="58">
        <v>8</v>
      </c>
      <c r="I497" s="59" t="s">
        <v>165</v>
      </c>
      <c r="J497" s="58">
        <v>1412134207</v>
      </c>
      <c r="K497" s="58">
        <v>0</v>
      </c>
      <c r="L497" s="58">
        <v>0</v>
      </c>
      <c r="M497" s="58">
        <v>3</v>
      </c>
      <c r="N497" s="60">
        <v>0</v>
      </c>
      <c r="O497" s="60">
        <v>0</v>
      </c>
      <c r="P497" s="58">
        <v>7</v>
      </c>
      <c r="Q497" s="58">
        <v>4</v>
      </c>
      <c r="R497" s="60">
        <v>0</v>
      </c>
      <c r="S497" s="58">
        <v>4</v>
      </c>
      <c r="T497" s="58">
        <v>1</v>
      </c>
      <c r="U497" s="58">
        <v>1</v>
      </c>
      <c r="V497" s="58">
        <v>2.5</v>
      </c>
      <c r="W497" s="59">
        <v>0</v>
      </c>
      <c r="X497" s="58">
        <v>2.5</v>
      </c>
      <c r="Y497" s="58">
        <v>6</v>
      </c>
      <c r="Z497" s="59">
        <v>31</v>
      </c>
      <c r="AA497" s="59">
        <v>6</v>
      </c>
      <c r="AB497" s="59" t="s">
        <v>27</v>
      </c>
      <c r="AC497" s="59">
        <v>0</v>
      </c>
      <c r="AD497" s="58">
        <v>4</v>
      </c>
      <c r="AE497" s="58">
        <v>1</v>
      </c>
      <c r="AF497" s="58">
        <v>0</v>
      </c>
      <c r="AG497" s="58">
        <v>8</v>
      </c>
      <c r="AH497" s="59" t="s">
        <v>90</v>
      </c>
      <c r="AI497" s="58">
        <v>4</v>
      </c>
      <c r="AJ497" s="58">
        <v>1</v>
      </c>
      <c r="AK497" s="59" t="s">
        <v>250</v>
      </c>
      <c r="AL497" s="59">
        <v>1</v>
      </c>
      <c r="AM497" s="59" t="s">
        <v>27</v>
      </c>
      <c r="AN497" s="59" t="s">
        <v>680</v>
      </c>
      <c r="AO497" s="58">
        <v>25</v>
      </c>
      <c r="AP497" s="59" t="s">
        <v>677</v>
      </c>
      <c r="AQ497" s="59" t="s">
        <v>705</v>
      </c>
      <c r="AR497" s="59" t="s">
        <v>27</v>
      </c>
      <c r="AS497" s="59" t="s">
        <v>27</v>
      </c>
      <c r="AT497" s="59" t="s">
        <v>27</v>
      </c>
      <c r="AU497" s="59" t="s">
        <v>27</v>
      </c>
      <c r="AV497" s="59" t="s">
        <v>27</v>
      </c>
      <c r="AW497" s="64"/>
      <c r="AX497" s="62" t="s">
        <v>747</v>
      </c>
      <c r="AY497" s="62">
        <v>8.0009999999999994</v>
      </c>
      <c r="AZ497" s="62">
        <v>0.25809677419354837</v>
      </c>
      <c r="BA497" s="62">
        <v>3.8745156855393077</v>
      </c>
      <c r="BB497" s="62"/>
      <c r="BC497" s="62">
        <v>0</v>
      </c>
      <c r="BD497" s="80">
        <v>782</v>
      </c>
      <c r="BE497" s="62"/>
      <c r="BF497" s="64"/>
      <c r="BG497" s="64"/>
      <c r="BH497" s="50">
        <f t="shared" si="7"/>
        <v>0.62492188476440447</v>
      </c>
    </row>
    <row r="498" spans="1:89" ht="14.25" customHeight="1" x14ac:dyDescent="0.25">
      <c r="A498" s="58">
        <v>498</v>
      </c>
      <c r="B498" s="59" t="s">
        <v>78</v>
      </c>
      <c r="C498" s="59" t="s">
        <v>28</v>
      </c>
      <c r="D498" s="59" t="s">
        <v>29</v>
      </c>
      <c r="E498" s="59"/>
      <c r="F498" s="59" t="s">
        <v>32</v>
      </c>
      <c r="G498" s="58">
        <v>19</v>
      </c>
      <c r="H498" s="58">
        <v>75</v>
      </c>
      <c r="I498" s="59" t="s">
        <v>165</v>
      </c>
      <c r="J498" s="58">
        <v>1412134207</v>
      </c>
      <c r="K498" s="58">
        <v>2</v>
      </c>
      <c r="L498" s="58">
        <v>1</v>
      </c>
      <c r="M498" s="58">
        <v>3</v>
      </c>
      <c r="N498" s="60">
        <v>0</v>
      </c>
      <c r="O498" s="60">
        <v>0</v>
      </c>
      <c r="P498" s="58">
        <v>8</v>
      </c>
      <c r="Q498" s="58">
        <v>5</v>
      </c>
      <c r="R498" s="58">
        <v>1</v>
      </c>
      <c r="S498" s="58">
        <v>5</v>
      </c>
      <c r="T498" s="58">
        <v>1</v>
      </c>
      <c r="U498" s="58">
        <v>1</v>
      </c>
      <c r="V498" s="58">
        <v>1</v>
      </c>
      <c r="W498" s="59">
        <v>0</v>
      </c>
      <c r="X498" s="58">
        <v>1</v>
      </c>
      <c r="Y498" s="58">
        <v>3</v>
      </c>
      <c r="Z498" s="59">
        <v>29</v>
      </c>
      <c r="AA498" s="59">
        <v>3</v>
      </c>
      <c r="AB498" s="59" t="s">
        <v>27</v>
      </c>
      <c r="AC498" s="59">
        <v>0</v>
      </c>
      <c r="AD498" s="58">
        <v>6</v>
      </c>
      <c r="AE498" s="58">
        <v>3</v>
      </c>
      <c r="AF498" s="58">
        <v>0</v>
      </c>
      <c r="AG498" s="58">
        <v>13</v>
      </c>
      <c r="AH498" s="59" t="s">
        <v>258</v>
      </c>
      <c r="AI498" s="58">
        <v>9</v>
      </c>
      <c r="AJ498" s="58">
        <v>1</v>
      </c>
      <c r="AK498" s="59" t="s">
        <v>291</v>
      </c>
      <c r="AL498" s="59">
        <v>1</v>
      </c>
      <c r="AM498" s="59" t="s">
        <v>27</v>
      </c>
      <c r="AN498" s="59" t="s">
        <v>680</v>
      </c>
      <c r="AO498" s="58">
        <v>25</v>
      </c>
      <c r="AP498" s="59" t="s">
        <v>677</v>
      </c>
      <c r="AQ498" s="59" t="s">
        <v>705</v>
      </c>
      <c r="AR498" s="59" t="s">
        <v>27</v>
      </c>
      <c r="AS498" s="59" t="s">
        <v>27</v>
      </c>
      <c r="AT498" s="59" t="s">
        <v>27</v>
      </c>
      <c r="AU498" s="59" t="s">
        <v>27</v>
      </c>
      <c r="AV498" s="59" t="s">
        <v>27</v>
      </c>
      <c r="AW498" s="62"/>
      <c r="AX498" s="62" t="s">
        <v>747</v>
      </c>
      <c r="AY498" s="62">
        <v>17.498999999999999</v>
      </c>
      <c r="AZ498" s="62">
        <v>0.60341379310344823</v>
      </c>
      <c r="BA498" s="62">
        <v>1.6572375564317963</v>
      </c>
      <c r="BB498" s="62">
        <v>7.4039999999999999</v>
      </c>
      <c r="BC498" s="62" t="s">
        <v>774</v>
      </c>
      <c r="BD498">
        <v>251</v>
      </c>
      <c r="BE498" s="62"/>
      <c r="BF498" s="62"/>
      <c r="BG498" s="62"/>
      <c r="BH498" s="50">
        <f t="shared" si="7"/>
        <v>0.51431510372021261</v>
      </c>
      <c r="BI498" s="50"/>
      <c r="BJ498" s="50"/>
      <c r="BL498" s="50"/>
      <c r="BM498" s="50"/>
      <c r="BN498" s="50"/>
      <c r="BO498" s="50"/>
      <c r="BP498" s="50"/>
      <c r="BQ498" s="50"/>
      <c r="BR498" s="50"/>
      <c r="BS498" s="50"/>
      <c r="BT498" s="50"/>
      <c r="BU498" s="50"/>
      <c r="BV498" s="50"/>
      <c r="BW498" s="50"/>
      <c r="BX498" s="50"/>
      <c r="BY498" s="50"/>
      <c r="BZ498" s="50"/>
      <c r="CA498" s="50"/>
      <c r="CB498" s="50"/>
      <c r="CC498" s="50"/>
      <c r="CD498" s="50"/>
      <c r="CE498" s="50"/>
      <c r="CF498" s="50"/>
      <c r="CG498" s="50"/>
      <c r="CH498" s="50"/>
      <c r="CI498" s="50"/>
    </row>
    <row r="499" spans="1:89" ht="14.25" customHeight="1" x14ac:dyDescent="0.25">
      <c r="A499" s="58">
        <v>499</v>
      </c>
      <c r="B499" s="59" t="s">
        <v>78</v>
      </c>
      <c r="C499" s="59" t="s">
        <v>28</v>
      </c>
      <c r="D499" s="59" t="s">
        <v>36</v>
      </c>
      <c r="E499" s="59"/>
      <c r="F499" s="59" t="s">
        <v>32</v>
      </c>
      <c r="G499" s="58">
        <v>66</v>
      </c>
      <c r="H499" s="58">
        <v>56</v>
      </c>
      <c r="I499" s="59" t="s">
        <v>165</v>
      </c>
      <c r="J499" s="58">
        <v>1412134207</v>
      </c>
      <c r="K499" s="58">
        <v>2</v>
      </c>
      <c r="L499" s="58">
        <v>1</v>
      </c>
      <c r="M499" s="58">
        <v>1</v>
      </c>
      <c r="N499" s="60">
        <v>0</v>
      </c>
      <c r="O499" s="60">
        <v>0</v>
      </c>
      <c r="P499" s="58">
        <v>4</v>
      </c>
      <c r="Q499" s="58">
        <v>3</v>
      </c>
      <c r="R499" s="58">
        <v>2</v>
      </c>
      <c r="S499" s="58">
        <v>3</v>
      </c>
      <c r="T499" s="58">
        <v>1</v>
      </c>
      <c r="U499" s="58">
        <v>2</v>
      </c>
      <c r="V499" s="58">
        <v>1</v>
      </c>
      <c r="W499" s="59">
        <v>0</v>
      </c>
      <c r="X499" s="58">
        <v>1</v>
      </c>
      <c r="Y499" s="58">
        <v>4</v>
      </c>
      <c r="Z499" s="59">
        <v>22</v>
      </c>
      <c r="AA499" s="59">
        <v>4</v>
      </c>
      <c r="AB499" s="59" t="s">
        <v>27</v>
      </c>
      <c r="AC499" s="59">
        <v>0</v>
      </c>
      <c r="AD499" s="58">
        <v>0</v>
      </c>
      <c r="AE499" s="58">
        <v>2</v>
      </c>
      <c r="AF499" s="58">
        <v>0</v>
      </c>
      <c r="AG499" s="58">
        <v>3</v>
      </c>
      <c r="AH499" s="59" t="s">
        <v>258</v>
      </c>
      <c r="AI499" s="58">
        <v>9</v>
      </c>
      <c r="AJ499" s="60"/>
      <c r="AK499" s="59" t="s">
        <v>322</v>
      </c>
      <c r="AL499" s="59">
        <v>1</v>
      </c>
      <c r="AM499" s="59" t="s">
        <v>27</v>
      </c>
      <c r="AN499" s="59" t="s">
        <v>680</v>
      </c>
      <c r="AO499" s="58">
        <v>25</v>
      </c>
      <c r="AP499" s="59" t="s">
        <v>677</v>
      </c>
      <c r="AQ499" s="59" t="s">
        <v>705</v>
      </c>
      <c r="AR499" s="59" t="s">
        <v>27</v>
      </c>
      <c r="AS499" s="59" t="s">
        <v>27</v>
      </c>
      <c r="AT499" s="59" t="s">
        <v>27</v>
      </c>
      <c r="AU499" s="59" t="s">
        <v>27</v>
      </c>
      <c r="AV499" s="59" t="s">
        <v>27</v>
      </c>
      <c r="AW499" s="62"/>
      <c r="AX499" s="62" t="s">
        <v>747</v>
      </c>
      <c r="AY499" s="62">
        <v>3.206</v>
      </c>
      <c r="AZ499" s="62">
        <v>0.14572727272727273</v>
      </c>
      <c r="BA499" s="62">
        <v>6.8621334996880847</v>
      </c>
      <c r="BB499" s="62">
        <v>2.4220000000000002</v>
      </c>
      <c r="BC499" s="62">
        <v>50</v>
      </c>
      <c r="BD499">
        <v>366</v>
      </c>
      <c r="BE499" s="62"/>
      <c r="BF499" s="62"/>
      <c r="BG499" s="62"/>
      <c r="BH499" s="50">
        <f t="shared" si="7"/>
        <v>0.62383031815346224</v>
      </c>
      <c r="BI499" s="50"/>
      <c r="BJ499" s="50"/>
      <c r="BL499" s="50"/>
      <c r="BM499" s="50"/>
      <c r="BN499" s="50"/>
      <c r="BO499" s="50"/>
      <c r="BP499" s="50"/>
      <c r="BQ499" s="50"/>
      <c r="BR499" s="50"/>
      <c r="BS499" s="50"/>
      <c r="BT499" s="50"/>
      <c r="BU499" s="50"/>
      <c r="BV499" s="50"/>
      <c r="BW499" s="50"/>
      <c r="BX499" s="50"/>
      <c r="BY499" s="50"/>
      <c r="BZ499" s="50"/>
      <c r="CA499" s="50"/>
      <c r="CB499" s="50"/>
      <c r="CC499" s="50"/>
      <c r="CD499" s="50"/>
      <c r="CE499" s="50"/>
      <c r="CF499" s="50"/>
      <c r="CG499" s="50"/>
      <c r="CH499" s="50"/>
      <c r="CI499" s="50"/>
    </row>
    <row r="500" spans="1:89" ht="14.25" customHeight="1" x14ac:dyDescent="0.25">
      <c r="A500" s="58">
        <v>500</v>
      </c>
      <c r="B500" s="59" t="s">
        <v>78</v>
      </c>
      <c r="C500" s="59" t="s">
        <v>28</v>
      </c>
      <c r="D500" s="59" t="s">
        <v>41</v>
      </c>
      <c r="E500" s="59"/>
      <c r="F500" s="59" t="s">
        <v>32</v>
      </c>
      <c r="G500" s="58">
        <v>14</v>
      </c>
      <c r="H500" s="58">
        <v>13</v>
      </c>
      <c r="I500" s="59" t="s">
        <v>165</v>
      </c>
      <c r="J500" s="58">
        <v>1412134207</v>
      </c>
      <c r="K500" s="58">
        <v>2</v>
      </c>
      <c r="L500" s="58">
        <v>1</v>
      </c>
      <c r="M500" s="58">
        <v>1</v>
      </c>
      <c r="N500" s="60">
        <v>0</v>
      </c>
      <c r="O500" s="60">
        <v>0</v>
      </c>
      <c r="P500" s="58">
        <v>1</v>
      </c>
      <c r="Q500" s="60">
        <v>0</v>
      </c>
      <c r="R500" s="58">
        <v>2</v>
      </c>
      <c r="S500" s="60">
        <v>0</v>
      </c>
      <c r="T500" s="58">
        <v>1</v>
      </c>
      <c r="U500" s="60">
        <v>0</v>
      </c>
      <c r="V500" s="60">
        <v>0</v>
      </c>
      <c r="W500" s="59">
        <v>0</v>
      </c>
      <c r="X500" s="60">
        <v>0</v>
      </c>
      <c r="Y500" s="60">
        <v>0</v>
      </c>
      <c r="Z500" s="59">
        <v>5</v>
      </c>
      <c r="AA500" s="59">
        <v>0</v>
      </c>
      <c r="AB500" s="59" t="s">
        <v>27</v>
      </c>
      <c r="AC500" s="59">
        <v>0</v>
      </c>
      <c r="AD500" s="58">
        <v>4</v>
      </c>
      <c r="AE500" s="58">
        <v>0</v>
      </c>
      <c r="AF500" s="58">
        <v>0</v>
      </c>
      <c r="AG500" s="58">
        <v>6</v>
      </c>
      <c r="AH500" s="59" t="s">
        <v>258</v>
      </c>
      <c r="AI500" s="58">
        <v>9</v>
      </c>
      <c r="AJ500" s="60"/>
      <c r="AK500" s="59" t="s">
        <v>353</v>
      </c>
      <c r="AL500" s="59">
        <v>1</v>
      </c>
      <c r="AM500" s="59" t="s">
        <v>27</v>
      </c>
      <c r="AN500" s="59" t="s">
        <v>680</v>
      </c>
      <c r="AO500" s="58">
        <v>25</v>
      </c>
      <c r="AP500" s="59" t="s">
        <v>677</v>
      </c>
      <c r="AQ500" s="59" t="s">
        <v>705</v>
      </c>
      <c r="AR500" s="59" t="s">
        <v>27</v>
      </c>
      <c r="AS500" s="59" t="s">
        <v>27</v>
      </c>
      <c r="AT500" s="59" t="s">
        <v>27</v>
      </c>
      <c r="AU500" s="59" t="s">
        <v>27</v>
      </c>
      <c r="AV500" s="59" t="s">
        <v>27</v>
      </c>
      <c r="AW500" s="64"/>
      <c r="AX500" s="62" t="s">
        <v>747</v>
      </c>
      <c r="AY500" s="62">
        <v>6.4690000000000003</v>
      </c>
      <c r="AZ500" s="62">
        <v>1.2938000000000001</v>
      </c>
      <c r="BA500" s="62">
        <v>0.77291698871541192</v>
      </c>
      <c r="BB500" s="62">
        <v>4.3650000000000002</v>
      </c>
      <c r="BC500" s="62">
        <v>15</v>
      </c>
      <c r="BD500">
        <v>0</v>
      </c>
      <c r="BE500" s="62"/>
      <c r="BF500" s="64"/>
      <c r="BG500" s="64"/>
      <c r="BH500" s="50">
        <f t="shared" si="7"/>
        <v>0.61833359097232954</v>
      </c>
    </row>
    <row r="501" spans="1:89" ht="14.25" customHeight="1" x14ac:dyDescent="0.25">
      <c r="A501" s="58">
        <v>501</v>
      </c>
      <c r="B501" s="59" t="s">
        <v>78</v>
      </c>
      <c r="C501" s="59" t="s">
        <v>28</v>
      </c>
      <c r="D501" s="59" t="s">
        <v>46</v>
      </c>
      <c r="E501" s="59"/>
      <c r="F501" s="59" t="s">
        <v>32</v>
      </c>
      <c r="G501" s="58">
        <v>98</v>
      </c>
      <c r="H501" s="58">
        <v>9</v>
      </c>
      <c r="I501" s="59" t="s">
        <v>165</v>
      </c>
      <c r="J501" s="58">
        <v>1412134207</v>
      </c>
      <c r="K501" s="58">
        <v>2</v>
      </c>
      <c r="L501" s="58">
        <v>1</v>
      </c>
      <c r="M501" s="58">
        <v>1</v>
      </c>
      <c r="N501" s="60">
        <v>0</v>
      </c>
      <c r="O501" s="60">
        <v>0</v>
      </c>
      <c r="P501" s="58">
        <v>2</v>
      </c>
      <c r="Q501" s="58">
        <v>1</v>
      </c>
      <c r="R501" s="58">
        <v>2</v>
      </c>
      <c r="S501" s="58">
        <v>1</v>
      </c>
      <c r="T501" s="58">
        <v>1</v>
      </c>
      <c r="U501" s="58">
        <v>1</v>
      </c>
      <c r="V501" s="60">
        <v>0</v>
      </c>
      <c r="W501" s="59">
        <v>0</v>
      </c>
      <c r="X501" s="60">
        <v>0</v>
      </c>
      <c r="Y501" s="58">
        <v>1</v>
      </c>
      <c r="Z501" s="59">
        <v>10</v>
      </c>
      <c r="AA501" s="59">
        <v>1</v>
      </c>
      <c r="AB501" s="59" t="s">
        <v>27</v>
      </c>
      <c r="AC501" s="59">
        <v>0</v>
      </c>
      <c r="AD501" s="58">
        <v>1</v>
      </c>
      <c r="AE501" s="58">
        <v>0</v>
      </c>
      <c r="AF501" s="58">
        <v>0</v>
      </c>
      <c r="AG501" s="58">
        <v>2</v>
      </c>
      <c r="AH501" s="59" t="s">
        <v>258</v>
      </c>
      <c r="AI501" s="58">
        <v>9</v>
      </c>
      <c r="AJ501" s="60"/>
      <c r="AK501" s="59" t="s">
        <v>376</v>
      </c>
      <c r="AL501" s="59">
        <v>1</v>
      </c>
      <c r="AM501" s="59" t="s">
        <v>27</v>
      </c>
      <c r="AN501" s="59" t="s">
        <v>680</v>
      </c>
      <c r="AO501" s="58">
        <v>25</v>
      </c>
      <c r="AP501" s="59" t="s">
        <v>677</v>
      </c>
      <c r="AQ501" s="59" t="s">
        <v>705</v>
      </c>
      <c r="AR501" s="59" t="s">
        <v>27</v>
      </c>
      <c r="AS501" s="59" t="s">
        <v>27</v>
      </c>
      <c r="AT501" s="59" t="s">
        <v>27</v>
      </c>
      <c r="AU501" s="59" t="s">
        <v>27</v>
      </c>
      <c r="AV501" s="59" t="s">
        <v>27</v>
      </c>
      <c r="AW501" s="64"/>
      <c r="AX501" s="62" t="s">
        <v>747</v>
      </c>
      <c r="AY501" s="62">
        <v>9.0039999999999996</v>
      </c>
      <c r="AZ501" s="62">
        <v>0.90039999999999998</v>
      </c>
      <c r="BA501" s="62">
        <v>1.1106175033318526</v>
      </c>
      <c r="BB501" s="62">
        <v>6.2220000000000004</v>
      </c>
      <c r="BC501" s="62">
        <v>50</v>
      </c>
      <c r="BD501" s="80">
        <v>19</v>
      </c>
      <c r="BE501" s="62"/>
      <c r="BF501" s="64"/>
      <c r="BG501" s="64"/>
      <c r="BH501" s="50">
        <f t="shared" si="7"/>
        <v>0.11106175033318526</v>
      </c>
    </row>
    <row r="502" spans="1:89" ht="14.25" customHeight="1" x14ac:dyDescent="0.25">
      <c r="A502" s="58">
        <v>502</v>
      </c>
      <c r="B502" s="59" t="s">
        <v>78</v>
      </c>
      <c r="C502" s="59" t="s">
        <v>28</v>
      </c>
      <c r="D502" s="59" t="s">
        <v>31</v>
      </c>
      <c r="E502" s="59"/>
      <c r="F502" s="59" t="s">
        <v>30</v>
      </c>
      <c r="G502" s="58">
        <v>62</v>
      </c>
      <c r="H502" s="58">
        <v>150</v>
      </c>
      <c r="I502" s="59" t="s">
        <v>165</v>
      </c>
      <c r="J502" s="58">
        <v>1412134207</v>
      </c>
      <c r="K502" s="58">
        <v>3.8666666666666698</v>
      </c>
      <c r="L502" s="58">
        <v>0.38666666666666699</v>
      </c>
      <c r="M502" s="58">
        <v>14</v>
      </c>
      <c r="N502" s="58">
        <v>1</v>
      </c>
      <c r="O502" s="58">
        <v>5</v>
      </c>
      <c r="P502" s="58">
        <v>30</v>
      </c>
      <c r="Q502" s="58">
        <v>16</v>
      </c>
      <c r="R502" s="58">
        <v>3</v>
      </c>
      <c r="S502" s="58">
        <v>16</v>
      </c>
      <c r="T502" s="58">
        <v>1</v>
      </c>
      <c r="U502" s="58">
        <v>11</v>
      </c>
      <c r="V502" s="58">
        <v>4.5</v>
      </c>
      <c r="W502" s="59">
        <v>0</v>
      </c>
      <c r="X502" s="58">
        <v>2.5</v>
      </c>
      <c r="Y502" s="58">
        <v>18</v>
      </c>
      <c r="Z502" s="59">
        <v>122</v>
      </c>
      <c r="AA502" s="59">
        <v>18</v>
      </c>
      <c r="AB502" s="59" t="s">
        <v>102</v>
      </c>
      <c r="AC502" s="59">
        <v>0</v>
      </c>
      <c r="AD502" s="58">
        <v>17</v>
      </c>
      <c r="AE502" s="58">
        <v>22</v>
      </c>
      <c r="AF502" s="58">
        <v>0</v>
      </c>
      <c r="AG502" s="58">
        <v>49</v>
      </c>
      <c r="AH502" s="59" t="s">
        <v>408</v>
      </c>
      <c r="AI502" s="58">
        <v>12</v>
      </c>
      <c r="AJ502" s="58">
        <v>1</v>
      </c>
      <c r="AK502" s="59" t="s">
        <v>409</v>
      </c>
      <c r="AL502" s="59">
        <v>1</v>
      </c>
      <c r="AM502" s="59" t="s">
        <v>27</v>
      </c>
      <c r="AN502" s="59" t="s">
        <v>680</v>
      </c>
      <c r="AO502" s="58">
        <v>25</v>
      </c>
      <c r="AP502" s="59" t="s">
        <v>677</v>
      </c>
      <c r="AQ502" s="59" t="s">
        <v>705</v>
      </c>
      <c r="AR502" s="59" t="s">
        <v>27</v>
      </c>
      <c r="AS502" s="59" t="s">
        <v>27</v>
      </c>
      <c r="AT502" s="59" t="s">
        <v>27</v>
      </c>
      <c r="AU502" s="59" t="s">
        <v>27</v>
      </c>
      <c r="AV502" s="59" t="s">
        <v>27</v>
      </c>
      <c r="AW502" s="62"/>
      <c r="AX502" s="62" t="s">
        <v>747</v>
      </c>
      <c r="AY502" s="62">
        <v>31.346</v>
      </c>
      <c r="AZ502" s="62">
        <v>0.25693442622950818</v>
      </c>
      <c r="BA502" s="62">
        <v>3.892043641931985</v>
      </c>
      <c r="BB502" s="62">
        <v>27.682000000000002</v>
      </c>
      <c r="BC502" s="62">
        <v>0</v>
      </c>
      <c r="BD502" s="80">
        <v>1025</v>
      </c>
      <c r="BE502" s="62" t="s">
        <v>781</v>
      </c>
      <c r="BF502" s="62">
        <v>1</v>
      </c>
      <c r="BG502" s="62">
        <v>1</v>
      </c>
      <c r="BH502" s="50">
        <f t="shared" si="7"/>
        <v>1.2441778855356345</v>
      </c>
      <c r="BI502" s="50"/>
      <c r="BJ502" s="50"/>
      <c r="BL502" s="50"/>
      <c r="BM502" s="50"/>
      <c r="BN502" s="50"/>
      <c r="BO502" s="50"/>
      <c r="BP502" s="50"/>
      <c r="BQ502" s="50"/>
      <c r="BR502" s="50"/>
      <c r="BS502" s="50"/>
      <c r="BT502" s="50"/>
      <c r="BU502" s="50"/>
      <c r="BV502" s="50"/>
      <c r="BW502" s="50"/>
      <c r="BX502" s="50"/>
      <c r="BY502" s="50"/>
      <c r="BZ502" s="50"/>
      <c r="CA502" s="50"/>
      <c r="CB502" s="50"/>
      <c r="CC502" s="50"/>
      <c r="CD502" s="50"/>
      <c r="CE502" s="50"/>
      <c r="CF502" s="50"/>
      <c r="CG502" s="50"/>
      <c r="CH502" s="50"/>
      <c r="CI502" s="50"/>
    </row>
    <row r="503" spans="1:89" ht="14.25" customHeight="1" x14ac:dyDescent="0.25">
      <c r="A503" s="58">
        <v>503</v>
      </c>
      <c r="B503" s="59" t="s">
        <v>78</v>
      </c>
      <c r="C503" s="59" t="s">
        <v>28</v>
      </c>
      <c r="D503" s="59" t="s">
        <v>37</v>
      </c>
      <c r="E503" s="59"/>
      <c r="F503" s="59" t="s">
        <v>30</v>
      </c>
      <c r="G503" s="58">
        <v>69</v>
      </c>
      <c r="H503" s="58">
        <v>104</v>
      </c>
      <c r="I503" s="59" t="s">
        <v>165</v>
      </c>
      <c r="J503" s="58">
        <v>1412134207</v>
      </c>
      <c r="K503" s="58">
        <v>4.4000000000000004</v>
      </c>
      <c r="L503" s="58">
        <v>0.44</v>
      </c>
      <c r="M503" s="58">
        <v>31</v>
      </c>
      <c r="N503" s="60">
        <v>0</v>
      </c>
      <c r="O503" s="60">
        <v>0</v>
      </c>
      <c r="P503" s="58">
        <v>77</v>
      </c>
      <c r="Q503" s="58">
        <v>43</v>
      </c>
      <c r="R503" s="58">
        <v>5</v>
      </c>
      <c r="S503" s="58">
        <v>43</v>
      </c>
      <c r="T503" s="58">
        <v>1</v>
      </c>
      <c r="U503" s="58">
        <v>13</v>
      </c>
      <c r="V503" s="58">
        <v>13</v>
      </c>
      <c r="W503" s="59">
        <v>0</v>
      </c>
      <c r="X503" s="58">
        <v>6</v>
      </c>
      <c r="Y503" s="58">
        <v>32</v>
      </c>
      <c r="Z503" s="59">
        <v>264</v>
      </c>
      <c r="AA503" s="59">
        <v>32</v>
      </c>
      <c r="AB503" s="59" t="s">
        <v>102</v>
      </c>
      <c r="AC503" s="59">
        <v>0</v>
      </c>
      <c r="AD503" s="58">
        <v>55</v>
      </c>
      <c r="AE503" s="58">
        <v>20</v>
      </c>
      <c r="AF503" s="58">
        <v>3</v>
      </c>
      <c r="AG503" s="58">
        <v>85</v>
      </c>
      <c r="AH503" s="59" t="s">
        <v>381</v>
      </c>
      <c r="AI503" s="58">
        <v>16</v>
      </c>
      <c r="AJ503" s="58">
        <v>1</v>
      </c>
      <c r="AK503" s="59" t="s">
        <v>441</v>
      </c>
      <c r="AL503" s="59">
        <v>1</v>
      </c>
      <c r="AM503" s="59" t="s">
        <v>27</v>
      </c>
      <c r="AN503" s="59" t="s">
        <v>680</v>
      </c>
      <c r="AO503" s="58">
        <v>25</v>
      </c>
      <c r="AP503" s="59" t="s">
        <v>677</v>
      </c>
      <c r="AQ503" s="59" t="s">
        <v>705</v>
      </c>
      <c r="AR503" s="59" t="s">
        <v>27</v>
      </c>
      <c r="AS503" s="59" t="s">
        <v>27</v>
      </c>
      <c r="AT503" s="59" t="s">
        <v>27</v>
      </c>
      <c r="AU503" s="59" t="s">
        <v>27</v>
      </c>
      <c r="AV503" s="59" t="s">
        <v>27</v>
      </c>
      <c r="AW503" s="62"/>
      <c r="AX503" s="62" t="s">
        <v>747</v>
      </c>
      <c r="AY503" s="62">
        <v>58.112000000000002</v>
      </c>
      <c r="AZ503" s="62">
        <v>0.22012121212121213</v>
      </c>
      <c r="BA503" s="62">
        <v>4.5429515418502202</v>
      </c>
      <c r="BB503" s="62">
        <v>57.295000000000002</v>
      </c>
      <c r="BC503" s="62">
        <v>0</v>
      </c>
      <c r="BD503">
        <v>17732</v>
      </c>
      <c r="BE503" s="62" t="s">
        <v>781</v>
      </c>
      <c r="BF503" s="62">
        <v>1</v>
      </c>
      <c r="BG503" s="62">
        <v>1</v>
      </c>
      <c r="BH503" s="50">
        <f t="shared" si="7"/>
        <v>1.3422356828193833</v>
      </c>
      <c r="BI503" s="50"/>
      <c r="BJ503" s="50"/>
      <c r="BL503" s="50"/>
      <c r="BM503" s="50"/>
      <c r="BN503" s="50"/>
      <c r="BO503" s="50"/>
      <c r="BP503" s="50"/>
      <c r="BQ503" s="50"/>
      <c r="BR503" s="50"/>
      <c r="BS503" s="50"/>
      <c r="BT503" s="50"/>
      <c r="BU503" s="50"/>
      <c r="BV503" s="50"/>
      <c r="BW503" s="50"/>
      <c r="BX503" s="50"/>
      <c r="BY503" s="50"/>
      <c r="BZ503" s="50"/>
      <c r="CA503" s="50"/>
      <c r="CB503" s="50"/>
      <c r="CC503" s="50"/>
      <c r="CD503" s="50"/>
      <c r="CE503" s="50"/>
      <c r="CF503" s="50"/>
      <c r="CG503" s="50"/>
      <c r="CH503" s="50"/>
      <c r="CI503" s="50"/>
    </row>
    <row r="504" spans="1:89" ht="14.25" hidden="1" customHeight="1" x14ac:dyDescent="0.25">
      <c r="A504" s="58">
        <v>504</v>
      </c>
      <c r="B504" s="59" t="s">
        <v>78</v>
      </c>
      <c r="C504" s="59" t="s">
        <v>28</v>
      </c>
      <c r="D504" s="59" t="s">
        <v>42</v>
      </c>
      <c r="E504" s="59"/>
      <c r="F504" s="59" t="s">
        <v>30</v>
      </c>
      <c r="G504" s="58">
        <v>40</v>
      </c>
      <c r="H504" s="58">
        <v>24</v>
      </c>
      <c r="I504" s="59" t="s">
        <v>165</v>
      </c>
      <c r="J504" s="58">
        <v>1412134207</v>
      </c>
      <c r="K504" s="58">
        <v>3.8666666666666698</v>
      </c>
      <c r="L504" s="58">
        <v>0.38666666666666699</v>
      </c>
      <c r="M504" s="60">
        <v>0</v>
      </c>
      <c r="N504" s="60">
        <v>0</v>
      </c>
      <c r="O504" s="60">
        <v>0</v>
      </c>
      <c r="P504" s="60">
        <v>0</v>
      </c>
      <c r="Q504" s="60">
        <v>0</v>
      </c>
      <c r="R504" s="60">
        <v>0</v>
      </c>
      <c r="S504" s="60">
        <v>0</v>
      </c>
      <c r="T504" s="60">
        <v>0</v>
      </c>
      <c r="U504" s="60">
        <v>0</v>
      </c>
      <c r="V504" s="60">
        <v>0</v>
      </c>
      <c r="W504" s="59">
        <v>0</v>
      </c>
      <c r="X504" s="60">
        <v>0</v>
      </c>
      <c r="Y504" s="60">
        <v>0</v>
      </c>
      <c r="Z504" s="59">
        <v>0</v>
      </c>
      <c r="AA504" s="59">
        <v>0</v>
      </c>
      <c r="AB504" s="59" t="s">
        <v>102</v>
      </c>
      <c r="AC504" s="61">
        <v>4</v>
      </c>
      <c r="AD504" s="58">
        <v>0</v>
      </c>
      <c r="AE504" s="58">
        <v>0</v>
      </c>
      <c r="AF504" s="58">
        <v>0</v>
      </c>
      <c r="AG504" s="58">
        <v>0</v>
      </c>
      <c r="AH504" s="59" t="s">
        <v>381</v>
      </c>
      <c r="AI504" s="58">
        <v>16</v>
      </c>
      <c r="AJ504" s="60"/>
      <c r="AK504" s="59" t="s">
        <v>466</v>
      </c>
      <c r="AL504" s="59">
        <v>1</v>
      </c>
      <c r="AM504" s="59" t="s">
        <v>27</v>
      </c>
      <c r="AN504" s="59" t="s">
        <v>680</v>
      </c>
      <c r="AO504" s="58">
        <v>25</v>
      </c>
      <c r="AP504" s="59" t="s">
        <v>677</v>
      </c>
      <c r="AQ504" s="59" t="s">
        <v>705</v>
      </c>
      <c r="AR504" s="59" t="s">
        <v>27</v>
      </c>
      <c r="AS504" s="59" t="s">
        <v>27</v>
      </c>
      <c r="AT504" s="59" t="s">
        <v>27</v>
      </c>
      <c r="AU504" s="59" t="s">
        <v>27</v>
      </c>
      <c r="AV504" s="59" t="s">
        <v>27</v>
      </c>
      <c r="AW504" s="64"/>
      <c r="AX504" s="62" t="s">
        <v>747</v>
      </c>
      <c r="AY504" s="62">
        <v>6.8460000000000001</v>
      </c>
      <c r="AZ504" s="62" t="s">
        <v>27</v>
      </c>
      <c r="BA504" s="62">
        <v>0</v>
      </c>
      <c r="BB504" s="62">
        <v>5.8929999999999998</v>
      </c>
      <c r="BC504" s="62">
        <v>0</v>
      </c>
      <c r="BD504" s="65">
        <v>0</v>
      </c>
      <c r="BE504" s="62" t="s">
        <v>781</v>
      </c>
      <c r="BF504" s="62">
        <v>1</v>
      </c>
      <c r="BG504" s="62">
        <v>1</v>
      </c>
      <c r="BH504" s="50">
        <f t="shared" si="7"/>
        <v>0</v>
      </c>
    </row>
    <row r="505" spans="1:89" ht="14.25" hidden="1" customHeight="1" x14ac:dyDescent="0.25">
      <c r="A505" s="58">
        <v>505</v>
      </c>
      <c r="B505" s="59" t="s">
        <v>78</v>
      </c>
      <c r="C505" s="59" t="s">
        <v>28</v>
      </c>
      <c r="D505" s="59" t="s">
        <v>47</v>
      </c>
      <c r="E505" s="59"/>
      <c r="F505" s="59" t="s">
        <v>30</v>
      </c>
      <c r="G505" s="58">
        <v>4</v>
      </c>
      <c r="H505" s="58">
        <v>8</v>
      </c>
      <c r="I505" s="59" t="s">
        <v>165</v>
      </c>
      <c r="J505" s="58">
        <v>1412134207</v>
      </c>
      <c r="K505" s="58">
        <v>2.7692307692307701</v>
      </c>
      <c r="L505" s="58">
        <v>0.27692307692307699</v>
      </c>
      <c r="M505" s="60">
        <v>0</v>
      </c>
      <c r="N505" s="60">
        <v>0</v>
      </c>
      <c r="O505" s="60">
        <v>0</v>
      </c>
      <c r="P505" s="60">
        <v>0</v>
      </c>
      <c r="Q505" s="60">
        <v>0</v>
      </c>
      <c r="R505" s="60">
        <v>0</v>
      </c>
      <c r="S505" s="60">
        <v>0</v>
      </c>
      <c r="T505" s="60">
        <v>0</v>
      </c>
      <c r="U505" s="60">
        <v>0</v>
      </c>
      <c r="V505" s="60">
        <v>0</v>
      </c>
      <c r="W505" s="59">
        <v>0</v>
      </c>
      <c r="X505" s="60">
        <v>0</v>
      </c>
      <c r="Y505" s="60">
        <v>0</v>
      </c>
      <c r="Z505" s="59">
        <v>0</v>
      </c>
      <c r="AA505" s="59">
        <v>0</v>
      </c>
      <c r="AB505" s="59" t="s">
        <v>27</v>
      </c>
      <c r="AC505" s="61">
        <v>4</v>
      </c>
      <c r="AD505" s="58">
        <v>0</v>
      </c>
      <c r="AE505" s="58">
        <v>0</v>
      </c>
      <c r="AF505" s="58">
        <v>0</v>
      </c>
      <c r="AG505" s="58">
        <v>0</v>
      </c>
      <c r="AH505" s="59" t="s">
        <v>381</v>
      </c>
      <c r="AI505" s="58">
        <v>16</v>
      </c>
      <c r="AJ505" s="60"/>
      <c r="AK505" s="59" t="s">
        <v>496</v>
      </c>
      <c r="AL505" s="59">
        <v>1</v>
      </c>
      <c r="AM505" s="59" t="s">
        <v>27</v>
      </c>
      <c r="AN505" s="59" t="s">
        <v>680</v>
      </c>
      <c r="AO505" s="58">
        <v>25</v>
      </c>
      <c r="AP505" s="59" t="s">
        <v>677</v>
      </c>
      <c r="AQ505" s="59" t="s">
        <v>705</v>
      </c>
      <c r="AR505" s="59" t="s">
        <v>27</v>
      </c>
      <c r="AS505" s="59" t="s">
        <v>27</v>
      </c>
      <c r="AT505" s="59" t="s">
        <v>27</v>
      </c>
      <c r="AU505" s="59" t="s">
        <v>27</v>
      </c>
      <c r="AV505" s="59" t="s">
        <v>27</v>
      </c>
      <c r="AW505" s="64"/>
      <c r="AX505" s="62" t="s">
        <v>747</v>
      </c>
      <c r="AY505" s="62">
        <v>8.0009999999999994</v>
      </c>
      <c r="AZ505" s="62" t="s">
        <v>27</v>
      </c>
      <c r="BA505" s="62">
        <v>0</v>
      </c>
      <c r="BB505" s="62">
        <v>3.3919999999999999</v>
      </c>
      <c r="BC505" s="62">
        <v>8</v>
      </c>
      <c r="BD505" s="65">
        <v>0</v>
      </c>
      <c r="BE505" s="62"/>
      <c r="BF505" s="64"/>
      <c r="BG505" s="64"/>
      <c r="BH505" s="50">
        <f t="shared" si="7"/>
        <v>0</v>
      </c>
    </row>
    <row r="506" spans="1:89" ht="14.25" customHeight="1" x14ac:dyDescent="0.25">
      <c r="A506" s="58">
        <v>506</v>
      </c>
      <c r="B506" s="59" t="s">
        <v>78</v>
      </c>
      <c r="C506" s="59" t="s">
        <v>28</v>
      </c>
      <c r="D506" s="59" t="s">
        <v>33</v>
      </c>
      <c r="E506" s="59"/>
      <c r="F506" s="59" t="s">
        <v>500</v>
      </c>
      <c r="G506" s="58">
        <v>28</v>
      </c>
      <c r="H506" s="58">
        <v>200</v>
      </c>
      <c r="I506" s="59" t="s">
        <v>165</v>
      </c>
      <c r="J506" s="58">
        <v>1412134207</v>
      </c>
      <c r="K506" s="58">
        <v>2.2000000000000002</v>
      </c>
      <c r="L506" s="58">
        <v>0.44</v>
      </c>
      <c r="M506" s="58">
        <v>27</v>
      </c>
      <c r="N506" s="60">
        <v>0</v>
      </c>
      <c r="O506" s="60">
        <v>0</v>
      </c>
      <c r="P506" s="58">
        <v>61</v>
      </c>
      <c r="Q506" s="58">
        <v>32</v>
      </c>
      <c r="R506" s="58">
        <v>2</v>
      </c>
      <c r="S506" s="58">
        <v>32</v>
      </c>
      <c r="T506" s="60">
        <v>0</v>
      </c>
      <c r="U506" s="58">
        <v>14</v>
      </c>
      <c r="V506" s="58">
        <v>16</v>
      </c>
      <c r="W506" s="59">
        <v>0</v>
      </c>
      <c r="X506" s="58">
        <v>7</v>
      </c>
      <c r="Y506" s="58">
        <v>37</v>
      </c>
      <c r="Z506" s="59">
        <v>228</v>
      </c>
      <c r="AA506" s="59">
        <v>37</v>
      </c>
      <c r="AB506" s="59" t="s">
        <v>27</v>
      </c>
      <c r="AC506" s="59">
        <v>0</v>
      </c>
      <c r="AD506" s="58">
        <v>82</v>
      </c>
      <c r="AE506" s="58">
        <v>47</v>
      </c>
      <c r="AF506" s="58">
        <v>5</v>
      </c>
      <c r="AG506" s="58">
        <v>154</v>
      </c>
      <c r="AH506" s="59" t="s">
        <v>503</v>
      </c>
      <c r="AI506" s="58">
        <v>25</v>
      </c>
      <c r="AJ506" s="58">
        <v>1</v>
      </c>
      <c r="AK506" s="59" t="s">
        <v>530</v>
      </c>
      <c r="AL506" s="59">
        <v>1</v>
      </c>
      <c r="AM506" s="59" t="s">
        <v>27</v>
      </c>
      <c r="AN506" s="59" t="s">
        <v>680</v>
      </c>
      <c r="AO506" s="58">
        <v>25</v>
      </c>
      <c r="AP506" s="59" t="s">
        <v>677</v>
      </c>
      <c r="AQ506" s="59" t="s">
        <v>705</v>
      </c>
      <c r="AR506" s="59" t="s">
        <v>27</v>
      </c>
      <c r="AS506" s="59" t="s">
        <v>27</v>
      </c>
      <c r="AT506" s="59" t="s">
        <v>27</v>
      </c>
      <c r="AU506" s="59" t="s">
        <v>27</v>
      </c>
      <c r="AV506" s="59" t="s">
        <v>27</v>
      </c>
      <c r="AW506" s="62"/>
      <c r="AX506" s="62" t="s">
        <v>747</v>
      </c>
      <c r="AY506" s="62">
        <f>H506</f>
        <v>200</v>
      </c>
      <c r="AZ506" s="62">
        <v>0</v>
      </c>
      <c r="BA506" s="62" t="s">
        <v>27</v>
      </c>
      <c r="BB506" s="62">
        <v>2.9130000000000003</v>
      </c>
      <c r="BC506" s="62">
        <v>28</v>
      </c>
      <c r="BD506">
        <v>8225</v>
      </c>
      <c r="BE506" s="62"/>
      <c r="BF506" s="62"/>
      <c r="BG506" s="62"/>
      <c r="BH506" s="50">
        <f t="shared" si="7"/>
        <v>0.67</v>
      </c>
      <c r="BI506" s="50"/>
      <c r="BJ506" s="50"/>
      <c r="BL506" s="50"/>
      <c r="BM506" s="50"/>
      <c r="BN506" s="50"/>
      <c r="BO506" s="50"/>
      <c r="BP506" s="50"/>
      <c r="BQ506" s="50"/>
      <c r="BR506" s="50"/>
      <c r="BS506" s="50"/>
      <c r="BT506" s="50"/>
      <c r="BU506" s="50"/>
      <c r="BV506" s="50"/>
      <c r="BW506" s="50"/>
      <c r="BX506" s="50"/>
      <c r="BY506" s="50"/>
      <c r="BZ506" s="50"/>
      <c r="CA506" s="50"/>
      <c r="CB506" s="50"/>
      <c r="CC506" s="50"/>
      <c r="CD506" s="50"/>
      <c r="CE506" s="50"/>
      <c r="CF506" s="50"/>
      <c r="CG506" s="50"/>
      <c r="CH506" s="50"/>
      <c r="CI506" s="50"/>
    </row>
    <row r="507" spans="1:89" ht="14.25" hidden="1" customHeight="1" x14ac:dyDescent="0.25">
      <c r="A507" s="58">
        <v>507</v>
      </c>
      <c r="B507" s="59" t="s">
        <v>78</v>
      </c>
      <c r="C507" s="59" t="s">
        <v>28</v>
      </c>
      <c r="D507" s="59" t="s">
        <v>38</v>
      </c>
      <c r="E507" s="59"/>
      <c r="F507" s="59" t="s">
        <v>500</v>
      </c>
      <c r="G507" s="58">
        <v>29</v>
      </c>
      <c r="H507" s="58">
        <v>120</v>
      </c>
      <c r="I507" s="59" t="s">
        <v>165</v>
      </c>
      <c r="J507" s="58">
        <v>1412134207</v>
      </c>
      <c r="K507" s="58">
        <v>2.0499999999999998</v>
      </c>
      <c r="L507" s="58">
        <v>0.41</v>
      </c>
      <c r="M507" s="60">
        <v>0</v>
      </c>
      <c r="N507" s="60">
        <v>0</v>
      </c>
      <c r="O507" s="60">
        <v>0</v>
      </c>
      <c r="P507" s="60">
        <v>0</v>
      </c>
      <c r="Q507" s="60">
        <v>0</v>
      </c>
      <c r="R507" s="60">
        <v>0</v>
      </c>
      <c r="S507" s="60">
        <v>0</v>
      </c>
      <c r="T507" s="60">
        <v>0</v>
      </c>
      <c r="U507" s="60">
        <v>0</v>
      </c>
      <c r="V507" s="60">
        <v>0</v>
      </c>
      <c r="W507" s="59">
        <v>0</v>
      </c>
      <c r="X507" s="60">
        <v>0</v>
      </c>
      <c r="Y507" s="60">
        <v>0</v>
      </c>
      <c r="Z507" s="59">
        <v>0</v>
      </c>
      <c r="AA507" s="59">
        <v>0</v>
      </c>
      <c r="AB507" s="59" t="s">
        <v>27</v>
      </c>
      <c r="AC507" s="61">
        <v>4</v>
      </c>
      <c r="AD507" s="58">
        <v>0</v>
      </c>
      <c r="AE507" s="58">
        <v>0</v>
      </c>
      <c r="AF507" s="58">
        <v>0</v>
      </c>
      <c r="AG507" s="58">
        <v>0</v>
      </c>
      <c r="AH507" s="59" t="s">
        <v>503</v>
      </c>
      <c r="AI507" s="58">
        <v>25</v>
      </c>
      <c r="AJ507" s="60"/>
      <c r="AK507" s="59" t="s">
        <v>561</v>
      </c>
      <c r="AL507" s="59">
        <v>1</v>
      </c>
      <c r="AM507" s="59" t="s">
        <v>27</v>
      </c>
      <c r="AN507" s="59" t="s">
        <v>680</v>
      </c>
      <c r="AO507" s="58">
        <v>25</v>
      </c>
      <c r="AP507" s="59" t="s">
        <v>677</v>
      </c>
      <c r="AQ507" s="59" t="s">
        <v>705</v>
      </c>
      <c r="AR507" s="59" t="s">
        <v>27</v>
      </c>
      <c r="AS507" s="59" t="s">
        <v>27</v>
      </c>
      <c r="AT507" s="59" t="s">
        <v>27</v>
      </c>
      <c r="AU507" s="59" t="s">
        <v>27</v>
      </c>
      <c r="AV507" s="59" t="s">
        <v>27</v>
      </c>
      <c r="AW507" s="62"/>
      <c r="AX507" s="62" t="s">
        <v>747</v>
      </c>
      <c r="AY507" s="62">
        <v>8.4139999999999997</v>
      </c>
      <c r="AZ507" s="62" t="s">
        <v>27</v>
      </c>
      <c r="BA507" s="62">
        <v>0</v>
      </c>
      <c r="BB507" s="62">
        <v>7.9240000000000004</v>
      </c>
      <c r="BC507" s="62">
        <v>80</v>
      </c>
      <c r="BD507" s="65">
        <v>0</v>
      </c>
      <c r="BE507" s="62"/>
      <c r="BF507" s="62"/>
      <c r="BG507" s="62"/>
      <c r="BH507" s="50">
        <f t="shared" si="7"/>
        <v>0</v>
      </c>
      <c r="BI507" s="50"/>
      <c r="BJ507" s="50"/>
      <c r="BL507" s="50"/>
      <c r="BM507" s="50"/>
      <c r="BN507" s="50"/>
      <c r="BO507" s="50"/>
      <c r="BP507" s="50"/>
      <c r="BQ507" s="50"/>
      <c r="BR507" s="50"/>
      <c r="BS507" s="50"/>
      <c r="BT507" s="50"/>
      <c r="BU507" s="50"/>
      <c r="BV507" s="50"/>
      <c r="BW507" s="50"/>
      <c r="BX507" s="50"/>
      <c r="BY507" s="50"/>
      <c r="BZ507" s="50"/>
      <c r="CA507" s="50"/>
      <c r="CB507" s="50"/>
      <c r="CC507" s="50"/>
      <c r="CD507" s="50"/>
      <c r="CE507" s="50"/>
      <c r="CF507" s="50"/>
      <c r="CG507" s="50"/>
      <c r="CH507" s="50"/>
      <c r="CI507" s="50"/>
    </row>
    <row r="508" spans="1:89" ht="14.25" customHeight="1" x14ac:dyDescent="0.25">
      <c r="A508" s="58">
        <v>508</v>
      </c>
      <c r="B508" s="59" t="s">
        <v>78</v>
      </c>
      <c r="C508" s="59" t="s">
        <v>28</v>
      </c>
      <c r="D508" s="59" t="s">
        <v>43</v>
      </c>
      <c r="E508" s="59"/>
      <c r="F508" s="59" t="s">
        <v>500</v>
      </c>
      <c r="G508" s="58">
        <v>59</v>
      </c>
      <c r="H508" s="58">
        <v>26</v>
      </c>
      <c r="I508" s="59" t="s">
        <v>165</v>
      </c>
      <c r="J508" s="58">
        <v>1412134207</v>
      </c>
      <c r="K508" s="58">
        <v>2.3666666666666698</v>
      </c>
      <c r="L508" s="58">
        <v>0.473333333333333</v>
      </c>
      <c r="M508" s="58">
        <v>4</v>
      </c>
      <c r="N508" s="60">
        <v>0</v>
      </c>
      <c r="O508" s="60">
        <v>0</v>
      </c>
      <c r="P508" s="58">
        <v>7</v>
      </c>
      <c r="Q508" s="58">
        <v>3</v>
      </c>
      <c r="R508" s="60">
        <v>0</v>
      </c>
      <c r="S508" s="58">
        <v>3</v>
      </c>
      <c r="T508" s="60">
        <v>0</v>
      </c>
      <c r="U508" s="58">
        <v>1</v>
      </c>
      <c r="V508" s="58">
        <v>1</v>
      </c>
      <c r="W508" s="59">
        <v>0</v>
      </c>
      <c r="X508" s="58">
        <v>1</v>
      </c>
      <c r="Y508" s="58">
        <v>3</v>
      </c>
      <c r="Z508" s="59">
        <v>23</v>
      </c>
      <c r="AA508" s="59">
        <v>3</v>
      </c>
      <c r="AB508" s="59" t="s">
        <v>27</v>
      </c>
      <c r="AC508" s="59">
        <v>0</v>
      </c>
      <c r="AD508" s="58">
        <v>3</v>
      </c>
      <c r="AE508" s="58">
        <v>2</v>
      </c>
      <c r="AF508" s="58">
        <v>1</v>
      </c>
      <c r="AG508" s="58">
        <v>7</v>
      </c>
      <c r="AH508" s="59" t="s">
        <v>503</v>
      </c>
      <c r="AI508" s="58">
        <v>25</v>
      </c>
      <c r="AJ508" s="60"/>
      <c r="AK508" s="59" t="s">
        <v>591</v>
      </c>
      <c r="AL508" s="59">
        <v>1</v>
      </c>
      <c r="AM508" s="59" t="s">
        <v>27</v>
      </c>
      <c r="AN508" s="59" t="s">
        <v>680</v>
      </c>
      <c r="AO508" s="58">
        <v>25</v>
      </c>
      <c r="AP508" s="59" t="s">
        <v>677</v>
      </c>
      <c r="AQ508" s="59" t="s">
        <v>705</v>
      </c>
      <c r="AR508" s="59" t="s">
        <v>27</v>
      </c>
      <c r="AS508" s="59" t="s">
        <v>27</v>
      </c>
      <c r="AT508" s="59" t="s">
        <v>27</v>
      </c>
      <c r="AU508" s="59" t="s">
        <v>27</v>
      </c>
      <c r="AV508" s="59" t="s">
        <v>27</v>
      </c>
      <c r="AW508" s="64"/>
      <c r="AX508" s="62" t="s">
        <v>747</v>
      </c>
      <c r="AY508" s="62">
        <v>9.1460000000000008</v>
      </c>
      <c r="AZ508" s="62">
        <v>0.39765217391304353</v>
      </c>
      <c r="BA508" s="62">
        <v>2.5147605510605726</v>
      </c>
      <c r="BB508" s="62">
        <v>8.8970000000000002</v>
      </c>
      <c r="BC508" s="62">
        <v>100</v>
      </c>
      <c r="BD508">
        <v>1482</v>
      </c>
      <c r="BE508" s="62"/>
      <c r="BF508" s="64"/>
      <c r="BG508" s="64"/>
      <c r="BH508" s="50">
        <f t="shared" si="7"/>
        <v>0.65602449158101894</v>
      </c>
    </row>
    <row r="509" spans="1:89" ht="14.25" customHeight="1" x14ac:dyDescent="0.25">
      <c r="A509" s="58">
        <v>509</v>
      </c>
      <c r="B509" s="59" t="s">
        <v>78</v>
      </c>
      <c r="C509" s="59" t="s">
        <v>28</v>
      </c>
      <c r="D509" s="59" t="s">
        <v>48</v>
      </c>
      <c r="E509" s="59"/>
      <c r="F509" s="59" t="s">
        <v>500</v>
      </c>
      <c r="G509" s="58">
        <v>53</v>
      </c>
      <c r="H509" s="58">
        <v>7</v>
      </c>
      <c r="I509" s="59" t="s">
        <v>165</v>
      </c>
      <c r="J509" s="58">
        <v>1412134207</v>
      </c>
      <c r="K509" s="58">
        <v>1.32692307692308</v>
      </c>
      <c r="L509" s="58">
        <v>0.265384615384615</v>
      </c>
      <c r="M509" s="58">
        <v>1</v>
      </c>
      <c r="N509" s="60">
        <v>0</v>
      </c>
      <c r="O509" s="60">
        <v>0</v>
      </c>
      <c r="P509" s="58">
        <v>1</v>
      </c>
      <c r="Q509" s="60">
        <v>0</v>
      </c>
      <c r="R509" s="60">
        <v>0</v>
      </c>
      <c r="S509" s="60">
        <v>0</v>
      </c>
      <c r="T509" s="60">
        <v>0</v>
      </c>
      <c r="U509" s="60">
        <v>0</v>
      </c>
      <c r="V509" s="60">
        <v>0</v>
      </c>
      <c r="W509" s="59">
        <v>0</v>
      </c>
      <c r="X509" s="60">
        <v>0</v>
      </c>
      <c r="Y509" s="60">
        <v>0</v>
      </c>
      <c r="Z509" s="59">
        <v>2</v>
      </c>
      <c r="AA509" s="59">
        <v>0</v>
      </c>
      <c r="AB509" s="59" t="s">
        <v>27</v>
      </c>
      <c r="AC509" s="61">
        <v>3</v>
      </c>
      <c r="AD509" s="58">
        <v>0</v>
      </c>
      <c r="AE509" s="58">
        <v>0</v>
      </c>
      <c r="AF509" s="58">
        <v>0</v>
      </c>
      <c r="AG509" s="58">
        <v>2</v>
      </c>
      <c r="AH509" s="59" t="s">
        <v>503</v>
      </c>
      <c r="AI509" s="58">
        <v>25</v>
      </c>
      <c r="AJ509" s="60"/>
      <c r="AK509" s="59" t="s">
        <v>623</v>
      </c>
      <c r="AL509" s="59">
        <v>1</v>
      </c>
      <c r="AM509" s="59" t="s">
        <v>27</v>
      </c>
      <c r="AN509" s="59" t="s">
        <v>680</v>
      </c>
      <c r="AO509" s="58">
        <v>25</v>
      </c>
      <c r="AP509" s="59" t="s">
        <v>677</v>
      </c>
      <c r="AQ509" s="59" t="s">
        <v>705</v>
      </c>
      <c r="AR509" s="59" t="s">
        <v>27</v>
      </c>
      <c r="AS509" s="59" t="s">
        <v>27</v>
      </c>
      <c r="AT509" s="59" t="s">
        <v>27</v>
      </c>
      <c r="AU509" s="59" t="s">
        <v>27</v>
      </c>
      <c r="AV509" s="59" t="s">
        <v>27</v>
      </c>
      <c r="AW509" s="64"/>
      <c r="AX509" s="62" t="s">
        <v>747</v>
      </c>
      <c r="AY509" s="62">
        <v>4.3479999999999999</v>
      </c>
      <c r="AZ509" s="62">
        <v>2.1739999999999999</v>
      </c>
      <c r="BA509" s="62">
        <v>0.45998160073597055</v>
      </c>
      <c r="BB509" s="62">
        <v>3.9319999999999999</v>
      </c>
      <c r="BC509" s="62">
        <v>120</v>
      </c>
      <c r="BD509" s="80">
        <v>0</v>
      </c>
      <c r="BE509" s="62"/>
      <c r="BF509" s="64"/>
      <c r="BG509" s="64"/>
      <c r="BH509" s="50">
        <f t="shared" si="7"/>
        <v>0</v>
      </c>
    </row>
    <row r="510" spans="1:89" ht="14.25" customHeight="1" x14ac:dyDescent="0.25">
      <c r="A510" s="58">
        <v>510</v>
      </c>
      <c r="B510" s="59" t="s">
        <v>78</v>
      </c>
      <c r="C510" s="59" t="s">
        <v>28</v>
      </c>
      <c r="D510" s="59" t="s">
        <v>79</v>
      </c>
      <c r="E510" s="59"/>
      <c r="F510" s="59" t="s">
        <v>80</v>
      </c>
      <c r="G510" s="58">
        <v>1</v>
      </c>
      <c r="H510" s="58">
        <v>30</v>
      </c>
      <c r="I510" s="59" t="s">
        <v>167</v>
      </c>
      <c r="J510" s="58">
        <v>912215825</v>
      </c>
      <c r="K510" s="58">
        <v>0</v>
      </c>
      <c r="L510" s="58">
        <v>0</v>
      </c>
      <c r="M510" s="58">
        <v>3</v>
      </c>
      <c r="N510" s="60">
        <v>0</v>
      </c>
      <c r="O510" s="60">
        <v>0</v>
      </c>
      <c r="P510" s="58">
        <v>5</v>
      </c>
      <c r="Q510" s="58">
        <v>2</v>
      </c>
      <c r="R510" s="60">
        <v>0</v>
      </c>
      <c r="S510" s="58">
        <v>2</v>
      </c>
      <c r="T510" s="58">
        <v>1</v>
      </c>
      <c r="U510" s="60">
        <v>0</v>
      </c>
      <c r="V510" s="60">
        <v>0</v>
      </c>
      <c r="W510" s="59">
        <v>0</v>
      </c>
      <c r="X510" s="60">
        <v>0</v>
      </c>
      <c r="Y510" s="60">
        <v>0</v>
      </c>
      <c r="Z510" s="59">
        <v>13</v>
      </c>
      <c r="AA510" s="59">
        <v>0</v>
      </c>
      <c r="AB510" s="59" t="s">
        <v>27</v>
      </c>
      <c r="AC510" s="59">
        <v>0</v>
      </c>
      <c r="AD510" s="58">
        <v>0</v>
      </c>
      <c r="AE510" s="58">
        <v>2</v>
      </c>
      <c r="AF510" s="58">
        <v>0</v>
      </c>
      <c r="AG510" s="58">
        <v>6</v>
      </c>
      <c r="AH510" s="59" t="s">
        <v>109</v>
      </c>
      <c r="AI510" s="58">
        <v>2</v>
      </c>
      <c r="AJ510" s="58">
        <v>1</v>
      </c>
      <c r="AK510" s="59" t="s">
        <v>168</v>
      </c>
      <c r="AL510" s="59">
        <v>1</v>
      </c>
      <c r="AM510" s="59" t="s">
        <v>27</v>
      </c>
      <c r="AN510" s="59" t="s">
        <v>680</v>
      </c>
      <c r="AO510" s="63">
        <v>28</v>
      </c>
      <c r="AP510" s="63" t="s">
        <v>677</v>
      </c>
      <c r="AQ510" s="63" t="s">
        <v>691</v>
      </c>
      <c r="AR510" s="63"/>
      <c r="AS510" s="63"/>
      <c r="AT510" s="63"/>
      <c r="AU510" s="63"/>
      <c r="AV510" s="63"/>
      <c r="AW510" s="62"/>
      <c r="AX510" s="62" t="s">
        <v>747</v>
      </c>
      <c r="AY510" s="62">
        <v>12.477</v>
      </c>
      <c r="AZ510" s="62">
        <v>0.95976923076923082</v>
      </c>
      <c r="BA510" s="62">
        <v>1.0419171275146268</v>
      </c>
      <c r="BB510" s="62"/>
      <c r="BC510" s="62">
        <v>79</v>
      </c>
      <c r="BD510">
        <v>0</v>
      </c>
      <c r="BE510" s="62"/>
      <c r="BF510" s="62"/>
      <c r="BG510" s="62"/>
      <c r="BH510" s="50">
        <f t="shared" si="7"/>
        <v>0.16029494269455799</v>
      </c>
      <c r="BI510" s="50"/>
      <c r="BJ510" s="50"/>
      <c r="BL510" s="50"/>
      <c r="BM510" s="50"/>
      <c r="BN510" s="50"/>
      <c r="BO510" s="50"/>
      <c r="BP510" s="50"/>
      <c r="BQ510" s="50"/>
      <c r="BR510" s="50"/>
      <c r="BS510" s="50"/>
      <c r="BT510" s="50"/>
      <c r="BU510" s="50"/>
      <c r="BV510" s="50"/>
      <c r="BW510" s="50"/>
      <c r="BX510" s="50"/>
      <c r="BY510" s="50"/>
      <c r="BZ510" s="50"/>
      <c r="CA510" s="50"/>
      <c r="CB510" s="50"/>
      <c r="CC510" s="50"/>
      <c r="CD510" s="50"/>
      <c r="CE510" s="50"/>
      <c r="CF510" s="50"/>
      <c r="CG510" s="50"/>
      <c r="CH510" s="50"/>
      <c r="CI510" s="50"/>
      <c r="CJ510" s="50"/>
      <c r="CK510" s="50"/>
    </row>
    <row r="511" spans="1:89" ht="14.25" customHeight="1" x14ac:dyDescent="0.25">
      <c r="A511" s="58">
        <v>511</v>
      </c>
      <c r="B511" s="59" t="s">
        <v>78</v>
      </c>
      <c r="C511" s="59" t="s">
        <v>28</v>
      </c>
      <c r="D511" s="59" t="s">
        <v>34</v>
      </c>
      <c r="E511" s="59"/>
      <c r="F511" s="59" t="s">
        <v>35</v>
      </c>
      <c r="G511" s="58">
        <v>1</v>
      </c>
      <c r="H511" s="58">
        <v>19</v>
      </c>
      <c r="I511" s="59" t="s">
        <v>167</v>
      </c>
      <c r="J511" s="58">
        <v>912215825</v>
      </c>
      <c r="K511" s="58">
        <v>0</v>
      </c>
      <c r="L511" s="58">
        <v>0</v>
      </c>
      <c r="M511" s="58">
        <v>4</v>
      </c>
      <c r="N511" s="60">
        <v>0</v>
      </c>
      <c r="O511" s="58">
        <v>2</v>
      </c>
      <c r="P511" s="58">
        <v>5</v>
      </c>
      <c r="Q511" s="58">
        <v>1</v>
      </c>
      <c r="R511" s="60">
        <v>0</v>
      </c>
      <c r="S511" s="58">
        <v>1</v>
      </c>
      <c r="T511" s="58">
        <v>2</v>
      </c>
      <c r="U511" s="60">
        <v>0</v>
      </c>
      <c r="V511" s="60">
        <v>0</v>
      </c>
      <c r="W511" s="59">
        <v>0</v>
      </c>
      <c r="X511" s="60">
        <v>0</v>
      </c>
      <c r="Y511" s="60">
        <v>0</v>
      </c>
      <c r="Z511" s="59">
        <v>15</v>
      </c>
      <c r="AA511" s="59">
        <v>0</v>
      </c>
      <c r="AB511" s="59" t="s">
        <v>27</v>
      </c>
      <c r="AC511" s="59">
        <v>0</v>
      </c>
      <c r="AD511" s="58">
        <v>1</v>
      </c>
      <c r="AE511" s="58">
        <v>1</v>
      </c>
      <c r="AF511" s="58">
        <v>1</v>
      </c>
      <c r="AG511" s="58">
        <v>6</v>
      </c>
      <c r="AH511" s="59" t="s">
        <v>93</v>
      </c>
      <c r="AI511" s="58">
        <v>2</v>
      </c>
      <c r="AJ511" s="58">
        <v>1</v>
      </c>
      <c r="AK511" s="59" t="s">
        <v>212</v>
      </c>
      <c r="AL511" s="59">
        <v>1</v>
      </c>
      <c r="AM511" s="59" t="s">
        <v>27</v>
      </c>
      <c r="AN511" s="59" t="s">
        <v>680</v>
      </c>
      <c r="AO511" s="63">
        <v>28</v>
      </c>
      <c r="AP511" s="63" t="s">
        <v>677</v>
      </c>
      <c r="AQ511" s="63" t="s">
        <v>691</v>
      </c>
      <c r="AR511" s="63"/>
      <c r="AS511" s="63"/>
      <c r="AT511" s="63"/>
      <c r="AU511" s="63"/>
      <c r="AV511" s="63"/>
      <c r="AW511" s="62"/>
      <c r="AX511" s="62" t="s">
        <v>747</v>
      </c>
      <c r="AY511" s="62">
        <v>18.983000000000001</v>
      </c>
      <c r="AZ511" s="62">
        <v>1.2655333333333334</v>
      </c>
      <c r="BA511" s="62">
        <v>0.79018068798398566</v>
      </c>
      <c r="BB511" s="62"/>
      <c r="BC511" s="62">
        <v>51</v>
      </c>
      <c r="BD511" s="80">
        <v>0</v>
      </c>
      <c r="BE511" s="62"/>
      <c r="BF511" s="62"/>
      <c r="BG511" s="62"/>
      <c r="BH511" s="50">
        <f t="shared" si="7"/>
        <v>0.15803613759679713</v>
      </c>
      <c r="BI511" s="50"/>
      <c r="BJ511" s="50"/>
      <c r="BL511" s="50"/>
      <c r="BM511" s="50"/>
      <c r="BN511" s="50"/>
      <c r="BO511" s="50"/>
      <c r="BP511" s="50"/>
      <c r="BQ511" s="50"/>
      <c r="BR511" s="50"/>
      <c r="BS511" s="50"/>
      <c r="BT511" s="50"/>
      <c r="BU511" s="50"/>
      <c r="BV511" s="50"/>
      <c r="BW511" s="50"/>
      <c r="BX511" s="50"/>
      <c r="BY511" s="50"/>
      <c r="BZ511" s="50"/>
      <c r="CA511" s="50"/>
      <c r="CB511" s="50"/>
      <c r="CC511" s="50"/>
      <c r="CD511" s="50"/>
      <c r="CE511" s="50"/>
      <c r="CF511" s="50"/>
      <c r="CG511" s="50"/>
      <c r="CH511" s="50"/>
      <c r="CI511" s="50"/>
    </row>
    <row r="512" spans="1:89" ht="14.25" customHeight="1" x14ac:dyDescent="0.25">
      <c r="A512" s="58">
        <v>512</v>
      </c>
      <c r="B512" s="59" t="s">
        <v>78</v>
      </c>
      <c r="C512" s="59" t="s">
        <v>28</v>
      </c>
      <c r="D512" s="59" t="s">
        <v>39</v>
      </c>
      <c r="E512" s="59"/>
      <c r="F512" s="59" t="s">
        <v>40</v>
      </c>
      <c r="G512" s="58">
        <v>1</v>
      </c>
      <c r="H512" s="58">
        <v>9</v>
      </c>
      <c r="I512" s="59" t="s">
        <v>167</v>
      </c>
      <c r="J512" s="58">
        <v>912215825</v>
      </c>
      <c r="K512" s="58">
        <v>42.769230769230802</v>
      </c>
      <c r="L512" s="58">
        <v>0.29753265602322199</v>
      </c>
      <c r="M512" s="58">
        <v>1</v>
      </c>
      <c r="N512" s="60">
        <v>0</v>
      </c>
      <c r="O512" s="60">
        <v>0</v>
      </c>
      <c r="P512" s="58">
        <v>3</v>
      </c>
      <c r="Q512" s="58">
        <v>2</v>
      </c>
      <c r="R512" s="58">
        <v>1</v>
      </c>
      <c r="S512" s="58">
        <v>2</v>
      </c>
      <c r="T512" s="58">
        <v>1</v>
      </c>
      <c r="U512" s="60">
        <v>0</v>
      </c>
      <c r="V512" s="60">
        <v>0</v>
      </c>
      <c r="W512" s="59">
        <v>0</v>
      </c>
      <c r="X512" s="60">
        <v>0</v>
      </c>
      <c r="Y512" s="60">
        <v>0</v>
      </c>
      <c r="Z512" s="59">
        <v>10</v>
      </c>
      <c r="AA512" s="59">
        <v>0</v>
      </c>
      <c r="AB512" s="59" t="s">
        <v>99</v>
      </c>
      <c r="AC512" s="59">
        <v>0</v>
      </c>
      <c r="AD512" s="58">
        <v>2</v>
      </c>
      <c r="AE512" s="58">
        <v>2</v>
      </c>
      <c r="AF512" s="58">
        <v>0</v>
      </c>
      <c r="AG512" s="58">
        <v>9</v>
      </c>
      <c r="AH512" s="59" t="s">
        <v>159</v>
      </c>
      <c r="AI512" s="58">
        <v>2</v>
      </c>
      <c r="AJ512" s="58">
        <v>1</v>
      </c>
      <c r="AK512" s="59" t="s">
        <v>221</v>
      </c>
      <c r="AL512" s="59">
        <v>1</v>
      </c>
      <c r="AM512" s="59" t="s">
        <v>27</v>
      </c>
      <c r="AN512" s="59" t="s">
        <v>680</v>
      </c>
      <c r="AO512" s="63">
        <v>28</v>
      </c>
      <c r="AP512" s="63" t="s">
        <v>677</v>
      </c>
      <c r="AQ512" s="63" t="s">
        <v>691</v>
      </c>
      <c r="AR512" s="63"/>
      <c r="AS512" s="63"/>
      <c r="AT512" s="63"/>
      <c r="AU512" s="63"/>
      <c r="AV512" s="63"/>
      <c r="AW512" s="62"/>
      <c r="AX512" s="62" t="s">
        <v>747</v>
      </c>
      <c r="AY512" s="62">
        <v>8.9990000000000006</v>
      </c>
      <c r="AZ512" s="62">
        <v>0.89990000000000003</v>
      </c>
      <c r="BA512" s="62">
        <v>1.1112345816201799</v>
      </c>
      <c r="BB512" s="62">
        <v>7.3900000000000006</v>
      </c>
      <c r="BC512" s="62">
        <v>57</v>
      </c>
      <c r="BD512">
        <v>0</v>
      </c>
      <c r="BE512" s="62" t="s">
        <v>767</v>
      </c>
      <c r="BF512" s="62"/>
      <c r="BG512" s="62">
        <v>1</v>
      </c>
      <c r="BH512" s="50">
        <f t="shared" si="7"/>
        <v>0.44449383264807196</v>
      </c>
      <c r="BI512" s="50"/>
      <c r="BJ512" s="50"/>
      <c r="BL512" s="50"/>
      <c r="BM512" s="50"/>
      <c r="BN512" s="50"/>
      <c r="BO512" s="50"/>
      <c r="BP512" s="50"/>
      <c r="BQ512" s="50"/>
      <c r="BR512" s="50"/>
      <c r="BS512" s="50"/>
      <c r="BT512" s="50"/>
      <c r="BU512" s="50"/>
      <c r="BV512" s="50"/>
      <c r="BW512" s="50"/>
      <c r="BX512" s="50"/>
      <c r="BY512" s="50"/>
      <c r="BZ512" s="50"/>
      <c r="CA512" s="50"/>
      <c r="CB512" s="50"/>
      <c r="CC512" s="50"/>
      <c r="CD512" s="50"/>
      <c r="CE512" s="50"/>
      <c r="CF512" s="50"/>
      <c r="CG512" s="50"/>
      <c r="CH512" s="50"/>
      <c r="CI512" s="50"/>
    </row>
    <row r="513" spans="1:89" ht="14.25" customHeight="1" x14ac:dyDescent="0.25">
      <c r="A513" s="58">
        <v>513</v>
      </c>
      <c r="B513" s="59" t="s">
        <v>78</v>
      </c>
      <c r="C513" s="59" t="s">
        <v>28</v>
      </c>
      <c r="D513" s="59" t="s">
        <v>44</v>
      </c>
      <c r="E513" s="59"/>
      <c r="F513" s="59" t="s">
        <v>45</v>
      </c>
      <c r="G513" s="58">
        <v>1</v>
      </c>
      <c r="H513" s="58">
        <v>8</v>
      </c>
      <c r="I513" s="59" t="s">
        <v>167</v>
      </c>
      <c r="J513" s="58">
        <v>912215825</v>
      </c>
      <c r="K513" s="58">
        <v>0</v>
      </c>
      <c r="L513" s="58">
        <v>0</v>
      </c>
      <c r="M513" s="58">
        <v>4</v>
      </c>
      <c r="N513" s="60">
        <v>0</v>
      </c>
      <c r="O513" s="58">
        <v>2</v>
      </c>
      <c r="P513" s="58">
        <v>6</v>
      </c>
      <c r="Q513" s="58">
        <v>2</v>
      </c>
      <c r="R513" s="60">
        <v>0</v>
      </c>
      <c r="S513" s="58">
        <v>2</v>
      </c>
      <c r="T513" s="58">
        <v>3</v>
      </c>
      <c r="U513" s="60">
        <v>0</v>
      </c>
      <c r="V513" s="60">
        <v>0</v>
      </c>
      <c r="W513" s="59">
        <v>0</v>
      </c>
      <c r="X513" s="60">
        <v>0</v>
      </c>
      <c r="Y513" s="60">
        <v>0</v>
      </c>
      <c r="Z513" s="59">
        <v>19</v>
      </c>
      <c r="AA513" s="59">
        <v>0</v>
      </c>
      <c r="AB513" s="59" t="s">
        <v>27</v>
      </c>
      <c r="AC513" s="59">
        <v>0</v>
      </c>
      <c r="AD513" s="58">
        <v>1</v>
      </c>
      <c r="AE513" s="58">
        <v>1</v>
      </c>
      <c r="AF513" s="58">
        <v>1</v>
      </c>
      <c r="AG513" s="58">
        <v>6</v>
      </c>
      <c r="AH513" s="59" t="s">
        <v>159</v>
      </c>
      <c r="AI513" s="58">
        <v>2</v>
      </c>
      <c r="AJ513" s="58">
        <v>1</v>
      </c>
      <c r="AK513" s="59" t="s">
        <v>251</v>
      </c>
      <c r="AL513" s="59">
        <v>1</v>
      </c>
      <c r="AM513" s="59" t="s">
        <v>27</v>
      </c>
      <c r="AN513" s="59" t="s">
        <v>680</v>
      </c>
      <c r="AO513" s="63">
        <v>28</v>
      </c>
      <c r="AP513" s="63" t="s">
        <v>677</v>
      </c>
      <c r="AQ513" s="63" t="s">
        <v>691</v>
      </c>
      <c r="AR513" s="63"/>
      <c r="AS513" s="63"/>
      <c r="AT513" s="63"/>
      <c r="AU513" s="63"/>
      <c r="AV513" s="63"/>
      <c r="AW513" s="64"/>
      <c r="AX513" s="62" t="s">
        <v>747</v>
      </c>
      <c r="AY513" s="62">
        <v>12.218999999999999</v>
      </c>
      <c r="AZ513" s="62">
        <v>0.64310526315789474</v>
      </c>
      <c r="BA513" s="62">
        <v>1.554955397332024</v>
      </c>
      <c r="BB513" s="62"/>
      <c r="BC513" s="62">
        <v>92</v>
      </c>
      <c r="BD513">
        <v>0</v>
      </c>
      <c r="BE513" s="62"/>
      <c r="BF513" s="64"/>
      <c r="BG513" s="64"/>
      <c r="BH513" s="50">
        <f t="shared" si="7"/>
        <v>0.24551927326295114</v>
      </c>
    </row>
    <row r="514" spans="1:89" ht="14.25" hidden="1" customHeight="1" x14ac:dyDescent="0.25">
      <c r="A514" s="58">
        <v>514</v>
      </c>
      <c r="B514" s="59" t="s">
        <v>78</v>
      </c>
      <c r="C514" s="59" t="s">
        <v>28</v>
      </c>
      <c r="D514" s="59" t="s">
        <v>79</v>
      </c>
      <c r="E514" s="59"/>
      <c r="F514" s="59" t="s">
        <v>80</v>
      </c>
      <c r="G514" s="58">
        <v>1</v>
      </c>
      <c r="H514" s="58">
        <v>30</v>
      </c>
      <c r="I514" s="59" t="s">
        <v>169</v>
      </c>
      <c r="J514" s="58">
        <v>178114327</v>
      </c>
      <c r="K514" s="58">
        <v>64.857142857142904</v>
      </c>
      <c r="L514" s="58">
        <v>0.40121580547112501</v>
      </c>
      <c r="M514" s="60">
        <v>0</v>
      </c>
      <c r="N514" s="60">
        <v>0</v>
      </c>
      <c r="O514" s="60">
        <v>0</v>
      </c>
      <c r="P514" s="60">
        <v>0</v>
      </c>
      <c r="Q514" s="60">
        <v>0</v>
      </c>
      <c r="R514" s="60">
        <v>0</v>
      </c>
      <c r="S514" s="60">
        <v>0</v>
      </c>
      <c r="T514" s="60">
        <v>0</v>
      </c>
      <c r="U514" s="60">
        <v>0</v>
      </c>
      <c r="V514" s="60">
        <v>0</v>
      </c>
      <c r="W514" s="59">
        <v>0</v>
      </c>
      <c r="X514" s="60">
        <v>0</v>
      </c>
      <c r="Y514" s="60">
        <v>0</v>
      </c>
      <c r="Z514" s="59">
        <v>0</v>
      </c>
      <c r="AA514" s="59">
        <v>0</v>
      </c>
      <c r="AB514" s="59" t="s">
        <v>99</v>
      </c>
      <c r="AC514" s="61">
        <v>4</v>
      </c>
      <c r="AD514" s="58">
        <v>0</v>
      </c>
      <c r="AE514" s="58">
        <v>0</v>
      </c>
      <c r="AF514" s="58">
        <v>0</v>
      </c>
      <c r="AG514" s="58">
        <v>0</v>
      </c>
      <c r="AH514" s="59" t="s">
        <v>90</v>
      </c>
      <c r="AI514" s="58">
        <v>4</v>
      </c>
      <c r="AJ514" s="60"/>
      <c r="AK514" s="59" t="s">
        <v>170</v>
      </c>
      <c r="AL514" s="59">
        <v>1</v>
      </c>
      <c r="AM514" s="59" t="s">
        <v>27</v>
      </c>
      <c r="AN514" s="59" t="s">
        <v>680</v>
      </c>
      <c r="AO514" s="58">
        <v>31</v>
      </c>
      <c r="AP514" s="59" t="s">
        <v>677</v>
      </c>
      <c r="AQ514" s="59" t="s">
        <v>694</v>
      </c>
      <c r="AR514" s="59" t="s">
        <v>27</v>
      </c>
      <c r="AS514" s="59" t="s">
        <v>27</v>
      </c>
      <c r="AT514" s="59" t="s">
        <v>692</v>
      </c>
      <c r="AU514" s="59" t="s">
        <v>27</v>
      </c>
      <c r="AV514" s="59" t="s">
        <v>27</v>
      </c>
      <c r="AW514" s="62"/>
      <c r="AX514" s="62" t="s">
        <v>746</v>
      </c>
      <c r="AY514" s="62">
        <v>26.297000000000001</v>
      </c>
      <c r="AZ514" s="62" t="s">
        <v>27</v>
      </c>
      <c r="BA514" s="62">
        <v>0</v>
      </c>
      <c r="BB514" s="62">
        <v>24.529</v>
      </c>
      <c r="BC514" s="62">
        <v>79</v>
      </c>
      <c r="BD514" s="65">
        <v>0</v>
      </c>
      <c r="BE514" s="62" t="s">
        <v>767</v>
      </c>
      <c r="BF514" s="62"/>
      <c r="BG514" s="62">
        <v>1</v>
      </c>
      <c r="BH514" s="50">
        <f t="shared" ref="BH514:BH578" si="8">SUM(AD514:AF514)/AY514</f>
        <v>0</v>
      </c>
      <c r="BI514" s="50"/>
      <c r="BJ514" s="50"/>
      <c r="BL514" s="50"/>
      <c r="BM514" s="50"/>
      <c r="BN514" s="50"/>
      <c r="BO514" s="50"/>
      <c r="BP514" s="50"/>
      <c r="BQ514" s="50"/>
      <c r="BR514" s="50"/>
      <c r="BS514" s="50"/>
      <c r="BT514" s="50"/>
      <c r="BU514" s="50"/>
      <c r="BV514" s="50"/>
      <c r="BW514" s="50"/>
      <c r="BX514" s="50"/>
      <c r="BY514" s="50"/>
      <c r="BZ514" s="50"/>
      <c r="CA514" s="50"/>
      <c r="CB514" s="50"/>
      <c r="CC514" s="50"/>
      <c r="CD514" s="50"/>
      <c r="CE514" s="50"/>
      <c r="CF514" s="50"/>
      <c r="CG514" s="50"/>
      <c r="CH514" s="50"/>
      <c r="CI514" s="50"/>
      <c r="CJ514" s="50"/>
      <c r="CK514" s="50"/>
    </row>
    <row r="515" spans="1:89" ht="14.25" customHeight="1" x14ac:dyDescent="0.25">
      <c r="A515" s="58">
        <v>515</v>
      </c>
      <c r="B515" s="59" t="s">
        <v>78</v>
      </c>
      <c r="C515" s="59" t="s">
        <v>28</v>
      </c>
      <c r="D515" s="59" t="s">
        <v>34</v>
      </c>
      <c r="E515" s="59"/>
      <c r="F515" s="59" t="s">
        <v>35</v>
      </c>
      <c r="G515" s="58">
        <v>1</v>
      </c>
      <c r="H515" s="58">
        <v>19</v>
      </c>
      <c r="I515" s="59" t="s">
        <v>169</v>
      </c>
      <c r="J515" s="58">
        <v>178114327</v>
      </c>
      <c r="K515" s="58">
        <v>69.125</v>
      </c>
      <c r="L515" s="58">
        <v>0.79481132075471705</v>
      </c>
      <c r="M515" s="58">
        <v>2</v>
      </c>
      <c r="N515" s="60">
        <v>0</v>
      </c>
      <c r="O515" s="60">
        <v>0</v>
      </c>
      <c r="P515" s="58">
        <v>4</v>
      </c>
      <c r="Q515" s="58">
        <v>2</v>
      </c>
      <c r="R515" s="58">
        <v>1</v>
      </c>
      <c r="S515" s="58">
        <v>2</v>
      </c>
      <c r="T515" s="58">
        <v>1</v>
      </c>
      <c r="U515" s="58">
        <v>1</v>
      </c>
      <c r="V515" s="58">
        <v>1.5</v>
      </c>
      <c r="W515" s="59">
        <v>0</v>
      </c>
      <c r="X515" s="58">
        <v>0.5</v>
      </c>
      <c r="Y515" s="58">
        <v>3</v>
      </c>
      <c r="Z515" s="59">
        <v>18</v>
      </c>
      <c r="AA515" s="59">
        <v>3</v>
      </c>
      <c r="AB515" s="59" t="s">
        <v>102</v>
      </c>
      <c r="AC515" s="59">
        <v>0</v>
      </c>
      <c r="AD515" s="58">
        <v>2</v>
      </c>
      <c r="AE515" s="58">
        <v>1</v>
      </c>
      <c r="AF515" s="58">
        <v>0</v>
      </c>
      <c r="AG515" s="58">
        <v>5</v>
      </c>
      <c r="AH515" s="59" t="s">
        <v>90</v>
      </c>
      <c r="AI515" s="58">
        <v>4</v>
      </c>
      <c r="AJ515" s="58">
        <v>1</v>
      </c>
      <c r="AK515" s="59" t="s">
        <v>213</v>
      </c>
      <c r="AL515" s="59">
        <v>1</v>
      </c>
      <c r="AM515" s="59" t="s">
        <v>27</v>
      </c>
      <c r="AN515" s="59" t="s">
        <v>680</v>
      </c>
      <c r="AO515" s="58">
        <v>31</v>
      </c>
      <c r="AP515" s="59" t="s">
        <v>677</v>
      </c>
      <c r="AQ515" s="59" t="s">
        <v>694</v>
      </c>
      <c r="AR515" s="59" t="s">
        <v>27</v>
      </c>
      <c r="AS515" s="59" t="s">
        <v>27</v>
      </c>
      <c r="AT515" s="59" t="s">
        <v>692</v>
      </c>
      <c r="AU515" s="59" t="s">
        <v>27</v>
      </c>
      <c r="AV515" s="59" t="s">
        <v>696</v>
      </c>
      <c r="AW515" s="62"/>
      <c r="AX515" s="62" t="s">
        <v>746</v>
      </c>
      <c r="AY515" s="62">
        <v>15.836</v>
      </c>
      <c r="AZ515" s="62">
        <v>0.87977777777777777</v>
      </c>
      <c r="BA515" s="62">
        <v>1.1366506693609497</v>
      </c>
      <c r="BB515" s="62">
        <v>15.332000000000001</v>
      </c>
      <c r="BC515" s="62">
        <v>51</v>
      </c>
      <c r="BD515" s="80">
        <v>552</v>
      </c>
      <c r="BE515" s="62" t="s">
        <v>99</v>
      </c>
      <c r="BF515" s="62"/>
      <c r="BG515" s="62">
        <v>1</v>
      </c>
      <c r="BH515" s="50">
        <f t="shared" si="8"/>
        <v>0.18944177822682495</v>
      </c>
      <c r="BI515" s="50"/>
      <c r="BJ515" s="50"/>
      <c r="BL515" s="50"/>
      <c r="BM515" s="50"/>
      <c r="BN515" s="50"/>
      <c r="BO515" s="50"/>
      <c r="BP515" s="50"/>
      <c r="BQ515" s="50"/>
      <c r="BR515" s="50"/>
      <c r="BS515" s="50"/>
      <c r="BT515" s="50"/>
      <c r="BU515" s="50"/>
      <c r="BV515" s="50"/>
      <c r="BW515" s="50"/>
      <c r="BX515" s="50"/>
      <c r="BY515" s="50"/>
      <c r="BZ515" s="50"/>
      <c r="CA515" s="50"/>
      <c r="CB515" s="50"/>
      <c r="CC515" s="50"/>
      <c r="CD515" s="50"/>
      <c r="CE515" s="50"/>
      <c r="CF515" s="50"/>
      <c r="CG515" s="50"/>
      <c r="CH515" s="50"/>
      <c r="CI515" s="50"/>
    </row>
    <row r="516" spans="1:89" ht="14.25" customHeight="1" x14ac:dyDescent="0.25">
      <c r="A516" s="58">
        <v>516</v>
      </c>
      <c r="B516" s="59" t="s">
        <v>78</v>
      </c>
      <c r="C516" s="59" t="s">
        <v>28</v>
      </c>
      <c r="D516" s="59" t="s">
        <v>39</v>
      </c>
      <c r="E516" s="59"/>
      <c r="F516" s="59" t="s">
        <v>40</v>
      </c>
      <c r="G516" s="58">
        <v>1</v>
      </c>
      <c r="H516" s="58">
        <v>9</v>
      </c>
      <c r="I516" s="59" t="s">
        <v>169</v>
      </c>
      <c r="J516" s="58">
        <v>178114327</v>
      </c>
      <c r="K516" s="58">
        <v>42.769230769230802</v>
      </c>
      <c r="L516" s="58">
        <v>0.29753265602322199</v>
      </c>
      <c r="M516" s="58">
        <v>1</v>
      </c>
      <c r="N516" s="60">
        <v>0</v>
      </c>
      <c r="O516" s="60">
        <v>0</v>
      </c>
      <c r="P516" s="58">
        <v>2</v>
      </c>
      <c r="Q516" s="58">
        <v>1</v>
      </c>
      <c r="R516" s="58">
        <v>1</v>
      </c>
      <c r="S516" s="58">
        <v>1</v>
      </c>
      <c r="T516" s="58">
        <v>1</v>
      </c>
      <c r="U516" s="60">
        <v>0</v>
      </c>
      <c r="V516" s="60">
        <v>0</v>
      </c>
      <c r="W516" s="61">
        <v>1</v>
      </c>
      <c r="X516" s="60">
        <v>0</v>
      </c>
      <c r="Y516" s="58">
        <v>1</v>
      </c>
      <c r="Z516" s="59">
        <v>9</v>
      </c>
      <c r="AA516" s="59">
        <v>1</v>
      </c>
      <c r="AB516" s="59" t="s">
        <v>99</v>
      </c>
      <c r="AC516" s="59">
        <v>0</v>
      </c>
      <c r="AD516" s="58">
        <v>0</v>
      </c>
      <c r="AE516" s="58">
        <v>0</v>
      </c>
      <c r="AF516" s="58">
        <v>0</v>
      </c>
      <c r="AG516" s="58">
        <v>1</v>
      </c>
      <c r="AH516" s="59" t="s">
        <v>90</v>
      </c>
      <c r="AI516" s="58">
        <v>4</v>
      </c>
      <c r="AJ516" s="60"/>
      <c r="AK516" s="59" t="s">
        <v>222</v>
      </c>
      <c r="AL516" s="59">
        <v>1</v>
      </c>
      <c r="AM516" s="59" t="s">
        <v>27</v>
      </c>
      <c r="AN516" s="59" t="s">
        <v>680</v>
      </c>
      <c r="AO516" s="58">
        <v>31</v>
      </c>
      <c r="AP516" s="59" t="s">
        <v>677</v>
      </c>
      <c r="AQ516" s="59" t="s">
        <v>694</v>
      </c>
      <c r="AR516" s="59" t="s">
        <v>27</v>
      </c>
      <c r="AS516" s="59" t="s">
        <v>27</v>
      </c>
      <c r="AT516" s="59" t="s">
        <v>692</v>
      </c>
      <c r="AU516" s="59" t="s">
        <v>27</v>
      </c>
      <c r="AV516" s="59" t="s">
        <v>27</v>
      </c>
      <c r="AW516" s="62"/>
      <c r="AX516" s="62" t="s">
        <v>746</v>
      </c>
      <c r="AY516" s="62">
        <v>9.0009999999999994</v>
      </c>
      <c r="AZ516" s="62">
        <v>1.000111111111111</v>
      </c>
      <c r="BA516" s="62">
        <v>0.9998889012331964</v>
      </c>
      <c r="BB516" s="62">
        <v>8.9280000000000008</v>
      </c>
      <c r="BC516" s="62">
        <v>23</v>
      </c>
      <c r="BD516">
        <v>79</v>
      </c>
      <c r="BE516" s="62"/>
      <c r="BF516" s="62"/>
      <c r="BG516" s="62"/>
      <c r="BH516" s="50">
        <f t="shared" si="8"/>
        <v>0</v>
      </c>
      <c r="BI516" s="50"/>
      <c r="BJ516" s="50"/>
      <c r="BL516" s="50"/>
      <c r="BM516" s="50"/>
      <c r="BN516" s="50"/>
      <c r="BO516" s="50"/>
      <c r="BP516" s="50"/>
      <c r="BQ516" s="50"/>
      <c r="BR516" s="50"/>
      <c r="BS516" s="50"/>
      <c r="BT516" s="50"/>
      <c r="BU516" s="50"/>
      <c r="BV516" s="50"/>
      <c r="BW516" s="50"/>
      <c r="BX516" s="50"/>
      <c r="BY516" s="50"/>
      <c r="BZ516" s="50"/>
      <c r="CA516" s="50"/>
      <c r="CB516" s="50"/>
      <c r="CC516" s="50"/>
      <c r="CD516" s="50"/>
      <c r="CE516" s="50"/>
      <c r="CF516" s="50"/>
      <c r="CG516" s="50"/>
      <c r="CH516" s="50"/>
      <c r="CI516" s="50"/>
    </row>
    <row r="517" spans="1:89" ht="14.25" hidden="1" customHeight="1" x14ac:dyDescent="0.25">
      <c r="A517" s="58">
        <v>517</v>
      </c>
      <c r="B517" s="59" t="s">
        <v>78</v>
      </c>
      <c r="C517" s="59" t="s">
        <v>28</v>
      </c>
      <c r="D517" s="59" t="s">
        <v>44</v>
      </c>
      <c r="E517" s="59"/>
      <c r="F517" s="59" t="s">
        <v>45</v>
      </c>
      <c r="G517" s="58">
        <v>1</v>
      </c>
      <c r="H517" s="58">
        <v>8</v>
      </c>
      <c r="I517" s="59" t="s">
        <v>169</v>
      </c>
      <c r="J517" s="58">
        <v>178114327</v>
      </c>
      <c r="K517" s="58">
        <v>23.272727272727298</v>
      </c>
      <c r="L517" s="58">
        <v>0.14090909090909101</v>
      </c>
      <c r="M517" s="60">
        <v>0</v>
      </c>
      <c r="N517" s="60">
        <v>0</v>
      </c>
      <c r="O517" s="60">
        <v>0</v>
      </c>
      <c r="P517" s="60">
        <v>0</v>
      </c>
      <c r="Q517" s="60">
        <v>0</v>
      </c>
      <c r="R517" s="60">
        <v>0</v>
      </c>
      <c r="S517" s="60">
        <v>0</v>
      </c>
      <c r="T517" s="60">
        <v>0</v>
      </c>
      <c r="U517" s="60">
        <v>0</v>
      </c>
      <c r="V517" s="60">
        <v>0</v>
      </c>
      <c r="W517" s="59">
        <v>0</v>
      </c>
      <c r="X517" s="60">
        <v>0</v>
      </c>
      <c r="Y517" s="60">
        <v>0</v>
      </c>
      <c r="Z517" s="59">
        <v>0</v>
      </c>
      <c r="AA517" s="59">
        <v>0</v>
      </c>
      <c r="AB517" s="59" t="s">
        <v>99</v>
      </c>
      <c r="AC517" s="61">
        <v>4</v>
      </c>
      <c r="AD517" s="58">
        <v>0</v>
      </c>
      <c r="AE517" s="58">
        <v>0</v>
      </c>
      <c r="AF517" s="58">
        <v>0</v>
      </c>
      <c r="AG517" s="58">
        <v>0</v>
      </c>
      <c r="AH517" s="59" t="s">
        <v>90</v>
      </c>
      <c r="AI517" s="58">
        <v>4</v>
      </c>
      <c r="AJ517" s="60"/>
      <c r="AK517" s="59" t="s">
        <v>100</v>
      </c>
      <c r="AL517" s="59">
        <v>1</v>
      </c>
      <c r="AM517" s="59" t="s">
        <v>27</v>
      </c>
      <c r="AN517" s="59" t="s">
        <v>680</v>
      </c>
      <c r="AO517" s="58">
        <v>31</v>
      </c>
      <c r="AP517" s="59" t="s">
        <v>677</v>
      </c>
      <c r="AQ517" s="59" t="s">
        <v>694</v>
      </c>
      <c r="AR517" s="59" t="s">
        <v>27</v>
      </c>
      <c r="AS517" s="59" t="s">
        <v>27</v>
      </c>
      <c r="AT517" s="59" t="s">
        <v>692</v>
      </c>
      <c r="AU517" s="59" t="s">
        <v>27</v>
      </c>
      <c r="AV517" s="59" t="s">
        <v>27</v>
      </c>
      <c r="AW517" s="64"/>
      <c r="AX517" s="62" t="s">
        <v>746</v>
      </c>
      <c r="AY517" s="62">
        <v>4.492</v>
      </c>
      <c r="AZ517" s="62" t="s">
        <v>27</v>
      </c>
      <c r="BA517" s="62">
        <v>0</v>
      </c>
      <c r="BB517" s="62">
        <v>3.2040000000000002</v>
      </c>
      <c r="BC517" s="62">
        <v>92</v>
      </c>
      <c r="BD517" s="65">
        <v>0</v>
      </c>
      <c r="BE517" s="62"/>
      <c r="BF517" s="64"/>
      <c r="BG517" s="64"/>
      <c r="BH517" s="50">
        <f t="shared" si="8"/>
        <v>0</v>
      </c>
    </row>
    <row r="518" spans="1:89" ht="14.25" hidden="1" customHeight="1" x14ac:dyDescent="0.25">
      <c r="A518" s="58">
        <v>518</v>
      </c>
      <c r="B518" s="59" t="s">
        <v>78</v>
      </c>
      <c r="C518" s="59" t="s">
        <v>28</v>
      </c>
      <c r="D518" s="59" t="s">
        <v>29</v>
      </c>
      <c r="E518" s="59"/>
      <c r="F518" s="59" t="s">
        <v>32</v>
      </c>
      <c r="G518" s="58">
        <v>19</v>
      </c>
      <c r="H518" s="58">
        <v>75</v>
      </c>
      <c r="I518" s="59" t="s">
        <v>169</v>
      </c>
      <c r="J518" s="58">
        <v>178114327</v>
      </c>
      <c r="K518" s="58">
        <v>2</v>
      </c>
      <c r="L518" s="58">
        <v>1</v>
      </c>
      <c r="M518" s="60">
        <v>0</v>
      </c>
      <c r="N518" s="60">
        <v>0</v>
      </c>
      <c r="O518" s="60">
        <v>0</v>
      </c>
      <c r="P518" s="60">
        <v>0</v>
      </c>
      <c r="Q518" s="60">
        <v>0</v>
      </c>
      <c r="R518" s="60">
        <v>0</v>
      </c>
      <c r="S518" s="60">
        <v>0</v>
      </c>
      <c r="T518" s="60">
        <v>0</v>
      </c>
      <c r="U518" s="60">
        <v>0</v>
      </c>
      <c r="V518" s="60">
        <v>0</v>
      </c>
      <c r="W518" s="59">
        <v>0</v>
      </c>
      <c r="X518" s="60">
        <v>0</v>
      </c>
      <c r="Y518" s="60">
        <v>0</v>
      </c>
      <c r="Z518" s="59">
        <v>0</v>
      </c>
      <c r="AA518" s="59">
        <v>0</v>
      </c>
      <c r="AB518" s="59" t="s">
        <v>27</v>
      </c>
      <c r="AC518" s="61">
        <v>4</v>
      </c>
      <c r="AD518" s="58">
        <v>0</v>
      </c>
      <c r="AE518" s="58">
        <v>0</v>
      </c>
      <c r="AF518" s="58">
        <v>0</v>
      </c>
      <c r="AG518" s="58">
        <v>0</v>
      </c>
      <c r="AH518" s="59" t="s">
        <v>258</v>
      </c>
      <c r="AI518" s="58">
        <v>9</v>
      </c>
      <c r="AJ518" s="60"/>
      <c r="AK518" s="59" t="s">
        <v>292</v>
      </c>
      <c r="AL518" s="59">
        <v>1</v>
      </c>
      <c r="AM518" s="59" t="s">
        <v>27</v>
      </c>
      <c r="AN518" s="59" t="s">
        <v>680</v>
      </c>
      <c r="AO518" s="58">
        <v>31</v>
      </c>
      <c r="AP518" s="59" t="s">
        <v>677</v>
      </c>
      <c r="AQ518" s="59" t="s">
        <v>694</v>
      </c>
      <c r="AR518" s="59" t="s">
        <v>27</v>
      </c>
      <c r="AS518" s="59" t="s">
        <v>27</v>
      </c>
      <c r="AT518" s="59" t="s">
        <v>692</v>
      </c>
      <c r="AU518" s="59" t="s">
        <v>27</v>
      </c>
      <c r="AV518" s="59" t="s">
        <v>27</v>
      </c>
      <c r="AW518" s="62"/>
      <c r="AX518" s="62" t="s">
        <v>746</v>
      </c>
      <c r="AY518" s="62">
        <v>11.901</v>
      </c>
      <c r="AZ518" s="62" t="s">
        <v>27</v>
      </c>
      <c r="BA518" s="62">
        <v>0</v>
      </c>
      <c r="BB518" s="62">
        <v>11.053000000000001</v>
      </c>
      <c r="BC518" s="62">
        <v>38</v>
      </c>
      <c r="BD518" s="65">
        <v>0</v>
      </c>
      <c r="BE518" s="62" t="s">
        <v>779</v>
      </c>
      <c r="BF518" s="62">
        <v>1</v>
      </c>
      <c r="BG518" s="62">
        <v>1</v>
      </c>
      <c r="BH518" s="50">
        <f t="shared" si="8"/>
        <v>0</v>
      </c>
      <c r="BI518" s="50"/>
      <c r="BJ518" s="50"/>
      <c r="BL518" s="50"/>
      <c r="BM518" s="50"/>
      <c r="BN518" s="50"/>
      <c r="BO518" s="50"/>
      <c r="BP518" s="50"/>
      <c r="BQ518" s="50"/>
      <c r="BR518" s="50"/>
      <c r="BS518" s="50"/>
      <c r="BT518" s="50"/>
      <c r="BU518" s="50"/>
      <c r="BV518" s="50"/>
      <c r="BW518" s="50"/>
      <c r="BX518" s="50"/>
      <c r="BY518" s="50"/>
      <c r="BZ518" s="50"/>
      <c r="CA518" s="50"/>
      <c r="CB518" s="50"/>
      <c r="CC518" s="50"/>
      <c r="CD518" s="50"/>
      <c r="CE518" s="50"/>
      <c r="CF518" s="50"/>
      <c r="CG518" s="50"/>
      <c r="CH518" s="50"/>
      <c r="CI518" s="50"/>
    </row>
    <row r="519" spans="1:89" ht="14.25" customHeight="1" x14ac:dyDescent="0.25">
      <c r="A519" s="58">
        <v>519</v>
      </c>
      <c r="B519" s="59" t="s">
        <v>78</v>
      </c>
      <c r="C519" s="59" t="s">
        <v>28</v>
      </c>
      <c r="D519" s="59" t="s">
        <v>36</v>
      </c>
      <c r="E519" s="59"/>
      <c r="F519" s="59" t="s">
        <v>32</v>
      </c>
      <c r="G519" s="58">
        <v>66</v>
      </c>
      <c r="H519" s="58">
        <v>56</v>
      </c>
      <c r="I519" s="59" t="s">
        <v>169</v>
      </c>
      <c r="J519" s="58">
        <v>178114327</v>
      </c>
      <c r="K519" s="58">
        <v>0.28571428571428598</v>
      </c>
      <c r="L519" s="58">
        <v>0.14285714285714299</v>
      </c>
      <c r="M519" s="58">
        <v>2</v>
      </c>
      <c r="N519" s="60">
        <v>0</v>
      </c>
      <c r="O519" s="60">
        <v>0</v>
      </c>
      <c r="P519" s="58">
        <v>5</v>
      </c>
      <c r="Q519" s="58">
        <v>3</v>
      </c>
      <c r="R519" s="58">
        <v>2</v>
      </c>
      <c r="S519" s="58">
        <v>3</v>
      </c>
      <c r="T519" s="58">
        <v>1</v>
      </c>
      <c r="U519" s="58">
        <v>1</v>
      </c>
      <c r="V519" s="58">
        <v>1</v>
      </c>
      <c r="W519" s="61">
        <v>1</v>
      </c>
      <c r="X519" s="58">
        <v>1</v>
      </c>
      <c r="Y519" s="58">
        <v>4</v>
      </c>
      <c r="Z519" s="59">
        <v>24</v>
      </c>
      <c r="AA519" s="59">
        <v>4</v>
      </c>
      <c r="AB519" s="59" t="s">
        <v>102</v>
      </c>
      <c r="AC519" s="59">
        <v>0</v>
      </c>
      <c r="AD519" s="58">
        <v>0</v>
      </c>
      <c r="AE519" s="58">
        <v>1</v>
      </c>
      <c r="AF519" s="58">
        <v>0</v>
      </c>
      <c r="AG519" s="58">
        <v>2</v>
      </c>
      <c r="AH519" s="59" t="s">
        <v>258</v>
      </c>
      <c r="AI519" s="58">
        <v>9</v>
      </c>
      <c r="AJ519" s="60"/>
      <c r="AK519" s="59" t="s">
        <v>323</v>
      </c>
      <c r="AL519" s="59">
        <v>1</v>
      </c>
      <c r="AM519" s="59" t="s">
        <v>27</v>
      </c>
      <c r="AN519" s="59" t="s">
        <v>680</v>
      </c>
      <c r="AO519" s="58">
        <v>31</v>
      </c>
      <c r="AP519" s="59" t="s">
        <v>677</v>
      </c>
      <c r="AQ519" s="59" t="s">
        <v>694</v>
      </c>
      <c r="AR519" s="59" t="s">
        <v>27</v>
      </c>
      <c r="AS519" s="59" t="s">
        <v>27</v>
      </c>
      <c r="AT519" s="59" t="s">
        <v>692</v>
      </c>
      <c r="AU519" s="59" t="s">
        <v>27</v>
      </c>
      <c r="AV519" s="59" t="s">
        <v>696</v>
      </c>
      <c r="AW519" s="62"/>
      <c r="AX519" s="62" t="s">
        <v>746</v>
      </c>
      <c r="AY519" s="62">
        <v>14.621</v>
      </c>
      <c r="AZ519" s="62">
        <v>0.60920833333333335</v>
      </c>
      <c r="BA519" s="62">
        <v>1.6414745913412214</v>
      </c>
      <c r="BB519" s="62">
        <v>13.373000000000001</v>
      </c>
      <c r="BC519" s="62">
        <v>0</v>
      </c>
      <c r="BD519">
        <v>1143</v>
      </c>
      <c r="BE519" s="62" t="s">
        <v>780</v>
      </c>
      <c r="BF519" s="62">
        <v>1</v>
      </c>
      <c r="BG519" s="62">
        <v>1</v>
      </c>
      <c r="BH519" s="50">
        <f t="shared" si="8"/>
        <v>6.8394774639217559E-2</v>
      </c>
      <c r="BI519" s="50"/>
      <c r="BJ519" s="50"/>
      <c r="BL519" s="50"/>
      <c r="BM519" s="50"/>
      <c r="BN519" s="50"/>
      <c r="BO519" s="50"/>
      <c r="BP519" s="50"/>
      <c r="BQ519" s="50"/>
      <c r="BR519" s="50"/>
      <c r="BS519" s="50"/>
      <c r="BT519" s="50"/>
      <c r="BU519" s="50"/>
      <c r="BV519" s="50"/>
      <c r="BW519" s="50"/>
      <c r="BX519" s="50"/>
      <c r="BY519" s="50"/>
      <c r="BZ519" s="50"/>
      <c r="CA519" s="50"/>
      <c r="CB519" s="50"/>
      <c r="CC519" s="50"/>
      <c r="CD519" s="50"/>
      <c r="CE519" s="50"/>
      <c r="CF519" s="50"/>
      <c r="CG519" s="50"/>
      <c r="CH519" s="50"/>
      <c r="CI519" s="50"/>
    </row>
    <row r="520" spans="1:89" ht="14.25" hidden="1" customHeight="1" x14ac:dyDescent="0.25">
      <c r="A520" s="58">
        <v>520</v>
      </c>
      <c r="B520" s="59" t="s">
        <v>78</v>
      </c>
      <c r="C520" s="59" t="s">
        <v>28</v>
      </c>
      <c r="D520" s="59" t="s">
        <v>41</v>
      </c>
      <c r="E520" s="59"/>
      <c r="F520" s="59" t="s">
        <v>32</v>
      </c>
      <c r="G520" s="58">
        <v>14</v>
      </c>
      <c r="H520" s="58">
        <v>13</v>
      </c>
      <c r="I520" s="59" t="s">
        <v>169</v>
      </c>
      <c r="J520" s="58">
        <v>178114327</v>
      </c>
      <c r="K520" s="58">
        <v>0.68181818181818199</v>
      </c>
      <c r="L520" s="58">
        <v>0.34090909090909099</v>
      </c>
      <c r="M520" s="60">
        <v>0</v>
      </c>
      <c r="N520" s="60">
        <v>0</v>
      </c>
      <c r="O520" s="60">
        <v>0</v>
      </c>
      <c r="P520" s="60">
        <v>0</v>
      </c>
      <c r="Q520" s="60">
        <v>0</v>
      </c>
      <c r="R520" s="60">
        <v>0</v>
      </c>
      <c r="S520" s="60">
        <v>0</v>
      </c>
      <c r="T520" s="60">
        <v>0</v>
      </c>
      <c r="U520" s="60">
        <v>0</v>
      </c>
      <c r="V520" s="60">
        <v>0</v>
      </c>
      <c r="W520" s="59">
        <v>0</v>
      </c>
      <c r="X520" s="60">
        <v>0</v>
      </c>
      <c r="Y520" s="60">
        <v>0</v>
      </c>
      <c r="Z520" s="59">
        <v>0</v>
      </c>
      <c r="AA520" s="59">
        <v>0</v>
      </c>
      <c r="AB520" s="59" t="s">
        <v>99</v>
      </c>
      <c r="AC520" s="61">
        <v>4</v>
      </c>
      <c r="AD520" s="58">
        <v>0</v>
      </c>
      <c r="AE520" s="58">
        <v>0</v>
      </c>
      <c r="AF520" s="58">
        <v>0</v>
      </c>
      <c r="AG520" s="58">
        <v>0</v>
      </c>
      <c r="AH520" s="59" t="s">
        <v>258</v>
      </c>
      <c r="AI520" s="58">
        <v>9</v>
      </c>
      <c r="AJ520" s="60"/>
      <c r="AK520" s="59" t="s">
        <v>354</v>
      </c>
      <c r="AL520" s="59">
        <v>1</v>
      </c>
      <c r="AM520" s="59" t="s">
        <v>27</v>
      </c>
      <c r="AN520" s="59" t="s">
        <v>680</v>
      </c>
      <c r="AO520" s="58">
        <v>31</v>
      </c>
      <c r="AP520" s="59" t="s">
        <v>677</v>
      </c>
      <c r="AQ520" s="59" t="s">
        <v>694</v>
      </c>
      <c r="AR520" s="59" t="s">
        <v>27</v>
      </c>
      <c r="AS520" s="59" t="s">
        <v>27</v>
      </c>
      <c r="AT520" s="59" t="s">
        <v>692</v>
      </c>
      <c r="AU520" s="59" t="s">
        <v>27</v>
      </c>
      <c r="AV520" s="59" t="s">
        <v>27</v>
      </c>
      <c r="AW520" s="64"/>
      <c r="AX520" s="62" t="s">
        <v>746</v>
      </c>
      <c r="AY520" s="62">
        <v>12.787000000000001</v>
      </c>
      <c r="AZ520" s="62" t="s">
        <v>27</v>
      </c>
      <c r="BA520" s="62">
        <v>0</v>
      </c>
      <c r="BB520" s="62">
        <v>12.059000000000001</v>
      </c>
      <c r="BC520" s="62">
        <v>0</v>
      </c>
      <c r="BD520" s="65">
        <v>0</v>
      </c>
      <c r="BE520" s="62" t="s">
        <v>780</v>
      </c>
      <c r="BF520" s="62">
        <v>1</v>
      </c>
      <c r="BG520" s="62">
        <v>1</v>
      </c>
      <c r="BH520" s="50">
        <f t="shared" si="8"/>
        <v>0</v>
      </c>
    </row>
    <row r="521" spans="1:89" ht="14.25" hidden="1" customHeight="1" x14ac:dyDescent="0.25">
      <c r="A521" s="58">
        <v>521</v>
      </c>
      <c r="B521" s="59" t="s">
        <v>78</v>
      </c>
      <c r="C521" s="59" t="s">
        <v>28</v>
      </c>
      <c r="D521" s="59" t="s">
        <v>46</v>
      </c>
      <c r="E521" s="59"/>
      <c r="F521" s="59" t="s">
        <v>32</v>
      </c>
      <c r="G521" s="58">
        <v>98</v>
      </c>
      <c r="H521" s="58">
        <v>9</v>
      </c>
      <c r="I521" s="59" t="s">
        <v>169</v>
      </c>
      <c r="J521" s="58">
        <v>178114327</v>
      </c>
      <c r="K521" s="58">
        <v>0.5</v>
      </c>
      <c r="L521" s="58">
        <v>0.25</v>
      </c>
      <c r="M521" s="60">
        <v>0</v>
      </c>
      <c r="N521" s="60">
        <v>0</v>
      </c>
      <c r="O521" s="60">
        <v>0</v>
      </c>
      <c r="P521" s="60">
        <v>0</v>
      </c>
      <c r="Q521" s="60">
        <v>0</v>
      </c>
      <c r="R521" s="60">
        <v>0</v>
      </c>
      <c r="S521" s="60">
        <v>0</v>
      </c>
      <c r="T521" s="60">
        <v>0</v>
      </c>
      <c r="U521" s="60">
        <v>0</v>
      </c>
      <c r="V521" s="60">
        <v>0</v>
      </c>
      <c r="W521" s="59">
        <v>0</v>
      </c>
      <c r="X521" s="60">
        <v>0</v>
      </c>
      <c r="Y521" s="60">
        <v>0</v>
      </c>
      <c r="Z521" s="59">
        <v>0</v>
      </c>
      <c r="AA521" s="59">
        <v>0</v>
      </c>
      <c r="AB521" s="59" t="s">
        <v>102</v>
      </c>
      <c r="AC521" s="61">
        <v>4</v>
      </c>
      <c r="AD521" s="58">
        <v>0</v>
      </c>
      <c r="AE521" s="58">
        <v>0</v>
      </c>
      <c r="AF521" s="58">
        <v>0</v>
      </c>
      <c r="AG521" s="58">
        <v>0</v>
      </c>
      <c r="AH521" s="59" t="s">
        <v>258</v>
      </c>
      <c r="AI521" s="58">
        <v>9</v>
      </c>
      <c r="AJ521" s="60"/>
      <c r="AK521" s="59" t="s">
        <v>377</v>
      </c>
      <c r="AL521" s="59">
        <v>1</v>
      </c>
      <c r="AM521" s="59" t="s">
        <v>27</v>
      </c>
      <c r="AN521" s="59" t="s">
        <v>680</v>
      </c>
      <c r="AO521" s="58">
        <v>31</v>
      </c>
      <c r="AP521" s="59" t="s">
        <v>677</v>
      </c>
      <c r="AQ521" s="59" t="s">
        <v>694</v>
      </c>
      <c r="AR521" s="59" t="s">
        <v>27</v>
      </c>
      <c r="AS521" s="59" t="s">
        <v>27</v>
      </c>
      <c r="AT521" s="59" t="s">
        <v>692</v>
      </c>
      <c r="AU521" s="59" t="s">
        <v>27</v>
      </c>
      <c r="AV521" s="59" t="s">
        <v>27</v>
      </c>
      <c r="AW521" s="64"/>
      <c r="AX521" s="62" t="s">
        <v>746</v>
      </c>
      <c r="AY521" s="62">
        <v>9</v>
      </c>
      <c r="AZ521" s="62" t="s">
        <v>27</v>
      </c>
      <c r="BA521" s="62">
        <v>0</v>
      </c>
      <c r="BB521" s="62">
        <v>7.0090000000000003</v>
      </c>
      <c r="BC521" s="62">
        <v>0</v>
      </c>
      <c r="BD521" s="65">
        <v>0</v>
      </c>
      <c r="BE521" s="62" t="s">
        <v>780</v>
      </c>
      <c r="BF521" s="62">
        <v>1</v>
      </c>
      <c r="BG521" s="62">
        <v>1</v>
      </c>
      <c r="BH521" s="50">
        <f t="shared" si="8"/>
        <v>0</v>
      </c>
    </row>
    <row r="522" spans="1:89" ht="14.25" customHeight="1" x14ac:dyDescent="0.25">
      <c r="A522" s="58">
        <v>522</v>
      </c>
      <c r="B522" s="59" t="s">
        <v>78</v>
      </c>
      <c r="C522" s="59" t="s">
        <v>28</v>
      </c>
      <c r="D522" s="59" t="s">
        <v>31</v>
      </c>
      <c r="E522" s="59"/>
      <c r="F522" s="59" t="s">
        <v>30</v>
      </c>
      <c r="G522" s="58">
        <v>62</v>
      </c>
      <c r="H522" s="58">
        <v>150</v>
      </c>
      <c r="I522" s="59" t="s">
        <v>169</v>
      </c>
      <c r="J522" s="58">
        <v>178114327</v>
      </c>
      <c r="K522" s="58">
        <v>4.06666666666667</v>
      </c>
      <c r="L522" s="58">
        <v>0.40666666666666701</v>
      </c>
      <c r="M522" s="58">
        <v>3</v>
      </c>
      <c r="N522" s="60">
        <v>0</v>
      </c>
      <c r="O522" s="60">
        <v>0</v>
      </c>
      <c r="P522" s="58">
        <v>11</v>
      </c>
      <c r="Q522" s="58">
        <v>8</v>
      </c>
      <c r="R522" s="58">
        <v>3</v>
      </c>
      <c r="S522" s="58">
        <v>8</v>
      </c>
      <c r="T522" s="58">
        <v>1</v>
      </c>
      <c r="U522" s="60">
        <v>0</v>
      </c>
      <c r="V522" s="58">
        <v>4</v>
      </c>
      <c r="W522" s="59">
        <v>0</v>
      </c>
      <c r="X522" s="58">
        <v>2</v>
      </c>
      <c r="Y522" s="58">
        <v>6</v>
      </c>
      <c r="Z522" s="59">
        <v>46</v>
      </c>
      <c r="AA522" s="59">
        <v>6</v>
      </c>
      <c r="AB522" s="59" t="s">
        <v>27</v>
      </c>
      <c r="AC522" s="59">
        <v>0</v>
      </c>
      <c r="AD522" s="58">
        <v>6</v>
      </c>
      <c r="AE522" s="58">
        <v>6</v>
      </c>
      <c r="AF522" s="58">
        <v>0</v>
      </c>
      <c r="AG522" s="58">
        <v>13</v>
      </c>
      <c r="AH522" s="59" t="s">
        <v>381</v>
      </c>
      <c r="AI522" s="58">
        <v>16</v>
      </c>
      <c r="AJ522" s="60"/>
      <c r="AK522" s="59" t="s">
        <v>410</v>
      </c>
      <c r="AL522" s="59">
        <v>1</v>
      </c>
      <c r="AM522" s="59" t="s">
        <v>27</v>
      </c>
      <c r="AN522" s="59" t="s">
        <v>680</v>
      </c>
      <c r="AO522" s="58">
        <v>31</v>
      </c>
      <c r="AP522" s="59" t="s">
        <v>677</v>
      </c>
      <c r="AQ522" s="59" t="s">
        <v>694</v>
      </c>
      <c r="AR522" s="59" t="s">
        <v>27</v>
      </c>
      <c r="AS522" s="59" t="s">
        <v>27</v>
      </c>
      <c r="AT522" s="59" t="s">
        <v>692</v>
      </c>
      <c r="AU522" s="59" t="s">
        <v>27</v>
      </c>
      <c r="AV522" s="59" t="s">
        <v>696</v>
      </c>
      <c r="AW522" s="62"/>
      <c r="AX522" s="62" t="s">
        <v>746</v>
      </c>
      <c r="AY522" s="62">
        <v>14.120000000000001</v>
      </c>
      <c r="AZ522" s="62">
        <v>0.30695652173913046</v>
      </c>
      <c r="BA522" s="62">
        <v>3.2577903682719542</v>
      </c>
      <c r="BB522" s="62">
        <v>13.271000000000001</v>
      </c>
      <c r="BC522" s="62">
        <v>0</v>
      </c>
      <c r="BD522" s="80">
        <v>1626</v>
      </c>
      <c r="BE522" s="62" t="s">
        <v>781</v>
      </c>
      <c r="BF522" s="62">
        <v>1</v>
      </c>
      <c r="BG522" s="62">
        <v>1</v>
      </c>
      <c r="BH522" s="50">
        <f t="shared" si="8"/>
        <v>0.84985835694050982</v>
      </c>
      <c r="BI522" s="50"/>
      <c r="BJ522" s="50"/>
      <c r="BL522" s="50"/>
      <c r="BM522" s="50"/>
      <c r="BN522" s="50"/>
      <c r="BO522" s="50"/>
      <c r="BP522" s="50"/>
      <c r="BQ522" s="50"/>
      <c r="BR522" s="50"/>
      <c r="BS522" s="50"/>
      <c r="BT522" s="50"/>
      <c r="BU522" s="50"/>
      <c r="BV522" s="50"/>
      <c r="BW522" s="50"/>
      <c r="BX522" s="50"/>
      <c r="BY522" s="50"/>
      <c r="BZ522" s="50"/>
      <c r="CA522" s="50"/>
      <c r="CB522" s="50"/>
      <c r="CC522" s="50"/>
      <c r="CD522" s="50"/>
      <c r="CE522" s="50"/>
      <c r="CF522" s="50"/>
      <c r="CG522" s="50"/>
      <c r="CH522" s="50"/>
      <c r="CI522" s="50"/>
    </row>
    <row r="523" spans="1:89" ht="14.25" customHeight="1" x14ac:dyDescent="0.25">
      <c r="A523" s="58">
        <v>523</v>
      </c>
      <c r="B523" s="59" t="s">
        <v>78</v>
      </c>
      <c r="C523" s="59" t="s">
        <v>28</v>
      </c>
      <c r="D523" s="59" t="s">
        <v>37</v>
      </c>
      <c r="E523" s="59"/>
      <c r="F523" s="59" t="s">
        <v>30</v>
      </c>
      <c r="G523" s="58">
        <v>69</v>
      </c>
      <c r="H523" s="58">
        <v>104</v>
      </c>
      <c r="I523" s="59" t="s">
        <v>169</v>
      </c>
      <c r="J523" s="58">
        <v>178114327</v>
      </c>
      <c r="K523" s="58">
        <v>3.8</v>
      </c>
      <c r="L523" s="58">
        <v>0.38</v>
      </c>
      <c r="M523" s="58">
        <v>1</v>
      </c>
      <c r="N523" s="60">
        <v>0</v>
      </c>
      <c r="O523" s="60">
        <v>0</v>
      </c>
      <c r="P523" s="58">
        <v>4</v>
      </c>
      <c r="Q523" s="58">
        <v>3</v>
      </c>
      <c r="R523" s="58">
        <v>3</v>
      </c>
      <c r="S523" s="58">
        <v>3</v>
      </c>
      <c r="T523" s="58">
        <v>1</v>
      </c>
      <c r="U523" s="58">
        <v>1</v>
      </c>
      <c r="V523" s="58">
        <v>1</v>
      </c>
      <c r="W523" s="59">
        <v>0</v>
      </c>
      <c r="X523" s="60">
        <v>0</v>
      </c>
      <c r="Y523" s="58">
        <v>2</v>
      </c>
      <c r="Z523" s="59">
        <v>19</v>
      </c>
      <c r="AA523" s="59">
        <v>2</v>
      </c>
      <c r="AB523" s="59" t="s">
        <v>27</v>
      </c>
      <c r="AC523" s="59">
        <v>0</v>
      </c>
      <c r="AD523" s="58">
        <v>4</v>
      </c>
      <c r="AE523" s="58">
        <v>1</v>
      </c>
      <c r="AF523" s="58">
        <v>0</v>
      </c>
      <c r="AG523" s="58">
        <v>6</v>
      </c>
      <c r="AH523" s="59" t="s">
        <v>381</v>
      </c>
      <c r="AI523" s="58">
        <v>16</v>
      </c>
      <c r="AJ523" s="60"/>
      <c r="AK523" s="59" t="s">
        <v>442</v>
      </c>
      <c r="AL523" s="59">
        <v>1</v>
      </c>
      <c r="AM523" s="59" t="s">
        <v>27</v>
      </c>
      <c r="AN523" s="59" t="s">
        <v>680</v>
      </c>
      <c r="AO523" s="58">
        <v>31</v>
      </c>
      <c r="AP523" s="59" t="s">
        <v>677</v>
      </c>
      <c r="AQ523" s="59" t="s">
        <v>694</v>
      </c>
      <c r="AR523" s="59" t="s">
        <v>27</v>
      </c>
      <c r="AS523" s="59" t="s">
        <v>27</v>
      </c>
      <c r="AT523" s="59" t="s">
        <v>692</v>
      </c>
      <c r="AU523" s="59" t="s">
        <v>27</v>
      </c>
      <c r="AV523" s="59" t="s">
        <v>27</v>
      </c>
      <c r="AW523" s="62"/>
      <c r="AX523" s="62" t="s">
        <v>746</v>
      </c>
      <c r="AY523" s="62">
        <v>8.4209999999999994</v>
      </c>
      <c r="AZ523" s="62">
        <v>0.44321052631578944</v>
      </c>
      <c r="BA523" s="62">
        <v>2.2562641016506353</v>
      </c>
      <c r="BB523" s="62">
        <v>6.6920000000000002</v>
      </c>
      <c r="BC523" s="62">
        <v>0</v>
      </c>
      <c r="BD523">
        <v>224</v>
      </c>
      <c r="BE523" s="62" t="s">
        <v>781</v>
      </c>
      <c r="BF523" s="62">
        <v>1</v>
      </c>
      <c r="BG523" s="62">
        <v>1</v>
      </c>
      <c r="BH523" s="50">
        <f t="shared" si="8"/>
        <v>0.59375371096069351</v>
      </c>
      <c r="BI523" s="50"/>
      <c r="BJ523" s="50"/>
      <c r="BL523" s="50"/>
      <c r="BM523" s="50"/>
      <c r="BN523" s="50"/>
      <c r="BO523" s="50"/>
      <c r="BP523" s="50"/>
      <c r="BQ523" s="50"/>
      <c r="BR523" s="50"/>
      <c r="BS523" s="50"/>
      <c r="BT523" s="50"/>
      <c r="BU523" s="50"/>
      <c r="BV523" s="50"/>
      <c r="BW523" s="50"/>
      <c r="BX523" s="50"/>
      <c r="BY523" s="50"/>
      <c r="BZ523" s="50"/>
      <c r="CA523" s="50"/>
      <c r="CB523" s="50"/>
      <c r="CC523" s="50"/>
      <c r="CD523" s="50"/>
      <c r="CE523" s="50"/>
      <c r="CF523" s="50"/>
      <c r="CG523" s="50"/>
      <c r="CH523" s="50"/>
      <c r="CI523" s="50"/>
    </row>
    <row r="524" spans="1:89" ht="14.25" customHeight="1" x14ac:dyDescent="0.25">
      <c r="A524" s="58">
        <v>524</v>
      </c>
      <c r="B524" s="59" t="s">
        <v>78</v>
      </c>
      <c r="C524" s="59" t="s">
        <v>28</v>
      </c>
      <c r="D524" s="59" t="s">
        <v>42</v>
      </c>
      <c r="E524" s="59"/>
      <c r="F524" s="59" t="s">
        <v>30</v>
      </c>
      <c r="G524" s="58">
        <v>40</v>
      </c>
      <c r="H524" s="58">
        <v>24</v>
      </c>
      <c r="I524" s="59" t="s">
        <v>169</v>
      </c>
      <c r="J524" s="58">
        <v>178114327</v>
      </c>
      <c r="K524" s="58">
        <v>2.93333333333333</v>
      </c>
      <c r="L524" s="58">
        <v>0.293333333333333</v>
      </c>
      <c r="M524" s="58">
        <v>1</v>
      </c>
      <c r="N524" s="60">
        <v>0</v>
      </c>
      <c r="O524" s="60">
        <v>0</v>
      </c>
      <c r="P524" s="58">
        <v>2</v>
      </c>
      <c r="Q524" s="58">
        <v>1</v>
      </c>
      <c r="R524" s="58">
        <v>3</v>
      </c>
      <c r="S524" s="58">
        <v>1</v>
      </c>
      <c r="T524" s="58">
        <v>1</v>
      </c>
      <c r="U524" s="60">
        <v>0</v>
      </c>
      <c r="V524" s="60">
        <v>0</v>
      </c>
      <c r="W524" s="59">
        <v>0</v>
      </c>
      <c r="X524" s="60">
        <v>0</v>
      </c>
      <c r="Y524" s="60">
        <v>0</v>
      </c>
      <c r="Z524" s="59">
        <v>9</v>
      </c>
      <c r="AA524" s="59">
        <v>0</v>
      </c>
      <c r="AB524" s="59" t="s">
        <v>27</v>
      </c>
      <c r="AC524" s="59">
        <v>0</v>
      </c>
      <c r="AD524" s="58">
        <v>0</v>
      </c>
      <c r="AE524" s="58">
        <v>0</v>
      </c>
      <c r="AF524" s="58">
        <v>0</v>
      </c>
      <c r="AG524" s="58">
        <v>1</v>
      </c>
      <c r="AH524" s="59" t="s">
        <v>381</v>
      </c>
      <c r="AI524" s="58">
        <v>16</v>
      </c>
      <c r="AJ524" s="60"/>
      <c r="AK524" s="59" t="s">
        <v>467</v>
      </c>
      <c r="AL524" s="59">
        <v>1</v>
      </c>
      <c r="AM524" s="59" t="s">
        <v>27</v>
      </c>
      <c r="AN524" s="59" t="s">
        <v>680</v>
      </c>
      <c r="AO524" s="58">
        <v>31</v>
      </c>
      <c r="AP524" s="59" t="s">
        <v>677</v>
      </c>
      <c r="AQ524" s="59" t="s">
        <v>694</v>
      </c>
      <c r="AR524" s="59" t="s">
        <v>27</v>
      </c>
      <c r="AS524" s="59" t="s">
        <v>27</v>
      </c>
      <c r="AT524" s="59" t="s">
        <v>692</v>
      </c>
      <c r="AU524" s="59" t="s">
        <v>27</v>
      </c>
      <c r="AV524" s="59" t="s">
        <v>27</v>
      </c>
      <c r="AW524" s="64"/>
      <c r="AX524" s="62" t="s">
        <v>746</v>
      </c>
      <c r="AY524" s="62">
        <v>5.2130000000000001</v>
      </c>
      <c r="AZ524" s="62">
        <v>0.57922222222222219</v>
      </c>
      <c r="BA524" s="62">
        <v>1.7264530980241704</v>
      </c>
      <c r="BB524" s="62">
        <v>3.645</v>
      </c>
      <c r="BC524" s="62">
        <v>0</v>
      </c>
      <c r="BD524">
        <v>256</v>
      </c>
      <c r="BE524" s="62" t="s">
        <v>781</v>
      </c>
      <c r="BF524" s="62">
        <v>1</v>
      </c>
      <c r="BG524" s="62">
        <v>1</v>
      </c>
      <c r="BH524" s="50">
        <f t="shared" si="8"/>
        <v>0</v>
      </c>
    </row>
    <row r="525" spans="1:89" ht="14.25" hidden="1" customHeight="1" x14ac:dyDescent="0.25">
      <c r="A525" s="58">
        <v>525</v>
      </c>
      <c r="B525" s="59" t="s">
        <v>78</v>
      </c>
      <c r="C525" s="59" t="s">
        <v>28</v>
      </c>
      <c r="D525" s="59" t="s">
        <v>47</v>
      </c>
      <c r="E525" s="59"/>
      <c r="F525" s="59" t="s">
        <v>30</v>
      </c>
      <c r="G525" s="58">
        <v>4</v>
      </c>
      <c r="H525" s="58">
        <v>8</v>
      </c>
      <c r="I525" s="59" t="s">
        <v>169</v>
      </c>
      <c r="J525" s="58">
        <v>178114327</v>
      </c>
      <c r="K525" s="58">
        <v>2.7692307692307701</v>
      </c>
      <c r="L525" s="58">
        <v>0.27692307692307699</v>
      </c>
      <c r="M525" s="60">
        <v>0</v>
      </c>
      <c r="N525" s="60">
        <v>0</v>
      </c>
      <c r="O525" s="60">
        <v>0</v>
      </c>
      <c r="P525" s="60">
        <v>0</v>
      </c>
      <c r="Q525" s="60">
        <v>0</v>
      </c>
      <c r="R525" s="60">
        <v>0</v>
      </c>
      <c r="S525" s="60">
        <v>0</v>
      </c>
      <c r="T525" s="60">
        <v>0</v>
      </c>
      <c r="U525" s="60">
        <v>0</v>
      </c>
      <c r="V525" s="60">
        <v>0</v>
      </c>
      <c r="W525" s="59">
        <v>0</v>
      </c>
      <c r="X525" s="60">
        <v>0</v>
      </c>
      <c r="Y525" s="60">
        <v>0</v>
      </c>
      <c r="Z525" s="59">
        <v>0</v>
      </c>
      <c r="AA525" s="59">
        <v>0</v>
      </c>
      <c r="AB525" s="59" t="s">
        <v>27</v>
      </c>
      <c r="AC525" s="61">
        <v>4</v>
      </c>
      <c r="AD525" s="58">
        <v>0</v>
      </c>
      <c r="AE525" s="58">
        <v>0</v>
      </c>
      <c r="AF525" s="58">
        <v>0</v>
      </c>
      <c r="AG525" s="58">
        <v>0</v>
      </c>
      <c r="AH525" s="59" t="s">
        <v>381</v>
      </c>
      <c r="AI525" s="58">
        <v>16</v>
      </c>
      <c r="AJ525" s="60"/>
      <c r="AK525" s="59" t="s">
        <v>497</v>
      </c>
      <c r="AL525" s="59">
        <v>1</v>
      </c>
      <c r="AM525" s="59" t="s">
        <v>27</v>
      </c>
      <c r="AN525" s="59" t="s">
        <v>680</v>
      </c>
      <c r="AO525" s="58">
        <v>31</v>
      </c>
      <c r="AP525" s="59" t="s">
        <v>677</v>
      </c>
      <c r="AQ525" s="59" t="s">
        <v>694</v>
      </c>
      <c r="AR525" s="59" t="s">
        <v>27</v>
      </c>
      <c r="AS525" s="59" t="s">
        <v>27</v>
      </c>
      <c r="AT525" s="59" t="s">
        <v>692</v>
      </c>
      <c r="AU525" s="59" t="s">
        <v>27</v>
      </c>
      <c r="AV525" s="59" t="s">
        <v>27</v>
      </c>
      <c r="AW525" s="64"/>
      <c r="AX525" s="62" t="s">
        <v>746</v>
      </c>
      <c r="AY525" s="62">
        <v>5.63</v>
      </c>
      <c r="AZ525" s="62" t="s">
        <v>27</v>
      </c>
      <c r="BA525" s="62">
        <v>0</v>
      </c>
      <c r="BB525" s="62">
        <v>4.99</v>
      </c>
      <c r="BC525" s="62">
        <v>0</v>
      </c>
      <c r="BD525" s="65">
        <v>0</v>
      </c>
      <c r="BE525" s="62" t="s">
        <v>781</v>
      </c>
      <c r="BF525" s="62">
        <v>1</v>
      </c>
      <c r="BG525" s="62">
        <v>1</v>
      </c>
      <c r="BH525" s="50">
        <f t="shared" si="8"/>
        <v>0</v>
      </c>
    </row>
    <row r="526" spans="1:89" ht="14.25" customHeight="1" x14ac:dyDescent="0.25">
      <c r="A526" s="58">
        <v>526</v>
      </c>
      <c r="B526" s="59" t="s">
        <v>78</v>
      </c>
      <c r="C526" s="59" t="s">
        <v>28</v>
      </c>
      <c r="D526" s="59" t="s">
        <v>33</v>
      </c>
      <c r="E526" s="59"/>
      <c r="F526" s="59" t="s">
        <v>500</v>
      </c>
      <c r="G526" s="58">
        <v>28</v>
      </c>
      <c r="H526" s="58">
        <v>200</v>
      </c>
      <c r="I526" s="59" t="s">
        <v>169</v>
      </c>
      <c r="J526" s="58">
        <v>178114327</v>
      </c>
      <c r="K526" s="58">
        <v>2.1</v>
      </c>
      <c r="L526" s="58">
        <v>0.42</v>
      </c>
      <c r="M526" s="58">
        <v>1</v>
      </c>
      <c r="N526" s="60">
        <v>0</v>
      </c>
      <c r="O526" s="60">
        <v>0</v>
      </c>
      <c r="P526" s="58">
        <v>2</v>
      </c>
      <c r="Q526" s="58">
        <v>1</v>
      </c>
      <c r="R526" s="58">
        <v>4</v>
      </c>
      <c r="S526" s="58">
        <v>1</v>
      </c>
      <c r="T526" s="58">
        <v>1</v>
      </c>
      <c r="U526" s="60">
        <v>0</v>
      </c>
      <c r="V526" s="58">
        <v>1</v>
      </c>
      <c r="W526" s="59">
        <v>0</v>
      </c>
      <c r="X526" s="60">
        <v>0</v>
      </c>
      <c r="Y526" s="58">
        <v>1</v>
      </c>
      <c r="Z526" s="59">
        <v>12</v>
      </c>
      <c r="AA526" s="59">
        <v>1</v>
      </c>
      <c r="AB526" s="59" t="s">
        <v>27</v>
      </c>
      <c r="AC526" s="59">
        <v>0</v>
      </c>
      <c r="AD526" s="58">
        <v>0</v>
      </c>
      <c r="AE526" s="58">
        <v>0</v>
      </c>
      <c r="AF526" s="58">
        <v>0</v>
      </c>
      <c r="AG526" s="58">
        <v>1</v>
      </c>
      <c r="AH526" s="59" t="s">
        <v>503</v>
      </c>
      <c r="AI526" s="58">
        <v>25</v>
      </c>
      <c r="AJ526" s="60"/>
      <c r="AK526" s="59" t="s">
        <v>531</v>
      </c>
      <c r="AL526" s="59">
        <v>1</v>
      </c>
      <c r="AM526" s="59" t="s">
        <v>27</v>
      </c>
      <c r="AN526" s="59" t="s">
        <v>680</v>
      </c>
      <c r="AO526" s="58">
        <v>31</v>
      </c>
      <c r="AP526" s="59" t="s">
        <v>677</v>
      </c>
      <c r="AQ526" s="59" t="s">
        <v>694</v>
      </c>
      <c r="AR526" s="59" t="s">
        <v>27</v>
      </c>
      <c r="AS526" s="59" t="s">
        <v>27</v>
      </c>
      <c r="AT526" s="59" t="s">
        <v>692</v>
      </c>
      <c r="AU526" s="59" t="s">
        <v>27</v>
      </c>
      <c r="AV526" s="59" t="s">
        <v>27</v>
      </c>
      <c r="AW526" s="62"/>
      <c r="AX526" s="62" t="s">
        <v>746</v>
      </c>
      <c r="AY526" s="62">
        <v>16.112000000000002</v>
      </c>
      <c r="AZ526" s="62">
        <v>1.3426666666666669</v>
      </c>
      <c r="BA526" s="62">
        <v>0.74478649453823231</v>
      </c>
      <c r="BB526" s="62">
        <v>9.8640000000000008</v>
      </c>
      <c r="BC526" s="62">
        <v>56</v>
      </c>
      <c r="BD526">
        <v>16</v>
      </c>
      <c r="BE526" s="62"/>
      <c r="BF526" s="62"/>
      <c r="BG526" s="62"/>
      <c r="BH526" s="50">
        <f t="shared" si="8"/>
        <v>0</v>
      </c>
      <c r="BI526" s="50"/>
      <c r="BJ526" s="50"/>
      <c r="BL526" s="50"/>
      <c r="BM526" s="50"/>
      <c r="BN526" s="50"/>
      <c r="BO526" s="50"/>
      <c r="BP526" s="50"/>
      <c r="BQ526" s="50"/>
      <c r="BR526" s="50"/>
      <c r="BS526" s="50"/>
      <c r="BT526" s="50"/>
      <c r="BU526" s="50"/>
      <c r="BV526" s="50"/>
      <c r="BW526" s="50"/>
      <c r="BX526" s="50"/>
      <c r="BY526" s="50"/>
      <c r="BZ526" s="50"/>
      <c r="CA526" s="50"/>
      <c r="CB526" s="50"/>
      <c r="CC526" s="50"/>
      <c r="CD526" s="50"/>
      <c r="CE526" s="50"/>
      <c r="CF526" s="50"/>
      <c r="CG526" s="50"/>
      <c r="CH526" s="50"/>
      <c r="CI526" s="50"/>
    </row>
    <row r="527" spans="1:89" ht="14.25" hidden="1" customHeight="1" x14ac:dyDescent="0.25">
      <c r="A527" s="58">
        <v>527</v>
      </c>
      <c r="B527" s="59" t="s">
        <v>78</v>
      </c>
      <c r="C527" s="59" t="s">
        <v>28</v>
      </c>
      <c r="D527" s="59" t="s">
        <v>38</v>
      </c>
      <c r="E527" s="59"/>
      <c r="F527" s="59" t="s">
        <v>500</v>
      </c>
      <c r="G527" s="58">
        <v>29</v>
      </c>
      <c r="H527" s="58">
        <v>120</v>
      </c>
      <c r="I527" s="59" t="s">
        <v>169</v>
      </c>
      <c r="J527" s="58">
        <v>178114327</v>
      </c>
      <c r="K527" s="58">
        <v>1.86666666666667</v>
      </c>
      <c r="L527" s="58">
        <v>0.37333333333333302</v>
      </c>
      <c r="M527" s="60">
        <v>0</v>
      </c>
      <c r="N527" s="60">
        <v>0</v>
      </c>
      <c r="O527" s="60">
        <v>0</v>
      </c>
      <c r="P527" s="60">
        <v>0</v>
      </c>
      <c r="Q527" s="60">
        <v>0</v>
      </c>
      <c r="R527" s="60">
        <v>0</v>
      </c>
      <c r="S527" s="60">
        <v>0</v>
      </c>
      <c r="T527" s="60">
        <v>0</v>
      </c>
      <c r="U527" s="60">
        <v>0</v>
      </c>
      <c r="V527" s="60">
        <v>0</v>
      </c>
      <c r="W527" s="59">
        <v>0</v>
      </c>
      <c r="X527" s="60">
        <v>0</v>
      </c>
      <c r="Y527" s="60">
        <v>0</v>
      </c>
      <c r="Z527" s="59">
        <v>0</v>
      </c>
      <c r="AA527" s="59">
        <v>0</v>
      </c>
      <c r="AB527" s="59" t="s">
        <v>27</v>
      </c>
      <c r="AC527" s="61">
        <v>4</v>
      </c>
      <c r="AD527" s="58">
        <v>0</v>
      </c>
      <c r="AE527" s="58">
        <v>0</v>
      </c>
      <c r="AF527" s="58">
        <v>0</v>
      </c>
      <c r="AG527" s="58">
        <v>0</v>
      </c>
      <c r="AH527" s="59" t="s">
        <v>503</v>
      </c>
      <c r="AI527" s="58">
        <v>25</v>
      </c>
      <c r="AJ527" s="60"/>
      <c r="AK527" s="59" t="s">
        <v>562</v>
      </c>
      <c r="AL527" s="59">
        <v>1</v>
      </c>
      <c r="AM527" s="59" t="s">
        <v>27</v>
      </c>
      <c r="AN527" s="59" t="s">
        <v>680</v>
      </c>
      <c r="AO527" s="58">
        <v>31</v>
      </c>
      <c r="AP527" s="59" t="s">
        <v>677</v>
      </c>
      <c r="AQ527" s="59" t="s">
        <v>694</v>
      </c>
      <c r="AR527" s="59" t="s">
        <v>27</v>
      </c>
      <c r="AS527" s="59" t="s">
        <v>27</v>
      </c>
      <c r="AT527" s="59" t="s">
        <v>692</v>
      </c>
      <c r="AU527" s="59" t="s">
        <v>27</v>
      </c>
      <c r="AV527" s="59" t="s">
        <v>27</v>
      </c>
      <c r="AW527" s="62"/>
      <c r="AX527" s="62" t="s">
        <v>746</v>
      </c>
      <c r="AY527" s="62">
        <v>5.7869999999999999</v>
      </c>
      <c r="AZ527" s="62" t="s">
        <v>27</v>
      </c>
      <c r="BA527" s="62">
        <v>0</v>
      </c>
      <c r="BB527" s="62">
        <v>5.1539999999999999</v>
      </c>
      <c r="BC527" s="62">
        <v>0</v>
      </c>
      <c r="BD527" s="65">
        <v>0</v>
      </c>
      <c r="BE527" s="62"/>
      <c r="BF527" s="62"/>
      <c r="BG527" s="62"/>
      <c r="BH527" s="50">
        <f t="shared" si="8"/>
        <v>0</v>
      </c>
      <c r="BI527" s="50"/>
      <c r="BJ527" s="50"/>
      <c r="BL527" s="50"/>
      <c r="BM527" s="50"/>
      <c r="BN527" s="50"/>
      <c r="BO527" s="50"/>
      <c r="BP527" s="50"/>
      <c r="BQ527" s="50"/>
      <c r="BR527" s="50"/>
      <c r="BS527" s="50"/>
      <c r="BT527" s="50"/>
      <c r="BU527" s="50"/>
      <c r="BV527" s="50"/>
      <c r="BW527" s="50"/>
      <c r="BX527" s="50"/>
      <c r="BY527" s="50"/>
      <c r="BZ527" s="50"/>
      <c r="CA527" s="50"/>
      <c r="CB527" s="50"/>
      <c r="CC527" s="50"/>
      <c r="CD527" s="50"/>
      <c r="CE527" s="50"/>
      <c r="CF527" s="50"/>
      <c r="CG527" s="50"/>
      <c r="CH527" s="50"/>
      <c r="CI527" s="50"/>
    </row>
    <row r="528" spans="1:89" ht="14.25" hidden="1" customHeight="1" x14ac:dyDescent="0.25">
      <c r="A528" s="58">
        <v>528</v>
      </c>
      <c r="B528" s="59" t="s">
        <v>78</v>
      </c>
      <c r="C528" s="59" t="s">
        <v>28</v>
      </c>
      <c r="D528" s="59" t="s">
        <v>43</v>
      </c>
      <c r="E528" s="59"/>
      <c r="F528" s="59" t="s">
        <v>500</v>
      </c>
      <c r="G528" s="58">
        <v>59</v>
      </c>
      <c r="H528" s="58">
        <v>26</v>
      </c>
      <c r="I528" s="59" t="s">
        <v>169</v>
      </c>
      <c r="J528" s="58">
        <v>178114327</v>
      </c>
      <c r="K528" s="58">
        <v>2.1666666666666701</v>
      </c>
      <c r="L528" s="58">
        <v>0.43333333333333302</v>
      </c>
      <c r="M528" s="60">
        <v>0</v>
      </c>
      <c r="N528" s="60">
        <v>0</v>
      </c>
      <c r="O528" s="60">
        <v>0</v>
      </c>
      <c r="P528" s="60">
        <v>0</v>
      </c>
      <c r="Q528" s="60">
        <v>0</v>
      </c>
      <c r="R528" s="60">
        <v>0</v>
      </c>
      <c r="S528" s="60">
        <v>0</v>
      </c>
      <c r="T528" s="60">
        <v>0</v>
      </c>
      <c r="U528" s="60">
        <v>0</v>
      </c>
      <c r="V528" s="60">
        <v>0</v>
      </c>
      <c r="W528" s="59">
        <v>0</v>
      </c>
      <c r="X528" s="60">
        <v>0</v>
      </c>
      <c r="Y528" s="60">
        <v>0</v>
      </c>
      <c r="Z528" s="59">
        <v>0</v>
      </c>
      <c r="AA528" s="59">
        <v>0</v>
      </c>
      <c r="AB528" s="59" t="s">
        <v>27</v>
      </c>
      <c r="AC528" s="61">
        <v>4</v>
      </c>
      <c r="AD528" s="58">
        <v>0</v>
      </c>
      <c r="AE528" s="58">
        <v>0</v>
      </c>
      <c r="AF528" s="58">
        <v>0</v>
      </c>
      <c r="AG528" s="58">
        <v>0</v>
      </c>
      <c r="AH528" s="59" t="s">
        <v>503</v>
      </c>
      <c r="AI528" s="58">
        <v>25</v>
      </c>
      <c r="AJ528" s="60"/>
      <c r="AK528" s="59" t="s">
        <v>592</v>
      </c>
      <c r="AL528" s="59">
        <v>1</v>
      </c>
      <c r="AM528" s="59" t="s">
        <v>27</v>
      </c>
      <c r="AN528" s="59" t="s">
        <v>680</v>
      </c>
      <c r="AO528" s="58">
        <v>31</v>
      </c>
      <c r="AP528" s="59" t="s">
        <v>677</v>
      </c>
      <c r="AQ528" s="59" t="s">
        <v>694</v>
      </c>
      <c r="AR528" s="59" t="s">
        <v>27</v>
      </c>
      <c r="AS528" s="59" t="s">
        <v>27</v>
      </c>
      <c r="AT528" s="59" t="s">
        <v>692</v>
      </c>
      <c r="AU528" s="59" t="s">
        <v>27</v>
      </c>
      <c r="AV528" s="59" t="s">
        <v>27</v>
      </c>
      <c r="AW528" s="64"/>
      <c r="AX528" s="62" t="s">
        <v>746</v>
      </c>
      <c r="AY528" s="62">
        <v>3.6360000000000001</v>
      </c>
      <c r="AZ528" s="62" t="s">
        <v>27</v>
      </c>
      <c r="BA528" s="62">
        <v>0</v>
      </c>
      <c r="BB528" s="62">
        <v>2.5960000000000001</v>
      </c>
      <c r="BC528" s="62">
        <v>0</v>
      </c>
      <c r="BD528" s="65">
        <v>0</v>
      </c>
      <c r="BE528" s="62"/>
      <c r="BF528" s="64"/>
      <c r="BG528" s="64"/>
      <c r="BH528" s="50">
        <f t="shared" si="8"/>
        <v>0</v>
      </c>
    </row>
    <row r="529" spans="1:89" ht="14.25" hidden="1" customHeight="1" x14ac:dyDescent="0.25">
      <c r="A529" s="58">
        <v>529</v>
      </c>
      <c r="B529" s="59" t="s">
        <v>78</v>
      </c>
      <c r="C529" s="59" t="s">
        <v>28</v>
      </c>
      <c r="D529" s="59" t="s">
        <v>48</v>
      </c>
      <c r="E529" s="59"/>
      <c r="F529" s="59" t="s">
        <v>500</v>
      </c>
      <c r="G529" s="58">
        <v>53</v>
      </c>
      <c r="H529" s="58">
        <v>7</v>
      </c>
      <c r="I529" s="59" t="s">
        <v>169</v>
      </c>
      <c r="J529" s="58">
        <v>178114327</v>
      </c>
      <c r="K529" s="58">
        <v>1.32692307692308</v>
      </c>
      <c r="L529" s="58">
        <v>0.265384615384615</v>
      </c>
      <c r="M529" s="60">
        <v>0</v>
      </c>
      <c r="N529" s="60">
        <v>0</v>
      </c>
      <c r="O529" s="60">
        <v>0</v>
      </c>
      <c r="P529" s="60">
        <v>0</v>
      </c>
      <c r="Q529" s="60">
        <v>0</v>
      </c>
      <c r="R529" s="60">
        <v>0</v>
      </c>
      <c r="S529" s="60">
        <v>0</v>
      </c>
      <c r="T529" s="60">
        <v>0</v>
      </c>
      <c r="U529" s="60">
        <v>0</v>
      </c>
      <c r="V529" s="60">
        <v>0</v>
      </c>
      <c r="W529" s="59">
        <v>0</v>
      </c>
      <c r="X529" s="60">
        <v>0</v>
      </c>
      <c r="Y529" s="60">
        <v>0</v>
      </c>
      <c r="Z529" s="59">
        <v>0</v>
      </c>
      <c r="AA529" s="59">
        <v>0</v>
      </c>
      <c r="AB529" s="59" t="s">
        <v>27</v>
      </c>
      <c r="AC529" s="61">
        <v>4</v>
      </c>
      <c r="AD529" s="58">
        <v>0</v>
      </c>
      <c r="AE529" s="58">
        <v>0</v>
      </c>
      <c r="AF529" s="58">
        <v>0</v>
      </c>
      <c r="AG529" s="58">
        <v>0</v>
      </c>
      <c r="AH529" s="59" t="s">
        <v>503</v>
      </c>
      <c r="AI529" s="58">
        <v>25</v>
      </c>
      <c r="AJ529" s="60"/>
      <c r="AK529" s="59" t="s">
        <v>624</v>
      </c>
      <c r="AL529" s="59">
        <v>1</v>
      </c>
      <c r="AM529" s="59" t="s">
        <v>27</v>
      </c>
      <c r="AN529" s="59" t="s">
        <v>680</v>
      </c>
      <c r="AO529" s="58">
        <v>31</v>
      </c>
      <c r="AP529" s="59" t="s">
        <v>677</v>
      </c>
      <c r="AQ529" s="59" t="s">
        <v>694</v>
      </c>
      <c r="AR529" s="59" t="s">
        <v>27</v>
      </c>
      <c r="AS529" s="59" t="s">
        <v>27</v>
      </c>
      <c r="AT529" s="59" t="s">
        <v>692</v>
      </c>
      <c r="AU529" s="59" t="s">
        <v>27</v>
      </c>
      <c r="AV529" s="59" t="s">
        <v>27</v>
      </c>
      <c r="AW529" s="64"/>
      <c r="AX529" s="62" t="s">
        <v>746</v>
      </c>
      <c r="AY529" s="62">
        <v>3.9450000000000003</v>
      </c>
      <c r="AZ529" s="62" t="s">
        <v>27</v>
      </c>
      <c r="BA529" s="62">
        <v>0</v>
      </c>
      <c r="BB529" s="62">
        <v>3.5449999999999999</v>
      </c>
      <c r="BC529" s="62">
        <v>0</v>
      </c>
      <c r="BD529" s="65">
        <v>0</v>
      </c>
      <c r="BE529" s="62"/>
      <c r="BF529" s="64"/>
      <c r="BG529" s="64"/>
      <c r="BH529" s="50">
        <f t="shared" si="8"/>
        <v>0</v>
      </c>
    </row>
    <row r="530" spans="1:89" ht="14.25" hidden="1" customHeight="1" x14ac:dyDescent="0.25">
      <c r="A530" s="58">
        <v>530</v>
      </c>
      <c r="B530" s="59" t="s">
        <v>78</v>
      </c>
      <c r="C530" s="59" t="s">
        <v>28</v>
      </c>
      <c r="D530" s="59" t="s">
        <v>79</v>
      </c>
      <c r="E530" s="59"/>
      <c r="F530" s="59" t="s">
        <v>80</v>
      </c>
      <c r="G530" s="58">
        <v>1</v>
      </c>
      <c r="H530" s="58">
        <v>30</v>
      </c>
      <c r="I530" s="59" t="s">
        <v>171</v>
      </c>
      <c r="J530" s="58">
        <v>8518124088</v>
      </c>
      <c r="K530" s="58">
        <v>69.571428571428598</v>
      </c>
      <c r="L530" s="58">
        <v>0.50151975683890604</v>
      </c>
      <c r="M530" s="60">
        <v>0</v>
      </c>
      <c r="N530" s="60">
        <v>0</v>
      </c>
      <c r="O530" s="60">
        <v>0</v>
      </c>
      <c r="P530" s="60">
        <v>0</v>
      </c>
      <c r="Q530" s="60">
        <v>0</v>
      </c>
      <c r="R530" s="60">
        <v>0</v>
      </c>
      <c r="S530" s="60">
        <v>0</v>
      </c>
      <c r="T530" s="60">
        <v>0</v>
      </c>
      <c r="U530" s="60">
        <v>0</v>
      </c>
      <c r="V530" s="60">
        <v>0</v>
      </c>
      <c r="W530" s="59">
        <v>0</v>
      </c>
      <c r="X530" s="60">
        <v>0</v>
      </c>
      <c r="Y530" s="60">
        <v>0</v>
      </c>
      <c r="Z530" s="59">
        <v>0</v>
      </c>
      <c r="AA530" s="59">
        <v>0</v>
      </c>
      <c r="AB530" s="59" t="s">
        <v>102</v>
      </c>
      <c r="AC530" s="61">
        <v>4</v>
      </c>
      <c r="AD530" s="58">
        <v>0</v>
      </c>
      <c r="AE530" s="58">
        <v>0</v>
      </c>
      <c r="AF530" s="58">
        <v>0</v>
      </c>
      <c r="AG530" s="58">
        <v>0</v>
      </c>
      <c r="AH530" s="59" t="s">
        <v>90</v>
      </c>
      <c r="AI530" s="58">
        <v>4</v>
      </c>
      <c r="AJ530" s="60"/>
      <c r="AK530" s="59" t="s">
        <v>91</v>
      </c>
      <c r="AL530" s="59">
        <v>1</v>
      </c>
      <c r="AM530" s="59" t="s">
        <v>27</v>
      </c>
      <c r="AN530" s="59" t="s">
        <v>680</v>
      </c>
      <c r="AO530" s="58">
        <v>25</v>
      </c>
      <c r="AP530" s="59" t="s">
        <v>677</v>
      </c>
      <c r="AQ530" s="59" t="s">
        <v>725</v>
      </c>
      <c r="AR530" s="59" t="s">
        <v>27</v>
      </c>
      <c r="AS530" s="59" t="s">
        <v>726</v>
      </c>
      <c r="AT530" s="59" t="s">
        <v>27</v>
      </c>
      <c r="AU530" s="59" t="s">
        <v>27</v>
      </c>
      <c r="AV530" s="59" t="s">
        <v>27</v>
      </c>
      <c r="AW530" s="62"/>
      <c r="AX530" s="62" t="s">
        <v>748</v>
      </c>
      <c r="AY530" s="62">
        <v>6.8079999999999998</v>
      </c>
      <c r="AZ530" s="62" t="s">
        <v>27</v>
      </c>
      <c r="BA530" s="62">
        <v>0</v>
      </c>
      <c r="BB530" s="62">
        <v>3.4809999999999999</v>
      </c>
      <c r="BC530" s="62">
        <v>84</v>
      </c>
      <c r="BD530" s="65">
        <v>0</v>
      </c>
      <c r="BE530" s="62"/>
      <c r="BF530" s="62"/>
      <c r="BG530" s="62"/>
      <c r="BH530" s="50">
        <f t="shared" si="8"/>
        <v>0</v>
      </c>
      <c r="BI530" s="50"/>
      <c r="BJ530" s="50"/>
      <c r="BL530" s="50"/>
      <c r="BM530" s="50"/>
      <c r="BN530" s="50"/>
      <c r="BO530" s="50"/>
      <c r="BP530" s="50"/>
      <c r="BQ530" s="50"/>
      <c r="BR530" s="50"/>
      <c r="BS530" s="50"/>
      <c r="BT530" s="50"/>
      <c r="BU530" s="50"/>
      <c r="BV530" s="50"/>
      <c r="BW530" s="50"/>
      <c r="BX530" s="50"/>
      <c r="BY530" s="50"/>
      <c r="BZ530" s="50"/>
      <c r="CA530" s="50"/>
      <c r="CB530" s="50"/>
      <c r="CC530" s="50"/>
      <c r="CD530" s="50"/>
      <c r="CE530" s="50"/>
      <c r="CF530" s="50"/>
      <c r="CG530" s="50"/>
      <c r="CH530" s="50"/>
      <c r="CI530" s="50"/>
      <c r="CJ530" s="50"/>
      <c r="CK530" s="50"/>
    </row>
    <row r="531" spans="1:89" ht="14.25" customHeight="1" x14ac:dyDescent="0.25">
      <c r="A531" s="58">
        <v>531</v>
      </c>
      <c r="B531" s="59" t="s">
        <v>78</v>
      </c>
      <c r="C531" s="59" t="s">
        <v>28</v>
      </c>
      <c r="D531" s="59" t="s">
        <v>34</v>
      </c>
      <c r="E531" s="59"/>
      <c r="F531" s="59" t="s">
        <v>35</v>
      </c>
      <c r="G531" s="58">
        <v>1</v>
      </c>
      <c r="H531" s="58">
        <v>19</v>
      </c>
      <c r="I531" s="59" t="s">
        <v>171</v>
      </c>
      <c r="J531" s="58">
        <v>8518124088</v>
      </c>
      <c r="K531" s="58">
        <v>52.625</v>
      </c>
      <c r="L531" s="58">
        <v>0.48349056603773599</v>
      </c>
      <c r="M531" s="58">
        <v>2</v>
      </c>
      <c r="N531" s="60">
        <v>0</v>
      </c>
      <c r="O531" s="60">
        <v>0</v>
      </c>
      <c r="P531" s="58">
        <v>3</v>
      </c>
      <c r="Q531" s="58">
        <v>1</v>
      </c>
      <c r="R531" s="58">
        <v>1</v>
      </c>
      <c r="S531" s="58">
        <v>1</v>
      </c>
      <c r="T531" s="58">
        <v>1</v>
      </c>
      <c r="U531" s="58">
        <v>1</v>
      </c>
      <c r="V531" s="60">
        <v>0</v>
      </c>
      <c r="W531" s="59">
        <v>0</v>
      </c>
      <c r="X531" s="60">
        <v>0</v>
      </c>
      <c r="Y531" s="58">
        <v>1</v>
      </c>
      <c r="Z531" s="59">
        <v>11</v>
      </c>
      <c r="AA531" s="59">
        <v>1</v>
      </c>
      <c r="AB531" s="59" t="s">
        <v>99</v>
      </c>
      <c r="AC531" s="59">
        <v>0</v>
      </c>
      <c r="AD531" s="58">
        <v>0</v>
      </c>
      <c r="AE531" s="58">
        <v>0</v>
      </c>
      <c r="AF531" s="58">
        <v>0</v>
      </c>
      <c r="AG531" s="58">
        <v>1</v>
      </c>
      <c r="AH531" s="59" t="s">
        <v>90</v>
      </c>
      <c r="AI531" s="58">
        <v>4</v>
      </c>
      <c r="AJ531" s="60"/>
      <c r="AK531" s="59" t="s">
        <v>214</v>
      </c>
      <c r="AL531" s="59">
        <v>1</v>
      </c>
      <c r="AM531" s="59" t="s">
        <v>27</v>
      </c>
      <c r="AN531" s="59" t="s">
        <v>680</v>
      </c>
      <c r="AO531" s="58">
        <v>25</v>
      </c>
      <c r="AP531" s="59" t="s">
        <v>677</v>
      </c>
      <c r="AQ531" s="59" t="s">
        <v>725</v>
      </c>
      <c r="AR531" s="59" t="s">
        <v>27</v>
      </c>
      <c r="AS531" s="59" t="s">
        <v>726</v>
      </c>
      <c r="AT531" s="59" t="s">
        <v>27</v>
      </c>
      <c r="AU531" s="59" t="s">
        <v>27</v>
      </c>
      <c r="AV531" s="59" t="s">
        <v>27</v>
      </c>
      <c r="AW531" s="62"/>
      <c r="AX531" s="62" t="s">
        <v>748</v>
      </c>
      <c r="AY531" s="62">
        <v>5.5780000000000003</v>
      </c>
      <c r="AZ531" s="62">
        <v>0.50709090909090915</v>
      </c>
      <c r="BA531" s="62">
        <v>1.9720329867335962</v>
      </c>
      <c r="BB531" s="62">
        <v>4.6239999999999997</v>
      </c>
      <c r="BC531" s="62">
        <v>89</v>
      </c>
      <c r="BD531" s="80">
        <v>0</v>
      </c>
      <c r="BE531" s="62"/>
      <c r="BF531" s="62"/>
      <c r="BG531" s="62"/>
      <c r="BH531" s="50">
        <f t="shared" si="8"/>
        <v>0</v>
      </c>
      <c r="BI531" s="50"/>
      <c r="BJ531" s="50"/>
      <c r="BL531" s="50"/>
      <c r="BM531" s="50"/>
      <c r="BN531" s="50"/>
      <c r="BO531" s="50"/>
      <c r="BP531" s="50"/>
      <c r="BQ531" s="50"/>
      <c r="BR531" s="50"/>
      <c r="BS531" s="50"/>
      <c r="BT531" s="50"/>
      <c r="BU531" s="50"/>
      <c r="BV531" s="50"/>
      <c r="BW531" s="50"/>
      <c r="BX531" s="50"/>
      <c r="BY531" s="50"/>
      <c r="BZ531" s="50"/>
      <c r="CA531" s="50"/>
      <c r="CB531" s="50"/>
      <c r="CC531" s="50"/>
      <c r="CD531" s="50"/>
      <c r="CE531" s="50"/>
      <c r="CF531" s="50"/>
      <c r="CG531" s="50"/>
      <c r="CH531" s="50"/>
      <c r="CI531" s="50"/>
    </row>
    <row r="532" spans="1:89" ht="14.25" hidden="1" customHeight="1" x14ac:dyDescent="0.25">
      <c r="A532" s="58">
        <v>532</v>
      </c>
      <c r="B532" s="59" t="s">
        <v>78</v>
      </c>
      <c r="C532" s="59" t="s">
        <v>28</v>
      </c>
      <c r="D532" s="59" t="s">
        <v>39</v>
      </c>
      <c r="E532" s="59"/>
      <c r="F532" s="59" t="s">
        <v>40</v>
      </c>
      <c r="G532" s="58">
        <v>1</v>
      </c>
      <c r="H532" s="58">
        <v>9</v>
      </c>
      <c r="I532" s="59" t="s">
        <v>171</v>
      </c>
      <c r="J532" s="58">
        <v>8518124088</v>
      </c>
      <c r="K532" s="58">
        <v>62.153846153846203</v>
      </c>
      <c r="L532" s="58">
        <v>0.66328011611030502</v>
      </c>
      <c r="M532" s="60">
        <v>0</v>
      </c>
      <c r="N532" s="60">
        <v>0</v>
      </c>
      <c r="O532" s="60">
        <v>0</v>
      </c>
      <c r="P532" s="60">
        <v>0</v>
      </c>
      <c r="Q532" s="60">
        <v>0</v>
      </c>
      <c r="R532" s="60">
        <v>0</v>
      </c>
      <c r="S532" s="60">
        <v>0</v>
      </c>
      <c r="T532" s="60">
        <v>0</v>
      </c>
      <c r="U532" s="60">
        <v>0</v>
      </c>
      <c r="V532" s="60">
        <v>0</v>
      </c>
      <c r="W532" s="59">
        <v>0</v>
      </c>
      <c r="X532" s="60">
        <v>0</v>
      </c>
      <c r="Y532" s="60">
        <v>0</v>
      </c>
      <c r="Z532" s="59">
        <v>0</v>
      </c>
      <c r="AA532" s="59">
        <v>0</v>
      </c>
      <c r="AB532" s="59" t="s">
        <v>102</v>
      </c>
      <c r="AC532" s="61">
        <v>4</v>
      </c>
      <c r="AD532" s="58">
        <v>0</v>
      </c>
      <c r="AE532" s="58">
        <v>0</v>
      </c>
      <c r="AF532" s="58">
        <v>0</v>
      </c>
      <c r="AG532" s="58">
        <v>0</v>
      </c>
      <c r="AH532" s="59" t="s">
        <v>90</v>
      </c>
      <c r="AI532" s="58">
        <v>4</v>
      </c>
      <c r="AJ532" s="60"/>
      <c r="AK532" s="59" t="s">
        <v>223</v>
      </c>
      <c r="AL532" s="59">
        <v>1</v>
      </c>
      <c r="AM532" s="59" t="s">
        <v>27</v>
      </c>
      <c r="AN532" s="59" t="s">
        <v>680</v>
      </c>
      <c r="AO532" s="58">
        <v>25</v>
      </c>
      <c r="AP532" s="59" t="s">
        <v>677</v>
      </c>
      <c r="AQ532" s="59" t="s">
        <v>725</v>
      </c>
      <c r="AR532" s="59" t="s">
        <v>27</v>
      </c>
      <c r="AS532" s="59" t="s">
        <v>726</v>
      </c>
      <c r="AT532" s="59" t="s">
        <v>27</v>
      </c>
      <c r="AU532" s="59" t="s">
        <v>27</v>
      </c>
      <c r="AV532" s="59" t="s">
        <v>27</v>
      </c>
      <c r="AW532" s="62"/>
      <c r="AX532" s="62" t="s">
        <v>748</v>
      </c>
      <c r="AY532" s="62">
        <v>6.1879999999999997</v>
      </c>
      <c r="AZ532" s="62" t="s">
        <v>27</v>
      </c>
      <c r="BA532" s="62">
        <v>0</v>
      </c>
      <c r="BB532" s="62">
        <v>4.907</v>
      </c>
      <c r="BC532" s="62">
        <v>98</v>
      </c>
      <c r="BD532" s="65">
        <v>0</v>
      </c>
      <c r="BE532" s="62"/>
      <c r="BF532" s="62"/>
      <c r="BG532" s="62"/>
      <c r="BH532" s="50">
        <f t="shared" si="8"/>
        <v>0</v>
      </c>
      <c r="BI532" s="50"/>
      <c r="BJ532" s="50"/>
      <c r="BL532" s="50"/>
      <c r="BM532" s="50"/>
      <c r="BN532" s="50"/>
      <c r="BO532" s="50"/>
      <c r="BP532" s="50"/>
      <c r="BQ532" s="50"/>
      <c r="BR532" s="50"/>
      <c r="BS532" s="50"/>
      <c r="BT532" s="50"/>
      <c r="BU532" s="50"/>
      <c r="BV532" s="50"/>
      <c r="BW532" s="50"/>
      <c r="BX532" s="50"/>
      <c r="BY532" s="50"/>
      <c r="BZ532" s="50"/>
      <c r="CA532" s="50"/>
      <c r="CB532" s="50"/>
      <c r="CC532" s="50"/>
      <c r="CD532" s="50"/>
      <c r="CE532" s="50"/>
      <c r="CF532" s="50"/>
      <c r="CG532" s="50"/>
      <c r="CH532" s="50"/>
      <c r="CI532" s="50"/>
    </row>
    <row r="533" spans="1:89" ht="14.25" hidden="1" customHeight="1" x14ac:dyDescent="0.25">
      <c r="A533" s="58">
        <v>533</v>
      </c>
      <c r="B533" s="59" t="s">
        <v>78</v>
      </c>
      <c r="C533" s="59" t="s">
        <v>28</v>
      </c>
      <c r="D533" s="59" t="s">
        <v>44</v>
      </c>
      <c r="E533" s="59"/>
      <c r="F533" s="59" t="s">
        <v>45</v>
      </c>
      <c r="G533" s="58">
        <v>1</v>
      </c>
      <c r="H533" s="58">
        <v>8</v>
      </c>
      <c r="I533" s="59" t="s">
        <v>171</v>
      </c>
      <c r="J533" s="58">
        <v>8518124088</v>
      </c>
      <c r="K533" s="58">
        <v>56.363636363636402</v>
      </c>
      <c r="L533" s="58">
        <v>0.55454545454545401</v>
      </c>
      <c r="M533" s="60">
        <v>0</v>
      </c>
      <c r="N533" s="60">
        <v>0</v>
      </c>
      <c r="O533" s="60">
        <v>0</v>
      </c>
      <c r="P533" s="60">
        <v>0</v>
      </c>
      <c r="Q533" s="60">
        <v>0</v>
      </c>
      <c r="R533" s="60">
        <v>0</v>
      </c>
      <c r="S533" s="60">
        <v>0</v>
      </c>
      <c r="T533" s="60">
        <v>0</v>
      </c>
      <c r="U533" s="60">
        <v>0</v>
      </c>
      <c r="V533" s="60">
        <v>0</v>
      </c>
      <c r="W533" s="59">
        <v>0</v>
      </c>
      <c r="X533" s="60">
        <v>0</v>
      </c>
      <c r="Y533" s="60">
        <v>0</v>
      </c>
      <c r="Z533" s="59">
        <v>0</v>
      </c>
      <c r="AA533" s="59">
        <v>0</v>
      </c>
      <c r="AB533" s="59" t="s">
        <v>102</v>
      </c>
      <c r="AC533" s="61">
        <v>4</v>
      </c>
      <c r="AD533" s="58">
        <v>0</v>
      </c>
      <c r="AE533" s="58">
        <v>0</v>
      </c>
      <c r="AF533" s="58">
        <v>0</v>
      </c>
      <c r="AG533" s="58">
        <v>0</v>
      </c>
      <c r="AH533" s="59" t="s">
        <v>90</v>
      </c>
      <c r="AI533" s="58">
        <v>4</v>
      </c>
      <c r="AJ533" s="60"/>
      <c r="AK533" s="59" t="s">
        <v>252</v>
      </c>
      <c r="AL533" s="59">
        <v>1</v>
      </c>
      <c r="AM533" s="59" t="s">
        <v>27</v>
      </c>
      <c r="AN533" s="59" t="s">
        <v>680</v>
      </c>
      <c r="AO533" s="58">
        <v>25</v>
      </c>
      <c r="AP533" s="59" t="s">
        <v>677</v>
      </c>
      <c r="AQ533" s="59" t="s">
        <v>725</v>
      </c>
      <c r="AR533" s="59" t="s">
        <v>27</v>
      </c>
      <c r="AS533" s="59" t="s">
        <v>726</v>
      </c>
      <c r="AT533" s="59" t="s">
        <v>27</v>
      </c>
      <c r="AU533" s="59" t="s">
        <v>27</v>
      </c>
      <c r="AV533" s="59" t="s">
        <v>27</v>
      </c>
      <c r="AW533" s="64"/>
      <c r="AX533" s="62" t="s">
        <v>748</v>
      </c>
      <c r="AY533" s="62">
        <v>3.3890000000000002</v>
      </c>
      <c r="AZ533" s="62" t="s">
        <v>27</v>
      </c>
      <c r="BA533" s="62">
        <v>0</v>
      </c>
      <c r="BB533" s="62">
        <v>2.9170000000000003</v>
      </c>
      <c r="BC533" s="62">
        <v>87</v>
      </c>
      <c r="BD533" s="65">
        <v>0</v>
      </c>
      <c r="BE533" s="62"/>
      <c r="BF533" s="64"/>
      <c r="BG533" s="64"/>
      <c r="BH533" s="50">
        <f t="shared" si="8"/>
        <v>0</v>
      </c>
    </row>
    <row r="534" spans="1:89" ht="14.25" customHeight="1" x14ac:dyDescent="0.25">
      <c r="A534" s="58">
        <v>534</v>
      </c>
      <c r="B534" s="59" t="s">
        <v>78</v>
      </c>
      <c r="C534" s="59" t="s">
        <v>28</v>
      </c>
      <c r="D534" s="59" t="s">
        <v>29</v>
      </c>
      <c r="E534" s="59"/>
      <c r="F534" s="59" t="s">
        <v>32</v>
      </c>
      <c r="G534" s="58">
        <v>19</v>
      </c>
      <c r="H534" s="58">
        <v>75</v>
      </c>
      <c r="I534" s="59" t="s">
        <v>171</v>
      </c>
      <c r="J534" s="58">
        <v>8518124088</v>
      </c>
      <c r="K534" s="58">
        <v>0.5625</v>
      </c>
      <c r="L534" s="58">
        <v>0.28125</v>
      </c>
      <c r="M534" s="58">
        <v>1</v>
      </c>
      <c r="N534" s="60">
        <v>0</v>
      </c>
      <c r="O534" s="60">
        <v>0</v>
      </c>
      <c r="P534" s="58">
        <v>2</v>
      </c>
      <c r="Q534" s="58">
        <v>1</v>
      </c>
      <c r="R534" s="58">
        <v>1</v>
      </c>
      <c r="S534" s="58">
        <v>1</v>
      </c>
      <c r="T534" s="58">
        <v>1</v>
      </c>
      <c r="U534" s="60">
        <v>0</v>
      </c>
      <c r="V534" s="60">
        <v>0</v>
      </c>
      <c r="W534" s="61">
        <v>1</v>
      </c>
      <c r="X534" s="60">
        <v>0</v>
      </c>
      <c r="Y534" s="58">
        <v>1</v>
      </c>
      <c r="Z534" s="59">
        <v>9</v>
      </c>
      <c r="AA534" s="59">
        <v>1</v>
      </c>
      <c r="AB534" s="59" t="s">
        <v>99</v>
      </c>
      <c r="AC534" s="59">
        <v>0</v>
      </c>
      <c r="AD534" s="58">
        <v>0</v>
      </c>
      <c r="AE534" s="58">
        <v>0</v>
      </c>
      <c r="AF534" s="58">
        <v>0</v>
      </c>
      <c r="AG534" s="58">
        <v>1</v>
      </c>
      <c r="AH534" s="59" t="s">
        <v>258</v>
      </c>
      <c r="AI534" s="58">
        <v>9</v>
      </c>
      <c r="AJ534" s="60"/>
      <c r="AK534" s="59" t="s">
        <v>293</v>
      </c>
      <c r="AL534" s="59">
        <v>1</v>
      </c>
      <c r="AM534" s="59" t="s">
        <v>27</v>
      </c>
      <c r="AN534" s="59" t="s">
        <v>680</v>
      </c>
      <c r="AO534" s="58">
        <v>25</v>
      </c>
      <c r="AP534" s="59" t="s">
        <v>677</v>
      </c>
      <c r="AQ534" s="59" t="s">
        <v>725</v>
      </c>
      <c r="AR534" s="59" t="s">
        <v>27</v>
      </c>
      <c r="AS534" s="59" t="s">
        <v>726</v>
      </c>
      <c r="AT534" s="59" t="s">
        <v>27</v>
      </c>
      <c r="AU534" s="59" t="s">
        <v>27</v>
      </c>
      <c r="AV534" s="59" t="s">
        <v>27</v>
      </c>
      <c r="AW534" s="62"/>
      <c r="AX534" s="62" t="s">
        <v>748</v>
      </c>
      <c r="AY534" s="62">
        <v>4.9580000000000002</v>
      </c>
      <c r="AZ534" s="62">
        <v>0.55088888888888887</v>
      </c>
      <c r="BA534" s="62">
        <v>1.8152480839048002</v>
      </c>
      <c r="BB534" s="62">
        <v>3.8370000000000002</v>
      </c>
      <c r="BC534" s="62" t="s">
        <v>774</v>
      </c>
      <c r="BD534">
        <v>30</v>
      </c>
      <c r="BE534" s="62"/>
      <c r="BF534" s="62"/>
      <c r="BG534" s="62"/>
      <c r="BH534" s="50">
        <f t="shared" si="8"/>
        <v>0</v>
      </c>
      <c r="BI534" s="50"/>
      <c r="BJ534" s="50"/>
      <c r="BL534" s="50"/>
      <c r="BM534" s="50"/>
      <c r="BN534" s="50"/>
      <c r="BO534" s="50"/>
      <c r="BP534" s="50"/>
      <c r="BQ534" s="50"/>
      <c r="BR534" s="50"/>
      <c r="BS534" s="50"/>
      <c r="BT534" s="50"/>
      <c r="BU534" s="50"/>
      <c r="BV534" s="50"/>
      <c r="BW534" s="50"/>
      <c r="BX534" s="50"/>
      <c r="BY534" s="50"/>
      <c r="BZ534" s="50"/>
      <c r="CA534" s="50"/>
      <c r="CB534" s="50"/>
      <c r="CC534" s="50"/>
      <c r="CD534" s="50"/>
      <c r="CE534" s="50"/>
      <c r="CF534" s="50"/>
      <c r="CG534" s="50"/>
      <c r="CH534" s="50"/>
      <c r="CI534" s="50"/>
    </row>
    <row r="535" spans="1:89" ht="14.25" customHeight="1" x14ac:dyDescent="0.25">
      <c r="A535" s="58">
        <v>535</v>
      </c>
      <c r="B535" s="59" t="s">
        <v>78</v>
      </c>
      <c r="C535" s="59" t="s">
        <v>28</v>
      </c>
      <c r="D535" s="59" t="s">
        <v>36</v>
      </c>
      <c r="E535" s="59"/>
      <c r="F535" s="59" t="s">
        <v>32</v>
      </c>
      <c r="G535" s="58">
        <v>66</v>
      </c>
      <c r="H535" s="58">
        <v>56</v>
      </c>
      <c r="I535" s="59" t="s">
        <v>171</v>
      </c>
      <c r="J535" s="58">
        <v>8518124088</v>
      </c>
      <c r="K535" s="58">
        <v>2</v>
      </c>
      <c r="L535" s="58">
        <v>1</v>
      </c>
      <c r="M535" s="58">
        <v>1</v>
      </c>
      <c r="N535" s="60">
        <v>0</v>
      </c>
      <c r="O535" s="60">
        <v>0</v>
      </c>
      <c r="P535" s="58">
        <v>3</v>
      </c>
      <c r="Q535" s="58">
        <v>2</v>
      </c>
      <c r="R535" s="58">
        <v>1</v>
      </c>
      <c r="S535" s="58">
        <v>2</v>
      </c>
      <c r="T535" s="58">
        <v>1</v>
      </c>
      <c r="U535" s="58">
        <v>2</v>
      </c>
      <c r="V535" s="58">
        <v>1.5</v>
      </c>
      <c r="W535" s="59">
        <v>0</v>
      </c>
      <c r="X535" s="58">
        <v>0.5</v>
      </c>
      <c r="Y535" s="58">
        <v>4</v>
      </c>
      <c r="Z535" s="59">
        <v>18</v>
      </c>
      <c r="AA535" s="59">
        <v>4</v>
      </c>
      <c r="AB535" s="59" t="s">
        <v>27</v>
      </c>
      <c r="AC535" s="59">
        <v>0</v>
      </c>
      <c r="AD535" s="58">
        <v>0</v>
      </c>
      <c r="AE535" s="58">
        <v>1</v>
      </c>
      <c r="AF535" s="58">
        <v>0</v>
      </c>
      <c r="AG535" s="58">
        <v>2</v>
      </c>
      <c r="AH535" s="59" t="s">
        <v>258</v>
      </c>
      <c r="AI535" s="58">
        <v>9</v>
      </c>
      <c r="AJ535" s="60"/>
      <c r="AK535" s="59" t="s">
        <v>324</v>
      </c>
      <c r="AL535" s="59">
        <v>1</v>
      </c>
      <c r="AM535" s="59" t="s">
        <v>27</v>
      </c>
      <c r="AN535" s="59" t="s">
        <v>680</v>
      </c>
      <c r="AO535" s="58">
        <v>25</v>
      </c>
      <c r="AP535" s="59" t="s">
        <v>677</v>
      </c>
      <c r="AQ535" s="59" t="s">
        <v>725</v>
      </c>
      <c r="AR535" s="59" t="s">
        <v>27</v>
      </c>
      <c r="AS535" s="59" t="s">
        <v>726</v>
      </c>
      <c r="AT535" s="59" t="s">
        <v>27</v>
      </c>
      <c r="AU535" s="59" t="s">
        <v>27</v>
      </c>
      <c r="AV535" s="59" t="s">
        <v>27</v>
      </c>
      <c r="AW535" s="62"/>
      <c r="AX535" s="62" t="s">
        <v>748</v>
      </c>
      <c r="AY535" s="62">
        <v>3.919</v>
      </c>
      <c r="AZ535" s="62">
        <v>0.21772222222222223</v>
      </c>
      <c r="BA535" s="62">
        <v>4.5930084205154378</v>
      </c>
      <c r="BB535" s="62">
        <v>3.3690000000000002</v>
      </c>
      <c r="BC535" s="62" t="s">
        <v>774</v>
      </c>
      <c r="BD535">
        <v>465</v>
      </c>
      <c r="BE535" s="62"/>
      <c r="BF535" s="62"/>
      <c r="BG535" s="62"/>
      <c r="BH535" s="50">
        <f t="shared" si="8"/>
        <v>0.25516713447307987</v>
      </c>
      <c r="BI535" s="50"/>
      <c r="BJ535" s="50"/>
      <c r="BL535" s="50"/>
      <c r="BM535" s="50"/>
      <c r="BN535" s="50"/>
      <c r="BO535" s="50"/>
      <c r="BP535" s="50"/>
      <c r="BQ535" s="50"/>
      <c r="BR535" s="50"/>
      <c r="BS535" s="50"/>
      <c r="BT535" s="50"/>
      <c r="BU535" s="50"/>
      <c r="BV535" s="50"/>
      <c r="BW535" s="50"/>
      <c r="BX535" s="50"/>
      <c r="BY535" s="50"/>
      <c r="BZ535" s="50"/>
      <c r="CA535" s="50"/>
      <c r="CB535" s="50"/>
      <c r="CC535" s="50"/>
      <c r="CD535" s="50"/>
      <c r="CE535" s="50"/>
      <c r="CF535" s="50"/>
      <c r="CG535" s="50"/>
      <c r="CH535" s="50"/>
      <c r="CI535" s="50"/>
    </row>
    <row r="536" spans="1:89" ht="14.25" hidden="1" customHeight="1" x14ac:dyDescent="0.25">
      <c r="A536" s="58">
        <v>536</v>
      </c>
      <c r="B536" s="59" t="s">
        <v>78</v>
      </c>
      <c r="C536" s="59" t="s">
        <v>28</v>
      </c>
      <c r="D536" s="59" t="s">
        <v>41</v>
      </c>
      <c r="E536" s="59"/>
      <c r="F536" s="59" t="s">
        <v>32</v>
      </c>
      <c r="G536" s="58">
        <v>14</v>
      </c>
      <c r="H536" s="58">
        <v>13</v>
      </c>
      <c r="I536" s="59" t="s">
        <v>171</v>
      </c>
      <c r="J536" s="58">
        <v>8518124088</v>
      </c>
      <c r="K536" s="58">
        <v>2</v>
      </c>
      <c r="L536" s="58">
        <v>1</v>
      </c>
      <c r="M536" s="60">
        <v>0</v>
      </c>
      <c r="N536" s="60">
        <v>0</v>
      </c>
      <c r="O536" s="60">
        <v>0</v>
      </c>
      <c r="P536" s="60">
        <v>0</v>
      </c>
      <c r="Q536" s="60">
        <v>0</v>
      </c>
      <c r="R536" s="60">
        <v>0</v>
      </c>
      <c r="S536" s="60">
        <v>0</v>
      </c>
      <c r="T536" s="60">
        <v>0</v>
      </c>
      <c r="U536" s="60">
        <v>0</v>
      </c>
      <c r="V536" s="60">
        <v>0</v>
      </c>
      <c r="W536" s="59">
        <v>0</v>
      </c>
      <c r="X536" s="60">
        <v>0</v>
      </c>
      <c r="Y536" s="60">
        <v>0</v>
      </c>
      <c r="Z536" s="59">
        <v>0</v>
      </c>
      <c r="AA536" s="59">
        <v>0</v>
      </c>
      <c r="AB536" s="59" t="s">
        <v>27</v>
      </c>
      <c r="AC536" s="61">
        <v>4</v>
      </c>
      <c r="AD536" s="58">
        <v>0</v>
      </c>
      <c r="AE536" s="58">
        <v>0</v>
      </c>
      <c r="AF536" s="58">
        <v>0</v>
      </c>
      <c r="AG536" s="58">
        <v>0</v>
      </c>
      <c r="AH536" s="59" t="s">
        <v>258</v>
      </c>
      <c r="AI536" s="58">
        <v>9</v>
      </c>
      <c r="AJ536" s="60"/>
      <c r="AK536" s="59" t="s">
        <v>355</v>
      </c>
      <c r="AL536" s="59">
        <v>1</v>
      </c>
      <c r="AM536" s="59" t="s">
        <v>27</v>
      </c>
      <c r="AN536" s="59" t="s">
        <v>680</v>
      </c>
      <c r="AO536" s="58">
        <v>25</v>
      </c>
      <c r="AP536" s="59" t="s">
        <v>677</v>
      </c>
      <c r="AQ536" s="59" t="s">
        <v>725</v>
      </c>
      <c r="AR536" s="59" t="s">
        <v>27</v>
      </c>
      <c r="AS536" s="59" t="s">
        <v>726</v>
      </c>
      <c r="AT536" s="59" t="s">
        <v>27</v>
      </c>
      <c r="AU536" s="59" t="s">
        <v>27</v>
      </c>
      <c r="AV536" s="59" t="s">
        <v>27</v>
      </c>
      <c r="AW536" s="64"/>
      <c r="AX536" s="62" t="s">
        <v>748</v>
      </c>
      <c r="AY536" s="62">
        <v>5.6660000000000004</v>
      </c>
      <c r="AZ536" s="62" t="s">
        <v>27</v>
      </c>
      <c r="BA536" s="62">
        <v>0</v>
      </c>
      <c r="BB536" s="62">
        <v>5.2380000000000004</v>
      </c>
      <c r="BC536" s="62" t="s">
        <v>774</v>
      </c>
      <c r="BD536">
        <v>0</v>
      </c>
      <c r="BE536" s="62"/>
      <c r="BF536" s="64"/>
      <c r="BG536" s="64"/>
      <c r="BH536" s="50">
        <f t="shared" si="8"/>
        <v>0</v>
      </c>
    </row>
    <row r="537" spans="1:89" ht="14.25" hidden="1" customHeight="1" x14ac:dyDescent="0.25">
      <c r="A537" s="58">
        <v>537</v>
      </c>
      <c r="B537" s="59" t="s">
        <v>78</v>
      </c>
      <c r="C537" s="59" t="s">
        <v>28</v>
      </c>
      <c r="D537" s="59" t="s">
        <v>46</v>
      </c>
      <c r="E537" s="59"/>
      <c r="F537" s="59" t="s">
        <v>32</v>
      </c>
      <c r="G537" s="58">
        <v>98</v>
      </c>
      <c r="H537" s="58">
        <v>9</v>
      </c>
      <c r="I537" s="59" t="s">
        <v>171</v>
      </c>
      <c r="J537" s="58">
        <v>8518124088</v>
      </c>
      <c r="K537" s="58">
        <v>2</v>
      </c>
      <c r="L537" s="58">
        <v>1</v>
      </c>
      <c r="M537" s="60">
        <v>0</v>
      </c>
      <c r="N537" s="60">
        <v>0</v>
      </c>
      <c r="O537" s="60">
        <v>0</v>
      </c>
      <c r="P537" s="60">
        <v>0</v>
      </c>
      <c r="Q537" s="60">
        <v>0</v>
      </c>
      <c r="R537" s="60">
        <v>0</v>
      </c>
      <c r="S537" s="60">
        <v>0</v>
      </c>
      <c r="T537" s="60">
        <v>0</v>
      </c>
      <c r="U537" s="60">
        <v>0</v>
      </c>
      <c r="V537" s="60">
        <v>0</v>
      </c>
      <c r="W537" s="59">
        <v>0</v>
      </c>
      <c r="X537" s="60">
        <v>0</v>
      </c>
      <c r="Y537" s="60">
        <v>0</v>
      </c>
      <c r="Z537" s="59">
        <v>0</v>
      </c>
      <c r="AA537" s="59">
        <v>0</v>
      </c>
      <c r="AB537" s="59" t="s">
        <v>27</v>
      </c>
      <c r="AC537" s="61">
        <v>4</v>
      </c>
      <c r="AD537" s="58">
        <v>0</v>
      </c>
      <c r="AE537" s="58">
        <v>0</v>
      </c>
      <c r="AF537" s="58">
        <v>0</v>
      </c>
      <c r="AG537" s="58">
        <v>0</v>
      </c>
      <c r="AH537" s="59" t="s">
        <v>258</v>
      </c>
      <c r="AI537" s="58">
        <v>9</v>
      </c>
      <c r="AJ537" s="60"/>
      <c r="AK537" s="59" t="s">
        <v>305</v>
      </c>
      <c r="AL537" s="59">
        <v>1</v>
      </c>
      <c r="AM537" s="59" t="s">
        <v>27</v>
      </c>
      <c r="AN537" s="59" t="s">
        <v>680</v>
      </c>
      <c r="AO537" s="58">
        <v>25</v>
      </c>
      <c r="AP537" s="59" t="s">
        <v>677</v>
      </c>
      <c r="AQ537" s="59" t="s">
        <v>725</v>
      </c>
      <c r="AR537" s="59" t="s">
        <v>27</v>
      </c>
      <c r="AS537" s="59" t="s">
        <v>726</v>
      </c>
      <c r="AT537" s="59" t="s">
        <v>27</v>
      </c>
      <c r="AU537" s="59" t="s">
        <v>27</v>
      </c>
      <c r="AV537" s="59" t="s">
        <v>27</v>
      </c>
      <c r="AW537" s="64"/>
      <c r="AX537" s="62" t="s">
        <v>748</v>
      </c>
      <c r="AY537" s="62">
        <v>1.8440000000000001</v>
      </c>
      <c r="AZ537" s="62" t="s">
        <v>27</v>
      </c>
      <c r="BA537" s="62">
        <v>0</v>
      </c>
      <c r="BB537" s="62">
        <v>1.3169999999999999</v>
      </c>
      <c r="BC537" s="62" t="s">
        <v>774</v>
      </c>
      <c r="BD537">
        <v>0</v>
      </c>
      <c r="BE537" s="62"/>
      <c r="BF537" s="64"/>
      <c r="BG537" s="64"/>
      <c r="BH537" s="50">
        <f t="shared" si="8"/>
        <v>0</v>
      </c>
    </row>
    <row r="538" spans="1:89" ht="14.25" hidden="1" customHeight="1" x14ac:dyDescent="0.25">
      <c r="A538" s="58">
        <v>538</v>
      </c>
      <c r="B538" s="59" t="s">
        <v>78</v>
      </c>
      <c r="C538" s="59" t="s">
        <v>28</v>
      </c>
      <c r="D538" s="59" t="s">
        <v>31</v>
      </c>
      <c r="E538" s="59"/>
      <c r="F538" s="59" t="s">
        <v>30</v>
      </c>
      <c r="G538" s="58">
        <v>62</v>
      </c>
      <c r="H538" s="58">
        <v>150</v>
      </c>
      <c r="I538" s="59" t="s">
        <v>171</v>
      </c>
      <c r="J538" s="58">
        <v>8518124088</v>
      </c>
      <c r="K538" s="58">
        <v>4.06666666666667</v>
      </c>
      <c r="L538" s="58">
        <v>0.40666666666666701</v>
      </c>
      <c r="M538" s="60">
        <v>0</v>
      </c>
      <c r="N538" s="60">
        <v>0</v>
      </c>
      <c r="O538" s="60">
        <v>0</v>
      </c>
      <c r="P538" s="60">
        <v>0</v>
      </c>
      <c r="Q538" s="60">
        <v>0</v>
      </c>
      <c r="R538" s="60">
        <v>0</v>
      </c>
      <c r="S538" s="60">
        <v>0</v>
      </c>
      <c r="T538" s="60">
        <v>0</v>
      </c>
      <c r="U538" s="60">
        <v>0</v>
      </c>
      <c r="V538" s="60">
        <v>0</v>
      </c>
      <c r="W538" s="59">
        <v>0</v>
      </c>
      <c r="X538" s="60">
        <v>0</v>
      </c>
      <c r="Y538" s="60">
        <v>0</v>
      </c>
      <c r="Z538" s="59">
        <v>0</v>
      </c>
      <c r="AA538" s="59">
        <v>0</v>
      </c>
      <c r="AB538" s="59" t="s">
        <v>27</v>
      </c>
      <c r="AC538" s="61">
        <v>4</v>
      </c>
      <c r="AD538" s="58">
        <v>0</v>
      </c>
      <c r="AE538" s="58">
        <v>0</v>
      </c>
      <c r="AF538" s="58">
        <v>0</v>
      </c>
      <c r="AG538" s="58">
        <v>0</v>
      </c>
      <c r="AH538" s="59" t="s">
        <v>381</v>
      </c>
      <c r="AI538" s="58">
        <v>16</v>
      </c>
      <c r="AJ538" s="60"/>
      <c r="AK538" s="59" t="s">
        <v>411</v>
      </c>
      <c r="AL538" s="59">
        <v>1</v>
      </c>
      <c r="AM538" s="59" t="s">
        <v>27</v>
      </c>
      <c r="AN538" s="59" t="s">
        <v>680</v>
      </c>
      <c r="AO538" s="58">
        <v>25</v>
      </c>
      <c r="AP538" s="59" t="s">
        <v>677</v>
      </c>
      <c r="AQ538" s="59" t="s">
        <v>725</v>
      </c>
      <c r="AR538" s="59" t="s">
        <v>27</v>
      </c>
      <c r="AS538" s="59" t="s">
        <v>726</v>
      </c>
      <c r="AT538" s="59" t="s">
        <v>27</v>
      </c>
      <c r="AU538" s="59" t="s">
        <v>27</v>
      </c>
      <c r="AV538" s="59" t="s">
        <v>27</v>
      </c>
      <c r="AW538" s="62"/>
      <c r="AX538" s="62" t="s">
        <v>748</v>
      </c>
      <c r="AY538" s="62">
        <v>5</v>
      </c>
      <c r="AZ538" s="62" t="s">
        <v>27</v>
      </c>
      <c r="BA538" s="62">
        <v>0</v>
      </c>
      <c r="BB538" s="62">
        <v>2.9010000000000002</v>
      </c>
      <c r="BC538" s="62" t="s">
        <v>774</v>
      </c>
      <c r="BD538">
        <v>0</v>
      </c>
      <c r="BE538" s="62"/>
      <c r="BF538" s="62"/>
      <c r="BG538" s="62"/>
      <c r="BH538" s="50">
        <f t="shared" si="8"/>
        <v>0</v>
      </c>
      <c r="BI538" s="50"/>
      <c r="BJ538" s="50"/>
      <c r="BL538" s="50"/>
      <c r="BM538" s="50"/>
      <c r="BN538" s="50"/>
      <c r="BO538" s="50"/>
      <c r="BP538" s="50"/>
      <c r="BQ538" s="50"/>
      <c r="BR538" s="50"/>
      <c r="BS538" s="50"/>
      <c r="BT538" s="50"/>
      <c r="BU538" s="50"/>
      <c r="BV538" s="50"/>
      <c r="BW538" s="50"/>
      <c r="BX538" s="50"/>
      <c r="BY538" s="50"/>
      <c r="BZ538" s="50"/>
      <c r="CA538" s="50"/>
      <c r="CB538" s="50"/>
      <c r="CC538" s="50"/>
      <c r="CD538" s="50"/>
      <c r="CE538" s="50"/>
      <c r="CF538" s="50"/>
      <c r="CG538" s="50"/>
      <c r="CH538" s="50"/>
      <c r="CI538" s="50"/>
    </row>
    <row r="539" spans="1:89" ht="14.25" hidden="1" customHeight="1" x14ac:dyDescent="0.25">
      <c r="A539" s="58">
        <v>539</v>
      </c>
      <c r="B539" s="59" t="s">
        <v>78</v>
      </c>
      <c r="C539" s="59" t="s">
        <v>28</v>
      </c>
      <c r="D539" s="59" t="s">
        <v>37</v>
      </c>
      <c r="E539" s="59"/>
      <c r="F539" s="59" t="s">
        <v>30</v>
      </c>
      <c r="G539" s="58">
        <v>69</v>
      </c>
      <c r="H539" s="58">
        <v>104</v>
      </c>
      <c r="I539" s="59" t="s">
        <v>171</v>
      </c>
      <c r="J539" s="58">
        <v>8518124088</v>
      </c>
      <c r="K539" s="58">
        <v>3.8</v>
      </c>
      <c r="L539" s="58">
        <v>0.38</v>
      </c>
      <c r="M539" s="60">
        <v>0</v>
      </c>
      <c r="N539" s="60">
        <v>0</v>
      </c>
      <c r="O539" s="60">
        <v>0</v>
      </c>
      <c r="P539" s="60">
        <v>0</v>
      </c>
      <c r="Q539" s="60">
        <v>0</v>
      </c>
      <c r="R539" s="60">
        <v>0</v>
      </c>
      <c r="S539" s="60">
        <v>0</v>
      </c>
      <c r="T539" s="60">
        <v>0</v>
      </c>
      <c r="U539" s="60">
        <v>0</v>
      </c>
      <c r="V539" s="60">
        <v>0</v>
      </c>
      <c r="W539" s="59">
        <v>0</v>
      </c>
      <c r="X539" s="60">
        <v>0</v>
      </c>
      <c r="Y539" s="60">
        <v>0</v>
      </c>
      <c r="Z539" s="59">
        <v>0</v>
      </c>
      <c r="AA539" s="59">
        <v>0</v>
      </c>
      <c r="AB539" s="59" t="s">
        <v>27</v>
      </c>
      <c r="AC539" s="61">
        <v>4</v>
      </c>
      <c r="AD539" s="58">
        <v>0</v>
      </c>
      <c r="AE539" s="58">
        <v>0</v>
      </c>
      <c r="AF539" s="58">
        <v>0</v>
      </c>
      <c r="AG539" s="58">
        <v>0</v>
      </c>
      <c r="AH539" s="59" t="s">
        <v>381</v>
      </c>
      <c r="AI539" s="58">
        <v>16</v>
      </c>
      <c r="AJ539" s="60"/>
      <c r="AK539" s="59" t="s">
        <v>443</v>
      </c>
      <c r="AL539" s="59">
        <v>1</v>
      </c>
      <c r="AM539" s="59" t="s">
        <v>27</v>
      </c>
      <c r="AN539" s="59" t="s">
        <v>680</v>
      </c>
      <c r="AO539" s="58">
        <v>25</v>
      </c>
      <c r="AP539" s="59" t="s">
        <v>677</v>
      </c>
      <c r="AQ539" s="59" t="s">
        <v>725</v>
      </c>
      <c r="AR539" s="59" t="s">
        <v>27</v>
      </c>
      <c r="AS539" s="59" t="s">
        <v>726</v>
      </c>
      <c r="AT539" s="59" t="s">
        <v>27</v>
      </c>
      <c r="AU539" s="59" t="s">
        <v>27</v>
      </c>
      <c r="AV539" s="59" t="s">
        <v>27</v>
      </c>
      <c r="AW539" s="62"/>
      <c r="AX539" s="62" t="s">
        <v>748</v>
      </c>
      <c r="AY539" s="62">
        <v>2.5830000000000002</v>
      </c>
      <c r="AZ539" s="62" t="s">
        <v>27</v>
      </c>
      <c r="BA539" s="62">
        <v>0</v>
      </c>
      <c r="BB539" s="62">
        <v>2.1619999999999999</v>
      </c>
      <c r="BC539" s="62" t="s">
        <v>774</v>
      </c>
      <c r="BD539">
        <v>0</v>
      </c>
      <c r="BE539" s="62"/>
      <c r="BF539" s="62"/>
      <c r="BG539" s="62"/>
      <c r="BH539" s="50">
        <f t="shared" si="8"/>
        <v>0</v>
      </c>
      <c r="BI539" s="50"/>
      <c r="BJ539" s="50"/>
      <c r="BL539" s="50"/>
      <c r="BM539" s="50"/>
      <c r="BN539" s="50"/>
      <c r="BO539" s="50"/>
      <c r="BP539" s="50"/>
      <c r="BQ539" s="50"/>
      <c r="BR539" s="50"/>
      <c r="BS539" s="50"/>
      <c r="BT539" s="50"/>
      <c r="BU539" s="50"/>
      <c r="BV539" s="50"/>
      <c r="BW539" s="50"/>
      <c r="BX539" s="50"/>
      <c r="BY539" s="50"/>
      <c r="BZ539" s="50"/>
      <c r="CA539" s="50"/>
      <c r="CB539" s="50"/>
      <c r="CC539" s="50"/>
      <c r="CD539" s="50"/>
      <c r="CE539" s="50"/>
      <c r="CF539" s="50"/>
      <c r="CG539" s="50"/>
      <c r="CH539" s="50"/>
      <c r="CI539" s="50"/>
    </row>
    <row r="540" spans="1:89" ht="14.25" hidden="1" customHeight="1" x14ac:dyDescent="0.25">
      <c r="A540" s="58">
        <v>540</v>
      </c>
      <c r="B540" s="59" t="s">
        <v>78</v>
      </c>
      <c r="C540" s="59" t="s">
        <v>28</v>
      </c>
      <c r="D540" s="59" t="s">
        <v>42</v>
      </c>
      <c r="E540" s="59"/>
      <c r="F540" s="59" t="s">
        <v>30</v>
      </c>
      <c r="G540" s="58">
        <v>40</v>
      </c>
      <c r="H540" s="58">
        <v>24</v>
      </c>
      <c r="I540" s="59" t="s">
        <v>171</v>
      </c>
      <c r="J540" s="58">
        <v>8518124088</v>
      </c>
      <c r="K540" s="58">
        <v>2.2000000000000002</v>
      </c>
      <c r="L540" s="58">
        <v>0.22</v>
      </c>
      <c r="M540" s="60">
        <v>0</v>
      </c>
      <c r="N540" s="60">
        <v>0</v>
      </c>
      <c r="O540" s="60">
        <v>0</v>
      </c>
      <c r="P540" s="60">
        <v>0</v>
      </c>
      <c r="Q540" s="60">
        <v>0</v>
      </c>
      <c r="R540" s="60">
        <v>0</v>
      </c>
      <c r="S540" s="60">
        <v>0</v>
      </c>
      <c r="T540" s="60">
        <v>0</v>
      </c>
      <c r="U540" s="60">
        <v>0</v>
      </c>
      <c r="V540" s="60">
        <v>0</v>
      </c>
      <c r="W540" s="59">
        <v>0</v>
      </c>
      <c r="X540" s="60">
        <v>0</v>
      </c>
      <c r="Y540" s="60">
        <v>0</v>
      </c>
      <c r="Z540" s="59">
        <v>0</v>
      </c>
      <c r="AA540" s="59">
        <v>0</v>
      </c>
      <c r="AB540" s="59" t="s">
        <v>99</v>
      </c>
      <c r="AC540" s="61">
        <v>4</v>
      </c>
      <c r="AD540" s="58">
        <v>0</v>
      </c>
      <c r="AE540" s="58">
        <v>0</v>
      </c>
      <c r="AF540" s="58">
        <v>0</v>
      </c>
      <c r="AG540" s="58">
        <v>0</v>
      </c>
      <c r="AH540" s="59" t="s">
        <v>381</v>
      </c>
      <c r="AI540" s="58">
        <v>16</v>
      </c>
      <c r="AJ540" s="60"/>
      <c r="AK540" s="59" t="s">
        <v>468</v>
      </c>
      <c r="AL540" s="59">
        <v>1</v>
      </c>
      <c r="AM540" s="59" t="s">
        <v>27</v>
      </c>
      <c r="AN540" s="59" t="s">
        <v>680</v>
      </c>
      <c r="AO540" s="58">
        <v>25</v>
      </c>
      <c r="AP540" s="59" t="s">
        <v>677</v>
      </c>
      <c r="AQ540" s="59" t="s">
        <v>725</v>
      </c>
      <c r="AR540" s="59" t="s">
        <v>27</v>
      </c>
      <c r="AS540" s="59" t="s">
        <v>726</v>
      </c>
      <c r="AT540" s="59" t="s">
        <v>27</v>
      </c>
      <c r="AU540" s="59" t="s">
        <v>27</v>
      </c>
      <c r="AV540" s="59" t="s">
        <v>27</v>
      </c>
      <c r="AW540" s="64"/>
      <c r="AX540" s="62" t="s">
        <v>748</v>
      </c>
      <c r="AY540" s="62">
        <v>4.3630000000000004</v>
      </c>
      <c r="AZ540" s="62" t="s">
        <v>27</v>
      </c>
      <c r="BA540" s="62">
        <v>0</v>
      </c>
      <c r="BB540" s="62">
        <v>3.7210000000000001</v>
      </c>
      <c r="BC540" s="62" t="s">
        <v>774</v>
      </c>
      <c r="BD540" s="80">
        <v>0</v>
      </c>
      <c r="BE540" s="62"/>
      <c r="BF540" s="64"/>
      <c r="BG540" s="64"/>
      <c r="BH540" s="50">
        <f t="shared" si="8"/>
        <v>0</v>
      </c>
    </row>
    <row r="541" spans="1:89" ht="14.25" hidden="1" customHeight="1" x14ac:dyDescent="0.25">
      <c r="A541" s="58">
        <v>541</v>
      </c>
      <c r="B541" s="59" t="s">
        <v>78</v>
      </c>
      <c r="C541" s="59" t="s">
        <v>28</v>
      </c>
      <c r="D541" s="59" t="s">
        <v>47</v>
      </c>
      <c r="E541" s="59"/>
      <c r="F541" s="59" t="s">
        <v>30</v>
      </c>
      <c r="G541" s="58">
        <v>4</v>
      </c>
      <c r="H541" s="58">
        <v>8</v>
      </c>
      <c r="I541" s="59" t="s">
        <v>171</v>
      </c>
      <c r="J541" s="58">
        <v>8518124088</v>
      </c>
      <c r="K541" s="58">
        <v>2.7692307692307701</v>
      </c>
      <c r="L541" s="58">
        <v>0.27692307692307699</v>
      </c>
      <c r="M541" s="60">
        <v>0</v>
      </c>
      <c r="N541" s="60">
        <v>0</v>
      </c>
      <c r="O541" s="60">
        <v>0</v>
      </c>
      <c r="P541" s="60">
        <v>0</v>
      </c>
      <c r="Q541" s="60">
        <v>0</v>
      </c>
      <c r="R541" s="60">
        <v>0</v>
      </c>
      <c r="S541" s="60">
        <v>0</v>
      </c>
      <c r="T541" s="60">
        <v>0</v>
      </c>
      <c r="U541" s="60">
        <v>0</v>
      </c>
      <c r="V541" s="60">
        <v>0</v>
      </c>
      <c r="W541" s="59">
        <v>0</v>
      </c>
      <c r="X541" s="60">
        <v>0</v>
      </c>
      <c r="Y541" s="60">
        <v>0</v>
      </c>
      <c r="Z541" s="59">
        <v>0</v>
      </c>
      <c r="AA541" s="59">
        <v>0</v>
      </c>
      <c r="AB541" s="59" t="s">
        <v>27</v>
      </c>
      <c r="AC541" s="61">
        <v>4</v>
      </c>
      <c r="AD541" s="58">
        <v>0</v>
      </c>
      <c r="AE541" s="58">
        <v>0</v>
      </c>
      <c r="AF541" s="58">
        <v>0</v>
      </c>
      <c r="AG541" s="58">
        <v>0</v>
      </c>
      <c r="AH541" s="59" t="s">
        <v>381</v>
      </c>
      <c r="AI541" s="58">
        <v>16</v>
      </c>
      <c r="AJ541" s="60"/>
      <c r="AK541" s="59" t="s">
        <v>498</v>
      </c>
      <c r="AL541" s="59">
        <v>1</v>
      </c>
      <c r="AM541" s="59" t="s">
        <v>27</v>
      </c>
      <c r="AN541" s="59" t="s">
        <v>680</v>
      </c>
      <c r="AO541" s="58">
        <v>25</v>
      </c>
      <c r="AP541" s="59" t="s">
        <v>677</v>
      </c>
      <c r="AQ541" s="59" t="s">
        <v>725</v>
      </c>
      <c r="AR541" s="59" t="s">
        <v>27</v>
      </c>
      <c r="AS541" s="59" t="s">
        <v>726</v>
      </c>
      <c r="AT541" s="59" t="s">
        <v>27</v>
      </c>
      <c r="AU541" s="59" t="s">
        <v>27</v>
      </c>
      <c r="AV541" s="59" t="s">
        <v>27</v>
      </c>
      <c r="AW541" s="64"/>
      <c r="AX541" s="62" t="s">
        <v>748</v>
      </c>
      <c r="AY541" s="62">
        <v>7.181</v>
      </c>
      <c r="AZ541" s="62" t="s">
        <v>27</v>
      </c>
      <c r="BA541" s="62">
        <v>0</v>
      </c>
      <c r="BB541" s="62">
        <v>4.2850000000000001</v>
      </c>
      <c r="BC541" s="62" t="s">
        <v>774</v>
      </c>
      <c r="BD541">
        <v>0</v>
      </c>
      <c r="BE541" s="62"/>
      <c r="BF541" s="64"/>
      <c r="BG541" s="64"/>
      <c r="BH541" s="50">
        <f t="shared" si="8"/>
        <v>0</v>
      </c>
    </row>
    <row r="542" spans="1:89" ht="14.25" hidden="1" customHeight="1" x14ac:dyDescent="0.25">
      <c r="A542" s="58">
        <v>542</v>
      </c>
      <c r="B542" s="59" t="s">
        <v>78</v>
      </c>
      <c r="C542" s="59" t="s">
        <v>28</v>
      </c>
      <c r="D542" s="59" t="s">
        <v>33</v>
      </c>
      <c r="E542" s="59"/>
      <c r="F542" s="59" t="s">
        <v>500</v>
      </c>
      <c r="G542" s="58">
        <v>28</v>
      </c>
      <c r="H542" s="58">
        <v>200</v>
      </c>
      <c r="I542" s="59" t="s">
        <v>171</v>
      </c>
      <c r="J542" s="58">
        <v>8518124088</v>
      </c>
      <c r="K542" s="58">
        <v>1.9</v>
      </c>
      <c r="L542" s="58">
        <v>0.38</v>
      </c>
      <c r="M542" s="60">
        <v>0</v>
      </c>
      <c r="N542" s="60">
        <v>0</v>
      </c>
      <c r="O542" s="60">
        <v>0</v>
      </c>
      <c r="P542" s="60">
        <v>0</v>
      </c>
      <c r="Q542" s="60">
        <v>0</v>
      </c>
      <c r="R542" s="60">
        <v>0</v>
      </c>
      <c r="S542" s="60">
        <v>0</v>
      </c>
      <c r="T542" s="60">
        <v>0</v>
      </c>
      <c r="U542" s="60">
        <v>0</v>
      </c>
      <c r="V542" s="60">
        <v>0</v>
      </c>
      <c r="W542" s="59">
        <v>0</v>
      </c>
      <c r="X542" s="60">
        <v>0</v>
      </c>
      <c r="Y542" s="60">
        <v>0</v>
      </c>
      <c r="Z542" s="59">
        <v>0</v>
      </c>
      <c r="AA542" s="59">
        <v>0</v>
      </c>
      <c r="AB542" s="59" t="s">
        <v>27</v>
      </c>
      <c r="AC542" s="61">
        <v>4</v>
      </c>
      <c r="AD542" s="58">
        <v>0</v>
      </c>
      <c r="AE542" s="58">
        <v>0</v>
      </c>
      <c r="AF542" s="58">
        <v>0</v>
      </c>
      <c r="AG542" s="58">
        <v>0</v>
      </c>
      <c r="AH542" s="59" t="s">
        <v>503</v>
      </c>
      <c r="AI542" s="58">
        <v>25</v>
      </c>
      <c r="AJ542" s="60"/>
      <c r="AK542" s="59" t="s">
        <v>532</v>
      </c>
      <c r="AL542" s="59">
        <v>1</v>
      </c>
      <c r="AM542" s="59" t="s">
        <v>27</v>
      </c>
      <c r="AN542" s="59" t="s">
        <v>680</v>
      </c>
      <c r="AO542" s="58">
        <v>25</v>
      </c>
      <c r="AP542" s="59" t="s">
        <v>677</v>
      </c>
      <c r="AQ542" s="59" t="s">
        <v>725</v>
      </c>
      <c r="AR542" s="59" t="s">
        <v>27</v>
      </c>
      <c r="AS542" s="59" t="s">
        <v>726</v>
      </c>
      <c r="AT542" s="59" t="s">
        <v>27</v>
      </c>
      <c r="AU542" s="59" t="s">
        <v>27</v>
      </c>
      <c r="AV542" s="59" t="s">
        <v>27</v>
      </c>
      <c r="AW542" s="62"/>
      <c r="AX542" s="62" t="s">
        <v>748</v>
      </c>
      <c r="AY542" s="62">
        <v>6.5670000000000002</v>
      </c>
      <c r="AZ542" s="62" t="s">
        <v>27</v>
      </c>
      <c r="BA542" s="62">
        <v>0</v>
      </c>
      <c r="BB542" s="62">
        <v>5.6390000000000002</v>
      </c>
      <c r="BC542" s="62" t="s">
        <v>774</v>
      </c>
      <c r="BD542">
        <v>0</v>
      </c>
      <c r="BE542" s="62"/>
      <c r="BF542" s="62"/>
      <c r="BG542" s="62"/>
      <c r="BH542" s="50">
        <f t="shared" si="8"/>
        <v>0</v>
      </c>
      <c r="BI542" s="50"/>
      <c r="BJ542" s="50"/>
      <c r="BL542" s="50"/>
      <c r="BM542" s="50"/>
      <c r="BN542" s="50"/>
      <c r="BO542" s="50"/>
      <c r="BP542" s="50"/>
      <c r="BQ542" s="50"/>
      <c r="BR542" s="50"/>
      <c r="BS542" s="50"/>
      <c r="BT542" s="50"/>
      <c r="BU542" s="50"/>
      <c r="BV542" s="50"/>
      <c r="BW542" s="50"/>
      <c r="BX542" s="50"/>
      <c r="BY542" s="50"/>
      <c r="BZ542" s="50"/>
      <c r="CA542" s="50"/>
      <c r="CB542" s="50"/>
      <c r="CC542" s="50"/>
      <c r="CD542" s="50"/>
      <c r="CE542" s="50"/>
      <c r="CF542" s="50"/>
      <c r="CG542" s="50"/>
      <c r="CH542" s="50"/>
      <c r="CI542" s="50"/>
    </row>
    <row r="543" spans="1:89" ht="14.25" hidden="1" customHeight="1" x14ac:dyDescent="0.25">
      <c r="A543" s="58">
        <v>543</v>
      </c>
      <c r="B543" s="59" t="s">
        <v>78</v>
      </c>
      <c r="C543" s="59" t="s">
        <v>28</v>
      </c>
      <c r="D543" s="59" t="s">
        <v>38</v>
      </c>
      <c r="E543" s="59"/>
      <c r="F543" s="59" t="s">
        <v>500</v>
      </c>
      <c r="G543" s="58">
        <v>29</v>
      </c>
      <c r="H543" s="58">
        <v>120</v>
      </c>
      <c r="I543" s="59" t="s">
        <v>171</v>
      </c>
      <c r="J543" s="58">
        <v>8518124088</v>
      </c>
      <c r="K543" s="58">
        <v>2</v>
      </c>
      <c r="L543" s="58">
        <v>0.4</v>
      </c>
      <c r="M543" s="60">
        <v>0</v>
      </c>
      <c r="N543" s="60">
        <v>0</v>
      </c>
      <c r="O543" s="60">
        <v>0</v>
      </c>
      <c r="P543" s="60">
        <v>0</v>
      </c>
      <c r="Q543" s="60">
        <v>0</v>
      </c>
      <c r="R543" s="60">
        <v>0</v>
      </c>
      <c r="S543" s="60">
        <v>0</v>
      </c>
      <c r="T543" s="60">
        <v>0</v>
      </c>
      <c r="U543" s="60">
        <v>0</v>
      </c>
      <c r="V543" s="60">
        <v>0</v>
      </c>
      <c r="W543" s="59">
        <v>0</v>
      </c>
      <c r="X543" s="60">
        <v>0</v>
      </c>
      <c r="Y543" s="60">
        <v>0</v>
      </c>
      <c r="Z543" s="59">
        <v>0</v>
      </c>
      <c r="AA543" s="59">
        <v>0</v>
      </c>
      <c r="AB543" s="59" t="s">
        <v>99</v>
      </c>
      <c r="AC543" s="61">
        <v>4</v>
      </c>
      <c r="AD543" s="58">
        <v>0</v>
      </c>
      <c r="AE543" s="58">
        <v>0</v>
      </c>
      <c r="AF543" s="58">
        <v>0</v>
      </c>
      <c r="AG543" s="58">
        <v>0</v>
      </c>
      <c r="AH543" s="59" t="s">
        <v>503</v>
      </c>
      <c r="AI543" s="58">
        <v>25</v>
      </c>
      <c r="AJ543" s="60"/>
      <c r="AK543" s="59" t="s">
        <v>563</v>
      </c>
      <c r="AL543" s="59">
        <v>1</v>
      </c>
      <c r="AM543" s="59" t="s">
        <v>27</v>
      </c>
      <c r="AN543" s="59" t="s">
        <v>680</v>
      </c>
      <c r="AO543" s="58">
        <v>25</v>
      </c>
      <c r="AP543" s="59" t="s">
        <v>677</v>
      </c>
      <c r="AQ543" s="59" t="s">
        <v>725</v>
      </c>
      <c r="AR543" s="59" t="s">
        <v>27</v>
      </c>
      <c r="AS543" s="59" t="s">
        <v>726</v>
      </c>
      <c r="AT543" s="59" t="s">
        <v>27</v>
      </c>
      <c r="AU543" s="59" t="s">
        <v>27</v>
      </c>
      <c r="AV543" s="59" t="s">
        <v>27</v>
      </c>
      <c r="AW543" s="62"/>
      <c r="AX543" s="62" t="s">
        <v>748</v>
      </c>
      <c r="AY543" s="62">
        <v>8.6780000000000008</v>
      </c>
      <c r="AZ543" s="62" t="s">
        <v>27</v>
      </c>
      <c r="BA543" s="62">
        <v>0</v>
      </c>
      <c r="BB543" s="62">
        <v>8.0679999999999996</v>
      </c>
      <c r="BC543" s="62" t="s">
        <v>774</v>
      </c>
      <c r="BD543">
        <v>0</v>
      </c>
      <c r="BE543" s="62"/>
      <c r="BF543" s="62"/>
      <c r="BG543" s="62"/>
      <c r="BH543" s="50">
        <f t="shared" si="8"/>
        <v>0</v>
      </c>
      <c r="BI543" s="50"/>
      <c r="BJ543" s="50"/>
      <c r="BL543" s="50"/>
      <c r="BM543" s="50"/>
      <c r="BN543" s="50"/>
      <c r="BO543" s="50"/>
      <c r="BP543" s="50"/>
      <c r="BQ543" s="50"/>
      <c r="BR543" s="50"/>
      <c r="BS543" s="50"/>
      <c r="BT543" s="50"/>
      <c r="BU543" s="50"/>
      <c r="BV543" s="50"/>
      <c r="BW543" s="50"/>
      <c r="BX543" s="50"/>
      <c r="BY543" s="50"/>
      <c r="BZ543" s="50"/>
      <c r="CA543" s="50"/>
      <c r="CB543" s="50"/>
      <c r="CC543" s="50"/>
      <c r="CD543" s="50"/>
      <c r="CE543" s="50"/>
      <c r="CF543" s="50"/>
      <c r="CG543" s="50"/>
      <c r="CH543" s="50"/>
      <c r="CI543" s="50"/>
    </row>
    <row r="544" spans="1:89" ht="14.25" hidden="1" customHeight="1" x14ac:dyDescent="0.25">
      <c r="A544" s="58">
        <v>544</v>
      </c>
      <c r="B544" s="59" t="s">
        <v>78</v>
      </c>
      <c r="C544" s="59" t="s">
        <v>28</v>
      </c>
      <c r="D544" s="59" t="s">
        <v>43</v>
      </c>
      <c r="E544" s="59"/>
      <c r="F544" s="59" t="s">
        <v>500</v>
      </c>
      <c r="G544" s="58">
        <v>59</v>
      </c>
      <c r="H544" s="58">
        <v>26</v>
      </c>
      <c r="I544" s="59" t="s">
        <v>171</v>
      </c>
      <c r="J544" s="58">
        <v>8518124088</v>
      </c>
      <c r="K544" s="58">
        <v>2.3666666666666698</v>
      </c>
      <c r="L544" s="58">
        <v>0.473333333333333</v>
      </c>
      <c r="M544" s="60">
        <v>0</v>
      </c>
      <c r="N544" s="60">
        <v>0</v>
      </c>
      <c r="O544" s="60">
        <v>0</v>
      </c>
      <c r="P544" s="60">
        <v>0</v>
      </c>
      <c r="Q544" s="60">
        <v>0</v>
      </c>
      <c r="R544" s="60">
        <v>0</v>
      </c>
      <c r="S544" s="60">
        <v>0</v>
      </c>
      <c r="T544" s="60">
        <v>0</v>
      </c>
      <c r="U544" s="60">
        <v>0</v>
      </c>
      <c r="V544" s="60">
        <v>0</v>
      </c>
      <c r="W544" s="59">
        <v>0</v>
      </c>
      <c r="X544" s="60">
        <v>0</v>
      </c>
      <c r="Y544" s="60">
        <v>0</v>
      </c>
      <c r="Z544" s="59">
        <v>0</v>
      </c>
      <c r="AA544" s="59">
        <v>0</v>
      </c>
      <c r="AB544" s="59" t="s">
        <v>27</v>
      </c>
      <c r="AC544" s="61">
        <v>4</v>
      </c>
      <c r="AD544" s="58">
        <v>0</v>
      </c>
      <c r="AE544" s="58">
        <v>0</v>
      </c>
      <c r="AF544" s="58">
        <v>0</v>
      </c>
      <c r="AG544" s="58">
        <v>0</v>
      </c>
      <c r="AH544" s="59" t="s">
        <v>503</v>
      </c>
      <c r="AI544" s="58">
        <v>25</v>
      </c>
      <c r="AJ544" s="60"/>
      <c r="AK544" s="59" t="s">
        <v>593</v>
      </c>
      <c r="AL544" s="59">
        <v>1</v>
      </c>
      <c r="AM544" s="59" t="s">
        <v>27</v>
      </c>
      <c r="AN544" s="59" t="s">
        <v>680</v>
      </c>
      <c r="AO544" s="58">
        <v>25</v>
      </c>
      <c r="AP544" s="59" t="s">
        <v>677</v>
      </c>
      <c r="AQ544" s="59" t="s">
        <v>725</v>
      </c>
      <c r="AR544" s="59" t="s">
        <v>27</v>
      </c>
      <c r="AS544" s="59" t="s">
        <v>726</v>
      </c>
      <c r="AT544" s="59" t="s">
        <v>27</v>
      </c>
      <c r="AU544" s="59" t="s">
        <v>27</v>
      </c>
      <c r="AV544" s="59" t="s">
        <v>27</v>
      </c>
      <c r="AW544" s="64"/>
      <c r="AX544" s="62" t="s">
        <v>748</v>
      </c>
      <c r="AY544" s="62">
        <v>9.7750000000000004</v>
      </c>
      <c r="AZ544" s="62" t="s">
        <v>27</v>
      </c>
      <c r="BA544" s="62">
        <v>0</v>
      </c>
      <c r="BB544" s="62">
        <v>6.8980000000000006</v>
      </c>
      <c r="BC544" s="62" t="s">
        <v>774</v>
      </c>
      <c r="BD544" s="80">
        <v>0</v>
      </c>
      <c r="BE544" s="62"/>
      <c r="BF544" s="64"/>
      <c r="BG544" s="64"/>
      <c r="BH544" s="50">
        <f t="shared" si="8"/>
        <v>0</v>
      </c>
    </row>
    <row r="545" spans="1:87" ht="14.25" hidden="1" customHeight="1" x14ac:dyDescent="0.25">
      <c r="A545" s="58">
        <v>545</v>
      </c>
      <c r="B545" s="59" t="s">
        <v>78</v>
      </c>
      <c r="C545" s="59" t="s">
        <v>28</v>
      </c>
      <c r="D545" s="59" t="s">
        <v>48</v>
      </c>
      <c r="E545" s="59"/>
      <c r="F545" s="59" t="s">
        <v>500</v>
      </c>
      <c r="G545" s="58">
        <v>53</v>
      </c>
      <c r="H545" s="58">
        <v>7</v>
      </c>
      <c r="I545" s="59" t="s">
        <v>171</v>
      </c>
      <c r="J545" s="58">
        <v>8518124088</v>
      </c>
      <c r="K545" s="58">
        <v>1.3846153846153799</v>
      </c>
      <c r="L545" s="58">
        <v>0.27692307692307699</v>
      </c>
      <c r="M545" s="60">
        <v>0</v>
      </c>
      <c r="N545" s="60">
        <v>0</v>
      </c>
      <c r="O545" s="60">
        <v>0</v>
      </c>
      <c r="P545" s="60">
        <v>0</v>
      </c>
      <c r="Q545" s="60">
        <v>0</v>
      </c>
      <c r="R545" s="60">
        <v>0</v>
      </c>
      <c r="S545" s="60">
        <v>0</v>
      </c>
      <c r="T545" s="60">
        <v>0</v>
      </c>
      <c r="U545" s="60">
        <v>0</v>
      </c>
      <c r="V545" s="60">
        <v>0</v>
      </c>
      <c r="W545" s="59">
        <v>0</v>
      </c>
      <c r="X545" s="60">
        <v>0</v>
      </c>
      <c r="Y545" s="60">
        <v>0</v>
      </c>
      <c r="Z545" s="59">
        <v>0</v>
      </c>
      <c r="AA545" s="59">
        <v>0</v>
      </c>
      <c r="AB545" s="59" t="s">
        <v>102</v>
      </c>
      <c r="AC545" s="61">
        <v>4</v>
      </c>
      <c r="AD545" s="58">
        <v>0</v>
      </c>
      <c r="AE545" s="58">
        <v>0</v>
      </c>
      <c r="AF545" s="58">
        <v>0</v>
      </c>
      <c r="AG545" s="58">
        <v>0</v>
      </c>
      <c r="AH545" s="59" t="s">
        <v>503</v>
      </c>
      <c r="AI545" s="58">
        <v>25</v>
      </c>
      <c r="AJ545" s="60"/>
      <c r="AK545" s="59" t="s">
        <v>625</v>
      </c>
      <c r="AL545" s="59">
        <v>1</v>
      </c>
      <c r="AM545" s="59" t="s">
        <v>27</v>
      </c>
      <c r="AN545" s="59" t="s">
        <v>680</v>
      </c>
      <c r="AO545" s="58">
        <v>25</v>
      </c>
      <c r="AP545" s="59" t="s">
        <v>677</v>
      </c>
      <c r="AQ545" s="59" t="s">
        <v>725</v>
      </c>
      <c r="AR545" s="59" t="s">
        <v>27</v>
      </c>
      <c r="AS545" s="59" t="s">
        <v>726</v>
      </c>
      <c r="AT545" s="59" t="s">
        <v>27</v>
      </c>
      <c r="AU545" s="59" t="s">
        <v>27</v>
      </c>
      <c r="AV545" s="59" t="s">
        <v>27</v>
      </c>
      <c r="AW545" s="64"/>
      <c r="AX545" s="62" t="s">
        <v>748</v>
      </c>
      <c r="AY545" s="62">
        <v>7.0040000000000004</v>
      </c>
      <c r="AZ545" s="62" t="s">
        <v>27</v>
      </c>
      <c r="BA545" s="62">
        <v>0</v>
      </c>
      <c r="BB545" s="62">
        <v>6.6109999999999998</v>
      </c>
      <c r="BC545" s="62" t="s">
        <v>774</v>
      </c>
      <c r="BD545">
        <v>0</v>
      </c>
      <c r="BE545" s="62"/>
      <c r="BF545" s="64"/>
      <c r="BG545" s="64"/>
      <c r="BH545" s="50">
        <f t="shared" si="8"/>
        <v>0</v>
      </c>
    </row>
    <row r="546" spans="1:87" ht="14.25" hidden="1" customHeight="1" x14ac:dyDescent="0.25">
      <c r="A546" s="58">
        <v>546</v>
      </c>
      <c r="B546" s="59" t="s">
        <v>78</v>
      </c>
      <c r="C546" s="59" t="s">
        <v>26</v>
      </c>
      <c r="D546" s="59" t="s">
        <v>79</v>
      </c>
      <c r="E546" s="59"/>
      <c r="F546" s="59" t="s">
        <v>80</v>
      </c>
      <c r="G546" s="58">
        <v>1</v>
      </c>
      <c r="H546" s="58">
        <v>30</v>
      </c>
      <c r="I546" s="59" t="s">
        <v>172</v>
      </c>
      <c r="J546" s="58">
        <v>8517821164</v>
      </c>
      <c r="K546" s="58">
        <v>74.9375</v>
      </c>
      <c r="L546" s="58">
        <v>0.82900943396226401</v>
      </c>
      <c r="M546" s="60">
        <v>0</v>
      </c>
      <c r="N546" s="60">
        <v>0</v>
      </c>
      <c r="O546" s="60">
        <v>0</v>
      </c>
      <c r="P546" s="60">
        <v>0</v>
      </c>
      <c r="Q546" s="60">
        <v>0</v>
      </c>
      <c r="R546" s="60">
        <v>0</v>
      </c>
      <c r="S546" s="60">
        <v>0</v>
      </c>
      <c r="T546" s="60">
        <v>0</v>
      </c>
      <c r="U546" s="60">
        <v>0</v>
      </c>
      <c r="V546" s="60">
        <v>0</v>
      </c>
      <c r="W546" s="59">
        <v>0</v>
      </c>
      <c r="X546" s="60">
        <v>0</v>
      </c>
      <c r="Y546" s="60">
        <v>0</v>
      </c>
      <c r="Z546" s="59">
        <v>0</v>
      </c>
      <c r="AA546" s="59">
        <v>0</v>
      </c>
      <c r="AB546" s="59" t="s">
        <v>767</v>
      </c>
      <c r="AC546" s="61">
        <v>4</v>
      </c>
      <c r="AD546" s="58">
        <v>0</v>
      </c>
      <c r="AE546" s="58">
        <v>0</v>
      </c>
      <c r="AF546" s="58">
        <v>0</v>
      </c>
      <c r="AG546" s="58">
        <v>0</v>
      </c>
      <c r="AH546" s="59" t="s">
        <v>90</v>
      </c>
      <c r="AI546" s="58">
        <v>4</v>
      </c>
      <c r="AJ546" s="60"/>
      <c r="AK546" s="59" t="s">
        <v>162</v>
      </c>
      <c r="AL546" s="59">
        <v>1</v>
      </c>
      <c r="AM546" s="59" t="s">
        <v>27</v>
      </c>
      <c r="AN546" s="59" t="s">
        <v>680</v>
      </c>
      <c r="AO546" s="58">
        <v>29</v>
      </c>
      <c r="AP546" s="59" t="s">
        <v>674</v>
      </c>
      <c r="AQ546" s="59" t="s">
        <v>691</v>
      </c>
      <c r="AR546" s="59" t="s">
        <v>695</v>
      </c>
      <c r="AS546" s="59" t="s">
        <v>727</v>
      </c>
      <c r="AT546" s="59" t="s">
        <v>27</v>
      </c>
      <c r="AU546" s="59" t="s">
        <v>27</v>
      </c>
      <c r="AV546" s="59" t="s">
        <v>27</v>
      </c>
      <c r="AW546" s="62"/>
      <c r="AX546" s="62" t="s">
        <v>748</v>
      </c>
      <c r="AY546" s="62">
        <v>23.145</v>
      </c>
      <c r="AZ546" s="62" t="s">
        <v>27</v>
      </c>
      <c r="BA546" s="62">
        <v>0</v>
      </c>
      <c r="BB546" s="62">
        <v>21.41</v>
      </c>
      <c r="BC546" s="62">
        <v>79</v>
      </c>
      <c r="BD546" s="65">
        <v>0</v>
      </c>
      <c r="BE546" s="62"/>
      <c r="BF546" s="62"/>
      <c r="BG546" s="62"/>
      <c r="BH546" s="50">
        <f t="shared" si="8"/>
        <v>0</v>
      </c>
      <c r="BI546" s="50"/>
      <c r="BJ546" s="50"/>
      <c r="BL546" s="50"/>
      <c r="BM546" s="50"/>
      <c r="BN546" s="50"/>
      <c r="BO546" s="50"/>
      <c r="BP546" s="50"/>
      <c r="BQ546" s="50"/>
      <c r="BR546" s="50"/>
      <c r="BS546" s="50"/>
      <c r="BT546" s="50"/>
      <c r="BU546" s="50"/>
      <c r="BV546" s="50"/>
      <c r="BW546" s="50"/>
      <c r="BX546" s="50"/>
      <c r="BY546" s="50"/>
      <c r="BZ546" s="50"/>
      <c r="CA546" s="50"/>
      <c r="CB546" s="50"/>
      <c r="CC546" s="50"/>
      <c r="CD546" s="50"/>
      <c r="CE546" s="50"/>
      <c r="CF546" s="50"/>
      <c r="CG546" s="50"/>
      <c r="CH546" s="50"/>
      <c r="CI546" s="50"/>
    </row>
    <row r="547" spans="1:87" ht="14.25" hidden="1" customHeight="1" x14ac:dyDescent="0.25">
      <c r="A547" s="58">
        <v>547</v>
      </c>
      <c r="B547" s="59" t="s">
        <v>78</v>
      </c>
      <c r="C547" s="59" t="s">
        <v>26</v>
      </c>
      <c r="D547" s="59" t="s">
        <v>34</v>
      </c>
      <c r="E547" s="59"/>
      <c r="F547" s="59" t="s">
        <v>35</v>
      </c>
      <c r="G547" s="58">
        <v>1</v>
      </c>
      <c r="H547" s="58">
        <v>19</v>
      </c>
      <c r="I547" s="59" t="s">
        <v>172</v>
      </c>
      <c r="J547" s="58">
        <v>8517821164</v>
      </c>
      <c r="K547" s="58">
        <v>74.357142857142904</v>
      </c>
      <c r="L547" s="58">
        <v>0.68844984802431597</v>
      </c>
      <c r="M547" s="60">
        <v>0</v>
      </c>
      <c r="N547" s="60">
        <v>0</v>
      </c>
      <c r="O547" s="60">
        <v>0</v>
      </c>
      <c r="P547" s="60">
        <v>0</v>
      </c>
      <c r="Q547" s="60">
        <v>0</v>
      </c>
      <c r="R547" s="60">
        <v>0</v>
      </c>
      <c r="S547" s="60">
        <v>0</v>
      </c>
      <c r="T547" s="60">
        <v>0</v>
      </c>
      <c r="U547" s="60">
        <v>0</v>
      </c>
      <c r="V547" s="60">
        <v>0</v>
      </c>
      <c r="W547" s="59">
        <v>0</v>
      </c>
      <c r="X547" s="60">
        <v>0</v>
      </c>
      <c r="Y547" s="60">
        <v>0</v>
      </c>
      <c r="Z547" s="59">
        <v>0</v>
      </c>
      <c r="AA547" s="59">
        <v>0</v>
      </c>
      <c r="AB547" s="59" t="s">
        <v>767</v>
      </c>
      <c r="AC547" s="61">
        <v>4</v>
      </c>
      <c r="AD547" s="58">
        <v>0</v>
      </c>
      <c r="AE547" s="58">
        <v>0</v>
      </c>
      <c r="AF547" s="58">
        <v>0</v>
      </c>
      <c r="AG547" s="58">
        <v>0</v>
      </c>
      <c r="AH547" s="59" t="s">
        <v>90</v>
      </c>
      <c r="AI547" s="58">
        <v>4</v>
      </c>
      <c r="AJ547" s="60"/>
      <c r="AK547" s="59" t="s">
        <v>100</v>
      </c>
      <c r="AL547" s="59">
        <v>1</v>
      </c>
      <c r="AM547" s="59" t="s">
        <v>27</v>
      </c>
      <c r="AN547" s="59" t="s">
        <v>680</v>
      </c>
      <c r="AO547" s="58">
        <v>29</v>
      </c>
      <c r="AP547" s="59" t="s">
        <v>674</v>
      </c>
      <c r="AQ547" s="59" t="s">
        <v>691</v>
      </c>
      <c r="AR547" s="59" t="s">
        <v>695</v>
      </c>
      <c r="AS547" s="59" t="s">
        <v>727</v>
      </c>
      <c r="AT547" s="59" t="s">
        <v>27</v>
      </c>
      <c r="AU547" s="59" t="s">
        <v>27</v>
      </c>
      <c r="AV547" s="59" t="s">
        <v>27</v>
      </c>
      <c r="AW547" s="62"/>
      <c r="AX547" s="62" t="s">
        <v>748</v>
      </c>
      <c r="AY547" s="62">
        <v>17.446000000000002</v>
      </c>
      <c r="AZ547" s="62" t="s">
        <v>27</v>
      </c>
      <c r="BA547" s="62">
        <v>0</v>
      </c>
      <c r="BB547" s="62">
        <v>16.556000000000001</v>
      </c>
      <c r="BC547" s="62">
        <v>80</v>
      </c>
      <c r="BD547" s="65">
        <v>0</v>
      </c>
      <c r="BE547" s="62"/>
      <c r="BF547" s="62"/>
      <c r="BG547" s="62"/>
      <c r="BH547" s="50">
        <f t="shared" si="8"/>
        <v>0</v>
      </c>
      <c r="BI547" s="50"/>
      <c r="BJ547" s="50"/>
      <c r="BL547" s="50"/>
      <c r="BM547" s="50"/>
      <c r="BN547" s="50"/>
      <c r="BO547" s="50"/>
      <c r="BP547" s="50"/>
      <c r="BQ547" s="50"/>
      <c r="BR547" s="50"/>
      <c r="BS547" s="50"/>
      <c r="BT547" s="50"/>
      <c r="BU547" s="50"/>
      <c r="BV547" s="50"/>
      <c r="BW547" s="50"/>
      <c r="BX547" s="50"/>
      <c r="BY547" s="50"/>
      <c r="BZ547" s="50"/>
      <c r="CA547" s="50"/>
      <c r="CB547" s="50"/>
      <c r="CC547" s="50"/>
      <c r="CD547" s="50"/>
      <c r="CE547" s="50"/>
      <c r="CF547" s="50"/>
      <c r="CG547" s="50"/>
      <c r="CH547" s="50"/>
      <c r="CI547" s="50"/>
    </row>
    <row r="548" spans="1:87" ht="14.25" customHeight="1" x14ac:dyDescent="0.25">
      <c r="A548" s="58">
        <v>548</v>
      </c>
      <c r="B548" s="59" t="s">
        <v>78</v>
      </c>
      <c r="C548" s="59" t="s">
        <v>26</v>
      </c>
      <c r="D548" s="59" t="s">
        <v>39</v>
      </c>
      <c r="E548" s="59"/>
      <c r="F548" s="59" t="s">
        <v>40</v>
      </c>
      <c r="G548" s="58">
        <v>1</v>
      </c>
      <c r="H548" s="58">
        <v>9</v>
      </c>
      <c r="I548" s="59" t="s">
        <v>172</v>
      </c>
      <c r="J548" s="58">
        <v>8517821164</v>
      </c>
      <c r="K548" s="58">
        <v>72.599999999999994</v>
      </c>
      <c r="L548" s="58">
        <v>0.65106382978723398</v>
      </c>
      <c r="M548" s="58">
        <v>1</v>
      </c>
      <c r="N548" s="60">
        <v>0</v>
      </c>
      <c r="O548" s="60">
        <v>0</v>
      </c>
      <c r="P548" s="58">
        <v>1</v>
      </c>
      <c r="Q548" s="60">
        <v>0</v>
      </c>
      <c r="R548" s="58">
        <v>1</v>
      </c>
      <c r="S548" s="60">
        <v>0</v>
      </c>
      <c r="T548" s="58">
        <v>1</v>
      </c>
      <c r="U548" s="60">
        <v>0</v>
      </c>
      <c r="V548" s="60">
        <v>0</v>
      </c>
      <c r="W548" s="59">
        <v>0</v>
      </c>
      <c r="X548" s="60">
        <v>0</v>
      </c>
      <c r="Y548" s="60">
        <v>0</v>
      </c>
      <c r="Z548" s="59">
        <v>4</v>
      </c>
      <c r="AA548" s="59">
        <v>0</v>
      </c>
      <c r="AB548" s="59" t="s">
        <v>767</v>
      </c>
      <c r="AC548" s="59">
        <v>0</v>
      </c>
      <c r="AD548" s="58">
        <v>0</v>
      </c>
      <c r="AE548" s="58">
        <v>0</v>
      </c>
      <c r="AF548" s="58">
        <v>0</v>
      </c>
      <c r="AG548" s="58">
        <v>1</v>
      </c>
      <c r="AH548" s="59" t="s">
        <v>90</v>
      </c>
      <c r="AI548" s="58">
        <v>4</v>
      </c>
      <c r="AJ548" s="60"/>
      <c r="AK548" s="59" t="s">
        <v>224</v>
      </c>
      <c r="AL548" s="59">
        <v>1</v>
      </c>
      <c r="AM548" s="59" t="s">
        <v>27</v>
      </c>
      <c r="AN548" s="59" t="s">
        <v>680</v>
      </c>
      <c r="AO548" s="58">
        <v>29</v>
      </c>
      <c r="AP548" s="59" t="s">
        <v>674</v>
      </c>
      <c r="AQ548" s="59" t="s">
        <v>691</v>
      </c>
      <c r="AR548" s="59" t="s">
        <v>695</v>
      </c>
      <c r="AS548" s="59" t="s">
        <v>727</v>
      </c>
      <c r="AT548" s="59" t="s">
        <v>27</v>
      </c>
      <c r="AU548" s="59" t="s">
        <v>27</v>
      </c>
      <c r="AV548" s="59" t="s">
        <v>27</v>
      </c>
      <c r="AW548" s="62"/>
      <c r="AX548" s="62" t="s">
        <v>748</v>
      </c>
      <c r="AY548" s="62">
        <v>8.2910000000000004</v>
      </c>
      <c r="AZ548" s="62">
        <v>2.0727500000000001</v>
      </c>
      <c r="BA548" s="62">
        <v>0.48245085031962365</v>
      </c>
      <c r="BB548" s="62">
        <v>7.37</v>
      </c>
      <c r="BC548" s="62">
        <v>23</v>
      </c>
      <c r="BD548" s="80">
        <v>0</v>
      </c>
      <c r="BE548" s="62"/>
      <c r="BF548" s="62"/>
      <c r="BG548" s="62"/>
      <c r="BH548" s="50">
        <f t="shared" si="8"/>
        <v>0</v>
      </c>
      <c r="BI548" s="50"/>
      <c r="BJ548" s="50"/>
      <c r="BL548" s="50"/>
      <c r="BM548" s="50"/>
      <c r="BN548" s="50"/>
      <c r="BO548" s="50"/>
      <c r="BP548" s="50"/>
      <c r="BQ548" s="50"/>
      <c r="BR548" s="50"/>
      <c r="BS548" s="50"/>
      <c r="BT548" s="50"/>
      <c r="BU548" s="50"/>
      <c r="BV548" s="50"/>
      <c r="BW548" s="50"/>
      <c r="BX548" s="50"/>
      <c r="BY548" s="50"/>
      <c r="BZ548" s="50"/>
      <c r="CA548" s="50"/>
      <c r="CB548" s="50"/>
      <c r="CC548" s="50"/>
      <c r="CD548" s="50"/>
      <c r="CE548" s="50"/>
      <c r="CF548" s="50"/>
      <c r="CG548" s="50"/>
      <c r="CH548" s="50"/>
      <c r="CI548" s="50"/>
    </row>
    <row r="549" spans="1:87" ht="14.25" customHeight="1" x14ac:dyDescent="0.25">
      <c r="A549" s="58">
        <v>549</v>
      </c>
      <c r="B549" s="59" t="s">
        <v>78</v>
      </c>
      <c r="C549" s="59" t="s">
        <v>26</v>
      </c>
      <c r="D549" s="59" t="s">
        <v>44</v>
      </c>
      <c r="E549" s="59"/>
      <c r="F549" s="59" t="s">
        <v>45</v>
      </c>
      <c r="G549" s="58">
        <v>1</v>
      </c>
      <c r="H549" s="58">
        <v>8</v>
      </c>
      <c r="I549" s="59" t="s">
        <v>172</v>
      </c>
      <c r="J549" s="58">
        <v>8517821164</v>
      </c>
      <c r="K549" s="58">
        <v>0</v>
      </c>
      <c r="L549" s="58">
        <v>0</v>
      </c>
      <c r="M549" s="58">
        <v>2</v>
      </c>
      <c r="N549" s="60">
        <v>0</v>
      </c>
      <c r="O549" s="60">
        <v>0</v>
      </c>
      <c r="P549" s="58">
        <v>3</v>
      </c>
      <c r="Q549" s="58">
        <v>1</v>
      </c>
      <c r="R549" s="60">
        <v>0</v>
      </c>
      <c r="S549" s="58">
        <v>1</v>
      </c>
      <c r="T549" s="58">
        <v>1</v>
      </c>
      <c r="U549" s="60">
        <v>0</v>
      </c>
      <c r="V549" s="60">
        <v>0</v>
      </c>
      <c r="W549" s="59">
        <v>0</v>
      </c>
      <c r="X549" s="60">
        <v>0</v>
      </c>
      <c r="Y549" s="60">
        <v>0</v>
      </c>
      <c r="Z549" s="59">
        <v>8</v>
      </c>
      <c r="AA549" s="59">
        <v>0</v>
      </c>
      <c r="AB549" s="59" t="s">
        <v>27</v>
      </c>
      <c r="AC549" s="59">
        <v>0</v>
      </c>
      <c r="AD549" s="58">
        <v>0</v>
      </c>
      <c r="AE549" s="58">
        <v>0</v>
      </c>
      <c r="AF549" s="58">
        <v>0</v>
      </c>
      <c r="AG549" s="58">
        <v>1</v>
      </c>
      <c r="AH549" s="59" t="s">
        <v>90</v>
      </c>
      <c r="AI549" s="58">
        <v>4</v>
      </c>
      <c r="AJ549" s="60"/>
      <c r="AK549" s="59" t="s">
        <v>253</v>
      </c>
      <c r="AL549" s="59">
        <v>1</v>
      </c>
      <c r="AM549" s="59" t="s">
        <v>27</v>
      </c>
      <c r="AN549" s="59" t="s">
        <v>680</v>
      </c>
      <c r="AO549" s="58">
        <v>29</v>
      </c>
      <c r="AP549" s="59" t="s">
        <v>674</v>
      </c>
      <c r="AQ549" s="59" t="s">
        <v>691</v>
      </c>
      <c r="AR549" s="59" t="s">
        <v>695</v>
      </c>
      <c r="AS549" s="59" t="s">
        <v>727</v>
      </c>
      <c r="AT549" s="59" t="s">
        <v>27</v>
      </c>
      <c r="AU549" s="59" t="s">
        <v>27</v>
      </c>
      <c r="AV549" s="59" t="s">
        <v>27</v>
      </c>
      <c r="AW549" s="64"/>
      <c r="AX549" s="62" t="s">
        <v>748</v>
      </c>
      <c r="AY549" s="62">
        <v>8.0090000000000003</v>
      </c>
      <c r="AZ549" s="62">
        <v>1.001125</v>
      </c>
      <c r="BA549" s="62">
        <v>0.99887626420277187</v>
      </c>
      <c r="BB549" s="62"/>
      <c r="BC549" s="62">
        <v>0</v>
      </c>
      <c r="BD549">
        <v>0</v>
      </c>
      <c r="BE549" s="62"/>
      <c r="BF549" s="64"/>
      <c r="BG549" s="64"/>
      <c r="BH549" s="50">
        <f t="shared" si="8"/>
        <v>0</v>
      </c>
    </row>
    <row r="550" spans="1:87" ht="14.25" customHeight="1" x14ac:dyDescent="0.25">
      <c r="A550" s="58">
        <v>550</v>
      </c>
      <c r="B550" s="59" t="s">
        <v>78</v>
      </c>
      <c r="C550" s="59" t="s">
        <v>26</v>
      </c>
      <c r="D550" s="59" t="s">
        <v>29</v>
      </c>
      <c r="E550" s="59"/>
      <c r="F550" s="59" t="s">
        <v>32</v>
      </c>
      <c r="G550" s="58">
        <v>19</v>
      </c>
      <c r="H550" s="58">
        <v>75</v>
      </c>
      <c r="I550" s="59" t="s">
        <v>172</v>
      </c>
      <c r="J550" s="58">
        <v>8517821164</v>
      </c>
      <c r="K550" s="58">
        <v>0.52941176470588203</v>
      </c>
      <c r="L550" s="58">
        <v>0.26470588235294101</v>
      </c>
      <c r="M550" s="58">
        <v>8</v>
      </c>
      <c r="N550" s="60">
        <v>0</v>
      </c>
      <c r="O550" s="60">
        <v>0</v>
      </c>
      <c r="P550" s="58">
        <v>19</v>
      </c>
      <c r="Q550" s="58">
        <v>11</v>
      </c>
      <c r="R550" s="58">
        <v>1</v>
      </c>
      <c r="S550" s="58">
        <v>11</v>
      </c>
      <c r="T550" s="58">
        <v>1</v>
      </c>
      <c r="U550" s="58">
        <v>4</v>
      </c>
      <c r="V550" s="58">
        <v>3</v>
      </c>
      <c r="W550" s="59">
        <v>0</v>
      </c>
      <c r="X550" s="58">
        <v>2</v>
      </c>
      <c r="Y550" s="58">
        <v>9</v>
      </c>
      <c r="Z550" s="59">
        <v>69</v>
      </c>
      <c r="AA550" s="59">
        <v>9</v>
      </c>
      <c r="AB550" s="59" t="s">
        <v>767</v>
      </c>
      <c r="AC550" s="59">
        <v>0</v>
      </c>
      <c r="AD550" s="58">
        <v>8</v>
      </c>
      <c r="AE550" s="58">
        <v>7</v>
      </c>
      <c r="AF550" s="58">
        <v>1</v>
      </c>
      <c r="AG550" s="58">
        <v>19</v>
      </c>
      <c r="AH550" s="59" t="s">
        <v>258</v>
      </c>
      <c r="AI550" s="58">
        <v>9</v>
      </c>
      <c r="AJ550" s="58">
        <v>1</v>
      </c>
      <c r="AK550" s="59" t="s">
        <v>294</v>
      </c>
      <c r="AL550" s="59">
        <v>1</v>
      </c>
      <c r="AM550" s="59" t="s">
        <v>27</v>
      </c>
      <c r="AN550" s="59" t="s">
        <v>680</v>
      </c>
      <c r="AO550" s="58">
        <v>29</v>
      </c>
      <c r="AP550" s="59" t="s">
        <v>674</v>
      </c>
      <c r="AQ550" s="59" t="s">
        <v>691</v>
      </c>
      <c r="AR550" s="59" t="s">
        <v>695</v>
      </c>
      <c r="AS550" s="59" t="s">
        <v>727</v>
      </c>
      <c r="AT550" s="59" t="s">
        <v>27</v>
      </c>
      <c r="AU550" s="59" t="s">
        <v>27</v>
      </c>
      <c r="AV550" s="59" t="s">
        <v>27</v>
      </c>
      <c r="AW550" s="62"/>
      <c r="AX550" s="62" t="s">
        <v>748</v>
      </c>
      <c r="AY550" s="62">
        <v>27.792999999999999</v>
      </c>
      <c r="AZ550" s="62">
        <v>0.40279710144927533</v>
      </c>
      <c r="BA550" s="62">
        <v>2.4826395135465766</v>
      </c>
      <c r="BB550" s="62">
        <v>23.074000000000002</v>
      </c>
      <c r="BC550" s="62">
        <v>9</v>
      </c>
      <c r="BD550">
        <v>1331</v>
      </c>
      <c r="BE550" s="62"/>
      <c r="BF550" s="62"/>
      <c r="BG550" s="62"/>
      <c r="BH550" s="50">
        <f t="shared" si="8"/>
        <v>0.57568452488036559</v>
      </c>
      <c r="BI550" s="50"/>
      <c r="BJ550" s="50"/>
      <c r="BL550" s="50"/>
      <c r="BM550" s="50"/>
      <c r="BN550" s="50"/>
      <c r="BO550" s="50"/>
      <c r="BP550" s="50"/>
      <c r="BQ550" s="50"/>
      <c r="BR550" s="50"/>
      <c r="BS550" s="50"/>
      <c r="BT550" s="50"/>
      <c r="BU550" s="50"/>
      <c r="BV550" s="50"/>
      <c r="BW550" s="50"/>
      <c r="BX550" s="50"/>
      <c r="BY550" s="50"/>
      <c r="BZ550" s="50"/>
      <c r="CA550" s="50"/>
      <c r="CB550" s="50"/>
      <c r="CC550" s="50"/>
      <c r="CD550" s="50"/>
      <c r="CE550" s="50"/>
      <c r="CF550" s="50"/>
      <c r="CG550" s="50"/>
      <c r="CH550" s="50"/>
      <c r="CI550" s="50"/>
    </row>
    <row r="551" spans="1:87" ht="14.25" customHeight="1" x14ac:dyDescent="0.25">
      <c r="A551" s="58">
        <v>551</v>
      </c>
      <c r="B551" s="59" t="s">
        <v>78</v>
      </c>
      <c r="C551" s="59" t="s">
        <v>27</v>
      </c>
      <c r="D551" s="59" t="s">
        <v>36</v>
      </c>
      <c r="E551" s="59"/>
      <c r="F551" s="59" t="s">
        <v>32</v>
      </c>
      <c r="G551" s="58">
        <v>66</v>
      </c>
      <c r="H551" s="58">
        <v>56</v>
      </c>
      <c r="I551" s="59" t="s">
        <v>172</v>
      </c>
      <c r="J551" s="58">
        <v>8517821164</v>
      </c>
      <c r="K551" s="58">
        <v>0.28571428571428598</v>
      </c>
      <c r="L551" s="58">
        <v>0.14285714285714299</v>
      </c>
      <c r="M551" s="58">
        <v>1</v>
      </c>
      <c r="N551" s="60">
        <v>0</v>
      </c>
      <c r="O551" s="60">
        <v>0</v>
      </c>
      <c r="P551" s="58">
        <v>1</v>
      </c>
      <c r="Q551" s="60">
        <v>0</v>
      </c>
      <c r="R551" s="58">
        <v>1</v>
      </c>
      <c r="S551" s="60">
        <v>0</v>
      </c>
      <c r="T551" s="58">
        <v>1</v>
      </c>
      <c r="U551" s="60">
        <v>0</v>
      </c>
      <c r="V551" s="60">
        <v>0</v>
      </c>
      <c r="W551" s="59">
        <v>0</v>
      </c>
      <c r="X551" s="60">
        <v>0</v>
      </c>
      <c r="Y551" s="60">
        <v>0</v>
      </c>
      <c r="Z551" s="59">
        <v>4</v>
      </c>
      <c r="AA551" s="59">
        <v>0</v>
      </c>
      <c r="AB551" s="59" t="s">
        <v>102</v>
      </c>
      <c r="AC551" s="59">
        <v>0</v>
      </c>
      <c r="AD551" s="58">
        <v>0</v>
      </c>
      <c r="AE551" s="58">
        <v>0</v>
      </c>
      <c r="AF551" s="58">
        <v>0</v>
      </c>
      <c r="AG551" s="58">
        <v>0</v>
      </c>
      <c r="AH551" s="59" t="s">
        <v>258</v>
      </c>
      <c r="AI551" s="58">
        <v>9</v>
      </c>
      <c r="AJ551" s="60"/>
      <c r="AK551" s="59" t="s">
        <v>100</v>
      </c>
      <c r="AL551" s="59">
        <v>1</v>
      </c>
      <c r="AM551" s="59" t="s">
        <v>27</v>
      </c>
      <c r="AN551" s="59" t="s">
        <v>680</v>
      </c>
      <c r="AO551" s="58">
        <v>29</v>
      </c>
      <c r="AP551" s="59" t="s">
        <v>674</v>
      </c>
      <c r="AQ551" s="59" t="s">
        <v>691</v>
      </c>
      <c r="AR551" s="59" t="s">
        <v>695</v>
      </c>
      <c r="AS551" s="59" t="s">
        <v>727</v>
      </c>
      <c r="AT551" s="59" t="s">
        <v>27</v>
      </c>
      <c r="AU551" s="59" t="s">
        <v>27</v>
      </c>
      <c r="AV551" s="59" t="s">
        <v>27</v>
      </c>
      <c r="AW551" s="62"/>
      <c r="AX551" s="62" t="s">
        <v>748</v>
      </c>
      <c r="AY551" s="62">
        <v>13.164</v>
      </c>
      <c r="AZ551" s="62">
        <v>3.2909999999999999</v>
      </c>
      <c r="BA551" s="62">
        <v>0.30385900941962929</v>
      </c>
      <c r="BB551" s="62">
        <v>12.016</v>
      </c>
      <c r="BC551" s="62">
        <v>99</v>
      </c>
      <c r="BD551" s="80">
        <v>0</v>
      </c>
      <c r="BE551" s="62"/>
      <c r="BF551" s="62"/>
      <c r="BG551" s="62"/>
      <c r="BH551" s="50">
        <f t="shared" si="8"/>
        <v>0</v>
      </c>
      <c r="BI551" s="50"/>
      <c r="BJ551" s="50"/>
      <c r="BL551" s="50"/>
      <c r="BM551" s="50"/>
      <c r="BN551" s="50"/>
      <c r="BO551" s="50"/>
      <c r="BP551" s="50"/>
      <c r="BQ551" s="50"/>
      <c r="BR551" s="50"/>
      <c r="BS551" s="50"/>
      <c r="BT551" s="50"/>
      <c r="BU551" s="50"/>
      <c r="BV551" s="50"/>
      <c r="BW551" s="50"/>
      <c r="BX551" s="50"/>
      <c r="BY551" s="50"/>
      <c r="BZ551" s="50"/>
      <c r="CA551" s="50"/>
      <c r="CB551" s="50"/>
      <c r="CC551" s="50"/>
      <c r="CD551" s="50"/>
      <c r="CE551" s="50"/>
      <c r="CF551" s="50"/>
      <c r="CG551" s="50"/>
      <c r="CH551" s="50"/>
      <c r="CI551" s="50"/>
    </row>
    <row r="552" spans="1:87" ht="14.25" customHeight="1" x14ac:dyDescent="0.25">
      <c r="A552" s="58">
        <v>552</v>
      </c>
      <c r="B552" s="59" t="s">
        <v>78</v>
      </c>
      <c r="C552" s="59" t="s">
        <v>26</v>
      </c>
      <c r="D552" s="59" t="s">
        <v>41</v>
      </c>
      <c r="E552" s="59"/>
      <c r="F552" s="59" t="s">
        <v>32</v>
      </c>
      <c r="G552" s="58">
        <v>14</v>
      </c>
      <c r="H552" s="58">
        <v>13</v>
      </c>
      <c r="I552" s="59" t="s">
        <v>172</v>
      </c>
      <c r="J552" s="58">
        <v>8517821164</v>
      </c>
      <c r="K552" s="58">
        <v>0.46153846153846201</v>
      </c>
      <c r="L552" s="58">
        <v>0.230769230769231</v>
      </c>
      <c r="M552" s="58">
        <v>4</v>
      </c>
      <c r="N552" s="60">
        <v>0</v>
      </c>
      <c r="O552" s="60">
        <v>0</v>
      </c>
      <c r="P552" s="58">
        <v>7</v>
      </c>
      <c r="Q552" s="58">
        <v>3</v>
      </c>
      <c r="R552" s="58">
        <v>1</v>
      </c>
      <c r="S552" s="58">
        <v>3</v>
      </c>
      <c r="T552" s="58">
        <v>1</v>
      </c>
      <c r="U552" s="58">
        <v>1</v>
      </c>
      <c r="V552" s="58">
        <v>2</v>
      </c>
      <c r="W552" s="59">
        <v>0</v>
      </c>
      <c r="X552" s="58">
        <v>1</v>
      </c>
      <c r="Y552" s="58">
        <v>4</v>
      </c>
      <c r="Z552" s="59">
        <v>27</v>
      </c>
      <c r="AA552" s="59">
        <v>4</v>
      </c>
      <c r="AB552" s="59" t="s">
        <v>767</v>
      </c>
      <c r="AC552" s="59">
        <v>0</v>
      </c>
      <c r="AD552" s="58">
        <v>0</v>
      </c>
      <c r="AE552" s="58">
        <v>4</v>
      </c>
      <c r="AF552" s="58">
        <v>0</v>
      </c>
      <c r="AG552" s="58">
        <v>6</v>
      </c>
      <c r="AH552" s="59" t="s">
        <v>258</v>
      </c>
      <c r="AI552" s="58">
        <v>9</v>
      </c>
      <c r="AJ552" s="60"/>
      <c r="AK552" s="59" t="s">
        <v>356</v>
      </c>
      <c r="AL552" s="59">
        <v>1</v>
      </c>
      <c r="AM552" s="59" t="s">
        <v>27</v>
      </c>
      <c r="AN552" s="59" t="s">
        <v>680</v>
      </c>
      <c r="AO552" s="58">
        <v>29</v>
      </c>
      <c r="AP552" s="59" t="s">
        <v>674</v>
      </c>
      <c r="AQ552" s="59" t="s">
        <v>691</v>
      </c>
      <c r="AR552" s="59" t="s">
        <v>695</v>
      </c>
      <c r="AS552" s="59" t="s">
        <v>727</v>
      </c>
      <c r="AT552" s="59" t="s">
        <v>27</v>
      </c>
      <c r="AU552" s="59" t="s">
        <v>27</v>
      </c>
      <c r="AV552" s="59" t="s">
        <v>710</v>
      </c>
      <c r="AW552" s="64"/>
      <c r="AX552" s="62" t="s">
        <v>748</v>
      </c>
      <c r="AY552" s="62">
        <v>11.202999999999999</v>
      </c>
      <c r="AZ552" s="62">
        <v>0.41492592592592592</v>
      </c>
      <c r="BA552" s="62">
        <v>2.4100687315897527</v>
      </c>
      <c r="BB552" s="62">
        <v>10.218999999999999</v>
      </c>
      <c r="BC552" s="62">
        <v>21</v>
      </c>
      <c r="BD552">
        <v>2048</v>
      </c>
      <c r="BE552" s="62" t="s">
        <v>740</v>
      </c>
      <c r="BF552" s="64"/>
      <c r="BG552" s="64"/>
      <c r="BH552" s="50">
        <f t="shared" si="8"/>
        <v>0.35704721949477819</v>
      </c>
    </row>
    <row r="553" spans="1:87" ht="14.25" customHeight="1" x14ac:dyDescent="0.25">
      <c r="A553" s="58">
        <v>553</v>
      </c>
      <c r="B553" s="59" t="s">
        <v>78</v>
      </c>
      <c r="C553" s="59" t="s">
        <v>26</v>
      </c>
      <c r="D553" s="59" t="s">
        <v>46</v>
      </c>
      <c r="E553" s="59"/>
      <c r="F553" s="59" t="s">
        <v>32</v>
      </c>
      <c r="G553" s="58">
        <v>98</v>
      </c>
      <c r="H553" s="58">
        <v>9</v>
      </c>
      <c r="I553" s="59" t="s">
        <v>172</v>
      </c>
      <c r="J553" s="58">
        <v>8517821164</v>
      </c>
      <c r="K553" s="58">
        <v>0.214285714285714</v>
      </c>
      <c r="L553" s="58">
        <v>0.107142857142857</v>
      </c>
      <c r="M553" s="58">
        <v>2</v>
      </c>
      <c r="N553" s="60">
        <v>0</v>
      </c>
      <c r="O553" s="60">
        <v>0</v>
      </c>
      <c r="P553" s="58">
        <v>3</v>
      </c>
      <c r="Q553" s="58">
        <v>1</v>
      </c>
      <c r="R553" s="58">
        <v>1</v>
      </c>
      <c r="S553" s="58">
        <v>1</v>
      </c>
      <c r="T553" s="58">
        <v>1</v>
      </c>
      <c r="U553" s="60">
        <v>0</v>
      </c>
      <c r="V553" s="58">
        <v>1.5</v>
      </c>
      <c r="W553" s="59">
        <v>0</v>
      </c>
      <c r="X553" s="58">
        <v>0.5</v>
      </c>
      <c r="Y553" s="58">
        <v>2</v>
      </c>
      <c r="Z553" s="59">
        <v>13</v>
      </c>
      <c r="AA553" s="59">
        <v>2</v>
      </c>
      <c r="AB553" s="59" t="s">
        <v>89</v>
      </c>
      <c r="AC553" s="59">
        <v>0</v>
      </c>
      <c r="AD553" s="58">
        <v>0</v>
      </c>
      <c r="AE553" s="58">
        <v>1</v>
      </c>
      <c r="AF553" s="58">
        <v>0</v>
      </c>
      <c r="AG553" s="58">
        <v>2</v>
      </c>
      <c r="AH553" s="59" t="s">
        <v>258</v>
      </c>
      <c r="AI553" s="58">
        <v>9</v>
      </c>
      <c r="AJ553" s="60"/>
      <c r="AK553" s="59" t="s">
        <v>378</v>
      </c>
      <c r="AL553" s="59">
        <v>1</v>
      </c>
      <c r="AM553" s="59" t="s">
        <v>27</v>
      </c>
      <c r="AN553" s="59" t="s">
        <v>680</v>
      </c>
      <c r="AO553" s="58">
        <v>29</v>
      </c>
      <c r="AP553" s="59" t="s">
        <v>674</v>
      </c>
      <c r="AQ553" s="59" t="s">
        <v>691</v>
      </c>
      <c r="AR553" s="59" t="s">
        <v>695</v>
      </c>
      <c r="AS553" s="59" t="s">
        <v>727</v>
      </c>
      <c r="AT553" s="59" t="s">
        <v>27</v>
      </c>
      <c r="AU553" s="59" t="s">
        <v>27</v>
      </c>
      <c r="AV553" s="59" t="s">
        <v>27</v>
      </c>
      <c r="AW553" s="64"/>
      <c r="AX553" s="62" t="s">
        <v>748</v>
      </c>
      <c r="AY553" s="62">
        <v>6.9539999999999997</v>
      </c>
      <c r="AZ553" s="62">
        <v>0.53492307692307695</v>
      </c>
      <c r="BA553" s="62">
        <v>1.8694276675294794</v>
      </c>
      <c r="BB553" s="62">
        <v>6.2039999999999997</v>
      </c>
      <c r="BC553" s="62">
        <v>147</v>
      </c>
      <c r="BD553">
        <v>375</v>
      </c>
      <c r="BE553" s="62"/>
      <c r="BF553" s="64"/>
      <c r="BG553" s="64"/>
      <c r="BH553" s="50">
        <f t="shared" si="8"/>
        <v>0.14380212827149844</v>
      </c>
    </row>
    <row r="554" spans="1:87" ht="14.25" hidden="1" customHeight="1" x14ac:dyDescent="0.25">
      <c r="A554" s="58">
        <v>554</v>
      </c>
      <c r="B554" s="59" t="s">
        <v>78</v>
      </c>
      <c r="C554" s="59" t="s">
        <v>26</v>
      </c>
      <c r="D554" s="59" t="s">
        <v>31</v>
      </c>
      <c r="E554" s="59"/>
      <c r="F554" s="59" t="s">
        <v>30</v>
      </c>
      <c r="G554" s="58">
        <v>62</v>
      </c>
      <c r="H554" s="58">
        <v>150</v>
      </c>
      <c r="I554" s="59" t="s">
        <v>172</v>
      </c>
      <c r="J554" s="58">
        <v>8517821164</v>
      </c>
      <c r="K554" s="58">
        <v>4.8</v>
      </c>
      <c r="L554" s="58">
        <v>0.48</v>
      </c>
      <c r="M554" s="60">
        <v>0</v>
      </c>
      <c r="N554" s="60">
        <v>0</v>
      </c>
      <c r="O554" s="60">
        <v>0</v>
      </c>
      <c r="P554" s="60">
        <v>0</v>
      </c>
      <c r="Q554" s="60">
        <v>0</v>
      </c>
      <c r="R554" s="60">
        <v>0</v>
      </c>
      <c r="S554" s="60">
        <v>0</v>
      </c>
      <c r="T554" s="60">
        <v>0</v>
      </c>
      <c r="U554" s="60">
        <v>0</v>
      </c>
      <c r="V554" s="60">
        <v>0</v>
      </c>
      <c r="W554" s="59">
        <v>0</v>
      </c>
      <c r="X554" s="60">
        <v>0</v>
      </c>
      <c r="Y554" s="60">
        <v>0</v>
      </c>
      <c r="Z554" s="59">
        <v>0</v>
      </c>
      <c r="AA554" s="59">
        <v>0</v>
      </c>
      <c r="AB554" s="59" t="s">
        <v>89</v>
      </c>
      <c r="AC554" s="61">
        <v>4</v>
      </c>
      <c r="AD554" s="58">
        <v>0</v>
      </c>
      <c r="AE554" s="58">
        <v>0</v>
      </c>
      <c r="AF554" s="58">
        <v>0</v>
      </c>
      <c r="AG554" s="58">
        <v>0</v>
      </c>
      <c r="AH554" s="59" t="s">
        <v>381</v>
      </c>
      <c r="AI554" s="58">
        <v>16</v>
      </c>
      <c r="AJ554" s="60"/>
      <c r="AK554" s="59" t="s">
        <v>412</v>
      </c>
      <c r="AL554" s="59">
        <v>1</v>
      </c>
      <c r="AM554" s="59" t="s">
        <v>27</v>
      </c>
      <c r="AN554" s="59" t="s">
        <v>680</v>
      </c>
      <c r="AO554" s="58">
        <v>29</v>
      </c>
      <c r="AP554" s="59" t="s">
        <v>674</v>
      </c>
      <c r="AQ554" s="59" t="s">
        <v>691</v>
      </c>
      <c r="AR554" s="59" t="s">
        <v>695</v>
      </c>
      <c r="AS554" s="59" t="s">
        <v>727</v>
      </c>
      <c r="AT554" s="59" t="s">
        <v>27</v>
      </c>
      <c r="AU554" s="59" t="s">
        <v>27</v>
      </c>
      <c r="AV554" s="59" t="s">
        <v>27</v>
      </c>
      <c r="AW554" s="62"/>
      <c r="AX554" s="62" t="s">
        <v>748</v>
      </c>
      <c r="AY554" s="62">
        <v>10.351000000000001</v>
      </c>
      <c r="AZ554" s="62" t="s">
        <v>27</v>
      </c>
      <c r="BA554" s="62">
        <v>0</v>
      </c>
      <c r="BB554" s="62">
        <v>9.4139999999999997</v>
      </c>
      <c r="BC554" s="62">
        <v>372</v>
      </c>
      <c r="BD554" s="65">
        <v>0</v>
      </c>
      <c r="BE554" s="62"/>
      <c r="BF554" s="62"/>
      <c r="BG554" s="62"/>
      <c r="BH554" s="50">
        <f t="shared" si="8"/>
        <v>0</v>
      </c>
      <c r="BI554" s="50"/>
      <c r="BJ554" s="50"/>
      <c r="BL554" s="50"/>
      <c r="BM554" s="50"/>
      <c r="BN554" s="50"/>
      <c r="BO554" s="50"/>
      <c r="BP554" s="50"/>
      <c r="BQ554" s="50"/>
      <c r="BR554" s="50"/>
      <c r="BS554" s="50"/>
      <c r="BT554" s="50"/>
      <c r="BU554" s="50"/>
      <c r="BV554" s="50"/>
      <c r="BW554" s="50"/>
      <c r="BX554" s="50"/>
      <c r="BY554" s="50"/>
      <c r="BZ554" s="50"/>
      <c r="CA554" s="50"/>
      <c r="CB554" s="50"/>
      <c r="CC554" s="50"/>
      <c r="CD554" s="50"/>
      <c r="CE554" s="50"/>
      <c r="CF554" s="50"/>
      <c r="CG554" s="50"/>
      <c r="CH554" s="50"/>
      <c r="CI554" s="50"/>
    </row>
    <row r="555" spans="1:87" ht="14.25" hidden="1" customHeight="1" x14ac:dyDescent="0.25">
      <c r="A555" s="58">
        <v>555</v>
      </c>
      <c r="B555" s="59" t="s">
        <v>78</v>
      </c>
      <c r="C555" s="59" t="s">
        <v>26</v>
      </c>
      <c r="D555" s="59" t="s">
        <v>37</v>
      </c>
      <c r="E555" s="59"/>
      <c r="F555" s="59" t="s">
        <v>30</v>
      </c>
      <c r="G555" s="58">
        <v>69</v>
      </c>
      <c r="H555" s="58">
        <v>104</v>
      </c>
      <c r="I555" s="59" t="s">
        <v>172</v>
      </c>
      <c r="J555" s="58">
        <v>8517821164</v>
      </c>
      <c r="K555" s="58">
        <v>3.7333333333333298</v>
      </c>
      <c r="L555" s="58">
        <v>0.37333333333333302</v>
      </c>
      <c r="M555" s="60">
        <v>0</v>
      </c>
      <c r="N555" s="60">
        <v>0</v>
      </c>
      <c r="O555" s="60">
        <v>0</v>
      </c>
      <c r="P555" s="60">
        <v>0</v>
      </c>
      <c r="Q555" s="60">
        <v>0</v>
      </c>
      <c r="R555" s="60">
        <v>0</v>
      </c>
      <c r="S555" s="60">
        <v>0</v>
      </c>
      <c r="T555" s="60">
        <v>0</v>
      </c>
      <c r="U555" s="60">
        <v>0</v>
      </c>
      <c r="V555" s="60">
        <v>0</v>
      </c>
      <c r="W555" s="59">
        <v>0</v>
      </c>
      <c r="X555" s="60">
        <v>0</v>
      </c>
      <c r="Y555" s="60">
        <v>0</v>
      </c>
      <c r="Z555" s="59">
        <v>0</v>
      </c>
      <c r="AA555" s="59">
        <v>0</v>
      </c>
      <c r="AB555" s="59" t="s">
        <v>767</v>
      </c>
      <c r="AC555" s="61">
        <v>4</v>
      </c>
      <c r="AD555" s="58">
        <v>0</v>
      </c>
      <c r="AE555" s="58">
        <v>0</v>
      </c>
      <c r="AF555" s="58">
        <v>0</v>
      </c>
      <c r="AG555" s="58">
        <v>0</v>
      </c>
      <c r="AH555" s="59" t="s">
        <v>381</v>
      </c>
      <c r="AI555" s="58">
        <v>16</v>
      </c>
      <c r="AJ555" s="60"/>
      <c r="AK555" s="59" t="s">
        <v>444</v>
      </c>
      <c r="AL555" s="59">
        <v>1</v>
      </c>
      <c r="AM555" s="59" t="s">
        <v>27</v>
      </c>
      <c r="AN555" s="59" t="s">
        <v>680</v>
      </c>
      <c r="AO555" s="58">
        <v>29</v>
      </c>
      <c r="AP555" s="59" t="s">
        <v>674</v>
      </c>
      <c r="AQ555" s="59" t="s">
        <v>691</v>
      </c>
      <c r="AR555" s="59" t="s">
        <v>695</v>
      </c>
      <c r="AS555" s="59" t="s">
        <v>727</v>
      </c>
      <c r="AT555" s="59" t="s">
        <v>27</v>
      </c>
      <c r="AU555" s="59" t="s">
        <v>27</v>
      </c>
      <c r="AV555" s="59" t="s">
        <v>696</v>
      </c>
      <c r="AW555" s="62"/>
      <c r="AX555" s="62" t="s">
        <v>748</v>
      </c>
      <c r="AY555" s="62">
        <v>8.7260000000000009</v>
      </c>
      <c r="AZ555" s="62" t="s">
        <v>27</v>
      </c>
      <c r="BA555" s="62">
        <v>0</v>
      </c>
      <c r="BB555" s="62">
        <v>7.8660000000000005</v>
      </c>
      <c r="BC555" s="62">
        <v>414</v>
      </c>
      <c r="BD555" s="65">
        <v>0</v>
      </c>
      <c r="BE555" s="62" t="s">
        <v>782</v>
      </c>
      <c r="BF555" s="62">
        <v>1</v>
      </c>
      <c r="BG555" s="62"/>
      <c r="BH555" s="50">
        <f t="shared" si="8"/>
        <v>0</v>
      </c>
      <c r="BI555" s="50"/>
      <c r="BJ555" s="50"/>
      <c r="BL555" s="50"/>
      <c r="BM555" s="50"/>
      <c r="BN555" s="50"/>
      <c r="BO555" s="50"/>
      <c r="BP555" s="50"/>
      <c r="BQ555" s="50"/>
      <c r="BR555" s="50"/>
      <c r="BS555" s="50"/>
      <c r="BT555" s="50"/>
      <c r="BU555" s="50"/>
      <c r="BV555" s="50"/>
      <c r="BW555" s="50"/>
      <c r="BX555" s="50"/>
      <c r="BY555" s="50"/>
      <c r="BZ555" s="50"/>
      <c r="CA555" s="50"/>
      <c r="CB555" s="50"/>
      <c r="CC555" s="50"/>
      <c r="CD555" s="50"/>
      <c r="CE555" s="50"/>
      <c r="CF555" s="50"/>
      <c r="CG555" s="50"/>
      <c r="CH555" s="50"/>
      <c r="CI555" s="50"/>
    </row>
    <row r="556" spans="1:87" ht="14.25" hidden="1" customHeight="1" x14ac:dyDescent="0.25">
      <c r="A556" s="58">
        <v>556</v>
      </c>
      <c r="B556" s="59" t="s">
        <v>78</v>
      </c>
      <c r="C556" s="59" t="s">
        <v>26</v>
      </c>
      <c r="D556" s="59" t="s">
        <v>42</v>
      </c>
      <c r="E556" s="59"/>
      <c r="F556" s="59" t="s">
        <v>30</v>
      </c>
      <c r="G556" s="58">
        <v>40</v>
      </c>
      <c r="H556" s="58">
        <v>24</v>
      </c>
      <c r="I556" s="59" t="s">
        <v>172</v>
      </c>
      <c r="J556" s="58">
        <v>8517821164</v>
      </c>
      <c r="K556" s="58">
        <v>4.5333333333333297</v>
      </c>
      <c r="L556" s="58">
        <v>0.45333333333333298</v>
      </c>
      <c r="M556" s="60">
        <v>0</v>
      </c>
      <c r="N556" s="60">
        <v>0</v>
      </c>
      <c r="O556" s="60">
        <v>0</v>
      </c>
      <c r="P556" s="60">
        <v>0</v>
      </c>
      <c r="Q556" s="60">
        <v>0</v>
      </c>
      <c r="R556" s="60">
        <v>0</v>
      </c>
      <c r="S556" s="60">
        <v>0</v>
      </c>
      <c r="T556" s="60">
        <v>0</v>
      </c>
      <c r="U556" s="60">
        <v>0</v>
      </c>
      <c r="V556" s="60">
        <v>0</v>
      </c>
      <c r="W556" s="59">
        <v>0</v>
      </c>
      <c r="X556" s="60">
        <v>0</v>
      </c>
      <c r="Y556" s="60">
        <v>0</v>
      </c>
      <c r="Z556" s="59">
        <v>0</v>
      </c>
      <c r="AA556" s="59">
        <v>0</v>
      </c>
      <c r="AB556" s="59" t="s">
        <v>89</v>
      </c>
      <c r="AC556" s="61">
        <v>4</v>
      </c>
      <c r="AD556" s="58">
        <v>0</v>
      </c>
      <c r="AE556" s="58">
        <v>0</v>
      </c>
      <c r="AF556" s="58">
        <v>0</v>
      </c>
      <c r="AG556" s="58">
        <v>0</v>
      </c>
      <c r="AH556" s="59" t="s">
        <v>381</v>
      </c>
      <c r="AI556" s="58">
        <v>16</v>
      </c>
      <c r="AJ556" s="60"/>
      <c r="AK556" s="59" t="s">
        <v>469</v>
      </c>
      <c r="AL556" s="59">
        <v>1</v>
      </c>
      <c r="AM556" s="59" t="s">
        <v>27</v>
      </c>
      <c r="AN556" s="59" t="s">
        <v>680</v>
      </c>
      <c r="AO556" s="58">
        <v>29</v>
      </c>
      <c r="AP556" s="59" t="s">
        <v>674</v>
      </c>
      <c r="AQ556" s="59" t="s">
        <v>691</v>
      </c>
      <c r="AR556" s="59" t="s">
        <v>695</v>
      </c>
      <c r="AS556" s="59" t="s">
        <v>727</v>
      </c>
      <c r="AT556" s="59" t="s">
        <v>27</v>
      </c>
      <c r="AU556" s="59" t="s">
        <v>27</v>
      </c>
      <c r="AV556" s="59" t="s">
        <v>710</v>
      </c>
      <c r="AW556" s="64"/>
      <c r="AX556" s="62" t="s">
        <v>748</v>
      </c>
      <c r="AY556" s="62">
        <v>9.0630000000000006</v>
      </c>
      <c r="AZ556" s="62" t="s">
        <v>27</v>
      </c>
      <c r="BA556" s="62">
        <v>0</v>
      </c>
      <c r="BB556" s="62">
        <v>8.0939999999999994</v>
      </c>
      <c r="BC556" s="62">
        <v>240</v>
      </c>
      <c r="BD556" s="65">
        <v>0</v>
      </c>
      <c r="BE556" s="62"/>
      <c r="BF556" s="64"/>
      <c r="BG556" s="64"/>
      <c r="BH556" s="50">
        <f t="shared" si="8"/>
        <v>0</v>
      </c>
    </row>
    <row r="557" spans="1:87" ht="14.25" hidden="1" customHeight="1" x14ac:dyDescent="0.25">
      <c r="A557" s="58">
        <v>557</v>
      </c>
      <c r="B557" s="59" t="s">
        <v>78</v>
      </c>
      <c r="C557" s="59" t="s">
        <v>26</v>
      </c>
      <c r="D557" s="59" t="s">
        <v>47</v>
      </c>
      <c r="E557" s="59"/>
      <c r="F557" s="59" t="s">
        <v>30</v>
      </c>
      <c r="G557" s="58">
        <v>4</v>
      </c>
      <c r="H557" s="58">
        <v>8</v>
      </c>
      <c r="I557" s="59" t="s">
        <v>172</v>
      </c>
      <c r="J557" s="58">
        <v>8517821164</v>
      </c>
      <c r="K557" s="58">
        <v>5.4285714285714297</v>
      </c>
      <c r="L557" s="58">
        <v>0.54285714285714304</v>
      </c>
      <c r="M557" s="60">
        <v>0</v>
      </c>
      <c r="N557" s="60">
        <v>0</v>
      </c>
      <c r="O557" s="60">
        <v>0</v>
      </c>
      <c r="P557" s="60">
        <v>0</v>
      </c>
      <c r="Q557" s="60">
        <v>0</v>
      </c>
      <c r="R557" s="60">
        <v>0</v>
      </c>
      <c r="S557" s="60">
        <v>0</v>
      </c>
      <c r="T557" s="60">
        <v>0</v>
      </c>
      <c r="U557" s="60">
        <v>0</v>
      </c>
      <c r="V557" s="60">
        <v>0</v>
      </c>
      <c r="W557" s="59">
        <v>0</v>
      </c>
      <c r="X557" s="60">
        <v>0</v>
      </c>
      <c r="Y557" s="60">
        <v>0</v>
      </c>
      <c r="Z557" s="59">
        <v>0</v>
      </c>
      <c r="AA557" s="59">
        <v>0</v>
      </c>
      <c r="AB557" s="59" t="s">
        <v>89</v>
      </c>
      <c r="AC557" s="61">
        <v>4</v>
      </c>
      <c r="AD557" s="58">
        <v>0</v>
      </c>
      <c r="AE557" s="58">
        <v>0</v>
      </c>
      <c r="AF557" s="58">
        <v>0</v>
      </c>
      <c r="AG557" s="58">
        <v>0</v>
      </c>
      <c r="AH557" s="59" t="s">
        <v>381</v>
      </c>
      <c r="AI557" s="58">
        <v>16</v>
      </c>
      <c r="AJ557" s="60"/>
      <c r="AK557" s="59" t="s">
        <v>405</v>
      </c>
      <c r="AL557" s="59">
        <v>1</v>
      </c>
      <c r="AM557" s="59" t="s">
        <v>27</v>
      </c>
      <c r="AN557" s="59" t="s">
        <v>680</v>
      </c>
      <c r="AO557" s="58">
        <v>29</v>
      </c>
      <c r="AP557" s="59" t="s">
        <v>674</v>
      </c>
      <c r="AQ557" s="59" t="s">
        <v>691</v>
      </c>
      <c r="AR557" s="59" t="s">
        <v>695</v>
      </c>
      <c r="AS557" s="59" t="s">
        <v>727</v>
      </c>
      <c r="AT557" s="59" t="s">
        <v>27</v>
      </c>
      <c r="AU557" s="59" t="s">
        <v>27</v>
      </c>
      <c r="AV557" s="59" t="s">
        <v>27</v>
      </c>
      <c r="AW557" s="64"/>
      <c r="AX557" s="62" t="s">
        <v>748</v>
      </c>
      <c r="AY557" s="62">
        <v>6.9219999999999997</v>
      </c>
      <c r="AZ557" s="62" t="s">
        <v>27</v>
      </c>
      <c r="BA557" s="62">
        <v>0</v>
      </c>
      <c r="BB557" s="62">
        <v>6</v>
      </c>
      <c r="BC557" s="62">
        <v>0</v>
      </c>
      <c r="BD557" s="65">
        <v>0</v>
      </c>
      <c r="BE557" s="62" t="s">
        <v>781</v>
      </c>
      <c r="BF557" s="62">
        <v>1</v>
      </c>
      <c r="BG557" s="62">
        <v>1</v>
      </c>
      <c r="BH557" s="50">
        <f t="shared" si="8"/>
        <v>0</v>
      </c>
    </row>
    <row r="558" spans="1:87" ht="14.25" customHeight="1" x14ac:dyDescent="0.25">
      <c r="A558" s="58">
        <v>558</v>
      </c>
      <c r="B558" s="59" t="s">
        <v>78</v>
      </c>
      <c r="C558" s="59" t="s">
        <v>26</v>
      </c>
      <c r="D558" s="59" t="s">
        <v>33</v>
      </c>
      <c r="E558" s="59"/>
      <c r="F558" s="59" t="s">
        <v>500</v>
      </c>
      <c r="G558" s="58">
        <v>28</v>
      </c>
      <c r="H558" s="58">
        <v>200</v>
      </c>
      <c r="I558" s="59" t="s">
        <v>172</v>
      </c>
      <c r="J558" s="58">
        <v>8517821164</v>
      </c>
      <c r="K558" s="58">
        <v>2.875</v>
      </c>
      <c r="L558" s="58">
        <v>0.57499999999999996</v>
      </c>
      <c r="M558" s="58">
        <v>2</v>
      </c>
      <c r="N558" s="60">
        <v>0</v>
      </c>
      <c r="O558" s="60">
        <v>0</v>
      </c>
      <c r="P558" s="58">
        <v>4</v>
      </c>
      <c r="Q558" s="58">
        <v>2</v>
      </c>
      <c r="R558" s="58">
        <v>4</v>
      </c>
      <c r="S558" s="58">
        <v>2</v>
      </c>
      <c r="T558" s="58">
        <v>1</v>
      </c>
      <c r="U558" s="60">
        <v>0</v>
      </c>
      <c r="V558" s="58">
        <v>2</v>
      </c>
      <c r="W558" s="59">
        <v>0</v>
      </c>
      <c r="X558" s="58">
        <v>1</v>
      </c>
      <c r="Y558" s="58">
        <v>3</v>
      </c>
      <c r="Z558" s="59">
        <v>21</v>
      </c>
      <c r="AA558" s="59">
        <v>3</v>
      </c>
      <c r="AB558" s="59" t="s">
        <v>89</v>
      </c>
      <c r="AC558" s="59">
        <v>0</v>
      </c>
      <c r="AD558" s="58">
        <v>3</v>
      </c>
      <c r="AE558" s="58">
        <v>1</v>
      </c>
      <c r="AF558" s="58">
        <v>1</v>
      </c>
      <c r="AG558" s="58">
        <v>7</v>
      </c>
      <c r="AH558" s="59" t="s">
        <v>503</v>
      </c>
      <c r="AI558" s="58">
        <v>25</v>
      </c>
      <c r="AJ558" s="60"/>
      <c r="AK558" s="59" t="s">
        <v>533</v>
      </c>
      <c r="AL558" s="59">
        <v>1</v>
      </c>
      <c r="AM558" s="59" t="s">
        <v>27</v>
      </c>
      <c r="AN558" s="59" t="s">
        <v>680</v>
      </c>
      <c r="AO558" s="58">
        <v>29</v>
      </c>
      <c r="AP558" s="59" t="s">
        <v>674</v>
      </c>
      <c r="AQ558" s="59" t="s">
        <v>691</v>
      </c>
      <c r="AR558" s="59" t="s">
        <v>695</v>
      </c>
      <c r="AS558" s="59" t="s">
        <v>727</v>
      </c>
      <c r="AT558" s="59" t="s">
        <v>27</v>
      </c>
      <c r="AU558" s="59" t="s">
        <v>27</v>
      </c>
      <c r="AV558" s="59" t="s">
        <v>27</v>
      </c>
      <c r="AW558" s="62"/>
      <c r="AX558" s="62" t="s">
        <v>748</v>
      </c>
      <c r="AY558" s="62">
        <v>19.211000000000002</v>
      </c>
      <c r="AZ558" s="62">
        <v>0.91480952380952396</v>
      </c>
      <c r="BA558" s="62">
        <v>1.093123731195669</v>
      </c>
      <c r="BB558" s="62">
        <v>18.07</v>
      </c>
      <c r="BC558" s="62">
        <v>56</v>
      </c>
      <c r="BD558">
        <v>265</v>
      </c>
      <c r="BE558" s="62"/>
      <c r="BF558" s="62"/>
      <c r="BG558" s="62"/>
      <c r="BH558" s="50">
        <f t="shared" si="8"/>
        <v>0.26026755504658788</v>
      </c>
      <c r="BI558" s="50"/>
      <c r="BJ558" s="50"/>
      <c r="BL558" s="50"/>
      <c r="BM558" s="50"/>
      <c r="BN558" s="50"/>
      <c r="BO558" s="50"/>
      <c r="BP558" s="50"/>
      <c r="BQ558" s="50"/>
      <c r="BR558" s="50"/>
      <c r="BS558" s="50"/>
      <c r="BT558" s="50"/>
      <c r="BU558" s="50"/>
      <c r="BV558" s="50"/>
      <c r="BW558" s="50"/>
      <c r="BX558" s="50"/>
      <c r="BY558" s="50"/>
      <c r="BZ558" s="50"/>
      <c r="CA558" s="50"/>
      <c r="CB558" s="50"/>
      <c r="CC558" s="50"/>
      <c r="CD558" s="50"/>
      <c r="CE558" s="50"/>
      <c r="CF558" s="50"/>
      <c r="CG558" s="50"/>
      <c r="CH558" s="50"/>
      <c r="CI558" s="50"/>
    </row>
    <row r="559" spans="1:87" ht="14.25" customHeight="1" x14ac:dyDescent="0.25">
      <c r="A559" s="58">
        <v>559</v>
      </c>
      <c r="B559" s="59" t="s">
        <v>78</v>
      </c>
      <c r="C559" s="59" t="s">
        <v>26</v>
      </c>
      <c r="D559" s="59" t="s">
        <v>38</v>
      </c>
      <c r="E559" s="59"/>
      <c r="F559" s="59" t="s">
        <v>500</v>
      </c>
      <c r="G559" s="58">
        <v>29</v>
      </c>
      <c r="H559" s="58">
        <v>120</v>
      </c>
      <c r="I559" s="59" t="s">
        <v>172</v>
      </c>
      <c r="J559" s="58">
        <v>8517821164</v>
      </c>
      <c r="K559" s="58">
        <v>2.3333333333333299</v>
      </c>
      <c r="L559" s="58">
        <v>0.46666666666666701</v>
      </c>
      <c r="M559" s="58">
        <v>2</v>
      </c>
      <c r="N559" s="60">
        <v>0</v>
      </c>
      <c r="O559" s="60">
        <v>0</v>
      </c>
      <c r="P559" s="58">
        <v>3</v>
      </c>
      <c r="Q559" s="58">
        <v>1</v>
      </c>
      <c r="R559" s="60">
        <v>0</v>
      </c>
      <c r="S559" s="58">
        <v>1</v>
      </c>
      <c r="T559" s="60">
        <v>0</v>
      </c>
      <c r="U559" s="58">
        <v>1</v>
      </c>
      <c r="V559" s="58">
        <v>0.5</v>
      </c>
      <c r="W559" s="59">
        <v>0</v>
      </c>
      <c r="X559" s="58">
        <v>0.5</v>
      </c>
      <c r="Y559" s="58">
        <v>2</v>
      </c>
      <c r="Z559" s="59">
        <v>11</v>
      </c>
      <c r="AA559" s="59">
        <v>2</v>
      </c>
      <c r="AB559" s="59" t="s">
        <v>89</v>
      </c>
      <c r="AC559" s="59">
        <v>0</v>
      </c>
      <c r="AD559" s="58">
        <v>0</v>
      </c>
      <c r="AE559" s="58">
        <v>3</v>
      </c>
      <c r="AF559" s="58">
        <v>1</v>
      </c>
      <c r="AG559" s="58">
        <v>6</v>
      </c>
      <c r="AH559" s="59" t="s">
        <v>503</v>
      </c>
      <c r="AI559" s="58">
        <v>25</v>
      </c>
      <c r="AJ559" s="60"/>
      <c r="AK559" s="59" t="s">
        <v>564</v>
      </c>
      <c r="AL559" s="59">
        <v>1</v>
      </c>
      <c r="AM559" s="59" t="s">
        <v>27</v>
      </c>
      <c r="AN559" s="59" t="s">
        <v>680</v>
      </c>
      <c r="AO559" s="58">
        <v>29</v>
      </c>
      <c r="AP559" s="59" t="s">
        <v>674</v>
      </c>
      <c r="AQ559" s="59" t="s">
        <v>691</v>
      </c>
      <c r="AR559" s="59" t="s">
        <v>695</v>
      </c>
      <c r="AS559" s="59" t="s">
        <v>727</v>
      </c>
      <c r="AT559" s="59" t="s">
        <v>27</v>
      </c>
      <c r="AU559" s="59" t="s">
        <v>27</v>
      </c>
      <c r="AV559" s="59" t="s">
        <v>27</v>
      </c>
      <c r="AW559" s="62"/>
      <c r="AX559" s="62" t="s">
        <v>748</v>
      </c>
      <c r="AY559" s="62">
        <v>10.087</v>
      </c>
      <c r="AZ559" s="62">
        <v>0.91699999999999993</v>
      </c>
      <c r="BA559" s="62">
        <v>1.0905125408942202</v>
      </c>
      <c r="BB559" s="62">
        <v>7.3680000000000003</v>
      </c>
      <c r="BC559" s="62">
        <v>58</v>
      </c>
      <c r="BD559">
        <v>453</v>
      </c>
      <c r="BE559" s="62"/>
      <c r="BF559" s="62"/>
      <c r="BG559" s="62"/>
      <c r="BH559" s="50">
        <f t="shared" si="8"/>
        <v>0.39655001487062558</v>
      </c>
      <c r="BI559" s="50"/>
      <c r="BJ559" s="50"/>
      <c r="BL559" s="50"/>
      <c r="BM559" s="50"/>
      <c r="BN559" s="50"/>
      <c r="BO559" s="50"/>
      <c r="BP559" s="50"/>
      <c r="BQ559" s="50"/>
      <c r="BR559" s="50"/>
      <c r="BS559" s="50"/>
      <c r="BT559" s="50"/>
      <c r="BU559" s="50"/>
      <c r="BV559" s="50"/>
      <c r="BW559" s="50"/>
      <c r="BX559" s="50"/>
      <c r="BY559" s="50"/>
      <c r="BZ559" s="50"/>
      <c r="CA559" s="50"/>
      <c r="CB559" s="50"/>
      <c r="CC559" s="50"/>
      <c r="CD559" s="50"/>
      <c r="CE559" s="50"/>
      <c r="CF559" s="50"/>
      <c r="CG559" s="50"/>
      <c r="CH559" s="50"/>
      <c r="CI559" s="50"/>
    </row>
    <row r="560" spans="1:87" ht="14.25" hidden="1" customHeight="1" x14ac:dyDescent="0.25">
      <c r="A560" s="58">
        <v>560</v>
      </c>
      <c r="B560" s="59" t="s">
        <v>78</v>
      </c>
      <c r="C560" s="59" t="s">
        <v>26</v>
      </c>
      <c r="D560" s="59" t="s">
        <v>43</v>
      </c>
      <c r="E560" s="59"/>
      <c r="F560" s="59" t="s">
        <v>500</v>
      </c>
      <c r="G560" s="58">
        <v>59</v>
      </c>
      <c r="H560" s="58">
        <v>26</v>
      </c>
      <c r="I560" s="59" t="s">
        <v>172</v>
      </c>
      <c r="J560" s="58">
        <v>8517821164</v>
      </c>
      <c r="K560" s="58">
        <v>3</v>
      </c>
      <c r="L560" s="58">
        <v>0.6</v>
      </c>
      <c r="M560" s="60">
        <v>0</v>
      </c>
      <c r="N560" s="60">
        <v>0</v>
      </c>
      <c r="O560" s="60">
        <v>0</v>
      </c>
      <c r="P560" s="60">
        <v>0</v>
      </c>
      <c r="Q560" s="60">
        <v>0</v>
      </c>
      <c r="R560" s="60">
        <v>0</v>
      </c>
      <c r="S560" s="60">
        <v>0</v>
      </c>
      <c r="T560" s="60">
        <v>0</v>
      </c>
      <c r="U560" s="60">
        <v>0</v>
      </c>
      <c r="V560" s="60">
        <v>0</v>
      </c>
      <c r="W560" s="59">
        <v>0</v>
      </c>
      <c r="X560" s="60">
        <v>0</v>
      </c>
      <c r="Y560" s="60">
        <v>0</v>
      </c>
      <c r="Z560" s="59">
        <v>0</v>
      </c>
      <c r="AA560" s="59">
        <v>0</v>
      </c>
      <c r="AB560" s="59" t="s">
        <v>767</v>
      </c>
      <c r="AC560" s="61">
        <v>4</v>
      </c>
      <c r="AD560" s="58">
        <v>0</v>
      </c>
      <c r="AE560" s="58">
        <v>0</v>
      </c>
      <c r="AF560" s="58">
        <v>0</v>
      </c>
      <c r="AG560" s="58">
        <v>0</v>
      </c>
      <c r="AH560" s="59" t="s">
        <v>503</v>
      </c>
      <c r="AI560" s="58">
        <v>25</v>
      </c>
      <c r="AJ560" s="60"/>
      <c r="AK560" s="59" t="s">
        <v>594</v>
      </c>
      <c r="AL560" s="59">
        <v>1</v>
      </c>
      <c r="AM560" s="59" t="s">
        <v>27</v>
      </c>
      <c r="AN560" s="59" t="s">
        <v>680</v>
      </c>
      <c r="AO560" s="58">
        <v>29</v>
      </c>
      <c r="AP560" s="59" t="s">
        <v>674</v>
      </c>
      <c r="AQ560" s="59" t="s">
        <v>691</v>
      </c>
      <c r="AR560" s="59" t="s">
        <v>695</v>
      </c>
      <c r="AS560" s="59" t="s">
        <v>727</v>
      </c>
      <c r="AT560" s="59" t="s">
        <v>27</v>
      </c>
      <c r="AU560" s="59" t="s">
        <v>27</v>
      </c>
      <c r="AV560" s="59" t="s">
        <v>710</v>
      </c>
      <c r="AW560" s="64"/>
      <c r="AX560" s="62" t="s">
        <v>748</v>
      </c>
      <c r="AY560" s="62">
        <v>16.975999999999999</v>
      </c>
      <c r="AZ560" s="62" t="s">
        <v>27</v>
      </c>
      <c r="BA560" s="62">
        <v>0</v>
      </c>
      <c r="BB560" s="62">
        <v>11.867000000000001</v>
      </c>
      <c r="BC560" s="62">
        <v>177</v>
      </c>
      <c r="BD560" s="65">
        <v>0</v>
      </c>
      <c r="BE560" s="62"/>
      <c r="BF560" s="64"/>
      <c r="BG560" s="64"/>
      <c r="BH560" s="50">
        <f t="shared" si="8"/>
        <v>0</v>
      </c>
    </row>
    <row r="561" spans="1:87" ht="14.25" hidden="1" customHeight="1" x14ac:dyDescent="0.25">
      <c r="A561" s="58">
        <v>561</v>
      </c>
      <c r="B561" s="59" t="s">
        <v>78</v>
      </c>
      <c r="C561" s="59" t="s">
        <v>27</v>
      </c>
      <c r="D561" s="59" t="s">
        <v>48</v>
      </c>
      <c r="E561" s="59"/>
      <c r="F561" s="59" t="s">
        <v>500</v>
      </c>
      <c r="G561" s="58">
        <v>53</v>
      </c>
      <c r="H561" s="58">
        <v>7</v>
      </c>
      <c r="I561" s="59" t="s">
        <v>172</v>
      </c>
      <c r="J561" s="58">
        <v>8517821164</v>
      </c>
      <c r="K561" s="58">
        <v>1.32692307692308</v>
      </c>
      <c r="L561" s="58">
        <v>0.265384615384615</v>
      </c>
      <c r="M561" s="60">
        <v>0</v>
      </c>
      <c r="N561" s="60">
        <v>0</v>
      </c>
      <c r="O561" s="60">
        <v>0</v>
      </c>
      <c r="P561" s="60">
        <v>0</v>
      </c>
      <c r="Q561" s="60">
        <v>0</v>
      </c>
      <c r="R561" s="60">
        <v>0</v>
      </c>
      <c r="S561" s="60">
        <v>0</v>
      </c>
      <c r="T561" s="60">
        <v>0</v>
      </c>
      <c r="U561" s="60">
        <v>0</v>
      </c>
      <c r="V561" s="60">
        <v>0</v>
      </c>
      <c r="W561" s="59">
        <v>0</v>
      </c>
      <c r="X561" s="60">
        <v>0</v>
      </c>
      <c r="Y561" s="60">
        <v>0</v>
      </c>
      <c r="Z561" s="59">
        <v>0</v>
      </c>
      <c r="AA561" s="59">
        <v>0</v>
      </c>
      <c r="AB561" s="59" t="s">
        <v>27</v>
      </c>
      <c r="AC561" s="61">
        <v>4</v>
      </c>
      <c r="AD561" s="58">
        <v>0</v>
      </c>
      <c r="AE561" s="58">
        <v>0</v>
      </c>
      <c r="AF561" s="58">
        <v>0</v>
      </c>
      <c r="AG561" s="58">
        <v>0</v>
      </c>
      <c r="AH561" s="59" t="s">
        <v>503</v>
      </c>
      <c r="AI561" s="58">
        <v>25</v>
      </c>
      <c r="AJ561" s="60"/>
      <c r="AK561" s="59" t="s">
        <v>626</v>
      </c>
      <c r="AL561" s="59">
        <v>1</v>
      </c>
      <c r="AM561" s="59" t="s">
        <v>27</v>
      </c>
      <c r="AN561" s="59" t="s">
        <v>680</v>
      </c>
      <c r="AO561" s="58">
        <v>29</v>
      </c>
      <c r="AP561" s="59" t="s">
        <v>674</v>
      </c>
      <c r="AQ561" s="59" t="s">
        <v>691</v>
      </c>
      <c r="AR561" s="59" t="s">
        <v>695</v>
      </c>
      <c r="AS561" s="59" t="s">
        <v>727</v>
      </c>
      <c r="AT561" s="59" t="s">
        <v>27</v>
      </c>
      <c r="AU561" s="59" t="s">
        <v>27</v>
      </c>
      <c r="AV561" s="59" t="s">
        <v>710</v>
      </c>
      <c r="AW561" s="64"/>
      <c r="AX561" s="62" t="s">
        <v>748</v>
      </c>
      <c r="AY561" s="62">
        <v>7.0150000000000006</v>
      </c>
      <c r="AZ561" s="62" t="s">
        <v>27</v>
      </c>
      <c r="BA561" s="62">
        <v>0</v>
      </c>
      <c r="BB561" s="62">
        <v>3.1870000000000003</v>
      </c>
      <c r="BC561" s="62">
        <v>0</v>
      </c>
      <c r="BD561" s="65">
        <v>0</v>
      </c>
      <c r="BE561" s="62"/>
      <c r="BF561" s="64"/>
      <c r="BG561" s="64"/>
      <c r="BH561" s="50">
        <f t="shared" si="8"/>
        <v>0</v>
      </c>
    </row>
    <row r="562" spans="1:87" ht="14.25" hidden="1" customHeight="1" x14ac:dyDescent="0.25">
      <c r="A562" s="58">
        <v>562</v>
      </c>
      <c r="B562" s="59" t="s">
        <v>78</v>
      </c>
      <c r="C562" s="59" t="s">
        <v>28</v>
      </c>
      <c r="D562" s="59" t="s">
        <v>79</v>
      </c>
      <c r="E562" s="59"/>
      <c r="F562" s="59" t="s">
        <v>80</v>
      </c>
      <c r="G562" s="58">
        <v>1</v>
      </c>
      <c r="H562" s="58">
        <v>30</v>
      </c>
      <c r="I562" s="59" t="s">
        <v>173</v>
      </c>
      <c r="J562" s="58">
        <v>79215167188</v>
      </c>
      <c r="K562" s="58">
        <v>69.571428571428598</v>
      </c>
      <c r="L562" s="58">
        <v>0.50151975683890604</v>
      </c>
      <c r="M562" s="60">
        <v>0</v>
      </c>
      <c r="N562" s="60">
        <v>0</v>
      </c>
      <c r="O562" s="60">
        <v>0</v>
      </c>
      <c r="P562" s="60">
        <v>0</v>
      </c>
      <c r="Q562" s="60">
        <v>0</v>
      </c>
      <c r="R562" s="60">
        <v>0</v>
      </c>
      <c r="S562" s="60">
        <v>0</v>
      </c>
      <c r="T562" s="60">
        <v>0</v>
      </c>
      <c r="U562" s="60">
        <v>0</v>
      </c>
      <c r="V562" s="60">
        <v>0</v>
      </c>
      <c r="W562" s="59">
        <v>0</v>
      </c>
      <c r="X562" s="60">
        <v>0</v>
      </c>
      <c r="Y562" s="60">
        <v>0</v>
      </c>
      <c r="Z562" s="59">
        <v>0</v>
      </c>
      <c r="AA562" s="59">
        <v>0</v>
      </c>
      <c r="AB562" s="59" t="s">
        <v>102</v>
      </c>
      <c r="AC562" s="61">
        <v>4</v>
      </c>
      <c r="AD562" s="58">
        <v>0</v>
      </c>
      <c r="AE562" s="58">
        <v>0</v>
      </c>
      <c r="AF562" s="58">
        <v>0</v>
      </c>
      <c r="AG562" s="58">
        <v>0</v>
      </c>
      <c r="AH562" s="59" t="s">
        <v>90</v>
      </c>
      <c r="AI562" s="58">
        <v>4</v>
      </c>
      <c r="AJ562" s="60"/>
      <c r="AK562" s="59" t="s">
        <v>174</v>
      </c>
      <c r="AL562" s="59">
        <v>1</v>
      </c>
      <c r="AM562" s="59" t="s">
        <v>27</v>
      </c>
      <c r="AN562" s="59" t="s">
        <v>673</v>
      </c>
      <c r="AO562" s="58">
        <v>18</v>
      </c>
      <c r="AP562" s="59" t="s">
        <v>677</v>
      </c>
      <c r="AQ562" s="59" t="s">
        <v>728</v>
      </c>
      <c r="AR562" s="59" t="s">
        <v>27</v>
      </c>
      <c r="AS562" s="59" t="s">
        <v>686</v>
      </c>
      <c r="AT562" s="59" t="s">
        <v>27</v>
      </c>
      <c r="AU562" s="59" t="s">
        <v>27</v>
      </c>
      <c r="AV562" s="59" t="s">
        <v>27</v>
      </c>
      <c r="AW562" s="62"/>
      <c r="AX562" s="62" t="s">
        <v>747</v>
      </c>
      <c r="AY562" s="62">
        <v>20.699000000000002</v>
      </c>
      <c r="AZ562" s="62" t="s">
        <v>27</v>
      </c>
      <c r="BA562" s="62">
        <v>0</v>
      </c>
      <c r="BB562" s="62">
        <v>19.748999999999999</v>
      </c>
      <c r="BC562" s="62">
        <v>93</v>
      </c>
      <c r="BD562" s="65">
        <v>0</v>
      </c>
      <c r="BE562" s="62" t="s">
        <v>89</v>
      </c>
      <c r="BF562" s="62">
        <v>1</v>
      </c>
      <c r="BG562" s="62"/>
      <c r="BH562" s="50">
        <f t="shared" si="8"/>
        <v>0</v>
      </c>
      <c r="BI562" s="50"/>
      <c r="BJ562" s="50"/>
      <c r="BL562" s="50"/>
      <c r="BM562" s="50"/>
      <c r="BN562" s="50"/>
      <c r="BO562" s="50"/>
      <c r="BP562" s="50"/>
      <c r="BQ562" s="50"/>
      <c r="BR562" s="50"/>
      <c r="BS562" s="50"/>
      <c r="BT562" s="50"/>
      <c r="BU562" s="50"/>
      <c r="BV562" s="50"/>
      <c r="BW562" s="50"/>
      <c r="BX562" s="50"/>
      <c r="BY562" s="50"/>
      <c r="BZ562" s="50"/>
      <c r="CA562" s="50"/>
      <c r="CB562" s="50"/>
      <c r="CC562" s="50"/>
      <c r="CD562" s="50"/>
      <c r="CE562" s="50"/>
      <c r="CF562" s="50"/>
      <c r="CG562" s="50"/>
      <c r="CH562" s="50"/>
      <c r="CI562" s="50"/>
    </row>
    <row r="563" spans="1:87" ht="14.25" hidden="1" customHeight="1" x14ac:dyDescent="0.25">
      <c r="A563" s="58">
        <v>563</v>
      </c>
      <c r="B563" s="59" t="s">
        <v>78</v>
      </c>
      <c r="C563" s="59" t="s">
        <v>28</v>
      </c>
      <c r="D563" s="59" t="s">
        <v>34</v>
      </c>
      <c r="E563" s="59"/>
      <c r="F563" s="59" t="s">
        <v>35</v>
      </c>
      <c r="G563" s="58">
        <v>1</v>
      </c>
      <c r="H563" s="58">
        <v>19</v>
      </c>
      <c r="I563" s="59" t="s">
        <v>173</v>
      </c>
      <c r="J563" s="58">
        <v>79215167188</v>
      </c>
      <c r="K563" s="58">
        <v>69.125</v>
      </c>
      <c r="L563" s="58">
        <v>0.79481132075471705</v>
      </c>
      <c r="M563" s="60">
        <v>0</v>
      </c>
      <c r="N563" s="60">
        <v>0</v>
      </c>
      <c r="O563" s="60">
        <v>0</v>
      </c>
      <c r="P563" s="60">
        <v>0</v>
      </c>
      <c r="Q563" s="60">
        <v>0</v>
      </c>
      <c r="R563" s="60">
        <v>0</v>
      </c>
      <c r="S563" s="60">
        <v>0</v>
      </c>
      <c r="T563" s="60">
        <v>0</v>
      </c>
      <c r="U563" s="60">
        <v>0</v>
      </c>
      <c r="V563" s="60">
        <v>0</v>
      </c>
      <c r="W563" s="59">
        <v>0</v>
      </c>
      <c r="X563" s="60">
        <v>0</v>
      </c>
      <c r="Y563" s="60">
        <v>0</v>
      </c>
      <c r="Z563" s="59">
        <v>0</v>
      </c>
      <c r="AA563" s="59">
        <v>0</v>
      </c>
      <c r="AB563" s="59" t="s">
        <v>102</v>
      </c>
      <c r="AC563" s="61">
        <v>4</v>
      </c>
      <c r="AD563" s="58">
        <v>0</v>
      </c>
      <c r="AE563" s="58">
        <v>0</v>
      </c>
      <c r="AF563" s="58">
        <v>0</v>
      </c>
      <c r="AG563" s="58">
        <v>0</v>
      </c>
      <c r="AH563" s="59" t="s">
        <v>90</v>
      </c>
      <c r="AI563" s="58">
        <v>4</v>
      </c>
      <c r="AJ563" s="60"/>
      <c r="AK563" s="59" t="s">
        <v>174</v>
      </c>
      <c r="AL563" s="59">
        <v>1</v>
      </c>
      <c r="AM563" s="59" t="s">
        <v>27</v>
      </c>
      <c r="AN563" s="59" t="s">
        <v>673</v>
      </c>
      <c r="AO563" s="58">
        <v>18</v>
      </c>
      <c r="AP563" s="59" t="s">
        <v>677</v>
      </c>
      <c r="AQ563" s="59" t="s">
        <v>728</v>
      </c>
      <c r="AR563" s="59" t="s">
        <v>27</v>
      </c>
      <c r="AS563" s="59" t="s">
        <v>686</v>
      </c>
      <c r="AT563" s="59" t="s">
        <v>27</v>
      </c>
      <c r="AU563" s="59" t="s">
        <v>27</v>
      </c>
      <c r="AV563" s="59" t="s">
        <v>27</v>
      </c>
      <c r="AW563" s="62"/>
      <c r="AX563" s="62" t="s">
        <v>747</v>
      </c>
      <c r="AY563" s="62">
        <v>19</v>
      </c>
      <c r="AZ563" s="62" t="s">
        <v>27</v>
      </c>
      <c r="BA563" s="62">
        <v>0</v>
      </c>
      <c r="BB563" s="62">
        <v>18.097000000000001</v>
      </c>
      <c r="BC563" s="62">
        <v>27</v>
      </c>
      <c r="BD563" s="65">
        <v>0</v>
      </c>
      <c r="BE563" s="62"/>
      <c r="BF563" s="62"/>
      <c r="BG563" s="62"/>
      <c r="BH563" s="50">
        <f t="shared" si="8"/>
        <v>0</v>
      </c>
      <c r="BI563" s="50"/>
      <c r="BJ563" s="50"/>
      <c r="BL563" s="50"/>
      <c r="BM563" s="50"/>
      <c r="BN563" s="50"/>
      <c r="BO563" s="50"/>
      <c r="BP563" s="50"/>
      <c r="BQ563" s="50"/>
      <c r="BR563" s="50"/>
      <c r="BS563" s="50"/>
      <c r="BT563" s="50"/>
      <c r="BU563" s="50"/>
      <c r="BV563" s="50"/>
      <c r="BW563" s="50"/>
      <c r="BX563" s="50"/>
      <c r="BY563" s="50"/>
      <c r="BZ563" s="50"/>
      <c r="CA563" s="50"/>
      <c r="CB563" s="50"/>
      <c r="CC563" s="50"/>
      <c r="CD563" s="50"/>
      <c r="CE563" s="50"/>
      <c r="CF563" s="50"/>
      <c r="CG563" s="50"/>
      <c r="CH563" s="50"/>
      <c r="CI563" s="50"/>
    </row>
    <row r="564" spans="1:87" ht="14.25" hidden="1" customHeight="1" x14ac:dyDescent="0.25">
      <c r="A564" s="58">
        <v>564</v>
      </c>
      <c r="B564" s="59" t="s">
        <v>78</v>
      </c>
      <c r="C564" s="59" t="s">
        <v>28</v>
      </c>
      <c r="D564" s="59" t="s">
        <v>39</v>
      </c>
      <c r="E564" s="59"/>
      <c r="F564" s="59" t="s">
        <v>40</v>
      </c>
      <c r="G564" s="58">
        <v>1</v>
      </c>
      <c r="H564" s="58">
        <v>9</v>
      </c>
      <c r="I564" s="59" t="s">
        <v>173</v>
      </c>
      <c r="J564" s="58">
        <v>79215167188</v>
      </c>
      <c r="K564" s="58">
        <v>42.769230769230802</v>
      </c>
      <c r="L564" s="58">
        <v>0.29753265602322199</v>
      </c>
      <c r="M564" s="60">
        <v>0</v>
      </c>
      <c r="N564" s="60">
        <v>0</v>
      </c>
      <c r="O564" s="60">
        <v>0</v>
      </c>
      <c r="P564" s="60">
        <v>0</v>
      </c>
      <c r="Q564" s="60">
        <v>0</v>
      </c>
      <c r="R564" s="60">
        <v>0</v>
      </c>
      <c r="S564" s="60">
        <v>0</v>
      </c>
      <c r="T564" s="60">
        <v>0</v>
      </c>
      <c r="U564" s="60">
        <v>0</v>
      </c>
      <c r="V564" s="60">
        <v>0</v>
      </c>
      <c r="W564" s="59">
        <v>0</v>
      </c>
      <c r="X564" s="60">
        <v>0</v>
      </c>
      <c r="Y564" s="60">
        <v>0</v>
      </c>
      <c r="Z564" s="59">
        <v>0</v>
      </c>
      <c r="AA564" s="59">
        <v>0</v>
      </c>
      <c r="AB564" s="59" t="s">
        <v>99</v>
      </c>
      <c r="AC564" s="61">
        <v>4</v>
      </c>
      <c r="AD564" s="58">
        <v>0</v>
      </c>
      <c r="AE564" s="58">
        <v>0</v>
      </c>
      <c r="AF564" s="58">
        <v>0</v>
      </c>
      <c r="AG564" s="58">
        <v>0</v>
      </c>
      <c r="AH564" s="59" t="s">
        <v>90</v>
      </c>
      <c r="AI564" s="58">
        <v>4</v>
      </c>
      <c r="AJ564" s="60"/>
      <c r="AK564" s="59" t="s">
        <v>100</v>
      </c>
      <c r="AL564" s="59">
        <v>1</v>
      </c>
      <c r="AM564" s="59" t="s">
        <v>27</v>
      </c>
      <c r="AN564" s="59" t="s">
        <v>673</v>
      </c>
      <c r="AO564" s="58">
        <v>18</v>
      </c>
      <c r="AP564" s="59" t="s">
        <v>677</v>
      </c>
      <c r="AQ564" s="59" t="s">
        <v>728</v>
      </c>
      <c r="AR564" s="59" t="s">
        <v>27</v>
      </c>
      <c r="AS564" s="59" t="s">
        <v>686</v>
      </c>
      <c r="AT564" s="59" t="s">
        <v>27</v>
      </c>
      <c r="AU564" s="59" t="s">
        <v>27</v>
      </c>
      <c r="AV564" s="59" t="s">
        <v>27</v>
      </c>
      <c r="AW564" s="62"/>
      <c r="AX564" s="62" t="s">
        <v>747</v>
      </c>
      <c r="AY564" s="62">
        <v>9</v>
      </c>
      <c r="AZ564" s="62" t="s">
        <v>27</v>
      </c>
      <c r="BA564" s="62">
        <v>0</v>
      </c>
      <c r="BB564" s="62">
        <v>8.2900000000000009</v>
      </c>
      <c r="BC564" s="62">
        <v>23</v>
      </c>
      <c r="BD564" s="65">
        <v>0</v>
      </c>
      <c r="BE564" s="62"/>
      <c r="BF564" s="62"/>
      <c r="BG564" s="62"/>
      <c r="BH564" s="50">
        <f t="shared" si="8"/>
        <v>0</v>
      </c>
      <c r="BI564" s="50"/>
      <c r="BJ564" s="50"/>
      <c r="BL564" s="50"/>
      <c r="BM564" s="50"/>
      <c r="BN564" s="50"/>
      <c r="BO564" s="50"/>
      <c r="BP564" s="50"/>
      <c r="BQ564" s="50"/>
      <c r="BR564" s="50"/>
      <c r="BS564" s="50"/>
      <c r="BT564" s="50"/>
      <c r="BU564" s="50"/>
      <c r="BV564" s="50"/>
      <c r="BW564" s="50"/>
      <c r="BX564" s="50"/>
      <c r="BY564" s="50"/>
      <c r="BZ564" s="50"/>
      <c r="CA564" s="50"/>
      <c r="CB564" s="50"/>
      <c r="CC564" s="50"/>
      <c r="CD564" s="50"/>
      <c r="CE564" s="50"/>
      <c r="CF564" s="50"/>
      <c r="CG564" s="50"/>
      <c r="CH564" s="50"/>
      <c r="CI564" s="50"/>
    </row>
    <row r="565" spans="1:87" ht="14.25" hidden="1" customHeight="1" x14ac:dyDescent="0.25">
      <c r="A565" s="58">
        <v>565</v>
      </c>
      <c r="B565" s="59" t="s">
        <v>78</v>
      </c>
      <c r="C565" s="59" t="s">
        <v>28</v>
      </c>
      <c r="D565" s="59" t="s">
        <v>44</v>
      </c>
      <c r="E565" s="59"/>
      <c r="F565" s="59" t="s">
        <v>45</v>
      </c>
      <c r="G565" s="58">
        <v>1</v>
      </c>
      <c r="H565" s="58">
        <v>8</v>
      </c>
      <c r="I565" s="59" t="s">
        <v>173</v>
      </c>
      <c r="J565" s="58">
        <v>79215167188</v>
      </c>
      <c r="K565" s="58">
        <v>0</v>
      </c>
      <c r="L565" s="58">
        <v>0</v>
      </c>
      <c r="M565" s="60">
        <v>0</v>
      </c>
      <c r="N565" s="60">
        <v>0</v>
      </c>
      <c r="O565" s="60">
        <v>0</v>
      </c>
      <c r="P565" s="60">
        <v>0</v>
      </c>
      <c r="Q565" s="60">
        <v>0</v>
      </c>
      <c r="R565" s="60">
        <v>0</v>
      </c>
      <c r="S565" s="60">
        <v>0</v>
      </c>
      <c r="T565" s="60">
        <v>0</v>
      </c>
      <c r="U565" s="60">
        <v>0</v>
      </c>
      <c r="V565" s="60">
        <v>0</v>
      </c>
      <c r="W565" s="59">
        <v>0</v>
      </c>
      <c r="X565" s="60">
        <v>0</v>
      </c>
      <c r="Y565" s="60">
        <v>0</v>
      </c>
      <c r="Z565" s="59">
        <v>0</v>
      </c>
      <c r="AA565" s="59">
        <v>0</v>
      </c>
      <c r="AB565" s="59" t="s">
        <v>27</v>
      </c>
      <c r="AC565" s="61">
        <v>4</v>
      </c>
      <c r="AD565" s="58">
        <v>0</v>
      </c>
      <c r="AE565" s="58">
        <v>0</v>
      </c>
      <c r="AF565" s="58">
        <v>0</v>
      </c>
      <c r="AG565" s="58">
        <v>0</v>
      </c>
      <c r="AH565" s="59" t="s">
        <v>90</v>
      </c>
      <c r="AI565" s="58">
        <v>4</v>
      </c>
      <c r="AJ565" s="60"/>
      <c r="AK565" s="59" t="s">
        <v>254</v>
      </c>
      <c r="AL565" s="59">
        <v>1</v>
      </c>
      <c r="AM565" s="59" t="s">
        <v>27</v>
      </c>
      <c r="AN565" s="59" t="s">
        <v>673</v>
      </c>
      <c r="AO565" s="58">
        <v>18</v>
      </c>
      <c r="AP565" s="59" t="s">
        <v>677</v>
      </c>
      <c r="AQ565" s="59" t="s">
        <v>728</v>
      </c>
      <c r="AR565" s="59" t="s">
        <v>27</v>
      </c>
      <c r="AS565" s="59" t="s">
        <v>686</v>
      </c>
      <c r="AT565" s="59" t="s">
        <v>27</v>
      </c>
      <c r="AU565" s="59" t="s">
        <v>27</v>
      </c>
      <c r="AV565" s="59" t="s">
        <v>27</v>
      </c>
      <c r="AW565" s="64"/>
      <c r="AX565" s="62" t="s">
        <v>747</v>
      </c>
      <c r="AY565" s="62">
        <v>8.0009999999999994</v>
      </c>
      <c r="AZ565" s="62" t="s">
        <v>27</v>
      </c>
      <c r="BA565" s="62">
        <v>0</v>
      </c>
      <c r="BB565" s="62"/>
      <c r="BC565" s="62">
        <v>36</v>
      </c>
      <c r="BD565" s="65">
        <v>0</v>
      </c>
      <c r="BE565" s="62"/>
      <c r="BF565" s="64"/>
      <c r="BG565" s="64"/>
      <c r="BH565" s="50">
        <f t="shared" si="8"/>
        <v>0</v>
      </c>
    </row>
    <row r="566" spans="1:87" ht="14.25" hidden="1" customHeight="1" x14ac:dyDescent="0.25">
      <c r="A566" s="58">
        <v>566</v>
      </c>
      <c r="B566" s="59" t="s">
        <v>78</v>
      </c>
      <c r="C566" s="59" t="s">
        <v>28</v>
      </c>
      <c r="D566" s="59" t="s">
        <v>29</v>
      </c>
      <c r="E566" s="59"/>
      <c r="F566" s="59" t="s">
        <v>32</v>
      </c>
      <c r="G566" s="58">
        <v>19</v>
      </c>
      <c r="H566" s="58">
        <v>75</v>
      </c>
      <c r="I566" s="59" t="s">
        <v>173</v>
      </c>
      <c r="J566" s="58">
        <v>79215167188</v>
      </c>
      <c r="K566" s="58">
        <v>0.5625</v>
      </c>
      <c r="L566" s="58">
        <v>0.28125</v>
      </c>
      <c r="M566" s="60">
        <v>0</v>
      </c>
      <c r="N566" s="60">
        <v>0</v>
      </c>
      <c r="O566" s="60">
        <v>0</v>
      </c>
      <c r="P566" s="60">
        <v>0</v>
      </c>
      <c r="Q566" s="60">
        <v>0</v>
      </c>
      <c r="R566" s="60">
        <v>0</v>
      </c>
      <c r="S566" s="60">
        <v>0</v>
      </c>
      <c r="T566" s="60">
        <v>0</v>
      </c>
      <c r="U566" s="60">
        <v>0</v>
      </c>
      <c r="V566" s="60">
        <v>0</v>
      </c>
      <c r="W566" s="59">
        <v>0</v>
      </c>
      <c r="X566" s="60">
        <v>0</v>
      </c>
      <c r="Y566" s="60">
        <v>0</v>
      </c>
      <c r="Z566" s="59">
        <v>0</v>
      </c>
      <c r="AA566" s="59">
        <v>0</v>
      </c>
      <c r="AB566" s="59" t="s">
        <v>99</v>
      </c>
      <c r="AC566" s="61">
        <v>4</v>
      </c>
      <c r="AD566" s="58">
        <v>0</v>
      </c>
      <c r="AE566" s="58">
        <v>0</v>
      </c>
      <c r="AF566" s="58">
        <v>0</v>
      </c>
      <c r="AG566" s="58">
        <v>0</v>
      </c>
      <c r="AH566" s="59" t="s">
        <v>258</v>
      </c>
      <c r="AI566" s="58">
        <v>9</v>
      </c>
      <c r="AJ566" s="60"/>
      <c r="AK566" s="59" t="s">
        <v>295</v>
      </c>
      <c r="AL566" s="59">
        <v>1</v>
      </c>
      <c r="AM566" s="59" t="s">
        <v>27</v>
      </c>
      <c r="AN566" s="59" t="s">
        <v>673</v>
      </c>
      <c r="AO566" s="58">
        <v>18</v>
      </c>
      <c r="AP566" s="59" t="s">
        <v>677</v>
      </c>
      <c r="AQ566" s="59" t="s">
        <v>728</v>
      </c>
      <c r="AR566" s="59" t="s">
        <v>27</v>
      </c>
      <c r="AS566" s="59" t="s">
        <v>686</v>
      </c>
      <c r="AT566" s="59" t="s">
        <v>27</v>
      </c>
      <c r="AU566" s="59" t="s">
        <v>27</v>
      </c>
      <c r="AV566" s="59" t="s">
        <v>27</v>
      </c>
      <c r="AW566" s="62"/>
      <c r="AX566" s="62" t="s">
        <v>747</v>
      </c>
      <c r="AY566" s="62">
        <v>23.126999999999999</v>
      </c>
      <c r="AZ566" s="62" t="s">
        <v>27</v>
      </c>
      <c r="BA566" s="62">
        <v>0</v>
      </c>
      <c r="BB566" s="62">
        <v>22.31</v>
      </c>
      <c r="BC566" s="62">
        <v>28</v>
      </c>
      <c r="BD566" s="65">
        <v>0</v>
      </c>
      <c r="BE566" s="62"/>
      <c r="BF566" s="62"/>
      <c r="BG566" s="62"/>
      <c r="BH566" s="50">
        <f t="shared" si="8"/>
        <v>0</v>
      </c>
      <c r="BI566" s="50"/>
      <c r="BJ566" s="50"/>
      <c r="BL566" s="50"/>
      <c r="BM566" s="50"/>
      <c r="BN566" s="50"/>
      <c r="BO566" s="50"/>
      <c r="BP566" s="50"/>
      <c r="BQ566" s="50"/>
      <c r="BR566" s="50"/>
      <c r="BS566" s="50"/>
      <c r="BT566" s="50"/>
      <c r="BU566" s="50"/>
      <c r="BV566" s="50"/>
      <c r="BW566" s="50"/>
      <c r="BX566" s="50"/>
      <c r="BY566" s="50"/>
      <c r="BZ566" s="50"/>
      <c r="CA566" s="50"/>
      <c r="CB566" s="50"/>
      <c r="CC566" s="50"/>
      <c r="CD566" s="50"/>
      <c r="CE566" s="50"/>
      <c r="CF566" s="50"/>
      <c r="CG566" s="50"/>
      <c r="CH566" s="50"/>
      <c r="CI566" s="50"/>
    </row>
    <row r="567" spans="1:87" ht="14.25" hidden="1" customHeight="1" x14ac:dyDescent="0.25">
      <c r="A567" s="58">
        <v>567</v>
      </c>
      <c r="B567" s="59" t="s">
        <v>325</v>
      </c>
      <c r="C567" s="59" t="s">
        <v>28</v>
      </c>
      <c r="D567" s="59" t="s">
        <v>36</v>
      </c>
      <c r="E567" s="59"/>
      <c r="F567" s="59" t="s">
        <v>32</v>
      </c>
      <c r="G567" s="58">
        <v>66</v>
      </c>
      <c r="H567" s="58">
        <v>56</v>
      </c>
      <c r="I567" s="59" t="s">
        <v>173</v>
      </c>
      <c r="J567" s="58">
        <v>79215167188</v>
      </c>
      <c r="K567" s="58">
        <v>2</v>
      </c>
      <c r="L567" s="58">
        <v>1</v>
      </c>
      <c r="M567" s="60">
        <v>0</v>
      </c>
      <c r="N567" s="60">
        <v>0</v>
      </c>
      <c r="O567" s="60">
        <v>0</v>
      </c>
      <c r="P567" s="60">
        <v>0</v>
      </c>
      <c r="Q567" s="60">
        <v>0</v>
      </c>
      <c r="R567" s="60">
        <v>0</v>
      </c>
      <c r="S567" s="60">
        <v>0</v>
      </c>
      <c r="T567" s="60">
        <v>0</v>
      </c>
      <c r="U567" s="60">
        <v>0</v>
      </c>
      <c r="V567" s="60">
        <v>0</v>
      </c>
      <c r="W567" s="59">
        <v>0</v>
      </c>
      <c r="X567" s="60">
        <v>0</v>
      </c>
      <c r="Y567" s="60">
        <v>0</v>
      </c>
      <c r="Z567" s="59">
        <v>0</v>
      </c>
      <c r="AA567" s="59">
        <v>0</v>
      </c>
      <c r="AB567" s="59" t="s">
        <v>27</v>
      </c>
      <c r="AC567" s="61">
        <v>4</v>
      </c>
      <c r="AD567" s="58">
        <v>0</v>
      </c>
      <c r="AE567" s="58">
        <v>0</v>
      </c>
      <c r="AF567" s="58">
        <v>0</v>
      </c>
      <c r="AG567" s="58">
        <v>0</v>
      </c>
      <c r="AH567" s="59" t="s">
        <v>258</v>
      </c>
      <c r="AI567" s="58">
        <v>9</v>
      </c>
      <c r="AJ567" s="60"/>
      <c r="AK567" s="59" t="s">
        <v>273</v>
      </c>
      <c r="AL567" s="59">
        <v>1</v>
      </c>
      <c r="AM567" s="59" t="s">
        <v>27</v>
      </c>
      <c r="AN567" s="59" t="s">
        <v>673</v>
      </c>
      <c r="AO567" s="58">
        <v>18</v>
      </c>
      <c r="AP567" s="59" t="s">
        <v>677</v>
      </c>
      <c r="AQ567" s="59" t="s">
        <v>728</v>
      </c>
      <c r="AR567" s="59" t="s">
        <v>27</v>
      </c>
      <c r="AS567" s="59" t="s">
        <v>686</v>
      </c>
      <c r="AT567" s="59" t="s">
        <v>27</v>
      </c>
      <c r="AU567" s="59" t="s">
        <v>27</v>
      </c>
      <c r="AV567" s="59" t="s">
        <v>27</v>
      </c>
      <c r="AW567" s="62"/>
      <c r="AX567" s="62" t="s">
        <v>747</v>
      </c>
      <c r="AY567" s="62">
        <v>17.123999999999999</v>
      </c>
      <c r="AZ567" s="62" t="s">
        <v>27</v>
      </c>
      <c r="BA567" s="62">
        <v>0</v>
      </c>
      <c r="BB567" s="62">
        <v>15.483000000000001</v>
      </c>
      <c r="BC567" s="62">
        <v>0</v>
      </c>
      <c r="BD567" s="65">
        <v>0</v>
      </c>
      <c r="BE567" s="62"/>
      <c r="BF567" s="62"/>
      <c r="BG567" s="62"/>
      <c r="BH567" s="50">
        <f t="shared" si="8"/>
        <v>0</v>
      </c>
      <c r="BI567" s="50"/>
      <c r="BJ567" s="50"/>
      <c r="BL567" s="50"/>
      <c r="BM567" s="50"/>
      <c r="BN567" s="50"/>
      <c r="BO567" s="50"/>
      <c r="BP567" s="50"/>
      <c r="BQ567" s="50"/>
      <c r="BR567" s="50"/>
      <c r="BS567" s="50"/>
      <c r="BT567" s="50"/>
      <c r="BU567" s="50"/>
      <c r="BV567" s="50"/>
      <c r="BW567" s="50"/>
      <c r="BX567" s="50"/>
      <c r="BY567" s="50"/>
      <c r="BZ567" s="50"/>
      <c r="CA567" s="50"/>
      <c r="CB567" s="50"/>
      <c r="CC567" s="50"/>
      <c r="CD567" s="50"/>
      <c r="CE567" s="50"/>
      <c r="CF567" s="50"/>
      <c r="CG567" s="50"/>
      <c r="CH567" s="50"/>
      <c r="CI567" s="50"/>
    </row>
    <row r="568" spans="1:87" ht="14.25" hidden="1" customHeight="1" x14ac:dyDescent="0.25">
      <c r="A568" s="58">
        <v>568</v>
      </c>
      <c r="B568" s="59" t="s">
        <v>78</v>
      </c>
      <c r="C568" s="59" t="s">
        <v>28</v>
      </c>
      <c r="D568" s="59" t="s">
        <v>41</v>
      </c>
      <c r="E568" s="59"/>
      <c r="F568" s="59" t="s">
        <v>32</v>
      </c>
      <c r="G568" s="58">
        <v>14</v>
      </c>
      <c r="H568" s="58">
        <v>13</v>
      </c>
      <c r="I568" s="59" t="s">
        <v>173</v>
      </c>
      <c r="J568" s="58">
        <v>79215167188</v>
      </c>
      <c r="K568" s="58">
        <v>2</v>
      </c>
      <c r="L568" s="58">
        <v>1</v>
      </c>
      <c r="M568" s="60">
        <v>0</v>
      </c>
      <c r="N568" s="60">
        <v>0</v>
      </c>
      <c r="O568" s="60">
        <v>0</v>
      </c>
      <c r="P568" s="60">
        <v>0</v>
      </c>
      <c r="Q568" s="60">
        <v>0</v>
      </c>
      <c r="R568" s="60">
        <v>0</v>
      </c>
      <c r="S568" s="60">
        <v>0</v>
      </c>
      <c r="T568" s="60">
        <v>0</v>
      </c>
      <c r="U568" s="60">
        <v>0</v>
      </c>
      <c r="V568" s="60">
        <v>0</v>
      </c>
      <c r="W568" s="59">
        <v>0</v>
      </c>
      <c r="X568" s="60">
        <v>0</v>
      </c>
      <c r="Y568" s="60">
        <v>0</v>
      </c>
      <c r="Z568" s="59">
        <v>0</v>
      </c>
      <c r="AA568" s="59">
        <v>0</v>
      </c>
      <c r="AB568" s="59" t="s">
        <v>27</v>
      </c>
      <c r="AC568" s="61">
        <v>4</v>
      </c>
      <c r="AD568" s="58">
        <v>0</v>
      </c>
      <c r="AE568" s="58">
        <v>0</v>
      </c>
      <c r="AF568" s="58">
        <v>0</v>
      </c>
      <c r="AG568" s="58">
        <v>0</v>
      </c>
      <c r="AH568" s="59" t="s">
        <v>258</v>
      </c>
      <c r="AI568" s="58">
        <v>9</v>
      </c>
      <c r="AJ568" s="60"/>
      <c r="AK568" s="59" t="s">
        <v>357</v>
      </c>
      <c r="AL568" s="59">
        <v>1</v>
      </c>
      <c r="AM568" s="59" t="s">
        <v>27</v>
      </c>
      <c r="AN568" s="59" t="s">
        <v>673</v>
      </c>
      <c r="AO568" s="58">
        <v>18</v>
      </c>
      <c r="AP568" s="59" t="s">
        <v>677</v>
      </c>
      <c r="AQ568" s="59" t="s">
        <v>728</v>
      </c>
      <c r="AR568" s="59" t="s">
        <v>27</v>
      </c>
      <c r="AS568" s="59" t="s">
        <v>686</v>
      </c>
      <c r="AT568" s="59" t="s">
        <v>27</v>
      </c>
      <c r="AU568" s="59" t="s">
        <v>27</v>
      </c>
      <c r="AV568" s="59" t="s">
        <v>27</v>
      </c>
      <c r="AW568" s="64"/>
      <c r="AX568" s="62" t="s">
        <v>747</v>
      </c>
      <c r="AY568" s="62">
        <v>10.151</v>
      </c>
      <c r="AZ568" s="62" t="s">
        <v>27</v>
      </c>
      <c r="BA568" s="62">
        <v>0</v>
      </c>
      <c r="BB568" s="62">
        <v>9.6780000000000008</v>
      </c>
      <c r="BC568" s="62">
        <v>0</v>
      </c>
      <c r="BD568" s="65">
        <v>0</v>
      </c>
      <c r="BE568" s="62"/>
      <c r="BF568" s="64"/>
      <c r="BG568" s="64"/>
      <c r="BH568" s="50">
        <f t="shared" si="8"/>
        <v>0</v>
      </c>
    </row>
    <row r="569" spans="1:87" ht="14.25" hidden="1" customHeight="1" x14ac:dyDescent="0.25">
      <c r="A569" s="58">
        <v>569</v>
      </c>
      <c r="B569" s="59" t="s">
        <v>78</v>
      </c>
      <c r="C569" s="59" t="s">
        <v>28</v>
      </c>
      <c r="D569" s="59" t="s">
        <v>46</v>
      </c>
      <c r="E569" s="59"/>
      <c r="F569" s="59" t="s">
        <v>32</v>
      </c>
      <c r="G569" s="58">
        <v>98</v>
      </c>
      <c r="H569" s="58">
        <v>9</v>
      </c>
      <c r="I569" s="59" t="s">
        <v>173</v>
      </c>
      <c r="J569" s="58">
        <v>79215167188</v>
      </c>
      <c r="K569" s="58">
        <v>0.5</v>
      </c>
      <c r="L569" s="58">
        <v>0.25</v>
      </c>
      <c r="M569" s="60">
        <v>0</v>
      </c>
      <c r="N569" s="60">
        <v>0</v>
      </c>
      <c r="O569" s="60">
        <v>0</v>
      </c>
      <c r="P569" s="60">
        <v>0</v>
      </c>
      <c r="Q569" s="60">
        <v>0</v>
      </c>
      <c r="R569" s="60">
        <v>0</v>
      </c>
      <c r="S569" s="60">
        <v>0</v>
      </c>
      <c r="T569" s="60">
        <v>0</v>
      </c>
      <c r="U569" s="60">
        <v>0</v>
      </c>
      <c r="V569" s="60">
        <v>0</v>
      </c>
      <c r="W569" s="59">
        <v>0</v>
      </c>
      <c r="X569" s="60">
        <v>0</v>
      </c>
      <c r="Y569" s="60">
        <v>0</v>
      </c>
      <c r="Z569" s="59">
        <v>0</v>
      </c>
      <c r="AA569" s="59">
        <v>0</v>
      </c>
      <c r="AB569" s="59" t="s">
        <v>102</v>
      </c>
      <c r="AC569" s="61">
        <v>4</v>
      </c>
      <c r="AD569" s="58">
        <v>0</v>
      </c>
      <c r="AE569" s="58">
        <v>0</v>
      </c>
      <c r="AF569" s="58">
        <v>0</v>
      </c>
      <c r="AG569" s="58">
        <v>0</v>
      </c>
      <c r="AH569" s="59" t="s">
        <v>258</v>
      </c>
      <c r="AI569" s="58">
        <v>9</v>
      </c>
      <c r="AJ569" s="60"/>
      <c r="AK569" s="59" t="s">
        <v>379</v>
      </c>
      <c r="AL569" s="59">
        <v>1</v>
      </c>
      <c r="AM569" s="59" t="s">
        <v>27</v>
      </c>
      <c r="AN569" s="59" t="s">
        <v>673</v>
      </c>
      <c r="AO569" s="58">
        <v>18</v>
      </c>
      <c r="AP569" s="59" t="s">
        <v>677</v>
      </c>
      <c r="AQ569" s="59" t="s">
        <v>728</v>
      </c>
      <c r="AR569" s="59" t="s">
        <v>27</v>
      </c>
      <c r="AS569" s="59" t="s">
        <v>686</v>
      </c>
      <c r="AT569" s="59" t="s">
        <v>27</v>
      </c>
      <c r="AU569" s="59" t="s">
        <v>27</v>
      </c>
      <c r="AV569" s="59" t="s">
        <v>27</v>
      </c>
      <c r="AW569" s="64"/>
      <c r="AX569" s="62" t="s">
        <v>747</v>
      </c>
      <c r="AY569" s="62">
        <v>9.0009999999999994</v>
      </c>
      <c r="AZ569" s="62" t="s">
        <v>27</v>
      </c>
      <c r="BA569" s="62">
        <v>0</v>
      </c>
      <c r="BB569" s="62">
        <v>8.0500000000000007</v>
      </c>
      <c r="BC569" s="62">
        <v>0</v>
      </c>
      <c r="BD569" s="65">
        <v>0</v>
      </c>
      <c r="BE569" s="62" t="s">
        <v>780</v>
      </c>
      <c r="BF569" s="62">
        <v>1</v>
      </c>
      <c r="BG569" s="62">
        <v>1</v>
      </c>
      <c r="BH569" s="50">
        <f t="shared" si="8"/>
        <v>0</v>
      </c>
    </row>
    <row r="570" spans="1:87" ht="14.25" customHeight="1" x14ac:dyDescent="0.25">
      <c r="A570" s="58">
        <v>570</v>
      </c>
      <c r="B570" s="59" t="s">
        <v>78</v>
      </c>
      <c r="C570" s="59" t="s">
        <v>28</v>
      </c>
      <c r="D570" s="59" t="s">
        <v>31</v>
      </c>
      <c r="E570" s="59"/>
      <c r="F570" s="59" t="s">
        <v>30</v>
      </c>
      <c r="G570" s="58">
        <v>62</v>
      </c>
      <c r="H570" s="58">
        <v>150</v>
      </c>
      <c r="I570" s="59" t="s">
        <v>173</v>
      </c>
      <c r="J570" s="58">
        <v>79215167188</v>
      </c>
      <c r="K570" s="58">
        <v>4.06666666666667</v>
      </c>
      <c r="L570" s="58">
        <v>0.40666666666666701</v>
      </c>
      <c r="M570" s="58">
        <v>3</v>
      </c>
      <c r="N570" s="60">
        <v>0</v>
      </c>
      <c r="O570" s="60">
        <v>0</v>
      </c>
      <c r="P570" s="58">
        <v>5</v>
      </c>
      <c r="Q570" s="58">
        <v>2</v>
      </c>
      <c r="R570" s="58">
        <v>3</v>
      </c>
      <c r="S570" s="58">
        <v>2</v>
      </c>
      <c r="T570" s="58">
        <v>1</v>
      </c>
      <c r="U570" s="60">
        <v>0</v>
      </c>
      <c r="V570" s="60">
        <v>0</v>
      </c>
      <c r="W570" s="59">
        <v>0</v>
      </c>
      <c r="X570" s="60">
        <v>0</v>
      </c>
      <c r="Y570" s="60">
        <v>0</v>
      </c>
      <c r="Z570" s="59">
        <v>16</v>
      </c>
      <c r="AA570" s="59">
        <v>0</v>
      </c>
      <c r="AB570" s="59" t="s">
        <v>27</v>
      </c>
      <c r="AC570" s="59">
        <v>0</v>
      </c>
      <c r="AD570" s="58">
        <v>0</v>
      </c>
      <c r="AE570" s="58">
        <v>2</v>
      </c>
      <c r="AF570" s="58">
        <v>0</v>
      </c>
      <c r="AG570" s="58">
        <v>4</v>
      </c>
      <c r="AH570" s="59" t="s">
        <v>381</v>
      </c>
      <c r="AI570" s="58">
        <v>16</v>
      </c>
      <c r="AJ570" s="60"/>
      <c r="AK570" s="59" t="s">
        <v>413</v>
      </c>
      <c r="AL570" s="59">
        <v>1</v>
      </c>
      <c r="AM570" s="59" t="s">
        <v>27</v>
      </c>
      <c r="AN570" s="59" t="s">
        <v>673</v>
      </c>
      <c r="AO570" s="58">
        <v>18</v>
      </c>
      <c r="AP570" s="59" t="s">
        <v>677</v>
      </c>
      <c r="AQ570" s="59" t="s">
        <v>728</v>
      </c>
      <c r="AR570" s="59" t="s">
        <v>27</v>
      </c>
      <c r="AS570" s="59" t="s">
        <v>686</v>
      </c>
      <c r="AT570" s="59" t="s">
        <v>27</v>
      </c>
      <c r="AU570" s="59" t="s">
        <v>27</v>
      </c>
      <c r="AV570" s="59" t="s">
        <v>27</v>
      </c>
      <c r="AW570" s="62"/>
      <c r="AX570" s="62" t="s">
        <v>747</v>
      </c>
      <c r="AY570" s="62">
        <v>12.000999999999999</v>
      </c>
      <c r="AZ570" s="62">
        <v>0.75006249999999997</v>
      </c>
      <c r="BA570" s="62">
        <v>1.3332222314807101</v>
      </c>
      <c r="BB570" s="62">
        <v>11.399000000000001</v>
      </c>
      <c r="BC570" s="62">
        <v>372</v>
      </c>
      <c r="BD570" s="80">
        <v>0</v>
      </c>
      <c r="BE570" s="62"/>
      <c r="BF570" s="62"/>
      <c r="BG570" s="62"/>
      <c r="BH570" s="50">
        <f t="shared" si="8"/>
        <v>0.16665277893508876</v>
      </c>
      <c r="BI570" s="50"/>
      <c r="BJ570" s="50"/>
      <c r="BL570" s="50"/>
      <c r="BM570" s="50"/>
      <c r="BN570" s="50"/>
      <c r="BO570" s="50"/>
      <c r="BP570" s="50"/>
      <c r="BQ570" s="50"/>
      <c r="BR570" s="50"/>
      <c r="BS570" s="50"/>
      <c r="BT570" s="50"/>
      <c r="BU570" s="50"/>
      <c r="BV570" s="50"/>
      <c r="BW570" s="50"/>
      <c r="BX570" s="50"/>
      <c r="BY570" s="50"/>
      <c r="BZ570" s="50"/>
      <c r="CA570" s="50"/>
      <c r="CB570" s="50"/>
      <c r="CC570" s="50"/>
      <c r="CD570" s="50"/>
      <c r="CE570" s="50"/>
      <c r="CF570" s="50"/>
      <c r="CG570" s="50"/>
      <c r="CH570" s="50"/>
      <c r="CI570" s="50"/>
    </row>
    <row r="571" spans="1:87" ht="14.25" hidden="1" customHeight="1" x14ac:dyDescent="0.25">
      <c r="A571" s="58">
        <v>571</v>
      </c>
      <c r="B571" s="59" t="s">
        <v>78</v>
      </c>
      <c r="C571" s="59" t="s">
        <v>28</v>
      </c>
      <c r="D571" s="59" t="s">
        <v>37</v>
      </c>
      <c r="E571" s="59"/>
      <c r="F571" s="59" t="s">
        <v>30</v>
      </c>
      <c r="G571" s="58">
        <v>69</v>
      </c>
      <c r="H571" s="58">
        <v>104</v>
      </c>
      <c r="I571" s="59" t="s">
        <v>173</v>
      </c>
      <c r="J571" s="58">
        <v>79215167188</v>
      </c>
      <c r="K571" s="58">
        <v>4.4000000000000004</v>
      </c>
      <c r="L571" s="58">
        <v>0.44</v>
      </c>
      <c r="M571" s="60">
        <v>0</v>
      </c>
      <c r="N571" s="60">
        <v>0</v>
      </c>
      <c r="O571" s="60">
        <v>0</v>
      </c>
      <c r="P571" s="60">
        <v>0</v>
      </c>
      <c r="Q571" s="60">
        <v>0</v>
      </c>
      <c r="R571" s="60">
        <v>0</v>
      </c>
      <c r="S571" s="60">
        <v>0</v>
      </c>
      <c r="T571" s="60">
        <v>0</v>
      </c>
      <c r="U571" s="60">
        <v>0</v>
      </c>
      <c r="V571" s="60">
        <v>0</v>
      </c>
      <c r="W571" s="59">
        <v>0</v>
      </c>
      <c r="X571" s="60">
        <v>0</v>
      </c>
      <c r="Y571" s="60">
        <v>0</v>
      </c>
      <c r="Z571" s="59">
        <v>0</v>
      </c>
      <c r="AA571" s="59">
        <v>0</v>
      </c>
      <c r="AB571" s="59" t="s">
        <v>102</v>
      </c>
      <c r="AC571" s="61">
        <v>4</v>
      </c>
      <c r="AD571" s="58">
        <v>0</v>
      </c>
      <c r="AE571" s="58">
        <v>0</v>
      </c>
      <c r="AF571" s="58">
        <v>0</v>
      </c>
      <c r="AG571" s="58">
        <v>0</v>
      </c>
      <c r="AH571" s="59" t="s">
        <v>381</v>
      </c>
      <c r="AI571" s="58">
        <v>16</v>
      </c>
      <c r="AJ571" s="60"/>
      <c r="AK571" s="59" t="s">
        <v>445</v>
      </c>
      <c r="AL571" s="59">
        <v>1</v>
      </c>
      <c r="AM571" s="59" t="s">
        <v>27</v>
      </c>
      <c r="AN571" s="59" t="s">
        <v>673</v>
      </c>
      <c r="AO571" s="58">
        <v>18</v>
      </c>
      <c r="AP571" s="59" t="s">
        <v>677</v>
      </c>
      <c r="AQ571" s="59" t="s">
        <v>728</v>
      </c>
      <c r="AR571" s="59" t="s">
        <v>27</v>
      </c>
      <c r="AS571" s="59" t="s">
        <v>686</v>
      </c>
      <c r="AT571" s="59" t="s">
        <v>27</v>
      </c>
      <c r="AU571" s="59" t="s">
        <v>27</v>
      </c>
      <c r="AV571" s="59" t="s">
        <v>27</v>
      </c>
      <c r="AW571" s="62"/>
      <c r="AX571" s="62" t="s">
        <v>747</v>
      </c>
      <c r="AY571" s="62">
        <v>9.7349999999999994</v>
      </c>
      <c r="AZ571" s="62" t="s">
        <v>27</v>
      </c>
      <c r="BA571" s="62">
        <v>0</v>
      </c>
      <c r="BB571" s="62">
        <v>8.3889999999999993</v>
      </c>
      <c r="BC571" s="62">
        <v>414</v>
      </c>
      <c r="BD571" s="65">
        <v>0</v>
      </c>
      <c r="BE571" s="62"/>
      <c r="BF571" s="62"/>
      <c r="BG571" s="62"/>
      <c r="BH571" s="50">
        <f t="shared" si="8"/>
        <v>0</v>
      </c>
      <c r="BI571" s="50"/>
      <c r="BJ571" s="50"/>
      <c r="BL571" s="50"/>
      <c r="BM571" s="50"/>
      <c r="BN571" s="50"/>
      <c r="BO571" s="50"/>
      <c r="BP571" s="50"/>
      <c r="BQ571" s="50"/>
      <c r="BR571" s="50"/>
      <c r="BS571" s="50"/>
      <c r="BT571" s="50"/>
      <c r="BU571" s="50"/>
      <c r="BV571" s="50"/>
      <c r="BW571" s="50"/>
      <c r="BX571" s="50"/>
      <c r="BY571" s="50"/>
      <c r="BZ571" s="50"/>
      <c r="CA571" s="50"/>
      <c r="CB571" s="50"/>
      <c r="CC571" s="50"/>
      <c r="CD571" s="50"/>
      <c r="CE571" s="50"/>
      <c r="CF571" s="50"/>
      <c r="CG571" s="50"/>
      <c r="CH571" s="50"/>
      <c r="CI571" s="50"/>
    </row>
    <row r="572" spans="1:87" ht="14.25" hidden="1" customHeight="1" x14ac:dyDescent="0.25">
      <c r="A572" s="58">
        <v>572</v>
      </c>
      <c r="B572" s="59" t="s">
        <v>78</v>
      </c>
      <c r="C572" s="59" t="s">
        <v>28</v>
      </c>
      <c r="D572" s="59" t="s">
        <v>42</v>
      </c>
      <c r="E572" s="59"/>
      <c r="F572" s="59" t="s">
        <v>30</v>
      </c>
      <c r="G572" s="58">
        <v>40</v>
      </c>
      <c r="H572" s="58">
        <v>24</v>
      </c>
      <c r="I572" s="59" t="s">
        <v>173</v>
      </c>
      <c r="J572" s="58">
        <v>79215167188</v>
      </c>
      <c r="K572" s="58">
        <v>2.2000000000000002</v>
      </c>
      <c r="L572" s="58">
        <v>0.22</v>
      </c>
      <c r="M572" s="60">
        <v>0</v>
      </c>
      <c r="N572" s="60">
        <v>0</v>
      </c>
      <c r="O572" s="60">
        <v>0</v>
      </c>
      <c r="P572" s="60">
        <v>0</v>
      </c>
      <c r="Q572" s="60">
        <v>0</v>
      </c>
      <c r="R572" s="60">
        <v>0</v>
      </c>
      <c r="S572" s="60">
        <v>0</v>
      </c>
      <c r="T572" s="60">
        <v>0</v>
      </c>
      <c r="U572" s="60">
        <v>0</v>
      </c>
      <c r="V572" s="60">
        <v>0</v>
      </c>
      <c r="W572" s="59">
        <v>0</v>
      </c>
      <c r="X572" s="60">
        <v>0</v>
      </c>
      <c r="Y572" s="60">
        <v>0</v>
      </c>
      <c r="Z572" s="59">
        <v>0</v>
      </c>
      <c r="AA572" s="59">
        <v>0</v>
      </c>
      <c r="AB572" s="59" t="s">
        <v>99</v>
      </c>
      <c r="AC572" s="61">
        <v>4</v>
      </c>
      <c r="AD572" s="58">
        <v>0</v>
      </c>
      <c r="AE572" s="58">
        <v>0</v>
      </c>
      <c r="AF572" s="58">
        <v>0</v>
      </c>
      <c r="AG572" s="58">
        <v>0</v>
      </c>
      <c r="AH572" s="59" t="s">
        <v>381</v>
      </c>
      <c r="AI572" s="58">
        <v>16</v>
      </c>
      <c r="AJ572" s="60"/>
      <c r="AK572" s="59" t="s">
        <v>470</v>
      </c>
      <c r="AL572" s="59">
        <v>1</v>
      </c>
      <c r="AM572" s="59" t="s">
        <v>27</v>
      </c>
      <c r="AN572" s="59" t="s">
        <v>673</v>
      </c>
      <c r="AO572" s="58">
        <v>18</v>
      </c>
      <c r="AP572" s="59" t="s">
        <v>677</v>
      </c>
      <c r="AQ572" s="59" t="s">
        <v>728</v>
      </c>
      <c r="AR572" s="59" t="s">
        <v>27</v>
      </c>
      <c r="AS572" s="59" t="s">
        <v>686</v>
      </c>
      <c r="AT572" s="59" t="s">
        <v>27</v>
      </c>
      <c r="AU572" s="59" t="s">
        <v>27</v>
      </c>
      <c r="AV572" s="59" t="s">
        <v>27</v>
      </c>
      <c r="AW572" s="64"/>
      <c r="AX572" s="62" t="s">
        <v>747</v>
      </c>
      <c r="AY572" s="62">
        <v>7.26</v>
      </c>
      <c r="AZ572" s="62" t="s">
        <v>27</v>
      </c>
      <c r="BA572" s="62">
        <v>0</v>
      </c>
      <c r="BB572" s="62">
        <v>6.1580000000000004</v>
      </c>
      <c r="BC572" s="62">
        <v>240</v>
      </c>
      <c r="BD572" s="65">
        <v>0</v>
      </c>
      <c r="BE572" s="62" t="s">
        <v>782</v>
      </c>
      <c r="BF572" s="62">
        <v>1</v>
      </c>
      <c r="BG572" s="64"/>
      <c r="BH572" s="50">
        <f t="shared" si="8"/>
        <v>0</v>
      </c>
    </row>
    <row r="573" spans="1:87" ht="14.25" hidden="1" customHeight="1" x14ac:dyDescent="0.25">
      <c r="A573" s="58">
        <v>573</v>
      </c>
      <c r="B573" s="59" t="s">
        <v>78</v>
      </c>
      <c r="C573" s="59" t="s">
        <v>28</v>
      </c>
      <c r="D573" s="59" t="s">
        <v>47</v>
      </c>
      <c r="E573" s="59"/>
      <c r="F573" s="59" t="s">
        <v>30</v>
      </c>
      <c r="G573" s="58">
        <v>4</v>
      </c>
      <c r="H573" s="58">
        <v>8</v>
      </c>
      <c r="I573" s="59" t="s">
        <v>173</v>
      </c>
      <c r="J573" s="58">
        <v>79215167188</v>
      </c>
      <c r="K573" s="58">
        <v>2.6923076923076898</v>
      </c>
      <c r="L573" s="58">
        <v>0.269230769230769</v>
      </c>
      <c r="M573" s="60">
        <v>0</v>
      </c>
      <c r="N573" s="60">
        <v>0</v>
      </c>
      <c r="O573" s="60">
        <v>0</v>
      </c>
      <c r="P573" s="60">
        <v>0</v>
      </c>
      <c r="Q573" s="60">
        <v>0</v>
      </c>
      <c r="R573" s="60">
        <v>0</v>
      </c>
      <c r="S573" s="60">
        <v>0</v>
      </c>
      <c r="T573" s="60">
        <v>0</v>
      </c>
      <c r="U573" s="60">
        <v>0</v>
      </c>
      <c r="V573" s="60">
        <v>0</v>
      </c>
      <c r="W573" s="59">
        <v>0</v>
      </c>
      <c r="X573" s="60">
        <v>0</v>
      </c>
      <c r="Y573" s="60">
        <v>0</v>
      </c>
      <c r="Z573" s="59">
        <v>0</v>
      </c>
      <c r="AA573" s="59">
        <v>0</v>
      </c>
      <c r="AB573" s="59" t="s">
        <v>99</v>
      </c>
      <c r="AC573" s="61">
        <v>4</v>
      </c>
      <c r="AD573" s="58">
        <v>0</v>
      </c>
      <c r="AE573" s="58">
        <v>0</v>
      </c>
      <c r="AF573" s="58">
        <v>0</v>
      </c>
      <c r="AG573" s="58">
        <v>0</v>
      </c>
      <c r="AH573" s="59" t="s">
        <v>381</v>
      </c>
      <c r="AI573" s="58">
        <v>16</v>
      </c>
      <c r="AJ573" s="60"/>
      <c r="AK573" s="59" t="s">
        <v>499</v>
      </c>
      <c r="AL573" s="59">
        <v>1</v>
      </c>
      <c r="AM573" s="59" t="s">
        <v>27</v>
      </c>
      <c r="AN573" s="59" t="s">
        <v>673</v>
      </c>
      <c r="AO573" s="58">
        <v>18</v>
      </c>
      <c r="AP573" s="59" t="s">
        <v>677</v>
      </c>
      <c r="AQ573" s="59" t="s">
        <v>728</v>
      </c>
      <c r="AR573" s="59" t="s">
        <v>27</v>
      </c>
      <c r="AS573" s="59" t="s">
        <v>686</v>
      </c>
      <c r="AT573" s="59" t="s">
        <v>27</v>
      </c>
      <c r="AU573" s="59" t="s">
        <v>27</v>
      </c>
      <c r="AV573" s="59" t="s">
        <v>27</v>
      </c>
      <c r="AW573" s="64"/>
      <c r="AX573" s="62" t="s">
        <v>747</v>
      </c>
      <c r="AY573" s="62">
        <v>7.3360000000000003</v>
      </c>
      <c r="AZ573" s="62" t="s">
        <v>27</v>
      </c>
      <c r="BA573" s="62">
        <v>0</v>
      </c>
      <c r="BB573" s="62">
        <v>6.8719999999999999</v>
      </c>
      <c r="BC573" s="62">
        <v>0</v>
      </c>
      <c r="BD573" s="65">
        <v>0</v>
      </c>
      <c r="BE573" s="62" t="s">
        <v>784</v>
      </c>
      <c r="BF573" s="62">
        <v>1</v>
      </c>
      <c r="BG573" s="62">
        <v>1</v>
      </c>
      <c r="BH573" s="50">
        <f t="shared" si="8"/>
        <v>0</v>
      </c>
    </row>
    <row r="574" spans="1:87" ht="14.25" hidden="1" customHeight="1" x14ac:dyDescent="0.25">
      <c r="A574" s="58">
        <v>574</v>
      </c>
      <c r="B574" s="59" t="s">
        <v>78</v>
      </c>
      <c r="C574" s="59" t="s">
        <v>28</v>
      </c>
      <c r="D574" s="59" t="s">
        <v>33</v>
      </c>
      <c r="E574" s="59"/>
      <c r="F574" s="59" t="s">
        <v>500</v>
      </c>
      <c r="G574" s="58">
        <v>28</v>
      </c>
      <c r="H574" s="58">
        <v>200</v>
      </c>
      <c r="I574" s="59" t="s">
        <v>173</v>
      </c>
      <c r="J574" s="58">
        <v>79215167188</v>
      </c>
      <c r="K574" s="58">
        <v>2.2000000000000002</v>
      </c>
      <c r="L574" s="58">
        <v>0.44</v>
      </c>
      <c r="M574" s="60">
        <v>0</v>
      </c>
      <c r="N574" s="60">
        <v>0</v>
      </c>
      <c r="O574" s="60">
        <v>0</v>
      </c>
      <c r="P574" s="60">
        <v>0</v>
      </c>
      <c r="Q574" s="60">
        <v>0</v>
      </c>
      <c r="R574" s="60">
        <v>0</v>
      </c>
      <c r="S574" s="60">
        <v>0</v>
      </c>
      <c r="T574" s="60">
        <v>0</v>
      </c>
      <c r="U574" s="60">
        <v>0</v>
      </c>
      <c r="V574" s="60">
        <v>0</v>
      </c>
      <c r="W574" s="59">
        <v>0</v>
      </c>
      <c r="X574" s="60">
        <v>0</v>
      </c>
      <c r="Y574" s="60">
        <v>0</v>
      </c>
      <c r="Z574" s="59">
        <v>0</v>
      </c>
      <c r="AA574" s="59">
        <v>0</v>
      </c>
      <c r="AB574" s="59" t="s">
        <v>99</v>
      </c>
      <c r="AC574" s="61">
        <v>4</v>
      </c>
      <c r="AD574" s="58">
        <v>0</v>
      </c>
      <c r="AE574" s="58">
        <v>0</v>
      </c>
      <c r="AF574" s="58">
        <v>0</v>
      </c>
      <c r="AG574" s="58">
        <v>0</v>
      </c>
      <c r="AH574" s="59" t="s">
        <v>503</v>
      </c>
      <c r="AI574" s="58">
        <v>25</v>
      </c>
      <c r="AJ574" s="60"/>
      <c r="AK574" s="59" t="s">
        <v>534</v>
      </c>
      <c r="AL574" s="59">
        <v>1</v>
      </c>
      <c r="AM574" s="59" t="s">
        <v>27</v>
      </c>
      <c r="AN574" s="59" t="s">
        <v>673</v>
      </c>
      <c r="AO574" s="58">
        <v>18</v>
      </c>
      <c r="AP574" s="59" t="s">
        <v>677</v>
      </c>
      <c r="AQ574" s="59" t="s">
        <v>728</v>
      </c>
      <c r="AR574" s="59" t="s">
        <v>27</v>
      </c>
      <c r="AS574" s="59" t="s">
        <v>686</v>
      </c>
      <c r="AT574" s="59" t="s">
        <v>27</v>
      </c>
      <c r="AU574" s="59" t="s">
        <v>27</v>
      </c>
      <c r="AV574" s="59" t="s">
        <v>27</v>
      </c>
      <c r="AW574" s="62"/>
      <c r="AX574" s="62" t="s">
        <v>747</v>
      </c>
      <c r="AY574" s="62">
        <v>18.788</v>
      </c>
      <c r="AZ574" s="62" t="s">
        <v>27</v>
      </c>
      <c r="BA574" s="62">
        <v>0</v>
      </c>
      <c r="BB574" s="62">
        <v>17.673999999999999</v>
      </c>
      <c r="BC574" s="62">
        <v>28</v>
      </c>
      <c r="BD574" s="65">
        <v>0</v>
      </c>
      <c r="BE574" s="62"/>
      <c r="BF574" s="62"/>
      <c r="BG574" s="62"/>
      <c r="BH574" s="50">
        <f t="shared" si="8"/>
        <v>0</v>
      </c>
      <c r="BI574" s="50"/>
      <c r="BJ574" s="50"/>
      <c r="BL574" s="50"/>
      <c r="BM574" s="50"/>
      <c r="BN574" s="50"/>
      <c r="BO574" s="50"/>
      <c r="BP574" s="50"/>
      <c r="BQ574" s="50"/>
      <c r="BR574" s="50"/>
      <c r="BS574" s="50"/>
      <c r="BT574" s="50"/>
      <c r="BU574" s="50"/>
      <c r="BV574" s="50"/>
      <c r="BW574" s="50"/>
      <c r="BX574" s="50"/>
      <c r="BY574" s="50"/>
      <c r="BZ574" s="50"/>
      <c r="CA574" s="50"/>
      <c r="CB574" s="50"/>
      <c r="CC574" s="50"/>
      <c r="CD574" s="50"/>
      <c r="CE574" s="50"/>
      <c r="CF574" s="50"/>
      <c r="CG574" s="50"/>
      <c r="CH574" s="50"/>
      <c r="CI574" s="50"/>
    </row>
    <row r="575" spans="1:87" ht="14.25" hidden="1" customHeight="1" x14ac:dyDescent="0.25">
      <c r="A575" s="58">
        <v>575</v>
      </c>
      <c r="B575" s="59" t="s">
        <v>78</v>
      </c>
      <c r="C575" s="59" t="s">
        <v>28</v>
      </c>
      <c r="D575" s="59" t="s">
        <v>38</v>
      </c>
      <c r="E575" s="59"/>
      <c r="F575" s="59" t="s">
        <v>500</v>
      </c>
      <c r="G575" s="58">
        <v>29</v>
      </c>
      <c r="H575" s="58">
        <v>120</v>
      </c>
      <c r="I575" s="59" t="s">
        <v>173</v>
      </c>
      <c r="J575" s="58">
        <v>79215167188</v>
      </c>
      <c r="K575" s="58">
        <v>2.1333333333333302</v>
      </c>
      <c r="L575" s="58">
        <v>0.42666666666666703</v>
      </c>
      <c r="M575" s="60">
        <v>0</v>
      </c>
      <c r="N575" s="60">
        <v>0</v>
      </c>
      <c r="O575" s="60">
        <v>0</v>
      </c>
      <c r="P575" s="60">
        <v>0</v>
      </c>
      <c r="Q575" s="60">
        <v>0</v>
      </c>
      <c r="R575" s="60">
        <v>0</v>
      </c>
      <c r="S575" s="60">
        <v>0</v>
      </c>
      <c r="T575" s="60">
        <v>0</v>
      </c>
      <c r="U575" s="60">
        <v>0</v>
      </c>
      <c r="V575" s="60">
        <v>0</v>
      </c>
      <c r="W575" s="59">
        <v>0</v>
      </c>
      <c r="X575" s="60">
        <v>0</v>
      </c>
      <c r="Y575" s="60">
        <v>0</v>
      </c>
      <c r="Z575" s="59">
        <v>0</v>
      </c>
      <c r="AA575" s="59">
        <v>0</v>
      </c>
      <c r="AB575" s="59" t="s">
        <v>102</v>
      </c>
      <c r="AC575" s="61">
        <v>4</v>
      </c>
      <c r="AD575" s="58">
        <v>0</v>
      </c>
      <c r="AE575" s="58">
        <v>0</v>
      </c>
      <c r="AF575" s="58">
        <v>0</v>
      </c>
      <c r="AG575" s="58">
        <v>0</v>
      </c>
      <c r="AH575" s="59" t="s">
        <v>503</v>
      </c>
      <c r="AI575" s="58">
        <v>25</v>
      </c>
      <c r="AJ575" s="60"/>
      <c r="AK575" s="59" t="s">
        <v>565</v>
      </c>
      <c r="AL575" s="59">
        <v>1</v>
      </c>
      <c r="AM575" s="59" t="s">
        <v>27</v>
      </c>
      <c r="AN575" s="59" t="s">
        <v>673</v>
      </c>
      <c r="AO575" s="58">
        <v>18</v>
      </c>
      <c r="AP575" s="59" t="s">
        <v>677</v>
      </c>
      <c r="AQ575" s="59" t="s">
        <v>728</v>
      </c>
      <c r="AR575" s="59" t="s">
        <v>27</v>
      </c>
      <c r="AS575" s="59" t="s">
        <v>686</v>
      </c>
      <c r="AT575" s="59" t="s">
        <v>27</v>
      </c>
      <c r="AU575" s="59" t="s">
        <v>27</v>
      </c>
      <c r="AV575" s="59" t="s">
        <v>696</v>
      </c>
      <c r="AW575" s="62"/>
      <c r="AX575" s="62" t="s">
        <v>747</v>
      </c>
      <c r="AY575" s="62">
        <v>13.724</v>
      </c>
      <c r="AZ575" s="62" t="s">
        <v>27</v>
      </c>
      <c r="BA575" s="62">
        <v>0</v>
      </c>
      <c r="BB575" s="62">
        <v>12.365</v>
      </c>
      <c r="BC575" s="62">
        <v>29</v>
      </c>
      <c r="BD575" s="65">
        <v>0</v>
      </c>
      <c r="BE575" s="62" t="s">
        <v>783</v>
      </c>
      <c r="BF575" s="62">
        <v>1</v>
      </c>
      <c r="BG575" s="62"/>
      <c r="BH575" s="50">
        <f t="shared" si="8"/>
        <v>0</v>
      </c>
      <c r="BI575" s="50"/>
      <c r="BJ575" s="50"/>
      <c r="BL575" s="50"/>
      <c r="BM575" s="50"/>
      <c r="BN575" s="50"/>
      <c r="BO575" s="50"/>
      <c r="BP575" s="50"/>
      <c r="BQ575" s="50"/>
      <c r="BR575" s="50"/>
      <c r="BS575" s="50"/>
      <c r="BT575" s="50"/>
      <c r="BU575" s="50"/>
      <c r="BV575" s="50"/>
      <c r="BW575" s="50"/>
      <c r="BX575" s="50"/>
      <c r="BY575" s="50"/>
      <c r="BZ575" s="50"/>
      <c r="CA575" s="50"/>
      <c r="CB575" s="50"/>
      <c r="CC575" s="50"/>
      <c r="CD575" s="50"/>
      <c r="CE575" s="50"/>
      <c r="CF575" s="50"/>
      <c r="CG575" s="50"/>
      <c r="CH575" s="50"/>
      <c r="CI575" s="50"/>
    </row>
    <row r="576" spans="1:87" ht="14.25" customHeight="1" x14ac:dyDescent="0.25">
      <c r="A576" s="58">
        <v>576</v>
      </c>
      <c r="B576" s="59" t="s">
        <v>78</v>
      </c>
      <c r="C576" s="59" t="s">
        <v>28</v>
      </c>
      <c r="D576" s="59" t="s">
        <v>43</v>
      </c>
      <c r="E576" s="59"/>
      <c r="F576" s="59" t="s">
        <v>500</v>
      </c>
      <c r="G576" s="58">
        <v>59</v>
      </c>
      <c r="H576" s="58">
        <v>26</v>
      </c>
      <c r="I576" s="59" t="s">
        <v>173</v>
      </c>
      <c r="J576" s="58">
        <v>79215167188</v>
      </c>
      <c r="K576" s="58">
        <v>2.4666666666666699</v>
      </c>
      <c r="L576" s="58">
        <v>0.49333333333333301</v>
      </c>
      <c r="M576" s="58">
        <v>2</v>
      </c>
      <c r="N576" s="60">
        <v>0</v>
      </c>
      <c r="O576" s="60">
        <v>0</v>
      </c>
      <c r="P576" s="58">
        <v>3</v>
      </c>
      <c r="Q576" s="58">
        <v>1</v>
      </c>
      <c r="R576" s="60">
        <v>0</v>
      </c>
      <c r="S576" s="58">
        <v>1</v>
      </c>
      <c r="T576" s="60">
        <v>0</v>
      </c>
      <c r="U576" s="60">
        <v>0</v>
      </c>
      <c r="V576" s="58">
        <v>0.5</v>
      </c>
      <c r="W576" s="59">
        <v>0</v>
      </c>
      <c r="X576" s="58">
        <v>0.5</v>
      </c>
      <c r="Y576" s="58">
        <v>1</v>
      </c>
      <c r="Z576" s="59">
        <v>9</v>
      </c>
      <c r="AA576" s="59">
        <v>1</v>
      </c>
      <c r="AB576" s="59" t="s">
        <v>102</v>
      </c>
      <c r="AC576" s="59">
        <v>0</v>
      </c>
      <c r="AD576" s="58">
        <v>0</v>
      </c>
      <c r="AE576" s="58">
        <v>2</v>
      </c>
      <c r="AF576" s="58">
        <v>0</v>
      </c>
      <c r="AG576" s="58">
        <v>3</v>
      </c>
      <c r="AH576" s="59" t="s">
        <v>503</v>
      </c>
      <c r="AI576" s="58">
        <v>25</v>
      </c>
      <c r="AJ576" s="60"/>
      <c r="AK576" s="59" t="s">
        <v>595</v>
      </c>
      <c r="AL576" s="59">
        <v>1</v>
      </c>
      <c r="AM576" s="59" t="s">
        <v>27</v>
      </c>
      <c r="AN576" s="59" t="s">
        <v>673</v>
      </c>
      <c r="AO576" s="58">
        <v>18</v>
      </c>
      <c r="AP576" s="59" t="s">
        <v>677</v>
      </c>
      <c r="AQ576" s="59" t="s">
        <v>728</v>
      </c>
      <c r="AR576" s="59" t="s">
        <v>27</v>
      </c>
      <c r="AS576" s="59" t="s">
        <v>686</v>
      </c>
      <c r="AT576" s="59" t="s">
        <v>27</v>
      </c>
      <c r="AU576" s="59" t="s">
        <v>27</v>
      </c>
      <c r="AV576" s="59" t="s">
        <v>27</v>
      </c>
      <c r="AW576" s="64"/>
      <c r="AX576" s="62" t="s">
        <v>747</v>
      </c>
      <c r="AY576" s="62">
        <v>12.92</v>
      </c>
      <c r="AZ576" s="62">
        <v>1.4355555555555555</v>
      </c>
      <c r="BA576" s="62">
        <v>0.69659442724458209</v>
      </c>
      <c r="BB576" s="62">
        <v>12.137</v>
      </c>
      <c r="BC576" s="62">
        <v>59</v>
      </c>
      <c r="BD576">
        <v>52</v>
      </c>
      <c r="BE576" s="62" t="s">
        <v>783</v>
      </c>
      <c r="BF576" s="62">
        <v>1</v>
      </c>
      <c r="BG576" s="64"/>
      <c r="BH576" s="50">
        <f t="shared" si="8"/>
        <v>0.15479876160990713</v>
      </c>
    </row>
    <row r="577" spans="1:87" ht="14.25" hidden="1" customHeight="1" x14ac:dyDescent="0.25">
      <c r="A577" s="58">
        <v>577</v>
      </c>
      <c r="B577" s="59" t="s">
        <v>78</v>
      </c>
      <c r="C577" s="59" t="s">
        <v>27</v>
      </c>
      <c r="D577" s="59" t="s">
        <v>48</v>
      </c>
      <c r="E577" s="59"/>
      <c r="F577" s="59" t="s">
        <v>500</v>
      </c>
      <c r="G577" s="58">
        <v>53</v>
      </c>
      <c r="H577" s="58">
        <v>7</v>
      </c>
      <c r="I577" s="59" t="s">
        <v>173</v>
      </c>
      <c r="J577" s="58">
        <v>79215167188</v>
      </c>
      <c r="K577" s="58">
        <v>0</v>
      </c>
      <c r="L577" s="58">
        <v>0</v>
      </c>
      <c r="M577" s="60">
        <v>0</v>
      </c>
      <c r="N577" s="60">
        <v>0</v>
      </c>
      <c r="O577" s="60">
        <v>0</v>
      </c>
      <c r="P577" s="60">
        <v>0</v>
      </c>
      <c r="Q577" s="60">
        <v>0</v>
      </c>
      <c r="R577" s="60">
        <v>0</v>
      </c>
      <c r="S577" s="60">
        <v>0</v>
      </c>
      <c r="T577" s="60">
        <v>0</v>
      </c>
      <c r="U577" s="60">
        <v>0</v>
      </c>
      <c r="V577" s="60">
        <v>0</v>
      </c>
      <c r="W577" s="59">
        <v>0</v>
      </c>
      <c r="X577" s="60">
        <v>0</v>
      </c>
      <c r="Y577" s="60">
        <v>0</v>
      </c>
      <c r="Z577" s="59">
        <v>0</v>
      </c>
      <c r="AA577" s="59">
        <v>0</v>
      </c>
      <c r="AB577" s="59" t="s">
        <v>27</v>
      </c>
      <c r="AC577" s="61">
        <v>4</v>
      </c>
      <c r="AD577" s="58">
        <v>0</v>
      </c>
      <c r="AE577" s="58">
        <v>0</v>
      </c>
      <c r="AF577" s="58">
        <v>0</v>
      </c>
      <c r="AG577" s="58">
        <v>1</v>
      </c>
      <c r="AH577" s="59" t="s">
        <v>503</v>
      </c>
      <c r="AI577" s="58">
        <v>25</v>
      </c>
      <c r="AJ577" s="60"/>
      <c r="AK577" s="59" t="s">
        <v>27</v>
      </c>
      <c r="AL577" s="59">
        <v>1</v>
      </c>
      <c r="AM577" s="59" t="s">
        <v>27</v>
      </c>
      <c r="AN577" s="59" t="s">
        <v>673</v>
      </c>
      <c r="AO577" s="58">
        <v>18</v>
      </c>
      <c r="AP577" s="59" t="s">
        <v>677</v>
      </c>
      <c r="AQ577" s="59" t="s">
        <v>728</v>
      </c>
      <c r="AR577" s="59" t="s">
        <v>27</v>
      </c>
      <c r="AS577" s="59" t="s">
        <v>686</v>
      </c>
      <c r="AT577" s="59" t="s">
        <v>27</v>
      </c>
      <c r="AU577" s="59" t="s">
        <v>27</v>
      </c>
      <c r="AV577" s="59" t="s">
        <v>27</v>
      </c>
      <c r="AW577" s="64"/>
      <c r="AX577" s="62" t="s">
        <v>747</v>
      </c>
      <c r="AY577" s="62">
        <v>7.0010000000000003</v>
      </c>
      <c r="AZ577" s="62" t="s">
        <v>27</v>
      </c>
      <c r="BA577" s="62">
        <v>0</v>
      </c>
      <c r="BB577" s="62"/>
      <c r="BC577" s="62">
        <v>0</v>
      </c>
      <c r="BD577" s="65">
        <v>0</v>
      </c>
      <c r="BE577" s="62"/>
      <c r="BF577" s="64"/>
      <c r="BG577" s="64"/>
      <c r="BH577" s="50">
        <f t="shared" si="8"/>
        <v>0</v>
      </c>
    </row>
    <row r="578" spans="1:87" ht="14.25" customHeight="1" x14ac:dyDescent="0.25">
      <c r="A578" s="58">
        <v>578</v>
      </c>
      <c r="B578" s="59" t="s">
        <v>78</v>
      </c>
      <c r="C578" s="59" t="s">
        <v>26</v>
      </c>
      <c r="D578" s="59" t="s">
        <v>79</v>
      </c>
      <c r="E578" s="59"/>
      <c r="F578" s="59" t="s">
        <v>80</v>
      </c>
      <c r="G578" s="58">
        <v>1</v>
      </c>
      <c r="H578" s="58">
        <v>30</v>
      </c>
      <c r="I578" s="59" t="s">
        <v>175</v>
      </c>
      <c r="J578" s="58">
        <v>8011047194</v>
      </c>
      <c r="K578" s="58">
        <v>59.1875</v>
      </c>
      <c r="L578" s="58">
        <v>0.53183962264150897</v>
      </c>
      <c r="M578" s="58">
        <v>1</v>
      </c>
      <c r="N578" s="60">
        <v>0</v>
      </c>
      <c r="O578" s="60">
        <v>0</v>
      </c>
      <c r="P578" s="58">
        <v>2</v>
      </c>
      <c r="Q578" s="60">
        <v>0</v>
      </c>
      <c r="R578" s="58">
        <v>1</v>
      </c>
      <c r="S578" s="60">
        <v>0</v>
      </c>
      <c r="T578" s="58">
        <v>1</v>
      </c>
      <c r="U578" s="60">
        <v>0</v>
      </c>
      <c r="V578" s="60">
        <v>0</v>
      </c>
      <c r="W578" s="59">
        <v>0</v>
      </c>
      <c r="X578" s="60">
        <v>0</v>
      </c>
      <c r="Y578" s="60">
        <v>0</v>
      </c>
      <c r="Z578" s="59">
        <v>5</v>
      </c>
      <c r="AA578" s="59">
        <v>0</v>
      </c>
      <c r="AB578" s="59" t="s">
        <v>89</v>
      </c>
      <c r="AC578" s="59">
        <v>0</v>
      </c>
      <c r="AD578" s="58">
        <v>0</v>
      </c>
      <c r="AE578" s="58">
        <v>0</v>
      </c>
      <c r="AF578" s="58">
        <v>0</v>
      </c>
      <c r="AG578" s="58">
        <v>2</v>
      </c>
      <c r="AH578" s="59" t="s">
        <v>90</v>
      </c>
      <c r="AI578" s="58">
        <v>4</v>
      </c>
      <c r="AJ578" s="60"/>
      <c r="AK578" s="59" t="s">
        <v>176</v>
      </c>
      <c r="AL578" s="59">
        <v>1</v>
      </c>
      <c r="AM578" s="59" t="s">
        <v>27</v>
      </c>
      <c r="AN578" s="59" t="s">
        <v>673</v>
      </c>
      <c r="AO578" s="58">
        <v>41</v>
      </c>
      <c r="AP578" s="59" t="s">
        <v>729</v>
      </c>
      <c r="AQ578" s="59" t="s">
        <v>27</v>
      </c>
      <c r="AR578" s="59" t="s">
        <v>27</v>
      </c>
      <c r="AS578" s="59" t="s">
        <v>730</v>
      </c>
      <c r="AT578" s="59" t="s">
        <v>27</v>
      </c>
      <c r="AU578" s="59" t="s">
        <v>27</v>
      </c>
      <c r="AV578" s="59" t="s">
        <v>27</v>
      </c>
      <c r="AW578" s="62"/>
      <c r="AX578" s="62" t="s">
        <v>748</v>
      </c>
      <c r="AY578" s="62">
        <v>6.4119999999999999</v>
      </c>
      <c r="AZ578" s="62">
        <v>1.2824</v>
      </c>
      <c r="BA578" s="62">
        <v>0.77978789769182788</v>
      </c>
      <c r="BB578" s="62">
        <v>5.556</v>
      </c>
      <c r="BC578" s="62">
        <v>20</v>
      </c>
      <c r="BD578" s="80">
        <v>0</v>
      </c>
      <c r="BE578" s="62"/>
      <c r="BF578" s="62"/>
      <c r="BG578" s="62"/>
      <c r="BH578" s="50">
        <f t="shared" si="8"/>
        <v>0</v>
      </c>
      <c r="BI578" s="50"/>
      <c r="BJ578" s="50"/>
      <c r="BL578" s="50"/>
      <c r="BM578" s="50"/>
      <c r="BN578" s="50"/>
      <c r="BO578" s="50"/>
      <c r="BP578" s="50"/>
      <c r="BQ578" s="50"/>
      <c r="BR578" s="50"/>
      <c r="BS578" s="50"/>
      <c r="BT578" s="50"/>
      <c r="BU578" s="50"/>
      <c r="BV578" s="50"/>
      <c r="BW578" s="50"/>
      <c r="BX578" s="50"/>
      <c r="BY578" s="50"/>
      <c r="BZ578" s="50"/>
      <c r="CA578" s="50"/>
      <c r="CB578" s="50"/>
      <c r="CC578" s="50"/>
      <c r="CD578" s="50"/>
      <c r="CE578" s="50"/>
      <c r="CF578" s="50"/>
      <c r="CG578" s="50"/>
      <c r="CH578" s="50"/>
      <c r="CI578" s="50"/>
    </row>
    <row r="579" spans="1:87" ht="14.25" customHeight="1" x14ac:dyDescent="0.25"/>
    <row r="580" spans="1:87" ht="14.25" customHeight="1" x14ac:dyDescent="0.25"/>
    <row r="581" spans="1:87" ht="14.25" customHeight="1" x14ac:dyDescent="0.25"/>
    <row r="582" spans="1:87" ht="14.25" customHeight="1" x14ac:dyDescent="0.25"/>
    <row r="583" spans="1:87" ht="14.25" customHeight="1" x14ac:dyDescent="0.25"/>
    <row r="584" spans="1:87" ht="14.25" customHeight="1" x14ac:dyDescent="0.25"/>
    <row r="585" spans="1:87" ht="14.25" customHeight="1" x14ac:dyDescent="0.25"/>
    <row r="586" spans="1:87" ht="14.25" customHeight="1" x14ac:dyDescent="0.25"/>
    <row r="587" spans="1:87" ht="14.25" customHeight="1" x14ac:dyDescent="0.25"/>
    <row r="588" spans="1:87" ht="14.25" customHeight="1" x14ac:dyDescent="0.25"/>
    <row r="589" spans="1:87" ht="14.25" customHeight="1" x14ac:dyDescent="0.25"/>
    <row r="590" spans="1:87" ht="14.25" customHeight="1" x14ac:dyDescent="0.25"/>
    <row r="591" spans="1:87" ht="14.25" customHeight="1" x14ac:dyDescent="0.25"/>
    <row r="592" spans="1:87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</sheetData>
  <autoFilter ref="A1:CK578">
    <filterColumn colId="25">
      <filters>
        <filter val="10"/>
        <filter val="100"/>
        <filter val="101"/>
        <filter val="102"/>
        <filter val="103"/>
        <filter val="109"/>
        <filter val="11"/>
        <filter val="114"/>
        <filter val="115"/>
        <filter val="116"/>
        <filter val="12"/>
        <filter val="120"/>
        <filter val="121"/>
        <filter val="122"/>
        <filter val="13"/>
        <filter val="134"/>
        <filter val="137"/>
        <filter val="14"/>
        <filter val="142"/>
        <filter val="147"/>
        <filter val="15"/>
        <filter val="16"/>
        <filter val="17"/>
        <filter val="172"/>
        <filter val="18"/>
        <filter val="182"/>
        <filter val="184"/>
        <filter val="19"/>
        <filter val="193"/>
        <filter val="2"/>
        <filter val="20"/>
        <filter val="21"/>
        <filter val="210"/>
        <filter val="217"/>
        <filter val="22"/>
        <filter val="228"/>
        <filter val="23"/>
        <filter val="24"/>
        <filter val="25"/>
        <filter val="26"/>
        <filter val="264"/>
        <filter val="27"/>
        <filter val="28"/>
        <filter val="29"/>
        <filter val="30"/>
        <filter val="31"/>
        <filter val="32"/>
        <filter val="33"/>
        <filter val="34"/>
        <filter val="35"/>
        <filter val="36"/>
        <filter val="37"/>
        <filter val="38"/>
        <filter val="39"/>
        <filter val="4"/>
        <filter val="40"/>
        <filter val="41"/>
        <filter val="42"/>
        <filter val="43"/>
        <filter val="44"/>
        <filter val="45"/>
        <filter val="46"/>
        <filter val="47"/>
        <filter val="48"/>
        <filter val="49"/>
        <filter val="5"/>
        <filter val="50"/>
        <filter val="51"/>
        <filter val="52"/>
        <filter val="53"/>
        <filter val="54"/>
        <filter val="55"/>
        <filter val="56"/>
        <filter val="57"/>
        <filter val="58"/>
        <filter val="59"/>
        <filter val="60"/>
        <filter val="61"/>
        <filter val="62"/>
        <filter val="63"/>
        <filter val="64"/>
        <filter val="65"/>
        <filter val="66"/>
        <filter val="67"/>
        <filter val="68"/>
        <filter val="69"/>
        <filter val="7"/>
        <filter val="70"/>
        <filter val="71"/>
        <filter val="72"/>
        <filter val="73"/>
        <filter val="74"/>
        <filter val="75"/>
        <filter val="76"/>
        <filter val="77"/>
        <filter val="78"/>
        <filter val="79"/>
        <filter val="8"/>
        <filter val="80"/>
        <filter val="81"/>
        <filter val="82"/>
        <filter val="86"/>
        <filter val="89"/>
        <filter val="9"/>
        <filter val="90"/>
        <filter val="94"/>
        <filter val="95"/>
        <filter val="99"/>
      </filters>
    </filterColumn>
    <sortState ref="A2:CK578">
      <sortCondition ref="A1:A578"/>
    </sortState>
  </autoFilter>
  <pageMargins left="0.7" right="0.7" top="0.78740157499999996" bottom="0.78740157499999996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CK740"/>
  <sheetViews>
    <sheetView workbookViewId="0">
      <selection activeCell="G3" sqref="G3"/>
    </sheetView>
  </sheetViews>
  <sheetFormatPr baseColWidth="10" defaultColWidth="9.140625" defaultRowHeight="15" x14ac:dyDescent="0.25"/>
  <cols>
    <col min="1" max="1" width="8.42578125" bestFit="1" customWidth="1"/>
    <col min="2" max="2" width="4.85546875" customWidth="1"/>
    <col min="3" max="3" width="6.7109375" customWidth="1"/>
    <col min="4" max="4" width="14.5703125" bestFit="1" customWidth="1"/>
    <col min="5" max="5" width="14.5703125" customWidth="1"/>
    <col min="6" max="6" width="8.85546875" customWidth="1"/>
    <col min="7" max="7" width="15.42578125" bestFit="1" customWidth="1"/>
    <col min="8" max="8" width="12.42578125" bestFit="1" customWidth="1"/>
    <col min="9" max="9" width="17" bestFit="1" customWidth="1"/>
    <col min="10" max="10" width="12.28515625" bestFit="1" customWidth="1"/>
    <col min="11" max="11" width="20.140625" bestFit="1" customWidth="1"/>
    <col min="12" max="12" width="19.42578125" bestFit="1" customWidth="1"/>
    <col min="13" max="13" width="11.7109375" bestFit="1" customWidth="1"/>
    <col min="14" max="14" width="11.28515625" bestFit="1" customWidth="1"/>
    <col min="15" max="15" width="15.5703125" bestFit="1" customWidth="1"/>
    <col min="16" max="16" width="11.28515625" bestFit="1" customWidth="1"/>
    <col min="17" max="17" width="12.28515625" bestFit="1" customWidth="1"/>
    <col min="18" max="18" width="15.140625" bestFit="1" customWidth="1"/>
    <col min="19" max="19" width="15.5703125" bestFit="1" customWidth="1"/>
    <col min="20" max="20" width="10.28515625" bestFit="1" customWidth="1"/>
    <col min="21" max="21" width="16.42578125" bestFit="1" customWidth="1"/>
    <col min="22" max="22" width="17" bestFit="1" customWidth="1"/>
    <col min="23" max="23" width="11.85546875" bestFit="1" customWidth="1"/>
    <col min="24" max="24" width="12.42578125" bestFit="1" customWidth="1"/>
    <col min="25" max="25" width="12.140625" bestFit="1" customWidth="1"/>
    <col min="26" max="26" width="14.42578125" bestFit="1" customWidth="1"/>
    <col min="27" max="27" width="19.28515625" bestFit="1" customWidth="1"/>
    <col min="28" max="28" width="15.28515625" customWidth="1"/>
    <col min="29" max="29" width="11" customWidth="1"/>
    <col min="30" max="30" width="10.28515625" customWidth="1"/>
    <col min="31" max="31" width="8.5703125" customWidth="1"/>
    <col min="32" max="32" width="11.5703125" customWidth="1"/>
    <col min="33" max="33" width="14.85546875" customWidth="1"/>
    <col min="34" max="34" width="16.42578125" customWidth="1"/>
    <col min="35" max="35" width="17.85546875" customWidth="1"/>
    <col min="36" max="36" width="12.7109375" customWidth="1"/>
    <col min="37" max="37" width="14.7109375" bestFit="1" customWidth="1"/>
    <col min="38" max="38" width="14.7109375" customWidth="1"/>
    <col min="39" max="39" width="11.85546875" bestFit="1" customWidth="1"/>
    <col min="40" max="40" width="9.42578125" bestFit="1" customWidth="1"/>
    <col min="41" max="41" width="9.5703125" bestFit="1" customWidth="1"/>
    <col min="42" max="42" width="7.7109375" customWidth="1"/>
    <col min="43" max="43" width="15.5703125" bestFit="1" customWidth="1"/>
    <col min="44" max="44" width="8.5703125" bestFit="1" customWidth="1"/>
    <col min="45" max="45" width="9" bestFit="1" customWidth="1"/>
    <col min="46" max="46" width="11.5703125" bestFit="1" customWidth="1"/>
    <col min="47" max="47" width="12.42578125" bestFit="1" customWidth="1"/>
    <col min="48" max="48" width="11" bestFit="1" customWidth="1"/>
  </cols>
  <sheetData>
    <row r="1" spans="1:87" s="17" customFormat="1" ht="14.25" customHeight="1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66</v>
      </c>
      <c r="AC1" s="36" t="s">
        <v>67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X1" s="17" t="s">
        <v>745</v>
      </c>
    </row>
    <row r="2" spans="1:87" ht="14.25" customHeight="1" x14ac:dyDescent="0.25">
      <c r="A2" s="37">
        <v>0</v>
      </c>
      <c r="B2" s="38" t="s">
        <v>78</v>
      </c>
      <c r="C2" s="38" t="s">
        <v>28</v>
      </c>
      <c r="D2" s="38" t="s">
        <v>79</v>
      </c>
      <c r="E2" s="38"/>
      <c r="F2" s="38" t="s">
        <v>80</v>
      </c>
      <c r="G2" s="37">
        <v>1</v>
      </c>
      <c r="H2" s="37">
        <v>30</v>
      </c>
      <c r="I2" s="38" t="s">
        <v>92</v>
      </c>
      <c r="J2" s="37">
        <v>9165180138</v>
      </c>
      <c r="K2" s="37">
        <v>0</v>
      </c>
      <c r="L2" s="37">
        <v>0</v>
      </c>
      <c r="M2" s="37">
        <v>12</v>
      </c>
      <c r="N2" s="35"/>
      <c r="O2" s="37">
        <v>1</v>
      </c>
      <c r="P2" s="37">
        <v>26</v>
      </c>
      <c r="Q2" s="37">
        <v>14</v>
      </c>
      <c r="R2" s="47"/>
      <c r="S2" s="37">
        <v>14</v>
      </c>
      <c r="T2" s="37">
        <v>1</v>
      </c>
      <c r="U2" s="37">
        <v>3</v>
      </c>
      <c r="V2" s="37">
        <v>1</v>
      </c>
      <c r="W2" s="38" t="s">
        <v>27</v>
      </c>
      <c r="X2" s="37">
        <v>1</v>
      </c>
      <c r="Y2" s="37">
        <v>5</v>
      </c>
      <c r="Z2" s="38">
        <f t="shared" ref="Z2:Z65" si="0">SUM(M2:Y2)</f>
        <v>78</v>
      </c>
      <c r="AA2" s="38">
        <f t="shared" ref="AA2:AA65" si="1">SUM(U2:X2)</f>
        <v>5</v>
      </c>
      <c r="AB2" s="38" t="s">
        <v>27</v>
      </c>
      <c r="AC2" s="38" t="s">
        <v>27</v>
      </c>
      <c r="AD2" s="37">
        <v>1</v>
      </c>
      <c r="AE2" s="37">
        <v>7</v>
      </c>
      <c r="AF2" s="37">
        <v>1</v>
      </c>
      <c r="AG2" s="37">
        <v>13</v>
      </c>
      <c r="AH2" s="38" t="s">
        <v>86</v>
      </c>
      <c r="AI2" s="37">
        <v>3</v>
      </c>
      <c r="AJ2" s="37">
        <v>1</v>
      </c>
      <c r="AK2" s="38" t="s">
        <v>627</v>
      </c>
      <c r="AL2" s="38">
        <f t="shared" ref="AL2:AL65" si="2">IF(OR(NOT(ISBLANK(V2)),NOT(ISBLANK(W2)),NOT(ISBLANK(X2)),NOT(ISBLANK(Y2)),AD2=2,AD2=3),1,0)</f>
        <v>1</v>
      </c>
      <c r="AM2" s="38" t="s">
        <v>27</v>
      </c>
      <c r="AN2" s="38" t="s">
        <v>680</v>
      </c>
      <c r="AO2" s="37">
        <v>24</v>
      </c>
      <c r="AP2" s="38" t="s">
        <v>677</v>
      </c>
      <c r="AQ2" s="38" t="s">
        <v>679</v>
      </c>
      <c r="AR2" s="38" t="s">
        <v>27</v>
      </c>
      <c r="AS2" s="38" t="s">
        <v>681</v>
      </c>
      <c r="AT2" s="38" t="s">
        <v>27</v>
      </c>
      <c r="AU2" s="38" t="s">
        <v>27</v>
      </c>
      <c r="AV2" s="41">
        <v>35</v>
      </c>
      <c r="AW2" s="34"/>
      <c r="AX2" s="34" t="s">
        <v>747</v>
      </c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</row>
    <row r="3" spans="1:87" ht="14.25" customHeight="1" x14ac:dyDescent="0.25">
      <c r="A3" s="37">
        <v>16</v>
      </c>
      <c r="B3" s="38" t="s">
        <v>78</v>
      </c>
      <c r="C3" s="38" t="s">
        <v>26</v>
      </c>
      <c r="D3" s="38" t="s">
        <v>79</v>
      </c>
      <c r="E3" s="38"/>
      <c r="F3" s="38" t="s">
        <v>80</v>
      </c>
      <c r="G3" s="37">
        <v>1</v>
      </c>
      <c r="H3" s="37">
        <v>30</v>
      </c>
      <c r="I3" s="38" t="s">
        <v>95</v>
      </c>
      <c r="J3" s="37">
        <v>959124226</v>
      </c>
      <c r="K3" s="37">
        <v>0</v>
      </c>
      <c r="L3" s="37">
        <v>0</v>
      </c>
      <c r="M3" s="37">
        <v>12</v>
      </c>
      <c r="N3" s="35"/>
      <c r="O3" s="37">
        <v>3</v>
      </c>
      <c r="P3" s="37">
        <v>19</v>
      </c>
      <c r="Q3" s="37">
        <v>7</v>
      </c>
      <c r="R3" s="35"/>
      <c r="S3" s="37">
        <v>7</v>
      </c>
      <c r="T3" s="37">
        <v>2</v>
      </c>
      <c r="U3" s="37">
        <v>3</v>
      </c>
      <c r="V3" s="37">
        <v>5</v>
      </c>
      <c r="W3" s="38" t="s">
        <v>27</v>
      </c>
      <c r="X3" s="37">
        <v>3</v>
      </c>
      <c r="Y3" s="37">
        <v>11</v>
      </c>
      <c r="Z3" s="38">
        <f t="shared" si="0"/>
        <v>72</v>
      </c>
      <c r="AA3" s="38">
        <f t="shared" si="1"/>
        <v>11</v>
      </c>
      <c r="AB3" s="38" t="s">
        <v>27</v>
      </c>
      <c r="AC3" s="38" t="s">
        <v>27</v>
      </c>
      <c r="AD3" s="37">
        <v>2</v>
      </c>
      <c r="AE3" s="37">
        <v>4</v>
      </c>
      <c r="AF3" s="37">
        <v>2</v>
      </c>
      <c r="AG3" s="37">
        <v>13</v>
      </c>
      <c r="AH3" s="38" t="s">
        <v>116</v>
      </c>
      <c r="AI3" s="37">
        <v>1</v>
      </c>
      <c r="AJ3" s="37">
        <v>1</v>
      </c>
      <c r="AK3" s="38" t="s">
        <v>628</v>
      </c>
      <c r="AL3" s="38">
        <f t="shared" si="2"/>
        <v>1</v>
      </c>
      <c r="AM3" s="38" t="s">
        <v>27</v>
      </c>
      <c r="AN3" s="38" t="s">
        <v>680</v>
      </c>
      <c r="AO3" s="37">
        <v>26</v>
      </c>
      <c r="AP3" s="38" t="s">
        <v>677</v>
      </c>
      <c r="AQ3" s="38" t="s">
        <v>683</v>
      </c>
      <c r="AR3" s="38" t="s">
        <v>27</v>
      </c>
      <c r="AS3" s="38" t="s">
        <v>684</v>
      </c>
      <c r="AT3" s="38" t="s">
        <v>27</v>
      </c>
      <c r="AU3" s="38" t="s">
        <v>27</v>
      </c>
      <c r="AV3" s="38" t="s">
        <v>27</v>
      </c>
      <c r="AW3" s="34"/>
      <c r="AX3" s="34" t="s">
        <v>748</v>
      </c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</row>
    <row r="4" spans="1:87" ht="14.25" customHeight="1" x14ac:dyDescent="0.25">
      <c r="A4" s="37">
        <v>21</v>
      </c>
      <c r="B4" s="38" t="s">
        <v>78</v>
      </c>
      <c r="C4" s="38" t="s">
        <v>28</v>
      </c>
      <c r="D4" s="38" t="s">
        <v>79</v>
      </c>
      <c r="E4" s="38"/>
      <c r="F4" s="38" t="s">
        <v>80</v>
      </c>
      <c r="G4" s="37">
        <v>1</v>
      </c>
      <c r="H4" s="37">
        <v>30</v>
      </c>
      <c r="I4" s="38" t="s">
        <v>98</v>
      </c>
      <c r="J4" s="37">
        <v>871611960</v>
      </c>
      <c r="K4" s="37">
        <v>69.571428571428598</v>
      </c>
      <c r="L4" s="37">
        <v>0.50151975683890604</v>
      </c>
      <c r="M4" s="37">
        <v>1</v>
      </c>
      <c r="N4" s="35"/>
      <c r="O4" s="35"/>
      <c r="P4" s="37">
        <v>2</v>
      </c>
      <c r="Q4" s="37">
        <v>1</v>
      </c>
      <c r="R4" s="40">
        <v>1</v>
      </c>
      <c r="S4" s="37">
        <v>1</v>
      </c>
      <c r="T4" s="37">
        <v>1</v>
      </c>
      <c r="U4" s="40">
        <v>1</v>
      </c>
      <c r="V4" s="37">
        <v>1</v>
      </c>
      <c r="W4" s="38" t="s">
        <v>27</v>
      </c>
      <c r="X4" s="47"/>
      <c r="Y4" s="37">
        <v>2</v>
      </c>
      <c r="Z4" s="38">
        <f t="shared" si="0"/>
        <v>11</v>
      </c>
      <c r="AA4" s="38">
        <f t="shared" si="1"/>
        <v>2</v>
      </c>
      <c r="AB4" s="38" t="s">
        <v>102</v>
      </c>
      <c r="AC4" s="38" t="s">
        <v>27</v>
      </c>
      <c r="AD4" s="37">
        <v>0</v>
      </c>
      <c r="AE4" s="37">
        <v>1</v>
      </c>
      <c r="AF4" s="37">
        <v>0</v>
      </c>
      <c r="AG4" s="37">
        <v>3</v>
      </c>
      <c r="AH4" s="38" t="s">
        <v>90</v>
      </c>
      <c r="AI4" s="37">
        <v>4</v>
      </c>
      <c r="AJ4" s="39"/>
      <c r="AK4" s="38" t="s">
        <v>629</v>
      </c>
      <c r="AL4" s="38">
        <f t="shared" si="2"/>
        <v>1</v>
      </c>
      <c r="AM4" s="38" t="s">
        <v>27</v>
      </c>
      <c r="AN4" s="38" t="s">
        <v>673</v>
      </c>
      <c r="AO4" s="37">
        <v>28</v>
      </c>
      <c r="AP4" s="38" t="s">
        <v>677</v>
      </c>
      <c r="AQ4" s="38" t="s">
        <v>685</v>
      </c>
      <c r="AR4" s="38" t="s">
        <v>27</v>
      </c>
      <c r="AS4" s="38" t="s">
        <v>686</v>
      </c>
      <c r="AT4" s="38" t="s">
        <v>27</v>
      </c>
      <c r="AU4" s="38" t="s">
        <v>27</v>
      </c>
      <c r="AV4" s="38" t="s">
        <v>27</v>
      </c>
      <c r="AW4" s="34"/>
      <c r="AX4" s="34" t="s">
        <v>747</v>
      </c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</row>
    <row r="5" spans="1:87" ht="14.25" customHeight="1" x14ac:dyDescent="0.25">
      <c r="A5" s="37">
        <v>69</v>
      </c>
      <c r="B5" s="38" t="s">
        <v>78</v>
      </c>
      <c r="C5" s="38" t="s">
        <v>26</v>
      </c>
      <c r="D5" s="38" t="s">
        <v>79</v>
      </c>
      <c r="E5" s="38"/>
      <c r="F5" s="38" t="s">
        <v>80</v>
      </c>
      <c r="G5" s="37">
        <v>1</v>
      </c>
      <c r="H5" s="37">
        <v>30</v>
      </c>
      <c r="I5" s="38" t="s">
        <v>106</v>
      </c>
      <c r="J5" s="37">
        <v>90153375</v>
      </c>
      <c r="K5" s="37">
        <v>74.9375</v>
      </c>
      <c r="L5" s="37">
        <v>0.82900943396226401</v>
      </c>
      <c r="M5" s="37">
        <v>7</v>
      </c>
      <c r="N5" s="35"/>
      <c r="O5" s="40">
        <v>3</v>
      </c>
      <c r="P5" s="37">
        <v>15</v>
      </c>
      <c r="Q5" s="37">
        <v>7</v>
      </c>
      <c r="R5" s="37">
        <v>1</v>
      </c>
      <c r="S5" s="37">
        <v>7</v>
      </c>
      <c r="T5" s="37">
        <v>1</v>
      </c>
      <c r="U5" s="37">
        <v>2</v>
      </c>
      <c r="V5" s="37">
        <v>4.5</v>
      </c>
      <c r="W5" s="38" t="s">
        <v>27</v>
      </c>
      <c r="X5" s="37">
        <v>0.5</v>
      </c>
      <c r="Y5" s="37">
        <v>7</v>
      </c>
      <c r="Z5" s="38">
        <f t="shared" si="0"/>
        <v>55</v>
      </c>
      <c r="AA5" s="38">
        <f t="shared" si="1"/>
        <v>7</v>
      </c>
      <c r="AB5" s="38" t="s">
        <v>765</v>
      </c>
      <c r="AC5" s="38" t="s">
        <v>27</v>
      </c>
      <c r="AD5" s="37">
        <v>7</v>
      </c>
      <c r="AE5" s="37">
        <v>3</v>
      </c>
      <c r="AF5" s="37">
        <v>2</v>
      </c>
      <c r="AG5" s="37">
        <v>21</v>
      </c>
      <c r="AH5" s="38" t="s">
        <v>116</v>
      </c>
      <c r="AI5" s="37">
        <v>1</v>
      </c>
      <c r="AJ5" s="37">
        <v>1</v>
      </c>
      <c r="AK5" s="38" t="s">
        <v>632</v>
      </c>
      <c r="AL5" s="38">
        <f t="shared" si="2"/>
        <v>1</v>
      </c>
      <c r="AM5" s="38" t="s">
        <v>27</v>
      </c>
      <c r="AN5" s="38" t="s">
        <v>673</v>
      </c>
      <c r="AO5" s="37">
        <v>18</v>
      </c>
      <c r="AP5" s="38" t="s">
        <v>677</v>
      </c>
      <c r="AQ5" s="38" t="s">
        <v>690</v>
      </c>
      <c r="AR5" s="38" t="s">
        <v>27</v>
      </c>
      <c r="AS5" s="38" t="s">
        <v>27</v>
      </c>
      <c r="AT5" s="38" t="s">
        <v>27</v>
      </c>
      <c r="AU5" s="38" t="s">
        <v>27</v>
      </c>
      <c r="AV5" s="38" t="s">
        <v>27</v>
      </c>
      <c r="AW5" s="50"/>
      <c r="AX5" s="34" t="s">
        <v>747</v>
      </c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</row>
    <row r="6" spans="1:87" ht="14.25" customHeight="1" x14ac:dyDescent="0.25">
      <c r="A6" s="37">
        <v>72</v>
      </c>
      <c r="B6" s="38" t="s">
        <v>78</v>
      </c>
      <c r="C6" s="38" t="s">
        <v>26</v>
      </c>
      <c r="D6" s="38" t="s">
        <v>79</v>
      </c>
      <c r="E6" s="38"/>
      <c r="F6" s="38" t="s">
        <v>80</v>
      </c>
      <c r="G6" s="37">
        <v>1</v>
      </c>
      <c r="H6" s="37">
        <v>30</v>
      </c>
      <c r="I6" s="38" t="s">
        <v>106</v>
      </c>
      <c r="J6" s="37">
        <v>90153375</v>
      </c>
      <c r="K6" s="37">
        <v>59.1875</v>
      </c>
      <c r="L6" s="37">
        <v>0.53183962264150897</v>
      </c>
      <c r="M6" s="37">
        <v>9</v>
      </c>
      <c r="N6" s="40">
        <v>1</v>
      </c>
      <c r="O6" s="40">
        <v>4</v>
      </c>
      <c r="P6" s="37">
        <v>17</v>
      </c>
      <c r="Q6" s="37">
        <v>8</v>
      </c>
      <c r="R6" s="37">
        <v>1</v>
      </c>
      <c r="S6" s="37">
        <v>8</v>
      </c>
      <c r="T6" s="37">
        <v>1</v>
      </c>
      <c r="U6" s="37">
        <v>3</v>
      </c>
      <c r="V6" s="40">
        <v>8.5</v>
      </c>
      <c r="W6" s="38" t="s">
        <v>27</v>
      </c>
      <c r="X6" s="40">
        <v>3.5</v>
      </c>
      <c r="Y6" s="37">
        <v>15</v>
      </c>
      <c r="Z6" s="38">
        <f t="shared" si="0"/>
        <v>79</v>
      </c>
      <c r="AA6" s="38">
        <f t="shared" si="1"/>
        <v>15</v>
      </c>
      <c r="AB6" s="38" t="s">
        <v>89</v>
      </c>
      <c r="AC6" s="38" t="s">
        <v>27</v>
      </c>
      <c r="AD6" s="37">
        <v>4</v>
      </c>
      <c r="AE6" s="37">
        <v>7</v>
      </c>
      <c r="AF6" s="37">
        <v>1</v>
      </c>
      <c r="AG6" s="37">
        <v>20</v>
      </c>
      <c r="AH6" s="38" t="s">
        <v>112</v>
      </c>
      <c r="AI6" s="37">
        <v>1</v>
      </c>
      <c r="AJ6" s="37">
        <v>1</v>
      </c>
      <c r="AK6" s="38" t="s">
        <v>633</v>
      </c>
      <c r="AL6" s="38">
        <f t="shared" si="2"/>
        <v>1</v>
      </c>
      <c r="AM6" s="38" t="s">
        <v>27</v>
      </c>
      <c r="AN6" s="38" t="s">
        <v>673</v>
      </c>
      <c r="AO6" s="37">
        <v>18</v>
      </c>
      <c r="AP6" s="38" t="s">
        <v>677</v>
      </c>
      <c r="AQ6" s="38" t="s">
        <v>690</v>
      </c>
      <c r="AR6" s="38" t="s">
        <v>27</v>
      </c>
      <c r="AS6" s="38" t="s">
        <v>27</v>
      </c>
      <c r="AT6" s="38" t="s">
        <v>27</v>
      </c>
      <c r="AU6" s="38" t="s">
        <v>27</v>
      </c>
      <c r="AV6" s="38" t="s">
        <v>27</v>
      </c>
      <c r="AW6" s="34"/>
      <c r="AX6" s="34" t="s">
        <v>747</v>
      </c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</row>
    <row r="7" spans="1:87" ht="14.25" customHeight="1" x14ac:dyDescent="0.25">
      <c r="A7" s="37">
        <v>76</v>
      </c>
      <c r="B7" s="38" t="s">
        <v>78</v>
      </c>
      <c r="C7" s="38" t="s">
        <v>26</v>
      </c>
      <c r="D7" s="38" t="s">
        <v>79</v>
      </c>
      <c r="E7" s="38"/>
      <c r="F7" s="38" t="s">
        <v>80</v>
      </c>
      <c r="G7" s="37">
        <v>1</v>
      </c>
      <c r="H7" s="37">
        <v>30</v>
      </c>
      <c r="I7" s="38" t="s">
        <v>106</v>
      </c>
      <c r="J7" s="37">
        <v>90153375</v>
      </c>
      <c r="K7" s="37">
        <v>0</v>
      </c>
      <c r="L7" s="37">
        <v>0</v>
      </c>
      <c r="M7" s="37">
        <v>7</v>
      </c>
      <c r="N7" s="35"/>
      <c r="O7" s="40">
        <v>2</v>
      </c>
      <c r="P7" s="37">
        <v>18</v>
      </c>
      <c r="Q7" s="37">
        <v>11</v>
      </c>
      <c r="R7" s="35"/>
      <c r="S7" s="37">
        <v>11</v>
      </c>
      <c r="T7" s="37">
        <v>1</v>
      </c>
      <c r="U7" s="40">
        <v>4</v>
      </c>
      <c r="V7" s="40">
        <v>5</v>
      </c>
      <c r="W7" s="38" t="s">
        <v>27</v>
      </c>
      <c r="X7" s="40">
        <v>2</v>
      </c>
      <c r="Y7" s="40">
        <v>11</v>
      </c>
      <c r="Z7" s="38">
        <f t="shared" si="0"/>
        <v>72</v>
      </c>
      <c r="AA7" s="38">
        <f t="shared" si="1"/>
        <v>11</v>
      </c>
      <c r="AB7" s="38" t="s">
        <v>27</v>
      </c>
      <c r="AC7" s="38" t="s">
        <v>27</v>
      </c>
      <c r="AD7" s="37">
        <v>7</v>
      </c>
      <c r="AE7" s="37">
        <v>8</v>
      </c>
      <c r="AF7" s="37">
        <v>4</v>
      </c>
      <c r="AG7" s="37">
        <v>31</v>
      </c>
      <c r="AH7" s="38" t="s">
        <v>159</v>
      </c>
      <c r="AI7" s="37">
        <v>2</v>
      </c>
      <c r="AJ7" s="40">
        <v>1</v>
      </c>
      <c r="AK7" s="38" t="s">
        <v>634</v>
      </c>
      <c r="AL7" s="38">
        <f t="shared" si="2"/>
        <v>1</v>
      </c>
      <c r="AM7" s="38" t="s">
        <v>27</v>
      </c>
      <c r="AN7" s="38" t="s">
        <v>673</v>
      </c>
      <c r="AO7" s="37">
        <v>18</v>
      </c>
      <c r="AP7" s="38" t="s">
        <v>677</v>
      </c>
      <c r="AQ7" s="38" t="s">
        <v>690</v>
      </c>
      <c r="AR7" s="38" t="s">
        <v>27</v>
      </c>
      <c r="AS7" s="38" t="s">
        <v>27</v>
      </c>
      <c r="AT7" s="38" t="s">
        <v>27</v>
      </c>
      <c r="AU7" s="38" t="s">
        <v>27</v>
      </c>
      <c r="AV7" s="38" t="s">
        <v>27</v>
      </c>
      <c r="AW7" s="34"/>
      <c r="AX7" s="34" t="s">
        <v>747</v>
      </c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</row>
    <row r="8" spans="1:87" ht="14.25" customHeight="1" x14ac:dyDescent="0.25">
      <c r="A8" s="37">
        <v>92</v>
      </c>
      <c r="B8" s="38" t="s">
        <v>78</v>
      </c>
      <c r="C8" s="38" t="s">
        <v>26</v>
      </c>
      <c r="D8" s="38" t="s">
        <v>79</v>
      </c>
      <c r="E8" s="38"/>
      <c r="F8" s="38" t="s">
        <v>80</v>
      </c>
      <c r="G8" s="37">
        <v>1</v>
      </c>
      <c r="H8" s="37">
        <v>30</v>
      </c>
      <c r="I8" s="38" t="s">
        <v>111</v>
      </c>
      <c r="J8" s="37">
        <v>134763219</v>
      </c>
      <c r="K8" s="37">
        <v>0</v>
      </c>
      <c r="L8" s="37">
        <v>0</v>
      </c>
      <c r="M8" s="37">
        <v>13</v>
      </c>
      <c r="N8" s="35"/>
      <c r="O8" s="47"/>
      <c r="P8" s="37">
        <v>29</v>
      </c>
      <c r="Q8" s="37">
        <v>16</v>
      </c>
      <c r="R8" s="47"/>
      <c r="S8" s="37">
        <v>16</v>
      </c>
      <c r="T8" s="37">
        <v>1</v>
      </c>
      <c r="U8" s="37">
        <v>2</v>
      </c>
      <c r="V8" s="37">
        <v>4.5</v>
      </c>
      <c r="W8" s="38" t="s">
        <v>27</v>
      </c>
      <c r="X8" s="37">
        <v>3.5</v>
      </c>
      <c r="Y8" s="37">
        <v>10</v>
      </c>
      <c r="Z8" s="38">
        <f t="shared" si="0"/>
        <v>95</v>
      </c>
      <c r="AA8" s="38">
        <f t="shared" si="1"/>
        <v>10</v>
      </c>
      <c r="AB8" s="38" t="s">
        <v>27</v>
      </c>
      <c r="AC8" s="38" t="s">
        <v>27</v>
      </c>
      <c r="AD8" s="37">
        <v>10</v>
      </c>
      <c r="AE8" s="37">
        <v>3</v>
      </c>
      <c r="AF8" s="37">
        <v>1</v>
      </c>
      <c r="AG8" s="37">
        <v>24</v>
      </c>
      <c r="AH8" s="38" t="s">
        <v>119</v>
      </c>
      <c r="AI8" s="37">
        <v>1</v>
      </c>
      <c r="AJ8" s="37">
        <v>1</v>
      </c>
      <c r="AK8" s="38" t="s">
        <v>635</v>
      </c>
      <c r="AL8" s="38">
        <f t="shared" si="2"/>
        <v>1</v>
      </c>
      <c r="AM8" s="38" t="s">
        <v>27</v>
      </c>
      <c r="AN8" s="38" t="s">
        <v>673</v>
      </c>
      <c r="AO8" s="37">
        <v>23</v>
      </c>
      <c r="AP8" s="38" t="s">
        <v>677</v>
      </c>
      <c r="AQ8" s="38" t="s">
        <v>691</v>
      </c>
      <c r="AR8" s="38" t="s">
        <v>27</v>
      </c>
      <c r="AS8" s="38" t="s">
        <v>27</v>
      </c>
      <c r="AT8" s="38" t="s">
        <v>27</v>
      </c>
      <c r="AU8" s="38" t="s">
        <v>27</v>
      </c>
      <c r="AV8" s="38" t="s">
        <v>27</v>
      </c>
      <c r="AW8" s="34"/>
      <c r="AX8" s="34" t="s">
        <v>747</v>
      </c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</row>
    <row r="9" spans="1:87" ht="14.25" customHeight="1" x14ac:dyDescent="0.25">
      <c r="A9" s="37">
        <v>100</v>
      </c>
      <c r="B9" s="38" t="s">
        <v>78</v>
      </c>
      <c r="C9" s="38" t="s">
        <v>28</v>
      </c>
      <c r="D9" s="38" t="s">
        <v>79</v>
      </c>
      <c r="E9" s="38"/>
      <c r="F9" s="38" t="s">
        <v>80</v>
      </c>
      <c r="G9" s="37">
        <v>1</v>
      </c>
      <c r="H9" s="37">
        <v>30</v>
      </c>
      <c r="I9" s="38" t="s">
        <v>114</v>
      </c>
      <c r="J9" s="37">
        <v>17888853</v>
      </c>
      <c r="K9" s="37">
        <v>64.857142857142904</v>
      </c>
      <c r="L9" s="37">
        <v>0.40121580547112501</v>
      </c>
      <c r="M9" s="40">
        <v>2</v>
      </c>
      <c r="N9" s="35"/>
      <c r="O9" s="35"/>
      <c r="P9" s="40">
        <v>3</v>
      </c>
      <c r="Q9" s="40">
        <v>1</v>
      </c>
      <c r="R9" s="40">
        <v>1</v>
      </c>
      <c r="S9" s="40">
        <v>1</v>
      </c>
      <c r="T9" s="40">
        <v>1</v>
      </c>
      <c r="U9" s="40">
        <v>1</v>
      </c>
      <c r="V9" s="47"/>
      <c r="W9" s="38" t="s">
        <v>682</v>
      </c>
      <c r="X9" s="47"/>
      <c r="Y9" s="40">
        <v>2</v>
      </c>
      <c r="Z9" s="38">
        <f t="shared" si="0"/>
        <v>12</v>
      </c>
      <c r="AA9" s="38">
        <f t="shared" si="1"/>
        <v>1</v>
      </c>
      <c r="AB9" s="38" t="s">
        <v>99</v>
      </c>
      <c r="AC9" s="38" t="s">
        <v>27</v>
      </c>
      <c r="AD9" s="37">
        <v>0</v>
      </c>
      <c r="AE9" s="37">
        <v>0</v>
      </c>
      <c r="AF9" s="37">
        <v>0</v>
      </c>
      <c r="AG9" s="37">
        <v>1</v>
      </c>
      <c r="AH9" s="38" t="s">
        <v>90</v>
      </c>
      <c r="AI9" s="37">
        <v>4</v>
      </c>
      <c r="AJ9" s="47"/>
      <c r="AK9" s="38" t="s">
        <v>636</v>
      </c>
      <c r="AL9" s="38">
        <f t="shared" si="2"/>
        <v>1</v>
      </c>
      <c r="AM9" s="38" t="s">
        <v>27</v>
      </c>
      <c r="AN9" s="38" t="s">
        <v>680</v>
      </c>
      <c r="AO9" s="37">
        <v>30</v>
      </c>
      <c r="AP9" s="38" t="s">
        <v>674</v>
      </c>
      <c r="AQ9" s="38" t="s">
        <v>687</v>
      </c>
      <c r="AR9" s="38" t="s">
        <v>27</v>
      </c>
      <c r="AS9" s="38" t="s">
        <v>688</v>
      </c>
      <c r="AT9" s="38" t="s">
        <v>27</v>
      </c>
      <c r="AU9" s="38" t="s">
        <v>27</v>
      </c>
      <c r="AV9" s="38" t="s">
        <v>27</v>
      </c>
      <c r="AW9" s="34"/>
      <c r="AX9" s="34" t="s">
        <v>748</v>
      </c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</row>
    <row r="10" spans="1:87" ht="14.25" customHeight="1" x14ac:dyDescent="0.25">
      <c r="A10" s="37">
        <v>107</v>
      </c>
      <c r="B10" s="38" t="s">
        <v>78</v>
      </c>
      <c r="C10" s="38" t="s">
        <v>26</v>
      </c>
      <c r="D10" s="38" t="s">
        <v>79</v>
      </c>
      <c r="E10" s="38"/>
      <c r="F10" s="38" t="s">
        <v>80</v>
      </c>
      <c r="G10" s="37">
        <v>1</v>
      </c>
      <c r="H10" s="37">
        <v>30</v>
      </c>
      <c r="I10" s="38" t="s">
        <v>111</v>
      </c>
      <c r="J10" s="37">
        <v>134763219</v>
      </c>
      <c r="K10" s="37">
        <v>0</v>
      </c>
      <c r="L10" s="37">
        <v>0</v>
      </c>
      <c r="M10" s="37">
        <v>12</v>
      </c>
      <c r="N10" s="35"/>
      <c r="O10" s="40">
        <v>3</v>
      </c>
      <c r="P10" s="37">
        <v>24</v>
      </c>
      <c r="Q10" s="37">
        <v>12</v>
      </c>
      <c r="R10" s="39"/>
      <c r="S10" s="37">
        <v>12</v>
      </c>
      <c r="T10" s="37">
        <v>1</v>
      </c>
      <c r="U10" s="37">
        <v>2</v>
      </c>
      <c r="V10" s="37">
        <v>4</v>
      </c>
      <c r="W10" s="38" t="s">
        <v>27</v>
      </c>
      <c r="X10" s="37">
        <v>1</v>
      </c>
      <c r="Y10" s="37">
        <v>7</v>
      </c>
      <c r="Z10" s="38">
        <f t="shared" si="0"/>
        <v>78</v>
      </c>
      <c r="AA10" s="38">
        <f t="shared" si="1"/>
        <v>7</v>
      </c>
      <c r="AB10" s="38" t="s">
        <v>27</v>
      </c>
      <c r="AC10" s="38" t="s">
        <v>27</v>
      </c>
      <c r="AD10" s="37">
        <v>5</v>
      </c>
      <c r="AE10" s="37">
        <v>5</v>
      </c>
      <c r="AF10" s="37">
        <v>6</v>
      </c>
      <c r="AG10" s="37">
        <v>21</v>
      </c>
      <c r="AH10" s="38" t="s">
        <v>119</v>
      </c>
      <c r="AI10" s="37">
        <v>1</v>
      </c>
      <c r="AJ10" s="37">
        <v>1</v>
      </c>
      <c r="AK10" s="38" t="s">
        <v>637</v>
      </c>
      <c r="AL10" s="38">
        <f t="shared" si="2"/>
        <v>1</v>
      </c>
      <c r="AM10" s="38" t="s">
        <v>27</v>
      </c>
      <c r="AN10" s="38" t="s">
        <v>673</v>
      </c>
      <c r="AO10" s="37">
        <v>23</v>
      </c>
      <c r="AP10" s="38" t="s">
        <v>677</v>
      </c>
      <c r="AQ10" s="38" t="s">
        <v>691</v>
      </c>
      <c r="AR10" s="38" t="s">
        <v>27</v>
      </c>
      <c r="AS10" s="38" t="s">
        <v>27</v>
      </c>
      <c r="AT10" s="38" t="s">
        <v>27</v>
      </c>
      <c r="AU10" s="38" t="s">
        <v>27</v>
      </c>
      <c r="AV10" s="38" t="s">
        <v>27</v>
      </c>
      <c r="AW10" s="50"/>
      <c r="AX10" s="34" t="s">
        <v>747</v>
      </c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</row>
    <row r="11" spans="1:87" ht="14.25" customHeight="1" x14ac:dyDescent="0.25">
      <c r="A11" s="37">
        <v>129</v>
      </c>
      <c r="B11" s="38" t="s">
        <v>78</v>
      </c>
      <c r="C11" s="38" t="s">
        <v>26</v>
      </c>
      <c r="D11" s="38" t="s">
        <v>79</v>
      </c>
      <c r="E11" s="38"/>
      <c r="F11" s="38" t="s">
        <v>80</v>
      </c>
      <c r="G11" s="37">
        <v>1</v>
      </c>
      <c r="H11" s="37">
        <v>30</v>
      </c>
      <c r="I11" s="38" t="s">
        <v>118</v>
      </c>
      <c r="J11" s="37">
        <v>10238105208</v>
      </c>
      <c r="K11" s="37">
        <v>0</v>
      </c>
      <c r="L11" s="37">
        <v>0</v>
      </c>
      <c r="M11" s="37">
        <v>7</v>
      </c>
      <c r="N11" s="35"/>
      <c r="O11" s="39"/>
      <c r="P11" s="37">
        <v>16</v>
      </c>
      <c r="Q11" s="40">
        <v>9</v>
      </c>
      <c r="R11" s="35"/>
      <c r="S11" s="40">
        <v>9</v>
      </c>
      <c r="T11" s="37">
        <v>2</v>
      </c>
      <c r="U11" s="40">
        <v>5</v>
      </c>
      <c r="V11" s="37">
        <v>4.5</v>
      </c>
      <c r="W11" s="38" t="s">
        <v>27</v>
      </c>
      <c r="X11" s="37">
        <v>1.5</v>
      </c>
      <c r="Y11" s="37">
        <v>11</v>
      </c>
      <c r="Z11" s="38">
        <f t="shared" si="0"/>
        <v>65</v>
      </c>
      <c r="AA11" s="38">
        <f t="shared" si="1"/>
        <v>11</v>
      </c>
      <c r="AB11" s="38" t="s">
        <v>27</v>
      </c>
      <c r="AC11" s="38" t="s">
        <v>27</v>
      </c>
      <c r="AD11" s="37">
        <v>1</v>
      </c>
      <c r="AE11" s="37">
        <v>8</v>
      </c>
      <c r="AF11" s="37">
        <v>2</v>
      </c>
      <c r="AG11" s="37">
        <v>15</v>
      </c>
      <c r="AH11" s="38" t="s">
        <v>96</v>
      </c>
      <c r="AI11" s="37">
        <v>1</v>
      </c>
      <c r="AJ11" s="37">
        <v>1</v>
      </c>
      <c r="AK11" s="38" t="s">
        <v>638</v>
      </c>
      <c r="AL11" s="38">
        <f t="shared" si="2"/>
        <v>1</v>
      </c>
      <c r="AM11" s="38" t="s">
        <v>27</v>
      </c>
      <c r="AN11" s="38" t="s">
        <v>673</v>
      </c>
      <c r="AO11" s="37">
        <v>29</v>
      </c>
      <c r="AP11" s="38" t="s">
        <v>677</v>
      </c>
      <c r="AQ11" s="38" t="s">
        <v>691</v>
      </c>
      <c r="AR11" s="38" t="s">
        <v>27</v>
      </c>
      <c r="AS11" s="38" t="s">
        <v>27</v>
      </c>
      <c r="AT11" s="38" t="s">
        <v>692</v>
      </c>
      <c r="AU11" s="38" t="s">
        <v>27</v>
      </c>
      <c r="AV11" s="38" t="s">
        <v>27</v>
      </c>
      <c r="AW11" s="50"/>
      <c r="AX11" s="34" t="s">
        <v>746</v>
      </c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</row>
    <row r="12" spans="1:87" ht="14.25" customHeight="1" x14ac:dyDescent="0.25">
      <c r="A12" s="37">
        <v>166</v>
      </c>
      <c r="B12" s="38" t="s">
        <v>78</v>
      </c>
      <c r="C12" s="38" t="s">
        <v>28</v>
      </c>
      <c r="D12" s="38" t="s">
        <v>79</v>
      </c>
      <c r="E12" s="38"/>
      <c r="F12" s="38" t="s">
        <v>80</v>
      </c>
      <c r="G12" s="37">
        <v>1</v>
      </c>
      <c r="H12" s="37">
        <v>30</v>
      </c>
      <c r="I12" s="38" t="s">
        <v>122</v>
      </c>
      <c r="J12" s="37">
        <v>10184154</v>
      </c>
      <c r="K12" s="37">
        <v>69.571428571428598</v>
      </c>
      <c r="L12" s="37">
        <v>0.50151975683890604</v>
      </c>
      <c r="M12" s="37">
        <v>9</v>
      </c>
      <c r="N12" s="35"/>
      <c r="O12" s="35"/>
      <c r="P12" s="37">
        <v>20</v>
      </c>
      <c r="Q12" s="37">
        <v>10</v>
      </c>
      <c r="R12" s="37">
        <v>1</v>
      </c>
      <c r="S12" s="37">
        <v>10</v>
      </c>
      <c r="T12" s="37">
        <v>1</v>
      </c>
      <c r="U12" s="40">
        <v>7</v>
      </c>
      <c r="V12" s="40">
        <v>3.5</v>
      </c>
      <c r="W12" s="38" t="s">
        <v>27</v>
      </c>
      <c r="X12" s="40">
        <v>1.5</v>
      </c>
      <c r="Y12" s="37">
        <v>12</v>
      </c>
      <c r="Z12" s="38">
        <f t="shared" si="0"/>
        <v>75</v>
      </c>
      <c r="AA12" s="38">
        <f t="shared" si="1"/>
        <v>12</v>
      </c>
      <c r="AB12" s="38" t="s">
        <v>102</v>
      </c>
      <c r="AC12" s="38" t="s">
        <v>27</v>
      </c>
      <c r="AD12" s="37">
        <v>3</v>
      </c>
      <c r="AE12" s="37">
        <v>4</v>
      </c>
      <c r="AF12" s="37">
        <v>3</v>
      </c>
      <c r="AG12" s="37">
        <v>12</v>
      </c>
      <c r="AH12" s="38" t="s">
        <v>90</v>
      </c>
      <c r="AI12" s="37">
        <v>4</v>
      </c>
      <c r="AJ12" s="40">
        <v>1</v>
      </c>
      <c r="AK12" s="38" t="s">
        <v>639</v>
      </c>
      <c r="AL12" s="38">
        <f t="shared" si="2"/>
        <v>1</v>
      </c>
      <c r="AM12" s="38" t="s">
        <v>27</v>
      </c>
      <c r="AN12" s="38" t="s">
        <v>680</v>
      </c>
      <c r="AO12" s="37">
        <v>25</v>
      </c>
      <c r="AP12" s="38" t="s">
        <v>677</v>
      </c>
      <c r="AQ12" s="38" t="s">
        <v>694</v>
      </c>
      <c r="AR12" s="38" t="s">
        <v>27</v>
      </c>
      <c r="AS12" s="38" t="s">
        <v>27</v>
      </c>
      <c r="AT12" s="38" t="s">
        <v>692</v>
      </c>
      <c r="AU12" s="38" t="s">
        <v>27</v>
      </c>
      <c r="AV12" s="38" t="s">
        <v>27</v>
      </c>
      <c r="AW12" s="50"/>
      <c r="AX12" s="34" t="s">
        <v>746</v>
      </c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</row>
    <row r="13" spans="1:87" ht="14.25" customHeight="1" x14ac:dyDescent="0.25">
      <c r="A13" s="37">
        <v>198</v>
      </c>
      <c r="B13" s="38" t="s">
        <v>78</v>
      </c>
      <c r="C13" s="38" t="s">
        <v>26</v>
      </c>
      <c r="D13" s="38" t="s">
        <v>79</v>
      </c>
      <c r="E13" s="38"/>
      <c r="F13" s="38" t="s">
        <v>80</v>
      </c>
      <c r="G13" s="37">
        <v>1</v>
      </c>
      <c r="H13" s="37">
        <v>30</v>
      </c>
      <c r="I13" s="38" t="s">
        <v>126</v>
      </c>
      <c r="J13" s="37">
        <v>8916155192</v>
      </c>
      <c r="K13" s="37">
        <v>74.9375</v>
      </c>
      <c r="L13" s="37">
        <v>0.82900943396226401</v>
      </c>
      <c r="M13" s="37">
        <v>5</v>
      </c>
      <c r="N13" s="35"/>
      <c r="O13" s="40">
        <v>3</v>
      </c>
      <c r="P13" s="37">
        <v>12</v>
      </c>
      <c r="Q13" s="37">
        <v>6</v>
      </c>
      <c r="R13" s="40">
        <v>1</v>
      </c>
      <c r="S13" s="37">
        <v>6</v>
      </c>
      <c r="T13" s="37">
        <v>1</v>
      </c>
      <c r="U13" s="37">
        <v>1</v>
      </c>
      <c r="V13" s="37">
        <v>2.5</v>
      </c>
      <c r="W13" s="38" t="s">
        <v>27</v>
      </c>
      <c r="X13" s="37">
        <v>1.5</v>
      </c>
      <c r="Y13" s="37">
        <v>5</v>
      </c>
      <c r="Z13" s="38">
        <f t="shared" si="0"/>
        <v>44</v>
      </c>
      <c r="AA13" s="38">
        <f t="shared" si="1"/>
        <v>5</v>
      </c>
      <c r="AB13" s="38" t="s">
        <v>765</v>
      </c>
      <c r="AC13" s="38" t="s">
        <v>27</v>
      </c>
      <c r="AD13" s="37">
        <v>2</v>
      </c>
      <c r="AE13" s="37">
        <v>2</v>
      </c>
      <c r="AF13" s="37">
        <v>0</v>
      </c>
      <c r="AG13" s="37">
        <v>9</v>
      </c>
      <c r="AH13" s="38" t="s">
        <v>112</v>
      </c>
      <c r="AI13" s="37">
        <v>1</v>
      </c>
      <c r="AJ13" s="37">
        <v>1</v>
      </c>
      <c r="AK13" s="38" t="s">
        <v>641</v>
      </c>
      <c r="AL13" s="38">
        <f t="shared" si="2"/>
        <v>1</v>
      </c>
      <c r="AM13" s="38" t="s">
        <v>27</v>
      </c>
      <c r="AN13" s="38" t="s">
        <v>680</v>
      </c>
      <c r="AO13" s="37">
        <v>30</v>
      </c>
      <c r="AP13" s="38" t="s">
        <v>677</v>
      </c>
      <c r="AQ13" s="38" t="s">
        <v>697</v>
      </c>
      <c r="AR13" s="38" t="s">
        <v>27</v>
      </c>
      <c r="AS13" s="38" t="s">
        <v>27</v>
      </c>
      <c r="AT13" s="38" t="s">
        <v>27</v>
      </c>
      <c r="AU13" s="38" t="s">
        <v>27</v>
      </c>
      <c r="AV13" s="38" t="s">
        <v>27</v>
      </c>
      <c r="AW13" s="34"/>
      <c r="AX13" s="34" t="s">
        <v>747</v>
      </c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</row>
    <row r="14" spans="1:87" ht="14.25" customHeight="1" x14ac:dyDescent="0.25">
      <c r="A14" s="37">
        <v>214</v>
      </c>
      <c r="B14" s="38" t="s">
        <v>78</v>
      </c>
      <c r="C14" s="38" t="s">
        <v>26</v>
      </c>
      <c r="D14" s="38" t="s">
        <v>79</v>
      </c>
      <c r="E14" s="38"/>
      <c r="F14" s="38" t="s">
        <v>80</v>
      </c>
      <c r="G14" s="37">
        <v>1</v>
      </c>
      <c r="H14" s="37">
        <v>30</v>
      </c>
      <c r="I14" s="38" t="s">
        <v>128</v>
      </c>
      <c r="J14" s="37">
        <v>9591208203</v>
      </c>
      <c r="K14" s="37">
        <v>74.9375</v>
      </c>
      <c r="L14" s="37">
        <v>0.82900943396226401</v>
      </c>
      <c r="M14" s="40">
        <v>7</v>
      </c>
      <c r="N14" s="35"/>
      <c r="O14" s="35"/>
      <c r="P14" s="40">
        <v>17</v>
      </c>
      <c r="Q14" s="40">
        <v>9</v>
      </c>
      <c r="R14" s="40">
        <v>3</v>
      </c>
      <c r="S14" s="40">
        <v>9</v>
      </c>
      <c r="T14" s="40">
        <v>1</v>
      </c>
      <c r="U14" s="40">
        <v>4</v>
      </c>
      <c r="V14" s="47"/>
      <c r="W14" s="38" t="s">
        <v>27</v>
      </c>
      <c r="X14" s="47"/>
      <c r="Y14" s="40">
        <v>4</v>
      </c>
      <c r="Z14" s="38">
        <f t="shared" si="0"/>
        <v>54</v>
      </c>
      <c r="AA14" s="38">
        <f t="shared" si="1"/>
        <v>4</v>
      </c>
      <c r="AB14" s="38" t="s">
        <v>765</v>
      </c>
      <c r="AC14" s="38" t="s">
        <v>27</v>
      </c>
      <c r="AD14" s="37">
        <v>4</v>
      </c>
      <c r="AE14" s="37">
        <v>3</v>
      </c>
      <c r="AF14" s="37">
        <v>1</v>
      </c>
      <c r="AG14" s="37">
        <v>11</v>
      </c>
      <c r="AH14" s="38" t="s">
        <v>90</v>
      </c>
      <c r="AI14" s="37">
        <v>4</v>
      </c>
      <c r="AJ14" s="40">
        <v>1</v>
      </c>
      <c r="AK14" s="38" t="s">
        <v>642</v>
      </c>
      <c r="AL14" s="38">
        <f t="shared" si="2"/>
        <v>1</v>
      </c>
      <c r="AM14" s="38" t="s">
        <v>27</v>
      </c>
      <c r="AN14" s="38" t="s">
        <v>680</v>
      </c>
      <c r="AO14" s="37">
        <v>33</v>
      </c>
      <c r="AP14" s="38" t="s">
        <v>677</v>
      </c>
      <c r="AQ14" s="38" t="s">
        <v>698</v>
      </c>
      <c r="AR14" s="38" t="s">
        <v>27</v>
      </c>
      <c r="AS14" s="38" t="s">
        <v>699</v>
      </c>
      <c r="AT14" s="38" t="s">
        <v>27</v>
      </c>
      <c r="AU14" s="38" t="s">
        <v>27</v>
      </c>
      <c r="AV14" s="41">
        <v>180</v>
      </c>
      <c r="AW14" s="34"/>
      <c r="AX14" s="34" t="s">
        <v>748</v>
      </c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</row>
    <row r="15" spans="1:87" ht="14.25" customHeight="1" x14ac:dyDescent="0.25">
      <c r="A15" s="37">
        <v>230</v>
      </c>
      <c r="B15" s="38" t="s">
        <v>78</v>
      </c>
      <c r="C15" s="38" t="s">
        <v>26</v>
      </c>
      <c r="D15" s="38" t="s">
        <v>79</v>
      </c>
      <c r="E15" s="38"/>
      <c r="F15" s="38" t="s">
        <v>80</v>
      </c>
      <c r="G15" s="37">
        <v>1</v>
      </c>
      <c r="H15" s="37">
        <v>30</v>
      </c>
      <c r="I15" s="38" t="s">
        <v>643</v>
      </c>
      <c r="J15" s="37">
        <v>13911144139</v>
      </c>
      <c r="K15" s="37">
        <v>59.1875</v>
      </c>
      <c r="L15" s="37">
        <v>0.53183962264150897</v>
      </c>
      <c r="M15" s="40">
        <v>2</v>
      </c>
      <c r="N15" s="35"/>
      <c r="O15" s="35"/>
      <c r="P15" s="40">
        <v>9</v>
      </c>
      <c r="Q15" s="40">
        <v>7</v>
      </c>
      <c r="R15" s="40">
        <v>1</v>
      </c>
      <c r="S15" s="40">
        <v>7</v>
      </c>
      <c r="T15" s="40">
        <v>1</v>
      </c>
      <c r="U15" s="40">
        <v>2</v>
      </c>
      <c r="V15" s="40">
        <v>1</v>
      </c>
      <c r="W15" s="38" t="s">
        <v>27</v>
      </c>
      <c r="X15" s="47"/>
      <c r="Y15" s="40">
        <v>3</v>
      </c>
      <c r="Z15" s="38">
        <f t="shared" si="0"/>
        <v>33</v>
      </c>
      <c r="AA15" s="38">
        <f t="shared" si="1"/>
        <v>3</v>
      </c>
      <c r="AB15" s="38" t="s">
        <v>89</v>
      </c>
      <c r="AC15" s="38" t="s">
        <v>27</v>
      </c>
      <c r="AD15" s="37">
        <v>4</v>
      </c>
      <c r="AE15" s="37">
        <v>2</v>
      </c>
      <c r="AF15" s="37">
        <v>0</v>
      </c>
      <c r="AG15" s="37">
        <v>9</v>
      </c>
      <c r="AH15" s="38" t="s">
        <v>90</v>
      </c>
      <c r="AI15" s="37">
        <v>4</v>
      </c>
      <c r="AJ15" s="40">
        <v>1</v>
      </c>
      <c r="AK15" s="38" t="s">
        <v>644</v>
      </c>
      <c r="AL15" s="38">
        <f t="shared" si="2"/>
        <v>1</v>
      </c>
      <c r="AM15" s="38" t="s">
        <v>27</v>
      </c>
      <c r="AN15" s="38" t="s">
        <v>680</v>
      </c>
      <c r="AO15" s="37">
        <v>19</v>
      </c>
      <c r="AP15" s="38" t="s">
        <v>677</v>
      </c>
      <c r="AQ15" s="38" t="s">
        <v>691</v>
      </c>
      <c r="AR15" s="38" t="s">
        <v>27</v>
      </c>
      <c r="AS15" s="38" t="s">
        <v>731</v>
      </c>
      <c r="AT15" s="38" t="s">
        <v>692</v>
      </c>
      <c r="AU15" s="38" t="s">
        <v>27</v>
      </c>
      <c r="AV15" s="38" t="s">
        <v>27</v>
      </c>
      <c r="AW15" s="34"/>
      <c r="AX15" s="34" t="s">
        <v>746</v>
      </c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</row>
    <row r="16" spans="1:87" ht="14.25" customHeight="1" x14ac:dyDescent="0.25">
      <c r="A16" s="37">
        <v>247</v>
      </c>
      <c r="B16" s="38" t="s">
        <v>78</v>
      </c>
      <c r="C16" s="38" t="s">
        <v>26</v>
      </c>
      <c r="D16" s="38" t="s">
        <v>79</v>
      </c>
      <c r="E16" s="38"/>
      <c r="F16" s="38" t="s">
        <v>80</v>
      </c>
      <c r="G16" s="37">
        <v>1</v>
      </c>
      <c r="H16" s="37">
        <v>30</v>
      </c>
      <c r="I16" s="38" t="s">
        <v>130</v>
      </c>
      <c r="J16" s="37">
        <v>3712062108</v>
      </c>
      <c r="K16" s="37">
        <v>59.1875</v>
      </c>
      <c r="L16" s="37">
        <v>0.53183962264150897</v>
      </c>
      <c r="M16" s="40">
        <v>13</v>
      </c>
      <c r="N16" s="35"/>
      <c r="O16" s="40">
        <v>3</v>
      </c>
      <c r="P16" s="40">
        <v>24</v>
      </c>
      <c r="Q16" s="40">
        <v>11</v>
      </c>
      <c r="R16" s="40">
        <v>1</v>
      </c>
      <c r="S16" s="40">
        <v>11</v>
      </c>
      <c r="T16" s="40">
        <v>1</v>
      </c>
      <c r="U16" s="40">
        <v>2</v>
      </c>
      <c r="V16" s="40">
        <v>6</v>
      </c>
      <c r="W16" s="38" t="s">
        <v>27</v>
      </c>
      <c r="X16" s="40">
        <v>3</v>
      </c>
      <c r="Y16" s="40">
        <v>11</v>
      </c>
      <c r="Z16" s="38">
        <f t="shared" si="0"/>
        <v>86</v>
      </c>
      <c r="AA16" s="38">
        <f t="shared" si="1"/>
        <v>11</v>
      </c>
      <c r="AB16" s="38" t="s">
        <v>89</v>
      </c>
      <c r="AC16" s="38" t="s">
        <v>27</v>
      </c>
      <c r="AD16" s="37">
        <v>3</v>
      </c>
      <c r="AE16" s="37">
        <v>4</v>
      </c>
      <c r="AF16" s="37">
        <v>1</v>
      </c>
      <c r="AG16" s="37">
        <v>12</v>
      </c>
      <c r="AH16" s="38" t="s">
        <v>116</v>
      </c>
      <c r="AI16" s="37">
        <v>1</v>
      </c>
      <c r="AJ16" s="40">
        <v>1</v>
      </c>
      <c r="AK16" s="38" t="s">
        <v>646</v>
      </c>
      <c r="AL16" s="38">
        <f t="shared" si="2"/>
        <v>1</v>
      </c>
      <c r="AM16" s="38" t="s">
        <v>27</v>
      </c>
      <c r="AN16" s="38" t="s">
        <v>680</v>
      </c>
      <c r="AO16" s="37">
        <v>28</v>
      </c>
      <c r="AP16" s="38" t="s">
        <v>677</v>
      </c>
      <c r="AQ16" s="38" t="s">
        <v>700</v>
      </c>
      <c r="AR16" s="38" t="s">
        <v>695</v>
      </c>
      <c r="AS16" s="38" t="s">
        <v>701</v>
      </c>
      <c r="AT16" s="38" t="s">
        <v>27</v>
      </c>
      <c r="AU16" s="38" t="s">
        <v>27</v>
      </c>
      <c r="AV16" s="38" t="s">
        <v>27</v>
      </c>
      <c r="AW16" s="50"/>
      <c r="AX16" s="34" t="s">
        <v>748</v>
      </c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</row>
    <row r="17" spans="1:89" ht="14.25" customHeight="1" x14ac:dyDescent="0.25">
      <c r="A17" s="37">
        <v>281</v>
      </c>
      <c r="B17" s="38" t="s">
        <v>78</v>
      </c>
      <c r="C17" s="38" t="s">
        <v>28</v>
      </c>
      <c r="D17" s="38" t="s">
        <v>79</v>
      </c>
      <c r="E17" s="38"/>
      <c r="F17" s="38" t="s">
        <v>80</v>
      </c>
      <c r="G17" s="37">
        <v>1</v>
      </c>
      <c r="H17" s="37">
        <v>30</v>
      </c>
      <c r="I17" s="38" t="s">
        <v>135</v>
      </c>
      <c r="J17" s="37">
        <v>7717685176</v>
      </c>
      <c r="K17" s="37">
        <v>0</v>
      </c>
      <c r="L17" s="37">
        <v>0</v>
      </c>
      <c r="M17" s="37">
        <v>4</v>
      </c>
      <c r="N17" s="35"/>
      <c r="O17" s="40">
        <v>3</v>
      </c>
      <c r="P17" s="37">
        <v>7</v>
      </c>
      <c r="Q17" s="37">
        <v>2</v>
      </c>
      <c r="R17" s="39"/>
      <c r="S17" s="37">
        <v>2</v>
      </c>
      <c r="T17" s="37">
        <v>1</v>
      </c>
      <c r="U17" s="37">
        <v>1</v>
      </c>
      <c r="V17" s="37">
        <v>2.5</v>
      </c>
      <c r="W17" s="38" t="s">
        <v>27</v>
      </c>
      <c r="X17" s="37">
        <v>1.5</v>
      </c>
      <c r="Y17" s="37">
        <v>5</v>
      </c>
      <c r="Z17" s="38">
        <f t="shared" si="0"/>
        <v>29</v>
      </c>
      <c r="AA17" s="38">
        <f t="shared" si="1"/>
        <v>5</v>
      </c>
      <c r="AB17" s="38" t="s">
        <v>27</v>
      </c>
      <c r="AC17" s="38" t="s">
        <v>27</v>
      </c>
      <c r="AD17" s="37">
        <v>0</v>
      </c>
      <c r="AE17" s="37">
        <v>1</v>
      </c>
      <c r="AF17" s="37">
        <v>1</v>
      </c>
      <c r="AG17" s="37">
        <v>7</v>
      </c>
      <c r="AH17" s="38" t="s">
        <v>119</v>
      </c>
      <c r="AI17" s="37">
        <v>1</v>
      </c>
      <c r="AJ17" s="37">
        <v>1</v>
      </c>
      <c r="AK17" s="38" t="s">
        <v>652</v>
      </c>
      <c r="AL17" s="38">
        <f t="shared" si="2"/>
        <v>1</v>
      </c>
      <c r="AM17" s="38" t="s">
        <v>27</v>
      </c>
      <c r="AN17" s="38" t="s">
        <v>680</v>
      </c>
      <c r="AO17" s="37">
        <v>24</v>
      </c>
      <c r="AP17" s="38" t="s">
        <v>677</v>
      </c>
      <c r="AQ17" s="38" t="s">
        <v>691</v>
      </c>
      <c r="AR17" s="38" t="s">
        <v>27</v>
      </c>
      <c r="AS17" s="38" t="s">
        <v>27</v>
      </c>
      <c r="AT17" s="38" t="s">
        <v>27</v>
      </c>
      <c r="AU17" s="38" t="s">
        <v>27</v>
      </c>
      <c r="AV17" s="38" t="s">
        <v>27</v>
      </c>
      <c r="AW17" s="34"/>
      <c r="AX17" s="34" t="s">
        <v>747</v>
      </c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</row>
    <row r="18" spans="1:89" ht="14.25" customHeight="1" x14ac:dyDescent="0.25">
      <c r="A18" s="37">
        <v>297</v>
      </c>
      <c r="B18" s="38" t="s">
        <v>78</v>
      </c>
      <c r="C18" s="38" t="s">
        <v>28</v>
      </c>
      <c r="D18" s="38" t="s">
        <v>79</v>
      </c>
      <c r="E18" s="38"/>
      <c r="F18" s="38" t="s">
        <v>80</v>
      </c>
      <c r="G18" s="37">
        <v>1</v>
      </c>
      <c r="H18" s="37">
        <v>30</v>
      </c>
      <c r="I18" s="38" t="s">
        <v>137</v>
      </c>
      <c r="J18" s="37">
        <v>17825107236</v>
      </c>
      <c r="K18" s="37">
        <v>0</v>
      </c>
      <c r="L18" s="37">
        <v>0</v>
      </c>
      <c r="M18" s="37">
        <v>6</v>
      </c>
      <c r="N18" s="35"/>
      <c r="O18" s="40">
        <v>2</v>
      </c>
      <c r="P18" s="37">
        <v>10</v>
      </c>
      <c r="Q18" s="40">
        <v>4</v>
      </c>
      <c r="R18" s="39"/>
      <c r="S18" s="40">
        <v>4</v>
      </c>
      <c r="T18" s="37">
        <v>2</v>
      </c>
      <c r="U18" s="40">
        <v>1</v>
      </c>
      <c r="V18" s="40">
        <v>1.5</v>
      </c>
      <c r="W18" s="38" t="s">
        <v>27</v>
      </c>
      <c r="X18" s="40">
        <v>1.5</v>
      </c>
      <c r="Y18" s="40">
        <v>4</v>
      </c>
      <c r="Z18" s="38">
        <f t="shared" si="0"/>
        <v>36</v>
      </c>
      <c r="AA18" s="38">
        <f t="shared" si="1"/>
        <v>4</v>
      </c>
      <c r="AB18" s="38" t="s">
        <v>27</v>
      </c>
      <c r="AC18" s="38" t="s">
        <v>27</v>
      </c>
      <c r="AD18" s="37">
        <v>1</v>
      </c>
      <c r="AE18" s="37">
        <v>1</v>
      </c>
      <c r="AF18" s="37">
        <v>1</v>
      </c>
      <c r="AG18" s="37">
        <v>8</v>
      </c>
      <c r="AH18" s="38" t="s">
        <v>159</v>
      </c>
      <c r="AI18" s="37">
        <v>2</v>
      </c>
      <c r="AJ18" s="40">
        <v>1</v>
      </c>
      <c r="AK18" s="38" t="s">
        <v>653</v>
      </c>
      <c r="AL18" s="38">
        <f t="shared" si="2"/>
        <v>1</v>
      </c>
      <c r="AM18" s="38" t="s">
        <v>27</v>
      </c>
      <c r="AN18" s="38" t="s">
        <v>680</v>
      </c>
      <c r="AO18" s="37">
        <v>31</v>
      </c>
      <c r="AP18" s="38" t="s">
        <v>674</v>
      </c>
      <c r="AQ18" s="38" t="s">
        <v>703</v>
      </c>
      <c r="AR18" s="38" t="s">
        <v>27</v>
      </c>
      <c r="AS18" s="38" t="s">
        <v>704</v>
      </c>
      <c r="AT18" s="38" t="s">
        <v>27</v>
      </c>
      <c r="AU18" s="38" t="s">
        <v>27</v>
      </c>
      <c r="AV18" s="38" t="s">
        <v>27</v>
      </c>
      <c r="AW18" s="34"/>
      <c r="AX18" s="34" t="s">
        <v>748</v>
      </c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</row>
    <row r="19" spans="1:89" ht="14.25" customHeight="1" x14ac:dyDescent="0.25">
      <c r="A19" s="37">
        <v>318</v>
      </c>
      <c r="B19" s="38" t="s">
        <v>78</v>
      </c>
      <c r="C19" s="38" t="s">
        <v>26</v>
      </c>
      <c r="D19" s="38" t="s">
        <v>79</v>
      </c>
      <c r="E19" s="38"/>
      <c r="F19" s="38" t="s">
        <v>80</v>
      </c>
      <c r="G19" s="37">
        <v>1</v>
      </c>
      <c r="H19" s="37">
        <v>30</v>
      </c>
      <c r="I19" s="38" t="s">
        <v>142</v>
      </c>
      <c r="J19" s="37">
        <v>8282194225</v>
      </c>
      <c r="K19" s="37">
        <v>74.9375</v>
      </c>
      <c r="L19" s="37">
        <v>0.82900943396226401</v>
      </c>
      <c r="M19" s="40">
        <v>8</v>
      </c>
      <c r="N19" s="47"/>
      <c r="O19" s="47"/>
      <c r="P19" s="40">
        <v>18</v>
      </c>
      <c r="Q19" s="40">
        <v>10</v>
      </c>
      <c r="R19" s="40">
        <v>1</v>
      </c>
      <c r="S19" s="40">
        <v>10</v>
      </c>
      <c r="T19" s="40">
        <v>2</v>
      </c>
      <c r="U19" s="40">
        <v>3</v>
      </c>
      <c r="V19" s="40">
        <v>2.5</v>
      </c>
      <c r="W19" s="38" t="s">
        <v>27</v>
      </c>
      <c r="X19" s="40">
        <v>1.5</v>
      </c>
      <c r="Y19" s="40">
        <v>7</v>
      </c>
      <c r="Z19" s="38">
        <f t="shared" si="0"/>
        <v>63</v>
      </c>
      <c r="AA19" s="38">
        <f t="shared" si="1"/>
        <v>7</v>
      </c>
      <c r="AB19" s="38" t="s">
        <v>765</v>
      </c>
      <c r="AC19" s="38" t="s">
        <v>27</v>
      </c>
      <c r="AD19" s="37">
        <v>2</v>
      </c>
      <c r="AE19" s="37">
        <v>3</v>
      </c>
      <c r="AF19" s="37">
        <v>0</v>
      </c>
      <c r="AG19" s="37">
        <v>7</v>
      </c>
      <c r="AH19" s="38" t="s">
        <v>90</v>
      </c>
      <c r="AI19" s="37">
        <v>4</v>
      </c>
      <c r="AJ19" s="40">
        <v>1</v>
      </c>
      <c r="AK19" s="38" t="s">
        <v>655</v>
      </c>
      <c r="AL19" s="38">
        <f t="shared" si="2"/>
        <v>1</v>
      </c>
      <c r="AM19" s="38" t="s">
        <v>27</v>
      </c>
      <c r="AN19" s="38" t="s">
        <v>680</v>
      </c>
      <c r="AO19" s="37">
        <v>27</v>
      </c>
      <c r="AP19" s="38" t="s">
        <v>677</v>
      </c>
      <c r="AQ19" s="38" t="s">
        <v>691</v>
      </c>
      <c r="AR19" s="38" t="s">
        <v>695</v>
      </c>
      <c r="AS19" s="38" t="s">
        <v>27</v>
      </c>
      <c r="AT19" s="38" t="s">
        <v>692</v>
      </c>
      <c r="AU19" s="38" t="s">
        <v>27</v>
      </c>
      <c r="AV19" s="38" t="s">
        <v>27</v>
      </c>
      <c r="AW19" s="34"/>
      <c r="AX19" s="34" t="s">
        <v>746</v>
      </c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</row>
    <row r="20" spans="1:89" ht="14.25" customHeight="1" x14ac:dyDescent="0.25">
      <c r="A20" s="37">
        <v>339</v>
      </c>
      <c r="B20" s="38" t="s">
        <v>78</v>
      </c>
      <c r="C20" s="38" t="s">
        <v>28</v>
      </c>
      <c r="D20" s="38" t="s">
        <v>79</v>
      </c>
      <c r="E20" s="38"/>
      <c r="F20" s="38" t="s">
        <v>80</v>
      </c>
      <c r="G20" s="37">
        <v>1</v>
      </c>
      <c r="H20" s="37">
        <v>30</v>
      </c>
      <c r="I20" s="38" t="s">
        <v>146</v>
      </c>
      <c r="J20" s="37">
        <v>94222252116</v>
      </c>
      <c r="K20" s="37">
        <v>64.857142857142904</v>
      </c>
      <c r="L20" s="37">
        <v>0.40121580547112501</v>
      </c>
      <c r="M20" s="40">
        <v>7</v>
      </c>
      <c r="N20" s="35"/>
      <c r="O20" s="47"/>
      <c r="P20" s="40">
        <v>21</v>
      </c>
      <c r="Q20" s="40">
        <v>14</v>
      </c>
      <c r="R20" s="40">
        <v>1</v>
      </c>
      <c r="S20" s="40">
        <v>14</v>
      </c>
      <c r="T20" s="40">
        <v>1</v>
      </c>
      <c r="U20" s="40">
        <v>4</v>
      </c>
      <c r="V20" s="40">
        <v>2.5</v>
      </c>
      <c r="W20" s="38" t="s">
        <v>27</v>
      </c>
      <c r="X20" s="40">
        <v>2.5</v>
      </c>
      <c r="Y20" s="40">
        <v>9</v>
      </c>
      <c r="Z20" s="38">
        <f t="shared" si="0"/>
        <v>76</v>
      </c>
      <c r="AA20" s="38">
        <f t="shared" si="1"/>
        <v>9</v>
      </c>
      <c r="AB20" s="38" t="s">
        <v>99</v>
      </c>
      <c r="AC20" s="38" t="s">
        <v>27</v>
      </c>
      <c r="AD20" s="37">
        <v>6</v>
      </c>
      <c r="AE20" s="37">
        <v>4</v>
      </c>
      <c r="AF20" s="37">
        <v>0</v>
      </c>
      <c r="AG20" s="37">
        <v>13</v>
      </c>
      <c r="AH20" s="38" t="s">
        <v>90</v>
      </c>
      <c r="AI20" s="37">
        <v>4</v>
      </c>
      <c r="AJ20" s="40">
        <v>1</v>
      </c>
      <c r="AK20" s="38" t="s">
        <v>657</v>
      </c>
      <c r="AL20" s="38">
        <f t="shared" si="2"/>
        <v>1</v>
      </c>
      <c r="AM20" s="38" t="s">
        <v>27</v>
      </c>
      <c r="AN20" s="38" t="s">
        <v>680</v>
      </c>
      <c r="AO20" s="37">
        <v>36</v>
      </c>
      <c r="AP20" s="38" t="s">
        <v>677</v>
      </c>
      <c r="AQ20" s="38" t="s">
        <v>707</v>
      </c>
      <c r="AR20" s="38" t="s">
        <v>27</v>
      </c>
      <c r="AS20" s="38" t="s">
        <v>708</v>
      </c>
      <c r="AT20" s="38" t="s">
        <v>27</v>
      </c>
      <c r="AU20" s="38" t="s">
        <v>27</v>
      </c>
      <c r="AV20" s="38" t="s">
        <v>27</v>
      </c>
      <c r="AW20" s="34"/>
      <c r="AX20" s="34" t="s">
        <v>748</v>
      </c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</row>
    <row r="21" spans="1:89" ht="14.25" customHeight="1" x14ac:dyDescent="0.25">
      <c r="A21" s="37">
        <v>371</v>
      </c>
      <c r="B21" s="38" t="s">
        <v>78</v>
      </c>
      <c r="C21" s="38" t="s">
        <v>26</v>
      </c>
      <c r="D21" s="38" t="s">
        <v>79</v>
      </c>
      <c r="E21" s="38"/>
      <c r="F21" s="38" t="s">
        <v>80</v>
      </c>
      <c r="G21" s="37">
        <v>1</v>
      </c>
      <c r="H21" s="37">
        <v>30</v>
      </c>
      <c r="I21" s="38" t="s">
        <v>149</v>
      </c>
      <c r="J21" s="37">
        <v>8877127178</v>
      </c>
      <c r="K21" s="37">
        <v>59.1875</v>
      </c>
      <c r="L21" s="37">
        <v>0.53183962264150897</v>
      </c>
      <c r="M21" s="40">
        <v>4</v>
      </c>
      <c r="N21" s="35"/>
      <c r="O21" s="35"/>
      <c r="P21" s="40">
        <v>13</v>
      </c>
      <c r="Q21" s="40">
        <v>9</v>
      </c>
      <c r="R21" s="40">
        <v>1</v>
      </c>
      <c r="S21" s="40">
        <v>9</v>
      </c>
      <c r="T21" s="40">
        <v>1</v>
      </c>
      <c r="U21" s="40">
        <v>3</v>
      </c>
      <c r="V21" s="40">
        <v>5</v>
      </c>
      <c r="W21" s="38" t="s">
        <v>27</v>
      </c>
      <c r="X21" s="40">
        <v>1</v>
      </c>
      <c r="Y21" s="40">
        <v>9</v>
      </c>
      <c r="Z21" s="38">
        <f t="shared" si="0"/>
        <v>55</v>
      </c>
      <c r="AA21" s="38">
        <f t="shared" si="1"/>
        <v>9</v>
      </c>
      <c r="AB21" s="38" t="s">
        <v>89</v>
      </c>
      <c r="AC21" s="38" t="s">
        <v>27</v>
      </c>
      <c r="AD21" s="37">
        <v>6</v>
      </c>
      <c r="AE21" s="37">
        <v>4</v>
      </c>
      <c r="AF21" s="37">
        <v>0</v>
      </c>
      <c r="AG21" s="37">
        <v>11</v>
      </c>
      <c r="AH21" s="38" t="s">
        <v>90</v>
      </c>
      <c r="AI21" s="37">
        <v>4</v>
      </c>
      <c r="AJ21" s="40">
        <v>1</v>
      </c>
      <c r="AK21" s="38" t="s">
        <v>659</v>
      </c>
      <c r="AL21" s="38">
        <f t="shared" si="2"/>
        <v>1</v>
      </c>
      <c r="AM21" s="38" t="s">
        <v>27</v>
      </c>
      <c r="AN21" s="38" t="s">
        <v>680</v>
      </c>
      <c r="AO21" s="37">
        <v>24</v>
      </c>
      <c r="AP21" s="38" t="s">
        <v>677</v>
      </c>
      <c r="AQ21" s="38" t="s">
        <v>711</v>
      </c>
      <c r="AR21" s="38" t="s">
        <v>27</v>
      </c>
      <c r="AS21" s="38" t="s">
        <v>686</v>
      </c>
      <c r="AT21" s="38" t="s">
        <v>27</v>
      </c>
      <c r="AU21" s="38" t="s">
        <v>27</v>
      </c>
      <c r="AV21" s="38" t="s">
        <v>27</v>
      </c>
      <c r="AW21" s="34"/>
      <c r="AX21" s="34" t="s">
        <v>747</v>
      </c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</row>
    <row r="22" spans="1:89" ht="14.25" customHeight="1" x14ac:dyDescent="0.25">
      <c r="A22" s="37">
        <v>404</v>
      </c>
      <c r="B22" s="38" t="s">
        <v>78</v>
      </c>
      <c r="C22" s="38" t="s">
        <v>28</v>
      </c>
      <c r="D22" s="38" t="s">
        <v>79</v>
      </c>
      <c r="E22" s="38"/>
      <c r="F22" s="38" t="s">
        <v>80</v>
      </c>
      <c r="G22" s="37">
        <v>1</v>
      </c>
      <c r="H22" s="37">
        <v>30</v>
      </c>
      <c r="I22" s="38" t="s">
        <v>85</v>
      </c>
      <c r="J22" s="37">
        <v>1347638136</v>
      </c>
      <c r="K22" s="37">
        <v>0</v>
      </c>
      <c r="L22" s="37">
        <v>0</v>
      </c>
      <c r="M22" s="40">
        <v>15</v>
      </c>
      <c r="N22" s="35"/>
      <c r="O22" s="40">
        <v>1</v>
      </c>
      <c r="P22" s="40">
        <v>31</v>
      </c>
      <c r="Q22" s="40">
        <v>16</v>
      </c>
      <c r="R22" s="47"/>
      <c r="S22" s="40">
        <v>16</v>
      </c>
      <c r="T22" s="40">
        <v>2</v>
      </c>
      <c r="U22" s="40">
        <v>3</v>
      </c>
      <c r="V22" s="40">
        <v>5.5</v>
      </c>
      <c r="W22" s="38" t="s">
        <v>27</v>
      </c>
      <c r="X22" s="40">
        <v>2.5</v>
      </c>
      <c r="Y22" s="40">
        <v>11</v>
      </c>
      <c r="Z22" s="38">
        <f t="shared" si="0"/>
        <v>103</v>
      </c>
      <c r="AA22" s="38">
        <f t="shared" si="1"/>
        <v>11</v>
      </c>
      <c r="AB22" s="38" t="s">
        <v>27</v>
      </c>
      <c r="AC22" s="38" t="s">
        <v>27</v>
      </c>
      <c r="AD22" s="37">
        <v>3</v>
      </c>
      <c r="AE22" s="37">
        <v>5</v>
      </c>
      <c r="AF22" s="37">
        <v>2</v>
      </c>
      <c r="AG22" s="37">
        <v>14</v>
      </c>
      <c r="AH22" s="38" t="s">
        <v>86</v>
      </c>
      <c r="AI22" s="37">
        <v>3</v>
      </c>
      <c r="AJ22" s="40">
        <v>1</v>
      </c>
      <c r="AK22" s="38" t="s">
        <v>87</v>
      </c>
      <c r="AL22" s="38">
        <f t="shared" si="2"/>
        <v>1</v>
      </c>
      <c r="AM22" s="38" t="s">
        <v>27</v>
      </c>
      <c r="AN22" s="38" t="s">
        <v>673</v>
      </c>
      <c r="AO22" s="37">
        <v>20</v>
      </c>
      <c r="AP22" s="38" t="s">
        <v>677</v>
      </c>
      <c r="AQ22" s="38" t="s">
        <v>678</v>
      </c>
      <c r="AR22" s="38" t="s">
        <v>27</v>
      </c>
      <c r="AS22" s="38" t="s">
        <v>27</v>
      </c>
      <c r="AT22" s="38" t="s">
        <v>27</v>
      </c>
      <c r="AU22" s="38" t="s">
        <v>27</v>
      </c>
      <c r="AV22" s="38" t="s">
        <v>27</v>
      </c>
      <c r="AW22" s="50"/>
      <c r="AX22" s="34" t="s">
        <v>747</v>
      </c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  <c r="CJ22" s="50"/>
      <c r="CK22" s="50"/>
    </row>
    <row r="23" spans="1:89" ht="14.25" customHeight="1" x14ac:dyDescent="0.25">
      <c r="A23" s="37">
        <v>452</v>
      </c>
      <c r="B23" s="38" t="s">
        <v>78</v>
      </c>
      <c r="C23" s="38" t="s">
        <v>28</v>
      </c>
      <c r="D23" s="38" t="s">
        <v>79</v>
      </c>
      <c r="E23" s="38"/>
      <c r="F23" s="38" t="s">
        <v>80</v>
      </c>
      <c r="G23" s="37">
        <v>1</v>
      </c>
      <c r="H23" s="37">
        <v>30</v>
      </c>
      <c r="I23" s="38" t="s">
        <v>152</v>
      </c>
      <c r="J23" s="37">
        <v>792288984</v>
      </c>
      <c r="K23" s="37">
        <v>69.571428571428598</v>
      </c>
      <c r="L23" s="37">
        <v>0.50151975683890604</v>
      </c>
      <c r="M23" s="40">
        <v>7</v>
      </c>
      <c r="N23" s="35"/>
      <c r="O23" s="47"/>
      <c r="P23" s="40">
        <v>17</v>
      </c>
      <c r="Q23" s="40">
        <v>10</v>
      </c>
      <c r="R23" s="40">
        <v>1</v>
      </c>
      <c r="S23" s="40">
        <v>10</v>
      </c>
      <c r="T23" s="40">
        <v>1</v>
      </c>
      <c r="U23" s="40">
        <v>3</v>
      </c>
      <c r="V23" s="40">
        <v>0.5</v>
      </c>
      <c r="W23" s="38" t="s">
        <v>27</v>
      </c>
      <c r="X23" s="40">
        <v>0.5</v>
      </c>
      <c r="Y23" s="40">
        <v>4</v>
      </c>
      <c r="Z23" s="38">
        <f t="shared" si="0"/>
        <v>54</v>
      </c>
      <c r="AA23" s="38">
        <f t="shared" si="1"/>
        <v>4</v>
      </c>
      <c r="AB23" s="38" t="s">
        <v>102</v>
      </c>
      <c r="AC23" s="38" t="s">
        <v>27</v>
      </c>
      <c r="AD23" s="37">
        <v>4</v>
      </c>
      <c r="AE23" s="37">
        <v>4</v>
      </c>
      <c r="AF23" s="37">
        <v>1</v>
      </c>
      <c r="AG23" s="37">
        <v>16</v>
      </c>
      <c r="AH23" s="38" t="s">
        <v>90</v>
      </c>
      <c r="AI23" s="37">
        <v>4</v>
      </c>
      <c r="AJ23" s="40">
        <v>1</v>
      </c>
      <c r="AK23" s="38" t="s">
        <v>153</v>
      </c>
      <c r="AL23" s="38">
        <f t="shared" si="2"/>
        <v>1</v>
      </c>
      <c r="AM23" s="38" t="s">
        <v>27</v>
      </c>
      <c r="AN23" s="38" t="s">
        <v>673</v>
      </c>
      <c r="AO23" s="37">
        <v>23</v>
      </c>
      <c r="AP23" s="38" t="s">
        <v>677</v>
      </c>
      <c r="AQ23" s="38" t="s">
        <v>714</v>
      </c>
      <c r="AR23" s="38" t="s">
        <v>695</v>
      </c>
      <c r="AS23" s="38" t="s">
        <v>27</v>
      </c>
      <c r="AT23" s="38" t="s">
        <v>27</v>
      </c>
      <c r="AU23" s="38" t="s">
        <v>27</v>
      </c>
      <c r="AV23" s="38" t="s">
        <v>27</v>
      </c>
      <c r="AW23" s="34"/>
      <c r="AX23" s="34" t="s">
        <v>747</v>
      </c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50"/>
      <c r="CK23" s="50"/>
    </row>
    <row r="24" spans="1:89" ht="14.25" customHeight="1" x14ac:dyDescent="0.25">
      <c r="A24" s="37">
        <v>473</v>
      </c>
      <c r="B24" s="38" t="s">
        <v>78</v>
      </c>
      <c r="C24" s="38" t="s">
        <v>28</v>
      </c>
      <c r="D24" s="38" t="s">
        <v>79</v>
      </c>
      <c r="E24" s="38"/>
      <c r="F24" s="38" t="s">
        <v>80</v>
      </c>
      <c r="G24" s="37">
        <v>1</v>
      </c>
      <c r="H24" s="37">
        <v>30</v>
      </c>
      <c r="I24" s="38" t="s">
        <v>158</v>
      </c>
      <c r="J24" s="37">
        <v>927618937</v>
      </c>
      <c r="K24" s="37">
        <v>64.857142857142904</v>
      </c>
      <c r="L24" s="37">
        <v>0.40121580547112501</v>
      </c>
      <c r="M24" s="37">
        <v>4</v>
      </c>
      <c r="N24" s="35"/>
      <c r="O24" s="37">
        <v>2</v>
      </c>
      <c r="P24" s="37">
        <v>8</v>
      </c>
      <c r="Q24" s="37">
        <v>4</v>
      </c>
      <c r="R24" s="40">
        <v>1</v>
      </c>
      <c r="S24" s="37">
        <v>4</v>
      </c>
      <c r="T24" s="37">
        <v>2</v>
      </c>
      <c r="U24" s="37">
        <v>3</v>
      </c>
      <c r="V24" s="37">
        <v>0.5</v>
      </c>
      <c r="W24" s="38" t="s">
        <v>27</v>
      </c>
      <c r="X24" s="37">
        <v>0.5</v>
      </c>
      <c r="Y24" s="37">
        <v>4</v>
      </c>
      <c r="Z24" s="38">
        <f t="shared" si="0"/>
        <v>33</v>
      </c>
      <c r="AA24" s="38">
        <f t="shared" si="1"/>
        <v>4</v>
      </c>
      <c r="AB24" s="38" t="s">
        <v>99</v>
      </c>
      <c r="AC24" s="38" t="s">
        <v>27</v>
      </c>
      <c r="AD24" s="37">
        <v>5</v>
      </c>
      <c r="AE24" s="37">
        <v>0</v>
      </c>
      <c r="AF24" s="37">
        <v>1</v>
      </c>
      <c r="AG24" s="37">
        <v>12</v>
      </c>
      <c r="AH24" s="38" t="s">
        <v>159</v>
      </c>
      <c r="AI24" s="37">
        <v>2</v>
      </c>
      <c r="AJ24" s="37">
        <v>1</v>
      </c>
      <c r="AK24" s="38" t="s">
        <v>160</v>
      </c>
      <c r="AL24" s="38">
        <f t="shared" si="2"/>
        <v>1</v>
      </c>
      <c r="AM24" s="38" t="s">
        <v>27</v>
      </c>
      <c r="AN24" s="38" t="s">
        <v>673</v>
      </c>
      <c r="AO24" s="37">
        <v>25</v>
      </c>
      <c r="AP24" s="38" t="s">
        <v>677</v>
      </c>
      <c r="AQ24" s="38" t="s">
        <v>721</v>
      </c>
      <c r="AR24" s="38" t="s">
        <v>27</v>
      </c>
      <c r="AS24" s="38" t="s">
        <v>686</v>
      </c>
      <c r="AT24" s="38" t="s">
        <v>27</v>
      </c>
      <c r="AU24" s="38" t="s">
        <v>27</v>
      </c>
      <c r="AV24" s="38" t="s">
        <v>27</v>
      </c>
      <c r="AW24" s="50"/>
      <c r="AX24" s="34" t="s">
        <v>747</v>
      </c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  <c r="CJ24" s="50"/>
      <c r="CK24" s="50"/>
    </row>
    <row r="25" spans="1:89" ht="14.25" customHeight="1" x14ac:dyDescent="0.25">
      <c r="A25" s="37">
        <v>494</v>
      </c>
      <c r="B25" s="38" t="s">
        <v>78</v>
      </c>
      <c r="C25" s="38" t="s">
        <v>28</v>
      </c>
      <c r="D25" s="38" t="s">
        <v>79</v>
      </c>
      <c r="E25" s="38"/>
      <c r="F25" s="38" t="s">
        <v>80</v>
      </c>
      <c r="G25" s="37">
        <v>1</v>
      </c>
      <c r="H25" s="37">
        <v>30</v>
      </c>
      <c r="I25" s="38" t="s">
        <v>165</v>
      </c>
      <c r="J25" s="37">
        <v>1412134207</v>
      </c>
      <c r="K25" s="37">
        <v>69.571428571428598</v>
      </c>
      <c r="L25" s="37">
        <v>0.50151975683890604</v>
      </c>
      <c r="M25" s="40">
        <v>10</v>
      </c>
      <c r="N25" s="35"/>
      <c r="O25" s="40">
        <v>1</v>
      </c>
      <c r="P25" s="40">
        <v>23</v>
      </c>
      <c r="Q25" s="40">
        <v>13</v>
      </c>
      <c r="R25" s="40">
        <v>6</v>
      </c>
      <c r="S25" s="40">
        <v>13</v>
      </c>
      <c r="T25" s="40">
        <v>2</v>
      </c>
      <c r="U25" s="40">
        <v>5</v>
      </c>
      <c r="V25" s="40">
        <v>4.5</v>
      </c>
      <c r="W25" s="38" t="s">
        <v>682</v>
      </c>
      <c r="X25" s="40">
        <v>2.5</v>
      </c>
      <c r="Y25" s="40">
        <v>13</v>
      </c>
      <c r="Z25" s="38">
        <f t="shared" si="0"/>
        <v>93</v>
      </c>
      <c r="AA25" s="38">
        <f t="shared" si="1"/>
        <v>12</v>
      </c>
      <c r="AB25" s="38" t="s">
        <v>102</v>
      </c>
      <c r="AC25" s="38" t="s">
        <v>27</v>
      </c>
      <c r="AD25" s="37">
        <v>7</v>
      </c>
      <c r="AE25" s="37">
        <v>6</v>
      </c>
      <c r="AF25" s="37">
        <v>1</v>
      </c>
      <c r="AG25" s="37">
        <v>20</v>
      </c>
      <c r="AH25" s="38" t="s">
        <v>83</v>
      </c>
      <c r="AI25" s="37">
        <v>3</v>
      </c>
      <c r="AJ25" s="40">
        <v>1</v>
      </c>
      <c r="AK25" s="38" t="s">
        <v>166</v>
      </c>
      <c r="AL25" s="38">
        <f t="shared" si="2"/>
        <v>1</v>
      </c>
      <c r="AM25" s="38" t="s">
        <v>27</v>
      </c>
      <c r="AN25" s="38" t="s">
        <v>680</v>
      </c>
      <c r="AO25" s="37">
        <v>25</v>
      </c>
      <c r="AP25" s="38" t="s">
        <v>677</v>
      </c>
      <c r="AQ25" s="38" t="s">
        <v>705</v>
      </c>
      <c r="AR25" s="38" t="s">
        <v>27</v>
      </c>
      <c r="AS25" s="38" t="s">
        <v>27</v>
      </c>
      <c r="AT25" s="38" t="s">
        <v>27</v>
      </c>
      <c r="AU25" s="38" t="s">
        <v>27</v>
      </c>
      <c r="AV25" s="38" t="s">
        <v>27</v>
      </c>
      <c r="AW25" s="34"/>
      <c r="AX25" s="34" t="s">
        <v>747</v>
      </c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50"/>
      <c r="CK25" s="50"/>
    </row>
    <row r="26" spans="1:89" ht="14.25" customHeight="1" x14ac:dyDescent="0.25">
      <c r="A26" s="37">
        <v>20</v>
      </c>
      <c r="B26" s="38" t="s">
        <v>78</v>
      </c>
      <c r="C26" s="38" t="s">
        <v>26</v>
      </c>
      <c r="D26" s="38" t="s">
        <v>29</v>
      </c>
      <c r="E26" s="38"/>
      <c r="F26" s="38" t="s">
        <v>32</v>
      </c>
      <c r="G26" s="37">
        <v>19</v>
      </c>
      <c r="H26" s="37">
        <v>75</v>
      </c>
      <c r="I26" s="38" t="s">
        <v>95</v>
      </c>
      <c r="J26" s="37">
        <v>959124226</v>
      </c>
      <c r="K26" s="37">
        <v>2</v>
      </c>
      <c r="L26" s="37">
        <v>1</v>
      </c>
      <c r="M26" s="37">
        <v>12</v>
      </c>
      <c r="N26" s="35"/>
      <c r="O26" s="40">
        <v>3</v>
      </c>
      <c r="P26" s="37">
        <v>20</v>
      </c>
      <c r="Q26" s="37">
        <v>8</v>
      </c>
      <c r="R26" s="37">
        <v>6</v>
      </c>
      <c r="S26" s="37">
        <v>8</v>
      </c>
      <c r="T26" s="37">
        <v>1</v>
      </c>
      <c r="U26" s="37">
        <v>1</v>
      </c>
      <c r="V26" s="40">
        <v>4</v>
      </c>
      <c r="W26" s="38" t="s">
        <v>27</v>
      </c>
      <c r="X26" s="40">
        <v>2</v>
      </c>
      <c r="Y26" s="37">
        <v>7</v>
      </c>
      <c r="Z26" s="38">
        <f t="shared" si="0"/>
        <v>72</v>
      </c>
      <c r="AA26" s="38">
        <f t="shared" si="1"/>
        <v>7</v>
      </c>
      <c r="AB26" s="38" t="s">
        <v>27</v>
      </c>
      <c r="AC26" s="38" t="s">
        <v>27</v>
      </c>
      <c r="AD26" s="37">
        <v>4</v>
      </c>
      <c r="AE26" s="37">
        <v>5</v>
      </c>
      <c r="AF26" s="37">
        <v>2</v>
      </c>
      <c r="AG26" s="37">
        <v>21</v>
      </c>
      <c r="AH26" s="38" t="s">
        <v>112</v>
      </c>
      <c r="AI26" s="37">
        <v>1</v>
      </c>
      <c r="AJ26" s="47"/>
      <c r="AK26" s="38" t="s">
        <v>256</v>
      </c>
      <c r="AL26" s="38">
        <f t="shared" si="2"/>
        <v>1</v>
      </c>
      <c r="AM26" s="38" t="s">
        <v>27</v>
      </c>
      <c r="AN26" s="38" t="s">
        <v>680</v>
      </c>
      <c r="AO26" s="37">
        <v>26</v>
      </c>
      <c r="AP26" s="38" t="s">
        <v>677</v>
      </c>
      <c r="AQ26" s="38" t="s">
        <v>683</v>
      </c>
      <c r="AR26" s="38" t="s">
        <v>27</v>
      </c>
      <c r="AS26" s="38" t="s">
        <v>684</v>
      </c>
      <c r="AT26" s="38" t="s">
        <v>27</v>
      </c>
      <c r="AU26" s="38" t="s">
        <v>27</v>
      </c>
      <c r="AV26" s="38" t="s">
        <v>27</v>
      </c>
      <c r="AW26" s="34"/>
      <c r="AX26" s="34" t="s">
        <v>748</v>
      </c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</row>
    <row r="27" spans="1:89" ht="14.25" customHeight="1" x14ac:dyDescent="0.25">
      <c r="A27" s="37">
        <v>41</v>
      </c>
      <c r="B27" s="38" t="s">
        <v>78</v>
      </c>
      <c r="C27" s="38" t="s">
        <v>28</v>
      </c>
      <c r="D27" s="38" t="s">
        <v>29</v>
      </c>
      <c r="E27" s="38"/>
      <c r="F27" s="38" t="s">
        <v>32</v>
      </c>
      <c r="G27" s="37">
        <v>19</v>
      </c>
      <c r="H27" s="37">
        <v>75</v>
      </c>
      <c r="I27" s="38" t="s">
        <v>101</v>
      </c>
      <c r="J27" s="37">
        <v>17888851</v>
      </c>
      <c r="K27" s="37">
        <v>0.5625</v>
      </c>
      <c r="L27" s="37">
        <v>0.28125</v>
      </c>
      <c r="M27" s="37">
        <v>2</v>
      </c>
      <c r="N27" s="35"/>
      <c r="O27" s="40">
        <v>1</v>
      </c>
      <c r="P27" s="37">
        <v>2</v>
      </c>
      <c r="Q27" s="39"/>
      <c r="R27" s="37">
        <v>1</v>
      </c>
      <c r="S27" s="39"/>
      <c r="T27" s="37">
        <v>1</v>
      </c>
      <c r="U27" s="40">
        <v>1</v>
      </c>
      <c r="V27" s="39"/>
      <c r="W27" s="38" t="s">
        <v>27</v>
      </c>
      <c r="X27" s="39"/>
      <c r="Y27" s="37">
        <v>1</v>
      </c>
      <c r="Z27" s="38">
        <f t="shared" si="0"/>
        <v>9</v>
      </c>
      <c r="AA27" s="38">
        <f t="shared" si="1"/>
        <v>1</v>
      </c>
      <c r="AB27" s="38" t="s">
        <v>99</v>
      </c>
      <c r="AC27" s="38" t="s">
        <v>27</v>
      </c>
      <c r="AD27" s="37">
        <v>2</v>
      </c>
      <c r="AE27" s="37">
        <v>0</v>
      </c>
      <c r="AF27" s="37">
        <v>0</v>
      </c>
      <c r="AG27" s="37">
        <v>4</v>
      </c>
      <c r="AH27" s="38" t="s">
        <v>259</v>
      </c>
      <c r="AI27" s="37">
        <v>8</v>
      </c>
      <c r="AJ27" s="39"/>
      <c r="AK27" s="38" t="s">
        <v>260</v>
      </c>
      <c r="AL27" s="38">
        <f t="shared" si="2"/>
        <v>1</v>
      </c>
      <c r="AM27" s="38" t="s">
        <v>27</v>
      </c>
      <c r="AN27" s="38" t="s">
        <v>680</v>
      </c>
      <c r="AO27" s="37">
        <v>30</v>
      </c>
      <c r="AP27" s="38" t="s">
        <v>674</v>
      </c>
      <c r="AQ27" s="38" t="s">
        <v>687</v>
      </c>
      <c r="AR27" s="38" t="s">
        <v>27</v>
      </c>
      <c r="AS27" s="38" t="s">
        <v>688</v>
      </c>
      <c r="AT27" s="38" t="s">
        <v>27</v>
      </c>
      <c r="AU27" s="38" t="s">
        <v>27</v>
      </c>
      <c r="AV27" s="38" t="s">
        <v>27</v>
      </c>
      <c r="AW27" s="34"/>
      <c r="AX27" s="34" t="s">
        <v>748</v>
      </c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</row>
    <row r="28" spans="1:89" ht="14.25" customHeight="1" x14ac:dyDescent="0.25">
      <c r="A28" s="37">
        <v>80</v>
      </c>
      <c r="B28" s="38" t="s">
        <v>78</v>
      </c>
      <c r="C28" s="38" t="s">
        <v>26</v>
      </c>
      <c r="D28" s="38" t="s">
        <v>29</v>
      </c>
      <c r="E28" s="38"/>
      <c r="F28" s="38" t="s">
        <v>32</v>
      </c>
      <c r="G28" s="37">
        <v>19</v>
      </c>
      <c r="H28" s="37">
        <v>75</v>
      </c>
      <c r="I28" s="38" t="s">
        <v>106</v>
      </c>
      <c r="J28" s="37">
        <v>90153375</v>
      </c>
      <c r="K28" s="37">
        <v>0.52941176470588203</v>
      </c>
      <c r="L28" s="37">
        <v>0.26470588235294101</v>
      </c>
      <c r="M28" s="37">
        <v>10</v>
      </c>
      <c r="N28" s="35"/>
      <c r="O28" s="37">
        <v>6</v>
      </c>
      <c r="P28" s="37">
        <v>15</v>
      </c>
      <c r="Q28" s="37">
        <v>5</v>
      </c>
      <c r="R28" s="40">
        <v>1</v>
      </c>
      <c r="S28" s="37">
        <v>5</v>
      </c>
      <c r="T28" s="37">
        <v>1</v>
      </c>
      <c r="U28" s="37">
        <v>3</v>
      </c>
      <c r="V28" s="37">
        <v>8.5</v>
      </c>
      <c r="W28" s="38" t="s">
        <v>27</v>
      </c>
      <c r="X28" s="37">
        <v>0.5</v>
      </c>
      <c r="Y28" s="37">
        <v>12</v>
      </c>
      <c r="Z28" s="38">
        <f t="shared" si="0"/>
        <v>67</v>
      </c>
      <c r="AA28" s="38">
        <f t="shared" si="1"/>
        <v>12</v>
      </c>
      <c r="AB28" s="38" t="s">
        <v>765</v>
      </c>
      <c r="AC28" s="38" t="s">
        <v>27</v>
      </c>
      <c r="AD28" s="37">
        <v>9</v>
      </c>
      <c r="AE28" s="37">
        <v>13</v>
      </c>
      <c r="AF28" s="37">
        <v>4</v>
      </c>
      <c r="AG28" s="37">
        <v>36</v>
      </c>
      <c r="AH28" s="38" t="s">
        <v>262</v>
      </c>
      <c r="AI28" s="37">
        <v>3</v>
      </c>
      <c r="AJ28" s="37">
        <v>1</v>
      </c>
      <c r="AK28" s="38" t="s">
        <v>263</v>
      </c>
      <c r="AL28" s="38">
        <f t="shared" si="2"/>
        <v>1</v>
      </c>
      <c r="AM28" s="38" t="s">
        <v>27</v>
      </c>
      <c r="AN28" s="38" t="s">
        <v>673</v>
      </c>
      <c r="AO28" s="37">
        <v>18</v>
      </c>
      <c r="AP28" s="38" t="s">
        <v>677</v>
      </c>
      <c r="AQ28" s="38" t="s">
        <v>690</v>
      </c>
      <c r="AR28" s="38" t="s">
        <v>27</v>
      </c>
      <c r="AS28" s="38" t="s">
        <v>27</v>
      </c>
      <c r="AT28" s="38" t="s">
        <v>27</v>
      </c>
      <c r="AU28" s="38" t="s">
        <v>27</v>
      </c>
      <c r="AV28" s="38" t="s">
        <v>27</v>
      </c>
      <c r="AW28" s="34"/>
      <c r="AX28" s="34" t="s">
        <v>747</v>
      </c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</row>
    <row r="29" spans="1:89" ht="14.25" customHeight="1" x14ac:dyDescent="0.25">
      <c r="A29" s="37">
        <v>96</v>
      </c>
      <c r="B29" s="38" t="s">
        <v>78</v>
      </c>
      <c r="C29" s="38" t="s">
        <v>26</v>
      </c>
      <c r="D29" s="38" t="s">
        <v>29</v>
      </c>
      <c r="E29" s="38"/>
      <c r="F29" s="38" t="s">
        <v>32</v>
      </c>
      <c r="G29" s="37">
        <v>19</v>
      </c>
      <c r="H29" s="37">
        <v>75</v>
      </c>
      <c r="I29" s="38" t="s">
        <v>111</v>
      </c>
      <c r="J29" s="37">
        <v>134763219</v>
      </c>
      <c r="K29" s="37">
        <v>0</v>
      </c>
      <c r="L29" s="37">
        <v>0</v>
      </c>
      <c r="M29" s="40">
        <v>17</v>
      </c>
      <c r="N29" s="35"/>
      <c r="O29" s="40">
        <v>2</v>
      </c>
      <c r="P29" s="40">
        <v>36</v>
      </c>
      <c r="Q29" s="40">
        <v>18</v>
      </c>
      <c r="R29" s="47"/>
      <c r="S29" s="40">
        <v>18</v>
      </c>
      <c r="T29" s="40">
        <v>1</v>
      </c>
      <c r="U29" s="40">
        <v>5</v>
      </c>
      <c r="V29" s="40">
        <v>6</v>
      </c>
      <c r="W29" s="38" t="s">
        <v>27</v>
      </c>
      <c r="X29" s="40">
        <v>3</v>
      </c>
      <c r="Y29" s="40">
        <v>14</v>
      </c>
      <c r="Z29" s="38">
        <f t="shared" si="0"/>
        <v>120</v>
      </c>
      <c r="AA29" s="38">
        <f t="shared" si="1"/>
        <v>14</v>
      </c>
      <c r="AB29" s="38" t="s">
        <v>27</v>
      </c>
      <c r="AC29" s="38" t="s">
        <v>27</v>
      </c>
      <c r="AD29" s="37">
        <v>7</v>
      </c>
      <c r="AE29" s="37">
        <v>7</v>
      </c>
      <c r="AF29" s="37">
        <v>3</v>
      </c>
      <c r="AG29" s="37">
        <v>31</v>
      </c>
      <c r="AH29" s="38" t="s">
        <v>112</v>
      </c>
      <c r="AI29" s="37">
        <v>1</v>
      </c>
      <c r="AJ29" s="40">
        <v>1</v>
      </c>
      <c r="AK29" s="38" t="s">
        <v>264</v>
      </c>
      <c r="AL29" s="38">
        <f t="shared" si="2"/>
        <v>1</v>
      </c>
      <c r="AM29" s="38" t="s">
        <v>27</v>
      </c>
      <c r="AN29" s="38" t="s">
        <v>673</v>
      </c>
      <c r="AO29" s="37">
        <v>23</v>
      </c>
      <c r="AP29" s="38" t="s">
        <v>677</v>
      </c>
      <c r="AQ29" s="38" t="s">
        <v>691</v>
      </c>
      <c r="AR29" s="38" t="s">
        <v>27</v>
      </c>
      <c r="AS29" s="38" t="s">
        <v>27</v>
      </c>
      <c r="AT29" s="38" t="s">
        <v>27</v>
      </c>
      <c r="AU29" s="38" t="s">
        <v>27</v>
      </c>
      <c r="AV29" s="38" t="s">
        <v>27</v>
      </c>
      <c r="AW29" s="50"/>
      <c r="AX29" s="34" t="s">
        <v>747</v>
      </c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</row>
    <row r="30" spans="1:89" ht="14.25" customHeight="1" x14ac:dyDescent="0.25">
      <c r="A30" s="37">
        <v>122</v>
      </c>
      <c r="B30" s="38" t="s">
        <v>78</v>
      </c>
      <c r="C30" s="38" t="s">
        <v>26</v>
      </c>
      <c r="D30" s="38" t="s">
        <v>29</v>
      </c>
      <c r="E30" s="38"/>
      <c r="F30" s="38" t="s">
        <v>32</v>
      </c>
      <c r="G30" s="37">
        <v>19</v>
      </c>
      <c r="H30" s="37">
        <v>75</v>
      </c>
      <c r="I30" s="38" t="s">
        <v>111</v>
      </c>
      <c r="J30" s="37">
        <v>134763219</v>
      </c>
      <c r="K30" s="37">
        <v>0</v>
      </c>
      <c r="L30" s="37">
        <v>0</v>
      </c>
      <c r="M30" s="37">
        <v>13</v>
      </c>
      <c r="N30" s="35"/>
      <c r="O30" s="40">
        <v>8</v>
      </c>
      <c r="P30" s="37">
        <v>21</v>
      </c>
      <c r="Q30" s="37">
        <v>7</v>
      </c>
      <c r="R30" s="35"/>
      <c r="S30" s="37">
        <v>7</v>
      </c>
      <c r="T30" s="37">
        <v>1</v>
      </c>
      <c r="U30" s="37">
        <v>2</v>
      </c>
      <c r="V30" s="37">
        <v>7</v>
      </c>
      <c r="W30" s="38" t="s">
        <v>27</v>
      </c>
      <c r="X30" s="37">
        <v>2</v>
      </c>
      <c r="Y30" s="37">
        <v>11</v>
      </c>
      <c r="Z30" s="38">
        <f t="shared" si="0"/>
        <v>79</v>
      </c>
      <c r="AA30" s="38">
        <f t="shared" si="1"/>
        <v>11</v>
      </c>
      <c r="AB30" s="38" t="s">
        <v>27</v>
      </c>
      <c r="AC30" s="38" t="s">
        <v>27</v>
      </c>
      <c r="AD30" s="37">
        <v>4</v>
      </c>
      <c r="AE30" s="37">
        <v>8</v>
      </c>
      <c r="AF30" s="37">
        <v>1</v>
      </c>
      <c r="AG30" s="37">
        <v>25</v>
      </c>
      <c r="AH30" s="38" t="s">
        <v>96</v>
      </c>
      <c r="AI30" s="37">
        <v>1</v>
      </c>
      <c r="AJ30" s="37">
        <v>1</v>
      </c>
      <c r="AK30" s="38" t="s">
        <v>265</v>
      </c>
      <c r="AL30" s="38">
        <f t="shared" si="2"/>
        <v>1</v>
      </c>
      <c r="AM30" s="38" t="s">
        <v>27</v>
      </c>
      <c r="AN30" s="38" t="s">
        <v>673</v>
      </c>
      <c r="AO30" s="37">
        <v>23</v>
      </c>
      <c r="AP30" s="38" t="s">
        <v>677</v>
      </c>
      <c r="AQ30" s="38" t="s">
        <v>691</v>
      </c>
      <c r="AR30" s="38" t="s">
        <v>27</v>
      </c>
      <c r="AS30" s="38" t="s">
        <v>27</v>
      </c>
      <c r="AT30" s="38" t="s">
        <v>27</v>
      </c>
      <c r="AU30" s="38" t="s">
        <v>27</v>
      </c>
      <c r="AV30" s="38" t="s">
        <v>27</v>
      </c>
      <c r="AW30" s="34"/>
      <c r="AX30" s="34" t="s">
        <v>747</v>
      </c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</row>
    <row r="31" spans="1:89" ht="14.25" customHeight="1" x14ac:dyDescent="0.25">
      <c r="A31" s="37">
        <v>134</v>
      </c>
      <c r="B31" s="38" t="s">
        <v>78</v>
      </c>
      <c r="C31" s="38" t="s">
        <v>26</v>
      </c>
      <c r="D31" s="38" t="s">
        <v>29</v>
      </c>
      <c r="E31" s="38"/>
      <c r="F31" s="38" t="s">
        <v>32</v>
      </c>
      <c r="G31" s="37">
        <v>19</v>
      </c>
      <c r="H31" s="37">
        <v>75</v>
      </c>
      <c r="I31" s="38" t="s">
        <v>118</v>
      </c>
      <c r="J31" s="37">
        <v>10238105208</v>
      </c>
      <c r="K31" s="37">
        <v>0</v>
      </c>
      <c r="L31" s="37">
        <v>0</v>
      </c>
      <c r="M31" s="40">
        <v>9</v>
      </c>
      <c r="N31" s="35"/>
      <c r="O31" s="40">
        <v>3</v>
      </c>
      <c r="P31" s="40">
        <v>19</v>
      </c>
      <c r="Q31" s="40">
        <v>10</v>
      </c>
      <c r="R31" s="47"/>
      <c r="S31" s="40">
        <v>10</v>
      </c>
      <c r="T31" s="40">
        <v>1</v>
      </c>
      <c r="U31" s="40">
        <v>3</v>
      </c>
      <c r="V31" s="40">
        <v>4</v>
      </c>
      <c r="W31" s="38" t="s">
        <v>27</v>
      </c>
      <c r="X31" s="40">
        <v>3</v>
      </c>
      <c r="Y31" s="40">
        <v>10</v>
      </c>
      <c r="Z31" s="38">
        <f t="shared" si="0"/>
        <v>72</v>
      </c>
      <c r="AA31" s="38">
        <f t="shared" si="1"/>
        <v>10</v>
      </c>
      <c r="AB31" s="38" t="s">
        <v>27</v>
      </c>
      <c r="AC31" s="38" t="s">
        <v>27</v>
      </c>
      <c r="AD31" s="37">
        <v>8</v>
      </c>
      <c r="AE31" s="37">
        <v>6</v>
      </c>
      <c r="AF31" s="37">
        <v>2</v>
      </c>
      <c r="AG31" s="37">
        <v>25</v>
      </c>
      <c r="AH31" s="38" t="s">
        <v>96</v>
      </c>
      <c r="AI31" s="37">
        <v>1</v>
      </c>
      <c r="AJ31" s="35"/>
      <c r="AK31" s="38" t="s">
        <v>266</v>
      </c>
      <c r="AL31" s="38">
        <f t="shared" si="2"/>
        <v>1</v>
      </c>
      <c r="AM31" s="38" t="s">
        <v>27</v>
      </c>
      <c r="AN31" s="38" t="s">
        <v>673</v>
      </c>
      <c r="AO31" s="37">
        <v>29</v>
      </c>
      <c r="AP31" s="38" t="s">
        <v>677</v>
      </c>
      <c r="AQ31" s="38" t="s">
        <v>691</v>
      </c>
      <c r="AR31" s="38" t="s">
        <v>27</v>
      </c>
      <c r="AS31" s="38" t="s">
        <v>27</v>
      </c>
      <c r="AT31" s="38" t="s">
        <v>692</v>
      </c>
      <c r="AU31" s="38" t="s">
        <v>27</v>
      </c>
      <c r="AV31" s="38" t="s">
        <v>27</v>
      </c>
      <c r="AW31" s="34"/>
      <c r="AX31" s="34" t="s">
        <v>746</v>
      </c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</row>
    <row r="32" spans="1:89" ht="14.25" customHeight="1" x14ac:dyDescent="0.25">
      <c r="A32" s="37">
        <v>202</v>
      </c>
      <c r="B32" s="38" t="s">
        <v>78</v>
      </c>
      <c r="C32" s="38" t="s">
        <v>26</v>
      </c>
      <c r="D32" s="38" t="s">
        <v>29</v>
      </c>
      <c r="E32" s="38"/>
      <c r="F32" s="38" t="s">
        <v>32</v>
      </c>
      <c r="G32" s="37">
        <v>19</v>
      </c>
      <c r="H32" s="37">
        <v>75</v>
      </c>
      <c r="I32" s="38" t="s">
        <v>126</v>
      </c>
      <c r="J32" s="37">
        <v>8916155192</v>
      </c>
      <c r="K32" s="37">
        <v>0.35294117647058798</v>
      </c>
      <c r="L32" s="37">
        <v>0.17647058823529399</v>
      </c>
      <c r="M32" s="37">
        <v>3</v>
      </c>
      <c r="N32" s="35"/>
      <c r="O32" s="35"/>
      <c r="P32" s="37">
        <v>6</v>
      </c>
      <c r="Q32" s="37">
        <v>3</v>
      </c>
      <c r="R32" s="37">
        <v>1</v>
      </c>
      <c r="S32" s="37">
        <v>3</v>
      </c>
      <c r="T32" s="37">
        <v>1</v>
      </c>
      <c r="U32" s="37">
        <v>2</v>
      </c>
      <c r="V32" s="39"/>
      <c r="W32" s="38" t="s">
        <v>27</v>
      </c>
      <c r="X32" s="39"/>
      <c r="Y32" s="37">
        <v>2</v>
      </c>
      <c r="Z32" s="38">
        <f t="shared" si="0"/>
        <v>21</v>
      </c>
      <c r="AA32" s="38">
        <f t="shared" si="1"/>
        <v>2</v>
      </c>
      <c r="AB32" s="38" t="s">
        <v>89</v>
      </c>
      <c r="AC32" s="38" t="s">
        <v>27</v>
      </c>
      <c r="AD32" s="37">
        <v>4</v>
      </c>
      <c r="AE32" s="37">
        <v>3</v>
      </c>
      <c r="AF32" s="37">
        <v>0</v>
      </c>
      <c r="AG32" s="37">
        <v>9</v>
      </c>
      <c r="AH32" s="38" t="s">
        <v>258</v>
      </c>
      <c r="AI32" s="37">
        <v>9</v>
      </c>
      <c r="AJ32" s="37">
        <v>1</v>
      </c>
      <c r="AK32" s="38" t="s">
        <v>269</v>
      </c>
      <c r="AL32" s="38">
        <f t="shared" si="2"/>
        <v>1</v>
      </c>
      <c r="AM32" s="38" t="s">
        <v>27</v>
      </c>
      <c r="AN32" s="38" t="s">
        <v>680</v>
      </c>
      <c r="AO32" s="37">
        <v>30</v>
      </c>
      <c r="AP32" s="38" t="s">
        <v>677</v>
      </c>
      <c r="AQ32" s="38" t="s">
        <v>697</v>
      </c>
      <c r="AR32" s="38" t="s">
        <v>27</v>
      </c>
      <c r="AS32" s="38" t="s">
        <v>27</v>
      </c>
      <c r="AT32" s="38" t="s">
        <v>27</v>
      </c>
      <c r="AU32" s="38" t="s">
        <v>27</v>
      </c>
      <c r="AV32" s="38" t="s">
        <v>27</v>
      </c>
      <c r="AW32" s="34"/>
      <c r="AX32" s="34" t="s">
        <v>747</v>
      </c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</row>
    <row r="33" spans="1:87" ht="14.25" customHeight="1" x14ac:dyDescent="0.25">
      <c r="A33" s="37">
        <v>218</v>
      </c>
      <c r="B33" s="38" t="s">
        <v>78</v>
      </c>
      <c r="C33" s="38" t="s">
        <v>26</v>
      </c>
      <c r="D33" s="38" t="s">
        <v>29</v>
      </c>
      <c r="E33" s="38"/>
      <c r="F33" s="38" t="s">
        <v>32</v>
      </c>
      <c r="G33" s="37">
        <v>19</v>
      </c>
      <c r="H33" s="37">
        <v>75</v>
      </c>
      <c r="I33" s="38" t="s">
        <v>128</v>
      </c>
      <c r="J33" s="37">
        <v>9591208203</v>
      </c>
      <c r="K33" s="37">
        <v>0.35294117647058798</v>
      </c>
      <c r="L33" s="37">
        <v>0.17647058823529399</v>
      </c>
      <c r="M33" s="37">
        <v>3</v>
      </c>
      <c r="N33" s="35"/>
      <c r="O33" s="35"/>
      <c r="P33" s="37">
        <v>5</v>
      </c>
      <c r="Q33" s="37">
        <v>2</v>
      </c>
      <c r="R33" s="37">
        <v>1</v>
      </c>
      <c r="S33" s="37">
        <v>2</v>
      </c>
      <c r="T33" s="37">
        <v>1</v>
      </c>
      <c r="U33" s="37">
        <v>1</v>
      </c>
      <c r="V33" s="37">
        <v>1</v>
      </c>
      <c r="W33" s="38" t="s">
        <v>682</v>
      </c>
      <c r="X33" s="39"/>
      <c r="Y33" s="37">
        <v>3</v>
      </c>
      <c r="Z33" s="38">
        <f t="shared" si="0"/>
        <v>19</v>
      </c>
      <c r="AA33" s="38">
        <f t="shared" si="1"/>
        <v>2</v>
      </c>
      <c r="AB33" s="38" t="s">
        <v>89</v>
      </c>
      <c r="AC33" s="38" t="s">
        <v>27</v>
      </c>
      <c r="AD33" s="37">
        <v>0</v>
      </c>
      <c r="AE33" s="37">
        <v>1</v>
      </c>
      <c r="AF33" s="37">
        <v>0</v>
      </c>
      <c r="AG33" s="37">
        <v>2</v>
      </c>
      <c r="AH33" s="38" t="s">
        <v>258</v>
      </c>
      <c r="AI33" s="37">
        <v>9</v>
      </c>
      <c r="AJ33" s="39"/>
      <c r="AK33" s="38" t="s">
        <v>270</v>
      </c>
      <c r="AL33" s="38">
        <f t="shared" si="2"/>
        <v>1</v>
      </c>
      <c r="AM33" s="38" t="s">
        <v>27</v>
      </c>
      <c r="AN33" s="38" t="s">
        <v>680</v>
      </c>
      <c r="AO33" s="37">
        <v>33</v>
      </c>
      <c r="AP33" s="38" t="s">
        <v>677</v>
      </c>
      <c r="AQ33" s="38" t="s">
        <v>698</v>
      </c>
      <c r="AR33" s="38" t="s">
        <v>27</v>
      </c>
      <c r="AS33" s="38" t="s">
        <v>699</v>
      </c>
      <c r="AT33" s="38" t="s">
        <v>27</v>
      </c>
      <c r="AU33" s="38" t="s">
        <v>27</v>
      </c>
      <c r="AV33" s="38" t="s">
        <v>27</v>
      </c>
      <c r="AW33" s="34"/>
      <c r="AX33" s="34" t="s">
        <v>748</v>
      </c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</row>
    <row r="34" spans="1:87" ht="14.25" customHeight="1" x14ac:dyDescent="0.25">
      <c r="A34" s="37">
        <v>235</v>
      </c>
      <c r="B34" s="38" t="s">
        <v>78</v>
      </c>
      <c r="C34" s="38" t="s">
        <v>26</v>
      </c>
      <c r="D34" s="38" t="s">
        <v>29</v>
      </c>
      <c r="E34" s="38"/>
      <c r="F34" s="38" t="s">
        <v>32</v>
      </c>
      <c r="G34" s="37">
        <v>19</v>
      </c>
      <c r="H34" s="37">
        <v>75</v>
      </c>
      <c r="I34" s="38" t="s">
        <v>130</v>
      </c>
      <c r="J34" s="37">
        <v>3712062108</v>
      </c>
      <c r="K34" s="37">
        <v>2</v>
      </c>
      <c r="L34" s="37">
        <v>1</v>
      </c>
      <c r="M34" s="37">
        <v>13</v>
      </c>
      <c r="N34" s="35"/>
      <c r="O34" s="35"/>
      <c r="P34" s="37">
        <v>34</v>
      </c>
      <c r="Q34" s="37">
        <v>21</v>
      </c>
      <c r="R34" s="40">
        <v>1</v>
      </c>
      <c r="S34" s="37">
        <v>21</v>
      </c>
      <c r="T34" s="37">
        <v>1</v>
      </c>
      <c r="U34" s="37">
        <v>2</v>
      </c>
      <c r="V34" s="37">
        <v>4.5</v>
      </c>
      <c r="W34" s="38" t="s">
        <v>27</v>
      </c>
      <c r="X34" s="37">
        <v>2.5</v>
      </c>
      <c r="Y34" s="37">
        <v>9</v>
      </c>
      <c r="Z34" s="38">
        <f t="shared" si="0"/>
        <v>109</v>
      </c>
      <c r="AA34" s="38">
        <f t="shared" si="1"/>
        <v>9</v>
      </c>
      <c r="AB34" s="38" t="s">
        <v>27</v>
      </c>
      <c r="AC34" s="38" t="s">
        <v>27</v>
      </c>
      <c r="AD34" s="37">
        <v>7</v>
      </c>
      <c r="AE34" s="37">
        <v>13</v>
      </c>
      <c r="AF34" s="37">
        <v>1</v>
      </c>
      <c r="AG34" s="37">
        <v>25</v>
      </c>
      <c r="AH34" s="38" t="s">
        <v>258</v>
      </c>
      <c r="AI34" s="37">
        <v>9</v>
      </c>
      <c r="AJ34" s="37">
        <v>1</v>
      </c>
      <c r="AK34" s="38" t="s">
        <v>271</v>
      </c>
      <c r="AL34" s="38">
        <f t="shared" si="2"/>
        <v>1</v>
      </c>
      <c r="AM34" s="38" t="s">
        <v>27</v>
      </c>
      <c r="AN34" s="38" t="s">
        <v>680</v>
      </c>
      <c r="AO34" s="37">
        <v>28</v>
      </c>
      <c r="AP34" s="38" t="s">
        <v>677</v>
      </c>
      <c r="AQ34" s="38" t="s">
        <v>700</v>
      </c>
      <c r="AR34" s="38" t="s">
        <v>695</v>
      </c>
      <c r="AS34" s="38" t="s">
        <v>701</v>
      </c>
      <c r="AT34" s="38" t="s">
        <v>27</v>
      </c>
      <c r="AU34" s="38" t="s">
        <v>27</v>
      </c>
      <c r="AV34" s="38" t="s">
        <v>27</v>
      </c>
      <c r="AW34" s="34"/>
      <c r="AX34" s="34" t="s">
        <v>748</v>
      </c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</row>
    <row r="35" spans="1:87" ht="14.25" customHeight="1" x14ac:dyDescent="0.25">
      <c r="A35" s="37">
        <v>251</v>
      </c>
      <c r="B35" s="38" t="s">
        <v>78</v>
      </c>
      <c r="C35" s="38" t="s">
        <v>26</v>
      </c>
      <c r="D35" s="38" t="s">
        <v>29</v>
      </c>
      <c r="E35" s="38"/>
      <c r="F35" s="38" t="s">
        <v>32</v>
      </c>
      <c r="G35" s="37">
        <v>19</v>
      </c>
      <c r="H35" s="37">
        <v>75</v>
      </c>
      <c r="I35" s="38" t="s">
        <v>130</v>
      </c>
      <c r="J35" s="37">
        <v>3712062108</v>
      </c>
      <c r="K35" s="37">
        <v>0.52941176470588203</v>
      </c>
      <c r="L35" s="37">
        <v>0.26470588235294101</v>
      </c>
      <c r="M35" s="40">
        <v>11</v>
      </c>
      <c r="N35" s="40">
        <v>1</v>
      </c>
      <c r="O35" s="40">
        <v>9</v>
      </c>
      <c r="P35" s="40">
        <v>26</v>
      </c>
      <c r="Q35" s="40">
        <v>15</v>
      </c>
      <c r="R35" s="40">
        <v>1</v>
      </c>
      <c r="S35" s="40">
        <v>15</v>
      </c>
      <c r="T35" s="40">
        <v>1</v>
      </c>
      <c r="U35" s="40">
        <v>5</v>
      </c>
      <c r="V35" s="40">
        <v>4.5</v>
      </c>
      <c r="W35" s="38" t="s">
        <v>27</v>
      </c>
      <c r="X35" s="40">
        <v>0.5</v>
      </c>
      <c r="Y35" s="40">
        <v>10</v>
      </c>
      <c r="Z35" s="38">
        <f t="shared" si="0"/>
        <v>99</v>
      </c>
      <c r="AA35" s="38">
        <f t="shared" si="1"/>
        <v>10</v>
      </c>
      <c r="AB35" s="38" t="s">
        <v>765</v>
      </c>
      <c r="AC35" s="38" t="s">
        <v>27</v>
      </c>
      <c r="AD35" s="37">
        <v>15</v>
      </c>
      <c r="AE35" s="37">
        <v>7</v>
      </c>
      <c r="AF35" s="37">
        <v>1</v>
      </c>
      <c r="AG35" s="37">
        <v>34</v>
      </c>
      <c r="AH35" s="38" t="s">
        <v>112</v>
      </c>
      <c r="AI35" s="37">
        <v>1</v>
      </c>
      <c r="AJ35" s="47"/>
      <c r="AK35" s="38" t="s">
        <v>272</v>
      </c>
      <c r="AL35" s="38">
        <f t="shared" si="2"/>
        <v>1</v>
      </c>
      <c r="AM35" s="38" t="s">
        <v>27</v>
      </c>
      <c r="AN35" s="38" t="s">
        <v>680</v>
      </c>
      <c r="AO35" s="37">
        <v>28</v>
      </c>
      <c r="AP35" s="38" t="s">
        <v>677</v>
      </c>
      <c r="AQ35" s="38" t="s">
        <v>700</v>
      </c>
      <c r="AR35" s="38" t="s">
        <v>695</v>
      </c>
      <c r="AS35" s="38" t="s">
        <v>701</v>
      </c>
      <c r="AT35" s="38" t="s">
        <v>27</v>
      </c>
      <c r="AU35" s="38" t="s">
        <v>27</v>
      </c>
      <c r="AV35" s="38" t="s">
        <v>27</v>
      </c>
      <c r="AW35" s="34"/>
      <c r="AX35" s="34" t="s">
        <v>748</v>
      </c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</row>
    <row r="36" spans="1:87" ht="14.25" customHeight="1" x14ac:dyDescent="0.25">
      <c r="A36" s="37">
        <v>285</v>
      </c>
      <c r="B36" s="38" t="s">
        <v>78</v>
      </c>
      <c r="C36" s="38" t="s">
        <v>28</v>
      </c>
      <c r="D36" s="38" t="s">
        <v>29</v>
      </c>
      <c r="E36" s="38"/>
      <c r="F36" s="38" t="s">
        <v>32</v>
      </c>
      <c r="G36" s="37">
        <v>19</v>
      </c>
      <c r="H36" s="37">
        <v>75</v>
      </c>
      <c r="I36" s="38" t="s">
        <v>135</v>
      </c>
      <c r="J36" s="37">
        <v>7717685176</v>
      </c>
      <c r="K36" s="37">
        <v>0.5625</v>
      </c>
      <c r="L36" s="37">
        <v>0.28125</v>
      </c>
      <c r="M36" s="37">
        <v>4</v>
      </c>
      <c r="N36" s="35"/>
      <c r="O36" s="40">
        <v>2</v>
      </c>
      <c r="P36" s="37">
        <v>6</v>
      </c>
      <c r="Q36" s="37">
        <v>2</v>
      </c>
      <c r="R36" s="37">
        <v>1</v>
      </c>
      <c r="S36" s="37">
        <v>2</v>
      </c>
      <c r="T36" s="37">
        <v>1</v>
      </c>
      <c r="U36" s="37">
        <v>1</v>
      </c>
      <c r="V36" s="37">
        <v>1</v>
      </c>
      <c r="W36" s="38" t="s">
        <v>27</v>
      </c>
      <c r="X36" s="37">
        <v>1</v>
      </c>
      <c r="Y36" s="37">
        <v>3</v>
      </c>
      <c r="Z36" s="38">
        <f t="shared" si="0"/>
        <v>24</v>
      </c>
      <c r="AA36" s="38">
        <f t="shared" si="1"/>
        <v>3</v>
      </c>
      <c r="AB36" s="38" t="s">
        <v>99</v>
      </c>
      <c r="AC36" s="38" t="s">
        <v>27</v>
      </c>
      <c r="AD36" s="37">
        <v>2</v>
      </c>
      <c r="AE36" s="37">
        <v>2</v>
      </c>
      <c r="AF36" s="37">
        <v>0</v>
      </c>
      <c r="AG36" s="37">
        <v>7</v>
      </c>
      <c r="AH36" s="38" t="s">
        <v>274</v>
      </c>
      <c r="AI36" s="37">
        <v>7</v>
      </c>
      <c r="AJ36" s="39"/>
      <c r="AK36" s="38" t="s">
        <v>275</v>
      </c>
      <c r="AL36" s="38">
        <f t="shared" si="2"/>
        <v>1</v>
      </c>
      <c r="AM36" s="38" t="s">
        <v>27</v>
      </c>
      <c r="AN36" s="38" t="s">
        <v>680</v>
      </c>
      <c r="AO36" s="37">
        <v>24</v>
      </c>
      <c r="AP36" s="38" t="s">
        <v>677</v>
      </c>
      <c r="AQ36" s="38" t="s">
        <v>691</v>
      </c>
      <c r="AR36" s="38" t="s">
        <v>27</v>
      </c>
      <c r="AS36" s="38" t="s">
        <v>27</v>
      </c>
      <c r="AT36" s="38" t="s">
        <v>27</v>
      </c>
      <c r="AU36" s="38" t="s">
        <v>27</v>
      </c>
      <c r="AV36" s="38" t="s">
        <v>27</v>
      </c>
      <c r="AW36" s="50"/>
      <c r="AX36" s="34" t="s">
        <v>747</v>
      </c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</row>
    <row r="37" spans="1:87" ht="14.25" customHeight="1" x14ac:dyDescent="0.25">
      <c r="A37" s="37">
        <v>305</v>
      </c>
      <c r="B37" s="38" t="s">
        <v>78</v>
      </c>
      <c r="C37" s="38" t="s">
        <v>28</v>
      </c>
      <c r="D37" s="38" t="s">
        <v>29</v>
      </c>
      <c r="E37" s="38"/>
      <c r="F37" s="38" t="s">
        <v>32</v>
      </c>
      <c r="G37" s="37">
        <v>19</v>
      </c>
      <c r="H37" s="37">
        <v>75</v>
      </c>
      <c r="I37" s="38" t="s">
        <v>140</v>
      </c>
      <c r="J37" s="37">
        <v>79247246103</v>
      </c>
      <c r="K37" s="37">
        <v>0.375</v>
      </c>
      <c r="L37" s="37">
        <v>0.1875</v>
      </c>
      <c r="M37" s="37">
        <v>4</v>
      </c>
      <c r="N37" s="35"/>
      <c r="O37" s="35"/>
      <c r="P37" s="37">
        <v>11</v>
      </c>
      <c r="Q37" s="37">
        <v>7</v>
      </c>
      <c r="R37" s="37">
        <v>1</v>
      </c>
      <c r="S37" s="37">
        <v>7</v>
      </c>
      <c r="T37" s="37">
        <v>1</v>
      </c>
      <c r="U37" s="37">
        <v>1</v>
      </c>
      <c r="V37" s="37">
        <v>1.5</v>
      </c>
      <c r="W37" s="38" t="s">
        <v>27</v>
      </c>
      <c r="X37" s="37">
        <v>1.5</v>
      </c>
      <c r="Y37" s="37">
        <v>4</v>
      </c>
      <c r="Z37" s="38">
        <f t="shared" si="0"/>
        <v>39</v>
      </c>
      <c r="AA37" s="38">
        <f t="shared" si="1"/>
        <v>4</v>
      </c>
      <c r="AB37" s="38" t="s">
        <v>102</v>
      </c>
      <c r="AC37" s="38" t="s">
        <v>27</v>
      </c>
      <c r="AD37" s="37">
        <v>5</v>
      </c>
      <c r="AE37" s="37">
        <v>6</v>
      </c>
      <c r="AF37" s="37">
        <v>0</v>
      </c>
      <c r="AG37" s="37">
        <v>12</v>
      </c>
      <c r="AH37" s="38" t="s">
        <v>258</v>
      </c>
      <c r="AI37" s="37">
        <v>9</v>
      </c>
      <c r="AJ37" s="37">
        <v>1</v>
      </c>
      <c r="AK37" s="38" t="s">
        <v>276</v>
      </c>
      <c r="AL37" s="38">
        <f t="shared" si="2"/>
        <v>1</v>
      </c>
      <c r="AM37" s="38" t="s">
        <v>27</v>
      </c>
      <c r="AN37" s="38" t="s">
        <v>673</v>
      </c>
      <c r="AO37" s="37">
        <v>18</v>
      </c>
      <c r="AP37" s="38" t="s">
        <v>674</v>
      </c>
      <c r="AQ37" s="38" t="s">
        <v>705</v>
      </c>
      <c r="AR37" s="38" t="s">
        <v>27</v>
      </c>
      <c r="AS37" s="38" t="s">
        <v>686</v>
      </c>
      <c r="AT37" s="38" t="s">
        <v>27</v>
      </c>
      <c r="AU37" s="38" t="s">
        <v>27</v>
      </c>
      <c r="AV37" s="38" t="s">
        <v>27</v>
      </c>
      <c r="AW37" s="34"/>
      <c r="AX37" s="34" t="s">
        <v>747</v>
      </c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</row>
    <row r="38" spans="1:87" ht="14.25" customHeight="1" x14ac:dyDescent="0.25">
      <c r="A38" s="37">
        <v>322</v>
      </c>
      <c r="B38" s="38" t="s">
        <v>78</v>
      </c>
      <c r="C38" s="38" t="s">
        <v>26</v>
      </c>
      <c r="D38" s="38" t="s">
        <v>29</v>
      </c>
      <c r="E38" s="38"/>
      <c r="F38" s="38" t="s">
        <v>32</v>
      </c>
      <c r="G38" s="37">
        <v>19</v>
      </c>
      <c r="H38" s="37">
        <v>75</v>
      </c>
      <c r="I38" s="38" t="s">
        <v>142</v>
      </c>
      <c r="J38" s="37">
        <v>8282194225</v>
      </c>
      <c r="K38" s="37">
        <v>0.52941176470588203</v>
      </c>
      <c r="L38" s="37">
        <v>0.26470588235294101</v>
      </c>
      <c r="M38" s="37">
        <v>7</v>
      </c>
      <c r="N38" s="35"/>
      <c r="O38" s="37">
        <v>6</v>
      </c>
      <c r="P38" s="37">
        <v>15</v>
      </c>
      <c r="Q38" s="37">
        <v>6</v>
      </c>
      <c r="R38" s="37">
        <v>1</v>
      </c>
      <c r="S38" s="37">
        <v>6</v>
      </c>
      <c r="T38" s="37">
        <v>1</v>
      </c>
      <c r="U38" s="37">
        <v>4</v>
      </c>
      <c r="V38" s="37">
        <v>4</v>
      </c>
      <c r="W38" s="38" t="s">
        <v>27</v>
      </c>
      <c r="X38" s="37">
        <v>2</v>
      </c>
      <c r="Y38" s="37">
        <v>10</v>
      </c>
      <c r="Z38" s="38">
        <f t="shared" si="0"/>
        <v>62</v>
      </c>
      <c r="AA38" s="38">
        <f t="shared" si="1"/>
        <v>10</v>
      </c>
      <c r="AB38" s="38" t="s">
        <v>765</v>
      </c>
      <c r="AC38" s="38" t="s">
        <v>27</v>
      </c>
      <c r="AD38" s="37">
        <v>10</v>
      </c>
      <c r="AE38" s="37">
        <v>5</v>
      </c>
      <c r="AF38" s="37">
        <v>0</v>
      </c>
      <c r="AG38" s="37">
        <v>23</v>
      </c>
      <c r="AH38" s="38" t="s">
        <v>277</v>
      </c>
      <c r="AI38" s="37">
        <v>3</v>
      </c>
      <c r="AJ38" s="37">
        <v>1</v>
      </c>
      <c r="AK38" s="38" t="s">
        <v>278</v>
      </c>
      <c r="AL38" s="38">
        <f t="shared" si="2"/>
        <v>1</v>
      </c>
      <c r="AM38" s="38" t="s">
        <v>27</v>
      </c>
      <c r="AN38" s="38" t="s">
        <v>680</v>
      </c>
      <c r="AO38" s="37">
        <v>27</v>
      </c>
      <c r="AP38" s="38" t="s">
        <v>677</v>
      </c>
      <c r="AQ38" s="38" t="s">
        <v>691</v>
      </c>
      <c r="AR38" s="38" t="s">
        <v>695</v>
      </c>
      <c r="AS38" s="38" t="s">
        <v>27</v>
      </c>
      <c r="AT38" s="38" t="s">
        <v>692</v>
      </c>
      <c r="AU38" s="38" t="s">
        <v>27</v>
      </c>
      <c r="AV38" s="38" t="s">
        <v>27</v>
      </c>
      <c r="AW38" s="34"/>
      <c r="AX38" s="34" t="s">
        <v>746</v>
      </c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</row>
    <row r="39" spans="1:87" ht="14.25" customHeight="1" x14ac:dyDescent="0.25">
      <c r="A39" s="37">
        <v>343</v>
      </c>
      <c r="B39" s="38" t="s">
        <v>78</v>
      </c>
      <c r="C39" s="38" t="s">
        <v>28</v>
      </c>
      <c r="D39" s="38" t="s">
        <v>29</v>
      </c>
      <c r="E39" s="38"/>
      <c r="F39" s="38" t="s">
        <v>32</v>
      </c>
      <c r="G39" s="37">
        <v>19</v>
      </c>
      <c r="H39" s="37">
        <v>75</v>
      </c>
      <c r="I39" s="38" t="s">
        <v>146</v>
      </c>
      <c r="J39" s="37">
        <v>94222252116</v>
      </c>
      <c r="K39" s="37">
        <v>0.5625</v>
      </c>
      <c r="L39" s="37">
        <v>0.28125</v>
      </c>
      <c r="M39" s="37">
        <v>8</v>
      </c>
      <c r="N39" s="40">
        <v>3</v>
      </c>
      <c r="O39" s="40">
        <v>10</v>
      </c>
      <c r="P39" s="37">
        <v>28</v>
      </c>
      <c r="Q39" s="37">
        <v>20</v>
      </c>
      <c r="R39" s="37">
        <v>4</v>
      </c>
      <c r="S39" s="37">
        <v>20</v>
      </c>
      <c r="T39" s="37">
        <v>1</v>
      </c>
      <c r="U39" s="37">
        <v>2</v>
      </c>
      <c r="V39" s="37">
        <v>5</v>
      </c>
      <c r="W39" s="38" t="s">
        <v>27</v>
      </c>
      <c r="X39" s="37">
        <v>4</v>
      </c>
      <c r="Y39" s="37">
        <v>11</v>
      </c>
      <c r="Z39" s="38">
        <f t="shared" si="0"/>
        <v>116</v>
      </c>
      <c r="AA39" s="38">
        <f t="shared" si="1"/>
        <v>11</v>
      </c>
      <c r="AB39" s="38" t="s">
        <v>99</v>
      </c>
      <c r="AC39" s="38" t="s">
        <v>27</v>
      </c>
      <c r="AD39" s="37">
        <v>16</v>
      </c>
      <c r="AE39" s="37">
        <v>9</v>
      </c>
      <c r="AF39" s="37">
        <v>4</v>
      </c>
      <c r="AG39" s="37">
        <v>50</v>
      </c>
      <c r="AH39" s="38" t="s">
        <v>109</v>
      </c>
      <c r="AI39" s="37">
        <v>2</v>
      </c>
      <c r="AJ39" s="39"/>
      <c r="AK39" s="38" t="s">
        <v>280</v>
      </c>
      <c r="AL39" s="38">
        <f t="shared" si="2"/>
        <v>1</v>
      </c>
      <c r="AM39" s="38" t="s">
        <v>27</v>
      </c>
      <c r="AN39" s="38" t="s">
        <v>680</v>
      </c>
      <c r="AO39" s="37">
        <v>36</v>
      </c>
      <c r="AP39" s="38" t="s">
        <v>677</v>
      </c>
      <c r="AQ39" s="38" t="s">
        <v>707</v>
      </c>
      <c r="AR39" s="38" t="s">
        <v>27</v>
      </c>
      <c r="AS39" s="38" t="s">
        <v>708</v>
      </c>
      <c r="AT39" s="38" t="s">
        <v>27</v>
      </c>
      <c r="AU39" s="38" t="s">
        <v>27</v>
      </c>
      <c r="AV39" s="38" t="s">
        <v>27</v>
      </c>
      <c r="AW39" s="50"/>
      <c r="AX39" s="34" t="s">
        <v>748</v>
      </c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</row>
    <row r="40" spans="1:87" ht="14.25" customHeight="1" x14ac:dyDescent="0.25">
      <c r="A40" s="37">
        <v>359</v>
      </c>
      <c r="B40" s="38" t="s">
        <v>78</v>
      </c>
      <c r="C40" s="38" t="s">
        <v>26</v>
      </c>
      <c r="D40" s="38" t="s">
        <v>29</v>
      </c>
      <c r="E40" s="38"/>
      <c r="F40" s="38" t="s">
        <v>32</v>
      </c>
      <c r="G40" s="37">
        <v>19</v>
      </c>
      <c r="H40" s="37">
        <v>75</v>
      </c>
      <c r="I40" s="38" t="s">
        <v>147</v>
      </c>
      <c r="J40" s="37">
        <v>84463153</v>
      </c>
      <c r="K40" s="37">
        <v>0.35294117647058798</v>
      </c>
      <c r="L40" s="37">
        <v>0.17647058823529399</v>
      </c>
      <c r="M40" s="37">
        <v>12</v>
      </c>
      <c r="N40" s="35"/>
      <c r="O40" s="47"/>
      <c r="P40" s="37">
        <v>25</v>
      </c>
      <c r="Q40" s="37">
        <v>13</v>
      </c>
      <c r="R40" s="37">
        <v>2</v>
      </c>
      <c r="S40" s="37">
        <v>13</v>
      </c>
      <c r="T40" s="37">
        <v>1</v>
      </c>
      <c r="U40" s="37">
        <v>2</v>
      </c>
      <c r="V40" s="37">
        <v>3.5</v>
      </c>
      <c r="W40" s="38" t="s">
        <v>27</v>
      </c>
      <c r="X40" s="37">
        <v>2.5</v>
      </c>
      <c r="Y40" s="37">
        <v>8</v>
      </c>
      <c r="Z40" s="38">
        <f t="shared" si="0"/>
        <v>82</v>
      </c>
      <c r="AA40" s="38">
        <f t="shared" si="1"/>
        <v>8</v>
      </c>
      <c r="AB40" s="38" t="s">
        <v>89</v>
      </c>
      <c r="AC40" s="38" t="s">
        <v>27</v>
      </c>
      <c r="AD40" s="37">
        <v>5</v>
      </c>
      <c r="AE40" s="37">
        <v>2</v>
      </c>
      <c r="AF40" s="37">
        <v>1</v>
      </c>
      <c r="AG40" s="37">
        <v>10</v>
      </c>
      <c r="AH40" s="38" t="s">
        <v>258</v>
      </c>
      <c r="AI40" s="37">
        <v>9</v>
      </c>
      <c r="AJ40" s="40">
        <v>1</v>
      </c>
      <c r="AK40" s="38" t="s">
        <v>281</v>
      </c>
      <c r="AL40" s="38">
        <f t="shared" si="2"/>
        <v>1</v>
      </c>
      <c r="AM40" s="38" t="s">
        <v>27</v>
      </c>
      <c r="AN40" s="38" t="s">
        <v>680</v>
      </c>
      <c r="AO40" s="37">
        <v>26</v>
      </c>
      <c r="AP40" s="38" t="s">
        <v>677</v>
      </c>
      <c r="AQ40" s="38" t="s">
        <v>709</v>
      </c>
      <c r="AR40" s="38" t="s">
        <v>27</v>
      </c>
      <c r="AS40" s="38" t="s">
        <v>27</v>
      </c>
      <c r="AT40" s="38" t="s">
        <v>692</v>
      </c>
      <c r="AU40" s="38" t="s">
        <v>695</v>
      </c>
      <c r="AV40" s="38" t="s">
        <v>710</v>
      </c>
      <c r="AW40" s="34"/>
      <c r="AX40" s="34" t="s">
        <v>746</v>
      </c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</row>
    <row r="41" spans="1:87" ht="14.25" customHeight="1" x14ac:dyDescent="0.25">
      <c r="A41" s="37">
        <v>408</v>
      </c>
      <c r="B41" s="38" t="s">
        <v>78</v>
      </c>
      <c r="C41" s="38" t="s">
        <v>28</v>
      </c>
      <c r="D41" s="38" t="s">
        <v>29</v>
      </c>
      <c r="E41" s="38"/>
      <c r="F41" s="38" t="s">
        <v>32</v>
      </c>
      <c r="G41" s="37">
        <v>19</v>
      </c>
      <c r="H41" s="37">
        <v>75</v>
      </c>
      <c r="I41" s="38" t="s">
        <v>85</v>
      </c>
      <c r="J41" s="37">
        <v>1347638136</v>
      </c>
      <c r="K41" s="37">
        <v>2</v>
      </c>
      <c r="L41" s="37">
        <v>1</v>
      </c>
      <c r="M41" s="37">
        <v>12</v>
      </c>
      <c r="N41" s="35"/>
      <c r="O41" s="37">
        <v>2</v>
      </c>
      <c r="P41" s="37">
        <v>28</v>
      </c>
      <c r="Q41" s="37">
        <v>16</v>
      </c>
      <c r="R41" s="40">
        <v>1</v>
      </c>
      <c r="S41" s="37">
        <v>16</v>
      </c>
      <c r="T41" s="37">
        <v>1</v>
      </c>
      <c r="U41" s="37">
        <v>4</v>
      </c>
      <c r="V41" s="37">
        <v>2.5</v>
      </c>
      <c r="W41" s="38" t="s">
        <v>27</v>
      </c>
      <c r="X41" s="37">
        <v>2.5</v>
      </c>
      <c r="Y41" s="37">
        <v>9</v>
      </c>
      <c r="Z41" s="38">
        <f t="shared" si="0"/>
        <v>94</v>
      </c>
      <c r="AA41" s="38">
        <f t="shared" si="1"/>
        <v>9</v>
      </c>
      <c r="AB41" s="38" t="s">
        <v>27</v>
      </c>
      <c r="AC41" s="38" t="s">
        <v>27</v>
      </c>
      <c r="AD41" s="37">
        <v>15</v>
      </c>
      <c r="AE41" s="37">
        <v>7</v>
      </c>
      <c r="AF41" s="37">
        <v>0</v>
      </c>
      <c r="AG41" s="37">
        <v>27</v>
      </c>
      <c r="AH41" s="38" t="s">
        <v>284</v>
      </c>
      <c r="AI41" s="37">
        <v>7</v>
      </c>
      <c r="AJ41" s="37">
        <v>1</v>
      </c>
      <c r="AK41" s="38" t="s">
        <v>285</v>
      </c>
      <c r="AL41" s="38">
        <f t="shared" si="2"/>
        <v>1</v>
      </c>
      <c r="AM41" s="38" t="s">
        <v>27</v>
      </c>
      <c r="AN41" s="38" t="s">
        <v>673</v>
      </c>
      <c r="AO41" s="37">
        <v>20</v>
      </c>
      <c r="AP41" s="38" t="s">
        <v>677</v>
      </c>
      <c r="AQ41" s="38" t="s">
        <v>678</v>
      </c>
      <c r="AR41" s="38" t="s">
        <v>27</v>
      </c>
      <c r="AS41" s="38" t="s">
        <v>27</v>
      </c>
      <c r="AT41" s="38" t="s">
        <v>27</v>
      </c>
      <c r="AU41" s="38" t="s">
        <v>27</v>
      </c>
      <c r="AV41" s="38" t="s">
        <v>27</v>
      </c>
      <c r="AW41" s="34"/>
      <c r="AX41" s="34" t="s">
        <v>747</v>
      </c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</row>
    <row r="42" spans="1:87" ht="14.25" customHeight="1" x14ac:dyDescent="0.25">
      <c r="A42" s="37">
        <v>440</v>
      </c>
      <c r="B42" s="38" t="s">
        <v>78</v>
      </c>
      <c r="C42" s="38" t="s">
        <v>26</v>
      </c>
      <c r="D42" s="38" t="s">
        <v>29</v>
      </c>
      <c r="E42" s="38"/>
      <c r="F42" s="38" t="s">
        <v>32</v>
      </c>
      <c r="G42" s="37">
        <v>19</v>
      </c>
      <c r="H42" s="37">
        <v>75</v>
      </c>
      <c r="I42" s="38" t="s">
        <v>150</v>
      </c>
      <c r="J42" s="37">
        <v>82135906</v>
      </c>
      <c r="K42" s="37">
        <v>0.35294117647058798</v>
      </c>
      <c r="L42" s="37">
        <v>0.17647058823529399</v>
      </c>
      <c r="M42" s="37">
        <v>5</v>
      </c>
      <c r="N42" s="35"/>
      <c r="O42" s="35"/>
      <c r="P42" s="37">
        <v>11</v>
      </c>
      <c r="Q42" s="37">
        <v>6</v>
      </c>
      <c r="R42" s="37">
        <v>2</v>
      </c>
      <c r="S42" s="37">
        <v>6</v>
      </c>
      <c r="T42" s="37">
        <v>1</v>
      </c>
      <c r="U42" s="37">
        <v>2</v>
      </c>
      <c r="V42" s="37">
        <v>3</v>
      </c>
      <c r="W42" s="38" t="s">
        <v>27</v>
      </c>
      <c r="X42" s="37">
        <v>2</v>
      </c>
      <c r="Y42" s="37">
        <v>7</v>
      </c>
      <c r="Z42" s="38">
        <f t="shared" si="0"/>
        <v>45</v>
      </c>
      <c r="AA42" s="38">
        <f t="shared" si="1"/>
        <v>7</v>
      </c>
      <c r="AB42" s="38" t="s">
        <v>89</v>
      </c>
      <c r="AC42" s="38" t="s">
        <v>27</v>
      </c>
      <c r="AD42" s="37">
        <v>6</v>
      </c>
      <c r="AE42" s="37">
        <v>4</v>
      </c>
      <c r="AF42" s="37">
        <v>0</v>
      </c>
      <c r="AG42" s="37">
        <v>13</v>
      </c>
      <c r="AH42" s="38" t="s">
        <v>258</v>
      </c>
      <c r="AI42" s="37">
        <v>9</v>
      </c>
      <c r="AJ42" s="37">
        <v>1</v>
      </c>
      <c r="AK42" s="38" t="s">
        <v>287</v>
      </c>
      <c r="AL42" s="38">
        <f t="shared" si="2"/>
        <v>1</v>
      </c>
      <c r="AM42" s="38" t="s">
        <v>27</v>
      </c>
      <c r="AN42" s="38" t="s">
        <v>680</v>
      </c>
      <c r="AO42" s="37">
        <v>34</v>
      </c>
      <c r="AP42" s="38" t="s">
        <v>677</v>
      </c>
      <c r="AQ42" s="38" t="s">
        <v>712</v>
      </c>
      <c r="AR42" s="38" t="s">
        <v>27</v>
      </c>
      <c r="AS42" s="38" t="s">
        <v>713</v>
      </c>
      <c r="AT42" s="38" t="s">
        <v>27</v>
      </c>
      <c r="AU42" s="38" t="s">
        <v>27</v>
      </c>
      <c r="AV42" s="38" t="s">
        <v>27</v>
      </c>
      <c r="AW42" s="34"/>
      <c r="AX42" s="34" t="s">
        <v>748</v>
      </c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</row>
    <row r="43" spans="1:87" ht="14.25" customHeight="1" x14ac:dyDescent="0.25">
      <c r="A43" s="37">
        <v>456</v>
      </c>
      <c r="B43" s="38" t="s">
        <v>78</v>
      </c>
      <c r="C43" s="38" t="s">
        <v>28</v>
      </c>
      <c r="D43" s="38" t="s">
        <v>29</v>
      </c>
      <c r="E43" s="38"/>
      <c r="F43" s="38" t="s">
        <v>32</v>
      </c>
      <c r="G43" s="37">
        <v>19</v>
      </c>
      <c r="H43" s="37">
        <v>75</v>
      </c>
      <c r="I43" s="38" t="s">
        <v>152</v>
      </c>
      <c r="J43" s="37">
        <v>792288984</v>
      </c>
      <c r="K43" s="37">
        <v>0.375</v>
      </c>
      <c r="L43" s="37">
        <v>0.1875</v>
      </c>
      <c r="M43" s="37">
        <v>17</v>
      </c>
      <c r="N43" s="35"/>
      <c r="O43" s="35"/>
      <c r="P43" s="37">
        <v>61</v>
      </c>
      <c r="Q43" s="37">
        <v>41</v>
      </c>
      <c r="R43" s="37">
        <v>1</v>
      </c>
      <c r="S43" s="37">
        <v>41</v>
      </c>
      <c r="T43" s="39"/>
      <c r="U43" s="37">
        <v>8</v>
      </c>
      <c r="V43" s="37">
        <v>15</v>
      </c>
      <c r="W43" s="38" t="s">
        <v>27</v>
      </c>
      <c r="X43" s="37">
        <v>5</v>
      </c>
      <c r="Y43" s="37">
        <v>28</v>
      </c>
      <c r="Z43" s="38">
        <f t="shared" si="0"/>
        <v>217</v>
      </c>
      <c r="AA43" s="38">
        <f t="shared" si="1"/>
        <v>28</v>
      </c>
      <c r="AB43" s="38" t="s">
        <v>102</v>
      </c>
      <c r="AC43" s="38" t="s">
        <v>27</v>
      </c>
      <c r="AD43" s="37">
        <v>28</v>
      </c>
      <c r="AE43" s="37">
        <v>24</v>
      </c>
      <c r="AF43" s="37">
        <v>3</v>
      </c>
      <c r="AG43" s="37">
        <v>59</v>
      </c>
      <c r="AH43" s="38" t="s">
        <v>258</v>
      </c>
      <c r="AI43" s="37">
        <v>9</v>
      </c>
      <c r="AJ43" s="37">
        <v>1</v>
      </c>
      <c r="AK43" s="38" t="s">
        <v>288</v>
      </c>
      <c r="AL43" s="38">
        <f t="shared" si="2"/>
        <v>1</v>
      </c>
      <c r="AM43" s="38" t="s">
        <v>27</v>
      </c>
      <c r="AN43" s="38" t="s">
        <v>673</v>
      </c>
      <c r="AO43" s="37">
        <v>23</v>
      </c>
      <c r="AP43" s="38" t="s">
        <v>677</v>
      </c>
      <c r="AQ43" s="38" t="s">
        <v>714</v>
      </c>
      <c r="AR43" s="38" t="s">
        <v>695</v>
      </c>
      <c r="AS43" s="38" t="s">
        <v>27</v>
      </c>
      <c r="AT43" s="38" t="s">
        <v>27</v>
      </c>
      <c r="AU43" s="38" t="s">
        <v>27</v>
      </c>
      <c r="AV43" s="38" t="s">
        <v>27</v>
      </c>
      <c r="AW43" s="34"/>
      <c r="AX43" s="34" t="s">
        <v>747</v>
      </c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</row>
    <row r="44" spans="1:87" ht="14.25" customHeight="1" x14ac:dyDescent="0.25">
      <c r="A44" s="37">
        <v>477</v>
      </c>
      <c r="B44" s="38" t="s">
        <v>78</v>
      </c>
      <c r="C44" s="38" t="s">
        <v>28</v>
      </c>
      <c r="D44" s="38" t="s">
        <v>29</v>
      </c>
      <c r="E44" s="38"/>
      <c r="F44" s="38" t="s">
        <v>32</v>
      </c>
      <c r="G44" s="37">
        <v>19</v>
      </c>
      <c r="H44" s="37">
        <v>75</v>
      </c>
      <c r="I44" s="38" t="s">
        <v>158</v>
      </c>
      <c r="J44" s="37">
        <v>927618937</v>
      </c>
      <c r="K44" s="37">
        <v>0.5625</v>
      </c>
      <c r="L44" s="37">
        <v>0.28125</v>
      </c>
      <c r="M44" s="37">
        <v>9</v>
      </c>
      <c r="N44" s="35"/>
      <c r="O44" s="35"/>
      <c r="P44" s="37">
        <v>25</v>
      </c>
      <c r="Q44" s="37">
        <v>16</v>
      </c>
      <c r="R44" s="40">
        <v>2</v>
      </c>
      <c r="S44" s="37">
        <v>16</v>
      </c>
      <c r="T44" s="37">
        <v>1</v>
      </c>
      <c r="U44" s="40">
        <v>2</v>
      </c>
      <c r="V44" s="40">
        <v>4</v>
      </c>
      <c r="W44" s="38" t="s">
        <v>27</v>
      </c>
      <c r="X44" s="35"/>
      <c r="Y44" s="40">
        <v>6</v>
      </c>
      <c r="Z44" s="38">
        <f t="shared" si="0"/>
        <v>81</v>
      </c>
      <c r="AA44" s="38">
        <f t="shared" si="1"/>
        <v>6</v>
      </c>
      <c r="AB44" s="38" t="s">
        <v>99</v>
      </c>
      <c r="AC44" s="38" t="s">
        <v>27</v>
      </c>
      <c r="AD44" s="37">
        <v>7</v>
      </c>
      <c r="AE44" s="37">
        <v>6</v>
      </c>
      <c r="AF44" s="37">
        <v>0</v>
      </c>
      <c r="AG44" s="37">
        <v>21</v>
      </c>
      <c r="AH44" s="38" t="s">
        <v>289</v>
      </c>
      <c r="AI44" s="37">
        <v>3</v>
      </c>
      <c r="AJ44" s="40">
        <v>1</v>
      </c>
      <c r="AK44" s="38" t="s">
        <v>290</v>
      </c>
      <c r="AL44" s="38">
        <f t="shared" si="2"/>
        <v>1</v>
      </c>
      <c r="AM44" s="38" t="s">
        <v>27</v>
      </c>
      <c r="AN44" s="38" t="s">
        <v>673</v>
      </c>
      <c r="AO44" s="37">
        <v>25</v>
      </c>
      <c r="AP44" s="38" t="s">
        <v>677</v>
      </c>
      <c r="AQ44" s="38" t="s">
        <v>721</v>
      </c>
      <c r="AR44" s="38" t="s">
        <v>27</v>
      </c>
      <c r="AS44" s="38" t="s">
        <v>686</v>
      </c>
      <c r="AT44" s="38" t="s">
        <v>27</v>
      </c>
      <c r="AU44" s="38" t="s">
        <v>27</v>
      </c>
      <c r="AV44" s="38" t="s">
        <v>718</v>
      </c>
      <c r="AW44" s="50"/>
      <c r="AX44" s="34" t="s">
        <v>747</v>
      </c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</row>
    <row r="45" spans="1:87" ht="14.25" customHeight="1" x14ac:dyDescent="0.25">
      <c r="A45" s="37">
        <v>498</v>
      </c>
      <c r="B45" s="38" t="s">
        <v>78</v>
      </c>
      <c r="C45" s="38" t="s">
        <v>28</v>
      </c>
      <c r="D45" s="38" t="s">
        <v>29</v>
      </c>
      <c r="E45" s="38"/>
      <c r="F45" s="38" t="s">
        <v>32</v>
      </c>
      <c r="G45" s="37">
        <v>19</v>
      </c>
      <c r="H45" s="37">
        <v>75</v>
      </c>
      <c r="I45" s="38" t="s">
        <v>165</v>
      </c>
      <c r="J45" s="37">
        <v>1412134207</v>
      </c>
      <c r="K45" s="37">
        <v>2</v>
      </c>
      <c r="L45" s="37">
        <v>1</v>
      </c>
      <c r="M45" s="37">
        <v>3</v>
      </c>
      <c r="N45" s="35"/>
      <c r="O45" s="35"/>
      <c r="P45" s="37">
        <v>8</v>
      </c>
      <c r="Q45" s="37">
        <v>5</v>
      </c>
      <c r="R45" s="37">
        <v>1</v>
      </c>
      <c r="S45" s="37">
        <v>5</v>
      </c>
      <c r="T45" s="37">
        <v>1</v>
      </c>
      <c r="U45" s="40">
        <v>1</v>
      </c>
      <c r="V45" s="40">
        <v>1</v>
      </c>
      <c r="W45" s="38" t="s">
        <v>27</v>
      </c>
      <c r="X45" s="40">
        <v>1</v>
      </c>
      <c r="Y45" s="37">
        <v>3</v>
      </c>
      <c r="Z45" s="38">
        <f t="shared" si="0"/>
        <v>29</v>
      </c>
      <c r="AA45" s="38">
        <f t="shared" si="1"/>
        <v>3</v>
      </c>
      <c r="AB45" s="38" t="s">
        <v>27</v>
      </c>
      <c r="AC45" s="38" t="s">
        <v>27</v>
      </c>
      <c r="AD45" s="37">
        <v>6</v>
      </c>
      <c r="AE45" s="37">
        <v>3</v>
      </c>
      <c r="AF45" s="37">
        <v>0</v>
      </c>
      <c r="AG45" s="37">
        <v>13</v>
      </c>
      <c r="AH45" s="38" t="s">
        <v>258</v>
      </c>
      <c r="AI45" s="37">
        <v>9</v>
      </c>
      <c r="AJ45" s="40">
        <v>1</v>
      </c>
      <c r="AK45" s="38" t="s">
        <v>291</v>
      </c>
      <c r="AL45" s="38">
        <f t="shared" si="2"/>
        <v>1</v>
      </c>
      <c r="AM45" s="38" t="s">
        <v>27</v>
      </c>
      <c r="AN45" s="38" t="s">
        <v>680</v>
      </c>
      <c r="AO45" s="37">
        <v>25</v>
      </c>
      <c r="AP45" s="38" t="s">
        <v>677</v>
      </c>
      <c r="AQ45" s="38" t="s">
        <v>705</v>
      </c>
      <c r="AR45" s="38" t="s">
        <v>27</v>
      </c>
      <c r="AS45" s="38" t="s">
        <v>27</v>
      </c>
      <c r="AT45" s="38" t="s">
        <v>27</v>
      </c>
      <c r="AU45" s="38" t="s">
        <v>27</v>
      </c>
      <c r="AV45" s="38" t="s">
        <v>27</v>
      </c>
      <c r="AW45" s="34"/>
      <c r="AX45" s="34" t="s">
        <v>747</v>
      </c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</row>
    <row r="46" spans="1:87" ht="14.25" customHeight="1" x14ac:dyDescent="0.25">
      <c r="A46" s="37">
        <v>550</v>
      </c>
      <c r="B46" s="38" t="s">
        <v>78</v>
      </c>
      <c r="C46" s="38" t="s">
        <v>26</v>
      </c>
      <c r="D46" s="38" t="s">
        <v>29</v>
      </c>
      <c r="E46" s="38"/>
      <c r="F46" s="38" t="s">
        <v>32</v>
      </c>
      <c r="G46" s="37">
        <v>19</v>
      </c>
      <c r="H46" s="37">
        <v>75</v>
      </c>
      <c r="I46" s="38" t="s">
        <v>172</v>
      </c>
      <c r="J46" s="37">
        <v>8517821164</v>
      </c>
      <c r="K46" s="37">
        <v>0.52941176470588203</v>
      </c>
      <c r="L46" s="37">
        <v>0.26470588235294101</v>
      </c>
      <c r="M46" s="37">
        <v>8</v>
      </c>
      <c r="N46" s="35"/>
      <c r="O46" s="39"/>
      <c r="P46" s="37">
        <v>19</v>
      </c>
      <c r="Q46" s="37">
        <v>11</v>
      </c>
      <c r="R46" s="40">
        <v>1</v>
      </c>
      <c r="S46" s="37">
        <v>11</v>
      </c>
      <c r="T46" s="37">
        <v>1</v>
      </c>
      <c r="U46" s="40">
        <v>4</v>
      </c>
      <c r="V46" s="40">
        <v>3</v>
      </c>
      <c r="W46" s="38" t="s">
        <v>27</v>
      </c>
      <c r="X46" s="40">
        <v>2</v>
      </c>
      <c r="Y46" s="40">
        <v>9</v>
      </c>
      <c r="Z46" s="38">
        <f t="shared" si="0"/>
        <v>69</v>
      </c>
      <c r="AA46" s="38">
        <f t="shared" si="1"/>
        <v>9</v>
      </c>
      <c r="AB46" s="38" t="s">
        <v>765</v>
      </c>
      <c r="AC46" s="38" t="s">
        <v>27</v>
      </c>
      <c r="AD46" s="37">
        <v>8</v>
      </c>
      <c r="AE46" s="37">
        <v>7</v>
      </c>
      <c r="AF46" s="37">
        <v>1</v>
      </c>
      <c r="AG46" s="37">
        <v>19</v>
      </c>
      <c r="AH46" s="38" t="s">
        <v>258</v>
      </c>
      <c r="AI46" s="37">
        <v>9</v>
      </c>
      <c r="AJ46" s="37">
        <v>1</v>
      </c>
      <c r="AK46" s="38" t="s">
        <v>294</v>
      </c>
      <c r="AL46" s="38">
        <f t="shared" si="2"/>
        <v>1</v>
      </c>
      <c r="AM46" s="38" t="s">
        <v>27</v>
      </c>
      <c r="AN46" s="38" t="s">
        <v>680</v>
      </c>
      <c r="AO46" s="40">
        <v>29</v>
      </c>
      <c r="AP46" s="38" t="s">
        <v>674</v>
      </c>
      <c r="AQ46" s="38" t="s">
        <v>691</v>
      </c>
      <c r="AR46" s="38" t="s">
        <v>695</v>
      </c>
      <c r="AS46" s="38" t="s">
        <v>727</v>
      </c>
      <c r="AT46" s="38" t="s">
        <v>27</v>
      </c>
      <c r="AU46" s="38" t="s">
        <v>27</v>
      </c>
      <c r="AV46" s="38" t="s">
        <v>27</v>
      </c>
      <c r="AW46" s="34"/>
      <c r="AX46" s="34" t="s">
        <v>748</v>
      </c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</row>
    <row r="47" spans="1:87" ht="14.25" customHeight="1" x14ac:dyDescent="0.25">
      <c r="A47" s="37">
        <v>8</v>
      </c>
      <c r="B47" s="38" t="s">
        <v>78</v>
      </c>
      <c r="C47" s="38" t="s">
        <v>28</v>
      </c>
      <c r="D47" s="38" t="s">
        <v>31</v>
      </c>
      <c r="E47" s="38"/>
      <c r="F47" s="38" t="s">
        <v>30</v>
      </c>
      <c r="G47" s="37">
        <v>62</v>
      </c>
      <c r="H47" s="37">
        <v>150</v>
      </c>
      <c r="I47" s="38" t="s">
        <v>92</v>
      </c>
      <c r="J47" s="37">
        <v>9165180138</v>
      </c>
      <c r="K47" s="37">
        <v>0</v>
      </c>
      <c r="L47" s="37">
        <v>0</v>
      </c>
      <c r="M47" s="37">
        <v>4</v>
      </c>
      <c r="N47" s="35"/>
      <c r="O47" s="40">
        <v>14</v>
      </c>
      <c r="P47" s="37">
        <v>16</v>
      </c>
      <c r="Q47" s="37">
        <v>12</v>
      </c>
      <c r="R47" s="39"/>
      <c r="S47" s="37">
        <v>12</v>
      </c>
      <c r="T47" s="37">
        <v>1</v>
      </c>
      <c r="U47" s="37">
        <v>3</v>
      </c>
      <c r="V47" s="40">
        <v>3</v>
      </c>
      <c r="W47" s="38" t="s">
        <v>27</v>
      </c>
      <c r="X47" s="40">
        <v>1</v>
      </c>
      <c r="Y47" s="37">
        <v>7</v>
      </c>
      <c r="Z47" s="38">
        <f t="shared" si="0"/>
        <v>73</v>
      </c>
      <c r="AA47" s="38">
        <f t="shared" si="1"/>
        <v>7</v>
      </c>
      <c r="AB47" s="38" t="s">
        <v>27</v>
      </c>
      <c r="AC47" s="38" t="s">
        <v>27</v>
      </c>
      <c r="AD47" s="37">
        <v>12</v>
      </c>
      <c r="AE47" s="37">
        <v>21</v>
      </c>
      <c r="AF47" s="37">
        <v>4</v>
      </c>
      <c r="AG47" s="37">
        <v>55</v>
      </c>
      <c r="AH47" s="38" t="s">
        <v>228</v>
      </c>
      <c r="AI47" s="37">
        <v>2</v>
      </c>
      <c r="AJ47" s="40">
        <v>1</v>
      </c>
      <c r="AK47" s="38" t="s">
        <v>380</v>
      </c>
      <c r="AL47" s="38">
        <f t="shared" si="2"/>
        <v>1</v>
      </c>
      <c r="AM47" s="38" t="s">
        <v>27</v>
      </c>
      <c r="AN47" s="38" t="s">
        <v>680</v>
      </c>
      <c r="AO47" s="37">
        <v>24</v>
      </c>
      <c r="AP47" s="38" t="s">
        <v>677</v>
      </c>
      <c r="AQ47" s="38" t="s">
        <v>679</v>
      </c>
      <c r="AR47" s="38" t="s">
        <v>27</v>
      </c>
      <c r="AS47" s="38" t="s">
        <v>681</v>
      </c>
      <c r="AT47" s="38" t="s">
        <v>27</v>
      </c>
      <c r="AU47" s="38" t="s">
        <v>27</v>
      </c>
      <c r="AV47" s="38" t="s">
        <v>27</v>
      </c>
      <c r="AW47" s="34"/>
      <c r="AX47" s="34" t="s">
        <v>747</v>
      </c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</row>
    <row r="48" spans="1:87" ht="14.25" customHeight="1" x14ac:dyDescent="0.25">
      <c r="A48" s="37">
        <v>84</v>
      </c>
      <c r="B48" s="38" t="s">
        <v>78</v>
      </c>
      <c r="C48" s="38" t="s">
        <v>26</v>
      </c>
      <c r="D48" s="38" t="s">
        <v>31</v>
      </c>
      <c r="E48" s="38"/>
      <c r="F48" s="38" t="s">
        <v>30</v>
      </c>
      <c r="G48" s="37">
        <v>62</v>
      </c>
      <c r="H48" s="37">
        <v>150</v>
      </c>
      <c r="I48" s="38" t="s">
        <v>106</v>
      </c>
      <c r="J48" s="37">
        <v>90153375</v>
      </c>
      <c r="K48" s="37">
        <v>4.1333333333333302</v>
      </c>
      <c r="L48" s="37">
        <v>0.413333333333333</v>
      </c>
      <c r="M48" s="37">
        <v>9</v>
      </c>
      <c r="N48" s="35"/>
      <c r="O48" s="37">
        <v>8</v>
      </c>
      <c r="P48" s="37">
        <v>21</v>
      </c>
      <c r="Q48" s="37">
        <v>12</v>
      </c>
      <c r="R48" s="40">
        <v>1</v>
      </c>
      <c r="S48" s="37">
        <v>12</v>
      </c>
      <c r="T48" s="37">
        <v>1</v>
      </c>
      <c r="U48" s="37">
        <v>1</v>
      </c>
      <c r="V48" s="40">
        <v>4.5</v>
      </c>
      <c r="W48" s="38" t="s">
        <v>27</v>
      </c>
      <c r="X48" s="40">
        <v>1.5</v>
      </c>
      <c r="Y48" s="37">
        <v>7</v>
      </c>
      <c r="Z48" s="38">
        <f t="shared" si="0"/>
        <v>78</v>
      </c>
      <c r="AA48" s="38">
        <f t="shared" si="1"/>
        <v>7</v>
      </c>
      <c r="AB48" s="38" t="s">
        <v>765</v>
      </c>
      <c r="AC48" s="38" t="s">
        <v>27</v>
      </c>
      <c r="AD48" s="37">
        <v>11</v>
      </c>
      <c r="AE48" s="37">
        <v>19</v>
      </c>
      <c r="AF48" s="37">
        <v>4</v>
      </c>
      <c r="AG48" s="37">
        <v>51</v>
      </c>
      <c r="AH48" s="38" t="s">
        <v>86</v>
      </c>
      <c r="AI48" s="37">
        <v>3</v>
      </c>
      <c r="AJ48" s="37">
        <v>1</v>
      </c>
      <c r="AK48" s="38" t="s">
        <v>384</v>
      </c>
      <c r="AL48" s="38">
        <f t="shared" si="2"/>
        <v>1</v>
      </c>
      <c r="AM48" s="38" t="s">
        <v>27</v>
      </c>
      <c r="AN48" s="38" t="s">
        <v>673</v>
      </c>
      <c r="AO48" s="37">
        <v>18</v>
      </c>
      <c r="AP48" s="38" t="s">
        <v>677</v>
      </c>
      <c r="AQ48" s="38" t="s">
        <v>690</v>
      </c>
      <c r="AR48" s="38" t="s">
        <v>27</v>
      </c>
      <c r="AS48" s="38" t="s">
        <v>27</v>
      </c>
      <c r="AT48" s="38" t="s">
        <v>27</v>
      </c>
      <c r="AU48" s="38" t="s">
        <v>27</v>
      </c>
      <c r="AV48" s="38" t="s">
        <v>27</v>
      </c>
      <c r="AW48" s="50"/>
      <c r="AX48" s="34" t="s">
        <v>747</v>
      </c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</row>
    <row r="49" spans="1:87" ht="14.25" customHeight="1" x14ac:dyDescent="0.25">
      <c r="A49" s="37">
        <v>102</v>
      </c>
      <c r="B49" s="38" t="s">
        <v>78</v>
      </c>
      <c r="C49" s="38" t="s">
        <v>26</v>
      </c>
      <c r="D49" s="38" t="s">
        <v>31</v>
      </c>
      <c r="E49" s="38"/>
      <c r="F49" s="38" t="s">
        <v>30</v>
      </c>
      <c r="G49" s="37">
        <v>62</v>
      </c>
      <c r="H49" s="37">
        <v>150</v>
      </c>
      <c r="I49" s="38" t="s">
        <v>111</v>
      </c>
      <c r="J49" s="37">
        <v>134763219</v>
      </c>
      <c r="K49" s="37">
        <v>0</v>
      </c>
      <c r="L49" s="37">
        <v>0</v>
      </c>
      <c r="M49" s="40">
        <v>21</v>
      </c>
      <c r="N49" s="40">
        <v>1</v>
      </c>
      <c r="O49" s="40">
        <v>7</v>
      </c>
      <c r="P49" s="40">
        <v>37</v>
      </c>
      <c r="Q49" s="40">
        <v>14</v>
      </c>
      <c r="R49" s="47"/>
      <c r="S49" s="40">
        <v>14</v>
      </c>
      <c r="T49" s="40">
        <v>1</v>
      </c>
      <c r="U49" s="40">
        <v>7</v>
      </c>
      <c r="V49" s="40">
        <v>8.5</v>
      </c>
      <c r="W49" s="38" t="s">
        <v>27</v>
      </c>
      <c r="X49" s="40">
        <v>5.5</v>
      </c>
      <c r="Y49" s="40">
        <v>21</v>
      </c>
      <c r="Z49" s="38">
        <f t="shared" si="0"/>
        <v>137</v>
      </c>
      <c r="AA49" s="38">
        <f t="shared" si="1"/>
        <v>21</v>
      </c>
      <c r="AB49" s="38" t="s">
        <v>27</v>
      </c>
      <c r="AC49" s="38" t="s">
        <v>27</v>
      </c>
      <c r="AD49" s="37">
        <v>19</v>
      </c>
      <c r="AE49" s="37">
        <v>13</v>
      </c>
      <c r="AF49" s="37">
        <v>3</v>
      </c>
      <c r="AG49" s="37">
        <v>52</v>
      </c>
      <c r="AH49" s="38" t="s">
        <v>119</v>
      </c>
      <c r="AI49" s="37">
        <v>1</v>
      </c>
      <c r="AJ49" s="40">
        <v>1</v>
      </c>
      <c r="AK49" s="38" t="s">
        <v>385</v>
      </c>
      <c r="AL49" s="38">
        <f t="shared" si="2"/>
        <v>1</v>
      </c>
      <c r="AM49" s="38" t="s">
        <v>27</v>
      </c>
      <c r="AN49" s="38" t="s">
        <v>673</v>
      </c>
      <c r="AO49" s="37">
        <v>23</v>
      </c>
      <c r="AP49" s="38" t="s">
        <v>677</v>
      </c>
      <c r="AQ49" s="38" t="s">
        <v>691</v>
      </c>
      <c r="AR49" s="38" t="s">
        <v>27</v>
      </c>
      <c r="AS49" s="38" t="s">
        <v>27</v>
      </c>
      <c r="AT49" s="38" t="s">
        <v>27</v>
      </c>
      <c r="AU49" s="38" t="s">
        <v>27</v>
      </c>
      <c r="AV49" s="38" t="s">
        <v>27</v>
      </c>
      <c r="AW49" s="34"/>
      <c r="AX49" s="34" t="s">
        <v>747</v>
      </c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</row>
    <row r="50" spans="1:87" ht="14.25" customHeight="1" x14ac:dyDescent="0.25">
      <c r="A50" s="37">
        <v>126</v>
      </c>
      <c r="B50" s="38" t="s">
        <v>78</v>
      </c>
      <c r="C50" s="38" t="s">
        <v>26</v>
      </c>
      <c r="D50" s="38" t="s">
        <v>31</v>
      </c>
      <c r="E50" s="38"/>
      <c r="F50" s="38" t="s">
        <v>30</v>
      </c>
      <c r="G50" s="37">
        <v>62</v>
      </c>
      <c r="H50" s="37">
        <v>150</v>
      </c>
      <c r="I50" s="38" t="s">
        <v>111</v>
      </c>
      <c r="J50" s="37">
        <v>134763219</v>
      </c>
      <c r="K50" s="37">
        <v>0</v>
      </c>
      <c r="L50" s="37">
        <v>0</v>
      </c>
      <c r="M50" s="37">
        <v>21</v>
      </c>
      <c r="N50" s="40">
        <v>1</v>
      </c>
      <c r="O50" s="40">
        <v>14</v>
      </c>
      <c r="P50" s="37">
        <v>30</v>
      </c>
      <c r="Q50" s="37">
        <v>8</v>
      </c>
      <c r="R50" s="39"/>
      <c r="S50" s="37">
        <v>8</v>
      </c>
      <c r="T50" s="37">
        <v>1</v>
      </c>
      <c r="U50" s="37">
        <v>11</v>
      </c>
      <c r="V50" s="37">
        <v>4</v>
      </c>
      <c r="W50" s="38" t="s">
        <v>27</v>
      </c>
      <c r="X50" s="37">
        <v>1</v>
      </c>
      <c r="Y50" s="37">
        <v>16</v>
      </c>
      <c r="Z50" s="38">
        <f t="shared" si="0"/>
        <v>115</v>
      </c>
      <c r="AA50" s="38">
        <f t="shared" si="1"/>
        <v>16</v>
      </c>
      <c r="AB50" s="38" t="s">
        <v>27</v>
      </c>
      <c r="AC50" s="38" t="s">
        <v>27</v>
      </c>
      <c r="AD50" s="37">
        <v>11</v>
      </c>
      <c r="AE50" s="37">
        <v>7</v>
      </c>
      <c r="AF50" s="37">
        <v>1</v>
      </c>
      <c r="AG50" s="37">
        <v>36</v>
      </c>
      <c r="AH50" s="38" t="s">
        <v>119</v>
      </c>
      <c r="AI50" s="37">
        <v>1</v>
      </c>
      <c r="AJ50" s="37">
        <v>1</v>
      </c>
      <c r="AK50" s="38" t="s">
        <v>387</v>
      </c>
      <c r="AL50" s="38">
        <f t="shared" si="2"/>
        <v>1</v>
      </c>
      <c r="AM50" s="38" t="s">
        <v>27</v>
      </c>
      <c r="AN50" s="38" t="s">
        <v>673</v>
      </c>
      <c r="AO50" s="37">
        <v>23</v>
      </c>
      <c r="AP50" s="38" t="s">
        <v>677</v>
      </c>
      <c r="AQ50" s="38" t="s">
        <v>691</v>
      </c>
      <c r="AR50" s="38" t="s">
        <v>27</v>
      </c>
      <c r="AS50" s="38" t="s">
        <v>27</v>
      </c>
      <c r="AT50" s="38" t="s">
        <v>27</v>
      </c>
      <c r="AU50" s="38" t="s">
        <v>27</v>
      </c>
      <c r="AV50" s="38" t="s">
        <v>27</v>
      </c>
      <c r="AW50" s="34"/>
      <c r="AX50" s="34" t="s">
        <v>747</v>
      </c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</row>
    <row r="51" spans="1:87" ht="14.25" customHeight="1" x14ac:dyDescent="0.25">
      <c r="A51" s="37">
        <v>139</v>
      </c>
      <c r="B51" s="38" t="s">
        <v>78</v>
      </c>
      <c r="C51" s="38" t="s">
        <v>26</v>
      </c>
      <c r="D51" s="38" t="s">
        <v>31</v>
      </c>
      <c r="E51" s="38"/>
      <c r="F51" s="38" t="s">
        <v>30</v>
      </c>
      <c r="G51" s="37">
        <v>62</v>
      </c>
      <c r="H51" s="37">
        <v>150</v>
      </c>
      <c r="I51" s="38" t="s">
        <v>118</v>
      </c>
      <c r="J51" s="37">
        <v>10238105208</v>
      </c>
      <c r="K51" s="37">
        <v>0</v>
      </c>
      <c r="L51" s="37">
        <v>0</v>
      </c>
      <c r="M51" s="40">
        <v>3</v>
      </c>
      <c r="N51" s="35"/>
      <c r="O51" s="35"/>
      <c r="P51" s="40">
        <v>9</v>
      </c>
      <c r="Q51" s="40">
        <v>6</v>
      </c>
      <c r="R51" s="35"/>
      <c r="S51" s="40">
        <v>6</v>
      </c>
      <c r="T51" s="40">
        <v>1</v>
      </c>
      <c r="U51" s="40">
        <v>3</v>
      </c>
      <c r="V51" s="40">
        <v>2</v>
      </c>
      <c r="W51" s="38" t="s">
        <v>27</v>
      </c>
      <c r="X51" s="47"/>
      <c r="Y51" s="40">
        <v>5</v>
      </c>
      <c r="Z51" s="38">
        <f t="shared" si="0"/>
        <v>35</v>
      </c>
      <c r="AA51" s="38">
        <f t="shared" si="1"/>
        <v>5</v>
      </c>
      <c r="AB51" s="38" t="s">
        <v>27</v>
      </c>
      <c r="AC51" s="38" t="s">
        <v>226</v>
      </c>
      <c r="AD51" s="37">
        <v>7</v>
      </c>
      <c r="AE51" s="37">
        <v>3</v>
      </c>
      <c r="AF51" s="37">
        <v>0</v>
      </c>
      <c r="AG51" s="37">
        <v>14</v>
      </c>
      <c r="AH51" s="38" t="s">
        <v>388</v>
      </c>
      <c r="AI51" s="37">
        <v>14</v>
      </c>
      <c r="AJ51" s="47"/>
      <c r="AK51" s="38" t="s">
        <v>389</v>
      </c>
      <c r="AL51" s="38">
        <f t="shared" si="2"/>
        <v>1</v>
      </c>
      <c r="AM51" s="38" t="s">
        <v>27</v>
      </c>
      <c r="AN51" s="38" t="s">
        <v>673</v>
      </c>
      <c r="AO51" s="37">
        <v>29</v>
      </c>
      <c r="AP51" s="38" t="s">
        <v>677</v>
      </c>
      <c r="AQ51" s="38" t="s">
        <v>691</v>
      </c>
      <c r="AR51" s="38" t="s">
        <v>27</v>
      </c>
      <c r="AS51" s="38" t="s">
        <v>27</v>
      </c>
      <c r="AT51" s="38" t="s">
        <v>692</v>
      </c>
      <c r="AU51" s="38" t="s">
        <v>27</v>
      </c>
      <c r="AV51" s="38" t="s">
        <v>718</v>
      </c>
      <c r="AW51" s="34"/>
      <c r="AX51" s="34" t="s">
        <v>746</v>
      </c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</row>
    <row r="52" spans="1:87" ht="14.25" customHeight="1" x14ac:dyDescent="0.25">
      <c r="A52" s="37">
        <v>174</v>
      </c>
      <c r="B52" s="38" t="s">
        <v>78</v>
      </c>
      <c r="C52" s="38" t="s">
        <v>28</v>
      </c>
      <c r="D52" s="38" t="s">
        <v>31</v>
      </c>
      <c r="E52" s="38"/>
      <c r="F52" s="38" t="s">
        <v>30</v>
      </c>
      <c r="G52" s="37">
        <v>62</v>
      </c>
      <c r="H52" s="37">
        <v>150</v>
      </c>
      <c r="I52" s="38" t="s">
        <v>122</v>
      </c>
      <c r="J52" s="37">
        <v>10184154</v>
      </c>
      <c r="K52" s="37">
        <v>3.8666666666666698</v>
      </c>
      <c r="L52" s="37">
        <v>0.38666666666666699</v>
      </c>
      <c r="M52" s="40">
        <v>4</v>
      </c>
      <c r="N52" s="35"/>
      <c r="O52" s="35"/>
      <c r="P52" s="40">
        <v>10</v>
      </c>
      <c r="Q52" s="40">
        <v>6</v>
      </c>
      <c r="R52" s="40">
        <v>3</v>
      </c>
      <c r="S52" s="40">
        <v>6</v>
      </c>
      <c r="T52" s="40">
        <v>1</v>
      </c>
      <c r="U52" s="40">
        <v>1</v>
      </c>
      <c r="V52" s="40">
        <v>2</v>
      </c>
      <c r="W52" s="38" t="s">
        <v>27</v>
      </c>
      <c r="X52" s="40">
        <v>2</v>
      </c>
      <c r="Y52" s="40">
        <v>5</v>
      </c>
      <c r="Z52" s="38">
        <f t="shared" si="0"/>
        <v>40</v>
      </c>
      <c r="AA52" s="38">
        <f t="shared" si="1"/>
        <v>5</v>
      </c>
      <c r="AB52" s="38" t="s">
        <v>102</v>
      </c>
      <c r="AC52" s="38" t="s">
        <v>27</v>
      </c>
      <c r="AD52" s="37">
        <v>8</v>
      </c>
      <c r="AE52" s="37">
        <v>1</v>
      </c>
      <c r="AF52" s="37">
        <v>2</v>
      </c>
      <c r="AG52" s="37">
        <v>13</v>
      </c>
      <c r="AH52" s="38" t="s">
        <v>381</v>
      </c>
      <c r="AI52" s="37">
        <v>16</v>
      </c>
      <c r="AJ52" s="35"/>
      <c r="AK52" s="38" t="s">
        <v>391</v>
      </c>
      <c r="AL52" s="38">
        <f t="shared" si="2"/>
        <v>1</v>
      </c>
      <c r="AM52" s="38" t="s">
        <v>27</v>
      </c>
      <c r="AN52" s="38" t="s">
        <v>680</v>
      </c>
      <c r="AO52" s="37">
        <v>25</v>
      </c>
      <c r="AP52" s="38" t="s">
        <v>677</v>
      </c>
      <c r="AQ52" s="38" t="s">
        <v>694</v>
      </c>
      <c r="AR52" s="38" t="s">
        <v>27</v>
      </c>
      <c r="AS52" s="38" t="s">
        <v>27</v>
      </c>
      <c r="AT52" s="38" t="s">
        <v>692</v>
      </c>
      <c r="AU52" s="38" t="s">
        <v>27</v>
      </c>
      <c r="AV52" s="38" t="s">
        <v>27</v>
      </c>
      <c r="AW52" s="34"/>
      <c r="AX52" s="34" t="s">
        <v>746</v>
      </c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</row>
    <row r="53" spans="1:87" ht="14.25" customHeight="1" x14ac:dyDescent="0.25">
      <c r="A53" s="37">
        <v>239</v>
      </c>
      <c r="B53" s="38" t="s">
        <v>78</v>
      </c>
      <c r="C53" s="38" t="s">
        <v>26</v>
      </c>
      <c r="D53" s="38" t="s">
        <v>31</v>
      </c>
      <c r="E53" s="38"/>
      <c r="F53" s="38" t="s">
        <v>30</v>
      </c>
      <c r="G53" s="37">
        <v>62</v>
      </c>
      <c r="H53" s="37">
        <v>150</v>
      </c>
      <c r="I53" s="38" t="s">
        <v>130</v>
      </c>
      <c r="J53" s="37">
        <v>3712062108</v>
      </c>
      <c r="K53" s="37">
        <v>4.8</v>
      </c>
      <c r="L53" s="37">
        <v>0.48</v>
      </c>
      <c r="M53" s="40">
        <v>10</v>
      </c>
      <c r="N53" s="35"/>
      <c r="O53" s="35"/>
      <c r="P53" s="40">
        <v>22</v>
      </c>
      <c r="Q53" s="40">
        <v>12</v>
      </c>
      <c r="R53" s="40">
        <v>1</v>
      </c>
      <c r="S53" s="40">
        <v>12</v>
      </c>
      <c r="T53" s="40">
        <v>1</v>
      </c>
      <c r="U53" s="40">
        <v>4</v>
      </c>
      <c r="V53" s="40">
        <v>2</v>
      </c>
      <c r="W53" s="38" t="s">
        <v>27</v>
      </c>
      <c r="X53" s="47"/>
      <c r="Y53" s="40">
        <v>6</v>
      </c>
      <c r="Z53" s="38">
        <f t="shared" si="0"/>
        <v>70</v>
      </c>
      <c r="AA53" s="38">
        <f t="shared" si="1"/>
        <v>6</v>
      </c>
      <c r="AB53" s="38" t="s">
        <v>89</v>
      </c>
      <c r="AC53" s="38" t="s">
        <v>27</v>
      </c>
      <c r="AD53" s="37">
        <v>2</v>
      </c>
      <c r="AE53" s="37">
        <v>4</v>
      </c>
      <c r="AF53" s="37">
        <v>1</v>
      </c>
      <c r="AG53" s="37">
        <v>9</v>
      </c>
      <c r="AH53" s="38" t="s">
        <v>381</v>
      </c>
      <c r="AI53" s="37">
        <v>16</v>
      </c>
      <c r="AJ53" s="35"/>
      <c r="AK53" s="38" t="s">
        <v>394</v>
      </c>
      <c r="AL53" s="38">
        <f t="shared" si="2"/>
        <v>1</v>
      </c>
      <c r="AM53" s="38" t="s">
        <v>27</v>
      </c>
      <c r="AN53" s="38" t="s">
        <v>680</v>
      </c>
      <c r="AO53" s="37">
        <v>28</v>
      </c>
      <c r="AP53" s="38" t="s">
        <v>677</v>
      </c>
      <c r="AQ53" s="38" t="s">
        <v>700</v>
      </c>
      <c r="AR53" s="38" t="s">
        <v>695</v>
      </c>
      <c r="AS53" s="38" t="s">
        <v>701</v>
      </c>
      <c r="AT53" s="38" t="s">
        <v>27</v>
      </c>
      <c r="AU53" s="38" t="s">
        <v>27</v>
      </c>
      <c r="AV53" s="38" t="s">
        <v>27</v>
      </c>
      <c r="AW53" s="34"/>
      <c r="AX53" s="34" t="s">
        <v>748</v>
      </c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</row>
    <row r="54" spans="1:87" ht="14.25" customHeight="1" x14ac:dyDescent="0.25">
      <c r="A54" s="37">
        <v>326</v>
      </c>
      <c r="B54" s="38" t="s">
        <v>78</v>
      </c>
      <c r="C54" s="38" t="s">
        <v>26</v>
      </c>
      <c r="D54" s="38" t="s">
        <v>31</v>
      </c>
      <c r="E54" s="38"/>
      <c r="F54" s="38" t="s">
        <v>30</v>
      </c>
      <c r="G54" s="37">
        <v>62</v>
      </c>
      <c r="H54" s="37">
        <v>150</v>
      </c>
      <c r="I54" s="38" t="s">
        <v>142</v>
      </c>
      <c r="J54" s="37">
        <v>8282194225</v>
      </c>
      <c r="K54" s="37">
        <v>4.1333333333333302</v>
      </c>
      <c r="L54" s="37">
        <v>0.413333333333333</v>
      </c>
      <c r="M54" s="40">
        <v>4</v>
      </c>
      <c r="N54" s="35"/>
      <c r="O54" s="35"/>
      <c r="P54" s="40">
        <v>10</v>
      </c>
      <c r="Q54" s="40">
        <v>6</v>
      </c>
      <c r="R54" s="40">
        <v>1</v>
      </c>
      <c r="S54" s="40">
        <v>6</v>
      </c>
      <c r="T54" s="40">
        <v>1</v>
      </c>
      <c r="U54" s="40">
        <v>2</v>
      </c>
      <c r="V54" s="40">
        <v>0.5</v>
      </c>
      <c r="W54" s="38" t="s">
        <v>27</v>
      </c>
      <c r="X54" s="40">
        <v>0.5</v>
      </c>
      <c r="Y54" s="40">
        <v>3</v>
      </c>
      <c r="Z54" s="38">
        <f t="shared" si="0"/>
        <v>34</v>
      </c>
      <c r="AA54" s="38">
        <f t="shared" si="1"/>
        <v>3</v>
      </c>
      <c r="AB54" s="38" t="s">
        <v>765</v>
      </c>
      <c r="AC54" s="38" t="s">
        <v>27</v>
      </c>
      <c r="AD54" s="37">
        <v>5</v>
      </c>
      <c r="AE54" s="37">
        <v>3</v>
      </c>
      <c r="AF54" s="37">
        <v>1</v>
      </c>
      <c r="AG54" s="37">
        <v>11</v>
      </c>
      <c r="AH54" s="38" t="s">
        <v>381</v>
      </c>
      <c r="AI54" s="37">
        <v>16</v>
      </c>
      <c r="AJ54" s="35"/>
      <c r="AK54" s="38" t="s">
        <v>397</v>
      </c>
      <c r="AL54" s="38">
        <f t="shared" si="2"/>
        <v>1</v>
      </c>
      <c r="AM54" s="38" t="s">
        <v>27</v>
      </c>
      <c r="AN54" s="38" t="s">
        <v>680</v>
      </c>
      <c r="AO54" s="37">
        <v>27</v>
      </c>
      <c r="AP54" s="38" t="s">
        <v>677</v>
      </c>
      <c r="AQ54" s="38" t="s">
        <v>691</v>
      </c>
      <c r="AR54" s="38" t="s">
        <v>695</v>
      </c>
      <c r="AS54" s="38" t="s">
        <v>27</v>
      </c>
      <c r="AT54" s="38" t="s">
        <v>692</v>
      </c>
      <c r="AU54" s="38" t="s">
        <v>27</v>
      </c>
      <c r="AV54" s="38" t="s">
        <v>27</v>
      </c>
      <c r="AW54" s="50"/>
      <c r="AX54" s="34" t="s">
        <v>746</v>
      </c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</row>
    <row r="55" spans="1:87" ht="14.25" customHeight="1" x14ac:dyDescent="0.25">
      <c r="A55" s="37">
        <v>347</v>
      </c>
      <c r="B55" s="38" t="s">
        <v>78</v>
      </c>
      <c r="C55" s="38" t="s">
        <v>28</v>
      </c>
      <c r="D55" s="38" t="s">
        <v>31</v>
      </c>
      <c r="E55" s="38"/>
      <c r="F55" s="38" t="s">
        <v>30</v>
      </c>
      <c r="G55" s="37">
        <v>62</v>
      </c>
      <c r="H55" s="37">
        <v>150</v>
      </c>
      <c r="I55" s="38" t="s">
        <v>146</v>
      </c>
      <c r="J55" s="37">
        <v>94222252116</v>
      </c>
      <c r="K55" s="37">
        <v>3.8666666666666698</v>
      </c>
      <c r="L55" s="37">
        <v>0.38666666666666699</v>
      </c>
      <c r="M55" s="40">
        <v>2</v>
      </c>
      <c r="N55" s="35"/>
      <c r="O55" s="35"/>
      <c r="P55" s="40">
        <v>6</v>
      </c>
      <c r="Q55" s="40">
        <v>3</v>
      </c>
      <c r="R55" s="40">
        <v>3</v>
      </c>
      <c r="S55" s="40">
        <v>3</v>
      </c>
      <c r="T55" s="40">
        <v>1</v>
      </c>
      <c r="U55" s="40">
        <v>1</v>
      </c>
      <c r="V55" s="40">
        <v>0.5</v>
      </c>
      <c r="W55" s="38" t="s">
        <v>27</v>
      </c>
      <c r="X55" s="40">
        <v>0.5</v>
      </c>
      <c r="Y55" s="40">
        <v>2</v>
      </c>
      <c r="Z55" s="38">
        <f t="shared" si="0"/>
        <v>22</v>
      </c>
      <c r="AA55" s="38">
        <f t="shared" si="1"/>
        <v>2</v>
      </c>
      <c r="AB55" s="38" t="s">
        <v>102</v>
      </c>
      <c r="AC55" s="38" t="s">
        <v>27</v>
      </c>
      <c r="AD55" s="37">
        <v>7</v>
      </c>
      <c r="AE55" s="37">
        <v>3</v>
      </c>
      <c r="AF55" s="37">
        <v>5</v>
      </c>
      <c r="AG55" s="37">
        <v>19</v>
      </c>
      <c r="AH55" s="38" t="s">
        <v>381</v>
      </c>
      <c r="AI55" s="37">
        <v>16</v>
      </c>
      <c r="AJ55" s="40">
        <v>1</v>
      </c>
      <c r="AK55" s="38" t="s">
        <v>398</v>
      </c>
      <c r="AL55" s="38">
        <f t="shared" si="2"/>
        <v>1</v>
      </c>
      <c r="AM55" s="38" t="s">
        <v>27</v>
      </c>
      <c r="AN55" s="38" t="s">
        <v>680</v>
      </c>
      <c r="AO55" s="37">
        <v>36</v>
      </c>
      <c r="AP55" s="38" t="s">
        <v>677</v>
      </c>
      <c r="AQ55" s="38" t="s">
        <v>707</v>
      </c>
      <c r="AR55" s="38" t="s">
        <v>27</v>
      </c>
      <c r="AS55" s="38" t="s">
        <v>708</v>
      </c>
      <c r="AT55" s="38" t="s">
        <v>27</v>
      </c>
      <c r="AU55" s="38" t="s">
        <v>27</v>
      </c>
      <c r="AV55" s="38" t="s">
        <v>27</v>
      </c>
      <c r="AW55" s="34"/>
      <c r="AX55" s="34" t="s">
        <v>748</v>
      </c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</row>
    <row r="56" spans="1:87" ht="14.25" customHeight="1" x14ac:dyDescent="0.25">
      <c r="A56" s="37">
        <v>363</v>
      </c>
      <c r="B56" s="38" t="s">
        <v>78</v>
      </c>
      <c r="C56" s="38" t="s">
        <v>26</v>
      </c>
      <c r="D56" s="38" t="s">
        <v>31</v>
      </c>
      <c r="E56" s="38"/>
      <c r="F56" s="38" t="s">
        <v>30</v>
      </c>
      <c r="G56" s="37">
        <v>62</v>
      </c>
      <c r="H56" s="37">
        <v>150</v>
      </c>
      <c r="I56" s="38" t="s">
        <v>147</v>
      </c>
      <c r="J56" s="37">
        <v>84463153</v>
      </c>
      <c r="K56" s="37">
        <v>4.3333333333333304</v>
      </c>
      <c r="L56" s="37">
        <v>0.43333333333333302</v>
      </c>
      <c r="M56" s="40">
        <v>4</v>
      </c>
      <c r="N56" s="35"/>
      <c r="O56" s="35"/>
      <c r="P56" s="40">
        <v>11</v>
      </c>
      <c r="Q56" s="40">
        <v>5</v>
      </c>
      <c r="R56" s="40">
        <v>3</v>
      </c>
      <c r="S56" s="40">
        <v>5</v>
      </c>
      <c r="T56" s="40">
        <v>1</v>
      </c>
      <c r="U56" s="40">
        <v>2</v>
      </c>
      <c r="V56" s="40">
        <v>2.5</v>
      </c>
      <c r="W56" s="38" t="s">
        <v>27</v>
      </c>
      <c r="X56" s="40">
        <v>0.5</v>
      </c>
      <c r="Y56" s="40">
        <v>5</v>
      </c>
      <c r="Z56" s="38">
        <f t="shared" si="0"/>
        <v>39</v>
      </c>
      <c r="AA56" s="38">
        <f t="shared" si="1"/>
        <v>5</v>
      </c>
      <c r="AB56" s="38" t="s">
        <v>27</v>
      </c>
      <c r="AC56" s="38" t="s">
        <v>27</v>
      </c>
      <c r="AD56" s="37">
        <v>5</v>
      </c>
      <c r="AE56" s="37">
        <v>1</v>
      </c>
      <c r="AF56" s="37">
        <v>1</v>
      </c>
      <c r="AG56" s="37">
        <v>8</v>
      </c>
      <c r="AH56" s="38" t="s">
        <v>381</v>
      </c>
      <c r="AI56" s="37">
        <v>16</v>
      </c>
      <c r="AJ56" s="47"/>
      <c r="AK56" s="38" t="s">
        <v>399</v>
      </c>
      <c r="AL56" s="38">
        <f t="shared" si="2"/>
        <v>1</v>
      </c>
      <c r="AM56" s="38" t="s">
        <v>27</v>
      </c>
      <c r="AN56" s="38" t="s">
        <v>680</v>
      </c>
      <c r="AO56" s="37">
        <v>26</v>
      </c>
      <c r="AP56" s="38" t="s">
        <v>677</v>
      </c>
      <c r="AQ56" s="38" t="s">
        <v>709</v>
      </c>
      <c r="AR56" s="38" t="s">
        <v>27</v>
      </c>
      <c r="AS56" s="38" t="s">
        <v>27</v>
      </c>
      <c r="AT56" s="38" t="s">
        <v>692</v>
      </c>
      <c r="AU56" s="38" t="s">
        <v>695</v>
      </c>
      <c r="AV56" s="38" t="s">
        <v>27</v>
      </c>
      <c r="AW56" s="34"/>
      <c r="AX56" s="34" t="s">
        <v>746</v>
      </c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</row>
    <row r="57" spans="1:87" ht="14.25" customHeight="1" x14ac:dyDescent="0.25">
      <c r="A57" s="37">
        <v>412</v>
      </c>
      <c r="B57" s="38" t="s">
        <v>78</v>
      </c>
      <c r="C57" s="38" t="s">
        <v>28</v>
      </c>
      <c r="D57" s="38" t="s">
        <v>31</v>
      </c>
      <c r="E57" s="38"/>
      <c r="F57" s="38" t="s">
        <v>30</v>
      </c>
      <c r="G57" s="37">
        <v>62</v>
      </c>
      <c r="H57" s="37">
        <v>150</v>
      </c>
      <c r="I57" s="38" t="s">
        <v>85</v>
      </c>
      <c r="J57" s="37">
        <v>1347638136</v>
      </c>
      <c r="K57" s="37">
        <v>3.4666666666666699</v>
      </c>
      <c r="L57" s="37">
        <v>0.34666666666666701</v>
      </c>
      <c r="M57" s="37">
        <v>9</v>
      </c>
      <c r="N57" s="35"/>
      <c r="O57" s="47"/>
      <c r="P57" s="37">
        <v>21</v>
      </c>
      <c r="Q57" s="37">
        <v>12</v>
      </c>
      <c r="R57" s="40">
        <v>2</v>
      </c>
      <c r="S57" s="37">
        <v>12</v>
      </c>
      <c r="T57" s="37">
        <v>1</v>
      </c>
      <c r="U57" s="37">
        <v>6</v>
      </c>
      <c r="V57" s="40">
        <v>2</v>
      </c>
      <c r="W57" s="38" t="s">
        <v>27</v>
      </c>
      <c r="X57" s="40">
        <v>2</v>
      </c>
      <c r="Y57" s="37">
        <v>10</v>
      </c>
      <c r="Z57" s="38">
        <f t="shared" si="0"/>
        <v>77</v>
      </c>
      <c r="AA57" s="38">
        <f t="shared" si="1"/>
        <v>10</v>
      </c>
      <c r="AB57" s="38" t="s">
        <v>27</v>
      </c>
      <c r="AC57" s="38" t="s">
        <v>27</v>
      </c>
      <c r="AD57" s="37">
        <v>5</v>
      </c>
      <c r="AE57" s="37">
        <v>5</v>
      </c>
      <c r="AF57" s="37">
        <v>2</v>
      </c>
      <c r="AG57" s="37">
        <v>15</v>
      </c>
      <c r="AH57" s="38" t="s">
        <v>402</v>
      </c>
      <c r="AI57" s="37">
        <v>14</v>
      </c>
      <c r="AJ57" s="35"/>
      <c r="AK57" s="38" t="s">
        <v>403</v>
      </c>
      <c r="AL57" s="38">
        <f t="shared" si="2"/>
        <v>1</v>
      </c>
      <c r="AM57" s="38" t="s">
        <v>27</v>
      </c>
      <c r="AN57" s="38" t="s">
        <v>673</v>
      </c>
      <c r="AO57" s="37">
        <v>20</v>
      </c>
      <c r="AP57" s="38" t="s">
        <v>677</v>
      </c>
      <c r="AQ57" s="38" t="s">
        <v>678</v>
      </c>
      <c r="AR57" s="38" t="s">
        <v>27</v>
      </c>
      <c r="AS57" s="38" t="s">
        <v>27</v>
      </c>
      <c r="AT57" s="38" t="s">
        <v>27</v>
      </c>
      <c r="AU57" s="38" t="s">
        <v>27</v>
      </c>
      <c r="AV57" s="38" t="s">
        <v>27</v>
      </c>
      <c r="AW57" s="34"/>
      <c r="AX57" s="34" t="s">
        <v>747</v>
      </c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</row>
    <row r="58" spans="1:87" ht="14.25" customHeight="1" x14ac:dyDescent="0.25">
      <c r="A58" s="37">
        <v>460</v>
      </c>
      <c r="B58" s="38" t="s">
        <v>78</v>
      </c>
      <c r="C58" s="38" t="s">
        <v>28</v>
      </c>
      <c r="D58" s="38" t="s">
        <v>31</v>
      </c>
      <c r="E58" s="38"/>
      <c r="F58" s="38" t="s">
        <v>30</v>
      </c>
      <c r="G58" s="37">
        <v>62</v>
      </c>
      <c r="H58" s="37">
        <v>150</v>
      </c>
      <c r="I58" s="38" t="s">
        <v>152</v>
      </c>
      <c r="J58" s="37">
        <v>792288984</v>
      </c>
      <c r="K58" s="37">
        <v>4.3333333333333304</v>
      </c>
      <c r="L58" s="37">
        <v>0.43333333333333302</v>
      </c>
      <c r="M58" s="37">
        <v>12</v>
      </c>
      <c r="N58" s="35"/>
      <c r="O58" s="35"/>
      <c r="P58" s="37">
        <v>35</v>
      </c>
      <c r="Q58" s="37">
        <v>22</v>
      </c>
      <c r="R58" s="40">
        <v>4</v>
      </c>
      <c r="S58" s="37">
        <v>22</v>
      </c>
      <c r="T58" s="37">
        <v>1</v>
      </c>
      <c r="U58" s="37">
        <v>6</v>
      </c>
      <c r="V58" s="37">
        <v>3.5</v>
      </c>
      <c r="W58" s="38" t="s">
        <v>27</v>
      </c>
      <c r="X58" s="37">
        <v>3.5</v>
      </c>
      <c r="Y58" s="37">
        <v>13</v>
      </c>
      <c r="Z58" s="38">
        <f t="shared" si="0"/>
        <v>122</v>
      </c>
      <c r="AA58" s="38">
        <f t="shared" si="1"/>
        <v>13</v>
      </c>
      <c r="AB58" s="38" t="s">
        <v>99</v>
      </c>
      <c r="AC58" s="38" t="s">
        <v>27</v>
      </c>
      <c r="AD58" s="37">
        <v>16</v>
      </c>
      <c r="AE58" s="37">
        <v>7</v>
      </c>
      <c r="AF58" s="37">
        <v>1</v>
      </c>
      <c r="AG58" s="37">
        <v>28</v>
      </c>
      <c r="AH58" s="38" t="s">
        <v>381</v>
      </c>
      <c r="AI58" s="37">
        <v>16</v>
      </c>
      <c r="AJ58" s="40">
        <v>1</v>
      </c>
      <c r="AK58" s="38" t="s">
        <v>406</v>
      </c>
      <c r="AL58" s="38">
        <f t="shared" si="2"/>
        <v>1</v>
      </c>
      <c r="AM58" s="38" t="s">
        <v>27</v>
      </c>
      <c r="AN58" s="38" t="s">
        <v>673</v>
      </c>
      <c r="AO58" s="37">
        <v>23</v>
      </c>
      <c r="AP58" s="38" t="s">
        <v>677</v>
      </c>
      <c r="AQ58" s="38" t="s">
        <v>714</v>
      </c>
      <c r="AR58" s="38" t="s">
        <v>695</v>
      </c>
      <c r="AS58" s="38" t="s">
        <v>27</v>
      </c>
      <c r="AT58" s="38" t="s">
        <v>27</v>
      </c>
      <c r="AU58" s="38" t="s">
        <v>27</v>
      </c>
      <c r="AV58" s="38" t="s">
        <v>27</v>
      </c>
      <c r="AW58" s="50"/>
      <c r="AX58" s="34" t="s">
        <v>747</v>
      </c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</row>
    <row r="59" spans="1:87" ht="14.25" customHeight="1" x14ac:dyDescent="0.25">
      <c r="A59" s="37">
        <v>481</v>
      </c>
      <c r="B59" s="38" t="s">
        <v>78</v>
      </c>
      <c r="C59" s="38" t="s">
        <v>28</v>
      </c>
      <c r="D59" s="38" t="s">
        <v>31</v>
      </c>
      <c r="E59" s="38"/>
      <c r="F59" s="38" t="s">
        <v>30</v>
      </c>
      <c r="G59" s="37">
        <v>62</v>
      </c>
      <c r="H59" s="37">
        <v>150</v>
      </c>
      <c r="I59" s="38" t="s">
        <v>158</v>
      </c>
      <c r="J59" s="37">
        <v>927618937</v>
      </c>
      <c r="K59" s="37">
        <v>4.06666666666667</v>
      </c>
      <c r="L59" s="37">
        <v>0.40666666666666701</v>
      </c>
      <c r="M59" s="40">
        <v>7</v>
      </c>
      <c r="N59" s="35"/>
      <c r="O59" s="35"/>
      <c r="P59" s="40">
        <v>16</v>
      </c>
      <c r="Q59" s="40">
        <v>8</v>
      </c>
      <c r="R59" s="40">
        <v>3</v>
      </c>
      <c r="S59" s="40">
        <v>8</v>
      </c>
      <c r="T59" s="40">
        <v>1</v>
      </c>
      <c r="U59" s="40">
        <v>1</v>
      </c>
      <c r="V59" s="40">
        <v>4</v>
      </c>
      <c r="W59" s="38" t="s">
        <v>27</v>
      </c>
      <c r="X59" s="40">
        <v>2</v>
      </c>
      <c r="Y59" s="40">
        <v>7</v>
      </c>
      <c r="Z59" s="38">
        <f t="shared" si="0"/>
        <v>57</v>
      </c>
      <c r="AA59" s="38">
        <f t="shared" si="1"/>
        <v>7</v>
      </c>
      <c r="AB59" s="38" t="s">
        <v>27</v>
      </c>
      <c r="AC59" s="38" t="s">
        <v>27</v>
      </c>
      <c r="AD59" s="37">
        <v>8</v>
      </c>
      <c r="AE59" s="37">
        <v>2</v>
      </c>
      <c r="AF59" s="37">
        <v>4</v>
      </c>
      <c r="AG59" s="37">
        <v>16</v>
      </c>
      <c r="AH59" s="38" t="s">
        <v>381</v>
      </c>
      <c r="AI59" s="37">
        <v>16</v>
      </c>
      <c r="AJ59" s="40">
        <v>1</v>
      </c>
      <c r="AK59" s="38" t="s">
        <v>407</v>
      </c>
      <c r="AL59" s="38">
        <f t="shared" si="2"/>
        <v>1</v>
      </c>
      <c r="AM59" s="38" t="s">
        <v>27</v>
      </c>
      <c r="AN59" s="38" t="s">
        <v>673</v>
      </c>
      <c r="AO59" s="37">
        <v>25</v>
      </c>
      <c r="AP59" s="38" t="s">
        <v>677</v>
      </c>
      <c r="AQ59" s="38" t="s">
        <v>721</v>
      </c>
      <c r="AR59" s="38" t="s">
        <v>27</v>
      </c>
      <c r="AS59" s="38" t="s">
        <v>686</v>
      </c>
      <c r="AT59" s="38" t="s">
        <v>27</v>
      </c>
      <c r="AU59" s="38" t="s">
        <v>27</v>
      </c>
      <c r="AV59" s="38" t="s">
        <v>27</v>
      </c>
      <c r="AW59" s="34"/>
      <c r="AX59" s="34" t="s">
        <v>747</v>
      </c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</row>
    <row r="60" spans="1:87" ht="14.25" customHeight="1" x14ac:dyDescent="0.25">
      <c r="A60" s="37">
        <v>502</v>
      </c>
      <c r="B60" s="38" t="s">
        <v>78</v>
      </c>
      <c r="C60" s="38" t="s">
        <v>28</v>
      </c>
      <c r="D60" s="38" t="s">
        <v>31</v>
      </c>
      <c r="E60" s="38"/>
      <c r="F60" s="38" t="s">
        <v>30</v>
      </c>
      <c r="G60" s="37">
        <v>62</v>
      </c>
      <c r="H60" s="37">
        <v>150</v>
      </c>
      <c r="I60" s="38" t="s">
        <v>165</v>
      </c>
      <c r="J60" s="37">
        <v>1412134207</v>
      </c>
      <c r="K60" s="37">
        <v>3.8666666666666698</v>
      </c>
      <c r="L60" s="37">
        <v>0.38666666666666699</v>
      </c>
      <c r="M60" s="37">
        <v>14</v>
      </c>
      <c r="N60" s="40">
        <v>1</v>
      </c>
      <c r="O60" s="40">
        <v>5</v>
      </c>
      <c r="P60" s="37">
        <v>30</v>
      </c>
      <c r="Q60" s="37">
        <v>16</v>
      </c>
      <c r="R60" s="37">
        <v>3</v>
      </c>
      <c r="S60" s="37">
        <v>16</v>
      </c>
      <c r="T60" s="37">
        <v>1</v>
      </c>
      <c r="U60" s="37">
        <v>11</v>
      </c>
      <c r="V60" s="37">
        <v>4.5</v>
      </c>
      <c r="W60" s="38" t="s">
        <v>27</v>
      </c>
      <c r="X60" s="37">
        <v>2.5</v>
      </c>
      <c r="Y60" s="37">
        <v>18</v>
      </c>
      <c r="Z60" s="38">
        <f t="shared" si="0"/>
        <v>122</v>
      </c>
      <c r="AA60" s="38">
        <f t="shared" si="1"/>
        <v>18</v>
      </c>
      <c r="AB60" s="38" t="s">
        <v>102</v>
      </c>
      <c r="AC60" s="38" t="s">
        <v>27</v>
      </c>
      <c r="AD60" s="37">
        <v>17</v>
      </c>
      <c r="AE60" s="37">
        <v>22</v>
      </c>
      <c r="AF60" s="37">
        <v>0</v>
      </c>
      <c r="AG60" s="37">
        <v>49</v>
      </c>
      <c r="AH60" s="38" t="s">
        <v>408</v>
      </c>
      <c r="AI60" s="37">
        <v>12</v>
      </c>
      <c r="AJ60" s="37">
        <v>1</v>
      </c>
      <c r="AK60" s="38" t="s">
        <v>409</v>
      </c>
      <c r="AL60" s="38">
        <f t="shared" si="2"/>
        <v>1</v>
      </c>
      <c r="AM60" s="38" t="s">
        <v>27</v>
      </c>
      <c r="AN60" s="38" t="s">
        <v>680</v>
      </c>
      <c r="AO60" s="37">
        <v>25</v>
      </c>
      <c r="AP60" s="38" t="s">
        <v>677</v>
      </c>
      <c r="AQ60" s="38" t="s">
        <v>705</v>
      </c>
      <c r="AR60" s="38" t="s">
        <v>27</v>
      </c>
      <c r="AS60" s="38" t="s">
        <v>27</v>
      </c>
      <c r="AT60" s="38" t="s">
        <v>27</v>
      </c>
      <c r="AU60" s="38" t="s">
        <v>27</v>
      </c>
      <c r="AV60" s="38" t="s">
        <v>27</v>
      </c>
      <c r="AW60" s="34"/>
      <c r="AX60" s="34" t="s">
        <v>747</v>
      </c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</row>
    <row r="61" spans="1:87" ht="14.25" customHeight="1" x14ac:dyDescent="0.25">
      <c r="A61" s="37">
        <v>49</v>
      </c>
      <c r="B61" s="38" t="s">
        <v>78</v>
      </c>
      <c r="C61" s="38" t="s">
        <v>28</v>
      </c>
      <c r="D61" s="38" t="s">
        <v>33</v>
      </c>
      <c r="E61" s="38"/>
      <c r="F61" s="38" t="s">
        <v>500</v>
      </c>
      <c r="G61" s="37">
        <v>28</v>
      </c>
      <c r="H61" s="37">
        <v>200</v>
      </c>
      <c r="I61" s="38" t="s">
        <v>101</v>
      </c>
      <c r="J61" s="37">
        <v>17888851</v>
      </c>
      <c r="K61" s="37">
        <v>2.2000000000000002</v>
      </c>
      <c r="L61" s="37">
        <v>0.44</v>
      </c>
      <c r="M61" s="37">
        <v>2</v>
      </c>
      <c r="N61" s="35"/>
      <c r="O61" s="35"/>
      <c r="P61" s="37">
        <v>5</v>
      </c>
      <c r="Q61" s="37">
        <v>3</v>
      </c>
      <c r="R61" s="37">
        <v>1</v>
      </c>
      <c r="S61" s="37">
        <v>3</v>
      </c>
      <c r="T61" s="37">
        <v>1</v>
      </c>
      <c r="U61" s="37">
        <v>1</v>
      </c>
      <c r="V61" s="37">
        <v>1.5</v>
      </c>
      <c r="W61" s="38" t="s">
        <v>27</v>
      </c>
      <c r="X61" s="37">
        <v>1.5</v>
      </c>
      <c r="Y61" s="37">
        <v>4</v>
      </c>
      <c r="Z61" s="38">
        <f t="shared" si="0"/>
        <v>23</v>
      </c>
      <c r="AA61" s="38">
        <f t="shared" si="1"/>
        <v>4</v>
      </c>
      <c r="AB61" s="38" t="s">
        <v>99</v>
      </c>
      <c r="AC61" s="38" t="s">
        <v>257</v>
      </c>
      <c r="AD61" s="37">
        <v>8</v>
      </c>
      <c r="AE61" s="37">
        <v>4</v>
      </c>
      <c r="AF61" s="37">
        <v>0</v>
      </c>
      <c r="AG61" s="37">
        <v>14</v>
      </c>
      <c r="AH61" s="38" t="s">
        <v>503</v>
      </c>
      <c r="AI61" s="37">
        <v>25</v>
      </c>
      <c r="AJ61" s="35"/>
      <c r="AK61" s="38" t="s">
        <v>505</v>
      </c>
      <c r="AL61" s="38">
        <f t="shared" si="2"/>
        <v>1</v>
      </c>
      <c r="AM61" s="38" t="s">
        <v>27</v>
      </c>
      <c r="AN61" s="38" t="s">
        <v>680</v>
      </c>
      <c r="AO61" s="37">
        <v>30</v>
      </c>
      <c r="AP61" s="38" t="s">
        <v>674</v>
      </c>
      <c r="AQ61" s="38" t="s">
        <v>687</v>
      </c>
      <c r="AR61" s="38" t="s">
        <v>27</v>
      </c>
      <c r="AS61" s="38" t="s">
        <v>688</v>
      </c>
      <c r="AT61" s="38" t="s">
        <v>27</v>
      </c>
      <c r="AU61" s="38" t="s">
        <v>27</v>
      </c>
      <c r="AV61" s="38" t="s">
        <v>27</v>
      </c>
      <c r="AW61" s="50"/>
      <c r="AX61" s="34" t="s">
        <v>748</v>
      </c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</row>
    <row r="62" spans="1:87" ht="14.25" customHeight="1" x14ac:dyDescent="0.25">
      <c r="A62" s="37">
        <v>88</v>
      </c>
      <c r="B62" s="38" t="s">
        <v>78</v>
      </c>
      <c r="C62" s="38" t="s">
        <v>26</v>
      </c>
      <c r="D62" s="38" t="s">
        <v>33</v>
      </c>
      <c r="E62" s="38"/>
      <c r="F62" s="38" t="s">
        <v>500</v>
      </c>
      <c r="G62" s="37">
        <v>28</v>
      </c>
      <c r="H62" s="37">
        <v>200</v>
      </c>
      <c r="I62" s="38" t="s">
        <v>106</v>
      </c>
      <c r="J62" s="37">
        <v>90153375</v>
      </c>
      <c r="K62" s="37">
        <v>2.125</v>
      </c>
      <c r="L62" s="37">
        <v>0.42499999999999999</v>
      </c>
      <c r="M62" s="40">
        <v>5</v>
      </c>
      <c r="N62" s="35"/>
      <c r="O62" s="35"/>
      <c r="P62" s="40">
        <v>12</v>
      </c>
      <c r="Q62" s="40">
        <v>5</v>
      </c>
      <c r="R62" s="40">
        <v>1</v>
      </c>
      <c r="S62" s="40">
        <v>5</v>
      </c>
      <c r="T62" s="40">
        <v>1</v>
      </c>
      <c r="U62" s="40">
        <v>1</v>
      </c>
      <c r="V62" s="40">
        <v>4</v>
      </c>
      <c r="W62" s="38" t="s">
        <v>27</v>
      </c>
      <c r="X62" s="40">
        <v>2</v>
      </c>
      <c r="Y62" s="40">
        <v>7</v>
      </c>
      <c r="Z62" s="38">
        <f t="shared" si="0"/>
        <v>43</v>
      </c>
      <c r="AA62" s="38">
        <f t="shared" si="1"/>
        <v>7</v>
      </c>
      <c r="AB62" s="38" t="s">
        <v>765</v>
      </c>
      <c r="AC62" s="38" t="s">
        <v>27</v>
      </c>
      <c r="AD62" s="37">
        <v>5</v>
      </c>
      <c r="AE62" s="37">
        <v>11</v>
      </c>
      <c r="AF62" s="37">
        <v>1</v>
      </c>
      <c r="AG62" s="37">
        <v>18</v>
      </c>
      <c r="AH62" s="38" t="s">
        <v>503</v>
      </c>
      <c r="AI62" s="37">
        <v>25</v>
      </c>
      <c r="AJ62" s="35"/>
      <c r="AK62" s="38" t="s">
        <v>507</v>
      </c>
      <c r="AL62" s="38">
        <f t="shared" si="2"/>
        <v>1</v>
      </c>
      <c r="AM62" s="38" t="s">
        <v>27</v>
      </c>
      <c r="AN62" s="38" t="s">
        <v>673</v>
      </c>
      <c r="AO62" s="37">
        <v>18</v>
      </c>
      <c r="AP62" s="38" t="s">
        <v>677</v>
      </c>
      <c r="AQ62" s="38" t="s">
        <v>690</v>
      </c>
      <c r="AR62" s="38" t="s">
        <v>27</v>
      </c>
      <c r="AS62" s="38" t="s">
        <v>27</v>
      </c>
      <c r="AT62" s="38" t="s">
        <v>27</v>
      </c>
      <c r="AU62" s="38" t="s">
        <v>27</v>
      </c>
      <c r="AV62" s="38" t="s">
        <v>27</v>
      </c>
      <c r="AW62" s="34"/>
      <c r="AX62" s="34" t="s">
        <v>747</v>
      </c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</row>
    <row r="63" spans="1:87" ht="14.25" customHeight="1" x14ac:dyDescent="0.25">
      <c r="A63" s="37">
        <v>137</v>
      </c>
      <c r="B63" s="38" t="s">
        <v>78</v>
      </c>
      <c r="C63" s="38" t="s">
        <v>26</v>
      </c>
      <c r="D63" s="38" t="s">
        <v>33</v>
      </c>
      <c r="E63" s="38"/>
      <c r="F63" s="38" t="s">
        <v>500</v>
      </c>
      <c r="G63" s="37">
        <v>28</v>
      </c>
      <c r="H63" s="37">
        <v>200</v>
      </c>
      <c r="I63" s="38" t="s">
        <v>111</v>
      </c>
      <c r="J63" s="37">
        <v>134763219</v>
      </c>
      <c r="K63" s="37">
        <v>0</v>
      </c>
      <c r="L63" s="37">
        <v>0</v>
      </c>
      <c r="M63" s="40">
        <v>30</v>
      </c>
      <c r="N63" s="35"/>
      <c r="O63" s="40">
        <v>22</v>
      </c>
      <c r="P63" s="40">
        <v>41</v>
      </c>
      <c r="Q63" s="40">
        <v>11</v>
      </c>
      <c r="R63" s="35"/>
      <c r="S63" s="40">
        <v>11</v>
      </c>
      <c r="T63" s="40">
        <v>1</v>
      </c>
      <c r="U63" s="40">
        <v>21</v>
      </c>
      <c r="V63" s="40">
        <v>7.5</v>
      </c>
      <c r="W63" s="38" t="s">
        <v>682</v>
      </c>
      <c r="X63" s="40">
        <v>4.5</v>
      </c>
      <c r="Y63" s="40">
        <v>34</v>
      </c>
      <c r="Z63" s="38">
        <f t="shared" si="0"/>
        <v>183</v>
      </c>
      <c r="AA63" s="38">
        <f t="shared" si="1"/>
        <v>33</v>
      </c>
      <c r="AB63" s="38" t="s">
        <v>27</v>
      </c>
      <c r="AC63" s="38" t="s">
        <v>27</v>
      </c>
      <c r="AD63" s="37">
        <v>26</v>
      </c>
      <c r="AE63" s="37">
        <v>12</v>
      </c>
      <c r="AF63" s="37">
        <v>2</v>
      </c>
      <c r="AG63" s="37">
        <v>65</v>
      </c>
      <c r="AH63" s="38" t="s">
        <v>138</v>
      </c>
      <c r="AI63" s="37">
        <v>2</v>
      </c>
      <c r="AJ63" s="40">
        <v>1</v>
      </c>
      <c r="AK63" s="38" t="s">
        <v>508</v>
      </c>
      <c r="AL63" s="38">
        <f t="shared" si="2"/>
        <v>1</v>
      </c>
      <c r="AM63" s="38" t="s">
        <v>27</v>
      </c>
      <c r="AN63" s="38" t="s">
        <v>673</v>
      </c>
      <c r="AO63" s="37">
        <v>23</v>
      </c>
      <c r="AP63" s="38" t="s">
        <v>677</v>
      </c>
      <c r="AQ63" s="38" t="s">
        <v>691</v>
      </c>
      <c r="AR63" s="38" t="s">
        <v>27</v>
      </c>
      <c r="AS63" s="38" t="s">
        <v>27</v>
      </c>
      <c r="AT63" s="38" t="s">
        <v>27</v>
      </c>
      <c r="AU63" s="38" t="s">
        <v>27</v>
      </c>
      <c r="AV63" s="38" t="s">
        <v>27</v>
      </c>
      <c r="AW63" s="34"/>
      <c r="AX63" s="34" t="s">
        <v>747</v>
      </c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</row>
    <row r="64" spans="1:87" ht="14.25" customHeight="1" x14ac:dyDescent="0.25">
      <c r="A64" s="37">
        <v>144</v>
      </c>
      <c r="B64" s="38" t="s">
        <v>78</v>
      </c>
      <c r="C64" s="38" t="s">
        <v>26</v>
      </c>
      <c r="D64" s="38" t="s">
        <v>33</v>
      </c>
      <c r="E64" s="38"/>
      <c r="F64" s="38" t="s">
        <v>500</v>
      </c>
      <c r="G64" s="37">
        <v>28</v>
      </c>
      <c r="H64" s="37">
        <v>200</v>
      </c>
      <c r="I64" s="38" t="s">
        <v>118</v>
      </c>
      <c r="J64" s="37">
        <v>10238105208</v>
      </c>
      <c r="K64" s="37">
        <v>0</v>
      </c>
      <c r="L64" s="37">
        <v>0</v>
      </c>
      <c r="M64" s="37">
        <v>3</v>
      </c>
      <c r="N64" s="35"/>
      <c r="O64" s="47"/>
      <c r="P64" s="37">
        <v>9</v>
      </c>
      <c r="Q64" s="37">
        <v>5</v>
      </c>
      <c r="R64" s="39"/>
      <c r="S64" s="37">
        <v>5</v>
      </c>
      <c r="T64" s="37">
        <v>1</v>
      </c>
      <c r="U64" s="37">
        <v>3</v>
      </c>
      <c r="V64" s="40">
        <v>1.5</v>
      </c>
      <c r="W64" s="38" t="s">
        <v>27</v>
      </c>
      <c r="X64" s="40">
        <v>0.5</v>
      </c>
      <c r="Y64" s="37">
        <v>5</v>
      </c>
      <c r="Z64" s="38">
        <f t="shared" si="0"/>
        <v>33</v>
      </c>
      <c r="AA64" s="38">
        <f t="shared" si="1"/>
        <v>5</v>
      </c>
      <c r="AB64" s="38" t="s">
        <v>27</v>
      </c>
      <c r="AC64" s="38" t="s">
        <v>226</v>
      </c>
      <c r="AD64" s="37">
        <v>5</v>
      </c>
      <c r="AE64" s="37">
        <v>4</v>
      </c>
      <c r="AF64" s="37">
        <v>1</v>
      </c>
      <c r="AG64" s="37">
        <v>11</v>
      </c>
      <c r="AH64" s="38" t="s">
        <v>503</v>
      </c>
      <c r="AI64" s="37">
        <v>25</v>
      </c>
      <c r="AJ64" s="35"/>
      <c r="AK64" s="38" t="s">
        <v>509</v>
      </c>
      <c r="AL64" s="38">
        <f t="shared" si="2"/>
        <v>1</v>
      </c>
      <c r="AM64" s="38" t="s">
        <v>27</v>
      </c>
      <c r="AN64" s="38" t="s">
        <v>673</v>
      </c>
      <c r="AO64" s="37">
        <v>29</v>
      </c>
      <c r="AP64" s="38" t="s">
        <v>677</v>
      </c>
      <c r="AQ64" s="38" t="s">
        <v>691</v>
      </c>
      <c r="AR64" s="38" t="s">
        <v>27</v>
      </c>
      <c r="AS64" s="38" t="s">
        <v>27</v>
      </c>
      <c r="AT64" s="38" t="s">
        <v>692</v>
      </c>
      <c r="AU64" s="38" t="s">
        <v>27</v>
      </c>
      <c r="AV64" s="38" t="s">
        <v>27</v>
      </c>
      <c r="AW64" s="50"/>
      <c r="AX64" s="34" t="s">
        <v>746</v>
      </c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</row>
    <row r="65" spans="1:87" ht="14.25" customHeight="1" x14ac:dyDescent="0.25">
      <c r="A65" s="37">
        <v>178</v>
      </c>
      <c r="B65" s="38" t="s">
        <v>78</v>
      </c>
      <c r="C65" s="38" t="s">
        <v>28</v>
      </c>
      <c r="D65" s="38" t="s">
        <v>33</v>
      </c>
      <c r="E65" s="38"/>
      <c r="F65" s="38" t="s">
        <v>500</v>
      </c>
      <c r="G65" s="37">
        <v>28</v>
      </c>
      <c r="H65" s="37">
        <v>200</v>
      </c>
      <c r="I65" s="38" t="s">
        <v>122</v>
      </c>
      <c r="J65" s="37">
        <v>10184154</v>
      </c>
      <c r="K65" s="37">
        <v>2.2000000000000002</v>
      </c>
      <c r="L65" s="37">
        <v>0.44</v>
      </c>
      <c r="M65" s="40">
        <v>12</v>
      </c>
      <c r="N65" s="40">
        <v>1</v>
      </c>
      <c r="O65" s="40">
        <v>1</v>
      </c>
      <c r="P65" s="40">
        <v>34</v>
      </c>
      <c r="Q65" s="40">
        <v>21</v>
      </c>
      <c r="R65" s="40">
        <v>4</v>
      </c>
      <c r="S65" s="40">
        <v>21</v>
      </c>
      <c r="T65" s="40">
        <v>1</v>
      </c>
      <c r="U65" s="40">
        <v>3</v>
      </c>
      <c r="V65" s="40">
        <v>8</v>
      </c>
      <c r="W65" s="38" t="s">
        <v>27</v>
      </c>
      <c r="X65" s="40">
        <v>2</v>
      </c>
      <c r="Y65" s="40">
        <v>13</v>
      </c>
      <c r="Z65" s="38">
        <f t="shared" si="0"/>
        <v>121</v>
      </c>
      <c r="AA65" s="38">
        <f t="shared" si="1"/>
        <v>13</v>
      </c>
      <c r="AB65" s="38" t="s">
        <v>99</v>
      </c>
      <c r="AC65" s="38" t="s">
        <v>27</v>
      </c>
      <c r="AD65" s="37">
        <v>11</v>
      </c>
      <c r="AE65" s="37">
        <v>11</v>
      </c>
      <c r="AF65" s="37">
        <v>0</v>
      </c>
      <c r="AG65" s="37">
        <v>31</v>
      </c>
      <c r="AH65" s="38" t="s">
        <v>503</v>
      </c>
      <c r="AI65" s="37">
        <v>25</v>
      </c>
      <c r="AJ65" s="40">
        <v>1</v>
      </c>
      <c r="AK65" s="38" t="s">
        <v>510</v>
      </c>
      <c r="AL65" s="38">
        <f t="shared" si="2"/>
        <v>1</v>
      </c>
      <c r="AM65" s="38" t="s">
        <v>27</v>
      </c>
      <c r="AN65" s="38" t="s">
        <v>680</v>
      </c>
      <c r="AO65" s="37">
        <v>25</v>
      </c>
      <c r="AP65" s="38" t="s">
        <v>677</v>
      </c>
      <c r="AQ65" s="38" t="s">
        <v>694</v>
      </c>
      <c r="AR65" s="38" t="s">
        <v>27</v>
      </c>
      <c r="AS65" s="38" t="s">
        <v>27</v>
      </c>
      <c r="AT65" s="38" t="s">
        <v>692</v>
      </c>
      <c r="AU65" s="38" t="s">
        <v>27</v>
      </c>
      <c r="AV65" s="38" t="s">
        <v>27</v>
      </c>
      <c r="AW65" s="50"/>
      <c r="AX65" s="34" t="s">
        <v>746</v>
      </c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</row>
    <row r="66" spans="1:87" ht="14.25" customHeight="1" x14ac:dyDescent="0.25">
      <c r="A66" s="37">
        <v>194</v>
      </c>
      <c r="B66" s="38" t="s">
        <v>78</v>
      </c>
      <c r="C66" s="38" t="s">
        <v>26</v>
      </c>
      <c r="D66" s="38" t="s">
        <v>33</v>
      </c>
      <c r="E66" s="38"/>
      <c r="F66" s="38" t="s">
        <v>500</v>
      </c>
      <c r="G66" s="37">
        <v>28</v>
      </c>
      <c r="H66" s="37">
        <v>200</v>
      </c>
      <c r="I66" s="38" t="s">
        <v>124</v>
      </c>
      <c r="J66" s="37">
        <v>1391113645</v>
      </c>
      <c r="K66" s="37">
        <v>2.125</v>
      </c>
      <c r="L66" s="37">
        <v>0.42499999999999999</v>
      </c>
      <c r="M66" s="37">
        <v>3</v>
      </c>
      <c r="N66" s="35"/>
      <c r="O66" s="35"/>
      <c r="P66" s="37">
        <v>8</v>
      </c>
      <c r="Q66" s="40">
        <v>5</v>
      </c>
      <c r="R66" s="37">
        <v>1</v>
      </c>
      <c r="S66" s="40">
        <v>5</v>
      </c>
      <c r="T66" s="37">
        <v>1</v>
      </c>
      <c r="U66" s="40">
        <v>2</v>
      </c>
      <c r="V66" s="40">
        <v>1</v>
      </c>
      <c r="W66" s="38" t="s">
        <v>27</v>
      </c>
      <c r="X66" s="40">
        <v>1</v>
      </c>
      <c r="Y66" s="40">
        <v>4</v>
      </c>
      <c r="Z66" s="38">
        <f t="shared" ref="Z66:Z129" si="3">SUM(M66:Y66)</f>
        <v>31</v>
      </c>
      <c r="AA66" s="38">
        <f t="shared" ref="AA66:AA129" si="4">SUM(U66:X66)</f>
        <v>4</v>
      </c>
      <c r="AB66" s="38" t="s">
        <v>765</v>
      </c>
      <c r="AC66" s="38" t="s">
        <v>27</v>
      </c>
      <c r="AD66" s="37">
        <v>5</v>
      </c>
      <c r="AE66" s="37">
        <v>2</v>
      </c>
      <c r="AF66" s="37">
        <v>1</v>
      </c>
      <c r="AG66" s="37">
        <v>10</v>
      </c>
      <c r="AH66" s="38" t="s">
        <v>503</v>
      </c>
      <c r="AI66" s="37">
        <v>25</v>
      </c>
      <c r="AJ66" s="35"/>
      <c r="AK66" s="38" t="s">
        <v>511</v>
      </c>
      <c r="AL66" s="38">
        <f t="shared" ref="AL66:AL129" si="5">IF(OR(NOT(ISBLANK(V66)),NOT(ISBLANK(W66)),NOT(ISBLANK(X66)),NOT(ISBLANK(Y66)),AD66=2,AD66=3),1,0)</f>
        <v>1</v>
      </c>
      <c r="AM66" s="38" t="s">
        <v>27</v>
      </c>
      <c r="AN66" s="38" t="s">
        <v>680</v>
      </c>
      <c r="AO66" s="37">
        <v>24</v>
      </c>
      <c r="AP66" s="38" t="s">
        <v>677</v>
      </c>
      <c r="AQ66" s="38" t="s">
        <v>691</v>
      </c>
      <c r="AR66" s="38" t="s">
        <v>695</v>
      </c>
      <c r="AS66" s="38" t="s">
        <v>27</v>
      </c>
      <c r="AT66" s="38" t="s">
        <v>692</v>
      </c>
      <c r="AU66" s="38" t="s">
        <v>695</v>
      </c>
      <c r="AV66" s="38" t="s">
        <v>27</v>
      </c>
      <c r="AW66" s="34"/>
      <c r="AX66" s="34" t="s">
        <v>746</v>
      </c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</row>
    <row r="67" spans="1:87" ht="14.25" customHeight="1" x14ac:dyDescent="0.25">
      <c r="A67" s="37">
        <v>226</v>
      </c>
      <c r="B67" s="38" t="s">
        <v>78</v>
      </c>
      <c r="C67" s="38" t="s">
        <v>26</v>
      </c>
      <c r="D67" s="38" t="s">
        <v>33</v>
      </c>
      <c r="E67" s="38"/>
      <c r="F67" s="38" t="s">
        <v>500</v>
      </c>
      <c r="G67" s="37">
        <v>28</v>
      </c>
      <c r="H67" s="37">
        <v>200</v>
      </c>
      <c r="I67" s="38" t="s">
        <v>128</v>
      </c>
      <c r="J67" s="37">
        <v>9591208203</v>
      </c>
      <c r="K67" s="37">
        <v>2.875</v>
      </c>
      <c r="L67" s="37">
        <v>0.57499999999999996</v>
      </c>
      <c r="M67" s="40">
        <v>12</v>
      </c>
      <c r="N67" s="35"/>
      <c r="O67" s="35"/>
      <c r="P67" s="40">
        <v>32</v>
      </c>
      <c r="Q67" s="40">
        <v>19</v>
      </c>
      <c r="R67" s="40">
        <v>1</v>
      </c>
      <c r="S67" s="40">
        <v>19</v>
      </c>
      <c r="T67" s="40">
        <v>1</v>
      </c>
      <c r="U67" s="40">
        <v>4</v>
      </c>
      <c r="V67" s="40">
        <v>8.5</v>
      </c>
      <c r="W67" s="38" t="s">
        <v>27</v>
      </c>
      <c r="X67" s="40">
        <v>5.5</v>
      </c>
      <c r="Y67" s="40">
        <v>18</v>
      </c>
      <c r="Z67" s="38">
        <f t="shared" si="3"/>
        <v>120</v>
      </c>
      <c r="AA67" s="38">
        <f t="shared" si="4"/>
        <v>18</v>
      </c>
      <c r="AB67" s="38" t="s">
        <v>89</v>
      </c>
      <c r="AC67" s="38" t="s">
        <v>27</v>
      </c>
      <c r="AD67" s="37">
        <v>29</v>
      </c>
      <c r="AE67" s="37">
        <v>12</v>
      </c>
      <c r="AF67" s="37">
        <v>3</v>
      </c>
      <c r="AG67" s="37">
        <v>47</v>
      </c>
      <c r="AH67" s="38" t="s">
        <v>503</v>
      </c>
      <c r="AI67" s="37">
        <v>25</v>
      </c>
      <c r="AJ67" s="40">
        <v>1</v>
      </c>
      <c r="AK67" s="38" t="s">
        <v>513</v>
      </c>
      <c r="AL67" s="38">
        <f t="shared" si="5"/>
        <v>1</v>
      </c>
      <c r="AM67" s="38" t="s">
        <v>27</v>
      </c>
      <c r="AN67" s="38" t="s">
        <v>680</v>
      </c>
      <c r="AO67" s="37">
        <v>33</v>
      </c>
      <c r="AP67" s="38" t="s">
        <v>677</v>
      </c>
      <c r="AQ67" s="38" t="s">
        <v>698</v>
      </c>
      <c r="AR67" s="38" t="s">
        <v>27</v>
      </c>
      <c r="AS67" s="38" t="s">
        <v>699</v>
      </c>
      <c r="AT67" s="38" t="s">
        <v>27</v>
      </c>
      <c r="AU67" s="38" t="s">
        <v>27</v>
      </c>
      <c r="AV67" s="38" t="s">
        <v>27</v>
      </c>
      <c r="AW67" s="34"/>
      <c r="AX67" s="34" t="s">
        <v>748</v>
      </c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</row>
    <row r="68" spans="1:87" ht="14.25" customHeight="1" x14ac:dyDescent="0.25">
      <c r="A68" s="37">
        <v>243</v>
      </c>
      <c r="B68" s="38" t="s">
        <v>78</v>
      </c>
      <c r="C68" s="38" t="s">
        <v>26</v>
      </c>
      <c r="D68" s="38" t="s">
        <v>33</v>
      </c>
      <c r="E68" s="38"/>
      <c r="F68" s="38" t="s">
        <v>500</v>
      </c>
      <c r="G68" s="37">
        <v>28</v>
      </c>
      <c r="H68" s="37">
        <v>200</v>
      </c>
      <c r="I68" s="38" t="s">
        <v>130</v>
      </c>
      <c r="J68" s="37">
        <v>3712062108</v>
      </c>
      <c r="K68" s="37">
        <v>2.15625</v>
      </c>
      <c r="L68" s="37">
        <v>0.43125000000000002</v>
      </c>
      <c r="M68" s="37">
        <v>8</v>
      </c>
      <c r="N68" s="35"/>
      <c r="O68" s="47"/>
      <c r="P68" s="37">
        <v>17</v>
      </c>
      <c r="Q68" s="37">
        <v>9</v>
      </c>
      <c r="R68" s="37">
        <v>1</v>
      </c>
      <c r="S68" s="37">
        <v>9</v>
      </c>
      <c r="T68" s="37">
        <v>1</v>
      </c>
      <c r="U68" s="37">
        <v>2</v>
      </c>
      <c r="V68" s="37">
        <v>1</v>
      </c>
      <c r="W68" s="38" t="s">
        <v>27</v>
      </c>
      <c r="X68" s="37">
        <v>1</v>
      </c>
      <c r="Y68" s="37">
        <v>4</v>
      </c>
      <c r="Z68" s="38">
        <f t="shared" si="3"/>
        <v>53</v>
      </c>
      <c r="AA68" s="38">
        <f t="shared" si="4"/>
        <v>4</v>
      </c>
      <c r="AB68" s="38" t="s">
        <v>27</v>
      </c>
      <c r="AC68" s="38" t="s">
        <v>27</v>
      </c>
      <c r="AD68" s="37">
        <v>2</v>
      </c>
      <c r="AE68" s="37">
        <v>12</v>
      </c>
      <c r="AF68" s="37">
        <v>0</v>
      </c>
      <c r="AG68" s="37">
        <v>15</v>
      </c>
      <c r="AH68" s="38" t="s">
        <v>503</v>
      </c>
      <c r="AI68" s="37">
        <v>25</v>
      </c>
      <c r="AJ68" s="39"/>
      <c r="AK68" s="38" t="s">
        <v>514</v>
      </c>
      <c r="AL68" s="38">
        <f t="shared" si="5"/>
        <v>1</v>
      </c>
      <c r="AM68" s="38" t="s">
        <v>27</v>
      </c>
      <c r="AN68" s="38" t="s">
        <v>680</v>
      </c>
      <c r="AO68" s="37">
        <v>28</v>
      </c>
      <c r="AP68" s="38" t="s">
        <v>677</v>
      </c>
      <c r="AQ68" s="38" t="s">
        <v>700</v>
      </c>
      <c r="AR68" s="38" t="s">
        <v>695</v>
      </c>
      <c r="AS68" s="38" t="s">
        <v>701</v>
      </c>
      <c r="AT68" s="38" t="s">
        <v>27</v>
      </c>
      <c r="AU68" s="38" t="s">
        <v>27</v>
      </c>
      <c r="AV68" s="38" t="s">
        <v>27</v>
      </c>
      <c r="AW68" s="34"/>
      <c r="AX68" s="34" t="s">
        <v>748</v>
      </c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</row>
    <row r="69" spans="1:87" ht="14.25" customHeight="1" x14ac:dyDescent="0.25">
      <c r="A69" s="37">
        <v>314</v>
      </c>
      <c r="B69" s="38" t="s">
        <v>78</v>
      </c>
      <c r="C69" s="38" t="s">
        <v>28</v>
      </c>
      <c r="D69" s="38" t="s">
        <v>33</v>
      </c>
      <c r="E69" s="38"/>
      <c r="F69" s="38" t="s">
        <v>500</v>
      </c>
      <c r="G69" s="37">
        <v>28</v>
      </c>
      <c r="H69" s="37">
        <v>200</v>
      </c>
      <c r="I69" s="38" t="s">
        <v>140</v>
      </c>
      <c r="J69" s="37">
        <v>79247246103</v>
      </c>
      <c r="K69" s="37">
        <v>2.2000000000000002</v>
      </c>
      <c r="L69" s="37">
        <v>0.44</v>
      </c>
      <c r="M69" s="40">
        <v>4</v>
      </c>
      <c r="N69" s="35"/>
      <c r="O69" s="35"/>
      <c r="P69" s="40">
        <v>8</v>
      </c>
      <c r="Q69" s="40">
        <v>4</v>
      </c>
      <c r="R69" s="40">
        <v>1</v>
      </c>
      <c r="S69" s="40">
        <v>4</v>
      </c>
      <c r="T69" s="40">
        <v>1</v>
      </c>
      <c r="U69" s="40">
        <v>1</v>
      </c>
      <c r="V69" s="40">
        <v>0.5</v>
      </c>
      <c r="W69" s="38" t="s">
        <v>27</v>
      </c>
      <c r="X69" s="40">
        <v>0.5</v>
      </c>
      <c r="Y69" s="40">
        <v>2</v>
      </c>
      <c r="Z69" s="38">
        <f t="shared" si="3"/>
        <v>26</v>
      </c>
      <c r="AA69" s="38">
        <f t="shared" si="4"/>
        <v>2</v>
      </c>
      <c r="AB69" s="38" t="s">
        <v>99</v>
      </c>
      <c r="AC69" s="38" t="s">
        <v>27</v>
      </c>
      <c r="AD69" s="37">
        <v>5</v>
      </c>
      <c r="AE69" s="37">
        <v>2</v>
      </c>
      <c r="AF69" s="37">
        <v>1</v>
      </c>
      <c r="AG69" s="37">
        <v>10</v>
      </c>
      <c r="AH69" s="38" t="s">
        <v>503</v>
      </c>
      <c r="AI69" s="37">
        <v>25</v>
      </c>
      <c r="AJ69" s="35"/>
      <c r="AK69" s="38" t="s">
        <v>518</v>
      </c>
      <c r="AL69" s="38">
        <f t="shared" si="5"/>
        <v>1</v>
      </c>
      <c r="AM69" s="38" t="s">
        <v>27</v>
      </c>
      <c r="AN69" s="38" t="s">
        <v>673</v>
      </c>
      <c r="AO69" s="37">
        <v>18</v>
      </c>
      <c r="AP69" s="38" t="s">
        <v>674</v>
      </c>
      <c r="AQ69" s="38" t="s">
        <v>705</v>
      </c>
      <c r="AR69" s="38" t="s">
        <v>27</v>
      </c>
      <c r="AS69" s="38" t="s">
        <v>686</v>
      </c>
      <c r="AT69" s="38" t="s">
        <v>27</v>
      </c>
      <c r="AU69" s="38" t="s">
        <v>27</v>
      </c>
      <c r="AV69" s="38" t="s">
        <v>27</v>
      </c>
      <c r="AW69" s="34"/>
      <c r="AX69" s="34" t="s">
        <v>747</v>
      </c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</row>
    <row r="70" spans="1:87" ht="14.25" customHeight="1" x14ac:dyDescent="0.25">
      <c r="A70" s="37">
        <v>330</v>
      </c>
      <c r="B70" s="38" t="s">
        <v>78</v>
      </c>
      <c r="C70" s="38" t="s">
        <v>26</v>
      </c>
      <c r="D70" s="38" t="s">
        <v>33</v>
      </c>
      <c r="E70" s="38"/>
      <c r="F70" s="38" t="s">
        <v>500</v>
      </c>
      <c r="G70" s="37">
        <v>28</v>
      </c>
      <c r="H70" s="37">
        <v>200</v>
      </c>
      <c r="I70" s="38" t="s">
        <v>142</v>
      </c>
      <c r="J70" s="37">
        <v>8282194225</v>
      </c>
      <c r="K70" s="37">
        <v>2.875</v>
      </c>
      <c r="L70" s="37">
        <v>0.57499999999999996</v>
      </c>
      <c r="M70" s="37">
        <v>4</v>
      </c>
      <c r="N70" s="35"/>
      <c r="O70" s="35"/>
      <c r="P70" s="37">
        <v>10</v>
      </c>
      <c r="Q70" s="37">
        <v>6</v>
      </c>
      <c r="R70" s="40">
        <v>1</v>
      </c>
      <c r="S70" s="37">
        <v>6</v>
      </c>
      <c r="T70" s="37">
        <v>1</v>
      </c>
      <c r="U70" s="37">
        <v>1</v>
      </c>
      <c r="V70" s="37">
        <v>3</v>
      </c>
      <c r="W70" s="38" t="s">
        <v>27</v>
      </c>
      <c r="X70" s="39"/>
      <c r="Y70" s="37">
        <v>4</v>
      </c>
      <c r="Z70" s="38">
        <f t="shared" si="3"/>
        <v>36</v>
      </c>
      <c r="AA70" s="38">
        <f t="shared" si="4"/>
        <v>4</v>
      </c>
      <c r="AB70" s="38" t="s">
        <v>89</v>
      </c>
      <c r="AC70" s="38" t="s">
        <v>257</v>
      </c>
      <c r="AD70" s="37">
        <v>6</v>
      </c>
      <c r="AE70" s="37">
        <v>3</v>
      </c>
      <c r="AF70" s="37">
        <v>0</v>
      </c>
      <c r="AG70" s="37">
        <v>10</v>
      </c>
      <c r="AH70" s="38" t="s">
        <v>503</v>
      </c>
      <c r="AI70" s="37">
        <v>25</v>
      </c>
      <c r="AJ70" s="39"/>
      <c r="AK70" s="38" t="s">
        <v>519</v>
      </c>
      <c r="AL70" s="38">
        <f t="shared" si="5"/>
        <v>1</v>
      </c>
      <c r="AM70" s="38" t="s">
        <v>27</v>
      </c>
      <c r="AN70" s="38" t="s">
        <v>680</v>
      </c>
      <c r="AO70" s="37">
        <v>27</v>
      </c>
      <c r="AP70" s="38" t="s">
        <v>677</v>
      </c>
      <c r="AQ70" s="38" t="s">
        <v>691</v>
      </c>
      <c r="AR70" s="38" t="s">
        <v>695</v>
      </c>
      <c r="AS70" s="38" t="s">
        <v>27</v>
      </c>
      <c r="AT70" s="38" t="s">
        <v>692</v>
      </c>
      <c r="AU70" s="38" t="s">
        <v>27</v>
      </c>
      <c r="AV70" s="38" t="s">
        <v>27</v>
      </c>
      <c r="AW70" s="34"/>
      <c r="AX70" s="34" t="s">
        <v>746</v>
      </c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</row>
    <row r="71" spans="1:87" ht="14.25" customHeight="1" x14ac:dyDescent="0.25">
      <c r="A71" s="37">
        <v>367</v>
      </c>
      <c r="B71" s="38" t="s">
        <v>78</v>
      </c>
      <c r="C71" s="38" t="s">
        <v>26</v>
      </c>
      <c r="D71" s="38" t="s">
        <v>33</v>
      </c>
      <c r="E71" s="38"/>
      <c r="F71" s="38" t="s">
        <v>500</v>
      </c>
      <c r="G71" s="37">
        <v>28</v>
      </c>
      <c r="H71" s="37">
        <v>200</v>
      </c>
      <c r="I71" s="38" t="s">
        <v>147</v>
      </c>
      <c r="J71" s="37">
        <v>84463153</v>
      </c>
      <c r="K71" s="37">
        <v>2.15625</v>
      </c>
      <c r="L71" s="37">
        <v>0.43125000000000002</v>
      </c>
      <c r="M71" s="40">
        <v>3</v>
      </c>
      <c r="N71" s="35"/>
      <c r="O71" s="35"/>
      <c r="P71" s="40">
        <v>6</v>
      </c>
      <c r="Q71" s="40">
        <v>2</v>
      </c>
      <c r="R71" s="40">
        <v>4</v>
      </c>
      <c r="S71" s="40">
        <v>2</v>
      </c>
      <c r="T71" s="40">
        <v>1</v>
      </c>
      <c r="U71" s="40">
        <v>1</v>
      </c>
      <c r="V71" s="40">
        <v>0.5</v>
      </c>
      <c r="W71" s="38" t="s">
        <v>27</v>
      </c>
      <c r="X71" s="40">
        <v>0.5</v>
      </c>
      <c r="Y71" s="40">
        <v>2</v>
      </c>
      <c r="Z71" s="38">
        <f t="shared" si="3"/>
        <v>22</v>
      </c>
      <c r="AA71" s="38">
        <f t="shared" si="4"/>
        <v>2</v>
      </c>
      <c r="AB71" s="38" t="s">
        <v>27</v>
      </c>
      <c r="AC71" s="38" t="s">
        <v>27</v>
      </c>
      <c r="AD71" s="37">
        <v>5</v>
      </c>
      <c r="AE71" s="37">
        <v>0</v>
      </c>
      <c r="AF71" s="37">
        <v>0</v>
      </c>
      <c r="AG71" s="37">
        <v>7</v>
      </c>
      <c r="AH71" s="38" t="s">
        <v>503</v>
      </c>
      <c r="AI71" s="37">
        <v>25</v>
      </c>
      <c r="AJ71" s="35"/>
      <c r="AK71" s="38" t="s">
        <v>521</v>
      </c>
      <c r="AL71" s="38">
        <f t="shared" si="5"/>
        <v>1</v>
      </c>
      <c r="AM71" s="38" t="s">
        <v>27</v>
      </c>
      <c r="AN71" s="38" t="s">
        <v>680</v>
      </c>
      <c r="AO71" s="37">
        <v>26</v>
      </c>
      <c r="AP71" s="38" t="s">
        <v>677</v>
      </c>
      <c r="AQ71" s="38" t="s">
        <v>709</v>
      </c>
      <c r="AR71" s="38" t="s">
        <v>27</v>
      </c>
      <c r="AS71" s="38" t="s">
        <v>27</v>
      </c>
      <c r="AT71" s="38" t="s">
        <v>692</v>
      </c>
      <c r="AU71" s="38" t="s">
        <v>695</v>
      </c>
      <c r="AV71" s="38" t="s">
        <v>27</v>
      </c>
      <c r="AW71" s="34"/>
      <c r="AX71" s="34" t="s">
        <v>746</v>
      </c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</row>
    <row r="72" spans="1:87" ht="14.25" customHeight="1" x14ac:dyDescent="0.25">
      <c r="A72" s="37">
        <v>416</v>
      </c>
      <c r="B72" s="38" t="s">
        <v>78</v>
      </c>
      <c r="C72" s="38" t="s">
        <v>28</v>
      </c>
      <c r="D72" s="38" t="s">
        <v>33</v>
      </c>
      <c r="E72" s="38"/>
      <c r="F72" s="38" t="s">
        <v>500</v>
      </c>
      <c r="G72" s="37">
        <v>28</v>
      </c>
      <c r="H72" s="37">
        <v>200</v>
      </c>
      <c r="I72" s="38" t="s">
        <v>85</v>
      </c>
      <c r="J72" s="37">
        <v>1347638136</v>
      </c>
      <c r="K72" s="37">
        <v>2.1</v>
      </c>
      <c r="L72" s="37">
        <v>0.42</v>
      </c>
      <c r="M72" s="40">
        <v>11</v>
      </c>
      <c r="N72" s="35"/>
      <c r="O72" s="35"/>
      <c r="P72" s="40">
        <v>28</v>
      </c>
      <c r="Q72" s="40">
        <v>17</v>
      </c>
      <c r="R72" s="40">
        <v>3</v>
      </c>
      <c r="S72" s="40">
        <v>17</v>
      </c>
      <c r="T72" s="40">
        <v>1</v>
      </c>
      <c r="U72" s="40">
        <v>3</v>
      </c>
      <c r="V72" s="40">
        <v>7</v>
      </c>
      <c r="W72" s="38" t="s">
        <v>27</v>
      </c>
      <c r="X72" s="40">
        <v>2</v>
      </c>
      <c r="Y72" s="40">
        <v>12</v>
      </c>
      <c r="Z72" s="38">
        <f t="shared" si="3"/>
        <v>101</v>
      </c>
      <c r="AA72" s="38">
        <f t="shared" si="4"/>
        <v>12</v>
      </c>
      <c r="AB72" s="38" t="s">
        <v>27</v>
      </c>
      <c r="AC72" s="38" t="s">
        <v>27</v>
      </c>
      <c r="AD72" s="37">
        <v>28</v>
      </c>
      <c r="AE72" s="37">
        <v>13</v>
      </c>
      <c r="AF72" s="37">
        <v>3</v>
      </c>
      <c r="AG72" s="37">
        <v>50</v>
      </c>
      <c r="AH72" s="38" t="s">
        <v>524</v>
      </c>
      <c r="AI72" s="37">
        <v>23</v>
      </c>
      <c r="AJ72" s="40">
        <v>1</v>
      </c>
      <c r="AK72" s="38" t="s">
        <v>525</v>
      </c>
      <c r="AL72" s="38">
        <f t="shared" si="5"/>
        <v>1</v>
      </c>
      <c r="AM72" s="38" t="s">
        <v>27</v>
      </c>
      <c r="AN72" s="38" t="s">
        <v>673</v>
      </c>
      <c r="AO72" s="37">
        <v>20</v>
      </c>
      <c r="AP72" s="38" t="s">
        <v>677</v>
      </c>
      <c r="AQ72" s="38" t="s">
        <v>678</v>
      </c>
      <c r="AR72" s="38" t="s">
        <v>27</v>
      </c>
      <c r="AS72" s="38" t="s">
        <v>27</v>
      </c>
      <c r="AT72" s="38" t="s">
        <v>27</v>
      </c>
      <c r="AU72" s="38" t="s">
        <v>27</v>
      </c>
      <c r="AV72" s="38" t="s">
        <v>27</v>
      </c>
      <c r="AW72" s="50"/>
      <c r="AX72" s="34" t="s">
        <v>747</v>
      </c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</row>
    <row r="73" spans="1:87" ht="14.25" customHeight="1" x14ac:dyDescent="0.25">
      <c r="A73" s="37">
        <v>432</v>
      </c>
      <c r="B73" s="38" t="s">
        <v>78</v>
      </c>
      <c r="C73" s="38" t="s">
        <v>26</v>
      </c>
      <c r="D73" s="38" t="s">
        <v>33</v>
      </c>
      <c r="E73" s="38"/>
      <c r="F73" s="38" t="s">
        <v>500</v>
      </c>
      <c r="G73" s="37">
        <v>28</v>
      </c>
      <c r="H73" s="37">
        <v>200</v>
      </c>
      <c r="I73" s="38" t="s">
        <v>88</v>
      </c>
      <c r="J73" s="37">
        <v>217831744</v>
      </c>
      <c r="K73" s="37">
        <v>2.125</v>
      </c>
      <c r="L73" s="37">
        <v>0.42499999999999999</v>
      </c>
      <c r="M73" s="37">
        <v>5</v>
      </c>
      <c r="N73" s="35"/>
      <c r="O73" s="39"/>
      <c r="P73" s="37">
        <v>11</v>
      </c>
      <c r="Q73" s="37">
        <v>6</v>
      </c>
      <c r="R73" s="37">
        <v>4</v>
      </c>
      <c r="S73" s="37">
        <v>6</v>
      </c>
      <c r="T73" s="40">
        <v>1</v>
      </c>
      <c r="U73" s="40">
        <v>4</v>
      </c>
      <c r="V73" s="37">
        <v>3</v>
      </c>
      <c r="W73" s="38" t="s">
        <v>27</v>
      </c>
      <c r="X73" s="37">
        <v>2</v>
      </c>
      <c r="Y73" s="37">
        <v>9</v>
      </c>
      <c r="Z73" s="38">
        <f t="shared" si="3"/>
        <v>51</v>
      </c>
      <c r="AA73" s="38">
        <f t="shared" si="4"/>
        <v>9</v>
      </c>
      <c r="AB73" s="38" t="s">
        <v>765</v>
      </c>
      <c r="AC73" s="38" t="s">
        <v>27</v>
      </c>
      <c r="AD73" s="37">
        <v>8</v>
      </c>
      <c r="AE73" s="37">
        <v>3</v>
      </c>
      <c r="AF73" s="37">
        <v>0</v>
      </c>
      <c r="AG73" s="37">
        <v>14</v>
      </c>
      <c r="AH73" s="38" t="s">
        <v>503</v>
      </c>
      <c r="AI73" s="37">
        <v>25</v>
      </c>
      <c r="AJ73" s="39"/>
      <c r="AK73" s="38" t="s">
        <v>526</v>
      </c>
      <c r="AL73" s="38">
        <f t="shared" si="5"/>
        <v>1</v>
      </c>
      <c r="AM73" s="38" t="s">
        <v>27</v>
      </c>
      <c r="AN73" s="38" t="s">
        <v>673</v>
      </c>
      <c r="AO73" s="37">
        <v>24</v>
      </c>
      <c r="AP73" s="38" t="s">
        <v>677</v>
      </c>
      <c r="AQ73" s="38" t="s">
        <v>679</v>
      </c>
      <c r="AR73" s="38" t="s">
        <v>27</v>
      </c>
      <c r="AS73" s="38" t="s">
        <v>27</v>
      </c>
      <c r="AT73" s="38" t="s">
        <v>27</v>
      </c>
      <c r="AU73" s="38" t="s">
        <v>27</v>
      </c>
      <c r="AV73" s="38" t="s">
        <v>27</v>
      </c>
      <c r="AW73" s="50"/>
      <c r="AX73" s="34" t="s">
        <v>747</v>
      </c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</row>
    <row r="74" spans="1:87" ht="14.25" customHeight="1" x14ac:dyDescent="0.25">
      <c r="A74" s="37">
        <v>464</v>
      </c>
      <c r="B74" s="38" t="s">
        <v>78</v>
      </c>
      <c r="C74" s="38" t="s">
        <v>28</v>
      </c>
      <c r="D74" s="38" t="s">
        <v>33</v>
      </c>
      <c r="E74" s="38"/>
      <c r="F74" s="38" t="s">
        <v>500</v>
      </c>
      <c r="G74" s="37">
        <v>28</v>
      </c>
      <c r="H74" s="37">
        <v>200</v>
      </c>
      <c r="I74" s="38" t="s">
        <v>152</v>
      </c>
      <c r="J74" s="37">
        <v>792288984</v>
      </c>
      <c r="K74" s="37">
        <v>2.2000000000000002</v>
      </c>
      <c r="L74" s="37">
        <v>0.44</v>
      </c>
      <c r="M74" s="40">
        <v>26</v>
      </c>
      <c r="N74" s="35"/>
      <c r="O74" s="35"/>
      <c r="P74" s="40">
        <v>65</v>
      </c>
      <c r="Q74" s="40">
        <v>38</v>
      </c>
      <c r="R74" s="40">
        <v>4</v>
      </c>
      <c r="S74" s="40">
        <v>38</v>
      </c>
      <c r="T74" s="40">
        <v>1</v>
      </c>
      <c r="U74" s="40">
        <v>6</v>
      </c>
      <c r="V74" s="40">
        <v>10.5</v>
      </c>
      <c r="W74" s="38" t="s">
        <v>27</v>
      </c>
      <c r="X74" s="40">
        <v>2.5</v>
      </c>
      <c r="Y74" s="40">
        <v>19</v>
      </c>
      <c r="Z74" s="38">
        <f t="shared" si="3"/>
        <v>210</v>
      </c>
      <c r="AA74" s="38">
        <f t="shared" si="4"/>
        <v>19</v>
      </c>
      <c r="AB74" s="38" t="s">
        <v>99</v>
      </c>
      <c r="AC74" s="38" t="s">
        <v>27</v>
      </c>
      <c r="AD74" s="37">
        <v>29</v>
      </c>
      <c r="AE74" s="37">
        <v>11</v>
      </c>
      <c r="AF74" s="37">
        <v>2</v>
      </c>
      <c r="AG74" s="37">
        <v>49</v>
      </c>
      <c r="AH74" s="38" t="s">
        <v>503</v>
      </c>
      <c r="AI74" s="37">
        <v>25</v>
      </c>
      <c r="AJ74" s="40">
        <v>1</v>
      </c>
      <c r="AK74" s="38" t="s">
        <v>528</v>
      </c>
      <c r="AL74" s="38">
        <f t="shared" si="5"/>
        <v>1</v>
      </c>
      <c r="AM74" s="38" t="s">
        <v>27</v>
      </c>
      <c r="AN74" s="38" t="s">
        <v>673</v>
      </c>
      <c r="AO74" s="37">
        <v>23</v>
      </c>
      <c r="AP74" s="38" t="s">
        <v>677</v>
      </c>
      <c r="AQ74" s="38" t="s">
        <v>714</v>
      </c>
      <c r="AR74" s="38" t="s">
        <v>695</v>
      </c>
      <c r="AS74" s="38" t="s">
        <v>27</v>
      </c>
      <c r="AT74" s="38" t="s">
        <v>27</v>
      </c>
      <c r="AU74" s="38" t="s">
        <v>27</v>
      </c>
      <c r="AV74" s="38" t="s">
        <v>27</v>
      </c>
      <c r="AW74" s="34"/>
      <c r="AX74" s="34" t="s">
        <v>747</v>
      </c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</row>
    <row r="75" spans="1:87" ht="14.25" customHeight="1" x14ac:dyDescent="0.25">
      <c r="A75" s="37">
        <v>485</v>
      </c>
      <c r="B75" s="38" t="s">
        <v>78</v>
      </c>
      <c r="C75" s="38" t="s">
        <v>28</v>
      </c>
      <c r="D75" s="38" t="s">
        <v>33</v>
      </c>
      <c r="E75" s="38"/>
      <c r="F75" s="38" t="s">
        <v>500</v>
      </c>
      <c r="G75" s="37">
        <v>28</v>
      </c>
      <c r="H75" s="37">
        <v>200</v>
      </c>
      <c r="I75" s="38" t="s">
        <v>158</v>
      </c>
      <c r="J75" s="37">
        <v>927618937</v>
      </c>
      <c r="K75" s="37">
        <v>2.1</v>
      </c>
      <c r="L75" s="37">
        <v>0.42</v>
      </c>
      <c r="M75" s="37">
        <v>7</v>
      </c>
      <c r="N75" s="35"/>
      <c r="O75" s="39"/>
      <c r="P75" s="37">
        <v>13</v>
      </c>
      <c r="Q75" s="40">
        <v>6</v>
      </c>
      <c r="R75" s="37">
        <v>4</v>
      </c>
      <c r="S75" s="40">
        <v>6</v>
      </c>
      <c r="T75" s="37">
        <v>1</v>
      </c>
      <c r="U75" s="37">
        <v>1</v>
      </c>
      <c r="V75" s="40">
        <v>2</v>
      </c>
      <c r="W75" s="38" t="s">
        <v>27</v>
      </c>
      <c r="X75" s="40">
        <v>1</v>
      </c>
      <c r="Y75" s="37">
        <v>4</v>
      </c>
      <c r="Z75" s="38">
        <f t="shared" si="3"/>
        <v>45</v>
      </c>
      <c r="AA75" s="38">
        <f t="shared" si="4"/>
        <v>4</v>
      </c>
      <c r="AB75" s="38" t="s">
        <v>27</v>
      </c>
      <c r="AC75" s="38" t="s">
        <v>27</v>
      </c>
      <c r="AD75" s="37">
        <v>8</v>
      </c>
      <c r="AE75" s="37">
        <v>2</v>
      </c>
      <c r="AF75" s="37">
        <v>2</v>
      </c>
      <c r="AG75" s="37">
        <v>13</v>
      </c>
      <c r="AH75" s="38" t="s">
        <v>503</v>
      </c>
      <c r="AI75" s="37">
        <v>25</v>
      </c>
      <c r="AJ75" s="35"/>
      <c r="AK75" s="38" t="s">
        <v>529</v>
      </c>
      <c r="AL75" s="38">
        <f t="shared" si="5"/>
        <v>1</v>
      </c>
      <c r="AM75" s="38" t="s">
        <v>27</v>
      </c>
      <c r="AN75" s="38" t="s">
        <v>673</v>
      </c>
      <c r="AO75" s="37">
        <v>25</v>
      </c>
      <c r="AP75" s="38" t="s">
        <v>677</v>
      </c>
      <c r="AQ75" s="38" t="s">
        <v>721</v>
      </c>
      <c r="AR75" s="38" t="s">
        <v>27</v>
      </c>
      <c r="AS75" s="38" t="s">
        <v>686</v>
      </c>
      <c r="AT75" s="38" t="s">
        <v>27</v>
      </c>
      <c r="AU75" s="38" t="s">
        <v>27</v>
      </c>
      <c r="AV75" s="38" t="s">
        <v>27</v>
      </c>
      <c r="AW75" s="34"/>
      <c r="AX75" s="34" t="s">
        <v>747</v>
      </c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</row>
    <row r="76" spans="1:87" ht="14.25" customHeight="1" x14ac:dyDescent="0.25">
      <c r="A76" s="37">
        <v>506</v>
      </c>
      <c r="B76" s="38" t="s">
        <v>78</v>
      </c>
      <c r="C76" s="38" t="s">
        <v>28</v>
      </c>
      <c r="D76" s="38" t="s">
        <v>33</v>
      </c>
      <c r="E76" s="38"/>
      <c r="F76" s="38" t="s">
        <v>500</v>
      </c>
      <c r="G76" s="37">
        <v>28</v>
      </c>
      <c r="H76" s="37">
        <v>200</v>
      </c>
      <c r="I76" s="38" t="s">
        <v>165</v>
      </c>
      <c r="J76" s="37">
        <v>1412134207</v>
      </c>
      <c r="K76" s="37">
        <v>2.2000000000000002</v>
      </c>
      <c r="L76" s="37">
        <v>0.44</v>
      </c>
      <c r="M76" s="37">
        <v>27</v>
      </c>
      <c r="N76" s="35"/>
      <c r="O76" s="35"/>
      <c r="P76" s="37">
        <v>61</v>
      </c>
      <c r="Q76" s="37">
        <v>32</v>
      </c>
      <c r="R76" s="37">
        <v>2</v>
      </c>
      <c r="S76" s="37">
        <v>32</v>
      </c>
      <c r="T76" s="39"/>
      <c r="U76" s="40">
        <v>14</v>
      </c>
      <c r="V76" s="40">
        <v>16</v>
      </c>
      <c r="W76" s="38" t="s">
        <v>27</v>
      </c>
      <c r="X76" s="40">
        <v>7</v>
      </c>
      <c r="Y76" s="40">
        <v>37</v>
      </c>
      <c r="Z76" s="38">
        <f t="shared" si="3"/>
        <v>228</v>
      </c>
      <c r="AA76" s="38">
        <f t="shared" si="4"/>
        <v>37</v>
      </c>
      <c r="AB76" s="38" t="s">
        <v>27</v>
      </c>
      <c r="AC76" s="38" t="s">
        <v>27</v>
      </c>
      <c r="AD76" s="37">
        <v>82</v>
      </c>
      <c r="AE76" s="37">
        <v>47</v>
      </c>
      <c r="AF76" s="37">
        <v>5</v>
      </c>
      <c r="AG76" s="37">
        <v>154</v>
      </c>
      <c r="AH76" s="38" t="s">
        <v>503</v>
      </c>
      <c r="AI76" s="37">
        <v>25</v>
      </c>
      <c r="AJ76" s="40">
        <v>1</v>
      </c>
      <c r="AK76" s="38" t="s">
        <v>530</v>
      </c>
      <c r="AL76" s="38">
        <f t="shared" si="5"/>
        <v>1</v>
      </c>
      <c r="AM76" s="38" t="s">
        <v>27</v>
      </c>
      <c r="AN76" s="38" t="s">
        <v>680</v>
      </c>
      <c r="AO76" s="37">
        <v>25</v>
      </c>
      <c r="AP76" s="38" t="s">
        <v>677</v>
      </c>
      <c r="AQ76" s="38" t="s">
        <v>705</v>
      </c>
      <c r="AR76" s="38" t="s">
        <v>27</v>
      </c>
      <c r="AS76" s="38" t="s">
        <v>27</v>
      </c>
      <c r="AT76" s="38" t="s">
        <v>27</v>
      </c>
      <c r="AU76" s="38" t="s">
        <v>27</v>
      </c>
      <c r="AV76" s="38" t="s">
        <v>27</v>
      </c>
      <c r="AW76" s="50"/>
      <c r="AX76" s="34" t="s">
        <v>747</v>
      </c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</row>
    <row r="77" spans="1:87" ht="14.25" customHeight="1" x14ac:dyDescent="0.25">
      <c r="A77" s="37">
        <v>1</v>
      </c>
      <c r="B77" s="38" t="s">
        <v>78</v>
      </c>
      <c r="C77" s="38" t="s">
        <v>28</v>
      </c>
      <c r="D77" s="38" t="s">
        <v>34</v>
      </c>
      <c r="E77" s="38"/>
      <c r="F77" s="38" t="s">
        <v>35</v>
      </c>
      <c r="G77" s="37">
        <v>1</v>
      </c>
      <c r="H77" s="37">
        <v>19</v>
      </c>
      <c r="I77" s="38" t="s">
        <v>92</v>
      </c>
      <c r="J77" s="37">
        <v>9165180138</v>
      </c>
      <c r="K77" s="37">
        <v>0</v>
      </c>
      <c r="L77" s="37">
        <v>0</v>
      </c>
      <c r="M77" s="37">
        <v>10</v>
      </c>
      <c r="N77" s="35"/>
      <c r="O77" s="37">
        <v>1</v>
      </c>
      <c r="P77" s="37">
        <v>21</v>
      </c>
      <c r="Q77" s="37">
        <v>11</v>
      </c>
      <c r="R77" s="35"/>
      <c r="S77" s="37">
        <v>11</v>
      </c>
      <c r="T77" s="37">
        <v>1</v>
      </c>
      <c r="U77" s="37">
        <v>3</v>
      </c>
      <c r="V77" s="37">
        <v>0.5</v>
      </c>
      <c r="W77" s="38" t="s">
        <v>27</v>
      </c>
      <c r="X77" s="37">
        <v>0.5</v>
      </c>
      <c r="Y77" s="37">
        <v>4</v>
      </c>
      <c r="Z77" s="38">
        <f t="shared" si="3"/>
        <v>63</v>
      </c>
      <c r="AA77" s="38">
        <f t="shared" si="4"/>
        <v>4</v>
      </c>
      <c r="AB77" s="38" t="s">
        <v>27</v>
      </c>
      <c r="AC77" s="38" t="s">
        <v>27</v>
      </c>
      <c r="AD77" s="37">
        <v>3</v>
      </c>
      <c r="AE77" s="37">
        <v>2</v>
      </c>
      <c r="AF77" s="37">
        <v>0</v>
      </c>
      <c r="AG77" s="37">
        <v>9</v>
      </c>
      <c r="AH77" s="38" t="s">
        <v>83</v>
      </c>
      <c r="AI77" s="37">
        <v>3</v>
      </c>
      <c r="AJ77" s="40">
        <v>1</v>
      </c>
      <c r="AK77" s="38" t="s">
        <v>177</v>
      </c>
      <c r="AL77" s="38">
        <f t="shared" si="5"/>
        <v>1</v>
      </c>
      <c r="AM77" s="38" t="s">
        <v>27</v>
      </c>
      <c r="AN77" s="38" t="s">
        <v>680</v>
      </c>
      <c r="AO77" s="37">
        <v>24</v>
      </c>
      <c r="AP77" s="38" t="s">
        <v>677</v>
      </c>
      <c r="AQ77" s="38" t="s">
        <v>679</v>
      </c>
      <c r="AR77" s="38" t="s">
        <v>27</v>
      </c>
      <c r="AS77" s="38" t="s">
        <v>681</v>
      </c>
      <c r="AT77" s="38" t="s">
        <v>27</v>
      </c>
      <c r="AU77" s="38" t="s">
        <v>27</v>
      </c>
      <c r="AV77" s="38" t="s">
        <v>27</v>
      </c>
      <c r="AW77" s="50"/>
      <c r="AX77" s="34" t="s">
        <v>747</v>
      </c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</row>
    <row r="78" spans="1:87" ht="14.25" customHeight="1" x14ac:dyDescent="0.25">
      <c r="A78" s="37">
        <v>17</v>
      </c>
      <c r="B78" s="38" t="s">
        <v>78</v>
      </c>
      <c r="C78" s="38" t="s">
        <v>26</v>
      </c>
      <c r="D78" s="38" t="s">
        <v>34</v>
      </c>
      <c r="E78" s="38"/>
      <c r="F78" s="38" t="s">
        <v>35</v>
      </c>
      <c r="G78" s="37">
        <v>1</v>
      </c>
      <c r="H78" s="37">
        <v>19</v>
      </c>
      <c r="I78" s="38" t="s">
        <v>95</v>
      </c>
      <c r="J78" s="37">
        <v>959124226</v>
      </c>
      <c r="K78" s="37">
        <v>0</v>
      </c>
      <c r="L78" s="37">
        <v>0</v>
      </c>
      <c r="M78" s="40">
        <v>5</v>
      </c>
      <c r="N78" s="35"/>
      <c r="O78" s="35"/>
      <c r="P78" s="40">
        <v>9</v>
      </c>
      <c r="Q78" s="40">
        <v>4</v>
      </c>
      <c r="R78" s="35"/>
      <c r="S78" s="40">
        <v>4</v>
      </c>
      <c r="T78" s="40">
        <v>1</v>
      </c>
      <c r="U78" s="40">
        <v>2</v>
      </c>
      <c r="V78" s="40">
        <v>1</v>
      </c>
      <c r="W78" s="38" t="s">
        <v>682</v>
      </c>
      <c r="X78" s="40">
        <v>1</v>
      </c>
      <c r="Y78" s="40">
        <v>5</v>
      </c>
      <c r="Z78" s="38">
        <f t="shared" si="3"/>
        <v>32</v>
      </c>
      <c r="AA78" s="38">
        <f t="shared" si="4"/>
        <v>4</v>
      </c>
      <c r="AB78" s="38" t="s">
        <v>27</v>
      </c>
      <c r="AC78" s="38" t="s">
        <v>27</v>
      </c>
      <c r="AD78" s="37">
        <v>3</v>
      </c>
      <c r="AE78" s="37">
        <v>1</v>
      </c>
      <c r="AF78" s="37">
        <v>1</v>
      </c>
      <c r="AG78" s="37">
        <v>11</v>
      </c>
      <c r="AH78" s="38" t="s">
        <v>112</v>
      </c>
      <c r="AI78" s="37">
        <v>1</v>
      </c>
      <c r="AJ78" s="35"/>
      <c r="AK78" s="38" t="s">
        <v>178</v>
      </c>
      <c r="AL78" s="38">
        <f t="shared" si="5"/>
        <v>1</v>
      </c>
      <c r="AM78" s="38" t="s">
        <v>27</v>
      </c>
      <c r="AN78" s="38" t="s">
        <v>680</v>
      </c>
      <c r="AO78" s="37">
        <v>26</v>
      </c>
      <c r="AP78" s="38" t="s">
        <v>677</v>
      </c>
      <c r="AQ78" s="38" t="s">
        <v>683</v>
      </c>
      <c r="AR78" s="38" t="s">
        <v>27</v>
      </c>
      <c r="AS78" s="38" t="s">
        <v>684</v>
      </c>
      <c r="AT78" s="38" t="s">
        <v>27</v>
      </c>
      <c r="AU78" s="38" t="s">
        <v>27</v>
      </c>
      <c r="AV78" s="38" t="s">
        <v>27</v>
      </c>
      <c r="AW78" s="34"/>
      <c r="AX78" s="34" t="s">
        <v>748</v>
      </c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</row>
    <row r="79" spans="1:87" ht="14.25" customHeight="1" x14ac:dyDescent="0.25">
      <c r="A79" s="37">
        <v>54</v>
      </c>
      <c r="B79" s="38" t="s">
        <v>78</v>
      </c>
      <c r="C79" s="38" t="s">
        <v>28</v>
      </c>
      <c r="D79" s="38" t="s">
        <v>34</v>
      </c>
      <c r="E79" s="38"/>
      <c r="F79" s="38" t="s">
        <v>35</v>
      </c>
      <c r="G79" s="37">
        <v>1</v>
      </c>
      <c r="H79" s="37">
        <v>19</v>
      </c>
      <c r="I79" s="38" t="s">
        <v>104</v>
      </c>
      <c r="J79" s="37">
        <v>134766397</v>
      </c>
      <c r="K79" s="37">
        <v>52.625</v>
      </c>
      <c r="L79" s="37">
        <v>0.48349056603773599</v>
      </c>
      <c r="M79" s="37">
        <v>5</v>
      </c>
      <c r="N79" s="35"/>
      <c r="O79" s="35"/>
      <c r="P79" s="37">
        <v>9</v>
      </c>
      <c r="Q79" s="37">
        <v>4</v>
      </c>
      <c r="R79" s="37">
        <v>1</v>
      </c>
      <c r="S79" s="37">
        <v>4</v>
      </c>
      <c r="T79" s="37">
        <v>1</v>
      </c>
      <c r="U79" s="37">
        <v>2</v>
      </c>
      <c r="V79" s="35"/>
      <c r="W79" s="38" t="s">
        <v>27</v>
      </c>
      <c r="X79" s="35"/>
      <c r="Y79" s="37">
        <v>2</v>
      </c>
      <c r="Z79" s="38">
        <f t="shared" si="3"/>
        <v>28</v>
      </c>
      <c r="AA79" s="38">
        <f t="shared" si="4"/>
        <v>2</v>
      </c>
      <c r="AB79" s="38" t="s">
        <v>99</v>
      </c>
      <c r="AC79" s="38" t="s">
        <v>27</v>
      </c>
      <c r="AD79" s="37">
        <v>2</v>
      </c>
      <c r="AE79" s="37">
        <v>0</v>
      </c>
      <c r="AF79" s="37">
        <v>0</v>
      </c>
      <c r="AG79" s="37">
        <v>3</v>
      </c>
      <c r="AH79" s="38" t="s">
        <v>90</v>
      </c>
      <c r="AI79" s="37">
        <v>4</v>
      </c>
      <c r="AJ79" s="39"/>
      <c r="AK79" s="38" t="s">
        <v>180</v>
      </c>
      <c r="AL79" s="38">
        <f t="shared" si="5"/>
        <v>1</v>
      </c>
      <c r="AM79" s="38" t="s">
        <v>27</v>
      </c>
      <c r="AN79" s="38" t="s">
        <v>673</v>
      </c>
      <c r="AO79" s="37">
        <v>20</v>
      </c>
      <c r="AP79" s="38" t="s">
        <v>674</v>
      </c>
      <c r="AQ79" s="38" t="s">
        <v>689</v>
      </c>
      <c r="AR79" s="38" t="s">
        <v>27</v>
      </c>
      <c r="AS79" s="38" t="s">
        <v>27</v>
      </c>
      <c r="AT79" s="38" t="s">
        <v>27</v>
      </c>
      <c r="AU79" s="38" t="s">
        <v>27</v>
      </c>
      <c r="AV79" s="38" t="s">
        <v>27</v>
      </c>
      <c r="AW79" s="34"/>
      <c r="AX79" s="34" t="s">
        <v>747</v>
      </c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</row>
    <row r="80" spans="1:87" ht="14.25" customHeight="1" x14ac:dyDescent="0.25">
      <c r="A80" s="37">
        <v>70</v>
      </c>
      <c r="B80" s="38" t="s">
        <v>78</v>
      </c>
      <c r="C80" s="38" t="s">
        <v>26</v>
      </c>
      <c r="D80" s="38" t="s">
        <v>34</v>
      </c>
      <c r="E80" s="38"/>
      <c r="F80" s="38" t="s">
        <v>35</v>
      </c>
      <c r="G80" s="37">
        <v>1</v>
      </c>
      <c r="H80" s="37">
        <v>19</v>
      </c>
      <c r="I80" s="38" t="s">
        <v>106</v>
      </c>
      <c r="J80" s="37">
        <v>90153375</v>
      </c>
      <c r="K80" s="37">
        <v>53.785714285714299</v>
      </c>
      <c r="L80" s="37">
        <v>0.25075987841945302</v>
      </c>
      <c r="M80" s="37">
        <v>5</v>
      </c>
      <c r="N80" s="35"/>
      <c r="O80" s="35"/>
      <c r="P80" s="37">
        <v>15</v>
      </c>
      <c r="Q80" s="37">
        <v>10</v>
      </c>
      <c r="R80" s="37">
        <v>1</v>
      </c>
      <c r="S80" s="37">
        <v>10</v>
      </c>
      <c r="T80" s="37">
        <v>1</v>
      </c>
      <c r="U80" s="37">
        <v>2</v>
      </c>
      <c r="V80" s="37">
        <v>7</v>
      </c>
      <c r="W80" s="38" t="s">
        <v>27</v>
      </c>
      <c r="X80" s="40">
        <v>2</v>
      </c>
      <c r="Y80" s="37">
        <v>11</v>
      </c>
      <c r="Z80" s="38">
        <f t="shared" si="3"/>
        <v>64</v>
      </c>
      <c r="AA80" s="38">
        <f t="shared" si="4"/>
        <v>11</v>
      </c>
      <c r="AB80" s="38" t="s">
        <v>89</v>
      </c>
      <c r="AC80" s="38" t="s">
        <v>27</v>
      </c>
      <c r="AD80" s="37">
        <v>4</v>
      </c>
      <c r="AE80" s="37">
        <v>2</v>
      </c>
      <c r="AF80" s="37">
        <v>1</v>
      </c>
      <c r="AG80" s="37">
        <v>13</v>
      </c>
      <c r="AH80" s="38" t="s">
        <v>83</v>
      </c>
      <c r="AI80" s="37">
        <v>3</v>
      </c>
      <c r="AJ80" s="40">
        <v>1</v>
      </c>
      <c r="AK80" s="38" t="s">
        <v>181</v>
      </c>
      <c r="AL80" s="38">
        <f t="shared" si="5"/>
        <v>1</v>
      </c>
      <c r="AM80" s="38" t="s">
        <v>27</v>
      </c>
      <c r="AN80" s="38" t="s">
        <v>673</v>
      </c>
      <c r="AO80" s="37">
        <v>18</v>
      </c>
      <c r="AP80" s="38" t="s">
        <v>677</v>
      </c>
      <c r="AQ80" s="38" t="s">
        <v>690</v>
      </c>
      <c r="AR80" s="38" t="s">
        <v>27</v>
      </c>
      <c r="AS80" s="38" t="s">
        <v>27</v>
      </c>
      <c r="AT80" s="38" t="s">
        <v>27</v>
      </c>
      <c r="AU80" s="38" t="s">
        <v>27</v>
      </c>
      <c r="AV80" s="38" t="s">
        <v>27</v>
      </c>
      <c r="AW80" s="34"/>
      <c r="AX80" s="34" t="s">
        <v>747</v>
      </c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</row>
    <row r="81" spans="1:87" ht="14.25" customHeight="1" x14ac:dyDescent="0.25">
      <c r="A81" s="37">
        <v>77</v>
      </c>
      <c r="B81" s="38" t="s">
        <v>78</v>
      </c>
      <c r="C81" s="38" t="s">
        <v>26</v>
      </c>
      <c r="D81" s="38" t="s">
        <v>34</v>
      </c>
      <c r="E81" s="38"/>
      <c r="F81" s="38" t="s">
        <v>35</v>
      </c>
      <c r="G81" s="37">
        <v>1</v>
      </c>
      <c r="H81" s="37">
        <v>19</v>
      </c>
      <c r="I81" s="38" t="s">
        <v>106</v>
      </c>
      <c r="J81" s="37">
        <v>90153375</v>
      </c>
      <c r="K81" s="37">
        <v>74.357142857142904</v>
      </c>
      <c r="L81" s="37">
        <v>0.68844984802431597</v>
      </c>
      <c r="M81" s="37">
        <v>4</v>
      </c>
      <c r="N81" s="39"/>
      <c r="O81" s="37">
        <v>2</v>
      </c>
      <c r="P81" s="37">
        <v>6</v>
      </c>
      <c r="Q81" s="37">
        <v>2</v>
      </c>
      <c r="R81" s="37">
        <v>1</v>
      </c>
      <c r="S81" s="37">
        <v>2</v>
      </c>
      <c r="T81" s="37">
        <v>1</v>
      </c>
      <c r="U81" s="37">
        <v>2</v>
      </c>
      <c r="V81" s="39"/>
      <c r="W81" s="38" t="s">
        <v>27</v>
      </c>
      <c r="X81" s="39"/>
      <c r="Y81" s="37">
        <v>2</v>
      </c>
      <c r="Z81" s="38">
        <f t="shared" si="3"/>
        <v>22</v>
      </c>
      <c r="AA81" s="38">
        <f t="shared" si="4"/>
        <v>2</v>
      </c>
      <c r="AB81" s="38" t="s">
        <v>765</v>
      </c>
      <c r="AC81" s="38" t="s">
        <v>27</v>
      </c>
      <c r="AD81" s="37">
        <v>1</v>
      </c>
      <c r="AE81" s="37">
        <v>4</v>
      </c>
      <c r="AF81" s="37">
        <v>0</v>
      </c>
      <c r="AG81" s="37">
        <v>9</v>
      </c>
      <c r="AH81" s="38" t="s">
        <v>109</v>
      </c>
      <c r="AI81" s="37">
        <v>2</v>
      </c>
      <c r="AJ81" s="40">
        <v>1</v>
      </c>
      <c r="AK81" s="38" t="s">
        <v>184</v>
      </c>
      <c r="AL81" s="38">
        <f t="shared" si="5"/>
        <v>1</v>
      </c>
      <c r="AM81" s="38" t="s">
        <v>27</v>
      </c>
      <c r="AN81" s="38" t="s">
        <v>673</v>
      </c>
      <c r="AO81" s="37">
        <v>18</v>
      </c>
      <c r="AP81" s="38" t="s">
        <v>677</v>
      </c>
      <c r="AQ81" s="38" t="s">
        <v>690</v>
      </c>
      <c r="AR81" s="38" t="s">
        <v>27</v>
      </c>
      <c r="AS81" s="38" t="s">
        <v>27</v>
      </c>
      <c r="AT81" s="38" t="s">
        <v>27</v>
      </c>
      <c r="AU81" s="38" t="s">
        <v>27</v>
      </c>
      <c r="AV81" s="38" t="s">
        <v>27</v>
      </c>
      <c r="AW81" s="50"/>
      <c r="AX81" s="34" t="s">
        <v>747</v>
      </c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</row>
    <row r="82" spans="1:87" ht="14.25" customHeight="1" x14ac:dyDescent="0.25">
      <c r="A82" s="37">
        <v>93</v>
      </c>
      <c r="B82" s="38" t="s">
        <v>78</v>
      </c>
      <c r="C82" s="38" t="s">
        <v>26</v>
      </c>
      <c r="D82" s="38" t="s">
        <v>34</v>
      </c>
      <c r="E82" s="38"/>
      <c r="F82" s="38" t="s">
        <v>35</v>
      </c>
      <c r="G82" s="37">
        <v>1</v>
      </c>
      <c r="H82" s="37">
        <v>19</v>
      </c>
      <c r="I82" s="38" t="s">
        <v>111</v>
      </c>
      <c r="J82" s="37">
        <v>134763219</v>
      </c>
      <c r="K82" s="37">
        <v>0</v>
      </c>
      <c r="L82" s="37">
        <v>0</v>
      </c>
      <c r="M82" s="40">
        <v>8</v>
      </c>
      <c r="N82" s="35"/>
      <c r="O82" s="40">
        <v>3</v>
      </c>
      <c r="P82" s="40">
        <v>14</v>
      </c>
      <c r="Q82" s="40">
        <v>6</v>
      </c>
      <c r="R82" s="47"/>
      <c r="S82" s="40">
        <v>6</v>
      </c>
      <c r="T82" s="40">
        <v>1</v>
      </c>
      <c r="U82" s="40">
        <v>1</v>
      </c>
      <c r="V82" s="40">
        <v>2</v>
      </c>
      <c r="W82" s="38" t="s">
        <v>27</v>
      </c>
      <c r="X82" s="40">
        <v>1</v>
      </c>
      <c r="Y82" s="40">
        <v>4</v>
      </c>
      <c r="Z82" s="38">
        <f t="shared" si="3"/>
        <v>46</v>
      </c>
      <c r="AA82" s="38">
        <f t="shared" si="4"/>
        <v>4</v>
      </c>
      <c r="AB82" s="38" t="s">
        <v>27</v>
      </c>
      <c r="AC82" s="38" t="s">
        <v>27</v>
      </c>
      <c r="AD82" s="37">
        <v>2</v>
      </c>
      <c r="AE82" s="37">
        <v>1</v>
      </c>
      <c r="AF82" s="37">
        <v>0</v>
      </c>
      <c r="AG82" s="37">
        <v>7</v>
      </c>
      <c r="AH82" s="38" t="s">
        <v>96</v>
      </c>
      <c r="AI82" s="37">
        <v>1</v>
      </c>
      <c r="AJ82" s="40">
        <v>1</v>
      </c>
      <c r="AK82" s="38" t="s">
        <v>185</v>
      </c>
      <c r="AL82" s="38">
        <f t="shared" si="5"/>
        <v>1</v>
      </c>
      <c r="AM82" s="38" t="s">
        <v>27</v>
      </c>
      <c r="AN82" s="38" t="s">
        <v>673</v>
      </c>
      <c r="AO82" s="37">
        <v>23</v>
      </c>
      <c r="AP82" s="38" t="s">
        <v>677</v>
      </c>
      <c r="AQ82" s="38" t="s">
        <v>691</v>
      </c>
      <c r="AR82" s="38" t="s">
        <v>27</v>
      </c>
      <c r="AS82" s="38" t="s">
        <v>27</v>
      </c>
      <c r="AT82" s="38" t="s">
        <v>27</v>
      </c>
      <c r="AU82" s="38" t="s">
        <v>27</v>
      </c>
      <c r="AV82" s="38" t="s">
        <v>27</v>
      </c>
      <c r="AW82" s="34"/>
      <c r="AX82" s="34" t="s">
        <v>747</v>
      </c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</row>
    <row r="83" spans="1:87" ht="14.25" customHeight="1" x14ac:dyDescent="0.25">
      <c r="A83" s="37">
        <v>115</v>
      </c>
      <c r="B83" s="38" t="s">
        <v>78</v>
      </c>
      <c r="C83" s="38" t="s">
        <v>26</v>
      </c>
      <c r="D83" s="38" t="s">
        <v>34</v>
      </c>
      <c r="E83" s="38"/>
      <c r="F83" s="38" t="s">
        <v>35</v>
      </c>
      <c r="G83" s="37">
        <v>1</v>
      </c>
      <c r="H83" s="37">
        <v>19</v>
      </c>
      <c r="I83" s="38" t="s">
        <v>111</v>
      </c>
      <c r="J83" s="37">
        <v>134763219</v>
      </c>
      <c r="K83" s="37">
        <v>0</v>
      </c>
      <c r="L83" s="37">
        <v>0</v>
      </c>
      <c r="M83" s="37">
        <v>10</v>
      </c>
      <c r="N83" s="35"/>
      <c r="O83" s="35"/>
      <c r="P83" s="37">
        <v>21</v>
      </c>
      <c r="Q83" s="37">
        <v>11</v>
      </c>
      <c r="R83" s="39"/>
      <c r="S83" s="37">
        <v>11</v>
      </c>
      <c r="T83" s="37">
        <v>1</v>
      </c>
      <c r="U83" s="37">
        <v>2</v>
      </c>
      <c r="V83" s="37">
        <v>5</v>
      </c>
      <c r="W83" s="38" t="s">
        <v>682</v>
      </c>
      <c r="X83" s="37">
        <v>3</v>
      </c>
      <c r="Y83" s="37">
        <v>11</v>
      </c>
      <c r="Z83" s="38">
        <f t="shared" si="3"/>
        <v>75</v>
      </c>
      <c r="AA83" s="38">
        <f t="shared" si="4"/>
        <v>10</v>
      </c>
      <c r="AB83" s="38" t="s">
        <v>27</v>
      </c>
      <c r="AC83" s="38" t="s">
        <v>27</v>
      </c>
      <c r="AD83" s="37">
        <v>4</v>
      </c>
      <c r="AE83" s="37">
        <v>2</v>
      </c>
      <c r="AF83" s="37">
        <v>2</v>
      </c>
      <c r="AG83" s="37">
        <v>15</v>
      </c>
      <c r="AH83" s="38" t="s">
        <v>119</v>
      </c>
      <c r="AI83" s="37">
        <v>1</v>
      </c>
      <c r="AJ83" s="37">
        <v>1</v>
      </c>
      <c r="AK83" s="38" t="s">
        <v>187</v>
      </c>
      <c r="AL83" s="38">
        <f t="shared" si="5"/>
        <v>1</v>
      </c>
      <c r="AM83" s="38" t="s">
        <v>27</v>
      </c>
      <c r="AN83" s="38" t="s">
        <v>673</v>
      </c>
      <c r="AO83" s="37">
        <v>23</v>
      </c>
      <c r="AP83" s="38" t="s">
        <v>677</v>
      </c>
      <c r="AQ83" s="38" t="s">
        <v>691</v>
      </c>
      <c r="AR83" s="38" t="s">
        <v>27</v>
      </c>
      <c r="AS83" s="38" t="s">
        <v>27</v>
      </c>
      <c r="AT83" s="38" t="s">
        <v>27</v>
      </c>
      <c r="AU83" s="38" t="s">
        <v>27</v>
      </c>
      <c r="AV83" s="38" t="s">
        <v>27</v>
      </c>
      <c r="AW83" s="34"/>
      <c r="AX83" s="34" t="s">
        <v>747</v>
      </c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</row>
    <row r="84" spans="1:87" ht="14.25" customHeight="1" x14ac:dyDescent="0.25">
      <c r="A84" s="37">
        <v>130</v>
      </c>
      <c r="B84" s="38" t="s">
        <v>78</v>
      </c>
      <c r="C84" s="38" t="s">
        <v>26</v>
      </c>
      <c r="D84" s="38" t="s">
        <v>34</v>
      </c>
      <c r="E84" s="38"/>
      <c r="F84" s="38" t="s">
        <v>35</v>
      </c>
      <c r="G84" s="37">
        <v>1</v>
      </c>
      <c r="H84" s="37">
        <v>19</v>
      </c>
      <c r="I84" s="38" t="s">
        <v>118</v>
      </c>
      <c r="J84" s="37">
        <v>10238105208</v>
      </c>
      <c r="K84" s="37">
        <v>0</v>
      </c>
      <c r="L84" s="37">
        <v>0</v>
      </c>
      <c r="M84" s="37">
        <v>5</v>
      </c>
      <c r="N84" s="35"/>
      <c r="O84" s="39"/>
      <c r="P84" s="37">
        <v>11</v>
      </c>
      <c r="Q84" s="37">
        <v>6</v>
      </c>
      <c r="R84" s="39"/>
      <c r="S84" s="37">
        <v>6</v>
      </c>
      <c r="T84" s="37">
        <v>1</v>
      </c>
      <c r="U84" s="37">
        <v>2</v>
      </c>
      <c r="V84" s="37">
        <v>1.5</v>
      </c>
      <c r="W84" s="38" t="s">
        <v>27</v>
      </c>
      <c r="X84" s="37">
        <v>1.5</v>
      </c>
      <c r="Y84" s="37">
        <v>5</v>
      </c>
      <c r="Z84" s="38">
        <f t="shared" si="3"/>
        <v>39</v>
      </c>
      <c r="AA84" s="38">
        <f t="shared" si="4"/>
        <v>5</v>
      </c>
      <c r="AB84" s="38" t="s">
        <v>27</v>
      </c>
      <c r="AC84" s="38" t="s">
        <v>27</v>
      </c>
      <c r="AD84" s="37">
        <v>2</v>
      </c>
      <c r="AE84" s="37">
        <v>2</v>
      </c>
      <c r="AF84" s="37">
        <v>1</v>
      </c>
      <c r="AG84" s="37">
        <v>10</v>
      </c>
      <c r="AH84" s="38" t="s">
        <v>119</v>
      </c>
      <c r="AI84" s="37">
        <v>1</v>
      </c>
      <c r="AJ84" s="37">
        <v>1</v>
      </c>
      <c r="AK84" s="38" t="s">
        <v>188</v>
      </c>
      <c r="AL84" s="38">
        <f t="shared" si="5"/>
        <v>1</v>
      </c>
      <c r="AM84" s="38" t="s">
        <v>27</v>
      </c>
      <c r="AN84" s="38" t="s">
        <v>673</v>
      </c>
      <c r="AO84" s="37">
        <v>29</v>
      </c>
      <c r="AP84" s="38" t="s">
        <v>677</v>
      </c>
      <c r="AQ84" s="38" t="s">
        <v>691</v>
      </c>
      <c r="AR84" s="38" t="s">
        <v>27</v>
      </c>
      <c r="AS84" s="38" t="s">
        <v>27</v>
      </c>
      <c r="AT84" s="38" t="s">
        <v>692</v>
      </c>
      <c r="AU84" s="38" t="s">
        <v>27</v>
      </c>
      <c r="AV84" s="38" t="s">
        <v>27</v>
      </c>
      <c r="AW84" s="34"/>
      <c r="AX84" s="34" t="s">
        <v>746</v>
      </c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</row>
    <row r="85" spans="1:87" ht="14.25" customHeight="1" x14ac:dyDescent="0.25">
      <c r="A85" s="37">
        <v>167</v>
      </c>
      <c r="B85" s="38" t="s">
        <v>78</v>
      </c>
      <c r="C85" s="38" t="s">
        <v>28</v>
      </c>
      <c r="D85" s="38" t="s">
        <v>34</v>
      </c>
      <c r="E85" s="38"/>
      <c r="F85" s="38" t="s">
        <v>35</v>
      </c>
      <c r="G85" s="37">
        <v>1</v>
      </c>
      <c r="H85" s="37">
        <v>19</v>
      </c>
      <c r="I85" s="38" t="s">
        <v>122</v>
      </c>
      <c r="J85" s="37">
        <v>10184154</v>
      </c>
      <c r="K85" s="37">
        <v>0</v>
      </c>
      <c r="L85" s="37">
        <v>0</v>
      </c>
      <c r="M85" s="37">
        <v>5</v>
      </c>
      <c r="N85" s="39"/>
      <c r="O85" s="39"/>
      <c r="P85" s="37">
        <v>14</v>
      </c>
      <c r="Q85" s="37">
        <v>9</v>
      </c>
      <c r="R85" s="39"/>
      <c r="S85" s="37">
        <v>9</v>
      </c>
      <c r="T85" s="37">
        <v>1</v>
      </c>
      <c r="U85" s="37">
        <v>1</v>
      </c>
      <c r="V85" s="37">
        <v>2</v>
      </c>
      <c r="W85" s="38" t="s">
        <v>27</v>
      </c>
      <c r="X85" s="37">
        <v>1</v>
      </c>
      <c r="Y85" s="37">
        <v>4</v>
      </c>
      <c r="Z85" s="38">
        <f t="shared" si="3"/>
        <v>46</v>
      </c>
      <c r="AA85" s="38">
        <f t="shared" si="4"/>
        <v>4</v>
      </c>
      <c r="AB85" s="38" t="s">
        <v>27</v>
      </c>
      <c r="AC85" s="38" t="s">
        <v>27</v>
      </c>
      <c r="AD85" s="37">
        <v>1</v>
      </c>
      <c r="AE85" s="37">
        <v>3</v>
      </c>
      <c r="AF85" s="37">
        <v>0</v>
      </c>
      <c r="AG85" s="37">
        <v>5</v>
      </c>
      <c r="AH85" s="38" t="s">
        <v>90</v>
      </c>
      <c r="AI85" s="37">
        <v>4</v>
      </c>
      <c r="AJ85" s="40">
        <v>1</v>
      </c>
      <c r="AK85" s="38" t="s">
        <v>189</v>
      </c>
      <c r="AL85" s="38">
        <f t="shared" si="5"/>
        <v>1</v>
      </c>
      <c r="AM85" s="38" t="s">
        <v>27</v>
      </c>
      <c r="AN85" s="38" t="s">
        <v>680</v>
      </c>
      <c r="AO85" s="37">
        <v>25</v>
      </c>
      <c r="AP85" s="38" t="s">
        <v>677</v>
      </c>
      <c r="AQ85" s="38" t="s">
        <v>694</v>
      </c>
      <c r="AR85" s="38" t="s">
        <v>27</v>
      </c>
      <c r="AS85" s="38" t="s">
        <v>27</v>
      </c>
      <c r="AT85" s="38" t="s">
        <v>692</v>
      </c>
      <c r="AU85" s="38" t="s">
        <v>27</v>
      </c>
      <c r="AV85" s="38" t="s">
        <v>27</v>
      </c>
      <c r="AW85" s="34"/>
      <c r="AX85" s="34" t="s">
        <v>746</v>
      </c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</row>
    <row r="86" spans="1:87" ht="14.25" customHeight="1" x14ac:dyDescent="0.25">
      <c r="A86" s="37">
        <v>183</v>
      </c>
      <c r="B86" s="38" t="s">
        <v>78</v>
      </c>
      <c r="C86" s="38" t="s">
        <v>26</v>
      </c>
      <c r="D86" s="38" t="s">
        <v>34</v>
      </c>
      <c r="E86" s="38"/>
      <c r="F86" s="38" t="s">
        <v>35</v>
      </c>
      <c r="G86" s="37">
        <v>1</v>
      </c>
      <c r="H86" s="37">
        <v>19</v>
      </c>
      <c r="I86" s="38" t="s">
        <v>124</v>
      </c>
      <c r="J86" s="37">
        <v>1391113645</v>
      </c>
      <c r="K86" s="37">
        <v>74.357142857142904</v>
      </c>
      <c r="L86" s="37">
        <v>0.68844984802431597</v>
      </c>
      <c r="M86" s="37">
        <v>7</v>
      </c>
      <c r="N86" s="40">
        <v>1</v>
      </c>
      <c r="O86" s="40">
        <v>1</v>
      </c>
      <c r="P86" s="37">
        <v>16</v>
      </c>
      <c r="Q86" s="37">
        <v>7</v>
      </c>
      <c r="R86" s="37">
        <v>1</v>
      </c>
      <c r="S86" s="37">
        <v>7</v>
      </c>
      <c r="T86" s="37">
        <v>1</v>
      </c>
      <c r="U86" s="37">
        <v>1</v>
      </c>
      <c r="V86" s="37">
        <v>2</v>
      </c>
      <c r="W86" s="38" t="s">
        <v>27</v>
      </c>
      <c r="X86" s="37">
        <v>1</v>
      </c>
      <c r="Y86" s="37">
        <v>4</v>
      </c>
      <c r="Z86" s="38">
        <f t="shared" si="3"/>
        <v>49</v>
      </c>
      <c r="AA86" s="38">
        <f t="shared" si="4"/>
        <v>4</v>
      </c>
      <c r="AB86" s="38" t="s">
        <v>765</v>
      </c>
      <c r="AC86" s="38" t="s">
        <v>27</v>
      </c>
      <c r="AD86" s="37">
        <v>3</v>
      </c>
      <c r="AE86" s="37">
        <v>4</v>
      </c>
      <c r="AF86" s="37">
        <v>1</v>
      </c>
      <c r="AG86" s="37">
        <v>14</v>
      </c>
      <c r="AH86" s="38" t="s">
        <v>90</v>
      </c>
      <c r="AI86" s="37">
        <v>4</v>
      </c>
      <c r="AJ86" s="37">
        <v>1</v>
      </c>
      <c r="AK86" s="38" t="s">
        <v>190</v>
      </c>
      <c r="AL86" s="38">
        <f t="shared" si="5"/>
        <v>1</v>
      </c>
      <c r="AM86" s="38" t="s">
        <v>27</v>
      </c>
      <c r="AN86" s="38" t="s">
        <v>680</v>
      </c>
      <c r="AO86" s="37">
        <v>24</v>
      </c>
      <c r="AP86" s="38" t="s">
        <v>677</v>
      </c>
      <c r="AQ86" s="38" t="s">
        <v>691</v>
      </c>
      <c r="AR86" s="38" t="s">
        <v>695</v>
      </c>
      <c r="AS86" s="38" t="s">
        <v>27</v>
      </c>
      <c r="AT86" s="38" t="s">
        <v>692</v>
      </c>
      <c r="AU86" s="38" t="s">
        <v>695</v>
      </c>
      <c r="AV86" s="38" t="s">
        <v>710</v>
      </c>
      <c r="AW86" s="34"/>
      <c r="AX86" s="34" t="s">
        <v>746</v>
      </c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</row>
    <row r="87" spans="1:87" ht="14.25" customHeight="1" x14ac:dyDescent="0.25">
      <c r="A87" s="37">
        <v>199</v>
      </c>
      <c r="B87" s="38" t="s">
        <v>78</v>
      </c>
      <c r="C87" s="38" t="s">
        <v>26</v>
      </c>
      <c r="D87" s="38" t="s">
        <v>34</v>
      </c>
      <c r="E87" s="38"/>
      <c r="F87" s="38" t="s">
        <v>35</v>
      </c>
      <c r="G87" s="37">
        <v>1</v>
      </c>
      <c r="H87" s="37">
        <v>19</v>
      </c>
      <c r="I87" s="38" t="s">
        <v>126</v>
      </c>
      <c r="J87" s="37">
        <v>8916155192</v>
      </c>
      <c r="K87" s="37">
        <v>74.357142857142904</v>
      </c>
      <c r="L87" s="37">
        <v>0.68844984802431597</v>
      </c>
      <c r="M87" s="37">
        <v>5</v>
      </c>
      <c r="N87" s="35"/>
      <c r="O87" s="35"/>
      <c r="P87" s="37">
        <v>12</v>
      </c>
      <c r="Q87" s="40">
        <v>7</v>
      </c>
      <c r="R87" s="37">
        <v>1</v>
      </c>
      <c r="S87" s="40">
        <v>7</v>
      </c>
      <c r="T87" s="37">
        <v>1</v>
      </c>
      <c r="U87" s="40">
        <v>3</v>
      </c>
      <c r="V87" s="40">
        <v>2</v>
      </c>
      <c r="W87" s="38" t="s">
        <v>27</v>
      </c>
      <c r="X87" s="40">
        <v>1</v>
      </c>
      <c r="Y87" s="40">
        <v>6</v>
      </c>
      <c r="Z87" s="38">
        <f t="shared" si="3"/>
        <v>45</v>
      </c>
      <c r="AA87" s="38">
        <f t="shared" si="4"/>
        <v>6</v>
      </c>
      <c r="AB87" s="38" t="s">
        <v>765</v>
      </c>
      <c r="AC87" s="38" t="s">
        <v>27</v>
      </c>
      <c r="AD87" s="37">
        <v>2</v>
      </c>
      <c r="AE87" s="37">
        <v>1</v>
      </c>
      <c r="AF87" s="37">
        <v>0</v>
      </c>
      <c r="AG87" s="37">
        <v>7</v>
      </c>
      <c r="AH87" s="38" t="s">
        <v>112</v>
      </c>
      <c r="AI87" s="37">
        <v>1</v>
      </c>
      <c r="AJ87" s="40">
        <v>1</v>
      </c>
      <c r="AK87" s="38" t="s">
        <v>191</v>
      </c>
      <c r="AL87" s="38">
        <f t="shared" si="5"/>
        <v>1</v>
      </c>
      <c r="AM87" s="38" t="s">
        <v>27</v>
      </c>
      <c r="AN87" s="38" t="s">
        <v>680</v>
      </c>
      <c r="AO87" s="37">
        <v>30</v>
      </c>
      <c r="AP87" s="38" t="s">
        <v>677</v>
      </c>
      <c r="AQ87" s="38" t="s">
        <v>697</v>
      </c>
      <c r="AR87" s="38" t="s">
        <v>27</v>
      </c>
      <c r="AS87" s="38" t="s">
        <v>27</v>
      </c>
      <c r="AT87" s="38" t="s">
        <v>27</v>
      </c>
      <c r="AU87" s="38" t="s">
        <v>27</v>
      </c>
      <c r="AV87" s="38" t="s">
        <v>27</v>
      </c>
      <c r="AW87" s="34"/>
      <c r="AX87" s="34" t="s">
        <v>747</v>
      </c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</row>
    <row r="88" spans="1:87" ht="14.25" customHeight="1" x14ac:dyDescent="0.25">
      <c r="A88" s="37">
        <v>215</v>
      </c>
      <c r="B88" s="38" t="s">
        <v>78</v>
      </c>
      <c r="C88" s="38" t="s">
        <v>26</v>
      </c>
      <c r="D88" s="38" t="s">
        <v>34</v>
      </c>
      <c r="E88" s="38"/>
      <c r="F88" s="38" t="s">
        <v>35</v>
      </c>
      <c r="G88" s="37">
        <v>1</v>
      </c>
      <c r="H88" s="37">
        <v>19</v>
      </c>
      <c r="I88" s="38" t="s">
        <v>128</v>
      </c>
      <c r="J88" s="37">
        <v>9591208203</v>
      </c>
      <c r="K88" s="37">
        <v>53.785714285714299</v>
      </c>
      <c r="L88" s="37">
        <v>0.25075987841945302</v>
      </c>
      <c r="M88" s="40">
        <v>8</v>
      </c>
      <c r="N88" s="35"/>
      <c r="O88" s="35"/>
      <c r="P88" s="40">
        <v>18</v>
      </c>
      <c r="Q88" s="40">
        <v>10</v>
      </c>
      <c r="R88" s="40">
        <v>1</v>
      </c>
      <c r="S88" s="40">
        <v>10</v>
      </c>
      <c r="T88" s="40">
        <v>1</v>
      </c>
      <c r="U88" s="40">
        <v>3</v>
      </c>
      <c r="V88" s="40">
        <v>2.5</v>
      </c>
      <c r="W88" s="38" t="s">
        <v>27</v>
      </c>
      <c r="X88" s="40">
        <v>0.5</v>
      </c>
      <c r="Y88" s="40">
        <v>6</v>
      </c>
      <c r="Z88" s="38">
        <f t="shared" si="3"/>
        <v>60</v>
      </c>
      <c r="AA88" s="38">
        <f t="shared" si="4"/>
        <v>6</v>
      </c>
      <c r="AB88" s="38" t="s">
        <v>89</v>
      </c>
      <c r="AC88" s="38" t="s">
        <v>27</v>
      </c>
      <c r="AD88" s="37">
        <v>4</v>
      </c>
      <c r="AE88" s="37">
        <v>0</v>
      </c>
      <c r="AF88" s="37">
        <v>1</v>
      </c>
      <c r="AG88" s="37">
        <v>8</v>
      </c>
      <c r="AH88" s="38" t="s">
        <v>90</v>
      </c>
      <c r="AI88" s="37">
        <v>4</v>
      </c>
      <c r="AJ88" s="40">
        <v>1</v>
      </c>
      <c r="AK88" s="38" t="s">
        <v>192</v>
      </c>
      <c r="AL88" s="38">
        <f t="shared" si="5"/>
        <v>1</v>
      </c>
      <c r="AM88" s="38" t="s">
        <v>27</v>
      </c>
      <c r="AN88" s="38" t="s">
        <v>680</v>
      </c>
      <c r="AO88" s="37">
        <v>33</v>
      </c>
      <c r="AP88" s="38" t="s">
        <v>677</v>
      </c>
      <c r="AQ88" s="38" t="s">
        <v>698</v>
      </c>
      <c r="AR88" s="38" t="s">
        <v>27</v>
      </c>
      <c r="AS88" s="38" t="s">
        <v>699</v>
      </c>
      <c r="AT88" s="38" t="s">
        <v>27</v>
      </c>
      <c r="AU88" s="38" t="s">
        <v>27</v>
      </c>
      <c r="AV88" s="38" t="s">
        <v>27</v>
      </c>
      <c r="AW88" s="50"/>
      <c r="AX88" s="34" t="s">
        <v>748</v>
      </c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</row>
    <row r="89" spans="1:87" ht="14.25" customHeight="1" x14ac:dyDescent="0.25">
      <c r="A89" s="37">
        <v>232</v>
      </c>
      <c r="B89" s="38" t="s">
        <v>78</v>
      </c>
      <c r="C89" s="38" t="s">
        <v>26</v>
      </c>
      <c r="D89" s="38" t="s">
        <v>34</v>
      </c>
      <c r="E89" s="38"/>
      <c r="F89" s="38" t="s">
        <v>35</v>
      </c>
      <c r="G89" s="37">
        <v>1</v>
      </c>
      <c r="H89" s="37">
        <v>19</v>
      </c>
      <c r="I89" s="38" t="s">
        <v>130</v>
      </c>
      <c r="J89" s="37">
        <v>3712062108</v>
      </c>
      <c r="K89" s="37">
        <v>74.357142857142904</v>
      </c>
      <c r="L89" s="37">
        <v>0.68844984802431597</v>
      </c>
      <c r="M89" s="37">
        <v>5</v>
      </c>
      <c r="N89" s="35"/>
      <c r="O89" s="39"/>
      <c r="P89" s="37">
        <v>11</v>
      </c>
      <c r="Q89" s="37">
        <v>6</v>
      </c>
      <c r="R89" s="37">
        <v>1</v>
      </c>
      <c r="S89" s="37">
        <v>6</v>
      </c>
      <c r="T89" s="37">
        <v>1</v>
      </c>
      <c r="U89" s="37">
        <v>2</v>
      </c>
      <c r="V89" s="37">
        <v>1</v>
      </c>
      <c r="W89" s="38" t="s">
        <v>27</v>
      </c>
      <c r="X89" s="37">
        <v>1</v>
      </c>
      <c r="Y89" s="37">
        <v>4</v>
      </c>
      <c r="Z89" s="38">
        <f t="shared" si="3"/>
        <v>38</v>
      </c>
      <c r="AA89" s="38">
        <f t="shared" si="4"/>
        <v>4</v>
      </c>
      <c r="AB89" s="38" t="s">
        <v>765</v>
      </c>
      <c r="AC89" s="38" t="s">
        <v>27</v>
      </c>
      <c r="AD89" s="37">
        <v>0</v>
      </c>
      <c r="AE89" s="37">
        <v>2</v>
      </c>
      <c r="AF89" s="37">
        <v>1</v>
      </c>
      <c r="AG89" s="37">
        <v>5</v>
      </c>
      <c r="AH89" s="38" t="s">
        <v>90</v>
      </c>
      <c r="AI89" s="37">
        <v>4</v>
      </c>
      <c r="AJ89" s="37">
        <v>1</v>
      </c>
      <c r="AK89" s="38" t="s">
        <v>193</v>
      </c>
      <c r="AL89" s="38">
        <f t="shared" si="5"/>
        <v>1</v>
      </c>
      <c r="AM89" s="38" t="s">
        <v>27</v>
      </c>
      <c r="AN89" s="38" t="s">
        <v>680</v>
      </c>
      <c r="AO89" s="37">
        <v>28</v>
      </c>
      <c r="AP89" s="38" t="s">
        <v>677</v>
      </c>
      <c r="AQ89" s="38" t="s">
        <v>700</v>
      </c>
      <c r="AR89" s="38" t="s">
        <v>695</v>
      </c>
      <c r="AS89" s="38" t="s">
        <v>701</v>
      </c>
      <c r="AT89" s="38" t="s">
        <v>27</v>
      </c>
      <c r="AU89" s="38" t="s">
        <v>27</v>
      </c>
      <c r="AV89" s="38" t="s">
        <v>27</v>
      </c>
      <c r="AW89" s="34"/>
      <c r="AX89" s="34" t="s">
        <v>748</v>
      </c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</row>
    <row r="90" spans="1:87" ht="14.25" customHeight="1" x14ac:dyDescent="0.25">
      <c r="A90" s="37">
        <v>248</v>
      </c>
      <c r="B90" s="38" t="s">
        <v>78</v>
      </c>
      <c r="C90" s="38" t="s">
        <v>26</v>
      </c>
      <c r="D90" s="38" t="s">
        <v>34</v>
      </c>
      <c r="E90" s="38"/>
      <c r="F90" s="38" t="s">
        <v>35</v>
      </c>
      <c r="G90" s="37">
        <v>1</v>
      </c>
      <c r="H90" s="37">
        <v>19</v>
      </c>
      <c r="I90" s="38" t="s">
        <v>130</v>
      </c>
      <c r="J90" s="37">
        <v>3712062108</v>
      </c>
      <c r="K90" s="37">
        <v>0</v>
      </c>
      <c r="L90" s="37">
        <v>0</v>
      </c>
      <c r="M90" s="40">
        <v>17</v>
      </c>
      <c r="N90" s="35"/>
      <c r="O90" s="35"/>
      <c r="P90" s="40">
        <v>36</v>
      </c>
      <c r="Q90" s="40">
        <v>19</v>
      </c>
      <c r="R90" s="35"/>
      <c r="S90" s="40">
        <v>19</v>
      </c>
      <c r="T90" s="40">
        <v>1</v>
      </c>
      <c r="U90" s="40">
        <v>14</v>
      </c>
      <c r="V90" s="40">
        <v>5</v>
      </c>
      <c r="W90" s="38" t="s">
        <v>27</v>
      </c>
      <c r="X90" s="40">
        <v>2</v>
      </c>
      <c r="Y90" s="40">
        <v>21</v>
      </c>
      <c r="Z90" s="38">
        <f t="shared" si="3"/>
        <v>134</v>
      </c>
      <c r="AA90" s="38">
        <f t="shared" si="4"/>
        <v>21</v>
      </c>
      <c r="AB90" s="38" t="s">
        <v>27</v>
      </c>
      <c r="AC90" s="38" t="s">
        <v>27</v>
      </c>
      <c r="AD90" s="37">
        <v>12</v>
      </c>
      <c r="AE90" s="37">
        <v>3</v>
      </c>
      <c r="AF90" s="37">
        <v>0</v>
      </c>
      <c r="AG90" s="37">
        <v>19</v>
      </c>
      <c r="AH90" s="38" t="s">
        <v>96</v>
      </c>
      <c r="AI90" s="37">
        <v>1</v>
      </c>
      <c r="AJ90" s="40">
        <v>1</v>
      </c>
      <c r="AK90" s="38" t="s">
        <v>194</v>
      </c>
      <c r="AL90" s="38">
        <f t="shared" si="5"/>
        <v>1</v>
      </c>
      <c r="AM90" s="38" t="s">
        <v>27</v>
      </c>
      <c r="AN90" s="38" t="s">
        <v>680</v>
      </c>
      <c r="AO90" s="37">
        <v>28</v>
      </c>
      <c r="AP90" s="38" t="s">
        <v>677</v>
      </c>
      <c r="AQ90" s="38" t="s">
        <v>700</v>
      </c>
      <c r="AR90" s="38" t="s">
        <v>695</v>
      </c>
      <c r="AS90" s="38" t="s">
        <v>701</v>
      </c>
      <c r="AT90" s="38" t="s">
        <v>27</v>
      </c>
      <c r="AU90" s="38" t="s">
        <v>27</v>
      </c>
      <c r="AV90" s="38" t="s">
        <v>27</v>
      </c>
      <c r="AW90" s="34"/>
      <c r="AX90" s="34" t="s">
        <v>748</v>
      </c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</row>
    <row r="91" spans="1:87" ht="14.25" customHeight="1" x14ac:dyDescent="0.25">
      <c r="A91" s="37">
        <v>282</v>
      </c>
      <c r="B91" s="38" t="s">
        <v>78</v>
      </c>
      <c r="C91" s="38" t="s">
        <v>28</v>
      </c>
      <c r="D91" s="38" t="s">
        <v>34</v>
      </c>
      <c r="E91" s="38"/>
      <c r="F91" s="38" t="s">
        <v>35</v>
      </c>
      <c r="G91" s="37">
        <v>1</v>
      </c>
      <c r="H91" s="37">
        <v>19</v>
      </c>
      <c r="I91" s="38" t="s">
        <v>135</v>
      </c>
      <c r="J91" s="37">
        <v>7717685176</v>
      </c>
      <c r="K91" s="37">
        <v>52.625</v>
      </c>
      <c r="L91" s="37">
        <v>0.48349056603773599</v>
      </c>
      <c r="M91" s="37">
        <v>3</v>
      </c>
      <c r="N91" s="35"/>
      <c r="O91" s="40">
        <v>3</v>
      </c>
      <c r="P91" s="37">
        <v>4</v>
      </c>
      <c r="Q91" s="37">
        <v>1</v>
      </c>
      <c r="R91" s="37">
        <v>1</v>
      </c>
      <c r="S91" s="37">
        <v>1</v>
      </c>
      <c r="T91" s="40">
        <v>1</v>
      </c>
      <c r="U91" s="37">
        <v>1</v>
      </c>
      <c r="V91" s="37">
        <v>3</v>
      </c>
      <c r="W91" s="38" t="s">
        <v>27</v>
      </c>
      <c r="X91" s="37">
        <v>2</v>
      </c>
      <c r="Y91" s="37">
        <v>6</v>
      </c>
      <c r="Z91" s="38">
        <f t="shared" si="3"/>
        <v>26</v>
      </c>
      <c r="AA91" s="38">
        <f t="shared" si="4"/>
        <v>6</v>
      </c>
      <c r="AB91" s="38" t="s">
        <v>99</v>
      </c>
      <c r="AC91" s="38" t="s">
        <v>27</v>
      </c>
      <c r="AD91" s="37">
        <v>2</v>
      </c>
      <c r="AE91" s="37">
        <v>2</v>
      </c>
      <c r="AF91" s="37">
        <v>0</v>
      </c>
      <c r="AG91" s="37">
        <v>8</v>
      </c>
      <c r="AH91" s="38" t="s">
        <v>119</v>
      </c>
      <c r="AI91" s="37">
        <v>1</v>
      </c>
      <c r="AJ91" s="37">
        <v>1</v>
      </c>
      <c r="AK91" s="38" t="s">
        <v>195</v>
      </c>
      <c r="AL91" s="38">
        <f t="shared" si="5"/>
        <v>1</v>
      </c>
      <c r="AM91" s="38" t="s">
        <v>27</v>
      </c>
      <c r="AN91" s="38" t="s">
        <v>680</v>
      </c>
      <c r="AO91" s="37">
        <v>24</v>
      </c>
      <c r="AP91" s="38" t="s">
        <v>677</v>
      </c>
      <c r="AQ91" s="38" t="s">
        <v>691</v>
      </c>
      <c r="AR91" s="38" t="s">
        <v>27</v>
      </c>
      <c r="AS91" s="38" t="s">
        <v>27</v>
      </c>
      <c r="AT91" s="38" t="s">
        <v>27</v>
      </c>
      <c r="AU91" s="38" t="s">
        <v>27</v>
      </c>
      <c r="AV91" s="38" t="s">
        <v>27</v>
      </c>
      <c r="AW91" s="34"/>
      <c r="AX91" s="34" t="s">
        <v>747</v>
      </c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</row>
    <row r="92" spans="1:87" ht="14.25" customHeight="1" x14ac:dyDescent="0.25">
      <c r="A92" s="37">
        <v>298</v>
      </c>
      <c r="B92" s="38" t="s">
        <v>78</v>
      </c>
      <c r="C92" s="38" t="s">
        <v>28</v>
      </c>
      <c r="D92" s="38" t="s">
        <v>34</v>
      </c>
      <c r="E92" s="38"/>
      <c r="F92" s="38" t="s">
        <v>35</v>
      </c>
      <c r="G92" s="37">
        <v>1</v>
      </c>
      <c r="H92" s="37">
        <v>19</v>
      </c>
      <c r="I92" s="38" t="s">
        <v>137</v>
      </c>
      <c r="J92" s="37">
        <v>17825107236</v>
      </c>
      <c r="K92" s="37">
        <v>69.125</v>
      </c>
      <c r="L92" s="37">
        <v>0.79481132075471705</v>
      </c>
      <c r="M92" s="37">
        <v>4</v>
      </c>
      <c r="N92" s="35"/>
      <c r="O92" s="35"/>
      <c r="P92" s="37">
        <v>8</v>
      </c>
      <c r="Q92" s="37">
        <v>4</v>
      </c>
      <c r="R92" s="37">
        <v>1</v>
      </c>
      <c r="S92" s="37">
        <v>4</v>
      </c>
      <c r="T92" s="37">
        <v>2</v>
      </c>
      <c r="U92" s="37">
        <v>1</v>
      </c>
      <c r="V92" s="37">
        <v>2.5</v>
      </c>
      <c r="W92" s="38" t="s">
        <v>682</v>
      </c>
      <c r="X92" s="40">
        <v>1.5</v>
      </c>
      <c r="Y92" s="37">
        <v>6</v>
      </c>
      <c r="Z92" s="38">
        <f t="shared" si="3"/>
        <v>34</v>
      </c>
      <c r="AA92" s="38">
        <f t="shared" si="4"/>
        <v>5</v>
      </c>
      <c r="AB92" s="38" t="s">
        <v>102</v>
      </c>
      <c r="AC92" s="38" t="s">
        <v>27</v>
      </c>
      <c r="AD92" s="37">
        <v>1</v>
      </c>
      <c r="AE92" s="37">
        <v>4</v>
      </c>
      <c r="AF92" s="37">
        <v>0</v>
      </c>
      <c r="AG92" s="37">
        <v>7</v>
      </c>
      <c r="AH92" s="38" t="s">
        <v>90</v>
      </c>
      <c r="AI92" s="37">
        <v>4</v>
      </c>
      <c r="AJ92" s="37">
        <v>1</v>
      </c>
      <c r="AK92" s="38" t="s">
        <v>196</v>
      </c>
      <c r="AL92" s="38">
        <f t="shared" si="5"/>
        <v>1</v>
      </c>
      <c r="AM92" s="38" t="s">
        <v>27</v>
      </c>
      <c r="AN92" s="38" t="s">
        <v>680</v>
      </c>
      <c r="AO92" s="37">
        <v>31</v>
      </c>
      <c r="AP92" s="38" t="s">
        <v>674</v>
      </c>
      <c r="AQ92" s="38" t="s">
        <v>703</v>
      </c>
      <c r="AR92" s="38" t="s">
        <v>27</v>
      </c>
      <c r="AS92" s="38" t="s">
        <v>704</v>
      </c>
      <c r="AT92" s="38" t="s">
        <v>27</v>
      </c>
      <c r="AU92" s="38" t="s">
        <v>27</v>
      </c>
      <c r="AV92" s="38" t="s">
        <v>27</v>
      </c>
      <c r="AW92" s="34"/>
      <c r="AX92" s="34" t="s">
        <v>748</v>
      </c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</row>
    <row r="93" spans="1:87" ht="14.25" customHeight="1" x14ac:dyDescent="0.25">
      <c r="A93" s="37">
        <v>302</v>
      </c>
      <c r="B93" s="38" t="s">
        <v>78</v>
      </c>
      <c r="C93" s="38" t="s">
        <v>28</v>
      </c>
      <c r="D93" s="38" t="s">
        <v>34</v>
      </c>
      <c r="E93" s="38"/>
      <c r="F93" s="38" t="s">
        <v>35</v>
      </c>
      <c r="G93" s="37">
        <v>1</v>
      </c>
      <c r="H93" s="37">
        <v>19</v>
      </c>
      <c r="I93" s="38" t="s">
        <v>140</v>
      </c>
      <c r="J93" s="37">
        <v>79247246103</v>
      </c>
      <c r="K93" s="37">
        <v>52.625</v>
      </c>
      <c r="L93" s="37">
        <v>0.48349056603773599</v>
      </c>
      <c r="M93" s="37">
        <v>3</v>
      </c>
      <c r="N93" s="35"/>
      <c r="O93" s="35"/>
      <c r="P93" s="37">
        <v>7</v>
      </c>
      <c r="Q93" s="37">
        <v>3</v>
      </c>
      <c r="R93" s="37">
        <v>1</v>
      </c>
      <c r="S93" s="37">
        <v>3</v>
      </c>
      <c r="T93" s="37">
        <v>1</v>
      </c>
      <c r="U93" s="37">
        <v>2</v>
      </c>
      <c r="V93" s="37">
        <v>0.5</v>
      </c>
      <c r="W93" s="38" t="s">
        <v>27</v>
      </c>
      <c r="X93" s="37">
        <v>0.5</v>
      </c>
      <c r="Y93" s="37">
        <v>3</v>
      </c>
      <c r="Z93" s="38">
        <f t="shared" si="3"/>
        <v>24</v>
      </c>
      <c r="AA93" s="38">
        <f t="shared" si="4"/>
        <v>3</v>
      </c>
      <c r="AB93" s="38" t="s">
        <v>99</v>
      </c>
      <c r="AC93" s="38" t="s">
        <v>27</v>
      </c>
      <c r="AD93" s="37">
        <v>1</v>
      </c>
      <c r="AE93" s="37">
        <v>1</v>
      </c>
      <c r="AF93" s="37">
        <v>1</v>
      </c>
      <c r="AG93" s="37">
        <v>4</v>
      </c>
      <c r="AH93" s="38" t="s">
        <v>90</v>
      </c>
      <c r="AI93" s="37">
        <v>4</v>
      </c>
      <c r="AJ93" s="37">
        <v>1</v>
      </c>
      <c r="AK93" s="38" t="s">
        <v>197</v>
      </c>
      <c r="AL93" s="38">
        <f t="shared" si="5"/>
        <v>1</v>
      </c>
      <c r="AM93" s="38" t="s">
        <v>27</v>
      </c>
      <c r="AN93" s="38" t="s">
        <v>673</v>
      </c>
      <c r="AO93" s="37">
        <v>18</v>
      </c>
      <c r="AP93" s="38" t="s">
        <v>674</v>
      </c>
      <c r="AQ93" s="38" t="s">
        <v>705</v>
      </c>
      <c r="AR93" s="38" t="s">
        <v>27</v>
      </c>
      <c r="AS93" s="38" t="s">
        <v>686</v>
      </c>
      <c r="AT93" s="38" t="s">
        <v>27</v>
      </c>
      <c r="AU93" s="38" t="s">
        <v>27</v>
      </c>
      <c r="AV93" s="38" t="s">
        <v>27</v>
      </c>
      <c r="AW93" s="50"/>
      <c r="AX93" s="34" t="s">
        <v>747</v>
      </c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0"/>
      <c r="CF93" s="50"/>
      <c r="CG93" s="50"/>
      <c r="CH93" s="50"/>
      <c r="CI93" s="50"/>
    </row>
    <row r="94" spans="1:87" ht="14.25" customHeight="1" x14ac:dyDescent="0.25">
      <c r="A94" s="37">
        <v>319</v>
      </c>
      <c r="B94" s="38" t="s">
        <v>78</v>
      </c>
      <c r="C94" s="38" t="s">
        <v>26</v>
      </c>
      <c r="D94" s="38" t="s">
        <v>34</v>
      </c>
      <c r="E94" s="38"/>
      <c r="F94" s="38" t="s">
        <v>35</v>
      </c>
      <c r="G94" s="37">
        <v>1</v>
      </c>
      <c r="H94" s="37">
        <v>19</v>
      </c>
      <c r="I94" s="38" t="s">
        <v>142</v>
      </c>
      <c r="J94" s="37">
        <v>8282194225</v>
      </c>
      <c r="K94" s="37">
        <v>53.785714285714299</v>
      </c>
      <c r="L94" s="37">
        <v>0.25075987841945302</v>
      </c>
      <c r="M94" s="40">
        <v>10</v>
      </c>
      <c r="N94" s="35"/>
      <c r="O94" s="40">
        <v>2</v>
      </c>
      <c r="P94" s="40">
        <v>20</v>
      </c>
      <c r="Q94" s="40">
        <v>8</v>
      </c>
      <c r="R94" s="40">
        <v>1</v>
      </c>
      <c r="S94" s="40">
        <v>8</v>
      </c>
      <c r="T94" s="40">
        <v>1</v>
      </c>
      <c r="U94" s="40">
        <v>1</v>
      </c>
      <c r="V94" s="40">
        <v>1.5</v>
      </c>
      <c r="W94" s="38" t="s">
        <v>27</v>
      </c>
      <c r="X94" s="40">
        <v>0.5</v>
      </c>
      <c r="Y94" s="40">
        <v>3</v>
      </c>
      <c r="Z94" s="38">
        <f t="shared" si="3"/>
        <v>56</v>
      </c>
      <c r="AA94" s="38">
        <f t="shared" si="4"/>
        <v>3</v>
      </c>
      <c r="AB94" s="38" t="s">
        <v>89</v>
      </c>
      <c r="AC94" s="38" t="s">
        <v>27</v>
      </c>
      <c r="AD94" s="37">
        <v>2</v>
      </c>
      <c r="AE94" s="37">
        <v>6</v>
      </c>
      <c r="AF94" s="37">
        <v>0</v>
      </c>
      <c r="AG94" s="37">
        <v>13</v>
      </c>
      <c r="AH94" s="38" t="s">
        <v>109</v>
      </c>
      <c r="AI94" s="37">
        <v>2</v>
      </c>
      <c r="AJ94" s="40">
        <v>1</v>
      </c>
      <c r="AK94" s="38" t="s">
        <v>198</v>
      </c>
      <c r="AL94" s="38">
        <f t="shared" si="5"/>
        <v>1</v>
      </c>
      <c r="AM94" s="38" t="s">
        <v>27</v>
      </c>
      <c r="AN94" s="38" t="s">
        <v>680</v>
      </c>
      <c r="AO94" s="37">
        <v>27</v>
      </c>
      <c r="AP94" s="38" t="s">
        <v>677</v>
      </c>
      <c r="AQ94" s="38" t="s">
        <v>691</v>
      </c>
      <c r="AR94" s="38" t="s">
        <v>695</v>
      </c>
      <c r="AS94" s="38" t="s">
        <v>27</v>
      </c>
      <c r="AT94" s="38" t="s">
        <v>692</v>
      </c>
      <c r="AU94" s="38" t="s">
        <v>27</v>
      </c>
      <c r="AV94" s="38" t="s">
        <v>27</v>
      </c>
      <c r="AW94" s="34"/>
      <c r="AX94" s="34" t="s">
        <v>746</v>
      </c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</row>
    <row r="95" spans="1:87" ht="14.25" customHeight="1" x14ac:dyDescent="0.25">
      <c r="A95" s="37">
        <v>340</v>
      </c>
      <c r="B95" s="38" t="s">
        <v>78</v>
      </c>
      <c r="C95" s="38" t="s">
        <v>28</v>
      </c>
      <c r="D95" s="38" t="s">
        <v>34</v>
      </c>
      <c r="E95" s="38"/>
      <c r="F95" s="38" t="s">
        <v>35</v>
      </c>
      <c r="G95" s="37">
        <v>1</v>
      </c>
      <c r="H95" s="37">
        <v>19</v>
      </c>
      <c r="I95" s="38" t="s">
        <v>146</v>
      </c>
      <c r="J95" s="37">
        <v>94222252116</v>
      </c>
      <c r="K95" s="37">
        <v>52.625</v>
      </c>
      <c r="L95" s="37">
        <v>0.48349056603773599</v>
      </c>
      <c r="M95" s="37">
        <v>7</v>
      </c>
      <c r="N95" s="35"/>
      <c r="O95" s="35"/>
      <c r="P95" s="37">
        <v>16</v>
      </c>
      <c r="Q95" s="37">
        <v>9</v>
      </c>
      <c r="R95" s="37">
        <v>1</v>
      </c>
      <c r="S95" s="37">
        <v>9</v>
      </c>
      <c r="T95" s="37">
        <v>1</v>
      </c>
      <c r="U95" s="37">
        <v>2</v>
      </c>
      <c r="V95" s="37">
        <v>0.5</v>
      </c>
      <c r="W95" s="38" t="s">
        <v>682</v>
      </c>
      <c r="X95" s="37">
        <v>0.5</v>
      </c>
      <c r="Y95" s="37">
        <v>4</v>
      </c>
      <c r="Z95" s="38">
        <f t="shared" si="3"/>
        <v>50</v>
      </c>
      <c r="AA95" s="38">
        <f t="shared" si="4"/>
        <v>3</v>
      </c>
      <c r="AB95" s="38" t="s">
        <v>99</v>
      </c>
      <c r="AC95" s="38" t="s">
        <v>27</v>
      </c>
      <c r="AD95" s="37">
        <v>1</v>
      </c>
      <c r="AE95" s="37">
        <v>2</v>
      </c>
      <c r="AF95" s="37">
        <v>1</v>
      </c>
      <c r="AG95" s="37">
        <v>5</v>
      </c>
      <c r="AH95" s="38" t="s">
        <v>90</v>
      </c>
      <c r="AI95" s="37">
        <v>4</v>
      </c>
      <c r="AJ95" s="37">
        <v>1</v>
      </c>
      <c r="AK95" s="38" t="s">
        <v>199</v>
      </c>
      <c r="AL95" s="38">
        <f t="shared" si="5"/>
        <v>1</v>
      </c>
      <c r="AM95" s="38" t="s">
        <v>27</v>
      </c>
      <c r="AN95" s="38" t="s">
        <v>680</v>
      </c>
      <c r="AO95" s="37">
        <v>36</v>
      </c>
      <c r="AP95" s="38" t="s">
        <v>677</v>
      </c>
      <c r="AQ95" s="38" t="s">
        <v>707</v>
      </c>
      <c r="AR95" s="38" t="s">
        <v>27</v>
      </c>
      <c r="AS95" s="38" t="s">
        <v>708</v>
      </c>
      <c r="AT95" s="38" t="s">
        <v>27</v>
      </c>
      <c r="AU95" s="38" t="s">
        <v>27</v>
      </c>
      <c r="AV95" s="38" t="s">
        <v>27</v>
      </c>
      <c r="AW95" s="34"/>
      <c r="AX95" s="34" t="s">
        <v>748</v>
      </c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</row>
    <row r="96" spans="1:87" ht="14.25" customHeight="1" x14ac:dyDescent="0.25">
      <c r="A96" s="37">
        <v>356</v>
      </c>
      <c r="B96" s="38" t="s">
        <v>78</v>
      </c>
      <c r="C96" s="38" t="s">
        <v>26</v>
      </c>
      <c r="D96" s="38" t="s">
        <v>34</v>
      </c>
      <c r="E96" s="38"/>
      <c r="F96" s="38" t="s">
        <v>35</v>
      </c>
      <c r="G96" s="37">
        <v>1</v>
      </c>
      <c r="H96" s="37">
        <v>19</v>
      </c>
      <c r="I96" s="38" t="s">
        <v>147</v>
      </c>
      <c r="J96" s="37">
        <v>84463153</v>
      </c>
      <c r="K96" s="37">
        <v>74.357142857142904</v>
      </c>
      <c r="L96" s="37">
        <v>0.68844984802431597</v>
      </c>
      <c r="M96" s="40">
        <v>3</v>
      </c>
      <c r="N96" s="35"/>
      <c r="O96" s="35"/>
      <c r="P96" s="40">
        <v>6</v>
      </c>
      <c r="Q96" s="40">
        <v>3</v>
      </c>
      <c r="R96" s="40">
        <v>1</v>
      </c>
      <c r="S96" s="40">
        <v>3</v>
      </c>
      <c r="T96" s="40">
        <v>1</v>
      </c>
      <c r="U96" s="40">
        <v>1</v>
      </c>
      <c r="V96" s="40">
        <v>1.5</v>
      </c>
      <c r="W96" s="38" t="s">
        <v>27</v>
      </c>
      <c r="X96" s="40">
        <v>0.5</v>
      </c>
      <c r="Y96" s="40">
        <v>3</v>
      </c>
      <c r="Z96" s="38">
        <f t="shared" si="3"/>
        <v>23</v>
      </c>
      <c r="AA96" s="38">
        <f t="shared" si="4"/>
        <v>3</v>
      </c>
      <c r="AB96" s="38" t="s">
        <v>765</v>
      </c>
      <c r="AC96" s="38" t="s">
        <v>27</v>
      </c>
      <c r="AD96" s="37">
        <v>0</v>
      </c>
      <c r="AE96" s="37">
        <v>2</v>
      </c>
      <c r="AF96" s="37">
        <v>0</v>
      </c>
      <c r="AG96" s="37">
        <v>3</v>
      </c>
      <c r="AH96" s="38" t="s">
        <v>90</v>
      </c>
      <c r="AI96" s="37">
        <v>4</v>
      </c>
      <c r="AJ96" s="35"/>
      <c r="AK96" s="38" t="s">
        <v>200</v>
      </c>
      <c r="AL96" s="38">
        <f t="shared" si="5"/>
        <v>1</v>
      </c>
      <c r="AM96" s="38" t="s">
        <v>27</v>
      </c>
      <c r="AN96" s="38" t="s">
        <v>680</v>
      </c>
      <c r="AO96" s="37">
        <v>26</v>
      </c>
      <c r="AP96" s="38" t="s">
        <v>677</v>
      </c>
      <c r="AQ96" s="38" t="s">
        <v>709</v>
      </c>
      <c r="AR96" s="38" t="s">
        <v>27</v>
      </c>
      <c r="AS96" s="38" t="s">
        <v>27</v>
      </c>
      <c r="AT96" s="38" t="s">
        <v>692</v>
      </c>
      <c r="AU96" s="38" t="s">
        <v>695</v>
      </c>
      <c r="AV96" s="38" t="s">
        <v>27</v>
      </c>
      <c r="AW96" s="34"/>
      <c r="AX96" s="34" t="s">
        <v>746</v>
      </c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</row>
    <row r="97" spans="1:87" ht="14.25" customHeight="1" x14ac:dyDescent="0.25">
      <c r="A97" s="37">
        <v>388</v>
      </c>
      <c r="B97" s="38" t="s">
        <v>78</v>
      </c>
      <c r="C97" s="38" t="s">
        <v>26</v>
      </c>
      <c r="D97" s="38" t="s">
        <v>34</v>
      </c>
      <c r="E97" s="38"/>
      <c r="F97" s="38" t="s">
        <v>35</v>
      </c>
      <c r="G97" s="37">
        <v>1</v>
      </c>
      <c r="H97" s="37">
        <v>19</v>
      </c>
      <c r="I97" s="38" t="s">
        <v>81</v>
      </c>
      <c r="J97" s="37">
        <v>9591241137</v>
      </c>
      <c r="K97" s="37">
        <v>53.785714285714299</v>
      </c>
      <c r="L97" s="37">
        <v>0.25075987841945302</v>
      </c>
      <c r="M97" s="40">
        <v>4</v>
      </c>
      <c r="N97" s="35"/>
      <c r="O97" s="35"/>
      <c r="P97" s="40">
        <v>8</v>
      </c>
      <c r="Q97" s="40">
        <v>4</v>
      </c>
      <c r="R97" s="40">
        <v>1</v>
      </c>
      <c r="S97" s="40">
        <v>4</v>
      </c>
      <c r="T97" s="40">
        <v>1</v>
      </c>
      <c r="U97" s="40">
        <v>2</v>
      </c>
      <c r="V97" s="40">
        <v>1.5</v>
      </c>
      <c r="W97" s="38" t="s">
        <v>27</v>
      </c>
      <c r="X97" s="40">
        <v>0.5</v>
      </c>
      <c r="Y97" s="40">
        <v>4</v>
      </c>
      <c r="Z97" s="38">
        <f t="shared" si="3"/>
        <v>30</v>
      </c>
      <c r="AA97" s="38">
        <f t="shared" si="4"/>
        <v>4</v>
      </c>
      <c r="AB97" s="38" t="s">
        <v>89</v>
      </c>
      <c r="AC97" s="38" t="s">
        <v>27</v>
      </c>
      <c r="AD97" s="37">
        <v>2</v>
      </c>
      <c r="AE97" s="37">
        <v>1</v>
      </c>
      <c r="AF97" s="37">
        <v>0</v>
      </c>
      <c r="AG97" s="37">
        <v>4</v>
      </c>
      <c r="AH97" s="38" t="s">
        <v>90</v>
      </c>
      <c r="AI97" s="37">
        <v>4</v>
      </c>
      <c r="AJ97" s="40">
        <v>1</v>
      </c>
      <c r="AK97" s="38" t="s">
        <v>202</v>
      </c>
      <c r="AL97" s="38">
        <f t="shared" si="5"/>
        <v>1</v>
      </c>
      <c r="AM97" s="38" t="s">
        <v>27</v>
      </c>
      <c r="AN97" s="38" t="s">
        <v>673</v>
      </c>
      <c r="AO97" s="37">
        <v>26</v>
      </c>
      <c r="AP97" s="38" t="s">
        <v>674</v>
      </c>
      <c r="AQ97" s="38" t="s">
        <v>675</v>
      </c>
      <c r="AR97" s="38" t="s">
        <v>27</v>
      </c>
      <c r="AS97" s="38" t="s">
        <v>676</v>
      </c>
      <c r="AT97" s="38" t="s">
        <v>27</v>
      </c>
      <c r="AU97" s="38" t="s">
        <v>27</v>
      </c>
      <c r="AV97" s="38" t="s">
        <v>27</v>
      </c>
      <c r="AW97" s="34"/>
      <c r="AX97" s="34" t="s">
        <v>748</v>
      </c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</row>
    <row r="98" spans="1:87" ht="14.25" customHeight="1" x14ac:dyDescent="0.25">
      <c r="A98" s="37">
        <v>405</v>
      </c>
      <c r="B98" s="38" t="s">
        <v>78</v>
      </c>
      <c r="C98" s="38" t="s">
        <v>28</v>
      </c>
      <c r="D98" s="38" t="s">
        <v>34</v>
      </c>
      <c r="E98" s="38"/>
      <c r="F98" s="38" t="s">
        <v>35</v>
      </c>
      <c r="G98" s="37">
        <v>1</v>
      </c>
      <c r="H98" s="37">
        <v>19</v>
      </c>
      <c r="I98" s="38" t="s">
        <v>85</v>
      </c>
      <c r="J98" s="37">
        <v>1347638136</v>
      </c>
      <c r="K98" s="37">
        <v>0</v>
      </c>
      <c r="L98" s="37">
        <v>0</v>
      </c>
      <c r="M98" s="37">
        <v>9</v>
      </c>
      <c r="N98" s="35"/>
      <c r="O98" s="37">
        <v>2</v>
      </c>
      <c r="P98" s="37">
        <v>20</v>
      </c>
      <c r="Q98" s="37">
        <v>11</v>
      </c>
      <c r="R98" s="39"/>
      <c r="S98" s="37">
        <v>11</v>
      </c>
      <c r="T98" s="37">
        <v>1</v>
      </c>
      <c r="U98" s="37">
        <v>6</v>
      </c>
      <c r="V98" s="37">
        <v>2.5</v>
      </c>
      <c r="W98" s="38" t="s">
        <v>27</v>
      </c>
      <c r="X98" s="37">
        <v>0.5</v>
      </c>
      <c r="Y98" s="37">
        <v>9</v>
      </c>
      <c r="Z98" s="38">
        <f t="shared" si="3"/>
        <v>72</v>
      </c>
      <c r="AA98" s="38">
        <f t="shared" si="4"/>
        <v>9</v>
      </c>
      <c r="AB98" s="38" t="s">
        <v>27</v>
      </c>
      <c r="AC98" s="38" t="s">
        <v>27</v>
      </c>
      <c r="AD98" s="37">
        <v>6</v>
      </c>
      <c r="AE98" s="37">
        <v>4</v>
      </c>
      <c r="AF98" s="37">
        <v>0</v>
      </c>
      <c r="AG98" s="37">
        <v>15</v>
      </c>
      <c r="AH98" s="38" t="s">
        <v>109</v>
      </c>
      <c r="AI98" s="37">
        <v>2</v>
      </c>
      <c r="AJ98" s="37">
        <v>1</v>
      </c>
      <c r="AK98" s="38" t="s">
        <v>203</v>
      </c>
      <c r="AL98" s="38">
        <f t="shared" si="5"/>
        <v>1</v>
      </c>
      <c r="AM98" s="38" t="s">
        <v>27</v>
      </c>
      <c r="AN98" s="38" t="s">
        <v>673</v>
      </c>
      <c r="AO98" s="37">
        <v>20</v>
      </c>
      <c r="AP98" s="38" t="s">
        <v>677</v>
      </c>
      <c r="AQ98" s="38" t="s">
        <v>678</v>
      </c>
      <c r="AR98" s="38" t="s">
        <v>27</v>
      </c>
      <c r="AS98" s="38" t="s">
        <v>27</v>
      </c>
      <c r="AT98" s="38" t="s">
        <v>27</v>
      </c>
      <c r="AU98" s="38" t="s">
        <v>27</v>
      </c>
      <c r="AV98" s="38" t="s">
        <v>27</v>
      </c>
      <c r="AW98" s="50"/>
      <c r="AX98" s="34" t="s">
        <v>747</v>
      </c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0"/>
      <c r="CF98" s="50"/>
      <c r="CG98" s="50"/>
      <c r="CH98" s="50"/>
      <c r="CI98" s="50"/>
    </row>
    <row r="99" spans="1:87" ht="14.25" customHeight="1" x14ac:dyDescent="0.25">
      <c r="A99" s="37">
        <v>421</v>
      </c>
      <c r="B99" s="38" t="s">
        <v>78</v>
      </c>
      <c r="C99" s="38" t="s">
        <v>26</v>
      </c>
      <c r="D99" s="38" t="s">
        <v>34</v>
      </c>
      <c r="E99" s="38"/>
      <c r="F99" s="38" t="s">
        <v>35</v>
      </c>
      <c r="G99" s="37">
        <v>1</v>
      </c>
      <c r="H99" s="37">
        <v>19</v>
      </c>
      <c r="I99" s="38" t="s">
        <v>88</v>
      </c>
      <c r="J99" s="37">
        <v>217831744</v>
      </c>
      <c r="K99" s="37">
        <v>53.785714285714299</v>
      </c>
      <c r="L99" s="37">
        <v>0.25075987841945302</v>
      </c>
      <c r="M99" s="40">
        <v>7</v>
      </c>
      <c r="N99" s="47"/>
      <c r="O99" s="47"/>
      <c r="P99" s="40">
        <v>16</v>
      </c>
      <c r="Q99" s="40">
        <v>9</v>
      </c>
      <c r="R99" s="40">
        <v>1</v>
      </c>
      <c r="S99" s="40">
        <v>9</v>
      </c>
      <c r="T99" s="40">
        <v>2</v>
      </c>
      <c r="U99" s="40">
        <v>3</v>
      </c>
      <c r="V99" s="40">
        <v>1</v>
      </c>
      <c r="W99" s="38" t="s">
        <v>682</v>
      </c>
      <c r="X99" s="47"/>
      <c r="Y99" s="40">
        <v>5</v>
      </c>
      <c r="Z99" s="38">
        <f t="shared" si="3"/>
        <v>53</v>
      </c>
      <c r="AA99" s="38">
        <f t="shared" si="4"/>
        <v>4</v>
      </c>
      <c r="AB99" s="38" t="s">
        <v>89</v>
      </c>
      <c r="AC99" s="38" t="s">
        <v>27</v>
      </c>
      <c r="AD99" s="37">
        <v>2</v>
      </c>
      <c r="AE99" s="37">
        <v>2</v>
      </c>
      <c r="AF99" s="37">
        <v>0</v>
      </c>
      <c r="AG99" s="37">
        <v>8</v>
      </c>
      <c r="AH99" s="38" t="s">
        <v>204</v>
      </c>
      <c r="AI99" s="37">
        <v>2</v>
      </c>
      <c r="AJ99" s="40">
        <v>1</v>
      </c>
      <c r="AK99" s="38" t="s">
        <v>205</v>
      </c>
      <c r="AL99" s="38">
        <f t="shared" si="5"/>
        <v>1</v>
      </c>
      <c r="AM99" s="38" t="s">
        <v>27</v>
      </c>
      <c r="AN99" s="38" t="s">
        <v>673</v>
      </c>
      <c r="AO99" s="37">
        <v>24</v>
      </c>
      <c r="AP99" s="38" t="s">
        <v>677</v>
      </c>
      <c r="AQ99" s="38" t="s">
        <v>679</v>
      </c>
      <c r="AR99" s="38" t="s">
        <v>27</v>
      </c>
      <c r="AS99" s="38" t="s">
        <v>27</v>
      </c>
      <c r="AT99" s="38" t="s">
        <v>27</v>
      </c>
      <c r="AU99" s="38" t="s">
        <v>27</v>
      </c>
      <c r="AV99" s="38" t="s">
        <v>27</v>
      </c>
      <c r="AW99" s="34"/>
      <c r="AX99" s="34" t="s">
        <v>747</v>
      </c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</row>
    <row r="100" spans="1:87" ht="14.25" customHeight="1" x14ac:dyDescent="0.25">
      <c r="A100" s="37">
        <v>437</v>
      </c>
      <c r="B100" s="38" t="s">
        <v>78</v>
      </c>
      <c r="C100" s="38" t="s">
        <v>26</v>
      </c>
      <c r="D100" s="38" t="s">
        <v>34</v>
      </c>
      <c r="E100" s="38"/>
      <c r="F100" s="38" t="s">
        <v>35</v>
      </c>
      <c r="G100" s="37">
        <v>1</v>
      </c>
      <c r="H100" s="37">
        <v>19</v>
      </c>
      <c r="I100" s="38" t="s">
        <v>150</v>
      </c>
      <c r="J100" s="37">
        <v>82135906</v>
      </c>
      <c r="K100" s="37">
        <v>74.357142857142904</v>
      </c>
      <c r="L100" s="37">
        <v>0.68844984802431597</v>
      </c>
      <c r="M100" s="37">
        <v>6</v>
      </c>
      <c r="N100" s="35"/>
      <c r="O100" s="39"/>
      <c r="P100" s="37">
        <v>13</v>
      </c>
      <c r="Q100" s="37">
        <v>6</v>
      </c>
      <c r="R100" s="37">
        <v>1</v>
      </c>
      <c r="S100" s="37">
        <v>6</v>
      </c>
      <c r="T100" s="37">
        <v>2</v>
      </c>
      <c r="U100" s="37">
        <v>4</v>
      </c>
      <c r="V100" s="37">
        <v>1.5</v>
      </c>
      <c r="W100" s="38" t="s">
        <v>27</v>
      </c>
      <c r="X100" s="37">
        <v>1.5</v>
      </c>
      <c r="Y100" s="37">
        <v>7</v>
      </c>
      <c r="Z100" s="38">
        <f t="shared" si="3"/>
        <v>48</v>
      </c>
      <c r="AA100" s="38">
        <f t="shared" si="4"/>
        <v>7</v>
      </c>
      <c r="AB100" s="38" t="s">
        <v>765</v>
      </c>
      <c r="AC100" s="38" t="s">
        <v>27</v>
      </c>
      <c r="AD100" s="37">
        <v>2</v>
      </c>
      <c r="AE100" s="37">
        <v>1</v>
      </c>
      <c r="AF100" s="37">
        <v>2</v>
      </c>
      <c r="AG100" s="37">
        <v>6</v>
      </c>
      <c r="AH100" s="38" t="s">
        <v>90</v>
      </c>
      <c r="AI100" s="37">
        <v>4</v>
      </c>
      <c r="AJ100" s="37">
        <v>1</v>
      </c>
      <c r="AK100" s="38" t="s">
        <v>206</v>
      </c>
      <c r="AL100" s="38">
        <f t="shared" si="5"/>
        <v>1</v>
      </c>
      <c r="AM100" s="38" t="s">
        <v>27</v>
      </c>
      <c r="AN100" s="38" t="s">
        <v>680</v>
      </c>
      <c r="AO100" s="37">
        <v>34</v>
      </c>
      <c r="AP100" s="38" t="s">
        <v>677</v>
      </c>
      <c r="AQ100" s="38" t="s">
        <v>712</v>
      </c>
      <c r="AR100" s="38" t="s">
        <v>27</v>
      </c>
      <c r="AS100" s="38" t="s">
        <v>713</v>
      </c>
      <c r="AT100" s="38" t="s">
        <v>27</v>
      </c>
      <c r="AU100" s="38" t="s">
        <v>27</v>
      </c>
      <c r="AV100" s="38" t="s">
        <v>27</v>
      </c>
      <c r="AW100" s="34"/>
      <c r="AX100" s="34" t="s">
        <v>748</v>
      </c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</row>
    <row r="101" spans="1:87" ht="14.25" customHeight="1" x14ac:dyDescent="0.25">
      <c r="A101" s="37">
        <v>453</v>
      </c>
      <c r="B101" s="38" t="s">
        <v>78</v>
      </c>
      <c r="C101" s="38" t="s">
        <v>28</v>
      </c>
      <c r="D101" s="38" t="s">
        <v>34</v>
      </c>
      <c r="E101" s="38"/>
      <c r="F101" s="38" t="s">
        <v>35</v>
      </c>
      <c r="G101" s="37">
        <v>1</v>
      </c>
      <c r="H101" s="37">
        <v>19</v>
      </c>
      <c r="I101" s="38" t="s">
        <v>152</v>
      </c>
      <c r="J101" s="37">
        <v>792288984</v>
      </c>
      <c r="K101" s="37">
        <v>69.125</v>
      </c>
      <c r="L101" s="37">
        <v>0.79481132075471705</v>
      </c>
      <c r="M101" s="37">
        <v>12</v>
      </c>
      <c r="N101" s="35"/>
      <c r="O101" s="39"/>
      <c r="P101" s="37">
        <v>28</v>
      </c>
      <c r="Q101" s="37">
        <v>16</v>
      </c>
      <c r="R101" s="40">
        <v>1</v>
      </c>
      <c r="S101" s="37">
        <v>16</v>
      </c>
      <c r="T101" s="37">
        <v>1</v>
      </c>
      <c r="U101" s="37">
        <v>5</v>
      </c>
      <c r="V101" s="37">
        <v>5</v>
      </c>
      <c r="W101" s="38" t="s">
        <v>27</v>
      </c>
      <c r="X101" s="37">
        <v>3</v>
      </c>
      <c r="Y101" s="37">
        <v>13</v>
      </c>
      <c r="Z101" s="38">
        <f t="shared" si="3"/>
        <v>100</v>
      </c>
      <c r="AA101" s="38">
        <f t="shared" si="4"/>
        <v>13</v>
      </c>
      <c r="AB101" s="38" t="s">
        <v>102</v>
      </c>
      <c r="AC101" s="38" t="s">
        <v>27</v>
      </c>
      <c r="AD101" s="37">
        <v>4</v>
      </c>
      <c r="AE101" s="37">
        <v>7</v>
      </c>
      <c r="AF101" s="37">
        <v>4</v>
      </c>
      <c r="AG101" s="37">
        <v>19</v>
      </c>
      <c r="AH101" s="38" t="s">
        <v>90</v>
      </c>
      <c r="AI101" s="37">
        <v>4</v>
      </c>
      <c r="AJ101" s="40">
        <v>1</v>
      </c>
      <c r="AK101" s="38" t="s">
        <v>207</v>
      </c>
      <c r="AL101" s="38">
        <f t="shared" si="5"/>
        <v>1</v>
      </c>
      <c r="AM101" s="38" t="s">
        <v>27</v>
      </c>
      <c r="AN101" s="38" t="s">
        <v>673</v>
      </c>
      <c r="AO101" s="37">
        <v>23</v>
      </c>
      <c r="AP101" s="38" t="s">
        <v>677</v>
      </c>
      <c r="AQ101" s="38" t="s">
        <v>714</v>
      </c>
      <c r="AR101" s="38" t="s">
        <v>695</v>
      </c>
      <c r="AS101" s="38" t="s">
        <v>27</v>
      </c>
      <c r="AT101" s="38" t="s">
        <v>27</v>
      </c>
      <c r="AU101" s="38" t="s">
        <v>27</v>
      </c>
      <c r="AV101" s="38" t="s">
        <v>27</v>
      </c>
      <c r="AW101" s="34"/>
      <c r="AX101" s="34" t="s">
        <v>747</v>
      </c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</row>
    <row r="102" spans="1:87" ht="14.25" customHeight="1" x14ac:dyDescent="0.25">
      <c r="A102" s="37">
        <v>515</v>
      </c>
      <c r="B102" s="38" t="s">
        <v>78</v>
      </c>
      <c r="C102" s="38" t="s">
        <v>28</v>
      </c>
      <c r="D102" s="38" t="s">
        <v>34</v>
      </c>
      <c r="E102" s="38"/>
      <c r="F102" s="38" t="s">
        <v>35</v>
      </c>
      <c r="G102" s="37">
        <v>1</v>
      </c>
      <c r="H102" s="37">
        <v>19</v>
      </c>
      <c r="I102" s="38" t="s">
        <v>169</v>
      </c>
      <c r="J102" s="37">
        <v>178114327</v>
      </c>
      <c r="K102" s="37">
        <v>69.125</v>
      </c>
      <c r="L102" s="37">
        <v>0.79481132075471705</v>
      </c>
      <c r="M102" s="37">
        <v>2</v>
      </c>
      <c r="N102" s="35"/>
      <c r="O102" s="35"/>
      <c r="P102" s="37">
        <v>4</v>
      </c>
      <c r="Q102" s="37">
        <v>2</v>
      </c>
      <c r="R102" s="37">
        <v>1</v>
      </c>
      <c r="S102" s="37">
        <v>2</v>
      </c>
      <c r="T102" s="37">
        <v>1</v>
      </c>
      <c r="U102" s="40">
        <v>1</v>
      </c>
      <c r="V102" s="37">
        <v>1.5</v>
      </c>
      <c r="W102" s="38" t="s">
        <v>27</v>
      </c>
      <c r="X102" s="40">
        <v>0.5</v>
      </c>
      <c r="Y102" s="37">
        <v>3</v>
      </c>
      <c r="Z102" s="38">
        <f t="shared" si="3"/>
        <v>18</v>
      </c>
      <c r="AA102" s="38">
        <f t="shared" si="4"/>
        <v>3</v>
      </c>
      <c r="AB102" s="38" t="s">
        <v>102</v>
      </c>
      <c r="AC102" s="38" t="s">
        <v>27</v>
      </c>
      <c r="AD102" s="37">
        <v>2</v>
      </c>
      <c r="AE102" s="37">
        <v>1</v>
      </c>
      <c r="AF102" s="37">
        <v>0</v>
      </c>
      <c r="AG102" s="37">
        <v>5</v>
      </c>
      <c r="AH102" s="38" t="s">
        <v>90</v>
      </c>
      <c r="AI102" s="37">
        <v>4</v>
      </c>
      <c r="AJ102" s="40">
        <v>1</v>
      </c>
      <c r="AK102" s="38" t="s">
        <v>213</v>
      </c>
      <c r="AL102" s="38">
        <f t="shared" si="5"/>
        <v>1</v>
      </c>
      <c r="AM102" s="38" t="s">
        <v>27</v>
      </c>
      <c r="AN102" s="38" t="s">
        <v>680</v>
      </c>
      <c r="AO102" s="37">
        <v>31</v>
      </c>
      <c r="AP102" s="38" t="s">
        <v>677</v>
      </c>
      <c r="AQ102" s="38" t="s">
        <v>694</v>
      </c>
      <c r="AR102" s="38" t="s">
        <v>27</v>
      </c>
      <c r="AS102" s="38" t="s">
        <v>27</v>
      </c>
      <c r="AT102" s="38" t="s">
        <v>692</v>
      </c>
      <c r="AU102" s="38" t="s">
        <v>27</v>
      </c>
      <c r="AV102" s="38" t="s">
        <v>696</v>
      </c>
      <c r="AW102" s="34"/>
      <c r="AX102" s="34" t="s">
        <v>746</v>
      </c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</row>
    <row r="103" spans="1:87" ht="14.25" customHeight="1" x14ac:dyDescent="0.25">
      <c r="A103" s="37">
        <v>531</v>
      </c>
      <c r="B103" s="38" t="s">
        <v>78</v>
      </c>
      <c r="C103" s="38" t="s">
        <v>28</v>
      </c>
      <c r="D103" s="38" t="s">
        <v>34</v>
      </c>
      <c r="E103" s="38"/>
      <c r="F103" s="38" t="s">
        <v>35</v>
      </c>
      <c r="G103" s="37">
        <v>1</v>
      </c>
      <c r="H103" s="37">
        <v>19</v>
      </c>
      <c r="I103" s="38" t="s">
        <v>171</v>
      </c>
      <c r="J103" s="37">
        <v>8518124088</v>
      </c>
      <c r="K103" s="37">
        <v>52.625</v>
      </c>
      <c r="L103" s="37">
        <v>0.48349056603773599</v>
      </c>
      <c r="M103" s="40">
        <v>2</v>
      </c>
      <c r="N103" s="35"/>
      <c r="O103" s="47"/>
      <c r="P103" s="40">
        <v>3</v>
      </c>
      <c r="Q103" s="40">
        <v>1</v>
      </c>
      <c r="R103" s="40">
        <v>1</v>
      </c>
      <c r="S103" s="40">
        <v>1</v>
      </c>
      <c r="T103" s="40">
        <v>1</v>
      </c>
      <c r="U103" s="40">
        <v>1</v>
      </c>
      <c r="V103" s="47"/>
      <c r="W103" s="38" t="s">
        <v>27</v>
      </c>
      <c r="X103" s="47"/>
      <c r="Y103" s="40">
        <v>1</v>
      </c>
      <c r="Z103" s="38">
        <f t="shared" si="3"/>
        <v>11</v>
      </c>
      <c r="AA103" s="38">
        <f t="shared" si="4"/>
        <v>1</v>
      </c>
      <c r="AB103" s="38" t="s">
        <v>99</v>
      </c>
      <c r="AC103" s="38" t="s">
        <v>27</v>
      </c>
      <c r="AD103" s="37">
        <v>0</v>
      </c>
      <c r="AE103" s="37">
        <v>0</v>
      </c>
      <c r="AF103" s="37">
        <v>0</v>
      </c>
      <c r="AG103" s="37">
        <v>1</v>
      </c>
      <c r="AH103" s="38" t="s">
        <v>90</v>
      </c>
      <c r="AI103" s="37">
        <v>4</v>
      </c>
      <c r="AJ103" s="47"/>
      <c r="AK103" s="38" t="s">
        <v>214</v>
      </c>
      <c r="AL103" s="38">
        <f t="shared" si="5"/>
        <v>1</v>
      </c>
      <c r="AM103" s="38" t="s">
        <v>27</v>
      </c>
      <c r="AN103" s="38" t="s">
        <v>680</v>
      </c>
      <c r="AO103" s="37">
        <v>25</v>
      </c>
      <c r="AP103" s="38" t="s">
        <v>677</v>
      </c>
      <c r="AQ103" s="38" t="s">
        <v>725</v>
      </c>
      <c r="AR103" s="38" t="s">
        <v>27</v>
      </c>
      <c r="AS103" s="38" t="s">
        <v>726</v>
      </c>
      <c r="AT103" s="38" t="s">
        <v>27</v>
      </c>
      <c r="AU103" s="38" t="s">
        <v>27</v>
      </c>
      <c r="AV103" s="38" t="s">
        <v>27</v>
      </c>
      <c r="AW103" s="34"/>
      <c r="AX103" s="34" t="s">
        <v>748</v>
      </c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</row>
    <row r="104" spans="1:87" ht="14.25" customHeight="1" x14ac:dyDescent="0.25">
      <c r="A104" s="37">
        <v>5</v>
      </c>
      <c r="B104" s="38" t="s">
        <v>78</v>
      </c>
      <c r="C104" s="38" t="s">
        <v>28</v>
      </c>
      <c r="D104" s="38" t="s">
        <v>36</v>
      </c>
      <c r="E104" s="38"/>
      <c r="F104" s="38" t="s">
        <v>32</v>
      </c>
      <c r="G104" s="37">
        <v>66</v>
      </c>
      <c r="H104" s="37">
        <v>56</v>
      </c>
      <c r="I104" s="38" t="s">
        <v>92</v>
      </c>
      <c r="J104" s="37">
        <v>9165180138</v>
      </c>
      <c r="K104" s="37">
        <v>0</v>
      </c>
      <c r="L104" s="37">
        <v>0</v>
      </c>
      <c r="M104" s="37">
        <v>5</v>
      </c>
      <c r="N104" s="39"/>
      <c r="O104" s="37">
        <v>3</v>
      </c>
      <c r="P104" s="37">
        <v>14</v>
      </c>
      <c r="Q104" s="37">
        <v>9</v>
      </c>
      <c r="R104" s="39"/>
      <c r="S104" s="37">
        <v>9</v>
      </c>
      <c r="T104" s="37">
        <v>1</v>
      </c>
      <c r="U104" s="37">
        <v>2</v>
      </c>
      <c r="V104" s="37">
        <v>2.5</v>
      </c>
      <c r="W104" s="38" t="s">
        <v>27</v>
      </c>
      <c r="X104" s="37">
        <v>1.5</v>
      </c>
      <c r="Y104" s="37">
        <v>6</v>
      </c>
      <c r="Z104" s="38">
        <f t="shared" si="3"/>
        <v>53</v>
      </c>
      <c r="AA104" s="38">
        <f t="shared" si="4"/>
        <v>6</v>
      </c>
      <c r="AB104" s="38" t="s">
        <v>27</v>
      </c>
      <c r="AC104" s="38" t="s">
        <v>27</v>
      </c>
      <c r="AD104" s="37">
        <v>11</v>
      </c>
      <c r="AE104" s="37">
        <v>7</v>
      </c>
      <c r="AF104" s="37">
        <v>0</v>
      </c>
      <c r="AG104" s="37">
        <v>25</v>
      </c>
      <c r="AH104" s="38" t="s">
        <v>182</v>
      </c>
      <c r="AI104" s="37">
        <v>3</v>
      </c>
      <c r="AJ104" s="37">
        <v>1</v>
      </c>
      <c r="AK104" s="38" t="s">
        <v>296</v>
      </c>
      <c r="AL104" s="38">
        <f t="shared" si="5"/>
        <v>1</v>
      </c>
      <c r="AM104" s="38" t="s">
        <v>27</v>
      </c>
      <c r="AN104" s="38" t="s">
        <v>680</v>
      </c>
      <c r="AO104" s="37">
        <v>24</v>
      </c>
      <c r="AP104" s="38" t="s">
        <v>677</v>
      </c>
      <c r="AQ104" s="38" t="s">
        <v>679</v>
      </c>
      <c r="AR104" s="38" t="s">
        <v>27</v>
      </c>
      <c r="AS104" s="38" t="s">
        <v>681</v>
      </c>
      <c r="AT104" s="38" t="s">
        <v>27</v>
      </c>
      <c r="AU104" s="38" t="s">
        <v>27</v>
      </c>
      <c r="AV104" s="38" t="s">
        <v>27</v>
      </c>
      <c r="AW104" s="50"/>
      <c r="AX104" s="34" t="s">
        <v>747</v>
      </c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</row>
    <row r="105" spans="1:87" ht="14.25" customHeight="1" x14ac:dyDescent="0.25">
      <c r="A105" s="37">
        <v>42</v>
      </c>
      <c r="B105" s="38" t="s">
        <v>78</v>
      </c>
      <c r="C105" s="38" t="s">
        <v>28</v>
      </c>
      <c r="D105" s="38" t="s">
        <v>36</v>
      </c>
      <c r="E105" s="38"/>
      <c r="F105" s="38" t="s">
        <v>32</v>
      </c>
      <c r="G105" s="37">
        <v>66</v>
      </c>
      <c r="H105" s="37">
        <v>56</v>
      </c>
      <c r="I105" s="38" t="s">
        <v>101</v>
      </c>
      <c r="J105" s="37">
        <v>17888851</v>
      </c>
      <c r="K105" s="37">
        <v>0.42857142857142899</v>
      </c>
      <c r="L105" s="37">
        <v>0.214285714285714</v>
      </c>
      <c r="M105" s="37">
        <v>5</v>
      </c>
      <c r="N105" s="35"/>
      <c r="O105" s="37">
        <v>6</v>
      </c>
      <c r="P105" s="37">
        <v>11</v>
      </c>
      <c r="Q105" s="37">
        <v>6</v>
      </c>
      <c r="R105" s="37">
        <v>1</v>
      </c>
      <c r="S105" s="37">
        <v>6</v>
      </c>
      <c r="T105" s="37">
        <v>1</v>
      </c>
      <c r="U105" s="37">
        <v>4</v>
      </c>
      <c r="V105" s="37">
        <v>2.5</v>
      </c>
      <c r="W105" s="38" t="s">
        <v>27</v>
      </c>
      <c r="X105" s="37">
        <v>2.5</v>
      </c>
      <c r="Y105" s="37">
        <v>9</v>
      </c>
      <c r="Z105" s="38">
        <f t="shared" si="3"/>
        <v>54</v>
      </c>
      <c r="AA105" s="38">
        <f t="shared" si="4"/>
        <v>9</v>
      </c>
      <c r="AB105" s="38" t="s">
        <v>99</v>
      </c>
      <c r="AC105" s="38" t="s">
        <v>27</v>
      </c>
      <c r="AD105" s="37">
        <v>8</v>
      </c>
      <c r="AE105" s="37">
        <v>8</v>
      </c>
      <c r="AF105" s="37">
        <v>2</v>
      </c>
      <c r="AG105" s="37">
        <v>27</v>
      </c>
      <c r="AH105" s="38" t="s">
        <v>298</v>
      </c>
      <c r="AI105" s="37">
        <v>3</v>
      </c>
      <c r="AJ105" s="40">
        <v>1</v>
      </c>
      <c r="AK105" s="38" t="s">
        <v>299</v>
      </c>
      <c r="AL105" s="38">
        <f t="shared" si="5"/>
        <v>1</v>
      </c>
      <c r="AM105" s="38" t="s">
        <v>27</v>
      </c>
      <c r="AN105" s="38" t="s">
        <v>680</v>
      </c>
      <c r="AO105" s="37">
        <v>30</v>
      </c>
      <c r="AP105" s="38" t="s">
        <v>674</v>
      </c>
      <c r="AQ105" s="38" t="s">
        <v>687</v>
      </c>
      <c r="AR105" s="38" t="s">
        <v>27</v>
      </c>
      <c r="AS105" s="38" t="s">
        <v>688</v>
      </c>
      <c r="AT105" s="38" t="s">
        <v>27</v>
      </c>
      <c r="AU105" s="38" t="s">
        <v>27</v>
      </c>
      <c r="AV105" s="38" t="s">
        <v>27</v>
      </c>
      <c r="AW105" s="50"/>
      <c r="AX105" s="34" t="s">
        <v>748</v>
      </c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0"/>
      <c r="CF105" s="50"/>
      <c r="CG105" s="50"/>
      <c r="CH105" s="50"/>
      <c r="CI105" s="50"/>
    </row>
    <row r="106" spans="1:87" ht="14.25" customHeight="1" x14ac:dyDescent="0.25">
      <c r="A106" s="37">
        <v>81</v>
      </c>
      <c r="B106" s="38" t="s">
        <v>78</v>
      </c>
      <c r="C106" s="38" t="s">
        <v>26</v>
      </c>
      <c r="D106" s="38" t="s">
        <v>36</v>
      </c>
      <c r="E106" s="38"/>
      <c r="F106" s="38" t="s">
        <v>32</v>
      </c>
      <c r="G106" s="37">
        <v>66</v>
      </c>
      <c r="H106" s="37">
        <v>56</v>
      </c>
      <c r="I106" s="38" t="s">
        <v>106</v>
      </c>
      <c r="J106" s="37">
        <v>90153375</v>
      </c>
      <c r="K106" s="37">
        <v>0.1875</v>
      </c>
      <c r="L106" s="37">
        <v>9.375E-2</v>
      </c>
      <c r="M106" s="37">
        <v>6</v>
      </c>
      <c r="N106" s="35"/>
      <c r="O106" s="40">
        <v>2</v>
      </c>
      <c r="P106" s="37">
        <v>13</v>
      </c>
      <c r="Q106" s="37">
        <v>7</v>
      </c>
      <c r="R106" s="37">
        <v>1</v>
      </c>
      <c r="S106" s="37">
        <v>7</v>
      </c>
      <c r="T106" s="37">
        <v>1</v>
      </c>
      <c r="U106" s="37">
        <v>2</v>
      </c>
      <c r="V106" s="37">
        <v>1.5</v>
      </c>
      <c r="W106" s="38" t="s">
        <v>27</v>
      </c>
      <c r="X106" s="37">
        <v>0.5</v>
      </c>
      <c r="Y106" s="37">
        <v>4</v>
      </c>
      <c r="Z106" s="38">
        <f t="shared" si="3"/>
        <v>45</v>
      </c>
      <c r="AA106" s="38">
        <f t="shared" si="4"/>
        <v>4</v>
      </c>
      <c r="AB106" s="38" t="s">
        <v>89</v>
      </c>
      <c r="AC106" s="38" t="s">
        <v>27</v>
      </c>
      <c r="AD106" s="37">
        <v>4</v>
      </c>
      <c r="AE106" s="37">
        <v>11</v>
      </c>
      <c r="AF106" s="37">
        <v>2</v>
      </c>
      <c r="AG106" s="37">
        <v>24</v>
      </c>
      <c r="AH106" s="38" t="s">
        <v>262</v>
      </c>
      <c r="AI106" s="37">
        <v>3</v>
      </c>
      <c r="AJ106" s="37">
        <v>1</v>
      </c>
      <c r="AK106" s="38" t="s">
        <v>300</v>
      </c>
      <c r="AL106" s="38">
        <f t="shared" si="5"/>
        <v>1</v>
      </c>
      <c r="AM106" s="38" t="s">
        <v>27</v>
      </c>
      <c r="AN106" s="38" t="s">
        <v>673</v>
      </c>
      <c r="AO106" s="37">
        <v>18</v>
      </c>
      <c r="AP106" s="38" t="s">
        <v>677</v>
      </c>
      <c r="AQ106" s="38" t="s">
        <v>690</v>
      </c>
      <c r="AR106" s="38" t="s">
        <v>27</v>
      </c>
      <c r="AS106" s="38" t="s">
        <v>27</v>
      </c>
      <c r="AT106" s="38" t="s">
        <v>27</v>
      </c>
      <c r="AU106" s="38" t="s">
        <v>27</v>
      </c>
      <c r="AV106" s="38" t="s">
        <v>27</v>
      </c>
      <c r="AW106" s="34"/>
      <c r="AX106" s="34" t="s">
        <v>747</v>
      </c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</row>
    <row r="107" spans="1:87" ht="14.25" customHeight="1" x14ac:dyDescent="0.25">
      <c r="A107" s="37">
        <v>97</v>
      </c>
      <c r="B107" s="38" t="s">
        <v>78</v>
      </c>
      <c r="C107" s="38" t="s">
        <v>26</v>
      </c>
      <c r="D107" s="38" t="s">
        <v>36</v>
      </c>
      <c r="E107" s="38"/>
      <c r="F107" s="38" t="s">
        <v>32</v>
      </c>
      <c r="G107" s="37">
        <v>66</v>
      </c>
      <c r="H107" s="37">
        <v>56</v>
      </c>
      <c r="I107" s="38" t="s">
        <v>111</v>
      </c>
      <c r="J107" s="37">
        <v>134763219</v>
      </c>
      <c r="K107" s="37">
        <v>0</v>
      </c>
      <c r="L107" s="37">
        <v>0</v>
      </c>
      <c r="M107" s="37">
        <v>11</v>
      </c>
      <c r="N107" s="35"/>
      <c r="O107" s="40">
        <v>3</v>
      </c>
      <c r="P107" s="37">
        <v>23</v>
      </c>
      <c r="Q107" s="37">
        <v>12</v>
      </c>
      <c r="R107" s="39"/>
      <c r="S107" s="37">
        <v>12</v>
      </c>
      <c r="T107" s="37">
        <v>1</v>
      </c>
      <c r="U107" s="37">
        <v>3</v>
      </c>
      <c r="V107" s="37">
        <v>6.5</v>
      </c>
      <c r="W107" s="38" t="s">
        <v>27</v>
      </c>
      <c r="X107" s="37">
        <v>4.5</v>
      </c>
      <c r="Y107" s="37">
        <v>14</v>
      </c>
      <c r="Z107" s="38">
        <f t="shared" si="3"/>
        <v>90</v>
      </c>
      <c r="AA107" s="38">
        <f t="shared" si="4"/>
        <v>14</v>
      </c>
      <c r="AB107" s="38" t="s">
        <v>27</v>
      </c>
      <c r="AC107" s="38" t="s">
        <v>27</v>
      </c>
      <c r="AD107" s="37">
        <v>7</v>
      </c>
      <c r="AE107" s="37">
        <v>7</v>
      </c>
      <c r="AF107" s="37">
        <v>3</v>
      </c>
      <c r="AG107" s="37">
        <v>26</v>
      </c>
      <c r="AH107" s="38" t="s">
        <v>112</v>
      </c>
      <c r="AI107" s="37">
        <v>1</v>
      </c>
      <c r="AJ107" s="39"/>
      <c r="AK107" s="38" t="s">
        <v>301</v>
      </c>
      <c r="AL107" s="38">
        <f t="shared" si="5"/>
        <v>1</v>
      </c>
      <c r="AM107" s="38" t="s">
        <v>27</v>
      </c>
      <c r="AN107" s="38" t="s">
        <v>673</v>
      </c>
      <c r="AO107" s="37">
        <v>23</v>
      </c>
      <c r="AP107" s="38" t="s">
        <v>677</v>
      </c>
      <c r="AQ107" s="38" t="s">
        <v>691</v>
      </c>
      <c r="AR107" s="38" t="s">
        <v>27</v>
      </c>
      <c r="AS107" s="38" t="s">
        <v>27</v>
      </c>
      <c r="AT107" s="38" t="s">
        <v>27</v>
      </c>
      <c r="AU107" s="38" t="s">
        <v>27</v>
      </c>
      <c r="AV107" s="38" t="s">
        <v>27</v>
      </c>
      <c r="AW107" s="34"/>
      <c r="AX107" s="34" t="s">
        <v>747</v>
      </c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</row>
    <row r="108" spans="1:87" ht="14.25" customHeight="1" x14ac:dyDescent="0.25">
      <c r="A108" s="37">
        <v>123</v>
      </c>
      <c r="B108" s="38" t="s">
        <v>78</v>
      </c>
      <c r="C108" s="38" t="s">
        <v>26</v>
      </c>
      <c r="D108" s="38" t="s">
        <v>36</v>
      </c>
      <c r="E108" s="38"/>
      <c r="F108" s="38" t="s">
        <v>32</v>
      </c>
      <c r="G108" s="37">
        <v>66</v>
      </c>
      <c r="H108" s="37">
        <v>56</v>
      </c>
      <c r="I108" s="38" t="s">
        <v>111</v>
      </c>
      <c r="J108" s="37">
        <v>134763219</v>
      </c>
      <c r="K108" s="37">
        <v>0</v>
      </c>
      <c r="L108" s="37">
        <v>0</v>
      </c>
      <c r="M108" s="40">
        <v>9</v>
      </c>
      <c r="N108" s="35"/>
      <c r="O108" s="40">
        <v>3</v>
      </c>
      <c r="P108" s="40">
        <v>17</v>
      </c>
      <c r="Q108" s="40">
        <v>8</v>
      </c>
      <c r="R108" s="35"/>
      <c r="S108" s="40">
        <v>8</v>
      </c>
      <c r="T108" s="40">
        <v>1</v>
      </c>
      <c r="U108" s="40">
        <v>5</v>
      </c>
      <c r="V108" s="40">
        <v>3.5</v>
      </c>
      <c r="W108" s="38" t="s">
        <v>27</v>
      </c>
      <c r="X108" s="40">
        <v>1.5</v>
      </c>
      <c r="Y108" s="40">
        <v>10</v>
      </c>
      <c r="Z108" s="38">
        <f t="shared" si="3"/>
        <v>66</v>
      </c>
      <c r="AA108" s="38">
        <f t="shared" si="4"/>
        <v>10</v>
      </c>
      <c r="AB108" s="38" t="s">
        <v>27</v>
      </c>
      <c r="AC108" s="38" t="s">
        <v>27</v>
      </c>
      <c r="AD108" s="37">
        <v>3</v>
      </c>
      <c r="AE108" s="37">
        <v>7</v>
      </c>
      <c r="AF108" s="37">
        <v>0</v>
      </c>
      <c r="AG108" s="37">
        <v>19</v>
      </c>
      <c r="AH108" s="38" t="s">
        <v>112</v>
      </c>
      <c r="AI108" s="37">
        <v>1</v>
      </c>
      <c r="AJ108" s="40">
        <v>1</v>
      </c>
      <c r="AK108" s="38" t="s">
        <v>302</v>
      </c>
      <c r="AL108" s="38">
        <f t="shared" si="5"/>
        <v>1</v>
      </c>
      <c r="AM108" s="38" t="s">
        <v>27</v>
      </c>
      <c r="AN108" s="38" t="s">
        <v>673</v>
      </c>
      <c r="AO108" s="37">
        <v>23</v>
      </c>
      <c r="AP108" s="38" t="s">
        <v>677</v>
      </c>
      <c r="AQ108" s="38" t="s">
        <v>691</v>
      </c>
      <c r="AR108" s="38" t="s">
        <v>27</v>
      </c>
      <c r="AS108" s="38" t="s">
        <v>27</v>
      </c>
      <c r="AT108" s="38" t="s">
        <v>27</v>
      </c>
      <c r="AU108" s="38" t="s">
        <v>27</v>
      </c>
      <c r="AV108" s="38" t="s">
        <v>27</v>
      </c>
      <c r="AW108" s="34"/>
      <c r="AX108" s="34" t="s">
        <v>747</v>
      </c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</row>
    <row r="109" spans="1:87" ht="14.25" customHeight="1" x14ac:dyDescent="0.25">
      <c r="A109" s="37">
        <v>135</v>
      </c>
      <c r="B109" s="38" t="s">
        <v>78</v>
      </c>
      <c r="C109" s="38" t="s">
        <v>26</v>
      </c>
      <c r="D109" s="38" t="s">
        <v>36</v>
      </c>
      <c r="E109" s="38"/>
      <c r="F109" s="38" t="s">
        <v>32</v>
      </c>
      <c r="G109" s="37">
        <v>66</v>
      </c>
      <c r="H109" s="37">
        <v>56</v>
      </c>
      <c r="I109" s="38" t="s">
        <v>118</v>
      </c>
      <c r="J109" s="37">
        <v>10238105208</v>
      </c>
      <c r="K109" s="37">
        <v>0</v>
      </c>
      <c r="L109" s="37">
        <v>0</v>
      </c>
      <c r="M109" s="37">
        <v>11</v>
      </c>
      <c r="N109" s="35"/>
      <c r="O109" s="40">
        <v>3</v>
      </c>
      <c r="P109" s="37">
        <v>26</v>
      </c>
      <c r="Q109" s="37">
        <v>15</v>
      </c>
      <c r="R109" s="39"/>
      <c r="S109" s="37">
        <v>15</v>
      </c>
      <c r="T109" s="37">
        <v>1</v>
      </c>
      <c r="U109" s="40">
        <v>8</v>
      </c>
      <c r="V109" s="37">
        <v>5</v>
      </c>
      <c r="W109" s="38" t="s">
        <v>27</v>
      </c>
      <c r="X109" s="37">
        <v>2</v>
      </c>
      <c r="Y109" s="37">
        <v>15</v>
      </c>
      <c r="Z109" s="38">
        <f t="shared" si="3"/>
        <v>101</v>
      </c>
      <c r="AA109" s="38">
        <f t="shared" si="4"/>
        <v>15</v>
      </c>
      <c r="AB109" s="38" t="s">
        <v>27</v>
      </c>
      <c r="AC109" s="38" t="s">
        <v>27</v>
      </c>
      <c r="AD109" s="37">
        <v>11</v>
      </c>
      <c r="AE109" s="37">
        <v>6</v>
      </c>
      <c r="AF109" s="37">
        <v>1</v>
      </c>
      <c r="AG109" s="37">
        <v>31</v>
      </c>
      <c r="AH109" s="38" t="s">
        <v>112</v>
      </c>
      <c r="AI109" s="37">
        <v>1</v>
      </c>
      <c r="AJ109" s="37">
        <v>1</v>
      </c>
      <c r="AK109" s="38" t="s">
        <v>303</v>
      </c>
      <c r="AL109" s="38">
        <f t="shared" si="5"/>
        <v>1</v>
      </c>
      <c r="AM109" s="38" t="s">
        <v>27</v>
      </c>
      <c r="AN109" s="38" t="s">
        <v>673</v>
      </c>
      <c r="AO109" s="37">
        <v>29</v>
      </c>
      <c r="AP109" s="38" t="s">
        <v>677</v>
      </c>
      <c r="AQ109" s="38" t="s">
        <v>691</v>
      </c>
      <c r="AR109" s="38" t="s">
        <v>27</v>
      </c>
      <c r="AS109" s="38" t="s">
        <v>27</v>
      </c>
      <c r="AT109" s="38" t="s">
        <v>692</v>
      </c>
      <c r="AU109" s="38" t="s">
        <v>27</v>
      </c>
      <c r="AV109" s="38" t="s">
        <v>27</v>
      </c>
      <c r="AW109" s="34"/>
      <c r="AX109" s="34" t="s">
        <v>746</v>
      </c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</row>
    <row r="110" spans="1:87" ht="14.25" customHeight="1" x14ac:dyDescent="0.25">
      <c r="A110" s="37">
        <v>236</v>
      </c>
      <c r="B110" s="38" t="s">
        <v>78</v>
      </c>
      <c r="C110" s="38" t="s">
        <v>26</v>
      </c>
      <c r="D110" s="38" t="s">
        <v>36</v>
      </c>
      <c r="E110" s="38"/>
      <c r="F110" s="38" t="s">
        <v>32</v>
      </c>
      <c r="G110" s="37">
        <v>66</v>
      </c>
      <c r="H110" s="37">
        <v>56</v>
      </c>
      <c r="I110" s="38" t="s">
        <v>130</v>
      </c>
      <c r="J110" s="37">
        <v>3712062108</v>
      </c>
      <c r="K110" s="37">
        <v>2</v>
      </c>
      <c r="L110" s="37">
        <v>1</v>
      </c>
      <c r="M110" s="37">
        <v>6</v>
      </c>
      <c r="N110" s="35"/>
      <c r="O110" s="35"/>
      <c r="P110" s="37">
        <v>13</v>
      </c>
      <c r="Q110" s="37">
        <v>7</v>
      </c>
      <c r="R110" s="37">
        <v>2</v>
      </c>
      <c r="S110" s="37">
        <v>7</v>
      </c>
      <c r="T110" s="37">
        <v>1</v>
      </c>
      <c r="U110" s="37">
        <v>1</v>
      </c>
      <c r="V110" s="37">
        <v>0.5</v>
      </c>
      <c r="W110" s="38" t="s">
        <v>27</v>
      </c>
      <c r="X110" s="37">
        <v>0.5</v>
      </c>
      <c r="Y110" s="37">
        <v>2</v>
      </c>
      <c r="Z110" s="38">
        <f t="shared" si="3"/>
        <v>40</v>
      </c>
      <c r="AA110" s="38">
        <f t="shared" si="4"/>
        <v>2</v>
      </c>
      <c r="AB110" s="38" t="s">
        <v>27</v>
      </c>
      <c r="AC110" s="38" t="s">
        <v>27</v>
      </c>
      <c r="AD110" s="37">
        <v>5</v>
      </c>
      <c r="AE110" s="37">
        <v>4</v>
      </c>
      <c r="AF110" s="37">
        <v>0</v>
      </c>
      <c r="AG110" s="37">
        <v>11</v>
      </c>
      <c r="AH110" s="38" t="s">
        <v>258</v>
      </c>
      <c r="AI110" s="37">
        <v>9</v>
      </c>
      <c r="AJ110" s="40">
        <v>1</v>
      </c>
      <c r="AK110" s="38" t="s">
        <v>307</v>
      </c>
      <c r="AL110" s="38">
        <f t="shared" si="5"/>
        <v>1</v>
      </c>
      <c r="AM110" s="38" t="s">
        <v>27</v>
      </c>
      <c r="AN110" s="38" t="s">
        <v>680</v>
      </c>
      <c r="AO110" s="37">
        <v>28</v>
      </c>
      <c r="AP110" s="38" t="s">
        <v>677</v>
      </c>
      <c r="AQ110" s="38" t="s">
        <v>700</v>
      </c>
      <c r="AR110" s="38" t="s">
        <v>695</v>
      </c>
      <c r="AS110" s="38" t="s">
        <v>701</v>
      </c>
      <c r="AT110" s="38" t="s">
        <v>27</v>
      </c>
      <c r="AU110" s="38" t="s">
        <v>27</v>
      </c>
      <c r="AV110" s="38" t="s">
        <v>27</v>
      </c>
      <c r="AW110" s="34"/>
      <c r="AX110" s="34" t="s">
        <v>748</v>
      </c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</row>
    <row r="111" spans="1:87" ht="14.25" customHeight="1" x14ac:dyDescent="0.25">
      <c r="A111" s="37">
        <v>252</v>
      </c>
      <c r="B111" s="38" t="s">
        <v>78</v>
      </c>
      <c r="C111" s="38" t="s">
        <v>26</v>
      </c>
      <c r="D111" s="38" t="s">
        <v>36</v>
      </c>
      <c r="E111" s="38"/>
      <c r="F111" s="38" t="s">
        <v>32</v>
      </c>
      <c r="G111" s="37">
        <v>66</v>
      </c>
      <c r="H111" s="37">
        <v>56</v>
      </c>
      <c r="I111" s="38" t="s">
        <v>130</v>
      </c>
      <c r="J111" s="37">
        <v>3712062108</v>
      </c>
      <c r="K111" s="37">
        <v>0.1875</v>
      </c>
      <c r="L111" s="37">
        <v>9.375E-2</v>
      </c>
      <c r="M111" s="37">
        <v>11</v>
      </c>
      <c r="N111" s="40">
        <v>1</v>
      </c>
      <c r="O111" s="40">
        <v>9</v>
      </c>
      <c r="P111" s="37">
        <v>27</v>
      </c>
      <c r="Q111" s="37">
        <v>16</v>
      </c>
      <c r="R111" s="37">
        <v>3</v>
      </c>
      <c r="S111" s="37">
        <v>16</v>
      </c>
      <c r="T111" s="37">
        <v>1</v>
      </c>
      <c r="U111" s="37">
        <v>3</v>
      </c>
      <c r="V111" s="37">
        <v>7.5</v>
      </c>
      <c r="W111" s="38" t="s">
        <v>682</v>
      </c>
      <c r="X111" s="37">
        <v>3.5</v>
      </c>
      <c r="Y111" s="37">
        <v>15</v>
      </c>
      <c r="Z111" s="38">
        <f t="shared" si="3"/>
        <v>113</v>
      </c>
      <c r="AA111" s="38">
        <f t="shared" si="4"/>
        <v>14</v>
      </c>
      <c r="AB111" s="38" t="s">
        <v>89</v>
      </c>
      <c r="AC111" s="38" t="s">
        <v>27</v>
      </c>
      <c r="AD111" s="37">
        <v>21</v>
      </c>
      <c r="AE111" s="37">
        <v>7</v>
      </c>
      <c r="AF111" s="37">
        <v>1</v>
      </c>
      <c r="AG111" s="37">
        <v>41</v>
      </c>
      <c r="AH111" s="38" t="s">
        <v>96</v>
      </c>
      <c r="AI111" s="37">
        <v>1</v>
      </c>
      <c r="AJ111" s="40">
        <v>1</v>
      </c>
      <c r="AK111" s="38" t="s">
        <v>308</v>
      </c>
      <c r="AL111" s="38">
        <f t="shared" si="5"/>
        <v>1</v>
      </c>
      <c r="AM111" s="38" t="s">
        <v>27</v>
      </c>
      <c r="AN111" s="38" t="s">
        <v>680</v>
      </c>
      <c r="AO111" s="37">
        <v>28</v>
      </c>
      <c r="AP111" s="38" t="s">
        <v>677</v>
      </c>
      <c r="AQ111" s="38" t="s">
        <v>700</v>
      </c>
      <c r="AR111" s="38" t="s">
        <v>695</v>
      </c>
      <c r="AS111" s="38" t="s">
        <v>701</v>
      </c>
      <c r="AT111" s="38" t="s">
        <v>27</v>
      </c>
      <c r="AU111" s="38" t="s">
        <v>27</v>
      </c>
      <c r="AV111" s="38" t="s">
        <v>27</v>
      </c>
      <c r="AW111" s="34"/>
      <c r="AX111" s="34" t="s">
        <v>748</v>
      </c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</row>
    <row r="112" spans="1:87" ht="14.25" customHeight="1" x14ac:dyDescent="0.25">
      <c r="A112" s="37">
        <v>286</v>
      </c>
      <c r="B112" s="38" t="s">
        <v>78</v>
      </c>
      <c r="C112" s="38" t="s">
        <v>28</v>
      </c>
      <c r="D112" s="38" t="s">
        <v>36</v>
      </c>
      <c r="E112" s="38"/>
      <c r="F112" s="38" t="s">
        <v>32</v>
      </c>
      <c r="G112" s="37">
        <v>66</v>
      </c>
      <c r="H112" s="37">
        <v>56</v>
      </c>
      <c r="I112" s="38" t="s">
        <v>135</v>
      </c>
      <c r="J112" s="37">
        <v>7717685176</v>
      </c>
      <c r="K112" s="37">
        <v>0.28571428571428598</v>
      </c>
      <c r="L112" s="37">
        <v>0.14285714285714299</v>
      </c>
      <c r="M112" s="37">
        <v>3</v>
      </c>
      <c r="N112" s="35"/>
      <c r="O112" s="40">
        <v>2</v>
      </c>
      <c r="P112" s="37">
        <v>7</v>
      </c>
      <c r="Q112" s="40">
        <v>3</v>
      </c>
      <c r="R112" s="37">
        <v>1</v>
      </c>
      <c r="S112" s="40">
        <v>3</v>
      </c>
      <c r="T112" s="37">
        <v>1</v>
      </c>
      <c r="U112" s="40">
        <v>3</v>
      </c>
      <c r="V112" s="40">
        <v>1.5</v>
      </c>
      <c r="W112" s="38" t="s">
        <v>27</v>
      </c>
      <c r="X112" s="40">
        <v>1.5</v>
      </c>
      <c r="Y112" s="40">
        <v>6</v>
      </c>
      <c r="Z112" s="38">
        <f t="shared" si="3"/>
        <v>32</v>
      </c>
      <c r="AA112" s="38">
        <f t="shared" si="4"/>
        <v>6</v>
      </c>
      <c r="AB112" s="38" t="s">
        <v>102</v>
      </c>
      <c r="AC112" s="38" t="s">
        <v>27</v>
      </c>
      <c r="AD112" s="37">
        <v>2</v>
      </c>
      <c r="AE112" s="37">
        <v>4</v>
      </c>
      <c r="AF112" s="37">
        <v>0</v>
      </c>
      <c r="AG112" s="37">
        <v>9</v>
      </c>
      <c r="AH112" s="38" t="s">
        <v>274</v>
      </c>
      <c r="AI112" s="37">
        <v>7</v>
      </c>
      <c r="AJ112" s="35"/>
      <c r="AK112" s="38" t="s">
        <v>310</v>
      </c>
      <c r="AL112" s="38">
        <f t="shared" si="5"/>
        <v>1</v>
      </c>
      <c r="AM112" s="38" t="s">
        <v>27</v>
      </c>
      <c r="AN112" s="38" t="s">
        <v>680</v>
      </c>
      <c r="AO112" s="37">
        <v>24</v>
      </c>
      <c r="AP112" s="38" t="s">
        <v>677</v>
      </c>
      <c r="AQ112" s="38" t="s">
        <v>691</v>
      </c>
      <c r="AR112" s="38" t="s">
        <v>27</v>
      </c>
      <c r="AS112" s="38" t="s">
        <v>27</v>
      </c>
      <c r="AT112" s="38" t="s">
        <v>27</v>
      </c>
      <c r="AU112" s="38" t="s">
        <v>27</v>
      </c>
      <c r="AV112" s="38" t="s">
        <v>27</v>
      </c>
      <c r="AW112" s="34"/>
      <c r="AX112" s="34" t="s">
        <v>747</v>
      </c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</row>
    <row r="113" spans="1:87" ht="14.25" customHeight="1" x14ac:dyDescent="0.25">
      <c r="A113" s="37">
        <v>306</v>
      </c>
      <c r="B113" s="38" t="s">
        <v>78</v>
      </c>
      <c r="C113" s="38" t="s">
        <v>28</v>
      </c>
      <c r="D113" s="38" t="s">
        <v>36</v>
      </c>
      <c r="E113" s="38"/>
      <c r="F113" s="38" t="s">
        <v>32</v>
      </c>
      <c r="G113" s="37">
        <v>66</v>
      </c>
      <c r="H113" s="37">
        <v>56</v>
      </c>
      <c r="I113" s="38" t="s">
        <v>140</v>
      </c>
      <c r="J113" s="37">
        <v>79247246103</v>
      </c>
      <c r="K113" s="37">
        <v>0.28571428571428598</v>
      </c>
      <c r="L113" s="37">
        <v>0.14285714285714299</v>
      </c>
      <c r="M113" s="40">
        <v>7</v>
      </c>
      <c r="N113" s="35"/>
      <c r="O113" s="35"/>
      <c r="P113" s="40">
        <v>16</v>
      </c>
      <c r="Q113" s="40">
        <v>8</v>
      </c>
      <c r="R113" s="40">
        <v>1</v>
      </c>
      <c r="S113" s="40">
        <v>8</v>
      </c>
      <c r="T113" s="40">
        <v>1</v>
      </c>
      <c r="U113" s="40">
        <v>1</v>
      </c>
      <c r="V113" s="40">
        <v>0.5</v>
      </c>
      <c r="W113" s="38" t="s">
        <v>27</v>
      </c>
      <c r="X113" s="40">
        <v>0.5</v>
      </c>
      <c r="Y113" s="40">
        <v>2</v>
      </c>
      <c r="Z113" s="38">
        <f t="shared" si="3"/>
        <v>45</v>
      </c>
      <c r="AA113" s="38">
        <f t="shared" si="4"/>
        <v>2</v>
      </c>
      <c r="AB113" s="38" t="s">
        <v>102</v>
      </c>
      <c r="AC113" s="38" t="s">
        <v>27</v>
      </c>
      <c r="AD113" s="37">
        <v>2</v>
      </c>
      <c r="AE113" s="37">
        <v>5</v>
      </c>
      <c r="AF113" s="37">
        <v>0</v>
      </c>
      <c r="AG113" s="37">
        <v>8</v>
      </c>
      <c r="AH113" s="38" t="s">
        <v>258</v>
      </c>
      <c r="AI113" s="37">
        <v>9</v>
      </c>
      <c r="AJ113" s="35"/>
      <c r="AK113" s="38" t="s">
        <v>311</v>
      </c>
      <c r="AL113" s="38">
        <f t="shared" si="5"/>
        <v>1</v>
      </c>
      <c r="AM113" s="38" t="s">
        <v>27</v>
      </c>
      <c r="AN113" s="38" t="s">
        <v>673</v>
      </c>
      <c r="AO113" s="37">
        <v>18</v>
      </c>
      <c r="AP113" s="38" t="s">
        <v>674</v>
      </c>
      <c r="AQ113" s="38" t="s">
        <v>705</v>
      </c>
      <c r="AR113" s="38" t="s">
        <v>27</v>
      </c>
      <c r="AS113" s="38" t="s">
        <v>686</v>
      </c>
      <c r="AT113" s="38" t="s">
        <v>27</v>
      </c>
      <c r="AU113" s="38" t="s">
        <v>27</v>
      </c>
      <c r="AV113" s="38" t="s">
        <v>27</v>
      </c>
      <c r="AW113" s="50"/>
      <c r="AX113" s="34" t="s">
        <v>747</v>
      </c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0"/>
      <c r="CF113" s="50"/>
      <c r="CG113" s="50"/>
      <c r="CH113" s="50"/>
      <c r="CI113" s="50"/>
    </row>
    <row r="114" spans="1:87" ht="14.25" customHeight="1" x14ac:dyDescent="0.25">
      <c r="A114" s="37">
        <v>323</v>
      </c>
      <c r="B114" s="38" t="s">
        <v>78</v>
      </c>
      <c r="C114" s="38" t="s">
        <v>26</v>
      </c>
      <c r="D114" s="38" t="s">
        <v>36</v>
      </c>
      <c r="E114" s="38"/>
      <c r="F114" s="38" t="s">
        <v>32</v>
      </c>
      <c r="G114" s="37">
        <v>66</v>
      </c>
      <c r="H114" s="37">
        <v>56</v>
      </c>
      <c r="I114" s="38" t="s">
        <v>142</v>
      </c>
      <c r="J114" s="37">
        <v>8282194225</v>
      </c>
      <c r="K114" s="37">
        <v>0.1875</v>
      </c>
      <c r="L114" s="37">
        <v>9.375E-2</v>
      </c>
      <c r="M114" s="37">
        <v>3</v>
      </c>
      <c r="N114" s="35"/>
      <c r="O114" s="39"/>
      <c r="P114" s="37">
        <v>11</v>
      </c>
      <c r="Q114" s="37">
        <v>8</v>
      </c>
      <c r="R114" s="40">
        <v>1</v>
      </c>
      <c r="S114" s="37">
        <v>8</v>
      </c>
      <c r="T114" s="37">
        <v>1</v>
      </c>
      <c r="U114" s="37">
        <v>1</v>
      </c>
      <c r="V114" s="37">
        <v>2.5</v>
      </c>
      <c r="W114" s="38" t="s">
        <v>27</v>
      </c>
      <c r="X114" s="37">
        <v>0.5</v>
      </c>
      <c r="Y114" s="37">
        <v>4</v>
      </c>
      <c r="Z114" s="38">
        <f t="shared" si="3"/>
        <v>40</v>
      </c>
      <c r="AA114" s="38">
        <f t="shared" si="4"/>
        <v>4</v>
      </c>
      <c r="AB114" s="38" t="s">
        <v>89</v>
      </c>
      <c r="AC114" s="38" t="s">
        <v>27</v>
      </c>
      <c r="AD114" s="37">
        <v>10</v>
      </c>
      <c r="AE114" s="37">
        <v>4</v>
      </c>
      <c r="AF114" s="37">
        <v>0</v>
      </c>
      <c r="AG114" s="37">
        <v>17</v>
      </c>
      <c r="AH114" s="38" t="s">
        <v>284</v>
      </c>
      <c r="AI114" s="37">
        <v>7</v>
      </c>
      <c r="AJ114" s="37">
        <v>1</v>
      </c>
      <c r="AK114" s="38" t="s">
        <v>312</v>
      </c>
      <c r="AL114" s="38">
        <f t="shared" si="5"/>
        <v>1</v>
      </c>
      <c r="AM114" s="38" t="s">
        <v>27</v>
      </c>
      <c r="AN114" s="38" t="s">
        <v>680</v>
      </c>
      <c r="AO114" s="37">
        <v>27</v>
      </c>
      <c r="AP114" s="38" t="s">
        <v>677</v>
      </c>
      <c r="AQ114" s="38" t="s">
        <v>691</v>
      </c>
      <c r="AR114" s="38" t="s">
        <v>695</v>
      </c>
      <c r="AS114" s="38" t="s">
        <v>27</v>
      </c>
      <c r="AT114" s="38" t="s">
        <v>692</v>
      </c>
      <c r="AU114" s="38" t="s">
        <v>27</v>
      </c>
      <c r="AV114" s="38" t="s">
        <v>27</v>
      </c>
      <c r="AW114" s="34"/>
      <c r="AX114" s="34" t="s">
        <v>746</v>
      </c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</row>
    <row r="115" spans="1:87" ht="14.25" customHeight="1" x14ac:dyDescent="0.25">
      <c r="A115" s="37">
        <v>344</v>
      </c>
      <c r="B115" s="38" t="s">
        <v>78</v>
      </c>
      <c r="C115" s="38" t="s">
        <v>28</v>
      </c>
      <c r="D115" s="38" t="s">
        <v>36</v>
      </c>
      <c r="E115" s="38"/>
      <c r="F115" s="38" t="s">
        <v>32</v>
      </c>
      <c r="G115" s="37">
        <v>66</v>
      </c>
      <c r="H115" s="37">
        <v>56</v>
      </c>
      <c r="I115" s="38" t="s">
        <v>146</v>
      </c>
      <c r="J115" s="37">
        <v>94222252116</v>
      </c>
      <c r="K115" s="37">
        <v>2</v>
      </c>
      <c r="L115" s="37">
        <v>1</v>
      </c>
      <c r="M115" s="40">
        <v>5</v>
      </c>
      <c r="N115" s="35"/>
      <c r="O115" s="35"/>
      <c r="P115" s="40">
        <v>12</v>
      </c>
      <c r="Q115" s="40">
        <v>7</v>
      </c>
      <c r="R115" s="40">
        <v>2</v>
      </c>
      <c r="S115" s="40">
        <v>7</v>
      </c>
      <c r="T115" s="40">
        <v>1</v>
      </c>
      <c r="U115" s="40">
        <v>1</v>
      </c>
      <c r="V115" s="40">
        <v>3.5</v>
      </c>
      <c r="W115" s="38" t="s">
        <v>27</v>
      </c>
      <c r="X115" s="40">
        <v>1.5</v>
      </c>
      <c r="Y115" s="40">
        <v>6</v>
      </c>
      <c r="Z115" s="38">
        <f t="shared" si="3"/>
        <v>46</v>
      </c>
      <c r="AA115" s="38">
        <f t="shared" si="4"/>
        <v>6</v>
      </c>
      <c r="AB115" s="38" t="s">
        <v>27</v>
      </c>
      <c r="AC115" s="38" t="s">
        <v>27</v>
      </c>
      <c r="AD115" s="37">
        <v>5</v>
      </c>
      <c r="AE115" s="37">
        <v>1</v>
      </c>
      <c r="AF115" s="37">
        <v>1</v>
      </c>
      <c r="AG115" s="37">
        <v>10</v>
      </c>
      <c r="AH115" s="38" t="s">
        <v>258</v>
      </c>
      <c r="AI115" s="37">
        <v>9</v>
      </c>
      <c r="AJ115" s="40">
        <v>1</v>
      </c>
      <c r="AK115" s="38" t="s">
        <v>313</v>
      </c>
      <c r="AL115" s="38">
        <f t="shared" si="5"/>
        <v>1</v>
      </c>
      <c r="AM115" s="38" t="s">
        <v>27</v>
      </c>
      <c r="AN115" s="38" t="s">
        <v>680</v>
      </c>
      <c r="AO115" s="37">
        <v>36</v>
      </c>
      <c r="AP115" s="38" t="s">
        <v>677</v>
      </c>
      <c r="AQ115" s="38" t="s">
        <v>707</v>
      </c>
      <c r="AR115" s="38" t="s">
        <v>27</v>
      </c>
      <c r="AS115" s="38" t="s">
        <v>708</v>
      </c>
      <c r="AT115" s="38" t="s">
        <v>27</v>
      </c>
      <c r="AU115" s="38" t="s">
        <v>27</v>
      </c>
      <c r="AV115" s="38" t="s">
        <v>27</v>
      </c>
      <c r="AW115" s="34"/>
      <c r="AX115" s="34" t="s">
        <v>748</v>
      </c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</row>
    <row r="116" spans="1:87" ht="14.25" customHeight="1" x14ac:dyDescent="0.25">
      <c r="A116" s="37">
        <v>360</v>
      </c>
      <c r="B116" s="38" t="s">
        <v>78</v>
      </c>
      <c r="C116" s="38" t="s">
        <v>26</v>
      </c>
      <c r="D116" s="38" t="s">
        <v>36</v>
      </c>
      <c r="E116" s="38"/>
      <c r="F116" s="38" t="s">
        <v>32</v>
      </c>
      <c r="G116" s="37">
        <v>66</v>
      </c>
      <c r="H116" s="37">
        <v>56</v>
      </c>
      <c r="I116" s="38" t="s">
        <v>147</v>
      </c>
      <c r="J116" s="37">
        <v>84463153</v>
      </c>
      <c r="K116" s="37">
        <v>2</v>
      </c>
      <c r="L116" s="37">
        <v>1</v>
      </c>
      <c r="M116" s="37">
        <v>3</v>
      </c>
      <c r="N116" s="35"/>
      <c r="O116" s="39"/>
      <c r="P116" s="37">
        <v>10</v>
      </c>
      <c r="Q116" s="37">
        <v>6</v>
      </c>
      <c r="R116" s="37">
        <v>2</v>
      </c>
      <c r="S116" s="37">
        <v>6</v>
      </c>
      <c r="T116" s="37">
        <v>1</v>
      </c>
      <c r="U116" s="37">
        <v>2</v>
      </c>
      <c r="V116" s="37">
        <v>3</v>
      </c>
      <c r="W116" s="38" t="s">
        <v>27</v>
      </c>
      <c r="X116" s="37">
        <v>2</v>
      </c>
      <c r="Y116" s="37">
        <v>7</v>
      </c>
      <c r="Z116" s="38">
        <f t="shared" si="3"/>
        <v>42</v>
      </c>
      <c r="AA116" s="38">
        <f t="shared" si="4"/>
        <v>7</v>
      </c>
      <c r="AB116" s="38" t="s">
        <v>27</v>
      </c>
      <c r="AC116" s="38" t="s">
        <v>27</v>
      </c>
      <c r="AD116" s="37">
        <v>5</v>
      </c>
      <c r="AE116" s="37">
        <v>2</v>
      </c>
      <c r="AF116" s="37">
        <v>1</v>
      </c>
      <c r="AG116" s="37">
        <v>10</v>
      </c>
      <c r="AH116" s="38" t="s">
        <v>258</v>
      </c>
      <c r="AI116" s="37">
        <v>9</v>
      </c>
      <c r="AJ116" s="37">
        <v>1</v>
      </c>
      <c r="AK116" s="38" t="s">
        <v>314</v>
      </c>
      <c r="AL116" s="38">
        <f t="shared" si="5"/>
        <v>1</v>
      </c>
      <c r="AM116" s="38" t="s">
        <v>27</v>
      </c>
      <c r="AN116" s="38" t="s">
        <v>680</v>
      </c>
      <c r="AO116" s="37">
        <v>26</v>
      </c>
      <c r="AP116" s="38" t="s">
        <v>677</v>
      </c>
      <c r="AQ116" s="38" t="s">
        <v>709</v>
      </c>
      <c r="AR116" s="38" t="s">
        <v>27</v>
      </c>
      <c r="AS116" s="38" t="s">
        <v>27</v>
      </c>
      <c r="AT116" s="38" t="s">
        <v>692</v>
      </c>
      <c r="AU116" s="38" t="s">
        <v>695</v>
      </c>
      <c r="AV116" s="38" t="s">
        <v>27</v>
      </c>
      <c r="AW116" s="50"/>
      <c r="AX116" s="34" t="s">
        <v>746</v>
      </c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0"/>
      <c r="CF116" s="50"/>
      <c r="CG116" s="50"/>
      <c r="CH116" s="50"/>
      <c r="CI116" s="50"/>
    </row>
    <row r="117" spans="1:87" ht="14.25" customHeight="1" x14ac:dyDescent="0.25">
      <c r="A117" s="37">
        <v>409</v>
      </c>
      <c r="B117" s="38" t="s">
        <v>78</v>
      </c>
      <c r="C117" s="38" t="s">
        <v>28</v>
      </c>
      <c r="D117" s="38" t="s">
        <v>36</v>
      </c>
      <c r="E117" s="38"/>
      <c r="F117" s="38" t="s">
        <v>32</v>
      </c>
      <c r="G117" s="37">
        <v>66</v>
      </c>
      <c r="H117" s="37">
        <v>56</v>
      </c>
      <c r="I117" s="38" t="s">
        <v>85</v>
      </c>
      <c r="J117" s="37">
        <v>1347638136</v>
      </c>
      <c r="K117" s="37">
        <v>2</v>
      </c>
      <c r="L117" s="37">
        <v>1</v>
      </c>
      <c r="M117" s="37">
        <v>15</v>
      </c>
      <c r="N117" s="37">
        <v>1</v>
      </c>
      <c r="O117" s="37">
        <v>4</v>
      </c>
      <c r="P117" s="37">
        <v>24</v>
      </c>
      <c r="Q117" s="37">
        <v>9</v>
      </c>
      <c r="R117" s="40">
        <v>4</v>
      </c>
      <c r="S117" s="37">
        <v>9</v>
      </c>
      <c r="T117" s="37">
        <v>1</v>
      </c>
      <c r="U117" s="37">
        <v>1</v>
      </c>
      <c r="V117" s="37">
        <v>8.5</v>
      </c>
      <c r="W117" s="38" t="s">
        <v>27</v>
      </c>
      <c r="X117" s="37">
        <v>1.5</v>
      </c>
      <c r="Y117" s="37">
        <v>11</v>
      </c>
      <c r="Z117" s="38">
        <f t="shared" si="3"/>
        <v>89</v>
      </c>
      <c r="AA117" s="38">
        <f t="shared" si="4"/>
        <v>11</v>
      </c>
      <c r="AB117" s="38" t="s">
        <v>27</v>
      </c>
      <c r="AC117" s="38" t="s">
        <v>27</v>
      </c>
      <c r="AD117" s="37">
        <v>12</v>
      </c>
      <c r="AE117" s="37">
        <v>5</v>
      </c>
      <c r="AF117" s="37">
        <v>0</v>
      </c>
      <c r="AG117" s="37">
        <v>28</v>
      </c>
      <c r="AH117" s="38" t="s">
        <v>316</v>
      </c>
      <c r="AI117" s="37">
        <v>6</v>
      </c>
      <c r="AJ117" s="40">
        <v>1</v>
      </c>
      <c r="AK117" s="38" t="s">
        <v>317</v>
      </c>
      <c r="AL117" s="38">
        <f t="shared" si="5"/>
        <v>1</v>
      </c>
      <c r="AM117" s="38" t="s">
        <v>27</v>
      </c>
      <c r="AN117" s="38" t="s">
        <v>673</v>
      </c>
      <c r="AO117" s="37">
        <v>20</v>
      </c>
      <c r="AP117" s="38" t="s">
        <v>677</v>
      </c>
      <c r="AQ117" s="38" t="s">
        <v>678</v>
      </c>
      <c r="AR117" s="38" t="s">
        <v>27</v>
      </c>
      <c r="AS117" s="38" t="s">
        <v>27</v>
      </c>
      <c r="AT117" s="38" t="s">
        <v>27</v>
      </c>
      <c r="AU117" s="38" t="s">
        <v>27</v>
      </c>
      <c r="AV117" s="38" t="s">
        <v>27</v>
      </c>
      <c r="AW117" s="50"/>
      <c r="AX117" s="34" t="s">
        <v>747</v>
      </c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0"/>
      <c r="CF117" s="50"/>
      <c r="CG117" s="50"/>
      <c r="CH117" s="50"/>
      <c r="CI117" s="50"/>
    </row>
    <row r="118" spans="1:87" ht="14.25" customHeight="1" x14ac:dyDescent="0.25">
      <c r="A118" s="37">
        <v>457</v>
      </c>
      <c r="B118" s="38" t="s">
        <v>78</v>
      </c>
      <c r="C118" s="38" t="s">
        <v>28</v>
      </c>
      <c r="D118" s="38" t="s">
        <v>36</v>
      </c>
      <c r="E118" s="38"/>
      <c r="F118" s="38" t="s">
        <v>32</v>
      </c>
      <c r="G118" s="37">
        <v>66</v>
      </c>
      <c r="H118" s="37">
        <v>56</v>
      </c>
      <c r="I118" s="38" t="s">
        <v>152</v>
      </c>
      <c r="J118" s="37">
        <v>792288984</v>
      </c>
      <c r="K118" s="37">
        <v>2</v>
      </c>
      <c r="L118" s="37">
        <v>1</v>
      </c>
      <c r="M118" s="37">
        <v>11</v>
      </c>
      <c r="N118" s="35"/>
      <c r="O118" s="39"/>
      <c r="P118" s="37">
        <v>41</v>
      </c>
      <c r="Q118" s="37">
        <v>28</v>
      </c>
      <c r="R118" s="40">
        <v>2</v>
      </c>
      <c r="S118" s="37">
        <v>28</v>
      </c>
      <c r="T118" s="37">
        <v>1</v>
      </c>
      <c r="U118" s="37">
        <v>10</v>
      </c>
      <c r="V118" s="37">
        <v>5</v>
      </c>
      <c r="W118" s="38" t="s">
        <v>27</v>
      </c>
      <c r="X118" s="37">
        <v>3</v>
      </c>
      <c r="Y118" s="37">
        <v>18</v>
      </c>
      <c r="Z118" s="38">
        <f t="shared" si="3"/>
        <v>147</v>
      </c>
      <c r="AA118" s="38">
        <f t="shared" si="4"/>
        <v>18</v>
      </c>
      <c r="AB118" s="38" t="s">
        <v>27</v>
      </c>
      <c r="AC118" s="38" t="s">
        <v>27</v>
      </c>
      <c r="AD118" s="37">
        <v>38</v>
      </c>
      <c r="AE118" s="37">
        <v>13</v>
      </c>
      <c r="AF118" s="37">
        <v>5</v>
      </c>
      <c r="AG118" s="37">
        <v>64</v>
      </c>
      <c r="AH118" s="38" t="s">
        <v>258</v>
      </c>
      <c r="AI118" s="37">
        <v>9</v>
      </c>
      <c r="AJ118" s="40">
        <v>1</v>
      </c>
      <c r="AK118" s="38" t="s">
        <v>320</v>
      </c>
      <c r="AL118" s="38">
        <f t="shared" si="5"/>
        <v>1</v>
      </c>
      <c r="AM118" s="38" t="s">
        <v>27</v>
      </c>
      <c r="AN118" s="38" t="s">
        <v>673</v>
      </c>
      <c r="AO118" s="37">
        <v>23</v>
      </c>
      <c r="AP118" s="38" t="s">
        <v>677</v>
      </c>
      <c r="AQ118" s="38" t="s">
        <v>714</v>
      </c>
      <c r="AR118" s="38" t="s">
        <v>695</v>
      </c>
      <c r="AS118" s="38" t="s">
        <v>27</v>
      </c>
      <c r="AT118" s="38" t="s">
        <v>27</v>
      </c>
      <c r="AU118" s="38" t="s">
        <v>27</v>
      </c>
      <c r="AV118" s="38" t="s">
        <v>27</v>
      </c>
      <c r="AW118" s="34"/>
      <c r="AX118" s="34" t="s">
        <v>747</v>
      </c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</row>
    <row r="119" spans="1:87" ht="14.25" customHeight="1" x14ac:dyDescent="0.25">
      <c r="A119" s="37">
        <v>499</v>
      </c>
      <c r="B119" s="38" t="s">
        <v>78</v>
      </c>
      <c r="C119" s="38" t="s">
        <v>28</v>
      </c>
      <c r="D119" s="38" t="s">
        <v>36</v>
      </c>
      <c r="E119" s="38"/>
      <c r="F119" s="38" t="s">
        <v>32</v>
      </c>
      <c r="G119" s="37">
        <v>66</v>
      </c>
      <c r="H119" s="37">
        <v>56</v>
      </c>
      <c r="I119" s="38" t="s">
        <v>165</v>
      </c>
      <c r="J119" s="37">
        <v>1412134207</v>
      </c>
      <c r="K119" s="37">
        <v>2</v>
      </c>
      <c r="L119" s="37">
        <v>1</v>
      </c>
      <c r="M119" s="40">
        <v>1</v>
      </c>
      <c r="N119" s="35"/>
      <c r="O119" s="35"/>
      <c r="P119" s="40">
        <v>4</v>
      </c>
      <c r="Q119" s="40">
        <v>3</v>
      </c>
      <c r="R119" s="40">
        <v>2</v>
      </c>
      <c r="S119" s="40">
        <v>3</v>
      </c>
      <c r="T119" s="40">
        <v>1</v>
      </c>
      <c r="U119" s="40">
        <v>2</v>
      </c>
      <c r="V119" s="40">
        <v>1</v>
      </c>
      <c r="W119" s="38" t="s">
        <v>27</v>
      </c>
      <c r="X119" s="40">
        <v>1</v>
      </c>
      <c r="Y119" s="40">
        <v>4</v>
      </c>
      <c r="Z119" s="38">
        <f t="shared" si="3"/>
        <v>22</v>
      </c>
      <c r="AA119" s="38">
        <f t="shared" si="4"/>
        <v>4</v>
      </c>
      <c r="AB119" s="38" t="s">
        <v>27</v>
      </c>
      <c r="AC119" s="38" t="s">
        <v>27</v>
      </c>
      <c r="AD119" s="37">
        <v>0</v>
      </c>
      <c r="AE119" s="37">
        <v>2</v>
      </c>
      <c r="AF119" s="37">
        <v>0</v>
      </c>
      <c r="AG119" s="37">
        <v>3</v>
      </c>
      <c r="AH119" s="38" t="s">
        <v>258</v>
      </c>
      <c r="AI119" s="37">
        <v>9</v>
      </c>
      <c r="AJ119" s="35"/>
      <c r="AK119" s="38" t="s">
        <v>322</v>
      </c>
      <c r="AL119" s="38">
        <f t="shared" si="5"/>
        <v>1</v>
      </c>
      <c r="AM119" s="38" t="s">
        <v>27</v>
      </c>
      <c r="AN119" s="38" t="s">
        <v>680</v>
      </c>
      <c r="AO119" s="37">
        <v>25</v>
      </c>
      <c r="AP119" s="38" t="s">
        <v>677</v>
      </c>
      <c r="AQ119" s="38" t="s">
        <v>705</v>
      </c>
      <c r="AR119" s="38" t="s">
        <v>27</v>
      </c>
      <c r="AS119" s="38" t="s">
        <v>27</v>
      </c>
      <c r="AT119" s="38" t="s">
        <v>27</v>
      </c>
      <c r="AU119" s="38" t="s">
        <v>27</v>
      </c>
      <c r="AV119" s="38" t="s">
        <v>27</v>
      </c>
      <c r="AW119" s="34"/>
      <c r="AX119" s="34" t="s">
        <v>747</v>
      </c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</row>
    <row r="120" spans="1:87" ht="14.25" customHeight="1" x14ac:dyDescent="0.25">
      <c r="A120" s="37">
        <v>519</v>
      </c>
      <c r="B120" s="38" t="s">
        <v>78</v>
      </c>
      <c r="C120" s="38" t="s">
        <v>28</v>
      </c>
      <c r="D120" s="38" t="s">
        <v>36</v>
      </c>
      <c r="E120" s="38"/>
      <c r="F120" s="38" t="s">
        <v>32</v>
      </c>
      <c r="G120" s="37">
        <v>66</v>
      </c>
      <c r="H120" s="37">
        <v>56</v>
      </c>
      <c r="I120" s="38" t="s">
        <v>169</v>
      </c>
      <c r="J120" s="37">
        <v>178114327</v>
      </c>
      <c r="K120" s="37">
        <v>0.28571428571428598</v>
      </c>
      <c r="L120" s="37">
        <v>0.14285714285714299</v>
      </c>
      <c r="M120" s="40">
        <v>2</v>
      </c>
      <c r="N120" s="35"/>
      <c r="O120" s="35"/>
      <c r="P120" s="40">
        <v>5</v>
      </c>
      <c r="Q120" s="40">
        <v>3</v>
      </c>
      <c r="R120" s="40">
        <v>2</v>
      </c>
      <c r="S120" s="40">
        <v>3</v>
      </c>
      <c r="T120" s="40">
        <v>1</v>
      </c>
      <c r="U120" s="40">
        <v>1</v>
      </c>
      <c r="V120" s="40">
        <v>1</v>
      </c>
      <c r="W120" s="38" t="s">
        <v>682</v>
      </c>
      <c r="X120" s="40">
        <v>1</v>
      </c>
      <c r="Y120" s="40">
        <v>4</v>
      </c>
      <c r="Z120" s="38">
        <f t="shared" si="3"/>
        <v>23</v>
      </c>
      <c r="AA120" s="38">
        <f t="shared" si="4"/>
        <v>3</v>
      </c>
      <c r="AB120" s="38" t="s">
        <v>102</v>
      </c>
      <c r="AC120" s="38" t="s">
        <v>27</v>
      </c>
      <c r="AD120" s="37">
        <v>0</v>
      </c>
      <c r="AE120" s="37">
        <v>1</v>
      </c>
      <c r="AF120" s="37">
        <v>0</v>
      </c>
      <c r="AG120" s="37">
        <v>2</v>
      </c>
      <c r="AH120" s="38" t="s">
        <v>258</v>
      </c>
      <c r="AI120" s="37">
        <v>9</v>
      </c>
      <c r="AJ120" s="35"/>
      <c r="AK120" s="38" t="s">
        <v>323</v>
      </c>
      <c r="AL120" s="38">
        <f t="shared" si="5"/>
        <v>1</v>
      </c>
      <c r="AM120" s="38" t="s">
        <v>27</v>
      </c>
      <c r="AN120" s="38" t="s">
        <v>680</v>
      </c>
      <c r="AO120" s="37">
        <v>31</v>
      </c>
      <c r="AP120" s="38" t="s">
        <v>677</v>
      </c>
      <c r="AQ120" s="38" t="s">
        <v>694</v>
      </c>
      <c r="AR120" s="38" t="s">
        <v>27</v>
      </c>
      <c r="AS120" s="38" t="s">
        <v>27</v>
      </c>
      <c r="AT120" s="38" t="s">
        <v>692</v>
      </c>
      <c r="AU120" s="38" t="s">
        <v>27</v>
      </c>
      <c r="AV120" s="38" t="s">
        <v>696</v>
      </c>
      <c r="AW120" s="34"/>
      <c r="AX120" s="34" t="s">
        <v>746</v>
      </c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</row>
    <row r="121" spans="1:87" ht="14.25" customHeight="1" x14ac:dyDescent="0.25">
      <c r="A121" s="37">
        <v>535</v>
      </c>
      <c r="B121" s="38" t="s">
        <v>78</v>
      </c>
      <c r="C121" s="38" t="s">
        <v>28</v>
      </c>
      <c r="D121" s="38" t="s">
        <v>36</v>
      </c>
      <c r="E121" s="38"/>
      <c r="F121" s="38" t="s">
        <v>32</v>
      </c>
      <c r="G121" s="37">
        <v>66</v>
      </c>
      <c r="H121" s="37">
        <v>56</v>
      </c>
      <c r="I121" s="38" t="s">
        <v>171</v>
      </c>
      <c r="J121" s="37">
        <v>8518124088</v>
      </c>
      <c r="K121" s="37">
        <v>2</v>
      </c>
      <c r="L121" s="37">
        <v>1</v>
      </c>
      <c r="M121" s="40">
        <v>1</v>
      </c>
      <c r="N121" s="35"/>
      <c r="O121" s="35"/>
      <c r="P121" s="40">
        <v>3</v>
      </c>
      <c r="Q121" s="40">
        <v>2</v>
      </c>
      <c r="R121" s="40">
        <v>1</v>
      </c>
      <c r="S121" s="40">
        <v>2</v>
      </c>
      <c r="T121" s="40">
        <v>1</v>
      </c>
      <c r="U121" s="40">
        <v>2</v>
      </c>
      <c r="V121" s="40">
        <v>1.5</v>
      </c>
      <c r="W121" s="38" t="s">
        <v>27</v>
      </c>
      <c r="X121" s="40">
        <v>0.5</v>
      </c>
      <c r="Y121" s="40">
        <v>4</v>
      </c>
      <c r="Z121" s="38">
        <f t="shared" si="3"/>
        <v>18</v>
      </c>
      <c r="AA121" s="38">
        <f t="shared" si="4"/>
        <v>4</v>
      </c>
      <c r="AB121" s="38" t="s">
        <v>27</v>
      </c>
      <c r="AC121" s="38" t="s">
        <v>27</v>
      </c>
      <c r="AD121" s="37">
        <v>0</v>
      </c>
      <c r="AE121" s="37">
        <v>1</v>
      </c>
      <c r="AF121" s="37">
        <v>0</v>
      </c>
      <c r="AG121" s="37">
        <v>2</v>
      </c>
      <c r="AH121" s="38" t="s">
        <v>258</v>
      </c>
      <c r="AI121" s="37">
        <v>9</v>
      </c>
      <c r="AJ121" s="47"/>
      <c r="AK121" s="38" t="s">
        <v>324</v>
      </c>
      <c r="AL121" s="38">
        <f t="shared" si="5"/>
        <v>1</v>
      </c>
      <c r="AM121" s="38" t="s">
        <v>27</v>
      </c>
      <c r="AN121" s="38" t="s">
        <v>680</v>
      </c>
      <c r="AO121" s="37">
        <v>25</v>
      </c>
      <c r="AP121" s="38" t="s">
        <v>677</v>
      </c>
      <c r="AQ121" s="38" t="s">
        <v>725</v>
      </c>
      <c r="AR121" s="38" t="s">
        <v>27</v>
      </c>
      <c r="AS121" s="38" t="s">
        <v>726</v>
      </c>
      <c r="AT121" s="38" t="s">
        <v>27</v>
      </c>
      <c r="AU121" s="38" t="s">
        <v>27</v>
      </c>
      <c r="AV121" s="38" t="s">
        <v>27</v>
      </c>
      <c r="AW121" s="50"/>
      <c r="AX121" s="34" t="s">
        <v>748</v>
      </c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0"/>
      <c r="CF121" s="50"/>
      <c r="CG121" s="50"/>
      <c r="CH121" s="50"/>
      <c r="CI121" s="50"/>
    </row>
    <row r="122" spans="1:87" ht="14.25" customHeight="1" x14ac:dyDescent="0.25">
      <c r="A122" s="37">
        <v>9</v>
      </c>
      <c r="B122" s="38" t="s">
        <v>78</v>
      </c>
      <c r="C122" s="38" t="s">
        <v>28</v>
      </c>
      <c r="D122" s="38" t="s">
        <v>37</v>
      </c>
      <c r="E122" s="38"/>
      <c r="F122" s="38" t="s">
        <v>30</v>
      </c>
      <c r="G122" s="37">
        <v>69</v>
      </c>
      <c r="H122" s="37">
        <v>104</v>
      </c>
      <c r="I122" s="38" t="s">
        <v>92</v>
      </c>
      <c r="J122" s="37">
        <v>9165180138</v>
      </c>
      <c r="K122" s="37">
        <v>0</v>
      </c>
      <c r="L122" s="37">
        <v>0</v>
      </c>
      <c r="M122" s="37">
        <v>2</v>
      </c>
      <c r="N122" s="35"/>
      <c r="O122" s="37">
        <v>14</v>
      </c>
      <c r="P122" s="37">
        <v>11</v>
      </c>
      <c r="Q122" s="37">
        <v>8</v>
      </c>
      <c r="R122" s="35"/>
      <c r="S122" s="37">
        <v>8</v>
      </c>
      <c r="T122" s="37">
        <v>1</v>
      </c>
      <c r="U122" s="37">
        <v>2</v>
      </c>
      <c r="V122" s="37">
        <v>1</v>
      </c>
      <c r="W122" s="38" t="s">
        <v>27</v>
      </c>
      <c r="X122" s="39"/>
      <c r="Y122" s="37">
        <v>3</v>
      </c>
      <c r="Z122" s="38">
        <f t="shared" si="3"/>
        <v>50</v>
      </c>
      <c r="AA122" s="38">
        <f t="shared" si="4"/>
        <v>3</v>
      </c>
      <c r="AB122" s="38" t="s">
        <v>27</v>
      </c>
      <c r="AC122" s="38" t="s">
        <v>27</v>
      </c>
      <c r="AD122" s="37">
        <v>12</v>
      </c>
      <c r="AE122" s="37">
        <v>20</v>
      </c>
      <c r="AF122" s="37">
        <v>2</v>
      </c>
      <c r="AG122" s="37">
        <v>49</v>
      </c>
      <c r="AH122" s="38" t="s">
        <v>228</v>
      </c>
      <c r="AI122" s="37">
        <v>2</v>
      </c>
      <c r="AJ122" s="37">
        <v>1</v>
      </c>
      <c r="AK122" s="38" t="s">
        <v>414</v>
      </c>
      <c r="AL122" s="38">
        <f t="shared" si="5"/>
        <v>1</v>
      </c>
      <c r="AM122" s="38" t="s">
        <v>27</v>
      </c>
      <c r="AN122" s="38" t="s">
        <v>680</v>
      </c>
      <c r="AO122" s="37">
        <v>24</v>
      </c>
      <c r="AP122" s="38" t="s">
        <v>677</v>
      </c>
      <c r="AQ122" s="38" t="s">
        <v>679</v>
      </c>
      <c r="AR122" s="38" t="s">
        <v>27</v>
      </c>
      <c r="AS122" s="38" t="s">
        <v>681</v>
      </c>
      <c r="AT122" s="38" t="s">
        <v>27</v>
      </c>
      <c r="AU122" s="38" t="s">
        <v>27</v>
      </c>
      <c r="AV122" s="38" t="s">
        <v>27</v>
      </c>
      <c r="AW122" s="34"/>
      <c r="AX122" s="34" t="s">
        <v>747</v>
      </c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</row>
    <row r="123" spans="1:87" ht="14.25" customHeight="1" x14ac:dyDescent="0.25">
      <c r="A123" s="37">
        <v>85</v>
      </c>
      <c r="B123" s="38" t="s">
        <v>78</v>
      </c>
      <c r="C123" s="38" t="s">
        <v>26</v>
      </c>
      <c r="D123" s="38" t="s">
        <v>37</v>
      </c>
      <c r="E123" s="38"/>
      <c r="F123" s="38" t="s">
        <v>30</v>
      </c>
      <c r="G123" s="37">
        <v>69</v>
      </c>
      <c r="H123" s="37">
        <v>104</v>
      </c>
      <c r="I123" s="38" t="s">
        <v>106</v>
      </c>
      <c r="J123" s="37">
        <v>90153375</v>
      </c>
      <c r="K123" s="37">
        <v>3.7333333333333298</v>
      </c>
      <c r="L123" s="37">
        <v>0.37333333333333302</v>
      </c>
      <c r="M123" s="37">
        <v>6</v>
      </c>
      <c r="N123" s="35"/>
      <c r="O123" s="40">
        <v>3</v>
      </c>
      <c r="P123" s="37">
        <v>17</v>
      </c>
      <c r="Q123" s="37">
        <v>11</v>
      </c>
      <c r="R123" s="37">
        <v>1</v>
      </c>
      <c r="S123" s="37">
        <v>11</v>
      </c>
      <c r="T123" s="37">
        <v>1</v>
      </c>
      <c r="U123" s="37">
        <v>4</v>
      </c>
      <c r="V123" s="37">
        <v>4</v>
      </c>
      <c r="W123" s="38" t="s">
        <v>27</v>
      </c>
      <c r="X123" s="37">
        <v>3</v>
      </c>
      <c r="Y123" s="37">
        <v>11</v>
      </c>
      <c r="Z123" s="38">
        <f t="shared" si="3"/>
        <v>72</v>
      </c>
      <c r="AA123" s="38">
        <f t="shared" si="4"/>
        <v>11</v>
      </c>
      <c r="AB123" s="38" t="s">
        <v>765</v>
      </c>
      <c r="AC123" s="38" t="s">
        <v>27</v>
      </c>
      <c r="AD123" s="37">
        <v>10</v>
      </c>
      <c r="AE123" s="37">
        <v>20</v>
      </c>
      <c r="AF123" s="37">
        <v>3</v>
      </c>
      <c r="AG123" s="37">
        <v>45</v>
      </c>
      <c r="AH123" s="38" t="s">
        <v>418</v>
      </c>
      <c r="AI123" s="37">
        <v>8</v>
      </c>
      <c r="AJ123" s="40">
        <v>1</v>
      </c>
      <c r="AK123" s="38" t="s">
        <v>419</v>
      </c>
      <c r="AL123" s="38">
        <f t="shared" si="5"/>
        <v>1</v>
      </c>
      <c r="AM123" s="38" t="s">
        <v>27</v>
      </c>
      <c r="AN123" s="38" t="s">
        <v>673</v>
      </c>
      <c r="AO123" s="37">
        <v>18</v>
      </c>
      <c r="AP123" s="38" t="s">
        <v>677</v>
      </c>
      <c r="AQ123" s="38" t="s">
        <v>690</v>
      </c>
      <c r="AR123" s="38" t="s">
        <v>27</v>
      </c>
      <c r="AS123" s="38" t="s">
        <v>27</v>
      </c>
      <c r="AT123" s="38" t="s">
        <v>27</v>
      </c>
      <c r="AU123" s="38" t="s">
        <v>27</v>
      </c>
      <c r="AV123" s="38" t="s">
        <v>27</v>
      </c>
      <c r="AW123" s="34"/>
      <c r="AX123" s="34" t="s">
        <v>747</v>
      </c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</row>
    <row r="124" spans="1:87" ht="14.25" customHeight="1" x14ac:dyDescent="0.25">
      <c r="A124" s="37">
        <v>127</v>
      </c>
      <c r="B124" s="38" t="s">
        <v>78</v>
      </c>
      <c r="C124" s="38" t="s">
        <v>26</v>
      </c>
      <c r="D124" s="38" t="s">
        <v>37</v>
      </c>
      <c r="E124" s="38"/>
      <c r="F124" s="38" t="s">
        <v>30</v>
      </c>
      <c r="G124" s="37">
        <v>69</v>
      </c>
      <c r="H124" s="37">
        <v>104</v>
      </c>
      <c r="I124" s="38" t="s">
        <v>111</v>
      </c>
      <c r="J124" s="37">
        <v>134763219</v>
      </c>
      <c r="K124" s="37">
        <v>0</v>
      </c>
      <c r="L124" s="37">
        <v>0</v>
      </c>
      <c r="M124" s="40">
        <v>25</v>
      </c>
      <c r="N124" s="35"/>
      <c r="O124" s="40">
        <v>15</v>
      </c>
      <c r="P124" s="40">
        <v>41</v>
      </c>
      <c r="Q124" s="40">
        <v>13</v>
      </c>
      <c r="R124" s="47"/>
      <c r="S124" s="40">
        <v>13</v>
      </c>
      <c r="T124" s="40">
        <v>1</v>
      </c>
      <c r="U124" s="40">
        <v>6</v>
      </c>
      <c r="V124" s="40">
        <v>7</v>
      </c>
      <c r="W124" s="38" t="s">
        <v>27</v>
      </c>
      <c r="X124" s="40">
        <v>4</v>
      </c>
      <c r="Y124" s="40">
        <v>17</v>
      </c>
      <c r="Z124" s="38">
        <f t="shared" si="3"/>
        <v>142</v>
      </c>
      <c r="AA124" s="38">
        <f t="shared" si="4"/>
        <v>17</v>
      </c>
      <c r="AB124" s="38" t="s">
        <v>27</v>
      </c>
      <c r="AC124" s="38" t="s">
        <v>27</v>
      </c>
      <c r="AD124" s="37">
        <v>11</v>
      </c>
      <c r="AE124" s="37">
        <v>6</v>
      </c>
      <c r="AF124" s="37">
        <v>1</v>
      </c>
      <c r="AG124" s="37">
        <v>34</v>
      </c>
      <c r="AH124" s="38" t="s">
        <v>119</v>
      </c>
      <c r="AI124" s="37">
        <v>1</v>
      </c>
      <c r="AJ124" s="40">
        <v>1</v>
      </c>
      <c r="AK124" s="38" t="s">
        <v>420</v>
      </c>
      <c r="AL124" s="38">
        <f t="shared" si="5"/>
        <v>1</v>
      </c>
      <c r="AM124" s="38" t="s">
        <v>27</v>
      </c>
      <c r="AN124" s="38" t="s">
        <v>673</v>
      </c>
      <c r="AO124" s="37">
        <v>23</v>
      </c>
      <c r="AP124" s="38" t="s">
        <v>677</v>
      </c>
      <c r="AQ124" s="38" t="s">
        <v>691</v>
      </c>
      <c r="AR124" s="38" t="s">
        <v>27</v>
      </c>
      <c r="AS124" s="38" t="s">
        <v>27</v>
      </c>
      <c r="AT124" s="38" t="s">
        <v>27</v>
      </c>
      <c r="AU124" s="38" t="s">
        <v>27</v>
      </c>
      <c r="AV124" s="38" t="s">
        <v>27</v>
      </c>
      <c r="AW124" s="34"/>
      <c r="AX124" s="34" t="s">
        <v>747</v>
      </c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</row>
    <row r="125" spans="1:87" ht="14.25" customHeight="1" x14ac:dyDescent="0.25">
      <c r="A125" s="37">
        <v>140</v>
      </c>
      <c r="B125" s="38" t="s">
        <v>78</v>
      </c>
      <c r="C125" s="38" t="s">
        <v>26</v>
      </c>
      <c r="D125" s="38" t="s">
        <v>37</v>
      </c>
      <c r="E125" s="38"/>
      <c r="F125" s="38" t="s">
        <v>30</v>
      </c>
      <c r="G125" s="37">
        <v>69</v>
      </c>
      <c r="H125" s="37">
        <v>104</v>
      </c>
      <c r="I125" s="38" t="s">
        <v>118</v>
      </c>
      <c r="J125" s="37">
        <v>10238105208</v>
      </c>
      <c r="K125" s="37">
        <v>0</v>
      </c>
      <c r="L125" s="37">
        <v>0</v>
      </c>
      <c r="M125" s="40">
        <v>5</v>
      </c>
      <c r="N125" s="35"/>
      <c r="O125" s="40">
        <v>2</v>
      </c>
      <c r="P125" s="40">
        <v>10</v>
      </c>
      <c r="Q125" s="40">
        <v>5</v>
      </c>
      <c r="R125" s="35"/>
      <c r="S125" s="40">
        <v>5</v>
      </c>
      <c r="T125" s="40">
        <v>1</v>
      </c>
      <c r="U125" s="40">
        <v>3</v>
      </c>
      <c r="V125" s="40">
        <v>2.5</v>
      </c>
      <c r="W125" s="38" t="s">
        <v>27</v>
      </c>
      <c r="X125" s="40">
        <v>1.5</v>
      </c>
      <c r="Y125" s="40">
        <v>7</v>
      </c>
      <c r="Z125" s="38">
        <f t="shared" si="3"/>
        <v>42</v>
      </c>
      <c r="AA125" s="38">
        <f t="shared" si="4"/>
        <v>7</v>
      </c>
      <c r="AB125" s="38" t="s">
        <v>27</v>
      </c>
      <c r="AC125" s="38" t="s">
        <v>27</v>
      </c>
      <c r="AD125" s="37">
        <v>4</v>
      </c>
      <c r="AE125" s="37">
        <v>5</v>
      </c>
      <c r="AF125" s="37">
        <v>2</v>
      </c>
      <c r="AG125" s="37">
        <v>14</v>
      </c>
      <c r="AH125" s="38" t="s">
        <v>421</v>
      </c>
      <c r="AI125" s="37">
        <v>14</v>
      </c>
      <c r="AJ125" s="35"/>
      <c r="AK125" s="38" t="s">
        <v>422</v>
      </c>
      <c r="AL125" s="38">
        <f t="shared" si="5"/>
        <v>1</v>
      </c>
      <c r="AM125" s="38" t="s">
        <v>27</v>
      </c>
      <c r="AN125" s="38" t="s">
        <v>673</v>
      </c>
      <c r="AO125" s="37">
        <v>29</v>
      </c>
      <c r="AP125" s="38" t="s">
        <v>677</v>
      </c>
      <c r="AQ125" s="38" t="s">
        <v>691</v>
      </c>
      <c r="AR125" s="38" t="s">
        <v>27</v>
      </c>
      <c r="AS125" s="38" t="s">
        <v>27</v>
      </c>
      <c r="AT125" s="38" t="s">
        <v>692</v>
      </c>
      <c r="AU125" s="38" t="s">
        <v>27</v>
      </c>
      <c r="AV125" s="38" t="s">
        <v>710</v>
      </c>
      <c r="AW125" s="34"/>
      <c r="AX125" s="34" t="s">
        <v>746</v>
      </c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</row>
    <row r="126" spans="1:87" ht="14.25" customHeight="1" x14ac:dyDescent="0.25">
      <c r="A126" s="37">
        <v>175</v>
      </c>
      <c r="B126" s="38" t="s">
        <v>78</v>
      </c>
      <c r="C126" s="38" t="s">
        <v>28</v>
      </c>
      <c r="D126" s="38" t="s">
        <v>37</v>
      </c>
      <c r="E126" s="38"/>
      <c r="F126" s="38" t="s">
        <v>30</v>
      </c>
      <c r="G126" s="37">
        <v>69</v>
      </c>
      <c r="H126" s="37">
        <v>104</v>
      </c>
      <c r="I126" s="38" t="s">
        <v>122</v>
      </c>
      <c r="J126" s="37">
        <v>10184154</v>
      </c>
      <c r="K126" s="37">
        <v>4.4000000000000004</v>
      </c>
      <c r="L126" s="37">
        <v>0.44</v>
      </c>
      <c r="M126" s="37">
        <v>1</v>
      </c>
      <c r="N126" s="35"/>
      <c r="O126" s="40">
        <v>2</v>
      </c>
      <c r="P126" s="37">
        <v>5</v>
      </c>
      <c r="Q126" s="37">
        <v>3</v>
      </c>
      <c r="R126" s="37">
        <v>3</v>
      </c>
      <c r="S126" s="37">
        <v>3</v>
      </c>
      <c r="T126" s="37">
        <v>1</v>
      </c>
      <c r="U126" s="40">
        <v>1</v>
      </c>
      <c r="V126" s="37">
        <v>1.5</v>
      </c>
      <c r="W126" s="38" t="s">
        <v>27</v>
      </c>
      <c r="X126" s="40">
        <v>0.5</v>
      </c>
      <c r="Y126" s="37">
        <v>3</v>
      </c>
      <c r="Z126" s="38">
        <f t="shared" si="3"/>
        <v>24</v>
      </c>
      <c r="AA126" s="38">
        <f t="shared" si="4"/>
        <v>3</v>
      </c>
      <c r="AB126" s="38" t="s">
        <v>102</v>
      </c>
      <c r="AC126" s="38" t="s">
        <v>27</v>
      </c>
      <c r="AD126" s="37">
        <v>8</v>
      </c>
      <c r="AE126" s="37">
        <v>1</v>
      </c>
      <c r="AF126" s="37">
        <v>0</v>
      </c>
      <c r="AG126" s="37">
        <v>14</v>
      </c>
      <c r="AH126" s="38" t="s">
        <v>423</v>
      </c>
      <c r="AI126" s="37">
        <v>12</v>
      </c>
      <c r="AJ126" s="47"/>
      <c r="AK126" s="38" t="s">
        <v>424</v>
      </c>
      <c r="AL126" s="38">
        <f t="shared" si="5"/>
        <v>1</v>
      </c>
      <c r="AM126" s="38" t="s">
        <v>27</v>
      </c>
      <c r="AN126" s="38" t="s">
        <v>680</v>
      </c>
      <c r="AO126" s="37">
        <v>25</v>
      </c>
      <c r="AP126" s="38" t="s">
        <v>677</v>
      </c>
      <c r="AQ126" s="38" t="s">
        <v>694</v>
      </c>
      <c r="AR126" s="38" t="s">
        <v>27</v>
      </c>
      <c r="AS126" s="38" t="s">
        <v>27</v>
      </c>
      <c r="AT126" s="38" t="s">
        <v>692</v>
      </c>
      <c r="AU126" s="38" t="s">
        <v>27</v>
      </c>
      <c r="AV126" s="38" t="s">
        <v>27</v>
      </c>
      <c r="AW126" s="34"/>
      <c r="AX126" s="34" t="s">
        <v>746</v>
      </c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</row>
    <row r="127" spans="1:87" ht="14.25" customHeight="1" x14ac:dyDescent="0.25">
      <c r="A127" s="37">
        <v>191</v>
      </c>
      <c r="B127" s="38" t="s">
        <v>78</v>
      </c>
      <c r="C127" s="38" t="s">
        <v>26</v>
      </c>
      <c r="D127" s="38" t="s">
        <v>37</v>
      </c>
      <c r="E127" s="38"/>
      <c r="F127" s="38" t="s">
        <v>30</v>
      </c>
      <c r="G127" s="37">
        <v>69</v>
      </c>
      <c r="H127" s="37">
        <v>104</v>
      </c>
      <c r="I127" s="38" t="s">
        <v>124</v>
      </c>
      <c r="J127" s="37">
        <v>1391113645</v>
      </c>
      <c r="K127" s="37">
        <v>4.1333333333333302</v>
      </c>
      <c r="L127" s="37">
        <v>0.413333333333333</v>
      </c>
      <c r="M127" s="37">
        <v>4</v>
      </c>
      <c r="N127" s="35"/>
      <c r="O127" s="39"/>
      <c r="P127" s="37">
        <v>7</v>
      </c>
      <c r="Q127" s="37">
        <v>3</v>
      </c>
      <c r="R127" s="40">
        <v>6</v>
      </c>
      <c r="S127" s="37">
        <v>3</v>
      </c>
      <c r="T127" s="37">
        <v>1</v>
      </c>
      <c r="U127" s="37">
        <v>1</v>
      </c>
      <c r="V127" s="39"/>
      <c r="W127" s="38" t="s">
        <v>27</v>
      </c>
      <c r="X127" s="39"/>
      <c r="Y127" s="37">
        <v>1</v>
      </c>
      <c r="Z127" s="38">
        <f t="shared" si="3"/>
        <v>26</v>
      </c>
      <c r="AA127" s="38">
        <f t="shared" si="4"/>
        <v>1</v>
      </c>
      <c r="AB127" s="38" t="s">
        <v>27</v>
      </c>
      <c r="AC127" s="38" t="s">
        <v>27</v>
      </c>
      <c r="AD127" s="37">
        <v>4</v>
      </c>
      <c r="AE127" s="37">
        <v>1</v>
      </c>
      <c r="AF127" s="37">
        <v>0</v>
      </c>
      <c r="AG127" s="37">
        <v>6</v>
      </c>
      <c r="AH127" s="38" t="s">
        <v>381</v>
      </c>
      <c r="AI127" s="37">
        <v>16</v>
      </c>
      <c r="AJ127" s="39"/>
      <c r="AK127" s="38" t="s">
        <v>425</v>
      </c>
      <c r="AL127" s="38">
        <f t="shared" si="5"/>
        <v>1</v>
      </c>
      <c r="AM127" s="38" t="s">
        <v>27</v>
      </c>
      <c r="AN127" s="38" t="s">
        <v>680</v>
      </c>
      <c r="AO127" s="37">
        <v>24</v>
      </c>
      <c r="AP127" s="38" t="s">
        <v>677</v>
      </c>
      <c r="AQ127" s="38" t="s">
        <v>691</v>
      </c>
      <c r="AR127" s="38" t="s">
        <v>695</v>
      </c>
      <c r="AS127" s="38" t="s">
        <v>27</v>
      </c>
      <c r="AT127" s="38" t="s">
        <v>692</v>
      </c>
      <c r="AU127" s="38" t="s">
        <v>695</v>
      </c>
      <c r="AV127" s="38" t="s">
        <v>27</v>
      </c>
      <c r="AW127" s="34"/>
      <c r="AX127" s="34" t="s">
        <v>746</v>
      </c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</row>
    <row r="128" spans="1:87" ht="14.25" customHeight="1" x14ac:dyDescent="0.25">
      <c r="A128" s="37">
        <v>223</v>
      </c>
      <c r="B128" s="38" t="s">
        <v>78</v>
      </c>
      <c r="C128" s="38" t="s">
        <v>26</v>
      </c>
      <c r="D128" s="38" t="s">
        <v>37</v>
      </c>
      <c r="E128" s="38"/>
      <c r="F128" s="38" t="s">
        <v>30</v>
      </c>
      <c r="G128" s="37">
        <v>69</v>
      </c>
      <c r="H128" s="37">
        <v>104</v>
      </c>
      <c r="I128" s="38" t="s">
        <v>128</v>
      </c>
      <c r="J128" s="37">
        <v>9591208203</v>
      </c>
      <c r="K128" s="37">
        <v>4.8</v>
      </c>
      <c r="L128" s="37">
        <v>0.48</v>
      </c>
      <c r="M128" s="40">
        <v>8</v>
      </c>
      <c r="N128" s="35"/>
      <c r="O128" s="47"/>
      <c r="P128" s="40">
        <v>19</v>
      </c>
      <c r="Q128" s="40">
        <v>10</v>
      </c>
      <c r="R128" s="40">
        <v>3</v>
      </c>
      <c r="S128" s="40">
        <v>10</v>
      </c>
      <c r="T128" s="40">
        <v>1</v>
      </c>
      <c r="U128" s="40">
        <v>3</v>
      </c>
      <c r="V128" s="40">
        <v>4</v>
      </c>
      <c r="W128" s="38" t="s">
        <v>27</v>
      </c>
      <c r="X128" s="40">
        <v>1</v>
      </c>
      <c r="Y128" s="40">
        <v>8</v>
      </c>
      <c r="Z128" s="38">
        <f t="shared" si="3"/>
        <v>67</v>
      </c>
      <c r="AA128" s="38">
        <f t="shared" si="4"/>
        <v>8</v>
      </c>
      <c r="AB128" s="38" t="s">
        <v>89</v>
      </c>
      <c r="AC128" s="38" t="s">
        <v>27</v>
      </c>
      <c r="AD128" s="37">
        <v>9</v>
      </c>
      <c r="AE128" s="37">
        <v>4</v>
      </c>
      <c r="AF128" s="37">
        <v>0</v>
      </c>
      <c r="AG128" s="37">
        <v>14</v>
      </c>
      <c r="AH128" s="38" t="s">
        <v>381</v>
      </c>
      <c r="AI128" s="37">
        <v>16</v>
      </c>
      <c r="AJ128" s="35"/>
      <c r="AK128" s="38" t="s">
        <v>426</v>
      </c>
      <c r="AL128" s="38">
        <f t="shared" si="5"/>
        <v>1</v>
      </c>
      <c r="AM128" s="38" t="s">
        <v>27</v>
      </c>
      <c r="AN128" s="38" t="s">
        <v>680</v>
      </c>
      <c r="AO128" s="37">
        <v>33</v>
      </c>
      <c r="AP128" s="38" t="s">
        <v>677</v>
      </c>
      <c r="AQ128" s="38" t="s">
        <v>698</v>
      </c>
      <c r="AR128" s="38" t="s">
        <v>27</v>
      </c>
      <c r="AS128" s="38" t="s">
        <v>699</v>
      </c>
      <c r="AT128" s="38" t="s">
        <v>27</v>
      </c>
      <c r="AU128" s="38" t="s">
        <v>27</v>
      </c>
      <c r="AV128" s="38" t="s">
        <v>27</v>
      </c>
      <c r="AW128" s="50"/>
      <c r="AX128" s="34" t="s">
        <v>748</v>
      </c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0"/>
      <c r="CF128" s="50"/>
      <c r="CG128" s="50"/>
      <c r="CH128" s="50"/>
      <c r="CI128" s="50"/>
    </row>
    <row r="129" spans="1:87" ht="14.25" customHeight="1" x14ac:dyDescent="0.25">
      <c r="A129" s="37">
        <v>240</v>
      </c>
      <c r="B129" s="38" t="s">
        <v>78</v>
      </c>
      <c r="C129" s="38" t="s">
        <v>26</v>
      </c>
      <c r="D129" s="38" t="s">
        <v>37</v>
      </c>
      <c r="E129" s="38"/>
      <c r="F129" s="38" t="s">
        <v>30</v>
      </c>
      <c r="G129" s="37">
        <v>69</v>
      </c>
      <c r="H129" s="37">
        <v>104</v>
      </c>
      <c r="I129" s="38" t="s">
        <v>130</v>
      </c>
      <c r="J129" s="37">
        <v>3712062108</v>
      </c>
      <c r="K129" s="37">
        <v>3.7333333333333298</v>
      </c>
      <c r="L129" s="37">
        <v>0.37333333333333302</v>
      </c>
      <c r="M129" s="37">
        <v>6</v>
      </c>
      <c r="N129" s="35"/>
      <c r="O129" s="35"/>
      <c r="P129" s="37">
        <v>16</v>
      </c>
      <c r="Q129" s="37">
        <v>10</v>
      </c>
      <c r="R129" s="37">
        <v>1</v>
      </c>
      <c r="S129" s="37">
        <v>10</v>
      </c>
      <c r="T129" s="37">
        <v>1</v>
      </c>
      <c r="U129" s="37">
        <v>1</v>
      </c>
      <c r="V129" s="37">
        <v>3</v>
      </c>
      <c r="W129" s="38" t="s">
        <v>27</v>
      </c>
      <c r="X129" s="37">
        <v>1</v>
      </c>
      <c r="Y129" s="37">
        <v>5</v>
      </c>
      <c r="Z129" s="38">
        <f t="shared" si="3"/>
        <v>54</v>
      </c>
      <c r="AA129" s="38">
        <f t="shared" si="4"/>
        <v>5</v>
      </c>
      <c r="AB129" s="38" t="s">
        <v>765</v>
      </c>
      <c r="AC129" s="38" t="s">
        <v>27</v>
      </c>
      <c r="AD129" s="37">
        <v>10</v>
      </c>
      <c r="AE129" s="37">
        <v>5</v>
      </c>
      <c r="AF129" s="37">
        <v>0</v>
      </c>
      <c r="AG129" s="37">
        <v>18</v>
      </c>
      <c r="AH129" s="38" t="s">
        <v>381</v>
      </c>
      <c r="AI129" s="37">
        <v>16</v>
      </c>
      <c r="AJ129" s="37">
        <v>1</v>
      </c>
      <c r="AK129" s="38" t="s">
        <v>427</v>
      </c>
      <c r="AL129" s="38">
        <f t="shared" si="5"/>
        <v>1</v>
      </c>
      <c r="AM129" s="38" t="s">
        <v>27</v>
      </c>
      <c r="AN129" s="38" t="s">
        <v>680</v>
      </c>
      <c r="AO129" s="37">
        <v>28</v>
      </c>
      <c r="AP129" s="38" t="s">
        <v>677</v>
      </c>
      <c r="AQ129" s="38" t="s">
        <v>700</v>
      </c>
      <c r="AR129" s="38" t="s">
        <v>695</v>
      </c>
      <c r="AS129" s="38" t="s">
        <v>701</v>
      </c>
      <c r="AT129" s="38" t="s">
        <v>27</v>
      </c>
      <c r="AU129" s="38" t="s">
        <v>27</v>
      </c>
      <c r="AV129" s="38" t="s">
        <v>27</v>
      </c>
      <c r="AW129" s="34"/>
      <c r="AX129" s="34" t="s">
        <v>748</v>
      </c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</row>
    <row r="130" spans="1:87" ht="14.25" customHeight="1" x14ac:dyDescent="0.25">
      <c r="A130" s="37">
        <v>290</v>
      </c>
      <c r="B130" s="38" t="s">
        <v>78</v>
      </c>
      <c r="C130" s="38" t="s">
        <v>28</v>
      </c>
      <c r="D130" s="38" t="s">
        <v>37</v>
      </c>
      <c r="E130" s="38"/>
      <c r="F130" s="38" t="s">
        <v>30</v>
      </c>
      <c r="G130" s="37">
        <v>69</v>
      </c>
      <c r="H130" s="37">
        <v>104</v>
      </c>
      <c r="I130" s="38" t="s">
        <v>135</v>
      </c>
      <c r="J130" s="37">
        <v>7717685176</v>
      </c>
      <c r="K130" s="37">
        <v>3.4</v>
      </c>
      <c r="L130" s="37">
        <v>0.34</v>
      </c>
      <c r="M130" s="40">
        <v>1</v>
      </c>
      <c r="N130" s="35"/>
      <c r="O130" s="35"/>
      <c r="P130" s="40">
        <v>5</v>
      </c>
      <c r="Q130" s="40">
        <v>4</v>
      </c>
      <c r="R130" s="40">
        <v>1</v>
      </c>
      <c r="S130" s="40">
        <v>4</v>
      </c>
      <c r="T130" s="40">
        <v>1</v>
      </c>
      <c r="U130" s="40">
        <v>1</v>
      </c>
      <c r="V130" s="40">
        <v>2</v>
      </c>
      <c r="W130" s="38" t="s">
        <v>27</v>
      </c>
      <c r="X130" s="35"/>
      <c r="Y130" s="40">
        <v>3</v>
      </c>
      <c r="Z130" s="38">
        <f t="shared" ref="Z130:Z193" si="6">SUM(M130:Y130)</f>
        <v>22</v>
      </c>
      <c r="AA130" s="38">
        <f t="shared" ref="AA130:AA193" si="7">SUM(U130:X130)</f>
        <v>3</v>
      </c>
      <c r="AB130" s="38" t="s">
        <v>99</v>
      </c>
      <c r="AC130" s="38" t="s">
        <v>257</v>
      </c>
      <c r="AD130" s="37">
        <v>7</v>
      </c>
      <c r="AE130" s="37">
        <v>3</v>
      </c>
      <c r="AF130" s="37">
        <v>1</v>
      </c>
      <c r="AG130" s="37">
        <v>16</v>
      </c>
      <c r="AH130" s="38" t="s">
        <v>429</v>
      </c>
      <c r="AI130" s="37">
        <v>13</v>
      </c>
      <c r="AJ130" s="35"/>
      <c r="AK130" s="38" t="s">
        <v>430</v>
      </c>
      <c r="AL130" s="38">
        <f t="shared" ref="AL130:AL193" si="8">IF(OR(NOT(ISBLANK(V130)),NOT(ISBLANK(W130)),NOT(ISBLANK(X130)),NOT(ISBLANK(Y130)),AD130=2,AD130=3),1,0)</f>
        <v>1</v>
      </c>
      <c r="AM130" s="38" t="s">
        <v>27</v>
      </c>
      <c r="AN130" s="38" t="s">
        <v>680</v>
      </c>
      <c r="AO130" s="37">
        <v>24</v>
      </c>
      <c r="AP130" s="38" t="s">
        <v>677</v>
      </c>
      <c r="AQ130" s="38" t="s">
        <v>691</v>
      </c>
      <c r="AR130" s="38" t="s">
        <v>27</v>
      </c>
      <c r="AS130" s="38" t="s">
        <v>27</v>
      </c>
      <c r="AT130" s="38" t="s">
        <v>27</v>
      </c>
      <c r="AU130" s="38" t="s">
        <v>27</v>
      </c>
      <c r="AV130" s="38" t="s">
        <v>27</v>
      </c>
      <c r="AW130" s="34"/>
      <c r="AX130" s="34" t="s">
        <v>747</v>
      </c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</row>
    <row r="131" spans="1:87" ht="14.25" customHeight="1" x14ac:dyDescent="0.25">
      <c r="A131" s="37">
        <v>364</v>
      </c>
      <c r="B131" s="38" t="s">
        <v>78</v>
      </c>
      <c r="C131" s="38" t="s">
        <v>26</v>
      </c>
      <c r="D131" s="38" t="s">
        <v>37</v>
      </c>
      <c r="E131" s="38"/>
      <c r="F131" s="38" t="s">
        <v>30</v>
      </c>
      <c r="G131" s="37">
        <v>69</v>
      </c>
      <c r="H131" s="37">
        <v>104</v>
      </c>
      <c r="I131" s="38" t="s">
        <v>147</v>
      </c>
      <c r="J131" s="37">
        <v>84463153</v>
      </c>
      <c r="K131" s="37">
        <v>4.1333333333333302</v>
      </c>
      <c r="L131" s="37">
        <v>0.413333333333333</v>
      </c>
      <c r="M131" s="40">
        <v>3</v>
      </c>
      <c r="N131" s="35"/>
      <c r="O131" s="35"/>
      <c r="P131" s="40">
        <v>9</v>
      </c>
      <c r="Q131" s="40">
        <v>3</v>
      </c>
      <c r="R131" s="40">
        <v>3</v>
      </c>
      <c r="S131" s="40">
        <v>3</v>
      </c>
      <c r="T131" s="40">
        <v>1</v>
      </c>
      <c r="U131" s="40">
        <v>2</v>
      </c>
      <c r="V131" s="40">
        <v>1.5</v>
      </c>
      <c r="W131" s="38" t="s">
        <v>27</v>
      </c>
      <c r="X131" s="40">
        <v>1.5</v>
      </c>
      <c r="Y131" s="40">
        <v>5</v>
      </c>
      <c r="Z131" s="38">
        <f t="shared" si="6"/>
        <v>32</v>
      </c>
      <c r="AA131" s="38">
        <f t="shared" si="7"/>
        <v>5</v>
      </c>
      <c r="AB131" s="38" t="s">
        <v>27</v>
      </c>
      <c r="AC131" s="38" t="s">
        <v>27</v>
      </c>
      <c r="AD131" s="37">
        <v>5</v>
      </c>
      <c r="AE131" s="37">
        <v>1</v>
      </c>
      <c r="AF131" s="37">
        <v>1</v>
      </c>
      <c r="AG131" s="37">
        <v>8</v>
      </c>
      <c r="AH131" s="38" t="s">
        <v>381</v>
      </c>
      <c r="AI131" s="37">
        <v>16</v>
      </c>
      <c r="AJ131" s="35"/>
      <c r="AK131" s="38" t="s">
        <v>433</v>
      </c>
      <c r="AL131" s="38">
        <f t="shared" si="8"/>
        <v>1</v>
      </c>
      <c r="AM131" s="38" t="s">
        <v>27</v>
      </c>
      <c r="AN131" s="38" t="s">
        <v>680</v>
      </c>
      <c r="AO131" s="37">
        <v>26</v>
      </c>
      <c r="AP131" s="38" t="s">
        <v>677</v>
      </c>
      <c r="AQ131" s="38" t="s">
        <v>709</v>
      </c>
      <c r="AR131" s="38" t="s">
        <v>27</v>
      </c>
      <c r="AS131" s="38" t="s">
        <v>27</v>
      </c>
      <c r="AT131" s="38" t="s">
        <v>692</v>
      </c>
      <c r="AU131" s="38" t="s">
        <v>695</v>
      </c>
      <c r="AV131" s="38" t="s">
        <v>27</v>
      </c>
      <c r="AW131" s="50"/>
      <c r="AX131" s="34" t="s">
        <v>746</v>
      </c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0"/>
      <c r="CF131" s="50"/>
      <c r="CG131" s="50"/>
      <c r="CH131" s="50"/>
      <c r="CI131" s="50"/>
    </row>
    <row r="132" spans="1:87" ht="14.25" customHeight="1" x14ac:dyDescent="0.25">
      <c r="A132" s="37">
        <v>380</v>
      </c>
      <c r="B132" s="38" t="s">
        <v>78</v>
      </c>
      <c r="C132" s="38" t="s">
        <v>26</v>
      </c>
      <c r="D132" s="38" t="s">
        <v>37</v>
      </c>
      <c r="E132" s="38"/>
      <c r="F132" s="38" t="s">
        <v>30</v>
      </c>
      <c r="G132" s="37">
        <v>69</v>
      </c>
      <c r="H132" s="37">
        <v>104</v>
      </c>
      <c r="I132" s="38" t="s">
        <v>149</v>
      </c>
      <c r="J132" s="37">
        <v>8877127178</v>
      </c>
      <c r="K132" s="37">
        <v>4.8</v>
      </c>
      <c r="L132" s="37">
        <v>0.48</v>
      </c>
      <c r="M132" s="40">
        <v>6</v>
      </c>
      <c r="N132" s="35"/>
      <c r="O132" s="35"/>
      <c r="P132" s="40">
        <v>13</v>
      </c>
      <c r="Q132" s="40">
        <v>7</v>
      </c>
      <c r="R132" s="40">
        <v>1</v>
      </c>
      <c r="S132" s="40">
        <v>7</v>
      </c>
      <c r="T132" s="40">
        <v>1</v>
      </c>
      <c r="U132" s="40">
        <v>2</v>
      </c>
      <c r="V132" s="40">
        <v>0.5</v>
      </c>
      <c r="W132" s="38" t="s">
        <v>27</v>
      </c>
      <c r="X132" s="40">
        <v>0.5</v>
      </c>
      <c r="Y132" s="40">
        <v>3</v>
      </c>
      <c r="Z132" s="38">
        <f t="shared" si="6"/>
        <v>41</v>
      </c>
      <c r="AA132" s="38">
        <f t="shared" si="7"/>
        <v>3</v>
      </c>
      <c r="AB132" s="38" t="s">
        <v>89</v>
      </c>
      <c r="AC132" s="38" t="s">
        <v>27</v>
      </c>
      <c r="AD132" s="37">
        <v>6</v>
      </c>
      <c r="AE132" s="37">
        <v>2</v>
      </c>
      <c r="AF132" s="37">
        <v>0</v>
      </c>
      <c r="AG132" s="37">
        <v>9</v>
      </c>
      <c r="AH132" s="38" t="s">
        <v>381</v>
      </c>
      <c r="AI132" s="37">
        <v>16</v>
      </c>
      <c r="AJ132" s="35"/>
      <c r="AK132" s="38" t="s">
        <v>434</v>
      </c>
      <c r="AL132" s="38">
        <f t="shared" si="8"/>
        <v>1</v>
      </c>
      <c r="AM132" s="38" t="s">
        <v>27</v>
      </c>
      <c r="AN132" s="38" t="s">
        <v>680</v>
      </c>
      <c r="AO132" s="37">
        <v>24</v>
      </c>
      <c r="AP132" s="38" t="s">
        <v>677</v>
      </c>
      <c r="AQ132" s="38" t="s">
        <v>711</v>
      </c>
      <c r="AR132" s="38" t="s">
        <v>27</v>
      </c>
      <c r="AS132" s="38" t="s">
        <v>686</v>
      </c>
      <c r="AT132" s="38" t="s">
        <v>27</v>
      </c>
      <c r="AU132" s="38" t="s">
        <v>27</v>
      </c>
      <c r="AV132" s="38" t="s">
        <v>27</v>
      </c>
      <c r="AW132" s="50"/>
      <c r="AX132" s="34" t="s">
        <v>747</v>
      </c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0"/>
      <c r="CF132" s="50"/>
      <c r="CG132" s="50"/>
      <c r="CH132" s="50"/>
      <c r="CI132" s="50"/>
    </row>
    <row r="133" spans="1:87" ht="14.25" customHeight="1" x14ac:dyDescent="0.25">
      <c r="A133" s="37">
        <v>413</v>
      </c>
      <c r="B133" s="38" t="s">
        <v>78</v>
      </c>
      <c r="C133" s="38" t="s">
        <v>28</v>
      </c>
      <c r="D133" s="38" t="s">
        <v>37</v>
      </c>
      <c r="E133" s="38"/>
      <c r="F133" s="38" t="s">
        <v>30</v>
      </c>
      <c r="G133" s="37">
        <v>69</v>
      </c>
      <c r="H133" s="37">
        <v>104</v>
      </c>
      <c r="I133" s="38" t="s">
        <v>85</v>
      </c>
      <c r="J133" s="37">
        <v>1347638136</v>
      </c>
      <c r="K133" s="37">
        <v>3.8</v>
      </c>
      <c r="L133" s="37">
        <v>0.38</v>
      </c>
      <c r="M133" s="40">
        <v>8</v>
      </c>
      <c r="N133" s="35"/>
      <c r="O133" s="35"/>
      <c r="P133" s="40">
        <v>20</v>
      </c>
      <c r="Q133" s="40">
        <v>11</v>
      </c>
      <c r="R133" s="40">
        <v>2</v>
      </c>
      <c r="S133" s="40">
        <v>11</v>
      </c>
      <c r="T133" s="40">
        <v>1</v>
      </c>
      <c r="U133" s="40">
        <v>1</v>
      </c>
      <c r="V133" s="40">
        <v>5</v>
      </c>
      <c r="W133" s="38" t="s">
        <v>27</v>
      </c>
      <c r="X133" s="40">
        <v>1</v>
      </c>
      <c r="Y133" s="40">
        <v>7</v>
      </c>
      <c r="Z133" s="38">
        <f t="shared" si="6"/>
        <v>67</v>
      </c>
      <c r="AA133" s="38">
        <f t="shared" si="7"/>
        <v>7</v>
      </c>
      <c r="AB133" s="38" t="s">
        <v>27</v>
      </c>
      <c r="AC133" s="38" t="s">
        <v>27</v>
      </c>
      <c r="AD133" s="37">
        <v>13</v>
      </c>
      <c r="AE133" s="37">
        <v>4</v>
      </c>
      <c r="AF133" s="37">
        <v>1</v>
      </c>
      <c r="AG133" s="37">
        <v>22</v>
      </c>
      <c r="AH133" s="38" t="s">
        <v>435</v>
      </c>
      <c r="AI133" s="37">
        <v>15</v>
      </c>
      <c r="AJ133" s="40">
        <v>1</v>
      </c>
      <c r="AK133" s="38" t="s">
        <v>436</v>
      </c>
      <c r="AL133" s="38">
        <f t="shared" si="8"/>
        <v>1</v>
      </c>
      <c r="AM133" s="38" t="s">
        <v>27</v>
      </c>
      <c r="AN133" s="38" t="s">
        <v>673</v>
      </c>
      <c r="AO133" s="37">
        <v>20</v>
      </c>
      <c r="AP133" s="38" t="s">
        <v>677</v>
      </c>
      <c r="AQ133" s="38" t="s">
        <v>678</v>
      </c>
      <c r="AR133" s="38" t="s">
        <v>27</v>
      </c>
      <c r="AS133" s="38" t="s">
        <v>27</v>
      </c>
      <c r="AT133" s="38" t="s">
        <v>27</v>
      </c>
      <c r="AU133" s="38" t="s">
        <v>27</v>
      </c>
      <c r="AV133" s="38" t="s">
        <v>27</v>
      </c>
      <c r="AW133" s="34"/>
      <c r="AX133" s="34" t="s">
        <v>747</v>
      </c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</row>
    <row r="134" spans="1:87" ht="14.25" customHeight="1" x14ac:dyDescent="0.25">
      <c r="A134" s="37">
        <v>461</v>
      </c>
      <c r="B134" s="38" t="s">
        <v>78</v>
      </c>
      <c r="C134" s="38" t="s">
        <v>28</v>
      </c>
      <c r="D134" s="38" t="s">
        <v>37</v>
      </c>
      <c r="E134" s="38"/>
      <c r="F134" s="38" t="s">
        <v>30</v>
      </c>
      <c r="G134" s="37">
        <v>69</v>
      </c>
      <c r="H134" s="37">
        <v>104</v>
      </c>
      <c r="I134" s="38" t="s">
        <v>152</v>
      </c>
      <c r="J134" s="37">
        <v>792288984</v>
      </c>
      <c r="K134" s="37">
        <v>4.4000000000000004</v>
      </c>
      <c r="L134" s="37">
        <v>0.44</v>
      </c>
      <c r="M134" s="40">
        <v>25</v>
      </c>
      <c r="N134" s="35"/>
      <c r="O134" s="47"/>
      <c r="P134" s="40">
        <v>59</v>
      </c>
      <c r="Q134" s="40">
        <v>32</v>
      </c>
      <c r="R134" s="40">
        <v>2</v>
      </c>
      <c r="S134" s="40">
        <v>32</v>
      </c>
      <c r="T134" s="40">
        <v>1</v>
      </c>
      <c r="U134" s="40">
        <v>8</v>
      </c>
      <c r="V134" s="40">
        <v>10.5</v>
      </c>
      <c r="W134" s="38" t="s">
        <v>27</v>
      </c>
      <c r="X134" s="40">
        <v>2.5</v>
      </c>
      <c r="Y134" s="40">
        <v>21</v>
      </c>
      <c r="Z134" s="38">
        <f t="shared" si="6"/>
        <v>193</v>
      </c>
      <c r="AA134" s="38">
        <f t="shared" si="7"/>
        <v>21</v>
      </c>
      <c r="AB134" s="38" t="s">
        <v>27</v>
      </c>
      <c r="AC134" s="38" t="s">
        <v>27</v>
      </c>
      <c r="AD134" s="37">
        <v>23</v>
      </c>
      <c r="AE134" s="37">
        <v>11</v>
      </c>
      <c r="AF134" s="37">
        <v>2</v>
      </c>
      <c r="AG134" s="37">
        <v>44</v>
      </c>
      <c r="AH134" s="38" t="s">
        <v>381</v>
      </c>
      <c r="AI134" s="37">
        <v>16</v>
      </c>
      <c r="AJ134" s="40">
        <v>1</v>
      </c>
      <c r="AK134" s="38" t="s">
        <v>439</v>
      </c>
      <c r="AL134" s="38">
        <f t="shared" si="8"/>
        <v>1</v>
      </c>
      <c r="AM134" s="38" t="s">
        <v>27</v>
      </c>
      <c r="AN134" s="38" t="s">
        <v>673</v>
      </c>
      <c r="AO134" s="37">
        <v>23</v>
      </c>
      <c r="AP134" s="38" t="s">
        <v>677</v>
      </c>
      <c r="AQ134" s="38" t="s">
        <v>714</v>
      </c>
      <c r="AR134" s="38" t="s">
        <v>695</v>
      </c>
      <c r="AS134" s="38" t="s">
        <v>27</v>
      </c>
      <c r="AT134" s="38" t="s">
        <v>27</v>
      </c>
      <c r="AU134" s="38" t="s">
        <v>27</v>
      </c>
      <c r="AV134" s="38" t="s">
        <v>27</v>
      </c>
      <c r="AW134" s="50"/>
      <c r="AX134" s="34" t="s">
        <v>747</v>
      </c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0"/>
      <c r="CF134" s="50"/>
      <c r="CG134" s="50"/>
      <c r="CH134" s="50"/>
      <c r="CI134" s="50"/>
    </row>
    <row r="135" spans="1:87" ht="14.25" customHeight="1" x14ac:dyDescent="0.25">
      <c r="A135" s="37">
        <v>482</v>
      </c>
      <c r="B135" s="38" t="s">
        <v>78</v>
      </c>
      <c r="C135" s="38" t="s">
        <v>28</v>
      </c>
      <c r="D135" s="38" t="s">
        <v>37</v>
      </c>
      <c r="E135" s="38"/>
      <c r="F135" s="38" t="s">
        <v>30</v>
      </c>
      <c r="G135" s="37">
        <v>69</v>
      </c>
      <c r="H135" s="37">
        <v>104</v>
      </c>
      <c r="I135" s="38" t="s">
        <v>158</v>
      </c>
      <c r="J135" s="37">
        <v>927618937</v>
      </c>
      <c r="K135" s="37">
        <v>4.4000000000000004</v>
      </c>
      <c r="L135" s="37">
        <v>0.44</v>
      </c>
      <c r="M135" s="37">
        <v>9</v>
      </c>
      <c r="N135" s="39"/>
      <c r="O135" s="39"/>
      <c r="P135" s="37">
        <v>22</v>
      </c>
      <c r="Q135" s="37">
        <v>13</v>
      </c>
      <c r="R135" s="40">
        <v>3</v>
      </c>
      <c r="S135" s="37">
        <v>13</v>
      </c>
      <c r="T135" s="37">
        <v>1</v>
      </c>
      <c r="U135" s="37">
        <v>3</v>
      </c>
      <c r="V135" s="37">
        <v>2.5</v>
      </c>
      <c r="W135" s="38" t="s">
        <v>27</v>
      </c>
      <c r="X135" s="37">
        <v>2.5</v>
      </c>
      <c r="Y135" s="37">
        <v>8</v>
      </c>
      <c r="Z135" s="38">
        <f t="shared" si="6"/>
        <v>77</v>
      </c>
      <c r="AA135" s="38">
        <f t="shared" si="7"/>
        <v>8</v>
      </c>
      <c r="AB135" s="38" t="s">
        <v>102</v>
      </c>
      <c r="AC135" s="38" t="s">
        <v>27</v>
      </c>
      <c r="AD135" s="37">
        <v>18</v>
      </c>
      <c r="AE135" s="37">
        <v>8</v>
      </c>
      <c r="AF135" s="37">
        <v>1</v>
      </c>
      <c r="AG135" s="37">
        <v>33</v>
      </c>
      <c r="AH135" s="38" t="s">
        <v>381</v>
      </c>
      <c r="AI135" s="37">
        <v>16</v>
      </c>
      <c r="AJ135" s="37">
        <v>1</v>
      </c>
      <c r="AK135" s="38" t="s">
        <v>440</v>
      </c>
      <c r="AL135" s="38">
        <f t="shared" si="8"/>
        <v>1</v>
      </c>
      <c r="AM135" s="38" t="s">
        <v>27</v>
      </c>
      <c r="AN135" s="38" t="s">
        <v>673</v>
      </c>
      <c r="AO135" s="37">
        <v>25</v>
      </c>
      <c r="AP135" s="38" t="s">
        <v>677</v>
      </c>
      <c r="AQ135" s="38" t="s">
        <v>721</v>
      </c>
      <c r="AR135" s="38" t="s">
        <v>27</v>
      </c>
      <c r="AS135" s="38" t="s">
        <v>686</v>
      </c>
      <c r="AT135" s="38" t="s">
        <v>27</v>
      </c>
      <c r="AU135" s="38" t="s">
        <v>27</v>
      </c>
      <c r="AV135" s="38" t="s">
        <v>27</v>
      </c>
      <c r="AW135" s="50"/>
      <c r="AX135" s="34" t="s">
        <v>747</v>
      </c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0"/>
      <c r="CF135" s="50"/>
      <c r="CG135" s="50"/>
      <c r="CH135" s="50"/>
      <c r="CI135" s="50"/>
    </row>
    <row r="136" spans="1:87" ht="14.25" customHeight="1" x14ac:dyDescent="0.25">
      <c r="A136" s="37">
        <v>503</v>
      </c>
      <c r="B136" s="38" t="s">
        <v>78</v>
      </c>
      <c r="C136" s="38" t="s">
        <v>28</v>
      </c>
      <c r="D136" s="38" t="s">
        <v>37</v>
      </c>
      <c r="E136" s="38"/>
      <c r="F136" s="38" t="s">
        <v>30</v>
      </c>
      <c r="G136" s="37">
        <v>69</v>
      </c>
      <c r="H136" s="37">
        <v>104</v>
      </c>
      <c r="I136" s="38" t="s">
        <v>165</v>
      </c>
      <c r="J136" s="37">
        <v>1412134207</v>
      </c>
      <c r="K136" s="37">
        <v>4.4000000000000004</v>
      </c>
      <c r="L136" s="37">
        <v>0.44</v>
      </c>
      <c r="M136" s="37">
        <v>31</v>
      </c>
      <c r="N136" s="35"/>
      <c r="O136" s="39"/>
      <c r="P136" s="37">
        <v>77</v>
      </c>
      <c r="Q136" s="37">
        <v>43</v>
      </c>
      <c r="R136" s="40">
        <v>5</v>
      </c>
      <c r="S136" s="37">
        <v>43</v>
      </c>
      <c r="T136" s="37">
        <v>1</v>
      </c>
      <c r="U136" s="40">
        <v>13</v>
      </c>
      <c r="V136" s="37">
        <v>13</v>
      </c>
      <c r="W136" s="38" t="s">
        <v>27</v>
      </c>
      <c r="X136" s="37">
        <v>6</v>
      </c>
      <c r="Y136" s="37">
        <v>32</v>
      </c>
      <c r="Z136" s="38">
        <f t="shared" si="6"/>
        <v>264</v>
      </c>
      <c r="AA136" s="38">
        <f t="shared" si="7"/>
        <v>32</v>
      </c>
      <c r="AB136" s="38" t="s">
        <v>102</v>
      </c>
      <c r="AC136" s="38" t="s">
        <v>27</v>
      </c>
      <c r="AD136" s="37">
        <v>55</v>
      </c>
      <c r="AE136" s="37">
        <v>20</v>
      </c>
      <c r="AF136" s="37">
        <v>3</v>
      </c>
      <c r="AG136" s="37">
        <v>85</v>
      </c>
      <c r="AH136" s="38" t="s">
        <v>381</v>
      </c>
      <c r="AI136" s="37">
        <v>16</v>
      </c>
      <c r="AJ136" s="37">
        <v>1</v>
      </c>
      <c r="AK136" s="38" t="s">
        <v>441</v>
      </c>
      <c r="AL136" s="38">
        <f t="shared" si="8"/>
        <v>1</v>
      </c>
      <c r="AM136" s="38" t="s">
        <v>27</v>
      </c>
      <c r="AN136" s="38" t="s">
        <v>680</v>
      </c>
      <c r="AO136" s="37">
        <v>25</v>
      </c>
      <c r="AP136" s="38" t="s">
        <v>677</v>
      </c>
      <c r="AQ136" s="38" t="s">
        <v>705</v>
      </c>
      <c r="AR136" s="38" t="s">
        <v>27</v>
      </c>
      <c r="AS136" s="38" t="s">
        <v>27</v>
      </c>
      <c r="AT136" s="38" t="s">
        <v>27</v>
      </c>
      <c r="AU136" s="38" t="s">
        <v>27</v>
      </c>
      <c r="AV136" s="38" t="s">
        <v>27</v>
      </c>
      <c r="AW136" s="34"/>
      <c r="AX136" s="34" t="s">
        <v>747</v>
      </c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</row>
    <row r="137" spans="1:87" ht="14.25" customHeight="1" x14ac:dyDescent="0.25">
      <c r="A137" s="37">
        <v>523</v>
      </c>
      <c r="B137" s="38" t="s">
        <v>78</v>
      </c>
      <c r="C137" s="38" t="s">
        <v>28</v>
      </c>
      <c r="D137" s="38" t="s">
        <v>37</v>
      </c>
      <c r="E137" s="38"/>
      <c r="F137" s="38" t="s">
        <v>30</v>
      </c>
      <c r="G137" s="37">
        <v>69</v>
      </c>
      <c r="H137" s="37">
        <v>104</v>
      </c>
      <c r="I137" s="38" t="s">
        <v>169</v>
      </c>
      <c r="J137" s="37">
        <v>178114327</v>
      </c>
      <c r="K137" s="37">
        <v>3.8</v>
      </c>
      <c r="L137" s="37">
        <v>0.38</v>
      </c>
      <c r="M137" s="40">
        <v>1</v>
      </c>
      <c r="N137" s="35"/>
      <c r="O137" s="47"/>
      <c r="P137" s="40">
        <v>4</v>
      </c>
      <c r="Q137" s="40">
        <v>3</v>
      </c>
      <c r="R137" s="40">
        <v>3</v>
      </c>
      <c r="S137" s="40">
        <v>3</v>
      </c>
      <c r="T137" s="40">
        <v>1</v>
      </c>
      <c r="U137" s="40">
        <v>1</v>
      </c>
      <c r="V137" s="40">
        <v>1</v>
      </c>
      <c r="W137" s="38" t="s">
        <v>27</v>
      </c>
      <c r="X137" s="47"/>
      <c r="Y137" s="40">
        <v>2</v>
      </c>
      <c r="Z137" s="38">
        <f t="shared" si="6"/>
        <v>19</v>
      </c>
      <c r="AA137" s="38">
        <f t="shared" si="7"/>
        <v>2</v>
      </c>
      <c r="AB137" s="38" t="s">
        <v>27</v>
      </c>
      <c r="AC137" s="38" t="s">
        <v>27</v>
      </c>
      <c r="AD137" s="37">
        <v>4</v>
      </c>
      <c r="AE137" s="37">
        <v>1</v>
      </c>
      <c r="AF137" s="37">
        <v>0</v>
      </c>
      <c r="AG137" s="37">
        <v>6</v>
      </c>
      <c r="AH137" s="38" t="s">
        <v>381</v>
      </c>
      <c r="AI137" s="37">
        <v>16</v>
      </c>
      <c r="AJ137" s="47"/>
      <c r="AK137" s="38" t="s">
        <v>442</v>
      </c>
      <c r="AL137" s="38">
        <f t="shared" si="8"/>
        <v>1</v>
      </c>
      <c r="AM137" s="38" t="s">
        <v>27</v>
      </c>
      <c r="AN137" s="38" t="s">
        <v>680</v>
      </c>
      <c r="AO137" s="37">
        <v>31</v>
      </c>
      <c r="AP137" s="38" t="s">
        <v>677</v>
      </c>
      <c r="AQ137" s="38" t="s">
        <v>694</v>
      </c>
      <c r="AR137" s="38" t="s">
        <v>27</v>
      </c>
      <c r="AS137" s="38" t="s">
        <v>27</v>
      </c>
      <c r="AT137" s="38" t="s">
        <v>692</v>
      </c>
      <c r="AU137" s="38" t="s">
        <v>27</v>
      </c>
      <c r="AV137" s="38" t="s">
        <v>27</v>
      </c>
      <c r="AW137" s="34"/>
      <c r="AX137" s="34" t="s">
        <v>746</v>
      </c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</row>
    <row r="138" spans="1:87" ht="14.25" customHeight="1" x14ac:dyDescent="0.25">
      <c r="A138" s="37">
        <v>143</v>
      </c>
      <c r="B138" s="38" t="s">
        <v>78</v>
      </c>
      <c r="C138" s="38" t="s">
        <v>26</v>
      </c>
      <c r="D138" s="38" t="s">
        <v>38</v>
      </c>
      <c r="E138" s="38"/>
      <c r="F138" s="38" t="s">
        <v>500</v>
      </c>
      <c r="G138" s="37">
        <v>29</v>
      </c>
      <c r="H138" s="37">
        <v>120</v>
      </c>
      <c r="I138" s="38" t="s">
        <v>111</v>
      </c>
      <c r="J138" s="37">
        <v>134763219</v>
      </c>
      <c r="K138" s="37">
        <v>0</v>
      </c>
      <c r="L138" s="37">
        <v>0</v>
      </c>
      <c r="M138" s="37">
        <v>30</v>
      </c>
      <c r="N138" s="35"/>
      <c r="O138" s="40">
        <v>15</v>
      </c>
      <c r="P138" s="37">
        <v>47</v>
      </c>
      <c r="Q138" s="37">
        <v>16</v>
      </c>
      <c r="R138" s="39"/>
      <c r="S138" s="37">
        <v>16</v>
      </c>
      <c r="T138" s="39"/>
      <c r="U138" s="37">
        <v>12</v>
      </c>
      <c r="V138" s="37">
        <v>13.5</v>
      </c>
      <c r="W138" s="38" t="s">
        <v>27</v>
      </c>
      <c r="X138" s="37">
        <v>3.5</v>
      </c>
      <c r="Y138" s="37">
        <v>29</v>
      </c>
      <c r="Z138" s="38">
        <f t="shared" si="6"/>
        <v>182</v>
      </c>
      <c r="AA138" s="38">
        <f t="shared" si="7"/>
        <v>29</v>
      </c>
      <c r="AB138" s="38" t="s">
        <v>27</v>
      </c>
      <c r="AC138" s="38" t="s">
        <v>27</v>
      </c>
      <c r="AD138" s="37">
        <v>10</v>
      </c>
      <c r="AE138" s="37">
        <v>18</v>
      </c>
      <c r="AF138" s="37">
        <v>1</v>
      </c>
      <c r="AG138" s="37">
        <v>57</v>
      </c>
      <c r="AH138" s="38" t="s">
        <v>93</v>
      </c>
      <c r="AI138" s="37">
        <v>2</v>
      </c>
      <c r="AJ138" s="35"/>
      <c r="AK138" s="38" t="s">
        <v>541</v>
      </c>
      <c r="AL138" s="38">
        <f t="shared" si="8"/>
        <v>1</v>
      </c>
      <c r="AM138" s="38" t="s">
        <v>27</v>
      </c>
      <c r="AN138" s="38" t="s">
        <v>673</v>
      </c>
      <c r="AO138" s="37">
        <v>23</v>
      </c>
      <c r="AP138" s="38" t="s">
        <v>677</v>
      </c>
      <c r="AQ138" s="38" t="s">
        <v>691</v>
      </c>
      <c r="AR138" s="38" t="s">
        <v>27</v>
      </c>
      <c r="AS138" s="38" t="s">
        <v>27</v>
      </c>
      <c r="AT138" s="38" t="s">
        <v>27</v>
      </c>
      <c r="AU138" s="38" t="s">
        <v>27</v>
      </c>
      <c r="AV138" s="38" t="s">
        <v>27</v>
      </c>
      <c r="AW138" s="34"/>
      <c r="AX138" s="34" t="s">
        <v>747</v>
      </c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</row>
    <row r="139" spans="1:87" ht="14.25" customHeight="1" x14ac:dyDescent="0.25">
      <c r="A139" s="37">
        <v>179</v>
      </c>
      <c r="B139" s="38" t="s">
        <v>78</v>
      </c>
      <c r="C139" s="38" t="s">
        <v>28</v>
      </c>
      <c r="D139" s="38" t="s">
        <v>38</v>
      </c>
      <c r="E139" s="38"/>
      <c r="F139" s="38" t="s">
        <v>500</v>
      </c>
      <c r="G139" s="37">
        <v>29</v>
      </c>
      <c r="H139" s="37">
        <v>120</v>
      </c>
      <c r="I139" s="38" t="s">
        <v>122</v>
      </c>
      <c r="J139" s="37">
        <v>10184154</v>
      </c>
      <c r="K139" s="37">
        <v>2</v>
      </c>
      <c r="L139" s="37">
        <v>0.4</v>
      </c>
      <c r="M139" s="40">
        <v>1</v>
      </c>
      <c r="N139" s="47"/>
      <c r="O139" s="47"/>
      <c r="P139" s="40">
        <v>4</v>
      </c>
      <c r="Q139" s="40">
        <v>3</v>
      </c>
      <c r="R139" s="47">
        <v>1</v>
      </c>
      <c r="S139" s="40">
        <v>3</v>
      </c>
      <c r="T139" s="47"/>
      <c r="U139" s="40">
        <v>1</v>
      </c>
      <c r="V139" s="40">
        <v>1.5</v>
      </c>
      <c r="W139" s="38" t="s">
        <v>27</v>
      </c>
      <c r="X139" s="40">
        <v>0.5</v>
      </c>
      <c r="Y139" s="40">
        <v>3</v>
      </c>
      <c r="Z139" s="38">
        <f t="shared" si="6"/>
        <v>18</v>
      </c>
      <c r="AA139" s="38">
        <f t="shared" si="7"/>
        <v>3</v>
      </c>
      <c r="AB139" s="38" t="s">
        <v>99</v>
      </c>
      <c r="AC139" s="38" t="s">
        <v>27</v>
      </c>
      <c r="AD139" s="37">
        <v>7</v>
      </c>
      <c r="AE139" s="37">
        <v>2</v>
      </c>
      <c r="AF139" s="37">
        <v>1</v>
      </c>
      <c r="AG139" s="37">
        <v>11</v>
      </c>
      <c r="AH139" s="38" t="s">
        <v>503</v>
      </c>
      <c r="AI139" s="37">
        <v>25</v>
      </c>
      <c r="AJ139" s="35"/>
      <c r="AK139" s="38" t="s">
        <v>542</v>
      </c>
      <c r="AL139" s="38">
        <f t="shared" si="8"/>
        <v>1</v>
      </c>
      <c r="AM139" s="38" t="s">
        <v>27</v>
      </c>
      <c r="AN139" s="38" t="s">
        <v>680</v>
      </c>
      <c r="AO139" s="37">
        <v>25</v>
      </c>
      <c r="AP139" s="38" t="s">
        <v>677</v>
      </c>
      <c r="AQ139" s="38" t="s">
        <v>694</v>
      </c>
      <c r="AR139" s="38" t="s">
        <v>27</v>
      </c>
      <c r="AS139" s="38" t="s">
        <v>27</v>
      </c>
      <c r="AT139" s="38" t="s">
        <v>692</v>
      </c>
      <c r="AU139" s="38" t="s">
        <v>27</v>
      </c>
      <c r="AV139" s="38" t="s">
        <v>27</v>
      </c>
      <c r="AW139" s="50"/>
      <c r="AX139" s="34" t="s">
        <v>746</v>
      </c>
      <c r="AY139" s="50"/>
      <c r="AZ139" s="50"/>
      <c r="BA139" s="50"/>
      <c r="BB139" s="50"/>
      <c r="BC139" s="50"/>
      <c r="BD139" s="50"/>
      <c r="BE139" s="50"/>
      <c r="BF139" s="50"/>
      <c r="BG139" s="50"/>
      <c r="BH139" s="50"/>
      <c r="BI139" s="50"/>
      <c r="BJ139" s="50"/>
      <c r="BK139" s="50"/>
      <c r="BL139" s="50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0"/>
      <c r="CF139" s="50"/>
      <c r="CG139" s="50"/>
      <c r="CH139" s="50"/>
      <c r="CI139" s="50"/>
    </row>
    <row r="140" spans="1:87" ht="14.25" customHeight="1" x14ac:dyDescent="0.25">
      <c r="A140" s="37">
        <v>227</v>
      </c>
      <c r="B140" s="38" t="s">
        <v>78</v>
      </c>
      <c r="C140" s="38" t="s">
        <v>26</v>
      </c>
      <c r="D140" s="38" t="s">
        <v>38</v>
      </c>
      <c r="E140" s="38"/>
      <c r="F140" s="38" t="s">
        <v>500</v>
      </c>
      <c r="G140" s="37">
        <v>29</v>
      </c>
      <c r="H140" s="37">
        <v>120</v>
      </c>
      <c r="I140" s="38" t="s">
        <v>128</v>
      </c>
      <c r="J140" s="37">
        <v>9591208203</v>
      </c>
      <c r="K140" s="37">
        <v>2.3333333333333299</v>
      </c>
      <c r="L140" s="37">
        <v>0.46666666666666701</v>
      </c>
      <c r="M140" s="40">
        <v>10</v>
      </c>
      <c r="N140" s="35"/>
      <c r="O140" s="35"/>
      <c r="P140" s="40">
        <v>22</v>
      </c>
      <c r="Q140" s="40">
        <v>12</v>
      </c>
      <c r="R140" s="35">
        <v>1</v>
      </c>
      <c r="S140" s="40">
        <v>12</v>
      </c>
      <c r="T140" s="35"/>
      <c r="U140" s="40">
        <v>4</v>
      </c>
      <c r="V140" s="40">
        <v>4</v>
      </c>
      <c r="W140" s="38" t="s">
        <v>27</v>
      </c>
      <c r="X140" s="40">
        <v>2</v>
      </c>
      <c r="Y140" s="40">
        <v>10</v>
      </c>
      <c r="Z140" s="38">
        <f t="shared" si="6"/>
        <v>77</v>
      </c>
      <c r="AA140" s="38">
        <f t="shared" si="7"/>
        <v>10</v>
      </c>
      <c r="AB140" s="38" t="s">
        <v>89</v>
      </c>
      <c r="AC140" s="38" t="s">
        <v>27</v>
      </c>
      <c r="AD140" s="37">
        <v>6</v>
      </c>
      <c r="AE140" s="37">
        <v>10</v>
      </c>
      <c r="AF140" s="37">
        <v>0</v>
      </c>
      <c r="AG140" s="37">
        <v>18</v>
      </c>
      <c r="AH140" s="38" t="s">
        <v>503</v>
      </c>
      <c r="AI140" s="37">
        <v>25</v>
      </c>
      <c r="AJ140" s="35"/>
      <c r="AK140" s="38" t="s">
        <v>545</v>
      </c>
      <c r="AL140" s="38">
        <f t="shared" si="8"/>
        <v>1</v>
      </c>
      <c r="AM140" s="38" t="s">
        <v>27</v>
      </c>
      <c r="AN140" s="38" t="s">
        <v>680</v>
      </c>
      <c r="AO140" s="37">
        <v>33</v>
      </c>
      <c r="AP140" s="38" t="s">
        <v>677</v>
      </c>
      <c r="AQ140" s="38" t="s">
        <v>698</v>
      </c>
      <c r="AR140" s="38" t="s">
        <v>27</v>
      </c>
      <c r="AS140" s="38" t="s">
        <v>699</v>
      </c>
      <c r="AT140" s="38" t="s">
        <v>27</v>
      </c>
      <c r="AU140" s="38" t="s">
        <v>27</v>
      </c>
      <c r="AV140" s="38" t="s">
        <v>27</v>
      </c>
      <c r="AW140" s="34"/>
      <c r="AX140" s="34" t="s">
        <v>748</v>
      </c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</row>
    <row r="141" spans="1:87" ht="14.25" customHeight="1" x14ac:dyDescent="0.25">
      <c r="A141" s="37">
        <v>244</v>
      </c>
      <c r="B141" s="38" t="s">
        <v>78</v>
      </c>
      <c r="C141" s="38" t="s">
        <v>26</v>
      </c>
      <c r="D141" s="38" t="s">
        <v>38</v>
      </c>
      <c r="E141" s="38"/>
      <c r="F141" s="38" t="s">
        <v>500</v>
      </c>
      <c r="G141" s="37">
        <v>29</v>
      </c>
      <c r="H141" s="37">
        <v>120</v>
      </c>
      <c r="I141" s="38" t="s">
        <v>130</v>
      </c>
      <c r="J141" s="37">
        <v>3712062108</v>
      </c>
      <c r="K141" s="37">
        <v>1.9666666666666699</v>
      </c>
      <c r="L141" s="37">
        <v>0.39333333333333298</v>
      </c>
      <c r="M141" s="40">
        <v>9</v>
      </c>
      <c r="N141" s="35"/>
      <c r="O141" s="35"/>
      <c r="P141" s="40">
        <v>22</v>
      </c>
      <c r="Q141" s="40">
        <v>12</v>
      </c>
      <c r="R141" s="35">
        <v>1</v>
      </c>
      <c r="S141" s="40">
        <v>12</v>
      </c>
      <c r="T141" s="35"/>
      <c r="U141" s="40">
        <v>6</v>
      </c>
      <c r="V141" s="40">
        <v>1.5</v>
      </c>
      <c r="W141" s="38" t="s">
        <v>27</v>
      </c>
      <c r="X141" s="40">
        <v>0.5</v>
      </c>
      <c r="Y141" s="40">
        <v>8</v>
      </c>
      <c r="Z141" s="38">
        <f t="shared" si="6"/>
        <v>72</v>
      </c>
      <c r="AA141" s="38">
        <f t="shared" si="7"/>
        <v>8</v>
      </c>
      <c r="AB141" s="38" t="s">
        <v>27</v>
      </c>
      <c r="AC141" s="38" t="s">
        <v>27</v>
      </c>
      <c r="AD141" s="37">
        <v>9</v>
      </c>
      <c r="AE141" s="37">
        <v>3</v>
      </c>
      <c r="AF141" s="37">
        <v>0</v>
      </c>
      <c r="AG141" s="37">
        <v>14</v>
      </c>
      <c r="AH141" s="38" t="s">
        <v>503</v>
      </c>
      <c r="AI141" s="37">
        <v>25</v>
      </c>
      <c r="AJ141" s="35"/>
      <c r="AK141" s="38" t="s">
        <v>546</v>
      </c>
      <c r="AL141" s="38">
        <f t="shared" si="8"/>
        <v>1</v>
      </c>
      <c r="AM141" s="38" t="s">
        <v>27</v>
      </c>
      <c r="AN141" s="38" t="s">
        <v>680</v>
      </c>
      <c r="AO141" s="37">
        <v>28</v>
      </c>
      <c r="AP141" s="38" t="s">
        <v>677</v>
      </c>
      <c r="AQ141" s="38" t="s">
        <v>700</v>
      </c>
      <c r="AR141" s="38" t="s">
        <v>695</v>
      </c>
      <c r="AS141" s="38" t="s">
        <v>701</v>
      </c>
      <c r="AT141" s="38" t="s">
        <v>27</v>
      </c>
      <c r="AU141" s="38" t="s">
        <v>27</v>
      </c>
      <c r="AV141" s="38" t="s">
        <v>27</v>
      </c>
      <c r="AW141" s="34"/>
      <c r="AX141" s="34" t="s">
        <v>748</v>
      </c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</row>
    <row r="142" spans="1:87" ht="14.25" customHeight="1" x14ac:dyDescent="0.25">
      <c r="A142" s="37">
        <v>294</v>
      </c>
      <c r="B142" s="38" t="s">
        <v>78</v>
      </c>
      <c r="C142" s="38" t="s">
        <v>28</v>
      </c>
      <c r="D142" s="38" t="s">
        <v>38</v>
      </c>
      <c r="E142" s="38"/>
      <c r="F142" s="38" t="s">
        <v>500</v>
      </c>
      <c r="G142" s="37">
        <v>29</v>
      </c>
      <c r="H142" s="37">
        <v>120</v>
      </c>
      <c r="I142" s="38" t="s">
        <v>135</v>
      </c>
      <c r="J142" s="37">
        <v>7717685176</v>
      </c>
      <c r="K142" s="37">
        <v>2</v>
      </c>
      <c r="L142" s="37">
        <v>0.4</v>
      </c>
      <c r="M142" s="37">
        <v>2</v>
      </c>
      <c r="N142" s="35"/>
      <c r="O142" s="40">
        <v>2</v>
      </c>
      <c r="P142" s="37">
        <v>5</v>
      </c>
      <c r="Q142" s="37">
        <v>2</v>
      </c>
      <c r="R142" s="35">
        <v>1</v>
      </c>
      <c r="S142" s="37">
        <v>2</v>
      </c>
      <c r="T142" s="39"/>
      <c r="U142" s="37">
        <v>1</v>
      </c>
      <c r="V142" s="40">
        <v>0.5</v>
      </c>
      <c r="W142" s="38" t="s">
        <v>27</v>
      </c>
      <c r="X142" s="40">
        <v>0.5</v>
      </c>
      <c r="Y142" s="37">
        <v>2</v>
      </c>
      <c r="Z142" s="38">
        <f t="shared" si="6"/>
        <v>18</v>
      </c>
      <c r="AA142" s="38">
        <f t="shared" si="7"/>
        <v>2</v>
      </c>
      <c r="AB142" s="38" t="s">
        <v>99</v>
      </c>
      <c r="AC142" s="38" t="s">
        <v>257</v>
      </c>
      <c r="AD142" s="37">
        <v>5</v>
      </c>
      <c r="AE142" s="37">
        <v>1</v>
      </c>
      <c r="AF142" s="37">
        <v>2</v>
      </c>
      <c r="AG142" s="37">
        <v>11</v>
      </c>
      <c r="AH142" s="38" t="s">
        <v>548</v>
      </c>
      <c r="AI142" s="37">
        <v>23</v>
      </c>
      <c r="AJ142" s="47"/>
      <c r="AK142" s="38" t="s">
        <v>549</v>
      </c>
      <c r="AL142" s="38">
        <f t="shared" si="8"/>
        <v>1</v>
      </c>
      <c r="AM142" s="38" t="s">
        <v>27</v>
      </c>
      <c r="AN142" s="38" t="s">
        <v>680</v>
      </c>
      <c r="AO142" s="37">
        <v>24</v>
      </c>
      <c r="AP142" s="38" t="s">
        <v>677</v>
      </c>
      <c r="AQ142" s="38" t="s">
        <v>691</v>
      </c>
      <c r="AR142" s="38" t="s">
        <v>27</v>
      </c>
      <c r="AS142" s="38" t="s">
        <v>27</v>
      </c>
      <c r="AT142" s="38" t="s">
        <v>27</v>
      </c>
      <c r="AU142" s="38" t="s">
        <v>27</v>
      </c>
      <c r="AV142" s="38" t="s">
        <v>27</v>
      </c>
      <c r="AW142" s="34"/>
      <c r="AX142" s="34" t="s">
        <v>747</v>
      </c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</row>
    <row r="143" spans="1:87" ht="14.25" customHeight="1" x14ac:dyDescent="0.25">
      <c r="A143" s="37">
        <v>331</v>
      </c>
      <c r="B143" s="38" t="s">
        <v>78</v>
      </c>
      <c r="C143" s="38" t="s">
        <v>26</v>
      </c>
      <c r="D143" s="38" t="s">
        <v>38</v>
      </c>
      <c r="E143" s="38"/>
      <c r="F143" s="38" t="s">
        <v>500</v>
      </c>
      <c r="G143" s="37">
        <v>29</v>
      </c>
      <c r="H143" s="37">
        <v>120</v>
      </c>
      <c r="I143" s="38" t="s">
        <v>142</v>
      </c>
      <c r="J143" s="37">
        <v>8282194225</v>
      </c>
      <c r="K143" s="37">
        <v>1.93333333333333</v>
      </c>
      <c r="L143" s="37">
        <v>0.38666666666666699</v>
      </c>
      <c r="M143" s="40">
        <v>4</v>
      </c>
      <c r="N143" s="35"/>
      <c r="O143" s="35"/>
      <c r="P143" s="40">
        <v>11</v>
      </c>
      <c r="Q143" s="40">
        <v>7</v>
      </c>
      <c r="R143" s="35">
        <v>1</v>
      </c>
      <c r="S143" s="40">
        <v>7</v>
      </c>
      <c r="T143" s="35"/>
      <c r="U143" s="40">
        <v>1</v>
      </c>
      <c r="V143" s="40">
        <v>2</v>
      </c>
      <c r="W143" s="38" t="s">
        <v>27</v>
      </c>
      <c r="X143" s="35"/>
      <c r="Y143" s="40">
        <v>3</v>
      </c>
      <c r="Z143" s="38">
        <f t="shared" si="6"/>
        <v>36</v>
      </c>
      <c r="AA143" s="38">
        <f t="shared" si="7"/>
        <v>3</v>
      </c>
      <c r="AB143" s="38" t="s">
        <v>765</v>
      </c>
      <c r="AC143" s="38" t="s">
        <v>27</v>
      </c>
      <c r="AD143" s="37">
        <v>8</v>
      </c>
      <c r="AE143" s="37">
        <v>3</v>
      </c>
      <c r="AF143" s="37">
        <v>0</v>
      </c>
      <c r="AG143" s="37">
        <v>12</v>
      </c>
      <c r="AH143" s="38" t="s">
        <v>503</v>
      </c>
      <c r="AI143" s="37">
        <v>25</v>
      </c>
      <c r="AJ143" s="35"/>
      <c r="AK143" s="38" t="s">
        <v>550</v>
      </c>
      <c r="AL143" s="38">
        <f t="shared" si="8"/>
        <v>1</v>
      </c>
      <c r="AM143" s="38" t="s">
        <v>27</v>
      </c>
      <c r="AN143" s="38" t="s">
        <v>680</v>
      </c>
      <c r="AO143" s="37">
        <v>27</v>
      </c>
      <c r="AP143" s="38" t="s">
        <v>677</v>
      </c>
      <c r="AQ143" s="38" t="s">
        <v>691</v>
      </c>
      <c r="AR143" s="38" t="s">
        <v>695</v>
      </c>
      <c r="AS143" s="38" t="s">
        <v>27</v>
      </c>
      <c r="AT143" s="38" t="s">
        <v>692</v>
      </c>
      <c r="AU143" s="38" t="s">
        <v>27</v>
      </c>
      <c r="AV143" s="38" t="s">
        <v>27</v>
      </c>
      <c r="AW143" s="50"/>
      <c r="AX143" s="34" t="s">
        <v>746</v>
      </c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0"/>
      <c r="CF143" s="50"/>
      <c r="CG143" s="50"/>
      <c r="CH143" s="50"/>
      <c r="CI143" s="50"/>
    </row>
    <row r="144" spans="1:87" ht="14.25" customHeight="1" x14ac:dyDescent="0.25">
      <c r="A144" s="37">
        <v>352</v>
      </c>
      <c r="B144" s="38" t="s">
        <v>78</v>
      </c>
      <c r="C144" s="38" t="s">
        <v>28</v>
      </c>
      <c r="D144" s="38" t="s">
        <v>38</v>
      </c>
      <c r="E144" s="38"/>
      <c r="F144" s="38" t="s">
        <v>500</v>
      </c>
      <c r="G144" s="37">
        <v>29</v>
      </c>
      <c r="H144" s="37">
        <v>120</v>
      </c>
      <c r="I144" s="38" t="s">
        <v>146</v>
      </c>
      <c r="J144" s="37">
        <v>94222252116</v>
      </c>
      <c r="K144" s="37">
        <v>2.2000000000000002</v>
      </c>
      <c r="L144" s="37">
        <v>0.44</v>
      </c>
      <c r="M144" s="37">
        <v>7</v>
      </c>
      <c r="N144" s="35"/>
      <c r="O144" s="35"/>
      <c r="P144" s="37">
        <v>16</v>
      </c>
      <c r="Q144" s="37">
        <v>8</v>
      </c>
      <c r="R144" s="35">
        <v>1</v>
      </c>
      <c r="S144" s="37">
        <v>8</v>
      </c>
      <c r="T144" s="39"/>
      <c r="U144" s="40">
        <v>1</v>
      </c>
      <c r="V144" s="37">
        <v>1.5</v>
      </c>
      <c r="W144" s="38" t="s">
        <v>27</v>
      </c>
      <c r="X144" s="37">
        <v>1.5</v>
      </c>
      <c r="Y144" s="37">
        <v>4</v>
      </c>
      <c r="Z144" s="38">
        <f t="shared" si="6"/>
        <v>48</v>
      </c>
      <c r="AA144" s="38">
        <f t="shared" si="7"/>
        <v>4</v>
      </c>
      <c r="AB144" s="38" t="s">
        <v>27</v>
      </c>
      <c r="AC144" s="38" t="s">
        <v>27</v>
      </c>
      <c r="AD144" s="37">
        <v>9</v>
      </c>
      <c r="AE144" s="37">
        <v>4</v>
      </c>
      <c r="AF144" s="37">
        <v>3</v>
      </c>
      <c r="AG144" s="37">
        <v>21</v>
      </c>
      <c r="AH144" s="38" t="s">
        <v>503</v>
      </c>
      <c r="AI144" s="37">
        <v>25</v>
      </c>
      <c r="AJ144" s="35"/>
      <c r="AK144" s="38" t="s">
        <v>551</v>
      </c>
      <c r="AL144" s="38">
        <f t="shared" si="8"/>
        <v>1</v>
      </c>
      <c r="AM144" s="38" t="s">
        <v>27</v>
      </c>
      <c r="AN144" s="38" t="s">
        <v>680</v>
      </c>
      <c r="AO144" s="37">
        <v>36</v>
      </c>
      <c r="AP144" s="38" t="s">
        <v>677</v>
      </c>
      <c r="AQ144" s="38" t="s">
        <v>707</v>
      </c>
      <c r="AR144" s="38" t="s">
        <v>27</v>
      </c>
      <c r="AS144" s="38" t="s">
        <v>708</v>
      </c>
      <c r="AT144" s="38" t="s">
        <v>27</v>
      </c>
      <c r="AU144" s="38" t="s">
        <v>27</v>
      </c>
      <c r="AV144" s="38" t="s">
        <v>27</v>
      </c>
      <c r="AW144" s="50"/>
      <c r="AX144" s="34" t="s">
        <v>748</v>
      </c>
      <c r="AY144" s="50"/>
      <c r="AZ144" s="50"/>
      <c r="BA144" s="50"/>
      <c r="BB144" s="50"/>
      <c r="BC144" s="50"/>
      <c r="BD144" s="50"/>
      <c r="BE144" s="50"/>
      <c r="BF144" s="50"/>
      <c r="BG144" s="50"/>
      <c r="BH144" s="50"/>
      <c r="BI144" s="50"/>
      <c r="BJ144" s="50"/>
      <c r="BK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0"/>
      <c r="CF144" s="50"/>
      <c r="CG144" s="50"/>
      <c r="CH144" s="50"/>
      <c r="CI144" s="50"/>
    </row>
    <row r="145" spans="1:87" ht="14.25" customHeight="1" x14ac:dyDescent="0.25">
      <c r="A145" s="37">
        <v>400</v>
      </c>
      <c r="B145" s="38" t="s">
        <v>78</v>
      </c>
      <c r="C145" s="38" t="s">
        <v>26</v>
      </c>
      <c r="D145" s="38" t="s">
        <v>38</v>
      </c>
      <c r="E145" s="38"/>
      <c r="F145" s="38" t="s">
        <v>500</v>
      </c>
      <c r="G145" s="37">
        <v>29</v>
      </c>
      <c r="H145" s="37">
        <v>120</v>
      </c>
      <c r="I145" s="38" t="s">
        <v>81</v>
      </c>
      <c r="J145" s="37">
        <v>9591241137</v>
      </c>
      <c r="K145" s="37">
        <v>2.3333333333333299</v>
      </c>
      <c r="L145" s="37">
        <v>0.46666666666666701</v>
      </c>
      <c r="M145" s="37">
        <v>1</v>
      </c>
      <c r="N145" s="35"/>
      <c r="O145" s="35"/>
      <c r="P145" s="37">
        <v>2</v>
      </c>
      <c r="Q145" s="37">
        <v>1</v>
      </c>
      <c r="R145" s="35">
        <v>1</v>
      </c>
      <c r="S145" s="37">
        <v>1</v>
      </c>
      <c r="T145" s="39"/>
      <c r="U145" s="40">
        <v>2</v>
      </c>
      <c r="V145" s="35"/>
      <c r="W145" s="38" t="s">
        <v>27</v>
      </c>
      <c r="X145" s="35"/>
      <c r="Y145" s="40">
        <v>2</v>
      </c>
      <c r="Z145" s="38">
        <f t="shared" si="6"/>
        <v>10</v>
      </c>
      <c r="AA145" s="38">
        <f t="shared" si="7"/>
        <v>2</v>
      </c>
      <c r="AB145" s="38" t="s">
        <v>89</v>
      </c>
      <c r="AC145" s="38" t="s">
        <v>257</v>
      </c>
      <c r="AD145" s="37">
        <v>2</v>
      </c>
      <c r="AE145" s="37">
        <v>2</v>
      </c>
      <c r="AF145" s="37">
        <v>0</v>
      </c>
      <c r="AG145" s="37">
        <v>5</v>
      </c>
      <c r="AH145" s="38" t="s">
        <v>503</v>
      </c>
      <c r="AI145" s="37">
        <v>25</v>
      </c>
      <c r="AJ145" s="35"/>
      <c r="AK145" s="38" t="s">
        <v>554</v>
      </c>
      <c r="AL145" s="38">
        <f t="shared" si="8"/>
        <v>1</v>
      </c>
      <c r="AM145" s="38" t="s">
        <v>27</v>
      </c>
      <c r="AN145" s="38" t="s">
        <v>673</v>
      </c>
      <c r="AO145" s="37">
        <v>26</v>
      </c>
      <c r="AP145" s="38" t="s">
        <v>674</v>
      </c>
      <c r="AQ145" s="38" t="s">
        <v>675</v>
      </c>
      <c r="AR145" s="38" t="s">
        <v>27</v>
      </c>
      <c r="AS145" s="38" t="s">
        <v>676</v>
      </c>
      <c r="AT145" s="38" t="s">
        <v>27</v>
      </c>
      <c r="AU145" s="38" t="s">
        <v>27</v>
      </c>
      <c r="AV145" s="38" t="s">
        <v>27</v>
      </c>
      <c r="AW145" s="50"/>
      <c r="AX145" s="34" t="s">
        <v>748</v>
      </c>
      <c r="AY145" s="50"/>
      <c r="AZ145" s="50"/>
      <c r="BA145" s="50"/>
      <c r="BB145" s="50"/>
      <c r="BC145" s="50"/>
      <c r="BD145" s="50"/>
      <c r="BE145" s="50"/>
      <c r="BF145" s="50"/>
      <c r="BG145" s="50"/>
      <c r="BH145" s="50"/>
      <c r="BI145" s="50"/>
      <c r="BJ145" s="50"/>
      <c r="BK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0"/>
      <c r="CF145" s="50"/>
      <c r="CG145" s="50"/>
      <c r="CH145" s="50"/>
      <c r="CI145" s="50"/>
    </row>
    <row r="146" spans="1:87" ht="14.25" customHeight="1" x14ac:dyDescent="0.25">
      <c r="A146" s="37">
        <v>417</v>
      </c>
      <c r="B146" s="38" t="s">
        <v>78</v>
      </c>
      <c r="C146" s="38" t="s">
        <v>28</v>
      </c>
      <c r="D146" s="38" t="s">
        <v>38</v>
      </c>
      <c r="E146" s="38"/>
      <c r="F146" s="38" t="s">
        <v>500</v>
      </c>
      <c r="G146" s="37">
        <v>29</v>
      </c>
      <c r="H146" s="37">
        <v>120</v>
      </c>
      <c r="I146" s="38" t="s">
        <v>85</v>
      </c>
      <c r="J146" s="37">
        <v>1347638136</v>
      </c>
      <c r="K146" s="37">
        <v>2.2000000000000002</v>
      </c>
      <c r="L146" s="37">
        <v>0.44</v>
      </c>
      <c r="M146" s="37">
        <v>4</v>
      </c>
      <c r="N146" s="35"/>
      <c r="O146" s="40">
        <v>2</v>
      </c>
      <c r="P146" s="37">
        <v>6</v>
      </c>
      <c r="Q146" s="37">
        <v>1</v>
      </c>
      <c r="R146" s="35">
        <v>1</v>
      </c>
      <c r="S146" s="37">
        <v>1</v>
      </c>
      <c r="T146" s="39"/>
      <c r="U146" s="40">
        <v>1</v>
      </c>
      <c r="V146" s="37">
        <v>0.5</v>
      </c>
      <c r="W146" s="38" t="s">
        <v>27</v>
      </c>
      <c r="X146" s="37">
        <v>0.5</v>
      </c>
      <c r="Y146" s="37">
        <v>2</v>
      </c>
      <c r="Z146" s="38">
        <f t="shared" si="6"/>
        <v>19</v>
      </c>
      <c r="AA146" s="38">
        <f t="shared" si="7"/>
        <v>2</v>
      </c>
      <c r="AB146" s="38" t="s">
        <v>27</v>
      </c>
      <c r="AC146" s="38" t="s">
        <v>27</v>
      </c>
      <c r="AD146" s="37">
        <v>6</v>
      </c>
      <c r="AE146" s="37">
        <v>2</v>
      </c>
      <c r="AF146" s="37">
        <v>1</v>
      </c>
      <c r="AG146" s="37">
        <v>13</v>
      </c>
      <c r="AH146" s="38" t="s">
        <v>555</v>
      </c>
      <c r="AI146" s="37">
        <v>23</v>
      </c>
      <c r="AJ146" s="35"/>
      <c r="AK146" s="38" t="s">
        <v>556</v>
      </c>
      <c r="AL146" s="38">
        <f t="shared" si="8"/>
        <v>1</v>
      </c>
      <c r="AM146" s="38" t="s">
        <v>27</v>
      </c>
      <c r="AN146" s="38" t="s">
        <v>673</v>
      </c>
      <c r="AO146" s="37">
        <v>20</v>
      </c>
      <c r="AP146" s="38" t="s">
        <v>677</v>
      </c>
      <c r="AQ146" s="38" t="s">
        <v>678</v>
      </c>
      <c r="AR146" s="38" t="s">
        <v>27</v>
      </c>
      <c r="AS146" s="38" t="s">
        <v>27</v>
      </c>
      <c r="AT146" s="38" t="s">
        <v>27</v>
      </c>
      <c r="AU146" s="38" t="s">
        <v>27</v>
      </c>
      <c r="AV146" s="38" t="s">
        <v>27</v>
      </c>
      <c r="AW146" s="34"/>
      <c r="AX146" s="34" t="s">
        <v>747</v>
      </c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</row>
    <row r="147" spans="1:87" ht="14.25" customHeight="1" x14ac:dyDescent="0.25">
      <c r="A147" s="37">
        <v>465</v>
      </c>
      <c r="B147" s="38" t="s">
        <v>78</v>
      </c>
      <c r="C147" s="38" t="s">
        <v>28</v>
      </c>
      <c r="D147" s="38" t="s">
        <v>38</v>
      </c>
      <c r="E147" s="38"/>
      <c r="F147" s="38" t="s">
        <v>500</v>
      </c>
      <c r="G147" s="37">
        <v>29</v>
      </c>
      <c r="H147" s="37">
        <v>120</v>
      </c>
      <c r="I147" s="38" t="s">
        <v>152</v>
      </c>
      <c r="J147" s="37">
        <v>792288984</v>
      </c>
      <c r="K147" s="37">
        <v>2.2000000000000002</v>
      </c>
      <c r="L147" s="37">
        <v>0.44</v>
      </c>
      <c r="M147" s="37">
        <v>26</v>
      </c>
      <c r="N147" s="39"/>
      <c r="O147" s="39"/>
      <c r="P147" s="37">
        <v>68</v>
      </c>
      <c r="Q147" s="37">
        <v>41</v>
      </c>
      <c r="R147" s="35">
        <v>1</v>
      </c>
      <c r="S147" s="37">
        <v>41</v>
      </c>
      <c r="T147" s="39"/>
      <c r="U147" s="37">
        <v>9</v>
      </c>
      <c r="V147" s="37">
        <v>14</v>
      </c>
      <c r="W147" s="38" t="s">
        <v>27</v>
      </c>
      <c r="X147" s="37">
        <v>3</v>
      </c>
      <c r="Y147" s="37">
        <v>26</v>
      </c>
      <c r="Z147" s="38">
        <f t="shared" si="6"/>
        <v>229</v>
      </c>
      <c r="AA147" s="38">
        <f t="shared" si="7"/>
        <v>26</v>
      </c>
      <c r="AB147" s="38" t="s">
        <v>27</v>
      </c>
      <c r="AC147" s="38" t="s">
        <v>27</v>
      </c>
      <c r="AD147" s="37">
        <v>37</v>
      </c>
      <c r="AE147" s="37">
        <v>21</v>
      </c>
      <c r="AF147" s="37">
        <v>6</v>
      </c>
      <c r="AG147" s="37">
        <v>72</v>
      </c>
      <c r="AH147" s="38" t="s">
        <v>503</v>
      </c>
      <c r="AI147" s="37">
        <v>25</v>
      </c>
      <c r="AJ147" s="37">
        <v>1</v>
      </c>
      <c r="AK147" s="38" t="s">
        <v>559</v>
      </c>
      <c r="AL147" s="38">
        <f t="shared" si="8"/>
        <v>1</v>
      </c>
      <c r="AM147" s="38" t="s">
        <v>27</v>
      </c>
      <c r="AN147" s="38" t="s">
        <v>673</v>
      </c>
      <c r="AO147" s="37">
        <v>23</v>
      </c>
      <c r="AP147" s="38" t="s">
        <v>677</v>
      </c>
      <c r="AQ147" s="38" t="s">
        <v>714</v>
      </c>
      <c r="AR147" s="38" t="s">
        <v>695</v>
      </c>
      <c r="AS147" s="38" t="s">
        <v>27</v>
      </c>
      <c r="AT147" s="38" t="s">
        <v>27</v>
      </c>
      <c r="AU147" s="38" t="s">
        <v>27</v>
      </c>
      <c r="AV147" s="38" t="s">
        <v>27</v>
      </c>
      <c r="AW147" s="34"/>
      <c r="AX147" s="34" t="s">
        <v>747</v>
      </c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</row>
    <row r="148" spans="1:87" ht="14.25" customHeight="1" x14ac:dyDescent="0.25">
      <c r="A148" s="37">
        <v>486</v>
      </c>
      <c r="B148" s="38" t="s">
        <v>78</v>
      </c>
      <c r="C148" s="38" t="s">
        <v>28</v>
      </c>
      <c r="D148" s="38" t="s">
        <v>38</v>
      </c>
      <c r="E148" s="38"/>
      <c r="F148" s="38" t="s">
        <v>500</v>
      </c>
      <c r="G148" s="37">
        <v>29</v>
      </c>
      <c r="H148" s="37">
        <v>120</v>
      </c>
      <c r="I148" s="38" t="s">
        <v>158</v>
      </c>
      <c r="J148" s="37">
        <v>927618937</v>
      </c>
      <c r="K148" s="37">
        <v>2.0499999999999998</v>
      </c>
      <c r="L148" s="37">
        <v>0.41</v>
      </c>
      <c r="M148" s="37">
        <v>7</v>
      </c>
      <c r="N148" s="35"/>
      <c r="O148" s="35"/>
      <c r="P148" s="37">
        <v>19</v>
      </c>
      <c r="Q148" s="37">
        <v>12</v>
      </c>
      <c r="R148" s="35">
        <v>1</v>
      </c>
      <c r="S148" s="37">
        <v>12</v>
      </c>
      <c r="T148" s="39"/>
      <c r="U148" s="40">
        <v>1</v>
      </c>
      <c r="V148" s="40">
        <v>5.5</v>
      </c>
      <c r="W148" s="38" t="s">
        <v>27</v>
      </c>
      <c r="X148" s="40">
        <v>1.5</v>
      </c>
      <c r="Y148" s="40">
        <v>8</v>
      </c>
      <c r="Z148" s="38">
        <f t="shared" si="6"/>
        <v>67</v>
      </c>
      <c r="AA148" s="38">
        <f t="shared" si="7"/>
        <v>8</v>
      </c>
      <c r="AB148" s="38" t="s">
        <v>27</v>
      </c>
      <c r="AC148" s="38" t="s">
        <v>27</v>
      </c>
      <c r="AD148" s="37">
        <v>19</v>
      </c>
      <c r="AE148" s="37">
        <v>18</v>
      </c>
      <c r="AF148" s="37">
        <v>2</v>
      </c>
      <c r="AG148" s="37">
        <v>46</v>
      </c>
      <c r="AH148" s="38" t="s">
        <v>503</v>
      </c>
      <c r="AI148" s="37">
        <v>25</v>
      </c>
      <c r="AJ148" s="40">
        <v>1</v>
      </c>
      <c r="AK148" s="38" t="s">
        <v>560</v>
      </c>
      <c r="AL148" s="38">
        <f t="shared" si="8"/>
        <v>1</v>
      </c>
      <c r="AM148" s="38" t="s">
        <v>27</v>
      </c>
      <c r="AN148" s="38" t="s">
        <v>673</v>
      </c>
      <c r="AO148" s="37">
        <v>25</v>
      </c>
      <c r="AP148" s="38" t="s">
        <v>677</v>
      </c>
      <c r="AQ148" s="38" t="s">
        <v>721</v>
      </c>
      <c r="AR148" s="38" t="s">
        <v>27</v>
      </c>
      <c r="AS148" s="38" t="s">
        <v>686</v>
      </c>
      <c r="AT148" s="38" t="s">
        <v>27</v>
      </c>
      <c r="AU148" s="38" t="s">
        <v>27</v>
      </c>
      <c r="AV148" s="38" t="s">
        <v>27</v>
      </c>
      <c r="AW148" s="34"/>
      <c r="AX148" s="34" t="s">
        <v>747</v>
      </c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</row>
    <row r="149" spans="1:87" ht="14.25" customHeight="1" x14ac:dyDescent="0.25">
      <c r="A149" s="37">
        <v>559</v>
      </c>
      <c r="B149" s="38" t="s">
        <v>78</v>
      </c>
      <c r="C149" s="38" t="s">
        <v>26</v>
      </c>
      <c r="D149" s="38" t="s">
        <v>38</v>
      </c>
      <c r="E149" s="38"/>
      <c r="F149" s="38" t="s">
        <v>500</v>
      </c>
      <c r="G149" s="37">
        <v>29</v>
      </c>
      <c r="H149" s="37">
        <v>120</v>
      </c>
      <c r="I149" s="38" t="s">
        <v>172</v>
      </c>
      <c r="J149" s="37">
        <v>8517821164</v>
      </c>
      <c r="K149" s="37">
        <v>2.3333333333333299</v>
      </c>
      <c r="L149" s="37">
        <v>0.46666666666666701</v>
      </c>
      <c r="M149" s="37">
        <v>2</v>
      </c>
      <c r="N149" s="35"/>
      <c r="O149" s="35"/>
      <c r="P149" s="37">
        <v>3</v>
      </c>
      <c r="Q149" s="37">
        <v>1</v>
      </c>
      <c r="R149" s="35">
        <v>1</v>
      </c>
      <c r="S149" s="37">
        <v>1</v>
      </c>
      <c r="T149" s="39"/>
      <c r="U149" s="37">
        <v>1</v>
      </c>
      <c r="V149" s="37">
        <v>0.5</v>
      </c>
      <c r="W149" s="38" t="s">
        <v>27</v>
      </c>
      <c r="X149" s="37">
        <v>0.5</v>
      </c>
      <c r="Y149" s="37">
        <v>2</v>
      </c>
      <c r="Z149" s="38">
        <f t="shared" si="6"/>
        <v>12</v>
      </c>
      <c r="AA149" s="38">
        <f t="shared" si="7"/>
        <v>2</v>
      </c>
      <c r="AB149" s="38" t="s">
        <v>89</v>
      </c>
      <c r="AC149" s="38" t="s">
        <v>27</v>
      </c>
      <c r="AD149" s="37">
        <v>0</v>
      </c>
      <c r="AE149" s="37">
        <v>3</v>
      </c>
      <c r="AF149" s="37">
        <v>1</v>
      </c>
      <c r="AG149" s="37">
        <v>6</v>
      </c>
      <c r="AH149" s="38" t="s">
        <v>503</v>
      </c>
      <c r="AI149" s="37">
        <v>25</v>
      </c>
      <c r="AJ149" s="35"/>
      <c r="AK149" s="38" t="s">
        <v>564</v>
      </c>
      <c r="AL149" s="38">
        <f t="shared" si="8"/>
        <v>1</v>
      </c>
      <c r="AM149" s="38" t="s">
        <v>27</v>
      </c>
      <c r="AN149" s="38" t="s">
        <v>680</v>
      </c>
      <c r="AO149" s="37">
        <v>29</v>
      </c>
      <c r="AP149" s="38" t="s">
        <v>674</v>
      </c>
      <c r="AQ149" s="38" t="s">
        <v>691</v>
      </c>
      <c r="AR149" s="38" t="s">
        <v>695</v>
      </c>
      <c r="AS149" s="38" t="s">
        <v>727</v>
      </c>
      <c r="AT149" s="38" t="s">
        <v>27</v>
      </c>
      <c r="AU149" s="38" t="s">
        <v>27</v>
      </c>
      <c r="AV149" s="38" t="s">
        <v>27</v>
      </c>
      <c r="AW149" s="34"/>
      <c r="AX149" s="34" t="s">
        <v>748</v>
      </c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</row>
    <row r="150" spans="1:87" ht="14.25" customHeight="1" x14ac:dyDescent="0.25">
      <c r="A150" s="37">
        <v>2</v>
      </c>
      <c r="B150" s="38" t="s">
        <v>78</v>
      </c>
      <c r="C150" s="38" t="s">
        <v>28</v>
      </c>
      <c r="D150" s="38" t="s">
        <v>39</v>
      </c>
      <c r="E150" s="38"/>
      <c r="F150" s="38" t="s">
        <v>40</v>
      </c>
      <c r="G150" s="37">
        <v>1</v>
      </c>
      <c r="H150" s="37">
        <v>9</v>
      </c>
      <c r="I150" s="38" t="s">
        <v>92</v>
      </c>
      <c r="J150" s="37">
        <v>9165180138</v>
      </c>
      <c r="K150" s="37">
        <v>0</v>
      </c>
      <c r="L150" s="37">
        <v>0</v>
      </c>
      <c r="M150" s="40">
        <v>6</v>
      </c>
      <c r="N150" s="35"/>
      <c r="O150" s="35"/>
      <c r="P150" s="40">
        <v>16</v>
      </c>
      <c r="Q150" s="40">
        <v>10</v>
      </c>
      <c r="R150" s="35"/>
      <c r="S150" s="40">
        <v>10</v>
      </c>
      <c r="T150" s="40">
        <v>1</v>
      </c>
      <c r="U150" s="40">
        <v>1</v>
      </c>
      <c r="V150" s="40">
        <v>1</v>
      </c>
      <c r="W150" s="38" t="s">
        <v>27</v>
      </c>
      <c r="X150" s="40">
        <v>1</v>
      </c>
      <c r="Y150" s="40">
        <v>3</v>
      </c>
      <c r="Z150" s="38">
        <f t="shared" si="6"/>
        <v>49</v>
      </c>
      <c r="AA150" s="38">
        <f t="shared" si="7"/>
        <v>3</v>
      </c>
      <c r="AB150" s="38" t="s">
        <v>27</v>
      </c>
      <c r="AC150" s="38" t="s">
        <v>27</v>
      </c>
      <c r="AD150" s="37">
        <v>2</v>
      </c>
      <c r="AE150" s="37">
        <v>2</v>
      </c>
      <c r="AF150" s="37">
        <v>0</v>
      </c>
      <c r="AG150" s="37">
        <v>7</v>
      </c>
      <c r="AH150" s="38" t="s">
        <v>93</v>
      </c>
      <c r="AI150" s="37">
        <v>2</v>
      </c>
      <c r="AJ150" s="40">
        <v>1</v>
      </c>
      <c r="AK150" s="38" t="s">
        <v>94</v>
      </c>
      <c r="AL150" s="38">
        <f t="shared" si="8"/>
        <v>1</v>
      </c>
      <c r="AM150" s="38" t="s">
        <v>27</v>
      </c>
      <c r="AN150" s="38" t="s">
        <v>680</v>
      </c>
      <c r="AO150" s="37">
        <v>24</v>
      </c>
      <c r="AP150" s="38" t="s">
        <v>677</v>
      </c>
      <c r="AQ150" s="38" t="s">
        <v>679</v>
      </c>
      <c r="AR150" s="38" t="s">
        <v>27</v>
      </c>
      <c r="AS150" s="38" t="s">
        <v>681</v>
      </c>
      <c r="AT150" s="38" t="s">
        <v>27</v>
      </c>
      <c r="AU150" s="38" t="s">
        <v>27</v>
      </c>
      <c r="AV150" s="38" t="s">
        <v>27</v>
      </c>
      <c r="AW150" s="50"/>
      <c r="AX150" s="34" t="s">
        <v>747</v>
      </c>
      <c r="AY150" s="50"/>
      <c r="AZ150" s="50"/>
      <c r="BA150" s="50"/>
      <c r="BB150" s="50"/>
      <c r="BC150" s="50"/>
      <c r="BD150" s="50"/>
      <c r="BE150" s="50"/>
      <c r="BF150" s="50"/>
      <c r="BG150" s="50"/>
      <c r="BH150" s="50"/>
      <c r="BI150" s="50"/>
      <c r="BJ150" s="50"/>
      <c r="BK150" s="50"/>
      <c r="BL150" s="50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0"/>
      <c r="CF150" s="50"/>
      <c r="CG150" s="50"/>
      <c r="CH150" s="50"/>
      <c r="CI150" s="50"/>
    </row>
    <row r="151" spans="1:87" ht="14.25" customHeight="1" x14ac:dyDescent="0.25">
      <c r="A151" s="37">
        <v>18</v>
      </c>
      <c r="B151" s="38" t="s">
        <v>78</v>
      </c>
      <c r="C151" s="38" t="s">
        <v>26</v>
      </c>
      <c r="D151" s="38" t="s">
        <v>39</v>
      </c>
      <c r="E151" s="38"/>
      <c r="F151" s="38" t="s">
        <v>40</v>
      </c>
      <c r="G151" s="37">
        <v>1</v>
      </c>
      <c r="H151" s="37">
        <v>9</v>
      </c>
      <c r="I151" s="38" t="s">
        <v>95</v>
      </c>
      <c r="J151" s="37">
        <v>959124226</v>
      </c>
      <c r="K151" s="37">
        <v>0</v>
      </c>
      <c r="L151" s="37">
        <v>0</v>
      </c>
      <c r="M151" s="37">
        <v>10</v>
      </c>
      <c r="N151" s="35"/>
      <c r="O151" s="40">
        <v>3</v>
      </c>
      <c r="P151" s="37">
        <v>16</v>
      </c>
      <c r="Q151" s="40">
        <v>6</v>
      </c>
      <c r="R151" s="39"/>
      <c r="S151" s="40">
        <v>6</v>
      </c>
      <c r="T151" s="37">
        <v>1</v>
      </c>
      <c r="U151" s="40">
        <v>5</v>
      </c>
      <c r="V151" s="40">
        <v>1</v>
      </c>
      <c r="W151" s="38" t="s">
        <v>682</v>
      </c>
      <c r="X151" s="40">
        <v>1</v>
      </c>
      <c r="Y151" s="40">
        <v>8</v>
      </c>
      <c r="Z151" s="38">
        <f t="shared" si="6"/>
        <v>57</v>
      </c>
      <c r="AA151" s="38">
        <f t="shared" si="7"/>
        <v>7</v>
      </c>
      <c r="AB151" s="38" t="s">
        <v>27</v>
      </c>
      <c r="AC151" s="38" t="s">
        <v>27</v>
      </c>
      <c r="AD151" s="37">
        <v>4</v>
      </c>
      <c r="AE151" s="37">
        <v>0</v>
      </c>
      <c r="AF151" s="37">
        <v>2</v>
      </c>
      <c r="AG151" s="37">
        <v>10</v>
      </c>
      <c r="AH151" s="38" t="s">
        <v>96</v>
      </c>
      <c r="AI151" s="37">
        <v>1</v>
      </c>
      <c r="AJ151" s="40">
        <v>1</v>
      </c>
      <c r="AK151" s="38" t="s">
        <v>97</v>
      </c>
      <c r="AL151" s="38">
        <f t="shared" si="8"/>
        <v>1</v>
      </c>
      <c r="AM151" s="38" t="s">
        <v>27</v>
      </c>
      <c r="AN151" s="38" t="s">
        <v>680</v>
      </c>
      <c r="AO151" s="37">
        <v>26</v>
      </c>
      <c r="AP151" s="38" t="s">
        <v>677</v>
      </c>
      <c r="AQ151" s="38" t="s">
        <v>683</v>
      </c>
      <c r="AR151" s="38" t="s">
        <v>27</v>
      </c>
      <c r="AS151" s="38" t="s">
        <v>684</v>
      </c>
      <c r="AT151" s="38" t="s">
        <v>27</v>
      </c>
      <c r="AU151" s="38" t="s">
        <v>27</v>
      </c>
      <c r="AV151" s="38" t="s">
        <v>27</v>
      </c>
      <c r="AW151" s="34"/>
      <c r="AX151" s="34" t="s">
        <v>748</v>
      </c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</row>
    <row r="152" spans="1:87" ht="14.25" customHeight="1" x14ac:dyDescent="0.25">
      <c r="A152" s="37">
        <v>78</v>
      </c>
      <c r="B152" s="38" t="s">
        <v>78</v>
      </c>
      <c r="C152" s="38" t="s">
        <v>26</v>
      </c>
      <c r="D152" s="38" t="s">
        <v>39</v>
      </c>
      <c r="E152" s="38"/>
      <c r="F152" s="38" t="s">
        <v>40</v>
      </c>
      <c r="G152" s="37">
        <v>1</v>
      </c>
      <c r="H152" s="37">
        <v>9</v>
      </c>
      <c r="I152" s="38" t="s">
        <v>106</v>
      </c>
      <c r="J152" s="37">
        <v>90153375</v>
      </c>
      <c r="K152" s="37">
        <v>72.599999999999994</v>
      </c>
      <c r="L152" s="37">
        <v>0.65106382978723398</v>
      </c>
      <c r="M152" s="37">
        <v>5</v>
      </c>
      <c r="N152" s="35"/>
      <c r="O152" s="35"/>
      <c r="P152" s="37">
        <v>10</v>
      </c>
      <c r="Q152" s="37">
        <v>5</v>
      </c>
      <c r="R152" s="37">
        <v>1</v>
      </c>
      <c r="S152" s="37">
        <v>5</v>
      </c>
      <c r="T152" s="37">
        <v>1</v>
      </c>
      <c r="U152" s="37">
        <v>1</v>
      </c>
      <c r="V152" s="37">
        <v>1</v>
      </c>
      <c r="W152" s="38" t="s">
        <v>27</v>
      </c>
      <c r="X152" s="37">
        <v>1</v>
      </c>
      <c r="Y152" s="37">
        <v>3</v>
      </c>
      <c r="Z152" s="38">
        <f t="shared" si="6"/>
        <v>33</v>
      </c>
      <c r="AA152" s="38">
        <f t="shared" si="7"/>
        <v>3</v>
      </c>
      <c r="AB152" s="38" t="s">
        <v>765</v>
      </c>
      <c r="AC152" s="38" t="s">
        <v>27</v>
      </c>
      <c r="AD152" s="37">
        <v>1</v>
      </c>
      <c r="AE152" s="37">
        <v>4</v>
      </c>
      <c r="AF152" s="37">
        <v>1</v>
      </c>
      <c r="AG152" s="37">
        <v>9</v>
      </c>
      <c r="AH152" s="38" t="s">
        <v>109</v>
      </c>
      <c r="AI152" s="37">
        <v>2</v>
      </c>
      <c r="AJ152" s="40">
        <v>1</v>
      </c>
      <c r="AK152" s="38" t="s">
        <v>110</v>
      </c>
      <c r="AL152" s="38">
        <f t="shared" si="8"/>
        <v>1</v>
      </c>
      <c r="AM152" s="38" t="s">
        <v>27</v>
      </c>
      <c r="AN152" s="38" t="s">
        <v>673</v>
      </c>
      <c r="AO152" s="37">
        <v>18</v>
      </c>
      <c r="AP152" s="38" t="s">
        <v>677</v>
      </c>
      <c r="AQ152" s="38" t="s">
        <v>690</v>
      </c>
      <c r="AR152" s="38" t="s">
        <v>27</v>
      </c>
      <c r="AS152" s="38" t="s">
        <v>27</v>
      </c>
      <c r="AT152" s="38" t="s">
        <v>27</v>
      </c>
      <c r="AU152" s="38" t="s">
        <v>27</v>
      </c>
      <c r="AV152" s="38" t="s">
        <v>27</v>
      </c>
      <c r="AW152" s="34"/>
      <c r="AX152" s="34" t="s">
        <v>747</v>
      </c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</row>
    <row r="153" spans="1:87" ht="14.25" customHeight="1" x14ac:dyDescent="0.25">
      <c r="A153" s="37">
        <v>94</v>
      </c>
      <c r="B153" s="38" t="s">
        <v>78</v>
      </c>
      <c r="C153" s="38" t="s">
        <v>26</v>
      </c>
      <c r="D153" s="38" t="s">
        <v>39</v>
      </c>
      <c r="E153" s="38"/>
      <c r="F153" s="38" t="s">
        <v>40</v>
      </c>
      <c r="G153" s="37">
        <v>1</v>
      </c>
      <c r="H153" s="37">
        <v>9</v>
      </c>
      <c r="I153" s="38" t="s">
        <v>111</v>
      </c>
      <c r="J153" s="37">
        <v>134763219</v>
      </c>
      <c r="K153" s="37">
        <v>0</v>
      </c>
      <c r="L153" s="37">
        <v>0</v>
      </c>
      <c r="M153" s="37">
        <v>9</v>
      </c>
      <c r="N153" s="35"/>
      <c r="O153" s="35"/>
      <c r="P153" s="37">
        <v>20</v>
      </c>
      <c r="Q153" s="37">
        <v>11</v>
      </c>
      <c r="R153" s="39"/>
      <c r="S153" s="37">
        <v>11</v>
      </c>
      <c r="T153" s="37">
        <v>1</v>
      </c>
      <c r="U153" s="37">
        <v>3</v>
      </c>
      <c r="V153" s="37">
        <v>3.5</v>
      </c>
      <c r="W153" s="38" t="s">
        <v>27</v>
      </c>
      <c r="X153" s="37">
        <v>1.5</v>
      </c>
      <c r="Y153" s="37">
        <v>8</v>
      </c>
      <c r="Z153" s="38">
        <f t="shared" si="6"/>
        <v>68</v>
      </c>
      <c r="AA153" s="38">
        <f t="shared" si="7"/>
        <v>8</v>
      </c>
      <c r="AB153" s="38" t="s">
        <v>27</v>
      </c>
      <c r="AC153" s="38" t="s">
        <v>27</v>
      </c>
      <c r="AD153" s="37">
        <v>6</v>
      </c>
      <c r="AE153" s="37">
        <v>4</v>
      </c>
      <c r="AF153" s="37">
        <v>0</v>
      </c>
      <c r="AG153" s="37">
        <v>14</v>
      </c>
      <c r="AH153" s="38" t="s">
        <v>112</v>
      </c>
      <c r="AI153" s="37">
        <v>1</v>
      </c>
      <c r="AJ153" s="37">
        <v>1</v>
      </c>
      <c r="AK153" s="38" t="s">
        <v>113</v>
      </c>
      <c r="AL153" s="38">
        <f t="shared" si="8"/>
        <v>1</v>
      </c>
      <c r="AM153" s="38" t="s">
        <v>27</v>
      </c>
      <c r="AN153" s="38" t="s">
        <v>673</v>
      </c>
      <c r="AO153" s="37">
        <v>23</v>
      </c>
      <c r="AP153" s="38" t="s">
        <v>677</v>
      </c>
      <c r="AQ153" s="38" t="s">
        <v>691</v>
      </c>
      <c r="AR153" s="38" t="s">
        <v>27</v>
      </c>
      <c r="AS153" s="38" t="s">
        <v>27</v>
      </c>
      <c r="AT153" s="38" t="s">
        <v>27</v>
      </c>
      <c r="AU153" s="38" t="s">
        <v>27</v>
      </c>
      <c r="AV153" s="38" t="s">
        <v>27</v>
      </c>
      <c r="AW153" s="50"/>
      <c r="AX153" s="34" t="s">
        <v>747</v>
      </c>
      <c r="AY153" s="50"/>
      <c r="AZ153" s="50"/>
      <c r="BA153" s="50"/>
      <c r="BB153" s="50"/>
      <c r="BC153" s="50"/>
      <c r="BD153" s="50"/>
      <c r="BE153" s="50"/>
      <c r="BF153" s="50"/>
      <c r="BG153" s="50"/>
      <c r="BH153" s="50"/>
      <c r="BI153" s="50"/>
      <c r="BJ153" s="50"/>
      <c r="BK153" s="50"/>
      <c r="BL153" s="50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0"/>
      <c r="CF153" s="50"/>
      <c r="CG153" s="50"/>
      <c r="CH153" s="50"/>
      <c r="CI153" s="50"/>
    </row>
    <row r="154" spans="1:87" ht="14.25" customHeight="1" x14ac:dyDescent="0.25">
      <c r="A154" s="37">
        <v>118</v>
      </c>
      <c r="B154" s="38" t="s">
        <v>78</v>
      </c>
      <c r="C154" s="38" t="s">
        <v>26</v>
      </c>
      <c r="D154" s="38" t="s">
        <v>39</v>
      </c>
      <c r="E154" s="38"/>
      <c r="F154" s="38" t="s">
        <v>40</v>
      </c>
      <c r="G154" s="37">
        <v>1</v>
      </c>
      <c r="H154" s="37">
        <v>9</v>
      </c>
      <c r="I154" s="38" t="s">
        <v>111</v>
      </c>
      <c r="J154" s="37">
        <v>134763219</v>
      </c>
      <c r="K154" s="37">
        <v>0</v>
      </c>
      <c r="L154" s="37">
        <v>0</v>
      </c>
      <c r="M154" s="37">
        <v>5</v>
      </c>
      <c r="N154" s="35"/>
      <c r="O154" s="40">
        <v>3</v>
      </c>
      <c r="P154" s="37">
        <v>9</v>
      </c>
      <c r="Q154" s="37">
        <v>3</v>
      </c>
      <c r="R154" s="39"/>
      <c r="S154" s="37">
        <v>3</v>
      </c>
      <c r="T154" s="37">
        <v>2</v>
      </c>
      <c r="U154" s="40">
        <v>2</v>
      </c>
      <c r="V154" s="37">
        <v>1</v>
      </c>
      <c r="W154" s="38" t="s">
        <v>27</v>
      </c>
      <c r="X154" s="39"/>
      <c r="Y154" s="37">
        <v>3</v>
      </c>
      <c r="Z154" s="38">
        <f t="shared" si="6"/>
        <v>31</v>
      </c>
      <c r="AA154" s="38">
        <f t="shared" si="7"/>
        <v>3</v>
      </c>
      <c r="AB154" s="38" t="s">
        <v>27</v>
      </c>
      <c r="AC154" s="38" t="s">
        <v>27</v>
      </c>
      <c r="AD154" s="37">
        <v>2</v>
      </c>
      <c r="AE154" s="37">
        <v>2</v>
      </c>
      <c r="AF154" s="37">
        <v>2</v>
      </c>
      <c r="AG154" s="37">
        <v>12</v>
      </c>
      <c r="AH154" s="38" t="s">
        <v>116</v>
      </c>
      <c r="AI154" s="37">
        <v>1</v>
      </c>
      <c r="AJ154" s="40">
        <v>1</v>
      </c>
      <c r="AK154" s="38" t="s">
        <v>117</v>
      </c>
      <c r="AL154" s="38">
        <f t="shared" si="8"/>
        <v>1</v>
      </c>
      <c r="AM154" s="38" t="s">
        <v>27</v>
      </c>
      <c r="AN154" s="38" t="s">
        <v>673</v>
      </c>
      <c r="AO154" s="37">
        <v>23</v>
      </c>
      <c r="AP154" s="38" t="s">
        <v>677</v>
      </c>
      <c r="AQ154" s="38" t="s">
        <v>691</v>
      </c>
      <c r="AR154" s="38" t="s">
        <v>27</v>
      </c>
      <c r="AS154" s="38" t="s">
        <v>27</v>
      </c>
      <c r="AT154" s="38" t="s">
        <v>27</v>
      </c>
      <c r="AU154" s="38" t="s">
        <v>27</v>
      </c>
      <c r="AV154" s="38" t="s">
        <v>27</v>
      </c>
      <c r="AW154" s="50"/>
      <c r="AX154" s="34" t="s">
        <v>747</v>
      </c>
      <c r="AY154" s="50"/>
      <c r="AZ154" s="50"/>
      <c r="BA154" s="50"/>
      <c r="BB154" s="50"/>
      <c r="BC154" s="50"/>
      <c r="BD154" s="50"/>
      <c r="BE154" s="50"/>
      <c r="BF154" s="50"/>
      <c r="BG154" s="50"/>
      <c r="BH154" s="50"/>
      <c r="BI154" s="50"/>
      <c r="BJ154" s="50"/>
      <c r="BK154" s="50"/>
      <c r="BL154" s="50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0"/>
      <c r="CF154" s="50"/>
      <c r="CG154" s="50"/>
      <c r="CH154" s="50"/>
      <c r="CI154" s="50"/>
    </row>
    <row r="155" spans="1:87" ht="14.25" customHeight="1" x14ac:dyDescent="0.25">
      <c r="A155" s="37">
        <v>168</v>
      </c>
      <c r="B155" s="38" t="s">
        <v>78</v>
      </c>
      <c r="C155" s="38" t="s">
        <v>28</v>
      </c>
      <c r="D155" s="38" t="s">
        <v>39</v>
      </c>
      <c r="E155" s="38"/>
      <c r="F155" s="38" t="s">
        <v>40</v>
      </c>
      <c r="G155" s="37">
        <v>1</v>
      </c>
      <c r="H155" s="37">
        <v>9</v>
      </c>
      <c r="I155" s="38" t="s">
        <v>122</v>
      </c>
      <c r="J155" s="37">
        <v>10184154</v>
      </c>
      <c r="K155" s="37">
        <v>42.769230769230802</v>
      </c>
      <c r="L155" s="37">
        <v>0.29753265602322199</v>
      </c>
      <c r="M155" s="40">
        <v>2</v>
      </c>
      <c r="N155" s="35"/>
      <c r="O155" s="35"/>
      <c r="P155" s="40">
        <v>10</v>
      </c>
      <c r="Q155" s="40">
        <v>8</v>
      </c>
      <c r="R155" s="40">
        <v>1</v>
      </c>
      <c r="S155" s="40">
        <v>8</v>
      </c>
      <c r="T155" s="40">
        <v>1</v>
      </c>
      <c r="U155" s="40">
        <v>2</v>
      </c>
      <c r="V155" s="40">
        <v>2</v>
      </c>
      <c r="W155" s="38" t="s">
        <v>27</v>
      </c>
      <c r="X155" s="40">
        <v>1</v>
      </c>
      <c r="Y155" s="40">
        <v>5</v>
      </c>
      <c r="Z155" s="38">
        <f t="shared" si="6"/>
        <v>40</v>
      </c>
      <c r="AA155" s="38">
        <f t="shared" si="7"/>
        <v>5</v>
      </c>
      <c r="AB155" s="38" t="s">
        <v>99</v>
      </c>
      <c r="AC155" s="38" t="s">
        <v>27</v>
      </c>
      <c r="AD155" s="37">
        <v>2</v>
      </c>
      <c r="AE155" s="37">
        <v>4</v>
      </c>
      <c r="AF155" s="37">
        <v>2</v>
      </c>
      <c r="AG155" s="37">
        <v>9</v>
      </c>
      <c r="AH155" s="38" t="s">
        <v>90</v>
      </c>
      <c r="AI155" s="37">
        <v>4</v>
      </c>
      <c r="AJ155" s="40">
        <v>1</v>
      </c>
      <c r="AK155" s="38" t="s">
        <v>123</v>
      </c>
      <c r="AL155" s="38">
        <f t="shared" si="8"/>
        <v>1</v>
      </c>
      <c r="AM155" s="38" t="s">
        <v>27</v>
      </c>
      <c r="AN155" s="38" t="s">
        <v>680</v>
      </c>
      <c r="AO155" s="37">
        <v>25</v>
      </c>
      <c r="AP155" s="38" t="s">
        <v>677</v>
      </c>
      <c r="AQ155" s="38" t="s">
        <v>694</v>
      </c>
      <c r="AR155" s="38" t="s">
        <v>27</v>
      </c>
      <c r="AS155" s="38" t="s">
        <v>27</v>
      </c>
      <c r="AT155" s="38" t="s">
        <v>692</v>
      </c>
      <c r="AU155" s="38" t="s">
        <v>27</v>
      </c>
      <c r="AV155" s="38" t="s">
        <v>27</v>
      </c>
      <c r="AW155" s="34"/>
      <c r="AX155" s="34" t="s">
        <v>746</v>
      </c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</row>
    <row r="156" spans="1:87" ht="14.25" customHeight="1" x14ac:dyDescent="0.25">
      <c r="A156" s="37">
        <v>184</v>
      </c>
      <c r="B156" s="38" t="s">
        <v>78</v>
      </c>
      <c r="C156" s="38" t="s">
        <v>26</v>
      </c>
      <c r="D156" s="38" t="s">
        <v>39</v>
      </c>
      <c r="E156" s="38"/>
      <c r="F156" s="38" t="s">
        <v>40</v>
      </c>
      <c r="G156" s="37">
        <v>1</v>
      </c>
      <c r="H156" s="37">
        <v>9</v>
      </c>
      <c r="I156" s="38" t="s">
        <v>124</v>
      </c>
      <c r="J156" s="37">
        <v>1391113645</v>
      </c>
      <c r="K156" s="37">
        <v>55.2</v>
      </c>
      <c r="L156" s="37">
        <v>0.28085106382978697</v>
      </c>
      <c r="M156" s="40">
        <v>4</v>
      </c>
      <c r="N156" s="35"/>
      <c r="O156" s="35"/>
      <c r="P156" s="40">
        <v>9</v>
      </c>
      <c r="Q156" s="40">
        <v>5</v>
      </c>
      <c r="R156" s="40">
        <v>1</v>
      </c>
      <c r="S156" s="40">
        <v>5</v>
      </c>
      <c r="T156" s="40">
        <v>1</v>
      </c>
      <c r="U156" s="40">
        <v>6</v>
      </c>
      <c r="V156" s="35"/>
      <c r="W156" s="38" t="s">
        <v>27</v>
      </c>
      <c r="X156" s="35"/>
      <c r="Y156" s="40">
        <v>6</v>
      </c>
      <c r="Z156" s="38">
        <f t="shared" si="6"/>
        <v>37</v>
      </c>
      <c r="AA156" s="38">
        <f t="shared" si="7"/>
        <v>6</v>
      </c>
      <c r="AB156" s="38" t="s">
        <v>89</v>
      </c>
      <c r="AC156" s="38" t="s">
        <v>27</v>
      </c>
      <c r="AD156" s="37">
        <v>4</v>
      </c>
      <c r="AE156" s="37">
        <v>1</v>
      </c>
      <c r="AF156" s="37">
        <v>0</v>
      </c>
      <c r="AG156" s="37">
        <v>6</v>
      </c>
      <c r="AH156" s="38" t="s">
        <v>90</v>
      </c>
      <c r="AI156" s="37">
        <v>4</v>
      </c>
      <c r="AJ156" s="40">
        <v>1</v>
      </c>
      <c r="AK156" s="38" t="s">
        <v>125</v>
      </c>
      <c r="AL156" s="38">
        <f t="shared" si="8"/>
        <v>1</v>
      </c>
      <c r="AM156" s="38" t="s">
        <v>27</v>
      </c>
      <c r="AN156" s="38" t="s">
        <v>680</v>
      </c>
      <c r="AO156" s="37">
        <v>24</v>
      </c>
      <c r="AP156" s="38" t="s">
        <v>677</v>
      </c>
      <c r="AQ156" s="38" t="s">
        <v>691</v>
      </c>
      <c r="AR156" s="38" t="s">
        <v>695</v>
      </c>
      <c r="AS156" s="38" t="s">
        <v>27</v>
      </c>
      <c r="AT156" s="38" t="s">
        <v>692</v>
      </c>
      <c r="AU156" s="38" t="s">
        <v>695</v>
      </c>
      <c r="AV156" s="38" t="s">
        <v>27</v>
      </c>
      <c r="AW156" s="50"/>
      <c r="AX156" s="34" t="s">
        <v>746</v>
      </c>
      <c r="AY156" s="50"/>
      <c r="AZ156" s="50"/>
      <c r="BA156" s="50"/>
      <c r="BB156" s="50"/>
      <c r="BC156" s="50"/>
      <c r="BD156" s="50"/>
      <c r="BE156" s="50"/>
      <c r="BF156" s="50"/>
      <c r="BG156" s="50"/>
      <c r="BH156" s="50"/>
      <c r="BI156" s="50"/>
      <c r="BJ156" s="50"/>
      <c r="BK156" s="50"/>
      <c r="BL156" s="50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0"/>
      <c r="CF156" s="50"/>
      <c r="CG156" s="50"/>
      <c r="CH156" s="50"/>
      <c r="CI156" s="50"/>
    </row>
    <row r="157" spans="1:87" ht="14.25" customHeight="1" x14ac:dyDescent="0.25">
      <c r="A157" s="37">
        <v>216</v>
      </c>
      <c r="B157" s="38" t="s">
        <v>78</v>
      </c>
      <c r="C157" s="38" t="s">
        <v>26</v>
      </c>
      <c r="D157" s="38" t="s">
        <v>39</v>
      </c>
      <c r="E157" s="38"/>
      <c r="F157" s="38" t="s">
        <v>40</v>
      </c>
      <c r="G157" s="37">
        <v>1</v>
      </c>
      <c r="H157" s="37">
        <v>9</v>
      </c>
      <c r="I157" s="38" t="s">
        <v>128</v>
      </c>
      <c r="J157" s="37">
        <v>9591208203</v>
      </c>
      <c r="K157" s="37">
        <v>0</v>
      </c>
      <c r="L157" s="37">
        <v>0</v>
      </c>
      <c r="M157" s="37">
        <v>8</v>
      </c>
      <c r="N157" s="35"/>
      <c r="O157" s="35"/>
      <c r="P157" s="37">
        <v>17</v>
      </c>
      <c r="Q157" s="37">
        <v>9</v>
      </c>
      <c r="R157" s="39"/>
      <c r="S157" s="37">
        <v>9</v>
      </c>
      <c r="T157" s="37">
        <v>1</v>
      </c>
      <c r="U157" s="37">
        <v>3</v>
      </c>
      <c r="V157" s="37">
        <v>2.5</v>
      </c>
      <c r="W157" s="38" t="s">
        <v>27</v>
      </c>
      <c r="X157" s="37">
        <v>1.5</v>
      </c>
      <c r="Y157" s="37">
        <v>7</v>
      </c>
      <c r="Z157" s="38">
        <f t="shared" si="6"/>
        <v>58</v>
      </c>
      <c r="AA157" s="38">
        <f t="shared" si="7"/>
        <v>7</v>
      </c>
      <c r="AB157" s="38" t="s">
        <v>27</v>
      </c>
      <c r="AC157" s="38" t="s">
        <v>27</v>
      </c>
      <c r="AD157" s="37">
        <v>4</v>
      </c>
      <c r="AE157" s="37">
        <v>3</v>
      </c>
      <c r="AF157" s="37">
        <v>0</v>
      </c>
      <c r="AG157" s="37">
        <v>8</v>
      </c>
      <c r="AH157" s="38" t="s">
        <v>90</v>
      </c>
      <c r="AI157" s="37">
        <v>4</v>
      </c>
      <c r="AJ157" s="37">
        <v>1</v>
      </c>
      <c r="AK157" s="38" t="s">
        <v>129</v>
      </c>
      <c r="AL157" s="38">
        <f t="shared" si="8"/>
        <v>1</v>
      </c>
      <c r="AM157" s="38" t="s">
        <v>27</v>
      </c>
      <c r="AN157" s="38" t="s">
        <v>680</v>
      </c>
      <c r="AO157" s="37">
        <v>33</v>
      </c>
      <c r="AP157" s="38" t="s">
        <v>677</v>
      </c>
      <c r="AQ157" s="38" t="s">
        <v>698</v>
      </c>
      <c r="AR157" s="38" t="s">
        <v>27</v>
      </c>
      <c r="AS157" s="38" t="s">
        <v>699</v>
      </c>
      <c r="AT157" s="38" t="s">
        <v>27</v>
      </c>
      <c r="AU157" s="38" t="s">
        <v>27</v>
      </c>
      <c r="AV157" s="38" t="s">
        <v>27</v>
      </c>
      <c r="AW157" s="50"/>
      <c r="AX157" s="34" t="s">
        <v>748</v>
      </c>
      <c r="AY157" s="50"/>
      <c r="AZ157" s="50"/>
      <c r="BA157" s="50"/>
      <c r="BB157" s="50"/>
      <c r="BC157" s="50"/>
      <c r="BD157" s="50"/>
      <c r="BE157" s="50"/>
      <c r="BF157" s="50"/>
      <c r="BG157" s="50"/>
      <c r="BH157" s="50"/>
      <c r="BI157" s="50"/>
      <c r="BJ157" s="50"/>
      <c r="BK157" s="50"/>
      <c r="BL157" s="50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0"/>
      <c r="CF157" s="50"/>
      <c r="CG157" s="50"/>
      <c r="CH157" s="50"/>
      <c r="CI157" s="50"/>
    </row>
    <row r="158" spans="1:87" ht="14.25" customHeight="1" x14ac:dyDescent="0.25">
      <c r="A158" s="37">
        <v>249</v>
      </c>
      <c r="B158" s="38" t="s">
        <v>78</v>
      </c>
      <c r="C158" s="38" t="s">
        <v>26</v>
      </c>
      <c r="D158" s="38" t="s">
        <v>39</v>
      </c>
      <c r="E158" s="38"/>
      <c r="F158" s="38" t="s">
        <v>40</v>
      </c>
      <c r="G158" s="37">
        <v>1</v>
      </c>
      <c r="H158" s="37">
        <v>9</v>
      </c>
      <c r="I158" s="38" t="s">
        <v>130</v>
      </c>
      <c r="J158" s="37">
        <v>3712062108</v>
      </c>
      <c r="K158" s="37">
        <v>55.2</v>
      </c>
      <c r="L158" s="37">
        <v>0.28085106382978697</v>
      </c>
      <c r="M158" s="37">
        <v>5</v>
      </c>
      <c r="N158" s="35"/>
      <c r="O158" s="35"/>
      <c r="P158" s="37">
        <v>12</v>
      </c>
      <c r="Q158" s="37">
        <v>7</v>
      </c>
      <c r="R158" s="37">
        <v>1</v>
      </c>
      <c r="S158" s="37">
        <v>7</v>
      </c>
      <c r="T158" s="37">
        <v>1</v>
      </c>
      <c r="U158" s="40">
        <v>1</v>
      </c>
      <c r="V158" s="37">
        <v>2</v>
      </c>
      <c r="W158" s="38" t="s">
        <v>27</v>
      </c>
      <c r="X158" s="37">
        <v>1</v>
      </c>
      <c r="Y158" s="37">
        <v>4</v>
      </c>
      <c r="Z158" s="38">
        <f t="shared" si="6"/>
        <v>41</v>
      </c>
      <c r="AA158" s="38">
        <f t="shared" si="7"/>
        <v>4</v>
      </c>
      <c r="AB158" s="38" t="s">
        <v>89</v>
      </c>
      <c r="AC158" s="38" t="s">
        <v>27</v>
      </c>
      <c r="AD158" s="37">
        <v>5</v>
      </c>
      <c r="AE158" s="37">
        <v>1</v>
      </c>
      <c r="AF158" s="37">
        <v>0</v>
      </c>
      <c r="AG158" s="37">
        <v>13</v>
      </c>
      <c r="AH158" s="38" t="s">
        <v>83</v>
      </c>
      <c r="AI158" s="37">
        <v>3</v>
      </c>
      <c r="AJ158" s="35"/>
      <c r="AK158" s="38" t="s">
        <v>133</v>
      </c>
      <c r="AL158" s="38">
        <f t="shared" si="8"/>
        <v>1</v>
      </c>
      <c r="AM158" s="38" t="s">
        <v>27</v>
      </c>
      <c r="AN158" s="38" t="s">
        <v>680</v>
      </c>
      <c r="AO158" s="37">
        <v>28</v>
      </c>
      <c r="AP158" s="38" t="s">
        <v>677</v>
      </c>
      <c r="AQ158" s="38" t="s">
        <v>700</v>
      </c>
      <c r="AR158" s="38" t="s">
        <v>695</v>
      </c>
      <c r="AS158" s="38" t="s">
        <v>701</v>
      </c>
      <c r="AT158" s="38" t="s">
        <v>27</v>
      </c>
      <c r="AU158" s="38" t="s">
        <v>27</v>
      </c>
      <c r="AV158" s="38" t="s">
        <v>27</v>
      </c>
      <c r="AW158" s="34"/>
      <c r="AX158" s="34" t="s">
        <v>748</v>
      </c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</row>
    <row r="159" spans="1:87" ht="14.25" customHeight="1" x14ac:dyDescent="0.25">
      <c r="A159" s="37">
        <v>283</v>
      </c>
      <c r="B159" s="38" t="s">
        <v>78</v>
      </c>
      <c r="C159" s="38" t="s">
        <v>28</v>
      </c>
      <c r="D159" s="38" t="s">
        <v>39</v>
      </c>
      <c r="E159" s="38"/>
      <c r="F159" s="38" t="s">
        <v>40</v>
      </c>
      <c r="G159" s="37">
        <v>1</v>
      </c>
      <c r="H159" s="37">
        <v>9</v>
      </c>
      <c r="I159" s="38" t="s">
        <v>135</v>
      </c>
      <c r="J159" s="37">
        <v>7717685176</v>
      </c>
      <c r="K159" s="37">
        <v>42.769230769230802</v>
      </c>
      <c r="L159" s="37">
        <v>0.29753265602322199</v>
      </c>
      <c r="M159" s="40">
        <v>2</v>
      </c>
      <c r="N159" s="35"/>
      <c r="O159" s="47"/>
      <c r="P159" s="40">
        <v>5</v>
      </c>
      <c r="Q159" s="40">
        <v>3</v>
      </c>
      <c r="R159" s="40">
        <v>1</v>
      </c>
      <c r="S159" s="40">
        <v>3</v>
      </c>
      <c r="T159" s="40">
        <v>1</v>
      </c>
      <c r="U159" s="40">
        <v>1</v>
      </c>
      <c r="V159" s="40">
        <v>2</v>
      </c>
      <c r="W159" s="38" t="s">
        <v>27</v>
      </c>
      <c r="X159" s="40">
        <v>1</v>
      </c>
      <c r="Y159" s="40">
        <v>4</v>
      </c>
      <c r="Z159" s="38">
        <f t="shared" si="6"/>
        <v>23</v>
      </c>
      <c r="AA159" s="38">
        <f t="shared" si="7"/>
        <v>4</v>
      </c>
      <c r="AB159" s="38" t="s">
        <v>99</v>
      </c>
      <c r="AC159" s="38" t="s">
        <v>27</v>
      </c>
      <c r="AD159" s="37">
        <v>2</v>
      </c>
      <c r="AE159" s="37">
        <v>2</v>
      </c>
      <c r="AF159" s="37">
        <v>0</v>
      </c>
      <c r="AG159" s="37">
        <v>8</v>
      </c>
      <c r="AH159" s="38" t="s">
        <v>119</v>
      </c>
      <c r="AI159" s="37">
        <v>1</v>
      </c>
      <c r="AJ159" s="40">
        <v>1</v>
      </c>
      <c r="AK159" s="38" t="s">
        <v>136</v>
      </c>
      <c r="AL159" s="38">
        <f t="shared" si="8"/>
        <v>1</v>
      </c>
      <c r="AM159" s="38" t="s">
        <v>27</v>
      </c>
      <c r="AN159" s="38" t="s">
        <v>680</v>
      </c>
      <c r="AO159" s="37">
        <v>24</v>
      </c>
      <c r="AP159" s="38" t="s">
        <v>677</v>
      </c>
      <c r="AQ159" s="38" t="s">
        <v>691</v>
      </c>
      <c r="AR159" s="38" t="s">
        <v>27</v>
      </c>
      <c r="AS159" s="38" t="s">
        <v>27</v>
      </c>
      <c r="AT159" s="38" t="s">
        <v>27</v>
      </c>
      <c r="AU159" s="38" t="s">
        <v>27</v>
      </c>
      <c r="AV159" s="38" t="s">
        <v>27</v>
      </c>
      <c r="AW159" s="34"/>
      <c r="AX159" s="34" t="s">
        <v>747</v>
      </c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</row>
    <row r="160" spans="1:87" ht="14.25" customHeight="1" x14ac:dyDescent="0.25">
      <c r="A160" s="37">
        <v>320</v>
      </c>
      <c r="B160" s="38" t="s">
        <v>78</v>
      </c>
      <c r="C160" s="38" t="s">
        <v>26</v>
      </c>
      <c r="D160" s="38" t="s">
        <v>39</v>
      </c>
      <c r="E160" s="38"/>
      <c r="F160" s="38" t="s">
        <v>40</v>
      </c>
      <c r="G160" s="37">
        <v>1</v>
      </c>
      <c r="H160" s="37">
        <v>9</v>
      </c>
      <c r="I160" s="38" t="s">
        <v>142</v>
      </c>
      <c r="J160" s="37">
        <v>8282194225</v>
      </c>
      <c r="K160" s="37">
        <v>0</v>
      </c>
      <c r="L160" s="37">
        <v>0</v>
      </c>
      <c r="M160" s="40">
        <v>4</v>
      </c>
      <c r="N160" s="35"/>
      <c r="O160" s="35"/>
      <c r="P160" s="40">
        <v>12</v>
      </c>
      <c r="Q160" s="40">
        <v>7</v>
      </c>
      <c r="R160" s="35"/>
      <c r="S160" s="40">
        <v>7</v>
      </c>
      <c r="T160" s="40">
        <v>1</v>
      </c>
      <c r="U160" s="40">
        <v>5</v>
      </c>
      <c r="V160" s="40">
        <v>1</v>
      </c>
      <c r="W160" s="38" t="s">
        <v>27</v>
      </c>
      <c r="X160" s="40">
        <v>1</v>
      </c>
      <c r="Y160" s="40">
        <v>7</v>
      </c>
      <c r="Z160" s="38">
        <f t="shared" si="6"/>
        <v>45</v>
      </c>
      <c r="AA160" s="38">
        <f t="shared" si="7"/>
        <v>7</v>
      </c>
      <c r="AB160" s="38" t="s">
        <v>27</v>
      </c>
      <c r="AC160" s="38" t="s">
        <v>27</v>
      </c>
      <c r="AD160" s="37">
        <v>2</v>
      </c>
      <c r="AE160" s="37">
        <v>2</v>
      </c>
      <c r="AF160" s="37">
        <v>0</v>
      </c>
      <c r="AG160" s="37">
        <v>8</v>
      </c>
      <c r="AH160" s="38" t="s">
        <v>93</v>
      </c>
      <c r="AI160" s="37">
        <v>2</v>
      </c>
      <c r="AJ160" s="40">
        <v>1</v>
      </c>
      <c r="AK160" s="38" t="s">
        <v>143</v>
      </c>
      <c r="AL160" s="38">
        <f t="shared" si="8"/>
        <v>1</v>
      </c>
      <c r="AM160" s="38" t="s">
        <v>27</v>
      </c>
      <c r="AN160" s="38" t="s">
        <v>680</v>
      </c>
      <c r="AO160" s="37">
        <v>27</v>
      </c>
      <c r="AP160" s="38" t="s">
        <v>677</v>
      </c>
      <c r="AQ160" s="38" t="s">
        <v>691</v>
      </c>
      <c r="AR160" s="38" t="s">
        <v>695</v>
      </c>
      <c r="AS160" s="38" t="s">
        <v>27</v>
      </c>
      <c r="AT160" s="38" t="s">
        <v>692</v>
      </c>
      <c r="AU160" s="38" t="s">
        <v>27</v>
      </c>
      <c r="AV160" s="38" t="s">
        <v>27</v>
      </c>
      <c r="AW160" s="50"/>
      <c r="AX160" s="34" t="s">
        <v>746</v>
      </c>
      <c r="AY160" s="50"/>
      <c r="AZ160" s="50"/>
      <c r="BA160" s="50"/>
      <c r="BB160" s="50"/>
      <c r="BC160" s="50"/>
      <c r="BD160" s="50"/>
      <c r="BE160" s="50"/>
      <c r="BF160" s="50"/>
      <c r="BG160" s="50"/>
      <c r="BH160" s="50"/>
      <c r="BI160" s="50"/>
      <c r="BJ160" s="50"/>
      <c r="BK160" s="50"/>
      <c r="BL160" s="50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0"/>
      <c r="CF160" s="50"/>
      <c r="CG160" s="50"/>
      <c r="CH160" s="50"/>
      <c r="CI160" s="50"/>
    </row>
    <row r="161" spans="1:87" ht="14.25" customHeight="1" x14ac:dyDescent="0.25">
      <c r="A161" s="37">
        <v>357</v>
      </c>
      <c r="B161" s="38" t="s">
        <v>78</v>
      </c>
      <c r="C161" s="38" t="s">
        <v>26</v>
      </c>
      <c r="D161" s="38" t="s">
        <v>39</v>
      </c>
      <c r="E161" s="38"/>
      <c r="F161" s="38" t="s">
        <v>40</v>
      </c>
      <c r="G161" s="37">
        <v>1</v>
      </c>
      <c r="H161" s="37">
        <v>9</v>
      </c>
      <c r="I161" s="38" t="s">
        <v>147</v>
      </c>
      <c r="J161" s="37">
        <v>84463153</v>
      </c>
      <c r="K161" s="37">
        <v>72.599999999999994</v>
      </c>
      <c r="L161" s="37">
        <v>0.65106382978723398</v>
      </c>
      <c r="M161" s="37">
        <v>3</v>
      </c>
      <c r="N161" s="35"/>
      <c r="O161" s="39"/>
      <c r="P161" s="37">
        <v>6</v>
      </c>
      <c r="Q161" s="37">
        <v>3</v>
      </c>
      <c r="R161" s="37">
        <v>1</v>
      </c>
      <c r="S161" s="37">
        <v>3</v>
      </c>
      <c r="T161" s="37">
        <v>1</v>
      </c>
      <c r="U161" s="37">
        <v>1</v>
      </c>
      <c r="V161" s="37">
        <v>0.5</v>
      </c>
      <c r="W161" s="38" t="s">
        <v>27</v>
      </c>
      <c r="X161" s="37">
        <v>0.5</v>
      </c>
      <c r="Y161" s="37">
        <v>2</v>
      </c>
      <c r="Z161" s="38">
        <f t="shared" si="6"/>
        <v>21</v>
      </c>
      <c r="AA161" s="38">
        <f t="shared" si="7"/>
        <v>2</v>
      </c>
      <c r="AB161" s="38" t="s">
        <v>765</v>
      </c>
      <c r="AC161" s="38" t="s">
        <v>27</v>
      </c>
      <c r="AD161" s="37">
        <v>0</v>
      </c>
      <c r="AE161" s="37">
        <v>1</v>
      </c>
      <c r="AF161" s="37">
        <v>0</v>
      </c>
      <c r="AG161" s="37">
        <v>2</v>
      </c>
      <c r="AH161" s="38" t="s">
        <v>90</v>
      </c>
      <c r="AI161" s="37">
        <v>4</v>
      </c>
      <c r="AJ161" s="39"/>
      <c r="AK161" s="38" t="s">
        <v>148</v>
      </c>
      <c r="AL161" s="38">
        <f t="shared" si="8"/>
        <v>1</v>
      </c>
      <c r="AM161" s="38" t="s">
        <v>27</v>
      </c>
      <c r="AN161" s="38" t="s">
        <v>680</v>
      </c>
      <c r="AO161" s="37">
        <v>26</v>
      </c>
      <c r="AP161" s="38" t="s">
        <v>677</v>
      </c>
      <c r="AQ161" s="38" t="s">
        <v>709</v>
      </c>
      <c r="AR161" s="38" t="s">
        <v>27</v>
      </c>
      <c r="AS161" s="38" t="s">
        <v>27</v>
      </c>
      <c r="AT161" s="38" t="s">
        <v>692</v>
      </c>
      <c r="AU161" s="38" t="s">
        <v>695</v>
      </c>
      <c r="AV161" s="38" t="s">
        <v>27</v>
      </c>
      <c r="AW161" s="50"/>
      <c r="AX161" s="34" t="s">
        <v>746</v>
      </c>
      <c r="AY161" s="50"/>
      <c r="AZ161" s="50"/>
      <c r="BA161" s="50"/>
      <c r="BB161" s="50"/>
      <c r="BC161" s="50"/>
      <c r="BD161" s="50"/>
      <c r="BE161" s="50"/>
      <c r="BF161" s="50"/>
      <c r="BG161" s="50"/>
      <c r="BH161" s="50"/>
      <c r="BI161" s="50"/>
      <c r="BJ161" s="50"/>
      <c r="BK161" s="50"/>
      <c r="BL161" s="50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0"/>
      <c r="CF161" s="50"/>
      <c r="CG161" s="50"/>
      <c r="CH161" s="50"/>
      <c r="CI161" s="50"/>
    </row>
    <row r="162" spans="1:87" ht="14.25" customHeight="1" x14ac:dyDescent="0.25">
      <c r="A162" s="37">
        <v>406</v>
      </c>
      <c r="B162" s="38" t="s">
        <v>78</v>
      </c>
      <c r="C162" s="38" t="s">
        <v>28</v>
      </c>
      <c r="D162" s="38" t="s">
        <v>39</v>
      </c>
      <c r="E162" s="38"/>
      <c r="F162" s="38" t="s">
        <v>40</v>
      </c>
      <c r="G162" s="37">
        <v>1</v>
      </c>
      <c r="H162" s="37">
        <v>9</v>
      </c>
      <c r="I162" s="38" t="s">
        <v>85</v>
      </c>
      <c r="J162" s="37">
        <v>1347638136</v>
      </c>
      <c r="K162" s="37">
        <v>0</v>
      </c>
      <c r="L162" s="37">
        <v>0</v>
      </c>
      <c r="M162" s="37">
        <v>6</v>
      </c>
      <c r="N162" s="35"/>
      <c r="O162" s="37">
        <v>1</v>
      </c>
      <c r="P162" s="37">
        <v>10</v>
      </c>
      <c r="Q162" s="37">
        <v>4</v>
      </c>
      <c r="R162" s="35"/>
      <c r="S162" s="37">
        <v>4</v>
      </c>
      <c r="T162" s="37">
        <v>1</v>
      </c>
      <c r="U162" s="37">
        <v>2</v>
      </c>
      <c r="V162" s="39"/>
      <c r="W162" s="38" t="s">
        <v>27</v>
      </c>
      <c r="X162" s="39"/>
      <c r="Y162" s="37">
        <v>2</v>
      </c>
      <c r="Z162" s="38">
        <f t="shared" si="6"/>
        <v>30</v>
      </c>
      <c r="AA162" s="38">
        <f t="shared" si="7"/>
        <v>2</v>
      </c>
      <c r="AB162" s="38" t="s">
        <v>27</v>
      </c>
      <c r="AC162" s="38" t="s">
        <v>27</v>
      </c>
      <c r="AD162" s="37">
        <v>1</v>
      </c>
      <c r="AE162" s="37">
        <v>1</v>
      </c>
      <c r="AF162" s="37">
        <v>0</v>
      </c>
      <c r="AG162" s="37">
        <v>5</v>
      </c>
      <c r="AH162" s="38" t="s">
        <v>182</v>
      </c>
      <c r="AI162" s="37">
        <v>3</v>
      </c>
      <c r="AJ162" s="40">
        <v>1</v>
      </c>
      <c r="AK162" s="38" t="s">
        <v>216</v>
      </c>
      <c r="AL162" s="38">
        <f t="shared" si="8"/>
        <v>1</v>
      </c>
      <c r="AM162" s="38" t="s">
        <v>27</v>
      </c>
      <c r="AN162" s="38" t="s">
        <v>673</v>
      </c>
      <c r="AO162" s="37">
        <v>20</v>
      </c>
      <c r="AP162" s="38" t="s">
        <v>677</v>
      </c>
      <c r="AQ162" s="38" t="s">
        <v>678</v>
      </c>
      <c r="AR162" s="38" t="s">
        <v>27</v>
      </c>
      <c r="AS162" s="38" t="s">
        <v>27</v>
      </c>
      <c r="AT162" s="38" t="s">
        <v>27</v>
      </c>
      <c r="AU162" s="38" t="s">
        <v>27</v>
      </c>
      <c r="AV162" s="38" t="s">
        <v>27</v>
      </c>
      <c r="AW162" s="34"/>
      <c r="AX162" s="34" t="s">
        <v>747</v>
      </c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</row>
    <row r="163" spans="1:87" ht="14.25" customHeight="1" x14ac:dyDescent="0.25">
      <c r="A163" s="37">
        <v>454</v>
      </c>
      <c r="B163" s="38" t="s">
        <v>78</v>
      </c>
      <c r="C163" s="38" t="s">
        <v>28</v>
      </c>
      <c r="D163" s="38" t="s">
        <v>39</v>
      </c>
      <c r="E163" s="38"/>
      <c r="F163" s="38" t="s">
        <v>40</v>
      </c>
      <c r="G163" s="37">
        <v>1</v>
      </c>
      <c r="H163" s="37">
        <v>9</v>
      </c>
      <c r="I163" s="38" t="s">
        <v>152</v>
      </c>
      <c r="J163" s="37">
        <v>792288984</v>
      </c>
      <c r="K163" s="37">
        <v>62.153846153846203</v>
      </c>
      <c r="L163" s="37">
        <v>0.66328011611030502</v>
      </c>
      <c r="M163" s="37">
        <v>4</v>
      </c>
      <c r="N163" s="35"/>
      <c r="O163" s="35"/>
      <c r="P163" s="37">
        <v>8</v>
      </c>
      <c r="Q163" s="37">
        <v>4</v>
      </c>
      <c r="R163" s="37">
        <v>2</v>
      </c>
      <c r="S163" s="37">
        <v>4</v>
      </c>
      <c r="T163" s="37">
        <v>1</v>
      </c>
      <c r="U163" s="37">
        <v>2</v>
      </c>
      <c r="V163" s="40">
        <v>0.5</v>
      </c>
      <c r="W163" s="38" t="s">
        <v>27</v>
      </c>
      <c r="X163" s="40">
        <v>0.5</v>
      </c>
      <c r="Y163" s="37">
        <v>3</v>
      </c>
      <c r="Z163" s="38">
        <f t="shared" si="6"/>
        <v>29</v>
      </c>
      <c r="AA163" s="38">
        <f t="shared" si="7"/>
        <v>3</v>
      </c>
      <c r="AB163" s="38" t="s">
        <v>102</v>
      </c>
      <c r="AC163" s="38" t="s">
        <v>27</v>
      </c>
      <c r="AD163" s="37">
        <v>1</v>
      </c>
      <c r="AE163" s="37">
        <v>2</v>
      </c>
      <c r="AF163" s="37">
        <v>1</v>
      </c>
      <c r="AG163" s="37">
        <v>7</v>
      </c>
      <c r="AH163" s="38" t="s">
        <v>90</v>
      </c>
      <c r="AI163" s="37">
        <v>4</v>
      </c>
      <c r="AJ163" s="40">
        <v>1</v>
      </c>
      <c r="AK163" s="38" t="s">
        <v>217</v>
      </c>
      <c r="AL163" s="38">
        <f t="shared" si="8"/>
        <v>1</v>
      </c>
      <c r="AM163" s="38" t="s">
        <v>27</v>
      </c>
      <c r="AN163" s="38" t="s">
        <v>673</v>
      </c>
      <c r="AO163" s="37">
        <v>23</v>
      </c>
      <c r="AP163" s="38" t="s">
        <v>677</v>
      </c>
      <c r="AQ163" s="38" t="s">
        <v>714</v>
      </c>
      <c r="AR163" s="38" t="s">
        <v>695</v>
      </c>
      <c r="AS163" s="38" t="s">
        <v>27</v>
      </c>
      <c r="AT163" s="38" t="s">
        <v>27</v>
      </c>
      <c r="AU163" s="38" t="s">
        <v>27</v>
      </c>
      <c r="AV163" s="38" t="s">
        <v>696</v>
      </c>
      <c r="AW163" s="34"/>
      <c r="AX163" s="34" t="s">
        <v>747</v>
      </c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</row>
    <row r="164" spans="1:87" ht="14.25" customHeight="1" x14ac:dyDescent="0.25">
      <c r="A164" s="37">
        <v>475</v>
      </c>
      <c r="B164" s="38" t="s">
        <v>78</v>
      </c>
      <c r="C164" s="38" t="s">
        <v>28</v>
      </c>
      <c r="D164" s="38" t="s">
        <v>39</v>
      </c>
      <c r="E164" s="38"/>
      <c r="F164" s="38" t="s">
        <v>40</v>
      </c>
      <c r="G164" s="37">
        <v>1</v>
      </c>
      <c r="H164" s="37">
        <v>9</v>
      </c>
      <c r="I164" s="38" t="s">
        <v>158</v>
      </c>
      <c r="J164" s="37">
        <v>927618937</v>
      </c>
      <c r="K164" s="37">
        <v>62.153846153846203</v>
      </c>
      <c r="L164" s="37">
        <v>0.66328011611030502</v>
      </c>
      <c r="M164" s="37">
        <v>4</v>
      </c>
      <c r="N164" s="35"/>
      <c r="O164" s="35"/>
      <c r="P164" s="37">
        <v>11</v>
      </c>
      <c r="Q164" s="37">
        <v>7</v>
      </c>
      <c r="R164" s="37">
        <v>1</v>
      </c>
      <c r="S164" s="37">
        <v>7</v>
      </c>
      <c r="T164" s="37">
        <v>1</v>
      </c>
      <c r="U164" s="37">
        <v>2</v>
      </c>
      <c r="V164" s="37">
        <v>1.5</v>
      </c>
      <c r="W164" s="38" t="s">
        <v>27</v>
      </c>
      <c r="X164" s="37">
        <v>0.5</v>
      </c>
      <c r="Y164" s="37">
        <v>4</v>
      </c>
      <c r="Z164" s="38">
        <f t="shared" si="6"/>
        <v>39</v>
      </c>
      <c r="AA164" s="38">
        <f t="shared" si="7"/>
        <v>4</v>
      </c>
      <c r="AB164" s="38" t="s">
        <v>102</v>
      </c>
      <c r="AC164" s="38" t="s">
        <v>27</v>
      </c>
      <c r="AD164" s="37">
        <v>1</v>
      </c>
      <c r="AE164" s="37">
        <v>5</v>
      </c>
      <c r="AF164" s="37">
        <v>0</v>
      </c>
      <c r="AG164" s="37">
        <v>9</v>
      </c>
      <c r="AH164" s="38" t="s">
        <v>90</v>
      </c>
      <c r="AI164" s="37">
        <v>4</v>
      </c>
      <c r="AJ164" s="40">
        <v>1</v>
      </c>
      <c r="AK164" s="38" t="s">
        <v>219</v>
      </c>
      <c r="AL164" s="38">
        <f t="shared" si="8"/>
        <v>1</v>
      </c>
      <c r="AM164" s="38" t="s">
        <v>27</v>
      </c>
      <c r="AN164" s="38" t="s">
        <v>673</v>
      </c>
      <c r="AO164" s="37">
        <v>25</v>
      </c>
      <c r="AP164" s="38" t="s">
        <v>677</v>
      </c>
      <c r="AQ164" s="38" t="s">
        <v>721</v>
      </c>
      <c r="AR164" s="38" t="s">
        <v>27</v>
      </c>
      <c r="AS164" s="38" t="s">
        <v>686</v>
      </c>
      <c r="AT164" s="38" t="s">
        <v>27</v>
      </c>
      <c r="AU164" s="38" t="s">
        <v>27</v>
      </c>
      <c r="AV164" s="38" t="s">
        <v>27</v>
      </c>
      <c r="AW164" s="50"/>
      <c r="AX164" s="34" t="s">
        <v>747</v>
      </c>
      <c r="AY164" s="50"/>
      <c r="AZ164" s="50"/>
      <c r="BA164" s="50"/>
      <c r="BB164" s="50"/>
      <c r="BC164" s="50"/>
      <c r="BD164" s="50"/>
      <c r="BE164" s="50"/>
      <c r="BF164" s="50"/>
      <c r="BG164" s="50"/>
      <c r="BH164" s="50"/>
      <c r="BI164" s="50"/>
      <c r="BJ164" s="50"/>
      <c r="BK164" s="50"/>
      <c r="BL164" s="50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0"/>
      <c r="CF164" s="50"/>
      <c r="CG164" s="50"/>
      <c r="CH164" s="50"/>
      <c r="CI164" s="50"/>
    </row>
    <row r="165" spans="1:87" ht="14.25" customHeight="1" x14ac:dyDescent="0.25">
      <c r="A165" s="37">
        <v>496</v>
      </c>
      <c r="B165" s="38" t="s">
        <v>78</v>
      </c>
      <c r="C165" s="38" t="s">
        <v>28</v>
      </c>
      <c r="D165" s="38" t="s">
        <v>39</v>
      </c>
      <c r="E165" s="38"/>
      <c r="F165" s="38" t="s">
        <v>40</v>
      </c>
      <c r="G165" s="37">
        <v>1</v>
      </c>
      <c r="H165" s="37">
        <v>9</v>
      </c>
      <c r="I165" s="38" t="s">
        <v>165</v>
      </c>
      <c r="J165" s="37">
        <v>1412134207</v>
      </c>
      <c r="K165" s="37">
        <v>62.153846153846203</v>
      </c>
      <c r="L165" s="37">
        <v>0.66328011611030502</v>
      </c>
      <c r="M165" s="40">
        <v>3</v>
      </c>
      <c r="N165" s="35"/>
      <c r="O165" s="35"/>
      <c r="P165" s="40">
        <v>7</v>
      </c>
      <c r="Q165" s="40">
        <v>3</v>
      </c>
      <c r="R165" s="40">
        <v>1</v>
      </c>
      <c r="S165" s="40">
        <v>3</v>
      </c>
      <c r="T165" s="40">
        <v>1</v>
      </c>
      <c r="U165" s="40">
        <v>3</v>
      </c>
      <c r="V165" s="47"/>
      <c r="W165" s="38" t="s">
        <v>27</v>
      </c>
      <c r="X165" s="47"/>
      <c r="Y165" s="40">
        <v>3</v>
      </c>
      <c r="Z165" s="38">
        <f t="shared" si="6"/>
        <v>24</v>
      </c>
      <c r="AA165" s="38">
        <f t="shared" si="7"/>
        <v>3</v>
      </c>
      <c r="AB165" s="38" t="s">
        <v>102</v>
      </c>
      <c r="AC165" s="38" t="s">
        <v>27</v>
      </c>
      <c r="AD165" s="37">
        <v>4</v>
      </c>
      <c r="AE165" s="37">
        <v>0</v>
      </c>
      <c r="AF165" s="37">
        <v>0</v>
      </c>
      <c r="AG165" s="37">
        <v>10</v>
      </c>
      <c r="AH165" s="38" t="s">
        <v>90</v>
      </c>
      <c r="AI165" s="37">
        <v>4</v>
      </c>
      <c r="AJ165" s="47"/>
      <c r="AK165" s="38" t="s">
        <v>220</v>
      </c>
      <c r="AL165" s="38">
        <f t="shared" si="8"/>
        <v>1</v>
      </c>
      <c r="AM165" s="38" t="s">
        <v>27</v>
      </c>
      <c r="AN165" s="38" t="s">
        <v>680</v>
      </c>
      <c r="AO165" s="37">
        <v>25</v>
      </c>
      <c r="AP165" s="38" t="s">
        <v>677</v>
      </c>
      <c r="AQ165" s="38" t="s">
        <v>705</v>
      </c>
      <c r="AR165" s="38" t="s">
        <v>27</v>
      </c>
      <c r="AS165" s="38" t="s">
        <v>27</v>
      </c>
      <c r="AT165" s="38" t="s">
        <v>27</v>
      </c>
      <c r="AU165" s="38" t="s">
        <v>27</v>
      </c>
      <c r="AV165" s="38" t="s">
        <v>27</v>
      </c>
      <c r="AW165" s="34"/>
      <c r="AX165" s="34" t="s">
        <v>747</v>
      </c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</row>
    <row r="166" spans="1:87" ht="14.25" customHeight="1" x14ac:dyDescent="0.25">
      <c r="A166" s="37">
        <v>6</v>
      </c>
      <c r="B166" s="38" t="s">
        <v>78</v>
      </c>
      <c r="C166" s="38" t="s">
        <v>28</v>
      </c>
      <c r="D166" s="38" t="s">
        <v>41</v>
      </c>
      <c r="E166" s="38"/>
      <c r="F166" s="38" t="s">
        <v>32</v>
      </c>
      <c r="G166" s="37">
        <v>14</v>
      </c>
      <c r="H166" s="37">
        <v>13</v>
      </c>
      <c r="I166" s="38" t="s">
        <v>92</v>
      </c>
      <c r="J166" s="37">
        <v>9165180138</v>
      </c>
      <c r="K166" s="37">
        <v>0</v>
      </c>
      <c r="L166" s="37">
        <v>0</v>
      </c>
      <c r="M166" s="37">
        <v>2</v>
      </c>
      <c r="N166" s="35"/>
      <c r="O166" s="40">
        <v>3</v>
      </c>
      <c r="P166" s="37">
        <v>10</v>
      </c>
      <c r="Q166" s="37">
        <v>8</v>
      </c>
      <c r="R166" s="39"/>
      <c r="S166" s="37">
        <v>8</v>
      </c>
      <c r="T166" s="37">
        <v>1</v>
      </c>
      <c r="U166" s="37">
        <v>3</v>
      </c>
      <c r="V166" s="37">
        <v>3.5</v>
      </c>
      <c r="W166" s="38" t="s">
        <v>27</v>
      </c>
      <c r="X166" s="37">
        <v>0.5</v>
      </c>
      <c r="Y166" s="37">
        <v>7</v>
      </c>
      <c r="Z166" s="38">
        <f t="shared" si="6"/>
        <v>46</v>
      </c>
      <c r="AA166" s="38">
        <f t="shared" si="7"/>
        <v>7</v>
      </c>
      <c r="AB166" s="38" t="s">
        <v>27</v>
      </c>
      <c r="AC166" s="38" t="s">
        <v>27</v>
      </c>
      <c r="AD166" s="37">
        <v>12</v>
      </c>
      <c r="AE166" s="37">
        <v>7</v>
      </c>
      <c r="AF166" s="37">
        <v>2</v>
      </c>
      <c r="AG166" s="37">
        <v>28</v>
      </c>
      <c r="AH166" s="38" t="s">
        <v>182</v>
      </c>
      <c r="AI166" s="37">
        <v>3</v>
      </c>
      <c r="AJ166" s="40">
        <v>1</v>
      </c>
      <c r="AK166" s="38" t="s">
        <v>326</v>
      </c>
      <c r="AL166" s="38">
        <f t="shared" si="8"/>
        <v>1</v>
      </c>
      <c r="AM166" s="38" t="s">
        <v>27</v>
      </c>
      <c r="AN166" s="38" t="s">
        <v>680</v>
      </c>
      <c r="AO166" s="37">
        <v>24</v>
      </c>
      <c r="AP166" s="38" t="s">
        <v>677</v>
      </c>
      <c r="AQ166" s="38" t="s">
        <v>679</v>
      </c>
      <c r="AR166" s="38" t="s">
        <v>27</v>
      </c>
      <c r="AS166" s="38" t="s">
        <v>681</v>
      </c>
      <c r="AT166" s="38" t="s">
        <v>27</v>
      </c>
      <c r="AU166" s="38" t="s">
        <v>27</v>
      </c>
      <c r="AV166" s="38" t="s">
        <v>710</v>
      </c>
      <c r="AW166" s="34"/>
      <c r="AX166" s="34" t="s">
        <v>747</v>
      </c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</row>
    <row r="167" spans="1:87" ht="14.25" customHeight="1" x14ac:dyDescent="0.25">
      <c r="A167" s="37">
        <v>43</v>
      </c>
      <c r="B167" s="38" t="s">
        <v>78</v>
      </c>
      <c r="C167" s="38" t="s">
        <v>28</v>
      </c>
      <c r="D167" s="38" t="s">
        <v>41</v>
      </c>
      <c r="E167" s="38"/>
      <c r="F167" s="38" t="s">
        <v>32</v>
      </c>
      <c r="G167" s="37">
        <v>14</v>
      </c>
      <c r="H167" s="37">
        <v>13</v>
      </c>
      <c r="I167" s="38" t="s">
        <v>101</v>
      </c>
      <c r="J167" s="37">
        <v>17888851</v>
      </c>
      <c r="K167" s="37">
        <v>0.45454545454545497</v>
      </c>
      <c r="L167" s="37">
        <v>0.22727272727272699</v>
      </c>
      <c r="M167" s="40">
        <v>8</v>
      </c>
      <c r="N167" s="35"/>
      <c r="O167" s="40">
        <v>2</v>
      </c>
      <c r="P167" s="40">
        <v>23</v>
      </c>
      <c r="Q167" s="40">
        <v>13</v>
      </c>
      <c r="R167" s="40">
        <v>1</v>
      </c>
      <c r="S167" s="40">
        <v>13</v>
      </c>
      <c r="T167" s="40">
        <v>1</v>
      </c>
      <c r="U167" s="40">
        <v>3</v>
      </c>
      <c r="V167" s="40">
        <v>4.5</v>
      </c>
      <c r="W167" s="38" t="s">
        <v>27</v>
      </c>
      <c r="X167" s="40">
        <v>0.5</v>
      </c>
      <c r="Y167" s="40">
        <v>8</v>
      </c>
      <c r="Z167" s="38">
        <f t="shared" si="6"/>
        <v>77</v>
      </c>
      <c r="AA167" s="38">
        <f t="shared" si="7"/>
        <v>8</v>
      </c>
      <c r="AB167" s="38" t="s">
        <v>102</v>
      </c>
      <c r="AC167" s="38" t="s">
        <v>27</v>
      </c>
      <c r="AD167" s="37">
        <v>8</v>
      </c>
      <c r="AE167" s="37">
        <v>6</v>
      </c>
      <c r="AF167" s="37">
        <v>2</v>
      </c>
      <c r="AG167" s="37">
        <v>24</v>
      </c>
      <c r="AH167" s="38" t="s">
        <v>327</v>
      </c>
      <c r="AI167" s="37">
        <v>2</v>
      </c>
      <c r="AJ167" s="40">
        <v>1</v>
      </c>
      <c r="AK167" s="38" t="s">
        <v>328</v>
      </c>
      <c r="AL167" s="38">
        <f t="shared" si="8"/>
        <v>1</v>
      </c>
      <c r="AM167" s="38" t="s">
        <v>27</v>
      </c>
      <c r="AN167" s="38" t="s">
        <v>680</v>
      </c>
      <c r="AO167" s="37">
        <v>30</v>
      </c>
      <c r="AP167" s="38" t="s">
        <v>674</v>
      </c>
      <c r="AQ167" s="38" t="s">
        <v>687</v>
      </c>
      <c r="AR167" s="38" t="s">
        <v>27</v>
      </c>
      <c r="AS167" s="38" t="s">
        <v>688</v>
      </c>
      <c r="AT167" s="38" t="s">
        <v>27</v>
      </c>
      <c r="AU167" s="38" t="s">
        <v>27</v>
      </c>
      <c r="AV167" s="38" t="s">
        <v>27</v>
      </c>
      <c r="AW167" s="34"/>
      <c r="AX167" s="34" t="s">
        <v>748</v>
      </c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</row>
    <row r="168" spans="1:87" ht="14.25" customHeight="1" x14ac:dyDescent="0.25">
      <c r="A168" s="37">
        <v>82</v>
      </c>
      <c r="B168" s="38" t="s">
        <v>78</v>
      </c>
      <c r="C168" s="38" t="s">
        <v>26</v>
      </c>
      <c r="D168" s="38" t="s">
        <v>41</v>
      </c>
      <c r="E168" s="38"/>
      <c r="F168" s="38" t="s">
        <v>32</v>
      </c>
      <c r="G168" s="37">
        <v>14</v>
      </c>
      <c r="H168" s="37">
        <v>13</v>
      </c>
      <c r="I168" s="38" t="s">
        <v>106</v>
      </c>
      <c r="J168" s="37">
        <v>90153375</v>
      </c>
      <c r="K168" s="37">
        <v>0.30769230769230799</v>
      </c>
      <c r="L168" s="37">
        <v>0.15384615384615399</v>
      </c>
      <c r="M168" s="40">
        <v>7</v>
      </c>
      <c r="N168" s="35"/>
      <c r="O168" s="40">
        <v>2</v>
      </c>
      <c r="P168" s="40">
        <v>18</v>
      </c>
      <c r="Q168" s="40">
        <v>11</v>
      </c>
      <c r="R168" s="40">
        <v>1</v>
      </c>
      <c r="S168" s="40">
        <v>11</v>
      </c>
      <c r="T168" s="40">
        <v>1</v>
      </c>
      <c r="U168" s="40">
        <v>2</v>
      </c>
      <c r="V168" s="40">
        <v>3</v>
      </c>
      <c r="W168" s="38" t="s">
        <v>27</v>
      </c>
      <c r="X168" s="40">
        <v>1</v>
      </c>
      <c r="Y168" s="40">
        <v>6</v>
      </c>
      <c r="Z168" s="38">
        <f t="shared" si="6"/>
        <v>63</v>
      </c>
      <c r="AA168" s="38">
        <f t="shared" si="7"/>
        <v>6</v>
      </c>
      <c r="AB168" s="38" t="s">
        <v>89</v>
      </c>
      <c r="AC168" s="38" t="s">
        <v>27</v>
      </c>
      <c r="AD168" s="37">
        <v>5</v>
      </c>
      <c r="AE168" s="37">
        <v>14</v>
      </c>
      <c r="AF168" s="37">
        <v>2</v>
      </c>
      <c r="AG168" s="37">
        <v>30</v>
      </c>
      <c r="AH168" s="38" t="s">
        <v>329</v>
      </c>
      <c r="AI168" s="37">
        <v>4</v>
      </c>
      <c r="AJ168" s="40">
        <v>1</v>
      </c>
      <c r="AK168" s="38" t="s">
        <v>330</v>
      </c>
      <c r="AL168" s="38">
        <f t="shared" si="8"/>
        <v>1</v>
      </c>
      <c r="AM168" s="38" t="s">
        <v>27</v>
      </c>
      <c r="AN168" s="38" t="s">
        <v>673</v>
      </c>
      <c r="AO168" s="37">
        <v>18</v>
      </c>
      <c r="AP168" s="38" t="s">
        <v>677</v>
      </c>
      <c r="AQ168" s="38" t="s">
        <v>690</v>
      </c>
      <c r="AR168" s="38" t="s">
        <v>27</v>
      </c>
      <c r="AS168" s="38" t="s">
        <v>27</v>
      </c>
      <c r="AT168" s="38" t="s">
        <v>27</v>
      </c>
      <c r="AU168" s="38" t="s">
        <v>27</v>
      </c>
      <c r="AV168" s="38" t="s">
        <v>27</v>
      </c>
      <c r="AW168" s="34"/>
      <c r="AX168" s="34" t="s">
        <v>747</v>
      </c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</row>
    <row r="169" spans="1:87" ht="14.25" customHeight="1" x14ac:dyDescent="0.25">
      <c r="A169" s="37">
        <v>98</v>
      </c>
      <c r="B169" s="38" t="s">
        <v>78</v>
      </c>
      <c r="C169" s="38" t="s">
        <v>26</v>
      </c>
      <c r="D169" s="38" t="s">
        <v>41</v>
      </c>
      <c r="E169" s="38"/>
      <c r="F169" s="38" t="s">
        <v>32</v>
      </c>
      <c r="G169" s="37">
        <v>14</v>
      </c>
      <c r="H169" s="37">
        <v>13</v>
      </c>
      <c r="I169" s="38" t="s">
        <v>111</v>
      </c>
      <c r="J169" s="37">
        <v>134763219</v>
      </c>
      <c r="K169" s="37">
        <v>0</v>
      </c>
      <c r="L169" s="37">
        <v>0</v>
      </c>
      <c r="M169" s="40">
        <v>14</v>
      </c>
      <c r="N169" s="40">
        <v>2</v>
      </c>
      <c r="O169" s="40">
        <v>7</v>
      </c>
      <c r="P169" s="40">
        <v>20</v>
      </c>
      <c r="Q169" s="40">
        <v>6</v>
      </c>
      <c r="R169" s="47"/>
      <c r="S169" s="40">
        <v>6</v>
      </c>
      <c r="T169" s="40">
        <v>2</v>
      </c>
      <c r="U169" s="40">
        <v>1</v>
      </c>
      <c r="V169" s="40">
        <v>6</v>
      </c>
      <c r="W169" s="38" t="s">
        <v>682</v>
      </c>
      <c r="X169" s="40">
        <v>1</v>
      </c>
      <c r="Y169" s="40">
        <v>9</v>
      </c>
      <c r="Z169" s="38">
        <f t="shared" si="6"/>
        <v>74</v>
      </c>
      <c r="AA169" s="38">
        <f t="shared" si="7"/>
        <v>8</v>
      </c>
      <c r="AB169" s="38" t="s">
        <v>27</v>
      </c>
      <c r="AC169" s="38" t="s">
        <v>27</v>
      </c>
      <c r="AD169" s="37">
        <v>4</v>
      </c>
      <c r="AE169" s="37">
        <v>11</v>
      </c>
      <c r="AF169" s="37">
        <v>3</v>
      </c>
      <c r="AG169" s="37">
        <v>29</v>
      </c>
      <c r="AH169" s="38" t="s">
        <v>96</v>
      </c>
      <c r="AI169" s="37">
        <v>1</v>
      </c>
      <c r="AJ169" s="35"/>
      <c r="AK169" s="38" t="s">
        <v>331</v>
      </c>
      <c r="AL169" s="38">
        <f t="shared" si="8"/>
        <v>1</v>
      </c>
      <c r="AM169" s="38" t="s">
        <v>27</v>
      </c>
      <c r="AN169" s="38" t="s">
        <v>673</v>
      </c>
      <c r="AO169" s="37">
        <v>23</v>
      </c>
      <c r="AP169" s="38" t="s">
        <v>677</v>
      </c>
      <c r="AQ169" s="38" t="s">
        <v>691</v>
      </c>
      <c r="AR169" s="38" t="s">
        <v>27</v>
      </c>
      <c r="AS169" s="38" t="s">
        <v>27</v>
      </c>
      <c r="AT169" s="38" t="s">
        <v>27</v>
      </c>
      <c r="AU169" s="38" t="s">
        <v>27</v>
      </c>
      <c r="AV169" s="38" t="s">
        <v>27</v>
      </c>
      <c r="AW169" s="34"/>
      <c r="AX169" s="34" t="s">
        <v>747</v>
      </c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</row>
    <row r="170" spans="1:87" ht="14.25" customHeight="1" x14ac:dyDescent="0.25">
      <c r="A170" s="37">
        <v>124</v>
      </c>
      <c r="B170" s="38" t="s">
        <v>78</v>
      </c>
      <c r="C170" s="38" t="s">
        <v>26</v>
      </c>
      <c r="D170" s="38" t="s">
        <v>41</v>
      </c>
      <c r="E170" s="38"/>
      <c r="F170" s="38" t="s">
        <v>32</v>
      </c>
      <c r="G170" s="37">
        <v>14</v>
      </c>
      <c r="H170" s="37">
        <v>13</v>
      </c>
      <c r="I170" s="38" t="s">
        <v>111</v>
      </c>
      <c r="J170" s="37">
        <v>134763219</v>
      </c>
      <c r="K170" s="37">
        <v>0</v>
      </c>
      <c r="L170" s="37">
        <v>0</v>
      </c>
      <c r="M170" s="37">
        <v>11</v>
      </c>
      <c r="N170" s="35"/>
      <c r="O170" s="40">
        <v>3</v>
      </c>
      <c r="P170" s="37">
        <v>19</v>
      </c>
      <c r="Q170" s="37">
        <v>8</v>
      </c>
      <c r="R170" s="39"/>
      <c r="S170" s="37">
        <v>8</v>
      </c>
      <c r="T170" s="37">
        <v>1</v>
      </c>
      <c r="U170" s="37">
        <v>4</v>
      </c>
      <c r="V170" s="37">
        <v>3</v>
      </c>
      <c r="W170" s="38" t="s">
        <v>27</v>
      </c>
      <c r="X170" s="37">
        <v>2</v>
      </c>
      <c r="Y170" s="37">
        <v>9</v>
      </c>
      <c r="Z170" s="38">
        <f t="shared" si="6"/>
        <v>68</v>
      </c>
      <c r="AA170" s="38">
        <f t="shared" si="7"/>
        <v>9</v>
      </c>
      <c r="AB170" s="38" t="s">
        <v>27</v>
      </c>
      <c r="AC170" s="38" t="s">
        <v>27</v>
      </c>
      <c r="AD170" s="37">
        <v>3</v>
      </c>
      <c r="AE170" s="37">
        <v>6</v>
      </c>
      <c r="AF170" s="37">
        <v>0</v>
      </c>
      <c r="AG170" s="37">
        <v>18</v>
      </c>
      <c r="AH170" s="38" t="s">
        <v>112</v>
      </c>
      <c r="AI170" s="37">
        <v>1</v>
      </c>
      <c r="AJ170" s="37">
        <v>1</v>
      </c>
      <c r="AK170" s="38" t="s">
        <v>333</v>
      </c>
      <c r="AL170" s="38">
        <f t="shared" si="8"/>
        <v>1</v>
      </c>
      <c r="AM170" s="38" t="s">
        <v>27</v>
      </c>
      <c r="AN170" s="38" t="s">
        <v>673</v>
      </c>
      <c r="AO170" s="37">
        <v>23</v>
      </c>
      <c r="AP170" s="38" t="s">
        <v>677</v>
      </c>
      <c r="AQ170" s="38" t="s">
        <v>691</v>
      </c>
      <c r="AR170" s="38" t="s">
        <v>27</v>
      </c>
      <c r="AS170" s="38" t="s">
        <v>27</v>
      </c>
      <c r="AT170" s="38" t="s">
        <v>27</v>
      </c>
      <c r="AU170" s="38" t="s">
        <v>27</v>
      </c>
      <c r="AV170" s="38" t="s">
        <v>27</v>
      </c>
      <c r="AW170" s="34"/>
      <c r="AX170" s="34" t="s">
        <v>747</v>
      </c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</row>
    <row r="171" spans="1:87" ht="14.25" customHeight="1" x14ac:dyDescent="0.25">
      <c r="A171" s="37">
        <v>136</v>
      </c>
      <c r="B171" s="38" t="s">
        <v>78</v>
      </c>
      <c r="C171" s="38" t="s">
        <v>26</v>
      </c>
      <c r="D171" s="38" t="s">
        <v>41</v>
      </c>
      <c r="E171" s="38"/>
      <c r="F171" s="38" t="s">
        <v>32</v>
      </c>
      <c r="G171" s="37">
        <v>14</v>
      </c>
      <c r="H171" s="37">
        <v>13</v>
      </c>
      <c r="I171" s="38" t="s">
        <v>118</v>
      </c>
      <c r="J171" s="37">
        <v>10238105208</v>
      </c>
      <c r="K171" s="37">
        <v>0</v>
      </c>
      <c r="L171" s="37">
        <v>0</v>
      </c>
      <c r="M171" s="37">
        <v>4</v>
      </c>
      <c r="N171" s="35"/>
      <c r="O171" s="40">
        <v>3</v>
      </c>
      <c r="P171" s="37">
        <v>15</v>
      </c>
      <c r="Q171" s="37">
        <v>11</v>
      </c>
      <c r="R171" s="39"/>
      <c r="S171" s="37">
        <v>11</v>
      </c>
      <c r="T171" s="37">
        <v>1</v>
      </c>
      <c r="U171" s="37">
        <v>1</v>
      </c>
      <c r="V171" s="37">
        <v>5.5</v>
      </c>
      <c r="W171" s="38" t="s">
        <v>27</v>
      </c>
      <c r="X171" s="37">
        <v>0.5</v>
      </c>
      <c r="Y171" s="37">
        <v>7</v>
      </c>
      <c r="Z171" s="38">
        <f t="shared" si="6"/>
        <v>59</v>
      </c>
      <c r="AA171" s="38">
        <f t="shared" si="7"/>
        <v>7</v>
      </c>
      <c r="AB171" s="38" t="s">
        <v>27</v>
      </c>
      <c r="AC171" s="38" t="s">
        <v>27</v>
      </c>
      <c r="AD171" s="37">
        <v>8</v>
      </c>
      <c r="AE171" s="37">
        <v>10</v>
      </c>
      <c r="AF171" s="37">
        <v>1</v>
      </c>
      <c r="AG171" s="37">
        <v>30</v>
      </c>
      <c r="AH171" s="38" t="s">
        <v>112</v>
      </c>
      <c r="AI171" s="37">
        <v>1</v>
      </c>
      <c r="AJ171" s="39"/>
      <c r="AK171" s="38" t="s">
        <v>334</v>
      </c>
      <c r="AL171" s="38">
        <f t="shared" si="8"/>
        <v>1</v>
      </c>
      <c r="AM171" s="38" t="s">
        <v>27</v>
      </c>
      <c r="AN171" s="38" t="s">
        <v>673</v>
      </c>
      <c r="AO171" s="37">
        <v>29</v>
      </c>
      <c r="AP171" s="38" t="s">
        <v>677</v>
      </c>
      <c r="AQ171" s="38" t="s">
        <v>691</v>
      </c>
      <c r="AR171" s="38" t="s">
        <v>27</v>
      </c>
      <c r="AS171" s="38" t="s">
        <v>27</v>
      </c>
      <c r="AT171" s="38" t="s">
        <v>692</v>
      </c>
      <c r="AU171" s="38" t="s">
        <v>27</v>
      </c>
      <c r="AV171" s="38" t="s">
        <v>27</v>
      </c>
      <c r="AW171" s="50"/>
      <c r="AX171" s="34" t="s">
        <v>746</v>
      </c>
      <c r="AY171" s="50"/>
      <c r="AZ171" s="50"/>
      <c r="BA171" s="50"/>
      <c r="BB171" s="50"/>
      <c r="BC171" s="50"/>
      <c r="BD171" s="50"/>
      <c r="BE171" s="50"/>
      <c r="BF171" s="50"/>
      <c r="BG171" s="50"/>
      <c r="BH171" s="50"/>
      <c r="BI171" s="50"/>
      <c r="BJ171" s="50"/>
      <c r="BK171" s="50"/>
      <c r="BL171" s="50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0"/>
      <c r="CF171" s="50"/>
      <c r="CG171" s="50"/>
      <c r="CH171" s="50"/>
      <c r="CI171" s="50"/>
    </row>
    <row r="172" spans="1:87" ht="14.25" customHeight="1" x14ac:dyDescent="0.25">
      <c r="A172" s="37">
        <v>220</v>
      </c>
      <c r="B172" s="38" t="s">
        <v>78</v>
      </c>
      <c r="C172" s="38" t="s">
        <v>26</v>
      </c>
      <c r="D172" s="38" t="s">
        <v>41</v>
      </c>
      <c r="E172" s="38"/>
      <c r="F172" s="38" t="s">
        <v>32</v>
      </c>
      <c r="G172" s="37">
        <v>14</v>
      </c>
      <c r="H172" s="37">
        <v>13</v>
      </c>
      <c r="I172" s="38" t="s">
        <v>128</v>
      </c>
      <c r="J172" s="37">
        <v>9591208203</v>
      </c>
      <c r="K172" s="37">
        <v>0</v>
      </c>
      <c r="L172" s="37">
        <v>0</v>
      </c>
      <c r="M172" s="37">
        <v>3</v>
      </c>
      <c r="N172" s="35"/>
      <c r="O172" s="39"/>
      <c r="P172" s="37">
        <v>8</v>
      </c>
      <c r="Q172" s="37">
        <v>5</v>
      </c>
      <c r="R172" s="47"/>
      <c r="S172" s="37">
        <v>5</v>
      </c>
      <c r="T172" s="37">
        <v>1</v>
      </c>
      <c r="U172" s="37">
        <v>1</v>
      </c>
      <c r="V172" s="37">
        <v>2</v>
      </c>
      <c r="W172" s="38" t="s">
        <v>27</v>
      </c>
      <c r="X172" s="40">
        <v>1</v>
      </c>
      <c r="Y172" s="37">
        <v>4</v>
      </c>
      <c r="Z172" s="38">
        <f t="shared" si="6"/>
        <v>30</v>
      </c>
      <c r="AA172" s="38">
        <f t="shared" si="7"/>
        <v>4</v>
      </c>
      <c r="AB172" s="38" t="s">
        <v>27</v>
      </c>
      <c r="AC172" s="38" t="s">
        <v>27</v>
      </c>
      <c r="AD172" s="37">
        <v>7</v>
      </c>
      <c r="AE172" s="37">
        <v>4</v>
      </c>
      <c r="AF172" s="37">
        <v>0</v>
      </c>
      <c r="AG172" s="37">
        <v>12</v>
      </c>
      <c r="AH172" s="38" t="s">
        <v>258</v>
      </c>
      <c r="AI172" s="37">
        <v>9</v>
      </c>
      <c r="AJ172" s="40">
        <v>1</v>
      </c>
      <c r="AK172" s="38" t="s">
        <v>337</v>
      </c>
      <c r="AL172" s="38">
        <f t="shared" si="8"/>
        <v>1</v>
      </c>
      <c r="AM172" s="38" t="s">
        <v>27</v>
      </c>
      <c r="AN172" s="38" t="s">
        <v>680</v>
      </c>
      <c r="AO172" s="37">
        <v>33</v>
      </c>
      <c r="AP172" s="38" t="s">
        <v>677</v>
      </c>
      <c r="AQ172" s="38" t="s">
        <v>698</v>
      </c>
      <c r="AR172" s="38" t="s">
        <v>27</v>
      </c>
      <c r="AS172" s="38" t="s">
        <v>699</v>
      </c>
      <c r="AT172" s="38" t="s">
        <v>27</v>
      </c>
      <c r="AU172" s="38" t="s">
        <v>27</v>
      </c>
      <c r="AV172" s="38" t="s">
        <v>27</v>
      </c>
      <c r="AW172" s="34"/>
      <c r="AX172" s="34" t="s">
        <v>748</v>
      </c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</row>
    <row r="173" spans="1:87" ht="14.25" customHeight="1" x14ac:dyDescent="0.25">
      <c r="A173" s="37">
        <v>237</v>
      </c>
      <c r="B173" s="38" t="s">
        <v>78</v>
      </c>
      <c r="C173" s="38" t="s">
        <v>26</v>
      </c>
      <c r="D173" s="38" t="s">
        <v>41</v>
      </c>
      <c r="E173" s="38"/>
      <c r="F173" s="38" t="s">
        <v>32</v>
      </c>
      <c r="G173" s="37">
        <v>14</v>
      </c>
      <c r="H173" s="37">
        <v>13</v>
      </c>
      <c r="I173" s="38" t="s">
        <v>130</v>
      </c>
      <c r="J173" s="37">
        <v>3712062108</v>
      </c>
      <c r="K173" s="37">
        <v>0</v>
      </c>
      <c r="L173" s="37">
        <v>0</v>
      </c>
      <c r="M173" s="40">
        <v>7</v>
      </c>
      <c r="N173" s="35"/>
      <c r="O173" s="35"/>
      <c r="P173" s="40">
        <v>14</v>
      </c>
      <c r="Q173" s="40">
        <v>7</v>
      </c>
      <c r="R173" s="47"/>
      <c r="S173" s="40">
        <v>7</v>
      </c>
      <c r="T173" s="40">
        <v>1</v>
      </c>
      <c r="U173" s="40">
        <v>1</v>
      </c>
      <c r="V173" s="40">
        <v>1</v>
      </c>
      <c r="W173" s="38" t="s">
        <v>27</v>
      </c>
      <c r="X173" s="40">
        <v>1</v>
      </c>
      <c r="Y173" s="40">
        <v>3</v>
      </c>
      <c r="Z173" s="38">
        <f t="shared" si="6"/>
        <v>42</v>
      </c>
      <c r="AA173" s="38">
        <f t="shared" si="7"/>
        <v>3</v>
      </c>
      <c r="AB173" s="38" t="s">
        <v>27</v>
      </c>
      <c r="AC173" s="38" t="s">
        <v>27</v>
      </c>
      <c r="AD173" s="37">
        <v>3</v>
      </c>
      <c r="AE173" s="37">
        <v>1</v>
      </c>
      <c r="AF173" s="37">
        <v>1</v>
      </c>
      <c r="AG173" s="37">
        <v>6</v>
      </c>
      <c r="AH173" s="38" t="s">
        <v>258</v>
      </c>
      <c r="AI173" s="37">
        <v>9</v>
      </c>
      <c r="AJ173" s="35"/>
      <c r="AK173" s="38" t="s">
        <v>338</v>
      </c>
      <c r="AL173" s="38">
        <f t="shared" si="8"/>
        <v>1</v>
      </c>
      <c r="AM173" s="38" t="s">
        <v>27</v>
      </c>
      <c r="AN173" s="38" t="s">
        <v>680</v>
      </c>
      <c r="AO173" s="37">
        <v>28</v>
      </c>
      <c r="AP173" s="38" t="s">
        <v>677</v>
      </c>
      <c r="AQ173" s="38" t="s">
        <v>700</v>
      </c>
      <c r="AR173" s="38" t="s">
        <v>695</v>
      </c>
      <c r="AS173" s="38" t="s">
        <v>701</v>
      </c>
      <c r="AT173" s="38" t="s">
        <v>27</v>
      </c>
      <c r="AU173" s="38" t="s">
        <v>27</v>
      </c>
      <c r="AV173" s="38" t="s">
        <v>27</v>
      </c>
      <c r="AW173" s="34"/>
      <c r="AX173" s="34" t="s">
        <v>748</v>
      </c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</row>
    <row r="174" spans="1:87" ht="14.25" customHeight="1" x14ac:dyDescent="0.25">
      <c r="A174" s="37">
        <v>253</v>
      </c>
      <c r="B174" s="38" t="s">
        <v>78</v>
      </c>
      <c r="C174" s="38" t="s">
        <v>26</v>
      </c>
      <c r="D174" s="38" t="s">
        <v>41</v>
      </c>
      <c r="E174" s="38"/>
      <c r="F174" s="38" t="s">
        <v>32</v>
      </c>
      <c r="G174" s="37">
        <v>14</v>
      </c>
      <c r="H174" s="37">
        <v>13</v>
      </c>
      <c r="I174" s="38" t="s">
        <v>130</v>
      </c>
      <c r="J174" s="37">
        <v>3712062108</v>
      </c>
      <c r="K174" s="37">
        <v>0</v>
      </c>
      <c r="L174" s="37">
        <v>0</v>
      </c>
      <c r="M174" s="40">
        <v>9</v>
      </c>
      <c r="N174" s="35"/>
      <c r="O174" s="40">
        <v>3</v>
      </c>
      <c r="P174" s="40">
        <v>18</v>
      </c>
      <c r="Q174" s="40">
        <v>9</v>
      </c>
      <c r="R174" s="35"/>
      <c r="S174" s="40">
        <v>9</v>
      </c>
      <c r="T174" s="40">
        <v>1</v>
      </c>
      <c r="U174" s="40">
        <v>2</v>
      </c>
      <c r="V174" s="40">
        <v>4</v>
      </c>
      <c r="W174" s="38" t="s">
        <v>27</v>
      </c>
      <c r="X174" s="40">
        <v>2</v>
      </c>
      <c r="Y174" s="40">
        <v>8</v>
      </c>
      <c r="Z174" s="38">
        <f t="shared" si="6"/>
        <v>65</v>
      </c>
      <c r="AA174" s="38">
        <f t="shared" si="7"/>
        <v>8</v>
      </c>
      <c r="AB174" s="38" t="s">
        <v>27</v>
      </c>
      <c r="AC174" s="38" t="s">
        <v>27</v>
      </c>
      <c r="AD174" s="37">
        <v>7</v>
      </c>
      <c r="AE174" s="37">
        <v>6</v>
      </c>
      <c r="AF174" s="37">
        <v>1</v>
      </c>
      <c r="AG174" s="37">
        <v>19</v>
      </c>
      <c r="AH174" s="38" t="s">
        <v>339</v>
      </c>
      <c r="AI174" s="37">
        <v>5</v>
      </c>
      <c r="AJ174" s="40">
        <v>1</v>
      </c>
      <c r="AK174" s="38" t="s">
        <v>340</v>
      </c>
      <c r="AL174" s="38">
        <f t="shared" si="8"/>
        <v>1</v>
      </c>
      <c r="AM174" s="38" t="s">
        <v>27</v>
      </c>
      <c r="AN174" s="38" t="s">
        <v>680</v>
      </c>
      <c r="AO174" s="37">
        <v>28</v>
      </c>
      <c r="AP174" s="38" t="s">
        <v>677</v>
      </c>
      <c r="AQ174" s="38" t="s">
        <v>700</v>
      </c>
      <c r="AR174" s="38" t="s">
        <v>695</v>
      </c>
      <c r="AS174" s="38" t="s">
        <v>701</v>
      </c>
      <c r="AT174" s="38" t="s">
        <v>27</v>
      </c>
      <c r="AU174" s="38" t="s">
        <v>27</v>
      </c>
      <c r="AV174" s="38" t="s">
        <v>27</v>
      </c>
      <c r="AW174" s="50"/>
      <c r="AX174" s="34" t="s">
        <v>748</v>
      </c>
      <c r="AY174" s="50"/>
      <c r="AZ174" s="50"/>
      <c r="BA174" s="50"/>
      <c r="BB174" s="50"/>
      <c r="BC174" s="50"/>
      <c r="BD174" s="50"/>
      <c r="BE174" s="50"/>
      <c r="BF174" s="50"/>
      <c r="BG174" s="50"/>
      <c r="BH174" s="50"/>
      <c r="BI174" s="50"/>
      <c r="BJ174" s="50"/>
      <c r="BK174" s="50"/>
      <c r="BL174" s="50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0"/>
      <c r="CF174" s="50"/>
      <c r="CG174" s="50"/>
      <c r="CH174" s="50"/>
      <c r="CI174" s="50"/>
    </row>
    <row r="175" spans="1:87" ht="14.25" customHeight="1" x14ac:dyDescent="0.25">
      <c r="A175" s="37">
        <v>287</v>
      </c>
      <c r="B175" s="38" t="s">
        <v>78</v>
      </c>
      <c r="C175" s="38" t="s">
        <v>28</v>
      </c>
      <c r="D175" s="38" t="s">
        <v>41</v>
      </c>
      <c r="E175" s="38"/>
      <c r="F175" s="38" t="s">
        <v>32</v>
      </c>
      <c r="G175" s="37">
        <v>14</v>
      </c>
      <c r="H175" s="37">
        <v>13</v>
      </c>
      <c r="I175" s="38" t="s">
        <v>135</v>
      </c>
      <c r="J175" s="37">
        <v>7717685176</v>
      </c>
      <c r="K175" s="37">
        <v>0</v>
      </c>
      <c r="L175" s="37">
        <v>0</v>
      </c>
      <c r="M175" s="37">
        <v>1</v>
      </c>
      <c r="N175" s="35"/>
      <c r="O175" s="40">
        <v>2</v>
      </c>
      <c r="P175" s="37">
        <v>3</v>
      </c>
      <c r="Q175" s="37">
        <v>1</v>
      </c>
      <c r="R175" s="39"/>
      <c r="S175" s="37">
        <v>1</v>
      </c>
      <c r="T175" s="37">
        <v>1</v>
      </c>
      <c r="U175" s="37">
        <v>1</v>
      </c>
      <c r="V175" s="37">
        <v>0.5</v>
      </c>
      <c r="W175" s="38" t="s">
        <v>27</v>
      </c>
      <c r="X175" s="37">
        <v>0.5</v>
      </c>
      <c r="Y175" s="37">
        <v>2</v>
      </c>
      <c r="Z175" s="38">
        <f t="shared" si="6"/>
        <v>13</v>
      </c>
      <c r="AA175" s="38">
        <f t="shared" si="7"/>
        <v>2</v>
      </c>
      <c r="AB175" s="38" t="s">
        <v>27</v>
      </c>
      <c r="AC175" s="38" t="s">
        <v>27</v>
      </c>
      <c r="AD175" s="37">
        <v>4</v>
      </c>
      <c r="AE175" s="37">
        <v>1</v>
      </c>
      <c r="AF175" s="37">
        <v>0</v>
      </c>
      <c r="AG175" s="37">
        <v>8</v>
      </c>
      <c r="AH175" s="38" t="s">
        <v>341</v>
      </c>
      <c r="AI175" s="37">
        <v>7</v>
      </c>
      <c r="AJ175" s="39"/>
      <c r="AK175" s="38" t="s">
        <v>342</v>
      </c>
      <c r="AL175" s="38">
        <f t="shared" si="8"/>
        <v>1</v>
      </c>
      <c r="AM175" s="38" t="s">
        <v>27</v>
      </c>
      <c r="AN175" s="38" t="s">
        <v>680</v>
      </c>
      <c r="AO175" s="37">
        <v>24</v>
      </c>
      <c r="AP175" s="38" t="s">
        <v>677</v>
      </c>
      <c r="AQ175" s="38" t="s">
        <v>691</v>
      </c>
      <c r="AR175" s="38" t="s">
        <v>27</v>
      </c>
      <c r="AS175" s="38" t="s">
        <v>27</v>
      </c>
      <c r="AT175" s="38" t="s">
        <v>27</v>
      </c>
      <c r="AU175" s="38" t="s">
        <v>27</v>
      </c>
      <c r="AV175" s="38" t="s">
        <v>27</v>
      </c>
      <c r="AX175" s="34" t="s">
        <v>747</v>
      </c>
    </row>
    <row r="176" spans="1:87" ht="14.25" customHeight="1" x14ac:dyDescent="0.25">
      <c r="A176" s="37">
        <v>307</v>
      </c>
      <c r="B176" s="38" t="s">
        <v>78</v>
      </c>
      <c r="C176" s="38" t="s">
        <v>28</v>
      </c>
      <c r="D176" s="38" t="s">
        <v>41</v>
      </c>
      <c r="E176" s="38"/>
      <c r="F176" s="38" t="s">
        <v>32</v>
      </c>
      <c r="G176" s="37">
        <v>14</v>
      </c>
      <c r="H176" s="37">
        <v>13</v>
      </c>
      <c r="I176" s="38" t="s">
        <v>140</v>
      </c>
      <c r="J176" s="37">
        <v>79247246103</v>
      </c>
      <c r="K176" s="37">
        <v>0.45454545454545497</v>
      </c>
      <c r="L176" s="37">
        <v>0.22727272727272699</v>
      </c>
      <c r="M176" s="40">
        <v>3</v>
      </c>
      <c r="N176" s="35"/>
      <c r="O176" s="35"/>
      <c r="P176" s="40">
        <v>9</v>
      </c>
      <c r="Q176" s="40">
        <v>6</v>
      </c>
      <c r="R176" s="40">
        <v>1</v>
      </c>
      <c r="S176" s="40">
        <v>6</v>
      </c>
      <c r="T176" s="40">
        <v>1</v>
      </c>
      <c r="U176" s="40">
        <v>2</v>
      </c>
      <c r="V176" s="40">
        <v>1.5</v>
      </c>
      <c r="W176" s="38" t="s">
        <v>27</v>
      </c>
      <c r="X176" s="40">
        <v>1.5</v>
      </c>
      <c r="Y176" s="40">
        <v>5</v>
      </c>
      <c r="Z176" s="38">
        <f t="shared" si="6"/>
        <v>36</v>
      </c>
      <c r="AA176" s="38">
        <f t="shared" si="7"/>
        <v>5</v>
      </c>
      <c r="AB176" s="38" t="s">
        <v>102</v>
      </c>
      <c r="AC176" s="38" t="s">
        <v>27</v>
      </c>
      <c r="AD176" s="37">
        <v>2</v>
      </c>
      <c r="AE176" s="37">
        <v>3</v>
      </c>
      <c r="AF176" s="37">
        <v>1</v>
      </c>
      <c r="AG176" s="37">
        <v>8</v>
      </c>
      <c r="AH176" s="38" t="s">
        <v>258</v>
      </c>
      <c r="AI176" s="37">
        <v>9</v>
      </c>
      <c r="AJ176" s="35"/>
      <c r="AK176" s="38" t="s">
        <v>343</v>
      </c>
      <c r="AL176" s="38">
        <f t="shared" si="8"/>
        <v>1</v>
      </c>
      <c r="AM176" s="38" t="s">
        <v>27</v>
      </c>
      <c r="AN176" s="38" t="s">
        <v>673</v>
      </c>
      <c r="AO176" s="37">
        <v>18</v>
      </c>
      <c r="AP176" s="38" t="s">
        <v>674</v>
      </c>
      <c r="AQ176" s="38" t="s">
        <v>705</v>
      </c>
      <c r="AR176" s="38" t="s">
        <v>27</v>
      </c>
      <c r="AS176" s="38" t="s">
        <v>686</v>
      </c>
      <c r="AT176" s="38" t="s">
        <v>27</v>
      </c>
      <c r="AU176" s="38" t="s">
        <v>27</v>
      </c>
      <c r="AV176" s="38" t="s">
        <v>27</v>
      </c>
      <c r="AX176" s="34" t="s">
        <v>747</v>
      </c>
    </row>
    <row r="177" spans="1:50" ht="14.25" customHeight="1" x14ac:dyDescent="0.25">
      <c r="A177" s="37">
        <v>308</v>
      </c>
      <c r="B177" s="38" t="s">
        <v>78</v>
      </c>
      <c r="C177" s="38" t="s">
        <v>28</v>
      </c>
      <c r="D177" s="38" t="s">
        <v>41</v>
      </c>
      <c r="E177" s="38"/>
      <c r="F177" s="38" t="s">
        <v>32</v>
      </c>
      <c r="G177" s="37">
        <v>14</v>
      </c>
      <c r="H177" s="37">
        <v>13</v>
      </c>
      <c r="I177" s="38" t="s">
        <v>140</v>
      </c>
      <c r="J177" s="37">
        <v>79247246103</v>
      </c>
      <c r="K177" s="37">
        <v>0.45454545454545497</v>
      </c>
      <c r="L177" s="37">
        <v>0.22727272727272699</v>
      </c>
      <c r="M177" s="37">
        <v>3</v>
      </c>
      <c r="N177" s="35"/>
      <c r="O177" s="39"/>
      <c r="P177" s="37">
        <v>9</v>
      </c>
      <c r="Q177" s="37">
        <v>6</v>
      </c>
      <c r="R177" s="40">
        <v>1</v>
      </c>
      <c r="S177" s="37">
        <v>6</v>
      </c>
      <c r="T177" s="37">
        <v>2</v>
      </c>
      <c r="U177" s="37">
        <v>1</v>
      </c>
      <c r="V177" s="37">
        <v>2.5</v>
      </c>
      <c r="W177" s="38" t="s">
        <v>27</v>
      </c>
      <c r="X177" s="37">
        <v>1.5</v>
      </c>
      <c r="Y177" s="37">
        <v>5</v>
      </c>
      <c r="Z177" s="38">
        <f t="shared" si="6"/>
        <v>37</v>
      </c>
      <c r="AA177" s="38">
        <f t="shared" si="7"/>
        <v>5</v>
      </c>
      <c r="AB177" s="38" t="s">
        <v>102</v>
      </c>
      <c r="AC177" s="38" t="s">
        <v>27</v>
      </c>
      <c r="AD177" s="37">
        <v>2</v>
      </c>
      <c r="AE177" s="37">
        <v>3</v>
      </c>
      <c r="AF177" s="37">
        <v>1</v>
      </c>
      <c r="AG177" s="37">
        <v>8</v>
      </c>
      <c r="AH177" s="38" t="s">
        <v>258</v>
      </c>
      <c r="AI177" s="37">
        <v>9</v>
      </c>
      <c r="AJ177" s="35"/>
      <c r="AK177" s="38" t="s">
        <v>343</v>
      </c>
      <c r="AL177" s="38">
        <f t="shared" si="8"/>
        <v>1</v>
      </c>
      <c r="AM177" s="38" t="s">
        <v>27</v>
      </c>
      <c r="AN177" s="38" t="s">
        <v>673</v>
      </c>
      <c r="AO177" s="37">
        <v>18</v>
      </c>
      <c r="AP177" s="38" t="s">
        <v>674</v>
      </c>
      <c r="AQ177" s="38" t="s">
        <v>705</v>
      </c>
      <c r="AR177" s="38" t="s">
        <v>27</v>
      </c>
      <c r="AS177" s="38" t="s">
        <v>686</v>
      </c>
      <c r="AT177" s="38" t="s">
        <v>27</v>
      </c>
      <c r="AU177" s="38" t="s">
        <v>27</v>
      </c>
      <c r="AV177" s="38" t="s">
        <v>27</v>
      </c>
      <c r="AX177" s="34" t="s">
        <v>747</v>
      </c>
    </row>
    <row r="178" spans="1:50" ht="14.25" customHeight="1" x14ac:dyDescent="0.25">
      <c r="A178" s="37">
        <v>324</v>
      </c>
      <c r="B178" s="38" t="s">
        <v>78</v>
      </c>
      <c r="C178" s="38" t="s">
        <v>26</v>
      </c>
      <c r="D178" s="38" t="s">
        <v>41</v>
      </c>
      <c r="E178" s="38"/>
      <c r="F178" s="38" t="s">
        <v>32</v>
      </c>
      <c r="G178" s="37">
        <v>14</v>
      </c>
      <c r="H178" s="37">
        <v>13</v>
      </c>
      <c r="I178" s="38" t="s">
        <v>142</v>
      </c>
      <c r="J178" s="37">
        <v>8282194225</v>
      </c>
      <c r="K178" s="37">
        <v>0.30769230769230799</v>
      </c>
      <c r="L178" s="37">
        <v>0.15384615384615399</v>
      </c>
      <c r="M178" s="37">
        <v>7</v>
      </c>
      <c r="N178" s="40">
        <v>1</v>
      </c>
      <c r="O178" s="40">
        <v>1</v>
      </c>
      <c r="P178" s="37">
        <v>18</v>
      </c>
      <c r="Q178" s="37">
        <v>11</v>
      </c>
      <c r="R178" s="40">
        <v>1</v>
      </c>
      <c r="S178" s="37">
        <v>11</v>
      </c>
      <c r="T178" s="37">
        <v>1</v>
      </c>
      <c r="U178" s="37">
        <v>2</v>
      </c>
      <c r="V178" s="37">
        <v>5</v>
      </c>
      <c r="W178" s="38" t="s">
        <v>27</v>
      </c>
      <c r="X178" s="37">
        <v>2</v>
      </c>
      <c r="Y178" s="37">
        <v>9</v>
      </c>
      <c r="Z178" s="38">
        <f t="shared" si="6"/>
        <v>69</v>
      </c>
      <c r="AA178" s="38">
        <f t="shared" si="7"/>
        <v>9</v>
      </c>
      <c r="AB178" s="38" t="s">
        <v>89</v>
      </c>
      <c r="AC178" s="38" t="s">
        <v>27</v>
      </c>
      <c r="AD178" s="37">
        <v>10</v>
      </c>
      <c r="AE178" s="37">
        <v>5</v>
      </c>
      <c r="AF178" s="37">
        <v>0</v>
      </c>
      <c r="AG178" s="37">
        <v>18</v>
      </c>
      <c r="AH178" s="38" t="s">
        <v>258</v>
      </c>
      <c r="AI178" s="37">
        <v>9</v>
      </c>
      <c r="AJ178" s="40">
        <v>1</v>
      </c>
      <c r="AK178" s="38" t="s">
        <v>344</v>
      </c>
      <c r="AL178" s="38">
        <f t="shared" si="8"/>
        <v>1</v>
      </c>
      <c r="AM178" s="38" t="s">
        <v>27</v>
      </c>
      <c r="AN178" s="38" t="s">
        <v>680</v>
      </c>
      <c r="AO178" s="37">
        <v>27</v>
      </c>
      <c r="AP178" s="38" t="s">
        <v>677</v>
      </c>
      <c r="AQ178" s="38" t="s">
        <v>691</v>
      </c>
      <c r="AR178" s="38" t="s">
        <v>695</v>
      </c>
      <c r="AS178" s="38" t="s">
        <v>27</v>
      </c>
      <c r="AT178" s="38" t="s">
        <v>692</v>
      </c>
      <c r="AU178" s="38" t="s">
        <v>27</v>
      </c>
      <c r="AV178" s="38" t="s">
        <v>27</v>
      </c>
      <c r="AX178" s="34" t="s">
        <v>746</v>
      </c>
    </row>
    <row r="179" spans="1:50" ht="14.25" customHeight="1" x14ac:dyDescent="0.25">
      <c r="A179" s="37">
        <v>410</v>
      </c>
      <c r="B179" s="38" t="s">
        <v>78</v>
      </c>
      <c r="C179" s="38" t="s">
        <v>28</v>
      </c>
      <c r="D179" s="38" t="s">
        <v>41</v>
      </c>
      <c r="E179" s="38"/>
      <c r="F179" s="38" t="s">
        <v>32</v>
      </c>
      <c r="G179" s="37">
        <v>14</v>
      </c>
      <c r="H179" s="37">
        <v>13</v>
      </c>
      <c r="I179" s="38" t="s">
        <v>85</v>
      </c>
      <c r="J179" s="37">
        <v>1347638136</v>
      </c>
      <c r="K179" s="37">
        <v>0</v>
      </c>
      <c r="L179" s="37">
        <v>0</v>
      </c>
      <c r="M179" s="37">
        <v>5</v>
      </c>
      <c r="N179" s="35"/>
      <c r="O179" s="40">
        <v>1</v>
      </c>
      <c r="P179" s="37">
        <v>10</v>
      </c>
      <c r="Q179" s="37">
        <v>5</v>
      </c>
      <c r="R179" s="39"/>
      <c r="S179" s="37">
        <v>5</v>
      </c>
      <c r="T179" s="37">
        <v>1</v>
      </c>
      <c r="U179" s="40">
        <v>1</v>
      </c>
      <c r="V179" s="40">
        <v>4</v>
      </c>
      <c r="W179" s="38" t="s">
        <v>27</v>
      </c>
      <c r="X179" s="40">
        <v>3</v>
      </c>
      <c r="Y179" s="37">
        <v>8</v>
      </c>
      <c r="Z179" s="38">
        <f t="shared" si="6"/>
        <v>43</v>
      </c>
      <c r="AA179" s="38">
        <f t="shared" si="7"/>
        <v>8</v>
      </c>
      <c r="AB179" s="38" t="s">
        <v>27</v>
      </c>
      <c r="AC179" s="38" t="s">
        <v>27</v>
      </c>
      <c r="AD179" s="37">
        <v>6</v>
      </c>
      <c r="AE179" s="37">
        <v>2</v>
      </c>
      <c r="AF179" s="37">
        <v>2</v>
      </c>
      <c r="AG179" s="37">
        <v>14</v>
      </c>
      <c r="AH179" s="38" t="s">
        <v>348</v>
      </c>
      <c r="AI179" s="37">
        <v>8</v>
      </c>
      <c r="AJ179" s="40">
        <v>1</v>
      </c>
      <c r="AK179" s="38" t="s">
        <v>349</v>
      </c>
      <c r="AL179" s="38">
        <f t="shared" si="8"/>
        <v>1</v>
      </c>
      <c r="AM179" s="38" t="s">
        <v>27</v>
      </c>
      <c r="AN179" s="38" t="s">
        <v>673</v>
      </c>
      <c r="AO179" s="37">
        <v>20</v>
      </c>
      <c r="AP179" s="38" t="s">
        <v>677</v>
      </c>
      <c r="AQ179" s="38" t="s">
        <v>678</v>
      </c>
      <c r="AR179" s="38" t="s">
        <v>27</v>
      </c>
      <c r="AS179" s="38" t="s">
        <v>27</v>
      </c>
      <c r="AT179" s="38" t="s">
        <v>27</v>
      </c>
      <c r="AU179" s="38" t="s">
        <v>27</v>
      </c>
      <c r="AV179" s="38" t="s">
        <v>27</v>
      </c>
      <c r="AX179" s="34" t="s">
        <v>747</v>
      </c>
    </row>
    <row r="180" spans="1:50" ht="14.25" customHeight="1" x14ac:dyDescent="0.25">
      <c r="A180" s="37">
        <v>458</v>
      </c>
      <c r="B180" s="38" t="s">
        <v>78</v>
      </c>
      <c r="C180" s="38" t="s">
        <v>28</v>
      </c>
      <c r="D180" s="38" t="s">
        <v>41</v>
      </c>
      <c r="E180" s="38"/>
      <c r="F180" s="38" t="s">
        <v>32</v>
      </c>
      <c r="G180" s="37">
        <v>14</v>
      </c>
      <c r="H180" s="37">
        <v>13</v>
      </c>
      <c r="I180" s="38" t="s">
        <v>152</v>
      </c>
      <c r="J180" s="37">
        <v>792288984</v>
      </c>
      <c r="K180" s="37">
        <v>0.45454545454545497</v>
      </c>
      <c r="L180" s="37">
        <v>0.22727272727272699</v>
      </c>
      <c r="M180" s="40">
        <v>5</v>
      </c>
      <c r="N180" s="35"/>
      <c r="O180" s="35"/>
      <c r="P180" s="40">
        <v>19</v>
      </c>
      <c r="Q180" s="40">
        <v>14</v>
      </c>
      <c r="R180" s="40">
        <v>2</v>
      </c>
      <c r="S180" s="40">
        <v>14</v>
      </c>
      <c r="T180" s="40">
        <v>1</v>
      </c>
      <c r="U180" s="40">
        <v>2</v>
      </c>
      <c r="V180" s="40">
        <v>3</v>
      </c>
      <c r="W180" s="38" t="s">
        <v>27</v>
      </c>
      <c r="X180" s="40">
        <v>1</v>
      </c>
      <c r="Y180" s="40">
        <v>6</v>
      </c>
      <c r="Z180" s="38">
        <f t="shared" si="6"/>
        <v>67</v>
      </c>
      <c r="AA180" s="38">
        <f t="shared" si="7"/>
        <v>6</v>
      </c>
      <c r="AB180" s="38" t="s">
        <v>102</v>
      </c>
      <c r="AC180" s="38" t="s">
        <v>27</v>
      </c>
      <c r="AD180" s="37">
        <v>6</v>
      </c>
      <c r="AE180" s="37">
        <v>8</v>
      </c>
      <c r="AF180" s="37">
        <v>0</v>
      </c>
      <c r="AG180" s="37">
        <v>17</v>
      </c>
      <c r="AH180" s="38" t="s">
        <v>258</v>
      </c>
      <c r="AI180" s="37">
        <v>9</v>
      </c>
      <c r="AJ180" s="40">
        <v>1</v>
      </c>
      <c r="AK180" s="38" t="s">
        <v>351</v>
      </c>
      <c r="AL180" s="38">
        <f t="shared" si="8"/>
        <v>1</v>
      </c>
      <c r="AM180" s="38" t="s">
        <v>27</v>
      </c>
      <c r="AN180" s="38" t="s">
        <v>673</v>
      </c>
      <c r="AO180" s="37">
        <v>23</v>
      </c>
      <c r="AP180" s="38" t="s">
        <v>677</v>
      </c>
      <c r="AQ180" s="38" t="s">
        <v>714</v>
      </c>
      <c r="AR180" s="38" t="s">
        <v>695</v>
      </c>
      <c r="AS180" s="38" t="s">
        <v>27</v>
      </c>
      <c r="AT180" s="38" t="s">
        <v>27</v>
      </c>
      <c r="AU180" s="38" t="s">
        <v>27</v>
      </c>
      <c r="AV180" s="38" t="s">
        <v>27</v>
      </c>
      <c r="AX180" s="34" t="s">
        <v>747</v>
      </c>
    </row>
    <row r="181" spans="1:50" ht="14.25" customHeight="1" x14ac:dyDescent="0.25">
      <c r="A181" s="37">
        <v>479</v>
      </c>
      <c r="B181" s="38" t="s">
        <v>78</v>
      </c>
      <c r="C181" s="38" t="s">
        <v>28</v>
      </c>
      <c r="D181" s="38" t="s">
        <v>41</v>
      </c>
      <c r="E181" s="38"/>
      <c r="F181" s="38" t="s">
        <v>32</v>
      </c>
      <c r="G181" s="37">
        <v>14</v>
      </c>
      <c r="H181" s="37">
        <v>13</v>
      </c>
      <c r="I181" s="38" t="s">
        <v>158</v>
      </c>
      <c r="J181" s="37">
        <v>927618937</v>
      </c>
      <c r="K181" s="37">
        <v>0</v>
      </c>
      <c r="L181" s="37">
        <v>0</v>
      </c>
      <c r="M181" s="37">
        <v>2</v>
      </c>
      <c r="N181" s="35"/>
      <c r="O181" s="35"/>
      <c r="P181" s="37">
        <v>4</v>
      </c>
      <c r="Q181" s="37">
        <v>2</v>
      </c>
      <c r="R181" s="39"/>
      <c r="S181" s="37">
        <v>2</v>
      </c>
      <c r="T181" s="37">
        <v>1</v>
      </c>
      <c r="U181" s="37">
        <v>1</v>
      </c>
      <c r="V181" s="37">
        <v>2</v>
      </c>
      <c r="W181" s="38" t="s">
        <v>27</v>
      </c>
      <c r="X181" s="37">
        <v>1</v>
      </c>
      <c r="Y181" s="37">
        <v>4</v>
      </c>
      <c r="Z181" s="38">
        <f t="shared" si="6"/>
        <v>19</v>
      </c>
      <c r="AA181" s="38">
        <f t="shared" si="7"/>
        <v>4</v>
      </c>
      <c r="AB181" s="38" t="s">
        <v>27</v>
      </c>
      <c r="AC181" s="38" t="s">
        <v>27</v>
      </c>
      <c r="AD181" s="37">
        <v>2</v>
      </c>
      <c r="AE181" s="37">
        <v>1</v>
      </c>
      <c r="AF181" s="37">
        <v>0</v>
      </c>
      <c r="AG181" s="37">
        <v>4</v>
      </c>
      <c r="AH181" s="38" t="s">
        <v>258</v>
      </c>
      <c r="AI181" s="37">
        <v>9</v>
      </c>
      <c r="AJ181" s="35"/>
      <c r="AK181" s="38" t="s">
        <v>352</v>
      </c>
      <c r="AL181" s="38">
        <f t="shared" si="8"/>
        <v>1</v>
      </c>
      <c r="AM181" s="38" t="s">
        <v>27</v>
      </c>
      <c r="AN181" s="38" t="s">
        <v>673</v>
      </c>
      <c r="AO181" s="37">
        <v>25</v>
      </c>
      <c r="AP181" s="38" t="s">
        <v>677</v>
      </c>
      <c r="AQ181" s="38" t="s">
        <v>721</v>
      </c>
      <c r="AR181" s="38" t="s">
        <v>27</v>
      </c>
      <c r="AS181" s="38" t="s">
        <v>686</v>
      </c>
      <c r="AT181" s="38" t="s">
        <v>27</v>
      </c>
      <c r="AU181" s="38" t="s">
        <v>27</v>
      </c>
      <c r="AV181" s="38" t="s">
        <v>27</v>
      </c>
      <c r="AX181" s="34" t="s">
        <v>747</v>
      </c>
    </row>
    <row r="182" spans="1:50" ht="14.25" customHeight="1" x14ac:dyDescent="0.25">
      <c r="A182" s="37">
        <v>552</v>
      </c>
      <c r="B182" s="38" t="s">
        <v>78</v>
      </c>
      <c r="C182" s="38" t="s">
        <v>26</v>
      </c>
      <c r="D182" s="38" t="s">
        <v>41</v>
      </c>
      <c r="E182" s="38"/>
      <c r="F182" s="38" t="s">
        <v>32</v>
      </c>
      <c r="G182" s="37">
        <v>14</v>
      </c>
      <c r="H182" s="37">
        <v>13</v>
      </c>
      <c r="I182" s="38" t="s">
        <v>172</v>
      </c>
      <c r="J182" s="37">
        <v>8517821164</v>
      </c>
      <c r="K182" s="37">
        <v>0.46153846153846201</v>
      </c>
      <c r="L182" s="37">
        <v>0.230769230769231</v>
      </c>
      <c r="M182" s="37">
        <v>4</v>
      </c>
      <c r="N182" s="35"/>
      <c r="O182" s="47"/>
      <c r="P182" s="37">
        <v>7</v>
      </c>
      <c r="Q182" s="37">
        <v>3</v>
      </c>
      <c r="R182" s="37">
        <v>1</v>
      </c>
      <c r="S182" s="37">
        <v>3</v>
      </c>
      <c r="T182" s="37">
        <v>1</v>
      </c>
      <c r="U182" s="37">
        <v>1</v>
      </c>
      <c r="V182" s="37">
        <v>2</v>
      </c>
      <c r="W182" s="38" t="s">
        <v>27</v>
      </c>
      <c r="X182" s="37">
        <v>1</v>
      </c>
      <c r="Y182" s="37">
        <v>4</v>
      </c>
      <c r="Z182" s="38">
        <f t="shared" si="6"/>
        <v>27</v>
      </c>
      <c r="AA182" s="38">
        <f t="shared" si="7"/>
        <v>4</v>
      </c>
      <c r="AB182" s="38" t="s">
        <v>765</v>
      </c>
      <c r="AC182" s="38" t="s">
        <v>27</v>
      </c>
      <c r="AD182" s="37">
        <v>0</v>
      </c>
      <c r="AE182" s="37">
        <v>4</v>
      </c>
      <c r="AF182" s="37">
        <v>0</v>
      </c>
      <c r="AG182" s="37">
        <v>6</v>
      </c>
      <c r="AH182" s="38" t="s">
        <v>258</v>
      </c>
      <c r="AI182" s="37">
        <v>9</v>
      </c>
      <c r="AJ182" s="47"/>
      <c r="AK182" s="38" t="s">
        <v>356</v>
      </c>
      <c r="AL182" s="38">
        <f t="shared" si="8"/>
        <v>1</v>
      </c>
      <c r="AM182" s="38" t="s">
        <v>27</v>
      </c>
      <c r="AN182" s="38" t="s">
        <v>680</v>
      </c>
      <c r="AO182" s="37">
        <v>29</v>
      </c>
      <c r="AP182" s="38" t="s">
        <v>674</v>
      </c>
      <c r="AQ182" s="38" t="s">
        <v>691</v>
      </c>
      <c r="AR182" s="38" t="s">
        <v>695</v>
      </c>
      <c r="AS182" s="38" t="s">
        <v>727</v>
      </c>
      <c r="AT182" s="38" t="s">
        <v>27</v>
      </c>
      <c r="AU182" s="38" t="s">
        <v>27</v>
      </c>
      <c r="AV182" s="38" t="s">
        <v>710</v>
      </c>
      <c r="AX182" s="34" t="s">
        <v>748</v>
      </c>
    </row>
    <row r="183" spans="1:50" ht="14.25" customHeight="1" x14ac:dyDescent="0.25">
      <c r="A183" s="37">
        <v>10</v>
      </c>
      <c r="B183" s="38" t="s">
        <v>78</v>
      </c>
      <c r="C183" s="38" t="s">
        <v>28</v>
      </c>
      <c r="D183" s="38" t="s">
        <v>42</v>
      </c>
      <c r="E183" s="38"/>
      <c r="F183" s="38" t="s">
        <v>30</v>
      </c>
      <c r="G183" s="37">
        <v>40</v>
      </c>
      <c r="H183" s="37">
        <v>24</v>
      </c>
      <c r="I183" s="38" t="s">
        <v>92</v>
      </c>
      <c r="J183" s="37">
        <v>9165180138</v>
      </c>
      <c r="K183" s="37">
        <v>0</v>
      </c>
      <c r="L183" s="37">
        <v>0</v>
      </c>
      <c r="M183" s="40">
        <v>3</v>
      </c>
      <c r="N183" s="35"/>
      <c r="O183" s="40">
        <v>7</v>
      </c>
      <c r="P183" s="40">
        <v>22</v>
      </c>
      <c r="Q183" s="40">
        <v>18</v>
      </c>
      <c r="R183" s="47"/>
      <c r="S183" s="40">
        <v>18</v>
      </c>
      <c r="T183" s="40">
        <v>1</v>
      </c>
      <c r="U183" s="40">
        <v>3</v>
      </c>
      <c r="V183" s="40">
        <v>2</v>
      </c>
      <c r="W183" s="38" t="s">
        <v>27</v>
      </c>
      <c r="X183" s="47"/>
      <c r="Y183" s="40">
        <v>5</v>
      </c>
      <c r="Z183" s="38">
        <f t="shared" si="6"/>
        <v>79</v>
      </c>
      <c r="AA183" s="38">
        <f t="shared" si="7"/>
        <v>5</v>
      </c>
      <c r="AB183" s="38" t="s">
        <v>27</v>
      </c>
      <c r="AC183" s="38" t="s">
        <v>27</v>
      </c>
      <c r="AD183" s="37">
        <v>16</v>
      </c>
      <c r="AE183" s="37">
        <v>13</v>
      </c>
      <c r="AF183" s="37">
        <v>3</v>
      </c>
      <c r="AG183" s="37">
        <v>48</v>
      </c>
      <c r="AH183" s="38" t="s">
        <v>228</v>
      </c>
      <c r="AI183" s="37">
        <v>2</v>
      </c>
      <c r="AJ183" s="47"/>
      <c r="AK183" s="38" t="s">
        <v>446</v>
      </c>
      <c r="AL183" s="38">
        <f t="shared" si="8"/>
        <v>1</v>
      </c>
      <c r="AM183" s="38" t="s">
        <v>27</v>
      </c>
      <c r="AN183" s="38" t="s">
        <v>680</v>
      </c>
      <c r="AO183" s="37">
        <v>24</v>
      </c>
      <c r="AP183" s="38" t="s">
        <v>677</v>
      </c>
      <c r="AQ183" s="38" t="s">
        <v>679</v>
      </c>
      <c r="AR183" s="38" t="s">
        <v>27</v>
      </c>
      <c r="AS183" s="38" t="s">
        <v>681</v>
      </c>
      <c r="AT183" s="38" t="s">
        <v>27</v>
      </c>
      <c r="AU183" s="38" t="s">
        <v>27</v>
      </c>
      <c r="AV183" s="38" t="s">
        <v>27</v>
      </c>
      <c r="AX183" s="34" t="s">
        <v>747</v>
      </c>
    </row>
    <row r="184" spans="1:50" ht="14.25" customHeight="1" x14ac:dyDescent="0.25">
      <c r="A184" s="37">
        <v>86</v>
      </c>
      <c r="B184" s="38" t="s">
        <v>78</v>
      </c>
      <c r="C184" s="38" t="s">
        <v>26</v>
      </c>
      <c r="D184" s="38" t="s">
        <v>42</v>
      </c>
      <c r="E184" s="38"/>
      <c r="F184" s="38" t="s">
        <v>30</v>
      </c>
      <c r="G184" s="37">
        <v>40</v>
      </c>
      <c r="H184" s="37">
        <v>24</v>
      </c>
      <c r="I184" s="38" t="s">
        <v>106</v>
      </c>
      <c r="J184" s="37">
        <v>90153375</v>
      </c>
      <c r="K184" s="37">
        <v>4.5333333333333297</v>
      </c>
      <c r="L184" s="37">
        <v>0.45333333333333298</v>
      </c>
      <c r="M184" s="37">
        <v>3</v>
      </c>
      <c r="N184" s="35"/>
      <c r="O184" s="35"/>
      <c r="P184" s="37">
        <v>8</v>
      </c>
      <c r="Q184" s="37">
        <v>4</v>
      </c>
      <c r="R184" s="37">
        <v>1</v>
      </c>
      <c r="S184" s="37">
        <v>4</v>
      </c>
      <c r="T184" s="37">
        <v>1</v>
      </c>
      <c r="U184" s="37">
        <v>3</v>
      </c>
      <c r="V184" s="37">
        <v>1.5</v>
      </c>
      <c r="W184" s="38" t="s">
        <v>27</v>
      </c>
      <c r="X184" s="37">
        <v>0.5</v>
      </c>
      <c r="Y184" s="37">
        <v>5</v>
      </c>
      <c r="Z184" s="38">
        <f t="shared" si="6"/>
        <v>31</v>
      </c>
      <c r="AA184" s="38">
        <f t="shared" si="7"/>
        <v>5</v>
      </c>
      <c r="AB184" s="38" t="s">
        <v>89</v>
      </c>
      <c r="AC184" s="38" t="s">
        <v>27</v>
      </c>
      <c r="AD184" s="37">
        <v>7</v>
      </c>
      <c r="AE184" s="37">
        <v>12</v>
      </c>
      <c r="AF184" s="37">
        <v>3</v>
      </c>
      <c r="AG184" s="37">
        <v>23</v>
      </c>
      <c r="AH184" s="38" t="s">
        <v>381</v>
      </c>
      <c r="AI184" s="37">
        <v>16</v>
      </c>
      <c r="AJ184" s="37">
        <v>1</v>
      </c>
      <c r="AK184" s="38" t="s">
        <v>449</v>
      </c>
      <c r="AL184" s="38">
        <f t="shared" si="8"/>
        <v>1</v>
      </c>
      <c r="AM184" s="38" t="s">
        <v>27</v>
      </c>
      <c r="AN184" s="38" t="s">
        <v>673</v>
      </c>
      <c r="AO184" s="37">
        <v>18</v>
      </c>
      <c r="AP184" s="38" t="s">
        <v>677</v>
      </c>
      <c r="AQ184" s="38" t="s">
        <v>690</v>
      </c>
      <c r="AR184" s="38" t="s">
        <v>27</v>
      </c>
      <c r="AS184" s="38" t="s">
        <v>27</v>
      </c>
      <c r="AT184" s="38" t="s">
        <v>27</v>
      </c>
      <c r="AU184" s="38" t="s">
        <v>27</v>
      </c>
      <c r="AV184" s="38" t="s">
        <v>27</v>
      </c>
      <c r="AX184" s="34" t="s">
        <v>747</v>
      </c>
    </row>
    <row r="185" spans="1:50" ht="14.25" customHeight="1" x14ac:dyDescent="0.25">
      <c r="A185" s="37">
        <v>128</v>
      </c>
      <c r="B185" s="38" t="s">
        <v>78</v>
      </c>
      <c r="C185" s="38" t="s">
        <v>26</v>
      </c>
      <c r="D185" s="38" t="s">
        <v>42</v>
      </c>
      <c r="E185" s="38"/>
      <c r="F185" s="38" t="s">
        <v>30</v>
      </c>
      <c r="G185" s="37">
        <v>40</v>
      </c>
      <c r="H185" s="37">
        <v>24</v>
      </c>
      <c r="I185" s="38" t="s">
        <v>111</v>
      </c>
      <c r="J185" s="37">
        <v>134763219</v>
      </c>
      <c r="K185" s="37">
        <v>0</v>
      </c>
      <c r="L185" s="37">
        <v>0</v>
      </c>
      <c r="M185" s="40">
        <v>18</v>
      </c>
      <c r="N185" s="35"/>
      <c r="O185" s="40">
        <v>7</v>
      </c>
      <c r="P185" s="40">
        <v>29</v>
      </c>
      <c r="Q185" s="40">
        <v>11</v>
      </c>
      <c r="R185" s="47"/>
      <c r="S185" s="40">
        <v>11</v>
      </c>
      <c r="T185" s="40">
        <v>1</v>
      </c>
      <c r="U185" s="40">
        <v>5</v>
      </c>
      <c r="V185" s="40">
        <v>8.5</v>
      </c>
      <c r="W185" s="38" t="s">
        <v>682</v>
      </c>
      <c r="X185" s="40">
        <v>4.5</v>
      </c>
      <c r="Y185" s="40">
        <v>19</v>
      </c>
      <c r="Z185" s="38">
        <f t="shared" si="6"/>
        <v>114</v>
      </c>
      <c r="AA185" s="38">
        <f t="shared" si="7"/>
        <v>18</v>
      </c>
      <c r="AB185" s="38" t="s">
        <v>27</v>
      </c>
      <c r="AC185" s="38" t="s">
        <v>27</v>
      </c>
      <c r="AD185" s="37">
        <v>13</v>
      </c>
      <c r="AE185" s="37">
        <v>9</v>
      </c>
      <c r="AF185" s="37">
        <v>1</v>
      </c>
      <c r="AG185" s="37">
        <v>39</v>
      </c>
      <c r="AH185" s="38" t="s">
        <v>116</v>
      </c>
      <c r="AI185" s="37">
        <v>1</v>
      </c>
      <c r="AJ185" s="35"/>
      <c r="AK185" s="38" t="s">
        <v>450</v>
      </c>
      <c r="AL185" s="38">
        <f t="shared" si="8"/>
        <v>1</v>
      </c>
      <c r="AM185" s="38" t="s">
        <v>27</v>
      </c>
      <c r="AN185" s="38" t="s">
        <v>673</v>
      </c>
      <c r="AO185" s="37">
        <v>23</v>
      </c>
      <c r="AP185" s="38" t="s">
        <v>677</v>
      </c>
      <c r="AQ185" s="38" t="s">
        <v>691</v>
      </c>
      <c r="AR185" s="38" t="s">
        <v>27</v>
      </c>
      <c r="AS185" s="38" t="s">
        <v>27</v>
      </c>
      <c r="AT185" s="38" t="s">
        <v>27</v>
      </c>
      <c r="AU185" s="38" t="s">
        <v>27</v>
      </c>
      <c r="AV185" s="38" t="s">
        <v>27</v>
      </c>
      <c r="AX185" s="34" t="s">
        <v>747</v>
      </c>
    </row>
    <row r="186" spans="1:50" ht="14.25" customHeight="1" x14ac:dyDescent="0.25">
      <c r="A186" s="37">
        <v>141</v>
      </c>
      <c r="B186" s="38" t="s">
        <v>78</v>
      </c>
      <c r="C186" s="38" t="s">
        <v>26</v>
      </c>
      <c r="D186" s="38" t="s">
        <v>42</v>
      </c>
      <c r="E186" s="38"/>
      <c r="F186" s="38" t="s">
        <v>30</v>
      </c>
      <c r="G186" s="37">
        <v>40</v>
      </c>
      <c r="H186" s="37">
        <v>24</v>
      </c>
      <c r="I186" s="38" t="s">
        <v>118</v>
      </c>
      <c r="J186" s="37">
        <v>10238105208</v>
      </c>
      <c r="K186" s="37">
        <v>0</v>
      </c>
      <c r="L186" s="37">
        <v>0</v>
      </c>
      <c r="M186" s="37">
        <v>4</v>
      </c>
      <c r="N186" s="35"/>
      <c r="O186" s="35"/>
      <c r="P186" s="37">
        <v>8</v>
      </c>
      <c r="Q186" s="37">
        <v>4</v>
      </c>
      <c r="R186" s="39"/>
      <c r="S186" s="37">
        <v>4</v>
      </c>
      <c r="T186" s="37">
        <v>1</v>
      </c>
      <c r="U186" s="40">
        <v>6</v>
      </c>
      <c r="V186" s="40">
        <v>0.5</v>
      </c>
      <c r="W186" s="38" t="s">
        <v>27</v>
      </c>
      <c r="X186" s="40">
        <v>0.5</v>
      </c>
      <c r="Y186" s="40">
        <v>7</v>
      </c>
      <c r="Z186" s="38">
        <f t="shared" si="6"/>
        <v>35</v>
      </c>
      <c r="AA186" s="38">
        <f t="shared" si="7"/>
        <v>7</v>
      </c>
      <c r="AB186" s="38" t="s">
        <v>27</v>
      </c>
      <c r="AC186" s="38" t="s">
        <v>27</v>
      </c>
      <c r="AD186" s="37">
        <v>6</v>
      </c>
      <c r="AE186" s="37">
        <v>2</v>
      </c>
      <c r="AF186" s="37">
        <v>0</v>
      </c>
      <c r="AG186" s="37">
        <v>9</v>
      </c>
      <c r="AH186" s="38" t="s">
        <v>381</v>
      </c>
      <c r="AI186" s="37">
        <v>16</v>
      </c>
      <c r="AJ186" s="35"/>
      <c r="AK186" s="38" t="s">
        <v>451</v>
      </c>
      <c r="AL186" s="38">
        <f t="shared" si="8"/>
        <v>1</v>
      </c>
      <c r="AM186" s="38" t="s">
        <v>27</v>
      </c>
      <c r="AN186" s="38" t="s">
        <v>673</v>
      </c>
      <c r="AO186" s="37">
        <v>29</v>
      </c>
      <c r="AP186" s="38" t="s">
        <v>677</v>
      </c>
      <c r="AQ186" s="38" t="s">
        <v>691</v>
      </c>
      <c r="AR186" s="38" t="s">
        <v>27</v>
      </c>
      <c r="AS186" s="38" t="s">
        <v>27</v>
      </c>
      <c r="AT186" s="38" t="s">
        <v>692</v>
      </c>
      <c r="AU186" s="38" t="s">
        <v>27</v>
      </c>
      <c r="AV186" s="38" t="s">
        <v>27</v>
      </c>
      <c r="AX186" s="34" t="s">
        <v>746</v>
      </c>
    </row>
    <row r="187" spans="1:50" ht="14.25" customHeight="1" x14ac:dyDescent="0.25">
      <c r="A187" s="37">
        <v>241</v>
      </c>
      <c r="B187" s="38" t="s">
        <v>78</v>
      </c>
      <c r="C187" s="38" t="s">
        <v>26</v>
      </c>
      <c r="D187" s="38" t="s">
        <v>42</v>
      </c>
      <c r="E187" s="38"/>
      <c r="F187" s="38" t="s">
        <v>30</v>
      </c>
      <c r="G187" s="37">
        <v>40</v>
      </c>
      <c r="H187" s="37">
        <v>24</v>
      </c>
      <c r="I187" s="38" t="s">
        <v>130</v>
      </c>
      <c r="J187" s="37">
        <v>3712062108</v>
      </c>
      <c r="K187" s="37">
        <v>3.3333333333333299</v>
      </c>
      <c r="L187" s="37">
        <v>0.33333333333333298</v>
      </c>
      <c r="M187" s="37">
        <v>4</v>
      </c>
      <c r="N187" s="35"/>
      <c r="O187" s="35"/>
      <c r="P187" s="37">
        <v>13</v>
      </c>
      <c r="Q187" s="40">
        <v>9</v>
      </c>
      <c r="R187" s="37">
        <v>1</v>
      </c>
      <c r="S187" s="40">
        <v>9</v>
      </c>
      <c r="T187" s="37">
        <v>1</v>
      </c>
      <c r="U187" s="40">
        <v>1</v>
      </c>
      <c r="V187" s="40">
        <v>3</v>
      </c>
      <c r="W187" s="38" t="s">
        <v>27</v>
      </c>
      <c r="X187" s="40">
        <v>1</v>
      </c>
      <c r="Y187" s="40">
        <v>5</v>
      </c>
      <c r="Z187" s="38">
        <f t="shared" si="6"/>
        <v>47</v>
      </c>
      <c r="AA187" s="38">
        <f t="shared" si="7"/>
        <v>5</v>
      </c>
      <c r="AB187" s="38" t="s">
        <v>765</v>
      </c>
      <c r="AC187" s="38" t="s">
        <v>27</v>
      </c>
      <c r="AD187" s="37">
        <v>5</v>
      </c>
      <c r="AE187" s="37">
        <v>4</v>
      </c>
      <c r="AF187" s="37">
        <v>1</v>
      </c>
      <c r="AG187" s="37">
        <v>11</v>
      </c>
      <c r="AH187" s="38" t="s">
        <v>381</v>
      </c>
      <c r="AI187" s="37">
        <v>16</v>
      </c>
      <c r="AJ187" s="35"/>
      <c r="AK187" s="38" t="s">
        <v>455</v>
      </c>
      <c r="AL187" s="38">
        <f t="shared" si="8"/>
        <v>1</v>
      </c>
      <c r="AM187" s="38" t="s">
        <v>27</v>
      </c>
      <c r="AN187" s="38" t="s">
        <v>680</v>
      </c>
      <c r="AO187" s="37">
        <v>28</v>
      </c>
      <c r="AP187" s="38" t="s">
        <v>677</v>
      </c>
      <c r="AQ187" s="38" t="s">
        <v>700</v>
      </c>
      <c r="AR187" s="38" t="s">
        <v>695</v>
      </c>
      <c r="AS187" s="38" t="s">
        <v>701</v>
      </c>
      <c r="AT187" s="38" t="s">
        <v>27</v>
      </c>
      <c r="AU187" s="38" t="s">
        <v>27</v>
      </c>
      <c r="AV187" s="38" t="s">
        <v>27</v>
      </c>
      <c r="AX187" s="34" t="s">
        <v>748</v>
      </c>
    </row>
    <row r="188" spans="1:50" ht="14.25" customHeight="1" x14ac:dyDescent="0.25">
      <c r="A188" s="37">
        <v>291</v>
      </c>
      <c r="B188" s="38" t="s">
        <v>78</v>
      </c>
      <c r="C188" s="38" t="s">
        <v>28</v>
      </c>
      <c r="D188" s="38" t="s">
        <v>42</v>
      </c>
      <c r="E188" s="38"/>
      <c r="F188" s="38" t="s">
        <v>30</v>
      </c>
      <c r="G188" s="37">
        <v>40</v>
      </c>
      <c r="H188" s="37">
        <v>24</v>
      </c>
      <c r="I188" s="38" t="s">
        <v>135</v>
      </c>
      <c r="J188" s="37">
        <v>7717685176</v>
      </c>
      <c r="K188" s="37">
        <v>3.8666666666666698</v>
      </c>
      <c r="L188" s="37">
        <v>0.38666666666666699</v>
      </c>
      <c r="M188" s="40">
        <v>2</v>
      </c>
      <c r="N188" s="35"/>
      <c r="O188" s="35"/>
      <c r="P188" s="40">
        <v>5</v>
      </c>
      <c r="Q188" s="40">
        <v>3</v>
      </c>
      <c r="R188" s="40">
        <v>1</v>
      </c>
      <c r="S188" s="40">
        <v>3</v>
      </c>
      <c r="T188" s="40">
        <v>1</v>
      </c>
      <c r="U188" s="40">
        <v>2</v>
      </c>
      <c r="V188" s="40">
        <v>1</v>
      </c>
      <c r="W188" s="38" t="s">
        <v>27</v>
      </c>
      <c r="X188" s="40">
        <v>1</v>
      </c>
      <c r="Y188" s="40">
        <v>4</v>
      </c>
      <c r="Z188" s="38">
        <f t="shared" si="6"/>
        <v>23</v>
      </c>
      <c r="AA188" s="38">
        <f t="shared" si="7"/>
        <v>4</v>
      </c>
      <c r="AB188" s="38" t="s">
        <v>102</v>
      </c>
      <c r="AC188" s="38" t="s">
        <v>257</v>
      </c>
      <c r="AD188" s="37">
        <v>4</v>
      </c>
      <c r="AE188" s="37">
        <v>1</v>
      </c>
      <c r="AF188" s="37">
        <v>2</v>
      </c>
      <c r="AG188" s="37">
        <v>11</v>
      </c>
      <c r="AH188" s="38" t="s">
        <v>429</v>
      </c>
      <c r="AI188" s="37">
        <v>13</v>
      </c>
      <c r="AJ188" s="35"/>
      <c r="AK188" s="38" t="s">
        <v>457</v>
      </c>
      <c r="AL188" s="38">
        <f t="shared" si="8"/>
        <v>1</v>
      </c>
      <c r="AM188" s="38" t="s">
        <v>27</v>
      </c>
      <c r="AN188" s="38" t="s">
        <v>680</v>
      </c>
      <c r="AO188" s="37">
        <v>24</v>
      </c>
      <c r="AP188" s="38" t="s">
        <v>677</v>
      </c>
      <c r="AQ188" s="38" t="s">
        <v>691</v>
      </c>
      <c r="AR188" s="38" t="s">
        <v>27</v>
      </c>
      <c r="AS188" s="38" t="s">
        <v>27</v>
      </c>
      <c r="AT188" s="38" t="s">
        <v>27</v>
      </c>
      <c r="AU188" s="38" t="s">
        <v>27</v>
      </c>
      <c r="AV188" s="38" t="s">
        <v>27</v>
      </c>
      <c r="AX188" s="34" t="s">
        <v>747</v>
      </c>
    </row>
    <row r="189" spans="1:50" ht="14.25" customHeight="1" x14ac:dyDescent="0.25">
      <c r="A189" s="37">
        <v>328</v>
      </c>
      <c r="B189" s="38" t="s">
        <v>78</v>
      </c>
      <c r="C189" s="38" t="s">
        <v>26</v>
      </c>
      <c r="D189" s="38" t="s">
        <v>42</v>
      </c>
      <c r="E189" s="38"/>
      <c r="F189" s="38" t="s">
        <v>30</v>
      </c>
      <c r="G189" s="37">
        <v>40</v>
      </c>
      <c r="H189" s="37">
        <v>24</v>
      </c>
      <c r="I189" s="38" t="s">
        <v>142</v>
      </c>
      <c r="J189" s="37">
        <v>8282194225</v>
      </c>
      <c r="K189" s="37">
        <v>3.3333333333333299</v>
      </c>
      <c r="L189" s="37">
        <v>0.33333333333333298</v>
      </c>
      <c r="M189" s="37">
        <v>1</v>
      </c>
      <c r="N189" s="35"/>
      <c r="O189" s="35"/>
      <c r="P189" s="37">
        <v>2</v>
      </c>
      <c r="Q189" s="37">
        <v>1</v>
      </c>
      <c r="R189" s="40">
        <v>1</v>
      </c>
      <c r="S189" s="37">
        <v>1</v>
      </c>
      <c r="T189" s="37">
        <v>1</v>
      </c>
      <c r="U189" s="37">
        <v>1</v>
      </c>
      <c r="V189" s="39"/>
      <c r="W189" s="38" t="s">
        <v>27</v>
      </c>
      <c r="X189" s="39"/>
      <c r="Y189" s="37">
        <v>1</v>
      </c>
      <c r="Z189" s="38">
        <f t="shared" si="6"/>
        <v>9</v>
      </c>
      <c r="AA189" s="38">
        <f t="shared" si="7"/>
        <v>1</v>
      </c>
      <c r="AB189" s="38" t="s">
        <v>765</v>
      </c>
      <c r="AC189" s="38" t="s">
        <v>27</v>
      </c>
      <c r="AD189" s="37">
        <v>4</v>
      </c>
      <c r="AE189" s="37">
        <v>1</v>
      </c>
      <c r="AF189" s="37">
        <v>0</v>
      </c>
      <c r="AG189" s="37">
        <v>6</v>
      </c>
      <c r="AH189" s="38" t="s">
        <v>381</v>
      </c>
      <c r="AI189" s="37">
        <v>16</v>
      </c>
      <c r="AJ189" s="35"/>
      <c r="AK189" s="38" t="s">
        <v>459</v>
      </c>
      <c r="AL189" s="38">
        <f t="shared" si="8"/>
        <v>1</v>
      </c>
      <c r="AM189" s="38" t="s">
        <v>27</v>
      </c>
      <c r="AN189" s="38" t="s">
        <v>680</v>
      </c>
      <c r="AO189" s="37">
        <v>27</v>
      </c>
      <c r="AP189" s="38" t="s">
        <v>677</v>
      </c>
      <c r="AQ189" s="38" t="s">
        <v>691</v>
      </c>
      <c r="AR189" s="38" t="s">
        <v>695</v>
      </c>
      <c r="AS189" s="38" t="s">
        <v>27</v>
      </c>
      <c r="AT189" s="38" t="s">
        <v>692</v>
      </c>
      <c r="AU189" s="38" t="s">
        <v>27</v>
      </c>
      <c r="AV189" s="38" t="s">
        <v>27</v>
      </c>
      <c r="AX189" s="34" t="s">
        <v>746</v>
      </c>
    </row>
    <row r="190" spans="1:50" ht="14.25" customHeight="1" x14ac:dyDescent="0.25">
      <c r="A190" s="37">
        <v>365</v>
      </c>
      <c r="B190" s="38" t="s">
        <v>78</v>
      </c>
      <c r="C190" s="38" t="s">
        <v>26</v>
      </c>
      <c r="D190" s="38" t="s">
        <v>42</v>
      </c>
      <c r="E190" s="38"/>
      <c r="F190" s="38" t="s">
        <v>30</v>
      </c>
      <c r="G190" s="37">
        <v>40</v>
      </c>
      <c r="H190" s="37">
        <v>24</v>
      </c>
      <c r="I190" s="38" t="s">
        <v>147</v>
      </c>
      <c r="J190" s="37">
        <v>84463153</v>
      </c>
      <c r="K190" s="37">
        <v>3.8</v>
      </c>
      <c r="L190" s="37">
        <v>0.38</v>
      </c>
      <c r="M190" s="37">
        <v>1</v>
      </c>
      <c r="N190" s="35"/>
      <c r="O190" s="47"/>
      <c r="P190" s="37">
        <v>4</v>
      </c>
      <c r="Q190" s="37">
        <v>1</v>
      </c>
      <c r="R190" s="37">
        <v>3</v>
      </c>
      <c r="S190" s="37">
        <v>1</v>
      </c>
      <c r="T190" s="37">
        <v>1</v>
      </c>
      <c r="U190" s="40">
        <v>1</v>
      </c>
      <c r="V190" s="40">
        <v>0.5</v>
      </c>
      <c r="W190" s="38" t="s">
        <v>27</v>
      </c>
      <c r="X190" s="40">
        <v>0.5</v>
      </c>
      <c r="Y190" s="37">
        <v>2</v>
      </c>
      <c r="Z190" s="38">
        <f t="shared" si="6"/>
        <v>15</v>
      </c>
      <c r="AA190" s="38">
        <f t="shared" si="7"/>
        <v>2</v>
      </c>
      <c r="AB190" s="38" t="s">
        <v>27</v>
      </c>
      <c r="AC190" s="38" t="s">
        <v>27</v>
      </c>
      <c r="AD190" s="37">
        <v>4</v>
      </c>
      <c r="AE190" s="37">
        <v>2</v>
      </c>
      <c r="AF190" s="37">
        <v>0</v>
      </c>
      <c r="AG190" s="37">
        <v>7</v>
      </c>
      <c r="AH190" s="38" t="s">
        <v>381</v>
      </c>
      <c r="AI190" s="37">
        <v>16</v>
      </c>
      <c r="AJ190" s="35"/>
      <c r="AK190" s="38" t="s">
        <v>461</v>
      </c>
      <c r="AL190" s="38">
        <f t="shared" si="8"/>
        <v>1</v>
      </c>
      <c r="AM190" s="38" t="s">
        <v>27</v>
      </c>
      <c r="AN190" s="38" t="s">
        <v>680</v>
      </c>
      <c r="AO190" s="37">
        <v>26</v>
      </c>
      <c r="AP190" s="38" t="s">
        <v>677</v>
      </c>
      <c r="AQ190" s="38" t="s">
        <v>709</v>
      </c>
      <c r="AR190" s="38" t="s">
        <v>27</v>
      </c>
      <c r="AS190" s="38" t="s">
        <v>27</v>
      </c>
      <c r="AT190" s="38" t="s">
        <v>692</v>
      </c>
      <c r="AU190" s="38" t="s">
        <v>695</v>
      </c>
      <c r="AV190" s="38" t="s">
        <v>27</v>
      </c>
      <c r="AX190" s="34" t="s">
        <v>746</v>
      </c>
    </row>
    <row r="191" spans="1:50" ht="14.25" customHeight="1" x14ac:dyDescent="0.25">
      <c r="A191" s="37">
        <v>414</v>
      </c>
      <c r="B191" s="38" t="s">
        <v>78</v>
      </c>
      <c r="C191" s="38" t="s">
        <v>28</v>
      </c>
      <c r="D191" s="38" t="s">
        <v>42</v>
      </c>
      <c r="E191" s="38"/>
      <c r="F191" s="38" t="s">
        <v>30</v>
      </c>
      <c r="G191" s="37">
        <v>40</v>
      </c>
      <c r="H191" s="37">
        <v>24</v>
      </c>
      <c r="I191" s="38" t="s">
        <v>85</v>
      </c>
      <c r="J191" s="37">
        <v>1347638136</v>
      </c>
      <c r="K191" s="37">
        <v>2.93333333333333</v>
      </c>
      <c r="L191" s="37">
        <v>0.293333333333333</v>
      </c>
      <c r="M191" s="40">
        <v>3</v>
      </c>
      <c r="N191" s="40">
        <v>1</v>
      </c>
      <c r="O191" s="40">
        <v>2</v>
      </c>
      <c r="P191" s="40">
        <v>9</v>
      </c>
      <c r="Q191" s="40">
        <v>6</v>
      </c>
      <c r="R191" s="40">
        <v>2</v>
      </c>
      <c r="S191" s="40">
        <v>6</v>
      </c>
      <c r="T191" s="40">
        <v>1</v>
      </c>
      <c r="U191" s="40">
        <v>1</v>
      </c>
      <c r="V191" s="40">
        <v>1.5</v>
      </c>
      <c r="W191" s="38" t="s">
        <v>27</v>
      </c>
      <c r="X191" s="40">
        <v>0.5</v>
      </c>
      <c r="Y191" s="40">
        <v>3</v>
      </c>
      <c r="Z191" s="38">
        <f t="shared" si="6"/>
        <v>36</v>
      </c>
      <c r="AA191" s="38">
        <f t="shared" si="7"/>
        <v>3</v>
      </c>
      <c r="AB191" s="38" t="s">
        <v>27</v>
      </c>
      <c r="AC191" s="38" t="s">
        <v>27</v>
      </c>
      <c r="AD191" s="37">
        <v>10</v>
      </c>
      <c r="AE191" s="37">
        <v>3</v>
      </c>
      <c r="AF191" s="37">
        <v>0</v>
      </c>
      <c r="AG191" s="37">
        <v>20</v>
      </c>
      <c r="AH191" s="38" t="s">
        <v>462</v>
      </c>
      <c r="AI191" s="37">
        <v>15</v>
      </c>
      <c r="AJ191" s="40">
        <v>1</v>
      </c>
      <c r="AK191" s="38" t="s">
        <v>463</v>
      </c>
      <c r="AL191" s="38">
        <f t="shared" si="8"/>
        <v>1</v>
      </c>
      <c r="AM191" s="38" t="s">
        <v>27</v>
      </c>
      <c r="AN191" s="38" t="s">
        <v>673</v>
      </c>
      <c r="AO191" s="37">
        <v>20</v>
      </c>
      <c r="AP191" s="38" t="s">
        <v>677</v>
      </c>
      <c r="AQ191" s="38" t="s">
        <v>678</v>
      </c>
      <c r="AR191" s="38" t="s">
        <v>27</v>
      </c>
      <c r="AS191" s="38" t="s">
        <v>27</v>
      </c>
      <c r="AT191" s="38" t="s">
        <v>27</v>
      </c>
      <c r="AU191" s="38" t="s">
        <v>27</v>
      </c>
      <c r="AV191" s="38" t="s">
        <v>27</v>
      </c>
      <c r="AX191" s="34" t="s">
        <v>747</v>
      </c>
    </row>
    <row r="192" spans="1:50" ht="14.25" customHeight="1" x14ac:dyDescent="0.25">
      <c r="A192" s="37">
        <v>462</v>
      </c>
      <c r="B192" s="38" t="s">
        <v>78</v>
      </c>
      <c r="C192" s="38" t="s">
        <v>28</v>
      </c>
      <c r="D192" s="38" t="s">
        <v>42</v>
      </c>
      <c r="E192" s="38"/>
      <c r="F192" s="38" t="s">
        <v>30</v>
      </c>
      <c r="G192" s="37">
        <v>40</v>
      </c>
      <c r="H192" s="37">
        <v>24</v>
      </c>
      <c r="I192" s="38" t="s">
        <v>152</v>
      </c>
      <c r="J192" s="37">
        <v>792288984</v>
      </c>
      <c r="K192" s="37">
        <v>4.4000000000000004</v>
      </c>
      <c r="L192" s="37">
        <v>0.44</v>
      </c>
      <c r="M192" s="40">
        <v>10</v>
      </c>
      <c r="N192" s="35"/>
      <c r="O192" s="35"/>
      <c r="P192" s="40">
        <v>29</v>
      </c>
      <c r="Q192" s="40">
        <v>17</v>
      </c>
      <c r="R192" s="40">
        <v>2</v>
      </c>
      <c r="S192" s="40">
        <v>17</v>
      </c>
      <c r="T192" s="40">
        <v>1</v>
      </c>
      <c r="U192" s="40">
        <v>3</v>
      </c>
      <c r="V192" s="40">
        <v>7</v>
      </c>
      <c r="W192" s="38" t="s">
        <v>27</v>
      </c>
      <c r="X192" s="40">
        <v>3</v>
      </c>
      <c r="Y192" s="40">
        <v>13</v>
      </c>
      <c r="Z192" s="38">
        <f t="shared" si="6"/>
        <v>102</v>
      </c>
      <c r="AA192" s="38">
        <f t="shared" si="7"/>
        <v>13</v>
      </c>
      <c r="AB192" s="38" t="s">
        <v>27</v>
      </c>
      <c r="AC192" s="38" t="s">
        <v>27</v>
      </c>
      <c r="AD192" s="37">
        <v>15</v>
      </c>
      <c r="AE192" s="37">
        <v>4</v>
      </c>
      <c r="AF192" s="37">
        <v>1</v>
      </c>
      <c r="AG192" s="37">
        <v>22</v>
      </c>
      <c r="AH192" s="38" t="s">
        <v>381</v>
      </c>
      <c r="AI192" s="37">
        <v>16</v>
      </c>
      <c r="AJ192" s="40">
        <v>1</v>
      </c>
      <c r="AK192" s="38" t="s">
        <v>464</v>
      </c>
      <c r="AL192" s="38">
        <f t="shared" si="8"/>
        <v>1</v>
      </c>
      <c r="AM192" s="38" t="s">
        <v>27</v>
      </c>
      <c r="AN192" s="38" t="s">
        <v>673</v>
      </c>
      <c r="AO192" s="37">
        <v>23</v>
      </c>
      <c r="AP192" s="38" t="s">
        <v>677</v>
      </c>
      <c r="AQ192" s="38" t="s">
        <v>714</v>
      </c>
      <c r="AR192" s="38" t="s">
        <v>695</v>
      </c>
      <c r="AS192" s="38" t="s">
        <v>27</v>
      </c>
      <c r="AT192" s="38" t="s">
        <v>27</v>
      </c>
      <c r="AU192" s="38" t="s">
        <v>27</v>
      </c>
      <c r="AV192" s="38" t="s">
        <v>27</v>
      </c>
      <c r="AX192" s="34" t="s">
        <v>747</v>
      </c>
    </row>
    <row r="193" spans="1:50" ht="14.25" customHeight="1" x14ac:dyDescent="0.25">
      <c r="A193" s="37">
        <v>483</v>
      </c>
      <c r="B193" s="38" t="s">
        <v>78</v>
      </c>
      <c r="C193" s="38" t="s">
        <v>28</v>
      </c>
      <c r="D193" s="38" t="s">
        <v>42</v>
      </c>
      <c r="E193" s="38"/>
      <c r="F193" s="38" t="s">
        <v>30</v>
      </c>
      <c r="G193" s="37">
        <v>40</v>
      </c>
      <c r="H193" s="37">
        <v>24</v>
      </c>
      <c r="I193" s="38" t="s">
        <v>158</v>
      </c>
      <c r="J193" s="37">
        <v>927618937</v>
      </c>
      <c r="K193" s="37">
        <v>2.93333333333333</v>
      </c>
      <c r="L193" s="37">
        <v>0.293333333333333</v>
      </c>
      <c r="M193" s="37">
        <v>10</v>
      </c>
      <c r="N193" s="35"/>
      <c r="O193" s="39"/>
      <c r="P193" s="37">
        <v>24</v>
      </c>
      <c r="Q193" s="40">
        <v>14</v>
      </c>
      <c r="R193" s="37">
        <v>3</v>
      </c>
      <c r="S193" s="40">
        <v>14</v>
      </c>
      <c r="T193" s="37">
        <v>1</v>
      </c>
      <c r="U193" s="37">
        <v>2</v>
      </c>
      <c r="V193" s="37">
        <v>3.5</v>
      </c>
      <c r="W193" s="38" t="s">
        <v>27</v>
      </c>
      <c r="X193" s="37">
        <v>1.5</v>
      </c>
      <c r="Y193" s="37">
        <v>7</v>
      </c>
      <c r="Z193" s="38">
        <f t="shared" si="6"/>
        <v>80</v>
      </c>
      <c r="AA193" s="38">
        <f t="shared" si="7"/>
        <v>7</v>
      </c>
      <c r="AB193" s="38" t="s">
        <v>27</v>
      </c>
      <c r="AC193" s="38" t="s">
        <v>27</v>
      </c>
      <c r="AD193" s="37">
        <v>14</v>
      </c>
      <c r="AE193" s="37">
        <v>14</v>
      </c>
      <c r="AF193" s="37">
        <v>1</v>
      </c>
      <c r="AG193" s="37">
        <v>36</v>
      </c>
      <c r="AH193" s="38" t="s">
        <v>381</v>
      </c>
      <c r="AI193" s="37">
        <v>16</v>
      </c>
      <c r="AJ193" s="40">
        <v>1</v>
      </c>
      <c r="AK193" s="38" t="s">
        <v>465</v>
      </c>
      <c r="AL193" s="38">
        <f t="shared" si="8"/>
        <v>1</v>
      </c>
      <c r="AM193" s="38" t="s">
        <v>27</v>
      </c>
      <c r="AN193" s="38" t="s">
        <v>673</v>
      </c>
      <c r="AO193" s="37">
        <v>25</v>
      </c>
      <c r="AP193" s="38" t="s">
        <v>677</v>
      </c>
      <c r="AQ193" s="38" t="s">
        <v>721</v>
      </c>
      <c r="AR193" s="38" t="s">
        <v>27</v>
      </c>
      <c r="AS193" s="38" t="s">
        <v>686</v>
      </c>
      <c r="AT193" s="38" t="s">
        <v>27</v>
      </c>
      <c r="AU193" s="38" t="s">
        <v>27</v>
      </c>
      <c r="AV193" s="38" t="s">
        <v>27</v>
      </c>
      <c r="AX193" s="34" t="s">
        <v>747</v>
      </c>
    </row>
    <row r="194" spans="1:50" ht="14.25" customHeight="1" x14ac:dyDescent="0.25">
      <c r="A194" s="37">
        <v>14</v>
      </c>
      <c r="B194" s="38" t="s">
        <v>78</v>
      </c>
      <c r="C194" s="38" t="s">
        <v>28</v>
      </c>
      <c r="D194" s="38" t="s">
        <v>43</v>
      </c>
      <c r="E194" s="38"/>
      <c r="F194" s="38" t="s">
        <v>500</v>
      </c>
      <c r="G194" s="37">
        <v>59</v>
      </c>
      <c r="H194" s="37">
        <v>26</v>
      </c>
      <c r="I194" s="38" t="s">
        <v>92</v>
      </c>
      <c r="J194" s="37">
        <v>9165180138</v>
      </c>
      <c r="K194" s="37">
        <v>0</v>
      </c>
      <c r="L194" s="37">
        <v>0</v>
      </c>
      <c r="M194" s="40">
        <v>2</v>
      </c>
      <c r="N194" s="35"/>
      <c r="O194" s="40">
        <v>12</v>
      </c>
      <c r="P194" s="40">
        <v>16</v>
      </c>
      <c r="Q194" s="40">
        <v>14</v>
      </c>
      <c r="R194" s="47"/>
      <c r="S194" s="40">
        <v>14</v>
      </c>
      <c r="T194" s="47"/>
      <c r="U194" s="40">
        <v>2</v>
      </c>
      <c r="V194" s="40">
        <v>5</v>
      </c>
      <c r="W194" s="38" t="s">
        <v>27</v>
      </c>
      <c r="X194" s="35"/>
      <c r="Y194" s="40">
        <v>7</v>
      </c>
      <c r="Z194" s="38">
        <f t="shared" ref="Z194:Z252" si="9">SUM(M194:Y194)</f>
        <v>72</v>
      </c>
      <c r="AA194" s="38">
        <f t="shared" ref="AA194:AA252" si="10">SUM(U194:X194)</f>
        <v>7</v>
      </c>
      <c r="AB194" s="38" t="s">
        <v>27</v>
      </c>
      <c r="AC194" s="38" t="s">
        <v>27</v>
      </c>
      <c r="AD194" s="37">
        <v>16</v>
      </c>
      <c r="AE194" s="37">
        <v>15</v>
      </c>
      <c r="AF194" s="37">
        <v>2</v>
      </c>
      <c r="AG194" s="37">
        <v>54</v>
      </c>
      <c r="AH194" s="38" t="s">
        <v>566</v>
      </c>
      <c r="AI194" s="37">
        <v>6</v>
      </c>
      <c r="AJ194" s="35"/>
      <c r="AK194" s="38" t="s">
        <v>567</v>
      </c>
      <c r="AL194" s="38">
        <f t="shared" ref="AL194:AL252" si="11">IF(OR(NOT(ISBLANK(V194)),NOT(ISBLANK(W194)),NOT(ISBLANK(X194)),NOT(ISBLANK(Y194)),AD194=2,AD194=3),1,0)</f>
        <v>1</v>
      </c>
      <c r="AM194" s="38" t="s">
        <v>27</v>
      </c>
      <c r="AN194" s="38" t="s">
        <v>680</v>
      </c>
      <c r="AO194" s="37">
        <v>24</v>
      </c>
      <c r="AP194" s="38" t="s">
        <v>677</v>
      </c>
      <c r="AQ194" s="38" t="s">
        <v>679</v>
      </c>
      <c r="AR194" s="38" t="s">
        <v>27</v>
      </c>
      <c r="AS194" s="38" t="s">
        <v>681</v>
      </c>
      <c r="AT194" s="38" t="s">
        <v>27</v>
      </c>
      <c r="AU194" s="38" t="s">
        <v>27</v>
      </c>
      <c r="AV194" s="38" t="s">
        <v>27</v>
      </c>
      <c r="AX194" s="34" t="s">
        <v>747</v>
      </c>
    </row>
    <row r="195" spans="1:50" ht="14.25" customHeight="1" x14ac:dyDescent="0.25">
      <c r="A195" s="37">
        <v>51</v>
      </c>
      <c r="B195" s="38" t="s">
        <v>78</v>
      </c>
      <c r="C195" s="38" t="s">
        <v>28</v>
      </c>
      <c r="D195" s="38" t="s">
        <v>43</v>
      </c>
      <c r="E195" s="38"/>
      <c r="F195" s="38" t="s">
        <v>500</v>
      </c>
      <c r="G195" s="37">
        <v>59</v>
      </c>
      <c r="H195" s="37">
        <v>26</v>
      </c>
      <c r="I195" s="38" t="s">
        <v>101</v>
      </c>
      <c r="J195" s="37">
        <v>17888851</v>
      </c>
      <c r="K195" s="37">
        <v>2.3333333333333299</v>
      </c>
      <c r="L195" s="37">
        <v>0.46666666666666701</v>
      </c>
      <c r="M195" s="40">
        <v>3</v>
      </c>
      <c r="N195" s="35"/>
      <c r="O195" s="47"/>
      <c r="P195" s="40">
        <v>8</v>
      </c>
      <c r="Q195" s="40">
        <v>4</v>
      </c>
      <c r="R195" s="35">
        <v>1</v>
      </c>
      <c r="S195" s="40">
        <v>4</v>
      </c>
      <c r="T195" s="47"/>
      <c r="U195" s="40">
        <v>1</v>
      </c>
      <c r="V195" s="40">
        <v>1</v>
      </c>
      <c r="W195" s="38" t="s">
        <v>682</v>
      </c>
      <c r="X195" s="47"/>
      <c r="Y195" s="40">
        <v>3</v>
      </c>
      <c r="Z195" s="38">
        <f t="shared" si="9"/>
        <v>25</v>
      </c>
      <c r="AA195" s="38">
        <f t="shared" si="10"/>
        <v>2</v>
      </c>
      <c r="AB195" s="38" t="s">
        <v>99</v>
      </c>
      <c r="AC195" s="38" t="s">
        <v>27</v>
      </c>
      <c r="AD195" s="37">
        <v>6</v>
      </c>
      <c r="AE195" s="37">
        <v>1</v>
      </c>
      <c r="AF195" s="37">
        <v>2</v>
      </c>
      <c r="AG195" s="37">
        <v>10</v>
      </c>
      <c r="AH195" s="38" t="s">
        <v>503</v>
      </c>
      <c r="AI195" s="37">
        <v>25</v>
      </c>
      <c r="AJ195" s="47"/>
      <c r="AK195" s="38" t="s">
        <v>569</v>
      </c>
      <c r="AL195" s="38">
        <f t="shared" si="11"/>
        <v>1</v>
      </c>
      <c r="AM195" s="38" t="s">
        <v>27</v>
      </c>
      <c r="AN195" s="38" t="s">
        <v>680</v>
      </c>
      <c r="AO195" s="37">
        <v>30</v>
      </c>
      <c r="AP195" s="38" t="s">
        <v>674</v>
      </c>
      <c r="AQ195" s="38" t="s">
        <v>687</v>
      </c>
      <c r="AR195" s="38" t="s">
        <v>27</v>
      </c>
      <c r="AS195" s="38" t="s">
        <v>688</v>
      </c>
      <c r="AT195" s="38" t="s">
        <v>27</v>
      </c>
      <c r="AU195" s="38" t="s">
        <v>27</v>
      </c>
      <c r="AV195" s="38" t="s">
        <v>27</v>
      </c>
      <c r="AX195" s="34" t="s">
        <v>748</v>
      </c>
    </row>
    <row r="196" spans="1:50" ht="14.25" customHeight="1" x14ac:dyDescent="0.25">
      <c r="A196" s="37">
        <v>146</v>
      </c>
      <c r="B196" s="38" t="s">
        <v>78</v>
      </c>
      <c r="C196" s="38" t="s">
        <v>26</v>
      </c>
      <c r="D196" s="38" t="s">
        <v>43</v>
      </c>
      <c r="E196" s="38"/>
      <c r="F196" s="38" t="s">
        <v>500</v>
      </c>
      <c r="G196" s="37">
        <v>59</v>
      </c>
      <c r="H196" s="37">
        <v>26</v>
      </c>
      <c r="I196" s="38" t="s">
        <v>118</v>
      </c>
      <c r="J196" s="37">
        <v>10238105208</v>
      </c>
      <c r="K196" s="37">
        <v>0</v>
      </c>
      <c r="L196" s="37">
        <v>0</v>
      </c>
      <c r="M196" s="40">
        <v>2</v>
      </c>
      <c r="N196" s="35"/>
      <c r="O196" s="35"/>
      <c r="P196" s="40">
        <v>5</v>
      </c>
      <c r="Q196" s="40">
        <v>2</v>
      </c>
      <c r="R196" s="47"/>
      <c r="S196" s="40">
        <v>2</v>
      </c>
      <c r="T196" s="47"/>
      <c r="U196" s="40">
        <v>1</v>
      </c>
      <c r="V196" s="40">
        <v>1</v>
      </c>
      <c r="W196" s="38" t="s">
        <v>27</v>
      </c>
      <c r="X196" s="35"/>
      <c r="Y196" s="40">
        <v>2</v>
      </c>
      <c r="Z196" s="38">
        <f t="shared" si="9"/>
        <v>15</v>
      </c>
      <c r="AA196" s="38">
        <f t="shared" si="10"/>
        <v>2</v>
      </c>
      <c r="AB196" s="38" t="s">
        <v>27</v>
      </c>
      <c r="AC196" s="38" t="s">
        <v>226</v>
      </c>
      <c r="AD196" s="37">
        <v>3</v>
      </c>
      <c r="AE196" s="37">
        <v>3</v>
      </c>
      <c r="AF196" s="37">
        <v>0</v>
      </c>
      <c r="AG196" s="37">
        <v>8</v>
      </c>
      <c r="AH196" s="38" t="s">
        <v>572</v>
      </c>
      <c r="AI196" s="37">
        <v>24</v>
      </c>
      <c r="AJ196" s="35"/>
      <c r="AK196" s="38" t="s">
        <v>573</v>
      </c>
      <c r="AL196" s="38">
        <f t="shared" si="11"/>
        <v>1</v>
      </c>
      <c r="AM196" s="38" t="s">
        <v>27</v>
      </c>
      <c r="AN196" s="38" t="s">
        <v>673</v>
      </c>
      <c r="AO196" s="37">
        <v>29</v>
      </c>
      <c r="AP196" s="38" t="s">
        <v>677</v>
      </c>
      <c r="AQ196" s="38" t="s">
        <v>691</v>
      </c>
      <c r="AR196" s="38" t="s">
        <v>27</v>
      </c>
      <c r="AS196" s="38" t="s">
        <v>27</v>
      </c>
      <c r="AT196" s="38" t="s">
        <v>692</v>
      </c>
      <c r="AU196" s="38" t="s">
        <v>27</v>
      </c>
      <c r="AV196" s="38" t="s">
        <v>27</v>
      </c>
      <c r="AX196" s="34" t="s">
        <v>746</v>
      </c>
    </row>
    <row r="197" spans="1:50" ht="14.25" customHeight="1" x14ac:dyDescent="0.25">
      <c r="A197" s="37">
        <v>148</v>
      </c>
      <c r="B197" s="38" t="s">
        <v>78</v>
      </c>
      <c r="C197" s="38" t="s">
        <v>26</v>
      </c>
      <c r="D197" s="38" t="s">
        <v>43</v>
      </c>
      <c r="E197" s="38"/>
      <c r="F197" s="38" t="s">
        <v>500</v>
      </c>
      <c r="G197" s="37">
        <v>59</v>
      </c>
      <c r="H197" s="37">
        <v>26</v>
      </c>
      <c r="I197" s="38" t="s">
        <v>111</v>
      </c>
      <c r="J197" s="37">
        <v>134763219</v>
      </c>
      <c r="K197" s="37">
        <v>0</v>
      </c>
      <c r="L197" s="37">
        <v>0</v>
      </c>
      <c r="M197" s="40">
        <v>27</v>
      </c>
      <c r="N197" s="40">
        <v>1</v>
      </c>
      <c r="O197" s="40">
        <v>14</v>
      </c>
      <c r="P197" s="40">
        <v>44</v>
      </c>
      <c r="Q197" s="40">
        <v>16</v>
      </c>
      <c r="R197" s="35"/>
      <c r="S197" s="40">
        <v>16</v>
      </c>
      <c r="T197" s="47"/>
      <c r="U197" s="40">
        <v>8</v>
      </c>
      <c r="V197" s="40">
        <v>13.5</v>
      </c>
      <c r="W197" s="38" t="s">
        <v>27</v>
      </c>
      <c r="X197" s="40">
        <v>5.5</v>
      </c>
      <c r="Y197" s="40">
        <v>27</v>
      </c>
      <c r="Z197" s="38">
        <f t="shared" si="9"/>
        <v>172</v>
      </c>
      <c r="AA197" s="38">
        <f t="shared" si="10"/>
        <v>27</v>
      </c>
      <c r="AB197" s="38" t="s">
        <v>27</v>
      </c>
      <c r="AC197" s="38" t="s">
        <v>27</v>
      </c>
      <c r="AD197" s="37">
        <v>23</v>
      </c>
      <c r="AE197" s="37">
        <v>15</v>
      </c>
      <c r="AF197" s="37">
        <v>4</v>
      </c>
      <c r="AG197" s="37">
        <v>70</v>
      </c>
      <c r="AH197" s="38" t="s">
        <v>112</v>
      </c>
      <c r="AI197" s="37">
        <v>1</v>
      </c>
      <c r="AJ197" s="35"/>
      <c r="AK197" s="38" t="s">
        <v>574</v>
      </c>
      <c r="AL197" s="38">
        <f t="shared" si="11"/>
        <v>1</v>
      </c>
      <c r="AM197" s="38" t="s">
        <v>27</v>
      </c>
      <c r="AN197" s="38" t="s">
        <v>673</v>
      </c>
      <c r="AO197" s="37">
        <v>23</v>
      </c>
      <c r="AP197" s="38" t="s">
        <v>677</v>
      </c>
      <c r="AQ197" s="38" t="s">
        <v>691</v>
      </c>
      <c r="AR197" s="38" t="s">
        <v>27</v>
      </c>
      <c r="AS197" s="38" t="s">
        <v>27</v>
      </c>
      <c r="AT197" s="38" t="s">
        <v>27</v>
      </c>
      <c r="AU197" s="38" t="s">
        <v>27</v>
      </c>
      <c r="AV197" s="38" t="s">
        <v>27</v>
      </c>
      <c r="AX197" s="34" t="s">
        <v>747</v>
      </c>
    </row>
    <row r="198" spans="1:50" ht="14.25" customHeight="1" x14ac:dyDescent="0.25">
      <c r="A198" s="37">
        <v>228</v>
      </c>
      <c r="B198" s="38" t="s">
        <v>78</v>
      </c>
      <c r="C198" s="38" t="s">
        <v>26</v>
      </c>
      <c r="D198" s="38" t="s">
        <v>43</v>
      </c>
      <c r="E198" s="38"/>
      <c r="F198" s="38" t="s">
        <v>500</v>
      </c>
      <c r="G198" s="37">
        <v>59</v>
      </c>
      <c r="H198" s="37">
        <v>26</v>
      </c>
      <c r="I198" s="38" t="s">
        <v>128</v>
      </c>
      <c r="J198" s="37">
        <v>9591208203</v>
      </c>
      <c r="K198" s="37">
        <v>3</v>
      </c>
      <c r="L198" s="37">
        <v>0.6</v>
      </c>
      <c r="M198" s="37">
        <v>7</v>
      </c>
      <c r="N198" s="47"/>
      <c r="O198" s="47"/>
      <c r="P198" s="37">
        <v>16</v>
      </c>
      <c r="Q198" s="37">
        <v>9</v>
      </c>
      <c r="R198" s="47">
        <v>1</v>
      </c>
      <c r="S198" s="37">
        <v>9</v>
      </c>
      <c r="T198" s="39"/>
      <c r="U198" s="40">
        <v>3</v>
      </c>
      <c r="V198" s="40">
        <v>2</v>
      </c>
      <c r="W198" s="38" t="s">
        <v>27</v>
      </c>
      <c r="X198" s="40">
        <v>2</v>
      </c>
      <c r="Y198" s="40">
        <v>7</v>
      </c>
      <c r="Z198" s="38">
        <f t="shared" si="9"/>
        <v>56</v>
      </c>
      <c r="AA198" s="38">
        <f t="shared" si="10"/>
        <v>7</v>
      </c>
      <c r="AB198" s="38" t="s">
        <v>89</v>
      </c>
      <c r="AC198" s="38" t="s">
        <v>27</v>
      </c>
      <c r="AD198" s="37">
        <v>8</v>
      </c>
      <c r="AE198" s="37">
        <v>3</v>
      </c>
      <c r="AF198" s="37">
        <v>0</v>
      </c>
      <c r="AG198" s="37">
        <v>15</v>
      </c>
      <c r="AH198" s="38" t="s">
        <v>503</v>
      </c>
      <c r="AI198" s="37">
        <v>25</v>
      </c>
      <c r="AJ198" s="47"/>
      <c r="AK198" s="38" t="s">
        <v>578</v>
      </c>
      <c r="AL198" s="38">
        <f t="shared" si="11"/>
        <v>1</v>
      </c>
      <c r="AM198" s="38" t="s">
        <v>27</v>
      </c>
      <c r="AN198" s="38" t="s">
        <v>680</v>
      </c>
      <c r="AO198" s="37">
        <v>33</v>
      </c>
      <c r="AP198" s="38" t="s">
        <v>677</v>
      </c>
      <c r="AQ198" s="38" t="s">
        <v>698</v>
      </c>
      <c r="AR198" s="38" t="s">
        <v>27</v>
      </c>
      <c r="AS198" s="38" t="s">
        <v>699</v>
      </c>
      <c r="AT198" s="38" t="s">
        <v>27</v>
      </c>
      <c r="AU198" s="38" t="s">
        <v>27</v>
      </c>
      <c r="AV198" s="38" t="s">
        <v>27</v>
      </c>
      <c r="AX198" s="34" t="s">
        <v>748</v>
      </c>
    </row>
    <row r="199" spans="1:50" ht="14.25" customHeight="1" x14ac:dyDescent="0.25">
      <c r="A199" s="37">
        <v>245</v>
      </c>
      <c r="B199" s="38" t="s">
        <v>78</v>
      </c>
      <c r="C199" s="38" t="s">
        <v>26</v>
      </c>
      <c r="D199" s="38" t="s">
        <v>43</v>
      </c>
      <c r="E199" s="38"/>
      <c r="F199" s="38" t="s">
        <v>500</v>
      </c>
      <c r="G199" s="37">
        <v>59</v>
      </c>
      <c r="H199" s="37">
        <v>26</v>
      </c>
      <c r="I199" s="38" t="s">
        <v>130</v>
      </c>
      <c r="J199" s="37">
        <v>3712062108</v>
      </c>
      <c r="K199" s="37">
        <v>2.9285714285714302</v>
      </c>
      <c r="L199" s="37">
        <v>0.58571428571428596</v>
      </c>
      <c r="M199" s="37">
        <v>4</v>
      </c>
      <c r="N199" s="35"/>
      <c r="O199" s="47"/>
      <c r="P199" s="37">
        <v>12</v>
      </c>
      <c r="Q199" s="37">
        <v>8</v>
      </c>
      <c r="R199" s="47">
        <v>1</v>
      </c>
      <c r="S199" s="37">
        <v>8</v>
      </c>
      <c r="T199" s="39"/>
      <c r="U199" s="37">
        <v>1</v>
      </c>
      <c r="V199" s="37">
        <v>2</v>
      </c>
      <c r="W199" s="38" t="s">
        <v>27</v>
      </c>
      <c r="X199" s="37">
        <v>1</v>
      </c>
      <c r="Y199" s="37">
        <v>4</v>
      </c>
      <c r="Z199" s="38">
        <f t="shared" si="9"/>
        <v>41</v>
      </c>
      <c r="AA199" s="38">
        <f t="shared" si="10"/>
        <v>4</v>
      </c>
      <c r="AB199" s="38" t="s">
        <v>27</v>
      </c>
      <c r="AC199" s="38" t="s">
        <v>27</v>
      </c>
      <c r="AD199" s="37">
        <v>8</v>
      </c>
      <c r="AE199" s="37">
        <v>12</v>
      </c>
      <c r="AF199" s="37">
        <v>2</v>
      </c>
      <c r="AG199" s="37">
        <v>24</v>
      </c>
      <c r="AH199" s="38" t="s">
        <v>503</v>
      </c>
      <c r="AI199" s="37">
        <v>25</v>
      </c>
      <c r="AJ199" s="47"/>
      <c r="AK199" s="38" t="s">
        <v>579</v>
      </c>
      <c r="AL199" s="38">
        <f t="shared" si="11"/>
        <v>1</v>
      </c>
      <c r="AM199" s="38" t="s">
        <v>27</v>
      </c>
      <c r="AN199" s="38" t="s">
        <v>680</v>
      </c>
      <c r="AO199" s="37">
        <v>28</v>
      </c>
      <c r="AP199" s="38" t="s">
        <v>677</v>
      </c>
      <c r="AQ199" s="38" t="s">
        <v>700</v>
      </c>
      <c r="AR199" s="38" t="s">
        <v>695</v>
      </c>
      <c r="AS199" s="38" t="s">
        <v>701</v>
      </c>
      <c r="AT199" s="38" t="s">
        <v>27</v>
      </c>
      <c r="AU199" s="38" t="s">
        <v>27</v>
      </c>
      <c r="AV199" s="38" t="s">
        <v>27</v>
      </c>
      <c r="AX199" s="34" t="s">
        <v>748</v>
      </c>
    </row>
    <row r="200" spans="1:50" ht="14.25" customHeight="1" x14ac:dyDescent="0.25">
      <c r="A200" s="37">
        <v>332</v>
      </c>
      <c r="B200" s="38" t="s">
        <v>78</v>
      </c>
      <c r="C200" s="38" t="s">
        <v>26</v>
      </c>
      <c r="D200" s="38" t="s">
        <v>43</v>
      </c>
      <c r="E200" s="38"/>
      <c r="F200" s="38" t="s">
        <v>500</v>
      </c>
      <c r="G200" s="37">
        <v>59</v>
      </c>
      <c r="H200" s="37">
        <v>26</v>
      </c>
      <c r="I200" s="38" t="s">
        <v>142</v>
      </c>
      <c r="J200" s="37">
        <v>8282194225</v>
      </c>
      <c r="K200" s="37">
        <v>3</v>
      </c>
      <c r="L200" s="37">
        <v>0.6</v>
      </c>
      <c r="M200" s="37">
        <v>3</v>
      </c>
      <c r="N200" s="35"/>
      <c r="O200" s="35"/>
      <c r="P200" s="37">
        <v>8</v>
      </c>
      <c r="Q200" s="37">
        <v>5</v>
      </c>
      <c r="R200" s="35">
        <v>1</v>
      </c>
      <c r="S200" s="37">
        <v>5</v>
      </c>
      <c r="T200" s="39"/>
      <c r="U200" s="37">
        <v>1</v>
      </c>
      <c r="V200" s="37">
        <v>1.5</v>
      </c>
      <c r="W200" s="38" t="s">
        <v>27</v>
      </c>
      <c r="X200" s="37">
        <v>0.5</v>
      </c>
      <c r="Y200" s="37">
        <v>3</v>
      </c>
      <c r="Z200" s="38">
        <f t="shared" si="9"/>
        <v>28</v>
      </c>
      <c r="AA200" s="38">
        <f t="shared" si="10"/>
        <v>3</v>
      </c>
      <c r="AB200" s="38" t="s">
        <v>765</v>
      </c>
      <c r="AC200" s="38" t="s">
        <v>27</v>
      </c>
      <c r="AD200" s="37">
        <v>4</v>
      </c>
      <c r="AE200" s="37">
        <v>3</v>
      </c>
      <c r="AF200" s="37">
        <v>2</v>
      </c>
      <c r="AG200" s="37">
        <v>10</v>
      </c>
      <c r="AH200" s="38" t="s">
        <v>503</v>
      </c>
      <c r="AI200" s="37">
        <v>25</v>
      </c>
      <c r="AJ200" s="35"/>
      <c r="AK200" s="38" t="s">
        <v>582</v>
      </c>
      <c r="AL200" s="38">
        <f t="shared" si="11"/>
        <v>1</v>
      </c>
      <c r="AM200" s="38" t="s">
        <v>27</v>
      </c>
      <c r="AN200" s="38" t="s">
        <v>680</v>
      </c>
      <c r="AO200" s="37">
        <v>27</v>
      </c>
      <c r="AP200" s="38" t="s">
        <v>677</v>
      </c>
      <c r="AQ200" s="38" t="s">
        <v>691</v>
      </c>
      <c r="AR200" s="38" t="s">
        <v>695</v>
      </c>
      <c r="AS200" s="38" t="s">
        <v>27</v>
      </c>
      <c r="AT200" s="38" t="s">
        <v>692</v>
      </c>
      <c r="AU200" s="38" t="s">
        <v>27</v>
      </c>
      <c r="AV200" s="38" t="s">
        <v>27</v>
      </c>
      <c r="AX200" s="34" t="s">
        <v>746</v>
      </c>
    </row>
    <row r="201" spans="1:50" ht="14.25" customHeight="1" x14ac:dyDescent="0.25">
      <c r="A201" s="37">
        <v>369</v>
      </c>
      <c r="B201" s="38" t="s">
        <v>78</v>
      </c>
      <c r="C201" s="38" t="s">
        <v>26</v>
      </c>
      <c r="D201" s="38" t="s">
        <v>43</v>
      </c>
      <c r="E201" s="38"/>
      <c r="F201" s="38" t="s">
        <v>500</v>
      </c>
      <c r="G201" s="37">
        <v>59</v>
      </c>
      <c r="H201" s="37">
        <v>26</v>
      </c>
      <c r="I201" s="38" t="s">
        <v>147</v>
      </c>
      <c r="J201" s="37">
        <v>84463153</v>
      </c>
      <c r="K201" s="37">
        <v>2.5714285714285698</v>
      </c>
      <c r="L201" s="37">
        <v>0.51428571428571401</v>
      </c>
      <c r="M201" s="37">
        <v>12</v>
      </c>
      <c r="N201" s="39"/>
      <c r="O201" s="39"/>
      <c r="P201" s="37">
        <v>28</v>
      </c>
      <c r="Q201" s="37">
        <v>16</v>
      </c>
      <c r="R201" s="35">
        <v>1</v>
      </c>
      <c r="S201" s="37">
        <v>16</v>
      </c>
      <c r="T201" s="39"/>
      <c r="U201" s="37">
        <v>3</v>
      </c>
      <c r="V201" s="37">
        <v>4.5</v>
      </c>
      <c r="W201" s="38" t="s">
        <v>27</v>
      </c>
      <c r="X201" s="37">
        <v>1.5</v>
      </c>
      <c r="Y201" s="37">
        <v>9</v>
      </c>
      <c r="Z201" s="38">
        <f t="shared" si="9"/>
        <v>91</v>
      </c>
      <c r="AA201" s="38">
        <f t="shared" si="10"/>
        <v>9</v>
      </c>
      <c r="AB201" s="38" t="s">
        <v>27</v>
      </c>
      <c r="AC201" s="38" t="s">
        <v>27</v>
      </c>
      <c r="AD201" s="37">
        <v>7</v>
      </c>
      <c r="AE201" s="37">
        <v>6</v>
      </c>
      <c r="AF201" s="37">
        <v>1</v>
      </c>
      <c r="AG201" s="37">
        <v>16</v>
      </c>
      <c r="AH201" s="38" t="s">
        <v>503</v>
      </c>
      <c r="AI201" s="37">
        <v>25</v>
      </c>
      <c r="AJ201" s="39"/>
      <c r="AK201" s="38" t="s">
        <v>584</v>
      </c>
      <c r="AL201" s="38">
        <f t="shared" si="11"/>
        <v>1</v>
      </c>
      <c r="AM201" s="38" t="s">
        <v>27</v>
      </c>
      <c r="AN201" s="38" t="s">
        <v>680</v>
      </c>
      <c r="AO201" s="37">
        <v>26</v>
      </c>
      <c r="AP201" s="38" t="s">
        <v>677</v>
      </c>
      <c r="AQ201" s="38" t="s">
        <v>709</v>
      </c>
      <c r="AR201" s="38" t="s">
        <v>27</v>
      </c>
      <c r="AS201" s="38" t="s">
        <v>27</v>
      </c>
      <c r="AT201" s="38" t="s">
        <v>692</v>
      </c>
      <c r="AU201" s="38" t="s">
        <v>695</v>
      </c>
      <c r="AV201" s="38" t="s">
        <v>27</v>
      </c>
      <c r="AX201" s="34" t="s">
        <v>746</v>
      </c>
    </row>
    <row r="202" spans="1:50" ht="14.25" customHeight="1" x14ac:dyDescent="0.25">
      <c r="A202" s="37">
        <v>418</v>
      </c>
      <c r="B202" s="38" t="s">
        <v>78</v>
      </c>
      <c r="C202" s="38" t="s">
        <v>28</v>
      </c>
      <c r="D202" s="38" t="s">
        <v>43</v>
      </c>
      <c r="E202" s="38"/>
      <c r="F202" s="38" t="s">
        <v>500</v>
      </c>
      <c r="G202" s="37">
        <v>59</v>
      </c>
      <c r="H202" s="37">
        <v>26</v>
      </c>
      <c r="I202" s="38" t="s">
        <v>85</v>
      </c>
      <c r="J202" s="37">
        <v>1347638136</v>
      </c>
      <c r="K202" s="37">
        <v>0</v>
      </c>
      <c r="L202" s="37">
        <v>0</v>
      </c>
      <c r="M202" s="37">
        <v>6</v>
      </c>
      <c r="N202" s="35"/>
      <c r="O202" s="35"/>
      <c r="P202" s="37">
        <v>14</v>
      </c>
      <c r="Q202" s="37">
        <v>8</v>
      </c>
      <c r="R202" s="39"/>
      <c r="S202" s="37">
        <v>8</v>
      </c>
      <c r="T202" s="39"/>
      <c r="U202" s="37">
        <v>3</v>
      </c>
      <c r="V202" s="37">
        <v>4</v>
      </c>
      <c r="W202" s="38" t="s">
        <v>27</v>
      </c>
      <c r="X202" s="37">
        <v>1</v>
      </c>
      <c r="Y202" s="37">
        <v>8</v>
      </c>
      <c r="Z202" s="38">
        <f t="shared" si="9"/>
        <v>52</v>
      </c>
      <c r="AA202" s="38">
        <f t="shared" si="10"/>
        <v>8</v>
      </c>
      <c r="AB202" s="38" t="s">
        <v>27</v>
      </c>
      <c r="AC202" s="38" t="s">
        <v>27</v>
      </c>
      <c r="AD202" s="37">
        <v>7</v>
      </c>
      <c r="AE202" s="37">
        <v>3</v>
      </c>
      <c r="AF202" s="37">
        <v>6</v>
      </c>
      <c r="AG202" s="37">
        <v>20</v>
      </c>
      <c r="AH202" s="38" t="s">
        <v>524</v>
      </c>
      <c r="AI202" s="37">
        <v>23</v>
      </c>
      <c r="AJ202" s="39"/>
      <c r="AK202" s="38" t="s">
        <v>586</v>
      </c>
      <c r="AL202" s="38">
        <f t="shared" si="11"/>
        <v>1</v>
      </c>
      <c r="AM202" s="38" t="s">
        <v>27</v>
      </c>
      <c r="AN202" s="38" t="s">
        <v>673</v>
      </c>
      <c r="AO202" s="37">
        <v>20</v>
      </c>
      <c r="AP202" s="38" t="s">
        <v>677</v>
      </c>
      <c r="AQ202" s="38" t="s">
        <v>678</v>
      </c>
      <c r="AR202" s="38" t="s">
        <v>27</v>
      </c>
      <c r="AS202" s="38" t="s">
        <v>27</v>
      </c>
      <c r="AT202" s="38" t="s">
        <v>27</v>
      </c>
      <c r="AU202" s="38" t="s">
        <v>27</v>
      </c>
      <c r="AV202" s="38" t="s">
        <v>27</v>
      </c>
      <c r="AX202" s="34" t="s">
        <v>747</v>
      </c>
    </row>
    <row r="203" spans="1:50" ht="14.25" customHeight="1" x14ac:dyDescent="0.25">
      <c r="A203" s="37">
        <v>466</v>
      </c>
      <c r="B203" s="38" t="s">
        <v>78</v>
      </c>
      <c r="C203" s="38" t="s">
        <v>28</v>
      </c>
      <c r="D203" s="38" t="s">
        <v>43</v>
      </c>
      <c r="E203" s="38"/>
      <c r="F203" s="38" t="s">
        <v>500</v>
      </c>
      <c r="G203" s="37">
        <v>59</v>
      </c>
      <c r="H203" s="37">
        <v>26</v>
      </c>
      <c r="I203" s="38" t="s">
        <v>152</v>
      </c>
      <c r="J203" s="37">
        <v>792288984</v>
      </c>
      <c r="K203" s="37">
        <v>2.4666666666666699</v>
      </c>
      <c r="L203" s="37">
        <v>0.49333333333333301</v>
      </c>
      <c r="M203" s="40">
        <v>6</v>
      </c>
      <c r="N203" s="35"/>
      <c r="O203" s="35"/>
      <c r="P203" s="40">
        <v>17</v>
      </c>
      <c r="Q203" s="40">
        <v>10</v>
      </c>
      <c r="R203" s="35">
        <v>1</v>
      </c>
      <c r="S203" s="40">
        <v>10</v>
      </c>
      <c r="T203" s="35"/>
      <c r="U203" s="40">
        <v>1</v>
      </c>
      <c r="V203" s="40">
        <v>3</v>
      </c>
      <c r="W203" s="38" t="s">
        <v>27</v>
      </c>
      <c r="X203" s="40">
        <v>2</v>
      </c>
      <c r="Y203" s="40">
        <v>6</v>
      </c>
      <c r="Z203" s="38">
        <f t="shared" si="9"/>
        <v>56</v>
      </c>
      <c r="AA203" s="38">
        <f t="shared" si="10"/>
        <v>6</v>
      </c>
      <c r="AB203" s="38" t="s">
        <v>102</v>
      </c>
      <c r="AC203" s="38" t="s">
        <v>27</v>
      </c>
      <c r="AD203" s="37">
        <v>15</v>
      </c>
      <c r="AE203" s="37">
        <v>5</v>
      </c>
      <c r="AF203" s="37">
        <v>3</v>
      </c>
      <c r="AG203" s="37">
        <v>28</v>
      </c>
      <c r="AH203" s="38" t="s">
        <v>503</v>
      </c>
      <c r="AI203" s="37">
        <v>25</v>
      </c>
      <c r="AJ203" s="40">
        <v>1</v>
      </c>
      <c r="AK203" s="38" t="s">
        <v>589</v>
      </c>
      <c r="AL203" s="38">
        <f t="shared" si="11"/>
        <v>1</v>
      </c>
      <c r="AM203" s="38" t="s">
        <v>27</v>
      </c>
      <c r="AN203" s="38" t="s">
        <v>673</v>
      </c>
      <c r="AO203" s="37">
        <v>23</v>
      </c>
      <c r="AP203" s="38" t="s">
        <v>677</v>
      </c>
      <c r="AQ203" s="38" t="s">
        <v>714</v>
      </c>
      <c r="AR203" s="38" t="s">
        <v>695</v>
      </c>
      <c r="AS203" s="38" t="s">
        <v>27</v>
      </c>
      <c r="AT203" s="38" t="s">
        <v>27</v>
      </c>
      <c r="AU203" s="38" t="s">
        <v>27</v>
      </c>
      <c r="AV203" s="38" t="s">
        <v>27</v>
      </c>
      <c r="AX203" s="34" t="s">
        <v>747</v>
      </c>
    </row>
    <row r="204" spans="1:50" ht="14.25" customHeight="1" x14ac:dyDescent="0.25">
      <c r="A204" s="37">
        <v>487</v>
      </c>
      <c r="B204" s="38" t="s">
        <v>78</v>
      </c>
      <c r="C204" s="38" t="s">
        <v>28</v>
      </c>
      <c r="D204" s="38" t="s">
        <v>43</v>
      </c>
      <c r="E204" s="38"/>
      <c r="F204" s="38" t="s">
        <v>500</v>
      </c>
      <c r="G204" s="37">
        <v>59</v>
      </c>
      <c r="H204" s="37">
        <v>26</v>
      </c>
      <c r="I204" s="38" t="s">
        <v>158</v>
      </c>
      <c r="J204" s="37">
        <v>927618937</v>
      </c>
      <c r="K204" s="37">
        <v>2.3666666666666698</v>
      </c>
      <c r="L204" s="37">
        <v>0.473333333333333</v>
      </c>
      <c r="M204" s="37">
        <v>11</v>
      </c>
      <c r="N204" s="35"/>
      <c r="O204" s="39"/>
      <c r="P204" s="37">
        <v>24</v>
      </c>
      <c r="Q204" s="37">
        <v>12</v>
      </c>
      <c r="R204" s="35">
        <v>1</v>
      </c>
      <c r="S204" s="37">
        <v>12</v>
      </c>
      <c r="T204" s="39"/>
      <c r="U204" s="40">
        <v>1</v>
      </c>
      <c r="V204" s="37">
        <v>3.5</v>
      </c>
      <c r="W204" s="38" t="s">
        <v>27</v>
      </c>
      <c r="X204" s="37">
        <v>2.5</v>
      </c>
      <c r="Y204" s="37">
        <v>7</v>
      </c>
      <c r="Z204" s="38">
        <f t="shared" si="9"/>
        <v>74</v>
      </c>
      <c r="AA204" s="38">
        <f t="shared" si="10"/>
        <v>7</v>
      </c>
      <c r="AB204" s="38" t="s">
        <v>27</v>
      </c>
      <c r="AC204" s="38" t="s">
        <v>27</v>
      </c>
      <c r="AD204" s="37">
        <v>19</v>
      </c>
      <c r="AE204" s="37">
        <v>12</v>
      </c>
      <c r="AF204" s="37">
        <v>1</v>
      </c>
      <c r="AG204" s="37">
        <v>36</v>
      </c>
      <c r="AH204" s="38" t="s">
        <v>503</v>
      </c>
      <c r="AI204" s="37">
        <v>25</v>
      </c>
      <c r="AJ204" s="40">
        <v>1</v>
      </c>
      <c r="AK204" s="38" t="s">
        <v>590</v>
      </c>
      <c r="AL204" s="38">
        <f t="shared" si="11"/>
        <v>1</v>
      </c>
      <c r="AM204" s="38" t="s">
        <v>27</v>
      </c>
      <c r="AN204" s="38" t="s">
        <v>673</v>
      </c>
      <c r="AO204" s="37">
        <v>25</v>
      </c>
      <c r="AP204" s="38" t="s">
        <v>677</v>
      </c>
      <c r="AQ204" s="38" t="s">
        <v>721</v>
      </c>
      <c r="AR204" s="38" t="s">
        <v>27</v>
      </c>
      <c r="AS204" s="38" t="s">
        <v>686</v>
      </c>
      <c r="AT204" s="38" t="s">
        <v>27</v>
      </c>
      <c r="AU204" s="38" t="s">
        <v>27</v>
      </c>
      <c r="AV204" s="38" t="s">
        <v>27</v>
      </c>
      <c r="AX204" s="34" t="s">
        <v>747</v>
      </c>
    </row>
    <row r="205" spans="1:50" ht="14.25" customHeight="1" x14ac:dyDescent="0.25">
      <c r="A205" s="37">
        <v>508</v>
      </c>
      <c r="B205" s="38" t="s">
        <v>78</v>
      </c>
      <c r="C205" s="38" t="s">
        <v>28</v>
      </c>
      <c r="D205" s="38" t="s">
        <v>43</v>
      </c>
      <c r="E205" s="38"/>
      <c r="F205" s="38" t="s">
        <v>500</v>
      </c>
      <c r="G205" s="37">
        <v>59</v>
      </c>
      <c r="H205" s="37">
        <v>26</v>
      </c>
      <c r="I205" s="38" t="s">
        <v>165</v>
      </c>
      <c r="J205" s="37">
        <v>1412134207</v>
      </c>
      <c r="K205" s="37">
        <v>2.3666666666666698</v>
      </c>
      <c r="L205" s="37">
        <v>0.473333333333333</v>
      </c>
      <c r="M205" s="37">
        <v>4</v>
      </c>
      <c r="N205" s="35"/>
      <c r="O205" s="35"/>
      <c r="P205" s="37">
        <v>7</v>
      </c>
      <c r="Q205" s="37">
        <v>3</v>
      </c>
      <c r="R205" s="35">
        <v>1</v>
      </c>
      <c r="S205" s="37">
        <v>3</v>
      </c>
      <c r="T205" s="39"/>
      <c r="U205" s="37">
        <v>1</v>
      </c>
      <c r="V205" s="37">
        <v>1</v>
      </c>
      <c r="W205" s="38" t="s">
        <v>27</v>
      </c>
      <c r="X205" s="37">
        <v>1</v>
      </c>
      <c r="Y205" s="37">
        <v>3</v>
      </c>
      <c r="Z205" s="38">
        <f t="shared" si="9"/>
        <v>24</v>
      </c>
      <c r="AA205" s="38">
        <f t="shared" si="10"/>
        <v>3</v>
      </c>
      <c r="AB205" s="38" t="s">
        <v>27</v>
      </c>
      <c r="AC205" s="38" t="s">
        <v>27</v>
      </c>
      <c r="AD205" s="37">
        <v>3</v>
      </c>
      <c r="AE205" s="37">
        <v>2</v>
      </c>
      <c r="AF205" s="37">
        <v>1</v>
      </c>
      <c r="AG205" s="37">
        <v>7</v>
      </c>
      <c r="AH205" s="38" t="s">
        <v>503</v>
      </c>
      <c r="AI205" s="37">
        <v>25</v>
      </c>
      <c r="AJ205" s="35"/>
      <c r="AK205" s="38" t="s">
        <v>591</v>
      </c>
      <c r="AL205" s="38">
        <f t="shared" si="11"/>
        <v>1</v>
      </c>
      <c r="AM205" s="38" t="s">
        <v>27</v>
      </c>
      <c r="AN205" s="38" t="s">
        <v>680</v>
      </c>
      <c r="AO205" s="37">
        <v>25</v>
      </c>
      <c r="AP205" s="38" t="s">
        <v>677</v>
      </c>
      <c r="AQ205" s="38" t="s">
        <v>705</v>
      </c>
      <c r="AR205" s="38" t="s">
        <v>27</v>
      </c>
      <c r="AS205" s="38" t="s">
        <v>27</v>
      </c>
      <c r="AT205" s="38" t="s">
        <v>27</v>
      </c>
      <c r="AU205" s="38" t="s">
        <v>27</v>
      </c>
      <c r="AV205" s="38" t="s">
        <v>27</v>
      </c>
      <c r="AX205" s="34" t="s">
        <v>747</v>
      </c>
    </row>
    <row r="206" spans="1:50" ht="14.25" customHeight="1" x14ac:dyDescent="0.25">
      <c r="A206" s="37">
        <v>3</v>
      </c>
      <c r="B206" s="38" t="s">
        <v>78</v>
      </c>
      <c r="C206" s="38" t="s">
        <v>28</v>
      </c>
      <c r="D206" s="38" t="s">
        <v>44</v>
      </c>
      <c r="E206" s="38"/>
      <c r="F206" s="38" t="s">
        <v>45</v>
      </c>
      <c r="G206" s="37">
        <v>1</v>
      </c>
      <c r="H206" s="37">
        <v>8</v>
      </c>
      <c r="I206" s="38" t="s">
        <v>92</v>
      </c>
      <c r="J206" s="37">
        <v>9165180138</v>
      </c>
      <c r="K206" s="37">
        <v>0</v>
      </c>
      <c r="L206" s="37">
        <v>0</v>
      </c>
      <c r="M206" s="37">
        <v>4</v>
      </c>
      <c r="N206" s="35"/>
      <c r="O206" s="35"/>
      <c r="P206" s="37">
        <v>9</v>
      </c>
      <c r="Q206" s="37">
        <v>5</v>
      </c>
      <c r="R206" s="39"/>
      <c r="S206" s="37">
        <v>5</v>
      </c>
      <c r="T206" s="37">
        <v>2</v>
      </c>
      <c r="U206" s="40">
        <v>2</v>
      </c>
      <c r="V206" s="37">
        <v>0.5</v>
      </c>
      <c r="W206" s="38" t="s">
        <v>27</v>
      </c>
      <c r="X206" s="37">
        <v>0.5</v>
      </c>
      <c r="Y206" s="37">
        <v>3</v>
      </c>
      <c r="Z206" s="38">
        <f t="shared" si="9"/>
        <v>31</v>
      </c>
      <c r="AA206" s="38">
        <f t="shared" si="10"/>
        <v>3</v>
      </c>
      <c r="AB206" s="38" t="s">
        <v>27</v>
      </c>
      <c r="AC206" s="38" t="s">
        <v>27</v>
      </c>
      <c r="AD206" s="37">
        <v>2</v>
      </c>
      <c r="AE206" s="37">
        <v>2</v>
      </c>
      <c r="AF206" s="37">
        <v>0</v>
      </c>
      <c r="AG206" s="37">
        <v>9</v>
      </c>
      <c r="AH206" s="38" t="s">
        <v>119</v>
      </c>
      <c r="AI206" s="37">
        <v>1</v>
      </c>
      <c r="AJ206" s="47"/>
      <c r="AK206" s="38" t="s">
        <v>225</v>
      </c>
      <c r="AL206" s="38">
        <f t="shared" si="11"/>
        <v>1</v>
      </c>
      <c r="AM206" s="38" t="s">
        <v>27</v>
      </c>
      <c r="AN206" s="38" t="s">
        <v>680</v>
      </c>
      <c r="AO206" s="37">
        <v>24</v>
      </c>
      <c r="AP206" s="38" t="s">
        <v>677</v>
      </c>
      <c r="AQ206" s="38" t="s">
        <v>679</v>
      </c>
      <c r="AR206" s="38" t="s">
        <v>27</v>
      </c>
      <c r="AS206" s="38" t="s">
        <v>681</v>
      </c>
      <c r="AT206" s="38" t="s">
        <v>27</v>
      </c>
      <c r="AU206" s="38" t="s">
        <v>27</v>
      </c>
      <c r="AV206" s="38" t="s">
        <v>27</v>
      </c>
      <c r="AX206" s="34" t="s">
        <v>747</v>
      </c>
    </row>
    <row r="207" spans="1:50" ht="14.25" customHeight="1" x14ac:dyDescent="0.25">
      <c r="A207" s="37">
        <v>19</v>
      </c>
      <c r="B207" s="38" t="s">
        <v>78</v>
      </c>
      <c r="C207" s="38" t="s">
        <v>26</v>
      </c>
      <c r="D207" s="38" t="s">
        <v>44</v>
      </c>
      <c r="E207" s="38"/>
      <c r="F207" s="38" t="s">
        <v>45</v>
      </c>
      <c r="G207" s="37">
        <v>1</v>
      </c>
      <c r="H207" s="37">
        <v>8</v>
      </c>
      <c r="I207" s="38" t="s">
        <v>95</v>
      </c>
      <c r="J207" s="37">
        <v>959124226</v>
      </c>
      <c r="K207" s="37">
        <v>0</v>
      </c>
      <c r="L207" s="37">
        <v>0</v>
      </c>
      <c r="M207" s="37">
        <v>6</v>
      </c>
      <c r="N207" s="35"/>
      <c r="O207" s="35"/>
      <c r="P207" s="37">
        <v>11</v>
      </c>
      <c r="Q207" s="37">
        <v>5</v>
      </c>
      <c r="R207" s="39"/>
      <c r="S207" s="37">
        <v>5</v>
      </c>
      <c r="T207" s="37">
        <v>2</v>
      </c>
      <c r="U207" s="37">
        <v>3</v>
      </c>
      <c r="V207" s="39"/>
      <c r="W207" s="38" t="s">
        <v>226</v>
      </c>
      <c r="X207" s="39"/>
      <c r="Y207" s="37">
        <v>5</v>
      </c>
      <c r="Z207" s="38">
        <f t="shared" si="9"/>
        <v>37</v>
      </c>
      <c r="AA207" s="38">
        <f t="shared" si="10"/>
        <v>3</v>
      </c>
      <c r="AB207" s="38" t="s">
        <v>27</v>
      </c>
      <c r="AC207" s="38" t="s">
        <v>27</v>
      </c>
      <c r="AD207" s="37">
        <v>2</v>
      </c>
      <c r="AE207" s="37">
        <v>3</v>
      </c>
      <c r="AF207" s="37">
        <v>0</v>
      </c>
      <c r="AG207" s="37">
        <v>9</v>
      </c>
      <c r="AH207" s="38" t="s">
        <v>119</v>
      </c>
      <c r="AI207" s="37">
        <v>1</v>
      </c>
      <c r="AJ207" s="37">
        <v>1</v>
      </c>
      <c r="AK207" s="38" t="s">
        <v>227</v>
      </c>
      <c r="AL207" s="38">
        <f t="shared" si="11"/>
        <v>1</v>
      </c>
      <c r="AM207" s="38" t="s">
        <v>27</v>
      </c>
      <c r="AN207" s="38" t="s">
        <v>680</v>
      </c>
      <c r="AO207" s="37">
        <v>26</v>
      </c>
      <c r="AP207" s="38" t="s">
        <v>677</v>
      </c>
      <c r="AQ207" s="38" t="s">
        <v>683</v>
      </c>
      <c r="AR207" s="38" t="s">
        <v>27</v>
      </c>
      <c r="AS207" s="38" t="s">
        <v>684</v>
      </c>
      <c r="AT207" s="38" t="s">
        <v>27</v>
      </c>
      <c r="AU207" s="38" t="s">
        <v>27</v>
      </c>
      <c r="AV207" s="38" t="s">
        <v>27</v>
      </c>
      <c r="AX207" s="34" t="s">
        <v>748</v>
      </c>
    </row>
    <row r="208" spans="1:50" ht="14.25" customHeight="1" x14ac:dyDescent="0.25">
      <c r="A208" s="37">
        <v>75</v>
      </c>
      <c r="B208" s="38" t="s">
        <v>78</v>
      </c>
      <c r="C208" s="38" t="s">
        <v>26</v>
      </c>
      <c r="D208" s="38" t="s">
        <v>44</v>
      </c>
      <c r="E208" s="38"/>
      <c r="F208" s="38" t="s">
        <v>45</v>
      </c>
      <c r="G208" s="37">
        <v>1</v>
      </c>
      <c r="H208" s="37">
        <v>8</v>
      </c>
      <c r="I208" s="38" t="s">
        <v>106</v>
      </c>
      <c r="J208" s="37">
        <v>90153375</v>
      </c>
      <c r="K208" s="37">
        <v>0</v>
      </c>
      <c r="L208" s="37">
        <v>0</v>
      </c>
      <c r="M208" s="37">
        <v>4</v>
      </c>
      <c r="N208" s="35"/>
      <c r="O208" s="40">
        <v>2</v>
      </c>
      <c r="P208" s="37">
        <v>10</v>
      </c>
      <c r="Q208" s="37">
        <v>6</v>
      </c>
      <c r="R208" s="39"/>
      <c r="S208" s="37">
        <v>6</v>
      </c>
      <c r="T208" s="37">
        <v>1</v>
      </c>
      <c r="U208" s="37">
        <v>3</v>
      </c>
      <c r="V208" s="37">
        <v>2</v>
      </c>
      <c r="W208" s="38" t="s">
        <v>27</v>
      </c>
      <c r="X208" s="39"/>
      <c r="Y208" s="37">
        <v>5</v>
      </c>
      <c r="Z208" s="38">
        <f t="shared" si="9"/>
        <v>39</v>
      </c>
      <c r="AA208" s="38">
        <f t="shared" si="10"/>
        <v>5</v>
      </c>
      <c r="AB208" s="38" t="s">
        <v>27</v>
      </c>
      <c r="AC208" s="38" t="s">
        <v>27</v>
      </c>
      <c r="AD208" s="37">
        <v>4</v>
      </c>
      <c r="AE208" s="37">
        <v>10</v>
      </c>
      <c r="AF208" s="37">
        <v>1</v>
      </c>
      <c r="AG208" s="37">
        <v>23</v>
      </c>
      <c r="AH208" s="38" t="s">
        <v>228</v>
      </c>
      <c r="AI208" s="37">
        <v>2</v>
      </c>
      <c r="AJ208" s="40">
        <v>1</v>
      </c>
      <c r="AK208" s="38" t="s">
        <v>229</v>
      </c>
      <c r="AL208" s="38">
        <f t="shared" si="11"/>
        <v>1</v>
      </c>
      <c r="AM208" s="38" t="s">
        <v>27</v>
      </c>
      <c r="AN208" s="38" t="s">
        <v>673</v>
      </c>
      <c r="AO208" s="37">
        <v>18</v>
      </c>
      <c r="AP208" s="38" t="s">
        <v>677</v>
      </c>
      <c r="AQ208" s="38" t="s">
        <v>690</v>
      </c>
      <c r="AR208" s="38" t="s">
        <v>27</v>
      </c>
      <c r="AS208" s="38" t="s">
        <v>27</v>
      </c>
      <c r="AT208" s="38" t="s">
        <v>27</v>
      </c>
      <c r="AU208" s="38" t="s">
        <v>27</v>
      </c>
      <c r="AV208" s="38" t="s">
        <v>27</v>
      </c>
      <c r="AX208" s="34" t="s">
        <v>747</v>
      </c>
    </row>
    <row r="209" spans="1:50" ht="14.25" customHeight="1" x14ac:dyDescent="0.25">
      <c r="A209" s="37">
        <v>95</v>
      </c>
      <c r="B209" s="38" t="s">
        <v>78</v>
      </c>
      <c r="C209" s="38" t="s">
        <v>26</v>
      </c>
      <c r="D209" s="38" t="s">
        <v>44</v>
      </c>
      <c r="E209" s="38"/>
      <c r="F209" s="38" t="s">
        <v>45</v>
      </c>
      <c r="G209" s="37">
        <v>1</v>
      </c>
      <c r="H209" s="37">
        <v>8</v>
      </c>
      <c r="I209" s="38" t="s">
        <v>111</v>
      </c>
      <c r="J209" s="37">
        <v>134763219</v>
      </c>
      <c r="K209" s="37">
        <v>0</v>
      </c>
      <c r="L209" s="37">
        <v>0</v>
      </c>
      <c r="M209" s="37">
        <v>4</v>
      </c>
      <c r="N209" s="35"/>
      <c r="O209" s="35"/>
      <c r="P209" s="37">
        <v>6</v>
      </c>
      <c r="Q209" s="37">
        <v>2</v>
      </c>
      <c r="R209" s="39"/>
      <c r="S209" s="37">
        <v>2</v>
      </c>
      <c r="T209" s="37">
        <v>1</v>
      </c>
      <c r="U209" s="40">
        <v>2</v>
      </c>
      <c r="V209" s="39"/>
      <c r="W209" s="38" t="s">
        <v>27</v>
      </c>
      <c r="X209" s="35"/>
      <c r="Y209" s="37">
        <v>2</v>
      </c>
      <c r="Z209" s="38">
        <f t="shared" si="9"/>
        <v>19</v>
      </c>
      <c r="AA209" s="38">
        <f t="shared" si="10"/>
        <v>2</v>
      </c>
      <c r="AB209" s="38" t="s">
        <v>27</v>
      </c>
      <c r="AC209" s="38" t="s">
        <v>27</v>
      </c>
      <c r="AD209" s="37">
        <v>2</v>
      </c>
      <c r="AE209" s="37">
        <v>1</v>
      </c>
      <c r="AF209" s="37">
        <v>0</v>
      </c>
      <c r="AG209" s="37">
        <v>6</v>
      </c>
      <c r="AH209" s="38" t="s">
        <v>204</v>
      </c>
      <c r="AI209" s="37">
        <v>2</v>
      </c>
      <c r="AJ209" s="35"/>
      <c r="AK209" s="38" t="s">
        <v>231</v>
      </c>
      <c r="AL209" s="38">
        <f t="shared" si="11"/>
        <v>1</v>
      </c>
      <c r="AM209" s="38" t="s">
        <v>27</v>
      </c>
      <c r="AN209" s="38" t="s">
        <v>673</v>
      </c>
      <c r="AO209" s="37">
        <v>23</v>
      </c>
      <c r="AP209" s="38" t="s">
        <v>677</v>
      </c>
      <c r="AQ209" s="38" t="s">
        <v>691</v>
      </c>
      <c r="AR209" s="38" t="s">
        <v>27</v>
      </c>
      <c r="AS209" s="38" t="s">
        <v>27</v>
      </c>
      <c r="AT209" s="38" t="s">
        <v>27</v>
      </c>
      <c r="AU209" s="38" t="s">
        <v>27</v>
      </c>
      <c r="AV209" s="38" t="s">
        <v>27</v>
      </c>
      <c r="AX209" s="34" t="s">
        <v>747</v>
      </c>
    </row>
    <row r="210" spans="1:50" ht="14.25" customHeight="1" x14ac:dyDescent="0.25">
      <c r="A210" s="37">
        <v>121</v>
      </c>
      <c r="B210" s="38" t="s">
        <v>78</v>
      </c>
      <c r="C210" s="38" t="s">
        <v>26</v>
      </c>
      <c r="D210" s="38" t="s">
        <v>44</v>
      </c>
      <c r="E210" s="38"/>
      <c r="F210" s="38" t="s">
        <v>45</v>
      </c>
      <c r="G210" s="37">
        <v>1</v>
      </c>
      <c r="H210" s="37">
        <v>8</v>
      </c>
      <c r="I210" s="38" t="s">
        <v>111</v>
      </c>
      <c r="J210" s="37">
        <v>134763219</v>
      </c>
      <c r="K210" s="37">
        <v>0</v>
      </c>
      <c r="L210" s="37">
        <v>0</v>
      </c>
      <c r="M210" s="37">
        <v>8</v>
      </c>
      <c r="N210" s="35"/>
      <c r="O210" s="40">
        <v>2</v>
      </c>
      <c r="P210" s="37">
        <v>19</v>
      </c>
      <c r="Q210" s="37">
        <v>11</v>
      </c>
      <c r="R210" s="39"/>
      <c r="S210" s="37">
        <v>11</v>
      </c>
      <c r="T210" s="37">
        <v>1</v>
      </c>
      <c r="U210" s="40">
        <v>5</v>
      </c>
      <c r="V210" s="37">
        <v>4</v>
      </c>
      <c r="W210" s="38" t="s">
        <v>682</v>
      </c>
      <c r="X210" s="37">
        <v>1</v>
      </c>
      <c r="Y210" s="37">
        <v>11</v>
      </c>
      <c r="Z210" s="38">
        <f t="shared" si="9"/>
        <v>73</v>
      </c>
      <c r="AA210" s="38">
        <f t="shared" si="10"/>
        <v>10</v>
      </c>
      <c r="AB210" s="38" t="s">
        <v>27</v>
      </c>
      <c r="AC210" s="38" t="s">
        <v>27</v>
      </c>
      <c r="AD210" s="37">
        <v>8</v>
      </c>
      <c r="AE210" s="37">
        <v>3</v>
      </c>
      <c r="AF210" s="37">
        <v>1</v>
      </c>
      <c r="AG210" s="37">
        <v>17</v>
      </c>
      <c r="AH210" s="38" t="s">
        <v>96</v>
      </c>
      <c r="AI210" s="37">
        <v>1</v>
      </c>
      <c r="AJ210" s="40">
        <v>1</v>
      </c>
      <c r="AK210" s="38" t="s">
        <v>232</v>
      </c>
      <c r="AL210" s="38">
        <f t="shared" si="11"/>
        <v>1</v>
      </c>
      <c r="AM210" s="38" t="s">
        <v>27</v>
      </c>
      <c r="AN210" s="38" t="s">
        <v>673</v>
      </c>
      <c r="AO210" s="37">
        <v>23</v>
      </c>
      <c r="AP210" s="38" t="s">
        <v>677</v>
      </c>
      <c r="AQ210" s="38" t="s">
        <v>691</v>
      </c>
      <c r="AR210" s="38" t="s">
        <v>27</v>
      </c>
      <c r="AS210" s="38" t="s">
        <v>27</v>
      </c>
      <c r="AT210" s="38" t="s">
        <v>27</v>
      </c>
      <c r="AU210" s="38" t="s">
        <v>27</v>
      </c>
      <c r="AV210" s="38" t="s">
        <v>27</v>
      </c>
      <c r="AX210" s="34" t="s">
        <v>747</v>
      </c>
    </row>
    <row r="211" spans="1:50" ht="14.25" customHeight="1" x14ac:dyDescent="0.25">
      <c r="A211" s="37">
        <v>133</v>
      </c>
      <c r="B211" s="38" t="s">
        <v>78</v>
      </c>
      <c r="C211" s="38" t="s">
        <v>26</v>
      </c>
      <c r="D211" s="38" t="s">
        <v>44</v>
      </c>
      <c r="E211" s="38"/>
      <c r="F211" s="38" t="s">
        <v>45</v>
      </c>
      <c r="G211" s="37">
        <v>1</v>
      </c>
      <c r="H211" s="37">
        <v>8</v>
      </c>
      <c r="I211" s="38" t="s">
        <v>118</v>
      </c>
      <c r="J211" s="37">
        <v>10238105208</v>
      </c>
      <c r="K211" s="37">
        <v>0</v>
      </c>
      <c r="L211" s="37">
        <v>0</v>
      </c>
      <c r="M211" s="40">
        <v>4</v>
      </c>
      <c r="N211" s="35"/>
      <c r="O211" s="35"/>
      <c r="P211" s="40">
        <v>8</v>
      </c>
      <c r="Q211" s="40">
        <v>4</v>
      </c>
      <c r="R211" s="35"/>
      <c r="S211" s="40">
        <v>4</v>
      </c>
      <c r="T211" s="40">
        <v>1</v>
      </c>
      <c r="U211" s="40">
        <v>1</v>
      </c>
      <c r="V211" s="40">
        <v>1</v>
      </c>
      <c r="W211" s="38" t="s">
        <v>27</v>
      </c>
      <c r="X211" s="40">
        <v>1</v>
      </c>
      <c r="Y211" s="40">
        <v>3</v>
      </c>
      <c r="Z211" s="38">
        <f t="shared" si="9"/>
        <v>27</v>
      </c>
      <c r="AA211" s="38">
        <f t="shared" si="10"/>
        <v>3</v>
      </c>
      <c r="AB211" s="38" t="s">
        <v>27</v>
      </c>
      <c r="AC211" s="38" t="s">
        <v>27</v>
      </c>
      <c r="AD211" s="37">
        <v>2</v>
      </c>
      <c r="AE211" s="37">
        <v>0</v>
      </c>
      <c r="AF211" s="37">
        <v>2</v>
      </c>
      <c r="AG211" s="37">
        <v>8</v>
      </c>
      <c r="AH211" s="38" t="s">
        <v>112</v>
      </c>
      <c r="AI211" s="37">
        <v>1</v>
      </c>
      <c r="AJ211" s="35"/>
      <c r="AK211" s="38" t="s">
        <v>233</v>
      </c>
      <c r="AL211" s="38">
        <f t="shared" si="11"/>
        <v>1</v>
      </c>
      <c r="AM211" s="38" t="s">
        <v>27</v>
      </c>
      <c r="AN211" s="38" t="s">
        <v>673</v>
      </c>
      <c r="AO211" s="37">
        <v>29</v>
      </c>
      <c r="AP211" s="38" t="s">
        <v>677</v>
      </c>
      <c r="AQ211" s="38" t="s">
        <v>691</v>
      </c>
      <c r="AR211" s="38" t="s">
        <v>27</v>
      </c>
      <c r="AS211" s="38" t="s">
        <v>27</v>
      </c>
      <c r="AT211" s="38" t="s">
        <v>692</v>
      </c>
      <c r="AU211" s="38" t="s">
        <v>27</v>
      </c>
      <c r="AV211" s="38" t="s">
        <v>27</v>
      </c>
      <c r="AX211" s="34" t="s">
        <v>746</v>
      </c>
    </row>
    <row r="212" spans="1:50" ht="14.25" customHeight="1" x14ac:dyDescent="0.25">
      <c r="A212" s="37">
        <v>169</v>
      </c>
      <c r="B212" s="38" t="s">
        <v>78</v>
      </c>
      <c r="C212" s="38" t="s">
        <v>28</v>
      </c>
      <c r="D212" s="38" t="s">
        <v>44</v>
      </c>
      <c r="E212" s="38"/>
      <c r="F212" s="38" t="s">
        <v>45</v>
      </c>
      <c r="G212" s="37">
        <v>1</v>
      </c>
      <c r="H212" s="37">
        <v>8</v>
      </c>
      <c r="I212" s="38" t="s">
        <v>122</v>
      </c>
      <c r="J212" s="37">
        <v>10184154</v>
      </c>
      <c r="K212" s="37">
        <v>23.272727272727298</v>
      </c>
      <c r="L212" s="37">
        <v>0.14090909090909101</v>
      </c>
      <c r="M212" s="40">
        <v>2</v>
      </c>
      <c r="N212" s="47"/>
      <c r="O212" s="47"/>
      <c r="P212" s="40">
        <v>7</v>
      </c>
      <c r="Q212" s="40">
        <v>5</v>
      </c>
      <c r="R212" s="40">
        <v>1</v>
      </c>
      <c r="S212" s="40">
        <v>5</v>
      </c>
      <c r="T212" s="40">
        <v>2</v>
      </c>
      <c r="U212" s="40">
        <v>3</v>
      </c>
      <c r="V212" s="40">
        <v>1.5</v>
      </c>
      <c r="W212" s="38" t="s">
        <v>27</v>
      </c>
      <c r="X212" s="40">
        <v>0.5</v>
      </c>
      <c r="Y212" s="40">
        <v>5</v>
      </c>
      <c r="Z212" s="38">
        <f t="shared" si="9"/>
        <v>32</v>
      </c>
      <c r="AA212" s="38">
        <f t="shared" si="10"/>
        <v>5</v>
      </c>
      <c r="AB212" s="38" t="s">
        <v>99</v>
      </c>
      <c r="AC212" s="38" t="s">
        <v>27</v>
      </c>
      <c r="AD212" s="37">
        <v>2</v>
      </c>
      <c r="AE212" s="37">
        <v>3</v>
      </c>
      <c r="AF212" s="37">
        <v>0</v>
      </c>
      <c r="AG212" s="37">
        <v>6</v>
      </c>
      <c r="AH212" s="38" t="s">
        <v>90</v>
      </c>
      <c r="AI212" s="37">
        <v>4</v>
      </c>
      <c r="AJ212" s="40">
        <v>1</v>
      </c>
      <c r="AK212" s="38" t="s">
        <v>234</v>
      </c>
      <c r="AL212" s="38">
        <f t="shared" si="11"/>
        <v>1</v>
      </c>
      <c r="AM212" s="38" t="s">
        <v>27</v>
      </c>
      <c r="AN212" s="38" t="s">
        <v>680</v>
      </c>
      <c r="AO212" s="37">
        <v>25</v>
      </c>
      <c r="AP212" s="38" t="s">
        <v>677</v>
      </c>
      <c r="AQ212" s="38" t="s">
        <v>694</v>
      </c>
      <c r="AR212" s="38" t="s">
        <v>27</v>
      </c>
      <c r="AS212" s="38" t="s">
        <v>27</v>
      </c>
      <c r="AT212" s="38" t="s">
        <v>692</v>
      </c>
      <c r="AU212" s="38" t="s">
        <v>27</v>
      </c>
      <c r="AV212" s="38" t="s">
        <v>27</v>
      </c>
      <c r="AX212" s="34" t="s">
        <v>746</v>
      </c>
    </row>
    <row r="213" spans="1:50" ht="14.25" customHeight="1" x14ac:dyDescent="0.25">
      <c r="A213" s="37">
        <v>185</v>
      </c>
      <c r="B213" s="38" t="s">
        <v>78</v>
      </c>
      <c r="C213" s="38" t="s">
        <v>26</v>
      </c>
      <c r="D213" s="38" t="s">
        <v>44</v>
      </c>
      <c r="E213" s="38"/>
      <c r="F213" s="38" t="s">
        <v>45</v>
      </c>
      <c r="G213" s="37">
        <v>1</v>
      </c>
      <c r="H213" s="37">
        <v>8</v>
      </c>
      <c r="I213" s="38" t="s">
        <v>124</v>
      </c>
      <c r="J213" s="37">
        <v>1391113645</v>
      </c>
      <c r="K213" s="37">
        <v>61.615384615384599</v>
      </c>
      <c r="L213" s="37">
        <v>0.64247020585048797</v>
      </c>
      <c r="M213" s="37">
        <v>3</v>
      </c>
      <c r="N213" s="35"/>
      <c r="O213" s="35"/>
      <c r="P213" s="37">
        <v>7</v>
      </c>
      <c r="Q213" s="37">
        <v>4</v>
      </c>
      <c r="R213" s="40">
        <v>1</v>
      </c>
      <c r="S213" s="37">
        <v>4</v>
      </c>
      <c r="T213" s="40">
        <v>1</v>
      </c>
      <c r="U213" s="40">
        <v>2</v>
      </c>
      <c r="V213" s="37">
        <v>0.5</v>
      </c>
      <c r="W213" s="38" t="s">
        <v>27</v>
      </c>
      <c r="X213" s="37">
        <v>0.5</v>
      </c>
      <c r="Y213" s="37">
        <v>3</v>
      </c>
      <c r="Z213" s="38">
        <f t="shared" si="9"/>
        <v>26</v>
      </c>
      <c r="AA213" s="38">
        <f t="shared" si="10"/>
        <v>3</v>
      </c>
      <c r="AB213" s="38" t="s">
        <v>89</v>
      </c>
      <c r="AC213" s="38" t="s">
        <v>27</v>
      </c>
      <c r="AD213" s="37">
        <v>2</v>
      </c>
      <c r="AE213" s="37">
        <v>3</v>
      </c>
      <c r="AF213" s="37">
        <v>0</v>
      </c>
      <c r="AG213" s="37">
        <v>7</v>
      </c>
      <c r="AH213" s="38" t="s">
        <v>90</v>
      </c>
      <c r="AI213" s="37">
        <v>4</v>
      </c>
      <c r="AJ213" s="40">
        <v>1</v>
      </c>
      <c r="AK213" s="38" t="s">
        <v>235</v>
      </c>
      <c r="AL213" s="38">
        <f t="shared" si="11"/>
        <v>1</v>
      </c>
      <c r="AM213" s="38" t="s">
        <v>27</v>
      </c>
      <c r="AN213" s="38" t="s">
        <v>680</v>
      </c>
      <c r="AO213" s="37">
        <v>24</v>
      </c>
      <c r="AP213" s="38" t="s">
        <v>677</v>
      </c>
      <c r="AQ213" s="38" t="s">
        <v>691</v>
      </c>
      <c r="AR213" s="38" t="s">
        <v>695</v>
      </c>
      <c r="AS213" s="38" t="s">
        <v>27</v>
      </c>
      <c r="AT213" s="38" t="s">
        <v>692</v>
      </c>
      <c r="AU213" s="38" t="s">
        <v>695</v>
      </c>
      <c r="AV213" s="38" t="s">
        <v>27</v>
      </c>
      <c r="AX213" s="34" t="s">
        <v>746</v>
      </c>
    </row>
    <row r="214" spans="1:50" ht="14.25" customHeight="1" x14ac:dyDescent="0.25">
      <c r="A214" s="37">
        <v>201</v>
      </c>
      <c r="B214" s="38" t="s">
        <v>78</v>
      </c>
      <c r="C214" s="38" t="s">
        <v>26</v>
      </c>
      <c r="D214" s="38" t="s">
        <v>44</v>
      </c>
      <c r="E214" s="38"/>
      <c r="F214" s="38" t="s">
        <v>45</v>
      </c>
      <c r="G214" s="37">
        <v>1</v>
      </c>
      <c r="H214" s="37">
        <v>8</v>
      </c>
      <c r="I214" s="38" t="s">
        <v>126</v>
      </c>
      <c r="J214" s="37">
        <v>8916155192</v>
      </c>
      <c r="K214" s="37">
        <v>0</v>
      </c>
      <c r="L214" s="37">
        <v>0</v>
      </c>
      <c r="M214" s="37">
        <v>4</v>
      </c>
      <c r="N214" s="35"/>
      <c r="O214" s="40">
        <v>3</v>
      </c>
      <c r="P214" s="37">
        <v>11</v>
      </c>
      <c r="Q214" s="40">
        <v>6</v>
      </c>
      <c r="R214" s="47"/>
      <c r="S214" s="40">
        <v>6</v>
      </c>
      <c r="T214" s="40">
        <v>1</v>
      </c>
      <c r="U214" s="40">
        <v>2</v>
      </c>
      <c r="V214" s="40">
        <v>4</v>
      </c>
      <c r="W214" s="38" t="s">
        <v>27</v>
      </c>
      <c r="X214" s="40">
        <v>2</v>
      </c>
      <c r="Y214" s="40">
        <v>8</v>
      </c>
      <c r="Z214" s="38">
        <f t="shared" si="9"/>
        <v>47</v>
      </c>
      <c r="AA214" s="38">
        <f t="shared" si="10"/>
        <v>8</v>
      </c>
      <c r="AB214" s="38" t="s">
        <v>27</v>
      </c>
      <c r="AC214" s="38" t="s">
        <v>27</v>
      </c>
      <c r="AD214" s="37">
        <v>2</v>
      </c>
      <c r="AE214" s="37">
        <v>3</v>
      </c>
      <c r="AF214" s="37">
        <v>0</v>
      </c>
      <c r="AG214" s="37">
        <v>9</v>
      </c>
      <c r="AH214" s="38" t="s">
        <v>116</v>
      </c>
      <c r="AI214" s="37">
        <v>1</v>
      </c>
      <c r="AJ214" s="40">
        <v>1</v>
      </c>
      <c r="AK214" s="38" t="s">
        <v>236</v>
      </c>
      <c r="AL214" s="38">
        <f t="shared" si="11"/>
        <v>1</v>
      </c>
      <c r="AM214" s="38" t="s">
        <v>27</v>
      </c>
      <c r="AN214" s="38" t="s">
        <v>680</v>
      </c>
      <c r="AO214" s="37">
        <v>30</v>
      </c>
      <c r="AP214" s="38" t="s">
        <v>677</v>
      </c>
      <c r="AQ214" s="38" t="s">
        <v>697</v>
      </c>
      <c r="AR214" s="38" t="s">
        <v>27</v>
      </c>
      <c r="AS214" s="38" t="s">
        <v>27</v>
      </c>
      <c r="AT214" s="38" t="s">
        <v>27</v>
      </c>
      <c r="AU214" s="38" t="s">
        <v>27</v>
      </c>
      <c r="AV214" s="38" t="s">
        <v>27</v>
      </c>
      <c r="AX214" s="34" t="s">
        <v>747</v>
      </c>
    </row>
    <row r="215" spans="1:50" ht="14.25" customHeight="1" x14ac:dyDescent="0.25">
      <c r="A215" s="37">
        <v>217</v>
      </c>
      <c r="B215" s="38" t="s">
        <v>78</v>
      </c>
      <c r="C215" s="38" t="s">
        <v>26</v>
      </c>
      <c r="D215" s="38" t="s">
        <v>44</v>
      </c>
      <c r="E215" s="38"/>
      <c r="F215" s="38" t="s">
        <v>45</v>
      </c>
      <c r="G215" s="37">
        <v>1</v>
      </c>
      <c r="H215" s="37">
        <v>8</v>
      </c>
      <c r="I215" s="38" t="s">
        <v>128</v>
      </c>
      <c r="J215" s="37">
        <v>9591208203</v>
      </c>
      <c r="K215" s="37">
        <v>61.615384615384599</v>
      </c>
      <c r="L215" s="37">
        <v>0.64247020585048797</v>
      </c>
      <c r="M215" s="37">
        <v>2</v>
      </c>
      <c r="N215" s="35"/>
      <c r="O215" s="47"/>
      <c r="P215" s="37">
        <v>8</v>
      </c>
      <c r="Q215" s="40">
        <v>6</v>
      </c>
      <c r="R215" s="40">
        <v>1</v>
      </c>
      <c r="S215" s="40">
        <v>6</v>
      </c>
      <c r="T215" s="40">
        <v>1</v>
      </c>
      <c r="U215" s="40">
        <v>1</v>
      </c>
      <c r="V215" s="40">
        <v>1</v>
      </c>
      <c r="W215" s="38" t="s">
        <v>27</v>
      </c>
      <c r="X215" s="40">
        <v>1</v>
      </c>
      <c r="Y215" s="40">
        <v>3</v>
      </c>
      <c r="Z215" s="38">
        <f t="shared" si="9"/>
        <v>30</v>
      </c>
      <c r="AA215" s="38">
        <f t="shared" si="10"/>
        <v>3</v>
      </c>
      <c r="AB215" s="38" t="s">
        <v>89</v>
      </c>
      <c r="AC215" s="38" t="s">
        <v>27</v>
      </c>
      <c r="AD215" s="37">
        <v>2</v>
      </c>
      <c r="AE215" s="37">
        <v>2</v>
      </c>
      <c r="AF215" s="37">
        <v>2</v>
      </c>
      <c r="AG215" s="37">
        <v>9</v>
      </c>
      <c r="AH215" s="38" t="s">
        <v>90</v>
      </c>
      <c r="AI215" s="37">
        <v>4</v>
      </c>
      <c r="AJ215" s="40">
        <v>1</v>
      </c>
      <c r="AK215" s="38" t="s">
        <v>237</v>
      </c>
      <c r="AL215" s="38">
        <f t="shared" si="11"/>
        <v>1</v>
      </c>
      <c r="AM215" s="38" t="s">
        <v>27</v>
      </c>
      <c r="AN215" s="38" t="s">
        <v>680</v>
      </c>
      <c r="AO215" s="37">
        <v>33</v>
      </c>
      <c r="AP215" s="38" t="s">
        <v>677</v>
      </c>
      <c r="AQ215" s="38" t="s">
        <v>698</v>
      </c>
      <c r="AR215" s="38" t="s">
        <v>27</v>
      </c>
      <c r="AS215" s="38" t="s">
        <v>699</v>
      </c>
      <c r="AT215" s="38" t="s">
        <v>27</v>
      </c>
      <c r="AU215" s="38" t="s">
        <v>27</v>
      </c>
      <c r="AV215" s="38" t="s">
        <v>27</v>
      </c>
      <c r="AX215" s="34" t="s">
        <v>748</v>
      </c>
    </row>
    <row r="216" spans="1:50" ht="14.25" customHeight="1" x14ac:dyDescent="0.25">
      <c r="A216" s="37">
        <v>250</v>
      </c>
      <c r="B216" s="38" t="s">
        <v>78</v>
      </c>
      <c r="C216" s="38" t="s">
        <v>26</v>
      </c>
      <c r="D216" s="38" t="s">
        <v>44</v>
      </c>
      <c r="E216" s="38"/>
      <c r="F216" s="38" t="s">
        <v>45</v>
      </c>
      <c r="G216" s="37">
        <v>1</v>
      </c>
      <c r="H216" s="37">
        <v>8</v>
      </c>
      <c r="I216" s="38" t="s">
        <v>130</v>
      </c>
      <c r="J216" s="37">
        <v>3712062108</v>
      </c>
      <c r="K216" s="37">
        <v>0</v>
      </c>
      <c r="L216" s="37">
        <v>0</v>
      </c>
      <c r="M216" s="37">
        <v>6</v>
      </c>
      <c r="N216" s="35"/>
      <c r="O216" s="39"/>
      <c r="P216" s="37">
        <v>14</v>
      </c>
      <c r="Q216" s="37">
        <v>8</v>
      </c>
      <c r="R216" s="35"/>
      <c r="S216" s="37">
        <v>8</v>
      </c>
      <c r="T216" s="40">
        <v>1</v>
      </c>
      <c r="U216" s="37">
        <v>1</v>
      </c>
      <c r="V216" s="37">
        <v>2.5</v>
      </c>
      <c r="W216" s="38" t="s">
        <v>27</v>
      </c>
      <c r="X216" s="37">
        <v>0.5</v>
      </c>
      <c r="Y216" s="37">
        <v>4</v>
      </c>
      <c r="Z216" s="38">
        <f t="shared" si="9"/>
        <v>45</v>
      </c>
      <c r="AA216" s="38">
        <f t="shared" si="10"/>
        <v>4</v>
      </c>
      <c r="AB216" s="38" t="s">
        <v>27</v>
      </c>
      <c r="AC216" s="38" t="s">
        <v>27</v>
      </c>
      <c r="AD216" s="37">
        <v>3</v>
      </c>
      <c r="AE216" s="37">
        <v>3</v>
      </c>
      <c r="AF216" s="37">
        <v>0</v>
      </c>
      <c r="AG216" s="37">
        <v>10</v>
      </c>
      <c r="AH216" s="38" t="s">
        <v>228</v>
      </c>
      <c r="AI216" s="37">
        <v>2</v>
      </c>
      <c r="AJ216" s="40">
        <v>1</v>
      </c>
      <c r="AK216" s="38" t="s">
        <v>239</v>
      </c>
      <c r="AL216" s="38">
        <f t="shared" si="11"/>
        <v>1</v>
      </c>
      <c r="AM216" s="38" t="s">
        <v>27</v>
      </c>
      <c r="AN216" s="38" t="s">
        <v>680</v>
      </c>
      <c r="AO216" s="37">
        <v>28</v>
      </c>
      <c r="AP216" s="38" t="s">
        <v>677</v>
      </c>
      <c r="AQ216" s="38" t="s">
        <v>700</v>
      </c>
      <c r="AR216" s="38" t="s">
        <v>695</v>
      </c>
      <c r="AS216" s="38" t="s">
        <v>701</v>
      </c>
      <c r="AT216" s="38" t="s">
        <v>27</v>
      </c>
      <c r="AU216" s="38" t="s">
        <v>27</v>
      </c>
      <c r="AV216" s="38" t="s">
        <v>27</v>
      </c>
      <c r="AX216" s="34" t="s">
        <v>748</v>
      </c>
    </row>
    <row r="217" spans="1:50" ht="14.25" customHeight="1" x14ac:dyDescent="0.25">
      <c r="A217" s="37">
        <v>284</v>
      </c>
      <c r="B217" s="38" t="s">
        <v>78</v>
      </c>
      <c r="C217" s="38" t="s">
        <v>28</v>
      </c>
      <c r="D217" s="38" t="s">
        <v>44</v>
      </c>
      <c r="E217" s="38"/>
      <c r="F217" s="38" t="s">
        <v>45</v>
      </c>
      <c r="G217" s="37">
        <v>1</v>
      </c>
      <c r="H217" s="37">
        <v>8</v>
      </c>
      <c r="I217" s="38" t="s">
        <v>135</v>
      </c>
      <c r="J217" s="37">
        <v>7717685176</v>
      </c>
      <c r="K217" s="37">
        <v>23.272727272727298</v>
      </c>
      <c r="L217" s="37">
        <v>0.14090909090909101</v>
      </c>
      <c r="M217" s="40">
        <v>3</v>
      </c>
      <c r="N217" s="35"/>
      <c r="O217" s="35"/>
      <c r="P217" s="40">
        <v>7</v>
      </c>
      <c r="Q217" s="40">
        <v>4</v>
      </c>
      <c r="R217" s="40">
        <v>1</v>
      </c>
      <c r="S217" s="40">
        <v>4</v>
      </c>
      <c r="T217" s="40">
        <v>1</v>
      </c>
      <c r="U217" s="40">
        <v>2</v>
      </c>
      <c r="V217" s="40">
        <v>2</v>
      </c>
      <c r="W217" s="38" t="s">
        <v>27</v>
      </c>
      <c r="X217" s="40">
        <v>1</v>
      </c>
      <c r="Y217" s="40">
        <v>5</v>
      </c>
      <c r="Z217" s="38">
        <f t="shared" si="9"/>
        <v>30</v>
      </c>
      <c r="AA217" s="38">
        <f t="shared" si="10"/>
        <v>5</v>
      </c>
      <c r="AB217" s="38" t="s">
        <v>99</v>
      </c>
      <c r="AC217" s="38" t="s">
        <v>27</v>
      </c>
      <c r="AD217" s="37">
        <v>3</v>
      </c>
      <c r="AE217" s="37">
        <v>0</v>
      </c>
      <c r="AF217" s="37">
        <v>1</v>
      </c>
      <c r="AG217" s="37">
        <v>8</v>
      </c>
      <c r="AH217" s="38" t="s">
        <v>96</v>
      </c>
      <c r="AI217" s="37">
        <v>1</v>
      </c>
      <c r="AJ217" s="35"/>
      <c r="AK217" s="38" t="s">
        <v>240</v>
      </c>
      <c r="AL217" s="38">
        <f t="shared" si="11"/>
        <v>1</v>
      </c>
      <c r="AM217" s="38" t="s">
        <v>27</v>
      </c>
      <c r="AN217" s="38" t="s">
        <v>680</v>
      </c>
      <c r="AO217" s="37">
        <v>24</v>
      </c>
      <c r="AP217" s="38" t="s">
        <v>677</v>
      </c>
      <c r="AQ217" s="38" t="s">
        <v>691</v>
      </c>
      <c r="AR217" s="38" t="s">
        <v>27</v>
      </c>
      <c r="AS217" s="38" t="s">
        <v>27</v>
      </c>
      <c r="AT217" s="38" t="s">
        <v>27</v>
      </c>
      <c r="AU217" s="38" t="s">
        <v>27</v>
      </c>
      <c r="AV217" s="38" t="s">
        <v>27</v>
      </c>
      <c r="AX217" s="34" t="s">
        <v>747</v>
      </c>
    </row>
    <row r="218" spans="1:50" ht="14.25" customHeight="1" x14ac:dyDescent="0.25">
      <c r="A218" s="37">
        <v>300</v>
      </c>
      <c r="B218" s="38" t="s">
        <v>78</v>
      </c>
      <c r="C218" s="38" t="s">
        <v>28</v>
      </c>
      <c r="D218" s="38" t="s">
        <v>44</v>
      </c>
      <c r="E218" s="38"/>
      <c r="F218" s="38" t="s">
        <v>45</v>
      </c>
      <c r="G218" s="37">
        <v>1</v>
      </c>
      <c r="H218" s="37">
        <v>8</v>
      </c>
      <c r="I218" s="38" t="s">
        <v>137</v>
      </c>
      <c r="J218" s="37">
        <v>17825107236</v>
      </c>
      <c r="K218" s="37">
        <v>0</v>
      </c>
      <c r="L218" s="37">
        <v>0</v>
      </c>
      <c r="M218" s="37">
        <v>3</v>
      </c>
      <c r="N218" s="35"/>
      <c r="O218" s="40">
        <v>2</v>
      </c>
      <c r="P218" s="37">
        <v>7</v>
      </c>
      <c r="Q218" s="37">
        <v>4</v>
      </c>
      <c r="R218" s="35"/>
      <c r="S218" s="37">
        <v>4</v>
      </c>
      <c r="T218" s="40">
        <v>2</v>
      </c>
      <c r="U218" s="37">
        <v>1</v>
      </c>
      <c r="V218" s="37">
        <v>1</v>
      </c>
      <c r="W218" s="38" t="s">
        <v>27</v>
      </c>
      <c r="X218" s="37">
        <v>1</v>
      </c>
      <c r="Y218" s="37">
        <v>3</v>
      </c>
      <c r="Z218" s="38">
        <f t="shared" si="9"/>
        <v>28</v>
      </c>
      <c r="AA218" s="38">
        <f t="shared" si="10"/>
        <v>3</v>
      </c>
      <c r="AB218" s="38" t="s">
        <v>27</v>
      </c>
      <c r="AC218" s="38" t="s">
        <v>27</v>
      </c>
      <c r="AD218" s="37">
        <v>1</v>
      </c>
      <c r="AE218" s="37">
        <v>4</v>
      </c>
      <c r="AF218" s="37">
        <v>1</v>
      </c>
      <c r="AG218" s="37">
        <v>9</v>
      </c>
      <c r="AH218" s="38" t="s">
        <v>159</v>
      </c>
      <c r="AI218" s="37">
        <v>2</v>
      </c>
      <c r="AJ218" s="40">
        <v>1</v>
      </c>
      <c r="AK218" s="38" t="s">
        <v>241</v>
      </c>
      <c r="AL218" s="38">
        <f t="shared" si="11"/>
        <v>1</v>
      </c>
      <c r="AM218" s="38" t="s">
        <v>27</v>
      </c>
      <c r="AN218" s="38" t="s">
        <v>680</v>
      </c>
      <c r="AO218" s="37">
        <v>31</v>
      </c>
      <c r="AP218" s="38" t="s">
        <v>674</v>
      </c>
      <c r="AQ218" s="38" t="s">
        <v>703</v>
      </c>
      <c r="AR218" s="38" t="s">
        <v>27</v>
      </c>
      <c r="AS218" s="38" t="s">
        <v>704</v>
      </c>
      <c r="AT218" s="38" t="s">
        <v>27</v>
      </c>
      <c r="AU218" s="38" t="s">
        <v>27</v>
      </c>
      <c r="AV218" s="38" t="s">
        <v>27</v>
      </c>
      <c r="AX218" s="34" t="s">
        <v>748</v>
      </c>
    </row>
    <row r="219" spans="1:50" ht="14.25" customHeight="1" x14ac:dyDescent="0.25">
      <c r="A219" s="37">
        <v>321</v>
      </c>
      <c r="B219" s="38" t="s">
        <v>78</v>
      </c>
      <c r="C219" s="38" t="s">
        <v>26</v>
      </c>
      <c r="D219" s="38" t="s">
        <v>44</v>
      </c>
      <c r="E219" s="38"/>
      <c r="F219" s="38" t="s">
        <v>45</v>
      </c>
      <c r="G219" s="37">
        <v>1</v>
      </c>
      <c r="H219" s="37">
        <v>8</v>
      </c>
      <c r="I219" s="38" t="s">
        <v>142</v>
      </c>
      <c r="J219" s="37">
        <v>8282194225</v>
      </c>
      <c r="K219" s="37">
        <v>31</v>
      </c>
      <c r="L219" s="37">
        <v>0.21126760563380301</v>
      </c>
      <c r="M219" s="40">
        <v>2</v>
      </c>
      <c r="N219" s="35"/>
      <c r="O219" s="35"/>
      <c r="P219" s="40">
        <v>5</v>
      </c>
      <c r="Q219" s="40">
        <v>2</v>
      </c>
      <c r="R219" s="40">
        <v>1</v>
      </c>
      <c r="S219" s="40">
        <v>2</v>
      </c>
      <c r="T219" s="40">
        <v>2</v>
      </c>
      <c r="U219" s="40">
        <v>1</v>
      </c>
      <c r="V219" s="40">
        <v>2</v>
      </c>
      <c r="W219" s="38" t="s">
        <v>27</v>
      </c>
      <c r="X219" s="35"/>
      <c r="Y219" s="40">
        <v>3</v>
      </c>
      <c r="Z219" s="38">
        <f t="shared" si="9"/>
        <v>20</v>
      </c>
      <c r="AA219" s="38">
        <f t="shared" si="10"/>
        <v>3</v>
      </c>
      <c r="AB219" s="38" t="s">
        <v>765</v>
      </c>
      <c r="AC219" s="38" t="s">
        <v>27</v>
      </c>
      <c r="AD219" s="37">
        <v>0</v>
      </c>
      <c r="AE219" s="37">
        <v>2</v>
      </c>
      <c r="AF219" s="37">
        <v>0</v>
      </c>
      <c r="AG219" s="37">
        <v>7</v>
      </c>
      <c r="AH219" s="38" t="s">
        <v>228</v>
      </c>
      <c r="AI219" s="37">
        <v>2</v>
      </c>
      <c r="AJ219" s="40">
        <v>1</v>
      </c>
      <c r="AK219" s="38" t="s">
        <v>242</v>
      </c>
      <c r="AL219" s="38">
        <f t="shared" si="11"/>
        <v>1</v>
      </c>
      <c r="AM219" s="38" t="s">
        <v>27</v>
      </c>
      <c r="AN219" s="38" t="s">
        <v>680</v>
      </c>
      <c r="AO219" s="37">
        <v>27</v>
      </c>
      <c r="AP219" s="38" t="s">
        <v>677</v>
      </c>
      <c r="AQ219" s="38" t="s">
        <v>691</v>
      </c>
      <c r="AR219" s="38" t="s">
        <v>695</v>
      </c>
      <c r="AS219" s="38" t="s">
        <v>27</v>
      </c>
      <c r="AT219" s="38" t="s">
        <v>692</v>
      </c>
      <c r="AU219" s="38" t="s">
        <v>27</v>
      </c>
      <c r="AV219" s="38" t="s">
        <v>27</v>
      </c>
      <c r="AX219" s="34" t="s">
        <v>746</v>
      </c>
    </row>
    <row r="220" spans="1:50" ht="14.25" customHeight="1" x14ac:dyDescent="0.25">
      <c r="A220" s="37">
        <v>342</v>
      </c>
      <c r="B220" s="38" t="s">
        <v>78</v>
      </c>
      <c r="C220" s="38" t="s">
        <v>28</v>
      </c>
      <c r="D220" s="38" t="s">
        <v>44</v>
      </c>
      <c r="E220" s="38"/>
      <c r="F220" s="38" t="s">
        <v>45</v>
      </c>
      <c r="G220" s="37">
        <v>1</v>
      </c>
      <c r="H220" s="37">
        <v>8</v>
      </c>
      <c r="I220" s="38" t="s">
        <v>146</v>
      </c>
      <c r="J220" s="37">
        <v>94222252116</v>
      </c>
      <c r="K220" s="37">
        <v>56.363636363636402</v>
      </c>
      <c r="L220" s="37">
        <v>0.55454545454545401</v>
      </c>
      <c r="M220" s="37">
        <v>1</v>
      </c>
      <c r="N220" s="35"/>
      <c r="O220" s="35"/>
      <c r="P220" s="37">
        <v>2</v>
      </c>
      <c r="Q220" s="37">
        <v>1</v>
      </c>
      <c r="R220" s="40">
        <v>1</v>
      </c>
      <c r="S220" s="37">
        <v>1</v>
      </c>
      <c r="T220" s="40">
        <v>1</v>
      </c>
      <c r="U220" s="37">
        <v>1</v>
      </c>
      <c r="V220" s="39"/>
      <c r="W220" s="38" t="s">
        <v>27</v>
      </c>
      <c r="X220" s="39"/>
      <c r="Y220" s="37">
        <v>1</v>
      </c>
      <c r="Z220" s="38">
        <f t="shared" si="9"/>
        <v>9</v>
      </c>
      <c r="AA220" s="38">
        <f t="shared" si="10"/>
        <v>1</v>
      </c>
      <c r="AB220" s="38" t="s">
        <v>102</v>
      </c>
      <c r="AC220" s="38" t="s">
        <v>27</v>
      </c>
      <c r="AD220" s="37">
        <v>0</v>
      </c>
      <c r="AE220" s="37">
        <v>1</v>
      </c>
      <c r="AF220" s="37">
        <v>0</v>
      </c>
      <c r="AG220" s="37">
        <v>2</v>
      </c>
      <c r="AH220" s="38" t="s">
        <v>90</v>
      </c>
      <c r="AI220" s="37">
        <v>4</v>
      </c>
      <c r="AJ220" s="35"/>
      <c r="AK220" s="38" t="s">
        <v>243</v>
      </c>
      <c r="AL220" s="38">
        <f t="shared" si="11"/>
        <v>1</v>
      </c>
      <c r="AM220" s="38" t="s">
        <v>27</v>
      </c>
      <c r="AN220" s="38" t="s">
        <v>680</v>
      </c>
      <c r="AO220" s="37">
        <v>36</v>
      </c>
      <c r="AP220" s="38" t="s">
        <v>677</v>
      </c>
      <c r="AQ220" s="38" t="s">
        <v>707</v>
      </c>
      <c r="AR220" s="38" t="s">
        <v>27</v>
      </c>
      <c r="AS220" s="38" t="s">
        <v>708</v>
      </c>
      <c r="AT220" s="38" t="s">
        <v>27</v>
      </c>
      <c r="AU220" s="38" t="s">
        <v>27</v>
      </c>
      <c r="AV220" s="38" t="s">
        <v>27</v>
      </c>
      <c r="AX220" s="34" t="s">
        <v>748</v>
      </c>
    </row>
    <row r="221" spans="1:50" ht="14.25" customHeight="1" x14ac:dyDescent="0.25">
      <c r="A221" s="37">
        <v>358</v>
      </c>
      <c r="B221" s="38" t="s">
        <v>78</v>
      </c>
      <c r="C221" s="38" t="s">
        <v>26</v>
      </c>
      <c r="D221" s="38" t="s">
        <v>44</v>
      </c>
      <c r="E221" s="38"/>
      <c r="F221" s="38" t="s">
        <v>45</v>
      </c>
      <c r="G221" s="37">
        <v>1</v>
      </c>
      <c r="H221" s="37">
        <v>8</v>
      </c>
      <c r="I221" s="38" t="s">
        <v>147</v>
      </c>
      <c r="J221" s="37">
        <v>84463153</v>
      </c>
      <c r="K221" s="37">
        <v>31</v>
      </c>
      <c r="L221" s="37">
        <v>0.21126760563380301</v>
      </c>
      <c r="M221" s="40">
        <v>3</v>
      </c>
      <c r="N221" s="35"/>
      <c r="O221" s="35"/>
      <c r="P221" s="40">
        <v>5</v>
      </c>
      <c r="Q221" s="40">
        <v>2</v>
      </c>
      <c r="R221" s="40">
        <v>1</v>
      </c>
      <c r="S221" s="40">
        <v>2</v>
      </c>
      <c r="T221" s="40">
        <v>2</v>
      </c>
      <c r="U221" s="40">
        <v>1</v>
      </c>
      <c r="V221" s="40">
        <v>0.5</v>
      </c>
      <c r="W221" s="38" t="s">
        <v>27</v>
      </c>
      <c r="X221" s="40">
        <v>0.5</v>
      </c>
      <c r="Y221" s="40">
        <v>2</v>
      </c>
      <c r="Z221" s="38">
        <f t="shared" si="9"/>
        <v>19</v>
      </c>
      <c r="AA221" s="38">
        <f t="shared" si="10"/>
        <v>2</v>
      </c>
      <c r="AB221" s="38" t="s">
        <v>765</v>
      </c>
      <c r="AC221" s="38" t="s">
        <v>27</v>
      </c>
      <c r="AD221" s="37">
        <v>0</v>
      </c>
      <c r="AE221" s="37">
        <v>1</v>
      </c>
      <c r="AF221" s="37">
        <v>0</v>
      </c>
      <c r="AG221" s="37">
        <v>2</v>
      </c>
      <c r="AH221" s="38" t="s">
        <v>90</v>
      </c>
      <c r="AI221" s="37">
        <v>4</v>
      </c>
      <c r="AJ221" s="47"/>
      <c r="AK221" s="38" t="s">
        <v>244</v>
      </c>
      <c r="AL221" s="38">
        <f t="shared" si="11"/>
        <v>1</v>
      </c>
      <c r="AM221" s="38" t="s">
        <v>27</v>
      </c>
      <c r="AN221" s="38" t="s">
        <v>680</v>
      </c>
      <c r="AO221" s="37">
        <v>26</v>
      </c>
      <c r="AP221" s="38" t="s">
        <v>677</v>
      </c>
      <c r="AQ221" s="38" t="s">
        <v>709</v>
      </c>
      <c r="AR221" s="38" t="s">
        <v>27</v>
      </c>
      <c r="AS221" s="38" t="s">
        <v>27</v>
      </c>
      <c r="AT221" s="38" t="s">
        <v>692</v>
      </c>
      <c r="AU221" s="38" t="s">
        <v>695</v>
      </c>
      <c r="AV221" s="38" t="s">
        <v>27</v>
      </c>
      <c r="AX221" s="34" t="s">
        <v>746</v>
      </c>
    </row>
    <row r="222" spans="1:50" ht="14.25" customHeight="1" x14ac:dyDescent="0.25">
      <c r="A222" s="37">
        <v>407</v>
      </c>
      <c r="B222" s="38" t="s">
        <v>78</v>
      </c>
      <c r="C222" s="38" t="s">
        <v>28</v>
      </c>
      <c r="D222" s="38" t="s">
        <v>44</v>
      </c>
      <c r="E222" s="38"/>
      <c r="F222" s="38" t="s">
        <v>45</v>
      </c>
      <c r="G222" s="37">
        <v>1</v>
      </c>
      <c r="H222" s="37">
        <v>8</v>
      </c>
      <c r="I222" s="38" t="s">
        <v>85</v>
      </c>
      <c r="J222" s="37">
        <v>1347638136</v>
      </c>
      <c r="K222" s="37">
        <v>0</v>
      </c>
      <c r="L222" s="37">
        <v>0</v>
      </c>
      <c r="M222" s="40">
        <v>6</v>
      </c>
      <c r="N222" s="35"/>
      <c r="O222" s="40">
        <v>1</v>
      </c>
      <c r="P222" s="40">
        <v>12</v>
      </c>
      <c r="Q222" s="40">
        <v>6</v>
      </c>
      <c r="R222" s="35"/>
      <c r="S222" s="40">
        <v>6</v>
      </c>
      <c r="T222" s="40">
        <v>1</v>
      </c>
      <c r="U222" s="40">
        <v>3</v>
      </c>
      <c r="V222" s="40">
        <v>2</v>
      </c>
      <c r="W222" s="38" t="s">
        <v>27</v>
      </c>
      <c r="X222" s="40">
        <v>1</v>
      </c>
      <c r="Y222" s="40">
        <v>6</v>
      </c>
      <c r="Z222" s="38">
        <f t="shared" si="9"/>
        <v>44</v>
      </c>
      <c r="AA222" s="38">
        <f t="shared" si="10"/>
        <v>6</v>
      </c>
      <c r="AB222" s="38" t="s">
        <v>27</v>
      </c>
      <c r="AC222" s="38" t="s">
        <v>27</v>
      </c>
      <c r="AD222" s="37">
        <v>2</v>
      </c>
      <c r="AE222" s="37">
        <v>2</v>
      </c>
      <c r="AF222" s="37">
        <v>0</v>
      </c>
      <c r="AG222" s="37">
        <v>7</v>
      </c>
      <c r="AH222" s="38" t="s">
        <v>83</v>
      </c>
      <c r="AI222" s="37">
        <v>3</v>
      </c>
      <c r="AJ222" s="40">
        <v>1</v>
      </c>
      <c r="AK222" s="38" t="s">
        <v>246</v>
      </c>
      <c r="AL222" s="38">
        <f t="shared" si="11"/>
        <v>1</v>
      </c>
      <c r="AM222" s="38" t="s">
        <v>27</v>
      </c>
      <c r="AN222" s="38" t="s">
        <v>673</v>
      </c>
      <c r="AO222" s="37">
        <v>20</v>
      </c>
      <c r="AP222" s="38" t="s">
        <v>677</v>
      </c>
      <c r="AQ222" s="38" t="s">
        <v>678</v>
      </c>
      <c r="AR222" s="38" t="s">
        <v>27</v>
      </c>
      <c r="AS222" s="38" t="s">
        <v>27</v>
      </c>
      <c r="AT222" s="38" t="s">
        <v>27</v>
      </c>
      <c r="AU222" s="38" t="s">
        <v>27</v>
      </c>
      <c r="AV222" s="38" t="s">
        <v>27</v>
      </c>
      <c r="AX222" s="34" t="s">
        <v>747</v>
      </c>
    </row>
    <row r="223" spans="1:50" ht="14.25" customHeight="1" x14ac:dyDescent="0.25">
      <c r="A223" s="37">
        <v>439</v>
      </c>
      <c r="B223" s="38" t="s">
        <v>78</v>
      </c>
      <c r="C223" s="38" t="s">
        <v>26</v>
      </c>
      <c r="D223" s="38" t="s">
        <v>44</v>
      </c>
      <c r="E223" s="38"/>
      <c r="F223" s="38" t="s">
        <v>45</v>
      </c>
      <c r="G223" s="37">
        <v>1</v>
      </c>
      <c r="H223" s="37">
        <v>8</v>
      </c>
      <c r="I223" s="38" t="s">
        <v>150</v>
      </c>
      <c r="J223" s="37">
        <v>82135906</v>
      </c>
      <c r="K223" s="37">
        <v>31</v>
      </c>
      <c r="L223" s="37">
        <v>0.21126760563380301</v>
      </c>
      <c r="M223" s="37">
        <v>4</v>
      </c>
      <c r="N223" s="35"/>
      <c r="O223" s="47"/>
      <c r="P223" s="37">
        <v>7</v>
      </c>
      <c r="Q223" s="37">
        <v>3</v>
      </c>
      <c r="R223" s="40">
        <v>1</v>
      </c>
      <c r="S223" s="37">
        <v>3</v>
      </c>
      <c r="T223" s="40">
        <v>1</v>
      </c>
      <c r="U223" s="37">
        <v>1</v>
      </c>
      <c r="V223" s="37">
        <v>0.5</v>
      </c>
      <c r="W223" s="38" t="s">
        <v>682</v>
      </c>
      <c r="X223" s="37">
        <v>0.5</v>
      </c>
      <c r="Y223" s="37">
        <v>3</v>
      </c>
      <c r="Z223" s="38">
        <f t="shared" si="9"/>
        <v>24</v>
      </c>
      <c r="AA223" s="38">
        <f t="shared" si="10"/>
        <v>2</v>
      </c>
      <c r="AB223" s="38" t="s">
        <v>765</v>
      </c>
      <c r="AC223" s="38" t="s">
        <v>27</v>
      </c>
      <c r="AD223" s="37">
        <v>2</v>
      </c>
      <c r="AE223" s="37">
        <v>1</v>
      </c>
      <c r="AF223" s="37">
        <v>0</v>
      </c>
      <c r="AG223" s="37">
        <v>5</v>
      </c>
      <c r="AH223" s="38" t="s">
        <v>90</v>
      </c>
      <c r="AI223" s="37">
        <v>4</v>
      </c>
      <c r="AJ223" s="40">
        <v>1</v>
      </c>
      <c r="AK223" s="38" t="s">
        <v>247</v>
      </c>
      <c r="AL223" s="38">
        <f t="shared" si="11"/>
        <v>1</v>
      </c>
      <c r="AM223" s="38" t="s">
        <v>27</v>
      </c>
      <c r="AN223" s="38" t="s">
        <v>680</v>
      </c>
      <c r="AO223" s="37">
        <v>34</v>
      </c>
      <c r="AP223" s="38" t="s">
        <v>677</v>
      </c>
      <c r="AQ223" s="38" t="s">
        <v>712</v>
      </c>
      <c r="AR223" s="38" t="s">
        <v>27</v>
      </c>
      <c r="AS223" s="38" t="s">
        <v>713</v>
      </c>
      <c r="AT223" s="38" t="s">
        <v>27</v>
      </c>
      <c r="AU223" s="38" t="s">
        <v>27</v>
      </c>
      <c r="AV223" s="38" t="s">
        <v>27</v>
      </c>
      <c r="AX223" s="34" t="s">
        <v>748</v>
      </c>
    </row>
    <row r="224" spans="1:50" ht="14.25" customHeight="1" x14ac:dyDescent="0.25">
      <c r="A224" s="37">
        <v>455</v>
      </c>
      <c r="B224" s="38" t="s">
        <v>78</v>
      </c>
      <c r="C224" s="38" t="s">
        <v>28</v>
      </c>
      <c r="D224" s="38" t="s">
        <v>44</v>
      </c>
      <c r="E224" s="38"/>
      <c r="F224" s="38" t="s">
        <v>45</v>
      </c>
      <c r="G224" s="37">
        <v>1</v>
      </c>
      <c r="H224" s="37">
        <v>8</v>
      </c>
      <c r="I224" s="38" t="s">
        <v>152</v>
      </c>
      <c r="J224" s="37">
        <v>792288984</v>
      </c>
      <c r="K224" s="37">
        <v>23.272727272727298</v>
      </c>
      <c r="L224" s="37">
        <v>0.14090909090909101</v>
      </c>
      <c r="M224" s="37">
        <v>1</v>
      </c>
      <c r="N224" s="35"/>
      <c r="O224" s="35"/>
      <c r="P224" s="37">
        <v>5</v>
      </c>
      <c r="Q224" s="37">
        <v>3</v>
      </c>
      <c r="R224" s="40">
        <v>1</v>
      </c>
      <c r="S224" s="37">
        <v>3</v>
      </c>
      <c r="T224" s="40">
        <v>1</v>
      </c>
      <c r="U224" s="40">
        <v>2</v>
      </c>
      <c r="V224" s="37">
        <v>1.5</v>
      </c>
      <c r="W224" s="38" t="s">
        <v>27</v>
      </c>
      <c r="X224" s="37">
        <v>0.5</v>
      </c>
      <c r="Y224" s="37">
        <v>4</v>
      </c>
      <c r="Z224" s="38">
        <f t="shared" si="9"/>
        <v>22</v>
      </c>
      <c r="AA224" s="38">
        <f t="shared" si="10"/>
        <v>4</v>
      </c>
      <c r="AB224" s="38" t="s">
        <v>99</v>
      </c>
      <c r="AC224" s="38" t="s">
        <v>27</v>
      </c>
      <c r="AD224" s="37">
        <v>2</v>
      </c>
      <c r="AE224" s="37">
        <v>1</v>
      </c>
      <c r="AF224" s="37">
        <v>0</v>
      </c>
      <c r="AG224" s="37">
        <v>4</v>
      </c>
      <c r="AH224" s="38" t="s">
        <v>90</v>
      </c>
      <c r="AI224" s="37">
        <v>4</v>
      </c>
      <c r="AJ224" s="40">
        <v>1</v>
      </c>
      <c r="AK224" s="38" t="s">
        <v>248</v>
      </c>
      <c r="AL224" s="38">
        <f t="shared" si="11"/>
        <v>1</v>
      </c>
      <c r="AM224" s="38" t="s">
        <v>27</v>
      </c>
      <c r="AN224" s="38" t="s">
        <v>673</v>
      </c>
      <c r="AO224" s="37">
        <v>23</v>
      </c>
      <c r="AP224" s="38" t="s">
        <v>677</v>
      </c>
      <c r="AQ224" s="38" t="s">
        <v>714</v>
      </c>
      <c r="AR224" s="38" t="s">
        <v>695</v>
      </c>
      <c r="AS224" s="38" t="s">
        <v>27</v>
      </c>
      <c r="AT224" s="38" t="s">
        <v>27</v>
      </c>
      <c r="AU224" s="38" t="s">
        <v>27</v>
      </c>
      <c r="AV224" s="38" t="s">
        <v>710</v>
      </c>
      <c r="AX224" s="34" t="s">
        <v>747</v>
      </c>
    </row>
    <row r="225" spans="1:50" ht="14.25" customHeight="1" x14ac:dyDescent="0.25">
      <c r="A225" s="37">
        <v>476</v>
      </c>
      <c r="B225" s="38" t="s">
        <v>78</v>
      </c>
      <c r="C225" s="38" t="s">
        <v>28</v>
      </c>
      <c r="D225" s="38" t="s">
        <v>44</v>
      </c>
      <c r="E225" s="38"/>
      <c r="F225" s="38" t="s">
        <v>45</v>
      </c>
      <c r="G225" s="37">
        <v>1</v>
      </c>
      <c r="H225" s="37">
        <v>8</v>
      </c>
      <c r="I225" s="38" t="s">
        <v>158</v>
      </c>
      <c r="J225" s="37">
        <v>927618937</v>
      </c>
      <c r="K225" s="37">
        <v>23.272727272727298</v>
      </c>
      <c r="L225" s="37">
        <v>0.14090909090909101</v>
      </c>
      <c r="M225" s="37">
        <v>1</v>
      </c>
      <c r="N225" s="35"/>
      <c r="O225" s="35"/>
      <c r="P225" s="37">
        <v>2</v>
      </c>
      <c r="Q225" s="37">
        <v>1</v>
      </c>
      <c r="R225" s="40">
        <v>1</v>
      </c>
      <c r="S225" s="37">
        <v>1</v>
      </c>
      <c r="T225" s="40">
        <v>2</v>
      </c>
      <c r="U225" s="37">
        <v>1</v>
      </c>
      <c r="V225" s="40">
        <v>0.5</v>
      </c>
      <c r="W225" s="38" t="s">
        <v>27</v>
      </c>
      <c r="X225" s="40">
        <v>0.5</v>
      </c>
      <c r="Y225" s="37">
        <v>2</v>
      </c>
      <c r="Z225" s="38">
        <f t="shared" si="9"/>
        <v>12</v>
      </c>
      <c r="AA225" s="38">
        <f t="shared" si="10"/>
        <v>2</v>
      </c>
      <c r="AB225" s="38" t="s">
        <v>99</v>
      </c>
      <c r="AC225" s="38" t="s">
        <v>27</v>
      </c>
      <c r="AD225" s="37">
        <v>1</v>
      </c>
      <c r="AE225" s="37">
        <v>1</v>
      </c>
      <c r="AF225" s="37">
        <v>1</v>
      </c>
      <c r="AG225" s="37">
        <v>5</v>
      </c>
      <c r="AH225" s="38" t="s">
        <v>90</v>
      </c>
      <c r="AI225" s="37">
        <v>4</v>
      </c>
      <c r="AJ225" s="40">
        <v>1</v>
      </c>
      <c r="AK225" s="38" t="s">
        <v>249</v>
      </c>
      <c r="AL225" s="38">
        <f t="shared" si="11"/>
        <v>1</v>
      </c>
      <c r="AM225" s="38" t="s">
        <v>27</v>
      </c>
      <c r="AN225" s="38" t="s">
        <v>673</v>
      </c>
      <c r="AO225" s="37">
        <v>25</v>
      </c>
      <c r="AP225" s="38" t="s">
        <v>677</v>
      </c>
      <c r="AQ225" s="38" t="s">
        <v>721</v>
      </c>
      <c r="AR225" s="38" t="s">
        <v>27</v>
      </c>
      <c r="AS225" s="38" t="s">
        <v>686</v>
      </c>
      <c r="AT225" s="38" t="s">
        <v>27</v>
      </c>
      <c r="AU225" s="38" t="s">
        <v>27</v>
      </c>
      <c r="AV225" s="38" t="s">
        <v>27</v>
      </c>
      <c r="AX225" s="34" t="s">
        <v>747</v>
      </c>
    </row>
    <row r="226" spans="1:50" ht="14.25" customHeight="1" x14ac:dyDescent="0.25">
      <c r="A226" s="37">
        <v>497</v>
      </c>
      <c r="B226" s="38" t="s">
        <v>78</v>
      </c>
      <c r="C226" s="38" t="s">
        <v>28</v>
      </c>
      <c r="D226" s="38" t="s">
        <v>44</v>
      </c>
      <c r="E226" s="38"/>
      <c r="F226" s="38" t="s">
        <v>45</v>
      </c>
      <c r="G226" s="37">
        <v>1</v>
      </c>
      <c r="H226" s="37">
        <v>8</v>
      </c>
      <c r="I226" s="38" t="s">
        <v>165</v>
      </c>
      <c r="J226" s="37">
        <v>1412134207</v>
      </c>
      <c r="K226" s="37">
        <v>0</v>
      </c>
      <c r="L226" s="37">
        <v>0</v>
      </c>
      <c r="M226" s="37">
        <v>3</v>
      </c>
      <c r="N226" s="35"/>
      <c r="O226" s="35"/>
      <c r="P226" s="37">
        <v>7</v>
      </c>
      <c r="Q226" s="37">
        <v>4</v>
      </c>
      <c r="R226" s="35"/>
      <c r="S226" s="37">
        <v>4</v>
      </c>
      <c r="T226" s="40">
        <v>1</v>
      </c>
      <c r="U226" s="40">
        <v>1</v>
      </c>
      <c r="V226" s="37">
        <v>2.5</v>
      </c>
      <c r="W226" s="38" t="s">
        <v>27</v>
      </c>
      <c r="X226" s="40">
        <v>2.5</v>
      </c>
      <c r="Y226" s="37">
        <v>6</v>
      </c>
      <c r="Z226" s="38">
        <f t="shared" si="9"/>
        <v>31</v>
      </c>
      <c r="AA226" s="38">
        <f t="shared" si="10"/>
        <v>6</v>
      </c>
      <c r="AB226" s="38" t="s">
        <v>27</v>
      </c>
      <c r="AC226" s="38" t="s">
        <v>27</v>
      </c>
      <c r="AD226" s="37">
        <v>4</v>
      </c>
      <c r="AE226" s="37">
        <v>1</v>
      </c>
      <c r="AF226" s="37">
        <v>0</v>
      </c>
      <c r="AG226" s="37">
        <v>8</v>
      </c>
      <c r="AH226" s="38" t="s">
        <v>90</v>
      </c>
      <c r="AI226" s="37">
        <v>4</v>
      </c>
      <c r="AJ226" s="40">
        <v>1</v>
      </c>
      <c r="AK226" s="38" t="s">
        <v>250</v>
      </c>
      <c r="AL226" s="38">
        <f t="shared" si="11"/>
        <v>1</v>
      </c>
      <c r="AM226" s="38" t="s">
        <v>27</v>
      </c>
      <c r="AN226" s="38" t="s">
        <v>680</v>
      </c>
      <c r="AO226" s="37">
        <v>25</v>
      </c>
      <c r="AP226" s="38" t="s">
        <v>677</v>
      </c>
      <c r="AQ226" s="38" t="s">
        <v>705</v>
      </c>
      <c r="AR226" s="38" t="s">
        <v>27</v>
      </c>
      <c r="AS226" s="38" t="s">
        <v>27</v>
      </c>
      <c r="AT226" s="38" t="s">
        <v>27</v>
      </c>
      <c r="AU226" s="38" t="s">
        <v>27</v>
      </c>
      <c r="AV226" s="38" t="s">
        <v>27</v>
      </c>
      <c r="AX226" s="34" t="s">
        <v>747</v>
      </c>
    </row>
    <row r="227" spans="1:50" ht="14.25" customHeight="1" x14ac:dyDescent="0.25">
      <c r="A227" s="37">
        <v>44</v>
      </c>
      <c r="B227" s="38" t="s">
        <v>78</v>
      </c>
      <c r="C227" s="38" t="s">
        <v>28</v>
      </c>
      <c r="D227" s="38" t="s">
        <v>46</v>
      </c>
      <c r="E227" s="38"/>
      <c r="F227" s="38" t="s">
        <v>32</v>
      </c>
      <c r="G227" s="37">
        <v>98</v>
      </c>
      <c r="H227" s="37">
        <v>9</v>
      </c>
      <c r="I227" s="38" t="s">
        <v>101</v>
      </c>
      <c r="J227" s="37">
        <v>17888851</v>
      </c>
      <c r="K227" s="37">
        <v>0.75</v>
      </c>
      <c r="L227" s="37">
        <v>0.375</v>
      </c>
      <c r="M227" s="40">
        <v>7</v>
      </c>
      <c r="N227" s="35"/>
      <c r="O227" s="40">
        <v>8</v>
      </c>
      <c r="P227" s="40">
        <v>12</v>
      </c>
      <c r="Q227" s="40">
        <v>5</v>
      </c>
      <c r="R227" s="40">
        <v>1</v>
      </c>
      <c r="S227" s="40">
        <v>5</v>
      </c>
      <c r="T227" s="40">
        <v>1</v>
      </c>
      <c r="U227" s="40">
        <v>1</v>
      </c>
      <c r="V227" s="40">
        <v>4.5</v>
      </c>
      <c r="W227" s="38" t="s">
        <v>27</v>
      </c>
      <c r="X227" s="40">
        <v>1.5</v>
      </c>
      <c r="Y227" s="40">
        <v>7</v>
      </c>
      <c r="Z227" s="38">
        <f t="shared" si="9"/>
        <v>53</v>
      </c>
      <c r="AA227" s="38">
        <f t="shared" si="10"/>
        <v>7</v>
      </c>
      <c r="AB227" s="38" t="s">
        <v>99</v>
      </c>
      <c r="AC227" s="38" t="s">
        <v>27</v>
      </c>
      <c r="AD227" s="37">
        <v>10</v>
      </c>
      <c r="AE227" s="37">
        <v>6</v>
      </c>
      <c r="AF227" s="37">
        <v>0</v>
      </c>
      <c r="AG227" s="37">
        <v>26</v>
      </c>
      <c r="AH227" s="38" t="s">
        <v>112</v>
      </c>
      <c r="AI227" s="37">
        <v>1</v>
      </c>
      <c r="AJ227" s="40">
        <v>1</v>
      </c>
      <c r="AK227" s="38" t="s">
        <v>359</v>
      </c>
      <c r="AL227" s="38">
        <f t="shared" si="11"/>
        <v>1</v>
      </c>
      <c r="AM227" s="38" t="s">
        <v>27</v>
      </c>
      <c r="AN227" s="38" t="s">
        <v>680</v>
      </c>
      <c r="AO227" s="37">
        <v>30</v>
      </c>
      <c r="AP227" s="38" t="s">
        <v>674</v>
      </c>
      <c r="AQ227" s="38" t="s">
        <v>687</v>
      </c>
      <c r="AR227" s="38" t="s">
        <v>27</v>
      </c>
      <c r="AS227" s="38" t="s">
        <v>688</v>
      </c>
      <c r="AT227" s="38" t="s">
        <v>27</v>
      </c>
      <c r="AU227" s="38" t="s">
        <v>27</v>
      </c>
      <c r="AV227" s="38" t="s">
        <v>27</v>
      </c>
      <c r="AX227" s="34" t="s">
        <v>748</v>
      </c>
    </row>
    <row r="228" spans="1:50" ht="14.25" customHeight="1" x14ac:dyDescent="0.25">
      <c r="A228" s="37">
        <v>83</v>
      </c>
      <c r="B228" s="38" t="s">
        <v>78</v>
      </c>
      <c r="C228" s="38" t="s">
        <v>26</v>
      </c>
      <c r="D228" s="38" t="s">
        <v>46</v>
      </c>
      <c r="E228" s="38"/>
      <c r="F228" s="38" t="s">
        <v>32</v>
      </c>
      <c r="G228" s="37">
        <v>98</v>
      </c>
      <c r="H228" s="37">
        <v>9</v>
      </c>
      <c r="I228" s="38" t="s">
        <v>106</v>
      </c>
      <c r="J228" s="37">
        <v>90153375</v>
      </c>
      <c r="K228" s="37">
        <v>0.32142857142857101</v>
      </c>
      <c r="L228" s="37">
        <v>0.160714285714286</v>
      </c>
      <c r="M228" s="40">
        <v>6</v>
      </c>
      <c r="N228" s="35"/>
      <c r="O228" s="40">
        <v>6</v>
      </c>
      <c r="P228" s="40">
        <v>10</v>
      </c>
      <c r="Q228" s="40">
        <v>4</v>
      </c>
      <c r="R228" s="40">
        <v>1</v>
      </c>
      <c r="S228" s="40">
        <v>4</v>
      </c>
      <c r="T228" s="40">
        <v>1</v>
      </c>
      <c r="U228" s="40">
        <v>2</v>
      </c>
      <c r="V228" s="40">
        <v>3.5</v>
      </c>
      <c r="W228" s="38" t="s">
        <v>27</v>
      </c>
      <c r="X228" s="40">
        <v>0.5</v>
      </c>
      <c r="Y228" s="40">
        <v>6</v>
      </c>
      <c r="Z228" s="38">
        <f t="shared" si="9"/>
        <v>44</v>
      </c>
      <c r="AA228" s="38">
        <f t="shared" si="10"/>
        <v>6</v>
      </c>
      <c r="AB228" s="38" t="s">
        <v>765</v>
      </c>
      <c r="AC228" s="38" t="s">
        <v>27</v>
      </c>
      <c r="AD228" s="37">
        <v>7</v>
      </c>
      <c r="AE228" s="37">
        <v>11</v>
      </c>
      <c r="AF228" s="37">
        <v>1</v>
      </c>
      <c r="AG228" s="37">
        <v>28</v>
      </c>
      <c r="AH228" s="38" t="s">
        <v>262</v>
      </c>
      <c r="AI228" s="37">
        <v>3</v>
      </c>
      <c r="AJ228" s="40">
        <v>1</v>
      </c>
      <c r="AK228" s="38" t="s">
        <v>361</v>
      </c>
      <c r="AL228" s="38">
        <f t="shared" si="11"/>
        <v>1</v>
      </c>
      <c r="AM228" s="38" t="s">
        <v>27</v>
      </c>
      <c r="AN228" s="38" t="s">
        <v>673</v>
      </c>
      <c r="AO228" s="37">
        <v>18</v>
      </c>
      <c r="AP228" s="38" t="s">
        <v>677</v>
      </c>
      <c r="AQ228" s="38" t="s">
        <v>690</v>
      </c>
      <c r="AR228" s="38" t="s">
        <v>27</v>
      </c>
      <c r="AS228" s="38" t="s">
        <v>27</v>
      </c>
      <c r="AT228" s="38" t="s">
        <v>27</v>
      </c>
      <c r="AU228" s="38" t="s">
        <v>27</v>
      </c>
      <c r="AV228" s="38" t="s">
        <v>27</v>
      </c>
      <c r="AX228" s="34" t="s">
        <v>747</v>
      </c>
    </row>
    <row r="229" spans="1:50" ht="14.25" customHeight="1" x14ac:dyDescent="0.25">
      <c r="A229" s="37">
        <v>99</v>
      </c>
      <c r="B229" s="38" t="s">
        <v>78</v>
      </c>
      <c r="C229" s="38" t="s">
        <v>26</v>
      </c>
      <c r="D229" s="38" t="s">
        <v>46</v>
      </c>
      <c r="E229" s="38"/>
      <c r="F229" s="38" t="s">
        <v>32</v>
      </c>
      <c r="G229" s="37">
        <v>98</v>
      </c>
      <c r="H229" s="37">
        <v>9</v>
      </c>
      <c r="I229" s="38" t="s">
        <v>111</v>
      </c>
      <c r="J229" s="37">
        <v>134763219</v>
      </c>
      <c r="K229" s="37">
        <v>0</v>
      </c>
      <c r="L229" s="37">
        <v>0</v>
      </c>
      <c r="M229" s="37">
        <v>9</v>
      </c>
      <c r="N229" s="35"/>
      <c r="O229" s="40">
        <v>3</v>
      </c>
      <c r="P229" s="37">
        <v>18</v>
      </c>
      <c r="Q229" s="37">
        <v>9</v>
      </c>
      <c r="R229" s="35"/>
      <c r="S229" s="37">
        <v>9</v>
      </c>
      <c r="T229" s="40">
        <v>2</v>
      </c>
      <c r="U229" s="37">
        <v>3</v>
      </c>
      <c r="V229" s="37">
        <v>6</v>
      </c>
      <c r="W229" s="38" t="s">
        <v>27</v>
      </c>
      <c r="X229" s="40">
        <v>3</v>
      </c>
      <c r="Y229" s="37">
        <v>12</v>
      </c>
      <c r="Z229" s="38">
        <f t="shared" si="9"/>
        <v>74</v>
      </c>
      <c r="AA229" s="38">
        <f t="shared" si="10"/>
        <v>12</v>
      </c>
      <c r="AB229" s="38" t="s">
        <v>27</v>
      </c>
      <c r="AC229" s="38" t="s">
        <v>27</v>
      </c>
      <c r="AD229" s="37">
        <v>6</v>
      </c>
      <c r="AE229" s="37">
        <v>5</v>
      </c>
      <c r="AF229" s="37">
        <v>2</v>
      </c>
      <c r="AG229" s="37">
        <v>22</v>
      </c>
      <c r="AH229" s="38" t="s">
        <v>112</v>
      </c>
      <c r="AI229" s="37">
        <v>1</v>
      </c>
      <c r="AJ229" s="40">
        <v>1</v>
      </c>
      <c r="AK229" s="38" t="s">
        <v>362</v>
      </c>
      <c r="AL229" s="38">
        <f t="shared" si="11"/>
        <v>1</v>
      </c>
      <c r="AM229" s="38" t="s">
        <v>27</v>
      </c>
      <c r="AN229" s="38" t="s">
        <v>673</v>
      </c>
      <c r="AO229" s="37">
        <v>23</v>
      </c>
      <c r="AP229" s="38" t="s">
        <v>677</v>
      </c>
      <c r="AQ229" s="38" t="s">
        <v>691</v>
      </c>
      <c r="AR229" s="38" t="s">
        <v>27</v>
      </c>
      <c r="AS229" s="38" t="s">
        <v>27</v>
      </c>
      <c r="AT229" s="38" t="s">
        <v>27</v>
      </c>
      <c r="AU229" s="38" t="s">
        <v>27</v>
      </c>
      <c r="AV229" s="38" t="s">
        <v>27</v>
      </c>
      <c r="AX229" s="34" t="s">
        <v>747</v>
      </c>
    </row>
    <row r="230" spans="1:50" ht="14.25" customHeight="1" x14ac:dyDescent="0.25">
      <c r="A230" s="37">
        <v>125</v>
      </c>
      <c r="B230" s="38" t="s">
        <v>78</v>
      </c>
      <c r="C230" s="38" t="s">
        <v>26</v>
      </c>
      <c r="D230" s="38" t="s">
        <v>46</v>
      </c>
      <c r="E230" s="38"/>
      <c r="F230" s="38" t="s">
        <v>32</v>
      </c>
      <c r="G230" s="37">
        <v>98</v>
      </c>
      <c r="H230" s="37">
        <v>9</v>
      </c>
      <c r="I230" s="38" t="s">
        <v>111</v>
      </c>
      <c r="J230" s="37">
        <v>134763219</v>
      </c>
      <c r="K230" s="37">
        <v>0</v>
      </c>
      <c r="L230" s="37">
        <v>0</v>
      </c>
      <c r="M230" s="40">
        <v>7</v>
      </c>
      <c r="N230" s="40">
        <v>1</v>
      </c>
      <c r="O230" s="40">
        <v>7</v>
      </c>
      <c r="P230" s="40">
        <v>12</v>
      </c>
      <c r="Q230" s="40">
        <v>4</v>
      </c>
      <c r="R230" s="35"/>
      <c r="S230" s="40">
        <v>4</v>
      </c>
      <c r="T230" s="40">
        <v>1</v>
      </c>
      <c r="U230" s="40">
        <v>1</v>
      </c>
      <c r="V230" s="40">
        <v>3.5</v>
      </c>
      <c r="W230" s="38" t="s">
        <v>27</v>
      </c>
      <c r="X230" s="40">
        <v>2.5</v>
      </c>
      <c r="Y230" s="40">
        <v>7</v>
      </c>
      <c r="Z230" s="38">
        <f t="shared" si="9"/>
        <v>50</v>
      </c>
      <c r="AA230" s="38">
        <f t="shared" si="10"/>
        <v>7</v>
      </c>
      <c r="AB230" s="38" t="s">
        <v>27</v>
      </c>
      <c r="AC230" s="38" t="s">
        <v>27</v>
      </c>
      <c r="AD230" s="37">
        <v>2</v>
      </c>
      <c r="AE230" s="37">
        <v>6</v>
      </c>
      <c r="AF230" s="37">
        <v>0</v>
      </c>
      <c r="AG230" s="37">
        <v>18</v>
      </c>
      <c r="AH230" s="38" t="s">
        <v>96</v>
      </c>
      <c r="AI230" s="37">
        <v>1</v>
      </c>
      <c r="AJ230" s="40">
        <v>1</v>
      </c>
      <c r="AK230" s="38" t="s">
        <v>363</v>
      </c>
      <c r="AL230" s="38">
        <f t="shared" si="11"/>
        <v>1</v>
      </c>
      <c r="AM230" s="38" t="s">
        <v>27</v>
      </c>
      <c r="AN230" s="38" t="s">
        <v>673</v>
      </c>
      <c r="AO230" s="37">
        <v>23</v>
      </c>
      <c r="AP230" s="38" t="s">
        <v>677</v>
      </c>
      <c r="AQ230" s="38" t="s">
        <v>691</v>
      </c>
      <c r="AR230" s="38" t="s">
        <v>27</v>
      </c>
      <c r="AS230" s="38" t="s">
        <v>27</v>
      </c>
      <c r="AT230" s="38" t="s">
        <v>27</v>
      </c>
      <c r="AU230" s="38" t="s">
        <v>27</v>
      </c>
      <c r="AV230" s="38" t="s">
        <v>27</v>
      </c>
      <c r="AX230" s="34" t="s">
        <v>747</v>
      </c>
    </row>
    <row r="231" spans="1:50" ht="14.25" customHeight="1" x14ac:dyDescent="0.25">
      <c r="A231" s="37">
        <v>288</v>
      </c>
      <c r="B231" s="38" t="s">
        <v>78</v>
      </c>
      <c r="C231" s="38" t="s">
        <v>28</v>
      </c>
      <c r="D231" s="38" t="s">
        <v>46</v>
      </c>
      <c r="E231" s="38"/>
      <c r="F231" s="38" t="s">
        <v>32</v>
      </c>
      <c r="G231" s="37">
        <v>98</v>
      </c>
      <c r="H231" s="37">
        <v>9</v>
      </c>
      <c r="I231" s="38" t="s">
        <v>135</v>
      </c>
      <c r="J231" s="37">
        <v>7717685176</v>
      </c>
      <c r="K231" s="37">
        <v>0.75</v>
      </c>
      <c r="L231" s="37">
        <v>0.375</v>
      </c>
      <c r="M231" s="40">
        <v>1</v>
      </c>
      <c r="N231" s="35"/>
      <c r="O231" s="40">
        <v>2</v>
      </c>
      <c r="P231" s="40">
        <v>2</v>
      </c>
      <c r="Q231" s="40">
        <v>1</v>
      </c>
      <c r="R231" s="40">
        <v>1</v>
      </c>
      <c r="S231" s="40">
        <v>1</v>
      </c>
      <c r="T231" s="40">
        <v>1</v>
      </c>
      <c r="U231" s="40">
        <v>2</v>
      </c>
      <c r="V231" s="40">
        <v>0.5</v>
      </c>
      <c r="W231" s="38" t="s">
        <v>27</v>
      </c>
      <c r="X231" s="40">
        <v>0.5</v>
      </c>
      <c r="Y231" s="40">
        <v>3</v>
      </c>
      <c r="Z231" s="38">
        <f t="shared" si="9"/>
        <v>15</v>
      </c>
      <c r="AA231" s="38">
        <f t="shared" si="10"/>
        <v>3</v>
      </c>
      <c r="AB231" s="38" t="s">
        <v>99</v>
      </c>
      <c r="AC231" s="38" t="s">
        <v>27</v>
      </c>
      <c r="AD231" s="37">
        <v>2</v>
      </c>
      <c r="AE231" s="37">
        <v>1</v>
      </c>
      <c r="AF231" s="37">
        <v>0</v>
      </c>
      <c r="AG231" s="37">
        <v>6</v>
      </c>
      <c r="AH231" s="38" t="s">
        <v>274</v>
      </c>
      <c r="AI231" s="37">
        <v>7</v>
      </c>
      <c r="AJ231" s="35"/>
      <c r="AK231" s="38" t="s">
        <v>368</v>
      </c>
      <c r="AL231" s="38">
        <f t="shared" si="11"/>
        <v>1</v>
      </c>
      <c r="AM231" s="38" t="s">
        <v>27</v>
      </c>
      <c r="AN231" s="38" t="s">
        <v>680</v>
      </c>
      <c r="AO231" s="37">
        <v>24</v>
      </c>
      <c r="AP231" s="38" t="s">
        <v>677</v>
      </c>
      <c r="AQ231" s="38" t="s">
        <v>691</v>
      </c>
      <c r="AR231" s="38" t="s">
        <v>27</v>
      </c>
      <c r="AS231" s="38" t="s">
        <v>27</v>
      </c>
      <c r="AT231" s="38" t="s">
        <v>27</v>
      </c>
      <c r="AU231" s="38" t="s">
        <v>27</v>
      </c>
      <c r="AV231" s="38" t="s">
        <v>27</v>
      </c>
      <c r="AX231" s="34" t="s">
        <v>747</v>
      </c>
    </row>
    <row r="232" spans="1:50" ht="14.25" customHeight="1" x14ac:dyDescent="0.25">
      <c r="A232" s="37">
        <v>309</v>
      </c>
      <c r="B232" s="38" t="s">
        <v>78</v>
      </c>
      <c r="C232" s="38" t="s">
        <v>28</v>
      </c>
      <c r="D232" s="38" t="s">
        <v>46</v>
      </c>
      <c r="E232" s="38"/>
      <c r="F232" s="38" t="s">
        <v>32</v>
      </c>
      <c r="G232" s="37">
        <v>98</v>
      </c>
      <c r="H232" s="37">
        <v>9</v>
      </c>
      <c r="I232" s="38" t="s">
        <v>140</v>
      </c>
      <c r="J232" s="37">
        <v>79247246103</v>
      </c>
      <c r="K232" s="37">
        <v>0.5</v>
      </c>
      <c r="L232" s="37">
        <v>0.25</v>
      </c>
      <c r="M232" s="40">
        <v>5</v>
      </c>
      <c r="N232" s="35"/>
      <c r="O232" s="35"/>
      <c r="P232" s="40">
        <v>10</v>
      </c>
      <c r="Q232" s="40">
        <v>5</v>
      </c>
      <c r="R232" s="40">
        <v>1</v>
      </c>
      <c r="S232" s="40">
        <v>5</v>
      </c>
      <c r="T232" s="40">
        <v>1</v>
      </c>
      <c r="U232" s="40">
        <v>1</v>
      </c>
      <c r="V232" s="40">
        <v>2</v>
      </c>
      <c r="W232" s="38" t="s">
        <v>27</v>
      </c>
      <c r="X232" s="40">
        <v>2</v>
      </c>
      <c r="Y232" s="40">
        <v>5</v>
      </c>
      <c r="Z232" s="38">
        <f t="shared" si="9"/>
        <v>37</v>
      </c>
      <c r="AA232" s="38">
        <f t="shared" si="10"/>
        <v>5</v>
      </c>
      <c r="AB232" s="38" t="s">
        <v>102</v>
      </c>
      <c r="AC232" s="38" t="s">
        <v>27</v>
      </c>
      <c r="AD232" s="37">
        <v>2</v>
      </c>
      <c r="AE232" s="37">
        <v>3</v>
      </c>
      <c r="AF232" s="37">
        <v>0</v>
      </c>
      <c r="AG232" s="37">
        <v>6</v>
      </c>
      <c r="AH232" s="38" t="s">
        <v>258</v>
      </c>
      <c r="AI232" s="37">
        <v>9</v>
      </c>
      <c r="AJ232" s="35"/>
      <c r="AK232" s="38" t="s">
        <v>369</v>
      </c>
      <c r="AL232" s="38">
        <f t="shared" si="11"/>
        <v>1</v>
      </c>
      <c r="AM232" s="38" t="s">
        <v>27</v>
      </c>
      <c r="AN232" s="38" t="s">
        <v>673</v>
      </c>
      <c r="AO232" s="37">
        <v>18</v>
      </c>
      <c r="AP232" s="38" t="s">
        <v>674</v>
      </c>
      <c r="AQ232" s="38" t="s">
        <v>705</v>
      </c>
      <c r="AR232" s="38" t="s">
        <v>27</v>
      </c>
      <c r="AS232" s="38" t="s">
        <v>686</v>
      </c>
      <c r="AT232" s="38" t="s">
        <v>27</v>
      </c>
      <c r="AU232" s="38" t="s">
        <v>27</v>
      </c>
      <c r="AV232" s="38" t="s">
        <v>27</v>
      </c>
      <c r="AX232" s="34" t="s">
        <v>747</v>
      </c>
    </row>
    <row r="233" spans="1:50" ht="14.25" customHeight="1" x14ac:dyDescent="0.25">
      <c r="A233" s="37">
        <v>325</v>
      </c>
      <c r="B233" s="38" t="s">
        <v>78</v>
      </c>
      <c r="C233" s="38" t="s">
        <v>26</v>
      </c>
      <c r="D233" s="38" t="s">
        <v>46</v>
      </c>
      <c r="E233" s="38"/>
      <c r="F233" s="38" t="s">
        <v>32</v>
      </c>
      <c r="G233" s="37">
        <v>98</v>
      </c>
      <c r="H233" s="37">
        <v>9</v>
      </c>
      <c r="I233" s="38" t="s">
        <v>142</v>
      </c>
      <c r="J233" s="37">
        <v>8282194225</v>
      </c>
      <c r="K233" s="37">
        <v>0.32142857142857101</v>
      </c>
      <c r="L233" s="37">
        <v>0.160714285714286</v>
      </c>
      <c r="M233" s="37">
        <v>7</v>
      </c>
      <c r="N233" s="35"/>
      <c r="O233" s="35"/>
      <c r="P233" s="37">
        <v>16</v>
      </c>
      <c r="Q233" s="37">
        <v>9</v>
      </c>
      <c r="R233" s="40">
        <v>1</v>
      </c>
      <c r="S233" s="37">
        <v>9</v>
      </c>
      <c r="T233" s="40">
        <v>1</v>
      </c>
      <c r="U233" s="40">
        <v>1</v>
      </c>
      <c r="V233" s="37">
        <v>2</v>
      </c>
      <c r="W233" s="38" t="s">
        <v>27</v>
      </c>
      <c r="X233" s="37">
        <v>1</v>
      </c>
      <c r="Y233" s="37">
        <v>4</v>
      </c>
      <c r="Z233" s="38">
        <f t="shared" si="9"/>
        <v>51</v>
      </c>
      <c r="AA233" s="38">
        <f t="shared" si="10"/>
        <v>4</v>
      </c>
      <c r="AB233" s="38" t="s">
        <v>765</v>
      </c>
      <c r="AC233" s="38" t="s">
        <v>27</v>
      </c>
      <c r="AD233" s="37">
        <v>4</v>
      </c>
      <c r="AE233" s="37">
        <v>2</v>
      </c>
      <c r="AF233" s="37">
        <v>0</v>
      </c>
      <c r="AG233" s="37">
        <v>8</v>
      </c>
      <c r="AH233" s="38" t="s">
        <v>258</v>
      </c>
      <c r="AI233" s="37">
        <v>9</v>
      </c>
      <c r="AJ233" s="35"/>
      <c r="AK233" s="38" t="s">
        <v>370</v>
      </c>
      <c r="AL233" s="38">
        <f t="shared" si="11"/>
        <v>1</v>
      </c>
      <c r="AM233" s="38" t="s">
        <v>27</v>
      </c>
      <c r="AN233" s="38" t="s">
        <v>680</v>
      </c>
      <c r="AO233" s="37">
        <v>27</v>
      </c>
      <c r="AP233" s="38" t="s">
        <v>677</v>
      </c>
      <c r="AQ233" s="38" t="s">
        <v>691</v>
      </c>
      <c r="AR233" s="38" t="s">
        <v>695</v>
      </c>
      <c r="AS233" s="38" t="s">
        <v>27</v>
      </c>
      <c r="AT233" s="38" t="s">
        <v>692</v>
      </c>
      <c r="AU233" s="38" t="s">
        <v>27</v>
      </c>
      <c r="AV233" s="38" t="s">
        <v>27</v>
      </c>
      <c r="AX233" s="34" t="s">
        <v>746</v>
      </c>
    </row>
    <row r="234" spans="1:50" ht="14.25" customHeight="1" x14ac:dyDescent="0.25">
      <c r="A234" s="37">
        <v>362</v>
      </c>
      <c r="B234" s="38" t="s">
        <v>78</v>
      </c>
      <c r="C234" s="38" t="s">
        <v>26</v>
      </c>
      <c r="D234" s="38" t="s">
        <v>46</v>
      </c>
      <c r="E234" s="38"/>
      <c r="F234" s="38" t="s">
        <v>32</v>
      </c>
      <c r="G234" s="37">
        <v>98</v>
      </c>
      <c r="H234" s="37">
        <v>9</v>
      </c>
      <c r="I234" s="38" t="s">
        <v>147</v>
      </c>
      <c r="J234" s="37">
        <v>84463153</v>
      </c>
      <c r="K234" s="37">
        <v>2</v>
      </c>
      <c r="L234" s="37">
        <v>1</v>
      </c>
      <c r="M234" s="37">
        <v>1</v>
      </c>
      <c r="N234" s="35"/>
      <c r="O234" s="35"/>
      <c r="P234" s="37">
        <v>3</v>
      </c>
      <c r="Q234" s="37">
        <v>1</v>
      </c>
      <c r="R234" s="40">
        <v>2</v>
      </c>
      <c r="S234" s="37">
        <v>1</v>
      </c>
      <c r="T234" s="40">
        <v>1</v>
      </c>
      <c r="U234" s="37">
        <v>2</v>
      </c>
      <c r="V234" s="37">
        <v>0.5</v>
      </c>
      <c r="W234" s="38" t="s">
        <v>27</v>
      </c>
      <c r="X234" s="37">
        <v>0.5</v>
      </c>
      <c r="Y234" s="37">
        <v>3</v>
      </c>
      <c r="Z234" s="38">
        <f t="shared" si="9"/>
        <v>15</v>
      </c>
      <c r="AA234" s="38">
        <f t="shared" si="10"/>
        <v>3</v>
      </c>
      <c r="AB234" s="38" t="s">
        <v>27</v>
      </c>
      <c r="AC234" s="38" t="s">
        <v>27</v>
      </c>
      <c r="AD234" s="37">
        <v>2</v>
      </c>
      <c r="AE234" s="37">
        <v>1</v>
      </c>
      <c r="AF234" s="37">
        <v>0</v>
      </c>
      <c r="AG234" s="37">
        <v>4</v>
      </c>
      <c r="AH234" s="38" t="s">
        <v>258</v>
      </c>
      <c r="AI234" s="37">
        <v>9</v>
      </c>
      <c r="AJ234" s="35"/>
      <c r="AK234" s="38" t="s">
        <v>372</v>
      </c>
      <c r="AL234" s="38">
        <f t="shared" si="11"/>
        <v>1</v>
      </c>
      <c r="AM234" s="38" t="s">
        <v>27</v>
      </c>
      <c r="AN234" s="38" t="s">
        <v>680</v>
      </c>
      <c r="AO234" s="37">
        <v>26</v>
      </c>
      <c r="AP234" s="38" t="s">
        <v>677</v>
      </c>
      <c r="AQ234" s="38" t="s">
        <v>709</v>
      </c>
      <c r="AR234" s="38" t="s">
        <v>27</v>
      </c>
      <c r="AS234" s="38" t="s">
        <v>27</v>
      </c>
      <c r="AT234" s="38" t="s">
        <v>692</v>
      </c>
      <c r="AU234" s="38" t="s">
        <v>695</v>
      </c>
      <c r="AV234" s="38" t="s">
        <v>27</v>
      </c>
      <c r="AX234" s="34" t="s">
        <v>746</v>
      </c>
    </row>
    <row r="235" spans="1:50" ht="14.25" customHeight="1" x14ac:dyDescent="0.25">
      <c r="A235" s="37">
        <v>459</v>
      </c>
      <c r="B235" s="38" t="s">
        <v>78</v>
      </c>
      <c r="C235" s="38" t="s">
        <v>28</v>
      </c>
      <c r="D235" s="38" t="s">
        <v>46</v>
      </c>
      <c r="E235" s="38"/>
      <c r="F235" s="38" t="s">
        <v>32</v>
      </c>
      <c r="G235" s="37">
        <v>98</v>
      </c>
      <c r="H235" s="37">
        <v>9</v>
      </c>
      <c r="I235" s="38" t="s">
        <v>152</v>
      </c>
      <c r="J235" s="37">
        <v>792288984</v>
      </c>
      <c r="K235" s="37">
        <v>2</v>
      </c>
      <c r="L235" s="37">
        <v>1</v>
      </c>
      <c r="M235" s="40">
        <v>1</v>
      </c>
      <c r="N235" s="35"/>
      <c r="O235" s="35"/>
      <c r="P235" s="40">
        <v>4</v>
      </c>
      <c r="Q235" s="40">
        <v>3</v>
      </c>
      <c r="R235" s="40">
        <v>2</v>
      </c>
      <c r="S235" s="40">
        <v>3</v>
      </c>
      <c r="T235" s="40">
        <v>1</v>
      </c>
      <c r="U235" s="40">
        <v>1</v>
      </c>
      <c r="V235" s="35"/>
      <c r="W235" s="38" t="s">
        <v>27</v>
      </c>
      <c r="X235" s="35"/>
      <c r="Y235" s="40">
        <v>1</v>
      </c>
      <c r="Z235" s="38">
        <f t="shared" si="9"/>
        <v>16</v>
      </c>
      <c r="AA235" s="38">
        <f t="shared" si="10"/>
        <v>1</v>
      </c>
      <c r="AB235" s="38" t="s">
        <v>27</v>
      </c>
      <c r="AC235" s="38" t="s">
        <v>27</v>
      </c>
      <c r="AD235" s="37">
        <v>4</v>
      </c>
      <c r="AE235" s="37">
        <v>1</v>
      </c>
      <c r="AF235" s="37">
        <v>0</v>
      </c>
      <c r="AG235" s="37">
        <v>7</v>
      </c>
      <c r="AH235" s="38" t="s">
        <v>258</v>
      </c>
      <c r="AI235" s="37">
        <v>9</v>
      </c>
      <c r="AJ235" s="35"/>
      <c r="AK235" s="38" t="s">
        <v>374</v>
      </c>
      <c r="AL235" s="38">
        <f t="shared" si="11"/>
        <v>1</v>
      </c>
      <c r="AM235" s="38" t="s">
        <v>27</v>
      </c>
      <c r="AN235" s="38" t="s">
        <v>673</v>
      </c>
      <c r="AO235" s="37">
        <v>23</v>
      </c>
      <c r="AP235" s="38" t="s">
        <v>677</v>
      </c>
      <c r="AQ235" s="38" t="s">
        <v>714</v>
      </c>
      <c r="AR235" s="38" t="s">
        <v>695</v>
      </c>
      <c r="AS235" s="38" t="s">
        <v>27</v>
      </c>
      <c r="AT235" s="38" t="s">
        <v>27</v>
      </c>
      <c r="AU235" s="38" t="s">
        <v>27</v>
      </c>
      <c r="AV235" s="38" t="s">
        <v>27</v>
      </c>
      <c r="AX235" s="34" t="s">
        <v>747</v>
      </c>
    </row>
    <row r="236" spans="1:50" ht="14.25" customHeight="1" x14ac:dyDescent="0.25">
      <c r="A236" s="37">
        <v>501</v>
      </c>
      <c r="B236" s="38" t="s">
        <v>78</v>
      </c>
      <c r="C236" s="38" t="s">
        <v>28</v>
      </c>
      <c r="D236" s="38" t="s">
        <v>46</v>
      </c>
      <c r="E236" s="38"/>
      <c r="F236" s="38" t="s">
        <v>32</v>
      </c>
      <c r="G236" s="37">
        <v>98</v>
      </c>
      <c r="H236" s="37">
        <v>9</v>
      </c>
      <c r="I236" s="38" t="s">
        <v>165</v>
      </c>
      <c r="J236" s="37">
        <v>1412134207</v>
      </c>
      <c r="K236" s="37">
        <v>2</v>
      </c>
      <c r="L236" s="37">
        <v>1</v>
      </c>
      <c r="M236" s="37">
        <v>1</v>
      </c>
      <c r="N236" s="35"/>
      <c r="O236" s="35"/>
      <c r="P236" s="37">
        <v>2</v>
      </c>
      <c r="Q236" s="37">
        <v>1</v>
      </c>
      <c r="R236" s="40">
        <v>2</v>
      </c>
      <c r="S236" s="37">
        <v>1</v>
      </c>
      <c r="T236" s="40">
        <v>1</v>
      </c>
      <c r="U236" s="37">
        <v>1</v>
      </c>
      <c r="V236" s="39"/>
      <c r="W236" s="38" t="s">
        <v>27</v>
      </c>
      <c r="X236" s="39"/>
      <c r="Y236" s="37">
        <v>1</v>
      </c>
      <c r="Z236" s="38">
        <f t="shared" si="9"/>
        <v>10</v>
      </c>
      <c r="AA236" s="38">
        <f t="shared" si="10"/>
        <v>1</v>
      </c>
      <c r="AB236" s="38" t="s">
        <v>27</v>
      </c>
      <c r="AC236" s="38" t="s">
        <v>27</v>
      </c>
      <c r="AD236" s="37">
        <v>1</v>
      </c>
      <c r="AE236" s="37">
        <v>0</v>
      </c>
      <c r="AF236" s="37">
        <v>0</v>
      </c>
      <c r="AG236" s="37">
        <v>2</v>
      </c>
      <c r="AH236" s="38" t="s">
        <v>258</v>
      </c>
      <c r="AI236" s="37">
        <v>9</v>
      </c>
      <c r="AJ236" s="39"/>
      <c r="AK236" s="38" t="s">
        <v>376</v>
      </c>
      <c r="AL236" s="38">
        <f t="shared" si="11"/>
        <v>1</v>
      </c>
      <c r="AM236" s="38" t="s">
        <v>27</v>
      </c>
      <c r="AN236" s="38" t="s">
        <v>680</v>
      </c>
      <c r="AO236" s="37">
        <v>25</v>
      </c>
      <c r="AP236" s="38" t="s">
        <v>677</v>
      </c>
      <c r="AQ236" s="38" t="s">
        <v>705</v>
      </c>
      <c r="AR236" s="38" t="s">
        <v>27</v>
      </c>
      <c r="AS236" s="38" t="s">
        <v>27</v>
      </c>
      <c r="AT236" s="38" t="s">
        <v>27</v>
      </c>
      <c r="AU236" s="38" t="s">
        <v>27</v>
      </c>
      <c r="AV236" s="38" t="s">
        <v>27</v>
      </c>
      <c r="AX236" s="34" t="s">
        <v>747</v>
      </c>
    </row>
    <row r="237" spans="1:50" ht="14.25" customHeight="1" x14ac:dyDescent="0.25">
      <c r="A237" s="37">
        <v>11</v>
      </c>
      <c r="B237" s="38" t="s">
        <v>78</v>
      </c>
      <c r="C237" s="38" t="s">
        <v>28</v>
      </c>
      <c r="D237" s="38" t="s">
        <v>47</v>
      </c>
      <c r="E237" s="38"/>
      <c r="F237" s="38" t="s">
        <v>30</v>
      </c>
      <c r="G237" s="37">
        <v>4</v>
      </c>
      <c r="H237" s="37">
        <v>8</v>
      </c>
      <c r="I237" s="38" t="s">
        <v>92</v>
      </c>
      <c r="J237" s="37">
        <v>9165180138</v>
      </c>
      <c r="K237" s="37">
        <v>0</v>
      </c>
      <c r="L237" s="37">
        <v>0</v>
      </c>
      <c r="M237" s="40">
        <v>2</v>
      </c>
      <c r="N237" s="35"/>
      <c r="O237" s="40">
        <v>8</v>
      </c>
      <c r="P237" s="40">
        <v>18</v>
      </c>
      <c r="Q237" s="40">
        <v>15</v>
      </c>
      <c r="R237" s="35"/>
      <c r="S237" s="40">
        <v>15</v>
      </c>
      <c r="T237" s="40">
        <v>1</v>
      </c>
      <c r="U237" s="40">
        <v>1</v>
      </c>
      <c r="V237" s="40">
        <v>4</v>
      </c>
      <c r="W237" s="38" t="s">
        <v>27</v>
      </c>
      <c r="X237" s="40">
        <v>1</v>
      </c>
      <c r="Y237" s="40">
        <v>6</v>
      </c>
      <c r="Z237" s="38">
        <f t="shared" si="9"/>
        <v>71</v>
      </c>
      <c r="AA237" s="38">
        <f t="shared" si="10"/>
        <v>6</v>
      </c>
      <c r="AB237" s="38" t="s">
        <v>27</v>
      </c>
      <c r="AC237" s="38" t="s">
        <v>27</v>
      </c>
      <c r="AD237" s="37">
        <v>15</v>
      </c>
      <c r="AE237" s="37">
        <v>19</v>
      </c>
      <c r="AF237" s="37">
        <v>0</v>
      </c>
      <c r="AG237" s="37">
        <v>50</v>
      </c>
      <c r="AH237" s="38" t="s">
        <v>228</v>
      </c>
      <c r="AI237" s="37">
        <v>2</v>
      </c>
      <c r="AJ237" s="47"/>
      <c r="AK237" s="38" t="s">
        <v>471</v>
      </c>
      <c r="AL237" s="38">
        <f t="shared" si="11"/>
        <v>1</v>
      </c>
      <c r="AM237" s="38" t="s">
        <v>27</v>
      </c>
      <c r="AN237" s="38" t="s">
        <v>680</v>
      </c>
      <c r="AO237" s="37">
        <v>24</v>
      </c>
      <c r="AP237" s="38" t="s">
        <v>677</v>
      </c>
      <c r="AQ237" s="38" t="s">
        <v>679</v>
      </c>
      <c r="AR237" s="38" t="s">
        <v>27</v>
      </c>
      <c r="AS237" s="38" t="s">
        <v>681</v>
      </c>
      <c r="AT237" s="38" t="s">
        <v>27</v>
      </c>
      <c r="AU237" s="38" t="s">
        <v>27</v>
      </c>
      <c r="AV237" s="38" t="s">
        <v>27</v>
      </c>
      <c r="AX237" s="34" t="s">
        <v>747</v>
      </c>
    </row>
    <row r="238" spans="1:50" ht="14.25" customHeight="1" x14ac:dyDescent="0.25">
      <c r="A238" s="37">
        <v>132</v>
      </c>
      <c r="B238" s="38" t="s">
        <v>78</v>
      </c>
      <c r="C238" s="38" t="s">
        <v>26</v>
      </c>
      <c r="D238" s="38" t="s">
        <v>47</v>
      </c>
      <c r="E238" s="38"/>
      <c r="F238" s="38" t="s">
        <v>30</v>
      </c>
      <c r="G238" s="37">
        <v>4</v>
      </c>
      <c r="H238" s="37">
        <v>8</v>
      </c>
      <c r="I238" s="38" t="s">
        <v>111</v>
      </c>
      <c r="J238" s="37">
        <v>134763219</v>
      </c>
      <c r="K238" s="37">
        <v>0</v>
      </c>
      <c r="L238" s="37">
        <v>0</v>
      </c>
      <c r="M238" s="40">
        <v>12</v>
      </c>
      <c r="N238" s="35"/>
      <c r="O238" s="40">
        <v>5</v>
      </c>
      <c r="P238" s="40">
        <v>20</v>
      </c>
      <c r="Q238" s="40">
        <v>8</v>
      </c>
      <c r="R238" s="47"/>
      <c r="S238" s="40">
        <v>8</v>
      </c>
      <c r="T238" s="40">
        <v>1</v>
      </c>
      <c r="U238" s="40">
        <v>4</v>
      </c>
      <c r="V238" s="40">
        <v>2.5</v>
      </c>
      <c r="W238" s="38" t="s">
        <v>682</v>
      </c>
      <c r="X238" s="40">
        <v>1.5</v>
      </c>
      <c r="Y238" s="40">
        <v>9</v>
      </c>
      <c r="Z238" s="38">
        <f t="shared" si="9"/>
        <v>71</v>
      </c>
      <c r="AA238" s="38">
        <f t="shared" si="10"/>
        <v>8</v>
      </c>
      <c r="AB238" s="38" t="s">
        <v>27</v>
      </c>
      <c r="AC238" s="38" t="s">
        <v>27</v>
      </c>
      <c r="AD238" s="37">
        <v>5</v>
      </c>
      <c r="AE238" s="37">
        <v>5</v>
      </c>
      <c r="AF238" s="37">
        <v>1</v>
      </c>
      <c r="AG238" s="37">
        <v>23</v>
      </c>
      <c r="AH238" s="38" t="s">
        <v>476</v>
      </c>
      <c r="AI238" s="37">
        <v>6</v>
      </c>
      <c r="AJ238" s="35"/>
      <c r="AK238" s="38" t="s">
        <v>477</v>
      </c>
      <c r="AL238" s="38">
        <f t="shared" si="11"/>
        <v>1</v>
      </c>
      <c r="AM238" s="38" t="s">
        <v>27</v>
      </c>
      <c r="AN238" s="38" t="s">
        <v>673</v>
      </c>
      <c r="AO238" s="37">
        <v>23</v>
      </c>
      <c r="AP238" s="38" t="s">
        <v>677</v>
      </c>
      <c r="AQ238" s="38" t="s">
        <v>691</v>
      </c>
      <c r="AR238" s="38" t="s">
        <v>27</v>
      </c>
      <c r="AS238" s="38" t="s">
        <v>27</v>
      </c>
      <c r="AT238" s="38" t="s">
        <v>27</v>
      </c>
      <c r="AU238" s="38" t="s">
        <v>27</v>
      </c>
      <c r="AV238" s="38" t="s">
        <v>27</v>
      </c>
      <c r="AX238" s="34" t="s">
        <v>747</v>
      </c>
    </row>
    <row r="239" spans="1:50" ht="14.25" customHeight="1" x14ac:dyDescent="0.25">
      <c r="A239" s="37">
        <v>142</v>
      </c>
      <c r="B239" s="38" t="s">
        <v>78</v>
      </c>
      <c r="C239" s="38" t="s">
        <v>26</v>
      </c>
      <c r="D239" s="38" t="s">
        <v>47</v>
      </c>
      <c r="E239" s="38"/>
      <c r="F239" s="38" t="s">
        <v>30</v>
      </c>
      <c r="G239" s="37">
        <v>4</v>
      </c>
      <c r="H239" s="37">
        <v>8</v>
      </c>
      <c r="I239" s="38" t="s">
        <v>118</v>
      </c>
      <c r="J239" s="37">
        <v>10238105208</v>
      </c>
      <c r="K239" s="37">
        <v>0</v>
      </c>
      <c r="L239" s="37">
        <v>0</v>
      </c>
      <c r="M239" s="40">
        <v>2</v>
      </c>
      <c r="N239" s="35"/>
      <c r="O239" s="47"/>
      <c r="P239" s="40">
        <v>4</v>
      </c>
      <c r="Q239" s="40">
        <v>2</v>
      </c>
      <c r="R239" s="47"/>
      <c r="S239" s="40">
        <v>2</v>
      </c>
      <c r="T239" s="40">
        <v>1</v>
      </c>
      <c r="U239" s="40">
        <v>1</v>
      </c>
      <c r="V239" s="40">
        <v>0.5</v>
      </c>
      <c r="W239" s="38" t="s">
        <v>27</v>
      </c>
      <c r="X239" s="40">
        <v>0.5</v>
      </c>
      <c r="Y239" s="40">
        <v>2</v>
      </c>
      <c r="Z239" s="38">
        <f t="shared" si="9"/>
        <v>15</v>
      </c>
      <c r="AA239" s="38">
        <f t="shared" si="10"/>
        <v>2</v>
      </c>
      <c r="AB239" s="38" t="s">
        <v>27</v>
      </c>
      <c r="AC239" s="38" t="s">
        <v>226</v>
      </c>
      <c r="AD239" s="37">
        <v>4</v>
      </c>
      <c r="AE239" s="37">
        <v>3</v>
      </c>
      <c r="AF239" s="37">
        <v>2</v>
      </c>
      <c r="AG239" s="37">
        <v>14</v>
      </c>
      <c r="AH239" s="38" t="s">
        <v>478</v>
      </c>
      <c r="AI239" s="37">
        <v>15</v>
      </c>
      <c r="AJ239" s="47"/>
      <c r="AK239" s="38" t="s">
        <v>479</v>
      </c>
      <c r="AL239" s="38">
        <f t="shared" si="11"/>
        <v>1</v>
      </c>
      <c r="AM239" s="38" t="s">
        <v>27</v>
      </c>
      <c r="AN239" s="38" t="s">
        <v>673</v>
      </c>
      <c r="AO239" s="37">
        <v>29</v>
      </c>
      <c r="AP239" s="38" t="s">
        <v>677</v>
      </c>
      <c r="AQ239" s="38" t="s">
        <v>691</v>
      </c>
      <c r="AR239" s="38" t="s">
        <v>27</v>
      </c>
      <c r="AS239" s="38" t="s">
        <v>27</v>
      </c>
      <c r="AT239" s="38" t="s">
        <v>692</v>
      </c>
      <c r="AU239" s="38" t="s">
        <v>27</v>
      </c>
      <c r="AV239" s="38" t="s">
        <v>27</v>
      </c>
      <c r="AX239" s="34" t="s">
        <v>746</v>
      </c>
    </row>
    <row r="240" spans="1:50" ht="14.25" customHeight="1" x14ac:dyDescent="0.25">
      <c r="A240" s="37">
        <v>292</v>
      </c>
      <c r="B240" s="38" t="s">
        <v>78</v>
      </c>
      <c r="C240" s="38" t="s">
        <v>28</v>
      </c>
      <c r="D240" s="38" t="s">
        <v>47</v>
      </c>
      <c r="E240" s="38"/>
      <c r="F240" s="38" t="s">
        <v>30</v>
      </c>
      <c r="G240" s="37">
        <v>4</v>
      </c>
      <c r="H240" s="37">
        <v>8</v>
      </c>
      <c r="I240" s="38" t="s">
        <v>135</v>
      </c>
      <c r="J240" s="37">
        <v>7717685176</v>
      </c>
      <c r="K240" s="37">
        <v>2.6923076923076898</v>
      </c>
      <c r="L240" s="37">
        <v>0.269230769230769</v>
      </c>
      <c r="M240" s="40">
        <v>1</v>
      </c>
      <c r="N240" s="47"/>
      <c r="O240" s="40">
        <v>3</v>
      </c>
      <c r="P240" s="40">
        <v>1</v>
      </c>
      <c r="Q240" s="47"/>
      <c r="R240" s="40">
        <v>1</v>
      </c>
      <c r="S240" s="47"/>
      <c r="T240" s="40">
        <v>1</v>
      </c>
      <c r="U240" s="40">
        <v>1</v>
      </c>
      <c r="V240" s="40">
        <v>0.5</v>
      </c>
      <c r="W240" s="38" t="s">
        <v>27</v>
      </c>
      <c r="X240" s="40">
        <v>0.5</v>
      </c>
      <c r="Y240" s="40">
        <v>2</v>
      </c>
      <c r="Z240" s="38">
        <f t="shared" si="9"/>
        <v>11</v>
      </c>
      <c r="AA240" s="38">
        <f t="shared" si="10"/>
        <v>2</v>
      </c>
      <c r="AB240" s="38" t="s">
        <v>99</v>
      </c>
      <c r="AC240" s="38" t="s">
        <v>257</v>
      </c>
      <c r="AD240" s="37">
        <v>6</v>
      </c>
      <c r="AE240" s="37">
        <v>3</v>
      </c>
      <c r="AF240" s="37">
        <v>0</v>
      </c>
      <c r="AG240" s="37">
        <v>14</v>
      </c>
      <c r="AH240" s="38" t="s">
        <v>484</v>
      </c>
      <c r="AI240" s="37">
        <v>13</v>
      </c>
      <c r="AJ240" s="47"/>
      <c r="AK240" s="38" t="s">
        <v>485</v>
      </c>
      <c r="AL240" s="38">
        <f t="shared" si="11"/>
        <v>1</v>
      </c>
      <c r="AM240" s="38" t="s">
        <v>27</v>
      </c>
      <c r="AN240" s="38" t="s">
        <v>680</v>
      </c>
      <c r="AO240" s="37">
        <v>24</v>
      </c>
      <c r="AP240" s="38" t="s">
        <v>677</v>
      </c>
      <c r="AQ240" s="38" t="s">
        <v>691</v>
      </c>
      <c r="AR240" s="38" t="s">
        <v>27</v>
      </c>
      <c r="AS240" s="38" t="s">
        <v>27</v>
      </c>
      <c r="AT240" s="38" t="s">
        <v>27</v>
      </c>
      <c r="AU240" s="38" t="s">
        <v>27</v>
      </c>
      <c r="AV240" s="38" t="s">
        <v>27</v>
      </c>
      <c r="AX240" s="34" t="s">
        <v>747</v>
      </c>
    </row>
    <row r="241" spans="1:50" ht="14.25" customHeight="1" x14ac:dyDescent="0.25">
      <c r="A241" s="37">
        <v>329</v>
      </c>
      <c r="B241" s="38" t="s">
        <v>78</v>
      </c>
      <c r="C241" s="38" t="s">
        <v>26</v>
      </c>
      <c r="D241" s="38" t="s">
        <v>47</v>
      </c>
      <c r="E241" s="38"/>
      <c r="F241" s="38" t="s">
        <v>30</v>
      </c>
      <c r="G241" s="37">
        <v>4</v>
      </c>
      <c r="H241" s="37">
        <v>8</v>
      </c>
      <c r="I241" s="38" t="s">
        <v>142</v>
      </c>
      <c r="J241" s="37">
        <v>8282194225</v>
      </c>
      <c r="K241" s="37">
        <v>5.4285714285714297</v>
      </c>
      <c r="L241" s="37">
        <v>0.54285714285714304</v>
      </c>
      <c r="M241" s="37">
        <v>4</v>
      </c>
      <c r="N241" s="35"/>
      <c r="O241" s="35"/>
      <c r="P241" s="37">
        <v>11</v>
      </c>
      <c r="Q241" s="37">
        <v>6</v>
      </c>
      <c r="R241" s="40">
        <v>1</v>
      </c>
      <c r="S241" s="37">
        <v>6</v>
      </c>
      <c r="T241" s="40">
        <v>2</v>
      </c>
      <c r="U241" s="40">
        <v>3</v>
      </c>
      <c r="V241" s="37">
        <v>3.5</v>
      </c>
      <c r="W241" s="38" t="s">
        <v>27</v>
      </c>
      <c r="X241" s="37">
        <v>1.5</v>
      </c>
      <c r="Y241" s="37">
        <v>8</v>
      </c>
      <c r="Z241" s="38">
        <f t="shared" si="9"/>
        <v>46</v>
      </c>
      <c r="AA241" s="38">
        <f t="shared" si="10"/>
        <v>8</v>
      </c>
      <c r="AB241" s="38" t="s">
        <v>89</v>
      </c>
      <c r="AC241" s="38" t="s">
        <v>27</v>
      </c>
      <c r="AD241" s="37">
        <v>8</v>
      </c>
      <c r="AE241" s="37">
        <v>2</v>
      </c>
      <c r="AF241" s="37">
        <v>0</v>
      </c>
      <c r="AG241" s="37">
        <v>11</v>
      </c>
      <c r="AH241" s="38" t="s">
        <v>381</v>
      </c>
      <c r="AI241" s="37">
        <v>16</v>
      </c>
      <c r="AJ241" s="47"/>
      <c r="AK241" s="38" t="s">
        <v>487</v>
      </c>
      <c r="AL241" s="38">
        <f t="shared" si="11"/>
        <v>1</v>
      </c>
      <c r="AM241" s="38" t="s">
        <v>27</v>
      </c>
      <c r="AN241" s="38" t="s">
        <v>680</v>
      </c>
      <c r="AO241" s="37">
        <v>27</v>
      </c>
      <c r="AP241" s="38" t="s">
        <v>677</v>
      </c>
      <c r="AQ241" s="38" t="s">
        <v>691</v>
      </c>
      <c r="AR241" s="38" t="s">
        <v>695</v>
      </c>
      <c r="AS241" s="38" t="s">
        <v>27</v>
      </c>
      <c r="AT241" s="38" t="s">
        <v>692</v>
      </c>
      <c r="AU241" s="38" t="s">
        <v>27</v>
      </c>
      <c r="AV241" s="38" t="s">
        <v>27</v>
      </c>
      <c r="AX241" s="34" t="s">
        <v>746</v>
      </c>
    </row>
    <row r="242" spans="1:50" ht="14.25" customHeight="1" x14ac:dyDescent="0.25">
      <c r="A242" s="37">
        <v>366</v>
      </c>
      <c r="B242" s="38" t="s">
        <v>78</v>
      </c>
      <c r="C242" s="38" t="s">
        <v>26</v>
      </c>
      <c r="D242" s="38" t="s">
        <v>47</v>
      </c>
      <c r="E242" s="38"/>
      <c r="F242" s="38" t="s">
        <v>30</v>
      </c>
      <c r="G242" s="37">
        <v>4</v>
      </c>
      <c r="H242" s="37">
        <v>8</v>
      </c>
      <c r="I242" s="38" t="s">
        <v>147</v>
      </c>
      <c r="J242" s="37">
        <v>84463153</v>
      </c>
      <c r="K242" s="37">
        <v>5.5</v>
      </c>
      <c r="L242" s="37">
        <v>0.55000000000000004</v>
      </c>
      <c r="M242" s="37">
        <v>5</v>
      </c>
      <c r="N242" s="35"/>
      <c r="O242" s="35"/>
      <c r="P242" s="37">
        <v>9</v>
      </c>
      <c r="Q242" s="37">
        <v>4</v>
      </c>
      <c r="R242" s="40">
        <v>2</v>
      </c>
      <c r="S242" s="37">
        <v>4</v>
      </c>
      <c r="T242" s="40">
        <v>1</v>
      </c>
      <c r="U242" s="37">
        <v>4</v>
      </c>
      <c r="V242" s="37">
        <v>1.5</v>
      </c>
      <c r="W242" s="38" t="s">
        <v>27</v>
      </c>
      <c r="X242" s="40">
        <v>0.5</v>
      </c>
      <c r="Y242" s="37">
        <v>6</v>
      </c>
      <c r="Z242" s="38">
        <f t="shared" si="9"/>
        <v>37</v>
      </c>
      <c r="AA242" s="38">
        <f t="shared" si="10"/>
        <v>6</v>
      </c>
      <c r="AB242" s="38" t="s">
        <v>27</v>
      </c>
      <c r="AC242" s="38" t="s">
        <v>27</v>
      </c>
      <c r="AD242" s="37">
        <v>6</v>
      </c>
      <c r="AE242" s="37">
        <v>5</v>
      </c>
      <c r="AF242" s="37">
        <v>0</v>
      </c>
      <c r="AG242" s="37">
        <v>15</v>
      </c>
      <c r="AH242" s="38" t="s">
        <v>381</v>
      </c>
      <c r="AI242" s="37">
        <v>16</v>
      </c>
      <c r="AJ242" s="35"/>
      <c r="AK242" s="38" t="s">
        <v>489</v>
      </c>
      <c r="AL242" s="38">
        <f t="shared" si="11"/>
        <v>1</v>
      </c>
      <c r="AM242" s="38" t="s">
        <v>27</v>
      </c>
      <c r="AN242" s="38" t="s">
        <v>680</v>
      </c>
      <c r="AO242" s="37">
        <v>26</v>
      </c>
      <c r="AP242" s="38" t="s">
        <v>677</v>
      </c>
      <c r="AQ242" s="38" t="s">
        <v>709</v>
      </c>
      <c r="AR242" s="38" t="s">
        <v>27</v>
      </c>
      <c r="AS242" s="38" t="s">
        <v>27</v>
      </c>
      <c r="AT242" s="38" t="s">
        <v>692</v>
      </c>
      <c r="AU242" s="38" t="s">
        <v>695</v>
      </c>
      <c r="AV242" s="38" t="s">
        <v>27</v>
      </c>
      <c r="AX242" s="34" t="s">
        <v>746</v>
      </c>
    </row>
    <row r="243" spans="1:50" ht="14.25" customHeight="1" x14ac:dyDescent="0.25">
      <c r="A243" s="37">
        <v>415</v>
      </c>
      <c r="B243" s="38" t="s">
        <v>78</v>
      </c>
      <c r="C243" s="38" t="s">
        <v>28</v>
      </c>
      <c r="D243" s="38" t="s">
        <v>47</v>
      </c>
      <c r="E243" s="38"/>
      <c r="F243" s="38" t="s">
        <v>30</v>
      </c>
      <c r="G243" s="37">
        <v>4</v>
      </c>
      <c r="H243" s="37">
        <v>8</v>
      </c>
      <c r="I243" s="38" t="s">
        <v>85</v>
      </c>
      <c r="J243" s="37">
        <v>1347638136</v>
      </c>
      <c r="K243" s="37">
        <v>0</v>
      </c>
      <c r="L243" s="37">
        <v>0</v>
      </c>
      <c r="M243" s="40">
        <v>3</v>
      </c>
      <c r="N243" s="35"/>
      <c r="O243" s="40">
        <v>1</v>
      </c>
      <c r="P243" s="40">
        <v>9</v>
      </c>
      <c r="Q243" s="40">
        <v>6</v>
      </c>
      <c r="R243" s="35"/>
      <c r="S243" s="40">
        <v>6</v>
      </c>
      <c r="T243" s="40">
        <v>1</v>
      </c>
      <c r="U243" s="40">
        <v>1</v>
      </c>
      <c r="V243" s="40">
        <v>3</v>
      </c>
      <c r="W243" s="38" t="s">
        <v>27</v>
      </c>
      <c r="X243" s="40">
        <v>1</v>
      </c>
      <c r="Y243" s="40">
        <v>5</v>
      </c>
      <c r="Z243" s="38">
        <f t="shared" si="9"/>
        <v>36</v>
      </c>
      <c r="AA243" s="38">
        <f t="shared" si="10"/>
        <v>5</v>
      </c>
      <c r="AB243" s="38" t="s">
        <v>27</v>
      </c>
      <c r="AC243" s="38" t="s">
        <v>27</v>
      </c>
      <c r="AD243" s="37">
        <v>9</v>
      </c>
      <c r="AE243" s="37">
        <v>8</v>
      </c>
      <c r="AF243" s="37">
        <v>3</v>
      </c>
      <c r="AG243" s="37">
        <v>26</v>
      </c>
      <c r="AH243" s="38" t="s">
        <v>462</v>
      </c>
      <c r="AI243" s="37">
        <v>15</v>
      </c>
      <c r="AJ243" s="40">
        <v>1</v>
      </c>
      <c r="AK243" s="38" t="s">
        <v>491</v>
      </c>
      <c r="AL243" s="38">
        <f t="shared" si="11"/>
        <v>1</v>
      </c>
      <c r="AM243" s="38" t="s">
        <v>27</v>
      </c>
      <c r="AN243" s="38" t="s">
        <v>673</v>
      </c>
      <c r="AO243" s="37">
        <v>20</v>
      </c>
      <c r="AP243" s="38" t="s">
        <v>677</v>
      </c>
      <c r="AQ243" s="38" t="s">
        <v>678</v>
      </c>
      <c r="AR243" s="38" t="s">
        <v>27</v>
      </c>
      <c r="AS243" s="38" t="s">
        <v>27</v>
      </c>
      <c r="AT243" s="38" t="s">
        <v>27</v>
      </c>
      <c r="AU243" s="38" t="s">
        <v>27</v>
      </c>
      <c r="AV243" s="38" t="s">
        <v>27</v>
      </c>
      <c r="AX243" s="34" t="s">
        <v>747</v>
      </c>
    </row>
    <row r="244" spans="1:50" ht="14.25" customHeight="1" x14ac:dyDescent="0.25">
      <c r="A244" s="37">
        <v>463</v>
      </c>
      <c r="B244" s="38" t="s">
        <v>78</v>
      </c>
      <c r="C244" s="38" t="s">
        <v>28</v>
      </c>
      <c r="D244" s="38" t="s">
        <v>47</v>
      </c>
      <c r="E244" s="38"/>
      <c r="F244" s="38" t="s">
        <v>30</v>
      </c>
      <c r="G244" s="37">
        <v>4</v>
      </c>
      <c r="H244" s="37">
        <v>8</v>
      </c>
      <c r="I244" s="38" t="s">
        <v>152</v>
      </c>
      <c r="J244" s="37">
        <v>792288984</v>
      </c>
      <c r="K244" s="37">
        <v>2.9230769230769198</v>
      </c>
      <c r="L244" s="37">
        <v>0.29230769230769199</v>
      </c>
      <c r="M244" s="37">
        <v>1</v>
      </c>
      <c r="N244" s="35"/>
      <c r="O244" s="35"/>
      <c r="P244" s="37">
        <v>4</v>
      </c>
      <c r="Q244" s="37">
        <v>2</v>
      </c>
      <c r="R244" s="40">
        <v>3</v>
      </c>
      <c r="S244" s="37">
        <v>2</v>
      </c>
      <c r="T244" s="40">
        <v>1</v>
      </c>
      <c r="U244" s="37">
        <v>1</v>
      </c>
      <c r="V244" s="37">
        <v>0.5</v>
      </c>
      <c r="W244" s="38" t="s">
        <v>27</v>
      </c>
      <c r="X244" s="40">
        <v>0.5</v>
      </c>
      <c r="Y244" s="37">
        <v>2</v>
      </c>
      <c r="Z244" s="38">
        <f t="shared" si="9"/>
        <v>17</v>
      </c>
      <c r="AA244" s="38">
        <f t="shared" si="10"/>
        <v>2</v>
      </c>
      <c r="AB244" s="38" t="s">
        <v>102</v>
      </c>
      <c r="AC244" s="38" t="s">
        <v>27</v>
      </c>
      <c r="AD244" s="37">
        <v>11</v>
      </c>
      <c r="AE244" s="37">
        <v>5</v>
      </c>
      <c r="AF244" s="37">
        <v>2</v>
      </c>
      <c r="AG244" s="37">
        <v>22</v>
      </c>
      <c r="AH244" s="38" t="s">
        <v>381</v>
      </c>
      <c r="AI244" s="37">
        <v>16</v>
      </c>
      <c r="AJ244" s="40">
        <v>1</v>
      </c>
      <c r="AK244" s="38" t="s">
        <v>494</v>
      </c>
      <c r="AL244" s="38">
        <f t="shared" si="11"/>
        <v>1</v>
      </c>
      <c r="AM244" s="38" t="s">
        <v>27</v>
      </c>
      <c r="AN244" s="38" t="s">
        <v>673</v>
      </c>
      <c r="AO244" s="37">
        <v>23</v>
      </c>
      <c r="AP244" s="38" t="s">
        <v>677</v>
      </c>
      <c r="AQ244" s="38" t="s">
        <v>714</v>
      </c>
      <c r="AR244" s="38" t="s">
        <v>695</v>
      </c>
      <c r="AS244" s="38" t="s">
        <v>27</v>
      </c>
      <c r="AT244" s="38" t="s">
        <v>27</v>
      </c>
      <c r="AU244" s="38" t="s">
        <v>27</v>
      </c>
      <c r="AV244" s="38" t="s">
        <v>27</v>
      </c>
      <c r="AX244" s="34" t="s">
        <v>747</v>
      </c>
    </row>
    <row r="245" spans="1:50" ht="14.25" customHeight="1" x14ac:dyDescent="0.25">
      <c r="A245" s="37">
        <v>484</v>
      </c>
      <c r="B245" s="38" t="s">
        <v>78</v>
      </c>
      <c r="C245" s="38" t="s">
        <v>28</v>
      </c>
      <c r="D245" s="38" t="s">
        <v>47</v>
      </c>
      <c r="E245" s="38"/>
      <c r="F245" s="38" t="s">
        <v>30</v>
      </c>
      <c r="G245" s="37">
        <v>4</v>
      </c>
      <c r="H245" s="37">
        <v>8</v>
      </c>
      <c r="I245" s="38" t="s">
        <v>158</v>
      </c>
      <c r="J245" s="37">
        <v>927618937</v>
      </c>
      <c r="K245" s="37">
        <v>3.5384615384615401</v>
      </c>
      <c r="L245" s="37">
        <v>0.35384615384615398</v>
      </c>
      <c r="M245" s="40">
        <v>3</v>
      </c>
      <c r="N245" s="35"/>
      <c r="O245" s="35"/>
      <c r="P245" s="40">
        <v>7</v>
      </c>
      <c r="Q245" s="40">
        <v>4</v>
      </c>
      <c r="R245" s="40">
        <v>2</v>
      </c>
      <c r="S245" s="40">
        <v>4</v>
      </c>
      <c r="T245" s="40">
        <v>1</v>
      </c>
      <c r="U245" s="40">
        <v>2</v>
      </c>
      <c r="V245" s="40">
        <v>2.5</v>
      </c>
      <c r="W245" s="38" t="s">
        <v>27</v>
      </c>
      <c r="X245" s="40">
        <v>0.5</v>
      </c>
      <c r="Y245" s="40">
        <v>5</v>
      </c>
      <c r="Z245" s="38">
        <f t="shared" si="9"/>
        <v>31</v>
      </c>
      <c r="AA245" s="38">
        <f t="shared" si="10"/>
        <v>5</v>
      </c>
      <c r="AB245" s="38" t="s">
        <v>27</v>
      </c>
      <c r="AC245" s="38" t="s">
        <v>27</v>
      </c>
      <c r="AD245" s="37">
        <v>2</v>
      </c>
      <c r="AE245" s="37">
        <v>5</v>
      </c>
      <c r="AF245" s="37">
        <v>0</v>
      </c>
      <c r="AG245" s="37">
        <v>8</v>
      </c>
      <c r="AH245" s="38" t="s">
        <v>381</v>
      </c>
      <c r="AI245" s="37">
        <v>16</v>
      </c>
      <c r="AJ245" s="35"/>
      <c r="AK245" s="38" t="s">
        <v>495</v>
      </c>
      <c r="AL245" s="38">
        <f t="shared" si="11"/>
        <v>1</v>
      </c>
      <c r="AM245" s="38" t="s">
        <v>27</v>
      </c>
      <c r="AN245" s="38" t="s">
        <v>673</v>
      </c>
      <c r="AO245" s="37">
        <v>25</v>
      </c>
      <c r="AP245" s="38" t="s">
        <v>677</v>
      </c>
      <c r="AQ245" s="38" t="s">
        <v>721</v>
      </c>
      <c r="AR245" s="38" t="s">
        <v>27</v>
      </c>
      <c r="AS245" s="38" t="s">
        <v>686</v>
      </c>
      <c r="AT245" s="38" t="s">
        <v>27</v>
      </c>
      <c r="AU245" s="38" t="s">
        <v>27</v>
      </c>
      <c r="AV245" s="38" t="s">
        <v>27</v>
      </c>
      <c r="AX245" s="34" t="s">
        <v>747</v>
      </c>
    </row>
    <row r="246" spans="1:50" ht="14.25" customHeight="1" x14ac:dyDescent="0.25">
      <c r="A246" s="37">
        <v>229</v>
      </c>
      <c r="B246" s="38" t="s">
        <v>78</v>
      </c>
      <c r="C246" s="38" t="s">
        <v>26</v>
      </c>
      <c r="D246" s="38" t="s">
        <v>48</v>
      </c>
      <c r="E246" s="38"/>
      <c r="F246" s="38" t="s">
        <v>500</v>
      </c>
      <c r="G246" s="37">
        <v>53</v>
      </c>
      <c r="H246" s="37">
        <v>7</v>
      </c>
      <c r="I246" s="38" t="s">
        <v>128</v>
      </c>
      <c r="J246" s="37">
        <v>9591208203</v>
      </c>
      <c r="K246" s="37">
        <v>2.8</v>
      </c>
      <c r="L246" s="37">
        <v>0.56000000000000005</v>
      </c>
      <c r="M246" s="37">
        <v>3</v>
      </c>
      <c r="N246" s="35"/>
      <c r="O246" s="47"/>
      <c r="P246" s="37">
        <v>8</v>
      </c>
      <c r="Q246" s="37">
        <v>5</v>
      </c>
      <c r="R246" s="47">
        <v>1</v>
      </c>
      <c r="S246" s="37">
        <v>5</v>
      </c>
      <c r="T246" s="39"/>
      <c r="U246" s="37">
        <v>3</v>
      </c>
      <c r="V246" s="40">
        <v>2.5</v>
      </c>
      <c r="W246" s="38" t="s">
        <v>27</v>
      </c>
      <c r="X246" s="40">
        <v>1.5</v>
      </c>
      <c r="Y246" s="37">
        <v>7</v>
      </c>
      <c r="Z246" s="38">
        <f t="shared" si="9"/>
        <v>36</v>
      </c>
      <c r="AA246" s="38">
        <f t="shared" si="10"/>
        <v>7</v>
      </c>
      <c r="AB246" s="38" t="s">
        <v>765</v>
      </c>
      <c r="AC246" s="38" t="s">
        <v>257</v>
      </c>
      <c r="AD246" s="37">
        <v>5</v>
      </c>
      <c r="AE246" s="37">
        <v>6</v>
      </c>
      <c r="AF246" s="37">
        <v>0</v>
      </c>
      <c r="AG246" s="37">
        <v>12</v>
      </c>
      <c r="AH246" s="38" t="s">
        <v>503</v>
      </c>
      <c r="AI246" s="37">
        <v>25</v>
      </c>
      <c r="AJ246" s="35"/>
      <c r="AK246" s="38" t="s">
        <v>608</v>
      </c>
      <c r="AL246" s="38">
        <f t="shared" si="11"/>
        <v>1</v>
      </c>
      <c r="AM246" s="38" t="s">
        <v>27</v>
      </c>
      <c r="AN246" s="38" t="s">
        <v>680</v>
      </c>
      <c r="AO246" s="37">
        <v>33</v>
      </c>
      <c r="AP246" s="38" t="s">
        <v>677</v>
      </c>
      <c r="AQ246" s="38" t="s">
        <v>698</v>
      </c>
      <c r="AR246" s="38" t="s">
        <v>27</v>
      </c>
      <c r="AS246" s="38" t="s">
        <v>699</v>
      </c>
      <c r="AT246" s="38" t="s">
        <v>27</v>
      </c>
      <c r="AU246" s="38" t="s">
        <v>27</v>
      </c>
      <c r="AV246" s="38" t="s">
        <v>27</v>
      </c>
      <c r="AX246" s="34" t="s">
        <v>748</v>
      </c>
    </row>
    <row r="247" spans="1:50" ht="14.25" customHeight="1" x14ac:dyDescent="0.25">
      <c r="A247" s="37">
        <v>246</v>
      </c>
      <c r="B247" s="38" t="s">
        <v>78</v>
      </c>
      <c r="C247" s="38" t="s">
        <v>26</v>
      </c>
      <c r="D247" s="38" t="s">
        <v>48</v>
      </c>
      <c r="E247" s="38"/>
      <c r="F247" s="38" t="s">
        <v>500</v>
      </c>
      <c r="G247" s="37">
        <v>53</v>
      </c>
      <c r="H247" s="37">
        <v>7</v>
      </c>
      <c r="I247" s="38" t="s">
        <v>130</v>
      </c>
      <c r="J247" s="37">
        <v>3712062108</v>
      </c>
      <c r="K247" s="37">
        <v>0</v>
      </c>
      <c r="L247" s="37">
        <v>0</v>
      </c>
      <c r="M247" s="37">
        <v>5</v>
      </c>
      <c r="N247" s="47"/>
      <c r="O247" s="39"/>
      <c r="P247" s="37">
        <v>16</v>
      </c>
      <c r="Q247" s="37">
        <v>10</v>
      </c>
      <c r="R247" s="35"/>
      <c r="S247" s="37">
        <v>10</v>
      </c>
      <c r="T247" s="39"/>
      <c r="U247" s="37">
        <v>1</v>
      </c>
      <c r="V247" s="37">
        <v>1</v>
      </c>
      <c r="W247" s="38" t="s">
        <v>27</v>
      </c>
      <c r="X247" s="37">
        <v>1</v>
      </c>
      <c r="Y247" s="37">
        <v>3</v>
      </c>
      <c r="Z247" s="38">
        <f t="shared" si="9"/>
        <v>47</v>
      </c>
      <c r="AA247" s="38">
        <f t="shared" si="10"/>
        <v>3</v>
      </c>
      <c r="AB247" s="38" t="s">
        <v>27</v>
      </c>
      <c r="AC247" s="38" t="s">
        <v>226</v>
      </c>
      <c r="AD247" s="37">
        <v>5</v>
      </c>
      <c r="AE247" s="37">
        <v>10</v>
      </c>
      <c r="AF247" s="37">
        <v>2</v>
      </c>
      <c r="AG247" s="37">
        <v>18</v>
      </c>
      <c r="AH247" s="38" t="s">
        <v>503</v>
      </c>
      <c r="AI247" s="37">
        <v>25</v>
      </c>
      <c r="AJ247" s="39"/>
      <c r="AK247" s="38" t="s">
        <v>609</v>
      </c>
      <c r="AL247" s="38">
        <f t="shared" si="11"/>
        <v>1</v>
      </c>
      <c r="AM247" s="38" t="s">
        <v>27</v>
      </c>
      <c r="AN247" s="38" t="s">
        <v>680</v>
      </c>
      <c r="AO247" s="37">
        <v>28</v>
      </c>
      <c r="AP247" s="38" t="s">
        <v>677</v>
      </c>
      <c r="AQ247" s="38" t="s">
        <v>700</v>
      </c>
      <c r="AR247" s="38" t="s">
        <v>695</v>
      </c>
      <c r="AS247" s="38" t="s">
        <v>701</v>
      </c>
      <c r="AT247" s="38" t="s">
        <v>27</v>
      </c>
      <c r="AU247" s="38" t="s">
        <v>27</v>
      </c>
      <c r="AV247" s="38" t="s">
        <v>27</v>
      </c>
      <c r="AX247" s="34" t="s">
        <v>748</v>
      </c>
    </row>
    <row r="248" spans="1:50" ht="14.25" customHeight="1" x14ac:dyDescent="0.25">
      <c r="A248" s="37">
        <v>333</v>
      </c>
      <c r="B248" s="38" t="s">
        <v>78</v>
      </c>
      <c r="C248" s="38" t="s">
        <v>26</v>
      </c>
      <c r="D248" s="38" t="s">
        <v>48</v>
      </c>
      <c r="E248" s="38"/>
      <c r="F248" s="38" t="s">
        <v>500</v>
      </c>
      <c r="G248" s="37">
        <v>53</v>
      </c>
      <c r="H248" s="37">
        <v>7</v>
      </c>
      <c r="I248" s="38" t="s">
        <v>142</v>
      </c>
      <c r="J248" s="37">
        <v>8282194225</v>
      </c>
      <c r="K248" s="37">
        <v>2.8</v>
      </c>
      <c r="L248" s="37">
        <v>0.56000000000000005</v>
      </c>
      <c r="M248" s="37">
        <v>1</v>
      </c>
      <c r="N248" s="35"/>
      <c r="O248" s="39"/>
      <c r="P248" s="37">
        <v>4</v>
      </c>
      <c r="Q248" s="37">
        <v>2</v>
      </c>
      <c r="R248" s="47">
        <v>1</v>
      </c>
      <c r="S248" s="37">
        <v>2</v>
      </c>
      <c r="T248" s="39"/>
      <c r="U248" s="37">
        <v>1</v>
      </c>
      <c r="V248" s="37">
        <v>3</v>
      </c>
      <c r="W248" s="38" t="s">
        <v>27</v>
      </c>
      <c r="X248" s="39"/>
      <c r="Y248" s="37">
        <v>4</v>
      </c>
      <c r="Z248" s="38">
        <f t="shared" si="9"/>
        <v>18</v>
      </c>
      <c r="AA248" s="38">
        <f t="shared" si="10"/>
        <v>4</v>
      </c>
      <c r="AB248" s="38" t="s">
        <v>765</v>
      </c>
      <c r="AC248" s="38" t="s">
        <v>257</v>
      </c>
      <c r="AD248" s="37">
        <v>6</v>
      </c>
      <c r="AE248" s="37">
        <v>1</v>
      </c>
      <c r="AF248" s="37">
        <v>0</v>
      </c>
      <c r="AG248" s="37">
        <v>8</v>
      </c>
      <c r="AH248" s="38" t="s">
        <v>503</v>
      </c>
      <c r="AI248" s="37">
        <v>25</v>
      </c>
      <c r="AJ248" s="39"/>
      <c r="AK248" s="38" t="s">
        <v>613</v>
      </c>
      <c r="AL248" s="38">
        <f t="shared" si="11"/>
        <v>1</v>
      </c>
      <c r="AM248" s="38" t="s">
        <v>27</v>
      </c>
      <c r="AN248" s="38" t="s">
        <v>680</v>
      </c>
      <c r="AO248" s="37">
        <v>27</v>
      </c>
      <c r="AP248" s="38" t="s">
        <v>677</v>
      </c>
      <c r="AQ248" s="38" t="s">
        <v>691</v>
      </c>
      <c r="AR248" s="38" t="s">
        <v>695</v>
      </c>
      <c r="AS248" s="38" t="s">
        <v>27</v>
      </c>
      <c r="AT248" s="38" t="s">
        <v>692</v>
      </c>
      <c r="AU248" s="38" t="s">
        <v>27</v>
      </c>
      <c r="AV248" s="38" t="s">
        <v>27</v>
      </c>
      <c r="AX248" s="34" t="s">
        <v>746</v>
      </c>
    </row>
    <row r="249" spans="1:50" ht="14.25" customHeight="1" x14ac:dyDescent="0.25">
      <c r="A249" s="37">
        <v>370</v>
      </c>
      <c r="B249" s="38" t="s">
        <v>78</v>
      </c>
      <c r="C249" s="38" t="s">
        <v>26</v>
      </c>
      <c r="D249" s="38" t="s">
        <v>48</v>
      </c>
      <c r="E249" s="38"/>
      <c r="F249" s="38" t="s">
        <v>500</v>
      </c>
      <c r="G249" s="37">
        <v>53</v>
      </c>
      <c r="H249" s="37">
        <v>7</v>
      </c>
      <c r="I249" s="38" t="s">
        <v>147</v>
      </c>
      <c r="J249" s="37">
        <v>84463153</v>
      </c>
      <c r="K249" s="37">
        <v>2.9</v>
      </c>
      <c r="L249" s="37">
        <v>0.57999999999999996</v>
      </c>
      <c r="M249" s="37">
        <v>5</v>
      </c>
      <c r="N249" s="35"/>
      <c r="O249" s="35"/>
      <c r="P249" s="37">
        <v>16</v>
      </c>
      <c r="Q249" s="37">
        <v>11</v>
      </c>
      <c r="R249" s="47">
        <v>1</v>
      </c>
      <c r="S249" s="37">
        <v>11</v>
      </c>
      <c r="T249" s="39"/>
      <c r="U249" s="37">
        <v>3</v>
      </c>
      <c r="V249" s="37">
        <v>4</v>
      </c>
      <c r="W249" s="38" t="s">
        <v>27</v>
      </c>
      <c r="X249" s="40">
        <v>2</v>
      </c>
      <c r="Y249" s="37">
        <v>9</v>
      </c>
      <c r="Z249" s="38">
        <f t="shared" si="9"/>
        <v>62</v>
      </c>
      <c r="AA249" s="38">
        <f t="shared" si="10"/>
        <v>9</v>
      </c>
      <c r="AB249" s="38" t="s">
        <v>27</v>
      </c>
      <c r="AC249" s="38" t="s">
        <v>257</v>
      </c>
      <c r="AD249" s="37">
        <v>8</v>
      </c>
      <c r="AE249" s="37">
        <v>8</v>
      </c>
      <c r="AF249" s="37">
        <v>0</v>
      </c>
      <c r="AG249" s="37">
        <v>17</v>
      </c>
      <c r="AH249" s="38" t="s">
        <v>503</v>
      </c>
      <c r="AI249" s="37">
        <v>25</v>
      </c>
      <c r="AJ249" s="39"/>
      <c r="AK249" s="38" t="s">
        <v>615</v>
      </c>
      <c r="AL249" s="38">
        <f t="shared" si="11"/>
        <v>1</v>
      </c>
      <c r="AM249" s="38" t="s">
        <v>27</v>
      </c>
      <c r="AN249" s="38" t="s">
        <v>680</v>
      </c>
      <c r="AO249" s="37">
        <v>26</v>
      </c>
      <c r="AP249" s="38" t="s">
        <v>677</v>
      </c>
      <c r="AQ249" s="38" t="s">
        <v>709</v>
      </c>
      <c r="AR249" s="38" t="s">
        <v>27</v>
      </c>
      <c r="AS249" s="38" t="s">
        <v>27</v>
      </c>
      <c r="AT249" s="38" t="s">
        <v>692</v>
      </c>
      <c r="AU249" s="38" t="s">
        <v>695</v>
      </c>
      <c r="AV249" s="38" t="s">
        <v>27</v>
      </c>
      <c r="AX249" s="34" t="s">
        <v>746</v>
      </c>
    </row>
    <row r="250" spans="1:50" ht="14.25" customHeight="1" x14ac:dyDescent="0.25">
      <c r="A250" s="37">
        <v>419</v>
      </c>
      <c r="B250" s="38" t="s">
        <v>78</v>
      </c>
      <c r="C250" s="38" t="s">
        <v>28</v>
      </c>
      <c r="D250" s="38" t="s">
        <v>48</v>
      </c>
      <c r="E250" s="38"/>
      <c r="F250" s="38" t="s">
        <v>500</v>
      </c>
      <c r="G250" s="37">
        <v>53</v>
      </c>
      <c r="H250" s="37">
        <v>7</v>
      </c>
      <c r="I250" s="38" t="s">
        <v>85</v>
      </c>
      <c r="J250" s="37">
        <v>1347638136</v>
      </c>
      <c r="K250" s="37">
        <v>0</v>
      </c>
      <c r="L250" s="37">
        <v>0</v>
      </c>
      <c r="M250" s="37">
        <v>1</v>
      </c>
      <c r="N250" s="35"/>
      <c r="O250" s="35"/>
      <c r="P250" s="37">
        <v>4</v>
      </c>
      <c r="Q250" s="37">
        <v>3</v>
      </c>
      <c r="R250" s="39"/>
      <c r="S250" s="37">
        <v>3</v>
      </c>
      <c r="T250" s="39"/>
      <c r="U250" s="40">
        <v>1</v>
      </c>
      <c r="V250" s="40">
        <v>2</v>
      </c>
      <c r="W250" s="38" t="s">
        <v>27</v>
      </c>
      <c r="X250" s="47"/>
      <c r="Y250" s="40">
        <v>3</v>
      </c>
      <c r="Z250" s="38">
        <f t="shared" si="9"/>
        <v>17</v>
      </c>
      <c r="AA250" s="38">
        <f t="shared" si="10"/>
        <v>3</v>
      </c>
      <c r="AB250" s="38" t="s">
        <v>27</v>
      </c>
      <c r="AC250" s="38" t="s">
        <v>27</v>
      </c>
      <c r="AD250" s="37">
        <v>11</v>
      </c>
      <c r="AE250" s="37">
        <v>4</v>
      </c>
      <c r="AF250" s="37">
        <v>1</v>
      </c>
      <c r="AG250" s="37">
        <v>18</v>
      </c>
      <c r="AH250" s="38" t="s">
        <v>617</v>
      </c>
      <c r="AI250" s="37">
        <v>24</v>
      </c>
      <c r="AJ250" s="35"/>
      <c r="AK250" s="38" t="s">
        <v>618</v>
      </c>
      <c r="AL250" s="38">
        <f t="shared" si="11"/>
        <v>1</v>
      </c>
      <c r="AM250" s="38" t="s">
        <v>27</v>
      </c>
      <c r="AN250" s="38" t="s">
        <v>673</v>
      </c>
      <c r="AO250" s="37">
        <v>20</v>
      </c>
      <c r="AP250" s="38" t="s">
        <v>677</v>
      </c>
      <c r="AQ250" s="38" t="s">
        <v>678</v>
      </c>
      <c r="AR250" s="38" t="s">
        <v>27</v>
      </c>
      <c r="AS250" s="38" t="s">
        <v>27</v>
      </c>
      <c r="AT250" s="38" t="s">
        <v>27</v>
      </c>
      <c r="AU250" s="38" t="s">
        <v>27</v>
      </c>
      <c r="AV250" s="38" t="s">
        <v>27</v>
      </c>
      <c r="AX250" s="34" t="s">
        <v>747</v>
      </c>
    </row>
    <row r="251" spans="1:50" ht="14.25" customHeight="1" x14ac:dyDescent="0.25">
      <c r="A251" s="37">
        <v>451</v>
      </c>
      <c r="B251" s="38" t="s">
        <v>78</v>
      </c>
      <c r="C251" s="38" t="s">
        <v>26</v>
      </c>
      <c r="D251" s="38" t="s">
        <v>48</v>
      </c>
      <c r="E251" s="38"/>
      <c r="F251" s="38" t="s">
        <v>500</v>
      </c>
      <c r="G251" s="37">
        <v>53</v>
      </c>
      <c r="H251" s="37">
        <v>7</v>
      </c>
      <c r="I251" s="38" t="s">
        <v>150</v>
      </c>
      <c r="J251" s="37">
        <v>82135906</v>
      </c>
      <c r="K251" s="37">
        <v>2.8</v>
      </c>
      <c r="L251" s="37">
        <v>0.56000000000000005</v>
      </c>
      <c r="M251" s="37">
        <v>1</v>
      </c>
      <c r="N251" s="35"/>
      <c r="O251" s="39"/>
      <c r="P251" s="37">
        <v>3</v>
      </c>
      <c r="Q251" s="37">
        <v>2</v>
      </c>
      <c r="R251" s="47">
        <v>1</v>
      </c>
      <c r="S251" s="37">
        <v>2</v>
      </c>
      <c r="T251" s="39"/>
      <c r="U251" s="37">
        <v>1</v>
      </c>
      <c r="V251" s="37">
        <v>0.5</v>
      </c>
      <c r="W251" s="38" t="s">
        <v>27</v>
      </c>
      <c r="X251" s="37">
        <v>0.5</v>
      </c>
      <c r="Y251" s="37">
        <v>2</v>
      </c>
      <c r="Z251" s="38">
        <f t="shared" si="9"/>
        <v>13</v>
      </c>
      <c r="AA251" s="38">
        <f t="shared" si="10"/>
        <v>2</v>
      </c>
      <c r="AB251" s="38" t="s">
        <v>765</v>
      </c>
      <c r="AC251" s="38" t="s">
        <v>27</v>
      </c>
      <c r="AD251" s="37">
        <v>1</v>
      </c>
      <c r="AE251" s="37">
        <v>3</v>
      </c>
      <c r="AF251" s="37">
        <v>1</v>
      </c>
      <c r="AG251" s="37">
        <v>6</v>
      </c>
      <c r="AH251" s="38" t="s">
        <v>503</v>
      </c>
      <c r="AI251" s="37">
        <v>25</v>
      </c>
      <c r="AJ251" s="39"/>
      <c r="AK251" s="38" t="s">
        <v>620</v>
      </c>
      <c r="AL251" s="38">
        <f t="shared" si="11"/>
        <v>1</v>
      </c>
      <c r="AM251" s="38" t="s">
        <v>27</v>
      </c>
      <c r="AN251" s="38" t="s">
        <v>680</v>
      </c>
      <c r="AO251" s="37">
        <v>34</v>
      </c>
      <c r="AP251" s="38" t="s">
        <v>677</v>
      </c>
      <c r="AQ251" s="38" t="s">
        <v>712</v>
      </c>
      <c r="AR251" s="38" t="s">
        <v>27</v>
      </c>
      <c r="AS251" s="38" t="s">
        <v>713</v>
      </c>
      <c r="AT251" s="38" t="s">
        <v>27</v>
      </c>
      <c r="AU251" s="38" t="s">
        <v>27</v>
      </c>
      <c r="AV251" s="38" t="s">
        <v>27</v>
      </c>
      <c r="AX251" s="34" t="s">
        <v>748</v>
      </c>
    </row>
    <row r="252" spans="1:50" ht="14.25" customHeight="1" x14ac:dyDescent="0.25">
      <c r="A252" s="37">
        <v>488</v>
      </c>
      <c r="B252" s="38" t="s">
        <v>78</v>
      </c>
      <c r="C252" s="38" t="s">
        <v>28</v>
      </c>
      <c r="D252" s="38" t="s">
        <v>48</v>
      </c>
      <c r="E252" s="38"/>
      <c r="F252" s="38" t="s">
        <v>500</v>
      </c>
      <c r="G252" s="37">
        <v>53</v>
      </c>
      <c r="H252" s="37">
        <v>7</v>
      </c>
      <c r="I252" s="38" t="s">
        <v>158</v>
      </c>
      <c r="J252" s="37">
        <v>927618937</v>
      </c>
      <c r="K252" s="37">
        <v>1.3846153846153799</v>
      </c>
      <c r="L252" s="37">
        <v>0.27692307692307699</v>
      </c>
      <c r="M252" s="37">
        <v>1</v>
      </c>
      <c r="N252" s="35"/>
      <c r="O252" s="35"/>
      <c r="P252" s="37">
        <v>4</v>
      </c>
      <c r="Q252" s="37">
        <v>3</v>
      </c>
      <c r="R252" s="35">
        <v>1</v>
      </c>
      <c r="S252" s="37">
        <v>3</v>
      </c>
      <c r="T252" s="39"/>
      <c r="U252" s="40">
        <v>1</v>
      </c>
      <c r="V252" s="37">
        <v>0.5</v>
      </c>
      <c r="W252" s="38" t="s">
        <v>27</v>
      </c>
      <c r="X252" s="37">
        <v>0.5</v>
      </c>
      <c r="Y252" s="37">
        <v>2</v>
      </c>
      <c r="Z252" s="38">
        <f t="shared" si="9"/>
        <v>16</v>
      </c>
      <c r="AA252" s="38">
        <f t="shared" si="10"/>
        <v>2</v>
      </c>
      <c r="AB252" s="38" t="s">
        <v>102</v>
      </c>
      <c r="AC252" s="38" t="s">
        <v>257</v>
      </c>
      <c r="AD252" s="37">
        <v>9</v>
      </c>
      <c r="AE252" s="37">
        <v>5</v>
      </c>
      <c r="AF252" s="37">
        <v>1</v>
      </c>
      <c r="AG252" s="37">
        <v>17</v>
      </c>
      <c r="AH252" s="38" t="s">
        <v>503</v>
      </c>
      <c r="AI252" s="37">
        <v>25</v>
      </c>
      <c r="AJ252" s="35"/>
      <c r="AK252" s="38" t="s">
        <v>622</v>
      </c>
      <c r="AL252" s="38">
        <f t="shared" si="11"/>
        <v>1</v>
      </c>
      <c r="AM252" s="38" t="s">
        <v>27</v>
      </c>
      <c r="AN252" s="38" t="s">
        <v>673</v>
      </c>
      <c r="AO252" s="37">
        <v>25</v>
      </c>
      <c r="AP252" s="38" t="s">
        <v>677</v>
      </c>
      <c r="AQ252" s="38" t="s">
        <v>721</v>
      </c>
      <c r="AR252" s="38" t="s">
        <v>27</v>
      </c>
      <c r="AS252" s="38" t="s">
        <v>686</v>
      </c>
      <c r="AT252" s="38" t="s">
        <v>27</v>
      </c>
      <c r="AU252" s="38" t="s">
        <v>27</v>
      </c>
      <c r="AV252" s="38" t="s">
        <v>27</v>
      </c>
      <c r="AX252" s="34" t="s">
        <v>747</v>
      </c>
    </row>
    <row r="253" spans="1:50" ht="14.25" customHeight="1" x14ac:dyDescent="0.25">
      <c r="AH253" s="5"/>
      <c r="AI253" s="9"/>
      <c r="AJ253" s="10"/>
      <c r="AK253" s="11"/>
      <c r="AL253" s="12"/>
      <c r="AM253" s="10"/>
      <c r="AN253" s="32"/>
      <c r="AO253" s="11"/>
      <c r="AP253" s="10"/>
      <c r="AQ253" s="12"/>
      <c r="AR253" s="10"/>
      <c r="AS253" s="8"/>
    </row>
    <row r="254" spans="1:50" ht="14.25" customHeight="1" x14ac:dyDescent="0.25">
      <c r="AH254" s="5"/>
      <c r="AI254" s="9"/>
      <c r="AJ254" s="10"/>
      <c r="AK254" s="11"/>
      <c r="AL254" s="12"/>
      <c r="AM254" s="10"/>
      <c r="AN254" s="32"/>
      <c r="AO254" s="11"/>
      <c r="AP254" s="10"/>
      <c r="AQ254" s="12"/>
      <c r="AR254" s="10"/>
      <c r="AS254" s="8"/>
    </row>
    <row r="255" spans="1:50" ht="14.25" customHeight="1" x14ac:dyDescent="0.25">
      <c r="AH255" s="5"/>
      <c r="AI255" s="9"/>
      <c r="AJ255" s="10"/>
      <c r="AK255" s="11"/>
      <c r="AL255" s="12"/>
      <c r="AM255" s="10"/>
      <c r="AN255" s="32"/>
      <c r="AO255" s="11"/>
      <c r="AP255" s="10"/>
      <c r="AQ255" s="12"/>
      <c r="AR255" s="10"/>
      <c r="AS255" s="8"/>
    </row>
    <row r="256" spans="1:50" ht="14.25" customHeight="1" x14ac:dyDescent="0.25">
      <c r="AH256" s="5"/>
      <c r="AI256" s="9"/>
      <c r="AJ256" s="10"/>
      <c r="AK256" s="11"/>
      <c r="AL256" s="12"/>
      <c r="AM256" s="10"/>
      <c r="AN256" s="32"/>
      <c r="AO256" s="11"/>
      <c r="AP256" s="10"/>
      <c r="AQ256" s="12"/>
      <c r="AR256" s="10"/>
      <c r="AS256" s="8"/>
    </row>
    <row r="257" spans="34:45" ht="14.25" customHeight="1" x14ac:dyDescent="0.25">
      <c r="AH257" s="5"/>
      <c r="AI257" s="9"/>
      <c r="AJ257" s="10"/>
      <c r="AK257" s="11"/>
      <c r="AL257" s="12"/>
      <c r="AM257" s="10"/>
      <c r="AN257" s="32"/>
      <c r="AO257" s="11"/>
      <c r="AP257" s="10"/>
      <c r="AQ257" s="12"/>
      <c r="AR257" s="10"/>
      <c r="AS257" s="8"/>
    </row>
    <row r="258" spans="34:45" ht="14.25" customHeight="1" x14ac:dyDescent="0.25">
      <c r="AH258" s="5"/>
      <c r="AI258" s="9"/>
      <c r="AJ258" s="10"/>
      <c r="AK258" s="11"/>
      <c r="AL258" s="12"/>
      <c r="AM258" s="10"/>
      <c r="AN258" s="32"/>
      <c r="AO258" s="11"/>
      <c r="AP258" s="10"/>
      <c r="AQ258" s="12"/>
      <c r="AR258" s="10"/>
      <c r="AS258" s="8"/>
    </row>
    <row r="259" spans="34:45" ht="14.25" customHeight="1" x14ac:dyDescent="0.25">
      <c r="AH259" s="5"/>
      <c r="AI259" s="9"/>
      <c r="AJ259" s="10"/>
      <c r="AK259" s="11"/>
      <c r="AL259" s="12"/>
      <c r="AM259" s="10"/>
      <c r="AN259" s="32"/>
      <c r="AO259" s="11"/>
      <c r="AP259" s="10"/>
      <c r="AQ259" s="12"/>
      <c r="AR259" s="10"/>
      <c r="AS259" s="8"/>
    </row>
    <row r="260" spans="34:45" ht="14.25" customHeight="1" x14ac:dyDescent="0.25">
      <c r="AH260" s="5"/>
      <c r="AI260" s="9"/>
      <c r="AJ260" s="10"/>
      <c r="AK260" s="11"/>
      <c r="AL260" s="12"/>
      <c r="AM260" s="10"/>
      <c r="AN260" s="32"/>
      <c r="AO260" s="11"/>
      <c r="AP260" s="10"/>
      <c r="AQ260" s="12"/>
      <c r="AR260" s="10"/>
      <c r="AS260" s="8"/>
    </row>
    <row r="261" spans="34:45" ht="14.25" customHeight="1" x14ac:dyDescent="0.25">
      <c r="AH261" s="5"/>
      <c r="AI261" s="9"/>
      <c r="AJ261" s="10"/>
      <c r="AK261" s="11"/>
      <c r="AL261" s="12"/>
      <c r="AM261" s="10"/>
      <c r="AN261" s="32"/>
      <c r="AO261" s="11"/>
      <c r="AP261" s="10"/>
      <c r="AQ261" s="12"/>
      <c r="AR261" s="10"/>
      <c r="AS261" s="8"/>
    </row>
    <row r="262" spans="34:45" ht="14.25" customHeight="1" x14ac:dyDescent="0.25">
      <c r="AH262" s="5"/>
      <c r="AI262" s="9"/>
      <c r="AJ262" s="10"/>
      <c r="AK262" s="11"/>
      <c r="AL262" s="12"/>
      <c r="AM262" s="10"/>
      <c r="AN262" s="32"/>
      <c r="AO262" s="11"/>
      <c r="AP262" s="10"/>
      <c r="AQ262" s="12"/>
      <c r="AR262" s="10"/>
      <c r="AS262" s="8"/>
    </row>
    <row r="263" spans="34:45" ht="14.25" customHeight="1" x14ac:dyDescent="0.25">
      <c r="AH263" s="5"/>
      <c r="AI263" s="9"/>
      <c r="AJ263" s="10"/>
      <c r="AK263" s="11"/>
      <c r="AL263" s="12"/>
      <c r="AM263" s="10"/>
      <c r="AN263" s="32"/>
      <c r="AO263" s="11"/>
      <c r="AP263" s="10"/>
      <c r="AQ263" s="12"/>
      <c r="AR263" s="10"/>
      <c r="AS263" s="8"/>
    </row>
    <row r="264" spans="34:45" ht="14.25" customHeight="1" x14ac:dyDescent="0.25">
      <c r="AH264" s="5"/>
      <c r="AI264" s="9"/>
      <c r="AJ264" s="10"/>
      <c r="AK264" s="11"/>
      <c r="AL264" s="12"/>
      <c r="AM264" s="10"/>
      <c r="AN264" s="32"/>
      <c r="AO264" s="11"/>
      <c r="AP264" s="10"/>
      <c r="AQ264" s="12"/>
      <c r="AR264" s="10"/>
      <c r="AS264" s="8"/>
    </row>
    <row r="265" spans="34:45" ht="14.25" customHeight="1" x14ac:dyDescent="0.25">
      <c r="AH265" s="5"/>
      <c r="AI265" s="9"/>
      <c r="AJ265" s="10"/>
      <c r="AK265" s="11"/>
      <c r="AL265" s="12"/>
      <c r="AM265" s="10"/>
      <c r="AN265" s="32"/>
      <c r="AO265" s="11"/>
      <c r="AP265" s="10"/>
      <c r="AQ265" s="12"/>
      <c r="AR265" s="10"/>
      <c r="AS265" s="8"/>
    </row>
    <row r="266" spans="34:45" ht="14.25" customHeight="1" x14ac:dyDescent="0.25">
      <c r="AH266" s="5"/>
      <c r="AI266" s="9"/>
      <c r="AJ266" s="10"/>
      <c r="AK266" s="11"/>
      <c r="AL266" s="12"/>
      <c r="AM266" s="10"/>
      <c r="AN266" s="32"/>
      <c r="AO266" s="11"/>
      <c r="AP266" s="10"/>
      <c r="AQ266" s="12"/>
      <c r="AR266" s="10"/>
      <c r="AS266" s="8"/>
    </row>
    <row r="267" spans="34:45" ht="14.25" customHeight="1" x14ac:dyDescent="0.25">
      <c r="AH267" s="5"/>
      <c r="AI267" s="9"/>
      <c r="AJ267" s="10"/>
      <c r="AK267" s="11"/>
      <c r="AL267" s="12"/>
      <c r="AM267" s="10"/>
      <c r="AN267" s="32"/>
      <c r="AO267" s="11"/>
      <c r="AP267" s="10"/>
      <c r="AQ267" s="12"/>
      <c r="AR267" s="10"/>
      <c r="AS267" s="8"/>
    </row>
    <row r="268" spans="34:45" ht="14.25" customHeight="1" x14ac:dyDescent="0.25">
      <c r="AH268" s="5"/>
      <c r="AI268" s="9"/>
      <c r="AJ268" s="10"/>
      <c r="AK268" s="11"/>
      <c r="AL268" s="12"/>
      <c r="AM268" s="10"/>
      <c r="AN268" s="32"/>
      <c r="AO268" s="11"/>
      <c r="AP268" s="10"/>
      <c r="AQ268" s="12"/>
      <c r="AR268" s="10"/>
      <c r="AS268" s="8"/>
    </row>
    <row r="269" spans="34:45" ht="14.25" customHeight="1" x14ac:dyDescent="0.25">
      <c r="AH269" s="5"/>
      <c r="AI269" s="9"/>
      <c r="AJ269" s="10"/>
      <c r="AK269" s="11"/>
      <c r="AL269" s="12"/>
      <c r="AM269" s="10"/>
      <c r="AN269" s="32"/>
      <c r="AO269" s="11"/>
      <c r="AP269" s="10"/>
      <c r="AQ269" s="12"/>
      <c r="AR269" s="10"/>
      <c r="AS269" s="8"/>
    </row>
    <row r="270" spans="34:45" ht="14.25" customHeight="1" x14ac:dyDescent="0.25">
      <c r="AH270" s="5"/>
      <c r="AI270" s="9"/>
      <c r="AJ270" s="10"/>
      <c r="AK270" s="11"/>
      <c r="AL270" s="12"/>
      <c r="AM270" s="10"/>
      <c r="AN270" s="32"/>
      <c r="AO270" s="11"/>
      <c r="AP270" s="10"/>
      <c r="AQ270" s="12"/>
      <c r="AR270" s="10"/>
      <c r="AS270" s="8"/>
    </row>
    <row r="271" spans="34:45" ht="14.25" customHeight="1" x14ac:dyDescent="0.25">
      <c r="AH271" s="5"/>
      <c r="AI271" s="9"/>
      <c r="AJ271" s="10"/>
      <c r="AK271" s="11"/>
      <c r="AL271" s="12"/>
      <c r="AM271" s="10"/>
      <c r="AN271" s="32"/>
      <c r="AO271" s="11"/>
      <c r="AP271" s="10"/>
      <c r="AQ271" s="12"/>
      <c r="AR271" s="10"/>
      <c r="AS271" s="8"/>
    </row>
    <row r="272" spans="34:45" ht="14.25" customHeight="1" x14ac:dyDescent="0.25">
      <c r="AH272" s="5"/>
      <c r="AI272" s="9"/>
      <c r="AJ272" s="10"/>
      <c r="AK272" s="11"/>
      <c r="AL272" s="12"/>
      <c r="AM272" s="10"/>
      <c r="AN272" s="32"/>
      <c r="AO272" s="11"/>
      <c r="AP272" s="10"/>
      <c r="AQ272" s="12"/>
      <c r="AR272" s="10"/>
      <c r="AS272" s="8"/>
    </row>
    <row r="273" spans="34:45" ht="14.25" customHeight="1" x14ac:dyDescent="0.25">
      <c r="AH273" s="5"/>
      <c r="AI273" s="9"/>
      <c r="AJ273" s="10"/>
      <c r="AK273" s="11"/>
      <c r="AL273" s="12"/>
      <c r="AM273" s="10"/>
      <c r="AN273" s="32"/>
      <c r="AO273" s="11"/>
      <c r="AP273" s="10"/>
      <c r="AQ273" s="12"/>
      <c r="AR273" s="10"/>
      <c r="AS273" s="8"/>
    </row>
    <row r="274" spans="34:45" ht="14.25" customHeight="1" x14ac:dyDescent="0.25">
      <c r="AH274" s="5"/>
      <c r="AI274" s="9"/>
      <c r="AJ274" s="10"/>
      <c r="AK274" s="11"/>
      <c r="AL274" s="12"/>
      <c r="AM274" s="10"/>
      <c r="AN274" s="32"/>
      <c r="AO274" s="11"/>
      <c r="AP274" s="10"/>
      <c r="AQ274" s="12"/>
      <c r="AR274" s="10"/>
      <c r="AS274" s="8"/>
    </row>
    <row r="275" spans="34:45" ht="14.25" customHeight="1" x14ac:dyDescent="0.25">
      <c r="AH275" s="5"/>
      <c r="AI275" s="9"/>
      <c r="AJ275" s="10"/>
      <c r="AK275" s="11"/>
      <c r="AL275" s="12"/>
      <c r="AM275" s="10"/>
      <c r="AN275" s="32"/>
      <c r="AO275" s="11"/>
      <c r="AP275" s="10"/>
      <c r="AQ275" s="12"/>
      <c r="AR275" s="10"/>
      <c r="AS275" s="8"/>
    </row>
    <row r="276" spans="34:45" ht="14.25" customHeight="1" x14ac:dyDescent="0.25">
      <c r="AH276" s="5"/>
      <c r="AI276" s="9"/>
      <c r="AJ276" s="10"/>
      <c r="AK276" s="11"/>
      <c r="AL276" s="12"/>
      <c r="AM276" s="10"/>
      <c r="AN276" s="32"/>
      <c r="AO276" s="11"/>
      <c r="AP276" s="10"/>
      <c r="AQ276" s="12"/>
      <c r="AR276" s="10"/>
      <c r="AS276" s="8"/>
    </row>
    <row r="277" spans="34:45" ht="14.25" customHeight="1" x14ac:dyDescent="0.25">
      <c r="AH277" s="5"/>
      <c r="AI277" s="9"/>
      <c r="AJ277" s="10"/>
      <c r="AK277" s="11"/>
      <c r="AL277" s="12"/>
      <c r="AM277" s="10"/>
      <c r="AN277" s="32"/>
      <c r="AO277" s="11"/>
      <c r="AP277" s="10"/>
      <c r="AQ277" s="12"/>
      <c r="AR277" s="10"/>
      <c r="AS277" s="8"/>
    </row>
    <row r="278" spans="34:45" ht="14.25" customHeight="1" x14ac:dyDescent="0.25">
      <c r="AH278" s="5"/>
      <c r="AI278" s="9"/>
      <c r="AJ278" s="10"/>
      <c r="AK278" s="11"/>
      <c r="AL278" s="12"/>
      <c r="AM278" s="10"/>
      <c r="AN278" s="32"/>
      <c r="AO278" s="11"/>
      <c r="AP278" s="10"/>
      <c r="AQ278" s="12"/>
      <c r="AR278" s="10"/>
      <c r="AS278" s="8"/>
    </row>
    <row r="279" spans="34:45" ht="14.25" customHeight="1" x14ac:dyDescent="0.25">
      <c r="AH279" s="5"/>
      <c r="AI279" s="9"/>
      <c r="AJ279" s="10"/>
      <c r="AK279" s="11"/>
      <c r="AL279" s="12"/>
      <c r="AM279" s="10"/>
      <c r="AN279" s="32"/>
      <c r="AO279" s="11"/>
      <c r="AP279" s="10"/>
      <c r="AQ279" s="12"/>
      <c r="AR279" s="10"/>
      <c r="AS279" s="8"/>
    </row>
    <row r="280" spans="34:45" ht="14.25" customHeight="1" x14ac:dyDescent="0.25">
      <c r="AH280" s="5"/>
      <c r="AI280" s="9"/>
      <c r="AJ280" s="10"/>
      <c r="AK280" s="11"/>
      <c r="AL280" s="12"/>
      <c r="AM280" s="10"/>
      <c r="AN280" s="32"/>
      <c r="AO280" s="11"/>
      <c r="AP280" s="10"/>
      <c r="AQ280" s="12"/>
      <c r="AR280" s="10"/>
      <c r="AS280" s="8"/>
    </row>
    <row r="281" spans="34:45" ht="14.25" customHeight="1" x14ac:dyDescent="0.25">
      <c r="AH281" s="5"/>
      <c r="AI281" s="9"/>
      <c r="AJ281" s="10"/>
      <c r="AK281" s="11"/>
      <c r="AL281" s="12"/>
      <c r="AM281" s="10"/>
      <c r="AN281" s="32"/>
      <c r="AO281" s="11"/>
      <c r="AP281" s="10"/>
      <c r="AQ281" s="12"/>
      <c r="AR281" s="10"/>
      <c r="AS281" s="8"/>
    </row>
    <row r="282" spans="34:45" ht="14.25" customHeight="1" x14ac:dyDescent="0.25">
      <c r="AH282" s="5"/>
      <c r="AI282" s="9"/>
      <c r="AJ282" s="10"/>
      <c r="AK282" s="11"/>
      <c r="AL282" s="12"/>
      <c r="AM282" s="10"/>
      <c r="AN282" s="32"/>
      <c r="AO282" s="11"/>
      <c r="AP282" s="10"/>
      <c r="AQ282" s="12"/>
      <c r="AR282" s="10"/>
      <c r="AS282" s="8"/>
    </row>
    <row r="283" spans="34:45" ht="14.25" customHeight="1" x14ac:dyDescent="0.25">
      <c r="AH283" s="5"/>
      <c r="AI283" s="9"/>
      <c r="AJ283" s="10"/>
      <c r="AK283" s="11"/>
      <c r="AL283" s="12"/>
      <c r="AM283" s="10"/>
      <c r="AN283" s="32"/>
      <c r="AO283" s="11"/>
      <c r="AP283" s="10"/>
      <c r="AQ283" s="12"/>
      <c r="AR283" s="10"/>
      <c r="AS283" s="8"/>
    </row>
    <row r="284" spans="34:45" ht="14.25" customHeight="1" x14ac:dyDescent="0.25">
      <c r="AH284" s="5"/>
      <c r="AI284" s="9"/>
      <c r="AJ284" s="10"/>
      <c r="AK284" s="11"/>
      <c r="AL284" s="12"/>
      <c r="AM284" s="10"/>
      <c r="AN284" s="32"/>
      <c r="AO284" s="11"/>
      <c r="AP284" s="10"/>
      <c r="AQ284" s="12"/>
      <c r="AR284" s="10"/>
      <c r="AS284" s="8"/>
    </row>
    <row r="285" spans="34:45" ht="14.25" customHeight="1" x14ac:dyDescent="0.25">
      <c r="AH285" s="5"/>
      <c r="AI285" s="9"/>
      <c r="AJ285" s="10"/>
      <c r="AK285" s="11"/>
      <c r="AL285" s="12"/>
      <c r="AM285" s="10"/>
      <c r="AN285" s="32"/>
      <c r="AO285" s="11"/>
      <c r="AP285" s="10"/>
      <c r="AQ285" s="12"/>
      <c r="AR285" s="10"/>
      <c r="AS285" s="8"/>
    </row>
    <row r="286" spans="34:45" ht="14.25" customHeight="1" x14ac:dyDescent="0.25">
      <c r="AH286" s="5"/>
      <c r="AI286" s="9"/>
      <c r="AJ286" s="10"/>
      <c r="AK286" s="11"/>
      <c r="AL286" s="12"/>
      <c r="AM286" s="10"/>
      <c r="AN286" s="32"/>
      <c r="AO286" s="11"/>
      <c r="AP286" s="10"/>
      <c r="AQ286" s="12"/>
      <c r="AR286" s="10"/>
      <c r="AS286" s="8"/>
    </row>
    <row r="287" spans="34:45" ht="14.25" customHeight="1" x14ac:dyDescent="0.25">
      <c r="AH287" s="5"/>
      <c r="AI287" s="9"/>
      <c r="AJ287" s="10"/>
      <c r="AK287" s="11"/>
      <c r="AL287" s="12"/>
      <c r="AM287" s="10"/>
      <c r="AN287" s="32"/>
      <c r="AO287" s="11"/>
      <c r="AP287" s="10"/>
      <c r="AQ287" s="12"/>
      <c r="AR287" s="10"/>
      <c r="AS287" s="8"/>
    </row>
    <row r="288" spans="34:45" ht="14.25" customHeight="1" x14ac:dyDescent="0.25">
      <c r="AH288" s="5"/>
      <c r="AI288" s="9"/>
      <c r="AJ288" s="10"/>
      <c r="AK288" s="11"/>
      <c r="AL288" s="12"/>
      <c r="AM288" s="10"/>
      <c r="AN288" s="32"/>
      <c r="AO288" s="11"/>
      <c r="AP288" s="10"/>
      <c r="AQ288" s="12"/>
      <c r="AR288" s="10"/>
      <c r="AS288" s="8"/>
    </row>
    <row r="289" spans="34:45" ht="14.25" customHeight="1" x14ac:dyDescent="0.25">
      <c r="AH289" s="5"/>
      <c r="AI289" s="9"/>
      <c r="AJ289" s="10"/>
      <c r="AK289" s="11"/>
      <c r="AL289" s="12"/>
      <c r="AM289" s="10"/>
      <c r="AN289" s="32"/>
      <c r="AO289" s="11"/>
      <c r="AP289" s="10"/>
      <c r="AQ289" s="12"/>
      <c r="AR289" s="10"/>
      <c r="AS289" s="8"/>
    </row>
    <row r="290" spans="34:45" ht="14.25" customHeight="1" x14ac:dyDescent="0.25">
      <c r="AH290" s="5"/>
      <c r="AI290" s="9"/>
      <c r="AJ290" s="10"/>
      <c r="AK290" s="11"/>
      <c r="AL290" s="12"/>
      <c r="AM290" s="10"/>
      <c r="AN290" s="32"/>
      <c r="AO290" s="11"/>
      <c r="AP290" s="10"/>
      <c r="AQ290" s="12"/>
      <c r="AR290" s="10"/>
      <c r="AS290" s="8"/>
    </row>
    <row r="291" spans="34:45" ht="14.25" customHeight="1" x14ac:dyDescent="0.25">
      <c r="AH291" s="5"/>
      <c r="AI291" s="9"/>
      <c r="AJ291" s="10"/>
      <c r="AK291" s="11"/>
      <c r="AL291" s="12"/>
      <c r="AM291" s="10"/>
      <c r="AN291" s="32"/>
      <c r="AO291" s="11"/>
      <c r="AP291" s="10"/>
      <c r="AQ291" s="12"/>
      <c r="AR291" s="10"/>
      <c r="AS291" s="8"/>
    </row>
    <row r="292" spans="34:45" ht="14.25" customHeight="1" x14ac:dyDescent="0.25">
      <c r="AH292" s="5"/>
      <c r="AI292" s="9"/>
      <c r="AJ292" s="10"/>
      <c r="AK292" s="11"/>
      <c r="AL292" s="12"/>
      <c r="AM292" s="10"/>
      <c r="AN292" s="32"/>
      <c r="AO292" s="11"/>
      <c r="AP292" s="10"/>
      <c r="AQ292" s="12"/>
      <c r="AR292" s="10"/>
      <c r="AS292" s="8"/>
    </row>
    <row r="293" spans="34:45" ht="14.25" customHeight="1" x14ac:dyDescent="0.25">
      <c r="AH293" s="5"/>
      <c r="AI293" s="9"/>
      <c r="AJ293" s="10"/>
      <c r="AK293" s="11"/>
      <c r="AL293" s="12"/>
      <c r="AM293" s="10"/>
      <c r="AN293" s="32"/>
      <c r="AO293" s="11"/>
      <c r="AP293" s="10"/>
      <c r="AQ293" s="12"/>
      <c r="AR293" s="10"/>
      <c r="AS293" s="8"/>
    </row>
    <row r="294" spans="34:45" ht="14.25" customHeight="1" x14ac:dyDescent="0.25">
      <c r="AH294" s="5"/>
      <c r="AI294" s="9"/>
      <c r="AJ294" s="10"/>
      <c r="AK294" s="11"/>
      <c r="AL294" s="12"/>
      <c r="AM294" s="10"/>
      <c r="AN294" s="32"/>
      <c r="AO294" s="11"/>
      <c r="AP294" s="10"/>
      <c r="AQ294" s="12"/>
      <c r="AR294" s="10"/>
      <c r="AS294" s="8"/>
    </row>
    <row r="295" spans="34:45" ht="14.25" customHeight="1" x14ac:dyDescent="0.25">
      <c r="AH295" s="5"/>
      <c r="AI295" s="9"/>
      <c r="AJ295" s="10"/>
      <c r="AK295" s="11"/>
      <c r="AL295" s="12"/>
      <c r="AM295" s="10"/>
      <c r="AN295" s="32"/>
      <c r="AO295" s="11"/>
      <c r="AP295" s="10"/>
      <c r="AQ295" s="12"/>
      <c r="AR295" s="10"/>
      <c r="AS295" s="8"/>
    </row>
    <row r="296" spans="34:45" ht="14.25" customHeight="1" x14ac:dyDescent="0.25">
      <c r="AH296" s="5"/>
      <c r="AI296" s="9"/>
      <c r="AJ296" s="10"/>
      <c r="AK296" s="11"/>
      <c r="AL296" s="12"/>
      <c r="AM296" s="10"/>
      <c r="AN296" s="32"/>
      <c r="AO296" s="11"/>
      <c r="AP296" s="10"/>
      <c r="AQ296" s="12"/>
      <c r="AR296" s="10"/>
      <c r="AS296" s="8"/>
    </row>
    <row r="297" spans="34:45" ht="14.25" customHeight="1" x14ac:dyDescent="0.25">
      <c r="AH297" s="5"/>
      <c r="AI297" s="9"/>
      <c r="AJ297" s="10"/>
      <c r="AK297" s="11"/>
      <c r="AL297" s="12"/>
      <c r="AM297" s="10"/>
      <c r="AN297" s="32"/>
      <c r="AO297" s="11"/>
      <c r="AP297" s="10"/>
      <c r="AQ297" s="12"/>
      <c r="AR297" s="10"/>
      <c r="AS297" s="8"/>
    </row>
    <row r="298" spans="34:45" ht="14.25" customHeight="1" x14ac:dyDescent="0.25">
      <c r="AH298" s="5"/>
      <c r="AI298" s="9"/>
      <c r="AJ298" s="10"/>
      <c r="AK298" s="11"/>
      <c r="AL298" s="12"/>
      <c r="AM298" s="10"/>
      <c r="AN298" s="32"/>
      <c r="AO298" s="11"/>
      <c r="AP298" s="10"/>
      <c r="AQ298" s="12"/>
      <c r="AR298" s="10"/>
      <c r="AS298" s="8"/>
    </row>
    <row r="299" spans="34:45" ht="14.25" customHeight="1" x14ac:dyDescent="0.25">
      <c r="AH299" s="5"/>
      <c r="AI299" s="9"/>
      <c r="AJ299" s="10"/>
      <c r="AK299" s="11"/>
      <c r="AL299" s="12"/>
      <c r="AM299" s="10"/>
      <c r="AN299" s="32"/>
      <c r="AO299" s="11"/>
      <c r="AP299" s="10"/>
      <c r="AQ299" s="12"/>
      <c r="AR299" s="10"/>
      <c r="AS299" s="8"/>
    </row>
    <row r="300" spans="34:45" ht="14.25" customHeight="1" x14ac:dyDescent="0.25">
      <c r="AH300" s="5"/>
      <c r="AI300" s="9"/>
      <c r="AJ300" s="10"/>
      <c r="AK300" s="11"/>
      <c r="AL300" s="12"/>
      <c r="AM300" s="10"/>
      <c r="AN300" s="32"/>
      <c r="AO300" s="11"/>
      <c r="AP300" s="10"/>
      <c r="AQ300" s="12"/>
      <c r="AR300" s="10"/>
      <c r="AS300" s="8"/>
    </row>
    <row r="301" spans="34:45" ht="14.25" customHeight="1" x14ac:dyDescent="0.25">
      <c r="AH301" s="5"/>
      <c r="AI301" s="9"/>
      <c r="AJ301" s="10"/>
      <c r="AK301" s="11"/>
      <c r="AL301" s="12"/>
      <c r="AM301" s="10"/>
      <c r="AN301" s="32"/>
      <c r="AO301" s="11"/>
      <c r="AP301" s="10"/>
      <c r="AQ301" s="12"/>
      <c r="AR301" s="10"/>
      <c r="AS301" s="8"/>
    </row>
    <row r="302" spans="34:45" ht="14.25" customHeight="1" x14ac:dyDescent="0.25">
      <c r="AH302" s="5"/>
      <c r="AI302" s="9"/>
      <c r="AJ302" s="10"/>
      <c r="AK302" s="11"/>
      <c r="AL302" s="12"/>
      <c r="AM302" s="10"/>
      <c r="AN302" s="32"/>
      <c r="AO302" s="11"/>
      <c r="AP302" s="10"/>
      <c r="AQ302" s="12"/>
      <c r="AR302" s="10"/>
      <c r="AS302" s="8"/>
    </row>
    <row r="303" spans="34:45" ht="14.25" customHeight="1" x14ac:dyDescent="0.25">
      <c r="AH303" s="5"/>
      <c r="AI303" s="9"/>
      <c r="AJ303" s="10"/>
      <c r="AK303" s="11"/>
      <c r="AL303" s="12"/>
      <c r="AM303" s="10"/>
      <c r="AN303" s="32"/>
      <c r="AO303" s="11"/>
      <c r="AP303" s="10"/>
      <c r="AQ303" s="12"/>
      <c r="AR303" s="10"/>
      <c r="AS303" s="8"/>
    </row>
    <row r="304" spans="34:45" ht="14.25" customHeight="1" x14ac:dyDescent="0.25">
      <c r="AH304" s="5"/>
      <c r="AI304" s="9"/>
      <c r="AJ304" s="10"/>
      <c r="AK304" s="11"/>
      <c r="AL304" s="12"/>
      <c r="AM304" s="10"/>
      <c r="AN304" s="32"/>
      <c r="AO304" s="11"/>
      <c r="AP304" s="10"/>
      <c r="AQ304" s="12"/>
      <c r="AR304" s="10"/>
      <c r="AS304" s="8"/>
    </row>
    <row r="305" spans="34:45" ht="14.25" customHeight="1" x14ac:dyDescent="0.25">
      <c r="AH305" s="5"/>
      <c r="AI305" s="9"/>
      <c r="AJ305" s="10"/>
      <c r="AK305" s="11"/>
      <c r="AL305" s="12"/>
      <c r="AM305" s="10"/>
      <c r="AN305" s="32"/>
      <c r="AO305" s="11"/>
      <c r="AP305" s="10"/>
      <c r="AQ305" s="12"/>
      <c r="AR305" s="10"/>
      <c r="AS305" s="8"/>
    </row>
    <row r="306" spans="34:45" ht="14.25" customHeight="1" x14ac:dyDescent="0.25">
      <c r="AH306" s="5"/>
      <c r="AI306" s="9"/>
      <c r="AJ306" s="10"/>
      <c r="AK306" s="11"/>
      <c r="AL306" s="12"/>
      <c r="AM306" s="10"/>
      <c r="AN306" s="32"/>
      <c r="AO306" s="11"/>
      <c r="AP306" s="10"/>
      <c r="AQ306" s="12"/>
      <c r="AR306" s="10"/>
      <c r="AS306" s="8"/>
    </row>
    <row r="307" spans="34:45" ht="14.25" customHeight="1" x14ac:dyDescent="0.25">
      <c r="AH307" s="5"/>
      <c r="AI307" s="9"/>
      <c r="AJ307" s="10"/>
      <c r="AK307" s="11"/>
      <c r="AL307" s="12"/>
      <c r="AM307" s="10"/>
      <c r="AN307" s="32"/>
      <c r="AO307" s="11"/>
      <c r="AP307" s="10"/>
      <c r="AQ307" s="12"/>
      <c r="AR307" s="10"/>
      <c r="AS307" s="8"/>
    </row>
    <row r="308" spans="34:45" ht="14.25" customHeight="1" x14ac:dyDescent="0.25">
      <c r="AH308" s="5"/>
      <c r="AI308" s="9"/>
      <c r="AJ308" s="10"/>
      <c r="AK308" s="11"/>
      <c r="AL308" s="12"/>
      <c r="AM308" s="10"/>
      <c r="AN308" s="32"/>
      <c r="AO308" s="11"/>
      <c r="AP308" s="10"/>
      <c r="AQ308" s="12"/>
      <c r="AR308" s="10"/>
      <c r="AS308" s="8"/>
    </row>
    <row r="309" spans="34:45" ht="14.25" customHeight="1" x14ac:dyDescent="0.25">
      <c r="AH309" s="5"/>
      <c r="AI309" s="9"/>
      <c r="AJ309" s="10"/>
      <c r="AK309" s="11"/>
      <c r="AL309" s="12"/>
      <c r="AM309" s="10"/>
      <c r="AN309" s="32"/>
      <c r="AO309" s="11"/>
      <c r="AP309" s="10"/>
      <c r="AQ309" s="12"/>
      <c r="AR309" s="10"/>
      <c r="AS309" s="8"/>
    </row>
    <row r="310" spans="34:45" ht="14.25" customHeight="1" x14ac:dyDescent="0.25">
      <c r="AH310" s="5"/>
      <c r="AI310" s="9"/>
      <c r="AJ310" s="10"/>
      <c r="AK310" s="11"/>
      <c r="AL310" s="12"/>
      <c r="AM310" s="10"/>
      <c r="AN310" s="32"/>
      <c r="AO310" s="11"/>
      <c r="AP310" s="10"/>
      <c r="AQ310" s="12"/>
      <c r="AR310" s="10"/>
      <c r="AS310" s="8"/>
    </row>
    <row r="311" spans="34:45" ht="14.25" customHeight="1" x14ac:dyDescent="0.25">
      <c r="AH311" s="5"/>
      <c r="AI311" s="9"/>
      <c r="AJ311" s="10"/>
      <c r="AK311" s="11"/>
      <c r="AL311" s="12"/>
      <c r="AM311" s="10"/>
      <c r="AN311" s="32"/>
      <c r="AO311" s="11"/>
      <c r="AP311" s="10"/>
      <c r="AQ311" s="12"/>
      <c r="AR311" s="10"/>
      <c r="AS311" s="8"/>
    </row>
    <row r="312" spans="34:45" ht="14.25" customHeight="1" x14ac:dyDescent="0.25">
      <c r="AH312" s="5"/>
      <c r="AI312" s="9"/>
      <c r="AJ312" s="10"/>
      <c r="AK312" s="11"/>
      <c r="AL312" s="12"/>
      <c r="AM312" s="10"/>
      <c r="AN312" s="32"/>
      <c r="AO312" s="11"/>
      <c r="AP312" s="10"/>
      <c r="AQ312" s="12"/>
      <c r="AR312" s="10"/>
      <c r="AS312" s="8"/>
    </row>
    <row r="313" spans="34:45" ht="14.25" customHeight="1" x14ac:dyDescent="0.25">
      <c r="AH313" s="5"/>
      <c r="AI313" s="9"/>
      <c r="AJ313" s="10"/>
      <c r="AK313" s="11"/>
      <c r="AL313" s="12"/>
      <c r="AM313" s="10"/>
      <c r="AN313" s="32"/>
      <c r="AO313" s="11"/>
      <c r="AP313" s="10"/>
      <c r="AQ313" s="12"/>
      <c r="AR313" s="10"/>
      <c r="AS313" s="8"/>
    </row>
    <row r="314" spans="34:45" ht="14.25" customHeight="1" x14ac:dyDescent="0.25">
      <c r="AH314" s="5"/>
      <c r="AI314" s="9"/>
      <c r="AJ314" s="10"/>
      <c r="AK314" s="11"/>
      <c r="AL314" s="12"/>
      <c r="AM314" s="10"/>
      <c r="AN314" s="32"/>
      <c r="AO314" s="11"/>
      <c r="AP314" s="10"/>
      <c r="AQ314" s="12"/>
      <c r="AR314" s="10"/>
      <c r="AS314" s="8"/>
    </row>
    <row r="315" spans="34:45" ht="14.25" customHeight="1" x14ac:dyDescent="0.25">
      <c r="AH315" s="5"/>
      <c r="AI315" s="9"/>
      <c r="AJ315" s="10"/>
      <c r="AK315" s="11"/>
      <c r="AL315" s="12"/>
      <c r="AM315" s="10"/>
      <c r="AN315" s="32"/>
      <c r="AO315" s="11"/>
      <c r="AP315" s="10"/>
      <c r="AQ315" s="12"/>
      <c r="AR315" s="10"/>
      <c r="AS315" s="8"/>
    </row>
    <row r="316" spans="34:45" ht="14.25" customHeight="1" x14ac:dyDescent="0.25">
      <c r="AH316" s="5"/>
      <c r="AI316" s="9"/>
      <c r="AJ316" s="10"/>
      <c r="AK316" s="11"/>
      <c r="AL316" s="12"/>
      <c r="AM316" s="10"/>
      <c r="AN316" s="32"/>
      <c r="AO316" s="11"/>
      <c r="AP316" s="10"/>
      <c r="AQ316" s="12"/>
      <c r="AR316" s="10"/>
      <c r="AS316" s="8"/>
    </row>
    <row r="317" spans="34:45" ht="14.25" customHeight="1" x14ac:dyDescent="0.25">
      <c r="AH317" s="5"/>
      <c r="AI317" s="9"/>
      <c r="AJ317" s="10"/>
      <c r="AK317" s="11"/>
      <c r="AL317" s="12"/>
      <c r="AM317" s="10"/>
      <c r="AN317" s="32"/>
      <c r="AO317" s="11"/>
      <c r="AP317" s="10"/>
      <c r="AQ317" s="12"/>
      <c r="AR317" s="10"/>
      <c r="AS317" s="8"/>
    </row>
    <row r="318" spans="34:45" ht="14.25" customHeight="1" x14ac:dyDescent="0.25">
      <c r="AH318" s="5"/>
      <c r="AI318" s="9"/>
      <c r="AJ318" s="10"/>
      <c r="AK318" s="11"/>
      <c r="AL318" s="12"/>
      <c r="AM318" s="10"/>
      <c r="AN318" s="32"/>
      <c r="AO318" s="11"/>
      <c r="AP318" s="10"/>
      <c r="AQ318" s="12"/>
      <c r="AR318" s="10"/>
      <c r="AS318" s="8"/>
    </row>
    <row r="319" spans="34:45" ht="14.25" customHeight="1" x14ac:dyDescent="0.25">
      <c r="AH319" s="5"/>
      <c r="AI319" s="9"/>
      <c r="AJ319" s="10"/>
      <c r="AK319" s="11"/>
      <c r="AL319" s="12"/>
      <c r="AM319" s="10"/>
      <c r="AN319" s="32"/>
      <c r="AO319" s="11"/>
      <c r="AP319" s="10"/>
      <c r="AQ319" s="12"/>
      <c r="AR319" s="10"/>
      <c r="AS319" s="8"/>
    </row>
    <row r="320" spans="34:45" ht="14.25" customHeight="1" x14ac:dyDescent="0.25">
      <c r="AH320" s="5"/>
      <c r="AI320" s="9"/>
      <c r="AJ320" s="10"/>
      <c r="AK320" s="11"/>
      <c r="AL320" s="12"/>
      <c r="AM320" s="10"/>
      <c r="AN320" s="32"/>
      <c r="AO320" s="11"/>
      <c r="AP320" s="10"/>
      <c r="AQ320" s="12"/>
      <c r="AR320" s="10"/>
      <c r="AS320" s="8"/>
    </row>
    <row r="321" spans="34:45" ht="14.25" customHeight="1" x14ac:dyDescent="0.25">
      <c r="AH321" s="5"/>
      <c r="AI321" s="9"/>
      <c r="AJ321" s="10"/>
      <c r="AK321" s="11"/>
      <c r="AL321" s="12"/>
      <c r="AM321" s="10"/>
      <c r="AN321" s="32"/>
      <c r="AO321" s="11"/>
      <c r="AP321" s="10"/>
      <c r="AQ321" s="12"/>
      <c r="AR321" s="10"/>
      <c r="AS321" s="8"/>
    </row>
    <row r="322" spans="34:45" ht="14.25" customHeight="1" x14ac:dyDescent="0.25">
      <c r="AH322" s="5"/>
      <c r="AI322" s="9"/>
      <c r="AJ322" s="10"/>
      <c r="AK322" s="11"/>
      <c r="AL322" s="12"/>
      <c r="AM322" s="10"/>
      <c r="AN322" s="32"/>
      <c r="AO322" s="11"/>
      <c r="AP322" s="10"/>
      <c r="AQ322" s="12"/>
      <c r="AR322" s="10"/>
      <c r="AS322" s="8"/>
    </row>
    <row r="323" spans="34:45" ht="14.25" customHeight="1" x14ac:dyDescent="0.25">
      <c r="AH323" s="5"/>
      <c r="AI323" s="9"/>
      <c r="AJ323" s="10"/>
      <c r="AK323" s="11"/>
      <c r="AL323" s="12"/>
      <c r="AM323" s="10"/>
      <c r="AN323" s="32"/>
      <c r="AO323" s="11"/>
      <c r="AP323" s="10"/>
      <c r="AQ323" s="12"/>
      <c r="AR323" s="10"/>
      <c r="AS323" s="8"/>
    </row>
    <row r="324" spans="34:45" ht="14.25" customHeight="1" x14ac:dyDescent="0.25">
      <c r="AH324" s="5"/>
      <c r="AI324" s="9"/>
      <c r="AJ324" s="10"/>
      <c r="AK324" s="11"/>
      <c r="AL324" s="12"/>
      <c r="AM324" s="10"/>
      <c r="AN324" s="32"/>
      <c r="AO324" s="11"/>
      <c r="AP324" s="10"/>
      <c r="AQ324" s="12"/>
      <c r="AR324" s="10"/>
      <c r="AS324" s="8"/>
    </row>
    <row r="325" spans="34:45" ht="14.25" customHeight="1" x14ac:dyDescent="0.25">
      <c r="AH325" s="5"/>
      <c r="AI325" s="9"/>
      <c r="AJ325" s="10"/>
      <c r="AK325" s="11"/>
      <c r="AL325" s="12"/>
      <c r="AM325" s="10"/>
      <c r="AN325" s="32"/>
      <c r="AO325" s="11"/>
      <c r="AP325" s="10"/>
      <c r="AQ325" s="12"/>
      <c r="AR325" s="10"/>
      <c r="AS325" s="8"/>
    </row>
    <row r="326" spans="34:45" ht="14.25" customHeight="1" x14ac:dyDescent="0.25">
      <c r="AH326" s="5"/>
      <c r="AI326" s="9"/>
      <c r="AJ326" s="10"/>
      <c r="AK326" s="11"/>
      <c r="AL326" s="12"/>
      <c r="AM326" s="10"/>
      <c r="AN326" s="32"/>
      <c r="AO326" s="11"/>
      <c r="AP326" s="10"/>
      <c r="AQ326" s="12"/>
      <c r="AR326" s="10"/>
      <c r="AS326" s="8"/>
    </row>
    <row r="327" spans="34:45" ht="14.25" customHeight="1" x14ac:dyDescent="0.25">
      <c r="AH327" s="5"/>
      <c r="AI327" s="9"/>
      <c r="AJ327" s="10"/>
      <c r="AK327" s="11"/>
      <c r="AL327" s="12"/>
      <c r="AM327" s="10"/>
      <c r="AN327" s="32"/>
      <c r="AO327" s="11"/>
      <c r="AP327" s="10"/>
      <c r="AQ327" s="12"/>
      <c r="AR327" s="10"/>
      <c r="AS327" s="8"/>
    </row>
    <row r="328" spans="34:45" ht="14.25" customHeight="1" x14ac:dyDescent="0.25">
      <c r="AH328" s="5"/>
      <c r="AI328" s="9"/>
      <c r="AJ328" s="10"/>
      <c r="AK328" s="11"/>
      <c r="AL328" s="12"/>
      <c r="AM328" s="10"/>
      <c r="AN328" s="32"/>
      <c r="AO328" s="11"/>
      <c r="AP328" s="10"/>
      <c r="AQ328" s="12"/>
      <c r="AR328" s="10"/>
      <c r="AS328" s="8"/>
    </row>
    <row r="329" spans="34:45" ht="14.25" customHeight="1" x14ac:dyDescent="0.25">
      <c r="AH329" s="5"/>
      <c r="AI329" s="9"/>
      <c r="AJ329" s="10"/>
      <c r="AK329" s="11"/>
      <c r="AL329" s="12"/>
      <c r="AM329" s="10"/>
      <c r="AN329" s="32"/>
      <c r="AO329" s="11"/>
      <c r="AP329" s="10"/>
      <c r="AQ329" s="12"/>
      <c r="AR329" s="10"/>
      <c r="AS329" s="8"/>
    </row>
    <row r="330" spans="34:45" ht="14.25" customHeight="1" x14ac:dyDescent="0.25">
      <c r="AH330" s="5"/>
      <c r="AI330" s="9"/>
      <c r="AJ330" s="10"/>
      <c r="AK330" s="11"/>
      <c r="AL330" s="12"/>
      <c r="AM330" s="10"/>
      <c r="AN330" s="32"/>
      <c r="AO330" s="11"/>
      <c r="AP330" s="10"/>
      <c r="AQ330" s="12"/>
      <c r="AR330" s="10"/>
      <c r="AS330" s="8"/>
    </row>
    <row r="331" spans="34:45" ht="14.25" customHeight="1" x14ac:dyDescent="0.25">
      <c r="AH331" s="5"/>
      <c r="AI331" s="9"/>
      <c r="AJ331" s="10"/>
      <c r="AK331" s="11"/>
      <c r="AL331" s="12"/>
      <c r="AM331" s="10"/>
      <c r="AN331" s="32"/>
      <c r="AO331" s="11"/>
      <c r="AP331" s="10"/>
      <c r="AQ331" s="12"/>
      <c r="AR331" s="10"/>
      <c r="AS331" s="8"/>
    </row>
    <row r="332" spans="34:45" ht="14.25" customHeight="1" x14ac:dyDescent="0.25">
      <c r="AH332" s="5"/>
      <c r="AI332" s="9"/>
      <c r="AJ332" s="10"/>
      <c r="AK332" s="11"/>
      <c r="AL332" s="12"/>
      <c r="AM332" s="10"/>
      <c r="AN332" s="32"/>
      <c r="AO332" s="11"/>
      <c r="AP332" s="10"/>
      <c r="AQ332" s="12"/>
      <c r="AR332" s="10"/>
      <c r="AS332" s="8"/>
    </row>
    <row r="333" spans="34:45" ht="14.25" customHeight="1" x14ac:dyDescent="0.25">
      <c r="AH333" s="5"/>
      <c r="AI333" s="9"/>
      <c r="AJ333" s="10"/>
      <c r="AK333" s="11"/>
      <c r="AL333" s="12"/>
      <c r="AM333" s="10"/>
      <c r="AN333" s="32"/>
      <c r="AO333" s="11"/>
      <c r="AP333" s="10"/>
      <c r="AQ333" s="12"/>
      <c r="AR333" s="10"/>
      <c r="AS333" s="8"/>
    </row>
    <row r="334" spans="34:45" ht="14.25" customHeight="1" x14ac:dyDescent="0.25">
      <c r="AH334" s="5"/>
      <c r="AI334" s="9"/>
      <c r="AJ334" s="10"/>
      <c r="AK334" s="11"/>
      <c r="AL334" s="12"/>
      <c r="AM334" s="10"/>
      <c r="AN334" s="32"/>
      <c r="AO334" s="11"/>
      <c r="AP334" s="10"/>
      <c r="AQ334" s="12"/>
      <c r="AR334" s="10"/>
      <c r="AS334" s="8"/>
    </row>
    <row r="335" spans="34:45" ht="14.25" customHeight="1" x14ac:dyDescent="0.25">
      <c r="AH335" s="5"/>
      <c r="AI335" s="9"/>
      <c r="AJ335" s="10"/>
      <c r="AK335" s="11"/>
      <c r="AL335" s="12"/>
      <c r="AM335" s="10"/>
      <c r="AN335" s="32"/>
      <c r="AO335" s="11"/>
      <c r="AP335" s="10"/>
      <c r="AQ335" s="12"/>
      <c r="AR335" s="10"/>
      <c r="AS335" s="8"/>
    </row>
    <row r="336" spans="34:45" ht="14.25" customHeight="1" x14ac:dyDescent="0.25">
      <c r="AH336" s="5"/>
      <c r="AI336" s="9"/>
      <c r="AJ336" s="10"/>
      <c r="AK336" s="11"/>
      <c r="AL336" s="12"/>
      <c r="AM336" s="10"/>
      <c r="AN336" s="32"/>
      <c r="AO336" s="11"/>
      <c r="AP336" s="10"/>
      <c r="AQ336" s="12"/>
      <c r="AR336" s="10"/>
      <c r="AS336" s="8"/>
    </row>
    <row r="337" spans="34:45" ht="14.25" customHeight="1" x14ac:dyDescent="0.25">
      <c r="AH337" s="5"/>
      <c r="AI337" s="9"/>
      <c r="AJ337" s="10"/>
      <c r="AK337" s="11"/>
      <c r="AL337" s="12"/>
      <c r="AM337" s="10"/>
      <c r="AN337" s="32"/>
      <c r="AO337" s="11"/>
      <c r="AP337" s="10"/>
      <c r="AQ337" s="12"/>
      <c r="AR337" s="10"/>
      <c r="AS337" s="8"/>
    </row>
    <row r="338" spans="34:45" ht="14.25" customHeight="1" x14ac:dyDescent="0.25">
      <c r="AH338" s="5"/>
      <c r="AI338" s="9"/>
      <c r="AJ338" s="10"/>
      <c r="AK338" s="11"/>
      <c r="AL338" s="12"/>
      <c r="AM338" s="10"/>
      <c r="AN338" s="32"/>
      <c r="AO338" s="11"/>
      <c r="AP338" s="10"/>
      <c r="AQ338" s="12"/>
      <c r="AR338" s="10"/>
      <c r="AS338" s="8"/>
    </row>
    <row r="339" spans="34:45" ht="14.25" customHeight="1" x14ac:dyDescent="0.25">
      <c r="AH339" s="5"/>
      <c r="AI339" s="9"/>
      <c r="AJ339" s="10"/>
      <c r="AK339" s="11"/>
      <c r="AL339" s="12"/>
      <c r="AM339" s="10"/>
      <c r="AN339" s="32"/>
      <c r="AO339" s="11"/>
      <c r="AP339" s="10"/>
      <c r="AQ339" s="12"/>
      <c r="AR339" s="10"/>
      <c r="AS339" s="8"/>
    </row>
    <row r="340" spans="34:45" ht="14.25" customHeight="1" x14ac:dyDescent="0.25">
      <c r="AH340" s="5"/>
      <c r="AI340" s="9"/>
      <c r="AJ340" s="10"/>
      <c r="AK340" s="11"/>
      <c r="AL340" s="12"/>
      <c r="AM340" s="10"/>
      <c r="AN340" s="32"/>
      <c r="AO340" s="11"/>
      <c r="AP340" s="10"/>
      <c r="AQ340" s="12"/>
      <c r="AR340" s="10"/>
      <c r="AS340" s="8"/>
    </row>
    <row r="341" spans="34:45" ht="14.25" customHeight="1" x14ac:dyDescent="0.25">
      <c r="AH341" s="5"/>
      <c r="AI341" s="9"/>
      <c r="AJ341" s="10"/>
      <c r="AK341" s="11"/>
      <c r="AL341" s="12"/>
      <c r="AM341" s="10"/>
      <c r="AN341" s="32"/>
      <c r="AO341" s="11"/>
      <c r="AP341" s="10"/>
      <c r="AQ341" s="12"/>
      <c r="AR341" s="10"/>
      <c r="AS341" s="8"/>
    </row>
    <row r="342" spans="34:45" ht="14.25" customHeight="1" x14ac:dyDescent="0.25">
      <c r="AH342" s="5"/>
      <c r="AI342" s="9"/>
      <c r="AJ342" s="10"/>
      <c r="AK342" s="11"/>
      <c r="AL342" s="12"/>
      <c r="AM342" s="10"/>
      <c r="AN342" s="32"/>
      <c r="AO342" s="11"/>
      <c r="AP342" s="10"/>
      <c r="AQ342" s="12"/>
      <c r="AR342" s="10"/>
      <c r="AS342" s="8"/>
    </row>
    <row r="343" spans="34:45" ht="14.25" customHeight="1" x14ac:dyDescent="0.25">
      <c r="AH343" s="5"/>
      <c r="AI343" s="9"/>
      <c r="AJ343" s="10"/>
      <c r="AK343" s="11"/>
      <c r="AL343" s="12"/>
      <c r="AM343" s="10"/>
      <c r="AN343" s="32"/>
      <c r="AO343" s="11"/>
      <c r="AP343" s="10"/>
      <c r="AQ343" s="12"/>
      <c r="AR343" s="10"/>
      <c r="AS343" s="8"/>
    </row>
    <row r="344" spans="34:45" ht="14.25" customHeight="1" x14ac:dyDescent="0.25">
      <c r="AH344" s="5"/>
      <c r="AI344" s="9"/>
      <c r="AJ344" s="10"/>
      <c r="AK344" s="11"/>
      <c r="AL344" s="12"/>
      <c r="AM344" s="10"/>
      <c r="AN344" s="32"/>
      <c r="AO344" s="11"/>
      <c r="AP344" s="10"/>
      <c r="AQ344" s="12"/>
      <c r="AR344" s="10"/>
      <c r="AS344" s="8"/>
    </row>
    <row r="345" spans="34:45" ht="14.25" customHeight="1" x14ac:dyDescent="0.25">
      <c r="AH345" s="5"/>
      <c r="AI345" s="9"/>
      <c r="AJ345" s="10"/>
      <c r="AK345" s="11"/>
      <c r="AL345" s="12"/>
      <c r="AM345" s="10"/>
      <c r="AN345" s="32"/>
      <c r="AO345" s="11"/>
      <c r="AP345" s="10"/>
      <c r="AQ345" s="12"/>
      <c r="AR345" s="10"/>
      <c r="AS345" s="8"/>
    </row>
    <row r="346" spans="34:45" ht="14.25" customHeight="1" x14ac:dyDescent="0.25">
      <c r="AH346" s="5"/>
      <c r="AI346" s="9"/>
      <c r="AJ346" s="10"/>
      <c r="AK346" s="11"/>
      <c r="AL346" s="12"/>
      <c r="AM346" s="10"/>
      <c r="AN346" s="32"/>
      <c r="AO346" s="11"/>
      <c r="AP346" s="10"/>
      <c r="AQ346" s="12"/>
      <c r="AR346" s="10"/>
      <c r="AS346" s="8"/>
    </row>
    <row r="347" spans="34:45" ht="14.25" customHeight="1" x14ac:dyDescent="0.25">
      <c r="AH347" s="5"/>
      <c r="AI347" s="9"/>
      <c r="AJ347" s="10"/>
      <c r="AK347" s="11"/>
      <c r="AL347" s="12"/>
      <c r="AM347" s="10"/>
      <c r="AN347" s="32"/>
      <c r="AO347" s="11"/>
      <c r="AP347" s="10"/>
      <c r="AQ347" s="12"/>
      <c r="AR347" s="10"/>
      <c r="AS347" s="8"/>
    </row>
    <row r="348" spans="34:45" ht="14.25" customHeight="1" x14ac:dyDescent="0.25">
      <c r="AH348" s="5"/>
      <c r="AI348" s="9"/>
      <c r="AJ348" s="10"/>
      <c r="AK348" s="11"/>
      <c r="AL348" s="12"/>
      <c r="AM348" s="10"/>
      <c r="AN348" s="32"/>
      <c r="AO348" s="11"/>
      <c r="AP348" s="10"/>
      <c r="AQ348" s="12"/>
      <c r="AR348" s="10"/>
      <c r="AS348" s="8"/>
    </row>
    <row r="349" spans="34:45" ht="14.25" customHeight="1" x14ac:dyDescent="0.25">
      <c r="AH349" s="5"/>
      <c r="AI349" s="9"/>
      <c r="AJ349" s="10"/>
      <c r="AK349" s="11"/>
      <c r="AL349" s="12"/>
      <c r="AM349" s="10"/>
      <c r="AN349" s="32"/>
      <c r="AO349" s="11"/>
      <c r="AP349" s="10"/>
      <c r="AQ349" s="12"/>
      <c r="AR349" s="10"/>
      <c r="AS349" s="8"/>
    </row>
    <row r="350" spans="34:45" ht="14.25" customHeight="1" x14ac:dyDescent="0.25">
      <c r="AH350" s="5"/>
      <c r="AI350" s="9"/>
      <c r="AJ350" s="10"/>
      <c r="AK350" s="11"/>
      <c r="AL350" s="12"/>
      <c r="AM350" s="10"/>
      <c r="AN350" s="32"/>
      <c r="AO350" s="11"/>
      <c r="AP350" s="10"/>
      <c r="AQ350" s="12"/>
      <c r="AR350" s="10"/>
      <c r="AS350" s="8"/>
    </row>
    <row r="351" spans="34:45" ht="14.25" customHeight="1" x14ac:dyDescent="0.25">
      <c r="AH351" s="5"/>
      <c r="AI351" s="9"/>
      <c r="AJ351" s="10"/>
      <c r="AK351" s="11"/>
      <c r="AL351" s="12"/>
      <c r="AM351" s="10"/>
      <c r="AN351" s="32"/>
      <c r="AO351" s="11"/>
      <c r="AP351" s="10"/>
      <c r="AQ351" s="12"/>
      <c r="AR351" s="10"/>
      <c r="AS351" s="8"/>
    </row>
    <row r="352" spans="34:45" ht="14.25" customHeight="1" x14ac:dyDescent="0.25">
      <c r="AH352" s="5"/>
      <c r="AI352" s="9"/>
      <c r="AJ352" s="10"/>
      <c r="AK352" s="11"/>
      <c r="AL352" s="12"/>
      <c r="AM352" s="10"/>
      <c r="AN352" s="32"/>
      <c r="AO352" s="11"/>
      <c r="AP352" s="10"/>
      <c r="AQ352" s="12"/>
      <c r="AR352" s="10"/>
      <c r="AS352" s="8"/>
    </row>
    <row r="353" spans="34:45" ht="14.25" customHeight="1" x14ac:dyDescent="0.25">
      <c r="AH353" s="5"/>
      <c r="AI353" s="9"/>
      <c r="AJ353" s="10"/>
      <c r="AK353" s="11"/>
      <c r="AL353" s="12"/>
      <c r="AM353" s="10"/>
      <c r="AN353" s="32"/>
      <c r="AO353" s="11"/>
      <c r="AP353" s="10"/>
      <c r="AQ353" s="12"/>
      <c r="AR353" s="10"/>
      <c r="AS353" s="8"/>
    </row>
    <row r="354" spans="34:45" ht="14.25" customHeight="1" x14ac:dyDescent="0.25">
      <c r="AH354" s="5"/>
      <c r="AI354" s="9"/>
      <c r="AJ354" s="10"/>
      <c r="AK354" s="11"/>
      <c r="AL354" s="12"/>
      <c r="AM354" s="10"/>
      <c r="AN354" s="32"/>
      <c r="AO354" s="11"/>
      <c r="AP354" s="10"/>
      <c r="AQ354" s="12"/>
      <c r="AR354" s="10"/>
      <c r="AS354" s="8"/>
    </row>
    <row r="355" spans="34:45" ht="14.25" customHeight="1" x14ac:dyDescent="0.25">
      <c r="AH355" s="5"/>
      <c r="AI355" s="9"/>
      <c r="AJ355" s="10"/>
      <c r="AK355" s="11"/>
      <c r="AL355" s="12"/>
      <c r="AM355" s="10"/>
      <c r="AN355" s="32"/>
      <c r="AO355" s="11"/>
      <c r="AP355" s="10"/>
      <c r="AQ355" s="12"/>
      <c r="AR355" s="10"/>
      <c r="AS355" s="8"/>
    </row>
    <row r="356" spans="34:45" ht="14.25" customHeight="1" x14ac:dyDescent="0.25">
      <c r="AH356" s="5"/>
      <c r="AI356" s="9"/>
      <c r="AJ356" s="10"/>
      <c r="AK356" s="11"/>
      <c r="AL356" s="12"/>
      <c r="AM356" s="10"/>
      <c r="AN356" s="32"/>
      <c r="AO356" s="11"/>
      <c r="AP356" s="10"/>
      <c r="AQ356" s="12"/>
      <c r="AR356" s="10"/>
      <c r="AS356" s="8"/>
    </row>
    <row r="357" spans="34:45" ht="14.25" customHeight="1" x14ac:dyDescent="0.25">
      <c r="AH357" s="5"/>
      <c r="AI357" s="9"/>
      <c r="AJ357" s="10"/>
      <c r="AK357" s="11"/>
      <c r="AL357" s="12"/>
      <c r="AM357" s="10"/>
      <c r="AN357" s="32"/>
      <c r="AO357" s="11"/>
      <c r="AP357" s="10"/>
      <c r="AQ357" s="12"/>
      <c r="AR357" s="10"/>
      <c r="AS357" s="8"/>
    </row>
    <row r="358" spans="34:45" ht="14.25" customHeight="1" x14ac:dyDescent="0.25">
      <c r="AH358" s="5"/>
      <c r="AI358" s="9"/>
      <c r="AJ358" s="10"/>
      <c r="AK358" s="11"/>
      <c r="AL358" s="12"/>
      <c r="AM358" s="10"/>
      <c r="AN358" s="32"/>
      <c r="AO358" s="11"/>
      <c r="AP358" s="10"/>
      <c r="AQ358" s="12"/>
      <c r="AR358" s="10"/>
      <c r="AS358" s="8"/>
    </row>
    <row r="359" spans="34:45" ht="14.25" customHeight="1" x14ac:dyDescent="0.25">
      <c r="AH359" s="5"/>
      <c r="AI359" s="9"/>
      <c r="AJ359" s="10"/>
      <c r="AK359" s="11"/>
      <c r="AL359" s="12"/>
      <c r="AM359" s="10"/>
      <c r="AN359" s="32"/>
      <c r="AO359" s="11"/>
      <c r="AP359" s="10"/>
      <c r="AQ359" s="12"/>
      <c r="AR359" s="10"/>
      <c r="AS359" s="8"/>
    </row>
    <row r="360" spans="34:45" ht="14.25" customHeight="1" x14ac:dyDescent="0.25">
      <c r="AH360" s="5"/>
      <c r="AI360" s="9"/>
      <c r="AJ360" s="10"/>
      <c r="AK360" s="11"/>
      <c r="AL360" s="12"/>
      <c r="AM360" s="10"/>
      <c r="AN360" s="32"/>
      <c r="AO360" s="11"/>
      <c r="AP360" s="10"/>
      <c r="AQ360" s="12"/>
      <c r="AR360" s="10"/>
      <c r="AS360" s="8"/>
    </row>
    <row r="361" spans="34:45" ht="14.25" customHeight="1" x14ac:dyDescent="0.25">
      <c r="AH361" s="5"/>
      <c r="AI361" s="9"/>
      <c r="AJ361" s="10"/>
      <c r="AK361" s="11"/>
      <c r="AL361" s="12"/>
      <c r="AM361" s="10"/>
      <c r="AN361" s="32"/>
      <c r="AO361" s="11"/>
      <c r="AP361" s="10"/>
      <c r="AQ361" s="12"/>
      <c r="AR361" s="10"/>
      <c r="AS361" s="8"/>
    </row>
    <row r="362" spans="34:45" ht="14.25" customHeight="1" x14ac:dyDescent="0.25">
      <c r="AH362" s="5"/>
      <c r="AI362" s="9"/>
      <c r="AJ362" s="10"/>
      <c r="AK362" s="11"/>
      <c r="AL362" s="12"/>
      <c r="AM362" s="10"/>
      <c r="AN362" s="32"/>
      <c r="AO362" s="11"/>
      <c r="AP362" s="10"/>
      <c r="AQ362" s="12"/>
      <c r="AR362" s="10"/>
      <c r="AS362" s="8"/>
    </row>
    <row r="363" spans="34:45" ht="14.25" customHeight="1" x14ac:dyDescent="0.25">
      <c r="AH363" s="5"/>
      <c r="AI363" s="9"/>
      <c r="AJ363" s="10"/>
      <c r="AK363" s="11"/>
      <c r="AL363" s="12"/>
      <c r="AM363" s="10"/>
      <c r="AN363" s="32"/>
      <c r="AO363" s="11"/>
      <c r="AP363" s="10"/>
      <c r="AQ363" s="12"/>
      <c r="AR363" s="10"/>
      <c r="AS363" s="8"/>
    </row>
    <row r="364" spans="34:45" ht="14.25" customHeight="1" x14ac:dyDescent="0.25">
      <c r="AH364" s="5"/>
      <c r="AI364" s="9"/>
      <c r="AJ364" s="10"/>
      <c r="AK364" s="11"/>
      <c r="AL364" s="12"/>
      <c r="AM364" s="10"/>
      <c r="AN364" s="32"/>
      <c r="AO364" s="11"/>
      <c r="AP364" s="10"/>
      <c r="AQ364" s="12"/>
      <c r="AR364" s="10"/>
      <c r="AS364" s="8"/>
    </row>
    <row r="365" spans="34:45" ht="14.25" customHeight="1" x14ac:dyDescent="0.25">
      <c r="AH365" s="5"/>
      <c r="AI365" s="9"/>
      <c r="AJ365" s="10"/>
      <c r="AK365" s="11"/>
      <c r="AL365" s="12"/>
      <c r="AM365" s="10"/>
      <c r="AN365" s="32"/>
      <c r="AO365" s="11"/>
      <c r="AP365" s="10"/>
      <c r="AQ365" s="12"/>
      <c r="AR365" s="10"/>
      <c r="AS365" s="8"/>
    </row>
    <row r="366" spans="34:45" ht="14.25" customHeight="1" x14ac:dyDescent="0.25">
      <c r="AH366" s="5"/>
      <c r="AI366" s="9"/>
      <c r="AJ366" s="10"/>
      <c r="AK366" s="11"/>
      <c r="AL366" s="12"/>
      <c r="AM366" s="10"/>
      <c r="AN366" s="32"/>
      <c r="AO366" s="11"/>
      <c r="AP366" s="10"/>
      <c r="AQ366" s="12"/>
      <c r="AR366" s="10"/>
      <c r="AS366" s="8"/>
    </row>
    <row r="367" spans="34:45" ht="14.25" customHeight="1" x14ac:dyDescent="0.25">
      <c r="AH367" s="5"/>
      <c r="AI367" s="9"/>
      <c r="AJ367" s="10"/>
      <c r="AK367" s="11"/>
      <c r="AL367" s="12"/>
      <c r="AM367" s="10"/>
      <c r="AN367" s="32"/>
      <c r="AO367" s="11"/>
      <c r="AP367" s="10"/>
      <c r="AQ367" s="12"/>
      <c r="AR367" s="10"/>
      <c r="AS367" s="8"/>
    </row>
    <row r="368" spans="34:45" ht="14.25" customHeight="1" x14ac:dyDescent="0.25">
      <c r="AH368" s="5"/>
      <c r="AI368" s="9"/>
      <c r="AJ368" s="10"/>
      <c r="AK368" s="11"/>
      <c r="AL368" s="12"/>
      <c r="AM368" s="10"/>
      <c r="AN368" s="32"/>
      <c r="AO368" s="11"/>
      <c r="AP368" s="10"/>
      <c r="AQ368" s="12"/>
      <c r="AR368" s="10"/>
      <c r="AS368" s="8"/>
    </row>
    <row r="369" spans="34:45" ht="14.25" customHeight="1" x14ac:dyDescent="0.25">
      <c r="AH369" s="5"/>
      <c r="AI369" s="9"/>
      <c r="AJ369" s="10"/>
      <c r="AK369" s="11"/>
      <c r="AL369" s="12"/>
      <c r="AM369" s="10"/>
      <c r="AN369" s="32"/>
      <c r="AO369" s="11"/>
      <c r="AP369" s="10"/>
      <c r="AQ369" s="12"/>
      <c r="AR369" s="10"/>
      <c r="AS369" s="8"/>
    </row>
    <row r="370" spans="34:45" ht="14.25" customHeight="1" x14ac:dyDescent="0.25">
      <c r="AH370" s="5"/>
      <c r="AI370" s="9"/>
      <c r="AJ370" s="10"/>
      <c r="AK370" s="11"/>
      <c r="AL370" s="12"/>
      <c r="AM370" s="10"/>
      <c r="AN370" s="32"/>
      <c r="AO370" s="11"/>
      <c r="AP370" s="10"/>
      <c r="AQ370" s="12"/>
      <c r="AR370" s="10"/>
      <c r="AS370" s="8"/>
    </row>
    <row r="371" spans="34:45" ht="14.25" customHeight="1" x14ac:dyDescent="0.25">
      <c r="AH371" s="5"/>
      <c r="AI371" s="9"/>
      <c r="AJ371" s="10"/>
      <c r="AK371" s="11"/>
      <c r="AL371" s="12"/>
      <c r="AM371" s="10"/>
      <c r="AN371" s="32"/>
      <c r="AO371" s="11"/>
      <c r="AP371" s="10"/>
      <c r="AQ371" s="12"/>
      <c r="AR371" s="10"/>
      <c r="AS371" s="8"/>
    </row>
    <row r="372" spans="34:45" ht="14.25" customHeight="1" x14ac:dyDescent="0.25">
      <c r="AH372" s="5"/>
      <c r="AI372" s="9"/>
      <c r="AJ372" s="10"/>
      <c r="AK372" s="11"/>
      <c r="AL372" s="12"/>
      <c r="AM372" s="10"/>
      <c r="AN372" s="32"/>
      <c r="AO372" s="11"/>
      <c r="AP372" s="10"/>
      <c r="AQ372" s="12"/>
      <c r="AR372" s="10"/>
      <c r="AS372" s="8"/>
    </row>
    <row r="373" spans="34:45" ht="14.25" customHeight="1" x14ac:dyDescent="0.25">
      <c r="AH373" s="5"/>
      <c r="AI373" s="9"/>
      <c r="AJ373" s="10"/>
      <c r="AK373" s="11"/>
      <c r="AL373" s="12"/>
      <c r="AM373" s="10"/>
      <c r="AN373" s="32"/>
      <c r="AO373" s="11"/>
      <c r="AP373" s="10"/>
      <c r="AQ373" s="12"/>
      <c r="AR373" s="10"/>
      <c r="AS373" s="8"/>
    </row>
    <row r="374" spans="34:45" ht="14.25" customHeight="1" x14ac:dyDescent="0.25">
      <c r="AH374" s="5"/>
      <c r="AI374" s="9"/>
      <c r="AJ374" s="10"/>
      <c r="AK374" s="11"/>
      <c r="AL374" s="12"/>
      <c r="AM374" s="10"/>
      <c r="AN374" s="32"/>
      <c r="AO374" s="11"/>
      <c r="AP374" s="10"/>
      <c r="AQ374" s="12"/>
      <c r="AR374" s="10"/>
      <c r="AS374" s="8"/>
    </row>
    <row r="375" spans="34:45" ht="14.25" customHeight="1" x14ac:dyDescent="0.25">
      <c r="AH375" s="5"/>
      <c r="AI375" s="9"/>
      <c r="AJ375" s="10"/>
      <c r="AK375" s="11"/>
      <c r="AL375" s="12"/>
      <c r="AM375" s="10"/>
      <c r="AN375" s="32"/>
      <c r="AO375" s="11"/>
      <c r="AP375" s="10"/>
      <c r="AQ375" s="12"/>
      <c r="AR375" s="10"/>
      <c r="AS375" s="8"/>
    </row>
    <row r="376" spans="34:45" ht="14.25" customHeight="1" x14ac:dyDescent="0.25">
      <c r="AH376" s="5"/>
      <c r="AI376" s="9"/>
      <c r="AJ376" s="10"/>
      <c r="AK376" s="11"/>
      <c r="AL376" s="12"/>
      <c r="AM376" s="10"/>
      <c r="AN376" s="32"/>
      <c r="AO376" s="11"/>
      <c r="AP376" s="10"/>
      <c r="AQ376" s="12"/>
      <c r="AR376" s="10"/>
      <c r="AS376" s="8"/>
    </row>
    <row r="377" spans="34:45" ht="14.25" customHeight="1" x14ac:dyDescent="0.25">
      <c r="AH377" s="5"/>
      <c r="AI377" s="9"/>
      <c r="AJ377" s="10"/>
      <c r="AK377" s="11"/>
      <c r="AL377" s="12"/>
      <c r="AM377" s="10"/>
      <c r="AN377" s="32"/>
      <c r="AO377" s="11"/>
      <c r="AP377" s="10"/>
      <c r="AQ377" s="12"/>
      <c r="AR377" s="10"/>
      <c r="AS377" s="8"/>
    </row>
    <row r="378" spans="34:45" ht="14.25" customHeight="1" x14ac:dyDescent="0.25">
      <c r="AH378" s="5"/>
      <c r="AI378" s="9"/>
      <c r="AJ378" s="10"/>
      <c r="AK378" s="11"/>
      <c r="AL378" s="12"/>
      <c r="AM378" s="10"/>
      <c r="AN378" s="32"/>
      <c r="AO378" s="11"/>
      <c r="AP378" s="10"/>
      <c r="AQ378" s="12"/>
      <c r="AR378" s="10"/>
      <c r="AS378" s="8"/>
    </row>
    <row r="379" spans="34:45" ht="14.25" customHeight="1" x14ac:dyDescent="0.25">
      <c r="AH379" s="5"/>
      <c r="AI379" s="9"/>
      <c r="AJ379" s="10"/>
      <c r="AK379" s="11"/>
      <c r="AL379" s="12"/>
      <c r="AM379" s="10"/>
      <c r="AN379" s="32"/>
      <c r="AO379" s="11"/>
      <c r="AP379" s="10"/>
      <c r="AQ379" s="12"/>
      <c r="AR379" s="10"/>
      <c r="AS379" s="8"/>
    </row>
    <row r="380" spans="34:45" ht="14.25" customHeight="1" x14ac:dyDescent="0.25">
      <c r="AH380" s="5"/>
      <c r="AI380" s="9"/>
      <c r="AJ380" s="10"/>
      <c r="AK380" s="11"/>
      <c r="AL380" s="12"/>
      <c r="AM380" s="10"/>
      <c r="AN380" s="32"/>
      <c r="AO380" s="11"/>
      <c r="AP380" s="10"/>
      <c r="AQ380" s="12"/>
      <c r="AR380" s="10"/>
      <c r="AS380" s="8"/>
    </row>
    <row r="381" spans="34:45" ht="14.25" customHeight="1" x14ac:dyDescent="0.25">
      <c r="AH381" s="5"/>
      <c r="AI381" s="9"/>
      <c r="AJ381" s="10"/>
      <c r="AK381" s="11"/>
      <c r="AL381" s="12"/>
      <c r="AM381" s="10"/>
      <c r="AN381" s="32"/>
      <c r="AO381" s="11"/>
      <c r="AP381" s="10"/>
      <c r="AQ381" s="12"/>
      <c r="AR381" s="10"/>
      <c r="AS381" s="8"/>
    </row>
    <row r="382" spans="34:45" ht="14.25" customHeight="1" x14ac:dyDescent="0.25">
      <c r="AH382" s="5"/>
      <c r="AI382" s="9"/>
      <c r="AJ382" s="10"/>
      <c r="AK382" s="11"/>
      <c r="AL382" s="12"/>
      <c r="AM382" s="10"/>
      <c r="AN382" s="32"/>
      <c r="AO382" s="11"/>
      <c r="AP382" s="10"/>
      <c r="AQ382" s="12"/>
      <c r="AR382" s="10"/>
      <c r="AS382" s="8"/>
    </row>
    <row r="383" spans="34:45" ht="14.25" customHeight="1" x14ac:dyDescent="0.25">
      <c r="AH383" s="5"/>
      <c r="AI383" s="9"/>
      <c r="AJ383" s="10"/>
      <c r="AK383" s="11"/>
      <c r="AL383" s="12"/>
      <c r="AM383" s="10"/>
      <c r="AN383" s="32"/>
      <c r="AO383" s="11"/>
      <c r="AP383" s="10"/>
      <c r="AQ383" s="12"/>
      <c r="AR383" s="10"/>
      <c r="AS383" s="8"/>
    </row>
    <row r="384" spans="34:45" ht="14.25" customHeight="1" x14ac:dyDescent="0.25">
      <c r="AH384" s="5"/>
      <c r="AI384" s="9"/>
      <c r="AJ384" s="10"/>
      <c r="AK384" s="11"/>
      <c r="AL384" s="12"/>
      <c r="AM384" s="10"/>
      <c r="AN384" s="32"/>
      <c r="AO384" s="11"/>
      <c r="AP384" s="10"/>
      <c r="AQ384" s="12"/>
      <c r="AR384" s="10"/>
      <c r="AS384" s="8"/>
    </row>
    <row r="385" spans="34:45" ht="14.25" customHeight="1" x14ac:dyDescent="0.25">
      <c r="AH385" s="5"/>
      <c r="AI385" s="9"/>
      <c r="AJ385" s="10"/>
      <c r="AK385" s="11"/>
      <c r="AL385" s="12"/>
      <c r="AM385" s="10"/>
      <c r="AN385" s="32"/>
      <c r="AO385" s="11"/>
      <c r="AP385" s="10"/>
      <c r="AQ385" s="12"/>
      <c r="AR385" s="10"/>
      <c r="AS385" s="8"/>
    </row>
    <row r="386" spans="34:45" ht="14.25" customHeight="1" x14ac:dyDescent="0.25">
      <c r="AH386" s="5"/>
      <c r="AI386" s="9"/>
      <c r="AJ386" s="10"/>
      <c r="AK386" s="11"/>
      <c r="AL386" s="12"/>
      <c r="AM386" s="10"/>
      <c r="AN386" s="32"/>
      <c r="AO386" s="11"/>
      <c r="AP386" s="10"/>
      <c r="AQ386" s="12"/>
      <c r="AR386" s="10"/>
      <c r="AS386" s="8"/>
    </row>
    <row r="387" spans="34:45" ht="14.25" customHeight="1" x14ac:dyDescent="0.25">
      <c r="AH387" s="5"/>
      <c r="AI387" s="9"/>
      <c r="AJ387" s="10"/>
      <c r="AK387" s="11"/>
      <c r="AL387" s="12"/>
      <c r="AM387" s="10"/>
      <c r="AN387" s="32"/>
      <c r="AO387" s="11"/>
      <c r="AP387" s="10"/>
      <c r="AQ387" s="12"/>
      <c r="AR387" s="10"/>
      <c r="AS387" s="8"/>
    </row>
    <row r="388" spans="34:45" ht="14.25" customHeight="1" x14ac:dyDescent="0.25">
      <c r="AH388" s="5"/>
      <c r="AI388" s="9"/>
      <c r="AJ388" s="10"/>
      <c r="AK388" s="11"/>
      <c r="AL388" s="12"/>
      <c r="AM388" s="10"/>
      <c r="AN388" s="32"/>
      <c r="AO388" s="11"/>
      <c r="AP388" s="10"/>
      <c r="AQ388" s="12"/>
      <c r="AR388" s="10"/>
      <c r="AS388" s="8"/>
    </row>
    <row r="389" spans="34:45" ht="14.25" customHeight="1" x14ac:dyDescent="0.25">
      <c r="AH389" s="5"/>
      <c r="AI389" s="9"/>
      <c r="AJ389" s="10"/>
      <c r="AK389" s="11"/>
      <c r="AL389" s="12"/>
      <c r="AM389" s="10"/>
      <c r="AN389" s="32"/>
      <c r="AO389" s="11"/>
      <c r="AP389" s="10"/>
      <c r="AQ389" s="12"/>
      <c r="AR389" s="10"/>
      <c r="AS389" s="8"/>
    </row>
    <row r="390" spans="34:45" ht="14.25" customHeight="1" x14ac:dyDescent="0.25">
      <c r="AH390" s="5"/>
      <c r="AI390" s="9"/>
      <c r="AJ390" s="10"/>
      <c r="AK390" s="11"/>
      <c r="AL390" s="12"/>
      <c r="AM390" s="10"/>
      <c r="AN390" s="32"/>
      <c r="AO390" s="11"/>
      <c r="AP390" s="10"/>
      <c r="AQ390" s="12"/>
      <c r="AR390" s="10"/>
      <c r="AS390" s="8"/>
    </row>
    <row r="391" spans="34:45" ht="14.25" customHeight="1" x14ac:dyDescent="0.25">
      <c r="AH391" s="5"/>
      <c r="AI391" s="9"/>
      <c r="AJ391" s="10"/>
      <c r="AK391" s="11"/>
      <c r="AL391" s="12"/>
      <c r="AM391" s="10"/>
      <c r="AN391" s="32"/>
      <c r="AO391" s="11"/>
      <c r="AP391" s="10"/>
      <c r="AQ391" s="12"/>
      <c r="AR391" s="10"/>
      <c r="AS391" s="8"/>
    </row>
    <row r="392" spans="34:45" ht="14.25" customHeight="1" x14ac:dyDescent="0.25">
      <c r="AH392" s="5"/>
      <c r="AI392" s="9"/>
      <c r="AJ392" s="10"/>
      <c r="AK392" s="11"/>
      <c r="AL392" s="12"/>
      <c r="AM392" s="10"/>
      <c r="AN392" s="32"/>
      <c r="AO392" s="11"/>
      <c r="AP392" s="10"/>
      <c r="AQ392" s="12"/>
      <c r="AR392" s="10"/>
      <c r="AS392" s="8"/>
    </row>
    <row r="393" spans="34:45" ht="14.25" customHeight="1" x14ac:dyDescent="0.25">
      <c r="AH393" s="5"/>
      <c r="AI393" s="9"/>
      <c r="AJ393" s="10"/>
      <c r="AK393" s="11"/>
      <c r="AL393" s="12"/>
      <c r="AM393" s="10"/>
      <c r="AN393" s="32"/>
      <c r="AO393" s="11"/>
      <c r="AP393" s="10"/>
      <c r="AQ393" s="12"/>
      <c r="AR393" s="10"/>
      <c r="AS393" s="8"/>
    </row>
    <row r="394" spans="34:45" ht="14.25" customHeight="1" x14ac:dyDescent="0.25">
      <c r="AH394" s="5"/>
      <c r="AI394" s="9"/>
      <c r="AJ394" s="10"/>
      <c r="AK394" s="11"/>
      <c r="AL394" s="12"/>
      <c r="AM394" s="10"/>
      <c r="AN394" s="32"/>
      <c r="AO394" s="11"/>
      <c r="AP394" s="10"/>
      <c r="AQ394" s="12"/>
      <c r="AR394" s="10"/>
      <c r="AS394" s="8"/>
    </row>
    <row r="395" spans="34:45" ht="14.25" customHeight="1" x14ac:dyDescent="0.25">
      <c r="AH395" s="5"/>
      <c r="AI395" s="9"/>
      <c r="AJ395" s="10"/>
      <c r="AK395" s="11"/>
      <c r="AL395" s="12"/>
      <c r="AM395" s="10"/>
      <c r="AN395" s="32"/>
      <c r="AO395" s="11"/>
      <c r="AP395" s="10"/>
      <c r="AQ395" s="12"/>
      <c r="AR395" s="10"/>
      <c r="AS395" s="8"/>
    </row>
    <row r="396" spans="34:45" ht="14.25" customHeight="1" x14ac:dyDescent="0.25">
      <c r="AH396" s="5"/>
      <c r="AI396" s="9"/>
      <c r="AJ396" s="10"/>
      <c r="AK396" s="11"/>
      <c r="AL396" s="12"/>
      <c r="AM396" s="10"/>
      <c r="AN396" s="32"/>
      <c r="AO396" s="11"/>
      <c r="AP396" s="10"/>
      <c r="AQ396" s="12"/>
      <c r="AR396" s="10"/>
      <c r="AS396" s="8"/>
    </row>
    <row r="397" spans="34:45" ht="14.25" customHeight="1" x14ac:dyDescent="0.25">
      <c r="AH397" s="5"/>
      <c r="AI397" s="9"/>
      <c r="AJ397" s="10"/>
      <c r="AK397" s="11"/>
      <c r="AL397" s="12"/>
      <c r="AM397" s="10"/>
      <c r="AN397" s="32"/>
      <c r="AO397" s="11"/>
      <c r="AP397" s="10"/>
      <c r="AQ397" s="12"/>
      <c r="AR397" s="10"/>
      <c r="AS397" s="8"/>
    </row>
    <row r="398" spans="34:45" ht="14.25" customHeight="1" x14ac:dyDescent="0.25">
      <c r="AH398" s="5"/>
      <c r="AI398" s="9"/>
      <c r="AJ398" s="10"/>
      <c r="AK398" s="11"/>
      <c r="AL398" s="12"/>
      <c r="AM398" s="10"/>
      <c r="AN398" s="32"/>
      <c r="AO398" s="11"/>
      <c r="AP398" s="10"/>
      <c r="AQ398" s="12"/>
      <c r="AR398" s="10"/>
      <c r="AS398" s="8"/>
    </row>
    <row r="399" spans="34:45" ht="14.25" customHeight="1" x14ac:dyDescent="0.25">
      <c r="AH399" s="5"/>
      <c r="AI399" s="9"/>
      <c r="AJ399" s="10"/>
      <c r="AK399" s="11"/>
      <c r="AL399" s="12"/>
      <c r="AM399" s="10"/>
      <c r="AN399" s="32"/>
      <c r="AO399" s="11"/>
      <c r="AP399" s="10"/>
      <c r="AQ399" s="12"/>
      <c r="AR399" s="10"/>
      <c r="AS399" s="8"/>
    </row>
    <row r="400" spans="34:45" ht="14.25" customHeight="1" x14ac:dyDescent="0.25">
      <c r="AH400" s="5"/>
      <c r="AI400" s="9"/>
      <c r="AJ400" s="10"/>
      <c r="AK400" s="11"/>
      <c r="AL400" s="12"/>
      <c r="AM400" s="10"/>
      <c r="AN400" s="32"/>
      <c r="AO400" s="11"/>
      <c r="AP400" s="10"/>
      <c r="AQ400" s="12"/>
      <c r="AR400" s="10"/>
      <c r="AS400" s="8"/>
    </row>
    <row r="401" spans="34:45" ht="14.25" customHeight="1" x14ac:dyDescent="0.25">
      <c r="AH401" s="5"/>
      <c r="AI401" s="9"/>
      <c r="AJ401" s="10"/>
      <c r="AK401" s="11"/>
      <c r="AL401" s="12"/>
      <c r="AM401" s="10"/>
      <c r="AN401" s="32"/>
      <c r="AO401" s="11"/>
      <c r="AP401" s="10"/>
      <c r="AQ401" s="12"/>
      <c r="AR401" s="10"/>
      <c r="AS401" s="8"/>
    </row>
    <row r="402" spans="34:45" ht="14.25" customHeight="1" x14ac:dyDescent="0.25">
      <c r="AH402" s="5"/>
      <c r="AI402" s="9"/>
      <c r="AJ402" s="10"/>
      <c r="AK402" s="11"/>
      <c r="AL402" s="12"/>
      <c r="AM402" s="10"/>
      <c r="AN402" s="32"/>
      <c r="AO402" s="11"/>
      <c r="AP402" s="10"/>
      <c r="AQ402" s="12"/>
      <c r="AR402" s="10"/>
      <c r="AS402" s="8"/>
    </row>
    <row r="403" spans="34:45" ht="14.25" customHeight="1" x14ac:dyDescent="0.25">
      <c r="AH403" s="5"/>
      <c r="AI403" s="9"/>
      <c r="AJ403" s="10"/>
      <c r="AK403" s="11"/>
      <c r="AL403" s="12"/>
      <c r="AM403" s="10"/>
      <c r="AN403" s="32"/>
      <c r="AO403" s="11"/>
      <c r="AP403" s="10"/>
      <c r="AQ403" s="12"/>
      <c r="AR403" s="10"/>
      <c r="AS403" s="8"/>
    </row>
    <row r="404" spans="34:45" ht="14.25" customHeight="1" x14ac:dyDescent="0.25">
      <c r="AH404" s="5"/>
      <c r="AI404" s="9"/>
      <c r="AJ404" s="10"/>
      <c r="AK404" s="11"/>
      <c r="AL404" s="12"/>
      <c r="AM404" s="10"/>
      <c r="AN404" s="32"/>
      <c r="AO404" s="11"/>
      <c r="AP404" s="10"/>
      <c r="AQ404" s="12"/>
      <c r="AR404" s="10"/>
      <c r="AS404" s="8"/>
    </row>
    <row r="405" spans="34:45" ht="14.25" customHeight="1" x14ac:dyDescent="0.25">
      <c r="AH405" s="5"/>
      <c r="AI405" s="9"/>
      <c r="AJ405" s="10"/>
      <c r="AK405" s="11"/>
      <c r="AL405" s="12"/>
      <c r="AM405" s="10"/>
      <c r="AN405" s="32"/>
      <c r="AO405" s="11"/>
      <c r="AP405" s="10"/>
      <c r="AQ405" s="12"/>
      <c r="AR405" s="10"/>
      <c r="AS405" s="8"/>
    </row>
    <row r="406" spans="34:45" ht="14.25" customHeight="1" x14ac:dyDescent="0.25">
      <c r="AH406" s="5"/>
      <c r="AI406" s="9"/>
      <c r="AJ406" s="10"/>
      <c r="AK406" s="11"/>
      <c r="AL406" s="12"/>
      <c r="AM406" s="10"/>
      <c r="AN406" s="32"/>
      <c r="AO406" s="11"/>
      <c r="AP406" s="10"/>
      <c r="AQ406" s="12"/>
      <c r="AR406" s="10"/>
      <c r="AS406" s="8"/>
    </row>
    <row r="407" spans="34:45" ht="14.25" customHeight="1" x14ac:dyDescent="0.25">
      <c r="AH407" s="5"/>
      <c r="AI407" s="9"/>
      <c r="AJ407" s="10"/>
      <c r="AK407" s="11"/>
      <c r="AL407" s="12"/>
      <c r="AM407" s="10"/>
      <c r="AN407" s="32"/>
      <c r="AO407" s="11"/>
      <c r="AP407" s="10"/>
      <c r="AQ407" s="12"/>
      <c r="AR407" s="10"/>
      <c r="AS407" s="8"/>
    </row>
    <row r="408" spans="34:45" ht="14.25" customHeight="1" x14ac:dyDescent="0.25">
      <c r="AH408" s="5"/>
      <c r="AI408" s="9"/>
      <c r="AJ408" s="10"/>
      <c r="AK408" s="11"/>
      <c r="AL408" s="12"/>
      <c r="AM408" s="10"/>
      <c r="AN408" s="32"/>
      <c r="AO408" s="11"/>
      <c r="AP408" s="10"/>
      <c r="AQ408" s="12"/>
      <c r="AR408" s="10"/>
      <c r="AS408" s="8"/>
    </row>
    <row r="409" spans="34:45" ht="14.25" customHeight="1" x14ac:dyDescent="0.25">
      <c r="AH409" s="5"/>
      <c r="AI409" s="9"/>
      <c r="AJ409" s="10"/>
      <c r="AK409" s="11"/>
      <c r="AL409" s="12"/>
      <c r="AM409" s="10"/>
      <c r="AN409" s="32"/>
      <c r="AO409" s="11"/>
      <c r="AP409" s="10"/>
      <c r="AQ409" s="12"/>
      <c r="AR409" s="10"/>
      <c r="AS409" s="8"/>
    </row>
    <row r="410" spans="34:45" ht="14.25" customHeight="1" x14ac:dyDescent="0.25">
      <c r="AH410" s="5"/>
      <c r="AI410" s="9"/>
      <c r="AJ410" s="10"/>
      <c r="AK410" s="11"/>
      <c r="AL410" s="12"/>
      <c r="AM410" s="10"/>
      <c r="AN410" s="32"/>
      <c r="AO410" s="11"/>
      <c r="AP410" s="10"/>
      <c r="AQ410" s="12"/>
      <c r="AR410" s="10"/>
      <c r="AS410" s="8"/>
    </row>
    <row r="411" spans="34:45" ht="14.25" customHeight="1" x14ac:dyDescent="0.25">
      <c r="AH411" s="5"/>
      <c r="AI411" s="9"/>
      <c r="AJ411" s="10"/>
      <c r="AK411" s="11"/>
      <c r="AL411" s="12"/>
      <c r="AM411" s="10"/>
      <c r="AN411" s="32"/>
      <c r="AO411" s="11"/>
      <c r="AP411" s="10"/>
      <c r="AQ411" s="12"/>
      <c r="AR411" s="10"/>
      <c r="AS411" s="8"/>
    </row>
    <row r="412" spans="34:45" ht="14.25" customHeight="1" x14ac:dyDescent="0.25">
      <c r="AH412" s="5"/>
      <c r="AI412" s="9"/>
      <c r="AJ412" s="10"/>
      <c r="AK412" s="11"/>
      <c r="AL412" s="12"/>
      <c r="AM412" s="10"/>
      <c r="AN412" s="32"/>
      <c r="AO412" s="11"/>
      <c r="AP412" s="10"/>
      <c r="AQ412" s="12"/>
      <c r="AR412" s="10"/>
      <c r="AS412" s="8"/>
    </row>
    <row r="413" spans="34:45" ht="14.25" customHeight="1" x14ac:dyDescent="0.25">
      <c r="AH413" s="5"/>
      <c r="AI413" s="9"/>
      <c r="AJ413" s="10"/>
      <c r="AK413" s="11"/>
      <c r="AL413" s="12"/>
      <c r="AM413" s="10"/>
      <c r="AN413" s="32"/>
      <c r="AO413" s="11"/>
      <c r="AP413" s="10"/>
      <c r="AQ413" s="12"/>
      <c r="AR413" s="10"/>
      <c r="AS413" s="8"/>
    </row>
    <row r="414" spans="34:45" ht="14.25" customHeight="1" x14ac:dyDescent="0.25">
      <c r="AH414" s="5"/>
      <c r="AI414" s="9"/>
      <c r="AJ414" s="10"/>
      <c r="AK414" s="11"/>
      <c r="AL414" s="12"/>
      <c r="AM414" s="10"/>
      <c r="AN414" s="32"/>
      <c r="AO414" s="11"/>
      <c r="AP414" s="10"/>
      <c r="AQ414" s="12"/>
      <c r="AR414" s="10"/>
      <c r="AS414" s="8"/>
    </row>
    <row r="415" spans="34:45" ht="14.25" customHeight="1" x14ac:dyDescent="0.25">
      <c r="AH415" s="5"/>
      <c r="AI415" s="9"/>
      <c r="AJ415" s="10"/>
      <c r="AK415" s="11"/>
      <c r="AL415" s="12"/>
      <c r="AM415" s="10"/>
      <c r="AN415" s="32"/>
      <c r="AO415" s="11"/>
      <c r="AP415" s="10"/>
      <c r="AQ415" s="12"/>
      <c r="AR415" s="10"/>
      <c r="AS415" s="8"/>
    </row>
    <row r="416" spans="34:45" ht="14.25" customHeight="1" x14ac:dyDescent="0.25">
      <c r="AH416" s="5"/>
      <c r="AI416" s="9"/>
      <c r="AJ416" s="10"/>
      <c r="AK416" s="11"/>
      <c r="AL416" s="12"/>
      <c r="AM416" s="10"/>
      <c r="AN416" s="32"/>
      <c r="AO416" s="11"/>
      <c r="AP416" s="10"/>
      <c r="AQ416" s="12"/>
      <c r="AR416" s="10"/>
      <c r="AS416" s="8"/>
    </row>
    <row r="417" spans="34:45" ht="14.25" customHeight="1" x14ac:dyDescent="0.25">
      <c r="AH417" s="5"/>
      <c r="AI417" s="9"/>
      <c r="AJ417" s="10"/>
      <c r="AK417" s="11"/>
      <c r="AL417" s="12"/>
      <c r="AM417" s="10"/>
      <c r="AN417" s="32"/>
      <c r="AO417" s="11"/>
      <c r="AP417" s="10"/>
      <c r="AQ417" s="12"/>
      <c r="AR417" s="10"/>
      <c r="AS417" s="8"/>
    </row>
    <row r="418" spans="34:45" ht="14.25" customHeight="1" x14ac:dyDescent="0.25">
      <c r="AH418" s="5"/>
      <c r="AI418" s="9"/>
      <c r="AJ418" s="10"/>
      <c r="AK418" s="11"/>
      <c r="AL418" s="12"/>
      <c r="AM418" s="10"/>
      <c r="AN418" s="32"/>
      <c r="AO418" s="11"/>
      <c r="AP418" s="10"/>
      <c r="AQ418" s="12"/>
      <c r="AR418" s="10"/>
      <c r="AS418" s="8"/>
    </row>
    <row r="419" spans="34:45" ht="14.25" customHeight="1" x14ac:dyDescent="0.25">
      <c r="AH419" s="5"/>
      <c r="AI419" s="9"/>
      <c r="AJ419" s="10"/>
      <c r="AK419" s="11"/>
      <c r="AL419" s="12"/>
      <c r="AM419" s="10"/>
      <c r="AN419" s="32"/>
      <c r="AO419" s="11"/>
      <c r="AP419" s="10"/>
      <c r="AQ419" s="12"/>
      <c r="AR419" s="10"/>
      <c r="AS419" s="8"/>
    </row>
    <row r="420" spans="34:45" ht="14.25" customHeight="1" x14ac:dyDescent="0.25">
      <c r="AH420" s="5"/>
      <c r="AI420" s="9"/>
      <c r="AJ420" s="10"/>
      <c r="AK420" s="11"/>
      <c r="AL420" s="12"/>
      <c r="AM420" s="10"/>
      <c r="AN420" s="32"/>
      <c r="AO420" s="11"/>
      <c r="AP420" s="10"/>
      <c r="AQ420" s="12"/>
      <c r="AR420" s="10"/>
      <c r="AS420" s="8"/>
    </row>
    <row r="421" spans="34:45" ht="14.25" customHeight="1" x14ac:dyDescent="0.25">
      <c r="AH421" s="5"/>
      <c r="AI421" s="9"/>
      <c r="AJ421" s="10"/>
      <c r="AK421" s="11"/>
      <c r="AL421" s="12"/>
      <c r="AM421" s="10"/>
      <c r="AN421" s="32"/>
      <c r="AO421" s="11"/>
      <c r="AP421" s="10"/>
      <c r="AQ421" s="12"/>
      <c r="AR421" s="10"/>
      <c r="AS421" s="8"/>
    </row>
    <row r="422" spans="34:45" ht="14.25" customHeight="1" x14ac:dyDescent="0.25">
      <c r="AH422" s="5"/>
      <c r="AI422" s="9"/>
      <c r="AJ422" s="10"/>
      <c r="AK422" s="11"/>
      <c r="AL422" s="12"/>
      <c r="AM422" s="10"/>
      <c r="AN422" s="32"/>
      <c r="AO422" s="11"/>
      <c r="AP422" s="10"/>
      <c r="AQ422" s="12"/>
      <c r="AR422" s="10"/>
      <c r="AS422" s="8"/>
    </row>
    <row r="423" spans="34:45" ht="14.25" customHeight="1" x14ac:dyDescent="0.25">
      <c r="AH423" s="5"/>
      <c r="AI423" s="9"/>
      <c r="AJ423" s="10"/>
      <c r="AK423" s="11"/>
      <c r="AL423" s="12"/>
      <c r="AM423" s="10"/>
      <c r="AN423" s="32"/>
      <c r="AO423" s="11"/>
      <c r="AP423" s="10"/>
      <c r="AQ423" s="12"/>
      <c r="AR423" s="10"/>
      <c r="AS423" s="8"/>
    </row>
    <row r="424" spans="34:45" ht="14.25" customHeight="1" x14ac:dyDescent="0.25">
      <c r="AH424" s="5"/>
      <c r="AI424" s="9"/>
      <c r="AJ424" s="10"/>
      <c r="AK424" s="11"/>
      <c r="AL424" s="12"/>
      <c r="AM424" s="10"/>
      <c r="AN424" s="32"/>
      <c r="AO424" s="11"/>
      <c r="AP424" s="10"/>
      <c r="AQ424" s="12"/>
      <c r="AR424" s="10"/>
      <c r="AS424" s="8"/>
    </row>
    <row r="425" spans="34:45" ht="14.25" customHeight="1" x14ac:dyDescent="0.25">
      <c r="AH425" s="5"/>
      <c r="AI425" s="9"/>
      <c r="AJ425" s="10"/>
      <c r="AK425" s="11"/>
      <c r="AL425" s="12"/>
      <c r="AM425" s="10"/>
      <c r="AN425" s="32"/>
      <c r="AO425" s="11"/>
      <c r="AP425" s="10"/>
      <c r="AQ425" s="12"/>
      <c r="AR425" s="10"/>
      <c r="AS425" s="8"/>
    </row>
    <row r="426" spans="34:45" ht="14.25" customHeight="1" x14ac:dyDescent="0.25">
      <c r="AH426" s="5"/>
      <c r="AI426" s="9"/>
      <c r="AJ426" s="10"/>
      <c r="AK426" s="11"/>
      <c r="AL426" s="12"/>
      <c r="AM426" s="10"/>
      <c r="AN426" s="32"/>
      <c r="AO426" s="11"/>
      <c r="AP426" s="10"/>
      <c r="AQ426" s="12"/>
      <c r="AR426" s="10"/>
      <c r="AS426" s="8"/>
    </row>
    <row r="427" spans="34:45" ht="14.25" customHeight="1" x14ac:dyDescent="0.25">
      <c r="AH427" s="5"/>
      <c r="AI427" s="9"/>
      <c r="AJ427" s="10"/>
      <c r="AK427" s="11"/>
      <c r="AL427" s="12"/>
      <c r="AM427" s="10"/>
      <c r="AN427" s="32"/>
      <c r="AO427" s="11"/>
      <c r="AP427" s="10"/>
      <c r="AQ427" s="12"/>
      <c r="AR427" s="10"/>
      <c r="AS427" s="8"/>
    </row>
    <row r="428" spans="34:45" ht="14.25" customHeight="1" x14ac:dyDescent="0.25">
      <c r="AH428" s="5"/>
      <c r="AI428" s="9"/>
      <c r="AJ428" s="10"/>
      <c r="AK428" s="11"/>
      <c r="AL428" s="12"/>
      <c r="AM428" s="10"/>
      <c r="AN428" s="32"/>
      <c r="AO428" s="11"/>
      <c r="AP428" s="10"/>
      <c r="AQ428" s="12"/>
      <c r="AR428" s="10"/>
      <c r="AS428" s="8"/>
    </row>
    <row r="429" spans="34:45" ht="14.25" customHeight="1" x14ac:dyDescent="0.25">
      <c r="AH429" s="5"/>
      <c r="AI429" s="9"/>
      <c r="AJ429" s="10"/>
      <c r="AK429" s="11"/>
      <c r="AL429" s="12"/>
      <c r="AM429" s="10"/>
      <c r="AN429" s="32"/>
      <c r="AO429" s="11"/>
      <c r="AP429" s="10"/>
      <c r="AQ429" s="12"/>
      <c r="AR429" s="10"/>
      <c r="AS429" s="8"/>
    </row>
    <row r="430" spans="34:45" ht="14.25" customHeight="1" x14ac:dyDescent="0.25">
      <c r="AH430" s="5"/>
      <c r="AI430" s="9"/>
      <c r="AJ430" s="10"/>
      <c r="AK430" s="11"/>
      <c r="AL430" s="12"/>
      <c r="AM430" s="10"/>
      <c r="AN430" s="32"/>
      <c r="AO430" s="11"/>
      <c r="AP430" s="10"/>
      <c r="AQ430" s="12"/>
      <c r="AR430" s="10"/>
      <c r="AS430" s="8"/>
    </row>
    <row r="431" spans="34:45" ht="14.25" customHeight="1" x14ac:dyDescent="0.25">
      <c r="AH431" s="5"/>
      <c r="AI431" s="9"/>
      <c r="AJ431" s="10"/>
      <c r="AK431" s="11"/>
      <c r="AL431" s="12"/>
      <c r="AM431" s="10"/>
      <c r="AN431" s="32"/>
      <c r="AO431" s="11"/>
      <c r="AP431" s="10"/>
      <c r="AQ431" s="12"/>
      <c r="AR431" s="10"/>
      <c r="AS431" s="8"/>
    </row>
    <row r="432" spans="34:45" ht="14.25" customHeight="1" x14ac:dyDescent="0.25">
      <c r="AH432" s="5"/>
      <c r="AI432" s="9"/>
      <c r="AJ432" s="10"/>
      <c r="AK432" s="11"/>
      <c r="AL432" s="12"/>
      <c r="AM432" s="10"/>
      <c r="AN432" s="32"/>
      <c r="AO432" s="11"/>
      <c r="AP432" s="10"/>
      <c r="AQ432" s="12"/>
      <c r="AR432" s="10"/>
      <c r="AS432" s="8"/>
    </row>
    <row r="433" spans="34:45" ht="14.25" customHeight="1" x14ac:dyDescent="0.25">
      <c r="AH433" s="5"/>
      <c r="AI433" s="9"/>
      <c r="AJ433" s="10"/>
      <c r="AK433" s="11"/>
      <c r="AL433" s="12"/>
      <c r="AM433" s="10"/>
      <c r="AN433" s="32"/>
      <c r="AO433" s="11"/>
      <c r="AP433" s="10"/>
      <c r="AQ433" s="12"/>
      <c r="AR433" s="10"/>
      <c r="AS433" s="8"/>
    </row>
    <row r="434" spans="34:45" ht="14.25" customHeight="1" x14ac:dyDescent="0.25">
      <c r="AH434" s="5"/>
      <c r="AI434" s="9"/>
      <c r="AJ434" s="10"/>
      <c r="AK434" s="11"/>
      <c r="AL434" s="12"/>
      <c r="AM434" s="10"/>
      <c r="AN434" s="32"/>
      <c r="AO434" s="11"/>
      <c r="AP434" s="10"/>
      <c r="AQ434" s="12"/>
      <c r="AR434" s="10"/>
      <c r="AS434" s="8"/>
    </row>
    <row r="435" spans="34:45" ht="14.25" customHeight="1" x14ac:dyDescent="0.25">
      <c r="AH435" s="5"/>
      <c r="AI435" s="9"/>
      <c r="AJ435" s="10"/>
      <c r="AK435" s="11"/>
      <c r="AL435" s="12"/>
      <c r="AM435" s="10"/>
      <c r="AN435" s="32"/>
      <c r="AO435" s="11"/>
      <c r="AP435" s="10"/>
      <c r="AQ435" s="12"/>
      <c r="AR435" s="10"/>
      <c r="AS435" s="8"/>
    </row>
    <row r="436" spans="34:45" ht="14.25" customHeight="1" x14ac:dyDescent="0.25">
      <c r="AH436" s="5"/>
      <c r="AI436" s="9"/>
      <c r="AJ436" s="10"/>
      <c r="AK436" s="11"/>
      <c r="AL436" s="12"/>
      <c r="AM436" s="10"/>
      <c r="AN436" s="32"/>
      <c r="AO436" s="11"/>
      <c r="AP436" s="10"/>
      <c r="AQ436" s="12"/>
      <c r="AR436" s="10"/>
      <c r="AS436" s="8"/>
    </row>
    <row r="437" spans="34:45" ht="14.25" customHeight="1" x14ac:dyDescent="0.25">
      <c r="AH437" s="5"/>
      <c r="AI437" s="9"/>
      <c r="AJ437" s="10"/>
      <c r="AK437" s="11"/>
      <c r="AL437" s="12"/>
      <c r="AM437" s="10"/>
      <c r="AN437" s="32"/>
      <c r="AO437" s="11"/>
      <c r="AP437" s="10"/>
      <c r="AQ437" s="12"/>
      <c r="AR437" s="10"/>
      <c r="AS437" s="8"/>
    </row>
    <row r="438" spans="34:45" ht="14.25" customHeight="1" x14ac:dyDescent="0.25">
      <c r="AH438" s="5"/>
      <c r="AI438" s="9"/>
      <c r="AJ438" s="10"/>
      <c r="AK438" s="11"/>
      <c r="AL438" s="12"/>
      <c r="AM438" s="10"/>
      <c r="AN438" s="32"/>
      <c r="AO438" s="11"/>
      <c r="AP438" s="10"/>
      <c r="AQ438" s="12"/>
      <c r="AR438" s="10"/>
      <c r="AS438" s="8"/>
    </row>
    <row r="439" spans="34:45" ht="14.25" customHeight="1" x14ac:dyDescent="0.25">
      <c r="AH439" s="5"/>
      <c r="AI439" s="9"/>
      <c r="AJ439" s="10"/>
      <c r="AK439" s="11"/>
      <c r="AL439" s="12"/>
      <c r="AM439" s="10"/>
      <c r="AN439" s="32"/>
      <c r="AO439" s="11"/>
      <c r="AP439" s="10"/>
      <c r="AQ439" s="12"/>
      <c r="AR439" s="10"/>
      <c r="AS439" s="8"/>
    </row>
    <row r="440" spans="34:45" ht="14.25" customHeight="1" x14ac:dyDescent="0.25">
      <c r="AH440" s="5"/>
      <c r="AI440" s="9"/>
      <c r="AJ440" s="10"/>
      <c r="AK440" s="11"/>
      <c r="AL440" s="12"/>
      <c r="AM440" s="10"/>
      <c r="AN440" s="32"/>
      <c r="AO440" s="11"/>
      <c r="AP440" s="10"/>
      <c r="AQ440" s="12"/>
      <c r="AR440" s="10"/>
      <c r="AS440" s="8"/>
    </row>
    <row r="441" spans="34:45" ht="14.25" customHeight="1" x14ac:dyDescent="0.25">
      <c r="AH441" s="5"/>
      <c r="AI441" s="9"/>
      <c r="AJ441" s="10"/>
      <c r="AK441" s="11"/>
      <c r="AL441" s="12"/>
      <c r="AM441" s="10"/>
      <c r="AN441" s="32"/>
      <c r="AO441" s="11"/>
      <c r="AP441" s="10"/>
      <c r="AQ441" s="12"/>
      <c r="AR441" s="10"/>
      <c r="AS441" s="8"/>
    </row>
    <row r="442" spans="34:45" ht="14.25" customHeight="1" x14ac:dyDescent="0.25">
      <c r="AH442" s="5"/>
      <c r="AI442" s="9"/>
      <c r="AJ442" s="10"/>
      <c r="AK442" s="11"/>
      <c r="AL442" s="12"/>
      <c r="AM442" s="10"/>
      <c r="AN442" s="32"/>
      <c r="AO442" s="11"/>
      <c r="AP442" s="10"/>
      <c r="AQ442" s="12"/>
      <c r="AR442" s="10"/>
      <c r="AS442" s="8"/>
    </row>
    <row r="443" spans="34:45" ht="14.25" customHeight="1" x14ac:dyDescent="0.25">
      <c r="AH443" s="5"/>
      <c r="AI443" s="9"/>
      <c r="AJ443" s="10"/>
      <c r="AK443" s="11"/>
      <c r="AL443" s="12"/>
      <c r="AM443" s="10"/>
      <c r="AN443" s="32"/>
      <c r="AO443" s="11"/>
      <c r="AP443" s="10"/>
      <c r="AQ443" s="12"/>
      <c r="AR443" s="10"/>
      <c r="AS443" s="8"/>
    </row>
    <row r="444" spans="34:45" ht="14.25" customHeight="1" x14ac:dyDescent="0.25">
      <c r="AH444" s="5"/>
      <c r="AI444" s="9"/>
      <c r="AJ444" s="10"/>
      <c r="AK444" s="11"/>
      <c r="AL444" s="12"/>
      <c r="AM444" s="10"/>
      <c r="AN444" s="32"/>
      <c r="AO444" s="11"/>
      <c r="AP444" s="10"/>
      <c r="AQ444" s="12"/>
      <c r="AR444" s="10"/>
      <c r="AS444" s="8"/>
    </row>
    <row r="445" spans="34:45" ht="14.25" customHeight="1" x14ac:dyDescent="0.25">
      <c r="AH445" s="5"/>
      <c r="AI445" s="9"/>
      <c r="AJ445" s="10"/>
      <c r="AK445" s="11"/>
      <c r="AL445" s="12"/>
      <c r="AM445" s="10"/>
      <c r="AN445" s="32"/>
      <c r="AO445" s="11"/>
      <c r="AP445" s="10"/>
      <c r="AQ445" s="12"/>
      <c r="AR445" s="10"/>
      <c r="AS445" s="8"/>
    </row>
    <row r="446" spans="34:45" ht="14.25" customHeight="1" x14ac:dyDescent="0.25">
      <c r="AH446" s="5"/>
      <c r="AI446" s="9"/>
      <c r="AJ446" s="10"/>
      <c r="AK446" s="11"/>
      <c r="AL446" s="12"/>
      <c r="AM446" s="10"/>
      <c r="AN446" s="32"/>
      <c r="AO446" s="11"/>
      <c r="AP446" s="10"/>
      <c r="AQ446" s="12"/>
      <c r="AR446" s="10"/>
      <c r="AS446" s="8"/>
    </row>
    <row r="447" spans="34:45" ht="14.25" customHeight="1" x14ac:dyDescent="0.25">
      <c r="AH447" s="5"/>
      <c r="AI447" s="9"/>
      <c r="AJ447" s="10"/>
      <c r="AK447" s="11"/>
      <c r="AL447" s="12"/>
      <c r="AM447" s="10"/>
      <c r="AN447" s="32"/>
      <c r="AO447" s="11"/>
      <c r="AP447" s="10"/>
      <c r="AQ447" s="12"/>
      <c r="AR447" s="10"/>
      <c r="AS447" s="8"/>
    </row>
    <row r="448" spans="34:45" ht="14.25" customHeight="1" x14ac:dyDescent="0.25">
      <c r="AH448" s="5"/>
      <c r="AI448" s="9"/>
      <c r="AJ448" s="10"/>
      <c r="AK448" s="11"/>
      <c r="AL448" s="12"/>
      <c r="AM448" s="10"/>
      <c r="AN448" s="32"/>
      <c r="AO448" s="11"/>
      <c r="AP448" s="10"/>
      <c r="AQ448" s="12"/>
      <c r="AR448" s="10"/>
      <c r="AS448" s="8"/>
    </row>
    <row r="449" spans="34:45" ht="14.25" customHeight="1" x14ac:dyDescent="0.25">
      <c r="AH449" s="5"/>
      <c r="AI449" s="9"/>
      <c r="AJ449" s="10"/>
      <c r="AK449" s="11"/>
      <c r="AL449" s="12"/>
      <c r="AM449" s="10"/>
      <c r="AN449" s="32"/>
      <c r="AO449" s="11"/>
      <c r="AP449" s="10"/>
      <c r="AQ449" s="12"/>
      <c r="AR449" s="10"/>
      <c r="AS449" s="8"/>
    </row>
    <row r="450" spans="34:45" ht="14.25" customHeight="1" x14ac:dyDescent="0.25">
      <c r="AH450" s="5"/>
      <c r="AI450" s="9"/>
      <c r="AJ450" s="10"/>
      <c r="AK450" s="11"/>
      <c r="AL450" s="12"/>
      <c r="AM450" s="10"/>
      <c r="AN450" s="32"/>
      <c r="AO450" s="11"/>
      <c r="AP450" s="10"/>
      <c r="AQ450" s="12"/>
      <c r="AR450" s="10"/>
      <c r="AS450" s="8"/>
    </row>
    <row r="451" spans="34:45" ht="14.25" customHeight="1" x14ac:dyDescent="0.25">
      <c r="AH451" s="5"/>
      <c r="AI451" s="9"/>
      <c r="AJ451" s="10"/>
      <c r="AK451" s="11"/>
      <c r="AL451" s="12"/>
      <c r="AM451" s="10"/>
      <c r="AN451" s="32"/>
      <c r="AO451" s="11"/>
      <c r="AP451" s="10"/>
      <c r="AQ451" s="12"/>
      <c r="AR451" s="10"/>
      <c r="AS451" s="8"/>
    </row>
    <row r="452" spans="34:45" ht="14.25" customHeight="1" x14ac:dyDescent="0.25">
      <c r="AH452" s="5"/>
      <c r="AI452" s="9"/>
      <c r="AJ452" s="10"/>
      <c r="AK452" s="11"/>
      <c r="AL452" s="12"/>
      <c r="AM452" s="10"/>
      <c r="AN452" s="32"/>
      <c r="AO452" s="11"/>
      <c r="AP452" s="10"/>
      <c r="AQ452" s="12"/>
      <c r="AR452" s="10"/>
      <c r="AS452" s="8"/>
    </row>
    <row r="453" spans="34:45" ht="14.25" customHeight="1" x14ac:dyDescent="0.25">
      <c r="AH453" s="5"/>
      <c r="AI453" s="9"/>
      <c r="AJ453" s="10"/>
      <c r="AK453" s="11"/>
      <c r="AL453" s="12"/>
      <c r="AM453" s="10"/>
      <c r="AN453" s="32"/>
      <c r="AO453" s="11"/>
      <c r="AP453" s="10"/>
      <c r="AQ453" s="12"/>
      <c r="AR453" s="10"/>
      <c r="AS453" s="8"/>
    </row>
    <row r="454" spans="34:45" ht="14.25" customHeight="1" x14ac:dyDescent="0.25">
      <c r="AH454" s="5"/>
      <c r="AI454" s="9"/>
      <c r="AJ454" s="10"/>
      <c r="AK454" s="11"/>
      <c r="AL454" s="12"/>
      <c r="AM454" s="10"/>
      <c r="AN454" s="32"/>
      <c r="AO454" s="11"/>
      <c r="AP454" s="10"/>
      <c r="AQ454" s="12"/>
      <c r="AR454" s="10"/>
      <c r="AS454" s="8"/>
    </row>
    <row r="455" spans="34:45" ht="14.25" customHeight="1" x14ac:dyDescent="0.25">
      <c r="AH455" s="5"/>
      <c r="AI455" s="9"/>
      <c r="AJ455" s="10"/>
      <c r="AK455" s="11"/>
      <c r="AL455" s="12"/>
      <c r="AM455" s="10"/>
      <c r="AN455" s="32"/>
      <c r="AO455" s="11"/>
      <c r="AP455" s="10"/>
      <c r="AQ455" s="12"/>
      <c r="AR455" s="10"/>
      <c r="AS455" s="8"/>
    </row>
    <row r="456" spans="34:45" ht="14.25" customHeight="1" x14ac:dyDescent="0.25">
      <c r="AH456" s="5"/>
      <c r="AI456" s="9"/>
      <c r="AJ456" s="10"/>
      <c r="AK456" s="11"/>
      <c r="AL456" s="12"/>
      <c r="AM456" s="10"/>
      <c r="AN456" s="32"/>
      <c r="AO456" s="11"/>
      <c r="AP456" s="10"/>
      <c r="AQ456" s="12"/>
      <c r="AR456" s="10"/>
      <c r="AS456" s="8"/>
    </row>
    <row r="457" spans="34:45" ht="14.25" customHeight="1" x14ac:dyDescent="0.25">
      <c r="AH457" s="5"/>
      <c r="AI457" s="9"/>
      <c r="AJ457" s="10"/>
      <c r="AK457" s="11"/>
      <c r="AL457" s="12"/>
      <c r="AM457" s="10"/>
      <c r="AN457" s="32"/>
      <c r="AO457" s="11"/>
      <c r="AP457" s="10"/>
      <c r="AQ457" s="12"/>
      <c r="AR457" s="10"/>
      <c r="AS457" s="8"/>
    </row>
    <row r="458" spans="34:45" ht="14.25" customHeight="1" x14ac:dyDescent="0.25">
      <c r="AH458" s="5"/>
      <c r="AI458" s="9"/>
      <c r="AJ458" s="10"/>
      <c r="AK458" s="11"/>
      <c r="AL458" s="12"/>
      <c r="AM458" s="10"/>
      <c r="AN458" s="32"/>
      <c r="AO458" s="11"/>
      <c r="AP458" s="10"/>
      <c r="AQ458" s="12"/>
      <c r="AR458" s="10"/>
      <c r="AS458" s="8"/>
    </row>
    <row r="459" spans="34:45" ht="14.25" customHeight="1" x14ac:dyDescent="0.25">
      <c r="AH459" s="5"/>
      <c r="AI459" s="9"/>
      <c r="AJ459" s="10"/>
      <c r="AK459" s="11"/>
      <c r="AL459" s="12"/>
      <c r="AM459" s="10"/>
      <c r="AN459" s="32"/>
      <c r="AO459" s="11"/>
      <c r="AP459" s="10"/>
      <c r="AQ459" s="12"/>
      <c r="AR459" s="10"/>
      <c r="AS459" s="8"/>
    </row>
    <row r="460" spans="34:45" ht="14.25" customHeight="1" x14ac:dyDescent="0.25">
      <c r="AH460" s="5"/>
      <c r="AI460" s="9"/>
      <c r="AJ460" s="10"/>
      <c r="AK460" s="11"/>
      <c r="AL460" s="12"/>
      <c r="AM460" s="10"/>
      <c r="AN460" s="32"/>
      <c r="AO460" s="11"/>
      <c r="AP460" s="10"/>
      <c r="AQ460" s="12"/>
      <c r="AR460" s="10"/>
      <c r="AS460" s="8"/>
    </row>
    <row r="461" spans="34:45" ht="14.25" customHeight="1" x14ac:dyDescent="0.25">
      <c r="AH461" s="5"/>
      <c r="AI461" s="9"/>
      <c r="AJ461" s="10"/>
      <c r="AK461" s="11"/>
      <c r="AL461" s="12"/>
      <c r="AM461" s="10"/>
      <c r="AN461" s="32"/>
      <c r="AO461" s="11"/>
      <c r="AP461" s="10"/>
      <c r="AQ461" s="12"/>
      <c r="AR461" s="10"/>
      <c r="AS461" s="8"/>
    </row>
    <row r="462" spans="34:45" ht="14.25" customHeight="1" x14ac:dyDescent="0.25">
      <c r="AH462" s="5"/>
      <c r="AI462" s="9"/>
      <c r="AJ462" s="10"/>
      <c r="AK462" s="11"/>
      <c r="AL462" s="12"/>
      <c r="AM462" s="10"/>
      <c r="AN462" s="32"/>
      <c r="AO462" s="11"/>
      <c r="AP462" s="10"/>
      <c r="AQ462" s="12"/>
      <c r="AR462" s="10"/>
      <c r="AS462" s="8"/>
    </row>
    <row r="463" spans="34:45" ht="14.25" customHeight="1" x14ac:dyDescent="0.25">
      <c r="AH463" s="5"/>
      <c r="AI463" s="9"/>
      <c r="AJ463" s="10"/>
      <c r="AK463" s="11"/>
      <c r="AL463" s="12"/>
      <c r="AM463" s="10"/>
      <c r="AN463" s="32"/>
      <c r="AO463" s="11"/>
      <c r="AP463" s="10"/>
      <c r="AQ463" s="12"/>
      <c r="AR463" s="10"/>
      <c r="AS463" s="8"/>
    </row>
    <row r="464" spans="34:45" ht="14.25" customHeight="1" x14ac:dyDescent="0.25">
      <c r="AH464" s="5"/>
      <c r="AI464" s="9"/>
      <c r="AJ464" s="10"/>
      <c r="AK464" s="11"/>
      <c r="AL464" s="12"/>
      <c r="AM464" s="10"/>
      <c r="AN464" s="32"/>
      <c r="AO464" s="11"/>
      <c r="AP464" s="10"/>
      <c r="AQ464" s="12"/>
      <c r="AR464" s="10"/>
      <c r="AS464" s="8"/>
    </row>
    <row r="465" spans="34:45" ht="14.25" customHeight="1" x14ac:dyDescent="0.25">
      <c r="AH465" s="5"/>
      <c r="AI465" s="9"/>
      <c r="AJ465" s="10"/>
      <c r="AK465" s="11"/>
      <c r="AL465" s="12"/>
      <c r="AM465" s="10"/>
      <c r="AN465" s="32"/>
      <c r="AO465" s="11"/>
      <c r="AP465" s="10"/>
      <c r="AQ465" s="12"/>
      <c r="AR465" s="10"/>
      <c r="AS465" s="8"/>
    </row>
    <row r="466" spans="34:45" ht="14.25" customHeight="1" x14ac:dyDescent="0.25">
      <c r="AH466" s="5"/>
      <c r="AI466" s="9"/>
      <c r="AJ466" s="10"/>
      <c r="AK466" s="11"/>
      <c r="AL466" s="12"/>
      <c r="AM466" s="10"/>
      <c r="AN466" s="32"/>
      <c r="AO466" s="11"/>
      <c r="AP466" s="10"/>
      <c r="AQ466" s="12"/>
      <c r="AR466" s="10"/>
      <c r="AS466" s="8"/>
    </row>
    <row r="467" spans="34:45" ht="14.25" customHeight="1" x14ac:dyDescent="0.25">
      <c r="AH467" s="5"/>
      <c r="AI467" s="9"/>
      <c r="AJ467" s="10"/>
      <c r="AK467" s="11"/>
      <c r="AL467" s="12"/>
      <c r="AM467" s="10"/>
      <c r="AN467" s="32"/>
      <c r="AO467" s="11"/>
      <c r="AP467" s="10"/>
      <c r="AQ467" s="12"/>
      <c r="AR467" s="10"/>
      <c r="AS467" s="8"/>
    </row>
    <row r="468" spans="34:45" ht="14.25" customHeight="1" x14ac:dyDescent="0.25">
      <c r="AH468" s="5"/>
      <c r="AI468" s="9"/>
      <c r="AJ468" s="10"/>
      <c r="AK468" s="11"/>
      <c r="AL468" s="12"/>
      <c r="AM468" s="10"/>
      <c r="AN468" s="32"/>
      <c r="AO468" s="11"/>
      <c r="AP468" s="10"/>
      <c r="AQ468" s="12"/>
      <c r="AR468" s="10"/>
      <c r="AS468" s="8"/>
    </row>
    <row r="469" spans="34:45" ht="14.25" customHeight="1" x14ac:dyDescent="0.25">
      <c r="AH469" s="5"/>
      <c r="AI469" s="9"/>
      <c r="AJ469" s="10"/>
      <c r="AK469" s="11"/>
      <c r="AL469" s="12"/>
      <c r="AM469" s="10"/>
      <c r="AN469" s="32"/>
      <c r="AO469" s="11"/>
      <c r="AP469" s="10"/>
      <c r="AQ469" s="12"/>
      <c r="AR469" s="10"/>
      <c r="AS469" s="8"/>
    </row>
    <row r="470" spans="34:45" ht="14.25" customHeight="1" x14ac:dyDescent="0.25">
      <c r="AH470" s="5"/>
      <c r="AI470" s="9"/>
      <c r="AJ470" s="10"/>
      <c r="AK470" s="11"/>
      <c r="AL470" s="12"/>
      <c r="AM470" s="10"/>
      <c r="AN470" s="32"/>
      <c r="AO470" s="11"/>
      <c r="AP470" s="10"/>
      <c r="AQ470" s="12"/>
      <c r="AR470" s="10"/>
      <c r="AS470" s="8"/>
    </row>
    <row r="471" spans="34:45" ht="14.25" customHeight="1" x14ac:dyDescent="0.25">
      <c r="AH471" s="5"/>
      <c r="AI471" s="9"/>
      <c r="AJ471" s="10"/>
      <c r="AK471" s="11"/>
      <c r="AL471" s="12"/>
      <c r="AM471" s="10"/>
      <c r="AN471" s="32"/>
      <c r="AO471" s="11"/>
      <c r="AP471" s="10"/>
      <c r="AQ471" s="12"/>
      <c r="AR471" s="10"/>
      <c r="AS471" s="8"/>
    </row>
    <row r="472" spans="34:45" ht="14.25" customHeight="1" x14ac:dyDescent="0.25">
      <c r="AH472" s="5"/>
      <c r="AI472" s="9"/>
      <c r="AJ472" s="10"/>
      <c r="AK472" s="11"/>
      <c r="AL472" s="12"/>
      <c r="AM472" s="10"/>
      <c r="AN472" s="32"/>
      <c r="AO472" s="11"/>
      <c r="AP472" s="10"/>
      <c r="AQ472" s="12"/>
      <c r="AR472" s="10"/>
      <c r="AS472" s="8"/>
    </row>
    <row r="473" spans="34:45" ht="14.25" customHeight="1" x14ac:dyDescent="0.25">
      <c r="AH473" s="5"/>
      <c r="AI473" s="9"/>
      <c r="AJ473" s="10"/>
      <c r="AK473" s="11"/>
      <c r="AL473" s="12"/>
      <c r="AM473" s="10"/>
      <c r="AN473" s="32"/>
      <c r="AO473" s="11"/>
      <c r="AP473" s="10"/>
      <c r="AQ473" s="12"/>
      <c r="AR473" s="10"/>
      <c r="AS473" s="8"/>
    </row>
    <row r="474" spans="34:45" ht="14.25" customHeight="1" x14ac:dyDescent="0.25">
      <c r="AH474" s="5"/>
      <c r="AI474" s="9"/>
      <c r="AJ474" s="10"/>
      <c r="AK474" s="11"/>
      <c r="AL474" s="12"/>
      <c r="AM474" s="10"/>
      <c r="AN474" s="32"/>
      <c r="AO474" s="11"/>
      <c r="AP474" s="10"/>
      <c r="AQ474" s="12"/>
      <c r="AR474" s="10"/>
      <c r="AS474" s="8"/>
    </row>
    <row r="475" spans="34:45" ht="14.25" customHeight="1" x14ac:dyDescent="0.25">
      <c r="AH475" s="5"/>
      <c r="AI475" s="9"/>
      <c r="AJ475" s="10"/>
      <c r="AK475" s="11"/>
      <c r="AL475" s="12"/>
      <c r="AM475" s="10"/>
      <c r="AN475" s="32"/>
      <c r="AO475" s="11"/>
      <c r="AP475" s="10"/>
      <c r="AQ475" s="12"/>
      <c r="AR475" s="10"/>
      <c r="AS475" s="8"/>
    </row>
    <row r="476" spans="34:45" ht="14.25" customHeight="1" x14ac:dyDescent="0.25">
      <c r="AH476" s="5"/>
      <c r="AI476" s="9"/>
      <c r="AJ476" s="10"/>
      <c r="AK476" s="11"/>
      <c r="AL476" s="12"/>
      <c r="AM476" s="10"/>
      <c r="AN476" s="32"/>
      <c r="AO476" s="11"/>
      <c r="AP476" s="10"/>
      <c r="AQ476" s="12"/>
      <c r="AR476" s="10"/>
      <c r="AS476" s="8"/>
    </row>
    <row r="477" spans="34:45" ht="14.25" customHeight="1" x14ac:dyDescent="0.25">
      <c r="AH477" s="5"/>
      <c r="AI477" s="9"/>
      <c r="AJ477" s="10"/>
      <c r="AK477" s="11"/>
      <c r="AL477" s="12"/>
      <c r="AM477" s="10"/>
      <c r="AN477" s="32"/>
      <c r="AO477" s="11"/>
      <c r="AP477" s="10"/>
      <c r="AQ477" s="12"/>
      <c r="AR477" s="10"/>
      <c r="AS477" s="8"/>
    </row>
    <row r="478" spans="34:45" ht="14.25" customHeight="1" x14ac:dyDescent="0.25">
      <c r="AH478" s="5"/>
      <c r="AI478" s="9"/>
      <c r="AJ478" s="10"/>
      <c r="AK478" s="11"/>
      <c r="AL478" s="12"/>
      <c r="AM478" s="10"/>
      <c r="AN478" s="32"/>
      <c r="AO478" s="11"/>
      <c r="AP478" s="10"/>
      <c r="AQ478" s="12"/>
      <c r="AR478" s="10"/>
      <c r="AS478" s="8"/>
    </row>
    <row r="479" spans="34:45" ht="14.25" customHeight="1" x14ac:dyDescent="0.25">
      <c r="AH479" s="5"/>
      <c r="AI479" s="9"/>
      <c r="AJ479" s="10"/>
      <c r="AK479" s="11"/>
      <c r="AL479" s="12"/>
      <c r="AM479" s="10"/>
      <c r="AN479" s="32"/>
      <c r="AO479" s="11"/>
      <c r="AP479" s="10"/>
      <c r="AQ479" s="12"/>
      <c r="AR479" s="10"/>
      <c r="AS479" s="8"/>
    </row>
    <row r="480" spans="34:45" ht="14.25" customHeight="1" x14ac:dyDescent="0.25">
      <c r="AH480" s="5"/>
      <c r="AI480" s="9"/>
      <c r="AJ480" s="10"/>
      <c r="AK480" s="11"/>
      <c r="AL480" s="12"/>
      <c r="AM480" s="10"/>
      <c r="AN480" s="32"/>
      <c r="AO480" s="11"/>
      <c r="AP480" s="10"/>
      <c r="AQ480" s="12"/>
      <c r="AR480" s="10"/>
      <c r="AS480" s="8"/>
    </row>
    <row r="481" spans="34:45" ht="14.25" customHeight="1" x14ac:dyDescent="0.25">
      <c r="AH481" s="5"/>
      <c r="AI481" s="9"/>
      <c r="AJ481" s="10"/>
      <c r="AK481" s="11"/>
      <c r="AL481" s="12"/>
      <c r="AM481" s="10"/>
      <c r="AN481" s="32"/>
      <c r="AO481" s="11"/>
      <c r="AP481" s="10"/>
      <c r="AQ481" s="12"/>
      <c r="AR481" s="10"/>
      <c r="AS481" s="8"/>
    </row>
    <row r="482" spans="34:45" ht="14.25" customHeight="1" x14ac:dyDescent="0.25">
      <c r="AH482" s="5"/>
      <c r="AI482" s="9"/>
      <c r="AJ482" s="10"/>
      <c r="AK482" s="11"/>
      <c r="AL482" s="12"/>
      <c r="AM482" s="10"/>
      <c r="AN482" s="32"/>
      <c r="AO482" s="11"/>
      <c r="AP482" s="10"/>
      <c r="AQ482" s="12"/>
      <c r="AR482" s="10"/>
      <c r="AS482" s="8"/>
    </row>
    <row r="483" spans="34:45" ht="14.25" customHeight="1" x14ac:dyDescent="0.25">
      <c r="AH483" s="5"/>
      <c r="AI483" s="9"/>
      <c r="AJ483" s="10"/>
      <c r="AK483" s="11"/>
      <c r="AL483" s="12"/>
      <c r="AM483" s="10"/>
      <c r="AN483" s="32"/>
      <c r="AO483" s="11"/>
      <c r="AP483" s="10"/>
      <c r="AQ483" s="12"/>
      <c r="AR483" s="10"/>
      <c r="AS483" s="8"/>
    </row>
    <row r="484" spans="34:45" ht="14.25" customHeight="1" x14ac:dyDescent="0.25">
      <c r="AH484" s="5"/>
      <c r="AI484" s="9"/>
      <c r="AJ484" s="10"/>
      <c r="AK484" s="11"/>
      <c r="AL484" s="12"/>
      <c r="AM484" s="10"/>
      <c r="AN484" s="32"/>
      <c r="AO484" s="11"/>
      <c r="AP484" s="10"/>
      <c r="AQ484" s="12"/>
      <c r="AR484" s="10"/>
      <c r="AS484" s="8"/>
    </row>
    <row r="485" spans="34:45" ht="14.25" customHeight="1" x14ac:dyDescent="0.25">
      <c r="AH485" s="5"/>
      <c r="AI485" s="9"/>
      <c r="AJ485" s="10"/>
      <c r="AK485" s="11"/>
      <c r="AL485" s="12"/>
      <c r="AM485" s="10"/>
      <c r="AN485" s="32"/>
      <c r="AO485" s="11"/>
      <c r="AP485" s="10"/>
      <c r="AQ485" s="12"/>
      <c r="AR485" s="10"/>
      <c r="AS485" s="8"/>
    </row>
    <row r="486" spans="34:45" ht="14.25" customHeight="1" x14ac:dyDescent="0.25">
      <c r="AH486" s="5"/>
      <c r="AI486" s="9"/>
      <c r="AJ486" s="10"/>
      <c r="AK486" s="11"/>
      <c r="AL486" s="12"/>
      <c r="AM486" s="10"/>
      <c r="AN486" s="32"/>
      <c r="AO486" s="11"/>
      <c r="AP486" s="10"/>
      <c r="AQ486" s="12"/>
      <c r="AR486" s="10"/>
      <c r="AS486" s="8"/>
    </row>
    <row r="487" spans="34:45" ht="14.25" customHeight="1" x14ac:dyDescent="0.25">
      <c r="AH487" s="5"/>
      <c r="AI487" s="9"/>
      <c r="AJ487" s="10"/>
      <c r="AK487" s="11"/>
      <c r="AL487" s="12"/>
      <c r="AM487" s="10"/>
      <c r="AN487" s="32"/>
      <c r="AO487" s="11"/>
      <c r="AP487" s="10"/>
      <c r="AQ487" s="12"/>
      <c r="AR487" s="10"/>
      <c r="AS487" s="8"/>
    </row>
    <row r="488" spans="34:45" ht="14.25" customHeight="1" x14ac:dyDescent="0.25">
      <c r="AH488" s="5"/>
      <c r="AI488" s="9"/>
      <c r="AJ488" s="10"/>
      <c r="AK488" s="11"/>
      <c r="AL488" s="12"/>
      <c r="AM488" s="10"/>
      <c r="AN488" s="32"/>
      <c r="AO488" s="11"/>
      <c r="AP488" s="10"/>
      <c r="AQ488" s="12"/>
      <c r="AR488" s="10"/>
      <c r="AS488" s="8"/>
    </row>
    <row r="489" spans="34:45" ht="14.25" customHeight="1" x14ac:dyDescent="0.25">
      <c r="AH489" s="5"/>
      <c r="AI489" s="9"/>
      <c r="AJ489" s="10"/>
      <c r="AK489" s="11"/>
      <c r="AL489" s="12"/>
      <c r="AM489" s="10"/>
      <c r="AN489" s="32"/>
      <c r="AO489" s="11"/>
      <c r="AP489" s="10"/>
      <c r="AQ489" s="12"/>
      <c r="AR489" s="10"/>
      <c r="AS489" s="8"/>
    </row>
    <row r="490" spans="34:45" ht="14.25" customHeight="1" x14ac:dyDescent="0.25">
      <c r="AH490" s="5"/>
      <c r="AI490" s="9"/>
      <c r="AJ490" s="10"/>
      <c r="AK490" s="11"/>
      <c r="AL490" s="12"/>
      <c r="AM490" s="10"/>
      <c r="AN490" s="32"/>
      <c r="AO490" s="11"/>
      <c r="AP490" s="10"/>
      <c r="AQ490" s="12"/>
      <c r="AR490" s="10"/>
      <c r="AS490" s="8"/>
    </row>
    <row r="491" spans="34:45" ht="14.25" customHeight="1" x14ac:dyDescent="0.25">
      <c r="AH491" s="5"/>
      <c r="AI491" s="9"/>
      <c r="AJ491" s="10"/>
      <c r="AK491" s="11"/>
      <c r="AL491" s="12"/>
      <c r="AM491" s="10"/>
      <c r="AN491" s="32"/>
      <c r="AO491" s="11"/>
      <c r="AP491" s="10"/>
      <c r="AQ491" s="12"/>
      <c r="AR491" s="10"/>
      <c r="AS491" s="8"/>
    </row>
    <row r="492" spans="34:45" ht="14.25" customHeight="1" x14ac:dyDescent="0.25">
      <c r="AH492" s="5"/>
      <c r="AI492" s="9"/>
      <c r="AJ492" s="10"/>
      <c r="AK492" s="11"/>
      <c r="AL492" s="12"/>
      <c r="AM492" s="10"/>
      <c r="AN492" s="32"/>
      <c r="AO492" s="11"/>
      <c r="AP492" s="10"/>
      <c r="AQ492" s="12"/>
      <c r="AR492" s="10"/>
      <c r="AS492" s="8"/>
    </row>
    <row r="493" spans="34:45" ht="14.25" customHeight="1" x14ac:dyDescent="0.25">
      <c r="AH493" s="5"/>
      <c r="AI493" s="9"/>
      <c r="AJ493" s="10"/>
      <c r="AK493" s="11"/>
      <c r="AL493" s="12"/>
      <c r="AM493" s="10"/>
      <c r="AN493" s="32"/>
      <c r="AO493" s="11"/>
      <c r="AP493" s="10"/>
      <c r="AQ493" s="12"/>
      <c r="AR493" s="10"/>
      <c r="AS493" s="8"/>
    </row>
    <row r="494" spans="34:45" ht="14.25" customHeight="1" x14ac:dyDescent="0.25">
      <c r="AH494" s="5"/>
      <c r="AI494" s="9"/>
      <c r="AJ494" s="10"/>
      <c r="AK494" s="11"/>
      <c r="AL494" s="12"/>
      <c r="AM494" s="10"/>
      <c r="AN494" s="32"/>
      <c r="AO494" s="11"/>
      <c r="AP494" s="10"/>
      <c r="AQ494" s="12"/>
      <c r="AR494" s="10"/>
      <c r="AS494" s="8"/>
    </row>
    <row r="495" spans="34:45" ht="14.25" customHeight="1" x14ac:dyDescent="0.25">
      <c r="AH495" s="5"/>
      <c r="AI495" s="9"/>
      <c r="AJ495" s="10"/>
      <c r="AK495" s="11"/>
      <c r="AL495" s="12"/>
      <c r="AM495" s="10"/>
      <c r="AN495" s="32"/>
      <c r="AO495" s="11"/>
      <c r="AP495" s="10"/>
      <c r="AQ495" s="12"/>
      <c r="AR495" s="10"/>
      <c r="AS495" s="8"/>
    </row>
    <row r="496" spans="34:45" ht="14.25" customHeight="1" x14ac:dyDescent="0.25">
      <c r="AH496" s="5"/>
      <c r="AI496" s="9"/>
      <c r="AJ496" s="10"/>
      <c r="AK496" s="11"/>
      <c r="AL496" s="12"/>
      <c r="AM496" s="10"/>
      <c r="AN496" s="32"/>
      <c r="AO496" s="11"/>
      <c r="AP496" s="10"/>
      <c r="AQ496" s="12"/>
      <c r="AR496" s="10"/>
      <c r="AS496" s="8"/>
    </row>
    <row r="497" spans="34:45" ht="14.25" customHeight="1" x14ac:dyDescent="0.25">
      <c r="AH497" s="5"/>
      <c r="AI497" s="9"/>
      <c r="AJ497" s="10"/>
      <c r="AK497" s="11"/>
      <c r="AL497" s="12"/>
      <c r="AM497" s="10"/>
      <c r="AN497" s="32"/>
      <c r="AO497" s="11"/>
      <c r="AP497" s="10"/>
      <c r="AQ497" s="12"/>
      <c r="AR497" s="10"/>
      <c r="AS497" s="8"/>
    </row>
    <row r="498" spans="34:45" ht="14.25" customHeight="1" x14ac:dyDescent="0.25">
      <c r="AH498" s="5"/>
      <c r="AI498" s="9"/>
      <c r="AJ498" s="10"/>
      <c r="AK498" s="11"/>
      <c r="AL498" s="12"/>
      <c r="AM498" s="10"/>
      <c r="AN498" s="32"/>
      <c r="AO498" s="11"/>
      <c r="AP498" s="10"/>
      <c r="AQ498" s="12"/>
      <c r="AR498" s="10"/>
      <c r="AS498" s="8"/>
    </row>
    <row r="499" spans="34:45" ht="14.25" customHeight="1" x14ac:dyDescent="0.25">
      <c r="AH499" s="5"/>
      <c r="AI499" s="9"/>
      <c r="AJ499" s="10"/>
      <c r="AK499" s="11"/>
      <c r="AL499" s="12"/>
      <c r="AM499" s="10"/>
      <c r="AN499" s="32"/>
      <c r="AO499" s="11"/>
      <c r="AP499" s="10"/>
      <c r="AQ499" s="12"/>
      <c r="AR499" s="10"/>
      <c r="AS499" s="8"/>
    </row>
    <row r="500" spans="34:45" ht="14.25" customHeight="1" x14ac:dyDescent="0.25">
      <c r="AH500" s="5"/>
      <c r="AI500" s="9"/>
      <c r="AJ500" s="10"/>
      <c r="AK500" s="11"/>
      <c r="AL500" s="12"/>
      <c r="AM500" s="10"/>
      <c r="AN500" s="32"/>
      <c r="AO500" s="11"/>
      <c r="AP500" s="10"/>
      <c r="AQ500" s="12"/>
      <c r="AR500" s="10"/>
      <c r="AS500" s="8"/>
    </row>
    <row r="501" spans="34:45" ht="14.25" customHeight="1" x14ac:dyDescent="0.25">
      <c r="AH501" s="5"/>
      <c r="AI501" s="9"/>
      <c r="AJ501" s="10"/>
      <c r="AK501" s="11"/>
      <c r="AL501" s="12"/>
      <c r="AM501" s="10"/>
      <c r="AN501" s="32"/>
      <c r="AO501" s="11"/>
      <c r="AP501" s="10"/>
      <c r="AQ501" s="12"/>
      <c r="AR501" s="10"/>
      <c r="AS501" s="8"/>
    </row>
    <row r="502" spans="34:45" ht="14.25" customHeight="1" x14ac:dyDescent="0.25">
      <c r="AH502" s="5"/>
      <c r="AI502" s="9"/>
      <c r="AJ502" s="10"/>
      <c r="AK502" s="11"/>
      <c r="AL502" s="12"/>
      <c r="AM502" s="10"/>
      <c r="AN502" s="32"/>
      <c r="AO502" s="11"/>
      <c r="AP502" s="10"/>
      <c r="AQ502" s="12"/>
      <c r="AR502" s="10"/>
      <c r="AS502" s="8"/>
    </row>
    <row r="503" spans="34:45" ht="14.25" customHeight="1" x14ac:dyDescent="0.25">
      <c r="AH503" s="5"/>
      <c r="AI503" s="9"/>
      <c r="AJ503" s="10"/>
      <c r="AK503" s="11"/>
      <c r="AL503" s="12"/>
      <c r="AM503" s="10"/>
      <c r="AN503" s="32"/>
      <c r="AO503" s="11"/>
      <c r="AP503" s="10"/>
      <c r="AQ503" s="12"/>
      <c r="AR503" s="10"/>
      <c r="AS503" s="8"/>
    </row>
    <row r="504" spans="34:45" ht="14.25" customHeight="1" x14ac:dyDescent="0.25">
      <c r="AH504" s="5"/>
      <c r="AI504" s="9"/>
      <c r="AJ504" s="10"/>
      <c r="AK504" s="11"/>
      <c r="AL504" s="12"/>
      <c r="AM504" s="10"/>
      <c r="AN504" s="32"/>
      <c r="AO504" s="11"/>
      <c r="AP504" s="10"/>
      <c r="AQ504" s="12"/>
      <c r="AR504" s="10"/>
      <c r="AS504" s="8"/>
    </row>
    <row r="505" spans="34:45" ht="14.25" customHeight="1" x14ac:dyDescent="0.25">
      <c r="AH505" s="5"/>
      <c r="AI505" s="9"/>
      <c r="AJ505" s="10"/>
      <c r="AK505" s="11"/>
      <c r="AL505" s="12"/>
      <c r="AM505" s="10"/>
      <c r="AN505" s="32"/>
      <c r="AO505" s="11"/>
      <c r="AP505" s="10"/>
      <c r="AQ505" s="12"/>
      <c r="AR505" s="10"/>
      <c r="AS505" s="8"/>
    </row>
    <row r="506" spans="34:45" ht="14.25" customHeight="1" x14ac:dyDescent="0.25">
      <c r="AH506" s="5"/>
      <c r="AI506" s="9"/>
      <c r="AJ506" s="10"/>
      <c r="AK506" s="11"/>
      <c r="AL506" s="12"/>
      <c r="AM506" s="10"/>
      <c r="AN506" s="32"/>
      <c r="AO506" s="11"/>
      <c r="AP506" s="10"/>
      <c r="AQ506" s="12"/>
      <c r="AR506" s="10"/>
      <c r="AS506" s="8"/>
    </row>
    <row r="507" spans="34:45" ht="14.25" customHeight="1" x14ac:dyDescent="0.25">
      <c r="AH507" s="5"/>
      <c r="AI507" s="9"/>
      <c r="AJ507" s="10"/>
      <c r="AK507" s="11"/>
      <c r="AL507" s="12"/>
      <c r="AM507" s="10"/>
      <c r="AN507" s="32"/>
      <c r="AO507" s="11"/>
      <c r="AP507" s="10"/>
      <c r="AQ507" s="12"/>
      <c r="AR507" s="10"/>
      <c r="AS507" s="8"/>
    </row>
    <row r="508" spans="34:45" ht="14.25" customHeight="1" x14ac:dyDescent="0.25">
      <c r="AH508" s="5"/>
      <c r="AI508" s="9"/>
      <c r="AJ508" s="10"/>
      <c r="AK508" s="11"/>
      <c r="AL508" s="12"/>
      <c r="AM508" s="10"/>
      <c r="AN508" s="32"/>
      <c r="AO508" s="11"/>
      <c r="AP508" s="10"/>
      <c r="AQ508" s="12"/>
      <c r="AR508" s="10"/>
      <c r="AS508" s="8"/>
    </row>
    <row r="509" spans="34:45" ht="14.25" customHeight="1" x14ac:dyDescent="0.25">
      <c r="AH509" s="5"/>
      <c r="AI509" s="9"/>
      <c r="AJ509" s="10"/>
      <c r="AK509" s="11"/>
      <c r="AL509" s="12"/>
      <c r="AM509" s="10"/>
      <c r="AN509" s="32"/>
      <c r="AO509" s="11"/>
      <c r="AP509" s="10"/>
      <c r="AQ509" s="12"/>
      <c r="AR509" s="10"/>
      <c r="AS509" s="8"/>
    </row>
    <row r="510" spans="34:45" ht="14.25" customHeight="1" x14ac:dyDescent="0.25">
      <c r="AH510" s="5"/>
      <c r="AI510" s="9"/>
      <c r="AJ510" s="10"/>
      <c r="AK510" s="11"/>
      <c r="AL510" s="12"/>
      <c r="AM510" s="10"/>
      <c r="AN510" s="32"/>
      <c r="AO510" s="11"/>
      <c r="AP510" s="10"/>
      <c r="AQ510" s="12"/>
      <c r="AR510" s="10"/>
      <c r="AS510" s="8"/>
    </row>
    <row r="511" spans="34:45" ht="14.25" customHeight="1" x14ac:dyDescent="0.25">
      <c r="AH511" s="5"/>
      <c r="AI511" s="9"/>
      <c r="AJ511" s="10"/>
      <c r="AK511" s="11"/>
      <c r="AL511" s="12"/>
      <c r="AM511" s="10"/>
      <c r="AN511" s="32"/>
      <c r="AO511" s="11"/>
      <c r="AP511" s="10"/>
      <c r="AQ511" s="12"/>
      <c r="AR511" s="10"/>
      <c r="AS511" s="8"/>
    </row>
    <row r="512" spans="34:45" ht="14.25" customHeight="1" x14ac:dyDescent="0.25">
      <c r="AH512" s="5"/>
      <c r="AI512" s="9"/>
      <c r="AJ512" s="10"/>
      <c r="AK512" s="11"/>
      <c r="AL512" s="12"/>
      <c r="AM512" s="10"/>
      <c r="AN512" s="32"/>
      <c r="AO512" s="11"/>
      <c r="AP512" s="10"/>
      <c r="AQ512" s="12"/>
      <c r="AR512" s="10"/>
      <c r="AS512" s="8"/>
    </row>
    <row r="513" spans="34:45" ht="14.25" customHeight="1" x14ac:dyDescent="0.25">
      <c r="AH513" s="5"/>
      <c r="AI513" s="9"/>
      <c r="AJ513" s="10"/>
      <c r="AK513" s="11"/>
      <c r="AL513" s="12"/>
      <c r="AM513" s="10"/>
      <c r="AN513" s="32"/>
      <c r="AO513" s="11"/>
      <c r="AP513" s="10"/>
      <c r="AQ513" s="12"/>
      <c r="AR513" s="10"/>
      <c r="AS513" s="8"/>
    </row>
    <row r="514" spans="34:45" ht="14.25" customHeight="1" x14ac:dyDescent="0.25">
      <c r="AH514" s="5"/>
      <c r="AI514" s="9"/>
      <c r="AJ514" s="10"/>
      <c r="AK514" s="11"/>
      <c r="AL514" s="12"/>
      <c r="AM514" s="10"/>
      <c r="AN514" s="32"/>
      <c r="AO514" s="11"/>
      <c r="AP514" s="10"/>
      <c r="AQ514" s="12"/>
      <c r="AR514" s="10"/>
      <c r="AS514" s="8"/>
    </row>
    <row r="515" spans="34:45" ht="14.25" customHeight="1" x14ac:dyDescent="0.25">
      <c r="AH515" s="5"/>
      <c r="AI515" s="9"/>
      <c r="AJ515" s="10"/>
      <c r="AK515" s="11"/>
      <c r="AL515" s="12"/>
      <c r="AM515" s="10"/>
      <c r="AN515" s="32"/>
      <c r="AO515" s="11"/>
      <c r="AP515" s="10"/>
      <c r="AQ515" s="12"/>
      <c r="AR515" s="10"/>
      <c r="AS515" s="8"/>
    </row>
    <row r="516" spans="34:45" ht="14.25" customHeight="1" x14ac:dyDescent="0.25">
      <c r="AH516" s="5"/>
      <c r="AI516" s="9"/>
      <c r="AJ516" s="10"/>
      <c r="AK516" s="11"/>
      <c r="AL516" s="12"/>
      <c r="AM516" s="10"/>
      <c r="AN516" s="32"/>
      <c r="AO516" s="11"/>
      <c r="AP516" s="10"/>
      <c r="AQ516" s="12"/>
      <c r="AR516" s="10"/>
      <c r="AS516" s="8"/>
    </row>
    <row r="517" spans="34:45" ht="14.25" customHeight="1" x14ac:dyDescent="0.25">
      <c r="AH517" s="5"/>
      <c r="AI517" s="9"/>
      <c r="AJ517" s="10"/>
      <c r="AK517" s="11"/>
      <c r="AL517" s="12"/>
      <c r="AM517" s="10"/>
      <c r="AN517" s="32"/>
      <c r="AO517" s="11"/>
      <c r="AP517" s="10"/>
      <c r="AQ517" s="12"/>
      <c r="AR517" s="10"/>
      <c r="AS517" s="8"/>
    </row>
    <row r="518" spans="34:45" ht="14.25" customHeight="1" x14ac:dyDescent="0.25">
      <c r="AH518" s="5"/>
      <c r="AI518" s="9"/>
      <c r="AJ518" s="10"/>
      <c r="AK518" s="11"/>
      <c r="AL518" s="12"/>
      <c r="AM518" s="10"/>
      <c r="AN518" s="32"/>
      <c r="AO518" s="11"/>
      <c r="AP518" s="10"/>
      <c r="AQ518" s="12"/>
      <c r="AR518" s="10"/>
      <c r="AS518" s="8"/>
    </row>
    <row r="519" spans="34:45" ht="14.25" customHeight="1" x14ac:dyDescent="0.25">
      <c r="AH519" s="5"/>
      <c r="AI519" s="9"/>
      <c r="AJ519" s="10"/>
      <c r="AK519" s="11"/>
      <c r="AL519" s="12"/>
      <c r="AM519" s="10"/>
      <c r="AN519" s="32"/>
      <c r="AO519" s="11"/>
      <c r="AP519" s="10"/>
      <c r="AQ519" s="12"/>
      <c r="AR519" s="10"/>
      <c r="AS519" s="8"/>
    </row>
    <row r="520" spans="34:45" ht="14.25" customHeight="1" x14ac:dyDescent="0.25">
      <c r="AH520" s="5"/>
      <c r="AI520" s="9"/>
      <c r="AJ520" s="10"/>
      <c r="AK520" s="11"/>
      <c r="AL520" s="12"/>
      <c r="AM520" s="10"/>
      <c r="AN520" s="32"/>
      <c r="AO520" s="11"/>
      <c r="AP520" s="10"/>
      <c r="AQ520" s="12"/>
      <c r="AR520" s="10"/>
      <c r="AS520" s="8"/>
    </row>
    <row r="521" spans="34:45" ht="14.25" customHeight="1" x14ac:dyDescent="0.25">
      <c r="AH521" s="5"/>
      <c r="AI521" s="9"/>
      <c r="AJ521" s="10"/>
      <c r="AK521" s="11"/>
      <c r="AL521" s="12"/>
      <c r="AM521" s="10"/>
      <c r="AN521" s="32"/>
      <c r="AO521" s="11"/>
      <c r="AP521" s="10"/>
      <c r="AQ521" s="12"/>
      <c r="AR521" s="10"/>
      <c r="AS521" s="8"/>
    </row>
    <row r="522" spans="34:45" ht="14.25" customHeight="1" x14ac:dyDescent="0.25">
      <c r="AH522" s="5"/>
      <c r="AI522" s="9"/>
      <c r="AJ522" s="10"/>
      <c r="AK522" s="11"/>
      <c r="AL522" s="12"/>
      <c r="AM522" s="10"/>
      <c r="AN522" s="32"/>
      <c r="AO522" s="11"/>
      <c r="AP522" s="10"/>
      <c r="AQ522" s="12"/>
      <c r="AR522" s="10"/>
      <c r="AS522" s="8"/>
    </row>
    <row r="523" spans="34:45" ht="14.25" customHeight="1" x14ac:dyDescent="0.25">
      <c r="AH523" s="5"/>
      <c r="AI523" s="9"/>
      <c r="AJ523" s="10"/>
      <c r="AK523" s="11"/>
      <c r="AL523" s="12"/>
      <c r="AM523" s="10"/>
      <c r="AN523" s="32"/>
      <c r="AO523" s="11"/>
      <c r="AP523" s="10"/>
      <c r="AQ523" s="12"/>
      <c r="AR523" s="10"/>
      <c r="AS523" s="8"/>
    </row>
    <row r="524" spans="34:45" ht="14.25" customHeight="1" x14ac:dyDescent="0.25">
      <c r="AH524" s="5"/>
      <c r="AI524" s="9"/>
      <c r="AJ524" s="10"/>
      <c r="AK524" s="11"/>
      <c r="AL524" s="12"/>
      <c r="AM524" s="10"/>
      <c r="AN524" s="32"/>
      <c r="AO524" s="11"/>
      <c r="AP524" s="10"/>
      <c r="AQ524" s="12"/>
      <c r="AR524" s="10"/>
      <c r="AS524" s="8"/>
    </row>
    <row r="525" spans="34:45" ht="14.25" customHeight="1" x14ac:dyDescent="0.25">
      <c r="AH525" s="5"/>
      <c r="AI525" s="9"/>
      <c r="AJ525" s="10"/>
      <c r="AK525" s="11"/>
      <c r="AL525" s="12"/>
      <c r="AM525" s="10"/>
      <c r="AN525" s="32"/>
      <c r="AO525" s="11"/>
      <c r="AP525" s="10"/>
      <c r="AQ525" s="12"/>
      <c r="AR525" s="10"/>
      <c r="AS525" s="8"/>
    </row>
    <row r="526" spans="34:45" ht="14.25" customHeight="1" x14ac:dyDescent="0.25">
      <c r="AH526" s="5"/>
      <c r="AI526" s="9"/>
      <c r="AJ526" s="10"/>
      <c r="AK526" s="11"/>
      <c r="AL526" s="12"/>
      <c r="AM526" s="10"/>
      <c r="AN526" s="32"/>
      <c r="AO526" s="11"/>
      <c r="AP526" s="10"/>
      <c r="AQ526" s="12"/>
      <c r="AR526" s="10"/>
      <c r="AS526" s="8"/>
    </row>
    <row r="527" spans="34:45" ht="14.25" customHeight="1" x14ac:dyDescent="0.25">
      <c r="AH527" s="5"/>
      <c r="AI527" s="9"/>
      <c r="AJ527" s="10"/>
      <c r="AK527" s="11"/>
      <c r="AL527" s="12"/>
      <c r="AM527" s="10"/>
      <c r="AN527" s="32"/>
      <c r="AO527" s="11"/>
      <c r="AP527" s="10"/>
      <c r="AQ527" s="12"/>
      <c r="AR527" s="10"/>
      <c r="AS527" s="8"/>
    </row>
    <row r="528" spans="34:45" ht="14.25" customHeight="1" x14ac:dyDescent="0.25">
      <c r="AH528" s="5"/>
      <c r="AI528" s="9"/>
      <c r="AJ528" s="10"/>
      <c r="AK528" s="11"/>
      <c r="AL528" s="12"/>
      <c r="AM528" s="10"/>
      <c r="AN528" s="32"/>
      <c r="AO528" s="11"/>
      <c r="AP528" s="10"/>
      <c r="AQ528" s="12"/>
      <c r="AR528" s="10"/>
      <c r="AS528" s="8"/>
    </row>
    <row r="529" spans="34:45" ht="14.25" customHeight="1" x14ac:dyDescent="0.25">
      <c r="AH529" s="5"/>
      <c r="AI529" s="9"/>
      <c r="AJ529" s="10"/>
      <c r="AK529" s="11"/>
      <c r="AL529" s="12"/>
      <c r="AM529" s="10"/>
      <c r="AN529" s="32"/>
      <c r="AO529" s="11"/>
      <c r="AP529" s="10"/>
      <c r="AQ529" s="12"/>
      <c r="AR529" s="10"/>
      <c r="AS529" s="8"/>
    </row>
    <row r="530" spans="34:45" ht="14.25" customHeight="1" x14ac:dyDescent="0.25">
      <c r="AH530" s="5"/>
      <c r="AI530" s="9"/>
      <c r="AJ530" s="10"/>
      <c r="AK530" s="11"/>
      <c r="AL530" s="12"/>
      <c r="AM530" s="10"/>
      <c r="AN530" s="32"/>
      <c r="AO530" s="11"/>
      <c r="AP530" s="10"/>
      <c r="AQ530" s="12"/>
      <c r="AR530" s="10"/>
      <c r="AS530" s="8"/>
    </row>
    <row r="531" spans="34:45" ht="14.25" customHeight="1" x14ac:dyDescent="0.25">
      <c r="AH531" s="5"/>
      <c r="AI531" s="9"/>
      <c r="AJ531" s="10"/>
      <c r="AK531" s="11"/>
      <c r="AL531" s="12"/>
      <c r="AM531" s="10"/>
      <c r="AN531" s="32"/>
      <c r="AO531" s="11"/>
      <c r="AP531" s="10"/>
      <c r="AQ531" s="12"/>
      <c r="AR531" s="10"/>
      <c r="AS531" s="8"/>
    </row>
    <row r="532" spans="34:45" ht="14.25" customHeight="1" x14ac:dyDescent="0.25">
      <c r="AH532" s="5"/>
      <c r="AI532" s="9"/>
      <c r="AJ532" s="10"/>
      <c r="AK532" s="11"/>
      <c r="AL532" s="12"/>
      <c r="AM532" s="10"/>
      <c r="AN532" s="32"/>
      <c r="AO532" s="11"/>
      <c r="AP532" s="10"/>
      <c r="AQ532" s="12"/>
      <c r="AR532" s="10"/>
      <c r="AS532" s="8"/>
    </row>
    <row r="533" spans="34:45" ht="14.25" customHeight="1" x14ac:dyDescent="0.25">
      <c r="AH533" s="5"/>
      <c r="AI533" s="9"/>
      <c r="AJ533" s="10"/>
      <c r="AK533" s="11"/>
      <c r="AL533" s="12"/>
      <c r="AM533" s="10"/>
      <c r="AN533" s="32"/>
      <c r="AO533" s="11"/>
      <c r="AP533" s="10"/>
      <c r="AQ533" s="12"/>
      <c r="AR533" s="10"/>
      <c r="AS533" s="8"/>
    </row>
    <row r="534" spans="34:45" ht="14.25" customHeight="1" x14ac:dyDescent="0.25">
      <c r="AH534" s="5"/>
      <c r="AI534" s="9"/>
      <c r="AJ534" s="10"/>
      <c r="AK534" s="11"/>
      <c r="AL534" s="12"/>
      <c r="AM534" s="10"/>
      <c r="AN534" s="32"/>
      <c r="AO534" s="11"/>
      <c r="AP534" s="10"/>
      <c r="AQ534" s="12"/>
      <c r="AR534" s="10"/>
      <c r="AS534" s="8"/>
    </row>
    <row r="535" spans="34:45" ht="14.25" customHeight="1" x14ac:dyDescent="0.25">
      <c r="AH535" s="5"/>
      <c r="AI535" s="9"/>
      <c r="AJ535" s="10"/>
      <c r="AK535" s="11"/>
      <c r="AL535" s="12"/>
      <c r="AM535" s="10"/>
      <c r="AN535" s="32"/>
      <c r="AO535" s="11"/>
      <c r="AP535" s="10"/>
      <c r="AQ535" s="12"/>
      <c r="AR535" s="10"/>
      <c r="AS535" s="8"/>
    </row>
    <row r="536" spans="34:45" ht="14.25" customHeight="1" x14ac:dyDescent="0.25">
      <c r="AH536" s="5"/>
      <c r="AI536" s="9"/>
      <c r="AJ536" s="10"/>
      <c r="AK536" s="11"/>
      <c r="AL536" s="12"/>
      <c r="AM536" s="10"/>
      <c r="AN536" s="32"/>
      <c r="AO536" s="11"/>
      <c r="AP536" s="10"/>
      <c r="AQ536" s="12"/>
      <c r="AR536" s="10"/>
      <c r="AS536" s="8"/>
    </row>
    <row r="537" spans="34:45" ht="14.25" customHeight="1" x14ac:dyDescent="0.25">
      <c r="AH537" s="5"/>
      <c r="AI537" s="9"/>
      <c r="AJ537" s="10"/>
      <c r="AK537" s="11"/>
      <c r="AL537" s="12"/>
      <c r="AM537" s="10"/>
      <c r="AN537" s="32"/>
      <c r="AO537" s="11"/>
      <c r="AP537" s="10"/>
      <c r="AQ537" s="12"/>
      <c r="AR537" s="10"/>
      <c r="AS537" s="8"/>
    </row>
    <row r="538" spans="34:45" ht="14.25" customHeight="1" x14ac:dyDescent="0.25">
      <c r="AH538" s="5"/>
      <c r="AI538" s="9"/>
      <c r="AJ538" s="10"/>
      <c r="AK538" s="11"/>
      <c r="AL538" s="12"/>
      <c r="AM538" s="10"/>
      <c r="AN538" s="32"/>
      <c r="AO538" s="11"/>
      <c r="AP538" s="10"/>
      <c r="AQ538" s="12"/>
      <c r="AR538" s="10"/>
      <c r="AS538" s="8"/>
    </row>
    <row r="539" spans="34:45" ht="14.25" customHeight="1" x14ac:dyDescent="0.25">
      <c r="AH539" s="5"/>
      <c r="AI539" s="9"/>
      <c r="AJ539" s="10"/>
      <c r="AK539" s="11"/>
      <c r="AL539" s="12"/>
      <c r="AM539" s="10"/>
      <c r="AN539" s="32"/>
      <c r="AO539" s="11"/>
      <c r="AP539" s="10"/>
      <c r="AQ539" s="12"/>
      <c r="AR539" s="10"/>
      <c r="AS539" s="8"/>
    </row>
    <row r="540" spans="34:45" ht="14.25" customHeight="1" x14ac:dyDescent="0.25">
      <c r="AH540" s="5"/>
      <c r="AI540" s="9"/>
      <c r="AJ540" s="10"/>
      <c r="AK540" s="11"/>
      <c r="AL540" s="12"/>
      <c r="AM540" s="10"/>
      <c r="AN540" s="32"/>
      <c r="AO540" s="11"/>
      <c r="AP540" s="10"/>
      <c r="AQ540" s="12"/>
      <c r="AR540" s="10"/>
      <c r="AS540" s="8"/>
    </row>
    <row r="541" spans="34:45" ht="14.25" customHeight="1" x14ac:dyDescent="0.25">
      <c r="AH541" s="5"/>
      <c r="AI541" s="9"/>
      <c r="AJ541" s="10"/>
      <c r="AK541" s="11"/>
      <c r="AL541" s="12"/>
      <c r="AM541" s="10"/>
      <c r="AN541" s="32"/>
      <c r="AO541" s="11"/>
      <c r="AP541" s="10"/>
      <c r="AQ541" s="12"/>
      <c r="AR541" s="10"/>
      <c r="AS541" s="8"/>
    </row>
    <row r="542" spans="34:45" ht="14.25" customHeight="1" x14ac:dyDescent="0.25">
      <c r="AH542" s="5"/>
      <c r="AI542" s="9"/>
      <c r="AJ542" s="10"/>
      <c r="AK542" s="11"/>
      <c r="AL542" s="12"/>
      <c r="AM542" s="10"/>
      <c r="AN542" s="32"/>
      <c r="AO542" s="11"/>
      <c r="AP542" s="10"/>
      <c r="AQ542" s="12"/>
      <c r="AR542" s="10"/>
      <c r="AS542" s="8"/>
    </row>
    <row r="543" spans="34:45" ht="14.25" customHeight="1" x14ac:dyDescent="0.25">
      <c r="AH543" s="5"/>
      <c r="AI543" s="9"/>
      <c r="AJ543" s="10"/>
      <c r="AK543" s="11"/>
      <c r="AL543" s="12"/>
      <c r="AM543" s="10"/>
      <c r="AN543" s="32"/>
      <c r="AO543" s="11"/>
      <c r="AP543" s="10"/>
      <c r="AQ543" s="12"/>
      <c r="AR543" s="10"/>
      <c r="AS543" s="8"/>
    </row>
    <row r="544" spans="34:45" ht="14.25" customHeight="1" x14ac:dyDescent="0.25">
      <c r="AH544" s="5"/>
      <c r="AI544" s="9"/>
      <c r="AJ544" s="10"/>
      <c r="AK544" s="11"/>
      <c r="AL544" s="12"/>
      <c r="AM544" s="10"/>
      <c r="AN544" s="32"/>
      <c r="AO544" s="11"/>
      <c r="AP544" s="10"/>
      <c r="AQ544" s="12"/>
      <c r="AR544" s="10"/>
      <c r="AS544" s="8"/>
    </row>
    <row r="545" spans="34:45" ht="14.25" customHeight="1" x14ac:dyDescent="0.25">
      <c r="AH545" s="5"/>
      <c r="AI545" s="9"/>
      <c r="AJ545" s="10"/>
      <c r="AK545" s="11"/>
      <c r="AL545" s="12"/>
      <c r="AM545" s="10"/>
      <c r="AN545" s="32"/>
      <c r="AO545" s="11"/>
      <c r="AP545" s="10"/>
      <c r="AQ545" s="12"/>
      <c r="AR545" s="10"/>
      <c r="AS545" s="8"/>
    </row>
    <row r="546" spans="34:45" ht="14.25" customHeight="1" x14ac:dyDescent="0.25">
      <c r="AH546" s="5"/>
      <c r="AI546" s="9"/>
      <c r="AJ546" s="10"/>
      <c r="AK546" s="11"/>
      <c r="AL546" s="12"/>
      <c r="AM546" s="10"/>
      <c r="AN546" s="32"/>
      <c r="AO546" s="11"/>
      <c r="AP546" s="10"/>
      <c r="AQ546" s="12"/>
      <c r="AR546" s="10"/>
      <c r="AS546" s="8"/>
    </row>
    <row r="547" spans="34:45" ht="14.25" customHeight="1" x14ac:dyDescent="0.25">
      <c r="AH547" s="5"/>
      <c r="AI547" s="9"/>
      <c r="AJ547" s="10"/>
      <c r="AK547" s="11"/>
      <c r="AL547" s="12"/>
      <c r="AM547" s="10"/>
      <c r="AN547" s="32"/>
      <c r="AO547" s="11"/>
      <c r="AP547" s="10"/>
      <c r="AQ547" s="12"/>
      <c r="AR547" s="10"/>
      <c r="AS547" s="8"/>
    </row>
    <row r="548" spans="34:45" ht="14.25" customHeight="1" x14ac:dyDescent="0.25">
      <c r="AH548" s="5"/>
      <c r="AI548" s="9"/>
      <c r="AJ548" s="10"/>
      <c r="AK548" s="11"/>
      <c r="AL548" s="12"/>
      <c r="AM548" s="10"/>
      <c r="AN548" s="32"/>
      <c r="AO548" s="11"/>
      <c r="AP548" s="10"/>
      <c r="AQ548" s="12"/>
      <c r="AR548" s="10"/>
      <c r="AS548" s="8"/>
    </row>
    <row r="549" spans="34:45" ht="14.25" customHeight="1" x14ac:dyDescent="0.25">
      <c r="AH549" s="5"/>
      <c r="AI549" s="9"/>
      <c r="AJ549" s="10"/>
      <c r="AK549" s="11"/>
      <c r="AL549" s="12"/>
      <c r="AM549" s="10"/>
      <c r="AN549" s="32"/>
      <c r="AO549" s="11"/>
      <c r="AP549" s="10"/>
      <c r="AQ549" s="12"/>
      <c r="AR549" s="10"/>
      <c r="AS549" s="8"/>
    </row>
    <row r="550" spans="34:45" ht="14.25" customHeight="1" x14ac:dyDescent="0.25">
      <c r="AH550" s="5"/>
      <c r="AI550" s="9"/>
      <c r="AJ550" s="10"/>
      <c r="AK550" s="11"/>
      <c r="AL550" s="12"/>
      <c r="AM550" s="10"/>
      <c r="AN550" s="32"/>
      <c r="AO550" s="11"/>
      <c r="AP550" s="10"/>
      <c r="AQ550" s="12"/>
      <c r="AR550" s="10"/>
      <c r="AS550" s="8"/>
    </row>
    <row r="551" spans="34:45" ht="14.25" customHeight="1" x14ac:dyDescent="0.25">
      <c r="AH551" s="5"/>
      <c r="AI551" s="9"/>
      <c r="AJ551" s="10"/>
      <c r="AK551" s="11"/>
      <c r="AL551" s="12"/>
      <c r="AM551" s="10"/>
      <c r="AN551" s="32"/>
      <c r="AO551" s="11"/>
      <c r="AP551" s="10"/>
      <c r="AQ551" s="12"/>
      <c r="AR551" s="10"/>
      <c r="AS551" s="8"/>
    </row>
    <row r="552" spans="34:45" ht="14.25" customHeight="1" x14ac:dyDescent="0.25">
      <c r="AH552" s="5"/>
      <c r="AI552" s="9"/>
      <c r="AJ552" s="10"/>
      <c r="AK552" s="11"/>
      <c r="AL552" s="12"/>
      <c r="AM552" s="10"/>
      <c r="AN552" s="32"/>
      <c r="AO552" s="11"/>
      <c r="AP552" s="10"/>
      <c r="AQ552" s="12"/>
      <c r="AR552" s="10"/>
      <c r="AS552" s="8"/>
    </row>
    <row r="553" spans="34:45" ht="14.25" customHeight="1" x14ac:dyDescent="0.25">
      <c r="AH553" s="5"/>
      <c r="AI553" s="9"/>
      <c r="AJ553" s="10"/>
      <c r="AK553" s="11"/>
      <c r="AL553" s="12"/>
      <c r="AM553" s="10"/>
      <c r="AN553" s="32"/>
      <c r="AO553" s="11"/>
      <c r="AP553" s="10"/>
      <c r="AQ553" s="12"/>
      <c r="AR553" s="10"/>
      <c r="AS553" s="8"/>
    </row>
    <row r="554" spans="34:45" ht="14.25" customHeight="1" x14ac:dyDescent="0.25">
      <c r="AH554" s="5"/>
      <c r="AI554" s="9"/>
      <c r="AJ554" s="10"/>
      <c r="AK554" s="11"/>
      <c r="AL554" s="12"/>
      <c r="AM554" s="10"/>
      <c r="AN554" s="32"/>
      <c r="AO554" s="11"/>
      <c r="AP554" s="10"/>
      <c r="AQ554" s="12"/>
      <c r="AR554" s="10"/>
      <c r="AS554" s="8"/>
    </row>
    <row r="555" spans="34:45" ht="14.25" customHeight="1" x14ac:dyDescent="0.25">
      <c r="AH555" s="5"/>
      <c r="AI555" s="9"/>
      <c r="AJ555" s="10"/>
      <c r="AK555" s="11"/>
      <c r="AL555" s="12"/>
      <c r="AM555" s="10"/>
      <c r="AN555" s="32"/>
      <c r="AO555" s="11"/>
      <c r="AP555" s="10"/>
      <c r="AQ555" s="12"/>
      <c r="AR555" s="10"/>
      <c r="AS555" s="8"/>
    </row>
    <row r="556" spans="34:45" ht="14.25" customHeight="1" x14ac:dyDescent="0.25">
      <c r="AH556" s="5"/>
      <c r="AI556" s="9"/>
      <c r="AJ556" s="10"/>
      <c r="AK556" s="11"/>
      <c r="AL556" s="12"/>
      <c r="AM556" s="10"/>
      <c r="AN556" s="32"/>
      <c r="AO556" s="11"/>
      <c r="AP556" s="10"/>
      <c r="AQ556" s="12"/>
      <c r="AR556" s="10"/>
      <c r="AS556" s="8"/>
    </row>
    <row r="557" spans="34:45" ht="14.25" customHeight="1" x14ac:dyDescent="0.25">
      <c r="AH557" s="5"/>
      <c r="AI557" s="9"/>
      <c r="AJ557" s="10"/>
      <c r="AK557" s="11"/>
      <c r="AL557" s="12"/>
      <c r="AM557" s="10"/>
      <c r="AN557" s="32"/>
      <c r="AO557" s="11"/>
      <c r="AP557" s="10"/>
      <c r="AQ557" s="12"/>
      <c r="AR557" s="10"/>
      <c r="AS557" s="8"/>
    </row>
    <row r="558" spans="34:45" ht="14.25" customHeight="1" x14ac:dyDescent="0.25">
      <c r="AH558" s="5"/>
      <c r="AI558" s="9"/>
      <c r="AJ558" s="10"/>
      <c r="AK558" s="11"/>
      <c r="AL558" s="12"/>
      <c r="AM558" s="10"/>
      <c r="AN558" s="32"/>
      <c r="AO558" s="11"/>
      <c r="AP558" s="10"/>
      <c r="AQ558" s="12"/>
      <c r="AR558" s="10"/>
      <c r="AS558" s="8"/>
    </row>
    <row r="559" spans="34:45" ht="14.25" customHeight="1" x14ac:dyDescent="0.25">
      <c r="AH559" s="5"/>
      <c r="AI559" s="9"/>
      <c r="AJ559" s="10"/>
      <c r="AK559" s="11"/>
      <c r="AL559" s="12"/>
      <c r="AM559" s="10"/>
      <c r="AN559" s="32"/>
      <c r="AO559" s="11"/>
      <c r="AP559" s="10"/>
      <c r="AQ559" s="12"/>
      <c r="AR559" s="10"/>
      <c r="AS559" s="8"/>
    </row>
    <row r="560" spans="34:45" ht="14.25" customHeight="1" x14ac:dyDescent="0.25">
      <c r="AH560" s="5"/>
      <c r="AI560" s="9"/>
      <c r="AJ560" s="10"/>
      <c r="AK560" s="11"/>
      <c r="AL560" s="12"/>
      <c r="AM560" s="10"/>
      <c r="AN560" s="32"/>
      <c r="AO560" s="11"/>
      <c r="AP560" s="10"/>
      <c r="AQ560" s="12"/>
      <c r="AR560" s="10"/>
      <c r="AS560" s="8"/>
    </row>
    <row r="561" spans="34:45" ht="14.25" customHeight="1" x14ac:dyDescent="0.25">
      <c r="AH561" s="5"/>
      <c r="AI561" s="9"/>
      <c r="AJ561" s="10"/>
      <c r="AK561" s="11"/>
      <c r="AL561" s="12"/>
      <c r="AM561" s="10"/>
      <c r="AN561" s="32"/>
      <c r="AO561" s="11"/>
      <c r="AP561" s="10"/>
      <c r="AQ561" s="12"/>
      <c r="AR561" s="10"/>
      <c r="AS561" s="8"/>
    </row>
    <row r="562" spans="34:45" ht="14.25" customHeight="1" x14ac:dyDescent="0.25">
      <c r="AH562" s="5"/>
      <c r="AI562" s="9"/>
      <c r="AJ562" s="10"/>
      <c r="AK562" s="11"/>
      <c r="AL562" s="12"/>
      <c r="AM562" s="10"/>
      <c r="AN562" s="32"/>
      <c r="AO562" s="11"/>
      <c r="AP562" s="10"/>
      <c r="AQ562" s="12"/>
      <c r="AR562" s="10"/>
      <c r="AS562" s="8"/>
    </row>
    <row r="563" spans="34:45" ht="14.25" customHeight="1" x14ac:dyDescent="0.25">
      <c r="AH563" s="5"/>
      <c r="AI563" s="9"/>
      <c r="AJ563" s="10"/>
      <c r="AK563" s="11"/>
      <c r="AL563" s="12"/>
      <c r="AM563" s="10"/>
      <c r="AN563" s="32"/>
      <c r="AO563" s="11"/>
      <c r="AP563" s="10"/>
      <c r="AQ563" s="12"/>
      <c r="AR563" s="10"/>
      <c r="AS563" s="8"/>
    </row>
    <row r="564" spans="34:45" ht="14.25" customHeight="1" x14ac:dyDescent="0.25">
      <c r="AH564" s="5"/>
      <c r="AI564" s="9"/>
      <c r="AJ564" s="10"/>
      <c r="AK564" s="11"/>
      <c r="AL564" s="12"/>
      <c r="AM564" s="10"/>
      <c r="AN564" s="32"/>
      <c r="AO564" s="11"/>
      <c r="AP564" s="10"/>
      <c r="AQ564" s="12"/>
      <c r="AR564" s="10"/>
      <c r="AS564" s="8"/>
    </row>
    <row r="565" spans="34:45" ht="14.25" customHeight="1" x14ac:dyDescent="0.25">
      <c r="AH565" s="5"/>
      <c r="AI565" s="9"/>
      <c r="AJ565" s="10"/>
      <c r="AK565" s="11"/>
      <c r="AL565" s="12"/>
      <c r="AM565" s="10"/>
      <c r="AN565" s="32"/>
      <c r="AO565" s="11"/>
      <c r="AP565" s="10"/>
      <c r="AQ565" s="12"/>
      <c r="AR565" s="10"/>
      <c r="AS565" s="8"/>
    </row>
    <row r="566" spans="34:45" ht="14.25" customHeight="1" x14ac:dyDescent="0.25">
      <c r="AH566" s="5"/>
      <c r="AI566" s="9"/>
      <c r="AJ566" s="10"/>
      <c r="AK566" s="11"/>
      <c r="AL566" s="12"/>
      <c r="AM566" s="10"/>
      <c r="AN566" s="32"/>
      <c r="AO566" s="11"/>
      <c r="AP566" s="10"/>
      <c r="AQ566" s="12"/>
      <c r="AR566" s="10"/>
      <c r="AS566" s="8"/>
    </row>
    <row r="567" spans="34:45" ht="14.25" customHeight="1" x14ac:dyDescent="0.25">
      <c r="AH567" s="5"/>
      <c r="AI567" s="9"/>
      <c r="AJ567" s="10"/>
      <c r="AK567" s="11"/>
      <c r="AL567" s="12"/>
      <c r="AM567" s="10"/>
      <c r="AN567" s="32"/>
      <c r="AO567" s="11"/>
      <c r="AP567" s="10"/>
      <c r="AQ567" s="12"/>
      <c r="AR567" s="10"/>
      <c r="AS567" s="8"/>
    </row>
    <row r="568" spans="34:45" ht="14.25" customHeight="1" x14ac:dyDescent="0.25">
      <c r="AH568" s="5"/>
      <c r="AI568" s="9"/>
      <c r="AJ568" s="10"/>
      <c r="AK568" s="11"/>
      <c r="AL568" s="12"/>
      <c r="AM568" s="10"/>
      <c r="AN568" s="32"/>
      <c r="AO568" s="11"/>
      <c r="AP568" s="10"/>
      <c r="AQ568" s="12"/>
      <c r="AR568" s="10"/>
      <c r="AS568" s="8"/>
    </row>
    <row r="569" spans="34:45" ht="14.25" customHeight="1" x14ac:dyDescent="0.25">
      <c r="AH569" s="5"/>
      <c r="AI569" s="9"/>
      <c r="AJ569" s="10"/>
      <c r="AK569" s="11"/>
      <c r="AL569" s="12"/>
      <c r="AM569" s="10"/>
      <c r="AN569" s="32"/>
      <c r="AO569" s="11"/>
      <c r="AP569" s="10"/>
      <c r="AQ569" s="12"/>
      <c r="AR569" s="10"/>
      <c r="AS569" s="8"/>
    </row>
    <row r="570" spans="34:45" ht="14.25" customHeight="1" x14ac:dyDescent="0.25">
      <c r="AH570" s="5"/>
      <c r="AI570" s="9"/>
      <c r="AJ570" s="10"/>
      <c r="AK570" s="11"/>
      <c r="AL570" s="12"/>
      <c r="AM570" s="10"/>
      <c r="AN570" s="32"/>
      <c r="AO570" s="11"/>
      <c r="AP570" s="10"/>
      <c r="AQ570" s="12"/>
      <c r="AR570" s="10"/>
      <c r="AS570" s="8"/>
    </row>
    <row r="571" spans="34:45" ht="14.25" customHeight="1" x14ac:dyDescent="0.25">
      <c r="AH571" s="5"/>
      <c r="AI571" s="9"/>
      <c r="AJ571" s="10"/>
      <c r="AK571" s="11"/>
      <c r="AL571" s="12"/>
      <c r="AM571" s="10"/>
      <c r="AN571" s="32"/>
      <c r="AO571" s="11"/>
      <c r="AP571" s="10"/>
      <c r="AQ571" s="12"/>
      <c r="AR571" s="10"/>
      <c r="AS571" s="8"/>
    </row>
    <row r="572" spans="34:45" ht="14.25" customHeight="1" x14ac:dyDescent="0.25">
      <c r="AH572" s="5"/>
      <c r="AI572" s="9"/>
      <c r="AJ572" s="10"/>
      <c r="AK572" s="11"/>
      <c r="AL572" s="12"/>
      <c r="AM572" s="10"/>
      <c r="AN572" s="32"/>
      <c r="AO572" s="11"/>
      <c r="AP572" s="10"/>
      <c r="AQ572" s="12"/>
      <c r="AR572" s="10"/>
      <c r="AS572" s="8"/>
    </row>
    <row r="573" spans="34:45" ht="14.25" customHeight="1" x14ac:dyDescent="0.25">
      <c r="AH573" s="5"/>
      <c r="AI573" s="9"/>
      <c r="AJ573" s="10"/>
      <c r="AK573" s="11"/>
      <c r="AL573" s="12"/>
      <c r="AM573" s="10"/>
      <c r="AN573" s="32"/>
      <c r="AO573" s="11"/>
      <c r="AP573" s="10"/>
      <c r="AQ573" s="12"/>
      <c r="AR573" s="10"/>
      <c r="AS573" s="8"/>
    </row>
    <row r="574" spans="34:45" ht="14.25" customHeight="1" x14ac:dyDescent="0.25">
      <c r="AH574" s="5"/>
      <c r="AI574" s="9"/>
      <c r="AJ574" s="10"/>
      <c r="AK574" s="11"/>
      <c r="AL574" s="12"/>
      <c r="AM574" s="10"/>
      <c r="AN574" s="32"/>
      <c r="AO574" s="11"/>
      <c r="AP574" s="10"/>
      <c r="AQ574" s="12"/>
      <c r="AR574" s="10"/>
      <c r="AS574" s="8"/>
    </row>
    <row r="575" spans="34:45" ht="14.25" customHeight="1" x14ac:dyDescent="0.25">
      <c r="AH575" s="5"/>
      <c r="AI575" s="9"/>
      <c r="AJ575" s="10"/>
      <c r="AK575" s="11"/>
      <c r="AL575" s="12"/>
      <c r="AM575" s="10"/>
      <c r="AN575" s="32"/>
      <c r="AO575" s="11"/>
      <c r="AP575" s="10"/>
      <c r="AQ575" s="12"/>
      <c r="AR575" s="10"/>
      <c r="AS575" s="8"/>
    </row>
    <row r="576" spans="34:45" ht="14.25" customHeight="1" x14ac:dyDescent="0.25">
      <c r="AH576" s="5"/>
      <c r="AI576" s="9"/>
      <c r="AJ576" s="10"/>
      <c r="AK576" s="11"/>
      <c r="AL576" s="12"/>
      <c r="AM576" s="10"/>
      <c r="AN576" s="32"/>
      <c r="AO576" s="11"/>
      <c r="AP576" s="10"/>
      <c r="AQ576" s="12"/>
      <c r="AR576" s="10"/>
      <c r="AS576" s="8"/>
    </row>
    <row r="577" spans="34:45" ht="14.25" customHeight="1" x14ac:dyDescent="0.25">
      <c r="AH577" s="5"/>
      <c r="AI577" s="9"/>
      <c r="AJ577" s="10"/>
      <c r="AK577" s="11"/>
      <c r="AL577" s="12"/>
      <c r="AM577" s="10"/>
      <c r="AN577" s="32"/>
      <c r="AO577" s="11"/>
      <c r="AP577" s="10"/>
      <c r="AQ577" s="12"/>
      <c r="AR577" s="10"/>
      <c r="AS577" s="8"/>
    </row>
    <row r="578" spans="34:45" ht="14.25" customHeight="1" x14ac:dyDescent="0.25">
      <c r="AH578" s="5"/>
      <c r="AI578" s="9"/>
      <c r="AJ578" s="10"/>
      <c r="AK578" s="11"/>
      <c r="AL578" s="12"/>
      <c r="AM578" s="10"/>
      <c r="AN578" s="32"/>
      <c r="AO578" s="11"/>
      <c r="AP578" s="10"/>
      <c r="AQ578" s="12"/>
      <c r="AR578" s="10"/>
      <c r="AS578" s="8"/>
    </row>
    <row r="579" spans="34:45" ht="14.25" customHeight="1" x14ac:dyDescent="0.25">
      <c r="AH579" s="5"/>
      <c r="AI579" s="9"/>
      <c r="AJ579" s="10"/>
      <c r="AK579" s="11"/>
      <c r="AL579" s="12"/>
      <c r="AM579" s="10"/>
      <c r="AN579" s="32"/>
      <c r="AO579" s="11"/>
      <c r="AP579" s="10"/>
      <c r="AQ579" s="12"/>
      <c r="AR579" s="10"/>
      <c r="AS579" s="8"/>
    </row>
    <row r="580" spans="34:45" ht="14.25" customHeight="1" x14ac:dyDescent="0.25">
      <c r="AH580" s="5"/>
      <c r="AI580" s="9"/>
      <c r="AJ580" s="10"/>
      <c r="AK580" s="11"/>
      <c r="AL580" s="12"/>
      <c r="AM580" s="10"/>
      <c r="AN580" s="32"/>
      <c r="AO580" s="11"/>
      <c r="AP580" s="10"/>
      <c r="AQ580" s="12"/>
      <c r="AR580" s="10"/>
      <c r="AS580" s="8"/>
    </row>
    <row r="581" spans="34:45" ht="14.25" customHeight="1" x14ac:dyDescent="0.25">
      <c r="AH581" s="5"/>
      <c r="AI581" s="9"/>
      <c r="AJ581" s="10"/>
      <c r="AK581" s="11"/>
      <c r="AL581" s="12"/>
      <c r="AM581" s="10"/>
      <c r="AN581" s="32"/>
      <c r="AO581" s="11"/>
      <c r="AP581" s="10"/>
      <c r="AQ581" s="12"/>
      <c r="AR581" s="10"/>
      <c r="AS581" s="8"/>
    </row>
    <row r="582" spans="34:45" ht="14.25" customHeight="1" x14ac:dyDescent="0.25">
      <c r="AH582" s="5"/>
      <c r="AI582" s="9"/>
      <c r="AJ582" s="10"/>
      <c r="AK582" s="11"/>
      <c r="AL582" s="12"/>
      <c r="AM582" s="10"/>
      <c r="AN582" s="32"/>
      <c r="AO582" s="11"/>
      <c r="AP582" s="10"/>
      <c r="AQ582" s="12"/>
      <c r="AR582" s="10"/>
      <c r="AS582" s="8"/>
    </row>
    <row r="583" spans="34:45" ht="14.25" customHeight="1" x14ac:dyDescent="0.25">
      <c r="AH583" s="5"/>
      <c r="AI583" s="9"/>
      <c r="AJ583" s="10"/>
      <c r="AK583" s="11"/>
      <c r="AL583" s="12"/>
      <c r="AM583" s="10"/>
      <c r="AN583" s="32"/>
      <c r="AO583" s="11"/>
      <c r="AP583" s="10"/>
      <c r="AQ583" s="12"/>
      <c r="AR583" s="10"/>
      <c r="AS583" s="8"/>
    </row>
    <row r="584" spans="34:45" ht="14.25" customHeight="1" x14ac:dyDescent="0.25">
      <c r="AH584" s="5"/>
      <c r="AI584" s="9"/>
      <c r="AJ584" s="10"/>
      <c r="AK584" s="11"/>
      <c r="AL584" s="12"/>
      <c r="AM584" s="10"/>
      <c r="AN584" s="32"/>
      <c r="AO584" s="11"/>
      <c r="AP584" s="10"/>
      <c r="AQ584" s="12"/>
      <c r="AR584" s="10"/>
      <c r="AS584" s="8"/>
    </row>
    <row r="585" spans="34:45" ht="14.25" customHeight="1" x14ac:dyDescent="0.25">
      <c r="AH585" s="5"/>
      <c r="AI585" s="9"/>
      <c r="AJ585" s="10"/>
      <c r="AK585" s="11"/>
      <c r="AL585" s="12"/>
      <c r="AM585" s="10"/>
      <c r="AN585" s="32"/>
      <c r="AO585" s="11"/>
      <c r="AP585" s="10"/>
      <c r="AQ585" s="12"/>
      <c r="AR585" s="10"/>
      <c r="AS585" s="8"/>
    </row>
    <row r="586" spans="34:45" ht="14.25" customHeight="1" x14ac:dyDescent="0.25">
      <c r="AH586" s="5"/>
      <c r="AI586" s="9"/>
      <c r="AJ586" s="10"/>
      <c r="AK586" s="11"/>
      <c r="AL586" s="12"/>
      <c r="AM586" s="10"/>
      <c r="AN586" s="32"/>
      <c r="AO586" s="11"/>
      <c r="AP586" s="10"/>
      <c r="AQ586" s="12"/>
      <c r="AR586" s="10"/>
      <c r="AS586" s="8"/>
    </row>
    <row r="587" spans="34:45" ht="14.25" customHeight="1" x14ac:dyDescent="0.25">
      <c r="AH587" s="5"/>
      <c r="AI587" s="9"/>
      <c r="AJ587" s="10"/>
      <c r="AK587" s="11"/>
      <c r="AL587" s="12"/>
      <c r="AM587" s="10"/>
      <c r="AN587" s="32"/>
      <c r="AO587" s="11"/>
      <c r="AP587" s="10"/>
      <c r="AQ587" s="12"/>
      <c r="AR587" s="10"/>
      <c r="AS587" s="8"/>
    </row>
    <row r="588" spans="34:45" ht="14.25" customHeight="1" x14ac:dyDescent="0.25">
      <c r="AH588" s="5"/>
      <c r="AI588" s="9"/>
      <c r="AJ588" s="10"/>
      <c r="AK588" s="11"/>
      <c r="AL588" s="12"/>
      <c r="AM588" s="10"/>
      <c r="AN588" s="32"/>
      <c r="AO588" s="11"/>
      <c r="AP588" s="10"/>
      <c r="AQ588" s="12"/>
      <c r="AR588" s="10"/>
      <c r="AS588" s="8"/>
    </row>
    <row r="589" spans="34:45" ht="14.25" customHeight="1" x14ac:dyDescent="0.25">
      <c r="AH589" s="5"/>
      <c r="AI589" s="9"/>
      <c r="AJ589" s="10"/>
      <c r="AK589" s="11"/>
      <c r="AL589" s="12"/>
      <c r="AM589" s="10"/>
      <c r="AN589" s="32"/>
      <c r="AO589" s="11"/>
      <c r="AP589" s="10"/>
      <c r="AQ589" s="12"/>
      <c r="AR589" s="10"/>
      <c r="AS589" s="8"/>
    </row>
    <row r="590" spans="34:45" ht="14.25" customHeight="1" x14ac:dyDescent="0.25">
      <c r="AH590" s="5"/>
      <c r="AI590" s="9"/>
      <c r="AJ590" s="10"/>
      <c r="AK590" s="11"/>
      <c r="AL590" s="12"/>
      <c r="AM590" s="10"/>
      <c r="AN590" s="32"/>
      <c r="AO590" s="11"/>
      <c r="AP590" s="10"/>
      <c r="AQ590" s="12"/>
      <c r="AR590" s="10"/>
      <c r="AS590" s="8"/>
    </row>
    <row r="591" spans="34:45" ht="14.25" customHeight="1" x14ac:dyDescent="0.25">
      <c r="AH591" s="5"/>
      <c r="AI591" s="9"/>
      <c r="AJ591" s="10"/>
      <c r="AK591" s="11"/>
      <c r="AL591" s="12"/>
      <c r="AM591" s="10"/>
      <c r="AN591" s="32"/>
      <c r="AO591" s="11"/>
      <c r="AP591" s="10"/>
      <c r="AQ591" s="12"/>
      <c r="AR591" s="10"/>
      <c r="AS591" s="8"/>
    </row>
    <row r="592" spans="34:45" ht="14.25" customHeight="1" x14ac:dyDescent="0.25">
      <c r="AH592" s="5"/>
      <c r="AI592" s="9"/>
      <c r="AJ592" s="10"/>
      <c r="AK592" s="11"/>
      <c r="AL592" s="12"/>
      <c r="AM592" s="10"/>
      <c r="AN592" s="32"/>
      <c r="AO592" s="11"/>
      <c r="AP592" s="10"/>
      <c r="AQ592" s="12"/>
      <c r="AR592" s="10"/>
      <c r="AS592" s="8"/>
    </row>
    <row r="593" spans="34:45" ht="14.25" customHeight="1" x14ac:dyDescent="0.25">
      <c r="AH593" s="5"/>
      <c r="AI593" s="9"/>
      <c r="AJ593" s="10"/>
      <c r="AK593" s="11"/>
      <c r="AL593" s="12"/>
      <c r="AM593" s="10"/>
      <c r="AN593" s="32"/>
      <c r="AO593" s="11"/>
      <c r="AP593" s="10"/>
      <c r="AQ593" s="12"/>
      <c r="AR593" s="10"/>
      <c r="AS593" s="8"/>
    </row>
    <row r="594" spans="34:45" ht="14.25" customHeight="1" x14ac:dyDescent="0.25">
      <c r="AH594" s="5"/>
      <c r="AI594" s="9"/>
      <c r="AJ594" s="10"/>
      <c r="AK594" s="11"/>
      <c r="AL594" s="12"/>
      <c r="AM594" s="10"/>
      <c r="AN594" s="32"/>
      <c r="AO594" s="11"/>
      <c r="AP594" s="10"/>
      <c r="AQ594" s="12"/>
      <c r="AR594" s="10"/>
      <c r="AS594" s="8"/>
    </row>
    <row r="595" spans="34:45" ht="14.25" customHeight="1" x14ac:dyDescent="0.25">
      <c r="AH595" s="5"/>
      <c r="AI595" s="9"/>
      <c r="AJ595" s="10"/>
      <c r="AK595" s="11"/>
      <c r="AL595" s="12"/>
      <c r="AM595" s="10"/>
      <c r="AN595" s="32"/>
      <c r="AO595" s="11"/>
      <c r="AP595" s="10"/>
      <c r="AQ595" s="12"/>
      <c r="AR595" s="10"/>
      <c r="AS595" s="8"/>
    </row>
    <row r="596" spans="34:45" ht="14.25" customHeight="1" x14ac:dyDescent="0.25">
      <c r="AH596" s="5"/>
      <c r="AI596" s="9"/>
      <c r="AJ596" s="10"/>
      <c r="AK596" s="11"/>
      <c r="AL596" s="12"/>
      <c r="AM596" s="10"/>
      <c r="AN596" s="32"/>
      <c r="AO596" s="11"/>
      <c r="AP596" s="10"/>
      <c r="AQ596" s="12"/>
      <c r="AR596" s="10"/>
      <c r="AS596" s="8"/>
    </row>
    <row r="597" spans="34:45" ht="14.25" customHeight="1" x14ac:dyDescent="0.25">
      <c r="AH597" s="5"/>
      <c r="AI597" s="9"/>
      <c r="AJ597" s="10"/>
      <c r="AK597" s="11"/>
      <c r="AL597" s="12"/>
      <c r="AM597" s="10"/>
      <c r="AN597" s="32"/>
      <c r="AO597" s="11"/>
      <c r="AP597" s="10"/>
      <c r="AQ597" s="12"/>
      <c r="AR597" s="10"/>
      <c r="AS597" s="8"/>
    </row>
    <row r="598" spans="34:45" ht="14.25" customHeight="1" x14ac:dyDescent="0.25">
      <c r="AH598" s="5"/>
      <c r="AI598" s="9"/>
      <c r="AJ598" s="10"/>
      <c r="AK598" s="11"/>
      <c r="AL598" s="12"/>
      <c r="AM598" s="10"/>
      <c r="AN598" s="32"/>
      <c r="AO598" s="11"/>
      <c r="AP598" s="10"/>
      <c r="AQ598" s="12"/>
      <c r="AR598" s="10"/>
      <c r="AS598" s="8"/>
    </row>
    <row r="599" spans="34:45" ht="14.25" customHeight="1" x14ac:dyDescent="0.25">
      <c r="AH599" s="5"/>
      <c r="AI599" s="9"/>
      <c r="AJ599" s="10"/>
      <c r="AK599" s="11"/>
      <c r="AL599" s="12"/>
      <c r="AM599" s="10"/>
      <c r="AN599" s="32"/>
      <c r="AO599" s="11"/>
      <c r="AP599" s="10"/>
      <c r="AQ599" s="12"/>
      <c r="AR599" s="10"/>
      <c r="AS599" s="8"/>
    </row>
    <row r="600" spans="34:45" ht="14.25" customHeight="1" x14ac:dyDescent="0.25">
      <c r="AH600" s="5"/>
      <c r="AI600" s="9"/>
      <c r="AJ600" s="10"/>
      <c r="AK600" s="11"/>
      <c r="AL600" s="12"/>
      <c r="AM600" s="10"/>
      <c r="AN600" s="32"/>
      <c r="AO600" s="11"/>
      <c r="AP600" s="10"/>
      <c r="AQ600" s="12"/>
      <c r="AR600" s="10"/>
      <c r="AS600" s="8"/>
    </row>
    <row r="601" spans="34:45" ht="14.25" customHeight="1" x14ac:dyDescent="0.25">
      <c r="AH601" s="5"/>
      <c r="AI601" s="9"/>
      <c r="AJ601" s="10"/>
      <c r="AK601" s="11"/>
      <c r="AL601" s="12"/>
      <c r="AM601" s="10"/>
      <c r="AN601" s="32"/>
      <c r="AO601" s="11"/>
      <c r="AP601" s="10"/>
      <c r="AQ601" s="12"/>
      <c r="AR601" s="10"/>
      <c r="AS601" s="8"/>
    </row>
    <row r="602" spans="34:45" ht="14.25" customHeight="1" x14ac:dyDescent="0.25">
      <c r="AH602" s="5"/>
      <c r="AI602" s="9"/>
      <c r="AJ602" s="10"/>
      <c r="AK602" s="11"/>
      <c r="AL602" s="12"/>
      <c r="AM602" s="10"/>
      <c r="AN602" s="32"/>
      <c r="AO602" s="11"/>
      <c r="AP602" s="10"/>
      <c r="AQ602" s="12"/>
      <c r="AR602" s="10"/>
      <c r="AS602" s="8"/>
    </row>
    <row r="603" spans="34:45" ht="14.25" customHeight="1" x14ac:dyDescent="0.25">
      <c r="AH603" s="5"/>
      <c r="AI603" s="9"/>
      <c r="AJ603" s="10"/>
      <c r="AK603" s="11"/>
      <c r="AL603" s="12"/>
      <c r="AM603" s="10"/>
      <c r="AN603" s="32"/>
      <c r="AO603" s="11"/>
      <c r="AP603" s="10"/>
      <c r="AQ603" s="12"/>
      <c r="AR603" s="10"/>
      <c r="AS603" s="8"/>
    </row>
    <row r="604" spans="34:45" ht="14.25" customHeight="1" x14ac:dyDescent="0.25">
      <c r="AH604" s="5"/>
      <c r="AI604" s="9"/>
      <c r="AJ604" s="10"/>
      <c r="AK604" s="11"/>
      <c r="AL604" s="12"/>
      <c r="AM604" s="10"/>
      <c r="AN604" s="32"/>
      <c r="AO604" s="11"/>
      <c r="AP604" s="10"/>
      <c r="AQ604" s="12"/>
      <c r="AR604" s="10"/>
      <c r="AS604" s="8"/>
    </row>
    <row r="605" spans="34:45" ht="14.25" customHeight="1" x14ac:dyDescent="0.25">
      <c r="AH605" s="5"/>
      <c r="AI605" s="9"/>
      <c r="AJ605" s="10"/>
      <c r="AK605" s="11"/>
      <c r="AL605" s="12"/>
      <c r="AM605" s="10"/>
      <c r="AN605" s="32"/>
      <c r="AO605" s="11"/>
      <c r="AP605" s="10"/>
      <c r="AQ605" s="12"/>
      <c r="AR605" s="10"/>
      <c r="AS605" s="8"/>
    </row>
    <row r="606" spans="34:45" ht="14.25" customHeight="1" x14ac:dyDescent="0.25">
      <c r="AH606" s="5"/>
      <c r="AI606" s="9"/>
      <c r="AJ606" s="10"/>
      <c r="AK606" s="11"/>
      <c r="AL606" s="12"/>
      <c r="AM606" s="10"/>
      <c r="AN606" s="32"/>
      <c r="AO606" s="11"/>
      <c r="AP606" s="10"/>
      <c r="AQ606" s="12"/>
      <c r="AR606" s="10"/>
      <c r="AS606" s="8"/>
    </row>
    <row r="607" spans="34:45" ht="14.25" customHeight="1" x14ac:dyDescent="0.25">
      <c r="AH607" s="5"/>
      <c r="AI607" s="9"/>
      <c r="AJ607" s="10"/>
      <c r="AK607" s="11"/>
      <c r="AL607" s="12"/>
      <c r="AM607" s="10"/>
      <c r="AN607" s="32"/>
      <c r="AO607" s="11"/>
      <c r="AP607" s="10"/>
      <c r="AQ607" s="12"/>
      <c r="AR607" s="10"/>
      <c r="AS607" s="8"/>
    </row>
    <row r="608" spans="34:45" ht="14.25" customHeight="1" x14ac:dyDescent="0.25">
      <c r="AH608" s="5"/>
      <c r="AI608" s="9"/>
      <c r="AJ608" s="10"/>
      <c r="AK608" s="11"/>
      <c r="AL608" s="12"/>
      <c r="AM608" s="10"/>
      <c r="AN608" s="32"/>
      <c r="AO608" s="11"/>
      <c r="AP608" s="10"/>
      <c r="AQ608" s="12"/>
      <c r="AR608" s="10"/>
      <c r="AS608" s="8"/>
    </row>
    <row r="609" spans="34:45" ht="14.25" customHeight="1" x14ac:dyDescent="0.25">
      <c r="AH609" s="5"/>
      <c r="AI609" s="9"/>
      <c r="AJ609" s="10"/>
      <c r="AK609" s="11"/>
      <c r="AL609" s="12"/>
      <c r="AM609" s="10"/>
      <c r="AN609" s="32"/>
      <c r="AO609" s="11"/>
      <c r="AP609" s="10"/>
      <c r="AQ609" s="12"/>
      <c r="AR609" s="10"/>
      <c r="AS609" s="8"/>
    </row>
    <row r="610" spans="34:45" ht="14.25" customHeight="1" x14ac:dyDescent="0.25">
      <c r="AH610" s="5"/>
      <c r="AI610" s="9"/>
      <c r="AJ610" s="10"/>
      <c r="AK610" s="11"/>
      <c r="AL610" s="12"/>
      <c r="AM610" s="10"/>
      <c r="AN610" s="32"/>
      <c r="AO610" s="11"/>
      <c r="AP610" s="10"/>
      <c r="AQ610" s="12"/>
      <c r="AR610" s="10"/>
      <c r="AS610" s="8"/>
    </row>
    <row r="611" spans="34:45" ht="14.25" customHeight="1" x14ac:dyDescent="0.25">
      <c r="AH611" s="5"/>
      <c r="AI611" s="9"/>
      <c r="AJ611" s="10"/>
      <c r="AK611" s="11"/>
      <c r="AL611" s="12"/>
      <c r="AM611" s="10"/>
      <c r="AN611" s="32"/>
      <c r="AO611" s="11"/>
      <c r="AP611" s="10"/>
      <c r="AQ611" s="12"/>
      <c r="AR611" s="10"/>
      <c r="AS611" s="8"/>
    </row>
    <row r="612" spans="34:45" ht="14.25" customHeight="1" x14ac:dyDescent="0.25">
      <c r="AH612" s="5"/>
      <c r="AI612" s="9"/>
      <c r="AJ612" s="10"/>
      <c r="AK612" s="11"/>
      <c r="AL612" s="12"/>
      <c r="AM612" s="10"/>
      <c r="AN612" s="32"/>
      <c r="AO612" s="11"/>
      <c r="AP612" s="10"/>
      <c r="AQ612" s="12"/>
      <c r="AR612" s="10"/>
      <c r="AS612" s="8"/>
    </row>
    <row r="613" spans="34:45" ht="14.25" customHeight="1" x14ac:dyDescent="0.25">
      <c r="AH613" s="5"/>
      <c r="AI613" s="9"/>
      <c r="AJ613" s="10"/>
      <c r="AK613" s="11"/>
      <c r="AL613" s="12"/>
      <c r="AM613" s="10"/>
      <c r="AN613" s="32"/>
      <c r="AO613" s="11"/>
      <c r="AP613" s="10"/>
      <c r="AQ613" s="12"/>
      <c r="AR613" s="10"/>
      <c r="AS613" s="8"/>
    </row>
    <row r="614" spans="34:45" ht="14.25" customHeight="1" x14ac:dyDescent="0.25">
      <c r="AH614" s="5"/>
      <c r="AI614" s="9"/>
      <c r="AJ614" s="10"/>
      <c r="AK614" s="11"/>
      <c r="AL614" s="12"/>
      <c r="AM614" s="10"/>
      <c r="AN614" s="32"/>
      <c r="AO614" s="11"/>
      <c r="AP614" s="10"/>
      <c r="AQ614" s="12"/>
      <c r="AR614" s="10"/>
      <c r="AS614" s="8"/>
    </row>
    <row r="615" spans="34:45" ht="14.25" customHeight="1" x14ac:dyDescent="0.25">
      <c r="AH615" s="5"/>
      <c r="AI615" s="9"/>
      <c r="AJ615" s="10"/>
      <c r="AK615" s="11"/>
      <c r="AL615" s="12"/>
      <c r="AM615" s="10"/>
      <c r="AN615" s="32"/>
      <c r="AO615" s="11"/>
      <c r="AP615" s="10"/>
      <c r="AQ615" s="12"/>
      <c r="AR615" s="10"/>
      <c r="AS615" s="8"/>
    </row>
    <row r="616" spans="34:45" ht="14.25" customHeight="1" x14ac:dyDescent="0.25">
      <c r="AH616" s="5"/>
      <c r="AI616" s="9"/>
      <c r="AJ616" s="10"/>
      <c r="AK616" s="11"/>
      <c r="AL616" s="12"/>
      <c r="AM616" s="10"/>
      <c r="AN616" s="32"/>
      <c r="AO616" s="11"/>
      <c r="AP616" s="10"/>
      <c r="AQ616" s="12"/>
      <c r="AR616" s="10"/>
      <c r="AS616" s="8"/>
    </row>
    <row r="617" spans="34:45" ht="14.25" customHeight="1" x14ac:dyDescent="0.25">
      <c r="AH617" s="5"/>
      <c r="AI617" s="9"/>
      <c r="AJ617" s="10"/>
      <c r="AK617" s="11"/>
      <c r="AL617" s="12"/>
      <c r="AM617" s="10"/>
      <c r="AN617" s="32"/>
      <c r="AO617" s="11"/>
      <c r="AP617" s="10"/>
      <c r="AQ617" s="12"/>
      <c r="AR617" s="10"/>
      <c r="AS617" s="8"/>
    </row>
    <row r="618" spans="34:45" ht="14.25" customHeight="1" x14ac:dyDescent="0.25">
      <c r="AH618" s="5"/>
      <c r="AI618" s="9"/>
      <c r="AJ618" s="10"/>
      <c r="AK618" s="11"/>
      <c r="AL618" s="12"/>
      <c r="AM618" s="10"/>
      <c r="AN618" s="32"/>
      <c r="AO618" s="11"/>
      <c r="AP618" s="10"/>
      <c r="AQ618" s="12"/>
      <c r="AR618" s="10"/>
      <c r="AS618" s="8"/>
    </row>
    <row r="619" spans="34:45" ht="14.25" customHeight="1" x14ac:dyDescent="0.25">
      <c r="AH619" s="5"/>
      <c r="AI619" s="9"/>
      <c r="AJ619" s="10"/>
      <c r="AK619" s="11"/>
      <c r="AL619" s="12"/>
      <c r="AM619" s="10"/>
      <c r="AN619" s="32"/>
      <c r="AO619" s="11"/>
      <c r="AP619" s="10"/>
      <c r="AQ619" s="12"/>
      <c r="AR619" s="10"/>
      <c r="AS619" s="8"/>
    </row>
    <row r="620" spans="34:45" ht="14.25" customHeight="1" x14ac:dyDescent="0.25">
      <c r="AH620" s="5"/>
      <c r="AI620" s="9"/>
      <c r="AJ620" s="10"/>
      <c r="AK620" s="11"/>
      <c r="AL620" s="12"/>
      <c r="AM620" s="10"/>
      <c r="AN620" s="32"/>
      <c r="AO620" s="11"/>
      <c r="AP620" s="10"/>
      <c r="AQ620" s="12"/>
      <c r="AR620" s="10"/>
      <c r="AS620" s="8"/>
    </row>
    <row r="621" spans="34:45" ht="14.25" customHeight="1" x14ac:dyDescent="0.25">
      <c r="AH621" s="5"/>
      <c r="AI621" s="9"/>
      <c r="AJ621" s="10"/>
      <c r="AK621" s="11"/>
      <c r="AL621" s="12"/>
      <c r="AM621" s="10"/>
      <c r="AN621" s="32"/>
      <c r="AO621" s="11"/>
      <c r="AP621" s="10"/>
      <c r="AQ621" s="12"/>
      <c r="AR621" s="10"/>
      <c r="AS621" s="8"/>
    </row>
    <row r="622" spans="34:45" ht="14.25" customHeight="1" x14ac:dyDescent="0.25">
      <c r="AH622" s="5"/>
      <c r="AI622" s="9"/>
      <c r="AJ622" s="10"/>
      <c r="AK622" s="11"/>
      <c r="AL622" s="12"/>
      <c r="AM622" s="10"/>
      <c r="AN622" s="32"/>
      <c r="AO622" s="11"/>
      <c r="AP622" s="10"/>
      <c r="AQ622" s="12"/>
      <c r="AR622" s="10"/>
      <c r="AS622" s="8"/>
    </row>
    <row r="623" spans="34:45" ht="14.25" customHeight="1" x14ac:dyDescent="0.25">
      <c r="AH623" s="5"/>
      <c r="AI623" s="9"/>
      <c r="AJ623" s="10"/>
      <c r="AK623" s="11"/>
      <c r="AL623" s="12"/>
      <c r="AM623" s="10"/>
      <c r="AN623" s="32"/>
      <c r="AO623" s="11"/>
      <c r="AP623" s="10"/>
      <c r="AQ623" s="12"/>
      <c r="AR623" s="10"/>
      <c r="AS623" s="8"/>
    </row>
    <row r="624" spans="34:45" ht="14.25" customHeight="1" x14ac:dyDescent="0.25">
      <c r="AH624" s="5"/>
      <c r="AI624" s="9"/>
      <c r="AJ624" s="10"/>
      <c r="AK624" s="11"/>
      <c r="AL624" s="12"/>
      <c r="AM624" s="10"/>
      <c r="AN624" s="32"/>
      <c r="AO624" s="11"/>
      <c r="AP624" s="10"/>
      <c r="AQ624" s="12"/>
      <c r="AR624" s="10"/>
      <c r="AS624" s="8"/>
    </row>
    <row r="625" spans="34:45" ht="14.25" customHeight="1" x14ac:dyDescent="0.25">
      <c r="AH625" s="5"/>
      <c r="AI625" s="9"/>
      <c r="AJ625" s="10"/>
      <c r="AK625" s="11"/>
      <c r="AL625" s="12"/>
      <c r="AM625" s="10"/>
      <c r="AN625" s="32"/>
      <c r="AO625" s="11"/>
      <c r="AP625" s="10"/>
      <c r="AQ625" s="12"/>
      <c r="AR625" s="10"/>
      <c r="AS625" s="8"/>
    </row>
    <row r="626" spans="34:45" ht="14.25" customHeight="1" x14ac:dyDescent="0.25">
      <c r="AH626" s="5"/>
      <c r="AI626" s="9"/>
      <c r="AJ626" s="10"/>
      <c r="AK626" s="11"/>
      <c r="AL626" s="12"/>
      <c r="AM626" s="10"/>
      <c r="AN626" s="32"/>
      <c r="AO626" s="11"/>
      <c r="AP626" s="10"/>
      <c r="AQ626" s="12"/>
      <c r="AR626" s="10"/>
      <c r="AS626" s="8"/>
    </row>
    <row r="627" spans="34:45" ht="14.25" customHeight="1" x14ac:dyDescent="0.25">
      <c r="AH627" s="5"/>
      <c r="AI627" s="9"/>
      <c r="AJ627" s="10"/>
      <c r="AK627" s="11"/>
      <c r="AL627" s="12"/>
      <c r="AM627" s="10"/>
      <c r="AN627" s="32"/>
      <c r="AO627" s="11"/>
      <c r="AP627" s="10"/>
      <c r="AQ627" s="12"/>
      <c r="AR627" s="10"/>
      <c r="AS627" s="8"/>
    </row>
    <row r="628" spans="34:45" ht="14.25" customHeight="1" x14ac:dyDescent="0.25">
      <c r="AH628" s="5"/>
      <c r="AI628" s="9"/>
      <c r="AJ628" s="10"/>
      <c r="AK628" s="11"/>
      <c r="AL628" s="12"/>
      <c r="AM628" s="10"/>
      <c r="AN628" s="32"/>
      <c r="AO628" s="11"/>
      <c r="AP628" s="10"/>
      <c r="AQ628" s="12"/>
      <c r="AR628" s="10"/>
      <c r="AS628" s="8"/>
    </row>
    <row r="629" spans="34:45" ht="14.25" customHeight="1" x14ac:dyDescent="0.25">
      <c r="AH629" s="5"/>
      <c r="AI629" s="9"/>
      <c r="AJ629" s="10"/>
      <c r="AK629" s="11"/>
      <c r="AL629" s="12"/>
      <c r="AM629" s="10"/>
      <c r="AN629" s="32"/>
      <c r="AO629" s="11"/>
      <c r="AP629" s="10"/>
      <c r="AQ629" s="12"/>
      <c r="AR629" s="10"/>
      <c r="AS629" s="8"/>
    </row>
    <row r="630" spans="34:45" ht="14.25" customHeight="1" x14ac:dyDescent="0.25">
      <c r="AH630" s="5"/>
      <c r="AI630" s="9"/>
      <c r="AJ630" s="10"/>
      <c r="AK630" s="11"/>
      <c r="AL630" s="12"/>
      <c r="AM630" s="10"/>
      <c r="AN630" s="32"/>
      <c r="AO630" s="11"/>
      <c r="AP630" s="10"/>
      <c r="AQ630" s="12"/>
      <c r="AR630" s="10"/>
      <c r="AS630" s="8"/>
    </row>
    <row r="631" spans="34:45" ht="14.25" customHeight="1" x14ac:dyDescent="0.25">
      <c r="AH631" s="5"/>
      <c r="AI631" s="9"/>
      <c r="AJ631" s="10"/>
      <c r="AK631" s="11"/>
      <c r="AL631" s="12"/>
      <c r="AM631" s="10"/>
      <c r="AN631" s="32"/>
      <c r="AO631" s="11"/>
      <c r="AP631" s="10"/>
      <c r="AQ631" s="12"/>
      <c r="AR631" s="10"/>
      <c r="AS631" s="8"/>
    </row>
    <row r="632" spans="34:45" ht="14.25" customHeight="1" x14ac:dyDescent="0.25">
      <c r="AH632" s="5"/>
      <c r="AI632" s="9"/>
      <c r="AJ632" s="10"/>
      <c r="AK632" s="11"/>
      <c r="AL632" s="12"/>
      <c r="AM632" s="10"/>
      <c r="AN632" s="32"/>
      <c r="AO632" s="11"/>
      <c r="AP632" s="10"/>
      <c r="AQ632" s="12"/>
      <c r="AR632" s="10"/>
      <c r="AS632" s="8"/>
    </row>
    <row r="633" spans="34:45" ht="14.25" customHeight="1" x14ac:dyDescent="0.25">
      <c r="AH633" s="5"/>
      <c r="AI633" s="9"/>
      <c r="AJ633" s="10"/>
      <c r="AK633" s="11"/>
      <c r="AL633" s="12"/>
      <c r="AM633" s="10"/>
      <c r="AN633" s="32"/>
      <c r="AO633" s="11"/>
      <c r="AP633" s="10"/>
      <c r="AQ633" s="12"/>
      <c r="AR633" s="10"/>
      <c r="AS633" s="8"/>
    </row>
    <row r="634" spans="34:45" ht="14.25" customHeight="1" x14ac:dyDescent="0.25">
      <c r="AH634" s="5"/>
      <c r="AI634" s="9"/>
      <c r="AJ634" s="10"/>
      <c r="AK634" s="11"/>
      <c r="AL634" s="12"/>
      <c r="AM634" s="10"/>
      <c r="AN634" s="32"/>
      <c r="AO634" s="11"/>
      <c r="AP634" s="10"/>
      <c r="AQ634" s="12"/>
      <c r="AR634" s="10"/>
      <c r="AS634" s="8"/>
    </row>
    <row r="635" spans="34:45" ht="14.25" customHeight="1" x14ac:dyDescent="0.25">
      <c r="AH635" s="5"/>
      <c r="AI635" s="9"/>
      <c r="AJ635" s="10"/>
      <c r="AK635" s="11"/>
      <c r="AL635" s="12"/>
      <c r="AM635" s="10"/>
      <c r="AN635" s="32"/>
      <c r="AO635" s="11"/>
      <c r="AP635" s="10"/>
      <c r="AQ635" s="12"/>
      <c r="AR635" s="10"/>
      <c r="AS635" s="8"/>
    </row>
    <row r="636" spans="34:45" ht="14.25" customHeight="1" x14ac:dyDescent="0.25">
      <c r="AH636" s="5"/>
      <c r="AI636" s="9"/>
      <c r="AJ636" s="10"/>
      <c r="AK636" s="11"/>
      <c r="AL636" s="12"/>
      <c r="AM636" s="10"/>
      <c r="AN636" s="32"/>
      <c r="AO636" s="11"/>
      <c r="AP636" s="10"/>
      <c r="AQ636" s="12"/>
      <c r="AR636" s="10"/>
      <c r="AS636" s="8"/>
    </row>
    <row r="637" spans="34:45" ht="14.25" customHeight="1" x14ac:dyDescent="0.25">
      <c r="AH637" s="5"/>
      <c r="AI637" s="9"/>
      <c r="AJ637" s="10"/>
      <c r="AK637" s="11"/>
      <c r="AL637" s="12"/>
      <c r="AM637" s="10"/>
      <c r="AN637" s="32"/>
      <c r="AO637" s="11"/>
      <c r="AP637" s="10"/>
      <c r="AQ637" s="12"/>
      <c r="AR637" s="10"/>
      <c r="AS637" s="8"/>
    </row>
    <row r="638" spans="34:45" ht="14.25" customHeight="1" x14ac:dyDescent="0.25">
      <c r="AH638" s="5"/>
      <c r="AI638" s="9"/>
      <c r="AJ638" s="10"/>
      <c r="AK638" s="11"/>
      <c r="AL638" s="12"/>
      <c r="AM638" s="10"/>
      <c r="AN638" s="32"/>
      <c r="AO638" s="11"/>
      <c r="AP638" s="10"/>
      <c r="AQ638" s="12"/>
      <c r="AR638" s="10"/>
      <c r="AS638" s="8"/>
    </row>
    <row r="639" spans="34:45" ht="14.25" customHeight="1" x14ac:dyDescent="0.25">
      <c r="AH639" s="5"/>
      <c r="AI639" s="9"/>
      <c r="AJ639" s="10"/>
      <c r="AK639" s="11"/>
      <c r="AL639" s="12"/>
      <c r="AM639" s="10"/>
      <c r="AN639" s="32"/>
      <c r="AO639" s="11"/>
      <c r="AP639" s="10"/>
      <c r="AQ639" s="12"/>
      <c r="AR639" s="10"/>
      <c r="AS639" s="8"/>
    </row>
    <row r="640" spans="34:45" ht="14.25" customHeight="1" x14ac:dyDescent="0.25">
      <c r="AH640" s="5"/>
      <c r="AI640" s="9"/>
      <c r="AJ640" s="10"/>
      <c r="AK640" s="11"/>
      <c r="AL640" s="12"/>
      <c r="AM640" s="10"/>
      <c r="AN640" s="32"/>
      <c r="AO640" s="11"/>
      <c r="AP640" s="10"/>
      <c r="AQ640" s="12"/>
      <c r="AR640" s="10"/>
      <c r="AS640" s="8"/>
    </row>
    <row r="641" spans="34:45" ht="14.25" customHeight="1" x14ac:dyDescent="0.25">
      <c r="AH641" s="5"/>
      <c r="AI641" s="9"/>
      <c r="AJ641" s="10"/>
      <c r="AK641" s="11"/>
      <c r="AL641" s="12"/>
      <c r="AM641" s="10"/>
      <c r="AN641" s="32"/>
      <c r="AO641" s="11"/>
      <c r="AP641" s="10"/>
      <c r="AQ641" s="12"/>
      <c r="AR641" s="10"/>
      <c r="AS641" s="8"/>
    </row>
    <row r="642" spans="34:45" ht="14.25" customHeight="1" x14ac:dyDescent="0.25">
      <c r="AH642" s="5"/>
      <c r="AI642" s="9"/>
      <c r="AJ642" s="10"/>
      <c r="AK642" s="11"/>
      <c r="AL642" s="12"/>
      <c r="AM642" s="10"/>
      <c r="AN642" s="32"/>
      <c r="AO642" s="11"/>
      <c r="AP642" s="10"/>
      <c r="AQ642" s="12"/>
      <c r="AR642" s="10"/>
      <c r="AS642" s="8"/>
    </row>
    <row r="643" spans="34:45" ht="14.25" customHeight="1" x14ac:dyDescent="0.25">
      <c r="AH643" s="5"/>
      <c r="AI643" s="9"/>
      <c r="AJ643" s="10"/>
      <c r="AK643" s="11"/>
      <c r="AL643" s="12"/>
      <c r="AM643" s="10"/>
      <c r="AN643" s="32"/>
      <c r="AO643" s="11"/>
      <c r="AP643" s="10"/>
      <c r="AQ643" s="12"/>
      <c r="AR643" s="10"/>
      <c r="AS643" s="8"/>
    </row>
    <row r="644" spans="34:45" ht="14.25" customHeight="1" x14ac:dyDescent="0.25">
      <c r="AH644" s="5"/>
      <c r="AI644" s="9"/>
      <c r="AJ644" s="10"/>
      <c r="AK644" s="11"/>
      <c r="AL644" s="12"/>
      <c r="AM644" s="10"/>
      <c r="AN644" s="32"/>
      <c r="AO644" s="11"/>
      <c r="AP644" s="10"/>
      <c r="AQ644" s="12"/>
      <c r="AR644" s="10"/>
      <c r="AS644" s="8"/>
    </row>
    <row r="645" spans="34:45" ht="14.25" customHeight="1" x14ac:dyDescent="0.25">
      <c r="AH645" s="5"/>
      <c r="AI645" s="9"/>
      <c r="AJ645" s="10"/>
      <c r="AK645" s="11"/>
      <c r="AL645" s="12"/>
      <c r="AM645" s="10"/>
      <c r="AN645" s="32"/>
      <c r="AO645" s="11"/>
      <c r="AP645" s="10"/>
      <c r="AQ645" s="12"/>
      <c r="AR645" s="10"/>
      <c r="AS645" s="8"/>
    </row>
    <row r="646" spans="34:45" ht="14.25" customHeight="1" x14ac:dyDescent="0.25">
      <c r="AH646" s="5"/>
      <c r="AI646" s="9"/>
      <c r="AJ646" s="10"/>
      <c r="AK646" s="11"/>
      <c r="AL646" s="12"/>
      <c r="AM646" s="10"/>
      <c r="AN646" s="32"/>
      <c r="AO646" s="11"/>
      <c r="AP646" s="10"/>
      <c r="AQ646" s="12"/>
      <c r="AR646" s="10"/>
      <c r="AS646" s="8"/>
    </row>
    <row r="647" spans="34:45" ht="14.25" customHeight="1" x14ac:dyDescent="0.25">
      <c r="AH647" s="5"/>
      <c r="AI647" s="9"/>
      <c r="AJ647" s="10"/>
      <c r="AK647" s="11"/>
      <c r="AL647" s="12"/>
      <c r="AM647" s="10"/>
      <c r="AN647" s="32"/>
      <c r="AO647" s="11"/>
      <c r="AP647" s="10"/>
      <c r="AQ647" s="12"/>
      <c r="AR647" s="10"/>
      <c r="AS647" s="8"/>
    </row>
    <row r="648" spans="34:45" ht="14.25" customHeight="1" x14ac:dyDescent="0.25">
      <c r="AH648" s="5"/>
      <c r="AI648" s="9"/>
      <c r="AJ648" s="10"/>
      <c r="AK648" s="11"/>
      <c r="AL648" s="12"/>
      <c r="AM648" s="10"/>
      <c r="AN648" s="32"/>
      <c r="AO648" s="11"/>
      <c r="AP648" s="10"/>
      <c r="AQ648" s="12"/>
      <c r="AR648" s="10"/>
      <c r="AS648" s="8"/>
    </row>
    <row r="649" spans="34:45" ht="14.25" customHeight="1" x14ac:dyDescent="0.25">
      <c r="AH649" s="5"/>
      <c r="AI649" s="9"/>
      <c r="AJ649" s="10"/>
      <c r="AK649" s="11"/>
      <c r="AL649" s="12"/>
      <c r="AM649" s="10"/>
      <c r="AN649" s="32"/>
      <c r="AO649" s="11"/>
      <c r="AP649" s="10"/>
      <c r="AQ649" s="12"/>
      <c r="AR649" s="10"/>
      <c r="AS649" s="8"/>
    </row>
    <row r="650" spans="34:45" ht="14.25" customHeight="1" x14ac:dyDescent="0.25">
      <c r="AH650" s="5"/>
      <c r="AI650" s="9"/>
      <c r="AJ650" s="10"/>
      <c r="AK650" s="11"/>
      <c r="AL650" s="12"/>
      <c r="AM650" s="10"/>
      <c r="AN650" s="32"/>
      <c r="AO650" s="11"/>
      <c r="AP650" s="10"/>
      <c r="AQ650" s="12"/>
      <c r="AR650" s="10"/>
      <c r="AS650" s="8"/>
    </row>
    <row r="651" spans="34:45" ht="14.25" customHeight="1" x14ac:dyDescent="0.25">
      <c r="AH651" s="5"/>
      <c r="AI651" s="9"/>
      <c r="AJ651" s="10"/>
      <c r="AK651" s="11"/>
      <c r="AL651" s="12"/>
      <c r="AM651" s="10"/>
      <c r="AN651" s="32"/>
      <c r="AO651" s="11"/>
      <c r="AP651" s="10"/>
      <c r="AQ651" s="12"/>
      <c r="AR651" s="10"/>
      <c r="AS651" s="8"/>
    </row>
    <row r="652" spans="34:45" ht="14.25" customHeight="1" x14ac:dyDescent="0.25">
      <c r="AH652" s="5"/>
      <c r="AI652" s="9"/>
      <c r="AJ652" s="10"/>
      <c r="AK652" s="11"/>
      <c r="AL652" s="12"/>
      <c r="AM652" s="10"/>
      <c r="AN652" s="32"/>
      <c r="AO652" s="11"/>
      <c r="AP652" s="10"/>
      <c r="AQ652" s="12"/>
      <c r="AR652" s="10"/>
      <c r="AS652" s="8"/>
    </row>
    <row r="653" spans="34:45" ht="14.25" customHeight="1" x14ac:dyDescent="0.25">
      <c r="AH653" s="5"/>
      <c r="AI653" s="9"/>
      <c r="AJ653" s="10"/>
      <c r="AK653" s="11"/>
      <c r="AL653" s="12"/>
      <c r="AM653" s="10"/>
      <c r="AN653" s="32"/>
      <c r="AO653" s="11"/>
      <c r="AP653" s="10"/>
      <c r="AQ653" s="12"/>
      <c r="AR653" s="10"/>
      <c r="AS653" s="8"/>
    </row>
    <row r="654" spans="34:45" ht="14.25" customHeight="1" x14ac:dyDescent="0.25">
      <c r="AH654" s="5"/>
      <c r="AI654" s="9"/>
      <c r="AJ654" s="10"/>
      <c r="AK654" s="11"/>
      <c r="AL654" s="12"/>
      <c r="AM654" s="10"/>
      <c r="AN654" s="32"/>
      <c r="AO654" s="11"/>
      <c r="AP654" s="10"/>
      <c r="AQ654" s="12"/>
      <c r="AR654" s="10"/>
      <c r="AS654" s="8"/>
    </row>
    <row r="655" spans="34:45" ht="14.25" customHeight="1" x14ac:dyDescent="0.25">
      <c r="AH655" s="5"/>
      <c r="AI655" s="9"/>
      <c r="AJ655" s="10"/>
      <c r="AK655" s="11"/>
      <c r="AL655" s="12"/>
      <c r="AM655" s="10"/>
      <c r="AN655" s="32"/>
      <c r="AO655" s="11"/>
      <c r="AP655" s="10"/>
      <c r="AQ655" s="12"/>
      <c r="AR655" s="10"/>
      <c r="AS655" s="8"/>
    </row>
    <row r="656" spans="34:45" ht="14.25" customHeight="1" x14ac:dyDescent="0.25">
      <c r="AH656" s="5"/>
      <c r="AI656" s="9"/>
      <c r="AJ656" s="10"/>
      <c r="AK656" s="11"/>
      <c r="AL656" s="12"/>
      <c r="AM656" s="10"/>
      <c r="AN656" s="32"/>
      <c r="AO656" s="11"/>
      <c r="AP656" s="10"/>
      <c r="AQ656" s="12"/>
      <c r="AR656" s="10"/>
      <c r="AS656" s="8"/>
    </row>
    <row r="657" spans="34:45" ht="14.25" customHeight="1" x14ac:dyDescent="0.25">
      <c r="AH657" s="5"/>
      <c r="AI657" s="9"/>
      <c r="AJ657" s="10"/>
      <c r="AK657" s="11"/>
      <c r="AL657" s="12"/>
      <c r="AM657" s="10"/>
      <c r="AN657" s="32"/>
      <c r="AO657" s="11"/>
      <c r="AP657" s="10"/>
      <c r="AQ657" s="12"/>
      <c r="AR657" s="10"/>
      <c r="AS657" s="8"/>
    </row>
    <row r="658" spans="34:45" ht="14.25" customHeight="1" x14ac:dyDescent="0.25">
      <c r="AH658" s="5"/>
      <c r="AI658" s="9"/>
      <c r="AJ658" s="10"/>
      <c r="AK658" s="11"/>
      <c r="AL658" s="12"/>
      <c r="AM658" s="10"/>
      <c r="AN658" s="32"/>
      <c r="AO658" s="11"/>
      <c r="AP658" s="10"/>
      <c r="AQ658" s="12"/>
      <c r="AR658" s="10"/>
      <c r="AS658" s="8"/>
    </row>
    <row r="659" spans="34:45" ht="14.25" customHeight="1" x14ac:dyDescent="0.25">
      <c r="AH659" s="5"/>
      <c r="AI659" s="9"/>
      <c r="AJ659" s="10"/>
      <c r="AK659" s="11"/>
      <c r="AL659" s="12"/>
      <c r="AM659" s="10"/>
      <c r="AN659" s="32"/>
      <c r="AO659" s="11"/>
      <c r="AP659" s="10"/>
      <c r="AQ659" s="12"/>
      <c r="AR659" s="10"/>
      <c r="AS659" s="8"/>
    </row>
    <row r="660" spans="34:45" ht="14.25" customHeight="1" x14ac:dyDescent="0.25">
      <c r="AH660" s="5"/>
      <c r="AI660" s="9"/>
      <c r="AJ660" s="10"/>
      <c r="AK660" s="11"/>
      <c r="AL660" s="12"/>
      <c r="AM660" s="10"/>
      <c r="AN660" s="32"/>
      <c r="AO660" s="11"/>
      <c r="AP660" s="10"/>
      <c r="AQ660" s="12"/>
      <c r="AR660" s="10"/>
      <c r="AS660" s="8"/>
    </row>
    <row r="661" spans="34:45" ht="14.25" customHeight="1" x14ac:dyDescent="0.25">
      <c r="AH661" s="5"/>
      <c r="AI661" s="9"/>
      <c r="AJ661" s="10"/>
      <c r="AK661" s="11"/>
      <c r="AL661" s="12"/>
      <c r="AM661" s="10"/>
      <c r="AN661" s="32"/>
      <c r="AO661" s="11"/>
      <c r="AP661" s="10"/>
      <c r="AQ661" s="12"/>
      <c r="AR661" s="10"/>
      <c r="AS661" s="8"/>
    </row>
    <row r="662" spans="34:45" ht="14.25" customHeight="1" x14ac:dyDescent="0.25">
      <c r="AH662" s="5"/>
      <c r="AI662" s="9"/>
      <c r="AJ662" s="10"/>
      <c r="AK662" s="11"/>
      <c r="AL662" s="12"/>
      <c r="AM662" s="10"/>
      <c r="AN662" s="32"/>
      <c r="AO662" s="11"/>
      <c r="AP662" s="10"/>
      <c r="AQ662" s="12"/>
      <c r="AR662" s="10"/>
      <c r="AS662" s="8"/>
    </row>
    <row r="663" spans="34:45" ht="14.25" customHeight="1" x14ac:dyDescent="0.25">
      <c r="AH663" s="5"/>
      <c r="AI663" s="9"/>
      <c r="AJ663" s="10"/>
      <c r="AK663" s="11"/>
      <c r="AL663" s="12"/>
      <c r="AM663" s="10"/>
      <c r="AN663" s="32"/>
      <c r="AO663" s="11"/>
      <c r="AP663" s="10"/>
      <c r="AQ663" s="12"/>
      <c r="AR663" s="10"/>
      <c r="AS663" s="8"/>
    </row>
    <row r="664" spans="34:45" ht="14.25" customHeight="1" x14ac:dyDescent="0.25">
      <c r="AH664" s="5"/>
      <c r="AI664" s="9"/>
      <c r="AJ664" s="10"/>
      <c r="AK664" s="11"/>
      <c r="AL664" s="12"/>
      <c r="AM664" s="10"/>
      <c r="AN664" s="32"/>
      <c r="AO664" s="11"/>
      <c r="AP664" s="10"/>
      <c r="AQ664" s="12"/>
      <c r="AR664" s="10"/>
      <c r="AS664" s="8"/>
    </row>
    <row r="665" spans="34:45" ht="14.25" customHeight="1" x14ac:dyDescent="0.25">
      <c r="AH665" s="5"/>
      <c r="AI665" s="9"/>
      <c r="AJ665" s="10"/>
      <c r="AK665" s="11"/>
      <c r="AL665" s="12"/>
      <c r="AM665" s="10"/>
      <c r="AN665" s="32"/>
      <c r="AO665" s="11"/>
      <c r="AP665" s="10"/>
      <c r="AQ665" s="12"/>
      <c r="AR665" s="10"/>
      <c r="AS665" s="8"/>
    </row>
    <row r="666" spans="34:45" ht="14.25" customHeight="1" x14ac:dyDescent="0.25">
      <c r="AH666" s="5"/>
      <c r="AI666" s="9"/>
      <c r="AJ666" s="10"/>
      <c r="AK666" s="11"/>
      <c r="AL666" s="12"/>
      <c r="AM666" s="10"/>
      <c r="AN666" s="32"/>
      <c r="AO666" s="11"/>
      <c r="AP666" s="10"/>
      <c r="AQ666" s="12"/>
      <c r="AR666" s="10"/>
      <c r="AS666" s="8"/>
    </row>
    <row r="667" spans="34:45" ht="14.25" customHeight="1" x14ac:dyDescent="0.25">
      <c r="AH667" s="5"/>
      <c r="AI667" s="9"/>
      <c r="AJ667" s="10"/>
      <c r="AK667" s="11"/>
      <c r="AL667" s="12"/>
      <c r="AM667" s="10"/>
      <c r="AN667" s="32"/>
      <c r="AO667" s="11"/>
      <c r="AP667" s="10"/>
      <c r="AQ667" s="12"/>
      <c r="AR667" s="10"/>
      <c r="AS667" s="8"/>
    </row>
    <row r="668" spans="34:45" ht="14.25" customHeight="1" x14ac:dyDescent="0.25">
      <c r="AH668" s="5"/>
      <c r="AI668" s="9"/>
      <c r="AJ668" s="10"/>
      <c r="AK668" s="11"/>
      <c r="AL668" s="12"/>
      <c r="AM668" s="10"/>
      <c r="AN668" s="32"/>
      <c r="AO668" s="11"/>
      <c r="AP668" s="10"/>
      <c r="AQ668" s="12"/>
      <c r="AR668" s="10"/>
      <c r="AS668" s="8"/>
    </row>
    <row r="669" spans="34:45" ht="14.25" customHeight="1" x14ac:dyDescent="0.25">
      <c r="AH669" s="5"/>
      <c r="AI669" s="9"/>
      <c r="AJ669" s="10"/>
      <c r="AK669" s="11"/>
      <c r="AL669" s="12"/>
      <c r="AM669" s="10"/>
      <c r="AN669" s="32"/>
      <c r="AO669" s="11"/>
      <c r="AP669" s="10"/>
      <c r="AQ669" s="12"/>
      <c r="AR669" s="10"/>
      <c r="AS669" s="8"/>
    </row>
    <row r="670" spans="34:45" ht="14.25" customHeight="1" x14ac:dyDescent="0.25">
      <c r="AH670" s="5"/>
      <c r="AI670" s="9"/>
      <c r="AJ670" s="10"/>
      <c r="AK670" s="11"/>
      <c r="AL670" s="12"/>
      <c r="AM670" s="10"/>
      <c r="AN670" s="32"/>
      <c r="AO670" s="11"/>
      <c r="AP670" s="10"/>
      <c r="AQ670" s="12"/>
      <c r="AR670" s="10"/>
      <c r="AS670" s="8"/>
    </row>
    <row r="671" spans="34:45" ht="14.25" customHeight="1" x14ac:dyDescent="0.25">
      <c r="AH671" s="5"/>
      <c r="AI671" s="9"/>
      <c r="AJ671" s="10"/>
      <c r="AK671" s="11"/>
      <c r="AL671" s="12"/>
      <c r="AM671" s="10"/>
      <c r="AN671" s="32"/>
      <c r="AO671" s="11"/>
      <c r="AP671" s="10"/>
      <c r="AQ671" s="12"/>
      <c r="AR671" s="10"/>
      <c r="AS671" s="8"/>
    </row>
    <row r="672" spans="34:45" ht="14.25" customHeight="1" x14ac:dyDescent="0.25">
      <c r="AH672" s="5"/>
      <c r="AI672" s="9"/>
      <c r="AJ672" s="10"/>
      <c r="AK672" s="11"/>
      <c r="AL672" s="12"/>
      <c r="AM672" s="10"/>
      <c r="AN672" s="32"/>
      <c r="AO672" s="11"/>
      <c r="AP672" s="10"/>
      <c r="AQ672" s="12"/>
      <c r="AR672" s="10"/>
      <c r="AS672" s="8"/>
    </row>
    <row r="673" spans="34:45" ht="14.25" customHeight="1" x14ac:dyDescent="0.25">
      <c r="AH673" s="5"/>
      <c r="AI673" s="9"/>
      <c r="AJ673" s="10"/>
      <c r="AK673" s="11"/>
      <c r="AL673" s="12"/>
      <c r="AM673" s="10"/>
      <c r="AN673" s="32"/>
      <c r="AO673" s="11"/>
      <c r="AP673" s="10"/>
      <c r="AQ673" s="12"/>
      <c r="AR673" s="10"/>
      <c r="AS673" s="8"/>
    </row>
    <row r="674" spans="34:45" ht="14.25" customHeight="1" x14ac:dyDescent="0.25">
      <c r="AH674" s="5"/>
      <c r="AI674" s="9"/>
      <c r="AJ674" s="10"/>
      <c r="AK674" s="11"/>
      <c r="AL674" s="12"/>
      <c r="AM674" s="10"/>
      <c r="AN674" s="32"/>
      <c r="AO674" s="11"/>
      <c r="AP674" s="10"/>
      <c r="AQ674" s="12"/>
      <c r="AR674" s="10"/>
      <c r="AS674" s="8"/>
    </row>
    <row r="675" spans="34:45" ht="14.25" customHeight="1" x14ac:dyDescent="0.25">
      <c r="AH675" s="5"/>
      <c r="AI675" s="9"/>
      <c r="AJ675" s="10"/>
      <c r="AK675" s="11"/>
      <c r="AL675" s="12"/>
      <c r="AM675" s="10"/>
      <c r="AN675" s="32"/>
      <c r="AO675" s="11"/>
      <c r="AP675" s="10"/>
      <c r="AQ675" s="12"/>
      <c r="AR675" s="10"/>
      <c r="AS675" s="8"/>
    </row>
    <row r="676" spans="34:45" ht="14.25" customHeight="1" x14ac:dyDescent="0.25">
      <c r="AH676" s="5"/>
      <c r="AI676" s="9"/>
      <c r="AJ676" s="10"/>
      <c r="AK676" s="11"/>
      <c r="AL676" s="12"/>
      <c r="AM676" s="10"/>
      <c r="AN676" s="32"/>
      <c r="AO676" s="11"/>
      <c r="AP676" s="10"/>
      <c r="AQ676" s="12"/>
      <c r="AR676" s="10"/>
      <c r="AS676" s="8"/>
    </row>
    <row r="677" spans="34:45" ht="14.25" customHeight="1" x14ac:dyDescent="0.25">
      <c r="AH677" s="5"/>
      <c r="AI677" s="9"/>
      <c r="AJ677" s="10"/>
      <c r="AK677" s="11"/>
      <c r="AL677" s="12"/>
      <c r="AM677" s="10"/>
      <c r="AN677" s="32"/>
      <c r="AO677" s="11"/>
      <c r="AP677" s="10"/>
      <c r="AQ677" s="12"/>
      <c r="AR677" s="10"/>
      <c r="AS677" s="8"/>
    </row>
    <row r="678" spans="34:45" ht="14.25" customHeight="1" x14ac:dyDescent="0.25">
      <c r="AH678" s="5"/>
      <c r="AI678" s="9"/>
      <c r="AJ678" s="10"/>
      <c r="AK678" s="11"/>
      <c r="AL678" s="12"/>
      <c r="AM678" s="10"/>
      <c r="AN678" s="32"/>
      <c r="AO678" s="11"/>
      <c r="AP678" s="10"/>
      <c r="AQ678" s="12"/>
      <c r="AR678" s="10"/>
      <c r="AS678" s="8"/>
    </row>
    <row r="679" spans="34:45" ht="14.25" customHeight="1" x14ac:dyDescent="0.25">
      <c r="AH679" s="5"/>
      <c r="AI679" s="9"/>
      <c r="AJ679" s="10"/>
      <c r="AK679" s="11"/>
      <c r="AL679" s="12"/>
      <c r="AM679" s="10"/>
      <c r="AN679" s="32"/>
      <c r="AO679" s="11"/>
      <c r="AP679" s="10"/>
      <c r="AQ679" s="12"/>
      <c r="AR679" s="10"/>
      <c r="AS679" s="8"/>
    </row>
    <row r="680" spans="34:45" ht="14.25" customHeight="1" x14ac:dyDescent="0.25">
      <c r="AH680" s="5"/>
      <c r="AI680" s="9"/>
      <c r="AJ680" s="10"/>
      <c r="AK680" s="11"/>
      <c r="AL680" s="12"/>
      <c r="AM680" s="10"/>
      <c r="AN680" s="32"/>
      <c r="AO680" s="11"/>
      <c r="AP680" s="10"/>
      <c r="AQ680" s="12"/>
      <c r="AR680" s="10"/>
      <c r="AS680" s="8"/>
    </row>
    <row r="681" spans="34:45" ht="14.25" customHeight="1" x14ac:dyDescent="0.25">
      <c r="AH681" s="5"/>
      <c r="AI681" s="9"/>
      <c r="AJ681" s="10"/>
      <c r="AK681" s="11"/>
      <c r="AL681" s="12"/>
      <c r="AM681" s="10"/>
      <c r="AN681" s="32"/>
      <c r="AO681" s="11"/>
      <c r="AP681" s="10"/>
      <c r="AQ681" s="12"/>
      <c r="AR681" s="10"/>
      <c r="AS681" s="8"/>
    </row>
    <row r="682" spans="34:45" ht="14.25" customHeight="1" x14ac:dyDescent="0.25">
      <c r="AH682" s="5"/>
      <c r="AI682" s="9"/>
      <c r="AJ682" s="10"/>
      <c r="AK682" s="11"/>
      <c r="AL682" s="12"/>
      <c r="AM682" s="10"/>
      <c r="AN682" s="32"/>
      <c r="AO682" s="11"/>
      <c r="AP682" s="10"/>
      <c r="AQ682" s="12"/>
      <c r="AR682" s="10"/>
      <c r="AS682" s="8"/>
    </row>
    <row r="683" spans="34:45" ht="14.25" customHeight="1" x14ac:dyDescent="0.25">
      <c r="AH683" s="5"/>
      <c r="AI683" s="9"/>
      <c r="AJ683" s="10"/>
      <c r="AK683" s="11"/>
      <c r="AL683" s="12"/>
      <c r="AM683" s="10"/>
      <c r="AN683" s="32"/>
      <c r="AO683" s="11"/>
      <c r="AP683" s="10"/>
      <c r="AQ683" s="12"/>
      <c r="AR683" s="10"/>
      <c r="AS683" s="8"/>
    </row>
    <row r="684" spans="34:45" ht="14.25" customHeight="1" x14ac:dyDescent="0.25">
      <c r="AH684" s="5"/>
      <c r="AI684" s="9"/>
      <c r="AJ684" s="10"/>
      <c r="AK684" s="11"/>
      <c r="AL684" s="12"/>
      <c r="AM684" s="10"/>
      <c r="AN684" s="32"/>
      <c r="AO684" s="11"/>
      <c r="AP684" s="10"/>
      <c r="AQ684" s="12"/>
      <c r="AR684" s="10"/>
      <c r="AS684" s="8"/>
    </row>
    <row r="685" spans="34:45" ht="14.25" customHeight="1" x14ac:dyDescent="0.25">
      <c r="AH685" s="5"/>
      <c r="AI685" s="9"/>
      <c r="AJ685" s="10"/>
      <c r="AK685" s="11"/>
      <c r="AL685" s="12"/>
      <c r="AM685" s="10"/>
      <c r="AN685" s="32"/>
      <c r="AO685" s="11"/>
      <c r="AP685" s="10"/>
      <c r="AQ685" s="12"/>
      <c r="AR685" s="10"/>
      <c r="AS685" s="8"/>
    </row>
    <row r="686" spans="34:45" ht="14.25" customHeight="1" x14ac:dyDescent="0.25">
      <c r="AH686" s="5"/>
      <c r="AI686" s="9"/>
      <c r="AJ686" s="10"/>
      <c r="AK686" s="11"/>
      <c r="AL686" s="12"/>
      <c r="AM686" s="10"/>
      <c r="AN686" s="32"/>
      <c r="AO686" s="11"/>
      <c r="AP686" s="10"/>
      <c r="AQ686" s="12"/>
      <c r="AR686" s="10"/>
      <c r="AS686" s="8"/>
    </row>
    <row r="687" spans="34:45" ht="14.25" customHeight="1" x14ac:dyDescent="0.25">
      <c r="AH687" s="5"/>
      <c r="AI687" s="9"/>
      <c r="AJ687" s="10"/>
      <c r="AK687" s="11"/>
      <c r="AL687" s="12"/>
      <c r="AM687" s="10"/>
      <c r="AN687" s="32"/>
      <c r="AO687" s="11"/>
      <c r="AP687" s="10"/>
      <c r="AQ687" s="12"/>
      <c r="AR687" s="10"/>
      <c r="AS687" s="8"/>
    </row>
    <row r="688" spans="34:45" ht="14.25" customHeight="1" x14ac:dyDescent="0.25">
      <c r="AH688" s="5"/>
      <c r="AI688" s="9"/>
      <c r="AJ688" s="10"/>
      <c r="AK688" s="11"/>
      <c r="AL688" s="12"/>
      <c r="AM688" s="10"/>
      <c r="AN688" s="32"/>
      <c r="AO688" s="11"/>
      <c r="AP688" s="10"/>
      <c r="AQ688" s="12"/>
      <c r="AR688" s="10"/>
      <c r="AS688" s="8"/>
    </row>
    <row r="689" spans="34:45" ht="14.25" customHeight="1" x14ac:dyDescent="0.25">
      <c r="AH689" s="5"/>
      <c r="AI689" s="9"/>
      <c r="AJ689" s="10"/>
      <c r="AK689" s="11"/>
      <c r="AL689" s="12"/>
      <c r="AM689" s="10"/>
      <c r="AN689" s="32"/>
      <c r="AO689" s="11"/>
      <c r="AP689" s="10"/>
      <c r="AQ689" s="12"/>
      <c r="AR689" s="10"/>
      <c r="AS689" s="8"/>
    </row>
    <row r="690" spans="34:45" ht="14.25" customHeight="1" x14ac:dyDescent="0.25">
      <c r="AH690" s="5"/>
      <c r="AI690" s="9"/>
      <c r="AJ690" s="10"/>
      <c r="AK690" s="11"/>
      <c r="AL690" s="12"/>
      <c r="AM690" s="10"/>
      <c r="AN690" s="32"/>
      <c r="AO690" s="11"/>
      <c r="AP690" s="10"/>
      <c r="AQ690" s="12"/>
      <c r="AR690" s="10"/>
      <c r="AS690" s="8"/>
    </row>
    <row r="691" spans="34:45" ht="14.25" customHeight="1" x14ac:dyDescent="0.25">
      <c r="AH691" s="5"/>
      <c r="AI691" s="9"/>
      <c r="AJ691" s="10"/>
      <c r="AK691" s="11"/>
      <c r="AL691" s="12"/>
      <c r="AM691" s="10"/>
      <c r="AN691" s="32"/>
      <c r="AO691" s="11"/>
      <c r="AP691" s="10"/>
      <c r="AQ691" s="12"/>
      <c r="AR691" s="10"/>
      <c r="AS691" s="8"/>
    </row>
    <row r="692" spans="34:45" ht="14.25" customHeight="1" x14ac:dyDescent="0.25">
      <c r="AH692" s="5"/>
      <c r="AI692" s="9"/>
      <c r="AJ692" s="10"/>
      <c r="AK692" s="11"/>
      <c r="AL692" s="12"/>
      <c r="AM692" s="10"/>
      <c r="AN692" s="32"/>
      <c r="AO692" s="11"/>
      <c r="AP692" s="10"/>
      <c r="AQ692" s="12"/>
      <c r="AR692" s="10"/>
      <c r="AS692" s="8"/>
    </row>
    <row r="693" spans="34:45" ht="14.25" customHeight="1" x14ac:dyDescent="0.25">
      <c r="AH693" s="5"/>
      <c r="AI693" s="9"/>
      <c r="AJ693" s="10"/>
      <c r="AK693" s="11"/>
      <c r="AL693" s="12"/>
      <c r="AM693" s="10"/>
      <c r="AN693" s="32"/>
      <c r="AO693" s="11"/>
      <c r="AP693" s="10"/>
      <c r="AQ693" s="12"/>
      <c r="AR693" s="10"/>
      <c r="AS693" s="8"/>
    </row>
    <row r="694" spans="34:45" ht="14.25" customHeight="1" x14ac:dyDescent="0.25">
      <c r="AH694" s="5"/>
      <c r="AI694" s="9"/>
      <c r="AJ694" s="10"/>
      <c r="AK694" s="11"/>
      <c r="AL694" s="12"/>
      <c r="AM694" s="10"/>
      <c r="AN694" s="32"/>
      <c r="AO694" s="11"/>
      <c r="AP694" s="10"/>
      <c r="AQ694" s="12"/>
      <c r="AR694" s="10"/>
      <c r="AS694" s="8"/>
    </row>
    <row r="695" spans="34:45" ht="14.25" customHeight="1" x14ac:dyDescent="0.25">
      <c r="AH695" s="5"/>
      <c r="AI695" s="9"/>
      <c r="AJ695" s="10"/>
      <c r="AK695" s="11"/>
      <c r="AL695" s="12"/>
      <c r="AM695" s="10"/>
      <c r="AN695" s="32"/>
      <c r="AO695" s="11"/>
      <c r="AP695" s="10"/>
      <c r="AQ695" s="12"/>
      <c r="AR695" s="10"/>
      <c r="AS695" s="8"/>
    </row>
    <row r="696" spans="34:45" ht="14.25" customHeight="1" x14ac:dyDescent="0.25">
      <c r="AH696" s="5"/>
      <c r="AI696" s="9"/>
      <c r="AJ696" s="10"/>
      <c r="AK696" s="11"/>
      <c r="AL696" s="12"/>
      <c r="AM696" s="10"/>
      <c r="AN696" s="32"/>
      <c r="AO696" s="11"/>
      <c r="AP696" s="10"/>
      <c r="AQ696" s="12"/>
      <c r="AR696" s="10"/>
      <c r="AS696" s="8"/>
    </row>
    <row r="697" spans="34:45" ht="14.25" customHeight="1" x14ac:dyDescent="0.25">
      <c r="AH697" s="5"/>
      <c r="AI697" s="9"/>
      <c r="AJ697" s="10"/>
      <c r="AK697" s="11"/>
      <c r="AL697" s="12"/>
      <c r="AM697" s="10"/>
      <c r="AN697" s="32"/>
      <c r="AO697" s="11"/>
      <c r="AP697" s="10"/>
      <c r="AQ697" s="12"/>
      <c r="AR697" s="10"/>
      <c r="AS697" s="8"/>
    </row>
    <row r="698" spans="34:45" ht="14.25" customHeight="1" x14ac:dyDescent="0.25">
      <c r="AH698" s="5"/>
      <c r="AI698" s="9"/>
      <c r="AJ698" s="10"/>
      <c r="AK698" s="11"/>
      <c r="AL698" s="12"/>
      <c r="AM698" s="10"/>
      <c r="AN698" s="32"/>
      <c r="AO698" s="11"/>
      <c r="AP698" s="10"/>
      <c r="AQ698" s="12"/>
      <c r="AR698" s="10"/>
      <c r="AS698" s="8"/>
    </row>
    <row r="699" spans="34:45" ht="14.25" customHeight="1" x14ac:dyDescent="0.25">
      <c r="AH699" s="5"/>
      <c r="AI699" s="9"/>
      <c r="AJ699" s="10"/>
      <c r="AK699" s="11"/>
      <c r="AL699" s="12"/>
      <c r="AM699" s="10"/>
      <c r="AN699" s="32"/>
      <c r="AO699" s="11"/>
      <c r="AP699" s="10"/>
      <c r="AQ699" s="12"/>
      <c r="AR699" s="10"/>
      <c r="AS699" s="8"/>
    </row>
    <row r="700" spans="34:45" ht="14.25" customHeight="1" x14ac:dyDescent="0.25">
      <c r="AH700" s="5"/>
      <c r="AI700" s="9"/>
      <c r="AJ700" s="10"/>
      <c r="AK700" s="11"/>
      <c r="AL700" s="12"/>
      <c r="AM700" s="10"/>
      <c r="AN700" s="32"/>
      <c r="AO700" s="11"/>
      <c r="AP700" s="10"/>
      <c r="AQ700" s="12"/>
      <c r="AR700" s="10"/>
      <c r="AS700" s="8"/>
    </row>
    <row r="701" spans="34:45" ht="14.25" customHeight="1" x14ac:dyDescent="0.25">
      <c r="AH701" s="5"/>
      <c r="AI701" s="9"/>
      <c r="AJ701" s="10"/>
      <c r="AK701" s="11"/>
      <c r="AL701" s="12"/>
      <c r="AM701" s="10"/>
      <c r="AN701" s="32"/>
      <c r="AO701" s="11"/>
      <c r="AP701" s="10"/>
      <c r="AQ701" s="12"/>
      <c r="AR701" s="10"/>
      <c r="AS701" s="8"/>
    </row>
    <row r="702" spans="34:45" ht="14.25" customHeight="1" x14ac:dyDescent="0.25">
      <c r="AH702" s="5"/>
      <c r="AI702" s="9"/>
      <c r="AJ702" s="10"/>
      <c r="AK702" s="11"/>
      <c r="AL702" s="12"/>
      <c r="AM702" s="10"/>
      <c r="AN702" s="32"/>
      <c r="AO702" s="11"/>
      <c r="AP702" s="10"/>
      <c r="AQ702" s="12"/>
      <c r="AR702" s="10"/>
      <c r="AS702" s="8"/>
    </row>
    <row r="703" spans="34:45" ht="14.25" customHeight="1" x14ac:dyDescent="0.25">
      <c r="AH703" s="5"/>
      <c r="AI703" s="9"/>
      <c r="AJ703" s="10"/>
      <c r="AK703" s="11"/>
      <c r="AL703" s="12"/>
      <c r="AM703" s="10"/>
      <c r="AN703" s="32"/>
      <c r="AO703" s="11"/>
      <c r="AP703" s="10"/>
      <c r="AQ703" s="12"/>
      <c r="AR703" s="10"/>
      <c r="AS703" s="8"/>
    </row>
    <row r="704" spans="34:45" ht="14.25" customHeight="1" x14ac:dyDescent="0.25">
      <c r="AH704" s="5"/>
      <c r="AI704" s="9"/>
      <c r="AJ704" s="10"/>
      <c r="AK704" s="11"/>
      <c r="AL704" s="12"/>
      <c r="AM704" s="10"/>
      <c r="AN704" s="32"/>
      <c r="AO704" s="11"/>
      <c r="AP704" s="10"/>
      <c r="AQ704" s="12"/>
      <c r="AR704" s="10"/>
      <c r="AS704" s="8"/>
    </row>
    <row r="705" spans="34:45" ht="14.25" customHeight="1" x14ac:dyDescent="0.25">
      <c r="AH705" s="5"/>
      <c r="AI705" s="9"/>
      <c r="AJ705" s="10"/>
      <c r="AK705" s="11"/>
      <c r="AL705" s="12"/>
      <c r="AM705" s="10"/>
      <c r="AN705" s="32"/>
      <c r="AO705" s="11"/>
      <c r="AP705" s="10"/>
      <c r="AQ705" s="12"/>
      <c r="AR705" s="10"/>
      <c r="AS705" s="8"/>
    </row>
    <row r="706" spans="34:45" ht="14.25" customHeight="1" x14ac:dyDescent="0.25">
      <c r="AH706" s="5"/>
      <c r="AI706" s="9"/>
      <c r="AJ706" s="10"/>
      <c r="AK706" s="11"/>
      <c r="AL706" s="12"/>
      <c r="AM706" s="10"/>
      <c r="AN706" s="32"/>
      <c r="AO706" s="11"/>
      <c r="AP706" s="10"/>
      <c r="AQ706" s="12"/>
      <c r="AR706" s="10"/>
      <c r="AS706" s="8"/>
    </row>
    <row r="707" spans="34:45" ht="14.25" customHeight="1" x14ac:dyDescent="0.25">
      <c r="AH707" s="5"/>
      <c r="AI707" s="9"/>
      <c r="AJ707" s="10"/>
      <c r="AK707" s="11"/>
      <c r="AL707" s="12"/>
      <c r="AM707" s="10"/>
      <c r="AN707" s="32"/>
      <c r="AO707" s="11"/>
      <c r="AP707" s="10"/>
      <c r="AQ707" s="12"/>
      <c r="AR707" s="10"/>
      <c r="AS707" s="8"/>
    </row>
    <row r="708" spans="34:45" ht="14.25" customHeight="1" x14ac:dyDescent="0.25">
      <c r="AH708" s="5"/>
      <c r="AI708" s="9"/>
      <c r="AJ708" s="10"/>
      <c r="AK708" s="11"/>
      <c r="AL708" s="12"/>
      <c r="AM708" s="10"/>
      <c r="AN708" s="32"/>
      <c r="AO708" s="11"/>
      <c r="AP708" s="10"/>
      <c r="AQ708" s="12"/>
      <c r="AR708" s="10"/>
      <c r="AS708" s="8"/>
    </row>
    <row r="709" spans="34:45" ht="14.25" customHeight="1" x14ac:dyDescent="0.25">
      <c r="AH709" s="5"/>
      <c r="AI709" s="9"/>
      <c r="AJ709" s="10"/>
      <c r="AK709" s="11"/>
      <c r="AL709" s="12"/>
      <c r="AM709" s="10"/>
      <c r="AN709" s="32"/>
      <c r="AO709" s="11"/>
      <c r="AP709" s="10"/>
      <c r="AQ709" s="12"/>
      <c r="AR709" s="10"/>
      <c r="AS709" s="8"/>
    </row>
    <row r="710" spans="34:45" ht="14.25" customHeight="1" x14ac:dyDescent="0.25">
      <c r="AH710" s="5"/>
      <c r="AI710" s="9"/>
      <c r="AJ710" s="10"/>
      <c r="AK710" s="11"/>
      <c r="AL710" s="12"/>
      <c r="AM710" s="10"/>
      <c r="AN710" s="32"/>
      <c r="AO710" s="11"/>
      <c r="AP710" s="10"/>
      <c r="AQ710" s="12"/>
      <c r="AR710" s="10"/>
      <c r="AS710" s="8"/>
    </row>
    <row r="711" spans="34:45" ht="14.25" customHeight="1" x14ac:dyDescent="0.25">
      <c r="AH711" s="5"/>
      <c r="AI711" s="9"/>
      <c r="AJ711" s="10"/>
      <c r="AK711" s="11"/>
      <c r="AL711" s="12"/>
      <c r="AM711" s="10"/>
      <c r="AN711" s="32"/>
      <c r="AO711" s="11"/>
      <c r="AP711" s="10"/>
      <c r="AQ711" s="12"/>
      <c r="AR711" s="10"/>
      <c r="AS711" s="8"/>
    </row>
    <row r="712" spans="34:45" ht="14.25" customHeight="1" x14ac:dyDescent="0.25">
      <c r="AH712" s="5"/>
      <c r="AI712" s="9"/>
      <c r="AJ712" s="10"/>
      <c r="AK712" s="11"/>
      <c r="AL712" s="12"/>
      <c r="AM712" s="10"/>
      <c r="AN712" s="32"/>
      <c r="AO712" s="11"/>
      <c r="AP712" s="10"/>
      <c r="AQ712" s="12"/>
      <c r="AR712" s="10"/>
      <c r="AS712" s="8"/>
    </row>
    <row r="713" spans="34:45" ht="14.25" customHeight="1" x14ac:dyDescent="0.25">
      <c r="AH713" s="5"/>
      <c r="AI713" s="9"/>
      <c r="AJ713" s="10"/>
      <c r="AK713" s="11"/>
      <c r="AL713" s="12"/>
      <c r="AM713" s="10"/>
      <c r="AN713" s="32"/>
      <c r="AO713" s="11"/>
      <c r="AP713" s="10"/>
      <c r="AQ713" s="12"/>
      <c r="AR713" s="10"/>
      <c r="AS713" s="8"/>
    </row>
    <row r="714" spans="34:45" ht="14.25" customHeight="1" x14ac:dyDescent="0.25">
      <c r="AH714" s="5"/>
      <c r="AI714" s="9"/>
      <c r="AJ714" s="10"/>
      <c r="AK714" s="11"/>
      <c r="AL714" s="12"/>
      <c r="AM714" s="10"/>
      <c r="AN714" s="32"/>
      <c r="AO714" s="11"/>
      <c r="AP714" s="10"/>
      <c r="AQ714" s="12"/>
      <c r="AR714" s="10"/>
      <c r="AS714" s="8"/>
    </row>
    <row r="715" spans="34:45" ht="14.25" customHeight="1" x14ac:dyDescent="0.25">
      <c r="AH715" s="5"/>
      <c r="AI715" s="9"/>
      <c r="AJ715" s="10"/>
      <c r="AK715" s="11"/>
      <c r="AL715" s="12"/>
      <c r="AM715" s="10"/>
      <c r="AN715" s="32"/>
      <c r="AO715" s="11"/>
      <c r="AP715" s="10"/>
      <c r="AQ715" s="12"/>
      <c r="AR715" s="10"/>
      <c r="AS715" s="8"/>
    </row>
    <row r="716" spans="34:45" ht="14.25" customHeight="1" x14ac:dyDescent="0.25">
      <c r="AH716" s="5"/>
      <c r="AI716" s="9"/>
      <c r="AJ716" s="10"/>
      <c r="AK716" s="11"/>
      <c r="AL716" s="12"/>
      <c r="AM716" s="10"/>
      <c r="AN716" s="32"/>
      <c r="AO716" s="11"/>
      <c r="AP716" s="10"/>
      <c r="AQ716" s="12"/>
      <c r="AR716" s="10"/>
      <c r="AS716" s="8"/>
    </row>
    <row r="717" spans="34:45" ht="14.25" customHeight="1" x14ac:dyDescent="0.25">
      <c r="AH717" s="5"/>
      <c r="AI717" s="9"/>
      <c r="AJ717" s="10"/>
      <c r="AK717" s="11"/>
      <c r="AL717" s="12"/>
      <c r="AM717" s="10"/>
      <c r="AN717" s="32"/>
      <c r="AO717" s="11"/>
      <c r="AP717" s="10"/>
      <c r="AQ717" s="12"/>
      <c r="AR717" s="10"/>
      <c r="AS717" s="8"/>
    </row>
    <row r="718" spans="34:45" ht="14.25" customHeight="1" x14ac:dyDescent="0.25">
      <c r="AH718" s="5"/>
      <c r="AI718" s="9"/>
      <c r="AJ718" s="10"/>
      <c r="AK718" s="11"/>
      <c r="AL718" s="12"/>
      <c r="AM718" s="10"/>
      <c r="AN718" s="32"/>
      <c r="AO718" s="11"/>
      <c r="AP718" s="10"/>
      <c r="AQ718" s="12"/>
      <c r="AR718" s="10"/>
      <c r="AS718" s="8"/>
    </row>
    <row r="719" spans="34:45" ht="14.25" customHeight="1" x14ac:dyDescent="0.25">
      <c r="AH719" s="5"/>
      <c r="AI719" s="9"/>
      <c r="AJ719" s="10"/>
      <c r="AK719" s="11"/>
      <c r="AL719" s="12"/>
      <c r="AM719" s="10"/>
      <c r="AN719" s="32"/>
      <c r="AO719" s="11"/>
      <c r="AP719" s="10"/>
      <c r="AQ719" s="12"/>
      <c r="AR719" s="10"/>
      <c r="AS719" s="8"/>
    </row>
    <row r="720" spans="34:45" ht="14.25" customHeight="1" x14ac:dyDescent="0.25">
      <c r="AH720" s="5"/>
      <c r="AI720" s="9"/>
      <c r="AJ720" s="10"/>
      <c r="AK720" s="11"/>
      <c r="AL720" s="12"/>
      <c r="AM720" s="10"/>
      <c r="AN720" s="32"/>
      <c r="AO720" s="11"/>
      <c r="AP720" s="10"/>
      <c r="AQ720" s="12"/>
      <c r="AR720" s="10"/>
      <c r="AS720" s="8"/>
    </row>
    <row r="721" spans="34:45" ht="14.25" customHeight="1" x14ac:dyDescent="0.25">
      <c r="AH721" s="5"/>
      <c r="AI721" s="9"/>
      <c r="AJ721" s="10"/>
      <c r="AK721" s="11"/>
      <c r="AL721" s="12"/>
      <c r="AM721" s="10"/>
      <c r="AN721" s="32"/>
      <c r="AO721" s="11"/>
      <c r="AP721" s="10"/>
      <c r="AQ721" s="12"/>
      <c r="AR721" s="10"/>
      <c r="AS721" s="8"/>
    </row>
    <row r="722" spans="34:45" ht="14.25" customHeight="1" x14ac:dyDescent="0.25">
      <c r="AH722" s="5"/>
      <c r="AI722" s="9"/>
      <c r="AJ722" s="10"/>
      <c r="AK722" s="11"/>
      <c r="AL722" s="12"/>
      <c r="AM722" s="10"/>
      <c r="AN722" s="32"/>
      <c r="AO722" s="11"/>
      <c r="AP722" s="10"/>
      <c r="AQ722" s="12"/>
      <c r="AR722" s="10"/>
      <c r="AS722" s="8"/>
    </row>
    <row r="723" spans="34:45" ht="14.25" customHeight="1" x14ac:dyDescent="0.25">
      <c r="AH723" s="5"/>
      <c r="AI723" s="9"/>
      <c r="AJ723" s="10"/>
      <c r="AK723" s="11"/>
      <c r="AL723" s="12"/>
      <c r="AM723" s="10"/>
      <c r="AN723" s="32"/>
      <c r="AO723" s="11"/>
      <c r="AP723" s="10"/>
      <c r="AQ723" s="12"/>
      <c r="AR723" s="10"/>
      <c r="AS723" s="8"/>
    </row>
    <row r="724" spans="34:45" ht="14.25" customHeight="1" x14ac:dyDescent="0.25">
      <c r="AH724" s="5"/>
      <c r="AI724" s="9"/>
      <c r="AJ724" s="10"/>
      <c r="AK724" s="11"/>
      <c r="AL724" s="12"/>
      <c r="AM724" s="10"/>
      <c r="AN724" s="32"/>
      <c r="AO724" s="11"/>
      <c r="AP724" s="10"/>
      <c r="AQ724" s="12"/>
      <c r="AR724" s="10"/>
      <c r="AS724" s="8"/>
    </row>
    <row r="725" spans="34:45" ht="14.25" customHeight="1" x14ac:dyDescent="0.25">
      <c r="AH725" s="5"/>
      <c r="AI725" s="9"/>
      <c r="AJ725" s="10"/>
      <c r="AK725" s="11"/>
      <c r="AL725" s="12"/>
      <c r="AM725" s="10"/>
      <c r="AN725" s="32"/>
      <c r="AO725" s="11"/>
      <c r="AP725" s="10"/>
      <c r="AQ725" s="12"/>
      <c r="AR725" s="10"/>
      <c r="AS725" s="8"/>
    </row>
    <row r="726" spans="34:45" ht="14.25" customHeight="1" x14ac:dyDescent="0.25">
      <c r="AH726" s="5"/>
      <c r="AI726" s="9"/>
      <c r="AJ726" s="10"/>
      <c r="AK726" s="11"/>
      <c r="AL726" s="12"/>
      <c r="AM726" s="10"/>
      <c r="AN726" s="32"/>
      <c r="AO726" s="11"/>
      <c r="AP726" s="10"/>
      <c r="AQ726" s="12"/>
      <c r="AR726" s="10"/>
      <c r="AS726" s="8"/>
    </row>
    <row r="727" spans="34:45" ht="14.25" customHeight="1" x14ac:dyDescent="0.25">
      <c r="AH727" s="5"/>
      <c r="AI727" s="9"/>
      <c r="AJ727" s="10"/>
      <c r="AK727" s="11"/>
      <c r="AL727" s="12"/>
      <c r="AM727" s="10"/>
      <c r="AN727" s="32"/>
      <c r="AO727" s="11"/>
      <c r="AP727" s="10"/>
      <c r="AQ727" s="12"/>
      <c r="AR727" s="10"/>
      <c r="AS727" s="8"/>
    </row>
    <row r="728" spans="34:45" ht="14.25" customHeight="1" x14ac:dyDescent="0.25">
      <c r="AH728" s="5"/>
      <c r="AI728" s="9"/>
      <c r="AJ728" s="10"/>
      <c r="AK728" s="11"/>
      <c r="AL728" s="12"/>
      <c r="AM728" s="10"/>
      <c r="AN728" s="32"/>
      <c r="AO728" s="11"/>
      <c r="AP728" s="10"/>
      <c r="AQ728" s="12"/>
      <c r="AR728" s="10"/>
      <c r="AS728" s="8"/>
    </row>
    <row r="729" spans="34:45" ht="14.25" customHeight="1" x14ac:dyDescent="0.25">
      <c r="AH729" s="5"/>
      <c r="AI729" s="9"/>
      <c r="AJ729" s="10"/>
      <c r="AK729" s="11"/>
      <c r="AL729" s="12"/>
      <c r="AM729" s="10"/>
      <c r="AN729" s="32"/>
      <c r="AO729" s="11"/>
      <c r="AP729" s="10"/>
      <c r="AQ729" s="12"/>
      <c r="AR729" s="10"/>
      <c r="AS729" s="8"/>
    </row>
    <row r="730" spans="34:45" ht="14.25" customHeight="1" x14ac:dyDescent="0.25">
      <c r="AH730" s="5"/>
      <c r="AI730" s="9"/>
      <c r="AJ730" s="10"/>
      <c r="AK730" s="11"/>
      <c r="AL730" s="12"/>
      <c r="AM730" s="10"/>
      <c r="AN730" s="32"/>
      <c r="AO730" s="11"/>
      <c r="AP730" s="10"/>
      <c r="AQ730" s="12"/>
      <c r="AR730" s="10"/>
      <c r="AS730" s="8"/>
    </row>
    <row r="731" spans="34:45" ht="14.25" customHeight="1" x14ac:dyDescent="0.25">
      <c r="AH731" s="5"/>
      <c r="AI731" s="9"/>
      <c r="AJ731" s="10"/>
      <c r="AK731" s="11"/>
      <c r="AL731" s="12"/>
      <c r="AM731" s="10"/>
      <c r="AN731" s="32"/>
      <c r="AO731" s="11"/>
      <c r="AP731" s="10"/>
      <c r="AQ731" s="12"/>
      <c r="AR731" s="10"/>
      <c r="AS731" s="8"/>
    </row>
    <row r="732" spans="34:45" ht="14.25" customHeight="1" x14ac:dyDescent="0.25">
      <c r="AH732" s="5"/>
      <c r="AI732" s="9"/>
      <c r="AJ732" s="10"/>
      <c r="AK732" s="11"/>
      <c r="AL732" s="12"/>
      <c r="AM732" s="10"/>
      <c r="AN732" s="32"/>
      <c r="AO732" s="11"/>
      <c r="AP732" s="10"/>
      <c r="AQ732" s="12"/>
      <c r="AR732" s="10"/>
      <c r="AS732" s="8"/>
    </row>
    <row r="733" spans="34:45" ht="14.25" customHeight="1" x14ac:dyDescent="0.25">
      <c r="AH733" s="5"/>
      <c r="AI733" s="9"/>
      <c r="AJ733" s="10"/>
      <c r="AK733" s="11"/>
      <c r="AL733" s="12"/>
      <c r="AM733" s="10"/>
      <c r="AN733" s="32"/>
      <c r="AO733" s="11"/>
      <c r="AP733" s="10"/>
      <c r="AQ733" s="12"/>
      <c r="AR733" s="10"/>
      <c r="AS733" s="8"/>
    </row>
    <row r="734" spans="34:45" ht="14.25" customHeight="1" x14ac:dyDescent="0.25">
      <c r="AH734" s="5"/>
      <c r="AI734" s="9"/>
      <c r="AJ734" s="10"/>
      <c r="AK734" s="11"/>
      <c r="AL734" s="12"/>
      <c r="AM734" s="10"/>
      <c r="AN734" s="32"/>
      <c r="AO734" s="11"/>
      <c r="AP734" s="10"/>
      <c r="AQ734" s="12"/>
      <c r="AR734" s="10"/>
      <c r="AS734" s="8"/>
    </row>
    <row r="735" spans="34:45" ht="14.25" customHeight="1" x14ac:dyDescent="0.25">
      <c r="AH735" s="5"/>
      <c r="AI735" s="9"/>
      <c r="AJ735" s="10"/>
      <c r="AK735" s="11"/>
      <c r="AL735" s="12"/>
      <c r="AM735" s="10"/>
      <c r="AN735" s="32"/>
      <c r="AO735" s="11"/>
      <c r="AP735" s="10"/>
      <c r="AQ735" s="12"/>
      <c r="AR735" s="10"/>
      <c r="AS735" s="8"/>
    </row>
    <row r="736" spans="34:45" ht="14.25" customHeight="1" x14ac:dyDescent="0.25">
      <c r="AH736" s="5"/>
      <c r="AI736" s="9"/>
      <c r="AJ736" s="10"/>
      <c r="AK736" s="11"/>
      <c r="AL736" s="12"/>
      <c r="AM736" s="10"/>
      <c r="AN736" s="32"/>
      <c r="AO736" s="11"/>
      <c r="AP736" s="10"/>
      <c r="AQ736" s="12"/>
      <c r="AR736" s="10"/>
      <c r="AS736" s="8"/>
    </row>
    <row r="737" spans="34:45" ht="14.25" customHeight="1" x14ac:dyDescent="0.25">
      <c r="AH737" s="5"/>
      <c r="AI737" s="9"/>
      <c r="AJ737" s="10"/>
      <c r="AK737" s="11"/>
      <c r="AL737" s="12"/>
      <c r="AM737" s="10"/>
      <c r="AN737" s="32"/>
      <c r="AO737" s="11"/>
      <c r="AP737" s="10"/>
      <c r="AQ737" s="12"/>
      <c r="AR737" s="10"/>
      <c r="AS737" s="8"/>
    </row>
    <row r="738" spans="34:45" ht="14.25" customHeight="1" thickBot="1" x14ac:dyDescent="0.3">
      <c r="AH738" s="5"/>
      <c r="AI738" s="9"/>
      <c r="AJ738" s="10"/>
      <c r="AK738" s="11"/>
      <c r="AL738" s="12"/>
      <c r="AM738" s="10"/>
      <c r="AN738" s="32"/>
      <c r="AO738" s="11"/>
      <c r="AP738" s="13"/>
      <c r="AQ738" s="14"/>
      <c r="AR738" s="13"/>
      <c r="AS738" s="8"/>
    </row>
    <row r="739" spans="34:45" ht="14.25" customHeight="1" x14ac:dyDescent="0.25">
      <c r="AH739" s="5"/>
      <c r="AI739" s="9"/>
      <c r="AJ739" s="10"/>
      <c r="AK739" s="11"/>
      <c r="AL739" s="12"/>
      <c r="AM739" s="10"/>
      <c r="AN739" s="32"/>
      <c r="AO739" s="11"/>
      <c r="AP739" s="7"/>
      <c r="AQ739" s="7"/>
      <c r="AR739" s="7"/>
      <c r="AS739" s="8"/>
    </row>
    <row r="740" spans="34:45" ht="14.25" customHeight="1" thickBot="1" x14ac:dyDescent="0.3">
      <c r="AH740" s="6"/>
      <c r="AI740" s="15"/>
      <c r="AJ740" s="13"/>
      <c r="AK740" s="16"/>
      <c r="AL740" s="42"/>
      <c r="AM740" s="13"/>
      <c r="AN740" s="33"/>
      <c r="AO740" s="16"/>
      <c r="AP740" s="7"/>
      <c r="AQ740" s="7"/>
      <c r="AR740" s="7"/>
      <c r="AS740" s="8"/>
    </row>
  </sheetData>
  <autoFilter ref="A1:CK1">
    <sortState ref="A2:CK252">
      <sortCondition ref="D1"/>
    </sortState>
  </autoFilter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CK815"/>
  <sheetViews>
    <sheetView workbookViewId="0">
      <selection activeCell="AI25" sqref="AI25"/>
    </sheetView>
  </sheetViews>
  <sheetFormatPr baseColWidth="10" defaultColWidth="9.140625" defaultRowHeight="15" x14ac:dyDescent="0.25"/>
  <cols>
    <col min="1" max="1" width="8.42578125" bestFit="1" customWidth="1"/>
    <col min="2" max="2" width="4.85546875" customWidth="1"/>
    <col min="3" max="3" width="6.7109375" customWidth="1"/>
    <col min="4" max="4" width="14.5703125" bestFit="1" customWidth="1"/>
    <col min="5" max="5" width="6.5703125" customWidth="1"/>
    <col min="6" max="6" width="8.85546875" customWidth="1"/>
    <col min="7" max="7" width="15.42578125" bestFit="1" customWidth="1"/>
    <col min="8" max="8" width="12.42578125" bestFit="1" customWidth="1"/>
    <col min="9" max="9" width="17" bestFit="1" customWidth="1"/>
    <col min="10" max="10" width="12.28515625" bestFit="1" customWidth="1"/>
    <col min="11" max="11" width="20.140625" bestFit="1" customWidth="1"/>
    <col min="12" max="12" width="19.42578125" bestFit="1" customWidth="1"/>
    <col min="13" max="13" width="11.7109375" bestFit="1" customWidth="1"/>
    <col min="14" max="14" width="11.28515625" bestFit="1" customWidth="1"/>
    <col min="15" max="15" width="15.5703125" bestFit="1" customWidth="1"/>
    <col min="16" max="16" width="11.28515625" bestFit="1" customWidth="1"/>
    <col min="17" max="17" width="12.28515625" bestFit="1" customWidth="1"/>
    <col min="18" max="18" width="15.140625" bestFit="1" customWidth="1"/>
    <col min="19" max="19" width="15.5703125" bestFit="1" customWidth="1"/>
    <col min="20" max="20" width="10.28515625" bestFit="1" customWidth="1"/>
    <col min="21" max="21" width="16.42578125" bestFit="1" customWidth="1"/>
    <col min="22" max="22" width="17" bestFit="1" customWidth="1"/>
    <col min="23" max="23" width="11.85546875" bestFit="1" customWidth="1"/>
    <col min="24" max="24" width="12.42578125" bestFit="1" customWidth="1"/>
    <col min="25" max="25" width="12.140625" bestFit="1" customWidth="1"/>
    <col min="26" max="26" width="14.42578125" bestFit="1" customWidth="1"/>
    <col min="27" max="27" width="19.28515625" bestFit="1" customWidth="1"/>
    <col min="28" max="28" width="15.28515625" customWidth="1"/>
    <col min="29" max="29" width="11" customWidth="1"/>
    <col min="30" max="30" width="10.28515625" customWidth="1"/>
    <col min="31" max="31" width="8.5703125" customWidth="1"/>
    <col min="32" max="32" width="11.5703125" customWidth="1"/>
    <col min="33" max="33" width="14.85546875" customWidth="1"/>
    <col min="34" max="34" width="16.42578125" customWidth="1"/>
    <col min="35" max="35" width="17.85546875" customWidth="1"/>
    <col min="36" max="36" width="12.7109375" customWidth="1"/>
    <col min="37" max="37" width="14.7109375" bestFit="1" customWidth="1"/>
    <col min="38" max="38" width="14.7109375" customWidth="1"/>
    <col min="39" max="39" width="11.85546875" bestFit="1" customWidth="1"/>
    <col min="40" max="40" width="9.42578125" bestFit="1" customWidth="1"/>
    <col min="41" max="41" width="9.5703125" bestFit="1" customWidth="1"/>
    <col min="42" max="42" width="7.7109375" customWidth="1"/>
    <col min="43" max="43" width="15.5703125" bestFit="1" customWidth="1"/>
    <col min="44" max="44" width="8.5703125" bestFit="1" customWidth="1"/>
    <col min="45" max="45" width="9" bestFit="1" customWidth="1"/>
    <col min="46" max="46" width="11.5703125" bestFit="1" customWidth="1"/>
    <col min="47" max="47" width="12.42578125" bestFit="1" customWidth="1"/>
    <col min="48" max="48" width="11" bestFit="1" customWidth="1"/>
  </cols>
  <sheetData>
    <row r="1" spans="1:89" s="17" customFormat="1" ht="14.25" customHeight="1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66</v>
      </c>
      <c r="AC1" s="36" t="s">
        <v>67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X1" s="17" t="s">
        <v>745</v>
      </c>
    </row>
    <row r="2" spans="1:89" ht="14.25" customHeight="1" x14ac:dyDescent="0.25">
      <c r="A2" s="37">
        <v>37</v>
      </c>
      <c r="B2" s="38" t="s">
        <v>78</v>
      </c>
      <c r="C2" s="38" t="s">
        <v>28</v>
      </c>
      <c r="D2" s="38" t="s">
        <v>79</v>
      </c>
      <c r="E2" s="38"/>
      <c r="F2" s="38" t="s">
        <v>80</v>
      </c>
      <c r="G2" s="37">
        <v>1</v>
      </c>
      <c r="H2" s="37">
        <v>30</v>
      </c>
      <c r="I2" s="38" t="s">
        <v>101</v>
      </c>
      <c r="J2" s="37">
        <v>17888851</v>
      </c>
      <c r="K2" s="37">
        <v>69.571428571428598</v>
      </c>
      <c r="L2" s="37">
        <v>0.50151975683890604</v>
      </c>
      <c r="M2" s="37">
        <v>1</v>
      </c>
      <c r="N2" s="35"/>
      <c r="O2" s="39"/>
      <c r="P2" s="37">
        <v>1</v>
      </c>
      <c r="Q2" s="39"/>
      <c r="R2" s="37">
        <v>1</v>
      </c>
      <c r="S2" s="39"/>
      <c r="T2" s="37">
        <v>1</v>
      </c>
      <c r="U2" s="35"/>
      <c r="V2" s="39"/>
      <c r="W2" s="38" t="s">
        <v>27</v>
      </c>
      <c r="X2" s="39"/>
      <c r="Y2" s="39"/>
      <c r="Z2" s="38">
        <f t="shared" ref="Z2:Z65" si="0">SUM(M2:Y2)</f>
        <v>4</v>
      </c>
      <c r="AA2" s="38">
        <f t="shared" ref="AA2:AA65" si="1">SUM(U2:X2)</f>
        <v>0</v>
      </c>
      <c r="AB2" s="38" t="s">
        <v>102</v>
      </c>
      <c r="AC2" s="38" t="s">
        <v>27</v>
      </c>
      <c r="AD2" s="37">
        <v>0</v>
      </c>
      <c r="AE2" s="37">
        <v>0</v>
      </c>
      <c r="AF2" s="37">
        <v>0</v>
      </c>
      <c r="AG2" s="37">
        <v>1</v>
      </c>
      <c r="AH2" s="38" t="s">
        <v>90</v>
      </c>
      <c r="AI2" s="37">
        <v>4</v>
      </c>
      <c r="AJ2" s="39"/>
      <c r="AK2" s="38" t="s">
        <v>630</v>
      </c>
      <c r="AL2" s="38">
        <f t="shared" ref="AL2:AL65" si="2">IF(OR(NOT(ISBLANK(V2)),NOT(ISBLANK(W2)),NOT(ISBLANK(X2)),NOT(ISBLANK(Y2)),AD2=2,AD2=3),1,0)</f>
        <v>1</v>
      </c>
      <c r="AM2" s="38" t="s">
        <v>27</v>
      </c>
      <c r="AN2" s="38" t="s">
        <v>680</v>
      </c>
      <c r="AO2" s="37">
        <v>30</v>
      </c>
      <c r="AP2" s="38" t="s">
        <v>674</v>
      </c>
      <c r="AQ2" s="38" t="s">
        <v>687</v>
      </c>
      <c r="AR2" s="38" t="s">
        <v>27</v>
      </c>
      <c r="AS2" s="38" t="s">
        <v>688</v>
      </c>
      <c r="AT2" s="38" t="s">
        <v>27</v>
      </c>
      <c r="AU2" s="38" t="s">
        <v>27</v>
      </c>
      <c r="AV2" s="38" t="s">
        <v>27</v>
      </c>
      <c r="AW2" s="34"/>
      <c r="AX2" s="34" t="s">
        <v>748</v>
      </c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</row>
    <row r="3" spans="1:89" ht="14.25" customHeight="1" x14ac:dyDescent="0.25">
      <c r="A3" s="37">
        <v>53</v>
      </c>
      <c r="B3" s="38" t="s">
        <v>78</v>
      </c>
      <c r="C3" s="38" t="s">
        <v>28</v>
      </c>
      <c r="D3" s="38" t="s">
        <v>79</v>
      </c>
      <c r="E3" s="38"/>
      <c r="F3" s="38" t="s">
        <v>80</v>
      </c>
      <c r="G3" s="37">
        <v>1</v>
      </c>
      <c r="H3" s="37">
        <v>30</v>
      </c>
      <c r="I3" s="38" t="s">
        <v>104</v>
      </c>
      <c r="J3" s="37">
        <v>134766397</v>
      </c>
      <c r="K3" s="37">
        <v>64.857142857142904</v>
      </c>
      <c r="L3" s="37">
        <v>0.40121580547112501</v>
      </c>
      <c r="M3" s="47"/>
      <c r="N3" s="35"/>
      <c r="O3" s="47"/>
      <c r="P3" s="47"/>
      <c r="Q3" s="47"/>
      <c r="R3" s="35">
        <v>1</v>
      </c>
      <c r="S3" s="47"/>
      <c r="T3" s="47"/>
      <c r="U3" s="47"/>
      <c r="V3" s="47"/>
      <c r="W3" s="38" t="s">
        <v>27</v>
      </c>
      <c r="X3" s="47"/>
      <c r="Y3" s="47"/>
      <c r="Z3" s="38">
        <f t="shared" si="0"/>
        <v>1</v>
      </c>
      <c r="AA3" s="38">
        <f t="shared" si="1"/>
        <v>0</v>
      </c>
      <c r="AB3" s="38" t="s">
        <v>99</v>
      </c>
      <c r="AC3" s="38" t="s">
        <v>27</v>
      </c>
      <c r="AD3" s="37">
        <v>0</v>
      </c>
      <c r="AE3" s="37">
        <v>0</v>
      </c>
      <c r="AF3" s="37">
        <v>0</v>
      </c>
      <c r="AG3" s="37">
        <v>0</v>
      </c>
      <c r="AH3" s="38" t="s">
        <v>90</v>
      </c>
      <c r="AI3" s="37">
        <v>4</v>
      </c>
      <c r="AJ3" s="47"/>
      <c r="AK3" s="38" t="s">
        <v>631</v>
      </c>
      <c r="AL3" s="38">
        <f t="shared" si="2"/>
        <v>1</v>
      </c>
      <c r="AM3" s="38" t="s">
        <v>27</v>
      </c>
      <c r="AN3" s="38" t="s">
        <v>673</v>
      </c>
      <c r="AO3" s="37">
        <v>20</v>
      </c>
      <c r="AP3" s="38" t="s">
        <v>674</v>
      </c>
      <c r="AQ3" s="38" t="s">
        <v>689</v>
      </c>
      <c r="AR3" s="38" t="s">
        <v>27</v>
      </c>
      <c r="AS3" s="38" t="s">
        <v>27</v>
      </c>
      <c r="AT3" s="38" t="s">
        <v>27</v>
      </c>
      <c r="AU3" s="38" t="s">
        <v>27</v>
      </c>
      <c r="AV3" s="38" t="s">
        <v>27</v>
      </c>
      <c r="AW3" s="50"/>
      <c r="AX3" s="34" t="s">
        <v>747</v>
      </c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</row>
    <row r="4" spans="1:89" ht="14.25" customHeight="1" x14ac:dyDescent="0.25">
      <c r="A4" s="37">
        <v>150</v>
      </c>
      <c r="B4" s="38" t="s">
        <v>78</v>
      </c>
      <c r="C4" s="38" t="s">
        <v>26</v>
      </c>
      <c r="D4" s="38" t="s">
        <v>79</v>
      </c>
      <c r="E4" s="38"/>
      <c r="F4" s="38" t="s">
        <v>80</v>
      </c>
      <c r="G4" s="37">
        <v>1</v>
      </c>
      <c r="H4" s="37">
        <v>30</v>
      </c>
      <c r="I4" s="38" t="s">
        <v>121</v>
      </c>
      <c r="J4" s="37">
        <v>8870124178</v>
      </c>
      <c r="K4" s="37">
        <v>74.9375</v>
      </c>
      <c r="L4" s="37">
        <v>0.82900943396226401</v>
      </c>
      <c r="M4" s="39"/>
      <c r="N4" s="35"/>
      <c r="O4" s="35"/>
      <c r="P4" s="39"/>
      <c r="Q4" s="39"/>
      <c r="R4" s="35">
        <v>1</v>
      </c>
      <c r="S4" s="39"/>
      <c r="T4" s="39"/>
      <c r="U4" s="39"/>
      <c r="V4" s="39"/>
      <c r="W4" s="38" t="s">
        <v>27</v>
      </c>
      <c r="X4" s="39"/>
      <c r="Y4" s="39"/>
      <c r="Z4" s="38">
        <f t="shared" si="0"/>
        <v>1</v>
      </c>
      <c r="AA4" s="38">
        <f t="shared" si="1"/>
        <v>0</v>
      </c>
      <c r="AB4" s="38" t="s">
        <v>765</v>
      </c>
      <c r="AC4" s="38" t="s">
        <v>27</v>
      </c>
      <c r="AD4" s="37">
        <v>0</v>
      </c>
      <c r="AE4" s="37">
        <v>0</v>
      </c>
      <c r="AF4" s="37">
        <v>0</v>
      </c>
      <c r="AG4" s="37">
        <v>0</v>
      </c>
      <c r="AH4" s="38" t="s">
        <v>90</v>
      </c>
      <c r="AI4" s="37">
        <v>4</v>
      </c>
      <c r="AJ4" s="39"/>
      <c r="AK4" s="38" t="s">
        <v>162</v>
      </c>
      <c r="AL4" s="38">
        <f t="shared" si="2"/>
        <v>1</v>
      </c>
      <c r="AM4" s="38" t="s">
        <v>27</v>
      </c>
      <c r="AN4" s="38" t="s">
        <v>673</v>
      </c>
      <c r="AO4" s="37">
        <v>21</v>
      </c>
      <c r="AP4" s="38" t="s">
        <v>677</v>
      </c>
      <c r="AQ4" s="38" t="s">
        <v>693</v>
      </c>
      <c r="AR4" s="38" t="s">
        <v>27</v>
      </c>
      <c r="AS4" s="38" t="s">
        <v>27</v>
      </c>
      <c r="AT4" s="38" t="s">
        <v>27</v>
      </c>
      <c r="AU4" s="38" t="s">
        <v>27</v>
      </c>
      <c r="AV4" s="41">
        <v>100</v>
      </c>
      <c r="AW4" s="34"/>
      <c r="AX4" s="34" t="s">
        <v>747</v>
      </c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</row>
    <row r="5" spans="1:89" ht="14.25" customHeight="1" x14ac:dyDescent="0.25">
      <c r="A5" s="37">
        <v>180</v>
      </c>
      <c r="B5" s="38" t="s">
        <v>78</v>
      </c>
      <c r="C5" s="38" t="s">
        <v>26</v>
      </c>
      <c r="D5" s="38" t="s">
        <v>79</v>
      </c>
      <c r="E5" s="38"/>
      <c r="F5" s="38" t="s">
        <v>80</v>
      </c>
      <c r="G5" s="37">
        <v>1</v>
      </c>
      <c r="H5" s="37">
        <v>30</v>
      </c>
      <c r="I5" s="38" t="s">
        <v>124</v>
      </c>
      <c r="J5" s="37">
        <v>1391113645</v>
      </c>
      <c r="K5" s="37">
        <v>59.1875</v>
      </c>
      <c r="L5" s="37">
        <v>0.53183962264150897</v>
      </c>
      <c r="M5" s="47"/>
      <c r="N5" s="35"/>
      <c r="O5" s="35"/>
      <c r="P5" s="47"/>
      <c r="Q5" s="47"/>
      <c r="R5" s="35">
        <v>1</v>
      </c>
      <c r="S5" s="47"/>
      <c r="T5" s="47"/>
      <c r="U5" s="35"/>
      <c r="V5" s="35"/>
      <c r="W5" s="38" t="s">
        <v>27</v>
      </c>
      <c r="X5" s="35"/>
      <c r="Y5" s="35"/>
      <c r="Z5" s="38">
        <f t="shared" si="0"/>
        <v>1</v>
      </c>
      <c r="AA5" s="38">
        <f t="shared" si="1"/>
        <v>0</v>
      </c>
      <c r="AB5" s="38" t="s">
        <v>89</v>
      </c>
      <c r="AC5" s="38" t="s">
        <v>27</v>
      </c>
      <c r="AD5" s="37">
        <v>0</v>
      </c>
      <c r="AE5" s="37">
        <v>0</v>
      </c>
      <c r="AF5" s="37">
        <v>0</v>
      </c>
      <c r="AG5" s="37">
        <v>0</v>
      </c>
      <c r="AH5" s="38" t="s">
        <v>90</v>
      </c>
      <c r="AI5" s="37">
        <v>4</v>
      </c>
      <c r="AJ5" s="35"/>
      <c r="AK5" s="38" t="s">
        <v>640</v>
      </c>
      <c r="AL5" s="38">
        <f t="shared" si="2"/>
        <v>1</v>
      </c>
      <c r="AM5" s="38" t="s">
        <v>27</v>
      </c>
      <c r="AN5" s="38" t="s">
        <v>680</v>
      </c>
      <c r="AO5" s="37">
        <v>24</v>
      </c>
      <c r="AP5" s="38" t="s">
        <v>677</v>
      </c>
      <c r="AQ5" s="38" t="s">
        <v>691</v>
      </c>
      <c r="AR5" s="38" t="s">
        <v>695</v>
      </c>
      <c r="AS5" s="38" t="s">
        <v>27</v>
      </c>
      <c r="AT5" s="38" t="s">
        <v>692</v>
      </c>
      <c r="AU5" s="38" t="s">
        <v>695</v>
      </c>
      <c r="AV5" s="38" t="s">
        <v>27</v>
      </c>
      <c r="AW5" s="34"/>
      <c r="AX5" s="34" t="s">
        <v>746</v>
      </c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</row>
    <row r="6" spans="1:89" ht="14.25" customHeight="1" x14ac:dyDescent="0.25">
      <c r="A6" s="37">
        <v>231</v>
      </c>
      <c r="B6" s="38" t="s">
        <v>78</v>
      </c>
      <c r="C6" s="38" t="s">
        <v>26</v>
      </c>
      <c r="D6" s="38" t="s">
        <v>79</v>
      </c>
      <c r="E6" s="38"/>
      <c r="F6" s="38" t="s">
        <v>80</v>
      </c>
      <c r="G6" s="37">
        <v>1</v>
      </c>
      <c r="H6" s="37">
        <v>30</v>
      </c>
      <c r="I6" s="38" t="s">
        <v>130</v>
      </c>
      <c r="J6" s="37">
        <v>3712062108</v>
      </c>
      <c r="K6" s="37">
        <v>74.9375</v>
      </c>
      <c r="L6" s="37">
        <v>0.82900943396226401</v>
      </c>
      <c r="M6" s="37">
        <v>5</v>
      </c>
      <c r="N6" s="35"/>
      <c r="O6" s="47"/>
      <c r="P6" s="37">
        <v>9</v>
      </c>
      <c r="Q6" s="37">
        <v>4</v>
      </c>
      <c r="R6" s="40">
        <v>1</v>
      </c>
      <c r="S6" s="37">
        <v>4</v>
      </c>
      <c r="T6" s="37">
        <v>1</v>
      </c>
      <c r="U6" s="47"/>
      <c r="V6" s="39"/>
      <c r="W6" s="38" t="s">
        <v>27</v>
      </c>
      <c r="X6" s="47"/>
      <c r="Y6" s="39"/>
      <c r="Z6" s="38">
        <f t="shared" si="0"/>
        <v>24</v>
      </c>
      <c r="AA6" s="38">
        <f t="shared" si="1"/>
        <v>0</v>
      </c>
      <c r="AB6" s="38" t="s">
        <v>765</v>
      </c>
      <c r="AC6" s="38" t="s">
        <v>27</v>
      </c>
      <c r="AD6" s="37">
        <v>0</v>
      </c>
      <c r="AE6" s="37">
        <v>0</v>
      </c>
      <c r="AF6" s="37">
        <v>0</v>
      </c>
      <c r="AG6" s="37">
        <v>2</v>
      </c>
      <c r="AH6" s="38" t="s">
        <v>90</v>
      </c>
      <c r="AI6" s="37">
        <v>4</v>
      </c>
      <c r="AJ6" s="39"/>
      <c r="AK6" s="38" t="s">
        <v>645</v>
      </c>
      <c r="AL6" s="38">
        <f t="shared" si="2"/>
        <v>1</v>
      </c>
      <c r="AM6" s="38" t="s">
        <v>27</v>
      </c>
      <c r="AN6" s="38" t="s">
        <v>680</v>
      </c>
      <c r="AO6" s="37">
        <v>28</v>
      </c>
      <c r="AP6" s="38" t="s">
        <v>677</v>
      </c>
      <c r="AQ6" s="38" t="s">
        <v>700</v>
      </c>
      <c r="AR6" s="38" t="s">
        <v>695</v>
      </c>
      <c r="AS6" s="38" t="s">
        <v>701</v>
      </c>
      <c r="AT6" s="38" t="s">
        <v>27</v>
      </c>
      <c r="AU6" s="38" t="s">
        <v>27</v>
      </c>
      <c r="AV6" s="38" t="s">
        <v>27</v>
      </c>
      <c r="AW6" s="50"/>
      <c r="AX6" s="34" t="s">
        <v>748</v>
      </c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</row>
    <row r="7" spans="1:89" ht="14.25" customHeight="1" x14ac:dyDescent="0.25">
      <c r="A7" s="37">
        <v>263</v>
      </c>
      <c r="B7" s="38" t="s">
        <v>78</v>
      </c>
      <c r="C7" s="38" t="s">
        <v>26</v>
      </c>
      <c r="D7" s="38" t="s">
        <v>79</v>
      </c>
      <c r="E7" s="38"/>
      <c r="F7" s="38" t="s">
        <v>80</v>
      </c>
      <c r="G7" s="37">
        <v>1</v>
      </c>
      <c r="H7" s="37">
        <v>30</v>
      </c>
      <c r="I7" s="38" t="s">
        <v>647</v>
      </c>
      <c r="J7" s="37">
        <v>6222722597</v>
      </c>
      <c r="K7" s="37">
        <v>59.1875</v>
      </c>
      <c r="L7" s="37">
        <v>0.53183962264150897</v>
      </c>
      <c r="M7" s="37">
        <v>2</v>
      </c>
      <c r="N7" s="35"/>
      <c r="O7" s="47"/>
      <c r="P7" s="37">
        <v>3</v>
      </c>
      <c r="Q7" s="37">
        <v>1</v>
      </c>
      <c r="R7" s="40">
        <v>1</v>
      </c>
      <c r="S7" s="37">
        <v>1</v>
      </c>
      <c r="T7" s="37">
        <v>1</v>
      </c>
      <c r="U7" s="47"/>
      <c r="V7" s="39"/>
      <c r="W7" s="38" t="s">
        <v>27</v>
      </c>
      <c r="X7" s="39"/>
      <c r="Y7" s="39"/>
      <c r="Z7" s="38">
        <f t="shared" si="0"/>
        <v>9</v>
      </c>
      <c r="AA7" s="38">
        <f t="shared" si="1"/>
        <v>0</v>
      </c>
      <c r="AB7" s="38" t="s">
        <v>89</v>
      </c>
      <c r="AC7" s="38" t="s">
        <v>27</v>
      </c>
      <c r="AD7" s="37">
        <v>1</v>
      </c>
      <c r="AE7" s="37">
        <v>1</v>
      </c>
      <c r="AF7" s="37">
        <v>0</v>
      </c>
      <c r="AG7" s="37">
        <v>3</v>
      </c>
      <c r="AH7" s="38" t="s">
        <v>90</v>
      </c>
      <c r="AI7" s="37">
        <v>4</v>
      </c>
      <c r="AJ7" s="39"/>
      <c r="AK7" s="38" t="s">
        <v>648</v>
      </c>
      <c r="AL7" s="38">
        <f t="shared" si="2"/>
        <v>1</v>
      </c>
      <c r="AM7" s="38" t="s">
        <v>27</v>
      </c>
      <c r="AN7" s="38" t="s">
        <v>680</v>
      </c>
      <c r="AO7" s="37">
        <v>27</v>
      </c>
      <c r="AP7" s="38" t="s">
        <v>677</v>
      </c>
      <c r="AQ7" s="38" t="s">
        <v>732</v>
      </c>
      <c r="AR7" s="38" t="s">
        <v>27</v>
      </c>
      <c r="AS7" s="38" t="s">
        <v>27</v>
      </c>
      <c r="AT7" s="38" t="s">
        <v>27</v>
      </c>
      <c r="AU7" s="38" t="s">
        <v>27</v>
      </c>
      <c r="AV7" s="38" t="s">
        <v>27</v>
      </c>
      <c r="AW7" s="34"/>
      <c r="AX7" s="34" t="s">
        <v>747</v>
      </c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</row>
    <row r="8" spans="1:89" ht="14.25" customHeight="1" x14ac:dyDescent="0.25">
      <c r="A8" s="37">
        <v>265</v>
      </c>
      <c r="B8" s="38" t="s">
        <v>78</v>
      </c>
      <c r="C8" s="38" t="s">
        <v>26</v>
      </c>
      <c r="D8" s="38" t="s">
        <v>79</v>
      </c>
      <c r="E8" s="38"/>
      <c r="F8" s="38" t="s">
        <v>80</v>
      </c>
      <c r="G8" s="37">
        <v>1</v>
      </c>
      <c r="H8" s="37">
        <v>30</v>
      </c>
      <c r="I8" s="38" t="s">
        <v>134</v>
      </c>
      <c r="J8" s="37">
        <v>828360120</v>
      </c>
      <c r="K8" s="37">
        <v>74.9375</v>
      </c>
      <c r="L8" s="37">
        <v>0.82900943396226401</v>
      </c>
      <c r="M8" s="39"/>
      <c r="N8" s="47"/>
      <c r="O8" s="47"/>
      <c r="P8" s="39"/>
      <c r="Q8" s="39"/>
      <c r="R8" s="35">
        <v>1</v>
      </c>
      <c r="S8" s="39"/>
      <c r="T8" s="39"/>
      <c r="U8" s="47"/>
      <c r="V8" s="39"/>
      <c r="W8" s="38" t="s">
        <v>27</v>
      </c>
      <c r="X8" s="39"/>
      <c r="Y8" s="39"/>
      <c r="Z8" s="38">
        <f t="shared" si="0"/>
        <v>1</v>
      </c>
      <c r="AA8" s="38">
        <f t="shared" si="1"/>
        <v>0</v>
      </c>
      <c r="AB8" s="38" t="s">
        <v>765</v>
      </c>
      <c r="AC8" s="38" t="s">
        <v>27</v>
      </c>
      <c r="AD8" s="37">
        <v>0</v>
      </c>
      <c r="AE8" s="37">
        <v>0</v>
      </c>
      <c r="AF8" s="37">
        <v>0</v>
      </c>
      <c r="AG8" s="37">
        <v>0</v>
      </c>
      <c r="AH8" s="38" t="s">
        <v>90</v>
      </c>
      <c r="AI8" s="37">
        <v>4</v>
      </c>
      <c r="AJ8" s="39"/>
      <c r="AK8" s="38" t="s">
        <v>100</v>
      </c>
      <c r="AL8" s="38">
        <f t="shared" si="2"/>
        <v>1</v>
      </c>
      <c r="AM8" s="38" t="s">
        <v>27</v>
      </c>
      <c r="AN8" s="38" t="s">
        <v>673</v>
      </c>
      <c r="AO8" s="37">
        <v>26</v>
      </c>
      <c r="AP8" s="38" t="s">
        <v>674</v>
      </c>
      <c r="AQ8" s="38" t="s">
        <v>678</v>
      </c>
      <c r="AR8" s="38" t="s">
        <v>27</v>
      </c>
      <c r="AS8" s="38" t="s">
        <v>702</v>
      </c>
      <c r="AT8" s="38" t="s">
        <v>27</v>
      </c>
      <c r="AU8" s="38" t="s">
        <v>27</v>
      </c>
      <c r="AV8" s="38" t="s">
        <v>27</v>
      </c>
      <c r="AW8" s="34"/>
      <c r="AX8" s="34" t="s">
        <v>748</v>
      </c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</row>
    <row r="9" spans="1:89" ht="14.25" customHeight="1" x14ac:dyDescent="0.25">
      <c r="A9" s="37">
        <v>301</v>
      </c>
      <c r="B9" s="38" t="s">
        <v>78</v>
      </c>
      <c r="C9" s="38" t="s">
        <v>28</v>
      </c>
      <c r="D9" s="38" t="s">
        <v>79</v>
      </c>
      <c r="E9" s="38"/>
      <c r="F9" s="38" t="s">
        <v>80</v>
      </c>
      <c r="G9" s="37">
        <v>1</v>
      </c>
      <c r="H9" s="37">
        <v>30</v>
      </c>
      <c r="I9" s="38" t="s">
        <v>140</v>
      </c>
      <c r="J9" s="37">
        <v>79247246103</v>
      </c>
      <c r="K9" s="37">
        <v>69.571428571428598</v>
      </c>
      <c r="L9" s="37">
        <v>0.50151975683890604</v>
      </c>
      <c r="M9" s="37">
        <v>2</v>
      </c>
      <c r="N9" s="35"/>
      <c r="O9" s="35"/>
      <c r="P9" s="37">
        <v>3</v>
      </c>
      <c r="Q9" s="37">
        <v>1</v>
      </c>
      <c r="R9" s="40">
        <v>1</v>
      </c>
      <c r="S9" s="37">
        <v>1</v>
      </c>
      <c r="T9" s="37">
        <v>1</v>
      </c>
      <c r="U9" s="39"/>
      <c r="V9" s="37">
        <v>1.5</v>
      </c>
      <c r="W9" s="38" t="s">
        <v>27</v>
      </c>
      <c r="X9" s="37">
        <v>0.5</v>
      </c>
      <c r="Y9" s="37">
        <v>2</v>
      </c>
      <c r="Z9" s="38">
        <f t="shared" si="0"/>
        <v>13</v>
      </c>
      <c r="AA9" s="38">
        <f t="shared" si="1"/>
        <v>2</v>
      </c>
      <c r="AB9" s="38" t="s">
        <v>102</v>
      </c>
      <c r="AC9" s="38" t="s">
        <v>27</v>
      </c>
      <c r="AD9" s="37">
        <v>0</v>
      </c>
      <c r="AE9" s="37">
        <v>1</v>
      </c>
      <c r="AF9" s="37">
        <v>1</v>
      </c>
      <c r="AG9" s="37">
        <v>3</v>
      </c>
      <c r="AH9" s="38" t="s">
        <v>90</v>
      </c>
      <c r="AI9" s="37">
        <v>4</v>
      </c>
      <c r="AJ9" s="39"/>
      <c r="AK9" s="38" t="s">
        <v>654</v>
      </c>
      <c r="AL9" s="38">
        <f t="shared" si="2"/>
        <v>1</v>
      </c>
      <c r="AM9" s="38" t="s">
        <v>27</v>
      </c>
      <c r="AN9" s="38" t="s">
        <v>673</v>
      </c>
      <c r="AO9" s="40">
        <v>18</v>
      </c>
      <c r="AP9" s="48" t="s">
        <v>674</v>
      </c>
      <c r="AQ9" s="48" t="s">
        <v>705</v>
      </c>
      <c r="AR9" s="48" t="s">
        <v>27</v>
      </c>
      <c r="AS9" s="48" t="s">
        <v>686</v>
      </c>
      <c r="AT9" s="48" t="s">
        <v>27</v>
      </c>
      <c r="AU9" s="48" t="s">
        <v>27</v>
      </c>
      <c r="AV9" s="48" t="s">
        <v>27</v>
      </c>
      <c r="AW9" s="50"/>
      <c r="AX9" s="34" t="s">
        <v>747</v>
      </c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</row>
    <row r="10" spans="1:89" ht="14.25" customHeight="1" x14ac:dyDescent="0.25">
      <c r="A10" s="37">
        <v>334</v>
      </c>
      <c r="B10" s="38" t="s">
        <v>78</v>
      </c>
      <c r="C10" s="38" t="s">
        <v>28</v>
      </c>
      <c r="D10" s="38" t="s">
        <v>79</v>
      </c>
      <c r="E10" s="38"/>
      <c r="F10" s="38" t="s">
        <v>80</v>
      </c>
      <c r="G10" s="37">
        <v>1</v>
      </c>
      <c r="H10" s="37">
        <v>30</v>
      </c>
      <c r="I10" s="38" t="s">
        <v>144</v>
      </c>
      <c r="J10" s="37">
        <v>46525319</v>
      </c>
      <c r="K10" s="37">
        <v>69.571428571428598</v>
      </c>
      <c r="L10" s="37">
        <v>0.50151975683890604</v>
      </c>
      <c r="M10" s="47"/>
      <c r="N10" s="35"/>
      <c r="O10" s="35"/>
      <c r="P10" s="47"/>
      <c r="Q10" s="47"/>
      <c r="R10" s="47">
        <v>1</v>
      </c>
      <c r="S10" s="47"/>
      <c r="T10" s="47"/>
      <c r="U10" s="47"/>
      <c r="V10" s="47"/>
      <c r="W10" s="38" t="s">
        <v>27</v>
      </c>
      <c r="X10" s="47"/>
      <c r="Y10" s="47"/>
      <c r="Z10" s="38">
        <f t="shared" si="0"/>
        <v>1</v>
      </c>
      <c r="AA10" s="38">
        <f t="shared" si="1"/>
        <v>0</v>
      </c>
      <c r="AB10" s="38" t="s">
        <v>102</v>
      </c>
      <c r="AC10" s="38" t="s">
        <v>27</v>
      </c>
      <c r="AD10" s="37">
        <v>0</v>
      </c>
      <c r="AE10" s="37">
        <v>0</v>
      </c>
      <c r="AF10" s="37">
        <v>0</v>
      </c>
      <c r="AG10" s="37">
        <v>0</v>
      </c>
      <c r="AH10" s="38" t="s">
        <v>90</v>
      </c>
      <c r="AI10" s="37">
        <v>4</v>
      </c>
      <c r="AJ10" s="47"/>
      <c r="AK10" s="38" t="s">
        <v>656</v>
      </c>
      <c r="AL10" s="38">
        <f t="shared" si="2"/>
        <v>1</v>
      </c>
      <c r="AM10" s="38" t="s">
        <v>27</v>
      </c>
      <c r="AN10" s="38" t="s">
        <v>673</v>
      </c>
      <c r="AO10" s="37">
        <v>28</v>
      </c>
      <c r="AP10" s="38" t="s">
        <v>677</v>
      </c>
      <c r="AQ10" s="38" t="s">
        <v>706</v>
      </c>
      <c r="AR10" s="38" t="s">
        <v>27</v>
      </c>
      <c r="AS10" s="38" t="s">
        <v>27</v>
      </c>
      <c r="AT10" s="38" t="s">
        <v>27</v>
      </c>
      <c r="AU10" s="38" t="s">
        <v>27</v>
      </c>
      <c r="AV10" s="38" t="s">
        <v>27</v>
      </c>
      <c r="AW10" s="34"/>
      <c r="AX10" s="34" t="s">
        <v>747</v>
      </c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</row>
    <row r="11" spans="1:89" ht="14.25" customHeight="1" x14ac:dyDescent="0.25">
      <c r="A11" s="37">
        <v>355</v>
      </c>
      <c r="B11" s="38" t="s">
        <v>78</v>
      </c>
      <c r="C11" s="38" t="s">
        <v>26</v>
      </c>
      <c r="D11" s="38" t="s">
        <v>79</v>
      </c>
      <c r="E11" s="38"/>
      <c r="F11" s="38" t="s">
        <v>80</v>
      </c>
      <c r="G11" s="37">
        <v>1</v>
      </c>
      <c r="H11" s="37">
        <v>30</v>
      </c>
      <c r="I11" s="38" t="s">
        <v>147</v>
      </c>
      <c r="J11" s="37">
        <v>84463153</v>
      </c>
      <c r="K11" s="37">
        <v>74.9375</v>
      </c>
      <c r="L11" s="37">
        <v>0.82900943396226401</v>
      </c>
      <c r="M11" s="37">
        <v>4</v>
      </c>
      <c r="N11" s="35"/>
      <c r="O11" s="39"/>
      <c r="P11" s="37">
        <v>8</v>
      </c>
      <c r="Q11" s="37">
        <v>4</v>
      </c>
      <c r="R11" s="40">
        <v>1</v>
      </c>
      <c r="S11" s="37">
        <v>4</v>
      </c>
      <c r="T11" s="37">
        <v>2</v>
      </c>
      <c r="U11" s="39"/>
      <c r="V11" s="37">
        <v>1.5</v>
      </c>
      <c r="W11" s="38" t="s">
        <v>27</v>
      </c>
      <c r="X11" s="40">
        <v>0.5</v>
      </c>
      <c r="Y11" s="37">
        <v>2</v>
      </c>
      <c r="Z11" s="38">
        <f t="shared" si="0"/>
        <v>27</v>
      </c>
      <c r="AA11" s="38">
        <f t="shared" si="1"/>
        <v>2</v>
      </c>
      <c r="AB11" s="38" t="s">
        <v>765</v>
      </c>
      <c r="AC11" s="38" t="s">
        <v>27</v>
      </c>
      <c r="AD11" s="37">
        <v>0</v>
      </c>
      <c r="AE11" s="37">
        <v>2</v>
      </c>
      <c r="AF11" s="37">
        <v>0</v>
      </c>
      <c r="AG11" s="37">
        <v>3</v>
      </c>
      <c r="AH11" s="38" t="s">
        <v>90</v>
      </c>
      <c r="AI11" s="37">
        <v>4</v>
      </c>
      <c r="AJ11" s="39"/>
      <c r="AK11" s="38" t="s">
        <v>658</v>
      </c>
      <c r="AL11" s="38">
        <f t="shared" si="2"/>
        <v>1</v>
      </c>
      <c r="AM11" s="38" t="s">
        <v>27</v>
      </c>
      <c r="AN11" s="38" t="s">
        <v>680</v>
      </c>
      <c r="AO11" s="37">
        <v>26</v>
      </c>
      <c r="AP11" s="38" t="s">
        <v>677</v>
      </c>
      <c r="AQ11" s="38" t="s">
        <v>709</v>
      </c>
      <c r="AR11" s="38" t="s">
        <v>27</v>
      </c>
      <c r="AS11" s="38" t="s">
        <v>27</v>
      </c>
      <c r="AT11" s="38" t="s">
        <v>692</v>
      </c>
      <c r="AU11" s="38" t="s">
        <v>695</v>
      </c>
      <c r="AV11" s="38" t="s">
        <v>27</v>
      </c>
      <c r="AW11" s="34"/>
      <c r="AX11" s="34" t="s">
        <v>746</v>
      </c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</row>
    <row r="12" spans="1:89" ht="14.25" customHeight="1" x14ac:dyDescent="0.25">
      <c r="A12" s="37">
        <v>387</v>
      </c>
      <c r="B12" s="38" t="s">
        <v>78</v>
      </c>
      <c r="C12" s="38" t="s">
        <v>26</v>
      </c>
      <c r="D12" s="38" t="s">
        <v>79</v>
      </c>
      <c r="E12" s="38"/>
      <c r="F12" s="38" t="s">
        <v>80</v>
      </c>
      <c r="G12" s="37">
        <v>1</v>
      </c>
      <c r="H12" s="37">
        <v>30</v>
      </c>
      <c r="I12" s="38" t="s">
        <v>81</v>
      </c>
      <c r="J12" s="37">
        <v>9591241137</v>
      </c>
      <c r="K12" s="37">
        <v>74.9375</v>
      </c>
      <c r="L12" s="37">
        <v>0.82900943396226401</v>
      </c>
      <c r="M12" s="37">
        <v>7</v>
      </c>
      <c r="N12" s="35"/>
      <c r="O12" s="37">
        <v>1</v>
      </c>
      <c r="P12" s="37">
        <v>13</v>
      </c>
      <c r="Q12" s="40">
        <v>6</v>
      </c>
      <c r="R12" s="40">
        <v>1</v>
      </c>
      <c r="S12" s="40">
        <v>6</v>
      </c>
      <c r="T12" s="37">
        <v>1</v>
      </c>
      <c r="U12" s="35"/>
      <c r="V12" s="37">
        <v>3</v>
      </c>
      <c r="W12" s="38" t="s">
        <v>27</v>
      </c>
      <c r="X12" s="37">
        <v>1</v>
      </c>
      <c r="Y12" s="37">
        <v>4</v>
      </c>
      <c r="Z12" s="38">
        <f t="shared" si="0"/>
        <v>43</v>
      </c>
      <c r="AA12" s="38">
        <f t="shared" si="1"/>
        <v>4</v>
      </c>
      <c r="AB12" s="38" t="s">
        <v>765</v>
      </c>
      <c r="AC12" s="38" t="s">
        <v>27</v>
      </c>
      <c r="AD12" s="37">
        <v>2</v>
      </c>
      <c r="AE12" s="37">
        <v>4</v>
      </c>
      <c r="AF12" s="37">
        <v>0</v>
      </c>
      <c r="AG12" s="37">
        <v>10</v>
      </c>
      <c r="AH12" s="38" t="s">
        <v>83</v>
      </c>
      <c r="AI12" s="37">
        <v>3</v>
      </c>
      <c r="AJ12" s="40">
        <v>1</v>
      </c>
      <c r="AK12" s="38" t="s">
        <v>84</v>
      </c>
      <c r="AL12" s="38">
        <f t="shared" si="2"/>
        <v>1</v>
      </c>
      <c r="AM12" s="38" t="s">
        <v>27</v>
      </c>
      <c r="AN12" s="38" t="s">
        <v>673</v>
      </c>
      <c r="AO12" s="37">
        <v>26</v>
      </c>
      <c r="AP12" s="38" t="s">
        <v>674</v>
      </c>
      <c r="AQ12" s="38" t="s">
        <v>675</v>
      </c>
      <c r="AR12" s="38" t="s">
        <v>27</v>
      </c>
      <c r="AS12" s="38" t="s">
        <v>676</v>
      </c>
      <c r="AT12" s="38" t="s">
        <v>27</v>
      </c>
      <c r="AU12" s="38" t="s">
        <v>27</v>
      </c>
      <c r="AV12" s="38" t="s">
        <v>27</v>
      </c>
      <c r="AW12" s="34"/>
      <c r="AX12" s="34" t="s">
        <v>748</v>
      </c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50"/>
      <c r="CK12" s="50"/>
    </row>
    <row r="13" spans="1:89" ht="14.25" customHeight="1" x14ac:dyDescent="0.25">
      <c r="A13" s="37">
        <v>420</v>
      </c>
      <c r="B13" s="38" t="s">
        <v>78</v>
      </c>
      <c r="C13" s="38" t="s">
        <v>26</v>
      </c>
      <c r="D13" s="38" t="s">
        <v>79</v>
      </c>
      <c r="E13" s="38"/>
      <c r="F13" s="38" t="s">
        <v>80</v>
      </c>
      <c r="G13" s="37">
        <v>1</v>
      </c>
      <c r="H13" s="37">
        <v>30</v>
      </c>
      <c r="I13" s="38" t="s">
        <v>88</v>
      </c>
      <c r="J13" s="37">
        <v>217831744</v>
      </c>
      <c r="K13" s="37">
        <v>59.1875</v>
      </c>
      <c r="L13" s="37">
        <v>0.53183962264150897</v>
      </c>
      <c r="M13" s="47"/>
      <c r="N13" s="35"/>
      <c r="O13" s="35"/>
      <c r="P13" s="47"/>
      <c r="Q13" s="47"/>
      <c r="R13" s="35">
        <v>1</v>
      </c>
      <c r="S13" s="47"/>
      <c r="T13" s="47"/>
      <c r="U13" s="47"/>
      <c r="V13" s="47"/>
      <c r="W13" s="38" t="s">
        <v>27</v>
      </c>
      <c r="X13" s="47"/>
      <c r="Y13" s="47"/>
      <c r="Z13" s="38">
        <f t="shared" si="0"/>
        <v>1</v>
      </c>
      <c r="AA13" s="38">
        <f t="shared" si="1"/>
        <v>0</v>
      </c>
      <c r="AB13" s="38" t="s">
        <v>89</v>
      </c>
      <c r="AC13" s="38" t="s">
        <v>27</v>
      </c>
      <c r="AD13" s="37">
        <v>0</v>
      </c>
      <c r="AE13" s="37">
        <v>0</v>
      </c>
      <c r="AF13" s="37">
        <v>0</v>
      </c>
      <c r="AG13" s="37">
        <v>0</v>
      </c>
      <c r="AH13" s="38" t="s">
        <v>90</v>
      </c>
      <c r="AI13" s="37">
        <v>4</v>
      </c>
      <c r="AJ13" s="35"/>
      <c r="AK13" s="38" t="s">
        <v>91</v>
      </c>
      <c r="AL13" s="38">
        <f t="shared" si="2"/>
        <v>1</v>
      </c>
      <c r="AM13" s="38" t="s">
        <v>27</v>
      </c>
      <c r="AN13" s="38" t="s">
        <v>673</v>
      </c>
      <c r="AO13" s="37">
        <v>24</v>
      </c>
      <c r="AP13" s="38" t="s">
        <v>677</v>
      </c>
      <c r="AQ13" s="38" t="s">
        <v>679</v>
      </c>
      <c r="AR13" s="38" t="s">
        <v>27</v>
      </c>
      <c r="AS13" s="38" t="s">
        <v>27</v>
      </c>
      <c r="AT13" s="38" t="s">
        <v>27</v>
      </c>
      <c r="AU13" s="38" t="s">
        <v>27</v>
      </c>
      <c r="AV13" s="38" t="s">
        <v>27</v>
      </c>
      <c r="AW13" s="50"/>
      <c r="AX13" s="34" t="s">
        <v>747</v>
      </c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  <c r="CJ13" s="50"/>
      <c r="CK13" s="50"/>
    </row>
    <row r="14" spans="1:89" ht="14.25" customHeight="1" x14ac:dyDescent="0.25">
      <c r="A14" s="37">
        <v>436</v>
      </c>
      <c r="B14" s="38" t="s">
        <v>78</v>
      </c>
      <c r="C14" s="38" t="s">
        <v>26</v>
      </c>
      <c r="D14" s="38" t="s">
        <v>79</v>
      </c>
      <c r="E14" s="38"/>
      <c r="F14" s="38" t="s">
        <v>80</v>
      </c>
      <c r="G14" s="37">
        <v>1</v>
      </c>
      <c r="H14" s="37">
        <v>30</v>
      </c>
      <c r="I14" s="38" t="s">
        <v>150</v>
      </c>
      <c r="J14" s="37">
        <v>82135906</v>
      </c>
      <c r="K14" s="37">
        <v>74.9375</v>
      </c>
      <c r="L14" s="37">
        <v>0.82900943396226401</v>
      </c>
      <c r="M14" s="37">
        <v>2</v>
      </c>
      <c r="N14" s="35"/>
      <c r="O14" s="35"/>
      <c r="P14" s="37">
        <v>3</v>
      </c>
      <c r="Q14" s="37">
        <v>1</v>
      </c>
      <c r="R14" s="37">
        <v>1</v>
      </c>
      <c r="S14" s="37">
        <v>1</v>
      </c>
      <c r="T14" s="37">
        <v>2</v>
      </c>
      <c r="U14" s="39"/>
      <c r="V14" s="39"/>
      <c r="W14" s="38" t="s">
        <v>27</v>
      </c>
      <c r="X14" s="39"/>
      <c r="Y14" s="39"/>
      <c r="Z14" s="38">
        <f t="shared" si="0"/>
        <v>10</v>
      </c>
      <c r="AA14" s="38">
        <f t="shared" si="1"/>
        <v>0</v>
      </c>
      <c r="AB14" s="38" t="s">
        <v>765</v>
      </c>
      <c r="AC14" s="38" t="s">
        <v>27</v>
      </c>
      <c r="AD14" s="37">
        <v>1</v>
      </c>
      <c r="AE14" s="37">
        <v>1</v>
      </c>
      <c r="AF14" s="37">
        <v>0</v>
      </c>
      <c r="AG14" s="37">
        <v>3</v>
      </c>
      <c r="AH14" s="38" t="s">
        <v>90</v>
      </c>
      <c r="AI14" s="37">
        <v>4</v>
      </c>
      <c r="AJ14" s="39"/>
      <c r="AK14" s="38" t="s">
        <v>151</v>
      </c>
      <c r="AL14" s="38">
        <f t="shared" si="2"/>
        <v>1</v>
      </c>
      <c r="AM14" s="38" t="s">
        <v>27</v>
      </c>
      <c r="AN14" s="38" t="s">
        <v>680</v>
      </c>
      <c r="AO14" s="37">
        <v>34</v>
      </c>
      <c r="AP14" s="38" t="s">
        <v>677</v>
      </c>
      <c r="AQ14" s="38" t="s">
        <v>712</v>
      </c>
      <c r="AR14" s="38" t="s">
        <v>27</v>
      </c>
      <c r="AS14" s="38" t="s">
        <v>713</v>
      </c>
      <c r="AT14" s="38" t="s">
        <v>27</v>
      </c>
      <c r="AU14" s="38" t="s">
        <v>27</v>
      </c>
      <c r="AV14" s="38" t="s">
        <v>27</v>
      </c>
      <c r="AW14" s="34"/>
      <c r="AX14" s="34" t="s">
        <v>748</v>
      </c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50"/>
      <c r="CK14" s="50"/>
    </row>
    <row r="15" spans="1:89" ht="14.25" customHeight="1" x14ac:dyDescent="0.25">
      <c r="A15" s="37">
        <v>468</v>
      </c>
      <c r="B15" s="38" t="s">
        <v>78</v>
      </c>
      <c r="C15" s="38" t="s">
        <v>26</v>
      </c>
      <c r="D15" s="38" t="s">
        <v>79</v>
      </c>
      <c r="E15" s="38"/>
      <c r="F15" s="38" t="s">
        <v>80</v>
      </c>
      <c r="G15" s="37">
        <v>1</v>
      </c>
      <c r="H15" s="37">
        <v>30</v>
      </c>
      <c r="I15" s="38" t="s">
        <v>154</v>
      </c>
      <c r="J15" s="37">
        <v>851786688</v>
      </c>
      <c r="K15" s="37">
        <v>59.1875</v>
      </c>
      <c r="L15" s="37">
        <v>0.53183962264150897</v>
      </c>
      <c r="M15" s="37">
        <v>1</v>
      </c>
      <c r="N15" s="35"/>
      <c r="O15" s="35"/>
      <c r="P15" s="37">
        <v>1</v>
      </c>
      <c r="Q15" s="39"/>
      <c r="R15" s="40">
        <v>1</v>
      </c>
      <c r="S15" s="39"/>
      <c r="T15" s="37">
        <v>1</v>
      </c>
      <c r="U15" s="35"/>
      <c r="V15" s="35"/>
      <c r="W15" s="38" t="s">
        <v>27</v>
      </c>
      <c r="X15" s="35"/>
      <c r="Y15" s="35"/>
      <c r="Z15" s="38">
        <f t="shared" si="0"/>
        <v>4</v>
      </c>
      <c r="AA15" s="38">
        <f t="shared" si="1"/>
        <v>0</v>
      </c>
      <c r="AB15" s="38" t="s">
        <v>89</v>
      </c>
      <c r="AC15" s="38" t="s">
        <v>27</v>
      </c>
      <c r="AD15" s="37">
        <v>0</v>
      </c>
      <c r="AE15" s="37">
        <v>1</v>
      </c>
      <c r="AF15" s="37">
        <v>0</v>
      </c>
      <c r="AG15" s="37">
        <v>2</v>
      </c>
      <c r="AH15" s="38" t="s">
        <v>90</v>
      </c>
      <c r="AI15" s="37">
        <v>4</v>
      </c>
      <c r="AJ15" s="35"/>
      <c r="AK15" s="38" t="s">
        <v>155</v>
      </c>
      <c r="AL15" s="38">
        <f t="shared" si="2"/>
        <v>1</v>
      </c>
      <c r="AM15" s="38" t="s">
        <v>27</v>
      </c>
      <c r="AN15" s="38" t="s">
        <v>680</v>
      </c>
      <c r="AO15" s="37">
        <v>30</v>
      </c>
      <c r="AP15" s="38" t="s">
        <v>715</v>
      </c>
      <c r="AQ15" s="38" t="s">
        <v>716</v>
      </c>
      <c r="AR15" s="38" t="s">
        <v>27</v>
      </c>
      <c r="AS15" s="38" t="s">
        <v>717</v>
      </c>
      <c r="AT15" s="38" t="s">
        <v>692</v>
      </c>
      <c r="AU15" s="38" t="s">
        <v>695</v>
      </c>
      <c r="AV15" s="38" t="s">
        <v>27</v>
      </c>
      <c r="AW15" s="34"/>
      <c r="AX15" s="34" t="s">
        <v>746</v>
      </c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50"/>
      <c r="CK15" s="50"/>
    </row>
    <row r="16" spans="1:89" ht="14.25" customHeight="1" x14ac:dyDescent="0.25">
      <c r="A16" s="37">
        <v>472</v>
      </c>
      <c r="B16" s="38" t="s">
        <v>78</v>
      </c>
      <c r="C16" s="38" t="s">
        <v>28</v>
      </c>
      <c r="D16" s="38" t="s">
        <v>79</v>
      </c>
      <c r="E16" s="38"/>
      <c r="F16" s="38" t="s">
        <v>80</v>
      </c>
      <c r="G16" s="37">
        <v>1</v>
      </c>
      <c r="H16" s="37">
        <v>30</v>
      </c>
      <c r="I16" s="38" t="s">
        <v>156</v>
      </c>
      <c r="J16" s="37">
        <v>540108154</v>
      </c>
      <c r="K16" s="37">
        <v>69.571428571428598</v>
      </c>
      <c r="L16" s="37">
        <v>0.50151975683890604</v>
      </c>
      <c r="M16" s="39"/>
      <c r="N16" s="35"/>
      <c r="O16" s="35"/>
      <c r="P16" s="39"/>
      <c r="Q16" s="39"/>
      <c r="R16" s="35">
        <v>1</v>
      </c>
      <c r="S16" s="39"/>
      <c r="T16" s="39"/>
      <c r="U16" s="39"/>
      <c r="V16" s="39"/>
      <c r="W16" s="38" t="s">
        <v>27</v>
      </c>
      <c r="X16" s="39"/>
      <c r="Y16" s="39"/>
      <c r="Z16" s="38">
        <f t="shared" si="0"/>
        <v>1</v>
      </c>
      <c r="AA16" s="38">
        <f t="shared" si="1"/>
        <v>0</v>
      </c>
      <c r="AB16" s="38" t="s">
        <v>102</v>
      </c>
      <c r="AC16" s="38" t="s">
        <v>27</v>
      </c>
      <c r="AD16" s="37">
        <v>0</v>
      </c>
      <c r="AE16" s="37">
        <v>0</v>
      </c>
      <c r="AF16" s="37">
        <v>0</v>
      </c>
      <c r="AG16" s="37">
        <v>0</v>
      </c>
      <c r="AH16" s="38" t="s">
        <v>90</v>
      </c>
      <c r="AI16" s="37">
        <v>4</v>
      </c>
      <c r="AJ16" s="47"/>
      <c r="AK16" s="38" t="s">
        <v>157</v>
      </c>
      <c r="AL16" s="38">
        <f t="shared" si="2"/>
        <v>1</v>
      </c>
      <c r="AM16" s="38" t="s">
        <v>27</v>
      </c>
      <c r="AN16" s="38" t="s">
        <v>680</v>
      </c>
      <c r="AO16" s="37">
        <v>33</v>
      </c>
      <c r="AP16" s="38" t="s">
        <v>677</v>
      </c>
      <c r="AQ16" s="38" t="s">
        <v>719</v>
      </c>
      <c r="AR16" s="38" t="s">
        <v>27</v>
      </c>
      <c r="AS16" s="38" t="s">
        <v>720</v>
      </c>
      <c r="AT16" s="38" t="s">
        <v>27</v>
      </c>
      <c r="AU16" s="38" t="s">
        <v>27</v>
      </c>
      <c r="AV16" s="38" t="s">
        <v>27</v>
      </c>
      <c r="AW16" s="50"/>
      <c r="AX16" s="34" t="s">
        <v>748</v>
      </c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  <c r="CJ16" s="50"/>
      <c r="CK16" s="50"/>
    </row>
    <row r="17" spans="1:89" ht="14.25" customHeight="1" x14ac:dyDescent="0.25">
      <c r="A17" s="37">
        <v>489</v>
      </c>
      <c r="B17" s="38" t="s">
        <v>78</v>
      </c>
      <c r="C17" s="38" t="s">
        <v>26</v>
      </c>
      <c r="D17" s="38" t="s">
        <v>79</v>
      </c>
      <c r="E17" s="38"/>
      <c r="F17" s="38" t="s">
        <v>80</v>
      </c>
      <c r="G17" s="37">
        <v>1</v>
      </c>
      <c r="H17" s="37">
        <v>30</v>
      </c>
      <c r="I17" s="38" t="s">
        <v>161</v>
      </c>
      <c r="J17" s="37">
        <v>1015887</v>
      </c>
      <c r="K17" s="37">
        <v>74.9375</v>
      </c>
      <c r="L17" s="37">
        <v>0.82900943396226401</v>
      </c>
      <c r="M17" s="39"/>
      <c r="N17" s="35"/>
      <c r="O17" s="35"/>
      <c r="P17" s="39"/>
      <c r="Q17" s="39"/>
      <c r="R17" s="35">
        <v>1</v>
      </c>
      <c r="S17" s="39"/>
      <c r="T17" s="39"/>
      <c r="U17" s="39"/>
      <c r="V17" s="39"/>
      <c r="W17" s="38" t="s">
        <v>27</v>
      </c>
      <c r="X17" s="39"/>
      <c r="Y17" s="39"/>
      <c r="Z17" s="38">
        <f t="shared" si="0"/>
        <v>1</v>
      </c>
      <c r="AA17" s="38">
        <f t="shared" si="1"/>
        <v>0</v>
      </c>
      <c r="AB17" s="38" t="s">
        <v>765</v>
      </c>
      <c r="AC17" s="38" t="s">
        <v>27</v>
      </c>
      <c r="AD17" s="37">
        <v>0</v>
      </c>
      <c r="AE17" s="37">
        <v>0</v>
      </c>
      <c r="AF17" s="37">
        <v>0</v>
      </c>
      <c r="AG17" s="37">
        <v>0</v>
      </c>
      <c r="AH17" s="38" t="s">
        <v>90</v>
      </c>
      <c r="AI17" s="37">
        <v>4</v>
      </c>
      <c r="AJ17" s="47"/>
      <c r="AK17" s="38" t="s">
        <v>162</v>
      </c>
      <c r="AL17" s="38">
        <f t="shared" si="2"/>
        <v>1</v>
      </c>
      <c r="AM17" s="38" t="s">
        <v>27</v>
      </c>
      <c r="AN17" s="38" t="s">
        <v>680</v>
      </c>
      <c r="AO17" s="37">
        <v>31</v>
      </c>
      <c r="AP17" s="38" t="s">
        <v>674</v>
      </c>
      <c r="AQ17" s="38" t="s">
        <v>722</v>
      </c>
      <c r="AR17" s="38" t="s">
        <v>27</v>
      </c>
      <c r="AS17" s="38" t="s">
        <v>723</v>
      </c>
      <c r="AT17" s="38" t="s">
        <v>27</v>
      </c>
      <c r="AU17" s="38" t="s">
        <v>27</v>
      </c>
      <c r="AV17" s="38" t="s">
        <v>27</v>
      </c>
      <c r="AW17" s="50"/>
      <c r="AX17" s="34" t="s">
        <v>748</v>
      </c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</row>
    <row r="18" spans="1:89" ht="14.25" customHeight="1" x14ac:dyDescent="0.25">
      <c r="A18" s="37">
        <v>493</v>
      </c>
      <c r="B18" s="38" t="s">
        <v>78</v>
      </c>
      <c r="C18" s="38" t="s">
        <v>28</v>
      </c>
      <c r="D18" s="38" t="s">
        <v>79</v>
      </c>
      <c r="E18" s="38"/>
      <c r="F18" s="38" t="s">
        <v>80</v>
      </c>
      <c r="G18" s="37">
        <v>1</v>
      </c>
      <c r="H18" s="37">
        <v>30</v>
      </c>
      <c r="I18" s="38" t="s">
        <v>163</v>
      </c>
      <c r="J18" s="37">
        <v>8869115226</v>
      </c>
      <c r="K18" s="37">
        <v>0</v>
      </c>
      <c r="L18" s="37">
        <v>0</v>
      </c>
      <c r="M18" s="37">
        <v>4</v>
      </c>
      <c r="N18" s="35"/>
      <c r="O18" s="40">
        <v>3</v>
      </c>
      <c r="P18" s="37">
        <v>7</v>
      </c>
      <c r="Q18" s="37">
        <v>3</v>
      </c>
      <c r="R18" s="35"/>
      <c r="S18" s="37">
        <v>3</v>
      </c>
      <c r="T18" s="37">
        <v>1</v>
      </c>
      <c r="U18" s="35"/>
      <c r="V18" s="40">
        <v>1</v>
      </c>
      <c r="W18" s="38" t="s">
        <v>27</v>
      </c>
      <c r="X18" s="40">
        <v>1</v>
      </c>
      <c r="Y18" s="40">
        <v>2</v>
      </c>
      <c r="Z18" s="38">
        <f t="shared" si="0"/>
        <v>25</v>
      </c>
      <c r="AA18" s="38">
        <f t="shared" si="1"/>
        <v>2</v>
      </c>
      <c r="AB18" s="38" t="s">
        <v>27</v>
      </c>
      <c r="AC18" s="38" t="s">
        <v>27</v>
      </c>
      <c r="AD18" s="37">
        <v>1</v>
      </c>
      <c r="AE18" s="37">
        <v>2</v>
      </c>
      <c r="AF18" s="37">
        <v>0</v>
      </c>
      <c r="AG18" s="37">
        <v>7</v>
      </c>
      <c r="AH18" s="38" t="s">
        <v>116</v>
      </c>
      <c r="AI18" s="37">
        <v>1</v>
      </c>
      <c r="AJ18" s="40">
        <v>1</v>
      </c>
      <c r="AK18" s="38" t="s">
        <v>164</v>
      </c>
      <c r="AL18" s="38">
        <f t="shared" si="2"/>
        <v>1</v>
      </c>
      <c r="AM18" s="38" t="s">
        <v>27</v>
      </c>
      <c r="AN18" s="38" t="s">
        <v>680</v>
      </c>
      <c r="AO18" s="37">
        <v>22</v>
      </c>
      <c r="AP18" s="38" t="s">
        <v>677</v>
      </c>
      <c r="AQ18" s="38" t="s">
        <v>691</v>
      </c>
      <c r="AR18" s="38" t="s">
        <v>27</v>
      </c>
      <c r="AS18" s="38" t="s">
        <v>684</v>
      </c>
      <c r="AT18" s="38" t="s">
        <v>27</v>
      </c>
      <c r="AU18" s="38" t="s">
        <v>27</v>
      </c>
      <c r="AV18" s="38" t="s">
        <v>27</v>
      </c>
      <c r="AW18" s="34"/>
      <c r="AX18" s="34" t="s">
        <v>748</v>
      </c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50"/>
      <c r="CK18" s="50"/>
    </row>
    <row r="19" spans="1:89" ht="14.25" customHeight="1" x14ac:dyDescent="0.25">
      <c r="A19" s="37">
        <v>510</v>
      </c>
      <c r="B19" s="38" t="s">
        <v>78</v>
      </c>
      <c r="C19" s="38" t="s">
        <v>28</v>
      </c>
      <c r="D19" s="38" t="s">
        <v>79</v>
      </c>
      <c r="E19" s="38"/>
      <c r="F19" s="38" t="s">
        <v>80</v>
      </c>
      <c r="G19" s="37">
        <v>1</v>
      </c>
      <c r="H19" s="37">
        <v>30</v>
      </c>
      <c r="I19" s="38" t="s">
        <v>167</v>
      </c>
      <c r="J19" s="37">
        <v>912215825</v>
      </c>
      <c r="K19" s="37">
        <v>0</v>
      </c>
      <c r="L19" s="37">
        <v>0</v>
      </c>
      <c r="M19" s="37">
        <v>3</v>
      </c>
      <c r="N19" s="35"/>
      <c r="O19" s="39"/>
      <c r="P19" s="37">
        <v>5</v>
      </c>
      <c r="Q19" s="37">
        <v>2</v>
      </c>
      <c r="R19" s="39"/>
      <c r="S19" s="37">
        <v>2</v>
      </c>
      <c r="T19" s="37">
        <v>1</v>
      </c>
      <c r="U19" s="39"/>
      <c r="V19" s="39"/>
      <c r="W19" s="38" t="s">
        <v>27</v>
      </c>
      <c r="X19" s="39"/>
      <c r="Y19" s="39"/>
      <c r="Z19" s="38">
        <f t="shared" si="0"/>
        <v>13</v>
      </c>
      <c r="AA19" s="38">
        <f t="shared" si="1"/>
        <v>0</v>
      </c>
      <c r="AB19" s="38" t="s">
        <v>27</v>
      </c>
      <c r="AC19" s="38" t="s">
        <v>27</v>
      </c>
      <c r="AD19" s="37">
        <v>0</v>
      </c>
      <c r="AE19" s="37">
        <v>2</v>
      </c>
      <c r="AF19" s="37">
        <v>0</v>
      </c>
      <c r="AG19" s="37">
        <v>6</v>
      </c>
      <c r="AH19" s="38" t="s">
        <v>109</v>
      </c>
      <c r="AI19" s="37">
        <v>2</v>
      </c>
      <c r="AJ19" s="37">
        <v>1</v>
      </c>
      <c r="AK19" s="38" t="s">
        <v>168</v>
      </c>
      <c r="AL19" s="38">
        <f t="shared" si="2"/>
        <v>1</v>
      </c>
      <c r="AM19" s="38" t="s">
        <v>27</v>
      </c>
      <c r="AN19" s="38" t="s">
        <v>680</v>
      </c>
      <c r="AO19" s="46">
        <v>28</v>
      </c>
      <c r="AP19" s="46" t="s">
        <v>677</v>
      </c>
      <c r="AQ19" s="46" t="s">
        <v>691</v>
      </c>
      <c r="AR19" s="46"/>
      <c r="AS19" s="46"/>
      <c r="AT19" s="46"/>
      <c r="AU19" s="46"/>
      <c r="AV19" s="46"/>
      <c r="AW19" s="34"/>
      <c r="AX19" s="34" t="s">
        <v>747</v>
      </c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50"/>
      <c r="CK19" s="50"/>
    </row>
    <row r="20" spans="1:89" ht="14.25" customHeight="1" x14ac:dyDescent="0.25">
      <c r="A20" s="37">
        <v>514</v>
      </c>
      <c r="B20" s="38" t="s">
        <v>78</v>
      </c>
      <c r="C20" s="38" t="s">
        <v>28</v>
      </c>
      <c r="D20" s="38" t="s">
        <v>79</v>
      </c>
      <c r="E20" s="38"/>
      <c r="F20" s="38" t="s">
        <v>80</v>
      </c>
      <c r="G20" s="37">
        <v>1</v>
      </c>
      <c r="H20" s="37">
        <v>30</v>
      </c>
      <c r="I20" s="38" t="s">
        <v>169</v>
      </c>
      <c r="J20" s="37">
        <v>178114327</v>
      </c>
      <c r="K20" s="37">
        <v>64.857142857142904</v>
      </c>
      <c r="L20" s="37">
        <v>0.40121580547112501</v>
      </c>
      <c r="M20" s="39"/>
      <c r="N20" s="35"/>
      <c r="O20" s="39"/>
      <c r="P20" s="39"/>
      <c r="Q20" s="39"/>
      <c r="R20" s="35">
        <v>1</v>
      </c>
      <c r="S20" s="39"/>
      <c r="T20" s="39"/>
      <c r="U20" s="47"/>
      <c r="V20" s="39"/>
      <c r="W20" s="38" t="s">
        <v>27</v>
      </c>
      <c r="X20" s="39"/>
      <c r="Y20" s="39"/>
      <c r="Z20" s="38">
        <f t="shared" si="0"/>
        <v>1</v>
      </c>
      <c r="AA20" s="38">
        <f t="shared" si="1"/>
        <v>0</v>
      </c>
      <c r="AB20" s="38" t="s">
        <v>99</v>
      </c>
      <c r="AC20" s="38" t="s">
        <v>27</v>
      </c>
      <c r="AD20" s="37">
        <v>0</v>
      </c>
      <c r="AE20" s="37">
        <v>0</v>
      </c>
      <c r="AF20" s="37">
        <v>0</v>
      </c>
      <c r="AG20" s="37">
        <v>0</v>
      </c>
      <c r="AH20" s="38" t="s">
        <v>90</v>
      </c>
      <c r="AI20" s="37">
        <v>4</v>
      </c>
      <c r="AJ20" s="39"/>
      <c r="AK20" s="38" t="s">
        <v>170</v>
      </c>
      <c r="AL20" s="38">
        <f t="shared" si="2"/>
        <v>1</v>
      </c>
      <c r="AM20" s="38" t="s">
        <v>27</v>
      </c>
      <c r="AN20" s="38" t="s">
        <v>680</v>
      </c>
      <c r="AO20" s="37">
        <v>31</v>
      </c>
      <c r="AP20" s="38" t="s">
        <v>677</v>
      </c>
      <c r="AQ20" s="38" t="s">
        <v>694</v>
      </c>
      <c r="AR20" s="38" t="s">
        <v>27</v>
      </c>
      <c r="AS20" s="38" t="s">
        <v>27</v>
      </c>
      <c r="AT20" s="38" t="s">
        <v>692</v>
      </c>
      <c r="AU20" s="38" t="s">
        <v>27</v>
      </c>
      <c r="AV20" s="38" t="s">
        <v>27</v>
      </c>
      <c r="AW20" s="50"/>
      <c r="AX20" s="34" t="s">
        <v>746</v>
      </c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  <c r="CJ20" s="50"/>
      <c r="CK20" s="50"/>
    </row>
    <row r="21" spans="1:89" ht="14.25" customHeight="1" x14ac:dyDescent="0.25">
      <c r="A21" s="37">
        <v>530</v>
      </c>
      <c r="B21" s="38" t="s">
        <v>78</v>
      </c>
      <c r="C21" s="38" t="s">
        <v>28</v>
      </c>
      <c r="D21" s="38" t="s">
        <v>79</v>
      </c>
      <c r="E21" s="38"/>
      <c r="F21" s="38" t="s">
        <v>80</v>
      </c>
      <c r="G21" s="37">
        <v>1</v>
      </c>
      <c r="H21" s="37">
        <v>30</v>
      </c>
      <c r="I21" s="38" t="s">
        <v>171</v>
      </c>
      <c r="J21" s="37">
        <v>8518124088</v>
      </c>
      <c r="K21" s="37">
        <v>69.571428571428598</v>
      </c>
      <c r="L21" s="37">
        <v>0.50151975683890604</v>
      </c>
      <c r="M21" s="39"/>
      <c r="N21" s="35"/>
      <c r="O21" s="47"/>
      <c r="P21" s="39"/>
      <c r="Q21" s="39"/>
      <c r="R21" s="35">
        <v>1</v>
      </c>
      <c r="S21" s="39"/>
      <c r="T21" s="39"/>
      <c r="U21" s="47"/>
      <c r="V21" s="47"/>
      <c r="W21" s="38" t="s">
        <v>27</v>
      </c>
      <c r="X21" s="35"/>
      <c r="Y21" s="47"/>
      <c r="Z21" s="38">
        <f t="shared" si="0"/>
        <v>1</v>
      </c>
      <c r="AA21" s="38">
        <f t="shared" si="1"/>
        <v>0</v>
      </c>
      <c r="AB21" s="38" t="s">
        <v>102</v>
      </c>
      <c r="AC21" s="38" t="s">
        <v>27</v>
      </c>
      <c r="AD21" s="37">
        <v>0</v>
      </c>
      <c r="AE21" s="37">
        <v>0</v>
      </c>
      <c r="AF21" s="37">
        <v>0</v>
      </c>
      <c r="AG21" s="37">
        <v>0</v>
      </c>
      <c r="AH21" s="38" t="s">
        <v>90</v>
      </c>
      <c r="AI21" s="37">
        <v>4</v>
      </c>
      <c r="AJ21" s="39"/>
      <c r="AK21" s="38" t="s">
        <v>91</v>
      </c>
      <c r="AL21" s="38">
        <f t="shared" si="2"/>
        <v>1</v>
      </c>
      <c r="AM21" s="38" t="s">
        <v>27</v>
      </c>
      <c r="AN21" s="38" t="s">
        <v>680</v>
      </c>
      <c r="AO21" s="40">
        <v>25</v>
      </c>
      <c r="AP21" s="38" t="s">
        <v>677</v>
      </c>
      <c r="AQ21" s="38" t="s">
        <v>725</v>
      </c>
      <c r="AR21" s="38" t="s">
        <v>27</v>
      </c>
      <c r="AS21" s="38" t="s">
        <v>726</v>
      </c>
      <c r="AT21" s="38" t="s">
        <v>27</v>
      </c>
      <c r="AU21" s="38" t="s">
        <v>27</v>
      </c>
      <c r="AV21" s="38" t="s">
        <v>27</v>
      </c>
      <c r="AW21" s="50"/>
      <c r="AX21" s="34" t="s">
        <v>748</v>
      </c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  <c r="CJ21" s="50"/>
      <c r="CK21" s="50"/>
    </row>
    <row r="22" spans="1:89" ht="14.25" customHeight="1" x14ac:dyDescent="0.25">
      <c r="A22" s="37">
        <v>546</v>
      </c>
      <c r="B22" s="38" t="s">
        <v>78</v>
      </c>
      <c r="C22" s="38" t="s">
        <v>26</v>
      </c>
      <c r="D22" s="38" t="s">
        <v>79</v>
      </c>
      <c r="E22" s="38"/>
      <c r="F22" s="38" t="s">
        <v>80</v>
      </c>
      <c r="G22" s="37">
        <v>1</v>
      </c>
      <c r="H22" s="37">
        <v>30</v>
      </c>
      <c r="I22" s="38" t="s">
        <v>172</v>
      </c>
      <c r="J22" s="37">
        <v>8517821164</v>
      </c>
      <c r="K22" s="37">
        <v>74.9375</v>
      </c>
      <c r="L22" s="37">
        <v>0.82900943396226401</v>
      </c>
      <c r="M22" s="47"/>
      <c r="N22" s="35"/>
      <c r="O22" s="47"/>
      <c r="P22" s="47"/>
      <c r="Q22" s="47"/>
      <c r="R22" s="35">
        <v>1</v>
      </c>
      <c r="S22" s="47"/>
      <c r="T22" s="47"/>
      <c r="U22" s="47"/>
      <c r="V22" s="47"/>
      <c r="W22" s="38" t="s">
        <v>27</v>
      </c>
      <c r="X22" s="47"/>
      <c r="Y22" s="47"/>
      <c r="Z22" s="38">
        <f t="shared" si="0"/>
        <v>1</v>
      </c>
      <c r="AA22" s="38">
        <f t="shared" si="1"/>
        <v>0</v>
      </c>
      <c r="AB22" s="38" t="s">
        <v>765</v>
      </c>
      <c r="AC22" s="38" t="s">
        <v>27</v>
      </c>
      <c r="AD22" s="37">
        <v>0</v>
      </c>
      <c r="AE22" s="37">
        <v>0</v>
      </c>
      <c r="AF22" s="37">
        <v>0</v>
      </c>
      <c r="AG22" s="37">
        <v>0</v>
      </c>
      <c r="AH22" s="38" t="s">
        <v>90</v>
      </c>
      <c r="AI22" s="37">
        <v>4</v>
      </c>
      <c r="AJ22" s="35"/>
      <c r="AK22" s="38" t="s">
        <v>162</v>
      </c>
      <c r="AL22" s="38">
        <f t="shared" si="2"/>
        <v>1</v>
      </c>
      <c r="AM22" s="38" t="s">
        <v>27</v>
      </c>
      <c r="AN22" s="38" t="s">
        <v>680</v>
      </c>
      <c r="AO22" s="37">
        <v>29</v>
      </c>
      <c r="AP22" s="38" t="s">
        <v>674</v>
      </c>
      <c r="AQ22" s="38" t="s">
        <v>691</v>
      </c>
      <c r="AR22" s="38" t="s">
        <v>695</v>
      </c>
      <c r="AS22" s="38" t="s">
        <v>727</v>
      </c>
      <c r="AT22" s="38" t="s">
        <v>27</v>
      </c>
      <c r="AU22" s="38" t="s">
        <v>27</v>
      </c>
      <c r="AV22" s="38" t="s">
        <v>27</v>
      </c>
      <c r="AW22" s="34"/>
      <c r="AX22" s="34" t="s">
        <v>748</v>
      </c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</row>
    <row r="23" spans="1:89" ht="14.25" customHeight="1" x14ac:dyDescent="0.25">
      <c r="A23" s="37">
        <v>562</v>
      </c>
      <c r="B23" s="38" t="s">
        <v>78</v>
      </c>
      <c r="C23" s="38" t="s">
        <v>28</v>
      </c>
      <c r="D23" s="38" t="s">
        <v>79</v>
      </c>
      <c r="E23" s="38"/>
      <c r="F23" s="38" t="s">
        <v>80</v>
      </c>
      <c r="G23" s="37">
        <v>1</v>
      </c>
      <c r="H23" s="37">
        <v>30</v>
      </c>
      <c r="I23" s="38" t="s">
        <v>173</v>
      </c>
      <c r="J23" s="37">
        <v>79215167188</v>
      </c>
      <c r="K23" s="37">
        <v>69.571428571428598</v>
      </c>
      <c r="L23" s="37">
        <v>0.50151975683890604</v>
      </c>
      <c r="M23" s="39"/>
      <c r="N23" s="35"/>
      <c r="O23" s="47"/>
      <c r="P23" s="39"/>
      <c r="Q23" s="47"/>
      <c r="R23" s="35">
        <v>1</v>
      </c>
      <c r="S23" s="47"/>
      <c r="T23" s="39"/>
      <c r="U23" s="47"/>
      <c r="V23" s="47"/>
      <c r="W23" s="38" t="s">
        <v>27</v>
      </c>
      <c r="X23" s="47"/>
      <c r="Y23" s="47"/>
      <c r="Z23" s="38">
        <f t="shared" si="0"/>
        <v>1</v>
      </c>
      <c r="AA23" s="38">
        <f t="shared" si="1"/>
        <v>0</v>
      </c>
      <c r="AB23" s="38" t="s">
        <v>102</v>
      </c>
      <c r="AC23" s="38" t="s">
        <v>27</v>
      </c>
      <c r="AD23" s="37">
        <v>0</v>
      </c>
      <c r="AE23" s="37">
        <v>0</v>
      </c>
      <c r="AF23" s="37">
        <v>0</v>
      </c>
      <c r="AG23" s="37">
        <v>0</v>
      </c>
      <c r="AH23" s="38" t="s">
        <v>90</v>
      </c>
      <c r="AI23" s="37">
        <v>4</v>
      </c>
      <c r="AJ23" s="47"/>
      <c r="AK23" s="38" t="s">
        <v>174</v>
      </c>
      <c r="AL23" s="38">
        <f t="shared" si="2"/>
        <v>1</v>
      </c>
      <c r="AM23" s="38" t="s">
        <v>27</v>
      </c>
      <c r="AN23" s="38" t="s">
        <v>673</v>
      </c>
      <c r="AO23" s="37">
        <v>18</v>
      </c>
      <c r="AP23" s="38" t="s">
        <v>677</v>
      </c>
      <c r="AQ23" s="38" t="s">
        <v>728</v>
      </c>
      <c r="AR23" s="38" t="s">
        <v>27</v>
      </c>
      <c r="AS23" s="38" t="s">
        <v>686</v>
      </c>
      <c r="AT23" s="38" t="s">
        <v>27</v>
      </c>
      <c r="AU23" s="38" t="s">
        <v>27</v>
      </c>
      <c r="AV23" s="38" t="s">
        <v>27</v>
      </c>
      <c r="AW23" s="34"/>
      <c r="AX23" s="34" t="s">
        <v>747</v>
      </c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</row>
    <row r="24" spans="1:89" ht="14.25" customHeight="1" x14ac:dyDescent="0.25">
      <c r="A24" s="37">
        <v>578</v>
      </c>
      <c r="B24" s="38" t="s">
        <v>78</v>
      </c>
      <c r="C24" s="38" t="s">
        <v>26</v>
      </c>
      <c r="D24" s="38" t="s">
        <v>79</v>
      </c>
      <c r="E24" s="38"/>
      <c r="F24" s="38" t="s">
        <v>80</v>
      </c>
      <c r="G24" s="37">
        <v>1</v>
      </c>
      <c r="H24" s="37">
        <v>30</v>
      </c>
      <c r="I24" s="38" t="s">
        <v>175</v>
      </c>
      <c r="J24" s="37">
        <v>8011047194</v>
      </c>
      <c r="K24" s="37">
        <v>59.1875</v>
      </c>
      <c r="L24" s="37">
        <v>0.53183962264150897</v>
      </c>
      <c r="M24" s="37">
        <v>1</v>
      </c>
      <c r="N24" s="35"/>
      <c r="O24" s="35"/>
      <c r="P24" s="37">
        <v>2</v>
      </c>
      <c r="Q24" s="39"/>
      <c r="R24" s="40">
        <v>1</v>
      </c>
      <c r="S24" s="39"/>
      <c r="T24" s="37">
        <v>1</v>
      </c>
      <c r="U24" s="39"/>
      <c r="V24" s="39"/>
      <c r="W24" s="38" t="s">
        <v>27</v>
      </c>
      <c r="X24" s="39"/>
      <c r="Y24" s="39"/>
      <c r="Z24" s="38">
        <f t="shared" si="0"/>
        <v>5</v>
      </c>
      <c r="AA24" s="38">
        <f t="shared" si="1"/>
        <v>0</v>
      </c>
      <c r="AB24" s="38" t="s">
        <v>89</v>
      </c>
      <c r="AC24" s="38" t="s">
        <v>27</v>
      </c>
      <c r="AD24" s="37">
        <v>0</v>
      </c>
      <c r="AE24" s="37">
        <v>0</v>
      </c>
      <c r="AF24" s="37">
        <v>0</v>
      </c>
      <c r="AG24" s="37">
        <v>2</v>
      </c>
      <c r="AH24" s="38" t="s">
        <v>90</v>
      </c>
      <c r="AI24" s="37">
        <v>4</v>
      </c>
      <c r="AJ24" s="47"/>
      <c r="AK24" s="38" t="s">
        <v>176</v>
      </c>
      <c r="AL24" s="38">
        <f t="shared" si="2"/>
        <v>1</v>
      </c>
      <c r="AM24" s="38" t="s">
        <v>27</v>
      </c>
      <c r="AN24" s="38" t="s">
        <v>673</v>
      </c>
      <c r="AO24" s="37">
        <v>41</v>
      </c>
      <c r="AP24" s="38" t="s">
        <v>729</v>
      </c>
      <c r="AQ24" s="38" t="s">
        <v>27</v>
      </c>
      <c r="AR24" s="38" t="s">
        <v>27</v>
      </c>
      <c r="AS24" s="38" t="s">
        <v>730</v>
      </c>
      <c r="AT24" s="38" t="s">
        <v>27</v>
      </c>
      <c r="AU24" s="38" t="s">
        <v>27</v>
      </c>
      <c r="AV24" s="38" t="s">
        <v>27</v>
      </c>
      <c r="AW24" s="34"/>
      <c r="AX24" s="34" t="s">
        <v>748</v>
      </c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</row>
    <row r="25" spans="1:89" ht="14.25" customHeight="1" x14ac:dyDescent="0.25">
      <c r="A25" s="37">
        <v>4</v>
      </c>
      <c r="B25" s="38" t="s">
        <v>78</v>
      </c>
      <c r="C25" s="38" t="s">
        <v>28</v>
      </c>
      <c r="D25" s="38" t="s">
        <v>29</v>
      </c>
      <c r="E25" s="38"/>
      <c r="F25" s="38" t="s">
        <v>32</v>
      </c>
      <c r="G25" s="37">
        <v>19</v>
      </c>
      <c r="H25" s="37">
        <v>75</v>
      </c>
      <c r="I25" s="38" t="s">
        <v>92</v>
      </c>
      <c r="J25" s="37">
        <v>9165180138</v>
      </c>
      <c r="K25" s="37">
        <v>2</v>
      </c>
      <c r="L25" s="37">
        <v>1</v>
      </c>
      <c r="M25" s="40">
        <v>7</v>
      </c>
      <c r="N25" s="35"/>
      <c r="O25" s="40">
        <v>6</v>
      </c>
      <c r="P25" s="40">
        <v>20</v>
      </c>
      <c r="Q25" s="40">
        <v>12</v>
      </c>
      <c r="R25" s="40">
        <v>5</v>
      </c>
      <c r="S25" s="40">
        <v>12</v>
      </c>
      <c r="T25" s="47"/>
      <c r="U25" s="35"/>
      <c r="V25" s="40">
        <v>6</v>
      </c>
      <c r="W25" s="38" t="s">
        <v>27</v>
      </c>
      <c r="X25" s="40">
        <v>2</v>
      </c>
      <c r="Y25" s="40">
        <v>8</v>
      </c>
      <c r="Z25" s="38">
        <f t="shared" si="0"/>
        <v>78</v>
      </c>
      <c r="AA25" s="38">
        <f t="shared" si="1"/>
        <v>8</v>
      </c>
      <c r="AB25" s="38" t="s">
        <v>27</v>
      </c>
      <c r="AC25" s="38" t="s">
        <v>27</v>
      </c>
      <c r="AD25" s="37">
        <v>13</v>
      </c>
      <c r="AE25" s="37">
        <v>12</v>
      </c>
      <c r="AF25" s="37">
        <v>0</v>
      </c>
      <c r="AG25" s="37">
        <v>40</v>
      </c>
      <c r="AH25" s="38" t="s">
        <v>83</v>
      </c>
      <c r="AI25" s="37">
        <v>3</v>
      </c>
      <c r="AJ25" s="40">
        <v>1</v>
      </c>
      <c r="AK25" s="38" t="s">
        <v>255</v>
      </c>
      <c r="AL25" s="38">
        <f t="shared" si="2"/>
        <v>1</v>
      </c>
      <c r="AM25" s="38" t="s">
        <v>27</v>
      </c>
      <c r="AN25" s="38" t="s">
        <v>680</v>
      </c>
      <c r="AO25" s="37">
        <v>24</v>
      </c>
      <c r="AP25" s="38" t="s">
        <v>677</v>
      </c>
      <c r="AQ25" s="38" t="s">
        <v>679</v>
      </c>
      <c r="AR25" s="38" t="s">
        <v>27</v>
      </c>
      <c r="AS25" s="38" t="s">
        <v>681</v>
      </c>
      <c r="AT25" s="38" t="s">
        <v>27</v>
      </c>
      <c r="AU25" s="38" t="s">
        <v>27</v>
      </c>
      <c r="AV25" s="38" t="s">
        <v>27</v>
      </c>
      <c r="AW25" s="50"/>
      <c r="AX25" s="34" t="s">
        <v>747</v>
      </c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</row>
    <row r="26" spans="1:89" ht="14.25" customHeight="1" x14ac:dyDescent="0.25">
      <c r="A26" s="37">
        <v>25</v>
      </c>
      <c r="B26" s="38" t="s">
        <v>78</v>
      </c>
      <c r="C26" s="38" t="s">
        <v>28</v>
      </c>
      <c r="D26" s="38" t="s">
        <v>29</v>
      </c>
      <c r="E26" s="38"/>
      <c r="F26" s="38" t="s">
        <v>32</v>
      </c>
      <c r="G26" s="37">
        <v>19</v>
      </c>
      <c r="H26" s="37">
        <v>75</v>
      </c>
      <c r="I26" s="38" t="s">
        <v>98</v>
      </c>
      <c r="J26" s="37">
        <v>871611960</v>
      </c>
      <c r="K26" s="37">
        <v>0.375</v>
      </c>
      <c r="L26" s="37">
        <v>0.1875</v>
      </c>
      <c r="M26" s="39"/>
      <c r="N26" s="35"/>
      <c r="O26" s="35"/>
      <c r="P26" s="39"/>
      <c r="Q26" s="39"/>
      <c r="R26" s="35">
        <v>1</v>
      </c>
      <c r="S26" s="39"/>
      <c r="T26" s="39"/>
      <c r="U26" s="39"/>
      <c r="V26" s="39"/>
      <c r="W26" s="38" t="s">
        <v>27</v>
      </c>
      <c r="X26" s="39"/>
      <c r="Y26" s="39"/>
      <c r="Z26" s="38">
        <f t="shared" si="0"/>
        <v>1</v>
      </c>
      <c r="AA26" s="38">
        <f t="shared" si="1"/>
        <v>0</v>
      </c>
      <c r="AB26" s="38" t="s">
        <v>102</v>
      </c>
      <c r="AC26" s="38" t="s">
        <v>257</v>
      </c>
      <c r="AD26" s="37">
        <v>0</v>
      </c>
      <c r="AE26" s="37">
        <v>0</v>
      </c>
      <c r="AF26" s="37">
        <v>0</v>
      </c>
      <c r="AG26" s="37">
        <v>0</v>
      </c>
      <c r="AH26" s="38" t="s">
        <v>258</v>
      </c>
      <c r="AI26" s="37">
        <v>9</v>
      </c>
      <c r="AJ26" s="39"/>
      <c r="AK26" s="38" t="s">
        <v>91</v>
      </c>
      <c r="AL26" s="38">
        <f t="shared" si="2"/>
        <v>1</v>
      </c>
      <c r="AM26" s="38" t="s">
        <v>27</v>
      </c>
      <c r="AN26" s="38" t="s">
        <v>673</v>
      </c>
      <c r="AO26" s="37">
        <v>28</v>
      </c>
      <c r="AP26" s="38" t="s">
        <v>677</v>
      </c>
      <c r="AQ26" s="38" t="s">
        <v>685</v>
      </c>
      <c r="AR26" s="38" t="s">
        <v>27</v>
      </c>
      <c r="AS26" s="38" t="s">
        <v>686</v>
      </c>
      <c r="AT26" s="38" t="s">
        <v>27</v>
      </c>
      <c r="AU26" s="38" t="s">
        <v>27</v>
      </c>
      <c r="AV26" s="38" t="s">
        <v>27</v>
      </c>
      <c r="AW26" s="34"/>
      <c r="AX26" s="34" t="s">
        <v>747</v>
      </c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</row>
    <row r="27" spans="1:89" ht="14.25" customHeight="1" x14ac:dyDescent="0.25">
      <c r="A27" s="37">
        <v>57</v>
      </c>
      <c r="B27" s="38" t="s">
        <v>78</v>
      </c>
      <c r="C27" s="38" t="s">
        <v>28</v>
      </c>
      <c r="D27" s="38" t="s">
        <v>29</v>
      </c>
      <c r="E27" s="38"/>
      <c r="F27" s="38" t="s">
        <v>32</v>
      </c>
      <c r="G27" s="37">
        <v>19</v>
      </c>
      <c r="H27" s="37">
        <v>75</v>
      </c>
      <c r="I27" s="38" t="s">
        <v>104</v>
      </c>
      <c r="J27" s="37">
        <v>134766397</v>
      </c>
      <c r="K27" s="37">
        <v>0.375</v>
      </c>
      <c r="L27" s="37">
        <v>0.1875</v>
      </c>
      <c r="M27" s="37">
        <v>2</v>
      </c>
      <c r="N27" s="35"/>
      <c r="O27" s="39"/>
      <c r="P27" s="37">
        <v>3</v>
      </c>
      <c r="Q27" s="37">
        <v>1</v>
      </c>
      <c r="R27" s="37">
        <v>1</v>
      </c>
      <c r="S27" s="37">
        <v>1</v>
      </c>
      <c r="T27" s="37">
        <v>1</v>
      </c>
      <c r="U27" s="39"/>
      <c r="V27" s="47"/>
      <c r="W27" s="38" t="s">
        <v>27</v>
      </c>
      <c r="X27" s="47"/>
      <c r="Y27" s="39"/>
      <c r="Z27" s="38">
        <f t="shared" si="0"/>
        <v>9</v>
      </c>
      <c r="AA27" s="38">
        <f t="shared" si="1"/>
        <v>0</v>
      </c>
      <c r="AB27" s="38" t="s">
        <v>102</v>
      </c>
      <c r="AC27" s="38" t="s">
        <v>27</v>
      </c>
      <c r="AD27" s="37">
        <v>0</v>
      </c>
      <c r="AE27" s="37">
        <v>2</v>
      </c>
      <c r="AF27" s="37">
        <v>0</v>
      </c>
      <c r="AG27" s="37">
        <v>3</v>
      </c>
      <c r="AH27" s="38" t="s">
        <v>258</v>
      </c>
      <c r="AI27" s="37">
        <v>9</v>
      </c>
      <c r="AJ27" s="39"/>
      <c r="AK27" s="38" t="s">
        <v>261</v>
      </c>
      <c r="AL27" s="38">
        <f t="shared" si="2"/>
        <v>1</v>
      </c>
      <c r="AM27" s="38" t="s">
        <v>27</v>
      </c>
      <c r="AN27" s="38" t="s">
        <v>673</v>
      </c>
      <c r="AO27" s="37">
        <v>20</v>
      </c>
      <c r="AP27" s="38" t="s">
        <v>674</v>
      </c>
      <c r="AQ27" s="38" t="s">
        <v>689</v>
      </c>
      <c r="AR27" s="38" t="s">
        <v>27</v>
      </c>
      <c r="AS27" s="38" t="s">
        <v>27</v>
      </c>
      <c r="AT27" s="38" t="s">
        <v>27</v>
      </c>
      <c r="AU27" s="38" t="s">
        <v>27</v>
      </c>
      <c r="AV27" s="38" t="s">
        <v>27</v>
      </c>
      <c r="AW27" s="34"/>
      <c r="AX27" s="34" t="s">
        <v>747</v>
      </c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</row>
    <row r="28" spans="1:89" ht="14.25" customHeight="1" x14ac:dyDescent="0.25">
      <c r="A28" s="37">
        <v>106</v>
      </c>
      <c r="B28" s="38" t="s">
        <v>78</v>
      </c>
      <c r="C28" s="38" t="s">
        <v>28</v>
      </c>
      <c r="D28" s="38" t="s">
        <v>29</v>
      </c>
      <c r="E28" s="38"/>
      <c r="F28" s="38" t="s">
        <v>32</v>
      </c>
      <c r="G28" s="37">
        <v>19</v>
      </c>
      <c r="H28" s="37">
        <v>75</v>
      </c>
      <c r="I28" s="38" t="s">
        <v>114</v>
      </c>
      <c r="J28" s="37">
        <v>17888853</v>
      </c>
      <c r="K28" s="37">
        <v>0.375</v>
      </c>
      <c r="L28" s="37">
        <v>0.1875</v>
      </c>
      <c r="M28" s="39"/>
      <c r="N28" s="35"/>
      <c r="O28" s="35"/>
      <c r="P28" s="39"/>
      <c r="Q28" s="39"/>
      <c r="R28" s="35">
        <v>1</v>
      </c>
      <c r="S28" s="39"/>
      <c r="T28" s="39"/>
      <c r="U28" s="39"/>
      <c r="V28" s="39"/>
      <c r="W28" s="38" t="s">
        <v>27</v>
      </c>
      <c r="X28" s="39"/>
      <c r="Y28" s="39"/>
      <c r="Z28" s="38">
        <f t="shared" si="0"/>
        <v>1</v>
      </c>
      <c r="AA28" s="38">
        <f t="shared" si="1"/>
        <v>0</v>
      </c>
      <c r="AB28" s="38" t="s">
        <v>102</v>
      </c>
      <c r="AC28" s="38" t="s">
        <v>27</v>
      </c>
      <c r="AD28" s="37">
        <v>0</v>
      </c>
      <c r="AE28" s="37">
        <v>0</v>
      </c>
      <c r="AF28" s="37">
        <v>0</v>
      </c>
      <c r="AG28" s="37">
        <v>0</v>
      </c>
      <c r="AH28" s="38" t="s">
        <v>258</v>
      </c>
      <c r="AI28" s="37">
        <v>9</v>
      </c>
      <c r="AJ28" s="39"/>
      <c r="AK28" s="38" t="s">
        <v>91</v>
      </c>
      <c r="AL28" s="38">
        <f t="shared" si="2"/>
        <v>1</v>
      </c>
      <c r="AM28" s="38" t="s">
        <v>27</v>
      </c>
      <c r="AN28" s="38" t="s">
        <v>680</v>
      </c>
      <c r="AO28" s="37">
        <v>30</v>
      </c>
      <c r="AP28" s="38" t="s">
        <v>674</v>
      </c>
      <c r="AQ28" s="38" t="s">
        <v>687</v>
      </c>
      <c r="AR28" s="38" t="s">
        <v>27</v>
      </c>
      <c r="AS28" s="38" t="s">
        <v>688</v>
      </c>
      <c r="AT28" s="38" t="s">
        <v>27</v>
      </c>
      <c r="AU28" s="38" t="s">
        <v>27</v>
      </c>
      <c r="AV28" s="38" t="s">
        <v>27</v>
      </c>
      <c r="AW28" s="50"/>
      <c r="AX28" s="34" t="s">
        <v>748</v>
      </c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</row>
    <row r="29" spans="1:89" ht="14.25" customHeight="1" x14ac:dyDescent="0.25">
      <c r="A29" s="37">
        <v>154</v>
      </c>
      <c r="B29" s="38" t="s">
        <v>78</v>
      </c>
      <c r="C29" s="38" t="s">
        <v>26</v>
      </c>
      <c r="D29" s="38" t="s">
        <v>29</v>
      </c>
      <c r="E29" s="38"/>
      <c r="F29" s="38" t="s">
        <v>32</v>
      </c>
      <c r="G29" s="37">
        <v>19</v>
      </c>
      <c r="H29" s="37">
        <v>75</v>
      </c>
      <c r="I29" s="38" t="s">
        <v>121</v>
      </c>
      <c r="J29" s="37">
        <v>8870124178</v>
      </c>
      <c r="K29" s="37">
        <v>0.52941176470588203</v>
      </c>
      <c r="L29" s="37">
        <v>0.26470588235294101</v>
      </c>
      <c r="M29" s="39"/>
      <c r="N29" s="35"/>
      <c r="O29" s="35"/>
      <c r="P29" s="39"/>
      <c r="Q29" s="39"/>
      <c r="R29" s="47">
        <v>1</v>
      </c>
      <c r="S29" s="39"/>
      <c r="T29" s="39"/>
      <c r="U29" s="39"/>
      <c r="V29" s="39"/>
      <c r="W29" s="38" t="s">
        <v>27</v>
      </c>
      <c r="X29" s="39"/>
      <c r="Y29" s="39"/>
      <c r="Z29" s="38">
        <f t="shared" si="0"/>
        <v>1</v>
      </c>
      <c r="AA29" s="38">
        <f t="shared" si="1"/>
        <v>0</v>
      </c>
      <c r="AB29" s="38" t="s">
        <v>765</v>
      </c>
      <c r="AC29" s="38" t="s">
        <v>27</v>
      </c>
      <c r="AD29" s="37">
        <v>0</v>
      </c>
      <c r="AE29" s="37">
        <v>0</v>
      </c>
      <c r="AF29" s="37">
        <v>0</v>
      </c>
      <c r="AG29" s="37">
        <v>0</v>
      </c>
      <c r="AH29" s="38" t="s">
        <v>258</v>
      </c>
      <c r="AI29" s="37">
        <v>9</v>
      </c>
      <c r="AJ29" s="39"/>
      <c r="AK29" s="38" t="s">
        <v>162</v>
      </c>
      <c r="AL29" s="38">
        <f t="shared" si="2"/>
        <v>1</v>
      </c>
      <c r="AM29" s="38" t="s">
        <v>27</v>
      </c>
      <c r="AN29" s="38" t="s">
        <v>673</v>
      </c>
      <c r="AO29" s="37">
        <v>21</v>
      </c>
      <c r="AP29" s="38" t="s">
        <v>677</v>
      </c>
      <c r="AQ29" s="38" t="s">
        <v>693</v>
      </c>
      <c r="AR29" s="38" t="s">
        <v>27</v>
      </c>
      <c r="AS29" s="38" t="s">
        <v>27</v>
      </c>
      <c r="AT29" s="38" t="s">
        <v>27</v>
      </c>
      <c r="AU29" s="38" t="s">
        <v>27</v>
      </c>
      <c r="AV29" s="38" t="s">
        <v>27</v>
      </c>
      <c r="AW29" s="50"/>
      <c r="AX29" s="34" t="s">
        <v>747</v>
      </c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</row>
    <row r="30" spans="1:89" ht="14.25" customHeight="1" x14ac:dyDescent="0.25">
      <c r="A30" s="37">
        <v>170</v>
      </c>
      <c r="B30" s="38" t="s">
        <v>78</v>
      </c>
      <c r="C30" s="38" t="s">
        <v>28</v>
      </c>
      <c r="D30" s="38" t="s">
        <v>29</v>
      </c>
      <c r="E30" s="38"/>
      <c r="F30" s="38" t="s">
        <v>32</v>
      </c>
      <c r="G30" s="37">
        <v>19</v>
      </c>
      <c r="H30" s="37">
        <v>75</v>
      </c>
      <c r="I30" s="38" t="s">
        <v>122</v>
      </c>
      <c r="J30" s="37">
        <v>10184154</v>
      </c>
      <c r="K30" s="37">
        <v>2</v>
      </c>
      <c r="L30" s="37">
        <v>1</v>
      </c>
      <c r="M30" s="37">
        <v>6</v>
      </c>
      <c r="N30" s="39"/>
      <c r="O30" s="39"/>
      <c r="P30" s="37">
        <v>15</v>
      </c>
      <c r="Q30" s="37">
        <v>8</v>
      </c>
      <c r="R30" s="37">
        <v>1</v>
      </c>
      <c r="S30" s="37">
        <v>8</v>
      </c>
      <c r="T30" s="37">
        <v>1</v>
      </c>
      <c r="U30" s="39"/>
      <c r="V30" s="37">
        <v>2</v>
      </c>
      <c r="W30" s="38" t="s">
        <v>27</v>
      </c>
      <c r="X30" s="37">
        <v>2</v>
      </c>
      <c r="Y30" s="37">
        <v>4</v>
      </c>
      <c r="Z30" s="38">
        <f t="shared" si="0"/>
        <v>47</v>
      </c>
      <c r="AA30" s="38">
        <f t="shared" si="1"/>
        <v>4</v>
      </c>
      <c r="AB30" s="38" t="s">
        <v>27</v>
      </c>
      <c r="AC30" s="38" t="s">
        <v>27</v>
      </c>
      <c r="AD30" s="37">
        <v>6</v>
      </c>
      <c r="AE30" s="37">
        <v>6</v>
      </c>
      <c r="AF30" s="37">
        <v>0</v>
      </c>
      <c r="AG30" s="37">
        <v>14</v>
      </c>
      <c r="AH30" s="38" t="s">
        <v>258</v>
      </c>
      <c r="AI30" s="37">
        <v>9</v>
      </c>
      <c r="AJ30" s="37">
        <v>1</v>
      </c>
      <c r="AK30" s="38" t="s">
        <v>267</v>
      </c>
      <c r="AL30" s="38">
        <f t="shared" si="2"/>
        <v>1</v>
      </c>
      <c r="AM30" s="38" t="s">
        <v>27</v>
      </c>
      <c r="AN30" s="38" t="s">
        <v>680</v>
      </c>
      <c r="AO30" s="37">
        <v>25</v>
      </c>
      <c r="AP30" s="38" t="s">
        <v>677</v>
      </c>
      <c r="AQ30" s="38" t="s">
        <v>694</v>
      </c>
      <c r="AR30" s="38" t="s">
        <v>27</v>
      </c>
      <c r="AS30" s="38" t="s">
        <v>27</v>
      </c>
      <c r="AT30" s="38" t="s">
        <v>692</v>
      </c>
      <c r="AU30" s="38" t="s">
        <v>27</v>
      </c>
      <c r="AV30" s="38" t="s">
        <v>696</v>
      </c>
      <c r="AW30" s="34"/>
      <c r="AX30" s="34" t="s">
        <v>746</v>
      </c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</row>
    <row r="31" spans="1:89" ht="14.25" customHeight="1" x14ac:dyDescent="0.25">
      <c r="A31" s="37">
        <v>186</v>
      </c>
      <c r="B31" s="38" t="s">
        <v>78</v>
      </c>
      <c r="C31" s="38" t="s">
        <v>26</v>
      </c>
      <c r="D31" s="38" t="s">
        <v>29</v>
      </c>
      <c r="E31" s="38"/>
      <c r="F31" s="38" t="s">
        <v>32</v>
      </c>
      <c r="G31" s="37">
        <v>19</v>
      </c>
      <c r="H31" s="37">
        <v>75</v>
      </c>
      <c r="I31" s="38" t="s">
        <v>124</v>
      </c>
      <c r="J31" s="37">
        <v>1391113645</v>
      </c>
      <c r="K31" s="37">
        <v>0.35294117647058798</v>
      </c>
      <c r="L31" s="37">
        <v>0.17647058823529399</v>
      </c>
      <c r="M31" s="39"/>
      <c r="N31" s="35"/>
      <c r="O31" s="35"/>
      <c r="P31" s="39"/>
      <c r="Q31" s="39"/>
      <c r="R31" s="35">
        <v>1</v>
      </c>
      <c r="S31" s="39"/>
      <c r="T31" s="39"/>
      <c r="U31" s="39"/>
      <c r="V31" s="39"/>
      <c r="W31" s="38" t="s">
        <v>27</v>
      </c>
      <c r="X31" s="39"/>
      <c r="Y31" s="39"/>
      <c r="Z31" s="38">
        <f t="shared" si="0"/>
        <v>1</v>
      </c>
      <c r="AA31" s="38">
        <f t="shared" si="1"/>
        <v>0</v>
      </c>
      <c r="AB31" s="38" t="s">
        <v>89</v>
      </c>
      <c r="AC31" s="38" t="s">
        <v>27</v>
      </c>
      <c r="AD31" s="37">
        <v>0</v>
      </c>
      <c r="AE31" s="37">
        <v>0</v>
      </c>
      <c r="AF31" s="37">
        <v>0</v>
      </c>
      <c r="AG31" s="37">
        <v>0</v>
      </c>
      <c r="AH31" s="38" t="s">
        <v>258</v>
      </c>
      <c r="AI31" s="37">
        <v>9</v>
      </c>
      <c r="AJ31" s="39"/>
      <c r="AK31" s="38" t="s">
        <v>268</v>
      </c>
      <c r="AL31" s="38">
        <f t="shared" si="2"/>
        <v>1</v>
      </c>
      <c r="AM31" s="38" t="s">
        <v>27</v>
      </c>
      <c r="AN31" s="38" t="s">
        <v>680</v>
      </c>
      <c r="AO31" s="37">
        <v>24</v>
      </c>
      <c r="AP31" s="38" t="s">
        <v>677</v>
      </c>
      <c r="AQ31" s="38" t="s">
        <v>691</v>
      </c>
      <c r="AR31" s="38" t="s">
        <v>695</v>
      </c>
      <c r="AS31" s="38" t="s">
        <v>27</v>
      </c>
      <c r="AT31" s="38" t="s">
        <v>692</v>
      </c>
      <c r="AU31" s="38" t="s">
        <v>695</v>
      </c>
      <c r="AV31" s="38" t="s">
        <v>27</v>
      </c>
      <c r="AW31" s="50"/>
      <c r="AX31" s="34" t="s">
        <v>746</v>
      </c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</row>
    <row r="32" spans="1:89" ht="14.25" customHeight="1" x14ac:dyDescent="0.25">
      <c r="A32" s="37">
        <v>269</v>
      </c>
      <c r="B32" s="38" t="s">
        <v>78</v>
      </c>
      <c r="C32" s="38" t="s">
        <v>26</v>
      </c>
      <c r="D32" s="38" t="s">
        <v>29</v>
      </c>
      <c r="E32" s="38"/>
      <c r="F32" s="38" t="s">
        <v>32</v>
      </c>
      <c r="G32" s="37">
        <v>19</v>
      </c>
      <c r="H32" s="37">
        <v>75</v>
      </c>
      <c r="I32" s="38" t="s">
        <v>134</v>
      </c>
      <c r="J32" s="37">
        <v>828360120</v>
      </c>
      <c r="K32" s="37">
        <v>2</v>
      </c>
      <c r="L32" s="37">
        <v>1</v>
      </c>
      <c r="M32" s="39"/>
      <c r="N32" s="35"/>
      <c r="O32" s="39"/>
      <c r="P32" s="39"/>
      <c r="Q32" s="39"/>
      <c r="R32" s="35">
        <v>1</v>
      </c>
      <c r="S32" s="39"/>
      <c r="T32" s="39"/>
      <c r="U32" s="39"/>
      <c r="V32" s="39"/>
      <c r="W32" s="38" t="s">
        <v>27</v>
      </c>
      <c r="X32" s="39"/>
      <c r="Y32" s="39"/>
      <c r="Z32" s="38">
        <f t="shared" si="0"/>
        <v>1</v>
      </c>
      <c r="AA32" s="38">
        <f t="shared" si="1"/>
        <v>0</v>
      </c>
      <c r="AB32" s="38" t="s">
        <v>27</v>
      </c>
      <c r="AC32" s="38" t="s">
        <v>27</v>
      </c>
      <c r="AD32" s="37">
        <v>0</v>
      </c>
      <c r="AE32" s="37">
        <v>0</v>
      </c>
      <c r="AF32" s="37">
        <v>0</v>
      </c>
      <c r="AG32" s="37">
        <v>0</v>
      </c>
      <c r="AH32" s="38" t="s">
        <v>258</v>
      </c>
      <c r="AI32" s="37">
        <v>9</v>
      </c>
      <c r="AJ32" s="39"/>
      <c r="AK32" s="38" t="s">
        <v>273</v>
      </c>
      <c r="AL32" s="38">
        <f t="shared" si="2"/>
        <v>1</v>
      </c>
      <c r="AM32" s="38" t="s">
        <v>27</v>
      </c>
      <c r="AN32" s="38" t="s">
        <v>673</v>
      </c>
      <c r="AO32" s="37">
        <v>26</v>
      </c>
      <c r="AP32" s="38" t="s">
        <v>674</v>
      </c>
      <c r="AQ32" s="38" t="s">
        <v>678</v>
      </c>
      <c r="AR32" s="38" t="s">
        <v>27</v>
      </c>
      <c r="AS32" s="38" t="s">
        <v>702</v>
      </c>
      <c r="AT32" s="38" t="s">
        <v>27</v>
      </c>
      <c r="AU32" s="38" t="s">
        <v>27</v>
      </c>
      <c r="AV32" s="38" t="s">
        <v>27</v>
      </c>
      <c r="AW32" s="34"/>
      <c r="AX32" s="34" t="s">
        <v>748</v>
      </c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</row>
    <row r="33" spans="1:87" ht="14.25" customHeight="1" x14ac:dyDescent="0.25">
      <c r="A33" s="37">
        <v>338</v>
      </c>
      <c r="B33" s="38" t="s">
        <v>78</v>
      </c>
      <c r="C33" s="38" t="s">
        <v>28</v>
      </c>
      <c r="D33" s="38" t="s">
        <v>29</v>
      </c>
      <c r="E33" s="38"/>
      <c r="F33" s="38" t="s">
        <v>32</v>
      </c>
      <c r="G33" s="37">
        <v>19</v>
      </c>
      <c r="H33" s="37">
        <v>75</v>
      </c>
      <c r="I33" s="38" t="s">
        <v>144</v>
      </c>
      <c r="J33" s="37">
        <v>46525319</v>
      </c>
      <c r="K33" s="37">
        <v>2</v>
      </c>
      <c r="L33" s="37">
        <v>1</v>
      </c>
      <c r="M33" s="35"/>
      <c r="N33" s="35"/>
      <c r="O33" s="35"/>
      <c r="P33" s="35"/>
      <c r="Q33" s="35"/>
      <c r="R33" s="35">
        <v>1</v>
      </c>
      <c r="S33" s="35"/>
      <c r="T33" s="35"/>
      <c r="U33" s="35"/>
      <c r="V33" s="35"/>
      <c r="W33" s="38" t="s">
        <v>27</v>
      </c>
      <c r="X33" s="35"/>
      <c r="Y33" s="35"/>
      <c r="Z33" s="38">
        <f t="shared" si="0"/>
        <v>1</v>
      </c>
      <c r="AA33" s="38">
        <f t="shared" si="1"/>
        <v>0</v>
      </c>
      <c r="AB33" s="38" t="s">
        <v>27</v>
      </c>
      <c r="AC33" s="38" t="s">
        <v>27</v>
      </c>
      <c r="AD33" s="37">
        <v>0</v>
      </c>
      <c r="AE33" s="37">
        <v>0</v>
      </c>
      <c r="AF33" s="37">
        <v>0</v>
      </c>
      <c r="AG33" s="37">
        <v>0</v>
      </c>
      <c r="AH33" s="38" t="s">
        <v>258</v>
      </c>
      <c r="AI33" s="37">
        <v>9</v>
      </c>
      <c r="AJ33" s="35"/>
      <c r="AK33" s="38" t="s">
        <v>279</v>
      </c>
      <c r="AL33" s="38">
        <f t="shared" si="2"/>
        <v>1</v>
      </c>
      <c r="AM33" s="38" t="s">
        <v>27</v>
      </c>
      <c r="AN33" s="38" t="s">
        <v>673</v>
      </c>
      <c r="AO33" s="37">
        <v>28</v>
      </c>
      <c r="AP33" s="38" t="s">
        <v>677</v>
      </c>
      <c r="AQ33" s="38" t="s">
        <v>706</v>
      </c>
      <c r="AR33" s="38" t="s">
        <v>27</v>
      </c>
      <c r="AS33" s="38" t="s">
        <v>27</v>
      </c>
      <c r="AT33" s="38" t="s">
        <v>27</v>
      </c>
      <c r="AU33" s="38" t="s">
        <v>27</v>
      </c>
      <c r="AV33" s="38" t="s">
        <v>27</v>
      </c>
      <c r="AW33" s="34"/>
      <c r="AX33" s="34" t="s">
        <v>747</v>
      </c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</row>
    <row r="34" spans="1:87" ht="14.25" customHeight="1" x14ac:dyDescent="0.25">
      <c r="A34" s="37">
        <v>375</v>
      </c>
      <c r="B34" s="38" t="s">
        <v>78</v>
      </c>
      <c r="C34" s="38" t="s">
        <v>26</v>
      </c>
      <c r="D34" s="38" t="s">
        <v>29</v>
      </c>
      <c r="E34" s="38"/>
      <c r="F34" s="38" t="s">
        <v>32</v>
      </c>
      <c r="G34" s="37">
        <v>19</v>
      </c>
      <c r="H34" s="37">
        <v>75</v>
      </c>
      <c r="I34" s="38" t="s">
        <v>149</v>
      </c>
      <c r="J34" s="37">
        <v>8877127178</v>
      </c>
      <c r="K34" s="37">
        <v>0.52941176470588203</v>
      </c>
      <c r="L34" s="37">
        <v>0.26470588235294101</v>
      </c>
      <c r="M34" s="37">
        <v>1</v>
      </c>
      <c r="N34" s="35"/>
      <c r="O34" s="35"/>
      <c r="P34" s="37">
        <v>1</v>
      </c>
      <c r="Q34" s="39"/>
      <c r="R34" s="37">
        <v>1</v>
      </c>
      <c r="S34" s="39"/>
      <c r="T34" s="37">
        <v>1</v>
      </c>
      <c r="U34" s="35"/>
      <c r="V34" s="39"/>
      <c r="W34" s="38" t="s">
        <v>27</v>
      </c>
      <c r="X34" s="35"/>
      <c r="Y34" s="39"/>
      <c r="Z34" s="38">
        <f t="shared" si="0"/>
        <v>4</v>
      </c>
      <c r="AA34" s="38">
        <f t="shared" si="1"/>
        <v>0</v>
      </c>
      <c r="AB34" s="38" t="s">
        <v>765</v>
      </c>
      <c r="AC34" s="38" t="s">
        <v>27</v>
      </c>
      <c r="AD34" s="37">
        <v>0</v>
      </c>
      <c r="AE34" s="37">
        <v>0</v>
      </c>
      <c r="AF34" s="37">
        <v>0</v>
      </c>
      <c r="AG34" s="37">
        <v>1</v>
      </c>
      <c r="AH34" s="38" t="s">
        <v>258</v>
      </c>
      <c r="AI34" s="37">
        <v>9</v>
      </c>
      <c r="AJ34" s="35"/>
      <c r="AK34" s="38" t="s">
        <v>282</v>
      </c>
      <c r="AL34" s="38">
        <f t="shared" si="2"/>
        <v>1</v>
      </c>
      <c r="AM34" s="38" t="s">
        <v>27</v>
      </c>
      <c r="AN34" s="38" t="s">
        <v>680</v>
      </c>
      <c r="AO34" s="37">
        <v>24</v>
      </c>
      <c r="AP34" s="38" t="s">
        <v>677</v>
      </c>
      <c r="AQ34" s="38" t="s">
        <v>711</v>
      </c>
      <c r="AR34" s="38" t="s">
        <v>27</v>
      </c>
      <c r="AS34" s="38" t="s">
        <v>686</v>
      </c>
      <c r="AT34" s="38" t="s">
        <v>27</v>
      </c>
      <c r="AU34" s="38" t="s">
        <v>27</v>
      </c>
      <c r="AV34" s="38" t="s">
        <v>27</v>
      </c>
      <c r="AW34" s="50"/>
      <c r="AX34" s="34" t="s">
        <v>747</v>
      </c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</row>
    <row r="35" spans="1:87" ht="14.25" customHeight="1" x14ac:dyDescent="0.25">
      <c r="A35" s="37">
        <v>391</v>
      </c>
      <c r="B35" s="38" t="s">
        <v>78</v>
      </c>
      <c r="C35" s="38" t="s">
        <v>26</v>
      </c>
      <c r="D35" s="38" t="s">
        <v>29</v>
      </c>
      <c r="E35" s="38"/>
      <c r="F35" s="38" t="s">
        <v>32</v>
      </c>
      <c r="G35" s="37">
        <v>19</v>
      </c>
      <c r="H35" s="37">
        <v>75</v>
      </c>
      <c r="I35" s="38" t="s">
        <v>81</v>
      </c>
      <c r="J35" s="37">
        <v>9591241137</v>
      </c>
      <c r="K35" s="37">
        <v>0.35294117647058798</v>
      </c>
      <c r="L35" s="37">
        <v>0.17647058823529399</v>
      </c>
      <c r="M35" s="39"/>
      <c r="N35" s="35"/>
      <c r="O35" s="35"/>
      <c r="P35" s="39"/>
      <c r="Q35" s="39"/>
      <c r="R35" s="47">
        <v>1</v>
      </c>
      <c r="S35" s="39"/>
      <c r="T35" s="39"/>
      <c r="U35" s="39"/>
      <c r="V35" s="39"/>
      <c r="W35" s="38" t="s">
        <v>27</v>
      </c>
      <c r="X35" s="39"/>
      <c r="Y35" s="39"/>
      <c r="Z35" s="38">
        <f t="shared" si="0"/>
        <v>1</v>
      </c>
      <c r="AA35" s="38">
        <f t="shared" si="1"/>
        <v>0</v>
      </c>
      <c r="AB35" s="38" t="s">
        <v>89</v>
      </c>
      <c r="AC35" s="38" t="s">
        <v>27</v>
      </c>
      <c r="AD35" s="37">
        <v>0</v>
      </c>
      <c r="AE35" s="37">
        <v>0</v>
      </c>
      <c r="AF35" s="37">
        <v>0</v>
      </c>
      <c r="AG35" s="37">
        <v>0</v>
      </c>
      <c r="AH35" s="38" t="s">
        <v>258</v>
      </c>
      <c r="AI35" s="37">
        <v>9</v>
      </c>
      <c r="AJ35" s="39"/>
      <c r="AK35" s="38" t="s">
        <v>283</v>
      </c>
      <c r="AL35" s="38">
        <f t="shared" si="2"/>
        <v>1</v>
      </c>
      <c r="AM35" s="38" t="s">
        <v>27</v>
      </c>
      <c r="AN35" s="38" t="s">
        <v>673</v>
      </c>
      <c r="AO35" s="37">
        <v>26</v>
      </c>
      <c r="AP35" s="38" t="s">
        <v>674</v>
      </c>
      <c r="AQ35" s="38" t="s">
        <v>675</v>
      </c>
      <c r="AR35" s="38" t="s">
        <v>27</v>
      </c>
      <c r="AS35" s="38" t="s">
        <v>676</v>
      </c>
      <c r="AT35" s="38" t="s">
        <v>27</v>
      </c>
      <c r="AU35" s="38" t="s">
        <v>27</v>
      </c>
      <c r="AV35" s="38" t="s">
        <v>27</v>
      </c>
      <c r="AW35" s="34"/>
      <c r="AX35" s="34" t="s">
        <v>748</v>
      </c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</row>
    <row r="36" spans="1:87" ht="14.25" customHeight="1" x14ac:dyDescent="0.25">
      <c r="A36" s="37">
        <v>424</v>
      </c>
      <c r="B36" s="38" t="s">
        <v>78</v>
      </c>
      <c r="C36" s="38" t="s">
        <v>26</v>
      </c>
      <c r="D36" s="38" t="s">
        <v>29</v>
      </c>
      <c r="E36" s="38"/>
      <c r="F36" s="38" t="s">
        <v>32</v>
      </c>
      <c r="G36" s="37">
        <v>19</v>
      </c>
      <c r="H36" s="37">
        <v>75</v>
      </c>
      <c r="I36" s="38" t="s">
        <v>88</v>
      </c>
      <c r="J36" s="37">
        <v>217831744</v>
      </c>
      <c r="K36" s="37">
        <v>0.35294117647058798</v>
      </c>
      <c r="L36" s="37">
        <v>0.17647058823529399</v>
      </c>
      <c r="M36" s="39"/>
      <c r="N36" s="35"/>
      <c r="O36" s="35"/>
      <c r="P36" s="39"/>
      <c r="Q36" s="39"/>
      <c r="R36" s="35">
        <v>1</v>
      </c>
      <c r="S36" s="39"/>
      <c r="T36" s="39"/>
      <c r="U36" s="39"/>
      <c r="V36" s="39"/>
      <c r="W36" s="38" t="s">
        <v>27</v>
      </c>
      <c r="X36" s="35"/>
      <c r="Y36" s="39"/>
      <c r="Z36" s="38">
        <f t="shared" si="0"/>
        <v>1</v>
      </c>
      <c r="AA36" s="38">
        <f t="shared" si="1"/>
        <v>0</v>
      </c>
      <c r="AB36" s="38" t="s">
        <v>89</v>
      </c>
      <c r="AC36" s="38" t="s">
        <v>27</v>
      </c>
      <c r="AD36" s="37">
        <v>0</v>
      </c>
      <c r="AE36" s="37">
        <v>0</v>
      </c>
      <c r="AF36" s="37">
        <v>0</v>
      </c>
      <c r="AG36" s="37">
        <v>0</v>
      </c>
      <c r="AH36" s="38" t="s">
        <v>258</v>
      </c>
      <c r="AI36" s="37">
        <v>9</v>
      </c>
      <c r="AJ36" s="39"/>
      <c r="AK36" s="38" t="s">
        <v>286</v>
      </c>
      <c r="AL36" s="38">
        <f t="shared" si="2"/>
        <v>1</v>
      </c>
      <c r="AM36" s="38" t="s">
        <v>27</v>
      </c>
      <c r="AN36" s="38" t="s">
        <v>673</v>
      </c>
      <c r="AO36" s="37">
        <v>24</v>
      </c>
      <c r="AP36" s="38" t="s">
        <v>677</v>
      </c>
      <c r="AQ36" s="38" t="s">
        <v>679</v>
      </c>
      <c r="AR36" s="38" t="s">
        <v>27</v>
      </c>
      <c r="AS36" s="38" t="s">
        <v>27</v>
      </c>
      <c r="AT36" s="38" t="s">
        <v>27</v>
      </c>
      <c r="AU36" s="38" t="s">
        <v>27</v>
      </c>
      <c r="AV36" s="38" t="s">
        <v>27</v>
      </c>
      <c r="AW36" s="34"/>
      <c r="AX36" s="34" t="s">
        <v>747</v>
      </c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</row>
    <row r="37" spans="1:87" ht="14.25" customHeight="1" x14ac:dyDescent="0.25">
      <c r="A37" s="37">
        <v>518</v>
      </c>
      <c r="B37" s="38" t="s">
        <v>78</v>
      </c>
      <c r="C37" s="38" t="s">
        <v>28</v>
      </c>
      <c r="D37" s="38" t="s">
        <v>29</v>
      </c>
      <c r="E37" s="38"/>
      <c r="F37" s="38" t="s">
        <v>32</v>
      </c>
      <c r="G37" s="37">
        <v>19</v>
      </c>
      <c r="H37" s="37">
        <v>75</v>
      </c>
      <c r="I37" s="38" t="s">
        <v>169</v>
      </c>
      <c r="J37" s="37">
        <v>178114327</v>
      </c>
      <c r="K37" s="37">
        <v>2</v>
      </c>
      <c r="L37" s="37">
        <v>1</v>
      </c>
      <c r="M37" s="47"/>
      <c r="N37" s="35"/>
      <c r="O37" s="35"/>
      <c r="P37" s="47"/>
      <c r="Q37" s="47"/>
      <c r="R37" s="35">
        <v>1</v>
      </c>
      <c r="S37" s="47"/>
      <c r="T37" s="35"/>
      <c r="U37" s="47"/>
      <c r="V37" s="47"/>
      <c r="W37" s="38" t="s">
        <v>27</v>
      </c>
      <c r="X37" s="47"/>
      <c r="Y37" s="47"/>
      <c r="Z37" s="38">
        <f t="shared" si="0"/>
        <v>1</v>
      </c>
      <c r="AA37" s="38">
        <f t="shared" si="1"/>
        <v>0</v>
      </c>
      <c r="AB37" s="38" t="s">
        <v>27</v>
      </c>
      <c r="AC37" s="38" t="s">
        <v>27</v>
      </c>
      <c r="AD37" s="37">
        <v>0</v>
      </c>
      <c r="AE37" s="37">
        <v>0</v>
      </c>
      <c r="AF37" s="37">
        <v>0</v>
      </c>
      <c r="AG37" s="37">
        <v>0</v>
      </c>
      <c r="AH37" s="38" t="s">
        <v>258</v>
      </c>
      <c r="AI37" s="37">
        <v>9</v>
      </c>
      <c r="AJ37" s="35"/>
      <c r="AK37" s="38" t="s">
        <v>292</v>
      </c>
      <c r="AL37" s="38">
        <f t="shared" si="2"/>
        <v>1</v>
      </c>
      <c r="AM37" s="38" t="s">
        <v>27</v>
      </c>
      <c r="AN37" s="38" t="s">
        <v>680</v>
      </c>
      <c r="AO37" s="37">
        <v>31</v>
      </c>
      <c r="AP37" s="38" t="s">
        <v>677</v>
      </c>
      <c r="AQ37" s="38" t="s">
        <v>694</v>
      </c>
      <c r="AR37" s="38" t="s">
        <v>27</v>
      </c>
      <c r="AS37" s="38" t="s">
        <v>27</v>
      </c>
      <c r="AT37" s="38" t="s">
        <v>692</v>
      </c>
      <c r="AU37" s="38" t="s">
        <v>27</v>
      </c>
      <c r="AV37" s="38" t="s">
        <v>27</v>
      </c>
      <c r="AW37" s="34"/>
      <c r="AX37" s="34" t="s">
        <v>746</v>
      </c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</row>
    <row r="38" spans="1:87" ht="14.25" customHeight="1" x14ac:dyDescent="0.25">
      <c r="A38" s="37">
        <v>534</v>
      </c>
      <c r="B38" s="38" t="s">
        <v>78</v>
      </c>
      <c r="C38" s="38" t="s">
        <v>28</v>
      </c>
      <c r="D38" s="38" t="s">
        <v>29</v>
      </c>
      <c r="E38" s="38"/>
      <c r="F38" s="38" t="s">
        <v>32</v>
      </c>
      <c r="G38" s="37">
        <v>19</v>
      </c>
      <c r="H38" s="37">
        <v>75</v>
      </c>
      <c r="I38" s="38" t="s">
        <v>171</v>
      </c>
      <c r="J38" s="37">
        <v>8518124088</v>
      </c>
      <c r="K38" s="37">
        <v>0.5625</v>
      </c>
      <c r="L38" s="37">
        <v>0.28125</v>
      </c>
      <c r="M38" s="37">
        <v>1</v>
      </c>
      <c r="N38" s="35"/>
      <c r="O38" s="35"/>
      <c r="P38" s="37">
        <v>2</v>
      </c>
      <c r="Q38" s="37">
        <v>1</v>
      </c>
      <c r="R38" s="40">
        <v>1</v>
      </c>
      <c r="S38" s="37">
        <v>1</v>
      </c>
      <c r="T38" s="37">
        <v>1</v>
      </c>
      <c r="U38" s="35"/>
      <c r="V38" s="39"/>
      <c r="W38" s="38" t="s">
        <v>682</v>
      </c>
      <c r="X38" s="39"/>
      <c r="Y38" s="37">
        <v>1</v>
      </c>
      <c r="Z38" s="38">
        <f t="shared" si="0"/>
        <v>8</v>
      </c>
      <c r="AA38" s="38">
        <f t="shared" si="1"/>
        <v>0</v>
      </c>
      <c r="AB38" s="38" t="s">
        <v>99</v>
      </c>
      <c r="AC38" s="38" t="s">
        <v>27</v>
      </c>
      <c r="AD38" s="37">
        <v>0</v>
      </c>
      <c r="AE38" s="37">
        <v>0</v>
      </c>
      <c r="AF38" s="37">
        <v>0</v>
      </c>
      <c r="AG38" s="37">
        <v>1</v>
      </c>
      <c r="AH38" s="38" t="s">
        <v>258</v>
      </c>
      <c r="AI38" s="37">
        <v>9</v>
      </c>
      <c r="AJ38" s="39"/>
      <c r="AK38" s="38" t="s">
        <v>293</v>
      </c>
      <c r="AL38" s="38">
        <f t="shared" si="2"/>
        <v>1</v>
      </c>
      <c r="AM38" s="38" t="s">
        <v>27</v>
      </c>
      <c r="AN38" s="38" t="s">
        <v>680</v>
      </c>
      <c r="AO38" s="37">
        <v>25</v>
      </c>
      <c r="AP38" s="38" t="s">
        <v>677</v>
      </c>
      <c r="AQ38" s="38" t="s">
        <v>725</v>
      </c>
      <c r="AR38" s="38" t="s">
        <v>27</v>
      </c>
      <c r="AS38" s="38" t="s">
        <v>726</v>
      </c>
      <c r="AT38" s="38" t="s">
        <v>27</v>
      </c>
      <c r="AU38" s="38" t="s">
        <v>27</v>
      </c>
      <c r="AV38" s="38" t="s">
        <v>27</v>
      </c>
      <c r="AW38" s="50"/>
      <c r="AX38" s="34" t="s">
        <v>748</v>
      </c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</row>
    <row r="39" spans="1:87" ht="14.25" customHeight="1" x14ac:dyDescent="0.25">
      <c r="A39" s="37">
        <v>566</v>
      </c>
      <c r="B39" s="38" t="s">
        <v>78</v>
      </c>
      <c r="C39" s="38" t="s">
        <v>28</v>
      </c>
      <c r="D39" s="38" t="s">
        <v>29</v>
      </c>
      <c r="E39" s="38"/>
      <c r="F39" s="38" t="s">
        <v>32</v>
      </c>
      <c r="G39" s="37">
        <v>19</v>
      </c>
      <c r="H39" s="37">
        <v>75</v>
      </c>
      <c r="I39" s="38" t="s">
        <v>173</v>
      </c>
      <c r="J39" s="37">
        <v>79215167188</v>
      </c>
      <c r="K39" s="37">
        <v>0.5625</v>
      </c>
      <c r="L39" s="37">
        <v>0.28125</v>
      </c>
      <c r="M39" s="39"/>
      <c r="N39" s="35"/>
      <c r="O39" s="35"/>
      <c r="P39" s="39"/>
      <c r="Q39" s="39"/>
      <c r="R39" s="35">
        <v>1</v>
      </c>
      <c r="S39" s="39"/>
      <c r="T39" s="39"/>
      <c r="U39" s="39"/>
      <c r="V39" s="39"/>
      <c r="W39" s="38" t="s">
        <v>27</v>
      </c>
      <c r="X39" s="39"/>
      <c r="Y39" s="39"/>
      <c r="Z39" s="38">
        <f t="shared" si="0"/>
        <v>1</v>
      </c>
      <c r="AA39" s="38">
        <f t="shared" si="1"/>
        <v>0</v>
      </c>
      <c r="AB39" s="38" t="s">
        <v>99</v>
      </c>
      <c r="AC39" s="38" t="s">
        <v>27</v>
      </c>
      <c r="AD39" s="37">
        <v>0</v>
      </c>
      <c r="AE39" s="37">
        <v>0</v>
      </c>
      <c r="AF39" s="37">
        <v>0</v>
      </c>
      <c r="AG39" s="37">
        <v>0</v>
      </c>
      <c r="AH39" s="38" t="s">
        <v>258</v>
      </c>
      <c r="AI39" s="37">
        <v>9</v>
      </c>
      <c r="AJ39" s="39"/>
      <c r="AK39" s="38" t="s">
        <v>295</v>
      </c>
      <c r="AL39" s="38">
        <f t="shared" si="2"/>
        <v>1</v>
      </c>
      <c r="AM39" s="38" t="s">
        <v>27</v>
      </c>
      <c r="AN39" s="38" t="s">
        <v>673</v>
      </c>
      <c r="AO39" s="37">
        <v>18</v>
      </c>
      <c r="AP39" s="38" t="s">
        <v>677</v>
      </c>
      <c r="AQ39" s="38" t="s">
        <v>728</v>
      </c>
      <c r="AR39" s="38" t="s">
        <v>27</v>
      </c>
      <c r="AS39" s="38" t="s">
        <v>686</v>
      </c>
      <c r="AT39" s="38" t="s">
        <v>27</v>
      </c>
      <c r="AU39" s="38" t="s">
        <v>27</v>
      </c>
      <c r="AV39" s="38" t="s">
        <v>27</v>
      </c>
      <c r="AW39" s="34"/>
      <c r="AX39" s="34" t="s">
        <v>747</v>
      </c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</row>
    <row r="40" spans="1:87" ht="14.25" customHeight="1" x14ac:dyDescent="0.25">
      <c r="A40" s="37">
        <v>29</v>
      </c>
      <c r="B40" s="38" t="s">
        <v>78</v>
      </c>
      <c r="C40" s="38" t="s">
        <v>28</v>
      </c>
      <c r="D40" s="38" t="s">
        <v>31</v>
      </c>
      <c r="E40" s="38"/>
      <c r="F40" s="38" t="s">
        <v>30</v>
      </c>
      <c r="G40" s="37">
        <v>62</v>
      </c>
      <c r="H40" s="37">
        <v>150</v>
      </c>
      <c r="I40" s="38" t="s">
        <v>98</v>
      </c>
      <c r="J40" s="37">
        <v>871611960</v>
      </c>
      <c r="K40" s="37">
        <v>3.4666666666666699</v>
      </c>
      <c r="L40" s="37">
        <v>0.34666666666666701</v>
      </c>
      <c r="M40" s="40">
        <v>3</v>
      </c>
      <c r="N40" s="35"/>
      <c r="O40" s="35"/>
      <c r="P40" s="40">
        <v>6</v>
      </c>
      <c r="Q40" s="40">
        <v>3</v>
      </c>
      <c r="R40" s="40">
        <v>1</v>
      </c>
      <c r="S40" s="40">
        <v>3</v>
      </c>
      <c r="T40" s="40">
        <v>1</v>
      </c>
      <c r="U40" s="47"/>
      <c r="V40" s="47"/>
      <c r="W40" s="38" t="s">
        <v>27</v>
      </c>
      <c r="X40" s="47"/>
      <c r="Y40" s="47"/>
      <c r="Z40" s="38">
        <f t="shared" si="0"/>
        <v>17</v>
      </c>
      <c r="AA40" s="38">
        <f t="shared" si="1"/>
        <v>0</v>
      </c>
      <c r="AB40" s="38" t="s">
        <v>27</v>
      </c>
      <c r="AC40" s="38" t="s">
        <v>257</v>
      </c>
      <c r="AD40" s="37">
        <v>0</v>
      </c>
      <c r="AE40" s="37">
        <v>2</v>
      </c>
      <c r="AF40" s="37">
        <v>0</v>
      </c>
      <c r="AG40" s="37">
        <v>4</v>
      </c>
      <c r="AH40" s="38" t="s">
        <v>381</v>
      </c>
      <c r="AI40" s="37">
        <v>16</v>
      </c>
      <c r="AJ40" s="47"/>
      <c r="AK40" s="38" t="s">
        <v>382</v>
      </c>
      <c r="AL40" s="38">
        <f t="shared" si="2"/>
        <v>1</v>
      </c>
      <c r="AM40" s="38" t="s">
        <v>27</v>
      </c>
      <c r="AN40" s="38" t="s">
        <v>673</v>
      </c>
      <c r="AO40" s="37">
        <v>28</v>
      </c>
      <c r="AP40" s="38" t="s">
        <v>677</v>
      </c>
      <c r="AQ40" s="38" t="s">
        <v>685</v>
      </c>
      <c r="AR40" s="38" t="s">
        <v>27</v>
      </c>
      <c r="AS40" s="38" t="s">
        <v>686</v>
      </c>
      <c r="AT40" s="38" t="s">
        <v>27</v>
      </c>
      <c r="AU40" s="38" t="s">
        <v>27</v>
      </c>
      <c r="AV40" s="38" t="s">
        <v>27</v>
      </c>
      <c r="AW40" s="34"/>
      <c r="AX40" s="34" t="s">
        <v>747</v>
      </c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</row>
    <row r="41" spans="1:87" ht="14.25" customHeight="1" x14ac:dyDescent="0.25">
      <c r="A41" s="37">
        <v>45</v>
      </c>
      <c r="B41" s="38" t="s">
        <v>78</v>
      </c>
      <c r="C41" s="38" t="s">
        <v>28</v>
      </c>
      <c r="D41" s="38" t="s">
        <v>31</v>
      </c>
      <c r="E41" s="38"/>
      <c r="F41" s="38" t="s">
        <v>30</v>
      </c>
      <c r="G41" s="37">
        <v>62</v>
      </c>
      <c r="H41" s="37">
        <v>150</v>
      </c>
      <c r="I41" s="38" t="s">
        <v>101</v>
      </c>
      <c r="J41" s="37">
        <v>17888851</v>
      </c>
      <c r="K41" s="37">
        <v>4.3333333333333304</v>
      </c>
      <c r="L41" s="37">
        <v>0.43333333333333302</v>
      </c>
      <c r="M41" s="40">
        <v>6</v>
      </c>
      <c r="N41" s="35"/>
      <c r="O41" s="35"/>
      <c r="P41" s="40">
        <v>13</v>
      </c>
      <c r="Q41" s="40">
        <v>7</v>
      </c>
      <c r="R41" s="40">
        <v>1</v>
      </c>
      <c r="S41" s="40">
        <v>7</v>
      </c>
      <c r="T41" s="40">
        <v>1</v>
      </c>
      <c r="U41" s="47"/>
      <c r="V41" s="40">
        <v>5.5</v>
      </c>
      <c r="W41" s="38" t="s">
        <v>27</v>
      </c>
      <c r="X41" s="40">
        <v>2.5</v>
      </c>
      <c r="Y41" s="40">
        <v>8</v>
      </c>
      <c r="Z41" s="38">
        <f t="shared" si="0"/>
        <v>51</v>
      </c>
      <c r="AA41" s="38">
        <f t="shared" si="1"/>
        <v>8</v>
      </c>
      <c r="AB41" s="38" t="s">
        <v>99</v>
      </c>
      <c r="AC41" s="38" t="s">
        <v>27</v>
      </c>
      <c r="AD41" s="37">
        <v>8</v>
      </c>
      <c r="AE41" s="37">
        <v>1</v>
      </c>
      <c r="AF41" s="37">
        <v>0</v>
      </c>
      <c r="AG41" s="37">
        <v>10</v>
      </c>
      <c r="AH41" s="38" t="s">
        <v>381</v>
      </c>
      <c r="AI41" s="37">
        <v>16</v>
      </c>
      <c r="AJ41" s="47"/>
      <c r="AK41" s="38" t="s">
        <v>383</v>
      </c>
      <c r="AL41" s="38">
        <f t="shared" si="2"/>
        <v>1</v>
      </c>
      <c r="AM41" s="38" t="s">
        <v>27</v>
      </c>
      <c r="AN41" s="38" t="s">
        <v>680</v>
      </c>
      <c r="AO41" s="37">
        <v>30</v>
      </c>
      <c r="AP41" s="38" t="s">
        <v>674</v>
      </c>
      <c r="AQ41" s="38" t="s">
        <v>687</v>
      </c>
      <c r="AR41" s="38" t="s">
        <v>27</v>
      </c>
      <c r="AS41" s="38" t="s">
        <v>688</v>
      </c>
      <c r="AT41" s="38" t="s">
        <v>27</v>
      </c>
      <c r="AU41" s="38" t="s">
        <v>27</v>
      </c>
      <c r="AV41" s="38" t="s">
        <v>27</v>
      </c>
      <c r="AW41" s="50"/>
      <c r="AX41" s="34" t="s">
        <v>748</v>
      </c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</row>
    <row r="42" spans="1:87" ht="14.25" customHeight="1" x14ac:dyDescent="0.25">
      <c r="A42" s="37">
        <v>61</v>
      </c>
      <c r="B42" s="38" t="s">
        <v>78</v>
      </c>
      <c r="C42" s="38" t="s">
        <v>28</v>
      </c>
      <c r="D42" s="38" t="s">
        <v>31</v>
      </c>
      <c r="E42" s="38"/>
      <c r="F42" s="38" t="s">
        <v>30</v>
      </c>
      <c r="G42" s="37">
        <v>62</v>
      </c>
      <c r="H42" s="37">
        <v>150</v>
      </c>
      <c r="I42" s="38" t="s">
        <v>104</v>
      </c>
      <c r="J42" s="37">
        <v>134766397</v>
      </c>
      <c r="K42" s="37">
        <v>3.8666666666666698</v>
      </c>
      <c r="L42" s="37">
        <v>0.38666666666666699</v>
      </c>
      <c r="M42" s="39"/>
      <c r="N42" s="35"/>
      <c r="O42" s="35"/>
      <c r="P42" s="39"/>
      <c r="Q42" s="39"/>
      <c r="R42" s="35">
        <v>1</v>
      </c>
      <c r="S42" s="39"/>
      <c r="T42" s="39"/>
      <c r="U42" s="47"/>
      <c r="V42" s="39"/>
      <c r="W42" s="38" t="s">
        <v>27</v>
      </c>
      <c r="X42" s="39"/>
      <c r="Y42" s="39"/>
      <c r="Z42" s="38">
        <f t="shared" si="0"/>
        <v>1</v>
      </c>
      <c r="AA42" s="38">
        <f t="shared" si="1"/>
        <v>0</v>
      </c>
      <c r="AB42" s="38" t="s">
        <v>102</v>
      </c>
      <c r="AC42" s="38" t="s">
        <v>27</v>
      </c>
      <c r="AD42" s="37">
        <v>0</v>
      </c>
      <c r="AE42" s="37">
        <v>0</v>
      </c>
      <c r="AF42" s="37">
        <v>0</v>
      </c>
      <c r="AG42" s="37">
        <v>0</v>
      </c>
      <c r="AH42" s="38" t="s">
        <v>381</v>
      </c>
      <c r="AI42" s="37">
        <v>16</v>
      </c>
      <c r="AJ42" s="47"/>
      <c r="AK42" s="38" t="s">
        <v>91</v>
      </c>
      <c r="AL42" s="38">
        <f t="shared" si="2"/>
        <v>1</v>
      </c>
      <c r="AM42" s="38" t="s">
        <v>27</v>
      </c>
      <c r="AN42" s="38" t="s">
        <v>673</v>
      </c>
      <c r="AO42" s="37">
        <v>20</v>
      </c>
      <c r="AP42" s="38" t="s">
        <v>674</v>
      </c>
      <c r="AQ42" s="38" t="s">
        <v>689</v>
      </c>
      <c r="AR42" s="38" t="s">
        <v>27</v>
      </c>
      <c r="AS42" s="38" t="s">
        <v>27</v>
      </c>
      <c r="AT42" s="38" t="s">
        <v>27</v>
      </c>
      <c r="AU42" s="38" t="s">
        <v>27</v>
      </c>
      <c r="AV42" s="38" t="s">
        <v>27</v>
      </c>
      <c r="AW42" s="50"/>
      <c r="AX42" s="34" t="s">
        <v>747</v>
      </c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</row>
    <row r="43" spans="1:87" ht="14.25" customHeight="1" x14ac:dyDescent="0.25">
      <c r="A43" s="37">
        <v>111</v>
      </c>
      <c r="B43" s="38" t="s">
        <v>78</v>
      </c>
      <c r="C43" s="38" t="s">
        <v>28</v>
      </c>
      <c r="D43" s="38" t="s">
        <v>31</v>
      </c>
      <c r="E43" s="38"/>
      <c r="F43" s="38" t="s">
        <v>30</v>
      </c>
      <c r="G43" s="37">
        <v>62</v>
      </c>
      <c r="H43" s="37">
        <v>150</v>
      </c>
      <c r="I43" s="38" t="s">
        <v>114</v>
      </c>
      <c r="J43" s="37">
        <v>17888853</v>
      </c>
      <c r="K43" s="37">
        <v>3.8666666666666698</v>
      </c>
      <c r="L43" s="37">
        <v>0.38666666666666699</v>
      </c>
      <c r="M43" s="40">
        <v>1</v>
      </c>
      <c r="N43" s="35"/>
      <c r="O43" s="47"/>
      <c r="P43" s="40">
        <v>2</v>
      </c>
      <c r="Q43" s="40">
        <v>1</v>
      </c>
      <c r="R43" s="40">
        <v>1</v>
      </c>
      <c r="S43" s="40">
        <v>1</v>
      </c>
      <c r="T43" s="40">
        <v>1</v>
      </c>
      <c r="U43" s="47"/>
      <c r="V43" s="47"/>
      <c r="W43" s="38" t="s">
        <v>27</v>
      </c>
      <c r="X43" s="47"/>
      <c r="Y43" s="47"/>
      <c r="Z43" s="38">
        <f t="shared" si="0"/>
        <v>7</v>
      </c>
      <c r="AA43" s="38">
        <f t="shared" si="1"/>
        <v>0</v>
      </c>
      <c r="AB43" s="38" t="s">
        <v>102</v>
      </c>
      <c r="AC43" s="38" t="s">
        <v>257</v>
      </c>
      <c r="AD43" s="37">
        <v>4</v>
      </c>
      <c r="AE43" s="37">
        <v>2</v>
      </c>
      <c r="AF43" s="37">
        <v>0</v>
      </c>
      <c r="AG43" s="37">
        <v>8</v>
      </c>
      <c r="AH43" s="38" t="s">
        <v>381</v>
      </c>
      <c r="AI43" s="37">
        <v>16</v>
      </c>
      <c r="AJ43" s="47"/>
      <c r="AK43" s="38" t="s">
        <v>386</v>
      </c>
      <c r="AL43" s="38">
        <f t="shared" si="2"/>
        <v>1</v>
      </c>
      <c r="AM43" s="38" t="s">
        <v>27</v>
      </c>
      <c r="AN43" s="38" t="s">
        <v>680</v>
      </c>
      <c r="AO43" s="37">
        <v>30</v>
      </c>
      <c r="AP43" s="38" t="s">
        <v>674</v>
      </c>
      <c r="AQ43" s="38" t="s">
        <v>687</v>
      </c>
      <c r="AR43" s="38" t="s">
        <v>27</v>
      </c>
      <c r="AS43" s="38" t="s">
        <v>688</v>
      </c>
      <c r="AT43" s="38" t="s">
        <v>27</v>
      </c>
      <c r="AU43" s="38" t="s">
        <v>27</v>
      </c>
      <c r="AV43" s="38" t="s">
        <v>27</v>
      </c>
      <c r="AW43" s="34"/>
      <c r="AX43" s="34" t="s">
        <v>748</v>
      </c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</row>
    <row r="44" spans="1:87" ht="14.25" customHeight="1" x14ac:dyDescent="0.25">
      <c r="A44" s="37">
        <v>158</v>
      </c>
      <c r="B44" s="38" t="s">
        <v>78</v>
      </c>
      <c r="C44" s="38" t="s">
        <v>26</v>
      </c>
      <c r="D44" s="38" t="s">
        <v>31</v>
      </c>
      <c r="E44" s="38"/>
      <c r="F44" s="38" t="s">
        <v>30</v>
      </c>
      <c r="G44" s="37">
        <v>62</v>
      </c>
      <c r="H44" s="37">
        <v>150</v>
      </c>
      <c r="I44" s="38" t="s">
        <v>121</v>
      </c>
      <c r="J44" s="37">
        <v>8870124178</v>
      </c>
      <c r="K44" s="37">
        <v>4.8</v>
      </c>
      <c r="L44" s="37">
        <v>0.48</v>
      </c>
      <c r="M44" s="39"/>
      <c r="N44" s="35"/>
      <c r="O44" s="35"/>
      <c r="P44" s="39"/>
      <c r="Q44" s="39"/>
      <c r="R44" s="35">
        <v>1</v>
      </c>
      <c r="S44" s="39"/>
      <c r="T44" s="39"/>
      <c r="U44" s="39"/>
      <c r="V44" s="39"/>
      <c r="W44" s="38" t="s">
        <v>27</v>
      </c>
      <c r="X44" s="39"/>
      <c r="Y44" s="39"/>
      <c r="Z44" s="38">
        <f t="shared" si="0"/>
        <v>1</v>
      </c>
      <c r="AA44" s="38">
        <f t="shared" si="1"/>
        <v>0</v>
      </c>
      <c r="AB44" s="38" t="s">
        <v>89</v>
      </c>
      <c r="AC44" s="38" t="s">
        <v>27</v>
      </c>
      <c r="AD44" s="37">
        <v>0</v>
      </c>
      <c r="AE44" s="37">
        <v>0</v>
      </c>
      <c r="AF44" s="37">
        <v>0</v>
      </c>
      <c r="AG44" s="37">
        <v>0</v>
      </c>
      <c r="AH44" s="38" t="s">
        <v>381</v>
      </c>
      <c r="AI44" s="37">
        <v>16</v>
      </c>
      <c r="AJ44" s="39"/>
      <c r="AK44" s="38" t="s">
        <v>390</v>
      </c>
      <c r="AL44" s="38">
        <f t="shared" si="2"/>
        <v>1</v>
      </c>
      <c r="AM44" s="38" t="s">
        <v>27</v>
      </c>
      <c r="AN44" s="38" t="s">
        <v>673</v>
      </c>
      <c r="AO44" s="37">
        <v>21</v>
      </c>
      <c r="AP44" s="38" t="s">
        <v>677</v>
      </c>
      <c r="AQ44" s="38" t="s">
        <v>693</v>
      </c>
      <c r="AR44" s="38" t="s">
        <v>27</v>
      </c>
      <c r="AS44" s="38" t="s">
        <v>27</v>
      </c>
      <c r="AT44" s="38" t="s">
        <v>27</v>
      </c>
      <c r="AU44" s="38" t="s">
        <v>27</v>
      </c>
      <c r="AV44" s="38" t="s">
        <v>27</v>
      </c>
      <c r="AW44" s="34"/>
      <c r="AX44" s="34" t="s">
        <v>747</v>
      </c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</row>
    <row r="45" spans="1:87" ht="14.25" customHeight="1" x14ac:dyDescent="0.25">
      <c r="A45" s="37">
        <v>190</v>
      </c>
      <c r="B45" s="38" t="s">
        <v>78</v>
      </c>
      <c r="C45" s="38" t="s">
        <v>26</v>
      </c>
      <c r="D45" s="38" t="s">
        <v>31</v>
      </c>
      <c r="E45" s="38"/>
      <c r="F45" s="38" t="s">
        <v>30</v>
      </c>
      <c r="G45" s="37">
        <v>62</v>
      </c>
      <c r="H45" s="37">
        <v>150</v>
      </c>
      <c r="I45" s="38" t="s">
        <v>124</v>
      </c>
      <c r="J45" s="37">
        <v>1391113645</v>
      </c>
      <c r="K45" s="37">
        <v>4.8</v>
      </c>
      <c r="L45" s="37">
        <v>0.48</v>
      </c>
      <c r="M45" s="39"/>
      <c r="N45" s="35"/>
      <c r="O45" s="47"/>
      <c r="P45" s="39"/>
      <c r="Q45" s="39"/>
      <c r="R45" s="35">
        <v>1</v>
      </c>
      <c r="S45" s="39"/>
      <c r="T45" s="39"/>
      <c r="U45" s="39"/>
      <c r="V45" s="47"/>
      <c r="W45" s="38" t="s">
        <v>27</v>
      </c>
      <c r="X45" s="47"/>
      <c r="Y45" s="39"/>
      <c r="Z45" s="38">
        <f t="shared" si="0"/>
        <v>1</v>
      </c>
      <c r="AA45" s="38">
        <f t="shared" si="1"/>
        <v>0</v>
      </c>
      <c r="AB45" s="38" t="s">
        <v>89</v>
      </c>
      <c r="AC45" s="38" t="s">
        <v>27</v>
      </c>
      <c r="AD45" s="37">
        <v>0</v>
      </c>
      <c r="AE45" s="37">
        <v>0</v>
      </c>
      <c r="AF45" s="37">
        <v>0</v>
      </c>
      <c r="AG45" s="37">
        <v>0</v>
      </c>
      <c r="AH45" s="38" t="s">
        <v>381</v>
      </c>
      <c r="AI45" s="37">
        <v>16</v>
      </c>
      <c r="AJ45" s="47"/>
      <c r="AK45" s="38" t="s">
        <v>392</v>
      </c>
      <c r="AL45" s="38">
        <f t="shared" si="2"/>
        <v>1</v>
      </c>
      <c r="AM45" s="38" t="s">
        <v>27</v>
      </c>
      <c r="AN45" s="38" t="s">
        <v>680</v>
      </c>
      <c r="AO45" s="37">
        <v>24</v>
      </c>
      <c r="AP45" s="38" t="s">
        <v>677</v>
      </c>
      <c r="AQ45" s="38" t="s">
        <v>691</v>
      </c>
      <c r="AR45" s="38" t="s">
        <v>695</v>
      </c>
      <c r="AS45" s="38" t="s">
        <v>27</v>
      </c>
      <c r="AT45" s="38" t="s">
        <v>692</v>
      </c>
      <c r="AU45" s="38" t="s">
        <v>695</v>
      </c>
      <c r="AV45" s="38" t="s">
        <v>27</v>
      </c>
      <c r="AW45" s="50"/>
      <c r="AX45" s="34" t="s">
        <v>746</v>
      </c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</row>
    <row r="46" spans="1:87" ht="14.25" customHeight="1" x14ac:dyDescent="0.25">
      <c r="A46" s="37">
        <v>206</v>
      </c>
      <c r="B46" s="38" t="s">
        <v>78</v>
      </c>
      <c r="C46" s="38" t="s">
        <v>26</v>
      </c>
      <c r="D46" s="38" t="s">
        <v>31</v>
      </c>
      <c r="E46" s="38"/>
      <c r="F46" s="38" t="s">
        <v>30</v>
      </c>
      <c r="G46" s="37">
        <v>62</v>
      </c>
      <c r="H46" s="37">
        <v>150</v>
      </c>
      <c r="I46" s="38" t="s">
        <v>126</v>
      </c>
      <c r="J46" s="37">
        <v>8916155192</v>
      </c>
      <c r="K46" s="37">
        <v>4.8</v>
      </c>
      <c r="L46" s="37">
        <v>0.48</v>
      </c>
      <c r="M46" s="39"/>
      <c r="N46" s="35"/>
      <c r="O46" s="35"/>
      <c r="P46" s="39"/>
      <c r="Q46" s="39"/>
      <c r="R46" s="35">
        <v>1</v>
      </c>
      <c r="S46" s="39"/>
      <c r="T46" s="39"/>
      <c r="U46" s="47"/>
      <c r="V46" s="47"/>
      <c r="W46" s="38" t="s">
        <v>27</v>
      </c>
      <c r="X46" s="47"/>
      <c r="Y46" s="47"/>
      <c r="Z46" s="38">
        <f t="shared" si="0"/>
        <v>1</v>
      </c>
      <c r="AA46" s="38">
        <f t="shared" si="1"/>
        <v>0</v>
      </c>
      <c r="AB46" s="38" t="s">
        <v>89</v>
      </c>
      <c r="AC46" s="38" t="s">
        <v>27</v>
      </c>
      <c r="AD46" s="37">
        <v>0</v>
      </c>
      <c r="AE46" s="37">
        <v>0</v>
      </c>
      <c r="AF46" s="37">
        <v>0</v>
      </c>
      <c r="AG46" s="37">
        <v>0</v>
      </c>
      <c r="AH46" s="38" t="s">
        <v>381</v>
      </c>
      <c r="AI46" s="37">
        <v>16</v>
      </c>
      <c r="AJ46" s="39"/>
      <c r="AK46" s="38" t="s">
        <v>91</v>
      </c>
      <c r="AL46" s="38">
        <f t="shared" si="2"/>
        <v>1</v>
      </c>
      <c r="AM46" s="38" t="s">
        <v>27</v>
      </c>
      <c r="AN46" s="38" t="s">
        <v>680</v>
      </c>
      <c r="AO46" s="40">
        <v>30</v>
      </c>
      <c r="AP46" s="38" t="s">
        <v>677</v>
      </c>
      <c r="AQ46" s="38" t="s">
        <v>697</v>
      </c>
      <c r="AR46" s="38" t="s">
        <v>27</v>
      </c>
      <c r="AS46" s="38" t="s">
        <v>27</v>
      </c>
      <c r="AT46" s="38" t="s">
        <v>27</v>
      </c>
      <c r="AU46" s="38" t="s">
        <v>27</v>
      </c>
      <c r="AV46" s="38" t="s">
        <v>27</v>
      </c>
      <c r="AW46" s="50"/>
      <c r="AX46" s="34" t="s">
        <v>747</v>
      </c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</row>
    <row r="47" spans="1:87" ht="14.25" customHeight="1" x14ac:dyDescent="0.25">
      <c r="A47" s="37">
        <v>222</v>
      </c>
      <c r="B47" s="38" t="s">
        <v>78</v>
      </c>
      <c r="C47" s="38" t="s">
        <v>26</v>
      </c>
      <c r="D47" s="38" t="s">
        <v>31</v>
      </c>
      <c r="E47" s="38"/>
      <c r="F47" s="38" t="s">
        <v>30</v>
      </c>
      <c r="G47" s="37">
        <v>62</v>
      </c>
      <c r="H47" s="37">
        <v>150</v>
      </c>
      <c r="I47" s="38" t="s">
        <v>128</v>
      </c>
      <c r="J47" s="37">
        <v>9591208203</v>
      </c>
      <c r="K47" s="37">
        <v>4.8</v>
      </c>
      <c r="L47" s="37">
        <v>0.48</v>
      </c>
      <c r="M47" s="37">
        <v>1</v>
      </c>
      <c r="N47" s="35"/>
      <c r="O47" s="35"/>
      <c r="P47" s="37">
        <v>1</v>
      </c>
      <c r="Q47" s="39"/>
      <c r="R47" s="37">
        <v>1</v>
      </c>
      <c r="S47" s="39"/>
      <c r="T47" s="37">
        <v>1</v>
      </c>
      <c r="U47" s="35"/>
      <c r="V47" s="35"/>
      <c r="W47" s="38" t="s">
        <v>27</v>
      </c>
      <c r="X47" s="35"/>
      <c r="Y47" s="39"/>
      <c r="Z47" s="38">
        <f t="shared" si="0"/>
        <v>4</v>
      </c>
      <c r="AA47" s="38">
        <f t="shared" si="1"/>
        <v>0</v>
      </c>
      <c r="AB47" s="38" t="s">
        <v>89</v>
      </c>
      <c r="AC47" s="38" t="s">
        <v>27</v>
      </c>
      <c r="AD47" s="37">
        <v>2</v>
      </c>
      <c r="AE47" s="37">
        <v>1</v>
      </c>
      <c r="AF47" s="37">
        <v>0</v>
      </c>
      <c r="AG47" s="37">
        <v>5</v>
      </c>
      <c r="AH47" s="38" t="s">
        <v>381</v>
      </c>
      <c r="AI47" s="37">
        <v>16</v>
      </c>
      <c r="AJ47" s="35"/>
      <c r="AK47" s="38" t="s">
        <v>393</v>
      </c>
      <c r="AL47" s="38">
        <f t="shared" si="2"/>
        <v>1</v>
      </c>
      <c r="AM47" s="38" t="s">
        <v>27</v>
      </c>
      <c r="AN47" s="38" t="s">
        <v>680</v>
      </c>
      <c r="AO47" s="37">
        <v>33</v>
      </c>
      <c r="AP47" s="38" t="s">
        <v>677</v>
      </c>
      <c r="AQ47" s="38" t="s">
        <v>698</v>
      </c>
      <c r="AR47" s="38" t="s">
        <v>27</v>
      </c>
      <c r="AS47" s="38" t="s">
        <v>699</v>
      </c>
      <c r="AT47" s="38" t="s">
        <v>27</v>
      </c>
      <c r="AU47" s="38" t="s">
        <v>27</v>
      </c>
      <c r="AV47" s="38" t="s">
        <v>27</v>
      </c>
      <c r="AW47" s="34"/>
      <c r="AX47" s="34" t="s">
        <v>748</v>
      </c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</row>
    <row r="48" spans="1:87" ht="14.25" customHeight="1" x14ac:dyDescent="0.25">
      <c r="A48" s="37">
        <v>255</v>
      </c>
      <c r="B48" s="38" t="s">
        <v>78</v>
      </c>
      <c r="C48" s="38" t="s">
        <v>26</v>
      </c>
      <c r="D48" s="38" t="s">
        <v>31</v>
      </c>
      <c r="E48" s="38"/>
      <c r="F48" s="38" t="s">
        <v>30</v>
      </c>
      <c r="G48" s="37">
        <v>62</v>
      </c>
      <c r="H48" s="37">
        <v>150</v>
      </c>
      <c r="I48" s="38" t="s">
        <v>130</v>
      </c>
      <c r="J48" s="37">
        <v>3712062108</v>
      </c>
      <c r="K48" s="37">
        <v>4.1333333333333302</v>
      </c>
      <c r="L48" s="37">
        <v>0.413333333333333</v>
      </c>
      <c r="M48" s="37">
        <v>3</v>
      </c>
      <c r="N48" s="35"/>
      <c r="O48" s="35"/>
      <c r="P48" s="37">
        <v>7</v>
      </c>
      <c r="Q48" s="40">
        <v>4</v>
      </c>
      <c r="R48" s="37">
        <v>3</v>
      </c>
      <c r="S48" s="40">
        <v>4</v>
      </c>
      <c r="T48" s="37">
        <v>1</v>
      </c>
      <c r="U48" s="35"/>
      <c r="V48" s="40">
        <v>2</v>
      </c>
      <c r="W48" s="38" t="s">
        <v>27</v>
      </c>
      <c r="X48" s="40">
        <v>1</v>
      </c>
      <c r="Y48" s="40">
        <v>3</v>
      </c>
      <c r="Z48" s="38">
        <f t="shared" si="0"/>
        <v>28</v>
      </c>
      <c r="AA48" s="38">
        <f t="shared" si="1"/>
        <v>3</v>
      </c>
      <c r="AB48" s="38" t="s">
        <v>765</v>
      </c>
      <c r="AC48" s="38" t="s">
        <v>27</v>
      </c>
      <c r="AD48" s="37">
        <v>2</v>
      </c>
      <c r="AE48" s="37">
        <v>2</v>
      </c>
      <c r="AF48" s="37">
        <v>1</v>
      </c>
      <c r="AG48" s="37">
        <v>6</v>
      </c>
      <c r="AH48" s="38" t="s">
        <v>381</v>
      </c>
      <c r="AI48" s="37">
        <v>16</v>
      </c>
      <c r="AJ48" s="35"/>
      <c r="AK48" s="38" t="s">
        <v>395</v>
      </c>
      <c r="AL48" s="38">
        <f t="shared" si="2"/>
        <v>1</v>
      </c>
      <c r="AM48" s="38" t="s">
        <v>27</v>
      </c>
      <c r="AN48" s="38" t="s">
        <v>680</v>
      </c>
      <c r="AO48" s="37">
        <v>28</v>
      </c>
      <c r="AP48" s="38" t="s">
        <v>677</v>
      </c>
      <c r="AQ48" s="38" t="s">
        <v>700</v>
      </c>
      <c r="AR48" s="38" t="s">
        <v>695</v>
      </c>
      <c r="AS48" s="38" t="s">
        <v>701</v>
      </c>
      <c r="AT48" s="38" t="s">
        <v>27</v>
      </c>
      <c r="AU48" s="38" t="s">
        <v>27</v>
      </c>
      <c r="AV48" s="38" t="s">
        <v>27</v>
      </c>
      <c r="AW48" s="34"/>
      <c r="AX48" s="34" t="s">
        <v>748</v>
      </c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</row>
    <row r="49" spans="1:87" ht="14.25" customHeight="1" x14ac:dyDescent="0.25">
      <c r="A49" s="37">
        <v>273</v>
      </c>
      <c r="B49" s="38" t="s">
        <v>78</v>
      </c>
      <c r="C49" s="38" t="s">
        <v>26</v>
      </c>
      <c r="D49" s="38" t="s">
        <v>31</v>
      </c>
      <c r="E49" s="38"/>
      <c r="F49" s="38" t="s">
        <v>30</v>
      </c>
      <c r="G49" s="37">
        <v>62</v>
      </c>
      <c r="H49" s="37">
        <v>150</v>
      </c>
      <c r="I49" s="38" t="s">
        <v>134</v>
      </c>
      <c r="J49" s="37">
        <v>828360120</v>
      </c>
      <c r="K49" s="37">
        <v>4.8</v>
      </c>
      <c r="L49" s="37">
        <v>0.48</v>
      </c>
      <c r="M49" s="47"/>
      <c r="N49" s="35"/>
      <c r="O49" s="35"/>
      <c r="P49" s="47"/>
      <c r="Q49" s="47"/>
      <c r="R49" s="47">
        <v>1</v>
      </c>
      <c r="S49" s="47"/>
      <c r="T49" s="47"/>
      <c r="U49" s="35"/>
      <c r="V49" s="47"/>
      <c r="W49" s="38" t="s">
        <v>27</v>
      </c>
      <c r="X49" s="47"/>
      <c r="Y49" s="47"/>
      <c r="Z49" s="38">
        <f t="shared" si="0"/>
        <v>1</v>
      </c>
      <c r="AA49" s="38">
        <f t="shared" si="1"/>
        <v>0</v>
      </c>
      <c r="AB49" s="38" t="s">
        <v>89</v>
      </c>
      <c r="AC49" s="38" t="s">
        <v>27</v>
      </c>
      <c r="AD49" s="37">
        <v>0</v>
      </c>
      <c r="AE49" s="37">
        <v>0</v>
      </c>
      <c r="AF49" s="37">
        <v>0</v>
      </c>
      <c r="AG49" s="37">
        <v>0</v>
      </c>
      <c r="AH49" s="38" t="s">
        <v>381</v>
      </c>
      <c r="AI49" s="37">
        <v>16</v>
      </c>
      <c r="AJ49" s="35"/>
      <c r="AK49" s="38" t="s">
        <v>91</v>
      </c>
      <c r="AL49" s="38">
        <f t="shared" si="2"/>
        <v>1</v>
      </c>
      <c r="AM49" s="38" t="s">
        <v>27</v>
      </c>
      <c r="AN49" s="38" t="s">
        <v>673</v>
      </c>
      <c r="AO49" s="37">
        <v>26</v>
      </c>
      <c r="AP49" s="38" t="s">
        <v>674</v>
      </c>
      <c r="AQ49" s="38" t="s">
        <v>678</v>
      </c>
      <c r="AR49" s="38" t="s">
        <v>27</v>
      </c>
      <c r="AS49" s="38" t="s">
        <v>702</v>
      </c>
      <c r="AT49" s="38" t="s">
        <v>27</v>
      </c>
      <c r="AU49" s="38" t="s">
        <v>27</v>
      </c>
      <c r="AV49" s="38" t="s">
        <v>27</v>
      </c>
      <c r="AW49" s="34"/>
      <c r="AX49" s="34" t="s">
        <v>748</v>
      </c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</row>
    <row r="50" spans="1:87" ht="14.25" customHeight="1" x14ac:dyDescent="0.25">
      <c r="A50" s="37">
        <v>289</v>
      </c>
      <c r="B50" s="38" t="s">
        <v>78</v>
      </c>
      <c r="C50" s="38" t="s">
        <v>28</v>
      </c>
      <c r="D50" s="38" t="s">
        <v>31</v>
      </c>
      <c r="E50" s="38"/>
      <c r="F50" s="38" t="s">
        <v>30</v>
      </c>
      <c r="G50" s="37">
        <v>62</v>
      </c>
      <c r="H50" s="37">
        <v>150</v>
      </c>
      <c r="I50" s="38" t="s">
        <v>135</v>
      </c>
      <c r="J50" s="37">
        <v>7717685176</v>
      </c>
      <c r="K50" s="37">
        <v>3.8666666666666698</v>
      </c>
      <c r="L50" s="37">
        <v>0.38666666666666699</v>
      </c>
      <c r="M50" s="39"/>
      <c r="N50" s="35"/>
      <c r="O50" s="47"/>
      <c r="P50" s="39"/>
      <c r="Q50" s="39"/>
      <c r="R50" s="35">
        <v>1</v>
      </c>
      <c r="S50" s="39"/>
      <c r="T50" s="39"/>
      <c r="U50" s="39"/>
      <c r="V50" s="39"/>
      <c r="W50" s="38" t="s">
        <v>27</v>
      </c>
      <c r="X50" s="39"/>
      <c r="Y50" s="39"/>
      <c r="Z50" s="38">
        <f t="shared" si="0"/>
        <v>1</v>
      </c>
      <c r="AA50" s="38">
        <f t="shared" si="1"/>
        <v>0</v>
      </c>
      <c r="AB50" s="38" t="s">
        <v>102</v>
      </c>
      <c r="AC50" s="38" t="s">
        <v>257</v>
      </c>
      <c r="AD50" s="37">
        <v>0</v>
      </c>
      <c r="AE50" s="37">
        <v>0</v>
      </c>
      <c r="AF50" s="37">
        <v>0</v>
      </c>
      <c r="AG50" s="37">
        <v>0</v>
      </c>
      <c r="AH50" s="38" t="s">
        <v>381</v>
      </c>
      <c r="AI50" s="37">
        <v>16</v>
      </c>
      <c r="AJ50" s="47"/>
      <c r="AK50" s="38" t="s">
        <v>377</v>
      </c>
      <c r="AL50" s="38">
        <f t="shared" si="2"/>
        <v>1</v>
      </c>
      <c r="AM50" s="38" t="s">
        <v>27</v>
      </c>
      <c r="AN50" s="38" t="s">
        <v>680</v>
      </c>
      <c r="AO50" s="37">
        <v>24</v>
      </c>
      <c r="AP50" s="38" t="s">
        <v>677</v>
      </c>
      <c r="AQ50" s="38" t="s">
        <v>691</v>
      </c>
      <c r="AR50" s="38" t="s">
        <v>27</v>
      </c>
      <c r="AS50" s="38" t="s">
        <v>27</v>
      </c>
      <c r="AT50" s="38" t="s">
        <v>27</v>
      </c>
      <c r="AU50" s="38" t="s">
        <v>27</v>
      </c>
      <c r="AV50" s="38" t="s">
        <v>27</v>
      </c>
      <c r="AW50" s="50"/>
      <c r="AX50" s="34" t="s">
        <v>747</v>
      </c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</row>
    <row r="51" spans="1:87" ht="14.25" customHeight="1" x14ac:dyDescent="0.25">
      <c r="A51" s="37">
        <v>310</v>
      </c>
      <c r="B51" s="38" t="s">
        <v>78</v>
      </c>
      <c r="C51" s="38" t="s">
        <v>28</v>
      </c>
      <c r="D51" s="38" t="s">
        <v>31</v>
      </c>
      <c r="E51" s="38"/>
      <c r="F51" s="38" t="s">
        <v>30</v>
      </c>
      <c r="G51" s="37">
        <v>62</v>
      </c>
      <c r="H51" s="37">
        <v>150</v>
      </c>
      <c r="I51" s="38" t="s">
        <v>140</v>
      </c>
      <c r="J51" s="37">
        <v>79247246103</v>
      </c>
      <c r="K51" s="37">
        <v>3.8666666666666698</v>
      </c>
      <c r="L51" s="37">
        <v>0.38666666666666699</v>
      </c>
      <c r="M51" s="37">
        <v>7</v>
      </c>
      <c r="N51" s="35"/>
      <c r="O51" s="35"/>
      <c r="P51" s="37">
        <v>14</v>
      </c>
      <c r="Q51" s="37">
        <v>6</v>
      </c>
      <c r="R51" s="40">
        <v>1</v>
      </c>
      <c r="S51" s="37">
        <v>6</v>
      </c>
      <c r="T51" s="37">
        <v>1</v>
      </c>
      <c r="U51" s="39"/>
      <c r="V51" s="40">
        <v>3</v>
      </c>
      <c r="W51" s="38" t="s">
        <v>27</v>
      </c>
      <c r="X51" s="40">
        <v>2</v>
      </c>
      <c r="Y51" s="37">
        <v>5</v>
      </c>
      <c r="Z51" s="38">
        <f t="shared" si="0"/>
        <v>45</v>
      </c>
      <c r="AA51" s="38">
        <f t="shared" si="1"/>
        <v>5</v>
      </c>
      <c r="AB51" s="38" t="s">
        <v>102</v>
      </c>
      <c r="AC51" s="38" t="s">
        <v>27</v>
      </c>
      <c r="AD51" s="37">
        <v>4</v>
      </c>
      <c r="AE51" s="37">
        <v>2</v>
      </c>
      <c r="AF51" s="37">
        <v>2</v>
      </c>
      <c r="AG51" s="37">
        <v>9</v>
      </c>
      <c r="AH51" s="38" t="s">
        <v>381</v>
      </c>
      <c r="AI51" s="37">
        <v>16</v>
      </c>
      <c r="AJ51" s="39"/>
      <c r="AK51" s="38" t="s">
        <v>396</v>
      </c>
      <c r="AL51" s="38">
        <f t="shared" si="2"/>
        <v>1</v>
      </c>
      <c r="AM51" s="38" t="s">
        <v>27</v>
      </c>
      <c r="AN51" s="38" t="s">
        <v>673</v>
      </c>
      <c r="AO51" s="37">
        <v>18</v>
      </c>
      <c r="AP51" s="38" t="s">
        <v>674</v>
      </c>
      <c r="AQ51" s="38" t="s">
        <v>705</v>
      </c>
      <c r="AR51" s="38" t="s">
        <v>27</v>
      </c>
      <c r="AS51" s="38" t="s">
        <v>686</v>
      </c>
      <c r="AT51" s="38" t="s">
        <v>27</v>
      </c>
      <c r="AU51" s="38" t="s">
        <v>27</v>
      </c>
      <c r="AV51" s="38" t="s">
        <v>27</v>
      </c>
      <c r="AW51" s="50"/>
      <c r="AX51" s="34" t="s">
        <v>747</v>
      </c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</row>
    <row r="52" spans="1:87" ht="14.25" customHeight="1" x14ac:dyDescent="0.25">
      <c r="A52" s="37">
        <v>379</v>
      </c>
      <c r="B52" s="38" t="s">
        <v>78</v>
      </c>
      <c r="C52" s="38" t="s">
        <v>26</v>
      </c>
      <c r="D52" s="38" t="s">
        <v>31</v>
      </c>
      <c r="E52" s="38"/>
      <c r="F52" s="38" t="s">
        <v>30</v>
      </c>
      <c r="G52" s="37">
        <v>62</v>
      </c>
      <c r="H52" s="37">
        <v>150</v>
      </c>
      <c r="I52" s="38" t="s">
        <v>149</v>
      </c>
      <c r="J52" s="37">
        <v>8877127178</v>
      </c>
      <c r="K52" s="37">
        <v>4.8</v>
      </c>
      <c r="L52" s="37">
        <v>0.48</v>
      </c>
      <c r="M52" s="37">
        <v>2</v>
      </c>
      <c r="N52" s="35"/>
      <c r="O52" s="39"/>
      <c r="P52" s="37">
        <v>4</v>
      </c>
      <c r="Q52" s="37">
        <v>2</v>
      </c>
      <c r="R52" s="40">
        <v>1</v>
      </c>
      <c r="S52" s="37">
        <v>2</v>
      </c>
      <c r="T52" s="37">
        <v>1</v>
      </c>
      <c r="U52" s="39"/>
      <c r="V52" s="37">
        <v>0.5</v>
      </c>
      <c r="W52" s="38" t="s">
        <v>27</v>
      </c>
      <c r="X52" s="40">
        <v>0.5</v>
      </c>
      <c r="Y52" s="37">
        <v>1</v>
      </c>
      <c r="Z52" s="38">
        <f t="shared" si="0"/>
        <v>14</v>
      </c>
      <c r="AA52" s="38">
        <f t="shared" si="1"/>
        <v>1</v>
      </c>
      <c r="AB52" s="38" t="s">
        <v>89</v>
      </c>
      <c r="AC52" s="38" t="s">
        <v>27</v>
      </c>
      <c r="AD52" s="37">
        <v>5</v>
      </c>
      <c r="AE52" s="37">
        <v>2</v>
      </c>
      <c r="AF52" s="37">
        <v>0</v>
      </c>
      <c r="AG52" s="37">
        <v>9</v>
      </c>
      <c r="AH52" s="38" t="s">
        <v>381</v>
      </c>
      <c r="AI52" s="37">
        <v>16</v>
      </c>
      <c r="AJ52" s="39"/>
      <c r="AK52" s="38" t="s">
        <v>400</v>
      </c>
      <c r="AL52" s="38">
        <f t="shared" si="2"/>
        <v>1</v>
      </c>
      <c r="AM52" s="38" t="s">
        <v>27</v>
      </c>
      <c r="AN52" s="38" t="s">
        <v>680</v>
      </c>
      <c r="AO52" s="37">
        <v>24</v>
      </c>
      <c r="AP52" s="38" t="s">
        <v>677</v>
      </c>
      <c r="AQ52" s="38" t="s">
        <v>711</v>
      </c>
      <c r="AR52" s="38" t="s">
        <v>27</v>
      </c>
      <c r="AS52" s="38" t="s">
        <v>686</v>
      </c>
      <c r="AT52" s="38" t="s">
        <v>27</v>
      </c>
      <c r="AU52" s="38" t="s">
        <v>27</v>
      </c>
      <c r="AV52" s="38" t="s">
        <v>27</v>
      </c>
      <c r="AW52" s="34"/>
      <c r="AX52" s="34" t="s">
        <v>747</v>
      </c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</row>
    <row r="53" spans="1:87" ht="14.25" customHeight="1" x14ac:dyDescent="0.25">
      <c r="A53" s="37">
        <v>395</v>
      </c>
      <c r="B53" s="38" t="s">
        <v>78</v>
      </c>
      <c r="C53" s="38" t="s">
        <v>26</v>
      </c>
      <c r="D53" s="38" t="s">
        <v>31</v>
      </c>
      <c r="E53" s="38"/>
      <c r="F53" s="38" t="s">
        <v>30</v>
      </c>
      <c r="G53" s="37">
        <v>62</v>
      </c>
      <c r="H53" s="37">
        <v>150</v>
      </c>
      <c r="I53" s="38" t="s">
        <v>81</v>
      </c>
      <c r="J53" s="37">
        <v>9591241137</v>
      </c>
      <c r="K53" s="37">
        <v>4.8</v>
      </c>
      <c r="L53" s="37">
        <v>0.48</v>
      </c>
      <c r="M53" s="37">
        <v>1</v>
      </c>
      <c r="N53" s="35"/>
      <c r="O53" s="39"/>
      <c r="P53" s="37">
        <v>1</v>
      </c>
      <c r="Q53" s="39"/>
      <c r="R53" s="40">
        <v>1</v>
      </c>
      <c r="S53" s="39"/>
      <c r="T53" s="37">
        <v>1</v>
      </c>
      <c r="U53" s="47"/>
      <c r="V53" s="39"/>
      <c r="W53" s="38" t="s">
        <v>27</v>
      </c>
      <c r="X53" s="39"/>
      <c r="Y53" s="39"/>
      <c r="Z53" s="38">
        <f t="shared" si="0"/>
        <v>4</v>
      </c>
      <c r="AA53" s="38">
        <f t="shared" si="1"/>
        <v>0</v>
      </c>
      <c r="AB53" s="38" t="s">
        <v>89</v>
      </c>
      <c r="AC53" s="38" t="s">
        <v>27</v>
      </c>
      <c r="AD53" s="37">
        <v>0</v>
      </c>
      <c r="AE53" s="37">
        <v>0</v>
      </c>
      <c r="AF53" s="37">
        <v>0</v>
      </c>
      <c r="AG53" s="37">
        <v>1</v>
      </c>
      <c r="AH53" s="38" t="s">
        <v>381</v>
      </c>
      <c r="AI53" s="37">
        <v>16</v>
      </c>
      <c r="AJ53" s="39"/>
      <c r="AK53" s="38" t="s">
        <v>401</v>
      </c>
      <c r="AL53" s="38">
        <f t="shared" si="2"/>
        <v>1</v>
      </c>
      <c r="AM53" s="38" t="s">
        <v>27</v>
      </c>
      <c r="AN53" s="38" t="s">
        <v>673</v>
      </c>
      <c r="AO53" s="37">
        <v>26</v>
      </c>
      <c r="AP53" s="38" t="s">
        <v>674</v>
      </c>
      <c r="AQ53" s="38" t="s">
        <v>675</v>
      </c>
      <c r="AR53" s="38" t="s">
        <v>27</v>
      </c>
      <c r="AS53" s="38" t="s">
        <v>676</v>
      </c>
      <c r="AT53" s="38" t="s">
        <v>27</v>
      </c>
      <c r="AU53" s="38" t="s">
        <v>27</v>
      </c>
      <c r="AV53" s="38" t="s">
        <v>27</v>
      </c>
      <c r="AW53" s="50"/>
      <c r="AX53" s="34" t="s">
        <v>748</v>
      </c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</row>
    <row r="54" spans="1:87" ht="14.25" customHeight="1" x14ac:dyDescent="0.25">
      <c r="A54" s="37">
        <v>428</v>
      </c>
      <c r="B54" s="38" t="s">
        <v>78</v>
      </c>
      <c r="C54" s="38" t="s">
        <v>26</v>
      </c>
      <c r="D54" s="38" t="s">
        <v>31</v>
      </c>
      <c r="E54" s="38"/>
      <c r="F54" s="38" t="s">
        <v>30</v>
      </c>
      <c r="G54" s="37">
        <v>62</v>
      </c>
      <c r="H54" s="37">
        <v>150</v>
      </c>
      <c r="I54" s="38" t="s">
        <v>88</v>
      </c>
      <c r="J54" s="37">
        <v>217831744</v>
      </c>
      <c r="K54" s="37">
        <v>4.1333333333333302</v>
      </c>
      <c r="L54" s="37">
        <v>0.413333333333333</v>
      </c>
      <c r="M54" s="47"/>
      <c r="N54" s="35"/>
      <c r="O54" s="35"/>
      <c r="P54" s="47"/>
      <c r="Q54" s="47"/>
      <c r="R54" s="35">
        <v>1</v>
      </c>
      <c r="S54" s="47"/>
      <c r="T54" s="47"/>
      <c r="U54" s="35"/>
      <c r="V54" s="47"/>
      <c r="W54" s="38" t="s">
        <v>27</v>
      </c>
      <c r="X54" s="47"/>
      <c r="Y54" s="47"/>
      <c r="Z54" s="38">
        <f t="shared" si="0"/>
        <v>1</v>
      </c>
      <c r="AA54" s="38">
        <f t="shared" si="1"/>
        <v>0</v>
      </c>
      <c r="AB54" s="38" t="s">
        <v>765</v>
      </c>
      <c r="AC54" s="38" t="s">
        <v>27</v>
      </c>
      <c r="AD54" s="37">
        <v>0</v>
      </c>
      <c r="AE54" s="37">
        <v>0</v>
      </c>
      <c r="AF54" s="37">
        <v>0</v>
      </c>
      <c r="AG54" s="37">
        <v>0</v>
      </c>
      <c r="AH54" s="38" t="s">
        <v>381</v>
      </c>
      <c r="AI54" s="37">
        <v>16</v>
      </c>
      <c r="AJ54" s="35"/>
      <c r="AK54" s="38" t="s">
        <v>404</v>
      </c>
      <c r="AL54" s="38">
        <f t="shared" si="2"/>
        <v>1</v>
      </c>
      <c r="AM54" s="38" t="s">
        <v>27</v>
      </c>
      <c r="AN54" s="38" t="s">
        <v>673</v>
      </c>
      <c r="AO54" s="37">
        <v>24</v>
      </c>
      <c r="AP54" s="38" t="s">
        <v>677</v>
      </c>
      <c r="AQ54" s="38" t="s">
        <v>679</v>
      </c>
      <c r="AR54" s="38" t="s">
        <v>27</v>
      </c>
      <c r="AS54" s="38" t="s">
        <v>27</v>
      </c>
      <c r="AT54" s="38" t="s">
        <v>27</v>
      </c>
      <c r="AU54" s="38" t="s">
        <v>27</v>
      </c>
      <c r="AV54" s="38" t="s">
        <v>27</v>
      </c>
      <c r="AW54" s="50"/>
      <c r="AX54" s="34" t="s">
        <v>747</v>
      </c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</row>
    <row r="55" spans="1:87" ht="14.25" customHeight="1" x14ac:dyDescent="0.25">
      <c r="A55" s="37">
        <v>444</v>
      </c>
      <c r="B55" s="38" t="s">
        <v>78</v>
      </c>
      <c r="C55" s="38" t="s">
        <v>26</v>
      </c>
      <c r="D55" s="38" t="s">
        <v>31</v>
      </c>
      <c r="E55" s="38"/>
      <c r="F55" s="38" t="s">
        <v>30</v>
      </c>
      <c r="G55" s="37">
        <v>62</v>
      </c>
      <c r="H55" s="37">
        <v>150</v>
      </c>
      <c r="I55" s="38" t="s">
        <v>150</v>
      </c>
      <c r="J55" s="37">
        <v>82135906</v>
      </c>
      <c r="K55" s="37">
        <v>4.8</v>
      </c>
      <c r="L55" s="37">
        <v>0.48</v>
      </c>
      <c r="M55" s="39"/>
      <c r="N55" s="35"/>
      <c r="O55" s="39"/>
      <c r="P55" s="39"/>
      <c r="Q55" s="39"/>
      <c r="R55" s="35">
        <v>1</v>
      </c>
      <c r="S55" s="39"/>
      <c r="T55" s="39"/>
      <c r="U55" s="39"/>
      <c r="V55" s="39"/>
      <c r="W55" s="38" t="s">
        <v>27</v>
      </c>
      <c r="X55" s="39"/>
      <c r="Y55" s="39"/>
      <c r="Z55" s="38">
        <f t="shared" si="0"/>
        <v>1</v>
      </c>
      <c r="AA55" s="38">
        <f t="shared" si="1"/>
        <v>0</v>
      </c>
      <c r="AB55" s="38" t="s">
        <v>89</v>
      </c>
      <c r="AC55" s="38" t="s">
        <v>27</v>
      </c>
      <c r="AD55" s="37">
        <v>0</v>
      </c>
      <c r="AE55" s="37">
        <v>0</v>
      </c>
      <c r="AF55" s="37">
        <v>0</v>
      </c>
      <c r="AG55" s="37">
        <v>0</v>
      </c>
      <c r="AH55" s="38" t="s">
        <v>381</v>
      </c>
      <c r="AI55" s="37">
        <v>16</v>
      </c>
      <c r="AJ55" s="39"/>
      <c r="AK55" s="38" t="s">
        <v>405</v>
      </c>
      <c r="AL55" s="38">
        <f t="shared" si="2"/>
        <v>1</v>
      </c>
      <c r="AM55" s="38" t="s">
        <v>27</v>
      </c>
      <c r="AN55" s="38" t="s">
        <v>680</v>
      </c>
      <c r="AO55" s="37">
        <v>34</v>
      </c>
      <c r="AP55" s="38" t="s">
        <v>677</v>
      </c>
      <c r="AQ55" s="38" t="s">
        <v>712</v>
      </c>
      <c r="AR55" s="38" t="s">
        <v>27</v>
      </c>
      <c r="AS55" s="38" t="s">
        <v>713</v>
      </c>
      <c r="AT55" s="38" t="s">
        <v>27</v>
      </c>
      <c r="AU55" s="38" t="s">
        <v>27</v>
      </c>
      <c r="AV55" s="38" t="s">
        <v>27</v>
      </c>
      <c r="AW55" s="34"/>
      <c r="AX55" s="34" t="s">
        <v>748</v>
      </c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</row>
    <row r="56" spans="1:87" ht="14.25" customHeight="1" x14ac:dyDescent="0.25">
      <c r="A56" s="37">
        <v>522</v>
      </c>
      <c r="B56" s="38" t="s">
        <v>78</v>
      </c>
      <c r="C56" s="38" t="s">
        <v>28</v>
      </c>
      <c r="D56" s="38" t="s">
        <v>31</v>
      </c>
      <c r="E56" s="38"/>
      <c r="F56" s="38" t="s">
        <v>30</v>
      </c>
      <c r="G56" s="37">
        <v>62</v>
      </c>
      <c r="H56" s="37">
        <v>150</v>
      </c>
      <c r="I56" s="38" t="s">
        <v>169</v>
      </c>
      <c r="J56" s="37">
        <v>178114327</v>
      </c>
      <c r="K56" s="37">
        <v>4.06666666666667</v>
      </c>
      <c r="L56" s="37">
        <v>0.40666666666666701</v>
      </c>
      <c r="M56" s="37">
        <v>3</v>
      </c>
      <c r="N56" s="35"/>
      <c r="O56" s="35"/>
      <c r="P56" s="37">
        <v>11</v>
      </c>
      <c r="Q56" s="37">
        <v>8</v>
      </c>
      <c r="R56" s="37">
        <v>3</v>
      </c>
      <c r="S56" s="37">
        <v>8</v>
      </c>
      <c r="T56" s="37">
        <v>1</v>
      </c>
      <c r="U56" s="39"/>
      <c r="V56" s="37">
        <v>4</v>
      </c>
      <c r="W56" s="38" t="s">
        <v>27</v>
      </c>
      <c r="X56" s="37">
        <v>2</v>
      </c>
      <c r="Y56" s="37">
        <v>6</v>
      </c>
      <c r="Z56" s="38">
        <f t="shared" si="0"/>
        <v>46</v>
      </c>
      <c r="AA56" s="38">
        <f t="shared" si="1"/>
        <v>6</v>
      </c>
      <c r="AB56" s="38" t="s">
        <v>27</v>
      </c>
      <c r="AC56" s="38" t="s">
        <v>27</v>
      </c>
      <c r="AD56" s="37">
        <v>6</v>
      </c>
      <c r="AE56" s="37">
        <v>6</v>
      </c>
      <c r="AF56" s="37">
        <v>0</v>
      </c>
      <c r="AG56" s="37">
        <v>13</v>
      </c>
      <c r="AH56" s="38" t="s">
        <v>381</v>
      </c>
      <c r="AI56" s="37">
        <v>16</v>
      </c>
      <c r="AJ56" s="39"/>
      <c r="AK56" s="38" t="s">
        <v>410</v>
      </c>
      <c r="AL56" s="38">
        <f t="shared" si="2"/>
        <v>1</v>
      </c>
      <c r="AM56" s="38" t="s">
        <v>27</v>
      </c>
      <c r="AN56" s="38" t="s">
        <v>680</v>
      </c>
      <c r="AO56" s="37">
        <v>31</v>
      </c>
      <c r="AP56" s="38" t="s">
        <v>677</v>
      </c>
      <c r="AQ56" s="38" t="s">
        <v>694</v>
      </c>
      <c r="AR56" s="38" t="s">
        <v>27</v>
      </c>
      <c r="AS56" s="38" t="s">
        <v>27</v>
      </c>
      <c r="AT56" s="38" t="s">
        <v>692</v>
      </c>
      <c r="AU56" s="38" t="s">
        <v>27</v>
      </c>
      <c r="AV56" s="38" t="s">
        <v>696</v>
      </c>
      <c r="AW56" s="34"/>
      <c r="AX56" s="34" t="s">
        <v>746</v>
      </c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</row>
    <row r="57" spans="1:87" ht="14.25" customHeight="1" x14ac:dyDescent="0.25">
      <c r="A57" s="37">
        <v>538</v>
      </c>
      <c r="B57" s="38" t="s">
        <v>78</v>
      </c>
      <c r="C57" s="38" t="s">
        <v>28</v>
      </c>
      <c r="D57" s="38" t="s">
        <v>31</v>
      </c>
      <c r="E57" s="38"/>
      <c r="F57" s="38" t="s">
        <v>30</v>
      </c>
      <c r="G57" s="37">
        <v>62</v>
      </c>
      <c r="H57" s="37">
        <v>150</v>
      </c>
      <c r="I57" s="38" t="s">
        <v>171</v>
      </c>
      <c r="J57" s="37">
        <v>8518124088</v>
      </c>
      <c r="K57" s="37">
        <v>4.06666666666667</v>
      </c>
      <c r="L57" s="37">
        <v>0.40666666666666701</v>
      </c>
      <c r="M57" s="39"/>
      <c r="N57" s="35"/>
      <c r="O57" s="39"/>
      <c r="P57" s="39"/>
      <c r="Q57" s="39"/>
      <c r="R57" s="35">
        <v>1</v>
      </c>
      <c r="S57" s="39"/>
      <c r="T57" s="39"/>
      <c r="U57" s="39"/>
      <c r="V57" s="39"/>
      <c r="W57" s="38" t="s">
        <v>27</v>
      </c>
      <c r="X57" s="39"/>
      <c r="Y57" s="39"/>
      <c r="Z57" s="38">
        <f t="shared" si="0"/>
        <v>1</v>
      </c>
      <c r="AA57" s="38">
        <f t="shared" si="1"/>
        <v>0</v>
      </c>
      <c r="AB57" s="38" t="s">
        <v>27</v>
      </c>
      <c r="AC57" s="38" t="s">
        <v>257</v>
      </c>
      <c r="AD57" s="37">
        <v>0</v>
      </c>
      <c r="AE57" s="37">
        <v>0</v>
      </c>
      <c r="AF57" s="37">
        <v>0</v>
      </c>
      <c r="AG57" s="37">
        <v>0</v>
      </c>
      <c r="AH57" s="38" t="s">
        <v>381</v>
      </c>
      <c r="AI57" s="37">
        <v>16</v>
      </c>
      <c r="AJ57" s="39"/>
      <c r="AK57" s="38" t="s">
        <v>411</v>
      </c>
      <c r="AL57" s="38">
        <f t="shared" si="2"/>
        <v>1</v>
      </c>
      <c r="AM57" s="38" t="s">
        <v>27</v>
      </c>
      <c r="AN57" s="38" t="s">
        <v>680</v>
      </c>
      <c r="AO57" s="37">
        <v>25</v>
      </c>
      <c r="AP57" s="38" t="s">
        <v>677</v>
      </c>
      <c r="AQ57" s="38" t="s">
        <v>725</v>
      </c>
      <c r="AR57" s="38" t="s">
        <v>27</v>
      </c>
      <c r="AS57" s="38" t="s">
        <v>726</v>
      </c>
      <c r="AT57" s="38" t="s">
        <v>27</v>
      </c>
      <c r="AU57" s="38" t="s">
        <v>27</v>
      </c>
      <c r="AV57" s="38" t="s">
        <v>27</v>
      </c>
      <c r="AW57" s="50"/>
      <c r="AX57" s="34" t="s">
        <v>748</v>
      </c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</row>
    <row r="58" spans="1:87" ht="14.25" customHeight="1" x14ac:dyDescent="0.25">
      <c r="A58" s="37">
        <v>554</v>
      </c>
      <c r="B58" s="38" t="s">
        <v>78</v>
      </c>
      <c r="C58" s="38" t="s">
        <v>26</v>
      </c>
      <c r="D58" s="38" t="s">
        <v>31</v>
      </c>
      <c r="E58" s="38"/>
      <c r="F58" s="38" t="s">
        <v>30</v>
      </c>
      <c r="G58" s="37">
        <v>62</v>
      </c>
      <c r="H58" s="37">
        <v>150</v>
      </c>
      <c r="I58" s="38" t="s">
        <v>172</v>
      </c>
      <c r="J58" s="37">
        <v>8517821164</v>
      </c>
      <c r="K58" s="37">
        <v>4.8</v>
      </c>
      <c r="L58" s="37">
        <v>0.48</v>
      </c>
      <c r="M58" s="39"/>
      <c r="N58" s="35"/>
      <c r="O58" s="47"/>
      <c r="P58" s="39"/>
      <c r="Q58" s="39"/>
      <c r="R58" s="35">
        <v>1</v>
      </c>
      <c r="S58" s="39"/>
      <c r="T58" s="39"/>
      <c r="U58" s="39"/>
      <c r="V58" s="39"/>
      <c r="W58" s="38" t="s">
        <v>27</v>
      </c>
      <c r="X58" s="39"/>
      <c r="Y58" s="39"/>
      <c r="Z58" s="38">
        <f t="shared" si="0"/>
        <v>1</v>
      </c>
      <c r="AA58" s="38">
        <f t="shared" si="1"/>
        <v>0</v>
      </c>
      <c r="AB58" s="38" t="s">
        <v>89</v>
      </c>
      <c r="AC58" s="38" t="s">
        <v>27</v>
      </c>
      <c r="AD58" s="37">
        <v>0</v>
      </c>
      <c r="AE58" s="37">
        <v>0</v>
      </c>
      <c r="AF58" s="37">
        <v>0</v>
      </c>
      <c r="AG58" s="37">
        <v>0</v>
      </c>
      <c r="AH58" s="38" t="s">
        <v>381</v>
      </c>
      <c r="AI58" s="37">
        <v>16</v>
      </c>
      <c r="AJ58" s="39"/>
      <c r="AK58" s="38" t="s">
        <v>412</v>
      </c>
      <c r="AL58" s="38">
        <f t="shared" si="2"/>
        <v>1</v>
      </c>
      <c r="AM58" s="38" t="s">
        <v>27</v>
      </c>
      <c r="AN58" s="38" t="s">
        <v>680</v>
      </c>
      <c r="AO58" s="37">
        <v>29</v>
      </c>
      <c r="AP58" s="38" t="s">
        <v>674</v>
      </c>
      <c r="AQ58" s="38" t="s">
        <v>691</v>
      </c>
      <c r="AR58" s="38" t="s">
        <v>695</v>
      </c>
      <c r="AS58" s="38" t="s">
        <v>727</v>
      </c>
      <c r="AT58" s="38" t="s">
        <v>27</v>
      </c>
      <c r="AU58" s="38" t="s">
        <v>27</v>
      </c>
      <c r="AV58" s="38" t="s">
        <v>27</v>
      </c>
      <c r="AW58" s="34"/>
      <c r="AX58" s="34" t="s">
        <v>748</v>
      </c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</row>
    <row r="59" spans="1:87" ht="14.25" customHeight="1" x14ac:dyDescent="0.25">
      <c r="A59" s="37">
        <v>570</v>
      </c>
      <c r="B59" s="38" t="s">
        <v>78</v>
      </c>
      <c r="C59" s="38" t="s">
        <v>28</v>
      </c>
      <c r="D59" s="38" t="s">
        <v>31</v>
      </c>
      <c r="E59" s="38"/>
      <c r="F59" s="38" t="s">
        <v>30</v>
      </c>
      <c r="G59" s="37">
        <v>62</v>
      </c>
      <c r="H59" s="37">
        <v>150</v>
      </c>
      <c r="I59" s="38" t="s">
        <v>173</v>
      </c>
      <c r="J59" s="37">
        <v>79215167188</v>
      </c>
      <c r="K59" s="37">
        <v>4.06666666666667</v>
      </c>
      <c r="L59" s="37">
        <v>0.40666666666666701</v>
      </c>
      <c r="M59" s="40">
        <v>3</v>
      </c>
      <c r="N59" s="35"/>
      <c r="O59" s="47"/>
      <c r="P59" s="40">
        <v>5</v>
      </c>
      <c r="Q59" s="40">
        <v>2</v>
      </c>
      <c r="R59" s="40">
        <v>3</v>
      </c>
      <c r="S59" s="40">
        <v>2</v>
      </c>
      <c r="T59" s="40">
        <v>1</v>
      </c>
      <c r="U59" s="47"/>
      <c r="V59" s="47"/>
      <c r="W59" s="38" t="s">
        <v>27</v>
      </c>
      <c r="X59" s="47"/>
      <c r="Y59" s="47"/>
      <c r="Z59" s="38">
        <f t="shared" si="0"/>
        <v>16</v>
      </c>
      <c r="AA59" s="38">
        <f t="shared" si="1"/>
        <v>0</v>
      </c>
      <c r="AB59" s="38" t="s">
        <v>27</v>
      </c>
      <c r="AC59" s="38" t="s">
        <v>27</v>
      </c>
      <c r="AD59" s="37">
        <v>0</v>
      </c>
      <c r="AE59" s="37">
        <v>2</v>
      </c>
      <c r="AF59" s="37">
        <v>0</v>
      </c>
      <c r="AG59" s="37">
        <v>4</v>
      </c>
      <c r="AH59" s="38" t="s">
        <v>381</v>
      </c>
      <c r="AI59" s="37">
        <v>16</v>
      </c>
      <c r="AJ59" s="47"/>
      <c r="AK59" s="38" t="s">
        <v>413</v>
      </c>
      <c r="AL59" s="38">
        <f t="shared" si="2"/>
        <v>1</v>
      </c>
      <c r="AM59" s="38" t="s">
        <v>27</v>
      </c>
      <c r="AN59" s="38" t="s">
        <v>673</v>
      </c>
      <c r="AO59" s="37">
        <v>18</v>
      </c>
      <c r="AP59" s="38" t="s">
        <v>677</v>
      </c>
      <c r="AQ59" s="38" t="s">
        <v>728</v>
      </c>
      <c r="AR59" s="38" t="s">
        <v>27</v>
      </c>
      <c r="AS59" s="38" t="s">
        <v>686</v>
      </c>
      <c r="AT59" s="38" t="s">
        <v>27</v>
      </c>
      <c r="AU59" s="38" t="s">
        <v>27</v>
      </c>
      <c r="AV59" s="38" t="s">
        <v>27</v>
      </c>
      <c r="AW59" s="34"/>
      <c r="AX59" s="34" t="s">
        <v>747</v>
      </c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</row>
    <row r="60" spans="1:87" ht="14.25" customHeight="1" x14ac:dyDescent="0.25">
      <c r="A60" s="37">
        <v>12</v>
      </c>
      <c r="B60" s="38" t="s">
        <v>78</v>
      </c>
      <c r="C60" s="38" t="s">
        <v>28</v>
      </c>
      <c r="D60" s="38" t="s">
        <v>33</v>
      </c>
      <c r="E60" s="38"/>
      <c r="F60" s="38" t="s">
        <v>500</v>
      </c>
      <c r="G60" s="37">
        <v>28</v>
      </c>
      <c r="H60" s="37">
        <v>200</v>
      </c>
      <c r="I60" s="38" t="s">
        <v>92</v>
      </c>
      <c r="J60" s="37">
        <v>9165180138</v>
      </c>
      <c r="K60" s="37">
        <v>2.2000000000000002</v>
      </c>
      <c r="L60" s="37">
        <v>0.44</v>
      </c>
      <c r="M60" s="37">
        <v>2</v>
      </c>
      <c r="N60" s="35"/>
      <c r="O60" s="35"/>
      <c r="P60" s="37">
        <v>9</v>
      </c>
      <c r="Q60" s="37">
        <v>6</v>
      </c>
      <c r="R60" s="40">
        <v>3</v>
      </c>
      <c r="S60" s="37">
        <v>6</v>
      </c>
      <c r="T60" s="39"/>
      <c r="U60" s="39"/>
      <c r="V60" s="37">
        <v>3</v>
      </c>
      <c r="W60" s="38" t="s">
        <v>27</v>
      </c>
      <c r="X60" s="39"/>
      <c r="Y60" s="37">
        <v>3</v>
      </c>
      <c r="Z60" s="38">
        <f t="shared" si="0"/>
        <v>32</v>
      </c>
      <c r="AA60" s="38">
        <f t="shared" si="1"/>
        <v>3</v>
      </c>
      <c r="AB60" s="38" t="s">
        <v>27</v>
      </c>
      <c r="AC60" s="38" t="s">
        <v>27</v>
      </c>
      <c r="AD60" s="37">
        <v>12</v>
      </c>
      <c r="AE60" s="37">
        <v>13</v>
      </c>
      <c r="AF60" s="37">
        <v>1</v>
      </c>
      <c r="AG60" s="37">
        <v>32</v>
      </c>
      <c r="AH60" s="38" t="s">
        <v>501</v>
      </c>
      <c r="AI60" s="37">
        <v>21</v>
      </c>
      <c r="AJ60" s="39"/>
      <c r="AK60" s="38" t="s">
        <v>502</v>
      </c>
      <c r="AL60" s="38">
        <f t="shared" si="2"/>
        <v>1</v>
      </c>
      <c r="AM60" s="38" t="s">
        <v>27</v>
      </c>
      <c r="AN60" s="38" t="s">
        <v>680</v>
      </c>
      <c r="AO60" s="37">
        <v>24</v>
      </c>
      <c r="AP60" s="38" t="s">
        <v>677</v>
      </c>
      <c r="AQ60" s="38" t="s">
        <v>679</v>
      </c>
      <c r="AR60" s="38" t="s">
        <v>27</v>
      </c>
      <c r="AS60" s="38" t="s">
        <v>681</v>
      </c>
      <c r="AT60" s="38" t="s">
        <v>27</v>
      </c>
      <c r="AU60" s="38" t="s">
        <v>27</v>
      </c>
      <c r="AV60" s="38" t="s">
        <v>27</v>
      </c>
      <c r="AW60" s="34"/>
      <c r="AX60" s="34" t="s">
        <v>747</v>
      </c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</row>
    <row r="61" spans="1:87" ht="14.25" customHeight="1" x14ac:dyDescent="0.25">
      <c r="A61" s="37">
        <v>33</v>
      </c>
      <c r="B61" s="38" t="s">
        <v>78</v>
      </c>
      <c r="C61" s="38" t="s">
        <v>28</v>
      </c>
      <c r="D61" s="38" t="s">
        <v>33</v>
      </c>
      <c r="E61" s="38"/>
      <c r="F61" s="38" t="s">
        <v>500</v>
      </c>
      <c r="G61" s="37">
        <v>28</v>
      </c>
      <c r="H61" s="37">
        <v>200</v>
      </c>
      <c r="I61" s="38" t="s">
        <v>98</v>
      </c>
      <c r="J61" s="37">
        <v>871611960</v>
      </c>
      <c r="K61" s="37">
        <v>2.1</v>
      </c>
      <c r="L61" s="37">
        <v>0.42</v>
      </c>
      <c r="M61" s="40">
        <v>3</v>
      </c>
      <c r="N61" s="35"/>
      <c r="O61" s="35"/>
      <c r="P61" s="40">
        <v>5</v>
      </c>
      <c r="Q61" s="40">
        <v>2</v>
      </c>
      <c r="R61" s="40">
        <v>3</v>
      </c>
      <c r="S61" s="40">
        <v>2</v>
      </c>
      <c r="T61" s="40">
        <v>1</v>
      </c>
      <c r="U61" s="35"/>
      <c r="V61" s="35"/>
      <c r="W61" s="38" t="s">
        <v>27</v>
      </c>
      <c r="X61" s="35"/>
      <c r="Y61" s="35"/>
      <c r="Z61" s="38">
        <f t="shared" si="0"/>
        <v>16</v>
      </c>
      <c r="AA61" s="38">
        <f t="shared" si="1"/>
        <v>0</v>
      </c>
      <c r="AB61" s="38" t="s">
        <v>27</v>
      </c>
      <c r="AC61" s="38" t="s">
        <v>257</v>
      </c>
      <c r="AD61" s="37">
        <v>1</v>
      </c>
      <c r="AE61" s="37">
        <v>0</v>
      </c>
      <c r="AF61" s="37">
        <v>0</v>
      </c>
      <c r="AG61" s="37">
        <v>2</v>
      </c>
      <c r="AH61" s="38" t="s">
        <v>503</v>
      </c>
      <c r="AI61" s="37">
        <v>25</v>
      </c>
      <c r="AJ61" s="35"/>
      <c r="AK61" s="38" t="s">
        <v>504</v>
      </c>
      <c r="AL61" s="38">
        <f t="shared" si="2"/>
        <v>1</v>
      </c>
      <c r="AM61" s="38" t="s">
        <v>27</v>
      </c>
      <c r="AN61" s="38" t="s">
        <v>673</v>
      </c>
      <c r="AO61" s="37">
        <v>28</v>
      </c>
      <c r="AP61" s="38" t="s">
        <v>677</v>
      </c>
      <c r="AQ61" s="38" t="s">
        <v>685</v>
      </c>
      <c r="AR61" s="38" t="s">
        <v>27</v>
      </c>
      <c r="AS61" s="38" t="s">
        <v>686</v>
      </c>
      <c r="AT61" s="38" t="s">
        <v>27</v>
      </c>
      <c r="AU61" s="38" t="s">
        <v>27</v>
      </c>
      <c r="AV61" s="38" t="s">
        <v>27</v>
      </c>
      <c r="AW61" s="50"/>
      <c r="AX61" s="34" t="s">
        <v>747</v>
      </c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</row>
    <row r="62" spans="1:87" ht="14.25" customHeight="1" x14ac:dyDescent="0.25">
      <c r="A62" s="37">
        <v>65</v>
      </c>
      <c r="B62" s="38" t="s">
        <v>78</v>
      </c>
      <c r="C62" s="38" t="s">
        <v>28</v>
      </c>
      <c r="D62" s="38" t="s">
        <v>33</v>
      </c>
      <c r="E62" s="38"/>
      <c r="F62" s="38" t="s">
        <v>500</v>
      </c>
      <c r="G62" s="37">
        <v>28</v>
      </c>
      <c r="H62" s="37">
        <v>200</v>
      </c>
      <c r="I62" s="38" t="s">
        <v>104</v>
      </c>
      <c r="J62" s="37">
        <v>134766397</v>
      </c>
      <c r="K62" s="37">
        <v>2.2000000000000002</v>
      </c>
      <c r="L62" s="37">
        <v>0.44</v>
      </c>
      <c r="M62" s="39"/>
      <c r="N62" s="35"/>
      <c r="O62" s="39"/>
      <c r="P62" s="39"/>
      <c r="Q62" s="39"/>
      <c r="R62" s="35">
        <v>1</v>
      </c>
      <c r="S62" s="39"/>
      <c r="T62" s="39"/>
      <c r="U62" s="39"/>
      <c r="V62" s="39"/>
      <c r="W62" s="38" t="s">
        <v>27</v>
      </c>
      <c r="X62" s="39"/>
      <c r="Y62" s="39"/>
      <c r="Z62" s="38">
        <f t="shared" si="0"/>
        <v>1</v>
      </c>
      <c r="AA62" s="38">
        <f t="shared" si="1"/>
        <v>0</v>
      </c>
      <c r="AB62" s="38" t="s">
        <v>99</v>
      </c>
      <c r="AC62" s="38" t="s">
        <v>257</v>
      </c>
      <c r="AD62" s="37">
        <v>0</v>
      </c>
      <c r="AE62" s="37">
        <v>0</v>
      </c>
      <c r="AF62" s="37">
        <v>0</v>
      </c>
      <c r="AG62" s="37">
        <v>0</v>
      </c>
      <c r="AH62" s="38" t="s">
        <v>503</v>
      </c>
      <c r="AI62" s="37">
        <v>25</v>
      </c>
      <c r="AJ62" s="39"/>
      <c r="AK62" s="38" t="s">
        <v>506</v>
      </c>
      <c r="AL62" s="38">
        <f t="shared" si="2"/>
        <v>1</v>
      </c>
      <c r="AM62" s="38" t="s">
        <v>27</v>
      </c>
      <c r="AN62" s="38" t="s">
        <v>673</v>
      </c>
      <c r="AO62" s="37">
        <v>20</v>
      </c>
      <c r="AP62" s="38" t="s">
        <v>674</v>
      </c>
      <c r="AQ62" s="38" t="s">
        <v>689</v>
      </c>
      <c r="AR62" s="38" t="s">
        <v>27</v>
      </c>
      <c r="AS62" s="38" t="s">
        <v>27</v>
      </c>
      <c r="AT62" s="38" t="s">
        <v>27</v>
      </c>
      <c r="AU62" s="38" t="s">
        <v>27</v>
      </c>
      <c r="AV62" s="38" t="s">
        <v>27</v>
      </c>
      <c r="AW62" s="34"/>
      <c r="AX62" s="34" t="s">
        <v>747</v>
      </c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</row>
    <row r="63" spans="1:87" ht="14.25" customHeight="1" x14ac:dyDescent="0.25">
      <c r="A63" s="37">
        <v>116</v>
      </c>
      <c r="B63" s="38" t="s">
        <v>78</v>
      </c>
      <c r="C63" s="38" t="s">
        <v>28</v>
      </c>
      <c r="D63" s="38" t="s">
        <v>33</v>
      </c>
      <c r="E63" s="38"/>
      <c r="F63" s="38" t="s">
        <v>500</v>
      </c>
      <c r="G63" s="37">
        <v>28</v>
      </c>
      <c r="H63" s="37">
        <v>200</v>
      </c>
      <c r="I63" s="38" t="s">
        <v>114</v>
      </c>
      <c r="J63" s="37">
        <v>17888853</v>
      </c>
      <c r="K63" s="37">
        <v>2.2000000000000002</v>
      </c>
      <c r="L63" s="37">
        <v>0.44</v>
      </c>
      <c r="M63" s="39"/>
      <c r="N63" s="35"/>
      <c r="O63" s="35"/>
      <c r="P63" s="39"/>
      <c r="Q63" s="39"/>
      <c r="R63" s="47">
        <v>1</v>
      </c>
      <c r="S63" s="39"/>
      <c r="T63" s="39"/>
      <c r="U63" s="39"/>
      <c r="V63" s="39"/>
      <c r="W63" s="38" t="s">
        <v>27</v>
      </c>
      <c r="X63" s="47"/>
      <c r="Y63" s="39"/>
      <c r="Z63" s="38">
        <f t="shared" si="0"/>
        <v>1</v>
      </c>
      <c r="AA63" s="38">
        <f t="shared" si="1"/>
        <v>0</v>
      </c>
      <c r="AB63" s="38" t="s">
        <v>102</v>
      </c>
      <c r="AC63" s="38" t="s">
        <v>27</v>
      </c>
      <c r="AD63" s="37">
        <v>0</v>
      </c>
      <c r="AE63" s="37">
        <v>0</v>
      </c>
      <c r="AF63" s="37">
        <v>0</v>
      </c>
      <c r="AG63" s="37">
        <v>0</v>
      </c>
      <c r="AH63" s="38" t="s">
        <v>503</v>
      </c>
      <c r="AI63" s="37">
        <v>25</v>
      </c>
      <c r="AJ63" s="39"/>
      <c r="AK63" s="38" t="s">
        <v>252</v>
      </c>
      <c r="AL63" s="38">
        <f t="shared" si="2"/>
        <v>1</v>
      </c>
      <c r="AM63" s="38" t="s">
        <v>27</v>
      </c>
      <c r="AN63" s="38" t="s">
        <v>680</v>
      </c>
      <c r="AO63" s="37">
        <v>30</v>
      </c>
      <c r="AP63" s="38" t="s">
        <v>674</v>
      </c>
      <c r="AQ63" s="38" t="s">
        <v>687</v>
      </c>
      <c r="AR63" s="38" t="s">
        <v>27</v>
      </c>
      <c r="AS63" s="38" t="s">
        <v>688</v>
      </c>
      <c r="AT63" s="38" t="s">
        <v>27</v>
      </c>
      <c r="AU63" s="38" t="s">
        <v>27</v>
      </c>
      <c r="AV63" s="38" t="s">
        <v>27</v>
      </c>
      <c r="AW63" s="34"/>
      <c r="AX63" s="34" t="s">
        <v>748</v>
      </c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</row>
    <row r="64" spans="1:87" ht="14.25" customHeight="1" x14ac:dyDescent="0.25">
      <c r="A64" s="37">
        <v>162</v>
      </c>
      <c r="B64" s="38" t="s">
        <v>78</v>
      </c>
      <c r="C64" s="38" t="s">
        <v>26</v>
      </c>
      <c r="D64" s="38" t="s">
        <v>33</v>
      </c>
      <c r="E64" s="38"/>
      <c r="F64" s="38" t="s">
        <v>500</v>
      </c>
      <c r="G64" s="37">
        <v>28</v>
      </c>
      <c r="H64" s="37">
        <v>200</v>
      </c>
      <c r="I64" s="38" t="s">
        <v>121</v>
      </c>
      <c r="J64" s="37">
        <v>8870124178</v>
      </c>
      <c r="K64" s="37">
        <v>2.125</v>
      </c>
      <c r="L64" s="37">
        <v>0.42499999999999999</v>
      </c>
      <c r="M64" s="39"/>
      <c r="N64" s="35"/>
      <c r="O64" s="47"/>
      <c r="P64" s="39"/>
      <c r="Q64" s="39"/>
      <c r="R64" s="35">
        <v>1</v>
      </c>
      <c r="S64" s="39"/>
      <c r="T64" s="39"/>
      <c r="U64" s="39"/>
      <c r="V64" s="39"/>
      <c r="W64" s="38" t="s">
        <v>27</v>
      </c>
      <c r="X64" s="39"/>
      <c r="Y64" s="39"/>
      <c r="Z64" s="38">
        <f t="shared" si="0"/>
        <v>1</v>
      </c>
      <c r="AA64" s="38">
        <f t="shared" si="1"/>
        <v>0</v>
      </c>
      <c r="AB64" s="38" t="s">
        <v>765</v>
      </c>
      <c r="AC64" s="38" t="s">
        <v>27</v>
      </c>
      <c r="AD64" s="37">
        <v>0</v>
      </c>
      <c r="AE64" s="37">
        <v>0</v>
      </c>
      <c r="AF64" s="37">
        <v>0</v>
      </c>
      <c r="AG64" s="37">
        <v>0</v>
      </c>
      <c r="AH64" s="38" t="s">
        <v>503</v>
      </c>
      <c r="AI64" s="37">
        <v>25</v>
      </c>
      <c r="AJ64" s="47"/>
      <c r="AK64" s="38" t="s">
        <v>162</v>
      </c>
      <c r="AL64" s="38">
        <f t="shared" si="2"/>
        <v>1</v>
      </c>
      <c r="AM64" s="38" t="s">
        <v>27</v>
      </c>
      <c r="AN64" s="38" t="s">
        <v>673</v>
      </c>
      <c r="AO64" s="37">
        <v>21</v>
      </c>
      <c r="AP64" s="38" t="s">
        <v>677</v>
      </c>
      <c r="AQ64" s="38" t="s">
        <v>693</v>
      </c>
      <c r="AR64" s="38" t="s">
        <v>27</v>
      </c>
      <c r="AS64" s="38" t="s">
        <v>27</v>
      </c>
      <c r="AT64" s="38" t="s">
        <v>27</v>
      </c>
      <c r="AU64" s="38" t="s">
        <v>27</v>
      </c>
      <c r="AV64" s="38" t="s">
        <v>710</v>
      </c>
      <c r="AW64" s="50"/>
      <c r="AX64" s="34" t="s">
        <v>747</v>
      </c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</row>
    <row r="65" spans="1:87" ht="14.25" customHeight="1" x14ac:dyDescent="0.25">
      <c r="A65" s="37">
        <v>210</v>
      </c>
      <c r="B65" s="38" t="s">
        <v>78</v>
      </c>
      <c r="C65" s="38" t="s">
        <v>26</v>
      </c>
      <c r="D65" s="38" t="s">
        <v>33</v>
      </c>
      <c r="E65" s="38"/>
      <c r="F65" s="38" t="s">
        <v>500</v>
      </c>
      <c r="G65" s="37">
        <v>28</v>
      </c>
      <c r="H65" s="37">
        <v>200</v>
      </c>
      <c r="I65" s="38" t="s">
        <v>126</v>
      </c>
      <c r="J65" s="37">
        <v>8916155192</v>
      </c>
      <c r="K65" s="37">
        <v>2.125</v>
      </c>
      <c r="L65" s="37">
        <v>0.42499999999999999</v>
      </c>
      <c r="M65" s="39"/>
      <c r="N65" s="35"/>
      <c r="O65" s="39"/>
      <c r="P65" s="39"/>
      <c r="Q65" s="39"/>
      <c r="R65" s="35">
        <v>1</v>
      </c>
      <c r="S65" s="39"/>
      <c r="T65" s="39"/>
      <c r="U65" s="39"/>
      <c r="V65" s="39"/>
      <c r="W65" s="38" t="s">
        <v>27</v>
      </c>
      <c r="X65" s="39"/>
      <c r="Y65" s="39"/>
      <c r="Z65" s="38">
        <f t="shared" si="0"/>
        <v>1</v>
      </c>
      <c r="AA65" s="38">
        <f t="shared" si="1"/>
        <v>0</v>
      </c>
      <c r="AB65" s="38" t="s">
        <v>765</v>
      </c>
      <c r="AC65" s="38" t="s">
        <v>27</v>
      </c>
      <c r="AD65" s="37">
        <v>0</v>
      </c>
      <c r="AE65" s="37">
        <v>0</v>
      </c>
      <c r="AF65" s="37">
        <v>0</v>
      </c>
      <c r="AG65" s="37">
        <v>0</v>
      </c>
      <c r="AH65" s="38" t="s">
        <v>503</v>
      </c>
      <c r="AI65" s="37">
        <v>25</v>
      </c>
      <c r="AJ65" s="39"/>
      <c r="AK65" s="38" t="s">
        <v>512</v>
      </c>
      <c r="AL65" s="38">
        <f t="shared" si="2"/>
        <v>1</v>
      </c>
      <c r="AM65" s="38" t="s">
        <v>27</v>
      </c>
      <c r="AN65" s="38" t="s">
        <v>680</v>
      </c>
      <c r="AO65" s="37">
        <v>30</v>
      </c>
      <c r="AP65" s="38" t="s">
        <v>677</v>
      </c>
      <c r="AQ65" s="38" t="s">
        <v>697</v>
      </c>
      <c r="AR65" s="38" t="s">
        <v>27</v>
      </c>
      <c r="AS65" s="38" t="s">
        <v>27</v>
      </c>
      <c r="AT65" s="38" t="s">
        <v>27</v>
      </c>
      <c r="AU65" s="38" t="s">
        <v>27</v>
      </c>
      <c r="AV65" s="38" t="s">
        <v>27</v>
      </c>
      <c r="AW65" s="50"/>
      <c r="AX65" s="34" t="s">
        <v>747</v>
      </c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</row>
    <row r="66" spans="1:87" ht="14.25" customHeight="1" x14ac:dyDescent="0.25">
      <c r="A66" s="37">
        <v>259</v>
      </c>
      <c r="B66" s="38" t="s">
        <v>78</v>
      </c>
      <c r="C66" s="38" t="s">
        <v>26</v>
      </c>
      <c r="D66" s="38" t="s">
        <v>33</v>
      </c>
      <c r="E66" s="38"/>
      <c r="F66" s="38" t="s">
        <v>500</v>
      </c>
      <c r="G66" s="37">
        <v>28</v>
      </c>
      <c r="H66" s="37">
        <v>200</v>
      </c>
      <c r="I66" s="38" t="s">
        <v>130</v>
      </c>
      <c r="J66" s="37">
        <v>3712062108</v>
      </c>
      <c r="K66" s="37">
        <v>2.15625</v>
      </c>
      <c r="L66" s="37">
        <v>0.43125000000000002</v>
      </c>
      <c r="M66" s="37">
        <v>1</v>
      </c>
      <c r="N66" s="35"/>
      <c r="O66" s="35"/>
      <c r="P66" s="37">
        <v>3</v>
      </c>
      <c r="Q66" s="37">
        <v>2</v>
      </c>
      <c r="R66" s="37">
        <v>4</v>
      </c>
      <c r="S66" s="37">
        <v>2</v>
      </c>
      <c r="T66" s="37">
        <v>1</v>
      </c>
      <c r="U66" s="39"/>
      <c r="V66" s="37">
        <v>2</v>
      </c>
      <c r="W66" s="38" t="s">
        <v>27</v>
      </c>
      <c r="X66" s="37">
        <v>1</v>
      </c>
      <c r="Y66" s="37">
        <v>3</v>
      </c>
      <c r="Z66" s="38">
        <f t="shared" ref="Z66:Z129" si="3">SUM(M66:Y66)</f>
        <v>19</v>
      </c>
      <c r="AA66" s="38">
        <f t="shared" ref="AA66:AA129" si="4">SUM(U66:X66)</f>
        <v>3</v>
      </c>
      <c r="AB66" s="38" t="s">
        <v>27</v>
      </c>
      <c r="AC66" s="38" t="s">
        <v>257</v>
      </c>
      <c r="AD66" s="37">
        <v>0</v>
      </c>
      <c r="AE66" s="37">
        <v>2</v>
      </c>
      <c r="AF66" s="37">
        <v>0</v>
      </c>
      <c r="AG66" s="37">
        <v>3</v>
      </c>
      <c r="AH66" s="38" t="s">
        <v>503</v>
      </c>
      <c r="AI66" s="37">
        <v>25</v>
      </c>
      <c r="AJ66" s="39"/>
      <c r="AK66" s="38" t="s">
        <v>515</v>
      </c>
      <c r="AL66" s="38">
        <f t="shared" ref="AL66:AL129" si="5">IF(OR(NOT(ISBLANK(V66)),NOT(ISBLANK(W66)),NOT(ISBLANK(X66)),NOT(ISBLANK(Y66)),AD66=2,AD66=3),1,0)</f>
        <v>1</v>
      </c>
      <c r="AM66" s="38" t="s">
        <v>27</v>
      </c>
      <c r="AN66" s="38" t="s">
        <v>680</v>
      </c>
      <c r="AO66" s="37">
        <v>28</v>
      </c>
      <c r="AP66" s="38" t="s">
        <v>677</v>
      </c>
      <c r="AQ66" s="38" t="s">
        <v>700</v>
      </c>
      <c r="AR66" s="38" t="s">
        <v>695</v>
      </c>
      <c r="AS66" s="38" t="s">
        <v>701</v>
      </c>
      <c r="AT66" s="38" t="s">
        <v>27</v>
      </c>
      <c r="AU66" s="38" t="s">
        <v>27</v>
      </c>
      <c r="AV66" s="38" t="s">
        <v>27</v>
      </c>
      <c r="AW66" s="34"/>
      <c r="AX66" s="34" t="s">
        <v>748</v>
      </c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</row>
    <row r="67" spans="1:87" ht="14.25" customHeight="1" x14ac:dyDescent="0.25">
      <c r="A67" s="37">
        <v>277</v>
      </c>
      <c r="B67" s="38" t="s">
        <v>78</v>
      </c>
      <c r="C67" s="38" t="s">
        <v>26</v>
      </c>
      <c r="D67" s="38" t="s">
        <v>33</v>
      </c>
      <c r="E67" s="38"/>
      <c r="F67" s="38" t="s">
        <v>500</v>
      </c>
      <c r="G67" s="37">
        <v>28</v>
      </c>
      <c r="H67" s="37">
        <v>200</v>
      </c>
      <c r="I67" s="38" t="s">
        <v>134</v>
      </c>
      <c r="J67" s="37">
        <v>828360120</v>
      </c>
      <c r="K67" s="37">
        <v>2.125</v>
      </c>
      <c r="L67" s="37">
        <v>0.42499999999999999</v>
      </c>
      <c r="M67" s="47"/>
      <c r="N67" s="35"/>
      <c r="O67" s="35"/>
      <c r="P67" s="47"/>
      <c r="Q67" s="47"/>
      <c r="R67" s="47">
        <v>1</v>
      </c>
      <c r="S67" s="47"/>
      <c r="T67" s="47"/>
      <c r="U67" s="47"/>
      <c r="V67" s="47"/>
      <c r="W67" s="38" t="s">
        <v>27</v>
      </c>
      <c r="X67" s="47"/>
      <c r="Y67" s="47"/>
      <c r="Z67" s="38">
        <f t="shared" si="3"/>
        <v>1</v>
      </c>
      <c r="AA67" s="38">
        <f t="shared" si="4"/>
        <v>0</v>
      </c>
      <c r="AB67" s="38" t="s">
        <v>765</v>
      </c>
      <c r="AC67" s="38" t="s">
        <v>27</v>
      </c>
      <c r="AD67" s="37">
        <v>0</v>
      </c>
      <c r="AE67" s="37">
        <v>0</v>
      </c>
      <c r="AF67" s="37">
        <v>0</v>
      </c>
      <c r="AG67" s="37">
        <v>0</v>
      </c>
      <c r="AH67" s="38" t="s">
        <v>503</v>
      </c>
      <c r="AI67" s="37">
        <v>25</v>
      </c>
      <c r="AJ67" s="47"/>
      <c r="AK67" s="38" t="s">
        <v>100</v>
      </c>
      <c r="AL67" s="38">
        <f t="shared" si="5"/>
        <v>1</v>
      </c>
      <c r="AM67" s="38" t="s">
        <v>27</v>
      </c>
      <c r="AN67" s="38" t="s">
        <v>673</v>
      </c>
      <c r="AO67" s="37">
        <v>26</v>
      </c>
      <c r="AP67" s="38" t="s">
        <v>674</v>
      </c>
      <c r="AQ67" s="38" t="s">
        <v>678</v>
      </c>
      <c r="AR67" s="38" t="s">
        <v>27</v>
      </c>
      <c r="AS67" s="38" t="s">
        <v>702</v>
      </c>
      <c r="AT67" s="38" t="s">
        <v>27</v>
      </c>
      <c r="AU67" s="38" t="s">
        <v>27</v>
      </c>
      <c r="AV67" s="38" t="s">
        <v>718</v>
      </c>
      <c r="AW67" s="34"/>
      <c r="AX67" s="34" t="s">
        <v>748</v>
      </c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</row>
    <row r="68" spans="1:87" ht="14.25" customHeight="1" x14ac:dyDescent="0.25">
      <c r="A68" s="37">
        <v>293</v>
      </c>
      <c r="B68" s="38" t="s">
        <v>78</v>
      </c>
      <c r="C68" s="38" t="s">
        <v>28</v>
      </c>
      <c r="D68" s="38" t="s">
        <v>33</v>
      </c>
      <c r="E68" s="38"/>
      <c r="F68" s="38" t="s">
        <v>500</v>
      </c>
      <c r="G68" s="37">
        <v>28</v>
      </c>
      <c r="H68" s="37">
        <v>200</v>
      </c>
      <c r="I68" s="38" t="s">
        <v>135</v>
      </c>
      <c r="J68" s="37">
        <v>7717685176</v>
      </c>
      <c r="K68" s="37">
        <v>2.2000000000000002</v>
      </c>
      <c r="L68" s="37">
        <v>0.44</v>
      </c>
      <c r="M68" s="37">
        <v>2</v>
      </c>
      <c r="N68" s="35"/>
      <c r="O68" s="40">
        <v>3</v>
      </c>
      <c r="P68" s="37">
        <v>5</v>
      </c>
      <c r="Q68" s="37">
        <v>2</v>
      </c>
      <c r="R68" s="37">
        <v>1</v>
      </c>
      <c r="S68" s="37">
        <v>2</v>
      </c>
      <c r="T68" s="37">
        <v>1</v>
      </c>
      <c r="U68" s="39"/>
      <c r="V68" s="37">
        <v>2</v>
      </c>
      <c r="W68" s="38" t="s">
        <v>682</v>
      </c>
      <c r="X68" s="37">
        <v>1</v>
      </c>
      <c r="Y68" s="37">
        <v>4</v>
      </c>
      <c r="Z68" s="38">
        <f t="shared" si="3"/>
        <v>23</v>
      </c>
      <c r="AA68" s="38">
        <f t="shared" si="4"/>
        <v>3</v>
      </c>
      <c r="AB68" s="38" t="s">
        <v>99</v>
      </c>
      <c r="AC68" s="38" t="s">
        <v>257</v>
      </c>
      <c r="AD68" s="37">
        <v>7</v>
      </c>
      <c r="AE68" s="37">
        <v>2</v>
      </c>
      <c r="AF68" s="37">
        <v>1</v>
      </c>
      <c r="AG68" s="37">
        <v>14</v>
      </c>
      <c r="AH68" s="38" t="s">
        <v>516</v>
      </c>
      <c r="AI68" s="37">
        <v>22</v>
      </c>
      <c r="AJ68" s="39"/>
      <c r="AK68" s="38" t="s">
        <v>517</v>
      </c>
      <c r="AL68" s="38">
        <f t="shared" si="5"/>
        <v>1</v>
      </c>
      <c r="AM68" s="38" t="s">
        <v>27</v>
      </c>
      <c r="AN68" s="38" t="s">
        <v>680</v>
      </c>
      <c r="AO68" s="37">
        <v>24</v>
      </c>
      <c r="AP68" s="38" t="s">
        <v>677</v>
      </c>
      <c r="AQ68" s="38" t="s">
        <v>691</v>
      </c>
      <c r="AR68" s="38" t="s">
        <v>27</v>
      </c>
      <c r="AS68" s="38" t="s">
        <v>27</v>
      </c>
      <c r="AT68" s="38" t="s">
        <v>27</v>
      </c>
      <c r="AU68" s="38" t="s">
        <v>27</v>
      </c>
      <c r="AV68" s="38" t="s">
        <v>27</v>
      </c>
      <c r="AW68" s="50"/>
      <c r="AX68" s="34" t="s">
        <v>747</v>
      </c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</row>
    <row r="69" spans="1:87" ht="14.25" customHeight="1" x14ac:dyDescent="0.25">
      <c r="A69" s="37">
        <v>351</v>
      </c>
      <c r="B69" s="38" t="s">
        <v>78</v>
      </c>
      <c r="C69" s="38" t="s">
        <v>28</v>
      </c>
      <c r="D69" s="38" t="s">
        <v>33</v>
      </c>
      <c r="E69" s="38"/>
      <c r="F69" s="38" t="s">
        <v>500</v>
      </c>
      <c r="G69" s="37">
        <v>28</v>
      </c>
      <c r="H69" s="37">
        <v>200</v>
      </c>
      <c r="I69" s="38" t="s">
        <v>146</v>
      </c>
      <c r="J69" s="37">
        <v>94222252116</v>
      </c>
      <c r="K69" s="37">
        <v>2.2000000000000002</v>
      </c>
      <c r="L69" s="37">
        <v>0.44</v>
      </c>
      <c r="M69" s="37">
        <v>4</v>
      </c>
      <c r="N69" s="35"/>
      <c r="O69" s="39"/>
      <c r="P69" s="37">
        <v>7</v>
      </c>
      <c r="Q69" s="37">
        <v>3</v>
      </c>
      <c r="R69" s="40">
        <v>3</v>
      </c>
      <c r="S69" s="37">
        <v>3</v>
      </c>
      <c r="T69" s="37">
        <v>1</v>
      </c>
      <c r="U69" s="35"/>
      <c r="V69" s="40">
        <v>2.5</v>
      </c>
      <c r="W69" s="38" t="s">
        <v>27</v>
      </c>
      <c r="X69" s="40">
        <v>1.5</v>
      </c>
      <c r="Y69" s="40">
        <v>4</v>
      </c>
      <c r="Z69" s="38">
        <f t="shared" si="3"/>
        <v>29</v>
      </c>
      <c r="AA69" s="38">
        <f t="shared" si="4"/>
        <v>4</v>
      </c>
      <c r="AB69" s="38" t="s">
        <v>27</v>
      </c>
      <c r="AC69" s="38" t="s">
        <v>27</v>
      </c>
      <c r="AD69" s="37">
        <v>2</v>
      </c>
      <c r="AE69" s="37">
        <v>4</v>
      </c>
      <c r="AF69" s="37">
        <v>0</v>
      </c>
      <c r="AG69" s="37">
        <v>8</v>
      </c>
      <c r="AH69" s="38" t="s">
        <v>503</v>
      </c>
      <c r="AI69" s="37">
        <v>25</v>
      </c>
      <c r="AJ69" s="39"/>
      <c r="AK69" s="38" t="s">
        <v>520</v>
      </c>
      <c r="AL69" s="38">
        <f t="shared" si="5"/>
        <v>1</v>
      </c>
      <c r="AM69" s="38" t="s">
        <v>27</v>
      </c>
      <c r="AN69" s="38" t="s">
        <v>680</v>
      </c>
      <c r="AO69" s="40">
        <v>36</v>
      </c>
      <c r="AP69" s="38" t="s">
        <v>677</v>
      </c>
      <c r="AQ69" s="38" t="s">
        <v>707</v>
      </c>
      <c r="AR69" s="38" t="s">
        <v>27</v>
      </c>
      <c r="AS69" s="38" t="s">
        <v>708</v>
      </c>
      <c r="AT69" s="38" t="s">
        <v>27</v>
      </c>
      <c r="AU69" s="38" t="s">
        <v>27</v>
      </c>
      <c r="AV69" s="38" t="s">
        <v>27</v>
      </c>
      <c r="AW69" s="50"/>
      <c r="AX69" s="34" t="s">
        <v>748</v>
      </c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</row>
    <row r="70" spans="1:87" ht="14.25" customHeight="1" x14ac:dyDescent="0.25">
      <c r="A70" s="37">
        <v>383</v>
      </c>
      <c r="B70" s="38" t="s">
        <v>78</v>
      </c>
      <c r="C70" s="38" t="s">
        <v>26</v>
      </c>
      <c r="D70" s="38" t="s">
        <v>33</v>
      </c>
      <c r="E70" s="38"/>
      <c r="F70" s="38" t="s">
        <v>500</v>
      </c>
      <c r="G70" s="37">
        <v>28</v>
      </c>
      <c r="H70" s="37">
        <v>200</v>
      </c>
      <c r="I70" s="38" t="s">
        <v>149</v>
      </c>
      <c r="J70" s="37">
        <v>8877127178</v>
      </c>
      <c r="K70" s="37">
        <v>2.875</v>
      </c>
      <c r="L70" s="37">
        <v>0.57499999999999996</v>
      </c>
      <c r="M70" s="40">
        <v>1</v>
      </c>
      <c r="N70" s="35"/>
      <c r="O70" s="47"/>
      <c r="P70" s="40">
        <v>2</v>
      </c>
      <c r="Q70" s="47"/>
      <c r="R70" s="40">
        <v>1</v>
      </c>
      <c r="S70" s="47"/>
      <c r="T70" s="40">
        <v>1</v>
      </c>
      <c r="U70" s="47"/>
      <c r="V70" s="47"/>
      <c r="W70" s="38" t="s">
        <v>27</v>
      </c>
      <c r="X70" s="47"/>
      <c r="Y70" s="47"/>
      <c r="Z70" s="38">
        <f t="shared" si="3"/>
        <v>5</v>
      </c>
      <c r="AA70" s="38">
        <f t="shared" si="4"/>
        <v>0</v>
      </c>
      <c r="AB70" s="38" t="s">
        <v>89</v>
      </c>
      <c r="AC70" s="38" t="s">
        <v>27</v>
      </c>
      <c r="AD70" s="37">
        <v>0</v>
      </c>
      <c r="AE70" s="37">
        <v>0</v>
      </c>
      <c r="AF70" s="37">
        <v>1</v>
      </c>
      <c r="AG70" s="37">
        <v>2</v>
      </c>
      <c r="AH70" s="38" t="s">
        <v>503</v>
      </c>
      <c r="AI70" s="37">
        <v>25</v>
      </c>
      <c r="AJ70" s="35"/>
      <c r="AK70" s="38" t="s">
        <v>522</v>
      </c>
      <c r="AL70" s="38">
        <f t="shared" si="5"/>
        <v>1</v>
      </c>
      <c r="AM70" s="38" t="s">
        <v>27</v>
      </c>
      <c r="AN70" s="38" t="s">
        <v>680</v>
      </c>
      <c r="AO70" s="37">
        <v>24</v>
      </c>
      <c r="AP70" s="38" t="s">
        <v>677</v>
      </c>
      <c r="AQ70" s="38" t="s">
        <v>711</v>
      </c>
      <c r="AR70" s="38" t="s">
        <v>27</v>
      </c>
      <c r="AS70" s="38" t="s">
        <v>686</v>
      </c>
      <c r="AT70" s="38" t="s">
        <v>27</v>
      </c>
      <c r="AU70" s="38" t="s">
        <v>27</v>
      </c>
      <c r="AV70" s="38" t="s">
        <v>27</v>
      </c>
      <c r="AW70" s="34"/>
      <c r="AX70" s="34" t="s">
        <v>747</v>
      </c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</row>
    <row r="71" spans="1:87" ht="14.25" customHeight="1" x14ac:dyDescent="0.25">
      <c r="A71" s="37">
        <v>399</v>
      </c>
      <c r="B71" s="38" t="s">
        <v>78</v>
      </c>
      <c r="C71" s="38" t="s">
        <v>26</v>
      </c>
      <c r="D71" s="38" t="s">
        <v>33</v>
      </c>
      <c r="E71" s="38"/>
      <c r="F71" s="38" t="s">
        <v>500</v>
      </c>
      <c r="G71" s="37">
        <v>28</v>
      </c>
      <c r="H71" s="37">
        <v>200</v>
      </c>
      <c r="I71" s="38" t="s">
        <v>81</v>
      </c>
      <c r="J71" s="37">
        <v>9591241137</v>
      </c>
      <c r="K71" s="37">
        <v>2.875</v>
      </c>
      <c r="L71" s="37">
        <v>0.57499999999999996</v>
      </c>
      <c r="M71" s="37">
        <v>5</v>
      </c>
      <c r="N71" s="35"/>
      <c r="O71" s="35"/>
      <c r="P71" s="37">
        <v>11</v>
      </c>
      <c r="Q71" s="37">
        <v>6</v>
      </c>
      <c r="R71" s="40">
        <v>1</v>
      </c>
      <c r="S71" s="37">
        <v>6</v>
      </c>
      <c r="T71" s="37">
        <v>1</v>
      </c>
      <c r="U71" s="35"/>
      <c r="V71" s="40">
        <v>1</v>
      </c>
      <c r="W71" s="38" t="s">
        <v>27</v>
      </c>
      <c r="X71" s="40">
        <v>1</v>
      </c>
      <c r="Y71" s="40">
        <v>2</v>
      </c>
      <c r="Z71" s="38">
        <f t="shared" si="3"/>
        <v>34</v>
      </c>
      <c r="AA71" s="38">
        <f t="shared" si="4"/>
        <v>2</v>
      </c>
      <c r="AB71" s="38" t="s">
        <v>89</v>
      </c>
      <c r="AC71" s="38" t="s">
        <v>27</v>
      </c>
      <c r="AD71" s="37">
        <v>2</v>
      </c>
      <c r="AE71" s="37">
        <v>2</v>
      </c>
      <c r="AF71" s="37">
        <v>1</v>
      </c>
      <c r="AG71" s="37">
        <v>6</v>
      </c>
      <c r="AH71" s="38" t="s">
        <v>503</v>
      </c>
      <c r="AI71" s="37">
        <v>25</v>
      </c>
      <c r="AJ71" s="35"/>
      <c r="AK71" s="38" t="s">
        <v>523</v>
      </c>
      <c r="AL71" s="38">
        <f t="shared" si="5"/>
        <v>1</v>
      </c>
      <c r="AM71" s="38" t="s">
        <v>27</v>
      </c>
      <c r="AN71" s="38" t="s">
        <v>673</v>
      </c>
      <c r="AO71" s="37">
        <v>26</v>
      </c>
      <c r="AP71" s="38" t="s">
        <v>674</v>
      </c>
      <c r="AQ71" s="38" t="s">
        <v>675</v>
      </c>
      <c r="AR71" s="38" t="s">
        <v>27</v>
      </c>
      <c r="AS71" s="38" t="s">
        <v>676</v>
      </c>
      <c r="AT71" s="38" t="s">
        <v>27</v>
      </c>
      <c r="AU71" s="38" t="s">
        <v>27</v>
      </c>
      <c r="AV71" s="38" t="s">
        <v>27</v>
      </c>
      <c r="AW71" s="50"/>
      <c r="AX71" s="34" t="s">
        <v>748</v>
      </c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</row>
    <row r="72" spans="1:87" ht="14.25" customHeight="1" x14ac:dyDescent="0.25">
      <c r="A72" s="37">
        <v>448</v>
      </c>
      <c r="B72" s="38" t="s">
        <v>78</v>
      </c>
      <c r="C72" s="38" t="s">
        <v>26</v>
      </c>
      <c r="D72" s="38" t="s">
        <v>33</v>
      </c>
      <c r="E72" s="38"/>
      <c r="F72" s="38" t="s">
        <v>500</v>
      </c>
      <c r="G72" s="37">
        <v>28</v>
      </c>
      <c r="H72" s="37">
        <v>200</v>
      </c>
      <c r="I72" s="38" t="s">
        <v>150</v>
      </c>
      <c r="J72" s="37">
        <v>82135906</v>
      </c>
      <c r="K72" s="37">
        <v>2.875</v>
      </c>
      <c r="L72" s="37">
        <v>0.57499999999999996</v>
      </c>
      <c r="M72" s="39"/>
      <c r="N72" s="35"/>
      <c r="O72" s="39"/>
      <c r="P72" s="39"/>
      <c r="Q72" s="39"/>
      <c r="R72" s="35">
        <v>1</v>
      </c>
      <c r="S72" s="39"/>
      <c r="T72" s="39"/>
      <c r="U72" s="39"/>
      <c r="V72" s="39"/>
      <c r="W72" s="38" t="s">
        <v>27</v>
      </c>
      <c r="X72" s="39"/>
      <c r="Y72" s="39"/>
      <c r="Z72" s="38">
        <f t="shared" si="3"/>
        <v>1</v>
      </c>
      <c r="AA72" s="38">
        <f t="shared" si="4"/>
        <v>0</v>
      </c>
      <c r="AB72" s="38" t="s">
        <v>89</v>
      </c>
      <c r="AC72" s="38" t="s">
        <v>27</v>
      </c>
      <c r="AD72" s="37">
        <v>0</v>
      </c>
      <c r="AE72" s="37">
        <v>0</v>
      </c>
      <c r="AF72" s="37">
        <v>0</v>
      </c>
      <c r="AG72" s="37">
        <v>0</v>
      </c>
      <c r="AH72" s="38" t="s">
        <v>503</v>
      </c>
      <c r="AI72" s="37">
        <v>25</v>
      </c>
      <c r="AJ72" s="35"/>
      <c r="AK72" s="38" t="s">
        <v>527</v>
      </c>
      <c r="AL72" s="38">
        <f t="shared" si="5"/>
        <v>1</v>
      </c>
      <c r="AM72" s="38" t="s">
        <v>27</v>
      </c>
      <c r="AN72" s="38" t="s">
        <v>680</v>
      </c>
      <c r="AO72" s="37">
        <v>34</v>
      </c>
      <c r="AP72" s="38" t="s">
        <v>677</v>
      </c>
      <c r="AQ72" s="38" t="s">
        <v>712</v>
      </c>
      <c r="AR72" s="38" t="s">
        <v>27</v>
      </c>
      <c r="AS72" s="38" t="s">
        <v>713</v>
      </c>
      <c r="AT72" s="38" t="s">
        <v>27</v>
      </c>
      <c r="AU72" s="38" t="s">
        <v>27</v>
      </c>
      <c r="AV72" s="38" t="s">
        <v>27</v>
      </c>
      <c r="AW72" s="34"/>
      <c r="AX72" s="34" t="s">
        <v>748</v>
      </c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</row>
    <row r="73" spans="1:87" ht="14.25" customHeight="1" x14ac:dyDescent="0.25">
      <c r="A73" s="37">
        <v>526</v>
      </c>
      <c r="B73" s="38" t="s">
        <v>78</v>
      </c>
      <c r="C73" s="38" t="s">
        <v>28</v>
      </c>
      <c r="D73" s="38" t="s">
        <v>33</v>
      </c>
      <c r="E73" s="38"/>
      <c r="F73" s="38" t="s">
        <v>500</v>
      </c>
      <c r="G73" s="37">
        <v>28</v>
      </c>
      <c r="H73" s="37">
        <v>200</v>
      </c>
      <c r="I73" s="38" t="s">
        <v>169</v>
      </c>
      <c r="J73" s="37">
        <v>178114327</v>
      </c>
      <c r="K73" s="37">
        <v>2.1</v>
      </c>
      <c r="L73" s="37">
        <v>0.42</v>
      </c>
      <c r="M73" s="37">
        <v>1</v>
      </c>
      <c r="N73" s="35"/>
      <c r="O73" s="39"/>
      <c r="P73" s="37">
        <v>2</v>
      </c>
      <c r="Q73" s="37">
        <v>1</v>
      </c>
      <c r="R73" s="37">
        <v>4</v>
      </c>
      <c r="S73" s="37">
        <v>1</v>
      </c>
      <c r="T73" s="37">
        <v>1</v>
      </c>
      <c r="U73" s="39"/>
      <c r="V73" s="37">
        <v>1</v>
      </c>
      <c r="W73" s="38" t="s">
        <v>27</v>
      </c>
      <c r="X73" s="39"/>
      <c r="Y73" s="37">
        <v>1</v>
      </c>
      <c r="Z73" s="38">
        <f t="shared" si="3"/>
        <v>12</v>
      </c>
      <c r="AA73" s="38">
        <f t="shared" si="4"/>
        <v>1</v>
      </c>
      <c r="AB73" s="38" t="s">
        <v>27</v>
      </c>
      <c r="AC73" s="38" t="s">
        <v>27</v>
      </c>
      <c r="AD73" s="37">
        <v>0</v>
      </c>
      <c r="AE73" s="37">
        <v>0</v>
      </c>
      <c r="AF73" s="37">
        <v>0</v>
      </c>
      <c r="AG73" s="37">
        <v>1</v>
      </c>
      <c r="AH73" s="38" t="s">
        <v>503</v>
      </c>
      <c r="AI73" s="37">
        <v>25</v>
      </c>
      <c r="AJ73" s="39"/>
      <c r="AK73" s="38" t="s">
        <v>531</v>
      </c>
      <c r="AL73" s="38">
        <f t="shared" si="5"/>
        <v>1</v>
      </c>
      <c r="AM73" s="38" t="s">
        <v>27</v>
      </c>
      <c r="AN73" s="38" t="s">
        <v>680</v>
      </c>
      <c r="AO73" s="37">
        <v>31</v>
      </c>
      <c r="AP73" s="38" t="s">
        <v>677</v>
      </c>
      <c r="AQ73" s="38" t="s">
        <v>694</v>
      </c>
      <c r="AR73" s="38" t="s">
        <v>27</v>
      </c>
      <c r="AS73" s="38" t="s">
        <v>27</v>
      </c>
      <c r="AT73" s="38" t="s">
        <v>692</v>
      </c>
      <c r="AU73" s="38" t="s">
        <v>27</v>
      </c>
      <c r="AV73" s="38" t="s">
        <v>27</v>
      </c>
      <c r="AW73" s="50"/>
      <c r="AX73" s="34" t="s">
        <v>746</v>
      </c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</row>
    <row r="74" spans="1:87" ht="14.25" customHeight="1" x14ac:dyDescent="0.25">
      <c r="A74" s="37">
        <v>542</v>
      </c>
      <c r="B74" s="38" t="s">
        <v>78</v>
      </c>
      <c r="C74" s="38" t="s">
        <v>28</v>
      </c>
      <c r="D74" s="38" t="s">
        <v>33</v>
      </c>
      <c r="E74" s="38"/>
      <c r="F74" s="38" t="s">
        <v>500</v>
      </c>
      <c r="G74" s="37">
        <v>28</v>
      </c>
      <c r="H74" s="37">
        <v>200</v>
      </c>
      <c r="I74" s="38" t="s">
        <v>171</v>
      </c>
      <c r="J74" s="37">
        <v>8518124088</v>
      </c>
      <c r="K74" s="37">
        <v>1.9</v>
      </c>
      <c r="L74" s="37">
        <v>0.38</v>
      </c>
      <c r="M74" s="39"/>
      <c r="N74" s="35"/>
      <c r="O74" s="39"/>
      <c r="P74" s="39"/>
      <c r="Q74" s="39"/>
      <c r="R74" s="35">
        <v>1</v>
      </c>
      <c r="S74" s="39"/>
      <c r="T74" s="39"/>
      <c r="U74" s="39"/>
      <c r="V74" s="39"/>
      <c r="W74" s="38" t="s">
        <v>27</v>
      </c>
      <c r="X74" s="39"/>
      <c r="Y74" s="39"/>
      <c r="Z74" s="38">
        <f t="shared" si="3"/>
        <v>1</v>
      </c>
      <c r="AA74" s="38">
        <f t="shared" si="4"/>
        <v>0</v>
      </c>
      <c r="AB74" s="38" t="s">
        <v>27</v>
      </c>
      <c r="AC74" s="38" t="s">
        <v>257</v>
      </c>
      <c r="AD74" s="37">
        <v>0</v>
      </c>
      <c r="AE74" s="37">
        <v>0</v>
      </c>
      <c r="AF74" s="37">
        <v>0</v>
      </c>
      <c r="AG74" s="37">
        <v>0</v>
      </c>
      <c r="AH74" s="38" t="s">
        <v>503</v>
      </c>
      <c r="AI74" s="37">
        <v>25</v>
      </c>
      <c r="AJ74" s="39"/>
      <c r="AK74" s="38" t="s">
        <v>532</v>
      </c>
      <c r="AL74" s="38">
        <f t="shared" si="5"/>
        <v>1</v>
      </c>
      <c r="AM74" s="38" t="s">
        <v>27</v>
      </c>
      <c r="AN74" s="38" t="s">
        <v>680</v>
      </c>
      <c r="AO74" s="37">
        <v>25</v>
      </c>
      <c r="AP74" s="38" t="s">
        <v>677</v>
      </c>
      <c r="AQ74" s="38" t="s">
        <v>725</v>
      </c>
      <c r="AR74" s="38" t="s">
        <v>27</v>
      </c>
      <c r="AS74" s="38" t="s">
        <v>726</v>
      </c>
      <c r="AT74" s="38" t="s">
        <v>27</v>
      </c>
      <c r="AU74" s="38" t="s">
        <v>27</v>
      </c>
      <c r="AV74" s="38" t="s">
        <v>27</v>
      </c>
      <c r="AW74" s="50"/>
      <c r="AX74" s="34" t="s">
        <v>748</v>
      </c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</row>
    <row r="75" spans="1:87" ht="14.25" customHeight="1" x14ac:dyDescent="0.25">
      <c r="A75" s="37">
        <v>558</v>
      </c>
      <c r="B75" s="38" t="s">
        <v>78</v>
      </c>
      <c r="C75" s="38" t="s">
        <v>26</v>
      </c>
      <c r="D75" s="38" t="s">
        <v>33</v>
      </c>
      <c r="E75" s="38"/>
      <c r="F75" s="38" t="s">
        <v>500</v>
      </c>
      <c r="G75" s="37">
        <v>28</v>
      </c>
      <c r="H75" s="37">
        <v>200</v>
      </c>
      <c r="I75" s="38" t="s">
        <v>172</v>
      </c>
      <c r="J75" s="37">
        <v>8517821164</v>
      </c>
      <c r="K75" s="37">
        <v>2.875</v>
      </c>
      <c r="L75" s="37">
        <v>0.57499999999999996</v>
      </c>
      <c r="M75" s="40">
        <v>2</v>
      </c>
      <c r="N75" s="35"/>
      <c r="O75" s="35"/>
      <c r="P75" s="40">
        <v>4</v>
      </c>
      <c r="Q75" s="40">
        <v>2</v>
      </c>
      <c r="R75" s="40">
        <v>4</v>
      </c>
      <c r="S75" s="40">
        <v>2</v>
      </c>
      <c r="T75" s="40">
        <v>1</v>
      </c>
      <c r="U75" s="35"/>
      <c r="V75" s="40">
        <v>2</v>
      </c>
      <c r="W75" s="38" t="s">
        <v>27</v>
      </c>
      <c r="X75" s="40">
        <v>1</v>
      </c>
      <c r="Y75" s="40">
        <v>3</v>
      </c>
      <c r="Z75" s="38">
        <f t="shared" si="3"/>
        <v>21</v>
      </c>
      <c r="AA75" s="38">
        <f t="shared" si="4"/>
        <v>3</v>
      </c>
      <c r="AB75" s="38" t="s">
        <v>89</v>
      </c>
      <c r="AC75" s="38" t="s">
        <v>27</v>
      </c>
      <c r="AD75" s="37">
        <v>3</v>
      </c>
      <c r="AE75" s="37">
        <v>1</v>
      </c>
      <c r="AF75" s="37">
        <v>1</v>
      </c>
      <c r="AG75" s="37">
        <v>7</v>
      </c>
      <c r="AH75" s="38" t="s">
        <v>503</v>
      </c>
      <c r="AI75" s="37">
        <v>25</v>
      </c>
      <c r="AJ75" s="35"/>
      <c r="AK75" s="38" t="s">
        <v>533</v>
      </c>
      <c r="AL75" s="38">
        <f t="shared" si="5"/>
        <v>1</v>
      </c>
      <c r="AM75" s="38" t="s">
        <v>27</v>
      </c>
      <c r="AN75" s="38" t="s">
        <v>680</v>
      </c>
      <c r="AO75" s="37">
        <v>29</v>
      </c>
      <c r="AP75" s="38" t="s">
        <v>674</v>
      </c>
      <c r="AQ75" s="38" t="s">
        <v>691</v>
      </c>
      <c r="AR75" s="38" t="s">
        <v>695</v>
      </c>
      <c r="AS75" s="38" t="s">
        <v>727</v>
      </c>
      <c r="AT75" s="38" t="s">
        <v>27</v>
      </c>
      <c r="AU75" s="38" t="s">
        <v>27</v>
      </c>
      <c r="AV75" s="38" t="s">
        <v>27</v>
      </c>
      <c r="AW75" s="34"/>
      <c r="AX75" s="34" t="s">
        <v>748</v>
      </c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</row>
    <row r="76" spans="1:87" ht="14.25" customHeight="1" x14ac:dyDescent="0.25">
      <c r="A76" s="37">
        <v>574</v>
      </c>
      <c r="B76" s="38" t="s">
        <v>78</v>
      </c>
      <c r="C76" s="38" t="s">
        <v>28</v>
      </c>
      <c r="D76" s="38" t="s">
        <v>33</v>
      </c>
      <c r="E76" s="38"/>
      <c r="F76" s="38" t="s">
        <v>500</v>
      </c>
      <c r="G76" s="37">
        <v>28</v>
      </c>
      <c r="H76" s="37">
        <v>200</v>
      </c>
      <c r="I76" s="38" t="s">
        <v>173</v>
      </c>
      <c r="J76" s="37">
        <v>79215167188</v>
      </c>
      <c r="K76" s="37">
        <v>2.2000000000000002</v>
      </c>
      <c r="L76" s="37">
        <v>0.44</v>
      </c>
      <c r="M76" s="39"/>
      <c r="N76" s="35"/>
      <c r="O76" s="39"/>
      <c r="P76" s="39"/>
      <c r="Q76" s="39"/>
      <c r="R76" s="35">
        <v>1</v>
      </c>
      <c r="S76" s="39"/>
      <c r="T76" s="39"/>
      <c r="U76" s="39"/>
      <c r="V76" s="39"/>
      <c r="W76" s="38" t="s">
        <v>27</v>
      </c>
      <c r="X76" s="39"/>
      <c r="Y76" s="39"/>
      <c r="Z76" s="38">
        <f t="shared" si="3"/>
        <v>1</v>
      </c>
      <c r="AA76" s="38">
        <f t="shared" si="4"/>
        <v>0</v>
      </c>
      <c r="AB76" s="38" t="s">
        <v>99</v>
      </c>
      <c r="AC76" s="38" t="s">
        <v>27</v>
      </c>
      <c r="AD76" s="37">
        <v>0</v>
      </c>
      <c r="AE76" s="37">
        <v>0</v>
      </c>
      <c r="AF76" s="37">
        <v>0</v>
      </c>
      <c r="AG76" s="37">
        <v>0</v>
      </c>
      <c r="AH76" s="38" t="s">
        <v>503</v>
      </c>
      <c r="AI76" s="37">
        <v>25</v>
      </c>
      <c r="AJ76" s="39"/>
      <c r="AK76" s="38" t="s">
        <v>534</v>
      </c>
      <c r="AL76" s="38">
        <f t="shared" si="5"/>
        <v>1</v>
      </c>
      <c r="AM76" s="38" t="s">
        <v>27</v>
      </c>
      <c r="AN76" s="38" t="s">
        <v>673</v>
      </c>
      <c r="AO76" s="37">
        <v>18</v>
      </c>
      <c r="AP76" s="38" t="s">
        <v>677</v>
      </c>
      <c r="AQ76" s="38" t="s">
        <v>728</v>
      </c>
      <c r="AR76" s="38" t="s">
        <v>27</v>
      </c>
      <c r="AS76" s="38" t="s">
        <v>686</v>
      </c>
      <c r="AT76" s="38" t="s">
        <v>27</v>
      </c>
      <c r="AU76" s="38" t="s">
        <v>27</v>
      </c>
      <c r="AV76" s="38" t="s">
        <v>27</v>
      </c>
      <c r="AW76" s="34"/>
      <c r="AX76" s="34" t="s">
        <v>747</v>
      </c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</row>
    <row r="77" spans="1:87" ht="14.25" customHeight="1" x14ac:dyDescent="0.25">
      <c r="A77" s="37">
        <v>22</v>
      </c>
      <c r="B77" s="38" t="s">
        <v>78</v>
      </c>
      <c r="C77" s="38" t="s">
        <v>28</v>
      </c>
      <c r="D77" s="38" t="s">
        <v>34</v>
      </c>
      <c r="E77" s="38"/>
      <c r="F77" s="38" t="s">
        <v>35</v>
      </c>
      <c r="G77" s="37">
        <v>1</v>
      </c>
      <c r="H77" s="37">
        <v>19</v>
      </c>
      <c r="I77" s="38" t="s">
        <v>98</v>
      </c>
      <c r="J77" s="37">
        <v>871611960</v>
      </c>
      <c r="K77" s="37">
        <v>69.125</v>
      </c>
      <c r="L77" s="37">
        <v>0.79481132075471705</v>
      </c>
      <c r="M77" s="39"/>
      <c r="N77" s="35"/>
      <c r="O77" s="35"/>
      <c r="P77" s="39"/>
      <c r="Q77" s="39"/>
      <c r="R77" s="35">
        <v>1</v>
      </c>
      <c r="S77" s="39"/>
      <c r="T77" s="39"/>
      <c r="U77" s="35"/>
      <c r="V77" s="39"/>
      <c r="W77" s="38" t="s">
        <v>27</v>
      </c>
      <c r="X77" s="39"/>
      <c r="Y77" s="39"/>
      <c r="Z77" s="38">
        <f t="shared" si="3"/>
        <v>1</v>
      </c>
      <c r="AA77" s="38">
        <f t="shared" si="4"/>
        <v>0</v>
      </c>
      <c r="AB77" s="38" t="s">
        <v>102</v>
      </c>
      <c r="AC77" s="38" t="s">
        <v>27</v>
      </c>
      <c r="AD77" s="37">
        <v>0</v>
      </c>
      <c r="AE77" s="37">
        <v>0</v>
      </c>
      <c r="AF77" s="37">
        <v>0</v>
      </c>
      <c r="AG77" s="37">
        <v>0</v>
      </c>
      <c r="AH77" s="38" t="s">
        <v>90</v>
      </c>
      <c r="AI77" s="37">
        <v>4</v>
      </c>
      <c r="AJ77" s="39"/>
      <c r="AK77" s="38" t="s">
        <v>91</v>
      </c>
      <c r="AL77" s="38">
        <f t="shared" si="5"/>
        <v>1</v>
      </c>
      <c r="AM77" s="38" t="s">
        <v>27</v>
      </c>
      <c r="AN77" s="38" t="s">
        <v>673</v>
      </c>
      <c r="AO77" s="37">
        <v>28</v>
      </c>
      <c r="AP77" s="38" t="s">
        <v>677</v>
      </c>
      <c r="AQ77" s="38" t="s">
        <v>685</v>
      </c>
      <c r="AR77" s="38" t="s">
        <v>27</v>
      </c>
      <c r="AS77" s="38" t="s">
        <v>686</v>
      </c>
      <c r="AT77" s="38" t="s">
        <v>27</v>
      </c>
      <c r="AU77" s="38" t="s">
        <v>27</v>
      </c>
      <c r="AV77" s="38" t="s">
        <v>27</v>
      </c>
      <c r="AW77" s="34"/>
      <c r="AX77" s="34" t="s">
        <v>747</v>
      </c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</row>
    <row r="78" spans="1:87" ht="14.25" customHeight="1" x14ac:dyDescent="0.25">
      <c r="A78" s="37">
        <v>38</v>
      </c>
      <c r="B78" s="38" t="s">
        <v>78</v>
      </c>
      <c r="C78" s="38" t="s">
        <v>28</v>
      </c>
      <c r="D78" s="38" t="s">
        <v>34</v>
      </c>
      <c r="E78" s="38"/>
      <c r="F78" s="38" t="s">
        <v>35</v>
      </c>
      <c r="G78" s="37">
        <v>1</v>
      </c>
      <c r="H78" s="37">
        <v>19</v>
      </c>
      <c r="I78" s="38" t="s">
        <v>101</v>
      </c>
      <c r="J78" s="37">
        <v>17888851</v>
      </c>
      <c r="K78" s="37">
        <v>52.625</v>
      </c>
      <c r="L78" s="37">
        <v>0.48349056603773599</v>
      </c>
      <c r="M78" s="47"/>
      <c r="N78" s="35"/>
      <c r="O78" s="35"/>
      <c r="P78" s="47"/>
      <c r="Q78" s="35"/>
      <c r="R78" s="35">
        <v>1</v>
      </c>
      <c r="S78" s="35"/>
      <c r="T78" s="47"/>
      <c r="U78" s="35"/>
      <c r="V78" s="35"/>
      <c r="W78" s="38" t="s">
        <v>27</v>
      </c>
      <c r="X78" s="35"/>
      <c r="Y78" s="35"/>
      <c r="Z78" s="38">
        <f t="shared" si="3"/>
        <v>1</v>
      </c>
      <c r="AA78" s="38">
        <f t="shared" si="4"/>
        <v>0</v>
      </c>
      <c r="AB78" s="38" t="s">
        <v>99</v>
      </c>
      <c r="AC78" s="38" t="s">
        <v>27</v>
      </c>
      <c r="AD78" s="37">
        <v>0</v>
      </c>
      <c r="AE78" s="37">
        <v>0</v>
      </c>
      <c r="AF78" s="37">
        <v>0</v>
      </c>
      <c r="AG78" s="37">
        <v>0</v>
      </c>
      <c r="AH78" s="38" t="s">
        <v>90</v>
      </c>
      <c r="AI78" s="37">
        <v>4</v>
      </c>
      <c r="AJ78" s="35"/>
      <c r="AK78" s="38" t="s">
        <v>179</v>
      </c>
      <c r="AL78" s="38">
        <f t="shared" si="5"/>
        <v>1</v>
      </c>
      <c r="AM78" s="38" t="s">
        <v>27</v>
      </c>
      <c r="AN78" s="38" t="s">
        <v>680</v>
      </c>
      <c r="AO78" s="37">
        <v>30</v>
      </c>
      <c r="AP78" s="38" t="s">
        <v>674</v>
      </c>
      <c r="AQ78" s="38" t="s">
        <v>687</v>
      </c>
      <c r="AR78" s="38" t="s">
        <v>27</v>
      </c>
      <c r="AS78" s="38" t="s">
        <v>688</v>
      </c>
      <c r="AT78" s="38" t="s">
        <v>27</v>
      </c>
      <c r="AU78" s="38" t="s">
        <v>27</v>
      </c>
      <c r="AV78" s="38" t="s">
        <v>696</v>
      </c>
      <c r="AW78" s="50"/>
      <c r="AX78" s="34" t="s">
        <v>748</v>
      </c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</row>
    <row r="79" spans="1:87" ht="14.25" customHeight="1" x14ac:dyDescent="0.25">
      <c r="A79" s="37">
        <v>73</v>
      </c>
      <c r="B79" s="38" t="s">
        <v>78</v>
      </c>
      <c r="C79" s="38" t="s">
        <v>26</v>
      </c>
      <c r="D79" s="38" t="s">
        <v>34</v>
      </c>
      <c r="E79" s="38"/>
      <c r="F79" s="38" t="s">
        <v>35</v>
      </c>
      <c r="G79" s="37">
        <v>1</v>
      </c>
      <c r="H79" s="37">
        <v>19</v>
      </c>
      <c r="I79" s="38" t="s">
        <v>106</v>
      </c>
      <c r="J79" s="37">
        <v>90153375</v>
      </c>
      <c r="K79" s="37">
        <v>74.357142857142904</v>
      </c>
      <c r="L79" s="37">
        <v>0.68844984802431597</v>
      </c>
      <c r="M79" s="37">
        <v>5</v>
      </c>
      <c r="N79" s="35"/>
      <c r="O79" s="35"/>
      <c r="P79" s="37">
        <v>15</v>
      </c>
      <c r="Q79" s="37">
        <v>8</v>
      </c>
      <c r="R79" s="37">
        <v>1</v>
      </c>
      <c r="S79" s="37">
        <v>8</v>
      </c>
      <c r="T79" s="37">
        <v>1</v>
      </c>
      <c r="U79" s="39"/>
      <c r="V79" s="37">
        <v>6</v>
      </c>
      <c r="W79" s="38" t="s">
        <v>27</v>
      </c>
      <c r="X79" s="37">
        <v>1</v>
      </c>
      <c r="Y79" s="37">
        <v>7</v>
      </c>
      <c r="Z79" s="38">
        <f t="shared" si="3"/>
        <v>52</v>
      </c>
      <c r="AA79" s="38">
        <f t="shared" si="4"/>
        <v>7</v>
      </c>
      <c r="AB79" s="38" t="s">
        <v>765</v>
      </c>
      <c r="AC79" s="38" t="s">
        <v>27</v>
      </c>
      <c r="AD79" s="37">
        <v>5</v>
      </c>
      <c r="AE79" s="37">
        <v>8</v>
      </c>
      <c r="AF79" s="37">
        <v>0</v>
      </c>
      <c r="AG79" s="37">
        <v>19</v>
      </c>
      <c r="AH79" s="38" t="s">
        <v>182</v>
      </c>
      <c r="AI79" s="37">
        <v>3</v>
      </c>
      <c r="AJ79" s="37">
        <v>1</v>
      </c>
      <c r="AK79" s="38" t="s">
        <v>183</v>
      </c>
      <c r="AL79" s="38">
        <f t="shared" si="5"/>
        <v>1</v>
      </c>
      <c r="AM79" s="38" t="s">
        <v>27</v>
      </c>
      <c r="AN79" s="38" t="s">
        <v>673</v>
      </c>
      <c r="AO79" s="37">
        <v>18</v>
      </c>
      <c r="AP79" s="38" t="s">
        <v>677</v>
      </c>
      <c r="AQ79" s="38" t="s">
        <v>690</v>
      </c>
      <c r="AR79" s="38" t="s">
        <v>27</v>
      </c>
      <c r="AS79" s="38" t="s">
        <v>27</v>
      </c>
      <c r="AT79" s="38" t="s">
        <v>27</v>
      </c>
      <c r="AU79" s="38" t="s">
        <v>27</v>
      </c>
      <c r="AV79" s="38" t="s">
        <v>27</v>
      </c>
      <c r="AW79" s="34"/>
      <c r="AX79" s="34" t="s">
        <v>747</v>
      </c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</row>
    <row r="80" spans="1:87" ht="14.25" customHeight="1" x14ac:dyDescent="0.25">
      <c r="A80" s="37">
        <v>101</v>
      </c>
      <c r="B80" s="38" t="s">
        <v>78</v>
      </c>
      <c r="C80" s="38" t="s">
        <v>28</v>
      </c>
      <c r="D80" s="38" t="s">
        <v>34</v>
      </c>
      <c r="E80" s="38"/>
      <c r="F80" s="38" t="s">
        <v>35</v>
      </c>
      <c r="G80" s="37">
        <v>1</v>
      </c>
      <c r="H80" s="37">
        <v>19</v>
      </c>
      <c r="I80" s="38" t="s">
        <v>114</v>
      </c>
      <c r="J80" s="37">
        <v>17888853</v>
      </c>
      <c r="K80" s="37">
        <v>52.625</v>
      </c>
      <c r="L80" s="37">
        <v>0.48349056603773599</v>
      </c>
      <c r="M80" s="39"/>
      <c r="N80" s="35"/>
      <c r="O80" s="39"/>
      <c r="P80" s="39"/>
      <c r="Q80" s="39"/>
      <c r="R80" s="35">
        <v>1</v>
      </c>
      <c r="S80" s="39"/>
      <c r="T80" s="39"/>
      <c r="U80" s="39"/>
      <c r="V80" s="39"/>
      <c r="W80" s="38" t="s">
        <v>27</v>
      </c>
      <c r="X80" s="39"/>
      <c r="Y80" s="39"/>
      <c r="Z80" s="38">
        <f t="shared" si="3"/>
        <v>1</v>
      </c>
      <c r="AA80" s="38">
        <f t="shared" si="4"/>
        <v>0</v>
      </c>
      <c r="AB80" s="38" t="s">
        <v>99</v>
      </c>
      <c r="AC80" s="38" t="s">
        <v>27</v>
      </c>
      <c r="AD80" s="37">
        <v>0</v>
      </c>
      <c r="AE80" s="37">
        <v>0</v>
      </c>
      <c r="AF80" s="37">
        <v>0</v>
      </c>
      <c r="AG80" s="37">
        <v>0</v>
      </c>
      <c r="AH80" s="38" t="s">
        <v>90</v>
      </c>
      <c r="AI80" s="37">
        <v>4</v>
      </c>
      <c r="AJ80" s="47"/>
      <c r="AK80" s="38" t="s">
        <v>186</v>
      </c>
      <c r="AL80" s="38">
        <f t="shared" si="5"/>
        <v>1</v>
      </c>
      <c r="AM80" s="38" t="s">
        <v>27</v>
      </c>
      <c r="AN80" s="38" t="s">
        <v>680</v>
      </c>
      <c r="AO80" s="37">
        <v>30</v>
      </c>
      <c r="AP80" s="38" t="s">
        <v>674</v>
      </c>
      <c r="AQ80" s="38" t="s">
        <v>687</v>
      </c>
      <c r="AR80" s="38" t="s">
        <v>27</v>
      </c>
      <c r="AS80" s="38" t="s">
        <v>688</v>
      </c>
      <c r="AT80" s="38" t="s">
        <v>27</v>
      </c>
      <c r="AU80" s="38" t="s">
        <v>27</v>
      </c>
      <c r="AV80" s="38" t="s">
        <v>27</v>
      </c>
      <c r="AW80" s="34"/>
      <c r="AX80" s="34" t="s">
        <v>748</v>
      </c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</row>
    <row r="81" spans="1:87" ht="14.25" customHeight="1" x14ac:dyDescent="0.25">
      <c r="A81" s="37">
        <v>151</v>
      </c>
      <c r="B81" s="38" t="s">
        <v>78</v>
      </c>
      <c r="C81" s="38" t="s">
        <v>26</v>
      </c>
      <c r="D81" s="38" t="s">
        <v>34</v>
      </c>
      <c r="E81" s="38"/>
      <c r="F81" s="38" t="s">
        <v>35</v>
      </c>
      <c r="G81" s="37">
        <v>1</v>
      </c>
      <c r="H81" s="37">
        <v>19</v>
      </c>
      <c r="I81" s="38" t="s">
        <v>121</v>
      </c>
      <c r="J81" s="37">
        <v>8870124178</v>
      </c>
      <c r="K81" s="37">
        <v>53.785714285714299</v>
      </c>
      <c r="L81" s="37">
        <v>0.25075987841945302</v>
      </c>
      <c r="M81" s="47"/>
      <c r="N81" s="35"/>
      <c r="O81" s="47"/>
      <c r="P81" s="47"/>
      <c r="Q81" s="47"/>
      <c r="R81" s="35">
        <v>1</v>
      </c>
      <c r="S81" s="47"/>
      <c r="T81" s="47"/>
      <c r="U81" s="47"/>
      <c r="V81" s="47"/>
      <c r="W81" s="38" t="s">
        <v>27</v>
      </c>
      <c r="X81" s="47"/>
      <c r="Y81" s="47"/>
      <c r="Z81" s="38">
        <f t="shared" si="3"/>
        <v>1</v>
      </c>
      <c r="AA81" s="38">
        <f t="shared" si="4"/>
        <v>0</v>
      </c>
      <c r="AB81" s="38" t="s">
        <v>89</v>
      </c>
      <c r="AC81" s="38" t="s">
        <v>27</v>
      </c>
      <c r="AD81" s="37">
        <v>0</v>
      </c>
      <c r="AE81" s="37">
        <v>0</v>
      </c>
      <c r="AF81" s="37">
        <v>0</v>
      </c>
      <c r="AG81" s="37">
        <v>0</v>
      </c>
      <c r="AH81" s="38" t="s">
        <v>90</v>
      </c>
      <c r="AI81" s="37">
        <v>4</v>
      </c>
      <c r="AJ81" s="47"/>
      <c r="AK81" s="38" t="s">
        <v>91</v>
      </c>
      <c r="AL81" s="38">
        <f t="shared" si="5"/>
        <v>1</v>
      </c>
      <c r="AM81" s="38" t="s">
        <v>27</v>
      </c>
      <c r="AN81" s="38" t="s">
        <v>673</v>
      </c>
      <c r="AO81" s="37">
        <v>21</v>
      </c>
      <c r="AP81" s="38" t="s">
        <v>677</v>
      </c>
      <c r="AQ81" s="38" t="s">
        <v>693</v>
      </c>
      <c r="AR81" s="38" t="s">
        <v>27</v>
      </c>
      <c r="AS81" s="38" t="s">
        <v>27</v>
      </c>
      <c r="AT81" s="38" t="s">
        <v>27</v>
      </c>
      <c r="AU81" s="38" t="s">
        <v>27</v>
      </c>
      <c r="AV81" s="38" t="s">
        <v>27</v>
      </c>
      <c r="AW81" s="34"/>
      <c r="AX81" s="34" t="s">
        <v>747</v>
      </c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</row>
    <row r="82" spans="1:87" ht="14.25" customHeight="1" x14ac:dyDescent="0.25">
      <c r="A82" s="37">
        <v>266</v>
      </c>
      <c r="B82" s="38" t="s">
        <v>78</v>
      </c>
      <c r="C82" s="38" t="s">
        <v>26</v>
      </c>
      <c r="D82" s="38" t="s">
        <v>34</v>
      </c>
      <c r="E82" s="38"/>
      <c r="F82" s="38" t="s">
        <v>35</v>
      </c>
      <c r="G82" s="37">
        <v>1</v>
      </c>
      <c r="H82" s="37">
        <v>19</v>
      </c>
      <c r="I82" s="38" t="s">
        <v>134</v>
      </c>
      <c r="J82" s="37">
        <v>828360120</v>
      </c>
      <c r="K82" s="37">
        <v>0</v>
      </c>
      <c r="L82" s="37">
        <v>0</v>
      </c>
      <c r="M82" s="39"/>
      <c r="N82" s="35"/>
      <c r="O82" s="35"/>
      <c r="P82" s="39"/>
      <c r="Q82" s="39"/>
      <c r="R82" s="39"/>
      <c r="S82" s="39"/>
      <c r="T82" s="39"/>
      <c r="U82" s="39"/>
      <c r="V82" s="39"/>
      <c r="W82" s="38" t="s">
        <v>27</v>
      </c>
      <c r="X82" s="39"/>
      <c r="Y82" s="39"/>
      <c r="Z82" s="38">
        <f t="shared" si="3"/>
        <v>0</v>
      </c>
      <c r="AA82" s="38">
        <f t="shared" si="4"/>
        <v>0</v>
      </c>
      <c r="AB82" s="38" t="s">
        <v>27</v>
      </c>
      <c r="AC82" s="38" t="s">
        <v>27</v>
      </c>
      <c r="AD82" s="37">
        <v>0</v>
      </c>
      <c r="AE82" s="37">
        <v>0</v>
      </c>
      <c r="AF82" s="37">
        <v>0</v>
      </c>
      <c r="AG82" s="37">
        <v>1</v>
      </c>
      <c r="AH82" s="38" t="s">
        <v>90</v>
      </c>
      <c r="AI82" s="37">
        <v>4</v>
      </c>
      <c r="AJ82" s="39"/>
      <c r="AK82" s="38" t="s">
        <v>27</v>
      </c>
      <c r="AL82" s="38">
        <f t="shared" si="5"/>
        <v>1</v>
      </c>
      <c r="AM82" s="38" t="s">
        <v>27</v>
      </c>
      <c r="AN82" s="38" t="s">
        <v>673</v>
      </c>
      <c r="AO82" s="37">
        <v>26</v>
      </c>
      <c r="AP82" s="38" t="s">
        <v>674</v>
      </c>
      <c r="AQ82" s="38" t="s">
        <v>678</v>
      </c>
      <c r="AR82" s="38" t="s">
        <v>27</v>
      </c>
      <c r="AS82" s="38" t="s">
        <v>702</v>
      </c>
      <c r="AT82" s="38" t="s">
        <v>27</v>
      </c>
      <c r="AU82" s="38" t="s">
        <v>27</v>
      </c>
      <c r="AV82" s="38" t="s">
        <v>27</v>
      </c>
      <c r="AW82" s="50"/>
      <c r="AX82" s="34" t="s">
        <v>748</v>
      </c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</row>
    <row r="83" spans="1:87" ht="14.25" customHeight="1" x14ac:dyDescent="0.25">
      <c r="A83" s="37">
        <v>335</v>
      </c>
      <c r="B83" s="38" t="s">
        <v>78</v>
      </c>
      <c r="C83" s="38" t="s">
        <v>28</v>
      </c>
      <c r="D83" s="38" t="s">
        <v>34</v>
      </c>
      <c r="E83" s="38"/>
      <c r="F83" s="38" t="s">
        <v>35</v>
      </c>
      <c r="G83" s="37">
        <v>1</v>
      </c>
      <c r="H83" s="37">
        <v>19</v>
      </c>
      <c r="I83" s="38" t="s">
        <v>144</v>
      </c>
      <c r="J83" s="37">
        <v>46525319</v>
      </c>
      <c r="K83" s="37">
        <v>52.625</v>
      </c>
      <c r="L83" s="37">
        <v>0.48349056603773599</v>
      </c>
      <c r="M83" s="39"/>
      <c r="N83" s="35"/>
      <c r="O83" s="35"/>
      <c r="P83" s="39"/>
      <c r="Q83" s="39"/>
      <c r="R83" s="35">
        <v>1</v>
      </c>
      <c r="S83" s="39"/>
      <c r="T83" s="39"/>
      <c r="U83" s="47"/>
      <c r="V83" s="47"/>
      <c r="W83" s="38" t="s">
        <v>27</v>
      </c>
      <c r="X83" s="35"/>
      <c r="Y83" s="39"/>
      <c r="Z83" s="38">
        <f t="shared" si="3"/>
        <v>1</v>
      </c>
      <c r="AA83" s="38">
        <f t="shared" si="4"/>
        <v>0</v>
      </c>
      <c r="AB83" s="38" t="s">
        <v>99</v>
      </c>
      <c r="AC83" s="38" t="s">
        <v>27</v>
      </c>
      <c r="AD83" s="37">
        <v>0</v>
      </c>
      <c r="AE83" s="37">
        <v>0</v>
      </c>
      <c r="AF83" s="37">
        <v>0</v>
      </c>
      <c r="AG83" s="37">
        <v>0</v>
      </c>
      <c r="AH83" s="38" t="s">
        <v>90</v>
      </c>
      <c r="AI83" s="37">
        <v>4</v>
      </c>
      <c r="AJ83" s="35"/>
      <c r="AK83" s="38" t="s">
        <v>162</v>
      </c>
      <c r="AL83" s="38">
        <f t="shared" si="5"/>
        <v>1</v>
      </c>
      <c r="AM83" s="38" t="s">
        <v>27</v>
      </c>
      <c r="AN83" s="38" t="s">
        <v>673</v>
      </c>
      <c r="AO83" s="37">
        <v>28</v>
      </c>
      <c r="AP83" s="38" t="s">
        <v>677</v>
      </c>
      <c r="AQ83" s="38" t="s">
        <v>706</v>
      </c>
      <c r="AR83" s="38" t="s">
        <v>27</v>
      </c>
      <c r="AS83" s="38" t="s">
        <v>27</v>
      </c>
      <c r="AT83" s="38" t="s">
        <v>27</v>
      </c>
      <c r="AU83" s="38" t="s">
        <v>27</v>
      </c>
      <c r="AV83" s="38" t="s">
        <v>27</v>
      </c>
      <c r="AW83" s="34"/>
      <c r="AX83" s="34" t="s">
        <v>747</v>
      </c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</row>
    <row r="84" spans="1:87" ht="14.25" customHeight="1" x14ac:dyDescent="0.25">
      <c r="A84" s="37">
        <v>372</v>
      </c>
      <c r="B84" s="38" t="s">
        <v>78</v>
      </c>
      <c r="C84" s="38" t="s">
        <v>26</v>
      </c>
      <c r="D84" s="38" t="s">
        <v>34</v>
      </c>
      <c r="E84" s="38"/>
      <c r="F84" s="38" t="s">
        <v>35</v>
      </c>
      <c r="G84" s="37">
        <v>1</v>
      </c>
      <c r="H84" s="37">
        <v>19</v>
      </c>
      <c r="I84" s="38" t="s">
        <v>149</v>
      </c>
      <c r="J84" s="37">
        <v>8877127178</v>
      </c>
      <c r="K84" s="37">
        <v>74.357142857142904</v>
      </c>
      <c r="L84" s="37">
        <v>0.68844984802431597</v>
      </c>
      <c r="M84" s="37">
        <v>1</v>
      </c>
      <c r="N84" s="35"/>
      <c r="O84" s="39"/>
      <c r="P84" s="37">
        <v>2</v>
      </c>
      <c r="Q84" s="37">
        <v>1</v>
      </c>
      <c r="R84" s="40">
        <v>1</v>
      </c>
      <c r="S84" s="37">
        <v>1</v>
      </c>
      <c r="T84" s="37">
        <v>1</v>
      </c>
      <c r="U84" s="39"/>
      <c r="V84" s="37">
        <v>1</v>
      </c>
      <c r="W84" s="38" t="s">
        <v>682</v>
      </c>
      <c r="X84" s="39"/>
      <c r="Y84" s="37">
        <v>2</v>
      </c>
      <c r="Z84" s="38">
        <f t="shared" si="3"/>
        <v>10</v>
      </c>
      <c r="AA84" s="38">
        <f t="shared" si="4"/>
        <v>1</v>
      </c>
      <c r="AB84" s="38" t="s">
        <v>765</v>
      </c>
      <c r="AC84" s="38" t="s">
        <v>27</v>
      </c>
      <c r="AD84" s="37">
        <v>0</v>
      </c>
      <c r="AE84" s="37">
        <v>0</v>
      </c>
      <c r="AF84" s="37">
        <v>0</v>
      </c>
      <c r="AG84" s="37">
        <v>1</v>
      </c>
      <c r="AH84" s="38" t="s">
        <v>90</v>
      </c>
      <c r="AI84" s="37">
        <v>4</v>
      </c>
      <c r="AJ84" s="39"/>
      <c r="AK84" s="38" t="s">
        <v>201</v>
      </c>
      <c r="AL84" s="38">
        <f t="shared" si="5"/>
        <v>1</v>
      </c>
      <c r="AM84" s="38" t="s">
        <v>27</v>
      </c>
      <c r="AN84" s="38" t="s">
        <v>680</v>
      </c>
      <c r="AO84" s="37">
        <v>24</v>
      </c>
      <c r="AP84" s="38" t="s">
        <v>677</v>
      </c>
      <c r="AQ84" s="38" t="s">
        <v>711</v>
      </c>
      <c r="AR84" s="38" t="s">
        <v>27</v>
      </c>
      <c r="AS84" s="38" t="s">
        <v>686</v>
      </c>
      <c r="AT84" s="38" t="s">
        <v>27</v>
      </c>
      <c r="AU84" s="38" t="s">
        <v>27</v>
      </c>
      <c r="AV84" s="38" t="s">
        <v>27</v>
      </c>
      <c r="AW84" s="34"/>
      <c r="AX84" s="34" t="s">
        <v>747</v>
      </c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</row>
    <row r="85" spans="1:87" ht="14.25" customHeight="1" x14ac:dyDescent="0.25">
      <c r="A85" s="37">
        <v>469</v>
      </c>
      <c r="B85" s="38" t="s">
        <v>78</v>
      </c>
      <c r="C85" s="38" t="s">
        <v>26</v>
      </c>
      <c r="D85" s="38" t="s">
        <v>34</v>
      </c>
      <c r="E85" s="38"/>
      <c r="F85" s="38" t="s">
        <v>35</v>
      </c>
      <c r="G85" s="37">
        <v>1</v>
      </c>
      <c r="H85" s="37">
        <v>19</v>
      </c>
      <c r="I85" s="38" t="s">
        <v>154</v>
      </c>
      <c r="J85" s="37">
        <v>851786688</v>
      </c>
      <c r="K85" s="37">
        <v>0</v>
      </c>
      <c r="L85" s="37">
        <v>0</v>
      </c>
      <c r="M85" s="40">
        <v>2</v>
      </c>
      <c r="N85" s="35"/>
      <c r="O85" s="35"/>
      <c r="P85" s="40">
        <v>4</v>
      </c>
      <c r="Q85" s="40">
        <v>2</v>
      </c>
      <c r="R85" s="35"/>
      <c r="S85" s="40">
        <v>2</v>
      </c>
      <c r="T85" s="40">
        <v>1</v>
      </c>
      <c r="U85" s="47"/>
      <c r="V85" s="47"/>
      <c r="W85" s="38" t="s">
        <v>27</v>
      </c>
      <c r="X85" s="47"/>
      <c r="Y85" s="47"/>
      <c r="Z85" s="38">
        <f t="shared" si="3"/>
        <v>11</v>
      </c>
      <c r="AA85" s="38">
        <f t="shared" si="4"/>
        <v>0</v>
      </c>
      <c r="AB85" s="38" t="s">
        <v>27</v>
      </c>
      <c r="AC85" s="38" t="s">
        <v>27</v>
      </c>
      <c r="AD85" s="37">
        <v>1</v>
      </c>
      <c r="AE85" s="37">
        <v>0</v>
      </c>
      <c r="AF85" s="37">
        <v>0</v>
      </c>
      <c r="AG85" s="37">
        <v>2</v>
      </c>
      <c r="AH85" s="38" t="s">
        <v>90</v>
      </c>
      <c r="AI85" s="37">
        <v>4</v>
      </c>
      <c r="AJ85" s="47"/>
      <c r="AK85" s="38" t="s">
        <v>208</v>
      </c>
      <c r="AL85" s="38">
        <f t="shared" si="5"/>
        <v>1</v>
      </c>
      <c r="AM85" s="38" t="s">
        <v>27</v>
      </c>
      <c r="AN85" s="38" t="s">
        <v>680</v>
      </c>
      <c r="AO85" s="37">
        <v>30</v>
      </c>
      <c r="AP85" s="38" t="s">
        <v>715</v>
      </c>
      <c r="AQ85" s="38" t="s">
        <v>716</v>
      </c>
      <c r="AR85" s="38" t="s">
        <v>27</v>
      </c>
      <c r="AS85" s="38" t="s">
        <v>717</v>
      </c>
      <c r="AT85" s="38" t="s">
        <v>692</v>
      </c>
      <c r="AU85" s="38" t="s">
        <v>695</v>
      </c>
      <c r="AV85" s="38" t="s">
        <v>27</v>
      </c>
      <c r="AW85" s="50"/>
      <c r="AX85" s="34" t="s">
        <v>746</v>
      </c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</row>
    <row r="86" spans="1:87" ht="14.25" customHeight="1" x14ac:dyDescent="0.25">
      <c r="A86" s="37">
        <v>474</v>
      </c>
      <c r="B86" s="38" t="s">
        <v>78</v>
      </c>
      <c r="C86" s="38" t="s">
        <v>28</v>
      </c>
      <c r="D86" s="38" t="s">
        <v>34</v>
      </c>
      <c r="E86" s="38"/>
      <c r="F86" s="38" t="s">
        <v>35</v>
      </c>
      <c r="G86" s="37">
        <v>1</v>
      </c>
      <c r="H86" s="37">
        <v>19</v>
      </c>
      <c r="I86" s="38" t="s">
        <v>158</v>
      </c>
      <c r="J86" s="37">
        <v>927618937</v>
      </c>
      <c r="K86" s="37">
        <v>52.625</v>
      </c>
      <c r="L86" s="37">
        <v>0.48349056603773599</v>
      </c>
      <c r="M86" s="37">
        <v>4</v>
      </c>
      <c r="N86" s="35"/>
      <c r="O86" s="39"/>
      <c r="P86" s="37">
        <v>7</v>
      </c>
      <c r="Q86" s="37">
        <v>3</v>
      </c>
      <c r="R86" s="40">
        <v>1</v>
      </c>
      <c r="S86" s="37">
        <v>3</v>
      </c>
      <c r="T86" s="37">
        <v>2</v>
      </c>
      <c r="U86" s="39"/>
      <c r="V86" s="39"/>
      <c r="W86" s="38" t="s">
        <v>682</v>
      </c>
      <c r="X86" s="39"/>
      <c r="Y86" s="37">
        <v>1</v>
      </c>
      <c r="Z86" s="38">
        <f t="shared" si="3"/>
        <v>21</v>
      </c>
      <c r="AA86" s="38">
        <f t="shared" si="4"/>
        <v>0</v>
      </c>
      <c r="AB86" s="38" t="s">
        <v>99</v>
      </c>
      <c r="AC86" s="38" t="s">
        <v>27</v>
      </c>
      <c r="AD86" s="37">
        <v>1</v>
      </c>
      <c r="AE86" s="37">
        <v>1</v>
      </c>
      <c r="AF86" s="37">
        <v>0</v>
      </c>
      <c r="AG86" s="37">
        <v>3</v>
      </c>
      <c r="AH86" s="38" t="s">
        <v>90</v>
      </c>
      <c r="AI86" s="37">
        <v>4</v>
      </c>
      <c r="AJ86" s="39"/>
      <c r="AK86" s="38" t="s">
        <v>209</v>
      </c>
      <c r="AL86" s="38">
        <f t="shared" si="5"/>
        <v>1</v>
      </c>
      <c r="AM86" s="38" t="s">
        <v>27</v>
      </c>
      <c r="AN86" s="38" t="s">
        <v>673</v>
      </c>
      <c r="AO86" s="37">
        <v>25</v>
      </c>
      <c r="AP86" s="38" t="s">
        <v>677</v>
      </c>
      <c r="AQ86" s="38" t="s">
        <v>721</v>
      </c>
      <c r="AR86" s="38" t="s">
        <v>27</v>
      </c>
      <c r="AS86" s="38" t="s">
        <v>686</v>
      </c>
      <c r="AT86" s="38" t="s">
        <v>27</v>
      </c>
      <c r="AU86" s="38" t="s">
        <v>27</v>
      </c>
      <c r="AV86" s="38" t="s">
        <v>27</v>
      </c>
      <c r="AW86" s="50"/>
      <c r="AX86" s="34" t="s">
        <v>747</v>
      </c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</row>
    <row r="87" spans="1:87" ht="14.25" customHeight="1" x14ac:dyDescent="0.25">
      <c r="A87" s="37">
        <v>490</v>
      </c>
      <c r="B87" s="38" t="s">
        <v>78</v>
      </c>
      <c r="C87" s="38" t="s">
        <v>26</v>
      </c>
      <c r="D87" s="38" t="s">
        <v>34</v>
      </c>
      <c r="E87" s="38"/>
      <c r="F87" s="38" t="s">
        <v>35</v>
      </c>
      <c r="G87" s="37">
        <v>1</v>
      </c>
      <c r="H87" s="37">
        <v>19</v>
      </c>
      <c r="I87" s="38" t="s">
        <v>161</v>
      </c>
      <c r="J87" s="37">
        <v>1015887</v>
      </c>
      <c r="K87" s="37">
        <v>74.357142857142904</v>
      </c>
      <c r="L87" s="37">
        <v>0.68844984802431597</v>
      </c>
      <c r="M87" s="39"/>
      <c r="N87" s="35"/>
      <c r="O87" s="39"/>
      <c r="P87" s="39"/>
      <c r="Q87" s="39"/>
      <c r="R87" s="35">
        <v>1</v>
      </c>
      <c r="S87" s="39"/>
      <c r="T87" s="39"/>
      <c r="U87" s="39"/>
      <c r="V87" s="39"/>
      <c r="W87" s="38" t="s">
        <v>27</v>
      </c>
      <c r="X87" s="39"/>
      <c r="Y87" s="39"/>
      <c r="Z87" s="38">
        <f t="shared" si="3"/>
        <v>1</v>
      </c>
      <c r="AA87" s="38">
        <f t="shared" si="4"/>
        <v>0</v>
      </c>
      <c r="AB87" s="38" t="s">
        <v>765</v>
      </c>
      <c r="AC87" s="38" t="s">
        <v>27</v>
      </c>
      <c r="AD87" s="37">
        <v>0</v>
      </c>
      <c r="AE87" s="37">
        <v>0</v>
      </c>
      <c r="AF87" s="37">
        <v>0</v>
      </c>
      <c r="AG87" s="37">
        <v>0</v>
      </c>
      <c r="AH87" s="38" t="s">
        <v>90</v>
      </c>
      <c r="AI87" s="37">
        <v>4</v>
      </c>
      <c r="AJ87" s="39"/>
      <c r="AK87" s="38" t="s">
        <v>210</v>
      </c>
      <c r="AL87" s="38">
        <f t="shared" si="5"/>
        <v>1</v>
      </c>
      <c r="AM87" s="38" t="s">
        <v>27</v>
      </c>
      <c r="AN87" s="38" t="s">
        <v>680</v>
      </c>
      <c r="AO87" s="37">
        <v>31</v>
      </c>
      <c r="AP87" s="38" t="s">
        <v>674</v>
      </c>
      <c r="AQ87" s="38" t="s">
        <v>722</v>
      </c>
      <c r="AR87" s="38" t="s">
        <v>27</v>
      </c>
      <c r="AS87" s="38" t="s">
        <v>723</v>
      </c>
      <c r="AT87" s="38" t="s">
        <v>27</v>
      </c>
      <c r="AU87" s="38" t="s">
        <v>27</v>
      </c>
      <c r="AV87" s="38" t="s">
        <v>27</v>
      </c>
      <c r="AW87" s="34"/>
      <c r="AX87" s="34" t="s">
        <v>748</v>
      </c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</row>
    <row r="88" spans="1:87" ht="14.25" customHeight="1" x14ac:dyDescent="0.25">
      <c r="A88" s="37">
        <v>495</v>
      </c>
      <c r="B88" s="38" t="s">
        <v>78</v>
      </c>
      <c r="C88" s="38" t="s">
        <v>28</v>
      </c>
      <c r="D88" s="38" t="s">
        <v>34</v>
      </c>
      <c r="E88" s="38"/>
      <c r="F88" s="38" t="s">
        <v>35</v>
      </c>
      <c r="G88" s="37">
        <v>1</v>
      </c>
      <c r="H88" s="37">
        <v>19</v>
      </c>
      <c r="I88" s="38" t="s">
        <v>165</v>
      </c>
      <c r="J88" s="37">
        <v>1412134207</v>
      </c>
      <c r="K88" s="37">
        <v>0</v>
      </c>
      <c r="L88" s="37">
        <v>0</v>
      </c>
      <c r="M88" s="40">
        <v>3</v>
      </c>
      <c r="N88" s="35"/>
      <c r="O88" s="35"/>
      <c r="P88" s="40">
        <v>7</v>
      </c>
      <c r="Q88" s="40">
        <v>4</v>
      </c>
      <c r="R88" s="35"/>
      <c r="S88" s="40">
        <v>4</v>
      </c>
      <c r="T88" s="40">
        <v>2</v>
      </c>
      <c r="U88" s="35"/>
      <c r="V88" s="40">
        <v>5</v>
      </c>
      <c r="W88" s="38" t="s">
        <v>27</v>
      </c>
      <c r="X88" s="40">
        <v>1</v>
      </c>
      <c r="Y88" s="40">
        <v>6</v>
      </c>
      <c r="Z88" s="38">
        <f t="shared" si="3"/>
        <v>32</v>
      </c>
      <c r="AA88" s="38">
        <f t="shared" si="4"/>
        <v>6</v>
      </c>
      <c r="AB88" s="38" t="s">
        <v>27</v>
      </c>
      <c r="AC88" s="38" t="s">
        <v>27</v>
      </c>
      <c r="AD88" s="37">
        <v>2</v>
      </c>
      <c r="AE88" s="37">
        <v>4</v>
      </c>
      <c r="AF88" s="37">
        <v>1</v>
      </c>
      <c r="AG88" s="37">
        <v>17</v>
      </c>
      <c r="AH88" s="38" t="s">
        <v>109</v>
      </c>
      <c r="AI88" s="37">
        <v>2</v>
      </c>
      <c r="AJ88" s="40">
        <v>1</v>
      </c>
      <c r="AK88" s="38" t="s">
        <v>211</v>
      </c>
      <c r="AL88" s="38">
        <f t="shared" si="5"/>
        <v>1</v>
      </c>
      <c r="AM88" s="38" t="s">
        <v>27</v>
      </c>
      <c r="AN88" s="38" t="s">
        <v>680</v>
      </c>
      <c r="AO88" s="37">
        <v>25</v>
      </c>
      <c r="AP88" s="38" t="s">
        <v>677</v>
      </c>
      <c r="AQ88" s="38" t="s">
        <v>705</v>
      </c>
      <c r="AR88" s="38" t="s">
        <v>27</v>
      </c>
      <c r="AS88" s="38" t="s">
        <v>27</v>
      </c>
      <c r="AT88" s="38" t="s">
        <v>27</v>
      </c>
      <c r="AU88" s="38" t="s">
        <v>27</v>
      </c>
      <c r="AV88" s="38" t="s">
        <v>27</v>
      </c>
      <c r="AW88" s="34"/>
      <c r="AX88" s="34" t="s">
        <v>747</v>
      </c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</row>
    <row r="89" spans="1:87" ht="14.25" customHeight="1" x14ac:dyDescent="0.25">
      <c r="A89" s="37">
        <v>511</v>
      </c>
      <c r="B89" s="38" t="s">
        <v>78</v>
      </c>
      <c r="C89" s="38" t="s">
        <v>28</v>
      </c>
      <c r="D89" s="38" t="s">
        <v>34</v>
      </c>
      <c r="E89" s="38"/>
      <c r="F89" s="38" t="s">
        <v>35</v>
      </c>
      <c r="G89" s="37">
        <v>1</v>
      </c>
      <c r="H89" s="37">
        <v>19</v>
      </c>
      <c r="I89" s="38" t="s">
        <v>167</v>
      </c>
      <c r="J89" s="37">
        <v>912215825</v>
      </c>
      <c r="K89" s="37">
        <v>0</v>
      </c>
      <c r="L89" s="37">
        <v>0</v>
      </c>
      <c r="M89" s="40">
        <v>4</v>
      </c>
      <c r="N89" s="35"/>
      <c r="O89" s="40">
        <v>2</v>
      </c>
      <c r="P89" s="40">
        <v>5</v>
      </c>
      <c r="Q89" s="40">
        <v>1</v>
      </c>
      <c r="R89" s="35"/>
      <c r="S89" s="40">
        <v>1</v>
      </c>
      <c r="T89" s="40">
        <v>2</v>
      </c>
      <c r="U89" s="47"/>
      <c r="V89" s="47"/>
      <c r="W89" s="38" t="s">
        <v>27</v>
      </c>
      <c r="X89" s="47"/>
      <c r="Y89" s="47"/>
      <c r="Z89" s="38">
        <f t="shared" si="3"/>
        <v>15</v>
      </c>
      <c r="AA89" s="38">
        <f t="shared" si="4"/>
        <v>0</v>
      </c>
      <c r="AB89" s="38" t="s">
        <v>27</v>
      </c>
      <c r="AC89" s="38" t="s">
        <v>27</v>
      </c>
      <c r="AD89" s="37">
        <v>1</v>
      </c>
      <c r="AE89" s="37">
        <v>1</v>
      </c>
      <c r="AF89" s="37">
        <v>1</v>
      </c>
      <c r="AG89" s="37">
        <v>6</v>
      </c>
      <c r="AH89" s="38" t="s">
        <v>93</v>
      </c>
      <c r="AI89" s="37">
        <v>2</v>
      </c>
      <c r="AJ89" s="40">
        <v>1</v>
      </c>
      <c r="AK89" s="38" t="s">
        <v>212</v>
      </c>
      <c r="AL89" s="38">
        <f t="shared" si="5"/>
        <v>1</v>
      </c>
      <c r="AM89" s="38" t="s">
        <v>27</v>
      </c>
      <c r="AN89" s="38" t="s">
        <v>680</v>
      </c>
      <c r="AO89" s="49">
        <v>28</v>
      </c>
      <c r="AP89" s="49" t="s">
        <v>677</v>
      </c>
      <c r="AQ89" s="49" t="s">
        <v>691</v>
      </c>
      <c r="AR89" s="49"/>
      <c r="AS89" s="49"/>
      <c r="AT89" s="49"/>
      <c r="AU89" s="49"/>
      <c r="AV89" s="49"/>
      <c r="AW89" s="50"/>
      <c r="AX89" s="34" t="s">
        <v>747</v>
      </c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</row>
    <row r="90" spans="1:87" ht="14.25" customHeight="1" x14ac:dyDescent="0.25">
      <c r="A90" s="37">
        <v>547</v>
      </c>
      <c r="B90" s="38" t="s">
        <v>78</v>
      </c>
      <c r="C90" s="38" t="s">
        <v>26</v>
      </c>
      <c r="D90" s="38" t="s">
        <v>34</v>
      </c>
      <c r="E90" s="38"/>
      <c r="F90" s="38" t="s">
        <v>35</v>
      </c>
      <c r="G90" s="37">
        <v>1</v>
      </c>
      <c r="H90" s="37">
        <v>19</v>
      </c>
      <c r="I90" s="38" t="s">
        <v>172</v>
      </c>
      <c r="J90" s="37">
        <v>8517821164</v>
      </c>
      <c r="K90" s="37">
        <v>74.357142857142904</v>
      </c>
      <c r="L90" s="37">
        <v>0.68844984802431597</v>
      </c>
      <c r="M90" s="47"/>
      <c r="N90" s="35"/>
      <c r="O90" s="35"/>
      <c r="P90" s="47"/>
      <c r="Q90" s="35"/>
      <c r="R90" s="35">
        <v>1</v>
      </c>
      <c r="S90" s="35"/>
      <c r="T90" s="35"/>
      <c r="U90" s="35"/>
      <c r="V90" s="35"/>
      <c r="W90" s="38" t="s">
        <v>27</v>
      </c>
      <c r="X90" s="35"/>
      <c r="Y90" s="35"/>
      <c r="Z90" s="38">
        <f t="shared" si="3"/>
        <v>1</v>
      </c>
      <c r="AA90" s="38">
        <f t="shared" si="4"/>
        <v>0</v>
      </c>
      <c r="AB90" s="38" t="s">
        <v>765</v>
      </c>
      <c r="AC90" s="38" t="s">
        <v>27</v>
      </c>
      <c r="AD90" s="37">
        <v>0</v>
      </c>
      <c r="AE90" s="37">
        <v>0</v>
      </c>
      <c r="AF90" s="37">
        <v>0</v>
      </c>
      <c r="AG90" s="37">
        <v>0</v>
      </c>
      <c r="AH90" s="38" t="s">
        <v>90</v>
      </c>
      <c r="AI90" s="37">
        <v>4</v>
      </c>
      <c r="AJ90" s="35"/>
      <c r="AK90" s="38" t="s">
        <v>100</v>
      </c>
      <c r="AL90" s="38">
        <f t="shared" si="5"/>
        <v>1</v>
      </c>
      <c r="AM90" s="38" t="s">
        <v>27</v>
      </c>
      <c r="AN90" s="38" t="s">
        <v>680</v>
      </c>
      <c r="AO90" s="37">
        <v>29</v>
      </c>
      <c r="AP90" s="38" t="s">
        <v>674</v>
      </c>
      <c r="AQ90" s="38" t="s">
        <v>691</v>
      </c>
      <c r="AR90" s="38" t="s">
        <v>695</v>
      </c>
      <c r="AS90" s="38" t="s">
        <v>727</v>
      </c>
      <c r="AT90" s="38" t="s">
        <v>27</v>
      </c>
      <c r="AU90" s="38" t="s">
        <v>27</v>
      </c>
      <c r="AV90" s="38" t="s">
        <v>27</v>
      </c>
      <c r="AW90" s="50"/>
      <c r="AX90" s="34" t="s">
        <v>748</v>
      </c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0"/>
      <c r="CF90" s="50"/>
      <c r="CG90" s="50"/>
      <c r="CH90" s="50"/>
      <c r="CI90" s="50"/>
    </row>
    <row r="91" spans="1:87" ht="14.25" customHeight="1" x14ac:dyDescent="0.25">
      <c r="A91" s="37">
        <v>563</v>
      </c>
      <c r="B91" s="38" t="s">
        <v>78</v>
      </c>
      <c r="C91" s="38" t="s">
        <v>28</v>
      </c>
      <c r="D91" s="38" t="s">
        <v>34</v>
      </c>
      <c r="E91" s="38"/>
      <c r="F91" s="38" t="s">
        <v>35</v>
      </c>
      <c r="G91" s="37">
        <v>1</v>
      </c>
      <c r="H91" s="37">
        <v>19</v>
      </c>
      <c r="I91" s="38" t="s">
        <v>173</v>
      </c>
      <c r="J91" s="37">
        <v>79215167188</v>
      </c>
      <c r="K91" s="37">
        <v>69.125</v>
      </c>
      <c r="L91" s="37">
        <v>0.79481132075471705</v>
      </c>
      <c r="M91" s="39"/>
      <c r="N91" s="35"/>
      <c r="O91" s="35"/>
      <c r="P91" s="39"/>
      <c r="Q91" s="39"/>
      <c r="R91" s="35">
        <v>1</v>
      </c>
      <c r="S91" s="39"/>
      <c r="T91" s="39"/>
      <c r="U91" s="39"/>
      <c r="V91" s="39"/>
      <c r="W91" s="38" t="s">
        <v>27</v>
      </c>
      <c r="X91" s="39"/>
      <c r="Y91" s="39"/>
      <c r="Z91" s="38">
        <f t="shared" si="3"/>
        <v>1</v>
      </c>
      <c r="AA91" s="38">
        <f t="shared" si="4"/>
        <v>0</v>
      </c>
      <c r="AB91" s="38" t="s">
        <v>102</v>
      </c>
      <c r="AC91" s="38" t="s">
        <v>27</v>
      </c>
      <c r="AD91" s="37">
        <v>0</v>
      </c>
      <c r="AE91" s="37">
        <v>0</v>
      </c>
      <c r="AF91" s="37">
        <v>0</v>
      </c>
      <c r="AG91" s="37">
        <v>0</v>
      </c>
      <c r="AH91" s="38" t="s">
        <v>90</v>
      </c>
      <c r="AI91" s="37">
        <v>4</v>
      </c>
      <c r="AJ91" s="39"/>
      <c r="AK91" s="38" t="s">
        <v>174</v>
      </c>
      <c r="AL91" s="38">
        <f t="shared" si="5"/>
        <v>1</v>
      </c>
      <c r="AM91" s="38" t="s">
        <v>27</v>
      </c>
      <c r="AN91" s="38" t="s">
        <v>673</v>
      </c>
      <c r="AO91" s="37">
        <v>18</v>
      </c>
      <c r="AP91" s="38" t="s">
        <v>677</v>
      </c>
      <c r="AQ91" s="38" t="s">
        <v>728</v>
      </c>
      <c r="AR91" s="38" t="s">
        <v>27</v>
      </c>
      <c r="AS91" s="38" t="s">
        <v>686</v>
      </c>
      <c r="AT91" s="38" t="s">
        <v>27</v>
      </c>
      <c r="AU91" s="38" t="s">
        <v>27</v>
      </c>
      <c r="AV91" s="38" t="s">
        <v>27</v>
      </c>
      <c r="AW91" s="34"/>
      <c r="AX91" s="34" t="s">
        <v>747</v>
      </c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</row>
    <row r="92" spans="1:87" ht="14.25" customHeight="1" x14ac:dyDescent="0.25">
      <c r="A92" s="37">
        <v>26</v>
      </c>
      <c r="B92" s="38" t="s">
        <v>78</v>
      </c>
      <c r="C92" s="38" t="s">
        <v>28</v>
      </c>
      <c r="D92" s="38" t="s">
        <v>36</v>
      </c>
      <c r="E92" s="38"/>
      <c r="F92" s="38" t="s">
        <v>32</v>
      </c>
      <c r="G92" s="37">
        <v>66</v>
      </c>
      <c r="H92" s="37">
        <v>56</v>
      </c>
      <c r="I92" s="38" t="s">
        <v>98</v>
      </c>
      <c r="J92" s="37">
        <v>871611960</v>
      </c>
      <c r="K92" s="37">
        <v>0.42857142857142899</v>
      </c>
      <c r="L92" s="37">
        <v>0.214285714285714</v>
      </c>
      <c r="M92" s="47"/>
      <c r="N92" s="35"/>
      <c r="O92" s="47"/>
      <c r="P92" s="47"/>
      <c r="Q92" s="47"/>
      <c r="R92" s="35">
        <v>1</v>
      </c>
      <c r="S92" s="47"/>
      <c r="T92" s="47"/>
      <c r="U92" s="47"/>
      <c r="V92" s="47"/>
      <c r="W92" s="38" t="s">
        <v>27</v>
      </c>
      <c r="X92" s="35"/>
      <c r="Y92" s="47"/>
      <c r="Z92" s="38">
        <f t="shared" si="3"/>
        <v>1</v>
      </c>
      <c r="AA92" s="38">
        <f t="shared" si="4"/>
        <v>0</v>
      </c>
      <c r="AB92" s="38" t="s">
        <v>99</v>
      </c>
      <c r="AC92" s="38" t="s">
        <v>257</v>
      </c>
      <c r="AD92" s="37">
        <v>0</v>
      </c>
      <c r="AE92" s="37">
        <v>0</v>
      </c>
      <c r="AF92" s="37">
        <v>0</v>
      </c>
      <c r="AG92" s="37">
        <v>0</v>
      </c>
      <c r="AH92" s="38" t="s">
        <v>258</v>
      </c>
      <c r="AI92" s="37">
        <v>9</v>
      </c>
      <c r="AJ92" s="47"/>
      <c r="AK92" s="38" t="s">
        <v>297</v>
      </c>
      <c r="AL92" s="38">
        <f t="shared" si="5"/>
        <v>1</v>
      </c>
      <c r="AM92" s="38" t="s">
        <v>27</v>
      </c>
      <c r="AN92" s="38" t="s">
        <v>673</v>
      </c>
      <c r="AO92" s="37">
        <v>28</v>
      </c>
      <c r="AP92" s="38" t="s">
        <v>677</v>
      </c>
      <c r="AQ92" s="38" t="s">
        <v>685</v>
      </c>
      <c r="AR92" s="38" t="s">
        <v>27</v>
      </c>
      <c r="AS92" s="38" t="s">
        <v>686</v>
      </c>
      <c r="AT92" s="38" t="s">
        <v>27</v>
      </c>
      <c r="AU92" s="38" t="s">
        <v>27</v>
      </c>
      <c r="AV92" s="38" t="s">
        <v>27</v>
      </c>
      <c r="AW92" s="34"/>
      <c r="AX92" s="34" t="s">
        <v>747</v>
      </c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</row>
    <row r="93" spans="1:87" ht="14.25" customHeight="1" x14ac:dyDescent="0.25">
      <c r="A93" s="37">
        <v>58</v>
      </c>
      <c r="B93" s="38" t="s">
        <v>78</v>
      </c>
      <c r="C93" s="38" t="s">
        <v>28</v>
      </c>
      <c r="D93" s="38" t="s">
        <v>36</v>
      </c>
      <c r="E93" s="38"/>
      <c r="F93" s="38" t="s">
        <v>32</v>
      </c>
      <c r="G93" s="37">
        <v>66</v>
      </c>
      <c r="H93" s="37">
        <v>56</v>
      </c>
      <c r="I93" s="38" t="s">
        <v>104</v>
      </c>
      <c r="J93" s="37">
        <v>134766397</v>
      </c>
      <c r="K93" s="37">
        <v>0.42857142857142899</v>
      </c>
      <c r="L93" s="37">
        <v>0.214285714285714</v>
      </c>
      <c r="M93" s="39"/>
      <c r="N93" s="35"/>
      <c r="O93" s="35"/>
      <c r="P93" s="39"/>
      <c r="Q93" s="39"/>
      <c r="R93" s="35">
        <v>1</v>
      </c>
      <c r="S93" s="39"/>
      <c r="T93" s="39"/>
      <c r="U93" s="39"/>
      <c r="V93" s="39"/>
      <c r="W93" s="38" t="s">
        <v>27</v>
      </c>
      <c r="X93" s="39"/>
      <c r="Y93" s="39"/>
      <c r="Z93" s="38">
        <f t="shared" si="3"/>
        <v>1</v>
      </c>
      <c r="AA93" s="38">
        <f t="shared" si="4"/>
        <v>0</v>
      </c>
      <c r="AB93" s="38" t="s">
        <v>99</v>
      </c>
      <c r="AC93" s="38" t="s">
        <v>27</v>
      </c>
      <c r="AD93" s="37">
        <v>0</v>
      </c>
      <c r="AE93" s="37">
        <v>0</v>
      </c>
      <c r="AF93" s="37">
        <v>0</v>
      </c>
      <c r="AG93" s="37">
        <v>0</v>
      </c>
      <c r="AH93" s="38" t="s">
        <v>258</v>
      </c>
      <c r="AI93" s="37">
        <v>9</v>
      </c>
      <c r="AJ93" s="47"/>
      <c r="AK93" s="38" t="s">
        <v>162</v>
      </c>
      <c r="AL93" s="38">
        <f t="shared" si="5"/>
        <v>1</v>
      </c>
      <c r="AM93" s="38" t="s">
        <v>27</v>
      </c>
      <c r="AN93" s="38" t="s">
        <v>673</v>
      </c>
      <c r="AO93" s="37">
        <v>20</v>
      </c>
      <c r="AP93" s="38" t="s">
        <v>674</v>
      </c>
      <c r="AQ93" s="38" t="s">
        <v>689</v>
      </c>
      <c r="AR93" s="38" t="s">
        <v>27</v>
      </c>
      <c r="AS93" s="38" t="s">
        <v>27</v>
      </c>
      <c r="AT93" s="38" t="s">
        <v>27</v>
      </c>
      <c r="AU93" s="38" t="s">
        <v>27</v>
      </c>
      <c r="AV93" s="38" t="s">
        <v>27</v>
      </c>
      <c r="AW93" s="34"/>
      <c r="AX93" s="34" t="s">
        <v>747</v>
      </c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</row>
    <row r="94" spans="1:87" ht="14.25" customHeight="1" x14ac:dyDescent="0.25">
      <c r="A94" s="37">
        <v>108</v>
      </c>
      <c r="B94" s="38" t="s">
        <v>78</v>
      </c>
      <c r="C94" s="38" t="s">
        <v>28</v>
      </c>
      <c r="D94" s="38" t="s">
        <v>36</v>
      </c>
      <c r="E94" s="38"/>
      <c r="F94" s="38" t="s">
        <v>32</v>
      </c>
      <c r="G94" s="37">
        <v>66</v>
      </c>
      <c r="H94" s="37">
        <v>56</v>
      </c>
      <c r="I94" s="38" t="s">
        <v>114</v>
      </c>
      <c r="J94" s="37">
        <v>17888853</v>
      </c>
      <c r="K94" s="37">
        <v>0.28571428571428598</v>
      </c>
      <c r="L94" s="37">
        <v>0.14285714285714299</v>
      </c>
      <c r="M94" s="39"/>
      <c r="N94" s="35"/>
      <c r="O94" s="35"/>
      <c r="P94" s="39"/>
      <c r="Q94" s="39"/>
      <c r="R94" s="35">
        <v>1</v>
      </c>
      <c r="S94" s="39"/>
      <c r="T94" s="39"/>
      <c r="U94" s="39"/>
      <c r="V94" s="39"/>
      <c r="W94" s="38" t="s">
        <v>27</v>
      </c>
      <c r="X94" s="39"/>
      <c r="Y94" s="39"/>
      <c r="Z94" s="38">
        <f t="shared" si="3"/>
        <v>1</v>
      </c>
      <c r="AA94" s="38">
        <f t="shared" si="4"/>
        <v>0</v>
      </c>
      <c r="AB94" s="38" t="s">
        <v>102</v>
      </c>
      <c r="AC94" s="38" t="s">
        <v>257</v>
      </c>
      <c r="AD94" s="37">
        <v>0</v>
      </c>
      <c r="AE94" s="37">
        <v>0</v>
      </c>
      <c r="AF94" s="37">
        <v>0</v>
      </c>
      <c r="AG94" s="37">
        <v>0</v>
      </c>
      <c r="AH94" s="38" t="s">
        <v>258</v>
      </c>
      <c r="AI94" s="37">
        <v>9</v>
      </c>
      <c r="AJ94" s="39"/>
      <c r="AK94" s="38" t="s">
        <v>91</v>
      </c>
      <c r="AL94" s="38">
        <f t="shared" si="5"/>
        <v>1</v>
      </c>
      <c r="AM94" s="38" t="s">
        <v>27</v>
      </c>
      <c r="AN94" s="38" t="s">
        <v>680</v>
      </c>
      <c r="AO94" s="37">
        <v>30</v>
      </c>
      <c r="AP94" s="38" t="s">
        <v>674</v>
      </c>
      <c r="AQ94" s="38" t="s">
        <v>687</v>
      </c>
      <c r="AR94" s="38" t="s">
        <v>27</v>
      </c>
      <c r="AS94" s="38" t="s">
        <v>688</v>
      </c>
      <c r="AT94" s="38" t="s">
        <v>27</v>
      </c>
      <c r="AU94" s="38" t="s">
        <v>27</v>
      </c>
      <c r="AV94" s="38" t="s">
        <v>710</v>
      </c>
      <c r="AW94" s="50"/>
      <c r="AX94" s="34" t="s">
        <v>748</v>
      </c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</row>
    <row r="95" spans="1:87" ht="14.25" customHeight="1" x14ac:dyDescent="0.25">
      <c r="A95" s="37">
        <v>155</v>
      </c>
      <c r="B95" s="38" t="s">
        <v>78</v>
      </c>
      <c r="C95" s="38" t="s">
        <v>26</v>
      </c>
      <c r="D95" s="38" t="s">
        <v>36</v>
      </c>
      <c r="E95" s="38"/>
      <c r="F95" s="38" t="s">
        <v>32</v>
      </c>
      <c r="G95" s="37">
        <v>66</v>
      </c>
      <c r="H95" s="37">
        <v>56</v>
      </c>
      <c r="I95" s="38" t="s">
        <v>121</v>
      </c>
      <c r="J95" s="37">
        <v>8870124178</v>
      </c>
      <c r="K95" s="37">
        <v>0.28125</v>
      </c>
      <c r="L95" s="37">
        <v>0.140625</v>
      </c>
      <c r="M95" s="39"/>
      <c r="N95" s="39"/>
      <c r="O95" s="39"/>
      <c r="P95" s="39"/>
      <c r="Q95" s="39"/>
      <c r="R95" s="35">
        <v>1</v>
      </c>
      <c r="S95" s="39"/>
      <c r="T95" s="39"/>
      <c r="U95" s="39"/>
      <c r="V95" s="39"/>
      <c r="W95" s="38" t="s">
        <v>27</v>
      </c>
      <c r="X95" s="39"/>
      <c r="Y95" s="39"/>
      <c r="Z95" s="38">
        <f t="shared" si="3"/>
        <v>1</v>
      </c>
      <c r="AA95" s="38">
        <f t="shared" si="4"/>
        <v>0</v>
      </c>
      <c r="AB95" s="38" t="s">
        <v>765</v>
      </c>
      <c r="AC95" s="38" t="s">
        <v>27</v>
      </c>
      <c r="AD95" s="37">
        <v>0</v>
      </c>
      <c r="AE95" s="37">
        <v>0</v>
      </c>
      <c r="AF95" s="37">
        <v>0</v>
      </c>
      <c r="AG95" s="37">
        <v>0</v>
      </c>
      <c r="AH95" s="38" t="s">
        <v>258</v>
      </c>
      <c r="AI95" s="37">
        <v>9</v>
      </c>
      <c r="AJ95" s="39"/>
      <c r="AK95" s="38" t="s">
        <v>304</v>
      </c>
      <c r="AL95" s="38">
        <f t="shared" si="5"/>
        <v>1</v>
      </c>
      <c r="AM95" s="38" t="s">
        <v>27</v>
      </c>
      <c r="AN95" s="38" t="s">
        <v>673</v>
      </c>
      <c r="AO95" s="37">
        <v>21</v>
      </c>
      <c r="AP95" s="38" t="s">
        <v>677</v>
      </c>
      <c r="AQ95" s="38" t="s">
        <v>693</v>
      </c>
      <c r="AR95" s="38" t="s">
        <v>27</v>
      </c>
      <c r="AS95" s="38" t="s">
        <v>27</v>
      </c>
      <c r="AT95" s="38" t="s">
        <v>27</v>
      </c>
      <c r="AU95" s="38" t="s">
        <v>27</v>
      </c>
      <c r="AV95" s="38" t="s">
        <v>27</v>
      </c>
      <c r="AW95" s="50"/>
      <c r="AX95" s="34" t="s">
        <v>747</v>
      </c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</row>
    <row r="96" spans="1:87" ht="14.25" customHeight="1" x14ac:dyDescent="0.25">
      <c r="A96" s="37">
        <v>171</v>
      </c>
      <c r="B96" s="38" t="s">
        <v>78</v>
      </c>
      <c r="C96" s="38" t="s">
        <v>28</v>
      </c>
      <c r="D96" s="38" t="s">
        <v>36</v>
      </c>
      <c r="E96" s="38"/>
      <c r="F96" s="38" t="s">
        <v>32</v>
      </c>
      <c r="G96" s="37">
        <v>66</v>
      </c>
      <c r="H96" s="37">
        <v>56</v>
      </c>
      <c r="I96" s="38" t="s">
        <v>122</v>
      </c>
      <c r="J96" s="37">
        <v>10184154</v>
      </c>
      <c r="K96" s="37">
        <v>2</v>
      </c>
      <c r="L96" s="37">
        <v>1</v>
      </c>
      <c r="M96" s="35"/>
      <c r="N96" s="35"/>
      <c r="O96" s="35"/>
      <c r="P96" s="35"/>
      <c r="Q96" s="35"/>
      <c r="R96" s="35">
        <v>1</v>
      </c>
      <c r="S96" s="35"/>
      <c r="T96" s="35"/>
      <c r="U96" s="35"/>
      <c r="V96" s="35"/>
      <c r="W96" s="38" t="s">
        <v>27</v>
      </c>
      <c r="X96" s="35"/>
      <c r="Y96" s="35"/>
      <c r="Z96" s="38">
        <f t="shared" si="3"/>
        <v>1</v>
      </c>
      <c r="AA96" s="38">
        <f t="shared" si="4"/>
        <v>0</v>
      </c>
      <c r="AB96" s="38" t="s">
        <v>27</v>
      </c>
      <c r="AC96" s="38" t="s">
        <v>27</v>
      </c>
      <c r="AD96" s="37">
        <v>0</v>
      </c>
      <c r="AE96" s="37">
        <v>0</v>
      </c>
      <c r="AF96" s="37">
        <v>0</v>
      </c>
      <c r="AG96" s="37">
        <v>0</v>
      </c>
      <c r="AH96" s="38" t="s">
        <v>258</v>
      </c>
      <c r="AI96" s="37">
        <v>9</v>
      </c>
      <c r="AJ96" s="35"/>
      <c r="AK96" s="38" t="s">
        <v>305</v>
      </c>
      <c r="AL96" s="38">
        <f t="shared" si="5"/>
        <v>1</v>
      </c>
      <c r="AM96" s="38" t="s">
        <v>27</v>
      </c>
      <c r="AN96" s="38" t="s">
        <v>680</v>
      </c>
      <c r="AO96" s="37">
        <v>25</v>
      </c>
      <c r="AP96" s="38" t="s">
        <v>677</v>
      </c>
      <c r="AQ96" s="38" t="s">
        <v>694</v>
      </c>
      <c r="AR96" s="38" t="s">
        <v>27</v>
      </c>
      <c r="AS96" s="38" t="s">
        <v>27</v>
      </c>
      <c r="AT96" s="38" t="s">
        <v>692</v>
      </c>
      <c r="AU96" s="38" t="s">
        <v>27</v>
      </c>
      <c r="AV96" s="38" t="s">
        <v>27</v>
      </c>
      <c r="AW96" s="50"/>
      <c r="AX96" s="34" t="s">
        <v>746</v>
      </c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0"/>
      <c r="CF96" s="50"/>
      <c r="CG96" s="50"/>
      <c r="CH96" s="50"/>
      <c r="CI96" s="50"/>
    </row>
    <row r="97" spans="1:87" ht="14.25" customHeight="1" x14ac:dyDescent="0.25">
      <c r="A97" s="37">
        <v>187</v>
      </c>
      <c r="B97" s="38" t="s">
        <v>78</v>
      </c>
      <c r="C97" s="38" t="s">
        <v>26</v>
      </c>
      <c r="D97" s="38" t="s">
        <v>36</v>
      </c>
      <c r="E97" s="38"/>
      <c r="F97" s="38" t="s">
        <v>32</v>
      </c>
      <c r="G97" s="37">
        <v>66</v>
      </c>
      <c r="H97" s="37">
        <v>56</v>
      </c>
      <c r="I97" s="38" t="s">
        <v>124</v>
      </c>
      <c r="J97" s="37">
        <v>1391113645</v>
      </c>
      <c r="K97" s="37">
        <v>0.1875</v>
      </c>
      <c r="L97" s="37">
        <v>9.375E-2</v>
      </c>
      <c r="M97" s="40">
        <v>2</v>
      </c>
      <c r="N97" s="35"/>
      <c r="O97" s="35"/>
      <c r="P97" s="40">
        <v>3</v>
      </c>
      <c r="Q97" s="40">
        <v>1</v>
      </c>
      <c r="R97" s="40">
        <v>1</v>
      </c>
      <c r="S97" s="40">
        <v>1</v>
      </c>
      <c r="T97" s="40">
        <v>1</v>
      </c>
      <c r="U97" s="35"/>
      <c r="V97" s="40">
        <v>1</v>
      </c>
      <c r="W97" s="38" t="s">
        <v>682</v>
      </c>
      <c r="X97" s="35"/>
      <c r="Y97" s="40">
        <v>2</v>
      </c>
      <c r="Z97" s="38">
        <f t="shared" si="3"/>
        <v>12</v>
      </c>
      <c r="AA97" s="38">
        <f t="shared" si="4"/>
        <v>1</v>
      </c>
      <c r="AB97" s="38" t="s">
        <v>89</v>
      </c>
      <c r="AC97" s="38" t="s">
        <v>27</v>
      </c>
      <c r="AD97" s="37">
        <v>0</v>
      </c>
      <c r="AE97" s="37">
        <v>0</v>
      </c>
      <c r="AF97" s="37">
        <v>0</v>
      </c>
      <c r="AG97" s="37">
        <v>1</v>
      </c>
      <c r="AH97" s="38" t="s">
        <v>258</v>
      </c>
      <c r="AI97" s="37">
        <v>9</v>
      </c>
      <c r="AJ97" s="35"/>
      <c r="AK97" s="38" t="s">
        <v>306</v>
      </c>
      <c r="AL97" s="38">
        <f t="shared" si="5"/>
        <v>1</v>
      </c>
      <c r="AM97" s="38" t="s">
        <v>27</v>
      </c>
      <c r="AN97" s="38" t="s">
        <v>680</v>
      </c>
      <c r="AO97" s="37">
        <v>24</v>
      </c>
      <c r="AP97" s="38" t="s">
        <v>677</v>
      </c>
      <c r="AQ97" s="38" t="s">
        <v>691</v>
      </c>
      <c r="AR97" s="38" t="s">
        <v>695</v>
      </c>
      <c r="AS97" s="38" t="s">
        <v>27</v>
      </c>
      <c r="AT97" s="38" t="s">
        <v>692</v>
      </c>
      <c r="AU97" s="38" t="s">
        <v>695</v>
      </c>
      <c r="AV97" s="38" t="s">
        <v>27</v>
      </c>
      <c r="AW97" s="34"/>
      <c r="AX97" s="34" t="s">
        <v>746</v>
      </c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</row>
    <row r="98" spans="1:87" ht="14.25" customHeight="1" x14ac:dyDescent="0.25">
      <c r="A98" s="37">
        <v>203</v>
      </c>
      <c r="B98" s="38" t="s">
        <v>78</v>
      </c>
      <c r="C98" s="38" t="s">
        <v>26</v>
      </c>
      <c r="D98" s="38" t="s">
        <v>36</v>
      </c>
      <c r="E98" s="38"/>
      <c r="F98" s="38" t="s">
        <v>32</v>
      </c>
      <c r="G98" s="37">
        <v>66</v>
      </c>
      <c r="H98" s="37">
        <v>56</v>
      </c>
      <c r="I98" s="38" t="s">
        <v>126</v>
      </c>
      <c r="J98" s="37">
        <v>8916155192</v>
      </c>
      <c r="K98" s="37">
        <v>0.28125</v>
      </c>
      <c r="L98" s="37">
        <v>0.140625</v>
      </c>
      <c r="M98" s="39"/>
      <c r="N98" s="47"/>
      <c r="O98" s="47"/>
      <c r="P98" s="39"/>
      <c r="Q98" s="39"/>
      <c r="R98" s="35">
        <v>1</v>
      </c>
      <c r="S98" s="39"/>
      <c r="T98" s="39"/>
      <c r="U98" s="39"/>
      <c r="V98" s="39"/>
      <c r="W98" s="38" t="s">
        <v>27</v>
      </c>
      <c r="X98" s="39"/>
      <c r="Y98" s="39"/>
      <c r="Z98" s="38">
        <f t="shared" si="3"/>
        <v>1</v>
      </c>
      <c r="AA98" s="38">
        <f t="shared" si="4"/>
        <v>0</v>
      </c>
      <c r="AB98" s="38" t="s">
        <v>765</v>
      </c>
      <c r="AC98" s="38" t="s">
        <v>27</v>
      </c>
      <c r="AD98" s="37">
        <v>0</v>
      </c>
      <c r="AE98" s="37">
        <v>0</v>
      </c>
      <c r="AF98" s="37">
        <v>0</v>
      </c>
      <c r="AG98" s="37">
        <v>0</v>
      </c>
      <c r="AH98" s="38" t="s">
        <v>258</v>
      </c>
      <c r="AI98" s="37">
        <v>9</v>
      </c>
      <c r="AJ98" s="39"/>
      <c r="AK98" s="38" t="s">
        <v>100</v>
      </c>
      <c r="AL98" s="38">
        <f t="shared" si="5"/>
        <v>1</v>
      </c>
      <c r="AM98" s="38" t="s">
        <v>27</v>
      </c>
      <c r="AN98" s="38" t="s">
        <v>680</v>
      </c>
      <c r="AO98" s="37">
        <v>30</v>
      </c>
      <c r="AP98" s="38" t="s">
        <v>677</v>
      </c>
      <c r="AQ98" s="38" t="s">
        <v>697</v>
      </c>
      <c r="AR98" s="38" t="s">
        <v>27</v>
      </c>
      <c r="AS98" s="38" t="s">
        <v>27</v>
      </c>
      <c r="AT98" s="38" t="s">
        <v>27</v>
      </c>
      <c r="AU98" s="38" t="s">
        <v>27</v>
      </c>
      <c r="AV98" s="38" t="s">
        <v>27</v>
      </c>
      <c r="AW98" s="50"/>
      <c r="AX98" s="34" t="s">
        <v>747</v>
      </c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0"/>
      <c r="CF98" s="50"/>
      <c r="CG98" s="50"/>
      <c r="CH98" s="50"/>
      <c r="CI98" s="50"/>
    </row>
    <row r="99" spans="1:87" ht="14.25" customHeight="1" x14ac:dyDescent="0.25">
      <c r="A99" s="37">
        <v>219</v>
      </c>
      <c r="B99" s="38" t="s">
        <v>78</v>
      </c>
      <c r="C99" s="38" t="s">
        <v>26</v>
      </c>
      <c r="D99" s="38" t="s">
        <v>36</v>
      </c>
      <c r="E99" s="38"/>
      <c r="F99" s="38" t="s">
        <v>32</v>
      </c>
      <c r="G99" s="37">
        <v>66</v>
      </c>
      <c r="H99" s="37">
        <v>56</v>
      </c>
      <c r="I99" s="38" t="s">
        <v>128</v>
      </c>
      <c r="J99" s="37">
        <v>9591208203</v>
      </c>
      <c r="K99" s="37">
        <v>0.28125</v>
      </c>
      <c r="L99" s="37">
        <v>0.140625</v>
      </c>
      <c r="M99" s="39"/>
      <c r="N99" s="35"/>
      <c r="O99" s="35"/>
      <c r="P99" s="39"/>
      <c r="Q99" s="39"/>
      <c r="R99" s="35">
        <v>1</v>
      </c>
      <c r="S99" s="39"/>
      <c r="T99" s="39"/>
      <c r="U99" s="35"/>
      <c r="V99" s="39"/>
      <c r="W99" s="38" t="s">
        <v>27</v>
      </c>
      <c r="X99" s="39"/>
      <c r="Y99" s="39"/>
      <c r="Z99" s="38">
        <f t="shared" si="3"/>
        <v>1</v>
      </c>
      <c r="AA99" s="38">
        <f t="shared" si="4"/>
        <v>0</v>
      </c>
      <c r="AB99" s="38" t="s">
        <v>765</v>
      </c>
      <c r="AC99" s="38" t="s">
        <v>27</v>
      </c>
      <c r="AD99" s="37">
        <v>0</v>
      </c>
      <c r="AE99" s="37">
        <v>0</v>
      </c>
      <c r="AF99" s="37">
        <v>0</v>
      </c>
      <c r="AG99" s="37">
        <v>0</v>
      </c>
      <c r="AH99" s="38" t="s">
        <v>258</v>
      </c>
      <c r="AI99" s="37">
        <v>9</v>
      </c>
      <c r="AJ99" s="35"/>
      <c r="AK99" s="38" t="s">
        <v>100</v>
      </c>
      <c r="AL99" s="38">
        <f t="shared" si="5"/>
        <v>1</v>
      </c>
      <c r="AM99" s="38" t="s">
        <v>27</v>
      </c>
      <c r="AN99" s="38" t="s">
        <v>680</v>
      </c>
      <c r="AO99" s="37">
        <v>33</v>
      </c>
      <c r="AP99" s="38" t="s">
        <v>677</v>
      </c>
      <c r="AQ99" s="38" t="s">
        <v>698</v>
      </c>
      <c r="AR99" s="38" t="s">
        <v>27</v>
      </c>
      <c r="AS99" s="38" t="s">
        <v>699</v>
      </c>
      <c r="AT99" s="38" t="s">
        <v>27</v>
      </c>
      <c r="AU99" s="38" t="s">
        <v>27</v>
      </c>
      <c r="AV99" s="38" t="s">
        <v>27</v>
      </c>
      <c r="AW99" s="50"/>
      <c r="AX99" s="34" t="s">
        <v>748</v>
      </c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0"/>
      <c r="CF99" s="50"/>
      <c r="CG99" s="50"/>
      <c r="CH99" s="50"/>
      <c r="CI99" s="50"/>
    </row>
    <row r="100" spans="1:87" ht="14.25" customHeight="1" x14ac:dyDescent="0.25">
      <c r="A100" s="37">
        <v>270</v>
      </c>
      <c r="B100" s="38" t="s">
        <v>78</v>
      </c>
      <c r="C100" s="38" t="s">
        <v>26</v>
      </c>
      <c r="D100" s="38" t="s">
        <v>36</v>
      </c>
      <c r="E100" s="38"/>
      <c r="F100" s="38" t="s">
        <v>32</v>
      </c>
      <c r="G100" s="37">
        <v>66</v>
      </c>
      <c r="H100" s="37">
        <v>56</v>
      </c>
      <c r="I100" s="38" t="s">
        <v>134</v>
      </c>
      <c r="J100" s="37">
        <v>828360120</v>
      </c>
      <c r="K100" s="37">
        <v>0.28125</v>
      </c>
      <c r="L100" s="37">
        <v>0.140625</v>
      </c>
      <c r="M100" s="39"/>
      <c r="N100" s="35"/>
      <c r="O100" s="35"/>
      <c r="P100" s="39"/>
      <c r="Q100" s="39"/>
      <c r="R100" s="47">
        <v>1</v>
      </c>
      <c r="S100" s="39"/>
      <c r="T100" s="39"/>
      <c r="U100" s="39"/>
      <c r="V100" s="39"/>
      <c r="W100" s="38" t="s">
        <v>27</v>
      </c>
      <c r="X100" s="39"/>
      <c r="Y100" s="39"/>
      <c r="Z100" s="38">
        <f t="shared" si="3"/>
        <v>1</v>
      </c>
      <c r="AA100" s="38">
        <f t="shared" si="4"/>
        <v>0</v>
      </c>
      <c r="AB100" s="38" t="s">
        <v>765</v>
      </c>
      <c r="AC100" s="38" t="s">
        <v>27</v>
      </c>
      <c r="AD100" s="37">
        <v>0</v>
      </c>
      <c r="AE100" s="37">
        <v>0</v>
      </c>
      <c r="AF100" s="37">
        <v>0</v>
      </c>
      <c r="AG100" s="37">
        <v>0</v>
      </c>
      <c r="AH100" s="38" t="s">
        <v>258</v>
      </c>
      <c r="AI100" s="37">
        <v>9</v>
      </c>
      <c r="AJ100" s="35"/>
      <c r="AK100" s="38" t="s">
        <v>309</v>
      </c>
      <c r="AL100" s="38">
        <f t="shared" si="5"/>
        <v>1</v>
      </c>
      <c r="AM100" s="38" t="s">
        <v>27</v>
      </c>
      <c r="AN100" s="38" t="s">
        <v>673</v>
      </c>
      <c r="AO100" s="37">
        <v>26</v>
      </c>
      <c r="AP100" s="38" t="s">
        <v>674</v>
      </c>
      <c r="AQ100" s="38" t="s">
        <v>678</v>
      </c>
      <c r="AR100" s="38" t="s">
        <v>27</v>
      </c>
      <c r="AS100" s="38" t="s">
        <v>702</v>
      </c>
      <c r="AT100" s="38" t="s">
        <v>27</v>
      </c>
      <c r="AU100" s="38" t="s">
        <v>27</v>
      </c>
      <c r="AV100" s="38" t="s">
        <v>27</v>
      </c>
      <c r="AW100" s="34"/>
      <c r="AX100" s="34" t="s">
        <v>748</v>
      </c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</row>
    <row r="101" spans="1:87" ht="14.25" customHeight="1" x14ac:dyDescent="0.25">
      <c r="A101" s="37">
        <v>376</v>
      </c>
      <c r="B101" s="38" t="s">
        <v>78</v>
      </c>
      <c r="C101" s="38" t="s">
        <v>26</v>
      </c>
      <c r="D101" s="38" t="s">
        <v>36</v>
      </c>
      <c r="E101" s="38"/>
      <c r="F101" s="38" t="s">
        <v>32</v>
      </c>
      <c r="G101" s="37">
        <v>66</v>
      </c>
      <c r="H101" s="37">
        <v>56</v>
      </c>
      <c r="I101" s="38" t="s">
        <v>149</v>
      </c>
      <c r="J101" s="37">
        <v>8877127178</v>
      </c>
      <c r="K101" s="37">
        <v>2</v>
      </c>
      <c r="L101" s="37">
        <v>1</v>
      </c>
      <c r="M101" s="35"/>
      <c r="N101" s="35"/>
      <c r="O101" s="35"/>
      <c r="P101" s="35"/>
      <c r="Q101" s="35"/>
      <c r="R101" s="35">
        <v>1</v>
      </c>
      <c r="S101" s="35"/>
      <c r="T101" s="35"/>
      <c r="U101" s="35"/>
      <c r="V101" s="35"/>
      <c r="W101" s="38" t="s">
        <v>27</v>
      </c>
      <c r="X101" s="35"/>
      <c r="Y101" s="35"/>
      <c r="Z101" s="38">
        <f t="shared" si="3"/>
        <v>1</v>
      </c>
      <c r="AA101" s="38">
        <f t="shared" si="4"/>
        <v>0</v>
      </c>
      <c r="AB101" s="38" t="s">
        <v>27</v>
      </c>
      <c r="AC101" s="38" t="s">
        <v>27</v>
      </c>
      <c r="AD101" s="37">
        <v>0</v>
      </c>
      <c r="AE101" s="37">
        <v>0</v>
      </c>
      <c r="AF101" s="37">
        <v>0</v>
      </c>
      <c r="AG101" s="37">
        <v>0</v>
      </c>
      <c r="AH101" s="38" t="s">
        <v>258</v>
      </c>
      <c r="AI101" s="37">
        <v>9</v>
      </c>
      <c r="AJ101" s="35"/>
      <c r="AK101" s="38" t="s">
        <v>305</v>
      </c>
      <c r="AL101" s="38">
        <f t="shared" si="5"/>
        <v>1</v>
      </c>
      <c r="AM101" s="38" t="s">
        <v>27</v>
      </c>
      <c r="AN101" s="38" t="s">
        <v>680</v>
      </c>
      <c r="AO101" s="37">
        <v>24</v>
      </c>
      <c r="AP101" s="38" t="s">
        <v>677</v>
      </c>
      <c r="AQ101" s="38" t="s">
        <v>711</v>
      </c>
      <c r="AR101" s="38" t="s">
        <v>27</v>
      </c>
      <c r="AS101" s="38" t="s">
        <v>686</v>
      </c>
      <c r="AT101" s="38" t="s">
        <v>27</v>
      </c>
      <c r="AU101" s="38" t="s">
        <v>27</v>
      </c>
      <c r="AV101" s="38" t="s">
        <v>27</v>
      </c>
      <c r="AW101" s="34"/>
      <c r="AX101" s="34" t="s">
        <v>747</v>
      </c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</row>
    <row r="102" spans="1:87" ht="14.25" customHeight="1" x14ac:dyDescent="0.25">
      <c r="A102" s="37">
        <v>392</v>
      </c>
      <c r="B102" s="38" t="s">
        <v>78</v>
      </c>
      <c r="C102" s="38" t="s">
        <v>26</v>
      </c>
      <c r="D102" s="38" t="s">
        <v>36</v>
      </c>
      <c r="E102" s="38"/>
      <c r="F102" s="38" t="s">
        <v>32</v>
      </c>
      <c r="G102" s="37">
        <v>66</v>
      </c>
      <c r="H102" s="37">
        <v>56</v>
      </c>
      <c r="I102" s="38" t="s">
        <v>81</v>
      </c>
      <c r="J102" s="37">
        <v>9591241137</v>
      </c>
      <c r="K102" s="37">
        <v>0.1875</v>
      </c>
      <c r="L102" s="37">
        <v>9.375E-2</v>
      </c>
      <c r="M102" s="37">
        <v>3</v>
      </c>
      <c r="N102" s="35"/>
      <c r="O102" s="39"/>
      <c r="P102" s="37">
        <v>5</v>
      </c>
      <c r="Q102" s="37">
        <v>2</v>
      </c>
      <c r="R102" s="37">
        <v>3</v>
      </c>
      <c r="S102" s="37">
        <v>2</v>
      </c>
      <c r="T102" s="37">
        <v>1</v>
      </c>
      <c r="U102" s="39"/>
      <c r="V102" s="37">
        <v>1</v>
      </c>
      <c r="W102" s="38" t="s">
        <v>27</v>
      </c>
      <c r="X102" s="37">
        <v>1</v>
      </c>
      <c r="Y102" s="37">
        <v>2</v>
      </c>
      <c r="Z102" s="38">
        <f t="shared" si="3"/>
        <v>20</v>
      </c>
      <c r="AA102" s="38">
        <f t="shared" si="4"/>
        <v>2</v>
      </c>
      <c r="AB102" s="38" t="s">
        <v>89</v>
      </c>
      <c r="AC102" s="38" t="s">
        <v>27</v>
      </c>
      <c r="AD102" s="37">
        <v>6</v>
      </c>
      <c r="AE102" s="37">
        <v>3</v>
      </c>
      <c r="AF102" s="37">
        <v>0</v>
      </c>
      <c r="AG102" s="37">
        <v>11</v>
      </c>
      <c r="AH102" s="38" t="s">
        <v>258</v>
      </c>
      <c r="AI102" s="37">
        <v>9</v>
      </c>
      <c r="AJ102" s="37">
        <v>1</v>
      </c>
      <c r="AK102" s="38" t="s">
        <v>315</v>
      </c>
      <c r="AL102" s="38">
        <f t="shared" si="5"/>
        <v>1</v>
      </c>
      <c r="AM102" s="38" t="s">
        <v>27</v>
      </c>
      <c r="AN102" s="38" t="s">
        <v>673</v>
      </c>
      <c r="AO102" s="37">
        <v>26</v>
      </c>
      <c r="AP102" s="38" t="s">
        <v>674</v>
      </c>
      <c r="AQ102" s="38" t="s">
        <v>675</v>
      </c>
      <c r="AR102" s="38" t="s">
        <v>27</v>
      </c>
      <c r="AS102" s="38" t="s">
        <v>676</v>
      </c>
      <c r="AT102" s="38" t="s">
        <v>27</v>
      </c>
      <c r="AU102" s="38" t="s">
        <v>27</v>
      </c>
      <c r="AV102" s="38" t="s">
        <v>27</v>
      </c>
      <c r="AW102" s="34"/>
      <c r="AX102" s="34" t="s">
        <v>748</v>
      </c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</row>
    <row r="103" spans="1:87" ht="14.25" customHeight="1" x14ac:dyDescent="0.25">
      <c r="A103" s="37">
        <v>425</v>
      </c>
      <c r="B103" s="38" t="s">
        <v>78</v>
      </c>
      <c r="C103" s="38" t="s">
        <v>26</v>
      </c>
      <c r="D103" s="38" t="s">
        <v>36</v>
      </c>
      <c r="E103" s="38"/>
      <c r="F103" s="38" t="s">
        <v>32</v>
      </c>
      <c r="G103" s="37">
        <v>66</v>
      </c>
      <c r="H103" s="37">
        <v>56</v>
      </c>
      <c r="I103" s="38" t="s">
        <v>88</v>
      </c>
      <c r="J103" s="37">
        <v>217831744</v>
      </c>
      <c r="K103" s="37">
        <v>0.1875</v>
      </c>
      <c r="L103" s="37">
        <v>9.375E-2</v>
      </c>
      <c r="M103" s="39"/>
      <c r="N103" s="35"/>
      <c r="O103" s="35"/>
      <c r="P103" s="39"/>
      <c r="Q103" s="39"/>
      <c r="R103" s="35">
        <v>1</v>
      </c>
      <c r="S103" s="39"/>
      <c r="T103" s="39"/>
      <c r="U103" s="47"/>
      <c r="V103" s="39"/>
      <c r="W103" s="38" t="s">
        <v>27</v>
      </c>
      <c r="X103" s="47"/>
      <c r="Y103" s="39"/>
      <c r="Z103" s="38">
        <f t="shared" si="3"/>
        <v>1</v>
      </c>
      <c r="AA103" s="38">
        <f t="shared" si="4"/>
        <v>0</v>
      </c>
      <c r="AB103" s="38" t="s">
        <v>89</v>
      </c>
      <c r="AC103" s="38" t="s">
        <v>27</v>
      </c>
      <c r="AD103" s="37">
        <v>0</v>
      </c>
      <c r="AE103" s="37">
        <v>0</v>
      </c>
      <c r="AF103" s="37">
        <v>0</v>
      </c>
      <c r="AG103" s="37">
        <v>0</v>
      </c>
      <c r="AH103" s="38" t="s">
        <v>258</v>
      </c>
      <c r="AI103" s="37">
        <v>9</v>
      </c>
      <c r="AJ103" s="35"/>
      <c r="AK103" s="38" t="s">
        <v>318</v>
      </c>
      <c r="AL103" s="38">
        <f t="shared" si="5"/>
        <v>1</v>
      </c>
      <c r="AM103" s="38" t="s">
        <v>27</v>
      </c>
      <c r="AN103" s="38" t="s">
        <v>673</v>
      </c>
      <c r="AO103" s="37">
        <v>24</v>
      </c>
      <c r="AP103" s="38" t="s">
        <v>677</v>
      </c>
      <c r="AQ103" s="38" t="s">
        <v>679</v>
      </c>
      <c r="AR103" s="38" t="s">
        <v>27</v>
      </c>
      <c r="AS103" s="38" t="s">
        <v>27</v>
      </c>
      <c r="AT103" s="38" t="s">
        <v>27</v>
      </c>
      <c r="AU103" s="38" t="s">
        <v>27</v>
      </c>
      <c r="AV103" s="38" t="s">
        <v>27</v>
      </c>
      <c r="AW103" s="50"/>
      <c r="AX103" s="34" t="s">
        <v>747</v>
      </c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0"/>
      <c r="CF103" s="50"/>
      <c r="CG103" s="50"/>
      <c r="CH103" s="50"/>
      <c r="CI103" s="50"/>
    </row>
    <row r="104" spans="1:87" ht="14.25" customHeight="1" x14ac:dyDescent="0.25">
      <c r="A104" s="37">
        <v>441</v>
      </c>
      <c r="B104" s="38" t="s">
        <v>78</v>
      </c>
      <c r="C104" s="38" t="s">
        <v>26</v>
      </c>
      <c r="D104" s="38" t="s">
        <v>36</v>
      </c>
      <c r="E104" s="38"/>
      <c r="F104" s="38" t="s">
        <v>32</v>
      </c>
      <c r="G104" s="37">
        <v>66</v>
      </c>
      <c r="H104" s="37">
        <v>56</v>
      </c>
      <c r="I104" s="38" t="s">
        <v>150</v>
      </c>
      <c r="J104" s="37">
        <v>82135906</v>
      </c>
      <c r="K104" s="37">
        <v>0.1875</v>
      </c>
      <c r="L104" s="37">
        <v>9.375E-2</v>
      </c>
      <c r="M104" s="39"/>
      <c r="N104" s="35"/>
      <c r="O104" s="39"/>
      <c r="P104" s="39"/>
      <c r="Q104" s="39"/>
      <c r="R104" s="35">
        <v>1</v>
      </c>
      <c r="S104" s="39"/>
      <c r="T104" s="39"/>
      <c r="U104" s="39"/>
      <c r="V104" s="39"/>
      <c r="W104" s="38" t="s">
        <v>27</v>
      </c>
      <c r="X104" s="39"/>
      <c r="Y104" s="39"/>
      <c r="Z104" s="38">
        <f t="shared" si="3"/>
        <v>1</v>
      </c>
      <c r="AA104" s="38">
        <f t="shared" si="4"/>
        <v>0</v>
      </c>
      <c r="AB104" s="38" t="s">
        <v>89</v>
      </c>
      <c r="AC104" s="38" t="s">
        <v>27</v>
      </c>
      <c r="AD104" s="37">
        <v>0</v>
      </c>
      <c r="AE104" s="37">
        <v>0</v>
      </c>
      <c r="AF104" s="37">
        <v>0</v>
      </c>
      <c r="AG104" s="37">
        <v>0</v>
      </c>
      <c r="AH104" s="38" t="s">
        <v>258</v>
      </c>
      <c r="AI104" s="37">
        <v>9</v>
      </c>
      <c r="AJ104" s="39"/>
      <c r="AK104" s="38" t="s">
        <v>319</v>
      </c>
      <c r="AL104" s="38">
        <f t="shared" si="5"/>
        <v>1</v>
      </c>
      <c r="AM104" s="38" t="s">
        <v>27</v>
      </c>
      <c r="AN104" s="38" t="s">
        <v>680</v>
      </c>
      <c r="AO104" s="37">
        <v>34</v>
      </c>
      <c r="AP104" s="38" t="s">
        <v>677</v>
      </c>
      <c r="AQ104" s="38" t="s">
        <v>712</v>
      </c>
      <c r="AR104" s="38" t="s">
        <v>27</v>
      </c>
      <c r="AS104" s="38" t="s">
        <v>713</v>
      </c>
      <c r="AT104" s="38" t="s">
        <v>27</v>
      </c>
      <c r="AU104" s="38" t="s">
        <v>27</v>
      </c>
      <c r="AV104" s="38" t="s">
        <v>27</v>
      </c>
      <c r="AW104" s="34"/>
      <c r="AX104" s="34" t="s">
        <v>748</v>
      </c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</row>
    <row r="105" spans="1:87" ht="14.25" customHeight="1" x14ac:dyDescent="0.25">
      <c r="A105" s="37">
        <v>478</v>
      </c>
      <c r="B105" s="38" t="s">
        <v>78</v>
      </c>
      <c r="C105" s="38" t="s">
        <v>28</v>
      </c>
      <c r="D105" s="38" t="s">
        <v>36</v>
      </c>
      <c r="E105" s="38"/>
      <c r="F105" s="38" t="s">
        <v>32</v>
      </c>
      <c r="G105" s="37">
        <v>66</v>
      </c>
      <c r="H105" s="37">
        <v>56</v>
      </c>
      <c r="I105" s="38" t="s">
        <v>158</v>
      </c>
      <c r="J105" s="37">
        <v>927618937</v>
      </c>
      <c r="K105" s="37">
        <v>0.28571428571428598</v>
      </c>
      <c r="L105" s="37">
        <v>0.14285714285714299</v>
      </c>
      <c r="M105" s="40">
        <v>2</v>
      </c>
      <c r="N105" s="35"/>
      <c r="O105" s="35"/>
      <c r="P105" s="40">
        <v>3</v>
      </c>
      <c r="Q105" s="40">
        <v>1</v>
      </c>
      <c r="R105" s="40">
        <v>4</v>
      </c>
      <c r="S105" s="40">
        <v>1</v>
      </c>
      <c r="T105" s="40">
        <v>1</v>
      </c>
      <c r="U105" s="47"/>
      <c r="V105" s="40">
        <v>0.5</v>
      </c>
      <c r="W105" s="38" t="s">
        <v>27</v>
      </c>
      <c r="X105" s="40">
        <v>0.5</v>
      </c>
      <c r="Y105" s="40">
        <v>1</v>
      </c>
      <c r="Z105" s="38">
        <f t="shared" si="3"/>
        <v>14</v>
      </c>
      <c r="AA105" s="38">
        <f t="shared" si="4"/>
        <v>1</v>
      </c>
      <c r="AB105" s="38" t="s">
        <v>102</v>
      </c>
      <c r="AC105" s="38" t="s">
        <v>27</v>
      </c>
      <c r="AD105" s="37">
        <v>4</v>
      </c>
      <c r="AE105" s="37">
        <v>0</v>
      </c>
      <c r="AF105" s="37">
        <v>0</v>
      </c>
      <c r="AG105" s="37">
        <v>6</v>
      </c>
      <c r="AH105" s="38" t="s">
        <v>258</v>
      </c>
      <c r="AI105" s="37">
        <v>9</v>
      </c>
      <c r="AJ105" s="35"/>
      <c r="AK105" s="38" t="s">
        <v>321</v>
      </c>
      <c r="AL105" s="38">
        <f t="shared" si="5"/>
        <v>1</v>
      </c>
      <c r="AM105" s="38" t="s">
        <v>27</v>
      </c>
      <c r="AN105" s="38" t="s">
        <v>673</v>
      </c>
      <c r="AO105" s="37">
        <v>25</v>
      </c>
      <c r="AP105" s="38" t="s">
        <v>677</v>
      </c>
      <c r="AQ105" s="38" t="s">
        <v>721</v>
      </c>
      <c r="AR105" s="38" t="s">
        <v>27</v>
      </c>
      <c r="AS105" s="38" t="s">
        <v>686</v>
      </c>
      <c r="AT105" s="38" t="s">
        <v>27</v>
      </c>
      <c r="AU105" s="38" t="s">
        <v>27</v>
      </c>
      <c r="AV105" s="38" t="s">
        <v>27</v>
      </c>
      <c r="AW105" s="50"/>
      <c r="AX105" s="34" t="s">
        <v>747</v>
      </c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0"/>
      <c r="CF105" s="50"/>
      <c r="CG105" s="50"/>
      <c r="CH105" s="50"/>
      <c r="CI105" s="50"/>
    </row>
    <row r="106" spans="1:87" ht="14.25" customHeight="1" x14ac:dyDescent="0.25">
      <c r="A106" s="37">
        <v>551</v>
      </c>
      <c r="B106" s="38" t="s">
        <v>78</v>
      </c>
      <c r="C106" s="38" t="s">
        <v>27</v>
      </c>
      <c r="D106" s="38" t="s">
        <v>36</v>
      </c>
      <c r="E106" s="38"/>
      <c r="F106" s="38" t="s">
        <v>32</v>
      </c>
      <c r="G106" s="37">
        <v>66</v>
      </c>
      <c r="H106" s="37">
        <v>56</v>
      </c>
      <c r="I106" s="38" t="s">
        <v>172</v>
      </c>
      <c r="J106" s="37">
        <v>8517821164</v>
      </c>
      <c r="K106" s="37">
        <v>0.28571428571428598</v>
      </c>
      <c r="L106" s="37">
        <v>0.14285714285714299</v>
      </c>
      <c r="M106" s="37">
        <v>1</v>
      </c>
      <c r="N106" s="35"/>
      <c r="O106" s="35"/>
      <c r="P106" s="37">
        <v>1</v>
      </c>
      <c r="Q106" s="39"/>
      <c r="R106" s="40">
        <v>1</v>
      </c>
      <c r="S106" s="39"/>
      <c r="T106" s="37">
        <v>1</v>
      </c>
      <c r="U106" s="39"/>
      <c r="V106" s="39"/>
      <c r="W106" s="38" t="s">
        <v>27</v>
      </c>
      <c r="X106" s="39"/>
      <c r="Y106" s="39"/>
      <c r="Z106" s="38">
        <f t="shared" si="3"/>
        <v>4</v>
      </c>
      <c r="AA106" s="38">
        <f t="shared" si="4"/>
        <v>0</v>
      </c>
      <c r="AB106" s="38" t="s">
        <v>102</v>
      </c>
      <c r="AC106" s="38" t="s">
        <v>27</v>
      </c>
      <c r="AD106" s="37">
        <v>0</v>
      </c>
      <c r="AE106" s="37">
        <v>0</v>
      </c>
      <c r="AF106" s="37">
        <v>0</v>
      </c>
      <c r="AG106" s="37">
        <v>0</v>
      </c>
      <c r="AH106" s="38" t="s">
        <v>258</v>
      </c>
      <c r="AI106" s="37">
        <v>9</v>
      </c>
      <c r="AJ106" s="39"/>
      <c r="AK106" s="38" t="s">
        <v>100</v>
      </c>
      <c r="AL106" s="38">
        <f t="shared" si="5"/>
        <v>1</v>
      </c>
      <c r="AM106" s="38" t="s">
        <v>27</v>
      </c>
      <c r="AN106" s="38" t="s">
        <v>680</v>
      </c>
      <c r="AO106" s="37">
        <v>29</v>
      </c>
      <c r="AP106" s="38" t="s">
        <v>674</v>
      </c>
      <c r="AQ106" s="38" t="s">
        <v>691</v>
      </c>
      <c r="AR106" s="38" t="s">
        <v>695</v>
      </c>
      <c r="AS106" s="38" t="s">
        <v>727</v>
      </c>
      <c r="AT106" s="38" t="s">
        <v>27</v>
      </c>
      <c r="AU106" s="38" t="s">
        <v>27</v>
      </c>
      <c r="AV106" s="38" t="s">
        <v>27</v>
      </c>
      <c r="AW106" s="50"/>
      <c r="AX106" s="34" t="s">
        <v>748</v>
      </c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</row>
    <row r="107" spans="1:87" ht="14.25" customHeight="1" x14ac:dyDescent="0.25">
      <c r="A107" s="37">
        <v>567</v>
      </c>
      <c r="B107" s="38" t="s">
        <v>325</v>
      </c>
      <c r="C107" s="38" t="s">
        <v>28</v>
      </c>
      <c r="D107" s="38" t="s">
        <v>36</v>
      </c>
      <c r="E107" s="38"/>
      <c r="F107" s="38" t="s">
        <v>32</v>
      </c>
      <c r="G107" s="37">
        <v>66</v>
      </c>
      <c r="H107" s="37">
        <v>56</v>
      </c>
      <c r="I107" s="38" t="s">
        <v>173</v>
      </c>
      <c r="J107" s="37">
        <v>79215167188</v>
      </c>
      <c r="K107" s="37">
        <v>2</v>
      </c>
      <c r="L107" s="37">
        <v>1</v>
      </c>
      <c r="M107" s="39"/>
      <c r="N107" s="35"/>
      <c r="O107" s="35"/>
      <c r="P107" s="39"/>
      <c r="Q107" s="39"/>
      <c r="R107" s="35">
        <v>1</v>
      </c>
      <c r="S107" s="39"/>
      <c r="T107" s="39"/>
      <c r="U107" s="39"/>
      <c r="V107" s="39"/>
      <c r="W107" s="38" t="s">
        <v>27</v>
      </c>
      <c r="X107" s="39"/>
      <c r="Y107" s="39"/>
      <c r="Z107" s="38">
        <f t="shared" si="3"/>
        <v>1</v>
      </c>
      <c r="AA107" s="38">
        <f t="shared" si="4"/>
        <v>0</v>
      </c>
      <c r="AB107" s="38" t="s">
        <v>27</v>
      </c>
      <c r="AC107" s="38" t="s">
        <v>27</v>
      </c>
      <c r="AD107" s="37">
        <v>0</v>
      </c>
      <c r="AE107" s="37">
        <v>0</v>
      </c>
      <c r="AF107" s="37">
        <v>0</v>
      </c>
      <c r="AG107" s="37">
        <v>0</v>
      </c>
      <c r="AH107" s="38" t="s">
        <v>258</v>
      </c>
      <c r="AI107" s="37">
        <v>9</v>
      </c>
      <c r="AJ107" s="35"/>
      <c r="AK107" s="38" t="s">
        <v>273</v>
      </c>
      <c r="AL107" s="38">
        <f t="shared" si="5"/>
        <v>1</v>
      </c>
      <c r="AM107" s="38" t="s">
        <v>27</v>
      </c>
      <c r="AN107" s="38" t="s">
        <v>673</v>
      </c>
      <c r="AO107" s="37">
        <v>18</v>
      </c>
      <c r="AP107" s="38" t="s">
        <v>677</v>
      </c>
      <c r="AQ107" s="38" t="s">
        <v>728</v>
      </c>
      <c r="AR107" s="38" t="s">
        <v>27</v>
      </c>
      <c r="AS107" s="38" t="s">
        <v>686</v>
      </c>
      <c r="AT107" s="38" t="s">
        <v>27</v>
      </c>
      <c r="AU107" s="38" t="s">
        <v>27</v>
      </c>
      <c r="AV107" s="38" t="s">
        <v>27</v>
      </c>
      <c r="AW107" s="34"/>
      <c r="AX107" s="34" t="s">
        <v>747</v>
      </c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</row>
    <row r="108" spans="1:87" ht="14.25" customHeight="1" x14ac:dyDescent="0.25">
      <c r="A108" s="37">
        <v>30</v>
      </c>
      <c r="B108" s="38" t="s">
        <v>78</v>
      </c>
      <c r="C108" s="38" t="s">
        <v>28</v>
      </c>
      <c r="D108" s="38" t="s">
        <v>37</v>
      </c>
      <c r="E108" s="38"/>
      <c r="F108" s="38" t="s">
        <v>30</v>
      </c>
      <c r="G108" s="37">
        <v>69</v>
      </c>
      <c r="H108" s="37">
        <v>104</v>
      </c>
      <c r="I108" s="38" t="s">
        <v>98</v>
      </c>
      <c r="J108" s="37">
        <v>871611960</v>
      </c>
      <c r="K108" s="37">
        <v>3.8</v>
      </c>
      <c r="L108" s="37">
        <v>0.38</v>
      </c>
      <c r="M108" s="47"/>
      <c r="N108" s="35"/>
      <c r="O108" s="35"/>
      <c r="P108" s="47"/>
      <c r="Q108" s="47"/>
      <c r="R108" s="35">
        <v>1</v>
      </c>
      <c r="S108" s="47"/>
      <c r="T108" s="47"/>
      <c r="U108" s="35"/>
      <c r="V108" s="35"/>
      <c r="W108" s="38" t="s">
        <v>27</v>
      </c>
      <c r="X108" s="35"/>
      <c r="Y108" s="35"/>
      <c r="Z108" s="38">
        <f t="shared" si="3"/>
        <v>1</v>
      </c>
      <c r="AA108" s="38">
        <f t="shared" si="4"/>
        <v>0</v>
      </c>
      <c r="AB108" s="38" t="s">
        <v>27</v>
      </c>
      <c r="AC108" s="38" t="s">
        <v>257</v>
      </c>
      <c r="AD108" s="37">
        <v>0</v>
      </c>
      <c r="AE108" s="37">
        <v>0</v>
      </c>
      <c r="AF108" s="37">
        <v>0</v>
      </c>
      <c r="AG108" s="37">
        <v>0</v>
      </c>
      <c r="AH108" s="38" t="s">
        <v>381</v>
      </c>
      <c r="AI108" s="37">
        <v>16</v>
      </c>
      <c r="AJ108" s="35"/>
      <c r="AK108" s="38" t="s">
        <v>415</v>
      </c>
      <c r="AL108" s="38">
        <f t="shared" si="5"/>
        <v>1</v>
      </c>
      <c r="AM108" s="38" t="s">
        <v>27</v>
      </c>
      <c r="AN108" s="38" t="s">
        <v>673</v>
      </c>
      <c r="AO108" s="37">
        <v>28</v>
      </c>
      <c r="AP108" s="38" t="s">
        <v>677</v>
      </c>
      <c r="AQ108" s="38" t="s">
        <v>685</v>
      </c>
      <c r="AR108" s="38" t="s">
        <v>27</v>
      </c>
      <c r="AS108" s="38" t="s">
        <v>686</v>
      </c>
      <c r="AT108" s="38" t="s">
        <v>27</v>
      </c>
      <c r="AU108" s="38" t="s">
        <v>27</v>
      </c>
      <c r="AV108" s="38" t="s">
        <v>27</v>
      </c>
      <c r="AW108" s="50"/>
      <c r="AX108" s="34" t="s">
        <v>747</v>
      </c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</row>
    <row r="109" spans="1:87" ht="14.25" customHeight="1" x14ac:dyDescent="0.25">
      <c r="A109" s="37">
        <v>46</v>
      </c>
      <c r="B109" s="38" t="s">
        <v>78</v>
      </c>
      <c r="C109" s="38" t="s">
        <v>28</v>
      </c>
      <c r="D109" s="38" t="s">
        <v>37</v>
      </c>
      <c r="E109" s="38"/>
      <c r="F109" s="38" t="s">
        <v>30</v>
      </c>
      <c r="G109" s="37">
        <v>69</v>
      </c>
      <c r="H109" s="37">
        <v>104</v>
      </c>
      <c r="I109" s="38" t="s">
        <v>101</v>
      </c>
      <c r="J109" s="37">
        <v>17888851</v>
      </c>
      <c r="K109" s="37">
        <v>4.4000000000000004</v>
      </c>
      <c r="L109" s="37">
        <v>0.44</v>
      </c>
      <c r="M109" s="39"/>
      <c r="N109" s="35"/>
      <c r="O109" s="39"/>
      <c r="P109" s="39"/>
      <c r="Q109" s="39"/>
      <c r="R109" s="47">
        <v>1</v>
      </c>
      <c r="S109" s="39"/>
      <c r="T109" s="39"/>
      <c r="U109" s="39"/>
      <c r="V109" s="39"/>
      <c r="W109" s="38" t="s">
        <v>27</v>
      </c>
      <c r="X109" s="39"/>
      <c r="Y109" s="39"/>
      <c r="Z109" s="38">
        <f t="shared" si="3"/>
        <v>1</v>
      </c>
      <c r="AA109" s="38">
        <f t="shared" si="4"/>
        <v>0</v>
      </c>
      <c r="AB109" s="38" t="s">
        <v>102</v>
      </c>
      <c r="AC109" s="38" t="s">
        <v>257</v>
      </c>
      <c r="AD109" s="37">
        <v>0</v>
      </c>
      <c r="AE109" s="37">
        <v>0</v>
      </c>
      <c r="AF109" s="37">
        <v>0</v>
      </c>
      <c r="AG109" s="37">
        <v>0</v>
      </c>
      <c r="AH109" s="38" t="s">
        <v>381</v>
      </c>
      <c r="AI109" s="37">
        <v>16</v>
      </c>
      <c r="AJ109" s="47"/>
      <c r="AK109" s="38" t="s">
        <v>416</v>
      </c>
      <c r="AL109" s="38">
        <f t="shared" si="5"/>
        <v>1</v>
      </c>
      <c r="AM109" s="38" t="s">
        <v>27</v>
      </c>
      <c r="AN109" s="38" t="s">
        <v>680</v>
      </c>
      <c r="AO109" s="37">
        <v>30</v>
      </c>
      <c r="AP109" s="38" t="s">
        <v>674</v>
      </c>
      <c r="AQ109" s="38" t="s">
        <v>687</v>
      </c>
      <c r="AR109" s="38" t="s">
        <v>27</v>
      </c>
      <c r="AS109" s="38" t="s">
        <v>688</v>
      </c>
      <c r="AT109" s="38" t="s">
        <v>27</v>
      </c>
      <c r="AU109" s="38" t="s">
        <v>27</v>
      </c>
      <c r="AV109" s="38" t="s">
        <v>27</v>
      </c>
      <c r="AW109" s="50"/>
      <c r="AX109" s="34" t="s">
        <v>748</v>
      </c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</row>
    <row r="110" spans="1:87" ht="14.25" customHeight="1" x14ac:dyDescent="0.25">
      <c r="A110" s="37">
        <v>62</v>
      </c>
      <c r="B110" s="38" t="s">
        <v>78</v>
      </c>
      <c r="C110" s="38" t="s">
        <v>28</v>
      </c>
      <c r="D110" s="38" t="s">
        <v>37</v>
      </c>
      <c r="E110" s="38"/>
      <c r="F110" s="38" t="s">
        <v>30</v>
      </c>
      <c r="G110" s="37">
        <v>69</v>
      </c>
      <c r="H110" s="37">
        <v>104</v>
      </c>
      <c r="I110" s="38" t="s">
        <v>104</v>
      </c>
      <c r="J110" s="37">
        <v>134766397</v>
      </c>
      <c r="K110" s="37">
        <v>4.4000000000000004</v>
      </c>
      <c r="L110" s="37">
        <v>0.44</v>
      </c>
      <c r="M110" s="39"/>
      <c r="N110" s="35"/>
      <c r="O110" s="35"/>
      <c r="P110" s="39"/>
      <c r="Q110" s="39"/>
      <c r="R110" s="35">
        <v>1</v>
      </c>
      <c r="S110" s="39"/>
      <c r="T110" s="39"/>
      <c r="U110" s="39"/>
      <c r="V110" s="39"/>
      <c r="W110" s="38" t="s">
        <v>27</v>
      </c>
      <c r="X110" s="39"/>
      <c r="Y110" s="39"/>
      <c r="Z110" s="38">
        <f t="shared" si="3"/>
        <v>1</v>
      </c>
      <c r="AA110" s="38">
        <f t="shared" si="4"/>
        <v>0</v>
      </c>
      <c r="AB110" s="38" t="s">
        <v>102</v>
      </c>
      <c r="AC110" s="38" t="s">
        <v>257</v>
      </c>
      <c r="AD110" s="37">
        <v>0</v>
      </c>
      <c r="AE110" s="37">
        <v>0</v>
      </c>
      <c r="AF110" s="37">
        <v>0</v>
      </c>
      <c r="AG110" s="37">
        <v>0</v>
      </c>
      <c r="AH110" s="38" t="s">
        <v>381</v>
      </c>
      <c r="AI110" s="37">
        <v>16</v>
      </c>
      <c r="AJ110" s="35"/>
      <c r="AK110" s="38" t="s">
        <v>417</v>
      </c>
      <c r="AL110" s="38">
        <f t="shared" si="5"/>
        <v>1</v>
      </c>
      <c r="AM110" s="38" t="s">
        <v>27</v>
      </c>
      <c r="AN110" s="38" t="s">
        <v>673</v>
      </c>
      <c r="AO110" s="37">
        <v>20</v>
      </c>
      <c r="AP110" s="38" t="s">
        <v>674</v>
      </c>
      <c r="AQ110" s="38" t="s">
        <v>689</v>
      </c>
      <c r="AR110" s="38" t="s">
        <v>27</v>
      </c>
      <c r="AS110" s="38" t="s">
        <v>27</v>
      </c>
      <c r="AT110" s="38" t="s">
        <v>27</v>
      </c>
      <c r="AU110" s="38" t="s">
        <v>27</v>
      </c>
      <c r="AV110" s="38" t="s">
        <v>27</v>
      </c>
      <c r="AW110" s="34"/>
      <c r="AX110" s="34" t="s">
        <v>747</v>
      </c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</row>
    <row r="111" spans="1:87" ht="14.25" customHeight="1" x14ac:dyDescent="0.25">
      <c r="A111" s="37">
        <v>112</v>
      </c>
      <c r="B111" s="38" t="s">
        <v>78</v>
      </c>
      <c r="C111" s="38" t="s">
        <v>28</v>
      </c>
      <c r="D111" s="38" t="s">
        <v>37</v>
      </c>
      <c r="E111" s="38"/>
      <c r="F111" s="38" t="s">
        <v>30</v>
      </c>
      <c r="G111" s="37">
        <v>69</v>
      </c>
      <c r="H111" s="37">
        <v>104</v>
      </c>
      <c r="I111" s="38" t="s">
        <v>114</v>
      </c>
      <c r="J111" s="37">
        <v>17888853</v>
      </c>
      <c r="K111" s="37">
        <v>3.4</v>
      </c>
      <c r="L111" s="37">
        <v>0.34</v>
      </c>
      <c r="M111" s="39"/>
      <c r="N111" s="39"/>
      <c r="O111" s="39"/>
      <c r="P111" s="39"/>
      <c r="Q111" s="39"/>
      <c r="R111" s="35">
        <v>1</v>
      </c>
      <c r="S111" s="39"/>
      <c r="T111" s="39"/>
      <c r="U111" s="39"/>
      <c r="V111" s="39"/>
      <c r="W111" s="38" t="s">
        <v>27</v>
      </c>
      <c r="X111" s="39"/>
      <c r="Y111" s="39"/>
      <c r="Z111" s="38">
        <f t="shared" si="3"/>
        <v>1</v>
      </c>
      <c r="AA111" s="38">
        <f t="shared" si="4"/>
        <v>0</v>
      </c>
      <c r="AB111" s="38" t="s">
        <v>99</v>
      </c>
      <c r="AC111" s="38" t="s">
        <v>257</v>
      </c>
      <c r="AD111" s="37">
        <v>0</v>
      </c>
      <c r="AE111" s="37">
        <v>0</v>
      </c>
      <c r="AF111" s="37">
        <v>0</v>
      </c>
      <c r="AG111" s="37">
        <v>0</v>
      </c>
      <c r="AH111" s="38" t="s">
        <v>381</v>
      </c>
      <c r="AI111" s="37">
        <v>16</v>
      </c>
      <c r="AJ111" s="39"/>
      <c r="AK111" s="38" t="s">
        <v>100</v>
      </c>
      <c r="AL111" s="38">
        <f t="shared" si="5"/>
        <v>1</v>
      </c>
      <c r="AM111" s="38" t="s">
        <v>27</v>
      </c>
      <c r="AN111" s="38" t="s">
        <v>680</v>
      </c>
      <c r="AO111" s="37">
        <v>30</v>
      </c>
      <c r="AP111" s="38" t="s">
        <v>674</v>
      </c>
      <c r="AQ111" s="38" t="s">
        <v>687</v>
      </c>
      <c r="AR111" s="38" t="s">
        <v>27</v>
      </c>
      <c r="AS111" s="38" t="s">
        <v>688</v>
      </c>
      <c r="AT111" s="38" t="s">
        <v>27</v>
      </c>
      <c r="AU111" s="38" t="s">
        <v>27</v>
      </c>
      <c r="AV111" s="38" t="s">
        <v>27</v>
      </c>
      <c r="AW111" s="34"/>
      <c r="AX111" s="34" t="s">
        <v>748</v>
      </c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</row>
    <row r="112" spans="1:87" ht="14.25" customHeight="1" x14ac:dyDescent="0.25">
      <c r="A112" s="37">
        <v>159</v>
      </c>
      <c r="B112" s="38" t="s">
        <v>78</v>
      </c>
      <c r="C112" s="38" t="s">
        <v>26</v>
      </c>
      <c r="D112" s="38" t="s">
        <v>37</v>
      </c>
      <c r="E112" s="38"/>
      <c r="F112" s="38" t="s">
        <v>30</v>
      </c>
      <c r="G112" s="37">
        <v>69</v>
      </c>
      <c r="H112" s="37">
        <v>104</v>
      </c>
      <c r="I112" s="38" t="s">
        <v>121</v>
      </c>
      <c r="J112" s="37">
        <v>8870124178</v>
      </c>
      <c r="K112" s="37">
        <v>3.7333333333333298</v>
      </c>
      <c r="L112" s="37">
        <v>0.37333333333333302</v>
      </c>
      <c r="M112" s="47"/>
      <c r="N112" s="35"/>
      <c r="O112" s="47"/>
      <c r="P112" s="47"/>
      <c r="Q112" s="47"/>
      <c r="R112" s="35">
        <v>1</v>
      </c>
      <c r="S112" s="47"/>
      <c r="T112" s="47"/>
      <c r="U112" s="47"/>
      <c r="V112" s="47"/>
      <c r="W112" s="38" t="s">
        <v>27</v>
      </c>
      <c r="X112" s="47"/>
      <c r="Y112" s="47"/>
      <c r="Z112" s="38">
        <f t="shared" si="3"/>
        <v>1</v>
      </c>
      <c r="AA112" s="38">
        <f t="shared" si="4"/>
        <v>0</v>
      </c>
      <c r="AB112" s="38" t="s">
        <v>765</v>
      </c>
      <c r="AC112" s="38" t="s">
        <v>27</v>
      </c>
      <c r="AD112" s="37">
        <v>0</v>
      </c>
      <c r="AE112" s="37">
        <v>0</v>
      </c>
      <c r="AF112" s="37">
        <v>0</v>
      </c>
      <c r="AG112" s="37">
        <v>0</v>
      </c>
      <c r="AH112" s="38" t="s">
        <v>381</v>
      </c>
      <c r="AI112" s="37">
        <v>16</v>
      </c>
      <c r="AJ112" s="47"/>
      <c r="AK112" s="38" t="s">
        <v>115</v>
      </c>
      <c r="AL112" s="38">
        <f t="shared" si="5"/>
        <v>1</v>
      </c>
      <c r="AM112" s="38" t="s">
        <v>27</v>
      </c>
      <c r="AN112" s="38" t="s">
        <v>673</v>
      </c>
      <c r="AO112" s="37">
        <v>21</v>
      </c>
      <c r="AP112" s="38" t="s">
        <v>677</v>
      </c>
      <c r="AQ112" s="38" t="s">
        <v>693</v>
      </c>
      <c r="AR112" s="38" t="s">
        <v>27</v>
      </c>
      <c r="AS112" s="38" t="s">
        <v>27</v>
      </c>
      <c r="AT112" s="38" t="s">
        <v>27</v>
      </c>
      <c r="AU112" s="38" t="s">
        <v>27</v>
      </c>
      <c r="AV112" s="38" t="s">
        <v>27</v>
      </c>
      <c r="AW112" s="34"/>
      <c r="AX112" s="34" t="s">
        <v>747</v>
      </c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</row>
    <row r="113" spans="1:87" ht="14.25" customHeight="1" x14ac:dyDescent="0.25">
      <c r="A113" s="37">
        <v>207</v>
      </c>
      <c r="B113" s="38" t="s">
        <v>78</v>
      </c>
      <c r="C113" s="38" t="s">
        <v>26</v>
      </c>
      <c r="D113" s="38" t="s">
        <v>37</v>
      </c>
      <c r="E113" s="38"/>
      <c r="F113" s="38" t="s">
        <v>30</v>
      </c>
      <c r="G113" s="37">
        <v>69</v>
      </c>
      <c r="H113" s="37">
        <v>104</v>
      </c>
      <c r="I113" s="38" t="s">
        <v>126</v>
      </c>
      <c r="J113" s="37">
        <v>8916155192</v>
      </c>
      <c r="K113" s="37">
        <v>4.8</v>
      </c>
      <c r="L113" s="37">
        <v>0.48</v>
      </c>
      <c r="M113" s="47"/>
      <c r="N113" s="35"/>
      <c r="O113" s="35"/>
      <c r="P113" s="47"/>
      <c r="Q113" s="35"/>
      <c r="R113" s="35">
        <v>1</v>
      </c>
      <c r="S113" s="35"/>
      <c r="T113" s="47"/>
      <c r="U113" s="35"/>
      <c r="V113" s="35"/>
      <c r="W113" s="38" t="s">
        <v>27</v>
      </c>
      <c r="X113" s="35"/>
      <c r="Y113" s="35"/>
      <c r="Z113" s="38">
        <f t="shared" si="3"/>
        <v>1</v>
      </c>
      <c r="AA113" s="38">
        <f t="shared" si="4"/>
        <v>0</v>
      </c>
      <c r="AB113" s="38" t="s">
        <v>89</v>
      </c>
      <c r="AC113" s="38" t="s">
        <v>27</v>
      </c>
      <c r="AD113" s="37">
        <v>0</v>
      </c>
      <c r="AE113" s="37">
        <v>0</v>
      </c>
      <c r="AF113" s="37">
        <v>0</v>
      </c>
      <c r="AG113" s="37">
        <v>0</v>
      </c>
      <c r="AH113" s="38" t="s">
        <v>381</v>
      </c>
      <c r="AI113" s="37">
        <v>16</v>
      </c>
      <c r="AJ113" s="35"/>
      <c r="AK113" s="38" t="s">
        <v>91</v>
      </c>
      <c r="AL113" s="38">
        <f t="shared" si="5"/>
        <v>1</v>
      </c>
      <c r="AM113" s="38" t="s">
        <v>27</v>
      </c>
      <c r="AN113" s="38" t="s">
        <v>680</v>
      </c>
      <c r="AO113" s="37">
        <v>30</v>
      </c>
      <c r="AP113" s="38" t="s">
        <v>677</v>
      </c>
      <c r="AQ113" s="38" t="s">
        <v>697</v>
      </c>
      <c r="AR113" s="38" t="s">
        <v>27</v>
      </c>
      <c r="AS113" s="38" t="s">
        <v>27</v>
      </c>
      <c r="AT113" s="38" t="s">
        <v>27</v>
      </c>
      <c r="AU113" s="38" t="s">
        <v>27</v>
      </c>
      <c r="AV113" s="38" t="s">
        <v>27</v>
      </c>
      <c r="AW113" s="50"/>
      <c r="AX113" s="34" t="s">
        <v>747</v>
      </c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0"/>
      <c r="CF113" s="50"/>
      <c r="CG113" s="50"/>
      <c r="CH113" s="50"/>
      <c r="CI113" s="50"/>
    </row>
    <row r="114" spans="1:87" ht="14.25" customHeight="1" x14ac:dyDescent="0.25">
      <c r="A114" s="37">
        <v>256</v>
      </c>
      <c r="B114" s="38" t="s">
        <v>78</v>
      </c>
      <c r="C114" s="38" t="s">
        <v>26</v>
      </c>
      <c r="D114" s="38" t="s">
        <v>37</v>
      </c>
      <c r="E114" s="38"/>
      <c r="F114" s="38" t="s">
        <v>30</v>
      </c>
      <c r="G114" s="37">
        <v>69</v>
      </c>
      <c r="H114" s="37">
        <v>104</v>
      </c>
      <c r="I114" s="38" t="s">
        <v>130</v>
      </c>
      <c r="J114" s="37">
        <v>3712062108</v>
      </c>
      <c r="K114" s="37">
        <v>4.1333333333333302</v>
      </c>
      <c r="L114" s="37">
        <v>0.413333333333333</v>
      </c>
      <c r="M114" s="39"/>
      <c r="N114" s="35"/>
      <c r="O114" s="47"/>
      <c r="P114" s="39"/>
      <c r="Q114" s="39"/>
      <c r="R114" s="35">
        <v>1</v>
      </c>
      <c r="S114" s="39"/>
      <c r="T114" s="39"/>
      <c r="U114" s="39"/>
      <c r="V114" s="39"/>
      <c r="W114" s="38" t="s">
        <v>27</v>
      </c>
      <c r="X114" s="39"/>
      <c r="Y114" s="39"/>
      <c r="Z114" s="38">
        <f t="shared" si="3"/>
        <v>1</v>
      </c>
      <c r="AA114" s="38">
        <f t="shared" si="4"/>
        <v>0</v>
      </c>
      <c r="AB114" s="38" t="s">
        <v>27</v>
      </c>
      <c r="AC114" s="38" t="s">
        <v>257</v>
      </c>
      <c r="AD114" s="37">
        <v>0</v>
      </c>
      <c r="AE114" s="37">
        <v>0</v>
      </c>
      <c r="AF114" s="37">
        <v>0</v>
      </c>
      <c r="AG114" s="37">
        <v>0</v>
      </c>
      <c r="AH114" s="38" t="s">
        <v>381</v>
      </c>
      <c r="AI114" s="37">
        <v>16</v>
      </c>
      <c r="AJ114" s="35"/>
      <c r="AK114" s="38" t="s">
        <v>428</v>
      </c>
      <c r="AL114" s="38">
        <f t="shared" si="5"/>
        <v>1</v>
      </c>
      <c r="AM114" s="38" t="s">
        <v>27</v>
      </c>
      <c r="AN114" s="38" t="s">
        <v>680</v>
      </c>
      <c r="AO114" s="37">
        <v>28</v>
      </c>
      <c r="AP114" s="38" t="s">
        <v>677</v>
      </c>
      <c r="AQ114" s="38" t="s">
        <v>700</v>
      </c>
      <c r="AR114" s="38" t="s">
        <v>695</v>
      </c>
      <c r="AS114" s="38" t="s">
        <v>701</v>
      </c>
      <c r="AT114" s="38" t="s">
        <v>27</v>
      </c>
      <c r="AU114" s="38" t="s">
        <v>27</v>
      </c>
      <c r="AV114" s="38" t="s">
        <v>27</v>
      </c>
      <c r="AW114" s="34"/>
      <c r="AX114" s="34" t="s">
        <v>748</v>
      </c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</row>
    <row r="115" spans="1:87" ht="14.25" customHeight="1" x14ac:dyDescent="0.25">
      <c r="A115" s="37">
        <v>274</v>
      </c>
      <c r="B115" s="38" t="s">
        <v>78</v>
      </c>
      <c r="C115" s="38" t="s">
        <v>26</v>
      </c>
      <c r="D115" s="38" t="s">
        <v>37</v>
      </c>
      <c r="E115" s="38"/>
      <c r="F115" s="38" t="s">
        <v>30</v>
      </c>
      <c r="G115" s="37">
        <v>69</v>
      </c>
      <c r="H115" s="37">
        <v>104</v>
      </c>
      <c r="I115" s="38" t="s">
        <v>134</v>
      </c>
      <c r="J115" s="37">
        <v>828360120</v>
      </c>
      <c r="K115" s="37">
        <v>4.8</v>
      </c>
      <c r="L115" s="37">
        <v>0.48</v>
      </c>
      <c r="M115" s="39"/>
      <c r="N115" s="35"/>
      <c r="O115" s="35"/>
      <c r="P115" s="39"/>
      <c r="Q115" s="47"/>
      <c r="R115" s="35">
        <v>1</v>
      </c>
      <c r="S115" s="47"/>
      <c r="T115" s="39"/>
      <c r="U115" s="47"/>
      <c r="V115" s="47"/>
      <c r="W115" s="38" t="s">
        <v>27</v>
      </c>
      <c r="X115" s="47"/>
      <c r="Y115" s="47"/>
      <c r="Z115" s="38">
        <f t="shared" si="3"/>
        <v>1</v>
      </c>
      <c r="AA115" s="38">
        <f t="shared" si="4"/>
        <v>0</v>
      </c>
      <c r="AB115" s="38" t="s">
        <v>89</v>
      </c>
      <c r="AC115" s="38" t="s">
        <v>27</v>
      </c>
      <c r="AD115" s="37">
        <v>0</v>
      </c>
      <c r="AE115" s="37">
        <v>0</v>
      </c>
      <c r="AF115" s="37">
        <v>0</v>
      </c>
      <c r="AG115" s="37">
        <v>0</v>
      </c>
      <c r="AH115" s="38" t="s">
        <v>381</v>
      </c>
      <c r="AI115" s="37">
        <v>16</v>
      </c>
      <c r="AJ115" s="35"/>
      <c r="AK115" s="38" t="s">
        <v>91</v>
      </c>
      <c r="AL115" s="38">
        <f t="shared" si="5"/>
        <v>1</v>
      </c>
      <c r="AM115" s="38" t="s">
        <v>27</v>
      </c>
      <c r="AN115" s="38" t="s">
        <v>673</v>
      </c>
      <c r="AO115" s="37">
        <v>26</v>
      </c>
      <c r="AP115" s="38" t="s">
        <v>674</v>
      </c>
      <c r="AQ115" s="38" t="s">
        <v>678</v>
      </c>
      <c r="AR115" s="38" t="s">
        <v>27</v>
      </c>
      <c r="AS115" s="38" t="s">
        <v>702</v>
      </c>
      <c r="AT115" s="38" t="s">
        <v>27</v>
      </c>
      <c r="AU115" s="38" t="s">
        <v>27</v>
      </c>
      <c r="AV115" s="38" t="s">
        <v>27</v>
      </c>
      <c r="AW115" s="34"/>
      <c r="AX115" s="34" t="s">
        <v>748</v>
      </c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</row>
    <row r="116" spans="1:87" ht="14.25" customHeight="1" x14ac:dyDescent="0.25">
      <c r="A116" s="37">
        <v>311</v>
      </c>
      <c r="B116" s="38" t="s">
        <v>78</v>
      </c>
      <c r="C116" s="38" t="s">
        <v>28</v>
      </c>
      <c r="D116" s="38" t="s">
        <v>37</v>
      </c>
      <c r="E116" s="38"/>
      <c r="F116" s="38" t="s">
        <v>30</v>
      </c>
      <c r="G116" s="37">
        <v>69</v>
      </c>
      <c r="H116" s="37">
        <v>104</v>
      </c>
      <c r="I116" s="38" t="s">
        <v>140</v>
      </c>
      <c r="J116" s="37">
        <v>79247246103</v>
      </c>
      <c r="K116" s="37">
        <v>3.4</v>
      </c>
      <c r="L116" s="37">
        <v>0.34</v>
      </c>
      <c r="M116" s="35"/>
      <c r="N116" s="35"/>
      <c r="O116" s="35"/>
      <c r="P116" s="35"/>
      <c r="Q116" s="35"/>
      <c r="R116" s="35">
        <v>1</v>
      </c>
      <c r="S116" s="35"/>
      <c r="T116" s="35"/>
      <c r="U116" s="35"/>
      <c r="V116" s="35"/>
      <c r="W116" s="38" t="s">
        <v>27</v>
      </c>
      <c r="X116" s="35"/>
      <c r="Y116" s="35"/>
      <c r="Z116" s="38">
        <f t="shared" si="3"/>
        <v>1</v>
      </c>
      <c r="AA116" s="38">
        <f t="shared" si="4"/>
        <v>0</v>
      </c>
      <c r="AB116" s="38" t="s">
        <v>99</v>
      </c>
      <c r="AC116" s="38" t="s">
        <v>27</v>
      </c>
      <c r="AD116" s="37">
        <v>0</v>
      </c>
      <c r="AE116" s="37">
        <v>0</v>
      </c>
      <c r="AF116" s="37">
        <v>0</v>
      </c>
      <c r="AG116" s="37">
        <v>0</v>
      </c>
      <c r="AH116" s="38" t="s">
        <v>381</v>
      </c>
      <c r="AI116" s="37">
        <v>16</v>
      </c>
      <c r="AJ116" s="35"/>
      <c r="AK116" s="38" t="s">
        <v>162</v>
      </c>
      <c r="AL116" s="38">
        <f t="shared" si="5"/>
        <v>1</v>
      </c>
      <c r="AM116" s="38" t="s">
        <v>27</v>
      </c>
      <c r="AN116" s="38" t="s">
        <v>673</v>
      </c>
      <c r="AO116" s="37">
        <v>18</v>
      </c>
      <c r="AP116" s="38" t="s">
        <v>674</v>
      </c>
      <c r="AQ116" s="38" t="s">
        <v>705</v>
      </c>
      <c r="AR116" s="38" t="s">
        <v>27</v>
      </c>
      <c r="AS116" s="38" t="s">
        <v>686</v>
      </c>
      <c r="AT116" s="38" t="s">
        <v>27</v>
      </c>
      <c r="AU116" s="38" t="s">
        <v>27</v>
      </c>
      <c r="AV116" s="38" t="s">
        <v>27</v>
      </c>
      <c r="AW116" s="50"/>
      <c r="AX116" s="34" t="s">
        <v>747</v>
      </c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0"/>
      <c r="CF116" s="50"/>
      <c r="CG116" s="50"/>
      <c r="CH116" s="50"/>
      <c r="CI116" s="50"/>
    </row>
    <row r="117" spans="1:87" ht="14.25" customHeight="1" x14ac:dyDescent="0.25">
      <c r="A117" s="37">
        <v>327</v>
      </c>
      <c r="B117" s="38" t="s">
        <v>78</v>
      </c>
      <c r="C117" s="38" t="s">
        <v>26</v>
      </c>
      <c r="D117" s="38" t="s">
        <v>37</v>
      </c>
      <c r="E117" s="38"/>
      <c r="F117" s="38" t="s">
        <v>30</v>
      </c>
      <c r="G117" s="37">
        <v>69</v>
      </c>
      <c r="H117" s="37">
        <v>104</v>
      </c>
      <c r="I117" s="38" t="s">
        <v>142</v>
      </c>
      <c r="J117" s="37">
        <v>8282194225</v>
      </c>
      <c r="K117" s="37">
        <v>4.8</v>
      </c>
      <c r="L117" s="37">
        <v>0.48</v>
      </c>
      <c r="M117" s="37">
        <v>6</v>
      </c>
      <c r="N117" s="35"/>
      <c r="O117" s="35"/>
      <c r="P117" s="37">
        <v>15</v>
      </c>
      <c r="Q117" s="37">
        <v>9</v>
      </c>
      <c r="R117" s="37">
        <v>1</v>
      </c>
      <c r="S117" s="37">
        <v>9</v>
      </c>
      <c r="T117" s="37">
        <v>1</v>
      </c>
      <c r="U117" s="39"/>
      <c r="V117" s="37">
        <v>4</v>
      </c>
      <c r="W117" s="38" t="s">
        <v>27</v>
      </c>
      <c r="X117" s="37">
        <v>2</v>
      </c>
      <c r="Y117" s="37">
        <v>6</v>
      </c>
      <c r="Z117" s="38">
        <f t="shared" si="3"/>
        <v>53</v>
      </c>
      <c r="AA117" s="38">
        <f t="shared" si="4"/>
        <v>6</v>
      </c>
      <c r="AB117" s="38" t="s">
        <v>89</v>
      </c>
      <c r="AC117" s="38" t="s">
        <v>27</v>
      </c>
      <c r="AD117" s="37">
        <v>6</v>
      </c>
      <c r="AE117" s="37">
        <v>2</v>
      </c>
      <c r="AF117" s="37">
        <v>0</v>
      </c>
      <c r="AG117" s="37">
        <v>10</v>
      </c>
      <c r="AH117" s="38" t="s">
        <v>381</v>
      </c>
      <c r="AI117" s="37">
        <v>16</v>
      </c>
      <c r="AJ117" s="47"/>
      <c r="AK117" s="38" t="s">
        <v>431</v>
      </c>
      <c r="AL117" s="38">
        <f t="shared" si="5"/>
        <v>1</v>
      </c>
      <c r="AM117" s="38" t="s">
        <v>27</v>
      </c>
      <c r="AN117" s="38" t="s">
        <v>680</v>
      </c>
      <c r="AO117" s="37">
        <v>27</v>
      </c>
      <c r="AP117" s="38" t="s">
        <v>677</v>
      </c>
      <c r="AQ117" s="38" t="s">
        <v>691</v>
      </c>
      <c r="AR117" s="38" t="s">
        <v>695</v>
      </c>
      <c r="AS117" s="38" t="s">
        <v>27</v>
      </c>
      <c r="AT117" s="38" t="s">
        <v>692</v>
      </c>
      <c r="AU117" s="38" t="s">
        <v>27</v>
      </c>
      <c r="AV117" s="38" t="s">
        <v>27</v>
      </c>
      <c r="AW117" s="50"/>
      <c r="AX117" s="34" t="s">
        <v>746</v>
      </c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0"/>
      <c r="CF117" s="50"/>
      <c r="CG117" s="50"/>
      <c r="CH117" s="50"/>
      <c r="CI117" s="50"/>
    </row>
    <row r="118" spans="1:87" ht="14.25" customHeight="1" x14ac:dyDescent="0.25">
      <c r="A118" s="37">
        <v>348</v>
      </c>
      <c r="B118" s="38" t="s">
        <v>78</v>
      </c>
      <c r="C118" s="38" t="s">
        <v>28</v>
      </c>
      <c r="D118" s="38" t="s">
        <v>37</v>
      </c>
      <c r="E118" s="38"/>
      <c r="F118" s="38" t="s">
        <v>30</v>
      </c>
      <c r="G118" s="37">
        <v>69</v>
      </c>
      <c r="H118" s="37">
        <v>104</v>
      </c>
      <c r="I118" s="38" t="s">
        <v>146</v>
      </c>
      <c r="J118" s="37">
        <v>94222252116</v>
      </c>
      <c r="K118" s="37">
        <v>3.4</v>
      </c>
      <c r="L118" s="37">
        <v>0.34</v>
      </c>
      <c r="M118" s="47"/>
      <c r="N118" s="35"/>
      <c r="O118" s="35"/>
      <c r="P118" s="47"/>
      <c r="Q118" s="35"/>
      <c r="R118" s="47">
        <v>1</v>
      </c>
      <c r="S118" s="35"/>
      <c r="T118" s="47"/>
      <c r="U118" s="35"/>
      <c r="V118" s="35"/>
      <c r="W118" s="38" t="s">
        <v>27</v>
      </c>
      <c r="X118" s="35"/>
      <c r="Y118" s="35"/>
      <c r="Z118" s="38">
        <f t="shared" si="3"/>
        <v>1</v>
      </c>
      <c r="AA118" s="38">
        <f t="shared" si="4"/>
        <v>0</v>
      </c>
      <c r="AB118" s="38" t="s">
        <v>99</v>
      </c>
      <c r="AC118" s="38" t="s">
        <v>27</v>
      </c>
      <c r="AD118" s="37">
        <v>0</v>
      </c>
      <c r="AE118" s="37">
        <v>0</v>
      </c>
      <c r="AF118" s="37">
        <v>0</v>
      </c>
      <c r="AG118" s="37">
        <v>0</v>
      </c>
      <c r="AH118" s="38" t="s">
        <v>381</v>
      </c>
      <c r="AI118" s="37">
        <v>16</v>
      </c>
      <c r="AJ118" s="35"/>
      <c r="AK118" s="38" t="s">
        <v>432</v>
      </c>
      <c r="AL118" s="38">
        <f t="shared" si="5"/>
        <v>1</v>
      </c>
      <c r="AM118" s="38" t="s">
        <v>27</v>
      </c>
      <c r="AN118" s="38" t="s">
        <v>680</v>
      </c>
      <c r="AO118" s="37">
        <v>36</v>
      </c>
      <c r="AP118" s="38" t="s">
        <v>677</v>
      </c>
      <c r="AQ118" s="38" t="s">
        <v>707</v>
      </c>
      <c r="AR118" s="38" t="s">
        <v>27</v>
      </c>
      <c r="AS118" s="38" t="s">
        <v>708</v>
      </c>
      <c r="AT118" s="38" t="s">
        <v>27</v>
      </c>
      <c r="AU118" s="38" t="s">
        <v>27</v>
      </c>
      <c r="AV118" s="38" t="s">
        <v>27</v>
      </c>
      <c r="AW118" s="34"/>
      <c r="AX118" s="34" t="s">
        <v>748</v>
      </c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</row>
    <row r="119" spans="1:87" ht="14.25" customHeight="1" x14ac:dyDescent="0.25">
      <c r="A119" s="37">
        <v>396</v>
      </c>
      <c r="B119" s="38" t="s">
        <v>78</v>
      </c>
      <c r="C119" s="38" t="s">
        <v>26</v>
      </c>
      <c r="D119" s="38" t="s">
        <v>37</v>
      </c>
      <c r="E119" s="38"/>
      <c r="F119" s="38" t="s">
        <v>30</v>
      </c>
      <c r="G119" s="37">
        <v>69</v>
      </c>
      <c r="H119" s="37">
        <v>104</v>
      </c>
      <c r="I119" s="38" t="s">
        <v>81</v>
      </c>
      <c r="J119" s="37">
        <v>9591241137</v>
      </c>
      <c r="K119" s="37">
        <v>4.8</v>
      </c>
      <c r="L119" s="37">
        <v>0.48</v>
      </c>
      <c r="M119" s="39"/>
      <c r="N119" s="35"/>
      <c r="O119" s="39"/>
      <c r="P119" s="39"/>
      <c r="Q119" s="39"/>
      <c r="R119" s="35">
        <v>1</v>
      </c>
      <c r="S119" s="39"/>
      <c r="T119" s="39"/>
      <c r="U119" s="39"/>
      <c r="V119" s="39"/>
      <c r="W119" s="38" t="s">
        <v>27</v>
      </c>
      <c r="X119" s="39"/>
      <c r="Y119" s="39"/>
      <c r="Z119" s="38">
        <f t="shared" si="3"/>
        <v>1</v>
      </c>
      <c r="AA119" s="38">
        <f t="shared" si="4"/>
        <v>0</v>
      </c>
      <c r="AB119" s="38" t="s">
        <v>89</v>
      </c>
      <c r="AC119" s="38" t="s">
        <v>27</v>
      </c>
      <c r="AD119" s="37">
        <v>0</v>
      </c>
      <c r="AE119" s="37">
        <v>0</v>
      </c>
      <c r="AF119" s="37">
        <v>0</v>
      </c>
      <c r="AG119" s="37">
        <v>0</v>
      </c>
      <c r="AH119" s="38" t="s">
        <v>381</v>
      </c>
      <c r="AI119" s="37">
        <v>16</v>
      </c>
      <c r="AJ119" s="39"/>
      <c r="AK119" s="38" t="s">
        <v>91</v>
      </c>
      <c r="AL119" s="38">
        <f t="shared" si="5"/>
        <v>1</v>
      </c>
      <c r="AM119" s="38" t="s">
        <v>27</v>
      </c>
      <c r="AN119" s="38" t="s">
        <v>673</v>
      </c>
      <c r="AO119" s="37">
        <v>26</v>
      </c>
      <c r="AP119" s="38" t="s">
        <v>674</v>
      </c>
      <c r="AQ119" s="38" t="s">
        <v>675</v>
      </c>
      <c r="AR119" s="38" t="s">
        <v>27</v>
      </c>
      <c r="AS119" s="38" t="s">
        <v>676</v>
      </c>
      <c r="AT119" s="38" t="s">
        <v>27</v>
      </c>
      <c r="AU119" s="38" t="s">
        <v>27</v>
      </c>
      <c r="AV119" s="38" t="s">
        <v>27</v>
      </c>
      <c r="AW119" s="34"/>
      <c r="AX119" s="34" t="s">
        <v>748</v>
      </c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</row>
    <row r="120" spans="1:87" ht="14.25" customHeight="1" x14ac:dyDescent="0.25">
      <c r="A120" s="37">
        <v>429</v>
      </c>
      <c r="B120" s="38" t="s">
        <v>78</v>
      </c>
      <c r="C120" s="38" t="s">
        <v>26</v>
      </c>
      <c r="D120" s="38" t="s">
        <v>37</v>
      </c>
      <c r="E120" s="38"/>
      <c r="F120" s="38" t="s">
        <v>30</v>
      </c>
      <c r="G120" s="37">
        <v>69</v>
      </c>
      <c r="H120" s="37">
        <v>104</v>
      </c>
      <c r="I120" s="38" t="s">
        <v>88</v>
      </c>
      <c r="J120" s="37">
        <v>217831744</v>
      </c>
      <c r="K120" s="37">
        <v>3.7333333333333298</v>
      </c>
      <c r="L120" s="37">
        <v>0.37333333333333302</v>
      </c>
      <c r="M120" s="39"/>
      <c r="N120" s="35"/>
      <c r="O120" s="39"/>
      <c r="P120" s="39"/>
      <c r="Q120" s="39"/>
      <c r="R120" s="35">
        <v>1</v>
      </c>
      <c r="S120" s="39"/>
      <c r="T120" s="39"/>
      <c r="U120" s="39"/>
      <c r="V120" s="39"/>
      <c r="W120" s="38" t="s">
        <v>27</v>
      </c>
      <c r="X120" s="39"/>
      <c r="Y120" s="39"/>
      <c r="Z120" s="38">
        <f t="shared" si="3"/>
        <v>1</v>
      </c>
      <c r="AA120" s="38">
        <f t="shared" si="4"/>
        <v>0</v>
      </c>
      <c r="AB120" s="38" t="s">
        <v>765</v>
      </c>
      <c r="AC120" s="38" t="s">
        <v>27</v>
      </c>
      <c r="AD120" s="37">
        <v>0</v>
      </c>
      <c r="AE120" s="37">
        <v>0</v>
      </c>
      <c r="AF120" s="37">
        <v>0</v>
      </c>
      <c r="AG120" s="37">
        <v>0</v>
      </c>
      <c r="AH120" s="38" t="s">
        <v>381</v>
      </c>
      <c r="AI120" s="37">
        <v>16</v>
      </c>
      <c r="AJ120" s="39"/>
      <c r="AK120" s="38" t="s">
        <v>437</v>
      </c>
      <c r="AL120" s="38">
        <f t="shared" si="5"/>
        <v>1</v>
      </c>
      <c r="AM120" s="38" t="s">
        <v>27</v>
      </c>
      <c r="AN120" s="38" t="s">
        <v>673</v>
      </c>
      <c r="AO120" s="37">
        <v>24</v>
      </c>
      <c r="AP120" s="38" t="s">
        <v>677</v>
      </c>
      <c r="AQ120" s="38" t="s">
        <v>679</v>
      </c>
      <c r="AR120" s="38" t="s">
        <v>27</v>
      </c>
      <c r="AS120" s="38" t="s">
        <v>27</v>
      </c>
      <c r="AT120" s="38" t="s">
        <v>27</v>
      </c>
      <c r="AU120" s="38" t="s">
        <v>27</v>
      </c>
      <c r="AV120" s="38" t="s">
        <v>27</v>
      </c>
      <c r="AW120" s="50"/>
      <c r="AX120" s="34" t="s">
        <v>747</v>
      </c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</row>
    <row r="121" spans="1:87" ht="14.25" customHeight="1" x14ac:dyDescent="0.25">
      <c r="A121" s="37">
        <v>445</v>
      </c>
      <c r="B121" s="38" t="s">
        <v>78</v>
      </c>
      <c r="C121" s="38" t="s">
        <v>26</v>
      </c>
      <c r="D121" s="38" t="s">
        <v>37</v>
      </c>
      <c r="E121" s="38"/>
      <c r="F121" s="38" t="s">
        <v>30</v>
      </c>
      <c r="G121" s="37">
        <v>69</v>
      </c>
      <c r="H121" s="37">
        <v>104</v>
      </c>
      <c r="I121" s="38" t="s">
        <v>150</v>
      </c>
      <c r="J121" s="37">
        <v>82135906</v>
      </c>
      <c r="K121" s="37">
        <v>3.7333333333333298</v>
      </c>
      <c r="L121" s="37">
        <v>0.37333333333333302</v>
      </c>
      <c r="M121" s="39"/>
      <c r="N121" s="35"/>
      <c r="O121" s="39"/>
      <c r="P121" s="39"/>
      <c r="Q121" s="39"/>
      <c r="R121" s="35">
        <v>1</v>
      </c>
      <c r="S121" s="39"/>
      <c r="T121" s="39"/>
      <c r="U121" s="39"/>
      <c r="V121" s="39"/>
      <c r="W121" s="38" t="s">
        <v>27</v>
      </c>
      <c r="X121" s="39"/>
      <c r="Y121" s="39"/>
      <c r="Z121" s="38">
        <f t="shared" si="3"/>
        <v>1</v>
      </c>
      <c r="AA121" s="38">
        <f t="shared" si="4"/>
        <v>0</v>
      </c>
      <c r="AB121" s="38" t="s">
        <v>765</v>
      </c>
      <c r="AC121" s="38" t="s">
        <v>27</v>
      </c>
      <c r="AD121" s="37">
        <v>0</v>
      </c>
      <c r="AE121" s="37">
        <v>0</v>
      </c>
      <c r="AF121" s="37">
        <v>0</v>
      </c>
      <c r="AG121" s="37">
        <v>0</v>
      </c>
      <c r="AH121" s="38" t="s">
        <v>381</v>
      </c>
      <c r="AI121" s="37">
        <v>16</v>
      </c>
      <c r="AJ121" s="39"/>
      <c r="AK121" s="38" t="s">
        <v>438</v>
      </c>
      <c r="AL121" s="38">
        <f t="shared" si="5"/>
        <v>1</v>
      </c>
      <c r="AM121" s="38" t="s">
        <v>27</v>
      </c>
      <c r="AN121" s="38" t="s">
        <v>680</v>
      </c>
      <c r="AO121" s="37">
        <v>34</v>
      </c>
      <c r="AP121" s="38" t="s">
        <v>677</v>
      </c>
      <c r="AQ121" s="38" t="s">
        <v>712</v>
      </c>
      <c r="AR121" s="38" t="s">
        <v>27</v>
      </c>
      <c r="AS121" s="38" t="s">
        <v>713</v>
      </c>
      <c r="AT121" s="38" t="s">
        <v>27</v>
      </c>
      <c r="AU121" s="38" t="s">
        <v>27</v>
      </c>
      <c r="AV121" s="38" t="s">
        <v>27</v>
      </c>
      <c r="AW121" s="50"/>
      <c r="AX121" s="34" t="s">
        <v>748</v>
      </c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0"/>
      <c r="CF121" s="50"/>
      <c r="CG121" s="50"/>
      <c r="CH121" s="50"/>
      <c r="CI121" s="50"/>
    </row>
    <row r="122" spans="1:87" ht="14.25" customHeight="1" x14ac:dyDescent="0.25">
      <c r="A122" s="37">
        <v>539</v>
      </c>
      <c r="B122" s="38" t="s">
        <v>78</v>
      </c>
      <c r="C122" s="38" t="s">
        <v>28</v>
      </c>
      <c r="D122" s="38" t="s">
        <v>37</v>
      </c>
      <c r="E122" s="38"/>
      <c r="F122" s="38" t="s">
        <v>30</v>
      </c>
      <c r="G122" s="37">
        <v>69</v>
      </c>
      <c r="H122" s="37">
        <v>104</v>
      </c>
      <c r="I122" s="38" t="s">
        <v>171</v>
      </c>
      <c r="J122" s="37">
        <v>8518124088</v>
      </c>
      <c r="K122" s="37">
        <v>3.8</v>
      </c>
      <c r="L122" s="37">
        <v>0.38</v>
      </c>
      <c r="M122" s="35"/>
      <c r="N122" s="35"/>
      <c r="O122" s="35"/>
      <c r="P122" s="35"/>
      <c r="Q122" s="35"/>
      <c r="R122" s="35">
        <v>1</v>
      </c>
      <c r="S122" s="35"/>
      <c r="T122" s="35"/>
      <c r="U122" s="35"/>
      <c r="V122" s="35"/>
      <c r="W122" s="38" t="s">
        <v>27</v>
      </c>
      <c r="X122" s="35"/>
      <c r="Y122" s="35"/>
      <c r="Z122" s="38">
        <f t="shared" si="3"/>
        <v>1</v>
      </c>
      <c r="AA122" s="38">
        <f t="shared" si="4"/>
        <v>0</v>
      </c>
      <c r="AB122" s="38" t="s">
        <v>27</v>
      </c>
      <c r="AC122" s="38" t="s">
        <v>257</v>
      </c>
      <c r="AD122" s="37">
        <v>0</v>
      </c>
      <c r="AE122" s="37">
        <v>0</v>
      </c>
      <c r="AF122" s="37">
        <v>0</v>
      </c>
      <c r="AG122" s="37">
        <v>0</v>
      </c>
      <c r="AH122" s="38" t="s">
        <v>381</v>
      </c>
      <c r="AI122" s="37">
        <v>16</v>
      </c>
      <c r="AJ122" s="35"/>
      <c r="AK122" s="38" t="s">
        <v>443</v>
      </c>
      <c r="AL122" s="38">
        <f t="shared" si="5"/>
        <v>1</v>
      </c>
      <c r="AM122" s="38" t="s">
        <v>27</v>
      </c>
      <c r="AN122" s="38" t="s">
        <v>680</v>
      </c>
      <c r="AO122" s="37">
        <v>25</v>
      </c>
      <c r="AP122" s="38" t="s">
        <v>677</v>
      </c>
      <c r="AQ122" s="38" t="s">
        <v>725</v>
      </c>
      <c r="AR122" s="38" t="s">
        <v>27</v>
      </c>
      <c r="AS122" s="38" t="s">
        <v>726</v>
      </c>
      <c r="AT122" s="38" t="s">
        <v>27</v>
      </c>
      <c r="AU122" s="38" t="s">
        <v>27</v>
      </c>
      <c r="AV122" s="38" t="s">
        <v>27</v>
      </c>
      <c r="AW122" s="34"/>
      <c r="AX122" s="34" t="s">
        <v>748</v>
      </c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</row>
    <row r="123" spans="1:87" ht="14.25" customHeight="1" x14ac:dyDescent="0.25">
      <c r="A123" s="37">
        <v>555</v>
      </c>
      <c r="B123" s="38" t="s">
        <v>78</v>
      </c>
      <c r="C123" s="38" t="s">
        <v>26</v>
      </c>
      <c r="D123" s="38" t="s">
        <v>37</v>
      </c>
      <c r="E123" s="38"/>
      <c r="F123" s="38" t="s">
        <v>30</v>
      </c>
      <c r="G123" s="37">
        <v>69</v>
      </c>
      <c r="H123" s="37">
        <v>104</v>
      </c>
      <c r="I123" s="38" t="s">
        <v>172</v>
      </c>
      <c r="J123" s="37">
        <v>8517821164</v>
      </c>
      <c r="K123" s="37">
        <v>3.7333333333333298</v>
      </c>
      <c r="L123" s="37">
        <v>0.37333333333333302</v>
      </c>
      <c r="M123" s="47"/>
      <c r="N123" s="35"/>
      <c r="O123" s="47"/>
      <c r="P123" s="47"/>
      <c r="Q123" s="47"/>
      <c r="R123" s="35">
        <v>1</v>
      </c>
      <c r="S123" s="47"/>
      <c r="T123" s="47"/>
      <c r="U123" s="47"/>
      <c r="V123" s="47"/>
      <c r="W123" s="38" t="s">
        <v>27</v>
      </c>
      <c r="X123" s="47"/>
      <c r="Y123" s="47"/>
      <c r="Z123" s="38">
        <f t="shared" si="3"/>
        <v>1</v>
      </c>
      <c r="AA123" s="38">
        <f t="shared" si="4"/>
        <v>0</v>
      </c>
      <c r="AB123" s="38" t="s">
        <v>765</v>
      </c>
      <c r="AC123" s="38" t="s">
        <v>27</v>
      </c>
      <c r="AD123" s="37">
        <v>0</v>
      </c>
      <c r="AE123" s="37">
        <v>0</v>
      </c>
      <c r="AF123" s="37">
        <v>0</v>
      </c>
      <c r="AG123" s="37">
        <v>0</v>
      </c>
      <c r="AH123" s="38" t="s">
        <v>381</v>
      </c>
      <c r="AI123" s="37">
        <v>16</v>
      </c>
      <c r="AJ123" s="47"/>
      <c r="AK123" s="38" t="s">
        <v>444</v>
      </c>
      <c r="AL123" s="38">
        <f t="shared" si="5"/>
        <v>1</v>
      </c>
      <c r="AM123" s="38" t="s">
        <v>27</v>
      </c>
      <c r="AN123" s="38" t="s">
        <v>680</v>
      </c>
      <c r="AO123" s="37">
        <v>29</v>
      </c>
      <c r="AP123" s="38" t="s">
        <v>674</v>
      </c>
      <c r="AQ123" s="38" t="s">
        <v>691</v>
      </c>
      <c r="AR123" s="38" t="s">
        <v>695</v>
      </c>
      <c r="AS123" s="38" t="s">
        <v>727</v>
      </c>
      <c r="AT123" s="38" t="s">
        <v>27</v>
      </c>
      <c r="AU123" s="38" t="s">
        <v>27</v>
      </c>
      <c r="AV123" s="38" t="s">
        <v>696</v>
      </c>
      <c r="AW123" s="50"/>
      <c r="AX123" s="34" t="s">
        <v>748</v>
      </c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0"/>
      <c r="CF123" s="50"/>
      <c r="CG123" s="50"/>
      <c r="CH123" s="50"/>
      <c r="CI123" s="50"/>
    </row>
    <row r="124" spans="1:87" ht="14.25" customHeight="1" x14ac:dyDescent="0.25">
      <c r="A124" s="37">
        <v>571</v>
      </c>
      <c r="B124" s="38" t="s">
        <v>78</v>
      </c>
      <c r="C124" s="38" t="s">
        <v>28</v>
      </c>
      <c r="D124" s="38" t="s">
        <v>37</v>
      </c>
      <c r="E124" s="38"/>
      <c r="F124" s="38" t="s">
        <v>30</v>
      </c>
      <c r="G124" s="37">
        <v>69</v>
      </c>
      <c r="H124" s="37">
        <v>104</v>
      </c>
      <c r="I124" s="38" t="s">
        <v>173</v>
      </c>
      <c r="J124" s="37">
        <v>79215167188</v>
      </c>
      <c r="K124" s="37">
        <v>4.4000000000000004</v>
      </c>
      <c r="L124" s="37">
        <v>0.44</v>
      </c>
      <c r="M124" s="47"/>
      <c r="N124" s="35"/>
      <c r="O124" s="35"/>
      <c r="P124" s="47"/>
      <c r="Q124" s="47"/>
      <c r="R124" s="35">
        <v>1</v>
      </c>
      <c r="S124" s="47"/>
      <c r="T124" s="47"/>
      <c r="U124" s="35"/>
      <c r="V124" s="35"/>
      <c r="W124" s="38" t="s">
        <v>27</v>
      </c>
      <c r="X124" s="35"/>
      <c r="Y124" s="35"/>
      <c r="Z124" s="38">
        <f t="shared" si="3"/>
        <v>1</v>
      </c>
      <c r="AA124" s="38">
        <f t="shared" si="4"/>
        <v>0</v>
      </c>
      <c r="AB124" s="38" t="s">
        <v>102</v>
      </c>
      <c r="AC124" s="38" t="s">
        <v>27</v>
      </c>
      <c r="AD124" s="37">
        <v>0</v>
      </c>
      <c r="AE124" s="37">
        <v>0</v>
      </c>
      <c r="AF124" s="37">
        <v>0</v>
      </c>
      <c r="AG124" s="37">
        <v>0</v>
      </c>
      <c r="AH124" s="38" t="s">
        <v>381</v>
      </c>
      <c r="AI124" s="37">
        <v>16</v>
      </c>
      <c r="AJ124" s="35"/>
      <c r="AK124" s="38" t="s">
        <v>445</v>
      </c>
      <c r="AL124" s="38">
        <f t="shared" si="5"/>
        <v>1</v>
      </c>
      <c r="AM124" s="38" t="s">
        <v>27</v>
      </c>
      <c r="AN124" s="38" t="s">
        <v>673</v>
      </c>
      <c r="AO124" s="37">
        <v>18</v>
      </c>
      <c r="AP124" s="38" t="s">
        <v>677</v>
      </c>
      <c r="AQ124" s="38" t="s">
        <v>728</v>
      </c>
      <c r="AR124" s="38" t="s">
        <v>27</v>
      </c>
      <c r="AS124" s="38" t="s">
        <v>686</v>
      </c>
      <c r="AT124" s="38" t="s">
        <v>27</v>
      </c>
      <c r="AU124" s="38" t="s">
        <v>27</v>
      </c>
      <c r="AV124" s="38" t="s">
        <v>27</v>
      </c>
      <c r="AW124" s="34"/>
      <c r="AX124" s="34" t="s">
        <v>747</v>
      </c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</row>
    <row r="125" spans="1:87" ht="14.25" customHeight="1" x14ac:dyDescent="0.25">
      <c r="A125" s="37">
        <v>13</v>
      </c>
      <c r="B125" s="38" t="s">
        <v>78</v>
      </c>
      <c r="C125" s="38" t="s">
        <v>28</v>
      </c>
      <c r="D125" s="38" t="s">
        <v>38</v>
      </c>
      <c r="E125" s="38"/>
      <c r="F125" s="38" t="s">
        <v>500</v>
      </c>
      <c r="G125" s="37">
        <v>29</v>
      </c>
      <c r="H125" s="37">
        <v>120</v>
      </c>
      <c r="I125" s="38" t="s">
        <v>92</v>
      </c>
      <c r="J125" s="37">
        <v>9165180138</v>
      </c>
      <c r="K125" s="37">
        <v>0</v>
      </c>
      <c r="L125" s="37">
        <v>0</v>
      </c>
      <c r="M125" s="40">
        <v>2</v>
      </c>
      <c r="N125" s="35"/>
      <c r="O125" s="40">
        <v>14</v>
      </c>
      <c r="P125" s="40">
        <v>6</v>
      </c>
      <c r="Q125" s="40">
        <v>4</v>
      </c>
      <c r="R125" s="35"/>
      <c r="S125" s="40">
        <v>4</v>
      </c>
      <c r="T125" s="35"/>
      <c r="U125" s="35"/>
      <c r="V125" s="40">
        <v>2.5</v>
      </c>
      <c r="W125" s="38" t="s">
        <v>27</v>
      </c>
      <c r="X125" s="40">
        <v>0.5</v>
      </c>
      <c r="Y125" s="40">
        <v>3</v>
      </c>
      <c r="Z125" s="38">
        <f t="shared" si="3"/>
        <v>36</v>
      </c>
      <c r="AA125" s="38">
        <f t="shared" si="4"/>
        <v>3</v>
      </c>
      <c r="AB125" s="38" t="s">
        <v>27</v>
      </c>
      <c r="AC125" s="38" t="s">
        <v>27</v>
      </c>
      <c r="AD125" s="37">
        <v>10</v>
      </c>
      <c r="AE125" s="37">
        <v>20</v>
      </c>
      <c r="AF125" s="37">
        <v>4</v>
      </c>
      <c r="AG125" s="37">
        <v>51</v>
      </c>
      <c r="AH125" s="38" t="s">
        <v>535</v>
      </c>
      <c r="AI125" s="37">
        <v>11</v>
      </c>
      <c r="AJ125" s="40">
        <v>1</v>
      </c>
      <c r="AK125" s="38" t="s">
        <v>536</v>
      </c>
      <c r="AL125" s="38">
        <f t="shared" si="5"/>
        <v>1</v>
      </c>
      <c r="AM125" s="38" t="s">
        <v>27</v>
      </c>
      <c r="AN125" s="38" t="s">
        <v>680</v>
      </c>
      <c r="AO125" s="37">
        <v>24</v>
      </c>
      <c r="AP125" s="38" t="s">
        <v>677</v>
      </c>
      <c r="AQ125" s="38" t="s">
        <v>679</v>
      </c>
      <c r="AR125" s="38" t="s">
        <v>27</v>
      </c>
      <c r="AS125" s="38" t="s">
        <v>681</v>
      </c>
      <c r="AT125" s="38" t="s">
        <v>27</v>
      </c>
      <c r="AU125" s="38" t="s">
        <v>27</v>
      </c>
      <c r="AV125" s="38" t="s">
        <v>27</v>
      </c>
      <c r="AW125" s="50"/>
      <c r="AX125" s="34" t="s">
        <v>747</v>
      </c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0"/>
      <c r="CF125" s="50"/>
      <c r="CG125" s="50"/>
      <c r="CH125" s="50"/>
      <c r="CI125" s="50"/>
    </row>
    <row r="126" spans="1:87" ht="14.25" customHeight="1" x14ac:dyDescent="0.25">
      <c r="A126" s="37">
        <v>34</v>
      </c>
      <c r="B126" s="38" t="s">
        <v>78</v>
      </c>
      <c r="C126" s="38" t="s">
        <v>28</v>
      </c>
      <c r="D126" s="38" t="s">
        <v>38</v>
      </c>
      <c r="E126" s="38"/>
      <c r="F126" s="38" t="s">
        <v>500</v>
      </c>
      <c r="G126" s="37">
        <v>29</v>
      </c>
      <c r="H126" s="37">
        <v>120</v>
      </c>
      <c r="I126" s="38" t="s">
        <v>98</v>
      </c>
      <c r="J126" s="37">
        <v>871611960</v>
      </c>
      <c r="K126" s="37">
        <v>2.0499999999999998</v>
      </c>
      <c r="L126" s="37">
        <v>0.41</v>
      </c>
      <c r="M126" s="47"/>
      <c r="N126" s="35"/>
      <c r="O126" s="47"/>
      <c r="P126" s="47"/>
      <c r="Q126" s="47"/>
      <c r="R126" s="47">
        <v>1</v>
      </c>
      <c r="S126" s="47"/>
      <c r="T126" s="47"/>
      <c r="U126" s="47"/>
      <c r="V126" s="47"/>
      <c r="W126" s="38" t="s">
        <v>27</v>
      </c>
      <c r="X126" s="47"/>
      <c r="Y126" s="47"/>
      <c r="Z126" s="38">
        <f t="shared" si="3"/>
        <v>1</v>
      </c>
      <c r="AA126" s="38">
        <f t="shared" si="4"/>
        <v>0</v>
      </c>
      <c r="AB126" s="38" t="s">
        <v>27</v>
      </c>
      <c r="AC126" s="38" t="s">
        <v>257</v>
      </c>
      <c r="AD126" s="37">
        <v>0</v>
      </c>
      <c r="AE126" s="37">
        <v>0</v>
      </c>
      <c r="AF126" s="37">
        <v>0</v>
      </c>
      <c r="AG126" s="37">
        <v>0</v>
      </c>
      <c r="AH126" s="38" t="s">
        <v>503</v>
      </c>
      <c r="AI126" s="37">
        <v>25</v>
      </c>
      <c r="AJ126" s="47"/>
      <c r="AK126" s="38" t="s">
        <v>537</v>
      </c>
      <c r="AL126" s="38">
        <f t="shared" si="5"/>
        <v>1</v>
      </c>
      <c r="AM126" s="38" t="s">
        <v>27</v>
      </c>
      <c r="AN126" s="38" t="s">
        <v>673</v>
      </c>
      <c r="AO126" s="37">
        <v>28</v>
      </c>
      <c r="AP126" s="38" t="s">
        <v>677</v>
      </c>
      <c r="AQ126" s="38" t="s">
        <v>685</v>
      </c>
      <c r="AR126" s="38" t="s">
        <v>27</v>
      </c>
      <c r="AS126" s="38" t="s">
        <v>686</v>
      </c>
      <c r="AT126" s="38" t="s">
        <v>27</v>
      </c>
      <c r="AU126" s="38" t="s">
        <v>27</v>
      </c>
      <c r="AV126" s="38" t="s">
        <v>27</v>
      </c>
      <c r="AW126" s="50"/>
      <c r="AX126" s="34" t="s">
        <v>747</v>
      </c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0"/>
      <c r="CF126" s="50"/>
      <c r="CG126" s="50"/>
      <c r="CH126" s="50"/>
      <c r="CI126" s="50"/>
    </row>
    <row r="127" spans="1:87" ht="14.25" customHeight="1" x14ac:dyDescent="0.25">
      <c r="A127" s="37">
        <v>50</v>
      </c>
      <c r="B127" s="38" t="s">
        <v>78</v>
      </c>
      <c r="C127" s="38" t="s">
        <v>28</v>
      </c>
      <c r="D127" s="38" t="s">
        <v>38</v>
      </c>
      <c r="E127" s="38"/>
      <c r="F127" s="38" t="s">
        <v>500</v>
      </c>
      <c r="G127" s="37">
        <v>29</v>
      </c>
      <c r="H127" s="37">
        <v>120</v>
      </c>
      <c r="I127" s="38" t="s">
        <v>101</v>
      </c>
      <c r="J127" s="37">
        <v>17888851</v>
      </c>
      <c r="K127" s="37">
        <v>2</v>
      </c>
      <c r="L127" s="37">
        <v>0.4</v>
      </c>
      <c r="M127" s="37">
        <v>4</v>
      </c>
      <c r="N127" s="47"/>
      <c r="O127" s="39"/>
      <c r="P127" s="37">
        <v>9</v>
      </c>
      <c r="Q127" s="37">
        <v>4</v>
      </c>
      <c r="R127" s="47">
        <v>1</v>
      </c>
      <c r="S127" s="37">
        <v>4</v>
      </c>
      <c r="T127" s="39"/>
      <c r="U127" s="47"/>
      <c r="V127" s="37">
        <v>0.5</v>
      </c>
      <c r="W127" s="38" t="s">
        <v>27</v>
      </c>
      <c r="X127" s="37">
        <v>0.5</v>
      </c>
      <c r="Y127" s="37">
        <v>1</v>
      </c>
      <c r="Z127" s="38">
        <f t="shared" si="3"/>
        <v>24</v>
      </c>
      <c r="AA127" s="38">
        <f t="shared" si="4"/>
        <v>1</v>
      </c>
      <c r="AB127" s="38" t="s">
        <v>99</v>
      </c>
      <c r="AC127" s="38" t="s">
        <v>27</v>
      </c>
      <c r="AD127" s="37">
        <v>5</v>
      </c>
      <c r="AE127" s="37">
        <v>1</v>
      </c>
      <c r="AF127" s="37">
        <v>1</v>
      </c>
      <c r="AG127" s="37">
        <v>8</v>
      </c>
      <c r="AH127" s="38" t="s">
        <v>503</v>
      </c>
      <c r="AI127" s="37">
        <v>25</v>
      </c>
      <c r="AJ127" s="47"/>
      <c r="AK127" s="38" t="s">
        <v>538</v>
      </c>
      <c r="AL127" s="38">
        <f t="shared" si="5"/>
        <v>1</v>
      </c>
      <c r="AM127" s="38" t="s">
        <v>27</v>
      </c>
      <c r="AN127" s="38" t="s">
        <v>680</v>
      </c>
      <c r="AO127" s="37">
        <v>30</v>
      </c>
      <c r="AP127" s="38" t="s">
        <v>674</v>
      </c>
      <c r="AQ127" s="38" t="s">
        <v>687</v>
      </c>
      <c r="AR127" s="38" t="s">
        <v>27</v>
      </c>
      <c r="AS127" s="38" t="s">
        <v>688</v>
      </c>
      <c r="AT127" s="38" t="s">
        <v>27</v>
      </c>
      <c r="AU127" s="38" t="s">
        <v>27</v>
      </c>
      <c r="AV127" s="38" t="s">
        <v>27</v>
      </c>
      <c r="AW127" s="34"/>
      <c r="AX127" s="34" t="s">
        <v>748</v>
      </c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</row>
    <row r="128" spans="1:87" ht="14.25" customHeight="1" x14ac:dyDescent="0.25">
      <c r="A128" s="37">
        <v>66</v>
      </c>
      <c r="B128" s="38" t="s">
        <v>78</v>
      </c>
      <c r="C128" s="38" t="s">
        <v>28</v>
      </c>
      <c r="D128" s="38" t="s">
        <v>38</v>
      </c>
      <c r="E128" s="38"/>
      <c r="F128" s="38" t="s">
        <v>500</v>
      </c>
      <c r="G128" s="37">
        <v>29</v>
      </c>
      <c r="H128" s="37">
        <v>120</v>
      </c>
      <c r="I128" s="38" t="s">
        <v>104</v>
      </c>
      <c r="J128" s="37">
        <v>134766397</v>
      </c>
      <c r="K128" s="37">
        <v>2.2000000000000002</v>
      </c>
      <c r="L128" s="37">
        <v>0.44</v>
      </c>
      <c r="M128" s="40">
        <v>1</v>
      </c>
      <c r="N128" s="35"/>
      <c r="O128" s="35"/>
      <c r="P128" s="40">
        <v>1</v>
      </c>
      <c r="Q128" s="47"/>
      <c r="R128" s="35">
        <v>1</v>
      </c>
      <c r="S128" s="47"/>
      <c r="T128" s="47"/>
      <c r="U128" s="47"/>
      <c r="V128" s="47"/>
      <c r="W128" s="38" t="s">
        <v>27</v>
      </c>
      <c r="X128" s="47"/>
      <c r="Y128" s="47"/>
      <c r="Z128" s="38">
        <f t="shared" si="3"/>
        <v>3</v>
      </c>
      <c r="AA128" s="38">
        <f t="shared" si="4"/>
        <v>0</v>
      </c>
      <c r="AB128" s="38" t="s">
        <v>27</v>
      </c>
      <c r="AC128" s="38" t="s">
        <v>257</v>
      </c>
      <c r="AD128" s="37">
        <v>0</v>
      </c>
      <c r="AE128" s="37">
        <v>2</v>
      </c>
      <c r="AF128" s="37">
        <v>0</v>
      </c>
      <c r="AG128" s="37">
        <v>3</v>
      </c>
      <c r="AH128" s="38" t="s">
        <v>503</v>
      </c>
      <c r="AI128" s="37">
        <v>25</v>
      </c>
      <c r="AJ128" s="47"/>
      <c r="AK128" s="38" t="s">
        <v>539</v>
      </c>
      <c r="AL128" s="38">
        <f t="shared" si="5"/>
        <v>1</v>
      </c>
      <c r="AM128" s="38" t="s">
        <v>27</v>
      </c>
      <c r="AN128" s="38" t="s">
        <v>673</v>
      </c>
      <c r="AO128" s="37">
        <v>20</v>
      </c>
      <c r="AP128" s="38" t="s">
        <v>674</v>
      </c>
      <c r="AQ128" s="38" t="s">
        <v>689</v>
      </c>
      <c r="AR128" s="38" t="s">
        <v>27</v>
      </c>
      <c r="AS128" s="38" t="s">
        <v>27</v>
      </c>
      <c r="AT128" s="38" t="s">
        <v>27</v>
      </c>
      <c r="AU128" s="38" t="s">
        <v>27</v>
      </c>
      <c r="AV128" s="38" t="s">
        <v>27</v>
      </c>
      <c r="AW128" s="34"/>
      <c r="AX128" s="34" t="s">
        <v>747</v>
      </c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</row>
    <row r="129" spans="1:87" ht="14.25" customHeight="1" x14ac:dyDescent="0.25">
      <c r="A129" s="37">
        <v>89</v>
      </c>
      <c r="B129" s="38" t="s">
        <v>78</v>
      </c>
      <c r="C129" s="38" t="s">
        <v>26</v>
      </c>
      <c r="D129" s="38" t="s">
        <v>38</v>
      </c>
      <c r="E129" s="38"/>
      <c r="F129" s="38" t="s">
        <v>500</v>
      </c>
      <c r="G129" s="37">
        <v>29</v>
      </c>
      <c r="H129" s="37">
        <v>120</v>
      </c>
      <c r="I129" s="38" t="s">
        <v>106</v>
      </c>
      <c r="J129" s="37">
        <v>90153375</v>
      </c>
      <c r="K129" s="37">
        <v>1.93333333333333</v>
      </c>
      <c r="L129" s="37">
        <v>0.38666666666666699</v>
      </c>
      <c r="M129" s="37">
        <v>1</v>
      </c>
      <c r="N129" s="35"/>
      <c r="O129" s="39"/>
      <c r="P129" s="37">
        <v>1</v>
      </c>
      <c r="Q129" s="39"/>
      <c r="R129" s="35">
        <v>1</v>
      </c>
      <c r="S129" s="39"/>
      <c r="T129" s="39"/>
      <c r="U129" s="39"/>
      <c r="V129" s="39"/>
      <c r="W129" s="38" t="s">
        <v>27</v>
      </c>
      <c r="X129" s="39"/>
      <c r="Y129" s="39"/>
      <c r="Z129" s="38">
        <f t="shared" si="3"/>
        <v>3</v>
      </c>
      <c r="AA129" s="38">
        <f t="shared" si="4"/>
        <v>0</v>
      </c>
      <c r="AB129" s="38" t="s">
        <v>765</v>
      </c>
      <c r="AC129" s="38" t="s">
        <v>257</v>
      </c>
      <c r="AD129" s="37">
        <v>0</v>
      </c>
      <c r="AE129" s="37">
        <v>1</v>
      </c>
      <c r="AF129" s="37">
        <v>0</v>
      </c>
      <c r="AG129" s="37">
        <v>2</v>
      </c>
      <c r="AH129" s="38" t="s">
        <v>503</v>
      </c>
      <c r="AI129" s="37">
        <v>25</v>
      </c>
      <c r="AJ129" s="47"/>
      <c r="AK129" s="38" t="s">
        <v>540</v>
      </c>
      <c r="AL129" s="38">
        <f t="shared" si="5"/>
        <v>1</v>
      </c>
      <c r="AM129" s="38" t="s">
        <v>27</v>
      </c>
      <c r="AN129" s="38" t="s">
        <v>673</v>
      </c>
      <c r="AO129" s="37">
        <v>18</v>
      </c>
      <c r="AP129" s="38" t="s">
        <v>677</v>
      </c>
      <c r="AQ129" s="38" t="s">
        <v>690</v>
      </c>
      <c r="AR129" s="38" t="s">
        <v>27</v>
      </c>
      <c r="AS129" s="38" t="s">
        <v>27</v>
      </c>
      <c r="AT129" s="38" t="s">
        <v>27</v>
      </c>
      <c r="AU129" s="38" t="s">
        <v>27</v>
      </c>
      <c r="AV129" s="38" t="s">
        <v>27</v>
      </c>
      <c r="AW129" s="50"/>
      <c r="AX129" s="34" t="s">
        <v>747</v>
      </c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0"/>
      <c r="CF129" s="50"/>
      <c r="CG129" s="50"/>
      <c r="CH129" s="50"/>
      <c r="CI129" s="50"/>
    </row>
    <row r="130" spans="1:87" ht="14.25" customHeight="1" x14ac:dyDescent="0.25">
      <c r="A130" s="37">
        <v>117</v>
      </c>
      <c r="B130" s="38" t="s">
        <v>78</v>
      </c>
      <c r="C130" s="38" t="s">
        <v>28</v>
      </c>
      <c r="D130" s="38" t="s">
        <v>38</v>
      </c>
      <c r="E130" s="38"/>
      <c r="F130" s="38" t="s">
        <v>500</v>
      </c>
      <c r="G130" s="37">
        <v>29</v>
      </c>
      <c r="H130" s="37">
        <v>120</v>
      </c>
      <c r="I130" s="38" t="s">
        <v>114</v>
      </c>
      <c r="J130" s="37">
        <v>17888853</v>
      </c>
      <c r="K130" s="37">
        <v>2</v>
      </c>
      <c r="L130" s="37">
        <v>0.4</v>
      </c>
      <c r="M130" s="39"/>
      <c r="N130" s="35"/>
      <c r="O130" s="35"/>
      <c r="P130" s="39"/>
      <c r="Q130" s="39"/>
      <c r="R130" s="35">
        <v>1</v>
      </c>
      <c r="S130" s="39"/>
      <c r="T130" s="39"/>
      <c r="U130" s="39"/>
      <c r="V130" s="39"/>
      <c r="W130" s="38" t="s">
        <v>27</v>
      </c>
      <c r="X130" s="39"/>
      <c r="Y130" s="39"/>
      <c r="Z130" s="38">
        <f t="shared" ref="Z130:Z193" si="6">SUM(M130:Y130)</f>
        <v>1</v>
      </c>
      <c r="AA130" s="38">
        <f t="shared" ref="AA130:AA193" si="7">SUM(U130:X130)</f>
        <v>0</v>
      </c>
      <c r="AB130" s="38" t="s">
        <v>99</v>
      </c>
      <c r="AC130" s="38" t="s">
        <v>257</v>
      </c>
      <c r="AD130" s="37">
        <v>0</v>
      </c>
      <c r="AE130" s="37">
        <v>0</v>
      </c>
      <c r="AF130" s="37">
        <v>0</v>
      </c>
      <c r="AG130" s="37">
        <v>0</v>
      </c>
      <c r="AH130" s="38" t="s">
        <v>503</v>
      </c>
      <c r="AI130" s="37">
        <v>25</v>
      </c>
      <c r="AJ130" s="35"/>
      <c r="AK130" s="38" t="s">
        <v>115</v>
      </c>
      <c r="AL130" s="38">
        <f t="shared" ref="AL130:AL193" si="8">IF(OR(NOT(ISBLANK(V130)),NOT(ISBLANK(W130)),NOT(ISBLANK(X130)),NOT(ISBLANK(Y130)),AD130=2,AD130=3),1,0)</f>
        <v>1</v>
      </c>
      <c r="AM130" s="38" t="s">
        <v>27</v>
      </c>
      <c r="AN130" s="38" t="s">
        <v>680</v>
      </c>
      <c r="AO130" s="37">
        <v>30</v>
      </c>
      <c r="AP130" s="38" t="s">
        <v>674</v>
      </c>
      <c r="AQ130" s="38" t="s">
        <v>687</v>
      </c>
      <c r="AR130" s="38" t="s">
        <v>27</v>
      </c>
      <c r="AS130" s="38" t="s">
        <v>688</v>
      </c>
      <c r="AT130" s="38" t="s">
        <v>27</v>
      </c>
      <c r="AU130" s="38" t="s">
        <v>27</v>
      </c>
      <c r="AV130" s="38" t="s">
        <v>27</v>
      </c>
      <c r="AW130" s="50"/>
      <c r="AX130" s="34" t="s">
        <v>748</v>
      </c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0"/>
      <c r="CF130" s="50"/>
      <c r="CG130" s="50"/>
      <c r="CH130" s="50"/>
      <c r="CI130" s="50"/>
    </row>
    <row r="131" spans="1:87" ht="14.25" customHeight="1" x14ac:dyDescent="0.25">
      <c r="A131" s="37">
        <v>145</v>
      </c>
      <c r="B131" s="38" t="s">
        <v>78</v>
      </c>
      <c r="C131" s="38" t="s">
        <v>26</v>
      </c>
      <c r="D131" s="38" t="s">
        <v>38</v>
      </c>
      <c r="E131" s="38"/>
      <c r="F131" s="38" t="s">
        <v>500</v>
      </c>
      <c r="G131" s="37">
        <v>29</v>
      </c>
      <c r="H131" s="37">
        <v>120</v>
      </c>
      <c r="I131" s="38" t="s">
        <v>118</v>
      </c>
      <c r="J131" s="37">
        <v>10238105208</v>
      </c>
      <c r="K131" s="37">
        <v>0</v>
      </c>
      <c r="L131" s="37">
        <v>0</v>
      </c>
      <c r="M131" s="47"/>
      <c r="N131" s="35"/>
      <c r="O131" s="47"/>
      <c r="P131" s="47"/>
      <c r="Q131" s="47"/>
      <c r="R131" s="35"/>
      <c r="S131" s="47"/>
      <c r="T131" s="47"/>
      <c r="U131" s="47"/>
      <c r="V131" s="47"/>
      <c r="W131" s="38" t="s">
        <v>27</v>
      </c>
      <c r="X131" s="47"/>
      <c r="Y131" s="47"/>
      <c r="Z131" s="38">
        <f t="shared" si="6"/>
        <v>0</v>
      </c>
      <c r="AA131" s="38">
        <f t="shared" si="7"/>
        <v>0</v>
      </c>
      <c r="AB131" s="38" t="s">
        <v>27</v>
      </c>
      <c r="AC131" s="38" t="s">
        <v>226</v>
      </c>
      <c r="AD131" s="37">
        <v>0</v>
      </c>
      <c r="AE131" s="37">
        <v>0</v>
      </c>
      <c r="AF131" s="37">
        <v>0</v>
      </c>
      <c r="AG131" s="37">
        <v>0</v>
      </c>
      <c r="AH131" s="38" t="s">
        <v>503</v>
      </c>
      <c r="AI131" s="37">
        <v>25</v>
      </c>
      <c r="AJ131" s="35"/>
      <c r="AK131" s="38" t="s">
        <v>346</v>
      </c>
      <c r="AL131" s="38">
        <f t="shared" si="8"/>
        <v>1</v>
      </c>
      <c r="AM131" s="38" t="s">
        <v>27</v>
      </c>
      <c r="AN131" s="38" t="s">
        <v>673</v>
      </c>
      <c r="AO131" s="37">
        <v>29</v>
      </c>
      <c r="AP131" s="38" t="s">
        <v>677</v>
      </c>
      <c r="AQ131" s="38" t="s">
        <v>691</v>
      </c>
      <c r="AR131" s="38" t="s">
        <v>27</v>
      </c>
      <c r="AS131" s="38" t="s">
        <v>27</v>
      </c>
      <c r="AT131" s="38" t="s">
        <v>692</v>
      </c>
      <c r="AU131" s="38" t="s">
        <v>27</v>
      </c>
      <c r="AV131" s="38" t="s">
        <v>27</v>
      </c>
      <c r="AW131" s="50"/>
      <c r="AX131" s="34" t="s">
        <v>746</v>
      </c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0"/>
      <c r="CF131" s="50"/>
      <c r="CG131" s="50"/>
      <c r="CH131" s="50"/>
      <c r="CI131" s="50"/>
    </row>
    <row r="132" spans="1:87" ht="14.25" customHeight="1" x14ac:dyDescent="0.25">
      <c r="A132" s="37">
        <v>163</v>
      </c>
      <c r="B132" s="38" t="s">
        <v>78</v>
      </c>
      <c r="C132" s="38" t="s">
        <v>26</v>
      </c>
      <c r="D132" s="38" t="s">
        <v>38</v>
      </c>
      <c r="E132" s="38"/>
      <c r="F132" s="38" t="s">
        <v>500</v>
      </c>
      <c r="G132" s="37">
        <v>29</v>
      </c>
      <c r="H132" s="37">
        <v>120</v>
      </c>
      <c r="I132" s="38" t="s">
        <v>121</v>
      </c>
      <c r="J132" s="37">
        <v>8870124178</v>
      </c>
      <c r="K132" s="37">
        <v>2.3333333333333299</v>
      </c>
      <c r="L132" s="37">
        <v>0.46666666666666701</v>
      </c>
      <c r="M132" s="39"/>
      <c r="N132" s="35"/>
      <c r="O132" s="35"/>
      <c r="P132" s="39"/>
      <c r="Q132" s="39"/>
      <c r="R132" s="35">
        <v>1</v>
      </c>
      <c r="S132" s="39"/>
      <c r="T132" s="39"/>
      <c r="U132" s="39"/>
      <c r="V132" s="39"/>
      <c r="W132" s="38" t="s">
        <v>27</v>
      </c>
      <c r="X132" s="39"/>
      <c r="Y132" s="39"/>
      <c r="Z132" s="38">
        <f t="shared" si="6"/>
        <v>1</v>
      </c>
      <c r="AA132" s="38">
        <f t="shared" si="7"/>
        <v>0</v>
      </c>
      <c r="AB132" s="38" t="s">
        <v>89</v>
      </c>
      <c r="AC132" s="38" t="s">
        <v>27</v>
      </c>
      <c r="AD132" s="37">
        <v>0</v>
      </c>
      <c r="AE132" s="37">
        <v>0</v>
      </c>
      <c r="AF132" s="37">
        <v>0</v>
      </c>
      <c r="AG132" s="37">
        <v>0</v>
      </c>
      <c r="AH132" s="38" t="s">
        <v>503</v>
      </c>
      <c r="AI132" s="37">
        <v>25</v>
      </c>
      <c r="AJ132" s="35"/>
      <c r="AK132" s="38" t="s">
        <v>157</v>
      </c>
      <c r="AL132" s="38">
        <f t="shared" si="8"/>
        <v>1</v>
      </c>
      <c r="AM132" s="38" t="s">
        <v>27</v>
      </c>
      <c r="AN132" s="38" t="s">
        <v>673</v>
      </c>
      <c r="AO132" s="37">
        <v>21</v>
      </c>
      <c r="AP132" s="38" t="s">
        <v>677</v>
      </c>
      <c r="AQ132" s="38" t="s">
        <v>693</v>
      </c>
      <c r="AR132" s="38" t="s">
        <v>27</v>
      </c>
      <c r="AS132" s="38" t="s">
        <v>27</v>
      </c>
      <c r="AT132" s="38" t="s">
        <v>27</v>
      </c>
      <c r="AU132" s="38" t="s">
        <v>27</v>
      </c>
      <c r="AV132" s="38" t="s">
        <v>710</v>
      </c>
      <c r="AW132" s="50"/>
      <c r="AX132" s="34" t="s">
        <v>747</v>
      </c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0"/>
      <c r="CF132" s="50"/>
      <c r="CG132" s="50"/>
      <c r="CH132" s="50"/>
      <c r="CI132" s="50"/>
    </row>
    <row r="133" spans="1:87" ht="14.25" customHeight="1" x14ac:dyDescent="0.25">
      <c r="A133" s="37">
        <v>195</v>
      </c>
      <c r="B133" s="38" t="s">
        <v>78</v>
      </c>
      <c r="C133" s="38" t="s">
        <v>26</v>
      </c>
      <c r="D133" s="38" t="s">
        <v>38</v>
      </c>
      <c r="E133" s="38"/>
      <c r="F133" s="38" t="s">
        <v>500</v>
      </c>
      <c r="G133" s="37">
        <v>29</v>
      </c>
      <c r="H133" s="37">
        <v>120</v>
      </c>
      <c r="I133" s="38" t="s">
        <v>124</v>
      </c>
      <c r="J133" s="37">
        <v>1391113645</v>
      </c>
      <c r="K133" s="37">
        <v>2.43333333333333</v>
      </c>
      <c r="L133" s="37">
        <v>0.48666666666666702</v>
      </c>
      <c r="M133" s="40">
        <v>2</v>
      </c>
      <c r="N133" s="35"/>
      <c r="O133" s="35"/>
      <c r="P133" s="40">
        <v>3</v>
      </c>
      <c r="Q133" s="40">
        <v>1</v>
      </c>
      <c r="R133" s="35">
        <v>1</v>
      </c>
      <c r="S133" s="40">
        <v>1</v>
      </c>
      <c r="T133" s="47"/>
      <c r="U133" s="47"/>
      <c r="V133" s="47"/>
      <c r="W133" s="38" t="s">
        <v>27</v>
      </c>
      <c r="X133" s="47"/>
      <c r="Y133" s="47"/>
      <c r="Z133" s="38">
        <f t="shared" si="6"/>
        <v>8</v>
      </c>
      <c r="AA133" s="38">
        <f t="shared" si="7"/>
        <v>0</v>
      </c>
      <c r="AB133" s="38" t="s">
        <v>27</v>
      </c>
      <c r="AC133" s="38" t="s">
        <v>257</v>
      </c>
      <c r="AD133" s="37">
        <v>0</v>
      </c>
      <c r="AE133" s="37">
        <v>0</v>
      </c>
      <c r="AF133" s="37">
        <v>0</v>
      </c>
      <c r="AG133" s="37">
        <v>1</v>
      </c>
      <c r="AH133" s="38" t="s">
        <v>503</v>
      </c>
      <c r="AI133" s="37">
        <v>25</v>
      </c>
      <c r="AJ133" s="35"/>
      <c r="AK133" s="38" t="s">
        <v>543</v>
      </c>
      <c r="AL133" s="38">
        <f t="shared" si="8"/>
        <v>1</v>
      </c>
      <c r="AM133" s="38" t="s">
        <v>27</v>
      </c>
      <c r="AN133" s="38" t="s">
        <v>680</v>
      </c>
      <c r="AO133" s="37">
        <v>24</v>
      </c>
      <c r="AP133" s="38" t="s">
        <v>677</v>
      </c>
      <c r="AQ133" s="38" t="s">
        <v>691</v>
      </c>
      <c r="AR133" s="38" t="s">
        <v>695</v>
      </c>
      <c r="AS133" s="38" t="s">
        <v>27</v>
      </c>
      <c r="AT133" s="38" t="s">
        <v>692</v>
      </c>
      <c r="AU133" s="38" t="s">
        <v>695</v>
      </c>
      <c r="AV133" s="38" t="s">
        <v>27</v>
      </c>
      <c r="AW133" s="34"/>
      <c r="AX133" s="34" t="s">
        <v>746</v>
      </c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</row>
    <row r="134" spans="1:87" ht="14.25" customHeight="1" x14ac:dyDescent="0.25">
      <c r="A134" s="37">
        <v>211</v>
      </c>
      <c r="B134" s="38" t="s">
        <v>78</v>
      </c>
      <c r="C134" s="38" t="s">
        <v>26</v>
      </c>
      <c r="D134" s="38" t="s">
        <v>38</v>
      </c>
      <c r="E134" s="38"/>
      <c r="F134" s="38" t="s">
        <v>500</v>
      </c>
      <c r="G134" s="37">
        <v>29</v>
      </c>
      <c r="H134" s="37">
        <v>120</v>
      </c>
      <c r="I134" s="38" t="s">
        <v>126</v>
      </c>
      <c r="J134" s="37">
        <v>8916155192</v>
      </c>
      <c r="K134" s="37">
        <v>1.93333333333333</v>
      </c>
      <c r="L134" s="37">
        <v>0.38666666666666699</v>
      </c>
      <c r="M134" s="39"/>
      <c r="N134" s="35"/>
      <c r="O134" s="39"/>
      <c r="P134" s="39"/>
      <c r="Q134" s="39"/>
      <c r="R134" s="35">
        <v>1</v>
      </c>
      <c r="S134" s="39"/>
      <c r="T134" s="39"/>
      <c r="U134" s="47"/>
      <c r="V134" s="39"/>
      <c r="W134" s="38" t="s">
        <v>27</v>
      </c>
      <c r="X134" s="39"/>
      <c r="Y134" s="39"/>
      <c r="Z134" s="38">
        <f t="shared" si="6"/>
        <v>1</v>
      </c>
      <c r="AA134" s="38">
        <f t="shared" si="7"/>
        <v>0</v>
      </c>
      <c r="AB134" s="38" t="s">
        <v>765</v>
      </c>
      <c r="AC134" s="38" t="s">
        <v>27</v>
      </c>
      <c r="AD134" s="37">
        <v>0</v>
      </c>
      <c r="AE134" s="37">
        <v>0</v>
      </c>
      <c r="AF134" s="37">
        <v>0</v>
      </c>
      <c r="AG134" s="37">
        <v>0</v>
      </c>
      <c r="AH134" s="38" t="s">
        <v>503</v>
      </c>
      <c r="AI134" s="37">
        <v>25</v>
      </c>
      <c r="AJ134" s="47"/>
      <c r="AK134" s="38" t="s">
        <v>544</v>
      </c>
      <c r="AL134" s="38">
        <f t="shared" si="8"/>
        <v>1</v>
      </c>
      <c r="AM134" s="38" t="s">
        <v>27</v>
      </c>
      <c r="AN134" s="38" t="s">
        <v>680</v>
      </c>
      <c r="AO134" s="37">
        <v>30</v>
      </c>
      <c r="AP134" s="38" t="s">
        <v>677</v>
      </c>
      <c r="AQ134" s="38" t="s">
        <v>697</v>
      </c>
      <c r="AR134" s="38" t="s">
        <v>27</v>
      </c>
      <c r="AS134" s="38" t="s">
        <v>27</v>
      </c>
      <c r="AT134" s="38" t="s">
        <v>27</v>
      </c>
      <c r="AU134" s="38" t="s">
        <v>27</v>
      </c>
      <c r="AV134" s="38" t="s">
        <v>27</v>
      </c>
      <c r="AW134" s="34"/>
      <c r="AX134" s="34" t="s">
        <v>747</v>
      </c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</row>
    <row r="135" spans="1:87" ht="14.25" customHeight="1" x14ac:dyDescent="0.25">
      <c r="A135" s="37">
        <v>260</v>
      </c>
      <c r="B135" s="38" t="s">
        <v>78</v>
      </c>
      <c r="C135" s="38" t="s">
        <v>26</v>
      </c>
      <c r="D135" s="38" t="s">
        <v>38</v>
      </c>
      <c r="E135" s="38"/>
      <c r="F135" s="38" t="s">
        <v>500</v>
      </c>
      <c r="G135" s="37">
        <v>29</v>
      </c>
      <c r="H135" s="37">
        <v>120</v>
      </c>
      <c r="I135" s="38" t="s">
        <v>130</v>
      </c>
      <c r="J135" s="37">
        <v>3712062108</v>
      </c>
      <c r="K135" s="37">
        <v>1.9666666666666699</v>
      </c>
      <c r="L135" s="37">
        <v>0.39333333333333298</v>
      </c>
      <c r="M135" s="39"/>
      <c r="N135" s="35"/>
      <c r="O135" s="35"/>
      <c r="P135" s="39"/>
      <c r="Q135" s="39"/>
      <c r="R135" s="35">
        <v>1</v>
      </c>
      <c r="S135" s="39"/>
      <c r="T135" s="39"/>
      <c r="U135" s="39"/>
      <c r="V135" s="35"/>
      <c r="W135" s="38" t="s">
        <v>27</v>
      </c>
      <c r="X135" s="35"/>
      <c r="Y135" s="39"/>
      <c r="Z135" s="38">
        <f t="shared" si="6"/>
        <v>1</v>
      </c>
      <c r="AA135" s="38">
        <f t="shared" si="7"/>
        <v>0</v>
      </c>
      <c r="AB135" s="38" t="s">
        <v>27</v>
      </c>
      <c r="AC135" s="38" t="s">
        <v>257</v>
      </c>
      <c r="AD135" s="37">
        <v>0</v>
      </c>
      <c r="AE135" s="37">
        <v>0</v>
      </c>
      <c r="AF135" s="37">
        <v>0</v>
      </c>
      <c r="AG135" s="37">
        <v>0</v>
      </c>
      <c r="AH135" s="38" t="s">
        <v>503</v>
      </c>
      <c r="AI135" s="37">
        <v>25</v>
      </c>
      <c r="AJ135" s="35"/>
      <c r="AK135" s="38" t="s">
        <v>547</v>
      </c>
      <c r="AL135" s="38">
        <f t="shared" si="8"/>
        <v>1</v>
      </c>
      <c r="AM135" s="38" t="s">
        <v>27</v>
      </c>
      <c r="AN135" s="38" t="s">
        <v>680</v>
      </c>
      <c r="AO135" s="37">
        <v>28</v>
      </c>
      <c r="AP135" s="38" t="s">
        <v>677</v>
      </c>
      <c r="AQ135" s="38" t="s">
        <v>700</v>
      </c>
      <c r="AR135" s="38" t="s">
        <v>695</v>
      </c>
      <c r="AS135" s="38" t="s">
        <v>701</v>
      </c>
      <c r="AT135" s="38" t="s">
        <v>27</v>
      </c>
      <c r="AU135" s="38" t="s">
        <v>27</v>
      </c>
      <c r="AV135" s="38" t="s">
        <v>27</v>
      </c>
      <c r="AW135" s="50"/>
      <c r="AX135" s="34" t="s">
        <v>748</v>
      </c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0"/>
      <c r="CF135" s="50"/>
      <c r="CG135" s="50"/>
      <c r="CH135" s="50"/>
      <c r="CI135" s="50"/>
    </row>
    <row r="136" spans="1:87" ht="14.25" customHeight="1" x14ac:dyDescent="0.25">
      <c r="A136" s="37">
        <v>278</v>
      </c>
      <c r="B136" s="38" t="s">
        <v>78</v>
      </c>
      <c r="C136" s="38" t="s">
        <v>26</v>
      </c>
      <c r="D136" s="38" t="s">
        <v>38</v>
      </c>
      <c r="E136" s="38"/>
      <c r="F136" s="38" t="s">
        <v>500</v>
      </c>
      <c r="G136" s="37">
        <v>29</v>
      </c>
      <c r="H136" s="37">
        <v>120</v>
      </c>
      <c r="I136" s="38" t="s">
        <v>134</v>
      </c>
      <c r="J136" s="37">
        <v>828360120</v>
      </c>
      <c r="K136" s="37">
        <v>2.3333333333333299</v>
      </c>
      <c r="L136" s="37">
        <v>0.46666666666666701</v>
      </c>
      <c r="M136" s="39"/>
      <c r="N136" s="47"/>
      <c r="O136" s="47"/>
      <c r="P136" s="39"/>
      <c r="Q136" s="39"/>
      <c r="R136" s="47">
        <v>1</v>
      </c>
      <c r="S136" s="39"/>
      <c r="T136" s="39"/>
      <c r="U136" s="47"/>
      <c r="V136" s="39"/>
      <c r="W136" s="38" t="s">
        <v>27</v>
      </c>
      <c r="X136" s="39"/>
      <c r="Y136" s="39"/>
      <c r="Z136" s="38">
        <f t="shared" si="6"/>
        <v>1</v>
      </c>
      <c r="AA136" s="38">
        <f t="shared" si="7"/>
        <v>0</v>
      </c>
      <c r="AB136" s="38" t="s">
        <v>89</v>
      </c>
      <c r="AC136" s="38" t="s">
        <v>27</v>
      </c>
      <c r="AD136" s="37">
        <v>0</v>
      </c>
      <c r="AE136" s="37">
        <v>0</v>
      </c>
      <c r="AF136" s="37">
        <v>0</v>
      </c>
      <c r="AG136" s="37">
        <v>0</v>
      </c>
      <c r="AH136" s="38" t="s">
        <v>503</v>
      </c>
      <c r="AI136" s="37">
        <v>25</v>
      </c>
      <c r="AJ136" s="47"/>
      <c r="AK136" s="38" t="s">
        <v>91</v>
      </c>
      <c r="AL136" s="38">
        <f t="shared" si="8"/>
        <v>1</v>
      </c>
      <c r="AM136" s="38" t="s">
        <v>27</v>
      </c>
      <c r="AN136" s="38" t="s">
        <v>673</v>
      </c>
      <c r="AO136" s="37">
        <v>26</v>
      </c>
      <c r="AP136" s="38" t="s">
        <v>674</v>
      </c>
      <c r="AQ136" s="38" t="s">
        <v>678</v>
      </c>
      <c r="AR136" s="38" t="s">
        <v>27</v>
      </c>
      <c r="AS136" s="38" t="s">
        <v>702</v>
      </c>
      <c r="AT136" s="38" t="s">
        <v>27</v>
      </c>
      <c r="AU136" s="38" t="s">
        <v>27</v>
      </c>
      <c r="AV136" s="38" t="s">
        <v>27</v>
      </c>
      <c r="AW136" s="50"/>
      <c r="AX136" s="34" t="s">
        <v>748</v>
      </c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0"/>
      <c r="BJ136" s="50"/>
      <c r="BK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0"/>
      <c r="CF136" s="50"/>
      <c r="CG136" s="50"/>
      <c r="CH136" s="50"/>
      <c r="CI136" s="50"/>
    </row>
    <row r="137" spans="1:87" ht="14.25" customHeight="1" x14ac:dyDescent="0.25">
      <c r="A137" s="37">
        <v>315</v>
      </c>
      <c r="B137" s="38" t="s">
        <v>78</v>
      </c>
      <c r="C137" s="38" t="s">
        <v>28</v>
      </c>
      <c r="D137" s="38" t="s">
        <v>38</v>
      </c>
      <c r="E137" s="38"/>
      <c r="F137" s="38" t="s">
        <v>500</v>
      </c>
      <c r="G137" s="37">
        <v>29</v>
      </c>
      <c r="H137" s="37">
        <v>120</v>
      </c>
      <c r="I137" s="38" t="s">
        <v>140</v>
      </c>
      <c r="J137" s="37">
        <v>79247246103</v>
      </c>
      <c r="K137" s="37">
        <v>2.1333333333333302</v>
      </c>
      <c r="L137" s="37">
        <v>0.42666666666666703</v>
      </c>
      <c r="M137" s="47"/>
      <c r="N137" s="35"/>
      <c r="O137" s="35"/>
      <c r="P137" s="47"/>
      <c r="Q137" s="47"/>
      <c r="R137" s="47">
        <v>1</v>
      </c>
      <c r="S137" s="47"/>
      <c r="T137" s="47"/>
      <c r="U137" s="35"/>
      <c r="V137" s="47"/>
      <c r="W137" s="38" t="s">
        <v>27</v>
      </c>
      <c r="X137" s="47"/>
      <c r="Y137" s="47"/>
      <c r="Z137" s="38">
        <f t="shared" si="6"/>
        <v>1</v>
      </c>
      <c r="AA137" s="38">
        <f t="shared" si="7"/>
        <v>0</v>
      </c>
      <c r="AB137" s="38" t="s">
        <v>102</v>
      </c>
      <c r="AC137" s="38" t="s">
        <v>27</v>
      </c>
      <c r="AD137" s="37">
        <v>0</v>
      </c>
      <c r="AE137" s="37">
        <v>0</v>
      </c>
      <c r="AF137" s="37">
        <v>0</v>
      </c>
      <c r="AG137" s="37">
        <v>0</v>
      </c>
      <c r="AH137" s="38" t="s">
        <v>503</v>
      </c>
      <c r="AI137" s="37">
        <v>25</v>
      </c>
      <c r="AJ137" s="35"/>
      <c r="AK137" s="38" t="s">
        <v>91</v>
      </c>
      <c r="AL137" s="38">
        <f t="shared" si="8"/>
        <v>1</v>
      </c>
      <c r="AM137" s="38" t="s">
        <v>27</v>
      </c>
      <c r="AN137" s="38" t="s">
        <v>673</v>
      </c>
      <c r="AO137" s="37">
        <v>18</v>
      </c>
      <c r="AP137" s="38" t="s">
        <v>674</v>
      </c>
      <c r="AQ137" s="38" t="s">
        <v>705</v>
      </c>
      <c r="AR137" s="38" t="s">
        <v>27</v>
      </c>
      <c r="AS137" s="38" t="s">
        <v>686</v>
      </c>
      <c r="AT137" s="38" t="s">
        <v>27</v>
      </c>
      <c r="AU137" s="38" t="s">
        <v>27</v>
      </c>
      <c r="AV137" s="38" t="s">
        <v>27</v>
      </c>
      <c r="AW137" s="34"/>
      <c r="AX137" s="34" t="s">
        <v>747</v>
      </c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</row>
    <row r="138" spans="1:87" ht="14.25" customHeight="1" x14ac:dyDescent="0.25">
      <c r="A138" s="37">
        <v>368</v>
      </c>
      <c r="B138" s="38" t="s">
        <v>78</v>
      </c>
      <c r="C138" s="38" t="s">
        <v>26</v>
      </c>
      <c r="D138" s="38" t="s">
        <v>38</v>
      </c>
      <c r="E138" s="38"/>
      <c r="F138" s="38" t="s">
        <v>500</v>
      </c>
      <c r="G138" s="37">
        <v>29</v>
      </c>
      <c r="H138" s="37">
        <v>120</v>
      </c>
      <c r="I138" s="38" t="s">
        <v>147</v>
      </c>
      <c r="J138" s="37">
        <v>84463153</v>
      </c>
      <c r="K138" s="37">
        <v>1.9666666666666699</v>
      </c>
      <c r="L138" s="37">
        <v>0.39333333333333298</v>
      </c>
      <c r="M138" s="40">
        <v>2</v>
      </c>
      <c r="N138" s="47"/>
      <c r="O138" s="47"/>
      <c r="P138" s="40">
        <v>4</v>
      </c>
      <c r="Q138" s="40">
        <v>2</v>
      </c>
      <c r="R138" s="35">
        <v>1</v>
      </c>
      <c r="S138" s="40">
        <v>2</v>
      </c>
      <c r="T138" s="47"/>
      <c r="U138" s="47"/>
      <c r="V138" s="40">
        <v>1.5</v>
      </c>
      <c r="W138" s="38" t="s">
        <v>27</v>
      </c>
      <c r="X138" s="40">
        <v>0.5</v>
      </c>
      <c r="Y138" s="40">
        <v>2</v>
      </c>
      <c r="Z138" s="38">
        <f t="shared" si="6"/>
        <v>15</v>
      </c>
      <c r="AA138" s="38">
        <f t="shared" si="7"/>
        <v>2</v>
      </c>
      <c r="AB138" s="38" t="s">
        <v>27</v>
      </c>
      <c r="AC138" s="38" t="s">
        <v>27</v>
      </c>
      <c r="AD138" s="37">
        <v>6</v>
      </c>
      <c r="AE138" s="37">
        <v>2</v>
      </c>
      <c r="AF138" s="37">
        <v>0</v>
      </c>
      <c r="AG138" s="37">
        <v>9</v>
      </c>
      <c r="AH138" s="38" t="s">
        <v>503</v>
      </c>
      <c r="AI138" s="37">
        <v>25</v>
      </c>
      <c r="AJ138" s="47"/>
      <c r="AK138" s="38" t="s">
        <v>552</v>
      </c>
      <c r="AL138" s="38">
        <f t="shared" si="8"/>
        <v>1</v>
      </c>
      <c r="AM138" s="38" t="s">
        <v>27</v>
      </c>
      <c r="AN138" s="38" t="s">
        <v>680</v>
      </c>
      <c r="AO138" s="37">
        <v>26</v>
      </c>
      <c r="AP138" s="38" t="s">
        <v>677</v>
      </c>
      <c r="AQ138" s="38" t="s">
        <v>709</v>
      </c>
      <c r="AR138" s="38" t="s">
        <v>27</v>
      </c>
      <c r="AS138" s="38" t="s">
        <v>27</v>
      </c>
      <c r="AT138" s="38" t="s">
        <v>692</v>
      </c>
      <c r="AU138" s="38" t="s">
        <v>695</v>
      </c>
      <c r="AV138" s="38" t="s">
        <v>27</v>
      </c>
      <c r="AW138" s="34"/>
      <c r="AX138" s="34" t="s">
        <v>746</v>
      </c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</row>
    <row r="139" spans="1:87" ht="14.25" customHeight="1" x14ac:dyDescent="0.25">
      <c r="A139" s="37">
        <v>384</v>
      </c>
      <c r="B139" s="38" t="s">
        <v>78</v>
      </c>
      <c r="C139" s="38" t="s">
        <v>26</v>
      </c>
      <c r="D139" s="38" t="s">
        <v>38</v>
      </c>
      <c r="E139" s="38"/>
      <c r="F139" s="38" t="s">
        <v>500</v>
      </c>
      <c r="G139" s="37">
        <v>29</v>
      </c>
      <c r="H139" s="37">
        <v>120</v>
      </c>
      <c r="I139" s="38" t="s">
        <v>149</v>
      </c>
      <c r="J139" s="37">
        <v>8877127178</v>
      </c>
      <c r="K139" s="37">
        <v>1.93333333333333</v>
      </c>
      <c r="L139" s="37">
        <v>0.38666666666666699</v>
      </c>
      <c r="M139" s="39"/>
      <c r="N139" s="35"/>
      <c r="O139" s="39"/>
      <c r="P139" s="39"/>
      <c r="Q139" s="39"/>
      <c r="R139" s="35">
        <v>1</v>
      </c>
      <c r="S139" s="39"/>
      <c r="T139" s="39"/>
      <c r="U139" s="39"/>
      <c r="V139" s="39"/>
      <c r="W139" s="38" t="s">
        <v>27</v>
      </c>
      <c r="X139" s="39"/>
      <c r="Y139" s="39"/>
      <c r="Z139" s="38">
        <f t="shared" si="6"/>
        <v>1</v>
      </c>
      <c r="AA139" s="38">
        <f t="shared" si="7"/>
        <v>0</v>
      </c>
      <c r="AB139" s="38" t="s">
        <v>765</v>
      </c>
      <c r="AC139" s="38" t="s">
        <v>27</v>
      </c>
      <c r="AD139" s="37">
        <v>0</v>
      </c>
      <c r="AE139" s="37">
        <v>0</v>
      </c>
      <c r="AF139" s="37">
        <v>0</v>
      </c>
      <c r="AG139" s="37">
        <v>0</v>
      </c>
      <c r="AH139" s="38" t="s">
        <v>503</v>
      </c>
      <c r="AI139" s="37">
        <v>25</v>
      </c>
      <c r="AJ139" s="39"/>
      <c r="AK139" s="38" t="s">
        <v>553</v>
      </c>
      <c r="AL139" s="38">
        <f t="shared" si="8"/>
        <v>1</v>
      </c>
      <c r="AM139" s="38" t="s">
        <v>27</v>
      </c>
      <c r="AN139" s="38" t="s">
        <v>680</v>
      </c>
      <c r="AO139" s="37">
        <v>24</v>
      </c>
      <c r="AP139" s="38" t="s">
        <v>677</v>
      </c>
      <c r="AQ139" s="38" t="s">
        <v>711</v>
      </c>
      <c r="AR139" s="38" t="s">
        <v>27</v>
      </c>
      <c r="AS139" s="38" t="s">
        <v>686</v>
      </c>
      <c r="AT139" s="38" t="s">
        <v>27</v>
      </c>
      <c r="AU139" s="38" t="s">
        <v>27</v>
      </c>
      <c r="AV139" s="38" t="s">
        <v>27</v>
      </c>
      <c r="AW139" s="50"/>
      <c r="AX139" s="34" t="s">
        <v>747</v>
      </c>
      <c r="AY139" s="50"/>
      <c r="AZ139" s="50"/>
      <c r="BA139" s="50"/>
      <c r="BB139" s="50"/>
      <c r="BC139" s="50"/>
      <c r="BD139" s="50"/>
      <c r="BE139" s="50"/>
      <c r="BF139" s="50"/>
      <c r="BG139" s="50"/>
      <c r="BH139" s="50"/>
      <c r="BI139" s="50"/>
      <c r="BJ139" s="50"/>
      <c r="BK139" s="50"/>
      <c r="BL139" s="50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0"/>
      <c r="CF139" s="50"/>
      <c r="CG139" s="50"/>
      <c r="CH139" s="50"/>
      <c r="CI139" s="50"/>
    </row>
    <row r="140" spans="1:87" ht="14.25" customHeight="1" x14ac:dyDescent="0.25">
      <c r="A140" s="37">
        <v>433</v>
      </c>
      <c r="B140" s="38" t="s">
        <v>78</v>
      </c>
      <c r="C140" s="38" t="s">
        <v>26</v>
      </c>
      <c r="D140" s="38" t="s">
        <v>38</v>
      </c>
      <c r="E140" s="38"/>
      <c r="F140" s="38" t="s">
        <v>500</v>
      </c>
      <c r="G140" s="37">
        <v>29</v>
      </c>
      <c r="H140" s="37">
        <v>120</v>
      </c>
      <c r="I140" s="38" t="s">
        <v>88</v>
      </c>
      <c r="J140" s="37">
        <v>217831744</v>
      </c>
      <c r="K140" s="37">
        <v>2.3333333333333299</v>
      </c>
      <c r="L140" s="37">
        <v>0.46666666666666701</v>
      </c>
      <c r="M140" s="40">
        <v>2</v>
      </c>
      <c r="N140" s="35"/>
      <c r="O140" s="35"/>
      <c r="P140" s="40">
        <v>3</v>
      </c>
      <c r="Q140" s="40">
        <v>1</v>
      </c>
      <c r="R140" s="35">
        <v>1</v>
      </c>
      <c r="S140" s="40">
        <v>1</v>
      </c>
      <c r="T140" s="47"/>
      <c r="U140" s="35"/>
      <c r="V140" s="40">
        <v>1</v>
      </c>
      <c r="W140" s="38" t="s">
        <v>27</v>
      </c>
      <c r="X140" s="35"/>
      <c r="Y140" s="40">
        <v>1</v>
      </c>
      <c r="Z140" s="38">
        <f t="shared" si="6"/>
        <v>10</v>
      </c>
      <c r="AA140" s="38">
        <f t="shared" si="7"/>
        <v>1</v>
      </c>
      <c r="AB140" s="38" t="s">
        <v>89</v>
      </c>
      <c r="AC140" s="38" t="s">
        <v>27</v>
      </c>
      <c r="AD140" s="37">
        <v>0</v>
      </c>
      <c r="AE140" s="37">
        <v>0</v>
      </c>
      <c r="AF140" s="37">
        <v>0</v>
      </c>
      <c r="AG140" s="37">
        <v>1</v>
      </c>
      <c r="AH140" s="38" t="s">
        <v>503</v>
      </c>
      <c r="AI140" s="37">
        <v>25</v>
      </c>
      <c r="AJ140" s="35"/>
      <c r="AK140" s="38" t="s">
        <v>557</v>
      </c>
      <c r="AL140" s="38">
        <f t="shared" si="8"/>
        <v>1</v>
      </c>
      <c r="AM140" s="38" t="s">
        <v>27</v>
      </c>
      <c r="AN140" s="38" t="s">
        <v>673</v>
      </c>
      <c r="AO140" s="37">
        <v>24</v>
      </c>
      <c r="AP140" s="38" t="s">
        <v>677</v>
      </c>
      <c r="AQ140" s="38" t="s">
        <v>679</v>
      </c>
      <c r="AR140" s="38" t="s">
        <v>27</v>
      </c>
      <c r="AS140" s="38" t="s">
        <v>27</v>
      </c>
      <c r="AT140" s="38" t="s">
        <v>27</v>
      </c>
      <c r="AU140" s="38" t="s">
        <v>27</v>
      </c>
      <c r="AV140" s="38" t="s">
        <v>27</v>
      </c>
      <c r="AW140" s="50"/>
      <c r="AX140" s="34" t="s">
        <v>747</v>
      </c>
      <c r="AY140" s="50"/>
      <c r="AZ140" s="50"/>
      <c r="BA140" s="50"/>
      <c r="BB140" s="50"/>
      <c r="BC140" s="50"/>
      <c r="BD140" s="50"/>
      <c r="BE140" s="50"/>
      <c r="BF140" s="50"/>
      <c r="BG140" s="50"/>
      <c r="BH140" s="50"/>
      <c r="BI140" s="50"/>
      <c r="BJ140" s="50"/>
      <c r="BK140" s="50"/>
      <c r="BL140" s="50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0"/>
      <c r="CF140" s="50"/>
      <c r="CG140" s="50"/>
      <c r="CH140" s="50"/>
      <c r="CI140" s="50"/>
    </row>
    <row r="141" spans="1:87" ht="14.25" customHeight="1" x14ac:dyDescent="0.25">
      <c r="A141" s="37">
        <v>449</v>
      </c>
      <c r="B141" s="38" t="s">
        <v>78</v>
      </c>
      <c r="C141" s="38" t="s">
        <v>26</v>
      </c>
      <c r="D141" s="38" t="s">
        <v>38</v>
      </c>
      <c r="E141" s="38"/>
      <c r="F141" s="38" t="s">
        <v>500</v>
      </c>
      <c r="G141" s="37">
        <v>29</v>
      </c>
      <c r="H141" s="37">
        <v>120</v>
      </c>
      <c r="I141" s="38" t="s">
        <v>150</v>
      </c>
      <c r="J141" s="37">
        <v>82135906</v>
      </c>
      <c r="K141" s="37">
        <v>1.93333333333333</v>
      </c>
      <c r="L141" s="37">
        <v>0.38666666666666699</v>
      </c>
      <c r="M141" s="39"/>
      <c r="N141" s="35"/>
      <c r="O141" s="39"/>
      <c r="P141" s="39"/>
      <c r="Q141" s="39"/>
      <c r="R141" s="35">
        <v>1</v>
      </c>
      <c r="S141" s="39"/>
      <c r="T141" s="39"/>
      <c r="U141" s="39"/>
      <c r="V141" s="39"/>
      <c r="W141" s="38" t="s">
        <v>27</v>
      </c>
      <c r="X141" s="39"/>
      <c r="Y141" s="39"/>
      <c r="Z141" s="38">
        <f t="shared" si="6"/>
        <v>1</v>
      </c>
      <c r="AA141" s="38">
        <f t="shared" si="7"/>
        <v>0</v>
      </c>
      <c r="AB141" s="38" t="s">
        <v>765</v>
      </c>
      <c r="AC141" s="38" t="s">
        <v>27</v>
      </c>
      <c r="AD141" s="37">
        <v>0</v>
      </c>
      <c r="AE141" s="37">
        <v>0</v>
      </c>
      <c r="AF141" s="37">
        <v>0</v>
      </c>
      <c r="AG141" s="37">
        <v>0</v>
      </c>
      <c r="AH141" s="38" t="s">
        <v>503</v>
      </c>
      <c r="AI141" s="37">
        <v>25</v>
      </c>
      <c r="AJ141" s="39"/>
      <c r="AK141" s="38" t="s">
        <v>558</v>
      </c>
      <c r="AL141" s="38">
        <f t="shared" si="8"/>
        <v>1</v>
      </c>
      <c r="AM141" s="38" t="s">
        <v>27</v>
      </c>
      <c r="AN141" s="38" t="s">
        <v>680</v>
      </c>
      <c r="AO141" s="37">
        <v>34</v>
      </c>
      <c r="AP141" s="38" t="s">
        <v>677</v>
      </c>
      <c r="AQ141" s="38" t="s">
        <v>712</v>
      </c>
      <c r="AR141" s="38" t="s">
        <v>27</v>
      </c>
      <c r="AS141" s="38" t="s">
        <v>713</v>
      </c>
      <c r="AT141" s="38" t="s">
        <v>27</v>
      </c>
      <c r="AU141" s="38" t="s">
        <v>27</v>
      </c>
      <c r="AV141" s="38" t="s">
        <v>27</v>
      </c>
      <c r="AW141" s="34"/>
      <c r="AX141" s="34" t="s">
        <v>748</v>
      </c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</row>
    <row r="142" spans="1:87" ht="14.25" customHeight="1" x14ac:dyDescent="0.25">
      <c r="A142" s="37">
        <v>507</v>
      </c>
      <c r="B142" s="38" t="s">
        <v>78</v>
      </c>
      <c r="C142" s="38" t="s">
        <v>28</v>
      </c>
      <c r="D142" s="38" t="s">
        <v>38</v>
      </c>
      <c r="E142" s="38"/>
      <c r="F142" s="38" t="s">
        <v>500</v>
      </c>
      <c r="G142" s="37">
        <v>29</v>
      </c>
      <c r="H142" s="37">
        <v>120</v>
      </c>
      <c r="I142" s="38" t="s">
        <v>165</v>
      </c>
      <c r="J142" s="37">
        <v>1412134207</v>
      </c>
      <c r="K142" s="37">
        <v>2.0499999999999998</v>
      </c>
      <c r="L142" s="37">
        <v>0.41</v>
      </c>
      <c r="M142" s="39"/>
      <c r="N142" s="39"/>
      <c r="O142" s="39"/>
      <c r="P142" s="39"/>
      <c r="Q142" s="39"/>
      <c r="R142" s="35">
        <v>1</v>
      </c>
      <c r="S142" s="39"/>
      <c r="T142" s="39"/>
      <c r="U142" s="39"/>
      <c r="V142" s="39"/>
      <c r="W142" s="38" t="s">
        <v>27</v>
      </c>
      <c r="X142" s="39"/>
      <c r="Y142" s="39"/>
      <c r="Z142" s="38">
        <f t="shared" si="6"/>
        <v>1</v>
      </c>
      <c r="AA142" s="38">
        <f t="shared" si="7"/>
        <v>0</v>
      </c>
      <c r="AB142" s="38" t="s">
        <v>27</v>
      </c>
      <c r="AC142" s="38" t="s">
        <v>27</v>
      </c>
      <c r="AD142" s="37">
        <v>0</v>
      </c>
      <c r="AE142" s="37">
        <v>0</v>
      </c>
      <c r="AF142" s="37">
        <v>0</v>
      </c>
      <c r="AG142" s="37">
        <v>0</v>
      </c>
      <c r="AH142" s="38" t="s">
        <v>503</v>
      </c>
      <c r="AI142" s="37">
        <v>25</v>
      </c>
      <c r="AJ142" s="39"/>
      <c r="AK142" s="38" t="s">
        <v>561</v>
      </c>
      <c r="AL142" s="38">
        <f t="shared" si="8"/>
        <v>1</v>
      </c>
      <c r="AM142" s="38" t="s">
        <v>27</v>
      </c>
      <c r="AN142" s="38" t="s">
        <v>680</v>
      </c>
      <c r="AO142" s="37">
        <v>25</v>
      </c>
      <c r="AP142" s="38" t="s">
        <v>677</v>
      </c>
      <c r="AQ142" s="38" t="s">
        <v>705</v>
      </c>
      <c r="AR142" s="38" t="s">
        <v>27</v>
      </c>
      <c r="AS142" s="38" t="s">
        <v>27</v>
      </c>
      <c r="AT142" s="38" t="s">
        <v>27</v>
      </c>
      <c r="AU142" s="38" t="s">
        <v>27</v>
      </c>
      <c r="AV142" s="38" t="s">
        <v>27</v>
      </c>
      <c r="AW142" s="34"/>
      <c r="AX142" s="34" t="s">
        <v>747</v>
      </c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</row>
    <row r="143" spans="1:87" ht="14.25" customHeight="1" x14ac:dyDescent="0.25">
      <c r="A143" s="37">
        <v>527</v>
      </c>
      <c r="B143" s="38" t="s">
        <v>78</v>
      </c>
      <c r="C143" s="38" t="s">
        <v>28</v>
      </c>
      <c r="D143" s="38" t="s">
        <v>38</v>
      </c>
      <c r="E143" s="38"/>
      <c r="F143" s="38" t="s">
        <v>500</v>
      </c>
      <c r="G143" s="37">
        <v>29</v>
      </c>
      <c r="H143" s="37">
        <v>120</v>
      </c>
      <c r="I143" s="38" t="s">
        <v>169</v>
      </c>
      <c r="J143" s="37">
        <v>178114327</v>
      </c>
      <c r="K143" s="37">
        <v>1.86666666666667</v>
      </c>
      <c r="L143" s="37">
        <v>0.37333333333333302</v>
      </c>
      <c r="M143" s="39"/>
      <c r="N143" s="35"/>
      <c r="O143" s="35"/>
      <c r="P143" s="39"/>
      <c r="Q143" s="39"/>
      <c r="R143" s="35">
        <v>1</v>
      </c>
      <c r="S143" s="39"/>
      <c r="T143" s="39"/>
      <c r="U143" s="39"/>
      <c r="V143" s="39"/>
      <c r="W143" s="38" t="s">
        <v>27</v>
      </c>
      <c r="X143" s="35"/>
      <c r="Y143" s="39"/>
      <c r="Z143" s="38">
        <f t="shared" si="6"/>
        <v>1</v>
      </c>
      <c r="AA143" s="38">
        <f t="shared" si="7"/>
        <v>0</v>
      </c>
      <c r="AB143" s="38" t="s">
        <v>27</v>
      </c>
      <c r="AC143" s="38" t="s">
        <v>257</v>
      </c>
      <c r="AD143" s="37">
        <v>0</v>
      </c>
      <c r="AE143" s="37">
        <v>0</v>
      </c>
      <c r="AF143" s="37">
        <v>0</v>
      </c>
      <c r="AG143" s="37">
        <v>0</v>
      </c>
      <c r="AH143" s="38" t="s">
        <v>503</v>
      </c>
      <c r="AI143" s="37">
        <v>25</v>
      </c>
      <c r="AJ143" s="35"/>
      <c r="AK143" s="38" t="s">
        <v>562</v>
      </c>
      <c r="AL143" s="38">
        <f t="shared" si="8"/>
        <v>1</v>
      </c>
      <c r="AM143" s="38" t="s">
        <v>27</v>
      </c>
      <c r="AN143" s="38" t="s">
        <v>680</v>
      </c>
      <c r="AO143" s="37">
        <v>31</v>
      </c>
      <c r="AP143" s="38" t="s">
        <v>677</v>
      </c>
      <c r="AQ143" s="38" t="s">
        <v>694</v>
      </c>
      <c r="AR143" s="38" t="s">
        <v>27</v>
      </c>
      <c r="AS143" s="38" t="s">
        <v>27</v>
      </c>
      <c r="AT143" s="38" t="s">
        <v>692</v>
      </c>
      <c r="AU143" s="38" t="s">
        <v>27</v>
      </c>
      <c r="AV143" s="38" t="s">
        <v>27</v>
      </c>
      <c r="AW143" s="34"/>
      <c r="AX143" s="34" t="s">
        <v>746</v>
      </c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</row>
    <row r="144" spans="1:87" ht="14.25" customHeight="1" x14ac:dyDescent="0.25">
      <c r="A144" s="37">
        <v>543</v>
      </c>
      <c r="B144" s="38" t="s">
        <v>78</v>
      </c>
      <c r="C144" s="38" t="s">
        <v>28</v>
      </c>
      <c r="D144" s="38" t="s">
        <v>38</v>
      </c>
      <c r="E144" s="38"/>
      <c r="F144" s="38" t="s">
        <v>500</v>
      </c>
      <c r="G144" s="37">
        <v>29</v>
      </c>
      <c r="H144" s="37">
        <v>120</v>
      </c>
      <c r="I144" s="38" t="s">
        <v>171</v>
      </c>
      <c r="J144" s="37">
        <v>8518124088</v>
      </c>
      <c r="K144" s="37">
        <v>2</v>
      </c>
      <c r="L144" s="37">
        <v>0.4</v>
      </c>
      <c r="M144" s="35"/>
      <c r="N144" s="35"/>
      <c r="O144" s="35"/>
      <c r="P144" s="35"/>
      <c r="Q144" s="35"/>
      <c r="R144" s="35">
        <v>1</v>
      </c>
      <c r="S144" s="35"/>
      <c r="T144" s="35"/>
      <c r="U144" s="35"/>
      <c r="V144" s="35"/>
      <c r="W144" s="38" t="s">
        <v>27</v>
      </c>
      <c r="X144" s="35"/>
      <c r="Y144" s="35"/>
      <c r="Z144" s="38">
        <f t="shared" si="6"/>
        <v>1</v>
      </c>
      <c r="AA144" s="38">
        <f t="shared" si="7"/>
        <v>0</v>
      </c>
      <c r="AB144" s="38" t="s">
        <v>99</v>
      </c>
      <c r="AC144" s="38" t="s">
        <v>27</v>
      </c>
      <c r="AD144" s="37">
        <v>0</v>
      </c>
      <c r="AE144" s="37">
        <v>0</v>
      </c>
      <c r="AF144" s="37">
        <v>0</v>
      </c>
      <c r="AG144" s="37">
        <v>0</v>
      </c>
      <c r="AH144" s="38" t="s">
        <v>503</v>
      </c>
      <c r="AI144" s="37">
        <v>25</v>
      </c>
      <c r="AJ144" s="35"/>
      <c r="AK144" s="38" t="s">
        <v>563</v>
      </c>
      <c r="AL144" s="38">
        <f t="shared" si="8"/>
        <v>1</v>
      </c>
      <c r="AM144" s="38" t="s">
        <v>27</v>
      </c>
      <c r="AN144" s="38" t="s">
        <v>680</v>
      </c>
      <c r="AO144" s="37">
        <v>25</v>
      </c>
      <c r="AP144" s="38" t="s">
        <v>677</v>
      </c>
      <c r="AQ144" s="38" t="s">
        <v>725</v>
      </c>
      <c r="AR144" s="38" t="s">
        <v>27</v>
      </c>
      <c r="AS144" s="38" t="s">
        <v>726</v>
      </c>
      <c r="AT144" s="38" t="s">
        <v>27</v>
      </c>
      <c r="AU144" s="38" t="s">
        <v>27</v>
      </c>
      <c r="AV144" s="38" t="s">
        <v>27</v>
      </c>
      <c r="AW144" s="34"/>
      <c r="AX144" s="34" t="s">
        <v>748</v>
      </c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</row>
    <row r="145" spans="1:87" ht="14.25" customHeight="1" x14ac:dyDescent="0.25">
      <c r="A145" s="37">
        <v>575</v>
      </c>
      <c r="B145" s="38" t="s">
        <v>78</v>
      </c>
      <c r="C145" s="38" t="s">
        <v>28</v>
      </c>
      <c r="D145" s="38" t="s">
        <v>38</v>
      </c>
      <c r="E145" s="38"/>
      <c r="F145" s="38" t="s">
        <v>500</v>
      </c>
      <c r="G145" s="37">
        <v>29</v>
      </c>
      <c r="H145" s="37">
        <v>120</v>
      </c>
      <c r="I145" s="38" t="s">
        <v>173</v>
      </c>
      <c r="J145" s="37">
        <v>79215167188</v>
      </c>
      <c r="K145" s="37">
        <v>2.1333333333333302</v>
      </c>
      <c r="L145" s="37">
        <v>0.42666666666666703</v>
      </c>
      <c r="M145" s="35"/>
      <c r="N145" s="35"/>
      <c r="O145" s="35"/>
      <c r="P145" s="35"/>
      <c r="Q145" s="35"/>
      <c r="R145" s="35">
        <v>1</v>
      </c>
      <c r="S145" s="35"/>
      <c r="T145" s="35"/>
      <c r="U145" s="35"/>
      <c r="V145" s="35"/>
      <c r="W145" s="38" t="s">
        <v>27</v>
      </c>
      <c r="X145" s="35"/>
      <c r="Y145" s="35"/>
      <c r="Z145" s="38">
        <f t="shared" si="6"/>
        <v>1</v>
      </c>
      <c r="AA145" s="38">
        <f t="shared" si="7"/>
        <v>0</v>
      </c>
      <c r="AB145" s="38" t="s">
        <v>102</v>
      </c>
      <c r="AC145" s="38" t="s">
        <v>27</v>
      </c>
      <c r="AD145" s="37">
        <v>0</v>
      </c>
      <c r="AE145" s="37">
        <v>0</v>
      </c>
      <c r="AF145" s="37">
        <v>0</v>
      </c>
      <c r="AG145" s="37">
        <v>0</v>
      </c>
      <c r="AH145" s="38" t="s">
        <v>503</v>
      </c>
      <c r="AI145" s="37">
        <v>25</v>
      </c>
      <c r="AJ145" s="35"/>
      <c r="AK145" s="38" t="s">
        <v>565</v>
      </c>
      <c r="AL145" s="38">
        <f t="shared" si="8"/>
        <v>1</v>
      </c>
      <c r="AM145" s="38" t="s">
        <v>27</v>
      </c>
      <c r="AN145" s="38" t="s">
        <v>673</v>
      </c>
      <c r="AO145" s="37">
        <v>18</v>
      </c>
      <c r="AP145" s="38" t="s">
        <v>677</v>
      </c>
      <c r="AQ145" s="38" t="s">
        <v>728</v>
      </c>
      <c r="AR145" s="38" t="s">
        <v>27</v>
      </c>
      <c r="AS145" s="38" t="s">
        <v>686</v>
      </c>
      <c r="AT145" s="38" t="s">
        <v>27</v>
      </c>
      <c r="AU145" s="38" t="s">
        <v>27</v>
      </c>
      <c r="AV145" s="38" t="s">
        <v>696</v>
      </c>
      <c r="AW145" s="50"/>
      <c r="AX145" s="34" t="s">
        <v>747</v>
      </c>
      <c r="AY145" s="50"/>
      <c r="AZ145" s="50"/>
      <c r="BA145" s="50"/>
      <c r="BB145" s="50"/>
      <c r="BC145" s="50"/>
      <c r="BD145" s="50"/>
      <c r="BE145" s="50"/>
      <c r="BF145" s="50"/>
      <c r="BG145" s="50"/>
      <c r="BH145" s="50"/>
      <c r="BI145" s="50"/>
      <c r="BJ145" s="50"/>
      <c r="BK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0"/>
      <c r="CF145" s="50"/>
      <c r="CG145" s="50"/>
      <c r="CH145" s="50"/>
      <c r="CI145" s="50"/>
    </row>
    <row r="146" spans="1:87" ht="14.25" customHeight="1" x14ac:dyDescent="0.25">
      <c r="A146" s="37">
        <v>23</v>
      </c>
      <c r="B146" s="38" t="s">
        <v>78</v>
      </c>
      <c r="C146" s="38" t="s">
        <v>28</v>
      </c>
      <c r="D146" s="38" t="s">
        <v>39</v>
      </c>
      <c r="E146" s="38"/>
      <c r="F146" s="38" t="s">
        <v>40</v>
      </c>
      <c r="G146" s="37">
        <v>1</v>
      </c>
      <c r="H146" s="37">
        <v>9</v>
      </c>
      <c r="I146" s="38" t="s">
        <v>98</v>
      </c>
      <c r="J146" s="37">
        <v>871611960</v>
      </c>
      <c r="K146" s="37">
        <v>42.769230769230802</v>
      </c>
      <c r="L146" s="37">
        <v>0.29753265602322199</v>
      </c>
      <c r="M146" s="39"/>
      <c r="N146" s="35"/>
      <c r="O146" s="35"/>
      <c r="P146" s="39"/>
      <c r="Q146" s="39"/>
      <c r="R146" s="35">
        <v>1</v>
      </c>
      <c r="S146" s="39"/>
      <c r="T146" s="39"/>
      <c r="U146" s="39"/>
      <c r="V146" s="39"/>
      <c r="W146" s="38" t="s">
        <v>27</v>
      </c>
      <c r="X146" s="47"/>
      <c r="Y146" s="39"/>
      <c r="Z146" s="38">
        <f t="shared" si="6"/>
        <v>1</v>
      </c>
      <c r="AA146" s="38">
        <f t="shared" si="7"/>
        <v>0</v>
      </c>
      <c r="AB146" s="38" t="s">
        <v>99</v>
      </c>
      <c r="AC146" s="38" t="s">
        <v>27</v>
      </c>
      <c r="AD146" s="37">
        <v>0</v>
      </c>
      <c r="AE146" s="37">
        <v>0</v>
      </c>
      <c r="AF146" s="37">
        <v>0</v>
      </c>
      <c r="AG146" s="37">
        <v>0</v>
      </c>
      <c r="AH146" s="38" t="s">
        <v>90</v>
      </c>
      <c r="AI146" s="37">
        <v>4</v>
      </c>
      <c r="AJ146" s="47"/>
      <c r="AK146" s="38" t="s">
        <v>100</v>
      </c>
      <c r="AL146" s="38">
        <f t="shared" si="8"/>
        <v>1</v>
      </c>
      <c r="AM146" s="38" t="s">
        <v>27</v>
      </c>
      <c r="AN146" s="38" t="s">
        <v>673</v>
      </c>
      <c r="AO146" s="37">
        <v>28</v>
      </c>
      <c r="AP146" s="38" t="s">
        <v>677</v>
      </c>
      <c r="AQ146" s="38" t="s">
        <v>685</v>
      </c>
      <c r="AR146" s="38" t="s">
        <v>27</v>
      </c>
      <c r="AS146" s="38" t="s">
        <v>686</v>
      </c>
      <c r="AT146" s="38" t="s">
        <v>27</v>
      </c>
      <c r="AU146" s="38" t="s">
        <v>27</v>
      </c>
      <c r="AV146" s="38" t="s">
        <v>27</v>
      </c>
      <c r="AW146" s="34"/>
      <c r="AX146" s="34" t="s">
        <v>747</v>
      </c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</row>
    <row r="147" spans="1:87" ht="14.25" customHeight="1" x14ac:dyDescent="0.25">
      <c r="A147" s="37">
        <v>39</v>
      </c>
      <c r="B147" s="38" t="s">
        <v>78</v>
      </c>
      <c r="C147" s="38" t="s">
        <v>28</v>
      </c>
      <c r="D147" s="38" t="s">
        <v>39</v>
      </c>
      <c r="E147" s="38"/>
      <c r="F147" s="38" t="s">
        <v>40</v>
      </c>
      <c r="G147" s="37">
        <v>1</v>
      </c>
      <c r="H147" s="37">
        <v>9</v>
      </c>
      <c r="I147" s="38" t="s">
        <v>101</v>
      </c>
      <c r="J147" s="37">
        <v>17888851</v>
      </c>
      <c r="K147" s="37">
        <v>62.153846153846203</v>
      </c>
      <c r="L147" s="37">
        <v>0.66328011611030502</v>
      </c>
      <c r="M147" s="37">
        <v>2</v>
      </c>
      <c r="N147" s="35"/>
      <c r="O147" s="35"/>
      <c r="P147" s="37">
        <v>4</v>
      </c>
      <c r="Q147" s="37">
        <v>2</v>
      </c>
      <c r="R147" s="37">
        <v>1</v>
      </c>
      <c r="S147" s="37">
        <v>2</v>
      </c>
      <c r="T147" s="37">
        <v>1</v>
      </c>
      <c r="U147" s="47"/>
      <c r="V147" s="37">
        <v>3</v>
      </c>
      <c r="W147" s="38" t="s">
        <v>27</v>
      </c>
      <c r="X147" s="39"/>
      <c r="Y147" s="37">
        <v>3</v>
      </c>
      <c r="Z147" s="38">
        <f t="shared" si="6"/>
        <v>18</v>
      </c>
      <c r="AA147" s="38">
        <f t="shared" si="7"/>
        <v>3</v>
      </c>
      <c r="AB147" s="38" t="s">
        <v>102</v>
      </c>
      <c r="AC147" s="38" t="s">
        <v>27</v>
      </c>
      <c r="AD147" s="37">
        <v>2</v>
      </c>
      <c r="AE147" s="37">
        <v>0</v>
      </c>
      <c r="AF147" s="37">
        <v>0</v>
      </c>
      <c r="AG147" s="37">
        <v>4</v>
      </c>
      <c r="AH147" s="38" t="s">
        <v>90</v>
      </c>
      <c r="AI147" s="37">
        <v>4</v>
      </c>
      <c r="AJ147" s="40">
        <v>1</v>
      </c>
      <c r="AK147" s="38" t="s">
        <v>103</v>
      </c>
      <c r="AL147" s="38">
        <f t="shared" si="8"/>
        <v>1</v>
      </c>
      <c r="AM147" s="38" t="s">
        <v>27</v>
      </c>
      <c r="AN147" s="38" t="s">
        <v>680</v>
      </c>
      <c r="AO147" s="37">
        <v>30</v>
      </c>
      <c r="AP147" s="38" t="s">
        <v>674</v>
      </c>
      <c r="AQ147" s="38" t="s">
        <v>687</v>
      </c>
      <c r="AR147" s="38" t="s">
        <v>27</v>
      </c>
      <c r="AS147" s="38" t="s">
        <v>688</v>
      </c>
      <c r="AT147" s="38" t="s">
        <v>27</v>
      </c>
      <c r="AU147" s="38" t="s">
        <v>27</v>
      </c>
      <c r="AV147" s="38" t="s">
        <v>27</v>
      </c>
      <c r="AW147" s="34"/>
      <c r="AX147" s="34" t="s">
        <v>748</v>
      </c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</row>
    <row r="148" spans="1:87" ht="14.25" customHeight="1" x14ac:dyDescent="0.25">
      <c r="A148" s="37">
        <v>55</v>
      </c>
      <c r="B148" s="38" t="s">
        <v>78</v>
      </c>
      <c r="C148" s="38" t="s">
        <v>28</v>
      </c>
      <c r="D148" s="38" t="s">
        <v>39</v>
      </c>
      <c r="E148" s="38"/>
      <c r="F148" s="38" t="s">
        <v>40</v>
      </c>
      <c r="G148" s="37">
        <v>1</v>
      </c>
      <c r="H148" s="37">
        <v>9</v>
      </c>
      <c r="I148" s="38" t="s">
        <v>104</v>
      </c>
      <c r="J148" s="37">
        <v>134766397</v>
      </c>
      <c r="K148" s="37">
        <v>0</v>
      </c>
      <c r="L148" s="37">
        <v>0</v>
      </c>
      <c r="M148" s="40">
        <v>2</v>
      </c>
      <c r="N148" s="35"/>
      <c r="O148" s="35"/>
      <c r="P148" s="40">
        <v>4</v>
      </c>
      <c r="Q148" s="40">
        <v>2</v>
      </c>
      <c r="R148" s="35"/>
      <c r="S148" s="40">
        <v>2</v>
      </c>
      <c r="T148" s="40">
        <v>1</v>
      </c>
      <c r="U148" s="35"/>
      <c r="V148" s="40">
        <v>1</v>
      </c>
      <c r="W148" s="38" t="s">
        <v>27</v>
      </c>
      <c r="X148" s="35"/>
      <c r="Y148" s="40">
        <v>1</v>
      </c>
      <c r="Z148" s="38">
        <f t="shared" si="6"/>
        <v>13</v>
      </c>
      <c r="AA148" s="38">
        <f t="shared" si="7"/>
        <v>1</v>
      </c>
      <c r="AB148" s="38" t="s">
        <v>27</v>
      </c>
      <c r="AC148" s="38" t="s">
        <v>27</v>
      </c>
      <c r="AD148" s="37">
        <v>2</v>
      </c>
      <c r="AE148" s="37">
        <v>1</v>
      </c>
      <c r="AF148" s="37">
        <v>0</v>
      </c>
      <c r="AG148" s="37">
        <v>5</v>
      </c>
      <c r="AH148" s="38" t="s">
        <v>90</v>
      </c>
      <c r="AI148" s="37">
        <v>4</v>
      </c>
      <c r="AJ148" s="40">
        <v>1</v>
      </c>
      <c r="AK148" s="38" t="s">
        <v>105</v>
      </c>
      <c r="AL148" s="38">
        <f t="shared" si="8"/>
        <v>1</v>
      </c>
      <c r="AM148" s="38" t="s">
        <v>27</v>
      </c>
      <c r="AN148" s="38" t="s">
        <v>673</v>
      </c>
      <c r="AO148" s="37">
        <v>20</v>
      </c>
      <c r="AP148" s="38" t="s">
        <v>674</v>
      </c>
      <c r="AQ148" s="38" t="s">
        <v>689</v>
      </c>
      <c r="AR148" s="38" t="s">
        <v>27</v>
      </c>
      <c r="AS148" s="38" t="s">
        <v>27</v>
      </c>
      <c r="AT148" s="38" t="s">
        <v>27</v>
      </c>
      <c r="AU148" s="38" t="s">
        <v>27</v>
      </c>
      <c r="AV148" s="38" t="s">
        <v>27</v>
      </c>
      <c r="AW148" s="50"/>
      <c r="AX148" s="34" t="s">
        <v>747</v>
      </c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0"/>
      <c r="CF148" s="50"/>
      <c r="CG148" s="50"/>
      <c r="CH148" s="50"/>
      <c r="CI148" s="50"/>
    </row>
    <row r="149" spans="1:87" ht="14.25" customHeight="1" x14ac:dyDescent="0.25">
      <c r="A149" s="37">
        <v>71</v>
      </c>
      <c r="B149" s="38" t="s">
        <v>78</v>
      </c>
      <c r="C149" s="38" t="s">
        <v>26</v>
      </c>
      <c r="D149" s="38" t="s">
        <v>39</v>
      </c>
      <c r="E149" s="38"/>
      <c r="F149" s="38" t="s">
        <v>40</v>
      </c>
      <c r="G149" s="37">
        <v>1</v>
      </c>
      <c r="H149" s="37">
        <v>9</v>
      </c>
      <c r="I149" s="38" t="s">
        <v>106</v>
      </c>
      <c r="J149" s="37">
        <v>90153375</v>
      </c>
      <c r="K149" s="37">
        <v>55.2</v>
      </c>
      <c r="L149" s="37">
        <v>0.28085106382978697</v>
      </c>
      <c r="M149" s="40">
        <v>1</v>
      </c>
      <c r="N149" s="35"/>
      <c r="O149" s="35"/>
      <c r="P149" s="40">
        <v>4</v>
      </c>
      <c r="Q149" s="40">
        <v>3</v>
      </c>
      <c r="R149" s="40">
        <v>1</v>
      </c>
      <c r="S149" s="40">
        <v>3</v>
      </c>
      <c r="T149" s="40">
        <v>1</v>
      </c>
      <c r="U149" s="35"/>
      <c r="V149" s="40">
        <v>3.5</v>
      </c>
      <c r="W149" s="38" t="s">
        <v>27</v>
      </c>
      <c r="X149" s="40">
        <v>0.5</v>
      </c>
      <c r="Y149" s="40">
        <v>4</v>
      </c>
      <c r="Z149" s="38">
        <f t="shared" si="6"/>
        <v>21</v>
      </c>
      <c r="AA149" s="38">
        <f t="shared" si="7"/>
        <v>4</v>
      </c>
      <c r="AB149" s="38" t="s">
        <v>89</v>
      </c>
      <c r="AC149" s="38" t="s">
        <v>27</v>
      </c>
      <c r="AD149" s="37">
        <v>2</v>
      </c>
      <c r="AE149" s="37">
        <v>0</v>
      </c>
      <c r="AF149" s="37">
        <v>1</v>
      </c>
      <c r="AG149" s="37">
        <v>4</v>
      </c>
      <c r="AH149" s="38" t="s">
        <v>90</v>
      </c>
      <c r="AI149" s="37">
        <v>4</v>
      </c>
      <c r="AJ149" s="40">
        <v>1</v>
      </c>
      <c r="AK149" s="38" t="s">
        <v>107</v>
      </c>
      <c r="AL149" s="38">
        <f t="shared" si="8"/>
        <v>1</v>
      </c>
      <c r="AM149" s="38" t="s">
        <v>27</v>
      </c>
      <c r="AN149" s="38" t="s">
        <v>673</v>
      </c>
      <c r="AO149" s="37">
        <v>18</v>
      </c>
      <c r="AP149" s="38" t="s">
        <v>677</v>
      </c>
      <c r="AQ149" s="38" t="s">
        <v>690</v>
      </c>
      <c r="AR149" s="38" t="s">
        <v>27</v>
      </c>
      <c r="AS149" s="38" t="s">
        <v>27</v>
      </c>
      <c r="AT149" s="38" t="s">
        <v>27</v>
      </c>
      <c r="AU149" s="38" t="s">
        <v>27</v>
      </c>
      <c r="AV149" s="38" t="s">
        <v>27</v>
      </c>
      <c r="AW149" s="50"/>
      <c r="AX149" s="34" t="s">
        <v>747</v>
      </c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0"/>
      <c r="CF149" s="50"/>
      <c r="CG149" s="50"/>
      <c r="CH149" s="50"/>
      <c r="CI149" s="50"/>
    </row>
    <row r="150" spans="1:87" ht="14.25" customHeight="1" x14ac:dyDescent="0.25">
      <c r="A150" s="37">
        <v>74</v>
      </c>
      <c r="B150" s="38" t="s">
        <v>78</v>
      </c>
      <c r="C150" s="38" t="s">
        <v>26</v>
      </c>
      <c r="D150" s="38" t="s">
        <v>39</v>
      </c>
      <c r="E150" s="38"/>
      <c r="F150" s="38" t="s">
        <v>40</v>
      </c>
      <c r="G150" s="37">
        <v>1</v>
      </c>
      <c r="H150" s="37">
        <v>9</v>
      </c>
      <c r="I150" s="38" t="s">
        <v>106</v>
      </c>
      <c r="J150" s="37">
        <v>90153375</v>
      </c>
      <c r="K150" s="37">
        <v>0</v>
      </c>
      <c r="L150" s="37">
        <v>0</v>
      </c>
      <c r="M150" s="37">
        <v>3</v>
      </c>
      <c r="N150" s="35"/>
      <c r="O150" s="35"/>
      <c r="P150" s="37">
        <v>8</v>
      </c>
      <c r="Q150" s="37">
        <v>5</v>
      </c>
      <c r="R150" s="39"/>
      <c r="S150" s="37">
        <v>5</v>
      </c>
      <c r="T150" s="37">
        <v>1</v>
      </c>
      <c r="U150" s="35"/>
      <c r="V150" s="37">
        <v>1.5</v>
      </c>
      <c r="W150" s="38" t="s">
        <v>27</v>
      </c>
      <c r="X150" s="37">
        <v>0.5</v>
      </c>
      <c r="Y150" s="37">
        <v>2</v>
      </c>
      <c r="Z150" s="38">
        <f t="shared" si="6"/>
        <v>26</v>
      </c>
      <c r="AA150" s="38">
        <f t="shared" si="7"/>
        <v>2</v>
      </c>
      <c r="AB150" s="38" t="s">
        <v>27</v>
      </c>
      <c r="AC150" s="38" t="s">
        <v>27</v>
      </c>
      <c r="AD150" s="37">
        <v>1</v>
      </c>
      <c r="AE150" s="37">
        <v>2</v>
      </c>
      <c r="AF150" s="37">
        <v>1</v>
      </c>
      <c r="AG150" s="37">
        <v>9</v>
      </c>
      <c r="AH150" s="38" t="s">
        <v>90</v>
      </c>
      <c r="AI150" s="37">
        <v>4</v>
      </c>
      <c r="AJ150" s="40">
        <v>1</v>
      </c>
      <c r="AK150" s="38" t="s">
        <v>108</v>
      </c>
      <c r="AL150" s="38">
        <f t="shared" si="8"/>
        <v>1</v>
      </c>
      <c r="AM150" s="38" t="s">
        <v>27</v>
      </c>
      <c r="AN150" s="38" t="s">
        <v>673</v>
      </c>
      <c r="AO150" s="37">
        <v>18</v>
      </c>
      <c r="AP150" s="38" t="s">
        <v>677</v>
      </c>
      <c r="AQ150" s="38" t="s">
        <v>690</v>
      </c>
      <c r="AR150" s="38" t="s">
        <v>27</v>
      </c>
      <c r="AS150" s="38" t="s">
        <v>27</v>
      </c>
      <c r="AT150" s="38" t="s">
        <v>27</v>
      </c>
      <c r="AU150" s="38" t="s">
        <v>27</v>
      </c>
      <c r="AV150" s="38" t="s">
        <v>27</v>
      </c>
      <c r="AW150" s="34"/>
      <c r="AX150" s="34" t="s">
        <v>747</v>
      </c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</row>
    <row r="151" spans="1:87" ht="14.25" customHeight="1" x14ac:dyDescent="0.25">
      <c r="A151" s="37">
        <v>103</v>
      </c>
      <c r="B151" s="38" t="s">
        <v>78</v>
      </c>
      <c r="C151" s="38" t="s">
        <v>28</v>
      </c>
      <c r="D151" s="38" t="s">
        <v>39</v>
      </c>
      <c r="E151" s="38"/>
      <c r="F151" s="38" t="s">
        <v>40</v>
      </c>
      <c r="G151" s="37">
        <v>1</v>
      </c>
      <c r="H151" s="37">
        <v>9</v>
      </c>
      <c r="I151" s="38" t="s">
        <v>114</v>
      </c>
      <c r="J151" s="37">
        <v>17888853</v>
      </c>
      <c r="K151" s="37">
        <v>42.769230769230802</v>
      </c>
      <c r="L151" s="37">
        <v>0.29753265602322199</v>
      </c>
      <c r="M151" s="39"/>
      <c r="N151" s="35"/>
      <c r="O151" s="35"/>
      <c r="P151" s="39"/>
      <c r="Q151" s="39"/>
      <c r="R151" s="47">
        <v>1</v>
      </c>
      <c r="S151" s="39"/>
      <c r="T151" s="39"/>
      <c r="U151" s="39"/>
      <c r="V151" s="39"/>
      <c r="W151" s="38" t="s">
        <v>27</v>
      </c>
      <c r="X151" s="39"/>
      <c r="Y151" s="39"/>
      <c r="Z151" s="38">
        <f t="shared" si="6"/>
        <v>1</v>
      </c>
      <c r="AA151" s="38">
        <f t="shared" si="7"/>
        <v>0</v>
      </c>
      <c r="AB151" s="38" t="s">
        <v>99</v>
      </c>
      <c r="AC151" s="38" t="s">
        <v>27</v>
      </c>
      <c r="AD151" s="37">
        <v>0</v>
      </c>
      <c r="AE151" s="37">
        <v>0</v>
      </c>
      <c r="AF151" s="37">
        <v>0</v>
      </c>
      <c r="AG151" s="37">
        <v>0</v>
      </c>
      <c r="AH151" s="38" t="s">
        <v>90</v>
      </c>
      <c r="AI151" s="37">
        <v>4</v>
      </c>
      <c r="AJ151" s="47"/>
      <c r="AK151" s="38" t="s">
        <v>115</v>
      </c>
      <c r="AL151" s="38">
        <f t="shared" si="8"/>
        <v>1</v>
      </c>
      <c r="AM151" s="38" t="s">
        <v>27</v>
      </c>
      <c r="AN151" s="38" t="s">
        <v>680</v>
      </c>
      <c r="AO151" s="37">
        <v>30</v>
      </c>
      <c r="AP151" s="38" t="s">
        <v>674</v>
      </c>
      <c r="AQ151" s="38" t="s">
        <v>687</v>
      </c>
      <c r="AR151" s="38" t="s">
        <v>27</v>
      </c>
      <c r="AS151" s="38" t="s">
        <v>688</v>
      </c>
      <c r="AT151" s="38" t="s">
        <v>27</v>
      </c>
      <c r="AU151" s="38" t="s">
        <v>27</v>
      </c>
      <c r="AV151" s="38" t="s">
        <v>710</v>
      </c>
      <c r="AW151" s="34"/>
      <c r="AX151" s="34" t="s">
        <v>748</v>
      </c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</row>
    <row r="152" spans="1:87" ht="14.25" customHeight="1" x14ac:dyDescent="0.25">
      <c r="A152" s="37">
        <v>131</v>
      </c>
      <c r="B152" s="38" t="s">
        <v>78</v>
      </c>
      <c r="C152" s="38" t="s">
        <v>26</v>
      </c>
      <c r="D152" s="38" t="s">
        <v>39</v>
      </c>
      <c r="E152" s="38"/>
      <c r="F152" s="38" t="s">
        <v>40</v>
      </c>
      <c r="G152" s="37">
        <v>1</v>
      </c>
      <c r="H152" s="37">
        <v>9</v>
      </c>
      <c r="I152" s="38" t="s">
        <v>118</v>
      </c>
      <c r="J152" s="37">
        <v>10238105208</v>
      </c>
      <c r="K152" s="37">
        <v>0</v>
      </c>
      <c r="L152" s="37">
        <v>0</v>
      </c>
      <c r="M152" s="37">
        <v>5</v>
      </c>
      <c r="N152" s="35"/>
      <c r="O152" s="40">
        <v>3</v>
      </c>
      <c r="P152" s="37">
        <v>6</v>
      </c>
      <c r="Q152" s="35"/>
      <c r="R152" s="39"/>
      <c r="S152" s="35"/>
      <c r="T152" s="37">
        <v>1</v>
      </c>
      <c r="U152" s="35"/>
      <c r="V152" s="40">
        <v>0.5</v>
      </c>
      <c r="W152" s="38" t="s">
        <v>27</v>
      </c>
      <c r="X152" s="40">
        <v>0.5</v>
      </c>
      <c r="Y152" s="40">
        <v>1</v>
      </c>
      <c r="Z152" s="38">
        <f t="shared" si="6"/>
        <v>17</v>
      </c>
      <c r="AA152" s="38">
        <f t="shared" si="7"/>
        <v>1</v>
      </c>
      <c r="AB152" s="38" t="s">
        <v>27</v>
      </c>
      <c r="AC152" s="38" t="s">
        <v>27</v>
      </c>
      <c r="AD152" s="37">
        <v>0</v>
      </c>
      <c r="AE152" s="37">
        <v>1</v>
      </c>
      <c r="AF152" s="37">
        <v>1</v>
      </c>
      <c r="AG152" s="37">
        <v>6</v>
      </c>
      <c r="AH152" s="38" t="s">
        <v>119</v>
      </c>
      <c r="AI152" s="37">
        <v>1</v>
      </c>
      <c r="AJ152" s="35"/>
      <c r="AK152" s="38" t="s">
        <v>120</v>
      </c>
      <c r="AL152" s="38">
        <f t="shared" si="8"/>
        <v>1</v>
      </c>
      <c r="AM152" s="38" t="s">
        <v>27</v>
      </c>
      <c r="AN152" s="38" t="s">
        <v>673</v>
      </c>
      <c r="AO152" s="37">
        <v>29</v>
      </c>
      <c r="AP152" s="38" t="s">
        <v>677</v>
      </c>
      <c r="AQ152" s="38" t="s">
        <v>691</v>
      </c>
      <c r="AR152" s="38" t="s">
        <v>27</v>
      </c>
      <c r="AS152" s="38" t="s">
        <v>27</v>
      </c>
      <c r="AT152" s="38" t="s">
        <v>692</v>
      </c>
      <c r="AU152" s="38" t="s">
        <v>27</v>
      </c>
      <c r="AV152" s="38" t="s">
        <v>27</v>
      </c>
      <c r="AW152" s="50"/>
      <c r="AX152" s="34" t="s">
        <v>746</v>
      </c>
      <c r="AY152" s="50"/>
      <c r="AZ152" s="50"/>
      <c r="BA152" s="50"/>
      <c r="BB152" s="50"/>
      <c r="BC152" s="50"/>
      <c r="BD152" s="50"/>
      <c r="BE152" s="50"/>
      <c r="BF152" s="50"/>
      <c r="BG152" s="50"/>
      <c r="BH152" s="50"/>
      <c r="BI152" s="50"/>
      <c r="BJ152" s="50"/>
      <c r="BK152" s="50"/>
      <c r="BL152" s="50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0"/>
      <c r="CF152" s="50"/>
      <c r="CG152" s="50"/>
      <c r="CH152" s="50"/>
      <c r="CI152" s="50"/>
    </row>
    <row r="153" spans="1:87" ht="14.25" customHeight="1" x14ac:dyDescent="0.25">
      <c r="A153" s="37">
        <v>152</v>
      </c>
      <c r="B153" s="38" t="s">
        <v>78</v>
      </c>
      <c r="C153" s="38" t="s">
        <v>26</v>
      </c>
      <c r="D153" s="38" t="s">
        <v>39</v>
      </c>
      <c r="E153" s="38"/>
      <c r="F153" s="38" t="s">
        <v>40</v>
      </c>
      <c r="G153" s="37">
        <v>1</v>
      </c>
      <c r="H153" s="37">
        <v>9</v>
      </c>
      <c r="I153" s="38" t="s">
        <v>121</v>
      </c>
      <c r="J153" s="37">
        <v>8870124178</v>
      </c>
      <c r="K153" s="37">
        <v>55.2</v>
      </c>
      <c r="L153" s="37">
        <v>0.28085106382978697</v>
      </c>
      <c r="M153" s="39"/>
      <c r="N153" s="35"/>
      <c r="O153" s="35"/>
      <c r="P153" s="39"/>
      <c r="Q153" s="39"/>
      <c r="R153" s="35">
        <v>1</v>
      </c>
      <c r="S153" s="39"/>
      <c r="T153" s="39"/>
      <c r="U153" s="39"/>
      <c r="V153" s="39"/>
      <c r="W153" s="38" t="s">
        <v>27</v>
      </c>
      <c r="X153" s="39"/>
      <c r="Y153" s="39"/>
      <c r="Z153" s="38">
        <f t="shared" si="6"/>
        <v>1</v>
      </c>
      <c r="AA153" s="38">
        <f t="shared" si="7"/>
        <v>0</v>
      </c>
      <c r="AB153" s="38" t="s">
        <v>89</v>
      </c>
      <c r="AC153" s="38" t="s">
        <v>27</v>
      </c>
      <c r="AD153" s="37">
        <v>0</v>
      </c>
      <c r="AE153" s="37">
        <v>0</v>
      </c>
      <c r="AF153" s="37">
        <v>0</v>
      </c>
      <c r="AG153" s="37">
        <v>0</v>
      </c>
      <c r="AH153" s="38" t="s">
        <v>90</v>
      </c>
      <c r="AI153" s="37">
        <v>4</v>
      </c>
      <c r="AJ153" s="47"/>
      <c r="AK153" s="38" t="s">
        <v>91</v>
      </c>
      <c r="AL153" s="38">
        <f t="shared" si="8"/>
        <v>1</v>
      </c>
      <c r="AM153" s="38" t="s">
        <v>27</v>
      </c>
      <c r="AN153" s="38" t="s">
        <v>673</v>
      </c>
      <c r="AO153" s="37">
        <v>21</v>
      </c>
      <c r="AP153" s="38" t="s">
        <v>677</v>
      </c>
      <c r="AQ153" s="38" t="s">
        <v>693</v>
      </c>
      <c r="AR153" s="38" t="s">
        <v>27</v>
      </c>
      <c r="AS153" s="38" t="s">
        <v>27</v>
      </c>
      <c r="AT153" s="38" t="s">
        <v>27</v>
      </c>
      <c r="AU153" s="38" t="s">
        <v>27</v>
      </c>
      <c r="AV153" s="38" t="s">
        <v>27</v>
      </c>
      <c r="AW153" s="50"/>
      <c r="AX153" s="34" t="s">
        <v>747</v>
      </c>
      <c r="AY153" s="50"/>
      <c r="AZ153" s="50"/>
      <c r="BA153" s="50"/>
      <c r="BB153" s="50"/>
      <c r="BC153" s="50"/>
      <c r="BD153" s="50"/>
      <c r="BE153" s="50"/>
      <c r="BF153" s="50"/>
      <c r="BG153" s="50"/>
      <c r="BH153" s="50"/>
      <c r="BI153" s="50"/>
      <c r="BJ153" s="50"/>
      <c r="BK153" s="50"/>
      <c r="BL153" s="50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0"/>
      <c r="CF153" s="50"/>
      <c r="CG153" s="50"/>
      <c r="CH153" s="50"/>
      <c r="CI153" s="50"/>
    </row>
    <row r="154" spans="1:87" ht="14.25" customHeight="1" x14ac:dyDescent="0.25">
      <c r="A154" s="37">
        <v>200</v>
      </c>
      <c r="B154" s="38" t="s">
        <v>78</v>
      </c>
      <c r="C154" s="38" t="s">
        <v>26</v>
      </c>
      <c r="D154" s="38" t="s">
        <v>39</v>
      </c>
      <c r="E154" s="38"/>
      <c r="F154" s="38" t="s">
        <v>40</v>
      </c>
      <c r="G154" s="37">
        <v>1</v>
      </c>
      <c r="H154" s="37">
        <v>9</v>
      </c>
      <c r="I154" s="38" t="s">
        <v>126</v>
      </c>
      <c r="J154" s="37">
        <v>8916155192</v>
      </c>
      <c r="K154" s="37">
        <v>0</v>
      </c>
      <c r="L154" s="37">
        <v>0</v>
      </c>
      <c r="M154" s="37">
        <v>2</v>
      </c>
      <c r="N154" s="35"/>
      <c r="O154" s="35"/>
      <c r="P154" s="37">
        <v>3</v>
      </c>
      <c r="Q154" s="37">
        <v>1</v>
      </c>
      <c r="R154" s="39"/>
      <c r="S154" s="37">
        <v>1</v>
      </c>
      <c r="T154" s="37">
        <v>1</v>
      </c>
      <c r="U154" s="39"/>
      <c r="V154" s="39"/>
      <c r="W154" s="38" t="s">
        <v>27</v>
      </c>
      <c r="X154" s="39"/>
      <c r="Y154" s="39"/>
      <c r="Z154" s="38">
        <f t="shared" si="6"/>
        <v>8</v>
      </c>
      <c r="AA154" s="38">
        <f t="shared" si="7"/>
        <v>0</v>
      </c>
      <c r="AB154" s="38" t="s">
        <v>27</v>
      </c>
      <c r="AC154" s="38" t="s">
        <v>27</v>
      </c>
      <c r="AD154" s="37">
        <v>0</v>
      </c>
      <c r="AE154" s="37">
        <v>0</v>
      </c>
      <c r="AF154" s="37">
        <v>0</v>
      </c>
      <c r="AG154" s="37">
        <v>3</v>
      </c>
      <c r="AH154" s="38" t="s">
        <v>86</v>
      </c>
      <c r="AI154" s="37">
        <v>3</v>
      </c>
      <c r="AJ154" s="39"/>
      <c r="AK154" s="38" t="s">
        <v>127</v>
      </c>
      <c r="AL154" s="38">
        <f t="shared" si="8"/>
        <v>1</v>
      </c>
      <c r="AM154" s="38" t="s">
        <v>27</v>
      </c>
      <c r="AN154" s="38" t="s">
        <v>680</v>
      </c>
      <c r="AO154" s="37">
        <v>30</v>
      </c>
      <c r="AP154" s="38" t="s">
        <v>677</v>
      </c>
      <c r="AQ154" s="38" t="s">
        <v>697</v>
      </c>
      <c r="AR154" s="38" t="s">
        <v>27</v>
      </c>
      <c r="AS154" s="38" t="s">
        <v>27</v>
      </c>
      <c r="AT154" s="38" t="s">
        <v>27</v>
      </c>
      <c r="AU154" s="38" t="s">
        <v>27</v>
      </c>
      <c r="AV154" s="38" t="s">
        <v>27</v>
      </c>
      <c r="AW154" s="34"/>
      <c r="AX154" s="34" t="s">
        <v>747</v>
      </c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</row>
    <row r="155" spans="1:87" ht="14.25" customHeight="1" x14ac:dyDescent="0.25">
      <c r="A155" s="37">
        <v>233</v>
      </c>
      <c r="B155" s="38" t="s">
        <v>78</v>
      </c>
      <c r="C155" s="38" t="s">
        <v>26</v>
      </c>
      <c r="D155" s="38" t="s">
        <v>39</v>
      </c>
      <c r="E155" s="38"/>
      <c r="F155" s="38" t="s">
        <v>40</v>
      </c>
      <c r="G155" s="37">
        <v>1</v>
      </c>
      <c r="H155" s="37">
        <v>9</v>
      </c>
      <c r="I155" s="38" t="s">
        <v>130</v>
      </c>
      <c r="J155" s="37">
        <v>3712062108</v>
      </c>
      <c r="K155" s="37">
        <v>0</v>
      </c>
      <c r="L155" s="37">
        <v>0</v>
      </c>
      <c r="M155" s="37">
        <v>2</v>
      </c>
      <c r="N155" s="39"/>
      <c r="O155" s="39"/>
      <c r="P155" s="37">
        <v>4</v>
      </c>
      <c r="Q155" s="37">
        <v>2</v>
      </c>
      <c r="R155" s="39"/>
      <c r="S155" s="37">
        <v>2</v>
      </c>
      <c r="T155" s="37">
        <v>1</v>
      </c>
      <c r="U155" s="39"/>
      <c r="V155" s="39"/>
      <c r="W155" s="38" t="s">
        <v>27</v>
      </c>
      <c r="X155" s="39"/>
      <c r="Y155" s="39"/>
      <c r="Z155" s="38">
        <f t="shared" si="6"/>
        <v>11</v>
      </c>
      <c r="AA155" s="38">
        <f t="shared" si="7"/>
        <v>0</v>
      </c>
      <c r="AB155" s="38" t="s">
        <v>27</v>
      </c>
      <c r="AC155" s="38" t="s">
        <v>27</v>
      </c>
      <c r="AD155" s="37">
        <v>0</v>
      </c>
      <c r="AE155" s="37">
        <v>1</v>
      </c>
      <c r="AF155" s="37">
        <v>0</v>
      </c>
      <c r="AG155" s="37">
        <v>4</v>
      </c>
      <c r="AH155" s="38" t="s">
        <v>131</v>
      </c>
      <c r="AI155" s="37">
        <v>3</v>
      </c>
      <c r="AJ155" s="39"/>
      <c r="AK155" s="38" t="s">
        <v>132</v>
      </c>
      <c r="AL155" s="38">
        <f t="shared" si="8"/>
        <v>1</v>
      </c>
      <c r="AM155" s="38" t="s">
        <v>27</v>
      </c>
      <c r="AN155" s="38" t="s">
        <v>680</v>
      </c>
      <c r="AO155" s="37">
        <v>28</v>
      </c>
      <c r="AP155" s="38" t="s">
        <v>677</v>
      </c>
      <c r="AQ155" s="38" t="s">
        <v>700</v>
      </c>
      <c r="AR155" s="38" t="s">
        <v>695</v>
      </c>
      <c r="AS155" s="38" t="s">
        <v>701</v>
      </c>
      <c r="AT155" s="38" t="s">
        <v>27</v>
      </c>
      <c r="AU155" s="38" t="s">
        <v>27</v>
      </c>
      <c r="AV155" s="38" t="s">
        <v>27</v>
      </c>
      <c r="AW155" s="34"/>
      <c r="AX155" s="34" t="s">
        <v>748</v>
      </c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</row>
    <row r="156" spans="1:87" ht="14.25" customHeight="1" x14ac:dyDescent="0.25">
      <c r="A156" s="37">
        <v>267</v>
      </c>
      <c r="B156" s="38" t="s">
        <v>78</v>
      </c>
      <c r="C156" s="38" t="s">
        <v>26</v>
      </c>
      <c r="D156" s="38" t="s">
        <v>39</v>
      </c>
      <c r="E156" s="38"/>
      <c r="F156" s="38" t="s">
        <v>40</v>
      </c>
      <c r="G156" s="37">
        <v>1</v>
      </c>
      <c r="H156" s="37">
        <v>9</v>
      </c>
      <c r="I156" s="38" t="s">
        <v>134</v>
      </c>
      <c r="J156" s="37">
        <v>828360120</v>
      </c>
      <c r="K156" s="37">
        <v>72.599999999999994</v>
      </c>
      <c r="L156" s="37">
        <v>0.65106382978723398</v>
      </c>
      <c r="M156" s="35"/>
      <c r="N156" s="35"/>
      <c r="O156" s="35"/>
      <c r="P156" s="35"/>
      <c r="Q156" s="35"/>
      <c r="R156" s="35">
        <v>1</v>
      </c>
      <c r="S156" s="35"/>
      <c r="T156" s="35"/>
      <c r="U156" s="35"/>
      <c r="V156" s="35"/>
      <c r="W156" s="38" t="s">
        <v>27</v>
      </c>
      <c r="X156" s="35"/>
      <c r="Y156" s="35"/>
      <c r="Z156" s="38">
        <f t="shared" si="6"/>
        <v>1</v>
      </c>
      <c r="AA156" s="38">
        <f t="shared" si="7"/>
        <v>0</v>
      </c>
      <c r="AB156" s="38" t="s">
        <v>765</v>
      </c>
      <c r="AC156" s="38" t="s">
        <v>27</v>
      </c>
      <c r="AD156" s="37">
        <v>0</v>
      </c>
      <c r="AE156" s="37">
        <v>0</v>
      </c>
      <c r="AF156" s="37">
        <v>0</v>
      </c>
      <c r="AG156" s="37">
        <v>0</v>
      </c>
      <c r="AH156" s="38" t="s">
        <v>90</v>
      </c>
      <c r="AI156" s="37">
        <v>4</v>
      </c>
      <c r="AJ156" s="35"/>
      <c r="AK156" s="38" t="s">
        <v>100</v>
      </c>
      <c r="AL156" s="38">
        <f t="shared" si="8"/>
        <v>1</v>
      </c>
      <c r="AM156" s="38" t="s">
        <v>27</v>
      </c>
      <c r="AN156" s="38" t="s">
        <v>673</v>
      </c>
      <c r="AO156" s="37">
        <v>26</v>
      </c>
      <c r="AP156" s="38" t="s">
        <v>674</v>
      </c>
      <c r="AQ156" s="38" t="s">
        <v>678</v>
      </c>
      <c r="AR156" s="38" t="s">
        <v>27</v>
      </c>
      <c r="AS156" s="38" t="s">
        <v>702</v>
      </c>
      <c r="AT156" s="38" t="s">
        <v>27</v>
      </c>
      <c r="AU156" s="38" t="s">
        <v>27</v>
      </c>
      <c r="AV156" s="38" t="s">
        <v>27</v>
      </c>
      <c r="AW156" s="50"/>
      <c r="AX156" s="34" t="s">
        <v>748</v>
      </c>
      <c r="AY156" s="50"/>
      <c r="AZ156" s="50"/>
      <c r="BA156" s="50"/>
      <c r="BB156" s="50"/>
      <c r="BC156" s="50"/>
      <c r="BD156" s="50"/>
      <c r="BE156" s="50"/>
      <c r="BF156" s="50"/>
      <c r="BG156" s="50"/>
      <c r="BH156" s="50"/>
      <c r="BI156" s="50"/>
      <c r="BJ156" s="50"/>
      <c r="BK156" s="50"/>
      <c r="BL156" s="50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0"/>
      <c r="CF156" s="50"/>
      <c r="CG156" s="50"/>
      <c r="CH156" s="50"/>
      <c r="CI156" s="50"/>
    </row>
    <row r="157" spans="1:87" ht="14.25" customHeight="1" x14ac:dyDescent="0.25">
      <c r="A157" s="37">
        <v>299</v>
      </c>
      <c r="B157" s="38" t="s">
        <v>78</v>
      </c>
      <c r="C157" s="38" t="s">
        <v>28</v>
      </c>
      <c r="D157" s="38" t="s">
        <v>39</v>
      </c>
      <c r="E157" s="38"/>
      <c r="F157" s="38" t="s">
        <v>40</v>
      </c>
      <c r="G157" s="37">
        <v>1</v>
      </c>
      <c r="H157" s="37">
        <v>9</v>
      </c>
      <c r="I157" s="38" t="s">
        <v>137</v>
      </c>
      <c r="J157" s="37">
        <v>17825107236</v>
      </c>
      <c r="K157" s="37">
        <v>0</v>
      </c>
      <c r="L157" s="37">
        <v>0</v>
      </c>
      <c r="M157" s="37">
        <v>2</v>
      </c>
      <c r="N157" s="35"/>
      <c r="O157" s="40">
        <v>2</v>
      </c>
      <c r="P157" s="37">
        <v>2</v>
      </c>
      <c r="Q157" s="39"/>
      <c r="R157" s="39"/>
      <c r="S157" s="39"/>
      <c r="T157" s="37">
        <v>1</v>
      </c>
      <c r="U157" s="47"/>
      <c r="V157" s="40">
        <v>1.5</v>
      </c>
      <c r="W157" s="38" t="s">
        <v>27</v>
      </c>
      <c r="X157" s="40">
        <v>0.5</v>
      </c>
      <c r="Y157" s="40">
        <v>2</v>
      </c>
      <c r="Z157" s="38">
        <f t="shared" si="6"/>
        <v>11</v>
      </c>
      <c r="AA157" s="38">
        <f t="shared" si="7"/>
        <v>2</v>
      </c>
      <c r="AB157" s="38" t="s">
        <v>27</v>
      </c>
      <c r="AC157" s="38" t="s">
        <v>27</v>
      </c>
      <c r="AD157" s="37">
        <v>1</v>
      </c>
      <c r="AE157" s="37">
        <v>0</v>
      </c>
      <c r="AF157" s="37">
        <v>1</v>
      </c>
      <c r="AG157" s="37">
        <v>6</v>
      </c>
      <c r="AH157" s="38" t="s">
        <v>138</v>
      </c>
      <c r="AI157" s="37">
        <v>2</v>
      </c>
      <c r="AJ157" s="40">
        <v>1</v>
      </c>
      <c r="AK157" s="38" t="s">
        <v>139</v>
      </c>
      <c r="AL157" s="38">
        <f t="shared" si="8"/>
        <v>1</v>
      </c>
      <c r="AM157" s="38" t="s">
        <v>27</v>
      </c>
      <c r="AN157" s="38" t="s">
        <v>680</v>
      </c>
      <c r="AO157" s="37">
        <v>31</v>
      </c>
      <c r="AP157" s="38" t="s">
        <v>674</v>
      </c>
      <c r="AQ157" s="38" t="s">
        <v>703</v>
      </c>
      <c r="AR157" s="38" t="s">
        <v>27</v>
      </c>
      <c r="AS157" s="38" t="s">
        <v>704</v>
      </c>
      <c r="AT157" s="38" t="s">
        <v>27</v>
      </c>
      <c r="AU157" s="38" t="s">
        <v>27</v>
      </c>
      <c r="AV157" s="38" t="s">
        <v>27</v>
      </c>
      <c r="AW157" s="50"/>
      <c r="AX157" s="34" t="s">
        <v>748</v>
      </c>
      <c r="AY157" s="50"/>
      <c r="AZ157" s="50"/>
      <c r="BA157" s="50"/>
      <c r="BB157" s="50"/>
      <c r="BC157" s="50"/>
      <c r="BD157" s="50"/>
      <c r="BE157" s="50"/>
      <c r="BF157" s="50"/>
      <c r="BG157" s="50"/>
      <c r="BH157" s="50"/>
      <c r="BI157" s="50"/>
      <c r="BJ157" s="50"/>
      <c r="BK157" s="50"/>
      <c r="BL157" s="50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0"/>
      <c r="CF157" s="50"/>
      <c r="CG157" s="50"/>
      <c r="CH157" s="50"/>
      <c r="CI157" s="50"/>
    </row>
    <row r="158" spans="1:87" ht="14.25" customHeight="1" x14ac:dyDescent="0.25">
      <c r="A158" s="37">
        <v>303</v>
      </c>
      <c r="B158" s="38" t="s">
        <v>78</v>
      </c>
      <c r="C158" s="38" t="s">
        <v>28</v>
      </c>
      <c r="D158" s="38" t="s">
        <v>39</v>
      </c>
      <c r="E158" s="38"/>
      <c r="F158" s="38" t="s">
        <v>40</v>
      </c>
      <c r="G158" s="37">
        <v>1</v>
      </c>
      <c r="H158" s="37">
        <v>9</v>
      </c>
      <c r="I158" s="38" t="s">
        <v>140</v>
      </c>
      <c r="J158" s="37">
        <v>79247246103</v>
      </c>
      <c r="K158" s="37">
        <v>42.769230769230802</v>
      </c>
      <c r="L158" s="37">
        <v>0.29753265602322199</v>
      </c>
      <c r="M158" s="37">
        <v>2</v>
      </c>
      <c r="N158" s="35"/>
      <c r="O158" s="39"/>
      <c r="P158" s="37">
        <v>3</v>
      </c>
      <c r="Q158" s="37">
        <v>1</v>
      </c>
      <c r="R158" s="40">
        <v>1</v>
      </c>
      <c r="S158" s="37">
        <v>1</v>
      </c>
      <c r="T158" s="37">
        <v>1</v>
      </c>
      <c r="U158" s="39"/>
      <c r="V158" s="39"/>
      <c r="W158" s="38" t="s">
        <v>682</v>
      </c>
      <c r="X158" s="47"/>
      <c r="Y158" s="37">
        <v>1</v>
      </c>
      <c r="Z158" s="38">
        <f t="shared" si="6"/>
        <v>10</v>
      </c>
      <c r="AA158" s="38">
        <f t="shared" si="7"/>
        <v>0</v>
      </c>
      <c r="AB158" s="38" t="s">
        <v>99</v>
      </c>
      <c r="AC158" s="38" t="s">
        <v>27</v>
      </c>
      <c r="AD158" s="37">
        <v>0</v>
      </c>
      <c r="AE158" s="37">
        <v>0</v>
      </c>
      <c r="AF158" s="37">
        <v>0</v>
      </c>
      <c r="AG158" s="37">
        <v>1</v>
      </c>
      <c r="AH158" s="38" t="s">
        <v>90</v>
      </c>
      <c r="AI158" s="37">
        <v>4</v>
      </c>
      <c r="AJ158" s="39"/>
      <c r="AK158" s="38" t="s">
        <v>141</v>
      </c>
      <c r="AL158" s="38">
        <f t="shared" si="8"/>
        <v>1</v>
      </c>
      <c r="AM158" s="38" t="s">
        <v>27</v>
      </c>
      <c r="AN158" s="38" t="s">
        <v>673</v>
      </c>
      <c r="AO158" s="37">
        <v>18</v>
      </c>
      <c r="AP158" s="38" t="s">
        <v>674</v>
      </c>
      <c r="AQ158" s="38" t="s">
        <v>705</v>
      </c>
      <c r="AR158" s="38" t="s">
        <v>27</v>
      </c>
      <c r="AS158" s="38" t="s">
        <v>686</v>
      </c>
      <c r="AT158" s="38" t="s">
        <v>27</v>
      </c>
      <c r="AU158" s="38" t="s">
        <v>27</v>
      </c>
      <c r="AV158" s="38" t="s">
        <v>27</v>
      </c>
      <c r="AW158" s="34"/>
      <c r="AX158" s="34" t="s">
        <v>747</v>
      </c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</row>
    <row r="159" spans="1:87" ht="14.25" customHeight="1" x14ac:dyDescent="0.25">
      <c r="A159" s="37">
        <v>336</v>
      </c>
      <c r="B159" s="38" t="s">
        <v>78</v>
      </c>
      <c r="C159" s="38" t="s">
        <v>28</v>
      </c>
      <c r="D159" s="38" t="s">
        <v>39</v>
      </c>
      <c r="E159" s="38"/>
      <c r="F159" s="38" t="s">
        <v>40</v>
      </c>
      <c r="G159" s="37">
        <v>1</v>
      </c>
      <c r="H159" s="37">
        <v>9</v>
      </c>
      <c r="I159" s="38" t="s">
        <v>144</v>
      </c>
      <c r="J159" s="37">
        <v>46525319</v>
      </c>
      <c r="K159" s="37">
        <v>62.153846153846203</v>
      </c>
      <c r="L159" s="37">
        <v>0.66328011611030502</v>
      </c>
      <c r="M159" s="35"/>
      <c r="N159" s="35"/>
      <c r="O159" s="35"/>
      <c r="P159" s="35"/>
      <c r="Q159" s="35"/>
      <c r="R159" s="35">
        <v>1</v>
      </c>
      <c r="S159" s="35"/>
      <c r="T159" s="35"/>
      <c r="U159" s="35"/>
      <c r="V159" s="35"/>
      <c r="W159" s="38" t="s">
        <v>27</v>
      </c>
      <c r="X159" s="35"/>
      <c r="Y159" s="35"/>
      <c r="Z159" s="38">
        <f t="shared" si="6"/>
        <v>1</v>
      </c>
      <c r="AA159" s="38">
        <f t="shared" si="7"/>
        <v>0</v>
      </c>
      <c r="AB159" s="38" t="s">
        <v>102</v>
      </c>
      <c r="AC159" s="38" t="s">
        <v>27</v>
      </c>
      <c r="AD159" s="37">
        <v>0</v>
      </c>
      <c r="AE159" s="37">
        <v>0</v>
      </c>
      <c r="AF159" s="37">
        <v>0</v>
      </c>
      <c r="AG159" s="37">
        <v>0</v>
      </c>
      <c r="AH159" s="38" t="s">
        <v>90</v>
      </c>
      <c r="AI159" s="37">
        <v>4</v>
      </c>
      <c r="AJ159" s="35"/>
      <c r="AK159" s="38" t="s">
        <v>145</v>
      </c>
      <c r="AL159" s="38">
        <f t="shared" si="8"/>
        <v>1</v>
      </c>
      <c r="AM159" s="38" t="s">
        <v>27</v>
      </c>
      <c r="AN159" s="38" t="s">
        <v>673</v>
      </c>
      <c r="AO159" s="37">
        <v>28</v>
      </c>
      <c r="AP159" s="38" t="s">
        <v>677</v>
      </c>
      <c r="AQ159" s="38" t="s">
        <v>706</v>
      </c>
      <c r="AR159" s="38" t="s">
        <v>27</v>
      </c>
      <c r="AS159" s="38" t="s">
        <v>27</v>
      </c>
      <c r="AT159" s="38" t="s">
        <v>27</v>
      </c>
      <c r="AU159" s="38" t="s">
        <v>27</v>
      </c>
      <c r="AV159" s="38" t="s">
        <v>27</v>
      </c>
      <c r="AW159" s="34"/>
      <c r="AX159" s="34" t="s">
        <v>747</v>
      </c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</row>
    <row r="160" spans="1:87" ht="14.25" customHeight="1" x14ac:dyDescent="0.25">
      <c r="A160" s="37">
        <v>341</v>
      </c>
      <c r="B160" s="38" t="s">
        <v>78</v>
      </c>
      <c r="C160" s="38" t="s">
        <v>28</v>
      </c>
      <c r="D160" s="38" t="s">
        <v>39</v>
      </c>
      <c r="E160" s="38"/>
      <c r="F160" s="38" t="s">
        <v>40</v>
      </c>
      <c r="G160" s="37">
        <v>1</v>
      </c>
      <c r="H160" s="37">
        <v>9</v>
      </c>
      <c r="I160" s="38" t="s">
        <v>146</v>
      </c>
      <c r="J160" s="37">
        <v>94222252116</v>
      </c>
      <c r="K160" s="37">
        <v>42.769230769230802</v>
      </c>
      <c r="L160" s="37">
        <v>0.29753265602322199</v>
      </c>
      <c r="M160" s="35"/>
      <c r="N160" s="35"/>
      <c r="O160" s="35"/>
      <c r="P160" s="35"/>
      <c r="Q160" s="35"/>
      <c r="R160" s="35">
        <v>1</v>
      </c>
      <c r="S160" s="35"/>
      <c r="T160" s="35"/>
      <c r="U160" s="35"/>
      <c r="V160" s="35"/>
      <c r="W160" s="38" t="s">
        <v>27</v>
      </c>
      <c r="X160" s="35"/>
      <c r="Y160" s="35"/>
      <c r="Z160" s="38">
        <f t="shared" si="6"/>
        <v>1</v>
      </c>
      <c r="AA160" s="38">
        <f t="shared" si="7"/>
        <v>0</v>
      </c>
      <c r="AB160" s="38" t="s">
        <v>99</v>
      </c>
      <c r="AC160" s="38" t="s">
        <v>27</v>
      </c>
      <c r="AD160" s="37">
        <v>0</v>
      </c>
      <c r="AE160" s="37">
        <v>0</v>
      </c>
      <c r="AF160" s="37">
        <v>0</v>
      </c>
      <c r="AG160" s="37">
        <v>0</v>
      </c>
      <c r="AH160" s="38" t="s">
        <v>90</v>
      </c>
      <c r="AI160" s="37">
        <v>4</v>
      </c>
      <c r="AJ160" s="35"/>
      <c r="AK160" s="38" t="s">
        <v>100</v>
      </c>
      <c r="AL160" s="38">
        <f t="shared" si="8"/>
        <v>1</v>
      </c>
      <c r="AM160" s="38" t="s">
        <v>27</v>
      </c>
      <c r="AN160" s="38" t="s">
        <v>680</v>
      </c>
      <c r="AO160" s="37">
        <v>36</v>
      </c>
      <c r="AP160" s="38" t="s">
        <v>677</v>
      </c>
      <c r="AQ160" s="38" t="s">
        <v>707</v>
      </c>
      <c r="AR160" s="38" t="s">
        <v>27</v>
      </c>
      <c r="AS160" s="38" t="s">
        <v>708</v>
      </c>
      <c r="AT160" s="38" t="s">
        <v>27</v>
      </c>
      <c r="AU160" s="38" t="s">
        <v>27</v>
      </c>
      <c r="AV160" s="38" t="s">
        <v>27</v>
      </c>
      <c r="AW160" s="50"/>
      <c r="AX160" s="34" t="s">
        <v>748</v>
      </c>
      <c r="AY160" s="50"/>
      <c r="AZ160" s="50"/>
      <c r="BA160" s="50"/>
      <c r="BB160" s="50"/>
      <c r="BC160" s="50"/>
      <c r="BD160" s="50"/>
      <c r="BE160" s="50"/>
      <c r="BF160" s="50"/>
      <c r="BG160" s="50"/>
      <c r="BH160" s="50"/>
      <c r="BI160" s="50"/>
      <c r="BJ160" s="50"/>
      <c r="BK160" s="50"/>
      <c r="BL160" s="50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0"/>
      <c r="CF160" s="50"/>
      <c r="CG160" s="50"/>
      <c r="CH160" s="50"/>
      <c r="CI160" s="50"/>
    </row>
    <row r="161" spans="1:87" ht="14.25" customHeight="1" x14ac:dyDescent="0.25">
      <c r="A161" s="37">
        <v>373</v>
      </c>
      <c r="B161" s="38" t="s">
        <v>78</v>
      </c>
      <c r="C161" s="38" t="s">
        <v>26</v>
      </c>
      <c r="D161" s="38" t="s">
        <v>39</v>
      </c>
      <c r="E161" s="38"/>
      <c r="F161" s="38" t="s">
        <v>40</v>
      </c>
      <c r="G161" s="37">
        <v>1</v>
      </c>
      <c r="H161" s="37">
        <v>9</v>
      </c>
      <c r="I161" s="38" t="s">
        <v>149</v>
      </c>
      <c r="J161" s="37">
        <v>8877127178</v>
      </c>
      <c r="K161" s="37">
        <v>72.599999999999994</v>
      </c>
      <c r="L161" s="37">
        <v>0.65106382978723398</v>
      </c>
      <c r="M161" s="35"/>
      <c r="N161" s="35"/>
      <c r="O161" s="35"/>
      <c r="P161" s="35"/>
      <c r="Q161" s="35"/>
      <c r="R161" s="35">
        <v>1</v>
      </c>
      <c r="S161" s="35"/>
      <c r="T161" s="35"/>
      <c r="U161" s="35"/>
      <c r="V161" s="35"/>
      <c r="W161" s="38" t="s">
        <v>27</v>
      </c>
      <c r="X161" s="35"/>
      <c r="Y161" s="35"/>
      <c r="Z161" s="38">
        <f t="shared" si="6"/>
        <v>1</v>
      </c>
      <c r="AA161" s="38">
        <f t="shared" si="7"/>
        <v>0</v>
      </c>
      <c r="AB161" s="38" t="s">
        <v>765</v>
      </c>
      <c r="AC161" s="38" t="s">
        <v>27</v>
      </c>
      <c r="AD161" s="37">
        <v>0</v>
      </c>
      <c r="AE161" s="37">
        <v>0</v>
      </c>
      <c r="AF161" s="37">
        <v>0</v>
      </c>
      <c r="AG161" s="37">
        <v>0</v>
      </c>
      <c r="AH161" s="38" t="s">
        <v>90</v>
      </c>
      <c r="AI161" s="37">
        <v>4</v>
      </c>
      <c r="AJ161" s="35"/>
      <c r="AK161" s="38" t="s">
        <v>100</v>
      </c>
      <c r="AL161" s="38">
        <f t="shared" si="8"/>
        <v>1</v>
      </c>
      <c r="AM161" s="38" t="s">
        <v>27</v>
      </c>
      <c r="AN161" s="38" t="s">
        <v>680</v>
      </c>
      <c r="AO161" s="37">
        <v>24</v>
      </c>
      <c r="AP161" s="38" t="s">
        <v>677</v>
      </c>
      <c r="AQ161" s="38" t="s">
        <v>711</v>
      </c>
      <c r="AR161" s="38" t="s">
        <v>27</v>
      </c>
      <c r="AS161" s="38" t="s">
        <v>686</v>
      </c>
      <c r="AT161" s="38" t="s">
        <v>27</v>
      </c>
      <c r="AU161" s="38" t="s">
        <v>27</v>
      </c>
      <c r="AV161" s="38" t="s">
        <v>27</v>
      </c>
      <c r="AW161" s="50"/>
      <c r="AX161" s="34" t="s">
        <v>747</v>
      </c>
      <c r="AY161" s="50"/>
      <c r="AZ161" s="50"/>
      <c r="BA161" s="50"/>
      <c r="BB161" s="50"/>
      <c r="BC161" s="50"/>
      <c r="BD161" s="50"/>
      <c r="BE161" s="50"/>
      <c r="BF161" s="50"/>
      <c r="BG161" s="50"/>
      <c r="BH161" s="50"/>
      <c r="BI161" s="50"/>
      <c r="BJ161" s="50"/>
      <c r="BK161" s="50"/>
      <c r="BL161" s="50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0"/>
      <c r="CF161" s="50"/>
      <c r="CG161" s="50"/>
      <c r="CH161" s="50"/>
      <c r="CI161" s="50"/>
    </row>
    <row r="162" spans="1:87" ht="14.25" customHeight="1" x14ac:dyDescent="0.25">
      <c r="A162" s="37">
        <v>389</v>
      </c>
      <c r="B162" s="38" t="s">
        <v>78</v>
      </c>
      <c r="C162" s="38" t="s">
        <v>26</v>
      </c>
      <c r="D162" s="38" t="s">
        <v>39</v>
      </c>
      <c r="E162" s="38"/>
      <c r="F162" s="38" t="s">
        <v>40</v>
      </c>
      <c r="G162" s="37">
        <v>1</v>
      </c>
      <c r="H162" s="37">
        <v>9</v>
      </c>
      <c r="I162" s="38" t="s">
        <v>81</v>
      </c>
      <c r="J162" s="37">
        <v>9591241137</v>
      </c>
      <c r="K162" s="37">
        <v>55.2</v>
      </c>
      <c r="L162" s="37">
        <v>0.28085106382978697</v>
      </c>
      <c r="M162" s="37">
        <v>2</v>
      </c>
      <c r="N162" s="35"/>
      <c r="O162" s="39"/>
      <c r="P162" s="37">
        <v>4</v>
      </c>
      <c r="Q162" s="37">
        <v>1</v>
      </c>
      <c r="R162" s="40">
        <v>1</v>
      </c>
      <c r="S162" s="37">
        <v>1</v>
      </c>
      <c r="T162" s="37">
        <v>1</v>
      </c>
      <c r="U162" s="39"/>
      <c r="V162" s="37">
        <v>0.5</v>
      </c>
      <c r="W162" s="38" t="s">
        <v>27</v>
      </c>
      <c r="X162" s="37">
        <v>0.5</v>
      </c>
      <c r="Y162" s="37">
        <v>1</v>
      </c>
      <c r="Z162" s="38">
        <f t="shared" si="6"/>
        <v>12</v>
      </c>
      <c r="AA162" s="38">
        <f t="shared" si="7"/>
        <v>1</v>
      </c>
      <c r="AB162" s="38" t="s">
        <v>89</v>
      </c>
      <c r="AC162" s="38" t="s">
        <v>27</v>
      </c>
      <c r="AD162" s="37">
        <v>1</v>
      </c>
      <c r="AE162" s="37">
        <v>0</v>
      </c>
      <c r="AF162" s="37">
        <v>1</v>
      </c>
      <c r="AG162" s="37">
        <v>3</v>
      </c>
      <c r="AH162" s="38" t="s">
        <v>90</v>
      </c>
      <c r="AI162" s="37">
        <v>4</v>
      </c>
      <c r="AJ162" s="39"/>
      <c r="AK162" s="38" t="s">
        <v>215</v>
      </c>
      <c r="AL162" s="38">
        <f t="shared" si="8"/>
        <v>1</v>
      </c>
      <c r="AM162" s="38" t="s">
        <v>27</v>
      </c>
      <c r="AN162" s="38" t="s">
        <v>673</v>
      </c>
      <c r="AO162" s="37">
        <v>26</v>
      </c>
      <c r="AP162" s="38" t="s">
        <v>674</v>
      </c>
      <c r="AQ162" s="38" t="s">
        <v>675</v>
      </c>
      <c r="AR162" s="38" t="s">
        <v>27</v>
      </c>
      <c r="AS162" s="38" t="s">
        <v>676</v>
      </c>
      <c r="AT162" s="38" t="s">
        <v>27</v>
      </c>
      <c r="AU162" s="38" t="s">
        <v>27</v>
      </c>
      <c r="AV162" s="38" t="s">
        <v>27</v>
      </c>
      <c r="AW162" s="34"/>
      <c r="AX162" s="34" t="s">
        <v>748</v>
      </c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</row>
    <row r="163" spans="1:87" ht="14.25" customHeight="1" x14ac:dyDescent="0.25">
      <c r="A163" s="37">
        <v>422</v>
      </c>
      <c r="B163" s="38" t="s">
        <v>78</v>
      </c>
      <c r="C163" s="38" t="s">
        <v>26</v>
      </c>
      <c r="D163" s="38" t="s">
        <v>39</v>
      </c>
      <c r="E163" s="38"/>
      <c r="F163" s="38" t="s">
        <v>40</v>
      </c>
      <c r="G163" s="37">
        <v>1</v>
      </c>
      <c r="H163" s="37">
        <v>9</v>
      </c>
      <c r="I163" s="38" t="s">
        <v>88</v>
      </c>
      <c r="J163" s="37">
        <v>217831744</v>
      </c>
      <c r="K163" s="37">
        <v>55.2</v>
      </c>
      <c r="L163" s="37">
        <v>0.28085106382978697</v>
      </c>
      <c r="M163" s="35"/>
      <c r="N163" s="35"/>
      <c r="O163" s="35"/>
      <c r="P163" s="35"/>
      <c r="Q163" s="35"/>
      <c r="R163" s="35">
        <v>1</v>
      </c>
      <c r="S163" s="35"/>
      <c r="T163" s="35"/>
      <c r="U163" s="35"/>
      <c r="V163" s="35"/>
      <c r="W163" s="38" t="s">
        <v>27</v>
      </c>
      <c r="X163" s="35"/>
      <c r="Y163" s="35"/>
      <c r="Z163" s="38">
        <f t="shared" si="6"/>
        <v>1</v>
      </c>
      <c r="AA163" s="38">
        <f t="shared" si="7"/>
        <v>0</v>
      </c>
      <c r="AB163" s="38" t="s">
        <v>89</v>
      </c>
      <c r="AC163" s="38" t="s">
        <v>27</v>
      </c>
      <c r="AD163" s="37">
        <v>0</v>
      </c>
      <c r="AE163" s="37">
        <v>0</v>
      </c>
      <c r="AF163" s="37">
        <v>0</v>
      </c>
      <c r="AG163" s="37">
        <v>0</v>
      </c>
      <c r="AH163" s="38" t="s">
        <v>90</v>
      </c>
      <c r="AI163" s="37">
        <v>4</v>
      </c>
      <c r="AJ163" s="35"/>
      <c r="AK163" s="38" t="s">
        <v>91</v>
      </c>
      <c r="AL163" s="38">
        <f t="shared" si="8"/>
        <v>1</v>
      </c>
      <c r="AM163" s="38" t="s">
        <v>27</v>
      </c>
      <c r="AN163" s="38" t="s">
        <v>673</v>
      </c>
      <c r="AO163" s="37">
        <v>24</v>
      </c>
      <c r="AP163" s="38" t="s">
        <v>677</v>
      </c>
      <c r="AQ163" s="38" t="s">
        <v>679</v>
      </c>
      <c r="AR163" s="38" t="s">
        <v>27</v>
      </c>
      <c r="AS163" s="38" t="s">
        <v>27</v>
      </c>
      <c r="AT163" s="38" t="s">
        <v>27</v>
      </c>
      <c r="AU163" s="38" t="s">
        <v>27</v>
      </c>
      <c r="AV163" s="38" t="s">
        <v>27</v>
      </c>
      <c r="AW163" s="34"/>
      <c r="AX163" s="34" t="s">
        <v>747</v>
      </c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</row>
    <row r="164" spans="1:87" ht="14.25" customHeight="1" x14ac:dyDescent="0.25">
      <c r="A164" s="37">
        <v>438</v>
      </c>
      <c r="B164" s="38" t="s">
        <v>78</v>
      </c>
      <c r="C164" s="38" t="s">
        <v>26</v>
      </c>
      <c r="D164" s="38" t="s">
        <v>39</v>
      </c>
      <c r="E164" s="38"/>
      <c r="F164" s="38" t="s">
        <v>40</v>
      </c>
      <c r="G164" s="37">
        <v>1</v>
      </c>
      <c r="H164" s="37">
        <v>9</v>
      </c>
      <c r="I164" s="38" t="s">
        <v>150</v>
      </c>
      <c r="J164" s="37">
        <v>82135906</v>
      </c>
      <c r="K164" s="37">
        <v>55.2</v>
      </c>
      <c r="L164" s="37">
        <v>0.28085106382978697</v>
      </c>
      <c r="M164" s="39"/>
      <c r="N164" s="35"/>
      <c r="O164" s="39"/>
      <c r="P164" s="39"/>
      <c r="Q164" s="39"/>
      <c r="R164" s="47">
        <v>1</v>
      </c>
      <c r="S164" s="39"/>
      <c r="T164" s="39"/>
      <c r="U164" s="39"/>
      <c r="V164" s="39"/>
      <c r="W164" s="38" t="s">
        <v>27</v>
      </c>
      <c r="X164" s="39"/>
      <c r="Y164" s="39"/>
      <c r="Z164" s="38">
        <f t="shared" si="6"/>
        <v>1</v>
      </c>
      <c r="AA164" s="38">
        <f t="shared" si="7"/>
        <v>0</v>
      </c>
      <c r="AB164" s="38" t="s">
        <v>89</v>
      </c>
      <c r="AC164" s="38" t="s">
        <v>27</v>
      </c>
      <c r="AD164" s="37">
        <v>0</v>
      </c>
      <c r="AE164" s="37">
        <v>0</v>
      </c>
      <c r="AF164" s="37">
        <v>0</v>
      </c>
      <c r="AG164" s="37">
        <v>0</v>
      </c>
      <c r="AH164" s="38" t="s">
        <v>90</v>
      </c>
      <c r="AI164" s="37">
        <v>4</v>
      </c>
      <c r="AJ164" s="47"/>
      <c r="AK164" s="38" t="s">
        <v>174</v>
      </c>
      <c r="AL164" s="38">
        <f t="shared" si="8"/>
        <v>1</v>
      </c>
      <c r="AM164" s="38" t="s">
        <v>27</v>
      </c>
      <c r="AN164" s="38" t="s">
        <v>680</v>
      </c>
      <c r="AO164" s="37">
        <v>34</v>
      </c>
      <c r="AP164" s="38" t="s">
        <v>677</v>
      </c>
      <c r="AQ164" s="38" t="s">
        <v>712</v>
      </c>
      <c r="AR164" s="38" t="s">
        <v>27</v>
      </c>
      <c r="AS164" s="38" t="s">
        <v>713</v>
      </c>
      <c r="AT164" s="38" t="s">
        <v>27</v>
      </c>
      <c r="AU164" s="38" t="s">
        <v>27</v>
      </c>
      <c r="AV164" s="38" t="s">
        <v>27</v>
      </c>
      <c r="AW164" s="34"/>
      <c r="AX164" s="34" t="s">
        <v>748</v>
      </c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</row>
    <row r="165" spans="1:87" ht="14.25" customHeight="1" x14ac:dyDescent="0.25">
      <c r="A165" s="37">
        <v>470</v>
      </c>
      <c r="B165" s="38" t="s">
        <v>78</v>
      </c>
      <c r="C165" s="38" t="s">
        <v>26</v>
      </c>
      <c r="D165" s="38" t="s">
        <v>39</v>
      </c>
      <c r="E165" s="38"/>
      <c r="F165" s="38" t="s">
        <v>40</v>
      </c>
      <c r="G165" s="37">
        <v>1</v>
      </c>
      <c r="H165" s="37">
        <v>9</v>
      </c>
      <c r="I165" s="38" t="s">
        <v>154</v>
      </c>
      <c r="J165" s="37">
        <v>851786688</v>
      </c>
      <c r="K165" s="37">
        <v>0</v>
      </c>
      <c r="L165" s="37">
        <v>0</v>
      </c>
      <c r="M165" s="47"/>
      <c r="N165" s="35"/>
      <c r="O165" s="35"/>
      <c r="P165" s="47"/>
      <c r="Q165" s="47"/>
      <c r="R165" s="35"/>
      <c r="S165" s="47"/>
      <c r="T165" s="35"/>
      <c r="U165" s="47"/>
      <c r="V165" s="47"/>
      <c r="W165" s="38" t="s">
        <v>27</v>
      </c>
      <c r="X165" s="47"/>
      <c r="Y165" s="47"/>
      <c r="Z165" s="38">
        <f t="shared" si="6"/>
        <v>0</v>
      </c>
      <c r="AA165" s="38">
        <f t="shared" si="7"/>
        <v>0</v>
      </c>
      <c r="AB165" s="38" t="s">
        <v>27</v>
      </c>
      <c r="AC165" s="38" t="s">
        <v>27</v>
      </c>
      <c r="AD165" s="37">
        <v>0</v>
      </c>
      <c r="AE165" s="37">
        <v>0</v>
      </c>
      <c r="AF165" s="37">
        <v>0</v>
      </c>
      <c r="AG165" s="37">
        <v>0</v>
      </c>
      <c r="AH165" s="38" t="s">
        <v>90</v>
      </c>
      <c r="AI165" s="37">
        <v>4</v>
      </c>
      <c r="AJ165" s="47"/>
      <c r="AK165" s="38" t="s">
        <v>218</v>
      </c>
      <c r="AL165" s="38">
        <f t="shared" si="8"/>
        <v>1</v>
      </c>
      <c r="AM165" s="38" t="s">
        <v>27</v>
      </c>
      <c r="AN165" s="38" t="s">
        <v>680</v>
      </c>
      <c r="AO165" s="37">
        <v>30</v>
      </c>
      <c r="AP165" s="38" t="s">
        <v>715</v>
      </c>
      <c r="AQ165" s="38" t="s">
        <v>716</v>
      </c>
      <c r="AR165" s="38" t="s">
        <v>27</v>
      </c>
      <c r="AS165" s="38" t="s">
        <v>717</v>
      </c>
      <c r="AT165" s="38" t="s">
        <v>692</v>
      </c>
      <c r="AU165" s="38" t="s">
        <v>695</v>
      </c>
      <c r="AV165" s="38" t="s">
        <v>27</v>
      </c>
      <c r="AW165" s="50"/>
      <c r="AX165" s="34" t="s">
        <v>746</v>
      </c>
      <c r="AY165" s="50"/>
      <c r="AZ165" s="50"/>
      <c r="BA165" s="50"/>
      <c r="BB165" s="50"/>
      <c r="BC165" s="50"/>
      <c r="BD165" s="50"/>
      <c r="BE165" s="50"/>
      <c r="BF165" s="50"/>
      <c r="BG165" s="50"/>
      <c r="BH165" s="50"/>
      <c r="BI165" s="50"/>
      <c r="BJ165" s="50"/>
      <c r="BK165" s="50"/>
      <c r="BL165" s="50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0"/>
      <c r="CF165" s="50"/>
      <c r="CG165" s="50"/>
      <c r="CH165" s="50"/>
      <c r="CI165" s="50"/>
    </row>
    <row r="166" spans="1:87" ht="14.25" customHeight="1" x14ac:dyDescent="0.25">
      <c r="A166" s="37">
        <v>491</v>
      </c>
      <c r="B166" s="38" t="s">
        <v>78</v>
      </c>
      <c r="C166" s="38" t="s">
        <v>26</v>
      </c>
      <c r="D166" s="38" t="s">
        <v>39</v>
      </c>
      <c r="E166" s="38"/>
      <c r="F166" s="38" t="s">
        <v>40</v>
      </c>
      <c r="G166" s="37">
        <v>1</v>
      </c>
      <c r="H166" s="37">
        <v>9</v>
      </c>
      <c r="I166" s="38" t="s">
        <v>161</v>
      </c>
      <c r="J166" s="37">
        <v>1015887</v>
      </c>
      <c r="K166" s="37">
        <v>55.2</v>
      </c>
      <c r="L166" s="37">
        <v>0.28085106382978697</v>
      </c>
      <c r="M166" s="39"/>
      <c r="N166" s="35"/>
      <c r="O166" s="35"/>
      <c r="P166" s="39"/>
      <c r="Q166" s="39"/>
      <c r="R166" s="35">
        <v>1</v>
      </c>
      <c r="S166" s="39"/>
      <c r="T166" s="39"/>
      <c r="U166" s="39"/>
      <c r="V166" s="39"/>
      <c r="W166" s="38" t="s">
        <v>27</v>
      </c>
      <c r="X166" s="39"/>
      <c r="Y166" s="39"/>
      <c r="Z166" s="38">
        <f t="shared" si="6"/>
        <v>1</v>
      </c>
      <c r="AA166" s="38">
        <f t="shared" si="7"/>
        <v>0</v>
      </c>
      <c r="AB166" s="38" t="s">
        <v>89</v>
      </c>
      <c r="AC166" s="38" t="s">
        <v>27</v>
      </c>
      <c r="AD166" s="37">
        <v>0</v>
      </c>
      <c r="AE166" s="37">
        <v>0</v>
      </c>
      <c r="AF166" s="37">
        <v>0</v>
      </c>
      <c r="AG166" s="37">
        <v>0</v>
      </c>
      <c r="AH166" s="38" t="s">
        <v>90</v>
      </c>
      <c r="AI166" s="37">
        <v>4</v>
      </c>
      <c r="AJ166" s="39"/>
      <c r="AK166" s="38" t="s">
        <v>145</v>
      </c>
      <c r="AL166" s="38">
        <f t="shared" si="8"/>
        <v>1</v>
      </c>
      <c r="AM166" s="38" t="s">
        <v>27</v>
      </c>
      <c r="AN166" s="38" t="s">
        <v>680</v>
      </c>
      <c r="AO166" s="37">
        <v>31</v>
      </c>
      <c r="AP166" s="38" t="s">
        <v>674</v>
      </c>
      <c r="AQ166" s="38" t="s">
        <v>722</v>
      </c>
      <c r="AR166" s="38" t="s">
        <v>27</v>
      </c>
      <c r="AS166" s="38" t="s">
        <v>723</v>
      </c>
      <c r="AT166" s="38" t="s">
        <v>27</v>
      </c>
      <c r="AU166" s="38" t="s">
        <v>27</v>
      </c>
      <c r="AV166" s="38" t="s">
        <v>27</v>
      </c>
      <c r="AW166" s="34"/>
      <c r="AX166" s="34" t="s">
        <v>748</v>
      </c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</row>
    <row r="167" spans="1:87" ht="14.25" customHeight="1" x14ac:dyDescent="0.25">
      <c r="A167" s="37">
        <v>512</v>
      </c>
      <c r="B167" s="38" t="s">
        <v>78</v>
      </c>
      <c r="C167" s="38" t="s">
        <v>28</v>
      </c>
      <c r="D167" s="38" t="s">
        <v>39</v>
      </c>
      <c r="E167" s="38"/>
      <c r="F167" s="38" t="s">
        <v>40</v>
      </c>
      <c r="G167" s="37">
        <v>1</v>
      </c>
      <c r="H167" s="37">
        <v>9</v>
      </c>
      <c r="I167" s="38" t="s">
        <v>167</v>
      </c>
      <c r="J167" s="37">
        <v>912215825</v>
      </c>
      <c r="K167" s="37">
        <v>42.769230769230802</v>
      </c>
      <c r="L167" s="37">
        <v>0.29753265602322199</v>
      </c>
      <c r="M167" s="40">
        <v>1</v>
      </c>
      <c r="N167" s="35"/>
      <c r="O167" s="35"/>
      <c r="P167" s="40">
        <v>3</v>
      </c>
      <c r="Q167" s="40">
        <v>2</v>
      </c>
      <c r="R167" s="40">
        <v>1</v>
      </c>
      <c r="S167" s="40">
        <v>2</v>
      </c>
      <c r="T167" s="40">
        <v>1</v>
      </c>
      <c r="U167" s="35"/>
      <c r="V167" s="35"/>
      <c r="W167" s="38" t="s">
        <v>27</v>
      </c>
      <c r="X167" s="35"/>
      <c r="Y167" s="35"/>
      <c r="Z167" s="38">
        <f t="shared" si="6"/>
        <v>10</v>
      </c>
      <c r="AA167" s="38">
        <f t="shared" si="7"/>
        <v>0</v>
      </c>
      <c r="AB167" s="38" t="s">
        <v>99</v>
      </c>
      <c r="AC167" s="38" t="s">
        <v>27</v>
      </c>
      <c r="AD167" s="37">
        <v>2</v>
      </c>
      <c r="AE167" s="37">
        <v>2</v>
      </c>
      <c r="AF167" s="37">
        <v>0</v>
      </c>
      <c r="AG167" s="37">
        <v>9</v>
      </c>
      <c r="AH167" s="38" t="s">
        <v>159</v>
      </c>
      <c r="AI167" s="37">
        <v>2</v>
      </c>
      <c r="AJ167" s="40">
        <v>1</v>
      </c>
      <c r="AK167" s="38" t="s">
        <v>221</v>
      </c>
      <c r="AL167" s="38">
        <f t="shared" si="8"/>
        <v>1</v>
      </c>
      <c r="AM167" s="38" t="s">
        <v>27</v>
      </c>
      <c r="AN167" s="38" t="s">
        <v>680</v>
      </c>
      <c r="AO167" s="49">
        <v>28</v>
      </c>
      <c r="AP167" s="49" t="s">
        <v>677</v>
      </c>
      <c r="AQ167" s="49" t="s">
        <v>691</v>
      </c>
      <c r="AR167" s="49"/>
      <c r="AS167" s="49"/>
      <c r="AT167" s="49"/>
      <c r="AU167" s="49"/>
      <c r="AV167" s="49"/>
      <c r="AW167" s="34"/>
      <c r="AX167" s="34" t="s">
        <v>747</v>
      </c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</row>
    <row r="168" spans="1:87" ht="14.25" customHeight="1" x14ac:dyDescent="0.25">
      <c r="A168" s="37">
        <v>516</v>
      </c>
      <c r="B168" s="38" t="s">
        <v>78</v>
      </c>
      <c r="C168" s="38" t="s">
        <v>28</v>
      </c>
      <c r="D168" s="38" t="s">
        <v>39</v>
      </c>
      <c r="E168" s="38"/>
      <c r="F168" s="38" t="s">
        <v>40</v>
      </c>
      <c r="G168" s="37">
        <v>1</v>
      </c>
      <c r="H168" s="37">
        <v>9</v>
      </c>
      <c r="I168" s="38" t="s">
        <v>169</v>
      </c>
      <c r="J168" s="37">
        <v>178114327</v>
      </c>
      <c r="K168" s="37">
        <v>42.769230769230802</v>
      </c>
      <c r="L168" s="37">
        <v>0.29753265602322199</v>
      </c>
      <c r="M168" s="37">
        <v>1</v>
      </c>
      <c r="N168" s="35"/>
      <c r="O168" s="35"/>
      <c r="P168" s="37">
        <v>2</v>
      </c>
      <c r="Q168" s="37">
        <v>1</v>
      </c>
      <c r="R168" s="37">
        <v>1</v>
      </c>
      <c r="S168" s="37">
        <v>1</v>
      </c>
      <c r="T168" s="37">
        <v>1</v>
      </c>
      <c r="U168" s="39"/>
      <c r="V168" s="39"/>
      <c r="W168" s="38" t="s">
        <v>682</v>
      </c>
      <c r="X168" s="47"/>
      <c r="Y168" s="37">
        <v>1</v>
      </c>
      <c r="Z168" s="38">
        <f t="shared" si="6"/>
        <v>8</v>
      </c>
      <c r="AA168" s="38">
        <f t="shared" si="7"/>
        <v>0</v>
      </c>
      <c r="AB168" s="38" t="s">
        <v>99</v>
      </c>
      <c r="AC168" s="38" t="s">
        <v>27</v>
      </c>
      <c r="AD168" s="37">
        <v>0</v>
      </c>
      <c r="AE168" s="37">
        <v>0</v>
      </c>
      <c r="AF168" s="37">
        <v>0</v>
      </c>
      <c r="AG168" s="37">
        <v>1</v>
      </c>
      <c r="AH168" s="38" t="s">
        <v>90</v>
      </c>
      <c r="AI168" s="37">
        <v>4</v>
      </c>
      <c r="AJ168" s="35"/>
      <c r="AK168" s="38" t="s">
        <v>222</v>
      </c>
      <c r="AL168" s="38">
        <f t="shared" si="8"/>
        <v>1</v>
      </c>
      <c r="AM168" s="38" t="s">
        <v>27</v>
      </c>
      <c r="AN168" s="38" t="s">
        <v>680</v>
      </c>
      <c r="AO168" s="37">
        <v>31</v>
      </c>
      <c r="AP168" s="38" t="s">
        <v>677</v>
      </c>
      <c r="AQ168" s="38" t="s">
        <v>694</v>
      </c>
      <c r="AR168" s="38" t="s">
        <v>27</v>
      </c>
      <c r="AS168" s="38" t="s">
        <v>27</v>
      </c>
      <c r="AT168" s="38" t="s">
        <v>692</v>
      </c>
      <c r="AU168" s="38" t="s">
        <v>27</v>
      </c>
      <c r="AV168" s="38" t="s">
        <v>27</v>
      </c>
      <c r="AW168" s="50"/>
      <c r="AX168" s="34" t="s">
        <v>746</v>
      </c>
      <c r="AY168" s="50"/>
      <c r="AZ168" s="50"/>
      <c r="BA168" s="50"/>
      <c r="BB168" s="50"/>
      <c r="BC168" s="50"/>
      <c r="BD168" s="50"/>
      <c r="BE168" s="50"/>
      <c r="BF168" s="50"/>
      <c r="BG168" s="50"/>
      <c r="BH168" s="50"/>
      <c r="BI168" s="50"/>
      <c r="BJ168" s="50"/>
      <c r="BK168" s="50"/>
      <c r="BL168" s="50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0"/>
      <c r="CF168" s="50"/>
      <c r="CG168" s="50"/>
      <c r="CH168" s="50"/>
      <c r="CI168" s="50"/>
    </row>
    <row r="169" spans="1:87" ht="14.25" customHeight="1" x14ac:dyDescent="0.25">
      <c r="A169" s="37">
        <v>532</v>
      </c>
      <c r="B169" s="38" t="s">
        <v>78</v>
      </c>
      <c r="C169" s="38" t="s">
        <v>28</v>
      </c>
      <c r="D169" s="38" t="s">
        <v>39</v>
      </c>
      <c r="E169" s="38"/>
      <c r="F169" s="38" t="s">
        <v>40</v>
      </c>
      <c r="G169" s="37">
        <v>1</v>
      </c>
      <c r="H169" s="37">
        <v>9</v>
      </c>
      <c r="I169" s="38" t="s">
        <v>171</v>
      </c>
      <c r="J169" s="37">
        <v>8518124088</v>
      </c>
      <c r="K169" s="37">
        <v>62.153846153846203</v>
      </c>
      <c r="L169" s="37">
        <v>0.66328011611030502</v>
      </c>
      <c r="M169" s="35"/>
      <c r="N169" s="35"/>
      <c r="O169" s="35"/>
      <c r="P169" s="35"/>
      <c r="Q169" s="35"/>
      <c r="R169" s="35">
        <v>1</v>
      </c>
      <c r="S169" s="35"/>
      <c r="T169" s="35"/>
      <c r="U169" s="35"/>
      <c r="V169" s="35"/>
      <c r="W169" s="38" t="s">
        <v>27</v>
      </c>
      <c r="X169" s="35"/>
      <c r="Y169" s="35"/>
      <c r="Z169" s="38">
        <f t="shared" si="6"/>
        <v>1</v>
      </c>
      <c r="AA169" s="38">
        <f t="shared" si="7"/>
        <v>0</v>
      </c>
      <c r="AB169" s="38" t="s">
        <v>102</v>
      </c>
      <c r="AC169" s="38" t="s">
        <v>27</v>
      </c>
      <c r="AD169" s="37">
        <v>0</v>
      </c>
      <c r="AE169" s="37">
        <v>0</v>
      </c>
      <c r="AF169" s="37">
        <v>0</v>
      </c>
      <c r="AG169" s="37">
        <v>0</v>
      </c>
      <c r="AH169" s="38" t="s">
        <v>90</v>
      </c>
      <c r="AI169" s="37">
        <v>4</v>
      </c>
      <c r="AJ169" s="35"/>
      <c r="AK169" s="38" t="s">
        <v>223</v>
      </c>
      <c r="AL169" s="38">
        <f t="shared" si="8"/>
        <v>1</v>
      </c>
      <c r="AM169" s="38" t="s">
        <v>27</v>
      </c>
      <c r="AN169" s="38" t="s">
        <v>680</v>
      </c>
      <c r="AO169" s="37">
        <v>25</v>
      </c>
      <c r="AP169" s="38" t="s">
        <v>677</v>
      </c>
      <c r="AQ169" s="38" t="s">
        <v>725</v>
      </c>
      <c r="AR169" s="38" t="s">
        <v>27</v>
      </c>
      <c r="AS169" s="38" t="s">
        <v>726</v>
      </c>
      <c r="AT169" s="38" t="s">
        <v>27</v>
      </c>
      <c r="AU169" s="38" t="s">
        <v>27</v>
      </c>
      <c r="AV169" s="38" t="s">
        <v>27</v>
      </c>
      <c r="AW169" s="50"/>
      <c r="AX169" s="34" t="s">
        <v>748</v>
      </c>
      <c r="AY169" s="50"/>
      <c r="AZ169" s="50"/>
      <c r="BA169" s="50"/>
      <c r="BB169" s="50"/>
      <c r="BC169" s="50"/>
      <c r="BD169" s="50"/>
      <c r="BE169" s="50"/>
      <c r="BF169" s="50"/>
      <c r="BG169" s="50"/>
      <c r="BH169" s="50"/>
      <c r="BI169" s="50"/>
      <c r="BJ169" s="50"/>
      <c r="BK169" s="50"/>
      <c r="BL169" s="50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0"/>
      <c r="CF169" s="50"/>
      <c r="CG169" s="50"/>
      <c r="CH169" s="50"/>
      <c r="CI169" s="50"/>
    </row>
    <row r="170" spans="1:87" ht="14.25" customHeight="1" x14ac:dyDescent="0.25">
      <c r="A170" s="37">
        <v>548</v>
      </c>
      <c r="B170" s="38" t="s">
        <v>78</v>
      </c>
      <c r="C170" s="38" t="s">
        <v>26</v>
      </c>
      <c r="D170" s="38" t="s">
        <v>39</v>
      </c>
      <c r="E170" s="38"/>
      <c r="F170" s="38" t="s">
        <v>40</v>
      </c>
      <c r="G170" s="37">
        <v>1</v>
      </c>
      <c r="H170" s="37">
        <v>9</v>
      </c>
      <c r="I170" s="38" t="s">
        <v>172</v>
      </c>
      <c r="J170" s="37">
        <v>8517821164</v>
      </c>
      <c r="K170" s="37">
        <v>72.599999999999994</v>
      </c>
      <c r="L170" s="37">
        <v>0.65106382978723398</v>
      </c>
      <c r="M170" s="37">
        <v>1</v>
      </c>
      <c r="N170" s="35"/>
      <c r="O170" s="35"/>
      <c r="P170" s="37">
        <v>1</v>
      </c>
      <c r="Q170" s="39"/>
      <c r="R170" s="37">
        <v>1</v>
      </c>
      <c r="S170" s="39"/>
      <c r="T170" s="37">
        <v>1</v>
      </c>
      <c r="U170" s="35"/>
      <c r="V170" s="39"/>
      <c r="W170" s="38" t="s">
        <v>27</v>
      </c>
      <c r="X170" s="39"/>
      <c r="Y170" s="39"/>
      <c r="Z170" s="38">
        <f t="shared" si="6"/>
        <v>4</v>
      </c>
      <c r="AA170" s="38">
        <f t="shared" si="7"/>
        <v>0</v>
      </c>
      <c r="AB170" s="38" t="s">
        <v>765</v>
      </c>
      <c r="AC170" s="38" t="s">
        <v>27</v>
      </c>
      <c r="AD170" s="37">
        <v>0</v>
      </c>
      <c r="AE170" s="37">
        <v>0</v>
      </c>
      <c r="AF170" s="37">
        <v>0</v>
      </c>
      <c r="AG170" s="37">
        <v>1</v>
      </c>
      <c r="AH170" s="38" t="s">
        <v>90</v>
      </c>
      <c r="AI170" s="37">
        <v>4</v>
      </c>
      <c r="AJ170" s="35"/>
      <c r="AK170" s="38" t="s">
        <v>224</v>
      </c>
      <c r="AL170" s="38">
        <f t="shared" si="8"/>
        <v>1</v>
      </c>
      <c r="AM170" s="38" t="s">
        <v>27</v>
      </c>
      <c r="AN170" s="38" t="s">
        <v>680</v>
      </c>
      <c r="AO170" s="37">
        <v>29</v>
      </c>
      <c r="AP170" s="38" t="s">
        <v>674</v>
      </c>
      <c r="AQ170" s="38" t="s">
        <v>691</v>
      </c>
      <c r="AR170" s="38" t="s">
        <v>695</v>
      </c>
      <c r="AS170" s="38" t="s">
        <v>727</v>
      </c>
      <c r="AT170" s="38" t="s">
        <v>27</v>
      </c>
      <c r="AU170" s="38" t="s">
        <v>27</v>
      </c>
      <c r="AV170" s="38" t="s">
        <v>27</v>
      </c>
      <c r="AW170" s="34"/>
      <c r="AX170" s="34" t="s">
        <v>748</v>
      </c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</row>
    <row r="171" spans="1:87" ht="14.25" customHeight="1" x14ac:dyDescent="0.25">
      <c r="A171" s="37">
        <v>564</v>
      </c>
      <c r="B171" s="38" t="s">
        <v>78</v>
      </c>
      <c r="C171" s="38" t="s">
        <v>28</v>
      </c>
      <c r="D171" s="38" t="s">
        <v>39</v>
      </c>
      <c r="E171" s="38"/>
      <c r="F171" s="38" t="s">
        <v>40</v>
      </c>
      <c r="G171" s="37">
        <v>1</v>
      </c>
      <c r="H171" s="37">
        <v>9</v>
      </c>
      <c r="I171" s="38" t="s">
        <v>173</v>
      </c>
      <c r="J171" s="37">
        <v>79215167188</v>
      </c>
      <c r="K171" s="37">
        <v>42.769230769230802</v>
      </c>
      <c r="L171" s="37">
        <v>0.29753265602322199</v>
      </c>
      <c r="M171" s="47"/>
      <c r="N171" s="35"/>
      <c r="O171" s="35"/>
      <c r="P171" s="47"/>
      <c r="Q171" s="47"/>
      <c r="R171" s="35">
        <v>1</v>
      </c>
      <c r="S171" s="47"/>
      <c r="T171" s="47"/>
      <c r="U171" s="47"/>
      <c r="V171" s="47"/>
      <c r="W171" s="38" t="s">
        <v>27</v>
      </c>
      <c r="X171" s="47"/>
      <c r="Y171" s="47"/>
      <c r="Z171" s="38">
        <f t="shared" si="6"/>
        <v>1</v>
      </c>
      <c r="AA171" s="38">
        <f t="shared" si="7"/>
        <v>0</v>
      </c>
      <c r="AB171" s="38" t="s">
        <v>99</v>
      </c>
      <c r="AC171" s="38" t="s">
        <v>27</v>
      </c>
      <c r="AD171" s="37">
        <v>0</v>
      </c>
      <c r="AE171" s="37">
        <v>0</v>
      </c>
      <c r="AF171" s="37">
        <v>0</v>
      </c>
      <c r="AG171" s="37">
        <v>0</v>
      </c>
      <c r="AH171" s="38" t="s">
        <v>90</v>
      </c>
      <c r="AI171" s="37">
        <v>4</v>
      </c>
      <c r="AJ171" s="47"/>
      <c r="AK171" s="38" t="s">
        <v>100</v>
      </c>
      <c r="AL171" s="38">
        <f t="shared" si="8"/>
        <v>1</v>
      </c>
      <c r="AM171" s="38" t="s">
        <v>27</v>
      </c>
      <c r="AN171" s="38" t="s">
        <v>673</v>
      </c>
      <c r="AO171" s="37">
        <v>18</v>
      </c>
      <c r="AP171" s="38" t="s">
        <v>677</v>
      </c>
      <c r="AQ171" s="38" t="s">
        <v>728</v>
      </c>
      <c r="AR171" s="38" t="s">
        <v>27</v>
      </c>
      <c r="AS171" s="38" t="s">
        <v>686</v>
      </c>
      <c r="AT171" s="38" t="s">
        <v>27</v>
      </c>
      <c r="AU171" s="38" t="s">
        <v>27</v>
      </c>
      <c r="AV171" s="38" t="s">
        <v>27</v>
      </c>
      <c r="AW171" s="50"/>
      <c r="AX171" s="34" t="s">
        <v>747</v>
      </c>
      <c r="AY171" s="50"/>
      <c r="AZ171" s="50"/>
      <c r="BA171" s="50"/>
      <c r="BB171" s="50"/>
      <c r="BC171" s="50"/>
      <c r="BD171" s="50"/>
      <c r="BE171" s="50"/>
      <c r="BF171" s="50"/>
      <c r="BG171" s="50"/>
      <c r="BH171" s="50"/>
      <c r="BI171" s="50"/>
      <c r="BJ171" s="50"/>
      <c r="BK171" s="50"/>
      <c r="BL171" s="50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0"/>
      <c r="CF171" s="50"/>
      <c r="CG171" s="50"/>
      <c r="CH171" s="50"/>
      <c r="CI171" s="50"/>
    </row>
    <row r="172" spans="1:87" ht="14.25" customHeight="1" x14ac:dyDescent="0.25">
      <c r="A172" s="37">
        <v>27</v>
      </c>
      <c r="B172" s="38" t="s">
        <v>78</v>
      </c>
      <c r="C172" s="38" t="s">
        <v>28</v>
      </c>
      <c r="D172" s="38" t="s">
        <v>41</v>
      </c>
      <c r="E172" s="38"/>
      <c r="F172" s="38" t="s">
        <v>32</v>
      </c>
      <c r="G172" s="37">
        <v>14</v>
      </c>
      <c r="H172" s="37">
        <v>13</v>
      </c>
      <c r="I172" s="38" t="s">
        <v>98</v>
      </c>
      <c r="J172" s="37">
        <v>871611960</v>
      </c>
      <c r="K172" s="37">
        <v>0.68181818181818199</v>
      </c>
      <c r="L172" s="37">
        <v>0.34090909090909099</v>
      </c>
      <c r="M172" s="39"/>
      <c r="N172" s="35"/>
      <c r="O172" s="47"/>
      <c r="P172" s="39"/>
      <c r="Q172" s="39"/>
      <c r="R172" s="35">
        <v>1</v>
      </c>
      <c r="S172" s="39"/>
      <c r="T172" s="39"/>
      <c r="U172" s="39"/>
      <c r="V172" s="39"/>
      <c r="W172" s="38" t="s">
        <v>27</v>
      </c>
      <c r="X172" s="39"/>
      <c r="Y172" s="39"/>
      <c r="Z172" s="38">
        <f t="shared" si="6"/>
        <v>1</v>
      </c>
      <c r="AA172" s="38">
        <f t="shared" si="7"/>
        <v>0</v>
      </c>
      <c r="AB172" s="38" t="s">
        <v>99</v>
      </c>
      <c r="AC172" s="38" t="s">
        <v>257</v>
      </c>
      <c r="AD172" s="37">
        <v>0</v>
      </c>
      <c r="AE172" s="37">
        <v>0</v>
      </c>
      <c r="AF172" s="37">
        <v>0</v>
      </c>
      <c r="AG172" s="37">
        <v>0</v>
      </c>
      <c r="AH172" s="38" t="s">
        <v>258</v>
      </c>
      <c r="AI172" s="37">
        <v>9</v>
      </c>
      <c r="AJ172" s="35"/>
      <c r="AK172" s="38" t="s">
        <v>100</v>
      </c>
      <c r="AL172" s="38">
        <f t="shared" si="8"/>
        <v>1</v>
      </c>
      <c r="AM172" s="38" t="s">
        <v>27</v>
      </c>
      <c r="AN172" s="38" t="s">
        <v>673</v>
      </c>
      <c r="AO172" s="37">
        <v>28</v>
      </c>
      <c r="AP172" s="38" t="s">
        <v>677</v>
      </c>
      <c r="AQ172" s="38" t="s">
        <v>685</v>
      </c>
      <c r="AR172" s="38" t="s">
        <v>27</v>
      </c>
      <c r="AS172" s="38" t="s">
        <v>686</v>
      </c>
      <c r="AT172" s="38" t="s">
        <v>27</v>
      </c>
      <c r="AU172" s="38" t="s">
        <v>27</v>
      </c>
      <c r="AV172" s="38" t="s">
        <v>27</v>
      </c>
      <c r="AW172" s="50"/>
      <c r="AX172" s="34" t="s">
        <v>747</v>
      </c>
      <c r="AY172" s="50"/>
      <c r="AZ172" s="50"/>
      <c r="BA172" s="50"/>
      <c r="BB172" s="50"/>
      <c r="BC172" s="50"/>
      <c r="BD172" s="50"/>
      <c r="BE172" s="50"/>
      <c r="BF172" s="50"/>
      <c r="BG172" s="50"/>
      <c r="BH172" s="50"/>
      <c r="BI172" s="50"/>
      <c r="BJ172" s="50"/>
      <c r="BK172" s="50"/>
      <c r="BL172" s="50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0"/>
      <c r="CF172" s="50"/>
      <c r="CG172" s="50"/>
      <c r="CH172" s="50"/>
      <c r="CI172" s="50"/>
    </row>
    <row r="173" spans="1:87" ht="14.25" customHeight="1" x14ac:dyDescent="0.25">
      <c r="A173" s="37">
        <v>59</v>
      </c>
      <c r="B173" s="38" t="s">
        <v>78</v>
      </c>
      <c r="C173" s="38" t="s">
        <v>28</v>
      </c>
      <c r="D173" s="38" t="s">
        <v>41</v>
      </c>
      <c r="E173" s="38"/>
      <c r="F173" s="38" t="s">
        <v>32</v>
      </c>
      <c r="G173" s="37">
        <v>14</v>
      </c>
      <c r="H173" s="37">
        <v>13</v>
      </c>
      <c r="I173" s="38" t="s">
        <v>104</v>
      </c>
      <c r="J173" s="37">
        <v>134766397</v>
      </c>
      <c r="K173" s="37">
        <v>0.68181818181818199</v>
      </c>
      <c r="L173" s="37">
        <v>0.34090909090909099</v>
      </c>
      <c r="M173" s="39"/>
      <c r="N173" s="35"/>
      <c r="O173" s="35"/>
      <c r="P173" s="39"/>
      <c r="Q173" s="39"/>
      <c r="R173" s="35">
        <v>1</v>
      </c>
      <c r="S173" s="39"/>
      <c r="T173" s="39"/>
      <c r="U173" s="39"/>
      <c r="V173" s="39"/>
      <c r="W173" s="38" t="s">
        <v>27</v>
      </c>
      <c r="X173" s="39"/>
      <c r="Y173" s="39"/>
      <c r="Z173" s="38">
        <f t="shared" si="6"/>
        <v>1</v>
      </c>
      <c r="AA173" s="38">
        <f t="shared" si="7"/>
        <v>0</v>
      </c>
      <c r="AB173" s="38" t="s">
        <v>99</v>
      </c>
      <c r="AC173" s="38" t="s">
        <v>27</v>
      </c>
      <c r="AD173" s="37">
        <v>0</v>
      </c>
      <c r="AE173" s="37">
        <v>0</v>
      </c>
      <c r="AF173" s="37">
        <v>0</v>
      </c>
      <c r="AG173" s="37">
        <v>0</v>
      </c>
      <c r="AH173" s="38" t="s">
        <v>258</v>
      </c>
      <c r="AI173" s="37">
        <v>9</v>
      </c>
      <c r="AJ173" s="39"/>
      <c r="AK173" s="38" t="s">
        <v>100</v>
      </c>
      <c r="AL173" s="38">
        <f t="shared" si="8"/>
        <v>1</v>
      </c>
      <c r="AM173" s="38" t="s">
        <v>27</v>
      </c>
      <c r="AN173" s="38" t="s">
        <v>673</v>
      </c>
      <c r="AO173" s="37">
        <v>20</v>
      </c>
      <c r="AP173" s="38" t="s">
        <v>674</v>
      </c>
      <c r="AQ173" s="38" t="s">
        <v>689</v>
      </c>
      <c r="AR173" s="38" t="s">
        <v>27</v>
      </c>
      <c r="AS173" s="38" t="s">
        <v>27</v>
      </c>
      <c r="AT173" s="38" t="s">
        <v>27</v>
      </c>
      <c r="AU173" s="38" t="s">
        <v>27</v>
      </c>
      <c r="AV173" s="38" t="s">
        <v>27</v>
      </c>
      <c r="AW173" s="34"/>
      <c r="AX173" s="34" t="s">
        <v>747</v>
      </c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</row>
    <row r="174" spans="1:87" ht="14.25" customHeight="1" x14ac:dyDescent="0.25">
      <c r="A174" s="37">
        <v>109</v>
      </c>
      <c r="B174" s="38" t="s">
        <v>78</v>
      </c>
      <c r="C174" s="38" t="s">
        <v>28</v>
      </c>
      <c r="D174" s="38" t="s">
        <v>41</v>
      </c>
      <c r="E174" s="38"/>
      <c r="F174" s="38" t="s">
        <v>32</v>
      </c>
      <c r="G174" s="37">
        <v>14</v>
      </c>
      <c r="H174" s="37">
        <v>13</v>
      </c>
      <c r="I174" s="38" t="s">
        <v>114</v>
      </c>
      <c r="J174" s="37">
        <v>17888853</v>
      </c>
      <c r="K174" s="37">
        <v>0.68181818181818199</v>
      </c>
      <c r="L174" s="37">
        <v>0.34090909090909099</v>
      </c>
      <c r="M174" s="37">
        <v>1</v>
      </c>
      <c r="N174" s="35"/>
      <c r="O174" s="35"/>
      <c r="P174" s="37">
        <v>2</v>
      </c>
      <c r="Q174" s="37">
        <v>1</v>
      </c>
      <c r="R174" s="37">
        <v>1</v>
      </c>
      <c r="S174" s="37">
        <v>1</v>
      </c>
      <c r="T174" s="37">
        <v>1</v>
      </c>
      <c r="U174" s="39"/>
      <c r="V174" s="37">
        <v>2</v>
      </c>
      <c r="W174" s="38" t="s">
        <v>27</v>
      </c>
      <c r="X174" s="39"/>
      <c r="Y174" s="37">
        <v>2</v>
      </c>
      <c r="Z174" s="38">
        <f t="shared" si="6"/>
        <v>11</v>
      </c>
      <c r="AA174" s="38">
        <f t="shared" si="7"/>
        <v>2</v>
      </c>
      <c r="AB174" s="38" t="s">
        <v>99</v>
      </c>
      <c r="AC174" s="38" t="s">
        <v>257</v>
      </c>
      <c r="AD174" s="37">
        <v>0</v>
      </c>
      <c r="AE174" s="37">
        <v>0</v>
      </c>
      <c r="AF174" s="37">
        <v>0</v>
      </c>
      <c r="AG174" s="37">
        <v>1</v>
      </c>
      <c r="AH174" s="38" t="s">
        <v>258</v>
      </c>
      <c r="AI174" s="37">
        <v>9</v>
      </c>
      <c r="AJ174" s="39"/>
      <c r="AK174" s="38" t="s">
        <v>332</v>
      </c>
      <c r="AL174" s="38">
        <f t="shared" si="8"/>
        <v>1</v>
      </c>
      <c r="AM174" s="38" t="s">
        <v>27</v>
      </c>
      <c r="AN174" s="38" t="s">
        <v>680</v>
      </c>
      <c r="AO174" s="37">
        <v>30</v>
      </c>
      <c r="AP174" s="38" t="s">
        <v>674</v>
      </c>
      <c r="AQ174" s="38" t="s">
        <v>687</v>
      </c>
      <c r="AR174" s="38" t="s">
        <v>27</v>
      </c>
      <c r="AS174" s="38" t="s">
        <v>688</v>
      </c>
      <c r="AT174" s="38" t="s">
        <v>27</v>
      </c>
      <c r="AU174" s="38" t="s">
        <v>27</v>
      </c>
      <c r="AV174" s="38" t="s">
        <v>27</v>
      </c>
      <c r="AW174" s="34"/>
      <c r="AX174" s="34" t="s">
        <v>748</v>
      </c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</row>
    <row r="175" spans="1:87" ht="14.25" customHeight="1" x14ac:dyDescent="0.25">
      <c r="A175" s="37">
        <v>156</v>
      </c>
      <c r="B175" s="38" t="s">
        <v>78</v>
      </c>
      <c r="C175" s="38" t="s">
        <v>26</v>
      </c>
      <c r="D175" s="38" t="s">
        <v>41</v>
      </c>
      <c r="E175" s="38"/>
      <c r="F175" s="38" t="s">
        <v>32</v>
      </c>
      <c r="G175" s="37">
        <v>14</v>
      </c>
      <c r="H175" s="37">
        <v>13</v>
      </c>
      <c r="I175" s="38" t="s">
        <v>121</v>
      </c>
      <c r="J175" s="37">
        <v>8870124178</v>
      </c>
      <c r="K175" s="37">
        <v>0.30769230769230799</v>
      </c>
      <c r="L175" s="37">
        <v>0.15384615384615399</v>
      </c>
      <c r="M175" s="39"/>
      <c r="N175" s="35"/>
      <c r="O175" s="35"/>
      <c r="P175" s="39"/>
      <c r="Q175" s="39"/>
      <c r="R175" s="35">
        <v>1</v>
      </c>
      <c r="S175" s="39"/>
      <c r="T175" s="39"/>
      <c r="U175" s="39"/>
      <c r="V175" s="39"/>
      <c r="W175" s="38" t="s">
        <v>27</v>
      </c>
      <c r="X175" s="35"/>
      <c r="Y175" s="39"/>
      <c r="Z175" s="38">
        <f t="shared" si="6"/>
        <v>1</v>
      </c>
      <c r="AA175" s="38">
        <f t="shared" si="7"/>
        <v>0</v>
      </c>
      <c r="AB175" s="38" t="s">
        <v>89</v>
      </c>
      <c r="AC175" s="38" t="s">
        <v>27</v>
      </c>
      <c r="AD175" s="37">
        <v>0</v>
      </c>
      <c r="AE175" s="37">
        <v>0</v>
      </c>
      <c r="AF175" s="37">
        <v>0</v>
      </c>
      <c r="AG175" s="37">
        <v>0</v>
      </c>
      <c r="AH175" s="38" t="s">
        <v>258</v>
      </c>
      <c r="AI175" s="37">
        <v>9</v>
      </c>
      <c r="AJ175" s="35"/>
      <c r="AK175" s="38" t="s">
        <v>335</v>
      </c>
      <c r="AL175" s="38">
        <f t="shared" si="8"/>
        <v>1</v>
      </c>
      <c r="AM175" s="38" t="s">
        <v>27</v>
      </c>
      <c r="AN175" s="38" t="s">
        <v>673</v>
      </c>
      <c r="AO175" s="37">
        <v>21</v>
      </c>
      <c r="AP175" s="38" t="s">
        <v>677</v>
      </c>
      <c r="AQ175" s="38" t="s">
        <v>693</v>
      </c>
      <c r="AR175" s="38" t="s">
        <v>27</v>
      </c>
      <c r="AS175" s="38" t="s">
        <v>27</v>
      </c>
      <c r="AT175" s="38" t="s">
        <v>27</v>
      </c>
      <c r="AU175" s="38" t="s">
        <v>27</v>
      </c>
      <c r="AV175" s="38" t="s">
        <v>27</v>
      </c>
      <c r="AW175" s="34"/>
      <c r="AX175" s="34" t="s">
        <v>747</v>
      </c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</row>
    <row r="176" spans="1:87" ht="14.25" customHeight="1" x14ac:dyDescent="0.25">
      <c r="A176" s="37">
        <v>172</v>
      </c>
      <c r="B176" s="38" t="s">
        <v>78</v>
      </c>
      <c r="C176" s="38" t="s">
        <v>28</v>
      </c>
      <c r="D176" s="38" t="s">
        <v>41</v>
      </c>
      <c r="E176" s="38"/>
      <c r="F176" s="38" t="s">
        <v>32</v>
      </c>
      <c r="G176" s="37">
        <v>14</v>
      </c>
      <c r="H176" s="37">
        <v>13</v>
      </c>
      <c r="I176" s="38" t="s">
        <v>122</v>
      </c>
      <c r="J176" s="37">
        <v>10184154</v>
      </c>
      <c r="K176" s="37">
        <v>2</v>
      </c>
      <c r="L176" s="37">
        <v>1</v>
      </c>
      <c r="M176" s="47"/>
      <c r="N176" s="35"/>
      <c r="O176" s="35"/>
      <c r="P176" s="47"/>
      <c r="Q176" s="47"/>
      <c r="R176" s="35">
        <v>1</v>
      </c>
      <c r="S176" s="47"/>
      <c r="T176" s="47"/>
      <c r="U176" s="47"/>
      <c r="V176" s="47"/>
      <c r="W176" s="38" t="s">
        <v>27</v>
      </c>
      <c r="X176" s="47"/>
      <c r="Y176" s="47"/>
      <c r="Z176" s="38">
        <f t="shared" si="6"/>
        <v>1</v>
      </c>
      <c r="AA176" s="38">
        <f t="shared" si="7"/>
        <v>0</v>
      </c>
      <c r="AB176" s="38" t="s">
        <v>27</v>
      </c>
      <c r="AC176" s="38" t="s">
        <v>27</v>
      </c>
      <c r="AD176" s="37">
        <v>0</v>
      </c>
      <c r="AE176" s="37">
        <v>0</v>
      </c>
      <c r="AF176" s="37">
        <v>0</v>
      </c>
      <c r="AG176" s="37">
        <v>0</v>
      </c>
      <c r="AH176" s="38" t="s">
        <v>258</v>
      </c>
      <c r="AI176" s="37">
        <v>9</v>
      </c>
      <c r="AJ176" s="35"/>
      <c r="AK176" s="38" t="s">
        <v>305</v>
      </c>
      <c r="AL176" s="38">
        <f t="shared" si="8"/>
        <v>1</v>
      </c>
      <c r="AM176" s="38" t="s">
        <v>27</v>
      </c>
      <c r="AN176" s="38" t="s">
        <v>680</v>
      </c>
      <c r="AO176" s="37">
        <v>25</v>
      </c>
      <c r="AP176" s="38" t="s">
        <v>677</v>
      </c>
      <c r="AQ176" s="38" t="s">
        <v>694</v>
      </c>
      <c r="AR176" s="38" t="s">
        <v>27</v>
      </c>
      <c r="AS176" s="38" t="s">
        <v>27</v>
      </c>
      <c r="AT176" s="38" t="s">
        <v>692</v>
      </c>
      <c r="AU176" s="38" t="s">
        <v>27</v>
      </c>
      <c r="AV176" s="38" t="s">
        <v>27</v>
      </c>
      <c r="AW176" s="34"/>
      <c r="AX176" s="34" t="s">
        <v>746</v>
      </c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</row>
    <row r="177" spans="1:87" ht="14.25" customHeight="1" x14ac:dyDescent="0.25">
      <c r="A177" s="37">
        <v>188</v>
      </c>
      <c r="B177" s="38" t="s">
        <v>78</v>
      </c>
      <c r="C177" s="38" t="s">
        <v>26</v>
      </c>
      <c r="D177" s="38" t="s">
        <v>41</v>
      </c>
      <c r="E177" s="38"/>
      <c r="F177" s="38" t="s">
        <v>32</v>
      </c>
      <c r="G177" s="37">
        <v>14</v>
      </c>
      <c r="H177" s="37">
        <v>13</v>
      </c>
      <c r="I177" s="38" t="s">
        <v>124</v>
      </c>
      <c r="J177" s="37">
        <v>1391113645</v>
      </c>
      <c r="K177" s="37">
        <v>2</v>
      </c>
      <c r="L177" s="37">
        <v>1</v>
      </c>
      <c r="M177" s="47"/>
      <c r="N177" s="35"/>
      <c r="O177" s="47"/>
      <c r="P177" s="47"/>
      <c r="Q177" s="47"/>
      <c r="R177" s="47">
        <v>1</v>
      </c>
      <c r="S177" s="47"/>
      <c r="T177" s="47"/>
      <c r="U177" s="47"/>
      <c r="V177" s="47"/>
      <c r="W177" s="38" t="s">
        <v>27</v>
      </c>
      <c r="X177" s="47"/>
      <c r="Y177" s="47"/>
      <c r="Z177" s="38">
        <f t="shared" si="6"/>
        <v>1</v>
      </c>
      <c r="AA177" s="38">
        <f t="shared" si="7"/>
        <v>0</v>
      </c>
      <c r="AB177" s="38" t="s">
        <v>27</v>
      </c>
      <c r="AC177" s="38" t="s">
        <v>27</v>
      </c>
      <c r="AD177" s="37">
        <v>0</v>
      </c>
      <c r="AE177" s="37">
        <v>0</v>
      </c>
      <c r="AF177" s="37">
        <v>0</v>
      </c>
      <c r="AG177" s="37">
        <v>0</v>
      </c>
      <c r="AH177" s="38" t="s">
        <v>258</v>
      </c>
      <c r="AI177" s="37">
        <v>9</v>
      </c>
      <c r="AJ177" s="47"/>
      <c r="AK177" s="38" t="s">
        <v>336</v>
      </c>
      <c r="AL177" s="38">
        <f t="shared" si="8"/>
        <v>1</v>
      </c>
      <c r="AM177" s="38" t="s">
        <v>27</v>
      </c>
      <c r="AN177" s="38" t="s">
        <v>680</v>
      </c>
      <c r="AO177" s="37">
        <v>24</v>
      </c>
      <c r="AP177" s="38" t="s">
        <v>677</v>
      </c>
      <c r="AQ177" s="38" t="s">
        <v>691</v>
      </c>
      <c r="AR177" s="38" t="s">
        <v>695</v>
      </c>
      <c r="AS177" s="38" t="s">
        <v>27</v>
      </c>
      <c r="AT177" s="38" t="s">
        <v>692</v>
      </c>
      <c r="AU177" s="38" t="s">
        <v>695</v>
      </c>
      <c r="AV177" s="38" t="s">
        <v>27</v>
      </c>
      <c r="AW177" s="50"/>
      <c r="AX177" s="34" t="s">
        <v>746</v>
      </c>
      <c r="AY177" s="50"/>
      <c r="AZ177" s="50"/>
      <c r="BA177" s="50"/>
      <c r="BB177" s="50"/>
      <c r="BC177" s="50"/>
      <c r="BD177" s="50"/>
      <c r="BE177" s="50"/>
      <c r="BF177" s="50"/>
      <c r="BG177" s="50"/>
      <c r="BH177" s="50"/>
      <c r="BI177" s="50"/>
      <c r="BJ177" s="50"/>
      <c r="BK177" s="50"/>
      <c r="BL177" s="50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0"/>
      <c r="CF177" s="50"/>
      <c r="CG177" s="50"/>
      <c r="CH177" s="50"/>
      <c r="CI177" s="50"/>
    </row>
    <row r="178" spans="1:87" ht="14.25" customHeight="1" x14ac:dyDescent="0.25">
      <c r="A178" s="37">
        <v>204</v>
      </c>
      <c r="B178" s="38" t="s">
        <v>78</v>
      </c>
      <c r="C178" s="38" t="s">
        <v>26</v>
      </c>
      <c r="D178" s="38" t="s">
        <v>41</v>
      </c>
      <c r="E178" s="38"/>
      <c r="F178" s="38" t="s">
        <v>32</v>
      </c>
      <c r="G178" s="37">
        <v>14</v>
      </c>
      <c r="H178" s="37">
        <v>13</v>
      </c>
      <c r="I178" s="38" t="s">
        <v>126</v>
      </c>
      <c r="J178" s="37">
        <v>8916155192</v>
      </c>
      <c r="K178" s="37">
        <v>0.46153846153846201</v>
      </c>
      <c r="L178" s="37">
        <v>0.230769230769231</v>
      </c>
      <c r="M178" s="35"/>
      <c r="N178" s="35"/>
      <c r="O178" s="35"/>
      <c r="P178" s="35"/>
      <c r="Q178" s="35"/>
      <c r="R178" s="35">
        <v>1</v>
      </c>
      <c r="S178" s="35"/>
      <c r="T178" s="35"/>
      <c r="U178" s="35"/>
      <c r="V178" s="35"/>
      <c r="W178" s="38" t="s">
        <v>27</v>
      </c>
      <c r="X178" s="35"/>
      <c r="Y178" s="35"/>
      <c r="Z178" s="38">
        <f t="shared" si="6"/>
        <v>1</v>
      </c>
      <c r="AA178" s="38">
        <f t="shared" si="7"/>
        <v>0</v>
      </c>
      <c r="AB178" s="38" t="s">
        <v>765</v>
      </c>
      <c r="AC178" s="38" t="s">
        <v>27</v>
      </c>
      <c r="AD178" s="37">
        <v>0</v>
      </c>
      <c r="AE178" s="37">
        <v>0</v>
      </c>
      <c r="AF178" s="37">
        <v>0</v>
      </c>
      <c r="AG178" s="37">
        <v>0</v>
      </c>
      <c r="AH178" s="38" t="s">
        <v>258</v>
      </c>
      <c r="AI178" s="37">
        <v>9</v>
      </c>
      <c r="AJ178" s="35"/>
      <c r="AK178" s="38" t="s">
        <v>100</v>
      </c>
      <c r="AL178" s="38">
        <f t="shared" si="8"/>
        <v>1</v>
      </c>
      <c r="AM178" s="38" t="s">
        <v>27</v>
      </c>
      <c r="AN178" s="38" t="s">
        <v>680</v>
      </c>
      <c r="AO178" s="37">
        <v>30</v>
      </c>
      <c r="AP178" s="38" t="s">
        <v>677</v>
      </c>
      <c r="AQ178" s="38" t="s">
        <v>697</v>
      </c>
      <c r="AR178" s="38" t="s">
        <v>27</v>
      </c>
      <c r="AS178" s="38" t="s">
        <v>27</v>
      </c>
      <c r="AT178" s="38" t="s">
        <v>27</v>
      </c>
      <c r="AU178" s="38" t="s">
        <v>27</v>
      </c>
      <c r="AV178" s="38" t="s">
        <v>27</v>
      </c>
      <c r="AW178" s="34"/>
      <c r="AX178" s="34" t="s">
        <v>747</v>
      </c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</row>
    <row r="179" spans="1:87" ht="14.25" customHeight="1" x14ac:dyDescent="0.25">
      <c r="A179" s="37">
        <v>271</v>
      </c>
      <c r="B179" s="38" t="s">
        <v>78</v>
      </c>
      <c r="C179" s="38" t="s">
        <v>26</v>
      </c>
      <c r="D179" s="38" t="s">
        <v>41</v>
      </c>
      <c r="E179" s="38"/>
      <c r="F179" s="38" t="s">
        <v>32</v>
      </c>
      <c r="G179" s="37">
        <v>14</v>
      </c>
      <c r="H179" s="37">
        <v>13</v>
      </c>
      <c r="I179" s="38" t="s">
        <v>134</v>
      </c>
      <c r="J179" s="37">
        <v>828360120</v>
      </c>
      <c r="K179" s="37">
        <v>0.46153846153846201</v>
      </c>
      <c r="L179" s="37">
        <v>0.230769230769231</v>
      </c>
      <c r="M179" s="35"/>
      <c r="N179" s="35"/>
      <c r="O179" s="35"/>
      <c r="P179" s="35"/>
      <c r="Q179" s="35"/>
      <c r="R179" s="35">
        <v>1</v>
      </c>
      <c r="S179" s="35"/>
      <c r="T179" s="35"/>
      <c r="U179" s="35"/>
      <c r="V179" s="35"/>
      <c r="W179" s="38" t="s">
        <v>27</v>
      </c>
      <c r="X179" s="35"/>
      <c r="Y179" s="35"/>
      <c r="Z179" s="38">
        <f t="shared" si="6"/>
        <v>1</v>
      </c>
      <c r="AA179" s="38">
        <f t="shared" si="7"/>
        <v>0</v>
      </c>
      <c r="AB179" s="38" t="s">
        <v>765</v>
      </c>
      <c r="AC179" s="38" t="s">
        <v>27</v>
      </c>
      <c r="AD179" s="37">
        <v>0</v>
      </c>
      <c r="AE179" s="37">
        <v>0</v>
      </c>
      <c r="AF179" s="37">
        <v>0</v>
      </c>
      <c r="AG179" s="37">
        <v>0</v>
      </c>
      <c r="AH179" s="38" t="s">
        <v>258</v>
      </c>
      <c r="AI179" s="37">
        <v>9</v>
      </c>
      <c r="AJ179" s="35"/>
      <c r="AK179" s="38" t="s">
        <v>100</v>
      </c>
      <c r="AL179" s="38">
        <f t="shared" si="8"/>
        <v>1</v>
      </c>
      <c r="AM179" s="38" t="s">
        <v>27</v>
      </c>
      <c r="AN179" s="38" t="s">
        <v>673</v>
      </c>
      <c r="AO179" s="37">
        <v>26</v>
      </c>
      <c r="AP179" s="38" t="s">
        <v>674</v>
      </c>
      <c r="AQ179" s="38" t="s">
        <v>678</v>
      </c>
      <c r="AR179" s="38" t="s">
        <v>27</v>
      </c>
      <c r="AS179" s="38" t="s">
        <v>702</v>
      </c>
      <c r="AT179" s="38" t="s">
        <v>27</v>
      </c>
      <c r="AU179" s="38" t="s">
        <v>27</v>
      </c>
      <c r="AV179" s="38" t="s">
        <v>27</v>
      </c>
      <c r="AX179" s="34" t="s">
        <v>748</v>
      </c>
    </row>
    <row r="180" spans="1:87" ht="14.25" customHeight="1" x14ac:dyDescent="0.25">
      <c r="A180" s="37">
        <v>345</v>
      </c>
      <c r="B180" s="38" t="s">
        <v>78</v>
      </c>
      <c r="C180" s="38" t="s">
        <v>28</v>
      </c>
      <c r="D180" s="38" t="s">
        <v>41</v>
      </c>
      <c r="E180" s="38"/>
      <c r="F180" s="38" t="s">
        <v>32</v>
      </c>
      <c r="G180" s="37">
        <v>14</v>
      </c>
      <c r="H180" s="37">
        <v>13</v>
      </c>
      <c r="I180" s="38" t="s">
        <v>146</v>
      </c>
      <c r="J180" s="37">
        <v>94222252116</v>
      </c>
      <c r="K180" s="37">
        <v>0.45454545454545497</v>
      </c>
      <c r="L180" s="37">
        <v>0.22727272727272699</v>
      </c>
      <c r="M180" s="35"/>
      <c r="N180" s="35"/>
      <c r="O180" s="35"/>
      <c r="P180" s="35"/>
      <c r="Q180" s="35"/>
      <c r="R180" s="35">
        <v>1</v>
      </c>
      <c r="S180" s="35"/>
      <c r="T180" s="35"/>
      <c r="U180" s="35"/>
      <c r="V180" s="35"/>
      <c r="W180" s="38" t="s">
        <v>27</v>
      </c>
      <c r="X180" s="35"/>
      <c r="Y180" s="35"/>
      <c r="Z180" s="38">
        <f t="shared" si="6"/>
        <v>1</v>
      </c>
      <c r="AA180" s="38">
        <f t="shared" si="7"/>
        <v>0</v>
      </c>
      <c r="AB180" s="38" t="s">
        <v>102</v>
      </c>
      <c r="AC180" s="38" t="s">
        <v>27</v>
      </c>
      <c r="AD180" s="37">
        <v>0</v>
      </c>
      <c r="AE180" s="37">
        <v>0</v>
      </c>
      <c r="AF180" s="37">
        <v>0</v>
      </c>
      <c r="AG180" s="37">
        <v>0</v>
      </c>
      <c r="AH180" s="38" t="s">
        <v>258</v>
      </c>
      <c r="AI180" s="37">
        <v>9</v>
      </c>
      <c r="AJ180" s="35"/>
      <c r="AK180" s="38" t="s">
        <v>319</v>
      </c>
      <c r="AL180" s="38">
        <f t="shared" si="8"/>
        <v>1</v>
      </c>
      <c r="AM180" s="38" t="s">
        <v>27</v>
      </c>
      <c r="AN180" s="38" t="s">
        <v>680</v>
      </c>
      <c r="AO180" s="37">
        <v>36</v>
      </c>
      <c r="AP180" s="38" t="s">
        <v>677</v>
      </c>
      <c r="AQ180" s="38" t="s">
        <v>707</v>
      </c>
      <c r="AR180" s="38" t="s">
        <v>27</v>
      </c>
      <c r="AS180" s="38" t="s">
        <v>708</v>
      </c>
      <c r="AT180" s="38" t="s">
        <v>27</v>
      </c>
      <c r="AU180" s="38" t="s">
        <v>27</v>
      </c>
      <c r="AV180" s="38" t="s">
        <v>27</v>
      </c>
      <c r="AX180" s="34" t="s">
        <v>748</v>
      </c>
    </row>
    <row r="181" spans="1:87" ht="14.25" customHeight="1" x14ac:dyDescent="0.25">
      <c r="A181" s="37">
        <v>361</v>
      </c>
      <c r="B181" s="38" t="s">
        <v>78</v>
      </c>
      <c r="C181" s="38" t="s">
        <v>26</v>
      </c>
      <c r="D181" s="38" t="s">
        <v>41</v>
      </c>
      <c r="E181" s="38"/>
      <c r="F181" s="38" t="s">
        <v>32</v>
      </c>
      <c r="G181" s="37">
        <v>14</v>
      </c>
      <c r="H181" s="37">
        <v>13</v>
      </c>
      <c r="I181" s="38" t="s">
        <v>147</v>
      </c>
      <c r="J181" s="37">
        <v>84463153</v>
      </c>
      <c r="K181" s="37">
        <v>2</v>
      </c>
      <c r="L181" s="37">
        <v>1</v>
      </c>
      <c r="M181" s="35"/>
      <c r="N181" s="35"/>
      <c r="O181" s="35"/>
      <c r="P181" s="35"/>
      <c r="Q181" s="35"/>
      <c r="R181" s="35">
        <v>1</v>
      </c>
      <c r="S181" s="35"/>
      <c r="T181" s="35"/>
      <c r="U181" s="35"/>
      <c r="V181" s="35"/>
      <c r="W181" s="38" t="s">
        <v>27</v>
      </c>
      <c r="X181" s="35"/>
      <c r="Y181" s="35"/>
      <c r="Z181" s="38">
        <f t="shared" si="6"/>
        <v>1</v>
      </c>
      <c r="AA181" s="38">
        <f t="shared" si="7"/>
        <v>0</v>
      </c>
      <c r="AB181" s="38" t="s">
        <v>27</v>
      </c>
      <c r="AC181" s="38" t="s">
        <v>27</v>
      </c>
      <c r="AD181" s="37">
        <v>0</v>
      </c>
      <c r="AE181" s="37">
        <v>0</v>
      </c>
      <c r="AF181" s="37">
        <v>0</v>
      </c>
      <c r="AG181" s="37">
        <v>0</v>
      </c>
      <c r="AH181" s="38" t="s">
        <v>258</v>
      </c>
      <c r="AI181" s="37">
        <v>9</v>
      </c>
      <c r="AJ181" s="35"/>
      <c r="AK181" s="38" t="s">
        <v>345</v>
      </c>
      <c r="AL181" s="38">
        <f t="shared" si="8"/>
        <v>1</v>
      </c>
      <c r="AM181" s="38" t="s">
        <v>27</v>
      </c>
      <c r="AN181" s="38" t="s">
        <v>680</v>
      </c>
      <c r="AO181" s="37">
        <v>26</v>
      </c>
      <c r="AP181" s="38" t="s">
        <v>677</v>
      </c>
      <c r="AQ181" s="38" t="s">
        <v>709</v>
      </c>
      <c r="AR181" s="38" t="s">
        <v>27</v>
      </c>
      <c r="AS181" s="38" t="s">
        <v>27</v>
      </c>
      <c r="AT181" s="38" t="s">
        <v>692</v>
      </c>
      <c r="AU181" s="38" t="s">
        <v>695</v>
      </c>
      <c r="AV181" s="38" t="s">
        <v>27</v>
      </c>
      <c r="AX181" s="34" t="s">
        <v>746</v>
      </c>
    </row>
    <row r="182" spans="1:87" ht="14.25" customHeight="1" x14ac:dyDescent="0.25">
      <c r="A182" s="37">
        <v>377</v>
      </c>
      <c r="B182" s="38" t="s">
        <v>78</v>
      </c>
      <c r="C182" s="38" t="s">
        <v>26</v>
      </c>
      <c r="D182" s="38" t="s">
        <v>41</v>
      </c>
      <c r="E182" s="38"/>
      <c r="F182" s="38" t="s">
        <v>32</v>
      </c>
      <c r="G182" s="37">
        <v>14</v>
      </c>
      <c r="H182" s="37">
        <v>13</v>
      </c>
      <c r="I182" s="38" t="s">
        <v>149</v>
      </c>
      <c r="J182" s="37">
        <v>8877127178</v>
      </c>
      <c r="K182" s="37">
        <v>0</v>
      </c>
      <c r="L182" s="37">
        <v>0</v>
      </c>
      <c r="M182" s="39"/>
      <c r="N182" s="35"/>
      <c r="O182" s="35"/>
      <c r="P182" s="39"/>
      <c r="Q182" s="35"/>
      <c r="R182" s="39"/>
      <c r="S182" s="35"/>
      <c r="T182" s="39"/>
      <c r="U182" s="35"/>
      <c r="V182" s="35"/>
      <c r="W182" s="38" t="s">
        <v>27</v>
      </c>
      <c r="X182" s="35"/>
      <c r="Y182" s="35"/>
      <c r="Z182" s="38">
        <f t="shared" si="6"/>
        <v>0</v>
      </c>
      <c r="AA182" s="38">
        <f t="shared" si="7"/>
        <v>0</v>
      </c>
      <c r="AB182" s="38" t="s">
        <v>27</v>
      </c>
      <c r="AC182" s="38" t="s">
        <v>27</v>
      </c>
      <c r="AD182" s="37">
        <v>0</v>
      </c>
      <c r="AE182" s="37">
        <v>0</v>
      </c>
      <c r="AF182" s="37">
        <v>0</v>
      </c>
      <c r="AG182" s="37">
        <v>0</v>
      </c>
      <c r="AH182" s="38" t="s">
        <v>258</v>
      </c>
      <c r="AI182" s="37">
        <v>9</v>
      </c>
      <c r="AJ182" s="35"/>
      <c r="AK182" s="38" t="s">
        <v>346</v>
      </c>
      <c r="AL182" s="38">
        <f t="shared" si="8"/>
        <v>1</v>
      </c>
      <c r="AM182" s="38" t="s">
        <v>27</v>
      </c>
      <c r="AN182" s="38" t="s">
        <v>680</v>
      </c>
      <c r="AO182" s="37">
        <v>24</v>
      </c>
      <c r="AP182" s="38" t="s">
        <v>677</v>
      </c>
      <c r="AQ182" s="38" t="s">
        <v>711</v>
      </c>
      <c r="AR182" s="38" t="s">
        <v>27</v>
      </c>
      <c r="AS182" s="38" t="s">
        <v>686</v>
      </c>
      <c r="AT182" s="38" t="s">
        <v>27</v>
      </c>
      <c r="AU182" s="38" t="s">
        <v>27</v>
      </c>
      <c r="AV182" s="38" t="s">
        <v>696</v>
      </c>
      <c r="AX182" s="34" t="s">
        <v>747</v>
      </c>
    </row>
    <row r="183" spans="1:87" ht="14.25" customHeight="1" x14ac:dyDescent="0.25">
      <c r="A183" s="37">
        <v>393</v>
      </c>
      <c r="B183" s="38" t="s">
        <v>78</v>
      </c>
      <c r="C183" s="38" t="s">
        <v>26</v>
      </c>
      <c r="D183" s="38" t="s">
        <v>41</v>
      </c>
      <c r="E183" s="38"/>
      <c r="F183" s="38" t="s">
        <v>32</v>
      </c>
      <c r="G183" s="37">
        <v>14</v>
      </c>
      <c r="H183" s="37">
        <v>13</v>
      </c>
      <c r="I183" s="38" t="s">
        <v>81</v>
      </c>
      <c r="J183" s="37">
        <v>9591241137</v>
      </c>
      <c r="K183" s="37">
        <v>0.46153846153846201</v>
      </c>
      <c r="L183" s="37">
        <v>0.230769230769231</v>
      </c>
      <c r="M183" s="40">
        <v>2</v>
      </c>
      <c r="N183" s="35"/>
      <c r="O183" s="35"/>
      <c r="P183" s="40">
        <v>4</v>
      </c>
      <c r="Q183" s="40">
        <v>2</v>
      </c>
      <c r="R183" s="40">
        <v>1</v>
      </c>
      <c r="S183" s="40">
        <v>2</v>
      </c>
      <c r="T183" s="40">
        <v>1</v>
      </c>
      <c r="U183" s="47"/>
      <c r="V183" s="40">
        <v>1</v>
      </c>
      <c r="W183" s="38" t="s">
        <v>27</v>
      </c>
      <c r="X183" s="47"/>
      <c r="Y183" s="40">
        <v>1</v>
      </c>
      <c r="Z183" s="38">
        <f t="shared" si="6"/>
        <v>14</v>
      </c>
      <c r="AA183" s="38">
        <f t="shared" si="7"/>
        <v>1</v>
      </c>
      <c r="AB183" s="38" t="s">
        <v>765</v>
      </c>
      <c r="AC183" s="38" t="s">
        <v>27</v>
      </c>
      <c r="AD183" s="37">
        <v>0</v>
      </c>
      <c r="AE183" s="37">
        <v>1</v>
      </c>
      <c r="AF183" s="37">
        <v>0</v>
      </c>
      <c r="AG183" s="37">
        <v>3</v>
      </c>
      <c r="AH183" s="38" t="s">
        <v>258</v>
      </c>
      <c r="AI183" s="37">
        <v>9</v>
      </c>
      <c r="AJ183" s="35"/>
      <c r="AK183" s="38" t="s">
        <v>347</v>
      </c>
      <c r="AL183" s="38">
        <f t="shared" si="8"/>
        <v>1</v>
      </c>
      <c r="AM183" s="38" t="s">
        <v>27</v>
      </c>
      <c r="AN183" s="38" t="s">
        <v>673</v>
      </c>
      <c r="AO183" s="37">
        <v>26</v>
      </c>
      <c r="AP183" s="38" t="s">
        <v>674</v>
      </c>
      <c r="AQ183" s="38" t="s">
        <v>675</v>
      </c>
      <c r="AR183" s="38" t="s">
        <v>27</v>
      </c>
      <c r="AS183" s="38" t="s">
        <v>676</v>
      </c>
      <c r="AT183" s="38" t="s">
        <v>27</v>
      </c>
      <c r="AU183" s="38" t="s">
        <v>27</v>
      </c>
      <c r="AV183" s="38" t="s">
        <v>27</v>
      </c>
      <c r="AX183" s="34" t="s">
        <v>748</v>
      </c>
    </row>
    <row r="184" spans="1:87" ht="14.25" customHeight="1" x14ac:dyDescent="0.25">
      <c r="A184" s="37">
        <v>426</v>
      </c>
      <c r="B184" s="38" t="s">
        <v>78</v>
      </c>
      <c r="C184" s="38" t="s">
        <v>26</v>
      </c>
      <c r="D184" s="38" t="s">
        <v>41</v>
      </c>
      <c r="E184" s="38"/>
      <c r="F184" s="38" t="s">
        <v>32</v>
      </c>
      <c r="G184" s="37">
        <v>14</v>
      </c>
      <c r="H184" s="37">
        <v>13</v>
      </c>
      <c r="I184" s="38" t="s">
        <v>88</v>
      </c>
      <c r="J184" s="37">
        <v>217831744</v>
      </c>
      <c r="K184" s="37">
        <v>0.46153846153846201</v>
      </c>
      <c r="L184" s="37">
        <v>0.230769230769231</v>
      </c>
      <c r="M184" s="39"/>
      <c r="N184" s="35"/>
      <c r="O184" s="35"/>
      <c r="P184" s="39"/>
      <c r="Q184" s="39"/>
      <c r="R184" s="35">
        <v>1</v>
      </c>
      <c r="S184" s="39"/>
      <c r="T184" s="39"/>
      <c r="U184" s="39"/>
      <c r="V184" s="39"/>
      <c r="W184" s="38" t="s">
        <v>27</v>
      </c>
      <c r="X184" s="39"/>
      <c r="Y184" s="39"/>
      <c r="Z184" s="38">
        <f t="shared" si="6"/>
        <v>1</v>
      </c>
      <c r="AA184" s="38">
        <f t="shared" si="7"/>
        <v>0</v>
      </c>
      <c r="AB184" s="38" t="s">
        <v>765</v>
      </c>
      <c r="AC184" s="38" t="s">
        <v>27</v>
      </c>
      <c r="AD184" s="37">
        <v>0</v>
      </c>
      <c r="AE184" s="37">
        <v>0</v>
      </c>
      <c r="AF184" s="37">
        <v>0</v>
      </c>
      <c r="AG184" s="37">
        <v>0</v>
      </c>
      <c r="AH184" s="38" t="s">
        <v>258</v>
      </c>
      <c r="AI184" s="37">
        <v>9</v>
      </c>
      <c r="AJ184" s="35"/>
      <c r="AK184" s="38" t="s">
        <v>350</v>
      </c>
      <c r="AL184" s="38">
        <f t="shared" si="8"/>
        <v>1</v>
      </c>
      <c r="AM184" s="38" t="s">
        <v>27</v>
      </c>
      <c r="AN184" s="38" t="s">
        <v>673</v>
      </c>
      <c r="AO184" s="37">
        <v>24</v>
      </c>
      <c r="AP184" s="38" t="s">
        <v>677</v>
      </c>
      <c r="AQ184" s="38" t="s">
        <v>679</v>
      </c>
      <c r="AR184" s="38" t="s">
        <v>27</v>
      </c>
      <c r="AS184" s="38" t="s">
        <v>27</v>
      </c>
      <c r="AT184" s="38" t="s">
        <v>27</v>
      </c>
      <c r="AU184" s="38" t="s">
        <v>27</v>
      </c>
      <c r="AV184" s="38" t="s">
        <v>27</v>
      </c>
      <c r="AX184" s="34" t="s">
        <v>747</v>
      </c>
    </row>
    <row r="185" spans="1:87" ht="14.25" customHeight="1" x14ac:dyDescent="0.25">
      <c r="A185" s="37">
        <v>442</v>
      </c>
      <c r="B185" s="38" t="s">
        <v>78</v>
      </c>
      <c r="C185" s="38" t="s">
        <v>26</v>
      </c>
      <c r="D185" s="38" t="s">
        <v>41</v>
      </c>
      <c r="E185" s="38"/>
      <c r="F185" s="38" t="s">
        <v>32</v>
      </c>
      <c r="G185" s="37">
        <v>14</v>
      </c>
      <c r="H185" s="37">
        <v>13</v>
      </c>
      <c r="I185" s="38" t="s">
        <v>150</v>
      </c>
      <c r="J185" s="37">
        <v>82135906</v>
      </c>
      <c r="K185" s="37">
        <v>0.30769230769230799</v>
      </c>
      <c r="L185" s="37">
        <v>0.15384615384615399</v>
      </c>
      <c r="M185" s="47"/>
      <c r="N185" s="35"/>
      <c r="O185" s="47"/>
      <c r="P185" s="47"/>
      <c r="Q185" s="47"/>
      <c r="R185" s="35">
        <v>1</v>
      </c>
      <c r="S185" s="47"/>
      <c r="T185" s="35"/>
      <c r="U185" s="35"/>
      <c r="V185" s="47"/>
      <c r="W185" s="38" t="s">
        <v>27</v>
      </c>
      <c r="X185" s="47"/>
      <c r="Y185" s="47"/>
      <c r="Z185" s="38">
        <f t="shared" si="6"/>
        <v>1</v>
      </c>
      <c r="AA185" s="38">
        <f t="shared" si="7"/>
        <v>0</v>
      </c>
      <c r="AB185" s="38" t="s">
        <v>89</v>
      </c>
      <c r="AC185" s="38" t="s">
        <v>27</v>
      </c>
      <c r="AD185" s="37">
        <v>0</v>
      </c>
      <c r="AE185" s="37">
        <v>0</v>
      </c>
      <c r="AF185" s="37">
        <v>0</v>
      </c>
      <c r="AG185" s="37">
        <v>0</v>
      </c>
      <c r="AH185" s="38" t="s">
        <v>258</v>
      </c>
      <c r="AI185" s="37">
        <v>9</v>
      </c>
      <c r="AJ185" s="47"/>
      <c r="AK185" s="38" t="s">
        <v>319</v>
      </c>
      <c r="AL185" s="38">
        <f t="shared" si="8"/>
        <v>1</v>
      </c>
      <c r="AM185" s="38" t="s">
        <v>27</v>
      </c>
      <c r="AN185" s="38" t="s">
        <v>680</v>
      </c>
      <c r="AO185" s="37">
        <v>34</v>
      </c>
      <c r="AP185" s="38" t="s">
        <v>677</v>
      </c>
      <c r="AQ185" s="38" t="s">
        <v>712</v>
      </c>
      <c r="AR185" s="38" t="s">
        <v>27</v>
      </c>
      <c r="AS185" s="38" t="s">
        <v>713</v>
      </c>
      <c r="AT185" s="38" t="s">
        <v>27</v>
      </c>
      <c r="AU185" s="38" t="s">
        <v>27</v>
      </c>
      <c r="AV185" s="38" t="s">
        <v>27</v>
      </c>
      <c r="AX185" s="34" t="s">
        <v>748</v>
      </c>
    </row>
    <row r="186" spans="1:87" ht="14.25" customHeight="1" x14ac:dyDescent="0.25">
      <c r="A186" s="37">
        <v>500</v>
      </c>
      <c r="B186" s="38" t="s">
        <v>78</v>
      </c>
      <c r="C186" s="38" t="s">
        <v>28</v>
      </c>
      <c r="D186" s="38" t="s">
        <v>41</v>
      </c>
      <c r="E186" s="38"/>
      <c r="F186" s="38" t="s">
        <v>32</v>
      </c>
      <c r="G186" s="37">
        <v>14</v>
      </c>
      <c r="H186" s="37">
        <v>13</v>
      </c>
      <c r="I186" s="38" t="s">
        <v>165</v>
      </c>
      <c r="J186" s="37">
        <v>1412134207</v>
      </c>
      <c r="K186" s="37">
        <v>2</v>
      </c>
      <c r="L186" s="37">
        <v>1</v>
      </c>
      <c r="M186" s="40">
        <v>1</v>
      </c>
      <c r="N186" s="35"/>
      <c r="O186" s="35"/>
      <c r="P186" s="40">
        <v>1</v>
      </c>
      <c r="Q186" s="35"/>
      <c r="R186" s="40">
        <v>2</v>
      </c>
      <c r="S186" s="35"/>
      <c r="T186" s="40">
        <v>1</v>
      </c>
      <c r="U186" s="35"/>
      <c r="V186" s="35"/>
      <c r="W186" s="38" t="s">
        <v>27</v>
      </c>
      <c r="X186" s="35"/>
      <c r="Y186" s="35"/>
      <c r="Z186" s="38">
        <f t="shared" si="6"/>
        <v>5</v>
      </c>
      <c r="AA186" s="38">
        <f t="shared" si="7"/>
        <v>0</v>
      </c>
      <c r="AB186" s="38" t="s">
        <v>27</v>
      </c>
      <c r="AC186" s="38" t="s">
        <v>27</v>
      </c>
      <c r="AD186" s="37">
        <v>4</v>
      </c>
      <c r="AE186" s="37">
        <v>0</v>
      </c>
      <c r="AF186" s="37">
        <v>0</v>
      </c>
      <c r="AG186" s="37">
        <v>6</v>
      </c>
      <c r="AH186" s="38" t="s">
        <v>258</v>
      </c>
      <c r="AI186" s="37">
        <v>9</v>
      </c>
      <c r="AJ186" s="35"/>
      <c r="AK186" s="38" t="s">
        <v>353</v>
      </c>
      <c r="AL186" s="38">
        <f t="shared" si="8"/>
        <v>1</v>
      </c>
      <c r="AM186" s="38" t="s">
        <v>27</v>
      </c>
      <c r="AN186" s="38" t="s">
        <v>680</v>
      </c>
      <c r="AO186" s="37">
        <v>25</v>
      </c>
      <c r="AP186" s="38" t="s">
        <v>677</v>
      </c>
      <c r="AQ186" s="38" t="s">
        <v>705</v>
      </c>
      <c r="AR186" s="38" t="s">
        <v>27</v>
      </c>
      <c r="AS186" s="38" t="s">
        <v>27</v>
      </c>
      <c r="AT186" s="38" t="s">
        <v>27</v>
      </c>
      <c r="AU186" s="38" t="s">
        <v>27</v>
      </c>
      <c r="AV186" s="38" t="s">
        <v>27</v>
      </c>
      <c r="AX186" s="34" t="s">
        <v>747</v>
      </c>
    </row>
    <row r="187" spans="1:87" ht="14.25" customHeight="1" x14ac:dyDescent="0.25">
      <c r="A187" s="37">
        <v>520</v>
      </c>
      <c r="B187" s="38" t="s">
        <v>78</v>
      </c>
      <c r="C187" s="38" t="s">
        <v>28</v>
      </c>
      <c r="D187" s="38" t="s">
        <v>41</v>
      </c>
      <c r="E187" s="38"/>
      <c r="F187" s="38" t="s">
        <v>32</v>
      </c>
      <c r="G187" s="37">
        <v>14</v>
      </c>
      <c r="H187" s="37">
        <v>13</v>
      </c>
      <c r="I187" s="38" t="s">
        <v>169</v>
      </c>
      <c r="J187" s="37">
        <v>178114327</v>
      </c>
      <c r="K187" s="37">
        <v>0.68181818181818199</v>
      </c>
      <c r="L187" s="37">
        <v>0.34090909090909099</v>
      </c>
      <c r="M187" s="39"/>
      <c r="N187" s="35"/>
      <c r="O187" s="35"/>
      <c r="P187" s="39"/>
      <c r="Q187" s="39"/>
      <c r="R187" s="35">
        <v>1</v>
      </c>
      <c r="S187" s="39"/>
      <c r="T187" s="39"/>
      <c r="U187" s="39"/>
      <c r="V187" s="35"/>
      <c r="W187" s="38" t="s">
        <v>27</v>
      </c>
      <c r="X187" s="35"/>
      <c r="Y187" s="39"/>
      <c r="Z187" s="38">
        <f t="shared" si="6"/>
        <v>1</v>
      </c>
      <c r="AA187" s="38">
        <f t="shared" si="7"/>
        <v>0</v>
      </c>
      <c r="AB187" s="38" t="s">
        <v>99</v>
      </c>
      <c r="AC187" s="38" t="s">
        <v>27</v>
      </c>
      <c r="AD187" s="37">
        <v>0</v>
      </c>
      <c r="AE187" s="37">
        <v>0</v>
      </c>
      <c r="AF187" s="37">
        <v>0</v>
      </c>
      <c r="AG187" s="37">
        <v>0</v>
      </c>
      <c r="AH187" s="38" t="s">
        <v>258</v>
      </c>
      <c r="AI187" s="37">
        <v>9</v>
      </c>
      <c r="AJ187" s="35"/>
      <c r="AK187" s="38" t="s">
        <v>354</v>
      </c>
      <c r="AL187" s="38">
        <f t="shared" si="8"/>
        <v>1</v>
      </c>
      <c r="AM187" s="38" t="s">
        <v>27</v>
      </c>
      <c r="AN187" s="38" t="s">
        <v>680</v>
      </c>
      <c r="AO187" s="37">
        <v>31</v>
      </c>
      <c r="AP187" s="38" t="s">
        <v>677</v>
      </c>
      <c r="AQ187" s="38" t="s">
        <v>694</v>
      </c>
      <c r="AR187" s="38" t="s">
        <v>27</v>
      </c>
      <c r="AS187" s="38" t="s">
        <v>27</v>
      </c>
      <c r="AT187" s="38" t="s">
        <v>692</v>
      </c>
      <c r="AU187" s="38" t="s">
        <v>27</v>
      </c>
      <c r="AV187" s="38" t="s">
        <v>27</v>
      </c>
      <c r="AX187" s="34" t="s">
        <v>746</v>
      </c>
    </row>
    <row r="188" spans="1:87" ht="14.25" customHeight="1" x14ac:dyDescent="0.25">
      <c r="A188" s="37">
        <v>536</v>
      </c>
      <c r="B188" s="38" t="s">
        <v>78</v>
      </c>
      <c r="C188" s="38" t="s">
        <v>28</v>
      </c>
      <c r="D188" s="38" t="s">
        <v>41</v>
      </c>
      <c r="E188" s="38"/>
      <c r="F188" s="38" t="s">
        <v>32</v>
      </c>
      <c r="G188" s="37">
        <v>14</v>
      </c>
      <c r="H188" s="37">
        <v>13</v>
      </c>
      <c r="I188" s="38" t="s">
        <v>171</v>
      </c>
      <c r="J188" s="37">
        <v>8518124088</v>
      </c>
      <c r="K188" s="37">
        <v>2</v>
      </c>
      <c r="L188" s="37">
        <v>1</v>
      </c>
      <c r="M188" s="47"/>
      <c r="N188" s="35"/>
      <c r="O188" s="35"/>
      <c r="P188" s="47"/>
      <c r="Q188" s="47"/>
      <c r="R188" s="35">
        <v>1</v>
      </c>
      <c r="S188" s="47"/>
      <c r="T188" s="35"/>
      <c r="U188" s="47"/>
      <c r="V188" s="47"/>
      <c r="W188" s="38" t="s">
        <v>27</v>
      </c>
      <c r="X188" s="47"/>
      <c r="Y188" s="47"/>
      <c r="Z188" s="38">
        <f t="shared" si="6"/>
        <v>1</v>
      </c>
      <c r="AA188" s="38">
        <f t="shared" si="7"/>
        <v>0</v>
      </c>
      <c r="AB188" s="38" t="s">
        <v>27</v>
      </c>
      <c r="AC188" s="38" t="s">
        <v>27</v>
      </c>
      <c r="AD188" s="37">
        <v>0</v>
      </c>
      <c r="AE188" s="37">
        <v>0</v>
      </c>
      <c r="AF188" s="37">
        <v>0</v>
      </c>
      <c r="AG188" s="37">
        <v>0</v>
      </c>
      <c r="AH188" s="38" t="s">
        <v>258</v>
      </c>
      <c r="AI188" s="37">
        <v>9</v>
      </c>
      <c r="AJ188" s="35"/>
      <c r="AK188" s="38" t="s">
        <v>355</v>
      </c>
      <c r="AL188" s="38">
        <f t="shared" si="8"/>
        <v>1</v>
      </c>
      <c r="AM188" s="38" t="s">
        <v>27</v>
      </c>
      <c r="AN188" s="38" t="s">
        <v>680</v>
      </c>
      <c r="AO188" s="37">
        <v>25</v>
      </c>
      <c r="AP188" s="38" t="s">
        <v>677</v>
      </c>
      <c r="AQ188" s="38" t="s">
        <v>725</v>
      </c>
      <c r="AR188" s="38" t="s">
        <v>27</v>
      </c>
      <c r="AS188" s="38" t="s">
        <v>726</v>
      </c>
      <c r="AT188" s="38" t="s">
        <v>27</v>
      </c>
      <c r="AU188" s="38" t="s">
        <v>27</v>
      </c>
      <c r="AV188" s="38" t="s">
        <v>27</v>
      </c>
      <c r="AX188" s="34" t="s">
        <v>748</v>
      </c>
    </row>
    <row r="189" spans="1:87" ht="14.25" customHeight="1" x14ac:dyDescent="0.25">
      <c r="A189" s="37">
        <v>568</v>
      </c>
      <c r="B189" s="38" t="s">
        <v>78</v>
      </c>
      <c r="C189" s="38" t="s">
        <v>28</v>
      </c>
      <c r="D189" s="38" t="s">
        <v>41</v>
      </c>
      <c r="E189" s="38"/>
      <c r="F189" s="38" t="s">
        <v>32</v>
      </c>
      <c r="G189" s="37">
        <v>14</v>
      </c>
      <c r="H189" s="37">
        <v>13</v>
      </c>
      <c r="I189" s="38" t="s">
        <v>173</v>
      </c>
      <c r="J189" s="37">
        <v>79215167188</v>
      </c>
      <c r="K189" s="37">
        <v>2</v>
      </c>
      <c r="L189" s="37">
        <v>1</v>
      </c>
      <c r="M189" s="47"/>
      <c r="N189" s="35"/>
      <c r="O189" s="35"/>
      <c r="P189" s="47"/>
      <c r="Q189" s="47"/>
      <c r="R189" s="35">
        <v>1</v>
      </c>
      <c r="S189" s="47"/>
      <c r="T189" s="47"/>
      <c r="U189" s="47"/>
      <c r="V189" s="35"/>
      <c r="W189" s="38" t="s">
        <v>27</v>
      </c>
      <c r="X189" s="35"/>
      <c r="Y189" s="47"/>
      <c r="Z189" s="38">
        <f t="shared" si="6"/>
        <v>1</v>
      </c>
      <c r="AA189" s="38">
        <f t="shared" si="7"/>
        <v>0</v>
      </c>
      <c r="AB189" s="38" t="s">
        <v>27</v>
      </c>
      <c r="AC189" s="38" t="s">
        <v>27</v>
      </c>
      <c r="AD189" s="37">
        <v>0</v>
      </c>
      <c r="AE189" s="37">
        <v>0</v>
      </c>
      <c r="AF189" s="37">
        <v>0</v>
      </c>
      <c r="AG189" s="37">
        <v>0</v>
      </c>
      <c r="AH189" s="38" t="s">
        <v>258</v>
      </c>
      <c r="AI189" s="37">
        <v>9</v>
      </c>
      <c r="AJ189" s="47"/>
      <c r="AK189" s="38" t="s">
        <v>357</v>
      </c>
      <c r="AL189" s="38">
        <f t="shared" si="8"/>
        <v>1</v>
      </c>
      <c r="AM189" s="38" t="s">
        <v>27</v>
      </c>
      <c r="AN189" s="38" t="s">
        <v>673</v>
      </c>
      <c r="AO189" s="37">
        <v>18</v>
      </c>
      <c r="AP189" s="38" t="s">
        <v>677</v>
      </c>
      <c r="AQ189" s="38" t="s">
        <v>728</v>
      </c>
      <c r="AR189" s="38" t="s">
        <v>27</v>
      </c>
      <c r="AS189" s="38" t="s">
        <v>686</v>
      </c>
      <c r="AT189" s="38" t="s">
        <v>27</v>
      </c>
      <c r="AU189" s="38" t="s">
        <v>27</v>
      </c>
      <c r="AV189" s="38" t="s">
        <v>27</v>
      </c>
      <c r="AX189" s="34" t="s">
        <v>747</v>
      </c>
    </row>
    <row r="190" spans="1:87" ht="14.25" customHeight="1" x14ac:dyDescent="0.25">
      <c r="A190" s="37">
        <v>31</v>
      </c>
      <c r="B190" s="38" t="s">
        <v>78</v>
      </c>
      <c r="C190" s="38" t="s">
        <v>28</v>
      </c>
      <c r="D190" s="38" t="s">
        <v>42</v>
      </c>
      <c r="E190" s="38"/>
      <c r="F190" s="38" t="s">
        <v>30</v>
      </c>
      <c r="G190" s="37">
        <v>40</v>
      </c>
      <c r="H190" s="37">
        <v>24</v>
      </c>
      <c r="I190" s="38" t="s">
        <v>98</v>
      </c>
      <c r="J190" s="37">
        <v>871611960</v>
      </c>
      <c r="K190" s="37">
        <v>2.93333333333333</v>
      </c>
      <c r="L190" s="37">
        <v>0.293333333333333</v>
      </c>
      <c r="M190" s="39"/>
      <c r="N190" s="39"/>
      <c r="O190" s="39"/>
      <c r="P190" s="39"/>
      <c r="Q190" s="39"/>
      <c r="R190" s="35">
        <v>1</v>
      </c>
      <c r="S190" s="39"/>
      <c r="T190" s="39"/>
      <c r="U190" s="39"/>
      <c r="V190" s="39"/>
      <c r="W190" s="38" t="s">
        <v>27</v>
      </c>
      <c r="X190" s="39"/>
      <c r="Y190" s="39"/>
      <c r="Z190" s="38">
        <f t="shared" si="6"/>
        <v>1</v>
      </c>
      <c r="AA190" s="38">
        <f t="shared" si="7"/>
        <v>0</v>
      </c>
      <c r="AB190" s="38" t="s">
        <v>27</v>
      </c>
      <c r="AC190" s="38" t="s">
        <v>257</v>
      </c>
      <c r="AD190" s="37">
        <v>0</v>
      </c>
      <c r="AE190" s="37">
        <v>0</v>
      </c>
      <c r="AF190" s="37">
        <v>0</v>
      </c>
      <c r="AG190" s="37">
        <v>0</v>
      </c>
      <c r="AH190" s="38" t="s">
        <v>381</v>
      </c>
      <c r="AI190" s="37">
        <v>16</v>
      </c>
      <c r="AJ190" s="39"/>
      <c r="AK190" s="38" t="s">
        <v>447</v>
      </c>
      <c r="AL190" s="38">
        <f t="shared" si="8"/>
        <v>1</v>
      </c>
      <c r="AM190" s="38" t="s">
        <v>27</v>
      </c>
      <c r="AN190" s="38" t="s">
        <v>673</v>
      </c>
      <c r="AO190" s="37">
        <v>28</v>
      </c>
      <c r="AP190" s="38" t="s">
        <v>677</v>
      </c>
      <c r="AQ190" s="38" t="s">
        <v>685</v>
      </c>
      <c r="AR190" s="38" t="s">
        <v>27</v>
      </c>
      <c r="AS190" s="38" t="s">
        <v>686</v>
      </c>
      <c r="AT190" s="38" t="s">
        <v>27</v>
      </c>
      <c r="AU190" s="38" t="s">
        <v>27</v>
      </c>
      <c r="AV190" s="38" t="s">
        <v>27</v>
      </c>
      <c r="AX190" s="34" t="s">
        <v>747</v>
      </c>
    </row>
    <row r="191" spans="1:87" ht="14.25" customHeight="1" x14ac:dyDescent="0.25">
      <c r="A191" s="37">
        <v>47</v>
      </c>
      <c r="B191" s="38" t="s">
        <v>78</v>
      </c>
      <c r="C191" s="38" t="s">
        <v>28</v>
      </c>
      <c r="D191" s="38" t="s">
        <v>42</v>
      </c>
      <c r="E191" s="38"/>
      <c r="F191" s="38" t="s">
        <v>30</v>
      </c>
      <c r="G191" s="37">
        <v>40</v>
      </c>
      <c r="H191" s="37">
        <v>24</v>
      </c>
      <c r="I191" s="38" t="s">
        <v>101</v>
      </c>
      <c r="J191" s="37">
        <v>17888851</v>
      </c>
      <c r="K191" s="37">
        <v>3.8666666666666698</v>
      </c>
      <c r="L191" s="37">
        <v>0.38666666666666699</v>
      </c>
      <c r="M191" s="47"/>
      <c r="N191" s="35"/>
      <c r="O191" s="35"/>
      <c r="P191" s="47"/>
      <c r="Q191" s="47"/>
      <c r="R191" s="35">
        <v>1</v>
      </c>
      <c r="S191" s="47"/>
      <c r="T191" s="47"/>
      <c r="U191" s="47"/>
      <c r="V191" s="47"/>
      <c r="W191" s="38" t="s">
        <v>27</v>
      </c>
      <c r="X191" s="47"/>
      <c r="Y191" s="47"/>
      <c r="Z191" s="38">
        <f t="shared" si="6"/>
        <v>1</v>
      </c>
      <c r="AA191" s="38">
        <f t="shared" si="7"/>
        <v>0</v>
      </c>
      <c r="AB191" s="38" t="s">
        <v>102</v>
      </c>
      <c r="AC191" s="38" t="s">
        <v>257</v>
      </c>
      <c r="AD191" s="37">
        <v>0</v>
      </c>
      <c r="AE191" s="37">
        <v>0</v>
      </c>
      <c r="AF191" s="37">
        <v>0</v>
      </c>
      <c r="AG191" s="37">
        <v>0</v>
      </c>
      <c r="AH191" s="38" t="s">
        <v>381</v>
      </c>
      <c r="AI191" s="37">
        <v>16</v>
      </c>
      <c r="AJ191" s="47"/>
      <c r="AK191" s="38" t="s">
        <v>174</v>
      </c>
      <c r="AL191" s="38">
        <f t="shared" si="8"/>
        <v>1</v>
      </c>
      <c r="AM191" s="38" t="s">
        <v>27</v>
      </c>
      <c r="AN191" s="38" t="s">
        <v>680</v>
      </c>
      <c r="AO191" s="37">
        <v>30</v>
      </c>
      <c r="AP191" s="38" t="s">
        <v>674</v>
      </c>
      <c r="AQ191" s="38" t="s">
        <v>687</v>
      </c>
      <c r="AR191" s="38" t="s">
        <v>27</v>
      </c>
      <c r="AS191" s="38" t="s">
        <v>688</v>
      </c>
      <c r="AT191" s="38" t="s">
        <v>27</v>
      </c>
      <c r="AU191" s="38" t="s">
        <v>27</v>
      </c>
      <c r="AV191" s="38" t="s">
        <v>27</v>
      </c>
      <c r="AX191" s="34" t="s">
        <v>748</v>
      </c>
    </row>
    <row r="192" spans="1:87" ht="14.25" customHeight="1" x14ac:dyDescent="0.25">
      <c r="A192" s="37">
        <v>63</v>
      </c>
      <c r="B192" s="38" t="s">
        <v>78</v>
      </c>
      <c r="C192" s="38" t="s">
        <v>28</v>
      </c>
      <c r="D192" s="38" t="s">
        <v>42</v>
      </c>
      <c r="E192" s="38"/>
      <c r="F192" s="38" t="s">
        <v>30</v>
      </c>
      <c r="G192" s="37">
        <v>40</v>
      </c>
      <c r="H192" s="37">
        <v>24</v>
      </c>
      <c r="I192" s="38" t="s">
        <v>104</v>
      </c>
      <c r="J192" s="37">
        <v>134766397</v>
      </c>
      <c r="K192" s="37">
        <v>4.4000000000000004</v>
      </c>
      <c r="L192" s="37">
        <v>0.44</v>
      </c>
      <c r="M192" s="35"/>
      <c r="N192" s="35"/>
      <c r="O192" s="35"/>
      <c r="P192" s="35"/>
      <c r="Q192" s="35"/>
      <c r="R192" s="35">
        <v>1</v>
      </c>
      <c r="S192" s="35"/>
      <c r="T192" s="35"/>
      <c r="U192" s="35"/>
      <c r="V192" s="35"/>
      <c r="W192" s="38" t="s">
        <v>27</v>
      </c>
      <c r="X192" s="35"/>
      <c r="Y192" s="35"/>
      <c r="Z192" s="38">
        <f t="shared" si="6"/>
        <v>1</v>
      </c>
      <c r="AA192" s="38">
        <f t="shared" si="7"/>
        <v>0</v>
      </c>
      <c r="AB192" s="38" t="s">
        <v>27</v>
      </c>
      <c r="AC192" s="38" t="s">
        <v>257</v>
      </c>
      <c r="AD192" s="37">
        <v>0</v>
      </c>
      <c r="AE192" s="37">
        <v>0</v>
      </c>
      <c r="AF192" s="37">
        <v>0</v>
      </c>
      <c r="AG192" s="37">
        <v>0</v>
      </c>
      <c r="AH192" s="38" t="s">
        <v>381</v>
      </c>
      <c r="AI192" s="37">
        <v>16</v>
      </c>
      <c r="AJ192" s="35"/>
      <c r="AK192" s="38" t="s">
        <v>448</v>
      </c>
      <c r="AL192" s="38">
        <f t="shared" si="8"/>
        <v>1</v>
      </c>
      <c r="AM192" s="38" t="s">
        <v>27</v>
      </c>
      <c r="AN192" s="38" t="s">
        <v>673</v>
      </c>
      <c r="AO192" s="37">
        <v>20</v>
      </c>
      <c r="AP192" s="38" t="s">
        <v>674</v>
      </c>
      <c r="AQ192" s="38" t="s">
        <v>689</v>
      </c>
      <c r="AR192" s="38" t="s">
        <v>27</v>
      </c>
      <c r="AS192" s="38" t="s">
        <v>27</v>
      </c>
      <c r="AT192" s="38" t="s">
        <v>27</v>
      </c>
      <c r="AU192" s="38" t="s">
        <v>27</v>
      </c>
      <c r="AV192" s="38" t="s">
        <v>27</v>
      </c>
      <c r="AX192" s="34" t="s">
        <v>747</v>
      </c>
    </row>
    <row r="193" spans="1:50" ht="14.25" customHeight="1" x14ac:dyDescent="0.25">
      <c r="A193" s="37">
        <v>113</v>
      </c>
      <c r="B193" s="38" t="s">
        <v>78</v>
      </c>
      <c r="C193" s="38" t="s">
        <v>28</v>
      </c>
      <c r="D193" s="38" t="s">
        <v>42</v>
      </c>
      <c r="E193" s="38"/>
      <c r="F193" s="38" t="s">
        <v>30</v>
      </c>
      <c r="G193" s="37">
        <v>40</v>
      </c>
      <c r="H193" s="37">
        <v>24</v>
      </c>
      <c r="I193" s="38" t="s">
        <v>114</v>
      </c>
      <c r="J193" s="37">
        <v>17888853</v>
      </c>
      <c r="K193" s="37">
        <v>3.8666666666666698</v>
      </c>
      <c r="L193" s="37">
        <v>0.38666666666666699</v>
      </c>
      <c r="M193" s="39"/>
      <c r="N193" s="35"/>
      <c r="O193" s="35"/>
      <c r="P193" s="39"/>
      <c r="Q193" s="39"/>
      <c r="R193" s="35">
        <v>1</v>
      </c>
      <c r="S193" s="39"/>
      <c r="T193" s="39"/>
      <c r="U193" s="39"/>
      <c r="V193" s="39"/>
      <c r="W193" s="38" t="s">
        <v>27</v>
      </c>
      <c r="X193" s="39"/>
      <c r="Y193" s="39"/>
      <c r="Z193" s="38">
        <f t="shared" si="6"/>
        <v>1</v>
      </c>
      <c r="AA193" s="38">
        <f t="shared" si="7"/>
        <v>0</v>
      </c>
      <c r="AB193" s="38" t="s">
        <v>102</v>
      </c>
      <c r="AC193" s="38" t="s">
        <v>257</v>
      </c>
      <c r="AD193" s="37">
        <v>0</v>
      </c>
      <c r="AE193" s="37">
        <v>0</v>
      </c>
      <c r="AF193" s="37">
        <v>0</v>
      </c>
      <c r="AG193" s="37">
        <v>0</v>
      </c>
      <c r="AH193" s="38" t="s">
        <v>381</v>
      </c>
      <c r="AI193" s="37">
        <v>16</v>
      </c>
      <c r="AJ193" s="39"/>
      <c r="AK193" s="38" t="s">
        <v>174</v>
      </c>
      <c r="AL193" s="38">
        <f t="shared" si="8"/>
        <v>1</v>
      </c>
      <c r="AM193" s="38" t="s">
        <v>27</v>
      </c>
      <c r="AN193" s="38" t="s">
        <v>680</v>
      </c>
      <c r="AO193" s="37">
        <v>30</v>
      </c>
      <c r="AP193" s="38" t="s">
        <v>674</v>
      </c>
      <c r="AQ193" s="38" t="s">
        <v>687</v>
      </c>
      <c r="AR193" s="38" t="s">
        <v>27</v>
      </c>
      <c r="AS193" s="38" t="s">
        <v>688</v>
      </c>
      <c r="AT193" s="38" t="s">
        <v>27</v>
      </c>
      <c r="AU193" s="38" t="s">
        <v>27</v>
      </c>
      <c r="AV193" s="38" t="s">
        <v>27</v>
      </c>
      <c r="AX193" s="34" t="s">
        <v>748</v>
      </c>
    </row>
    <row r="194" spans="1:50" ht="14.25" customHeight="1" x14ac:dyDescent="0.25">
      <c r="A194" s="37">
        <v>160</v>
      </c>
      <c r="B194" s="38" t="s">
        <v>78</v>
      </c>
      <c r="C194" s="38" t="s">
        <v>26</v>
      </c>
      <c r="D194" s="38" t="s">
        <v>42</v>
      </c>
      <c r="E194" s="38"/>
      <c r="F194" s="38" t="s">
        <v>30</v>
      </c>
      <c r="G194" s="37">
        <v>40</v>
      </c>
      <c r="H194" s="37">
        <v>24</v>
      </c>
      <c r="I194" s="38" t="s">
        <v>121</v>
      </c>
      <c r="J194" s="37">
        <v>8870124178</v>
      </c>
      <c r="K194" s="37">
        <v>3.3333333333333299</v>
      </c>
      <c r="L194" s="37">
        <v>0.33333333333333298</v>
      </c>
      <c r="M194" s="35"/>
      <c r="N194" s="35"/>
      <c r="O194" s="35"/>
      <c r="P194" s="35"/>
      <c r="Q194" s="35"/>
      <c r="R194" s="35">
        <v>1</v>
      </c>
      <c r="S194" s="35"/>
      <c r="T194" s="35"/>
      <c r="U194" s="35"/>
      <c r="V194" s="35"/>
      <c r="W194" s="38" t="s">
        <v>27</v>
      </c>
      <c r="X194" s="35"/>
      <c r="Y194" s="35"/>
      <c r="Z194" s="38">
        <f t="shared" ref="Z194:Z257" si="9">SUM(M194:Y194)</f>
        <v>1</v>
      </c>
      <c r="AA194" s="38">
        <f t="shared" ref="AA194:AA257" si="10">SUM(U194:X194)</f>
        <v>0</v>
      </c>
      <c r="AB194" s="38" t="s">
        <v>765</v>
      </c>
      <c r="AC194" s="38" t="s">
        <v>27</v>
      </c>
      <c r="AD194" s="37">
        <v>0</v>
      </c>
      <c r="AE194" s="37">
        <v>0</v>
      </c>
      <c r="AF194" s="37">
        <v>0</v>
      </c>
      <c r="AG194" s="37">
        <v>0</v>
      </c>
      <c r="AH194" s="38" t="s">
        <v>381</v>
      </c>
      <c r="AI194" s="37">
        <v>16</v>
      </c>
      <c r="AJ194" s="35"/>
      <c r="AK194" s="38" t="s">
        <v>115</v>
      </c>
      <c r="AL194" s="38">
        <f t="shared" ref="AL194:AL257" si="11">IF(OR(NOT(ISBLANK(V194)),NOT(ISBLANK(W194)),NOT(ISBLANK(X194)),NOT(ISBLANK(Y194)),AD194=2,AD194=3),1,0)</f>
        <v>1</v>
      </c>
      <c r="AM194" s="38" t="s">
        <v>27</v>
      </c>
      <c r="AN194" s="38" t="s">
        <v>673</v>
      </c>
      <c r="AO194" s="37">
        <v>21</v>
      </c>
      <c r="AP194" s="38" t="s">
        <v>677</v>
      </c>
      <c r="AQ194" s="38" t="s">
        <v>693</v>
      </c>
      <c r="AR194" s="38" t="s">
        <v>27</v>
      </c>
      <c r="AS194" s="38" t="s">
        <v>27</v>
      </c>
      <c r="AT194" s="38" t="s">
        <v>27</v>
      </c>
      <c r="AU194" s="38" t="s">
        <v>27</v>
      </c>
      <c r="AV194" s="38" t="s">
        <v>27</v>
      </c>
      <c r="AX194" s="34" t="s">
        <v>747</v>
      </c>
    </row>
    <row r="195" spans="1:50" ht="14.25" customHeight="1" x14ac:dyDescent="0.25">
      <c r="A195" s="37">
        <v>176</v>
      </c>
      <c r="B195" s="38" t="s">
        <v>78</v>
      </c>
      <c r="C195" s="38" t="s">
        <v>28</v>
      </c>
      <c r="D195" s="38" t="s">
        <v>42</v>
      </c>
      <c r="E195" s="38"/>
      <c r="F195" s="38" t="s">
        <v>30</v>
      </c>
      <c r="G195" s="37">
        <v>40</v>
      </c>
      <c r="H195" s="37">
        <v>24</v>
      </c>
      <c r="I195" s="38" t="s">
        <v>122</v>
      </c>
      <c r="J195" s="37">
        <v>10184154</v>
      </c>
      <c r="K195" s="37">
        <v>3.8666666666666698</v>
      </c>
      <c r="L195" s="37">
        <v>0.38666666666666699</v>
      </c>
      <c r="M195" s="47"/>
      <c r="N195" s="47"/>
      <c r="O195" s="47"/>
      <c r="P195" s="47"/>
      <c r="Q195" s="47"/>
      <c r="R195" s="35">
        <v>1</v>
      </c>
      <c r="S195" s="47"/>
      <c r="T195" s="47"/>
      <c r="U195" s="47"/>
      <c r="V195" s="47"/>
      <c r="W195" s="38" t="s">
        <v>27</v>
      </c>
      <c r="X195" s="47"/>
      <c r="Y195" s="47"/>
      <c r="Z195" s="38">
        <f t="shared" si="9"/>
        <v>1</v>
      </c>
      <c r="AA195" s="38">
        <f t="shared" si="10"/>
        <v>0</v>
      </c>
      <c r="AB195" s="38" t="s">
        <v>102</v>
      </c>
      <c r="AC195" s="38" t="s">
        <v>257</v>
      </c>
      <c r="AD195" s="37">
        <v>0</v>
      </c>
      <c r="AE195" s="37">
        <v>0</v>
      </c>
      <c r="AF195" s="37">
        <v>0</v>
      </c>
      <c r="AG195" s="37">
        <v>0</v>
      </c>
      <c r="AH195" s="38" t="s">
        <v>381</v>
      </c>
      <c r="AI195" s="37">
        <v>16</v>
      </c>
      <c r="AJ195" s="47"/>
      <c r="AK195" s="38" t="s">
        <v>452</v>
      </c>
      <c r="AL195" s="38">
        <f t="shared" si="11"/>
        <v>1</v>
      </c>
      <c r="AM195" s="38" t="s">
        <v>27</v>
      </c>
      <c r="AN195" s="38" t="s">
        <v>680</v>
      </c>
      <c r="AO195" s="37">
        <v>25</v>
      </c>
      <c r="AP195" s="38" t="s">
        <v>677</v>
      </c>
      <c r="AQ195" s="38" t="s">
        <v>694</v>
      </c>
      <c r="AR195" s="38" t="s">
        <v>27</v>
      </c>
      <c r="AS195" s="38" t="s">
        <v>27</v>
      </c>
      <c r="AT195" s="38" t="s">
        <v>692</v>
      </c>
      <c r="AU195" s="38" t="s">
        <v>27</v>
      </c>
      <c r="AV195" s="38" t="s">
        <v>27</v>
      </c>
      <c r="AX195" s="34" t="s">
        <v>746</v>
      </c>
    </row>
    <row r="196" spans="1:50" ht="14.25" customHeight="1" x14ac:dyDescent="0.25">
      <c r="A196" s="37">
        <v>192</v>
      </c>
      <c r="B196" s="38" t="s">
        <v>78</v>
      </c>
      <c r="C196" s="38" t="s">
        <v>26</v>
      </c>
      <c r="D196" s="38" t="s">
        <v>42</v>
      </c>
      <c r="E196" s="38"/>
      <c r="F196" s="38" t="s">
        <v>30</v>
      </c>
      <c r="G196" s="37">
        <v>40</v>
      </c>
      <c r="H196" s="37">
        <v>24</v>
      </c>
      <c r="I196" s="38" t="s">
        <v>124</v>
      </c>
      <c r="J196" s="37">
        <v>1391113645</v>
      </c>
      <c r="K196" s="37">
        <v>4.8666666666666698</v>
      </c>
      <c r="L196" s="37">
        <v>0.48666666666666702</v>
      </c>
      <c r="M196" s="40">
        <v>1</v>
      </c>
      <c r="N196" s="35"/>
      <c r="O196" s="35"/>
      <c r="P196" s="40">
        <v>2</v>
      </c>
      <c r="Q196" s="35"/>
      <c r="R196" s="40">
        <v>5</v>
      </c>
      <c r="S196" s="35"/>
      <c r="T196" s="40">
        <v>1</v>
      </c>
      <c r="U196" s="35"/>
      <c r="V196" s="35"/>
      <c r="W196" s="38" t="s">
        <v>27</v>
      </c>
      <c r="X196" s="35"/>
      <c r="Y196" s="35"/>
      <c r="Z196" s="38">
        <f t="shared" si="9"/>
        <v>9</v>
      </c>
      <c r="AA196" s="38">
        <f t="shared" si="10"/>
        <v>0</v>
      </c>
      <c r="AB196" s="38" t="s">
        <v>27</v>
      </c>
      <c r="AC196" s="38" t="s">
        <v>27</v>
      </c>
      <c r="AD196" s="37">
        <v>0</v>
      </c>
      <c r="AE196" s="37">
        <v>0</v>
      </c>
      <c r="AF196" s="37">
        <v>0</v>
      </c>
      <c r="AG196" s="37">
        <v>1</v>
      </c>
      <c r="AH196" s="38" t="s">
        <v>381</v>
      </c>
      <c r="AI196" s="37">
        <v>16</v>
      </c>
      <c r="AJ196" s="35"/>
      <c r="AK196" s="38" t="s">
        <v>453</v>
      </c>
      <c r="AL196" s="38">
        <f t="shared" si="11"/>
        <v>1</v>
      </c>
      <c r="AM196" s="38" t="s">
        <v>27</v>
      </c>
      <c r="AN196" s="38" t="s">
        <v>680</v>
      </c>
      <c r="AO196" s="37">
        <v>24</v>
      </c>
      <c r="AP196" s="38" t="s">
        <v>677</v>
      </c>
      <c r="AQ196" s="38" t="s">
        <v>691</v>
      </c>
      <c r="AR196" s="38" t="s">
        <v>695</v>
      </c>
      <c r="AS196" s="38" t="s">
        <v>27</v>
      </c>
      <c r="AT196" s="38" t="s">
        <v>692</v>
      </c>
      <c r="AU196" s="38" t="s">
        <v>695</v>
      </c>
      <c r="AV196" s="38" t="s">
        <v>27</v>
      </c>
      <c r="AX196" s="34" t="s">
        <v>746</v>
      </c>
    </row>
    <row r="197" spans="1:50" ht="14.25" customHeight="1" x14ac:dyDescent="0.25">
      <c r="A197" s="37">
        <v>208</v>
      </c>
      <c r="B197" s="38" t="s">
        <v>78</v>
      </c>
      <c r="C197" s="38" t="s">
        <v>26</v>
      </c>
      <c r="D197" s="38" t="s">
        <v>42</v>
      </c>
      <c r="E197" s="38"/>
      <c r="F197" s="38" t="s">
        <v>30</v>
      </c>
      <c r="G197" s="37">
        <v>40</v>
      </c>
      <c r="H197" s="37">
        <v>24</v>
      </c>
      <c r="I197" s="38" t="s">
        <v>126</v>
      </c>
      <c r="J197" s="37">
        <v>8916155192</v>
      </c>
      <c r="K197" s="37">
        <v>3.3333333333333299</v>
      </c>
      <c r="L197" s="37">
        <v>0.33333333333333298</v>
      </c>
      <c r="M197" s="39"/>
      <c r="N197" s="35"/>
      <c r="O197" s="39"/>
      <c r="P197" s="39"/>
      <c r="Q197" s="39"/>
      <c r="R197" s="35">
        <v>1</v>
      </c>
      <c r="S197" s="39"/>
      <c r="T197" s="39"/>
      <c r="U197" s="39"/>
      <c r="V197" s="39"/>
      <c r="W197" s="38" t="s">
        <v>27</v>
      </c>
      <c r="X197" s="39"/>
      <c r="Y197" s="39"/>
      <c r="Z197" s="38">
        <f t="shared" si="9"/>
        <v>1</v>
      </c>
      <c r="AA197" s="38">
        <f t="shared" si="10"/>
        <v>0</v>
      </c>
      <c r="AB197" s="38" t="s">
        <v>765</v>
      </c>
      <c r="AC197" s="38" t="s">
        <v>27</v>
      </c>
      <c r="AD197" s="37">
        <v>0</v>
      </c>
      <c r="AE197" s="37">
        <v>0</v>
      </c>
      <c r="AF197" s="37">
        <v>0</v>
      </c>
      <c r="AG197" s="37">
        <v>0</v>
      </c>
      <c r="AH197" s="38" t="s">
        <v>381</v>
      </c>
      <c r="AI197" s="37">
        <v>16</v>
      </c>
      <c r="AJ197" s="35"/>
      <c r="AK197" s="38" t="s">
        <v>100</v>
      </c>
      <c r="AL197" s="38">
        <f t="shared" si="11"/>
        <v>1</v>
      </c>
      <c r="AM197" s="38" t="s">
        <v>27</v>
      </c>
      <c r="AN197" s="38" t="s">
        <v>680</v>
      </c>
      <c r="AO197" s="37">
        <v>30</v>
      </c>
      <c r="AP197" s="38" t="s">
        <v>677</v>
      </c>
      <c r="AQ197" s="38" t="s">
        <v>697</v>
      </c>
      <c r="AR197" s="38" t="s">
        <v>27</v>
      </c>
      <c r="AS197" s="38" t="s">
        <v>27</v>
      </c>
      <c r="AT197" s="38" t="s">
        <v>27</v>
      </c>
      <c r="AU197" s="38" t="s">
        <v>27</v>
      </c>
      <c r="AV197" s="38" t="s">
        <v>27</v>
      </c>
      <c r="AX197" s="34" t="s">
        <v>747</v>
      </c>
    </row>
    <row r="198" spans="1:50" ht="14.25" customHeight="1" x14ac:dyDescent="0.25">
      <c r="A198" s="37">
        <v>224</v>
      </c>
      <c r="B198" s="38" t="s">
        <v>78</v>
      </c>
      <c r="C198" s="38" t="s">
        <v>26</v>
      </c>
      <c r="D198" s="38" t="s">
        <v>42</v>
      </c>
      <c r="E198" s="38"/>
      <c r="F198" s="38" t="s">
        <v>30</v>
      </c>
      <c r="G198" s="37">
        <v>40</v>
      </c>
      <c r="H198" s="37">
        <v>24</v>
      </c>
      <c r="I198" s="38" t="s">
        <v>128</v>
      </c>
      <c r="J198" s="37">
        <v>9591208203</v>
      </c>
      <c r="K198" s="37">
        <v>3.8</v>
      </c>
      <c r="L198" s="37">
        <v>0.38</v>
      </c>
      <c r="M198" s="40">
        <v>2</v>
      </c>
      <c r="N198" s="35"/>
      <c r="O198" s="35"/>
      <c r="P198" s="40">
        <v>3</v>
      </c>
      <c r="Q198" s="40">
        <v>1</v>
      </c>
      <c r="R198" s="40">
        <v>1</v>
      </c>
      <c r="S198" s="40">
        <v>1</v>
      </c>
      <c r="T198" s="40">
        <v>1</v>
      </c>
      <c r="U198" s="35"/>
      <c r="V198" s="35"/>
      <c r="W198" s="38" t="s">
        <v>682</v>
      </c>
      <c r="X198" s="35"/>
      <c r="Y198" s="40">
        <v>1</v>
      </c>
      <c r="Z198" s="38">
        <f t="shared" si="9"/>
        <v>10</v>
      </c>
      <c r="AA198" s="38">
        <f t="shared" si="10"/>
        <v>0</v>
      </c>
      <c r="AB198" s="38" t="s">
        <v>27</v>
      </c>
      <c r="AC198" s="38" t="s">
        <v>257</v>
      </c>
      <c r="AD198" s="37">
        <v>0</v>
      </c>
      <c r="AE198" s="37">
        <v>0</v>
      </c>
      <c r="AF198" s="37">
        <v>0</v>
      </c>
      <c r="AG198" s="37">
        <v>1</v>
      </c>
      <c r="AH198" s="38" t="s">
        <v>381</v>
      </c>
      <c r="AI198" s="37">
        <v>16</v>
      </c>
      <c r="AJ198" s="35"/>
      <c r="AK198" s="38" t="s">
        <v>454</v>
      </c>
      <c r="AL198" s="38">
        <f t="shared" si="11"/>
        <v>1</v>
      </c>
      <c r="AM198" s="38" t="s">
        <v>27</v>
      </c>
      <c r="AN198" s="38" t="s">
        <v>680</v>
      </c>
      <c r="AO198" s="37">
        <v>33</v>
      </c>
      <c r="AP198" s="38" t="s">
        <v>677</v>
      </c>
      <c r="AQ198" s="38" t="s">
        <v>698</v>
      </c>
      <c r="AR198" s="38" t="s">
        <v>27</v>
      </c>
      <c r="AS198" s="38" t="s">
        <v>699</v>
      </c>
      <c r="AT198" s="38" t="s">
        <v>27</v>
      </c>
      <c r="AU198" s="38" t="s">
        <v>27</v>
      </c>
      <c r="AV198" s="38" t="s">
        <v>27</v>
      </c>
      <c r="AX198" s="34" t="s">
        <v>748</v>
      </c>
    </row>
    <row r="199" spans="1:50" ht="14.25" customHeight="1" x14ac:dyDescent="0.25">
      <c r="A199" s="37">
        <v>257</v>
      </c>
      <c r="B199" s="38" t="s">
        <v>78</v>
      </c>
      <c r="C199" s="38" t="s">
        <v>26</v>
      </c>
      <c r="D199" s="38" t="s">
        <v>42</v>
      </c>
      <c r="E199" s="38"/>
      <c r="F199" s="38" t="s">
        <v>30</v>
      </c>
      <c r="G199" s="37">
        <v>40</v>
      </c>
      <c r="H199" s="37">
        <v>24</v>
      </c>
      <c r="I199" s="38" t="s">
        <v>130</v>
      </c>
      <c r="J199" s="37">
        <v>3712062108</v>
      </c>
      <c r="K199" s="37">
        <v>3.8</v>
      </c>
      <c r="L199" s="37">
        <v>0.38</v>
      </c>
      <c r="M199" s="47"/>
      <c r="N199" s="35"/>
      <c r="O199" s="35"/>
      <c r="P199" s="47"/>
      <c r="Q199" s="47"/>
      <c r="R199" s="35">
        <v>1</v>
      </c>
      <c r="S199" s="47"/>
      <c r="T199" s="47"/>
      <c r="U199" s="47"/>
      <c r="V199" s="35"/>
      <c r="W199" s="38" t="s">
        <v>27</v>
      </c>
      <c r="X199" s="35"/>
      <c r="Y199" s="47"/>
      <c r="Z199" s="38">
        <f t="shared" si="9"/>
        <v>1</v>
      </c>
      <c r="AA199" s="38">
        <f t="shared" si="10"/>
        <v>0</v>
      </c>
      <c r="AB199" s="38" t="s">
        <v>27</v>
      </c>
      <c r="AC199" s="38" t="s">
        <v>257</v>
      </c>
      <c r="AD199" s="37">
        <v>0</v>
      </c>
      <c r="AE199" s="37">
        <v>0</v>
      </c>
      <c r="AF199" s="37">
        <v>0</v>
      </c>
      <c r="AG199" s="37">
        <v>0</v>
      </c>
      <c r="AH199" s="38" t="s">
        <v>381</v>
      </c>
      <c r="AI199" s="37">
        <v>16</v>
      </c>
      <c r="AJ199" s="35"/>
      <c r="AK199" s="38" t="s">
        <v>456</v>
      </c>
      <c r="AL199" s="38">
        <f t="shared" si="11"/>
        <v>1</v>
      </c>
      <c r="AM199" s="38" t="s">
        <v>27</v>
      </c>
      <c r="AN199" s="38" t="s">
        <v>680</v>
      </c>
      <c r="AO199" s="37">
        <v>28</v>
      </c>
      <c r="AP199" s="38" t="s">
        <v>677</v>
      </c>
      <c r="AQ199" s="38" t="s">
        <v>700</v>
      </c>
      <c r="AR199" s="38" t="s">
        <v>695</v>
      </c>
      <c r="AS199" s="38" t="s">
        <v>701</v>
      </c>
      <c r="AT199" s="38" t="s">
        <v>27</v>
      </c>
      <c r="AU199" s="38" t="s">
        <v>27</v>
      </c>
      <c r="AV199" s="38" t="s">
        <v>27</v>
      </c>
      <c r="AX199" s="34" t="s">
        <v>748</v>
      </c>
    </row>
    <row r="200" spans="1:50" ht="14.25" customHeight="1" x14ac:dyDescent="0.25">
      <c r="A200" s="37">
        <v>275</v>
      </c>
      <c r="B200" s="38" t="s">
        <v>78</v>
      </c>
      <c r="C200" s="38" t="s">
        <v>26</v>
      </c>
      <c r="D200" s="38" t="s">
        <v>42</v>
      </c>
      <c r="E200" s="38"/>
      <c r="F200" s="38" t="s">
        <v>30</v>
      </c>
      <c r="G200" s="37">
        <v>40</v>
      </c>
      <c r="H200" s="37">
        <v>24</v>
      </c>
      <c r="I200" s="38" t="s">
        <v>134</v>
      </c>
      <c r="J200" s="37">
        <v>828360120</v>
      </c>
      <c r="K200" s="37">
        <v>3.3333333333333299</v>
      </c>
      <c r="L200" s="37">
        <v>0.33333333333333298</v>
      </c>
      <c r="M200" s="39"/>
      <c r="N200" s="35"/>
      <c r="O200" s="35"/>
      <c r="P200" s="39"/>
      <c r="Q200" s="39"/>
      <c r="R200" s="47">
        <v>1</v>
      </c>
      <c r="S200" s="39"/>
      <c r="T200" s="39"/>
      <c r="U200" s="35"/>
      <c r="V200" s="39"/>
      <c r="W200" s="38" t="s">
        <v>27</v>
      </c>
      <c r="X200" s="35"/>
      <c r="Y200" s="39"/>
      <c r="Z200" s="38">
        <f t="shared" si="9"/>
        <v>1</v>
      </c>
      <c r="AA200" s="38">
        <f t="shared" si="10"/>
        <v>0</v>
      </c>
      <c r="AB200" s="38" t="s">
        <v>765</v>
      </c>
      <c r="AC200" s="38" t="s">
        <v>27</v>
      </c>
      <c r="AD200" s="37">
        <v>0</v>
      </c>
      <c r="AE200" s="37">
        <v>0</v>
      </c>
      <c r="AF200" s="37">
        <v>0</v>
      </c>
      <c r="AG200" s="37">
        <v>0</v>
      </c>
      <c r="AH200" s="38" t="s">
        <v>381</v>
      </c>
      <c r="AI200" s="37">
        <v>16</v>
      </c>
      <c r="AJ200" s="35"/>
      <c r="AK200" s="38" t="s">
        <v>100</v>
      </c>
      <c r="AL200" s="38">
        <f t="shared" si="11"/>
        <v>1</v>
      </c>
      <c r="AM200" s="38" t="s">
        <v>27</v>
      </c>
      <c r="AN200" s="38" t="s">
        <v>673</v>
      </c>
      <c r="AO200" s="37">
        <v>26</v>
      </c>
      <c r="AP200" s="38" t="s">
        <v>674</v>
      </c>
      <c r="AQ200" s="38" t="s">
        <v>678</v>
      </c>
      <c r="AR200" s="38" t="s">
        <v>27</v>
      </c>
      <c r="AS200" s="38" t="s">
        <v>702</v>
      </c>
      <c r="AT200" s="38" t="s">
        <v>27</v>
      </c>
      <c r="AU200" s="38" t="s">
        <v>27</v>
      </c>
      <c r="AV200" s="38" t="s">
        <v>27</v>
      </c>
      <c r="AX200" s="34" t="s">
        <v>748</v>
      </c>
    </row>
    <row r="201" spans="1:50" ht="14.25" customHeight="1" x14ac:dyDescent="0.25">
      <c r="A201" s="37">
        <v>312</v>
      </c>
      <c r="B201" s="38" t="s">
        <v>78</v>
      </c>
      <c r="C201" s="38" t="s">
        <v>28</v>
      </c>
      <c r="D201" s="38" t="s">
        <v>42</v>
      </c>
      <c r="E201" s="38"/>
      <c r="F201" s="38" t="s">
        <v>30</v>
      </c>
      <c r="G201" s="37">
        <v>40</v>
      </c>
      <c r="H201" s="37">
        <v>24</v>
      </c>
      <c r="I201" s="38" t="s">
        <v>140</v>
      </c>
      <c r="J201" s="37">
        <v>79247246103</v>
      </c>
      <c r="K201" s="37">
        <v>2.2000000000000002</v>
      </c>
      <c r="L201" s="37">
        <v>0.22</v>
      </c>
      <c r="M201" s="39"/>
      <c r="N201" s="35"/>
      <c r="O201" s="39"/>
      <c r="P201" s="39"/>
      <c r="Q201" s="39"/>
      <c r="R201" s="47">
        <v>1</v>
      </c>
      <c r="S201" s="39"/>
      <c r="T201" s="39"/>
      <c r="U201" s="39"/>
      <c r="V201" s="39"/>
      <c r="W201" s="38" t="s">
        <v>27</v>
      </c>
      <c r="X201" s="39"/>
      <c r="Y201" s="39"/>
      <c r="Z201" s="38">
        <f t="shared" si="9"/>
        <v>1</v>
      </c>
      <c r="AA201" s="38">
        <f t="shared" si="10"/>
        <v>0</v>
      </c>
      <c r="AB201" s="38" t="s">
        <v>99</v>
      </c>
      <c r="AC201" s="38" t="s">
        <v>27</v>
      </c>
      <c r="AD201" s="37">
        <v>0</v>
      </c>
      <c r="AE201" s="37">
        <v>0</v>
      </c>
      <c r="AF201" s="37">
        <v>0</v>
      </c>
      <c r="AG201" s="37">
        <v>0</v>
      </c>
      <c r="AH201" s="38" t="s">
        <v>381</v>
      </c>
      <c r="AI201" s="37">
        <v>16</v>
      </c>
      <c r="AJ201" s="35"/>
      <c r="AK201" s="38" t="s">
        <v>458</v>
      </c>
      <c r="AL201" s="38">
        <f t="shared" si="11"/>
        <v>1</v>
      </c>
      <c r="AM201" s="38" t="s">
        <v>27</v>
      </c>
      <c r="AN201" s="38" t="s">
        <v>673</v>
      </c>
      <c r="AO201" s="37">
        <v>18</v>
      </c>
      <c r="AP201" s="38" t="s">
        <v>674</v>
      </c>
      <c r="AQ201" s="38" t="s">
        <v>705</v>
      </c>
      <c r="AR201" s="38" t="s">
        <v>27</v>
      </c>
      <c r="AS201" s="38" t="s">
        <v>686</v>
      </c>
      <c r="AT201" s="38" t="s">
        <v>27</v>
      </c>
      <c r="AU201" s="38" t="s">
        <v>27</v>
      </c>
      <c r="AV201" s="38" t="s">
        <v>27</v>
      </c>
      <c r="AX201" s="34" t="s">
        <v>747</v>
      </c>
    </row>
    <row r="202" spans="1:50" ht="14.25" customHeight="1" x14ac:dyDescent="0.25">
      <c r="A202" s="37">
        <v>349</v>
      </c>
      <c r="B202" s="38" t="s">
        <v>78</v>
      </c>
      <c r="C202" s="38" t="s">
        <v>28</v>
      </c>
      <c r="D202" s="38" t="s">
        <v>42</v>
      </c>
      <c r="E202" s="38"/>
      <c r="F202" s="38" t="s">
        <v>30</v>
      </c>
      <c r="G202" s="37">
        <v>40</v>
      </c>
      <c r="H202" s="37">
        <v>24</v>
      </c>
      <c r="I202" s="38" t="s">
        <v>146</v>
      </c>
      <c r="J202" s="37">
        <v>94222252116</v>
      </c>
      <c r="K202" s="37">
        <v>2.2000000000000002</v>
      </c>
      <c r="L202" s="37">
        <v>0.22</v>
      </c>
      <c r="M202" s="35"/>
      <c r="N202" s="35"/>
      <c r="O202" s="35"/>
      <c r="P202" s="35"/>
      <c r="Q202" s="35"/>
      <c r="R202" s="35">
        <v>1</v>
      </c>
      <c r="S202" s="35"/>
      <c r="T202" s="35"/>
      <c r="U202" s="35"/>
      <c r="V202" s="35"/>
      <c r="W202" s="38" t="s">
        <v>27</v>
      </c>
      <c r="X202" s="35"/>
      <c r="Y202" s="35"/>
      <c r="Z202" s="38">
        <f t="shared" si="9"/>
        <v>1</v>
      </c>
      <c r="AA202" s="38">
        <f t="shared" si="10"/>
        <v>0</v>
      </c>
      <c r="AB202" s="38" t="s">
        <v>99</v>
      </c>
      <c r="AC202" s="38" t="s">
        <v>27</v>
      </c>
      <c r="AD202" s="37">
        <v>0</v>
      </c>
      <c r="AE202" s="37">
        <v>0</v>
      </c>
      <c r="AF202" s="37">
        <v>0</v>
      </c>
      <c r="AG202" s="37">
        <v>0</v>
      </c>
      <c r="AH202" s="38" t="s">
        <v>381</v>
      </c>
      <c r="AI202" s="37">
        <v>16</v>
      </c>
      <c r="AJ202" s="35"/>
      <c r="AK202" s="38" t="s">
        <v>460</v>
      </c>
      <c r="AL202" s="38">
        <f t="shared" si="11"/>
        <v>1</v>
      </c>
      <c r="AM202" s="38" t="s">
        <v>27</v>
      </c>
      <c r="AN202" s="38" t="s">
        <v>680</v>
      </c>
      <c r="AO202" s="37">
        <v>36</v>
      </c>
      <c r="AP202" s="38" t="s">
        <v>677</v>
      </c>
      <c r="AQ202" s="38" t="s">
        <v>707</v>
      </c>
      <c r="AR202" s="38" t="s">
        <v>27</v>
      </c>
      <c r="AS202" s="38" t="s">
        <v>708</v>
      </c>
      <c r="AT202" s="38" t="s">
        <v>27</v>
      </c>
      <c r="AU202" s="38" t="s">
        <v>27</v>
      </c>
      <c r="AV202" s="38" t="s">
        <v>27</v>
      </c>
      <c r="AX202" s="34" t="s">
        <v>748</v>
      </c>
    </row>
    <row r="203" spans="1:50" ht="14.25" customHeight="1" x14ac:dyDescent="0.25">
      <c r="A203" s="37">
        <v>381</v>
      </c>
      <c r="B203" s="38" t="s">
        <v>78</v>
      </c>
      <c r="C203" s="38" t="s">
        <v>26</v>
      </c>
      <c r="D203" s="38" t="s">
        <v>42</v>
      </c>
      <c r="E203" s="38"/>
      <c r="F203" s="38" t="s">
        <v>30</v>
      </c>
      <c r="G203" s="37">
        <v>40</v>
      </c>
      <c r="H203" s="37">
        <v>24</v>
      </c>
      <c r="I203" s="38" t="s">
        <v>149</v>
      </c>
      <c r="J203" s="37">
        <v>8877127178</v>
      </c>
      <c r="K203" s="37">
        <v>3.3333333333333299</v>
      </c>
      <c r="L203" s="37">
        <v>0.33333333333333298</v>
      </c>
      <c r="M203" s="39"/>
      <c r="N203" s="35"/>
      <c r="O203" s="35"/>
      <c r="P203" s="39"/>
      <c r="Q203" s="39"/>
      <c r="R203" s="35">
        <v>1</v>
      </c>
      <c r="S203" s="39"/>
      <c r="T203" s="39"/>
      <c r="U203" s="35"/>
      <c r="V203" s="39"/>
      <c r="W203" s="38" t="s">
        <v>27</v>
      </c>
      <c r="X203" s="39"/>
      <c r="Y203" s="39"/>
      <c r="Z203" s="38">
        <f t="shared" si="9"/>
        <v>1</v>
      </c>
      <c r="AA203" s="38">
        <f t="shared" si="10"/>
        <v>0</v>
      </c>
      <c r="AB203" s="38" t="s">
        <v>765</v>
      </c>
      <c r="AC203" s="38" t="s">
        <v>27</v>
      </c>
      <c r="AD203" s="37">
        <v>0</v>
      </c>
      <c r="AE203" s="37">
        <v>0</v>
      </c>
      <c r="AF203" s="37">
        <v>0</v>
      </c>
      <c r="AG203" s="37">
        <v>0</v>
      </c>
      <c r="AH203" s="38" t="s">
        <v>381</v>
      </c>
      <c r="AI203" s="37">
        <v>16</v>
      </c>
      <c r="AJ203" s="35"/>
      <c r="AK203" s="38" t="s">
        <v>100</v>
      </c>
      <c r="AL203" s="38">
        <f t="shared" si="11"/>
        <v>1</v>
      </c>
      <c r="AM203" s="38" t="s">
        <v>27</v>
      </c>
      <c r="AN203" s="38" t="s">
        <v>680</v>
      </c>
      <c r="AO203" s="37">
        <v>24</v>
      </c>
      <c r="AP203" s="38" t="s">
        <v>677</v>
      </c>
      <c r="AQ203" s="38" t="s">
        <v>711</v>
      </c>
      <c r="AR203" s="38" t="s">
        <v>27</v>
      </c>
      <c r="AS203" s="38" t="s">
        <v>686</v>
      </c>
      <c r="AT203" s="38" t="s">
        <v>27</v>
      </c>
      <c r="AU203" s="38" t="s">
        <v>27</v>
      </c>
      <c r="AV203" s="38" t="s">
        <v>696</v>
      </c>
      <c r="AX203" s="34" t="s">
        <v>747</v>
      </c>
    </row>
    <row r="204" spans="1:50" ht="14.25" customHeight="1" x14ac:dyDescent="0.25">
      <c r="A204" s="37">
        <v>397</v>
      </c>
      <c r="B204" s="38" t="s">
        <v>78</v>
      </c>
      <c r="C204" s="38" t="s">
        <v>26</v>
      </c>
      <c r="D204" s="38" t="s">
        <v>42</v>
      </c>
      <c r="E204" s="38"/>
      <c r="F204" s="38" t="s">
        <v>30</v>
      </c>
      <c r="G204" s="37">
        <v>40</v>
      </c>
      <c r="H204" s="37">
        <v>24</v>
      </c>
      <c r="I204" s="38" t="s">
        <v>81</v>
      </c>
      <c r="J204" s="37">
        <v>9591241137</v>
      </c>
      <c r="K204" s="37">
        <v>3.3333333333333299</v>
      </c>
      <c r="L204" s="37">
        <v>0.33333333333333298</v>
      </c>
      <c r="M204" s="47"/>
      <c r="N204" s="35"/>
      <c r="O204" s="35"/>
      <c r="P204" s="47"/>
      <c r="Q204" s="47"/>
      <c r="R204" s="35">
        <v>1</v>
      </c>
      <c r="S204" s="47"/>
      <c r="T204" s="47"/>
      <c r="U204" s="47"/>
      <c r="V204" s="47"/>
      <c r="W204" s="38" t="s">
        <v>27</v>
      </c>
      <c r="X204" s="47"/>
      <c r="Y204" s="47"/>
      <c r="Z204" s="38">
        <f t="shared" si="9"/>
        <v>1</v>
      </c>
      <c r="AA204" s="38">
        <f t="shared" si="10"/>
        <v>0</v>
      </c>
      <c r="AB204" s="38" t="s">
        <v>765</v>
      </c>
      <c r="AC204" s="38" t="s">
        <v>257</v>
      </c>
      <c r="AD204" s="37">
        <v>0</v>
      </c>
      <c r="AE204" s="37">
        <v>0</v>
      </c>
      <c r="AF204" s="37">
        <v>0</v>
      </c>
      <c r="AG204" s="37">
        <v>0</v>
      </c>
      <c r="AH204" s="38" t="s">
        <v>381</v>
      </c>
      <c r="AI204" s="37">
        <v>16</v>
      </c>
      <c r="AJ204" s="47"/>
      <c r="AK204" s="38" t="s">
        <v>100</v>
      </c>
      <c r="AL204" s="38">
        <f t="shared" si="11"/>
        <v>1</v>
      </c>
      <c r="AM204" s="38" t="s">
        <v>27</v>
      </c>
      <c r="AN204" s="38" t="s">
        <v>673</v>
      </c>
      <c r="AO204" s="37">
        <v>26</v>
      </c>
      <c r="AP204" s="38" t="s">
        <v>674</v>
      </c>
      <c r="AQ204" s="38" t="s">
        <v>675</v>
      </c>
      <c r="AR204" s="38" t="s">
        <v>27</v>
      </c>
      <c r="AS204" s="38" t="s">
        <v>676</v>
      </c>
      <c r="AT204" s="38" t="s">
        <v>27</v>
      </c>
      <c r="AU204" s="38" t="s">
        <v>27</v>
      </c>
      <c r="AV204" s="38" t="s">
        <v>27</v>
      </c>
      <c r="AX204" s="34" t="s">
        <v>748</v>
      </c>
    </row>
    <row r="205" spans="1:50" ht="14.25" customHeight="1" x14ac:dyDescent="0.25">
      <c r="A205" s="37">
        <v>430</v>
      </c>
      <c r="B205" s="38" t="s">
        <v>78</v>
      </c>
      <c r="C205" s="38" t="s">
        <v>26</v>
      </c>
      <c r="D205" s="38" t="s">
        <v>42</v>
      </c>
      <c r="E205" s="38"/>
      <c r="F205" s="38" t="s">
        <v>30</v>
      </c>
      <c r="G205" s="37">
        <v>40</v>
      </c>
      <c r="H205" s="37">
        <v>24</v>
      </c>
      <c r="I205" s="38" t="s">
        <v>88</v>
      </c>
      <c r="J205" s="37">
        <v>217831744</v>
      </c>
      <c r="K205" s="37">
        <v>3.3333333333333299</v>
      </c>
      <c r="L205" s="37">
        <v>0.33333333333333298</v>
      </c>
      <c r="M205" s="39"/>
      <c r="N205" s="35"/>
      <c r="O205" s="35"/>
      <c r="P205" s="39"/>
      <c r="Q205" s="39"/>
      <c r="R205" s="35">
        <v>1</v>
      </c>
      <c r="S205" s="39"/>
      <c r="T205" s="39"/>
      <c r="U205" s="35"/>
      <c r="V205" s="47"/>
      <c r="W205" s="38" t="s">
        <v>27</v>
      </c>
      <c r="X205" s="47"/>
      <c r="Y205" s="47"/>
      <c r="Z205" s="38">
        <f t="shared" si="9"/>
        <v>1</v>
      </c>
      <c r="AA205" s="38">
        <f t="shared" si="10"/>
        <v>0</v>
      </c>
      <c r="AB205" s="38" t="s">
        <v>765</v>
      </c>
      <c r="AC205" s="38" t="s">
        <v>257</v>
      </c>
      <c r="AD205" s="37">
        <v>0</v>
      </c>
      <c r="AE205" s="37">
        <v>0</v>
      </c>
      <c r="AF205" s="37">
        <v>0</v>
      </c>
      <c r="AG205" s="37">
        <v>0</v>
      </c>
      <c r="AH205" s="38" t="s">
        <v>381</v>
      </c>
      <c r="AI205" s="37">
        <v>16</v>
      </c>
      <c r="AJ205" s="35"/>
      <c r="AK205" s="38" t="s">
        <v>437</v>
      </c>
      <c r="AL205" s="38">
        <f t="shared" si="11"/>
        <v>1</v>
      </c>
      <c r="AM205" s="38" t="s">
        <v>27</v>
      </c>
      <c r="AN205" s="38" t="s">
        <v>673</v>
      </c>
      <c r="AO205" s="37">
        <v>24</v>
      </c>
      <c r="AP205" s="38" t="s">
        <v>677</v>
      </c>
      <c r="AQ205" s="38" t="s">
        <v>679</v>
      </c>
      <c r="AR205" s="38" t="s">
        <v>27</v>
      </c>
      <c r="AS205" s="38" t="s">
        <v>27</v>
      </c>
      <c r="AT205" s="38" t="s">
        <v>27</v>
      </c>
      <c r="AU205" s="38" t="s">
        <v>27</v>
      </c>
      <c r="AV205" s="38" t="s">
        <v>27</v>
      </c>
      <c r="AX205" s="34" t="s">
        <v>747</v>
      </c>
    </row>
    <row r="206" spans="1:50" ht="14.25" customHeight="1" x14ac:dyDescent="0.25">
      <c r="A206" s="37">
        <v>446</v>
      </c>
      <c r="B206" s="38" t="s">
        <v>78</v>
      </c>
      <c r="C206" s="38" t="s">
        <v>26</v>
      </c>
      <c r="D206" s="38" t="s">
        <v>42</v>
      </c>
      <c r="E206" s="38"/>
      <c r="F206" s="38" t="s">
        <v>30</v>
      </c>
      <c r="G206" s="37">
        <v>40</v>
      </c>
      <c r="H206" s="37">
        <v>24</v>
      </c>
      <c r="I206" s="38" t="s">
        <v>150</v>
      </c>
      <c r="J206" s="37">
        <v>82135906</v>
      </c>
      <c r="K206" s="37">
        <v>4.5333333333333297</v>
      </c>
      <c r="L206" s="37">
        <v>0.45333333333333298</v>
      </c>
      <c r="M206" s="47"/>
      <c r="N206" s="35"/>
      <c r="O206" s="35"/>
      <c r="P206" s="47"/>
      <c r="Q206" s="47"/>
      <c r="R206" s="35">
        <v>1</v>
      </c>
      <c r="S206" s="47"/>
      <c r="T206" s="35"/>
      <c r="U206" s="47"/>
      <c r="V206" s="47"/>
      <c r="W206" s="38" t="s">
        <v>27</v>
      </c>
      <c r="X206" s="47"/>
      <c r="Y206" s="47"/>
      <c r="Z206" s="38">
        <f t="shared" si="9"/>
        <v>1</v>
      </c>
      <c r="AA206" s="38">
        <f t="shared" si="10"/>
        <v>0</v>
      </c>
      <c r="AB206" s="38" t="s">
        <v>89</v>
      </c>
      <c r="AC206" s="38" t="s">
        <v>27</v>
      </c>
      <c r="AD206" s="37">
        <v>0</v>
      </c>
      <c r="AE206" s="37">
        <v>0</v>
      </c>
      <c r="AF206" s="37">
        <v>0</v>
      </c>
      <c r="AG206" s="37">
        <v>0</v>
      </c>
      <c r="AH206" s="38" t="s">
        <v>381</v>
      </c>
      <c r="AI206" s="37">
        <v>16</v>
      </c>
      <c r="AJ206" s="35"/>
      <c r="AK206" s="38" t="s">
        <v>405</v>
      </c>
      <c r="AL206" s="38">
        <f t="shared" si="11"/>
        <v>1</v>
      </c>
      <c r="AM206" s="38" t="s">
        <v>27</v>
      </c>
      <c r="AN206" s="38" t="s">
        <v>680</v>
      </c>
      <c r="AO206" s="37">
        <v>34</v>
      </c>
      <c r="AP206" s="38" t="s">
        <v>677</v>
      </c>
      <c r="AQ206" s="38" t="s">
        <v>712</v>
      </c>
      <c r="AR206" s="38" t="s">
        <v>27</v>
      </c>
      <c r="AS206" s="38" t="s">
        <v>713</v>
      </c>
      <c r="AT206" s="38" t="s">
        <v>27</v>
      </c>
      <c r="AU206" s="38" t="s">
        <v>27</v>
      </c>
      <c r="AV206" s="38" t="s">
        <v>27</v>
      </c>
      <c r="AX206" s="34" t="s">
        <v>748</v>
      </c>
    </row>
    <row r="207" spans="1:50" ht="14.25" customHeight="1" x14ac:dyDescent="0.25">
      <c r="A207" s="37">
        <v>504</v>
      </c>
      <c r="B207" s="38" t="s">
        <v>78</v>
      </c>
      <c r="C207" s="38" t="s">
        <v>28</v>
      </c>
      <c r="D207" s="38" t="s">
        <v>42</v>
      </c>
      <c r="E207" s="38"/>
      <c r="F207" s="38" t="s">
        <v>30</v>
      </c>
      <c r="G207" s="37">
        <v>40</v>
      </c>
      <c r="H207" s="37">
        <v>24</v>
      </c>
      <c r="I207" s="38" t="s">
        <v>165</v>
      </c>
      <c r="J207" s="37">
        <v>1412134207</v>
      </c>
      <c r="K207" s="37">
        <v>3.8666666666666698</v>
      </c>
      <c r="L207" s="37">
        <v>0.38666666666666699</v>
      </c>
      <c r="M207" s="35"/>
      <c r="N207" s="35"/>
      <c r="O207" s="35"/>
      <c r="P207" s="35"/>
      <c r="Q207" s="35"/>
      <c r="R207" s="35">
        <v>1</v>
      </c>
      <c r="S207" s="35"/>
      <c r="T207" s="35"/>
      <c r="U207" s="35"/>
      <c r="V207" s="35"/>
      <c r="W207" s="38" t="s">
        <v>27</v>
      </c>
      <c r="X207" s="35"/>
      <c r="Y207" s="35"/>
      <c r="Z207" s="38">
        <f t="shared" si="9"/>
        <v>1</v>
      </c>
      <c r="AA207" s="38">
        <f t="shared" si="10"/>
        <v>0</v>
      </c>
      <c r="AB207" s="38" t="s">
        <v>102</v>
      </c>
      <c r="AC207" s="38" t="s">
        <v>27</v>
      </c>
      <c r="AD207" s="37">
        <v>0</v>
      </c>
      <c r="AE207" s="37">
        <v>0</v>
      </c>
      <c r="AF207" s="37">
        <v>0</v>
      </c>
      <c r="AG207" s="37">
        <v>0</v>
      </c>
      <c r="AH207" s="38" t="s">
        <v>381</v>
      </c>
      <c r="AI207" s="37">
        <v>16</v>
      </c>
      <c r="AJ207" s="35"/>
      <c r="AK207" s="38" t="s">
        <v>466</v>
      </c>
      <c r="AL207" s="38">
        <f t="shared" si="11"/>
        <v>1</v>
      </c>
      <c r="AM207" s="38" t="s">
        <v>27</v>
      </c>
      <c r="AN207" s="38" t="s">
        <v>680</v>
      </c>
      <c r="AO207" s="37">
        <v>25</v>
      </c>
      <c r="AP207" s="38" t="s">
        <v>677</v>
      </c>
      <c r="AQ207" s="38" t="s">
        <v>705</v>
      </c>
      <c r="AR207" s="38" t="s">
        <v>27</v>
      </c>
      <c r="AS207" s="38" t="s">
        <v>27</v>
      </c>
      <c r="AT207" s="38" t="s">
        <v>27</v>
      </c>
      <c r="AU207" s="38" t="s">
        <v>27</v>
      </c>
      <c r="AV207" s="38" t="s">
        <v>27</v>
      </c>
      <c r="AX207" s="34" t="s">
        <v>747</v>
      </c>
    </row>
    <row r="208" spans="1:50" ht="14.25" customHeight="1" x14ac:dyDescent="0.25">
      <c r="A208" s="37">
        <v>524</v>
      </c>
      <c r="B208" s="38" t="s">
        <v>78</v>
      </c>
      <c r="C208" s="38" t="s">
        <v>28</v>
      </c>
      <c r="D208" s="38" t="s">
        <v>42</v>
      </c>
      <c r="E208" s="38"/>
      <c r="F208" s="38" t="s">
        <v>30</v>
      </c>
      <c r="G208" s="37">
        <v>40</v>
      </c>
      <c r="H208" s="37">
        <v>24</v>
      </c>
      <c r="I208" s="38" t="s">
        <v>169</v>
      </c>
      <c r="J208" s="37">
        <v>178114327</v>
      </c>
      <c r="K208" s="37">
        <v>2.93333333333333</v>
      </c>
      <c r="L208" s="37">
        <v>0.293333333333333</v>
      </c>
      <c r="M208" s="37">
        <v>1</v>
      </c>
      <c r="N208" s="35"/>
      <c r="O208" s="47"/>
      <c r="P208" s="37">
        <v>2</v>
      </c>
      <c r="Q208" s="37">
        <v>1</v>
      </c>
      <c r="R208" s="37">
        <v>3</v>
      </c>
      <c r="S208" s="37">
        <v>1</v>
      </c>
      <c r="T208" s="37">
        <v>1</v>
      </c>
      <c r="U208" s="39"/>
      <c r="V208" s="39"/>
      <c r="W208" s="38" t="s">
        <v>27</v>
      </c>
      <c r="X208" s="39"/>
      <c r="Y208" s="39"/>
      <c r="Z208" s="38">
        <f t="shared" si="9"/>
        <v>9</v>
      </c>
      <c r="AA208" s="38">
        <f t="shared" si="10"/>
        <v>0</v>
      </c>
      <c r="AB208" s="38" t="s">
        <v>27</v>
      </c>
      <c r="AC208" s="38" t="s">
        <v>27</v>
      </c>
      <c r="AD208" s="37">
        <v>0</v>
      </c>
      <c r="AE208" s="37">
        <v>0</v>
      </c>
      <c r="AF208" s="37">
        <v>0</v>
      </c>
      <c r="AG208" s="37">
        <v>1</v>
      </c>
      <c r="AH208" s="38" t="s">
        <v>381</v>
      </c>
      <c r="AI208" s="37">
        <v>16</v>
      </c>
      <c r="AJ208" s="35"/>
      <c r="AK208" s="38" t="s">
        <v>467</v>
      </c>
      <c r="AL208" s="38">
        <f t="shared" si="11"/>
        <v>1</v>
      </c>
      <c r="AM208" s="38" t="s">
        <v>27</v>
      </c>
      <c r="AN208" s="38" t="s">
        <v>680</v>
      </c>
      <c r="AO208" s="37">
        <v>31</v>
      </c>
      <c r="AP208" s="38" t="s">
        <v>677</v>
      </c>
      <c r="AQ208" s="38" t="s">
        <v>694</v>
      </c>
      <c r="AR208" s="38" t="s">
        <v>27</v>
      </c>
      <c r="AS208" s="38" t="s">
        <v>27</v>
      </c>
      <c r="AT208" s="38" t="s">
        <v>692</v>
      </c>
      <c r="AU208" s="38" t="s">
        <v>27</v>
      </c>
      <c r="AV208" s="38" t="s">
        <v>27</v>
      </c>
      <c r="AX208" s="34" t="s">
        <v>746</v>
      </c>
    </row>
    <row r="209" spans="1:50" ht="14.25" customHeight="1" x14ac:dyDescent="0.25">
      <c r="A209" s="37">
        <v>540</v>
      </c>
      <c r="B209" s="38" t="s">
        <v>78</v>
      </c>
      <c r="C209" s="38" t="s">
        <v>28</v>
      </c>
      <c r="D209" s="38" t="s">
        <v>42</v>
      </c>
      <c r="E209" s="38"/>
      <c r="F209" s="38" t="s">
        <v>30</v>
      </c>
      <c r="G209" s="37">
        <v>40</v>
      </c>
      <c r="H209" s="37">
        <v>24</v>
      </c>
      <c r="I209" s="38" t="s">
        <v>171</v>
      </c>
      <c r="J209" s="37">
        <v>8518124088</v>
      </c>
      <c r="K209" s="37">
        <v>2.2000000000000002</v>
      </c>
      <c r="L209" s="37">
        <v>0.22</v>
      </c>
      <c r="M209" s="47"/>
      <c r="N209" s="35"/>
      <c r="O209" s="35"/>
      <c r="P209" s="47"/>
      <c r="Q209" s="35"/>
      <c r="R209" s="35">
        <v>1</v>
      </c>
      <c r="S209" s="35"/>
      <c r="T209" s="35"/>
      <c r="U209" s="35"/>
      <c r="V209" s="35"/>
      <c r="W209" s="38" t="s">
        <v>27</v>
      </c>
      <c r="X209" s="35"/>
      <c r="Y209" s="35"/>
      <c r="Z209" s="38">
        <f t="shared" si="9"/>
        <v>1</v>
      </c>
      <c r="AA209" s="38">
        <f t="shared" si="10"/>
        <v>0</v>
      </c>
      <c r="AB209" s="38" t="s">
        <v>99</v>
      </c>
      <c r="AC209" s="38" t="s">
        <v>257</v>
      </c>
      <c r="AD209" s="37">
        <v>0</v>
      </c>
      <c r="AE209" s="37">
        <v>0</v>
      </c>
      <c r="AF209" s="37">
        <v>0</v>
      </c>
      <c r="AG209" s="37">
        <v>0</v>
      </c>
      <c r="AH209" s="38" t="s">
        <v>381</v>
      </c>
      <c r="AI209" s="37">
        <v>16</v>
      </c>
      <c r="AJ209" s="35"/>
      <c r="AK209" s="38" t="s">
        <v>468</v>
      </c>
      <c r="AL209" s="38">
        <f t="shared" si="11"/>
        <v>1</v>
      </c>
      <c r="AM209" s="38" t="s">
        <v>27</v>
      </c>
      <c r="AN209" s="38" t="s">
        <v>680</v>
      </c>
      <c r="AO209" s="37">
        <v>25</v>
      </c>
      <c r="AP209" s="38" t="s">
        <v>677</v>
      </c>
      <c r="AQ209" s="38" t="s">
        <v>725</v>
      </c>
      <c r="AR209" s="38" t="s">
        <v>27</v>
      </c>
      <c r="AS209" s="38" t="s">
        <v>726</v>
      </c>
      <c r="AT209" s="38" t="s">
        <v>27</v>
      </c>
      <c r="AU209" s="38" t="s">
        <v>27</v>
      </c>
      <c r="AV209" s="38" t="s">
        <v>27</v>
      </c>
      <c r="AX209" s="34" t="s">
        <v>748</v>
      </c>
    </row>
    <row r="210" spans="1:50" ht="14.25" customHeight="1" x14ac:dyDescent="0.25">
      <c r="A210" s="37">
        <v>556</v>
      </c>
      <c r="B210" s="38" t="s">
        <v>78</v>
      </c>
      <c r="C210" s="38" t="s">
        <v>26</v>
      </c>
      <c r="D210" s="38" t="s">
        <v>42</v>
      </c>
      <c r="E210" s="38"/>
      <c r="F210" s="38" t="s">
        <v>30</v>
      </c>
      <c r="G210" s="37">
        <v>40</v>
      </c>
      <c r="H210" s="37">
        <v>24</v>
      </c>
      <c r="I210" s="38" t="s">
        <v>172</v>
      </c>
      <c r="J210" s="37">
        <v>8517821164</v>
      </c>
      <c r="K210" s="37">
        <v>4.5333333333333297</v>
      </c>
      <c r="L210" s="37">
        <v>0.45333333333333298</v>
      </c>
      <c r="M210" s="39"/>
      <c r="N210" s="35"/>
      <c r="O210" s="35"/>
      <c r="P210" s="39"/>
      <c r="Q210" s="39"/>
      <c r="R210" s="35">
        <v>1</v>
      </c>
      <c r="S210" s="39"/>
      <c r="T210" s="39"/>
      <c r="U210" s="39"/>
      <c r="V210" s="39"/>
      <c r="W210" s="38" t="s">
        <v>27</v>
      </c>
      <c r="X210" s="39"/>
      <c r="Y210" s="39"/>
      <c r="Z210" s="38">
        <f t="shared" si="9"/>
        <v>1</v>
      </c>
      <c r="AA210" s="38">
        <f t="shared" si="10"/>
        <v>0</v>
      </c>
      <c r="AB210" s="38" t="s">
        <v>89</v>
      </c>
      <c r="AC210" s="38" t="s">
        <v>27</v>
      </c>
      <c r="AD210" s="37">
        <v>0</v>
      </c>
      <c r="AE210" s="37">
        <v>0</v>
      </c>
      <c r="AF210" s="37">
        <v>0</v>
      </c>
      <c r="AG210" s="37">
        <v>0</v>
      </c>
      <c r="AH210" s="38" t="s">
        <v>381</v>
      </c>
      <c r="AI210" s="37">
        <v>16</v>
      </c>
      <c r="AJ210" s="35"/>
      <c r="AK210" s="38" t="s">
        <v>469</v>
      </c>
      <c r="AL210" s="38">
        <f t="shared" si="11"/>
        <v>1</v>
      </c>
      <c r="AM210" s="38" t="s">
        <v>27</v>
      </c>
      <c r="AN210" s="38" t="s">
        <v>680</v>
      </c>
      <c r="AO210" s="37">
        <v>29</v>
      </c>
      <c r="AP210" s="38" t="s">
        <v>674</v>
      </c>
      <c r="AQ210" s="38" t="s">
        <v>691</v>
      </c>
      <c r="AR210" s="38" t="s">
        <v>695</v>
      </c>
      <c r="AS210" s="38" t="s">
        <v>727</v>
      </c>
      <c r="AT210" s="38" t="s">
        <v>27</v>
      </c>
      <c r="AU210" s="38" t="s">
        <v>27</v>
      </c>
      <c r="AV210" s="38" t="s">
        <v>710</v>
      </c>
      <c r="AX210" s="34" t="s">
        <v>748</v>
      </c>
    </row>
    <row r="211" spans="1:50" ht="14.25" customHeight="1" x14ac:dyDescent="0.25">
      <c r="A211" s="37">
        <v>572</v>
      </c>
      <c r="B211" s="38" t="s">
        <v>78</v>
      </c>
      <c r="C211" s="38" t="s">
        <v>28</v>
      </c>
      <c r="D211" s="38" t="s">
        <v>42</v>
      </c>
      <c r="E211" s="38"/>
      <c r="F211" s="38" t="s">
        <v>30</v>
      </c>
      <c r="G211" s="37">
        <v>40</v>
      </c>
      <c r="H211" s="37">
        <v>24</v>
      </c>
      <c r="I211" s="38" t="s">
        <v>173</v>
      </c>
      <c r="J211" s="37">
        <v>79215167188</v>
      </c>
      <c r="K211" s="37">
        <v>2.2000000000000002</v>
      </c>
      <c r="L211" s="37">
        <v>0.22</v>
      </c>
      <c r="M211" s="35"/>
      <c r="N211" s="35"/>
      <c r="O211" s="35"/>
      <c r="P211" s="35"/>
      <c r="Q211" s="35"/>
      <c r="R211" s="35">
        <v>1</v>
      </c>
      <c r="S211" s="35"/>
      <c r="T211" s="35"/>
      <c r="U211" s="35"/>
      <c r="V211" s="35"/>
      <c r="W211" s="38" t="s">
        <v>27</v>
      </c>
      <c r="X211" s="35"/>
      <c r="Y211" s="35"/>
      <c r="Z211" s="38">
        <f t="shared" si="9"/>
        <v>1</v>
      </c>
      <c r="AA211" s="38">
        <f t="shared" si="10"/>
        <v>0</v>
      </c>
      <c r="AB211" s="38" t="s">
        <v>99</v>
      </c>
      <c r="AC211" s="38" t="s">
        <v>27</v>
      </c>
      <c r="AD211" s="37">
        <v>0</v>
      </c>
      <c r="AE211" s="37">
        <v>0</v>
      </c>
      <c r="AF211" s="37">
        <v>0</v>
      </c>
      <c r="AG211" s="37">
        <v>0</v>
      </c>
      <c r="AH211" s="38" t="s">
        <v>381</v>
      </c>
      <c r="AI211" s="37">
        <v>16</v>
      </c>
      <c r="AJ211" s="35"/>
      <c r="AK211" s="38" t="s">
        <v>470</v>
      </c>
      <c r="AL211" s="38">
        <f t="shared" si="11"/>
        <v>1</v>
      </c>
      <c r="AM211" s="38" t="s">
        <v>27</v>
      </c>
      <c r="AN211" s="38" t="s">
        <v>673</v>
      </c>
      <c r="AO211" s="37">
        <v>18</v>
      </c>
      <c r="AP211" s="38" t="s">
        <v>677</v>
      </c>
      <c r="AQ211" s="38" t="s">
        <v>728</v>
      </c>
      <c r="AR211" s="38" t="s">
        <v>27</v>
      </c>
      <c r="AS211" s="38" t="s">
        <v>686</v>
      </c>
      <c r="AT211" s="38" t="s">
        <v>27</v>
      </c>
      <c r="AU211" s="38" t="s">
        <v>27</v>
      </c>
      <c r="AV211" s="38" t="s">
        <v>27</v>
      </c>
      <c r="AX211" s="34" t="s">
        <v>747</v>
      </c>
    </row>
    <row r="212" spans="1:50" ht="14.25" customHeight="1" x14ac:dyDescent="0.25">
      <c r="A212" s="37">
        <v>35</v>
      </c>
      <c r="B212" s="38" t="s">
        <v>78</v>
      </c>
      <c r="C212" s="38" t="s">
        <v>28</v>
      </c>
      <c r="D212" s="38" t="s">
        <v>43</v>
      </c>
      <c r="E212" s="38"/>
      <c r="F212" s="38" t="s">
        <v>500</v>
      </c>
      <c r="G212" s="37">
        <v>59</v>
      </c>
      <c r="H212" s="37">
        <v>26</v>
      </c>
      <c r="I212" s="38" t="s">
        <v>98</v>
      </c>
      <c r="J212" s="37">
        <v>871611960</v>
      </c>
      <c r="K212" s="37">
        <v>2.3666666666666698</v>
      </c>
      <c r="L212" s="37">
        <v>0.473333333333333</v>
      </c>
      <c r="M212" s="39"/>
      <c r="N212" s="35"/>
      <c r="O212" s="39"/>
      <c r="P212" s="39"/>
      <c r="Q212" s="39"/>
      <c r="R212" s="35">
        <v>1</v>
      </c>
      <c r="S212" s="39"/>
      <c r="T212" s="39"/>
      <c r="U212" s="39"/>
      <c r="V212" s="39"/>
      <c r="W212" s="38" t="s">
        <v>27</v>
      </c>
      <c r="X212" s="39"/>
      <c r="Y212" s="39"/>
      <c r="Z212" s="38">
        <f t="shared" si="9"/>
        <v>1</v>
      </c>
      <c r="AA212" s="38">
        <f t="shared" si="10"/>
        <v>0</v>
      </c>
      <c r="AB212" s="38" t="s">
        <v>27</v>
      </c>
      <c r="AC212" s="38" t="s">
        <v>257</v>
      </c>
      <c r="AD212" s="37">
        <v>0</v>
      </c>
      <c r="AE212" s="37">
        <v>0</v>
      </c>
      <c r="AF212" s="37">
        <v>0</v>
      </c>
      <c r="AG212" s="37">
        <v>0</v>
      </c>
      <c r="AH212" s="38" t="s">
        <v>503</v>
      </c>
      <c r="AI212" s="37">
        <v>25</v>
      </c>
      <c r="AJ212" s="39"/>
      <c r="AK212" s="38" t="s">
        <v>568</v>
      </c>
      <c r="AL212" s="38">
        <f t="shared" si="11"/>
        <v>1</v>
      </c>
      <c r="AM212" s="38" t="s">
        <v>27</v>
      </c>
      <c r="AN212" s="38" t="s">
        <v>673</v>
      </c>
      <c r="AO212" s="37">
        <v>28</v>
      </c>
      <c r="AP212" s="38" t="s">
        <v>677</v>
      </c>
      <c r="AQ212" s="38" t="s">
        <v>685</v>
      </c>
      <c r="AR212" s="38" t="s">
        <v>27</v>
      </c>
      <c r="AS212" s="38" t="s">
        <v>686</v>
      </c>
      <c r="AT212" s="38" t="s">
        <v>27</v>
      </c>
      <c r="AU212" s="38" t="s">
        <v>27</v>
      </c>
      <c r="AV212" s="38" t="s">
        <v>27</v>
      </c>
      <c r="AX212" s="34" t="s">
        <v>747</v>
      </c>
    </row>
    <row r="213" spans="1:50" ht="14.25" customHeight="1" x14ac:dyDescent="0.25">
      <c r="A213" s="37">
        <v>67</v>
      </c>
      <c r="B213" s="38" t="s">
        <v>78</v>
      </c>
      <c r="C213" s="38" t="s">
        <v>28</v>
      </c>
      <c r="D213" s="38" t="s">
        <v>43</v>
      </c>
      <c r="E213" s="38"/>
      <c r="F213" s="38" t="s">
        <v>500</v>
      </c>
      <c r="G213" s="37">
        <v>59</v>
      </c>
      <c r="H213" s="37">
        <v>26</v>
      </c>
      <c r="I213" s="38" t="s">
        <v>104</v>
      </c>
      <c r="J213" s="37">
        <v>134766397</v>
      </c>
      <c r="K213" s="37">
        <v>2.3666666666666698</v>
      </c>
      <c r="L213" s="37">
        <v>0.473333333333333</v>
      </c>
      <c r="M213" s="47"/>
      <c r="N213" s="35"/>
      <c r="O213" s="35"/>
      <c r="P213" s="47"/>
      <c r="Q213" s="47"/>
      <c r="R213" s="35">
        <v>1</v>
      </c>
      <c r="S213" s="47"/>
      <c r="T213" s="47"/>
      <c r="U213" s="47"/>
      <c r="V213" s="35"/>
      <c r="W213" s="38" t="s">
        <v>27</v>
      </c>
      <c r="X213" s="35"/>
      <c r="Y213" s="47"/>
      <c r="Z213" s="38">
        <f t="shared" si="9"/>
        <v>1</v>
      </c>
      <c r="AA213" s="38">
        <f t="shared" si="10"/>
        <v>0</v>
      </c>
      <c r="AB213" s="38" t="s">
        <v>27</v>
      </c>
      <c r="AC213" s="38" t="s">
        <v>257</v>
      </c>
      <c r="AD213" s="37">
        <v>0</v>
      </c>
      <c r="AE213" s="37">
        <v>0</v>
      </c>
      <c r="AF213" s="37">
        <v>0</v>
      </c>
      <c r="AG213" s="37">
        <v>0</v>
      </c>
      <c r="AH213" s="38" t="s">
        <v>503</v>
      </c>
      <c r="AI213" s="37">
        <v>25</v>
      </c>
      <c r="AJ213" s="35"/>
      <c r="AK213" s="38" t="s">
        <v>570</v>
      </c>
      <c r="AL213" s="38">
        <f t="shared" si="11"/>
        <v>1</v>
      </c>
      <c r="AM213" s="38" t="s">
        <v>27</v>
      </c>
      <c r="AN213" s="38" t="s">
        <v>673</v>
      </c>
      <c r="AO213" s="37">
        <v>20</v>
      </c>
      <c r="AP213" s="38" t="s">
        <v>674</v>
      </c>
      <c r="AQ213" s="38" t="s">
        <v>689</v>
      </c>
      <c r="AR213" s="38" t="s">
        <v>27</v>
      </c>
      <c r="AS213" s="38" t="s">
        <v>27</v>
      </c>
      <c r="AT213" s="38" t="s">
        <v>27</v>
      </c>
      <c r="AU213" s="38" t="s">
        <v>27</v>
      </c>
      <c r="AV213" s="38" t="s">
        <v>27</v>
      </c>
      <c r="AX213" s="34" t="s">
        <v>747</v>
      </c>
    </row>
    <row r="214" spans="1:50" ht="14.25" customHeight="1" x14ac:dyDescent="0.25">
      <c r="A214" s="37">
        <v>90</v>
      </c>
      <c r="B214" s="38" t="s">
        <v>78</v>
      </c>
      <c r="C214" s="38" t="s">
        <v>26</v>
      </c>
      <c r="D214" s="38" t="s">
        <v>43</v>
      </c>
      <c r="E214" s="38"/>
      <c r="F214" s="38" t="s">
        <v>500</v>
      </c>
      <c r="G214" s="37">
        <v>59</v>
      </c>
      <c r="H214" s="37">
        <v>26</v>
      </c>
      <c r="I214" s="38" t="s">
        <v>106</v>
      </c>
      <c r="J214" s="37">
        <v>90153375</v>
      </c>
      <c r="K214" s="37">
        <v>3</v>
      </c>
      <c r="L214" s="37">
        <v>0.6</v>
      </c>
      <c r="M214" s="39"/>
      <c r="N214" s="35"/>
      <c r="O214" s="47"/>
      <c r="P214" s="39"/>
      <c r="Q214" s="39"/>
      <c r="R214" s="35">
        <v>1</v>
      </c>
      <c r="S214" s="39"/>
      <c r="T214" s="39"/>
      <c r="U214" s="39"/>
      <c r="V214" s="39"/>
      <c r="W214" s="38" t="s">
        <v>27</v>
      </c>
      <c r="X214" s="39"/>
      <c r="Y214" s="39"/>
      <c r="Z214" s="38">
        <f t="shared" si="9"/>
        <v>1</v>
      </c>
      <c r="AA214" s="38">
        <f t="shared" si="10"/>
        <v>0</v>
      </c>
      <c r="AB214" s="38" t="s">
        <v>89</v>
      </c>
      <c r="AC214" s="38" t="s">
        <v>27</v>
      </c>
      <c r="AD214" s="37">
        <v>0</v>
      </c>
      <c r="AE214" s="37">
        <v>0</v>
      </c>
      <c r="AF214" s="37">
        <v>0</v>
      </c>
      <c r="AG214" s="37">
        <v>0</v>
      </c>
      <c r="AH214" s="38" t="s">
        <v>503</v>
      </c>
      <c r="AI214" s="37">
        <v>25</v>
      </c>
      <c r="AJ214" s="39"/>
      <c r="AK214" s="38" t="s">
        <v>571</v>
      </c>
      <c r="AL214" s="38">
        <f t="shared" si="11"/>
        <v>1</v>
      </c>
      <c r="AM214" s="38" t="s">
        <v>27</v>
      </c>
      <c r="AN214" s="38" t="s">
        <v>673</v>
      </c>
      <c r="AO214" s="37">
        <v>18</v>
      </c>
      <c r="AP214" s="38" t="s">
        <v>677</v>
      </c>
      <c r="AQ214" s="38" t="s">
        <v>690</v>
      </c>
      <c r="AR214" s="38" t="s">
        <v>27</v>
      </c>
      <c r="AS214" s="38" t="s">
        <v>27</v>
      </c>
      <c r="AT214" s="38" t="s">
        <v>27</v>
      </c>
      <c r="AU214" s="38" t="s">
        <v>27</v>
      </c>
      <c r="AV214" s="38" t="s">
        <v>27</v>
      </c>
      <c r="AX214" s="34" t="s">
        <v>747</v>
      </c>
    </row>
    <row r="215" spans="1:50" ht="14.25" customHeight="1" x14ac:dyDescent="0.25">
      <c r="A215" s="37">
        <v>119</v>
      </c>
      <c r="B215" s="38" t="s">
        <v>78</v>
      </c>
      <c r="C215" s="38" t="s">
        <v>28</v>
      </c>
      <c r="D215" s="38" t="s">
        <v>43</v>
      </c>
      <c r="E215" s="38"/>
      <c r="F215" s="38" t="s">
        <v>500</v>
      </c>
      <c r="G215" s="37">
        <v>59</v>
      </c>
      <c r="H215" s="37">
        <v>26</v>
      </c>
      <c r="I215" s="38" t="s">
        <v>114</v>
      </c>
      <c r="J215" s="37">
        <v>17888853</v>
      </c>
      <c r="K215" s="37">
        <v>2.3333333333333299</v>
      </c>
      <c r="L215" s="37">
        <v>0.46666666666666701</v>
      </c>
      <c r="M215" s="39"/>
      <c r="N215" s="35"/>
      <c r="O215" s="35"/>
      <c r="P215" s="39"/>
      <c r="Q215" s="39"/>
      <c r="R215" s="47">
        <v>1</v>
      </c>
      <c r="S215" s="39"/>
      <c r="T215" s="39"/>
      <c r="U215" s="39"/>
      <c r="V215" s="39"/>
      <c r="W215" s="38" t="s">
        <v>27</v>
      </c>
      <c r="X215" s="39"/>
      <c r="Y215" s="39"/>
      <c r="Z215" s="38">
        <f t="shared" si="9"/>
        <v>1</v>
      </c>
      <c r="AA215" s="38">
        <f t="shared" si="10"/>
        <v>0</v>
      </c>
      <c r="AB215" s="38" t="s">
        <v>99</v>
      </c>
      <c r="AC215" s="38" t="s">
        <v>257</v>
      </c>
      <c r="AD215" s="37">
        <v>0</v>
      </c>
      <c r="AE215" s="37">
        <v>0</v>
      </c>
      <c r="AF215" s="37">
        <v>0</v>
      </c>
      <c r="AG215" s="37">
        <v>0</v>
      </c>
      <c r="AH215" s="38" t="s">
        <v>503</v>
      </c>
      <c r="AI215" s="37">
        <v>25</v>
      </c>
      <c r="AJ215" s="47"/>
      <c r="AK215" s="38" t="s">
        <v>297</v>
      </c>
      <c r="AL215" s="38">
        <f t="shared" si="11"/>
        <v>1</v>
      </c>
      <c r="AM215" s="38" t="s">
        <v>27</v>
      </c>
      <c r="AN215" s="38" t="s">
        <v>680</v>
      </c>
      <c r="AO215" s="37">
        <v>30</v>
      </c>
      <c r="AP215" s="38" t="s">
        <v>674</v>
      </c>
      <c r="AQ215" s="38" t="s">
        <v>687</v>
      </c>
      <c r="AR215" s="38" t="s">
        <v>27</v>
      </c>
      <c r="AS215" s="38" t="s">
        <v>688</v>
      </c>
      <c r="AT215" s="38" t="s">
        <v>27</v>
      </c>
      <c r="AU215" s="38" t="s">
        <v>27</v>
      </c>
      <c r="AV215" s="38" t="s">
        <v>27</v>
      </c>
      <c r="AX215" s="34" t="s">
        <v>748</v>
      </c>
    </row>
    <row r="216" spans="1:50" ht="14.25" customHeight="1" x14ac:dyDescent="0.25">
      <c r="A216" s="37">
        <v>164</v>
      </c>
      <c r="B216" s="38" t="s">
        <v>78</v>
      </c>
      <c r="C216" s="38" t="s">
        <v>26</v>
      </c>
      <c r="D216" s="38" t="s">
        <v>43</v>
      </c>
      <c r="E216" s="38"/>
      <c r="F216" s="38" t="s">
        <v>500</v>
      </c>
      <c r="G216" s="37">
        <v>59</v>
      </c>
      <c r="H216" s="37">
        <v>26</v>
      </c>
      <c r="I216" s="38" t="s">
        <v>121</v>
      </c>
      <c r="J216" s="37">
        <v>8870124178</v>
      </c>
      <c r="K216" s="37">
        <v>3</v>
      </c>
      <c r="L216" s="37">
        <v>0.6</v>
      </c>
      <c r="M216" s="35"/>
      <c r="N216" s="35"/>
      <c r="O216" s="35"/>
      <c r="P216" s="35"/>
      <c r="Q216" s="35"/>
      <c r="R216" s="35">
        <v>1</v>
      </c>
      <c r="S216" s="35"/>
      <c r="T216" s="35"/>
      <c r="U216" s="35"/>
      <c r="V216" s="35"/>
      <c r="W216" s="38" t="s">
        <v>27</v>
      </c>
      <c r="X216" s="35"/>
      <c r="Y216" s="35"/>
      <c r="Z216" s="38">
        <f t="shared" si="9"/>
        <v>1</v>
      </c>
      <c r="AA216" s="38">
        <f t="shared" si="10"/>
        <v>0</v>
      </c>
      <c r="AB216" s="38" t="s">
        <v>765</v>
      </c>
      <c r="AC216" s="38" t="s">
        <v>257</v>
      </c>
      <c r="AD216" s="37">
        <v>0</v>
      </c>
      <c r="AE216" s="37">
        <v>0</v>
      </c>
      <c r="AF216" s="37">
        <v>0</v>
      </c>
      <c r="AG216" s="37">
        <v>0</v>
      </c>
      <c r="AH216" s="38" t="s">
        <v>503</v>
      </c>
      <c r="AI216" s="37">
        <v>25</v>
      </c>
      <c r="AJ216" s="35"/>
      <c r="AK216" s="38" t="s">
        <v>575</v>
      </c>
      <c r="AL216" s="38">
        <f t="shared" si="11"/>
        <v>1</v>
      </c>
      <c r="AM216" s="38" t="s">
        <v>27</v>
      </c>
      <c r="AN216" s="38" t="s">
        <v>673</v>
      </c>
      <c r="AO216" s="37">
        <v>21</v>
      </c>
      <c r="AP216" s="38" t="s">
        <v>677</v>
      </c>
      <c r="AQ216" s="38" t="s">
        <v>693</v>
      </c>
      <c r="AR216" s="38" t="s">
        <v>27</v>
      </c>
      <c r="AS216" s="38" t="s">
        <v>27</v>
      </c>
      <c r="AT216" s="38" t="s">
        <v>27</v>
      </c>
      <c r="AU216" s="38" t="s">
        <v>27</v>
      </c>
      <c r="AV216" s="38" t="s">
        <v>27</v>
      </c>
      <c r="AX216" s="34" t="s">
        <v>747</v>
      </c>
    </row>
    <row r="217" spans="1:50" ht="14.25" customHeight="1" x14ac:dyDescent="0.25">
      <c r="A217" s="37">
        <v>181</v>
      </c>
      <c r="B217" s="38" t="s">
        <v>78</v>
      </c>
      <c r="C217" s="38" t="s">
        <v>28</v>
      </c>
      <c r="D217" s="38" t="s">
        <v>43</v>
      </c>
      <c r="E217" s="38"/>
      <c r="F217" s="38" t="s">
        <v>500</v>
      </c>
      <c r="G217" s="37">
        <v>59</v>
      </c>
      <c r="H217" s="37">
        <v>26</v>
      </c>
      <c r="I217" s="38" t="s">
        <v>122</v>
      </c>
      <c r="J217" s="37">
        <v>10184154</v>
      </c>
      <c r="K217" s="37">
        <v>2.4666666666666699</v>
      </c>
      <c r="L217" s="37">
        <v>0.49333333333333301</v>
      </c>
      <c r="M217" s="47"/>
      <c r="N217" s="35"/>
      <c r="O217" s="35"/>
      <c r="P217" s="47"/>
      <c r="Q217" s="47"/>
      <c r="R217" s="35">
        <v>1</v>
      </c>
      <c r="S217" s="47"/>
      <c r="T217" s="47"/>
      <c r="U217" s="47"/>
      <c r="V217" s="47"/>
      <c r="W217" s="38" t="s">
        <v>27</v>
      </c>
      <c r="X217" s="47"/>
      <c r="Y217" s="47"/>
      <c r="Z217" s="38">
        <f t="shared" si="9"/>
        <v>1</v>
      </c>
      <c r="AA217" s="38">
        <f t="shared" si="10"/>
        <v>0</v>
      </c>
      <c r="AB217" s="38" t="s">
        <v>102</v>
      </c>
      <c r="AC217" s="38" t="s">
        <v>27</v>
      </c>
      <c r="AD217" s="37">
        <v>0</v>
      </c>
      <c r="AE217" s="37">
        <v>0</v>
      </c>
      <c r="AF217" s="37">
        <v>0</v>
      </c>
      <c r="AG217" s="37">
        <v>0</v>
      </c>
      <c r="AH217" s="38" t="s">
        <v>503</v>
      </c>
      <c r="AI217" s="37">
        <v>25</v>
      </c>
      <c r="AJ217" s="47"/>
      <c r="AK217" s="38" t="s">
        <v>576</v>
      </c>
      <c r="AL217" s="38">
        <f t="shared" si="11"/>
        <v>1</v>
      </c>
      <c r="AM217" s="38" t="s">
        <v>27</v>
      </c>
      <c r="AN217" s="38" t="s">
        <v>680</v>
      </c>
      <c r="AO217" s="37">
        <v>25</v>
      </c>
      <c r="AP217" s="38" t="s">
        <v>677</v>
      </c>
      <c r="AQ217" s="38" t="s">
        <v>694</v>
      </c>
      <c r="AR217" s="38" t="s">
        <v>27</v>
      </c>
      <c r="AS217" s="38" t="s">
        <v>27</v>
      </c>
      <c r="AT217" s="38" t="s">
        <v>692</v>
      </c>
      <c r="AU217" s="38" t="s">
        <v>27</v>
      </c>
      <c r="AV217" s="38" t="s">
        <v>27</v>
      </c>
      <c r="AX217" s="34" t="s">
        <v>746</v>
      </c>
    </row>
    <row r="218" spans="1:50" ht="14.25" customHeight="1" x14ac:dyDescent="0.25">
      <c r="A218" s="37">
        <v>196</v>
      </c>
      <c r="B218" s="38" t="s">
        <v>78</v>
      </c>
      <c r="C218" s="38" t="s">
        <v>26</v>
      </c>
      <c r="D218" s="38" t="s">
        <v>43</v>
      </c>
      <c r="E218" s="38"/>
      <c r="F218" s="38" t="s">
        <v>500</v>
      </c>
      <c r="G218" s="37">
        <v>59</v>
      </c>
      <c r="H218" s="37">
        <v>26</v>
      </c>
      <c r="I218" s="38" t="s">
        <v>124</v>
      </c>
      <c r="J218" s="37">
        <v>1391113645</v>
      </c>
      <c r="K218" s="37">
        <v>3</v>
      </c>
      <c r="L218" s="37">
        <v>0.6</v>
      </c>
      <c r="M218" s="35"/>
      <c r="N218" s="35"/>
      <c r="O218" s="35"/>
      <c r="P218" s="35"/>
      <c r="Q218" s="35"/>
      <c r="R218" s="35">
        <v>1</v>
      </c>
      <c r="S218" s="35"/>
      <c r="T218" s="35"/>
      <c r="U218" s="35"/>
      <c r="V218" s="35"/>
      <c r="W218" s="38" t="s">
        <v>27</v>
      </c>
      <c r="X218" s="35"/>
      <c r="Y218" s="35"/>
      <c r="Z218" s="38">
        <f t="shared" si="9"/>
        <v>1</v>
      </c>
      <c r="AA218" s="38">
        <f t="shared" si="10"/>
        <v>0</v>
      </c>
      <c r="AB218" s="38" t="s">
        <v>765</v>
      </c>
      <c r="AC218" s="38" t="s">
        <v>27</v>
      </c>
      <c r="AD218" s="37">
        <v>0</v>
      </c>
      <c r="AE218" s="37">
        <v>0</v>
      </c>
      <c r="AF218" s="37">
        <v>0</v>
      </c>
      <c r="AG218" s="37">
        <v>0</v>
      </c>
      <c r="AH218" s="38" t="s">
        <v>503</v>
      </c>
      <c r="AI218" s="37">
        <v>25</v>
      </c>
      <c r="AJ218" s="35"/>
      <c r="AK218" s="38" t="s">
        <v>577</v>
      </c>
      <c r="AL218" s="38">
        <f t="shared" si="11"/>
        <v>1</v>
      </c>
      <c r="AM218" s="38" t="s">
        <v>27</v>
      </c>
      <c r="AN218" s="38" t="s">
        <v>680</v>
      </c>
      <c r="AO218" s="37">
        <v>24</v>
      </c>
      <c r="AP218" s="38" t="s">
        <v>677</v>
      </c>
      <c r="AQ218" s="38" t="s">
        <v>691</v>
      </c>
      <c r="AR218" s="38" t="s">
        <v>695</v>
      </c>
      <c r="AS218" s="38" t="s">
        <v>27</v>
      </c>
      <c r="AT218" s="38" t="s">
        <v>692</v>
      </c>
      <c r="AU218" s="38" t="s">
        <v>695</v>
      </c>
      <c r="AV218" s="38" t="s">
        <v>27</v>
      </c>
      <c r="AX218" s="34" t="s">
        <v>746</v>
      </c>
    </row>
    <row r="219" spans="1:50" ht="14.25" customHeight="1" x14ac:dyDescent="0.25">
      <c r="A219" s="37">
        <v>212</v>
      </c>
      <c r="B219" s="38" t="s">
        <v>78</v>
      </c>
      <c r="C219" s="38" t="s">
        <v>26</v>
      </c>
      <c r="D219" s="38" t="s">
        <v>43</v>
      </c>
      <c r="E219" s="38"/>
      <c r="F219" s="38" t="s">
        <v>500</v>
      </c>
      <c r="G219" s="37">
        <v>59</v>
      </c>
      <c r="H219" s="37">
        <v>26</v>
      </c>
      <c r="I219" s="38" t="s">
        <v>126</v>
      </c>
      <c r="J219" s="37">
        <v>8916155192</v>
      </c>
      <c r="K219" s="37">
        <v>3</v>
      </c>
      <c r="L219" s="37">
        <v>0.6</v>
      </c>
      <c r="M219" s="39"/>
      <c r="N219" s="35"/>
      <c r="O219" s="47"/>
      <c r="P219" s="39"/>
      <c r="Q219" s="39"/>
      <c r="R219" s="35">
        <v>1</v>
      </c>
      <c r="S219" s="39"/>
      <c r="T219" s="47"/>
      <c r="U219" s="47"/>
      <c r="V219" s="39"/>
      <c r="W219" s="38" t="s">
        <v>27</v>
      </c>
      <c r="X219" s="47"/>
      <c r="Y219" s="39"/>
      <c r="Z219" s="38">
        <f t="shared" si="9"/>
        <v>1</v>
      </c>
      <c r="AA219" s="38">
        <f t="shared" si="10"/>
        <v>0</v>
      </c>
      <c r="AB219" s="38" t="s">
        <v>89</v>
      </c>
      <c r="AC219" s="38" t="s">
        <v>27</v>
      </c>
      <c r="AD219" s="37">
        <v>0</v>
      </c>
      <c r="AE219" s="37">
        <v>0</v>
      </c>
      <c r="AF219" s="37">
        <v>0</v>
      </c>
      <c r="AG219" s="37">
        <v>0</v>
      </c>
      <c r="AH219" s="38" t="s">
        <v>503</v>
      </c>
      <c r="AI219" s="37">
        <v>25</v>
      </c>
      <c r="AJ219" s="47"/>
      <c r="AK219" s="38" t="s">
        <v>486</v>
      </c>
      <c r="AL219" s="38">
        <f t="shared" si="11"/>
        <v>1</v>
      </c>
      <c r="AM219" s="38" t="s">
        <v>27</v>
      </c>
      <c r="AN219" s="38" t="s">
        <v>680</v>
      </c>
      <c r="AO219" s="37">
        <v>30</v>
      </c>
      <c r="AP219" s="38" t="s">
        <v>677</v>
      </c>
      <c r="AQ219" s="38" t="s">
        <v>697</v>
      </c>
      <c r="AR219" s="38" t="s">
        <v>27</v>
      </c>
      <c r="AS219" s="38" t="s">
        <v>27</v>
      </c>
      <c r="AT219" s="38" t="s">
        <v>27</v>
      </c>
      <c r="AU219" s="38" t="s">
        <v>27</v>
      </c>
      <c r="AV219" s="38" t="s">
        <v>27</v>
      </c>
      <c r="AX219" s="34" t="s">
        <v>747</v>
      </c>
    </row>
    <row r="220" spans="1:50" ht="14.25" customHeight="1" x14ac:dyDescent="0.25">
      <c r="A220" s="37">
        <v>261</v>
      </c>
      <c r="B220" s="38" t="s">
        <v>78</v>
      </c>
      <c r="C220" s="38" t="s">
        <v>26</v>
      </c>
      <c r="D220" s="38" t="s">
        <v>43</v>
      </c>
      <c r="E220" s="38"/>
      <c r="F220" s="38" t="s">
        <v>500</v>
      </c>
      <c r="G220" s="37">
        <v>59</v>
      </c>
      <c r="H220" s="37">
        <v>26</v>
      </c>
      <c r="I220" s="38" t="s">
        <v>130</v>
      </c>
      <c r="J220" s="37">
        <v>3712062108</v>
      </c>
      <c r="K220" s="37">
        <v>2.9285714285714302</v>
      </c>
      <c r="L220" s="37">
        <v>0.58571428571428596</v>
      </c>
      <c r="M220" s="47"/>
      <c r="N220" s="35"/>
      <c r="O220" s="47"/>
      <c r="P220" s="47"/>
      <c r="Q220" s="47"/>
      <c r="R220" s="35">
        <v>1</v>
      </c>
      <c r="S220" s="47"/>
      <c r="T220" s="47"/>
      <c r="U220" s="47"/>
      <c r="V220" s="47"/>
      <c r="W220" s="38" t="s">
        <v>27</v>
      </c>
      <c r="X220" s="47"/>
      <c r="Y220" s="47"/>
      <c r="Z220" s="38">
        <f t="shared" si="9"/>
        <v>1</v>
      </c>
      <c r="AA220" s="38">
        <f t="shared" si="10"/>
        <v>0</v>
      </c>
      <c r="AB220" s="38" t="s">
        <v>27</v>
      </c>
      <c r="AC220" s="38" t="s">
        <v>257</v>
      </c>
      <c r="AD220" s="37">
        <v>0</v>
      </c>
      <c r="AE220" s="37">
        <v>0</v>
      </c>
      <c r="AF220" s="37">
        <v>0</v>
      </c>
      <c r="AG220" s="37">
        <v>0</v>
      </c>
      <c r="AH220" s="38" t="s">
        <v>503</v>
      </c>
      <c r="AI220" s="37">
        <v>25</v>
      </c>
      <c r="AJ220" s="47"/>
      <c r="AK220" s="38" t="s">
        <v>580</v>
      </c>
      <c r="AL220" s="38">
        <f t="shared" si="11"/>
        <v>1</v>
      </c>
      <c r="AM220" s="38" t="s">
        <v>27</v>
      </c>
      <c r="AN220" s="38" t="s">
        <v>680</v>
      </c>
      <c r="AO220" s="37">
        <v>28</v>
      </c>
      <c r="AP220" s="38" t="s">
        <v>677</v>
      </c>
      <c r="AQ220" s="38" t="s">
        <v>700</v>
      </c>
      <c r="AR220" s="38" t="s">
        <v>695</v>
      </c>
      <c r="AS220" s="38" t="s">
        <v>701</v>
      </c>
      <c r="AT220" s="38" t="s">
        <v>27</v>
      </c>
      <c r="AU220" s="38" t="s">
        <v>27</v>
      </c>
      <c r="AV220" s="38" t="s">
        <v>27</v>
      </c>
      <c r="AX220" s="34" t="s">
        <v>748</v>
      </c>
    </row>
    <row r="221" spans="1:50" ht="14.25" customHeight="1" x14ac:dyDescent="0.25">
      <c r="A221" s="37">
        <v>279</v>
      </c>
      <c r="B221" s="38" t="s">
        <v>78</v>
      </c>
      <c r="C221" s="38" t="s">
        <v>26</v>
      </c>
      <c r="D221" s="38" t="s">
        <v>43</v>
      </c>
      <c r="E221" s="38"/>
      <c r="F221" s="38" t="s">
        <v>500</v>
      </c>
      <c r="G221" s="37">
        <v>59</v>
      </c>
      <c r="H221" s="37">
        <v>26</v>
      </c>
      <c r="I221" s="38" t="s">
        <v>134</v>
      </c>
      <c r="J221" s="37">
        <v>828360120</v>
      </c>
      <c r="K221" s="37">
        <v>3</v>
      </c>
      <c r="L221" s="37">
        <v>0.6</v>
      </c>
      <c r="M221" s="39"/>
      <c r="N221" s="35"/>
      <c r="O221" s="35"/>
      <c r="P221" s="39"/>
      <c r="Q221" s="39"/>
      <c r="R221" s="35">
        <v>1</v>
      </c>
      <c r="S221" s="39"/>
      <c r="T221" s="39"/>
      <c r="U221" s="39"/>
      <c r="V221" s="39"/>
      <c r="W221" s="38" t="s">
        <v>27</v>
      </c>
      <c r="X221" s="39"/>
      <c r="Y221" s="39"/>
      <c r="Z221" s="38">
        <f t="shared" si="9"/>
        <v>1</v>
      </c>
      <c r="AA221" s="38">
        <f t="shared" si="10"/>
        <v>0</v>
      </c>
      <c r="AB221" s="38" t="s">
        <v>89</v>
      </c>
      <c r="AC221" s="38" t="s">
        <v>27</v>
      </c>
      <c r="AD221" s="37">
        <v>0</v>
      </c>
      <c r="AE221" s="37">
        <v>0</v>
      </c>
      <c r="AF221" s="37">
        <v>0</v>
      </c>
      <c r="AG221" s="37">
        <v>0</v>
      </c>
      <c r="AH221" s="38" t="s">
        <v>503</v>
      </c>
      <c r="AI221" s="37">
        <v>25</v>
      </c>
      <c r="AJ221" s="35"/>
      <c r="AK221" s="38" t="s">
        <v>91</v>
      </c>
      <c r="AL221" s="38">
        <f t="shared" si="11"/>
        <v>1</v>
      </c>
      <c r="AM221" s="38" t="s">
        <v>27</v>
      </c>
      <c r="AN221" s="38" t="s">
        <v>673</v>
      </c>
      <c r="AO221" s="37">
        <v>26</v>
      </c>
      <c r="AP221" s="38" t="s">
        <v>674</v>
      </c>
      <c r="AQ221" s="38" t="s">
        <v>678</v>
      </c>
      <c r="AR221" s="38" t="s">
        <v>27</v>
      </c>
      <c r="AS221" s="38" t="s">
        <v>702</v>
      </c>
      <c r="AT221" s="38" t="s">
        <v>27</v>
      </c>
      <c r="AU221" s="38" t="s">
        <v>27</v>
      </c>
      <c r="AV221" s="38" t="s">
        <v>27</v>
      </c>
      <c r="AX221" s="34" t="s">
        <v>748</v>
      </c>
    </row>
    <row r="222" spans="1:50" ht="14.25" customHeight="1" x14ac:dyDescent="0.25">
      <c r="A222" s="37">
        <v>295</v>
      </c>
      <c r="B222" s="38" t="s">
        <v>78</v>
      </c>
      <c r="C222" s="38" t="s">
        <v>28</v>
      </c>
      <c r="D222" s="38" t="s">
        <v>43</v>
      </c>
      <c r="E222" s="38"/>
      <c r="F222" s="38" t="s">
        <v>500</v>
      </c>
      <c r="G222" s="37">
        <v>59</v>
      </c>
      <c r="H222" s="37">
        <v>26</v>
      </c>
      <c r="I222" s="38" t="s">
        <v>135</v>
      </c>
      <c r="J222" s="37">
        <v>7717685176</v>
      </c>
      <c r="K222" s="37">
        <v>2.3333333333333299</v>
      </c>
      <c r="L222" s="37">
        <v>0.46666666666666701</v>
      </c>
      <c r="M222" s="40">
        <v>1</v>
      </c>
      <c r="N222" s="35"/>
      <c r="O222" s="35"/>
      <c r="P222" s="40">
        <v>3</v>
      </c>
      <c r="Q222" s="40">
        <v>2</v>
      </c>
      <c r="R222" s="35">
        <v>1</v>
      </c>
      <c r="S222" s="40">
        <v>2</v>
      </c>
      <c r="T222" s="35"/>
      <c r="U222" s="35"/>
      <c r="V222" s="40">
        <v>0.5</v>
      </c>
      <c r="W222" s="38" t="s">
        <v>27</v>
      </c>
      <c r="X222" s="40">
        <v>0.5</v>
      </c>
      <c r="Y222" s="40">
        <v>1</v>
      </c>
      <c r="Z222" s="38">
        <f t="shared" si="9"/>
        <v>11</v>
      </c>
      <c r="AA222" s="38">
        <f t="shared" si="10"/>
        <v>1</v>
      </c>
      <c r="AB222" s="38" t="s">
        <v>99</v>
      </c>
      <c r="AC222" s="38" t="s">
        <v>257</v>
      </c>
      <c r="AD222" s="37">
        <v>5</v>
      </c>
      <c r="AE222" s="37">
        <v>3</v>
      </c>
      <c r="AF222" s="37">
        <v>1</v>
      </c>
      <c r="AG222" s="37">
        <v>12</v>
      </c>
      <c r="AH222" s="38" t="s">
        <v>548</v>
      </c>
      <c r="AI222" s="37">
        <v>23</v>
      </c>
      <c r="AJ222" s="35"/>
      <c r="AK222" s="38" t="s">
        <v>581</v>
      </c>
      <c r="AL222" s="38">
        <f t="shared" si="11"/>
        <v>1</v>
      </c>
      <c r="AM222" s="38" t="s">
        <v>27</v>
      </c>
      <c r="AN222" s="38" t="s">
        <v>680</v>
      </c>
      <c r="AO222" s="37">
        <v>24</v>
      </c>
      <c r="AP222" s="38" t="s">
        <v>677</v>
      </c>
      <c r="AQ222" s="38" t="s">
        <v>691</v>
      </c>
      <c r="AR222" s="38" t="s">
        <v>27</v>
      </c>
      <c r="AS222" s="38" t="s">
        <v>27</v>
      </c>
      <c r="AT222" s="38" t="s">
        <v>27</v>
      </c>
      <c r="AU222" s="38" t="s">
        <v>27</v>
      </c>
      <c r="AV222" s="38" t="s">
        <v>27</v>
      </c>
      <c r="AX222" s="34" t="s">
        <v>747</v>
      </c>
    </row>
    <row r="223" spans="1:50" ht="14.25" customHeight="1" x14ac:dyDescent="0.25">
      <c r="A223" s="37">
        <v>316</v>
      </c>
      <c r="B223" s="38" t="s">
        <v>78</v>
      </c>
      <c r="C223" s="38" t="s">
        <v>28</v>
      </c>
      <c r="D223" s="38" t="s">
        <v>43</v>
      </c>
      <c r="E223" s="38"/>
      <c r="F223" s="38" t="s">
        <v>500</v>
      </c>
      <c r="G223" s="37">
        <v>59</v>
      </c>
      <c r="H223" s="37">
        <v>26</v>
      </c>
      <c r="I223" s="38" t="s">
        <v>140</v>
      </c>
      <c r="J223" s="37">
        <v>79247246103</v>
      </c>
      <c r="K223" s="37">
        <v>2.4666666666666699</v>
      </c>
      <c r="L223" s="37">
        <v>0.49333333333333301</v>
      </c>
      <c r="M223" s="39"/>
      <c r="N223" s="35"/>
      <c r="O223" s="39"/>
      <c r="P223" s="39"/>
      <c r="Q223" s="39"/>
      <c r="R223" s="35">
        <v>1</v>
      </c>
      <c r="S223" s="39"/>
      <c r="T223" s="39"/>
      <c r="U223" s="39"/>
      <c r="V223" s="39"/>
      <c r="W223" s="38" t="s">
        <v>27</v>
      </c>
      <c r="X223" s="39"/>
      <c r="Y223" s="39"/>
      <c r="Z223" s="38">
        <f t="shared" si="9"/>
        <v>1</v>
      </c>
      <c r="AA223" s="38">
        <f t="shared" si="10"/>
        <v>0</v>
      </c>
      <c r="AB223" s="38" t="s">
        <v>102</v>
      </c>
      <c r="AC223" s="38" t="s">
        <v>27</v>
      </c>
      <c r="AD223" s="37">
        <v>0</v>
      </c>
      <c r="AE223" s="37">
        <v>0</v>
      </c>
      <c r="AF223" s="37">
        <v>0</v>
      </c>
      <c r="AG223" s="37">
        <v>0</v>
      </c>
      <c r="AH223" s="38" t="s">
        <v>503</v>
      </c>
      <c r="AI223" s="37">
        <v>25</v>
      </c>
      <c r="AJ223" s="39"/>
      <c r="AK223" s="38" t="s">
        <v>174</v>
      </c>
      <c r="AL223" s="38">
        <f t="shared" si="11"/>
        <v>1</v>
      </c>
      <c r="AM223" s="38" t="s">
        <v>27</v>
      </c>
      <c r="AN223" s="38" t="s">
        <v>673</v>
      </c>
      <c r="AO223" s="37">
        <v>18</v>
      </c>
      <c r="AP223" s="38" t="s">
        <v>674</v>
      </c>
      <c r="AQ223" s="38" t="s">
        <v>705</v>
      </c>
      <c r="AR223" s="38" t="s">
        <v>27</v>
      </c>
      <c r="AS223" s="38" t="s">
        <v>686</v>
      </c>
      <c r="AT223" s="38" t="s">
        <v>27</v>
      </c>
      <c r="AU223" s="38" t="s">
        <v>27</v>
      </c>
      <c r="AV223" s="38" t="s">
        <v>27</v>
      </c>
      <c r="AX223" s="34" t="s">
        <v>747</v>
      </c>
    </row>
    <row r="224" spans="1:50" ht="14.25" customHeight="1" x14ac:dyDescent="0.25">
      <c r="A224" s="37">
        <v>353</v>
      </c>
      <c r="B224" s="38" t="s">
        <v>78</v>
      </c>
      <c r="C224" s="38" t="s">
        <v>28</v>
      </c>
      <c r="D224" s="38" t="s">
        <v>43</v>
      </c>
      <c r="E224" s="38"/>
      <c r="F224" s="38" t="s">
        <v>500</v>
      </c>
      <c r="G224" s="37">
        <v>59</v>
      </c>
      <c r="H224" s="37">
        <v>26</v>
      </c>
      <c r="I224" s="38" t="s">
        <v>146</v>
      </c>
      <c r="J224" s="37">
        <v>94222252116</v>
      </c>
      <c r="K224" s="37">
        <v>2.3333333333333299</v>
      </c>
      <c r="L224" s="37">
        <v>0.46666666666666701</v>
      </c>
      <c r="M224" s="40">
        <v>3</v>
      </c>
      <c r="N224" s="35"/>
      <c r="O224" s="35"/>
      <c r="P224" s="40">
        <v>8</v>
      </c>
      <c r="Q224" s="40">
        <v>5</v>
      </c>
      <c r="R224" s="35">
        <v>1</v>
      </c>
      <c r="S224" s="40">
        <v>5</v>
      </c>
      <c r="T224" s="35"/>
      <c r="U224" s="35"/>
      <c r="V224" s="40">
        <v>1.5</v>
      </c>
      <c r="W224" s="38" t="s">
        <v>27</v>
      </c>
      <c r="X224" s="40">
        <v>0.5</v>
      </c>
      <c r="Y224" s="40">
        <v>2</v>
      </c>
      <c r="Z224" s="38">
        <f t="shared" si="9"/>
        <v>26</v>
      </c>
      <c r="AA224" s="38">
        <f t="shared" si="10"/>
        <v>2</v>
      </c>
      <c r="AB224" s="38" t="s">
        <v>99</v>
      </c>
      <c r="AC224" s="38" t="s">
        <v>27</v>
      </c>
      <c r="AD224" s="37">
        <v>9</v>
      </c>
      <c r="AE224" s="37">
        <v>4</v>
      </c>
      <c r="AF224" s="37">
        <v>2</v>
      </c>
      <c r="AG224" s="37">
        <v>16</v>
      </c>
      <c r="AH224" s="38" t="s">
        <v>503</v>
      </c>
      <c r="AI224" s="37">
        <v>25</v>
      </c>
      <c r="AJ224" s="35"/>
      <c r="AK224" s="38" t="s">
        <v>583</v>
      </c>
      <c r="AL224" s="38">
        <f t="shared" si="11"/>
        <v>1</v>
      </c>
      <c r="AM224" s="38" t="s">
        <v>27</v>
      </c>
      <c r="AN224" s="38" t="s">
        <v>680</v>
      </c>
      <c r="AO224" s="37">
        <v>36</v>
      </c>
      <c r="AP224" s="38" t="s">
        <v>677</v>
      </c>
      <c r="AQ224" s="38" t="s">
        <v>707</v>
      </c>
      <c r="AR224" s="38" t="s">
        <v>27</v>
      </c>
      <c r="AS224" s="38" t="s">
        <v>708</v>
      </c>
      <c r="AT224" s="38" t="s">
        <v>27</v>
      </c>
      <c r="AU224" s="38" t="s">
        <v>27</v>
      </c>
      <c r="AV224" s="38" t="s">
        <v>27</v>
      </c>
      <c r="AX224" s="34" t="s">
        <v>748</v>
      </c>
    </row>
    <row r="225" spans="1:50" ht="14.25" customHeight="1" x14ac:dyDescent="0.25">
      <c r="A225" s="37">
        <v>385</v>
      </c>
      <c r="B225" s="38" t="s">
        <v>78</v>
      </c>
      <c r="C225" s="38" t="s">
        <v>26</v>
      </c>
      <c r="D225" s="38" t="s">
        <v>43</v>
      </c>
      <c r="E225" s="38"/>
      <c r="F225" s="38" t="s">
        <v>500</v>
      </c>
      <c r="G225" s="37">
        <v>59</v>
      </c>
      <c r="H225" s="37">
        <v>26</v>
      </c>
      <c r="I225" s="38" t="s">
        <v>149</v>
      </c>
      <c r="J225" s="37">
        <v>8877127178</v>
      </c>
      <c r="K225" s="37">
        <v>3</v>
      </c>
      <c r="L225" s="37">
        <v>0.6</v>
      </c>
      <c r="M225" s="39"/>
      <c r="N225" s="35"/>
      <c r="O225" s="35"/>
      <c r="P225" s="39"/>
      <c r="Q225" s="39"/>
      <c r="R225" s="35">
        <v>1</v>
      </c>
      <c r="S225" s="39"/>
      <c r="T225" s="39"/>
      <c r="U225" s="39"/>
      <c r="V225" s="39"/>
      <c r="W225" s="38" t="s">
        <v>27</v>
      </c>
      <c r="X225" s="39"/>
      <c r="Y225" s="39"/>
      <c r="Z225" s="38">
        <f t="shared" si="9"/>
        <v>1</v>
      </c>
      <c r="AA225" s="38">
        <f t="shared" si="10"/>
        <v>0</v>
      </c>
      <c r="AB225" s="38" t="s">
        <v>89</v>
      </c>
      <c r="AC225" s="38" t="s">
        <v>27</v>
      </c>
      <c r="AD225" s="37">
        <v>0</v>
      </c>
      <c r="AE225" s="37">
        <v>0</v>
      </c>
      <c r="AF225" s="37">
        <v>0</v>
      </c>
      <c r="AG225" s="37">
        <v>0</v>
      </c>
      <c r="AH225" s="38" t="s">
        <v>503</v>
      </c>
      <c r="AI225" s="37">
        <v>25</v>
      </c>
      <c r="AJ225" s="35"/>
      <c r="AK225" s="38" t="s">
        <v>585</v>
      </c>
      <c r="AL225" s="38">
        <f t="shared" si="11"/>
        <v>1</v>
      </c>
      <c r="AM225" s="38" t="s">
        <v>27</v>
      </c>
      <c r="AN225" s="38" t="s">
        <v>680</v>
      </c>
      <c r="AO225" s="37">
        <v>24</v>
      </c>
      <c r="AP225" s="38" t="s">
        <v>677</v>
      </c>
      <c r="AQ225" s="38" t="s">
        <v>711</v>
      </c>
      <c r="AR225" s="38" t="s">
        <v>27</v>
      </c>
      <c r="AS225" s="38" t="s">
        <v>686</v>
      </c>
      <c r="AT225" s="38" t="s">
        <v>27</v>
      </c>
      <c r="AU225" s="38" t="s">
        <v>27</v>
      </c>
      <c r="AV225" s="38" t="s">
        <v>696</v>
      </c>
      <c r="AX225" s="34" t="s">
        <v>747</v>
      </c>
    </row>
    <row r="226" spans="1:50" ht="14.25" customHeight="1" x14ac:dyDescent="0.25">
      <c r="A226" s="37">
        <v>401</v>
      </c>
      <c r="B226" s="38" t="s">
        <v>78</v>
      </c>
      <c r="C226" s="38" t="s">
        <v>26</v>
      </c>
      <c r="D226" s="38" t="s">
        <v>43</v>
      </c>
      <c r="E226" s="38"/>
      <c r="F226" s="38" t="s">
        <v>500</v>
      </c>
      <c r="G226" s="37">
        <v>59</v>
      </c>
      <c r="H226" s="37">
        <v>26</v>
      </c>
      <c r="I226" s="38" t="s">
        <v>81</v>
      </c>
      <c r="J226" s="37">
        <v>9591241137</v>
      </c>
      <c r="K226" s="37">
        <v>3</v>
      </c>
      <c r="L226" s="37">
        <v>0.6</v>
      </c>
      <c r="M226" s="35"/>
      <c r="N226" s="35"/>
      <c r="O226" s="35"/>
      <c r="P226" s="35"/>
      <c r="Q226" s="35"/>
      <c r="R226" s="35">
        <v>1</v>
      </c>
      <c r="S226" s="35"/>
      <c r="T226" s="35"/>
      <c r="U226" s="35"/>
      <c r="V226" s="35"/>
      <c r="W226" s="38" t="s">
        <v>27</v>
      </c>
      <c r="X226" s="35"/>
      <c r="Y226" s="35"/>
      <c r="Z226" s="38">
        <f t="shared" si="9"/>
        <v>1</v>
      </c>
      <c r="AA226" s="38">
        <f t="shared" si="10"/>
        <v>0</v>
      </c>
      <c r="AB226" s="38" t="s">
        <v>765</v>
      </c>
      <c r="AC226" s="38" t="s">
        <v>257</v>
      </c>
      <c r="AD226" s="37">
        <v>0</v>
      </c>
      <c r="AE226" s="37">
        <v>0</v>
      </c>
      <c r="AF226" s="37">
        <v>0</v>
      </c>
      <c r="AG226" s="37">
        <v>0</v>
      </c>
      <c r="AH226" s="38" t="s">
        <v>503</v>
      </c>
      <c r="AI226" s="37">
        <v>25</v>
      </c>
      <c r="AJ226" s="35"/>
      <c r="AK226" s="38" t="s">
        <v>100</v>
      </c>
      <c r="AL226" s="38">
        <f t="shared" si="11"/>
        <v>1</v>
      </c>
      <c r="AM226" s="38" t="s">
        <v>27</v>
      </c>
      <c r="AN226" s="38" t="s">
        <v>673</v>
      </c>
      <c r="AO226" s="37">
        <v>26</v>
      </c>
      <c r="AP226" s="38" t="s">
        <v>674</v>
      </c>
      <c r="AQ226" s="38" t="s">
        <v>675</v>
      </c>
      <c r="AR226" s="38" t="s">
        <v>27</v>
      </c>
      <c r="AS226" s="38" t="s">
        <v>676</v>
      </c>
      <c r="AT226" s="38" t="s">
        <v>27</v>
      </c>
      <c r="AU226" s="38" t="s">
        <v>27</v>
      </c>
      <c r="AV226" s="38" t="s">
        <v>27</v>
      </c>
      <c r="AX226" s="34" t="s">
        <v>748</v>
      </c>
    </row>
    <row r="227" spans="1:50" ht="14.25" customHeight="1" x14ac:dyDescent="0.25">
      <c r="A227" s="37">
        <v>434</v>
      </c>
      <c r="B227" s="38" t="s">
        <v>78</v>
      </c>
      <c r="C227" s="38" t="s">
        <v>26</v>
      </c>
      <c r="D227" s="38" t="s">
        <v>43</v>
      </c>
      <c r="E227" s="38"/>
      <c r="F227" s="38" t="s">
        <v>500</v>
      </c>
      <c r="G227" s="37">
        <v>59</v>
      </c>
      <c r="H227" s="37">
        <v>26</v>
      </c>
      <c r="I227" s="38" t="s">
        <v>88</v>
      </c>
      <c r="J227" s="37">
        <v>217831744</v>
      </c>
      <c r="K227" s="37">
        <v>3</v>
      </c>
      <c r="L227" s="37">
        <v>0.6</v>
      </c>
      <c r="M227" s="39"/>
      <c r="N227" s="35"/>
      <c r="O227" s="35"/>
      <c r="P227" s="39"/>
      <c r="Q227" s="39"/>
      <c r="R227" s="35">
        <v>1</v>
      </c>
      <c r="S227" s="39"/>
      <c r="T227" s="39"/>
      <c r="U227" s="39"/>
      <c r="V227" s="39"/>
      <c r="W227" s="38" t="s">
        <v>27</v>
      </c>
      <c r="X227" s="39"/>
      <c r="Y227" s="39"/>
      <c r="Z227" s="38">
        <f t="shared" si="9"/>
        <v>1</v>
      </c>
      <c r="AA227" s="38">
        <f t="shared" si="10"/>
        <v>0</v>
      </c>
      <c r="AB227" s="38" t="s">
        <v>89</v>
      </c>
      <c r="AC227" s="38" t="s">
        <v>257</v>
      </c>
      <c r="AD227" s="37">
        <v>0</v>
      </c>
      <c r="AE227" s="37">
        <v>0</v>
      </c>
      <c r="AF227" s="37">
        <v>0</v>
      </c>
      <c r="AG227" s="37">
        <v>0</v>
      </c>
      <c r="AH227" s="38" t="s">
        <v>503</v>
      </c>
      <c r="AI227" s="37">
        <v>25</v>
      </c>
      <c r="AJ227" s="35"/>
      <c r="AK227" s="38" t="s">
        <v>587</v>
      </c>
      <c r="AL227" s="38">
        <f t="shared" si="11"/>
        <v>1</v>
      </c>
      <c r="AM227" s="38" t="s">
        <v>27</v>
      </c>
      <c r="AN227" s="38" t="s">
        <v>673</v>
      </c>
      <c r="AO227" s="37">
        <v>24</v>
      </c>
      <c r="AP227" s="38" t="s">
        <v>677</v>
      </c>
      <c r="AQ227" s="38" t="s">
        <v>679</v>
      </c>
      <c r="AR227" s="38" t="s">
        <v>27</v>
      </c>
      <c r="AS227" s="38" t="s">
        <v>27</v>
      </c>
      <c r="AT227" s="38" t="s">
        <v>27</v>
      </c>
      <c r="AU227" s="38" t="s">
        <v>27</v>
      </c>
      <c r="AV227" s="38" t="s">
        <v>27</v>
      </c>
      <c r="AX227" s="34" t="s">
        <v>747</v>
      </c>
    </row>
    <row r="228" spans="1:50" ht="14.25" customHeight="1" x14ac:dyDescent="0.25">
      <c r="A228" s="37">
        <v>450</v>
      </c>
      <c r="B228" s="38" t="s">
        <v>78</v>
      </c>
      <c r="C228" s="38" t="s">
        <v>26</v>
      </c>
      <c r="D228" s="38" t="s">
        <v>43</v>
      </c>
      <c r="E228" s="38"/>
      <c r="F228" s="38" t="s">
        <v>500</v>
      </c>
      <c r="G228" s="37">
        <v>59</v>
      </c>
      <c r="H228" s="37">
        <v>26</v>
      </c>
      <c r="I228" s="38" t="s">
        <v>150</v>
      </c>
      <c r="J228" s="37">
        <v>82135906</v>
      </c>
      <c r="K228" s="37">
        <v>2.9285714285714302</v>
      </c>
      <c r="L228" s="37">
        <v>0.58571428571428596</v>
      </c>
      <c r="M228" s="37">
        <v>2</v>
      </c>
      <c r="N228" s="35"/>
      <c r="O228" s="35"/>
      <c r="P228" s="37">
        <v>3</v>
      </c>
      <c r="Q228" s="37">
        <v>1</v>
      </c>
      <c r="R228" s="35">
        <v>1</v>
      </c>
      <c r="S228" s="37">
        <v>1</v>
      </c>
      <c r="T228" s="39"/>
      <c r="U228" s="35"/>
      <c r="V228" s="37">
        <v>0.5</v>
      </c>
      <c r="W228" s="38" t="s">
        <v>27</v>
      </c>
      <c r="X228" s="37">
        <v>0.5</v>
      </c>
      <c r="Y228" s="37">
        <v>1</v>
      </c>
      <c r="Z228" s="38">
        <f t="shared" si="9"/>
        <v>10</v>
      </c>
      <c r="AA228" s="38">
        <f t="shared" si="10"/>
        <v>1</v>
      </c>
      <c r="AB228" s="38" t="s">
        <v>27</v>
      </c>
      <c r="AC228" s="38" t="s">
        <v>27</v>
      </c>
      <c r="AD228" s="37">
        <v>0</v>
      </c>
      <c r="AE228" s="37">
        <v>1</v>
      </c>
      <c r="AF228" s="37">
        <v>0</v>
      </c>
      <c r="AG228" s="37">
        <v>2</v>
      </c>
      <c r="AH228" s="38" t="s">
        <v>503</v>
      </c>
      <c r="AI228" s="37">
        <v>25</v>
      </c>
      <c r="AJ228" s="35"/>
      <c r="AK228" s="38" t="s">
        <v>588</v>
      </c>
      <c r="AL228" s="38">
        <f t="shared" si="11"/>
        <v>1</v>
      </c>
      <c r="AM228" s="38" t="s">
        <v>27</v>
      </c>
      <c r="AN228" s="38" t="s">
        <v>680</v>
      </c>
      <c r="AO228" s="37">
        <v>34</v>
      </c>
      <c r="AP228" s="38" t="s">
        <v>677</v>
      </c>
      <c r="AQ228" s="38" t="s">
        <v>712</v>
      </c>
      <c r="AR228" s="38" t="s">
        <v>27</v>
      </c>
      <c r="AS228" s="38" t="s">
        <v>713</v>
      </c>
      <c r="AT228" s="38" t="s">
        <v>27</v>
      </c>
      <c r="AU228" s="38" t="s">
        <v>27</v>
      </c>
      <c r="AV228" s="38" t="s">
        <v>27</v>
      </c>
      <c r="AX228" s="34" t="s">
        <v>748</v>
      </c>
    </row>
    <row r="229" spans="1:50" ht="14.25" customHeight="1" x14ac:dyDescent="0.25">
      <c r="A229" s="37">
        <v>528</v>
      </c>
      <c r="B229" s="38" t="s">
        <v>78</v>
      </c>
      <c r="C229" s="38" t="s">
        <v>28</v>
      </c>
      <c r="D229" s="38" t="s">
        <v>43</v>
      </c>
      <c r="E229" s="38"/>
      <c r="F229" s="38" t="s">
        <v>500</v>
      </c>
      <c r="G229" s="37">
        <v>59</v>
      </c>
      <c r="H229" s="37">
        <v>26</v>
      </c>
      <c r="I229" s="38" t="s">
        <v>169</v>
      </c>
      <c r="J229" s="37">
        <v>178114327</v>
      </c>
      <c r="K229" s="37">
        <v>2.1666666666666701</v>
      </c>
      <c r="L229" s="37">
        <v>0.43333333333333302</v>
      </c>
      <c r="M229" s="39"/>
      <c r="N229" s="35"/>
      <c r="O229" s="35"/>
      <c r="P229" s="39"/>
      <c r="Q229" s="39"/>
      <c r="R229" s="35">
        <v>1</v>
      </c>
      <c r="S229" s="39"/>
      <c r="T229" s="39"/>
      <c r="U229" s="39"/>
      <c r="V229" s="39"/>
      <c r="W229" s="38" t="s">
        <v>27</v>
      </c>
      <c r="X229" s="47"/>
      <c r="Y229" s="39"/>
      <c r="Z229" s="38">
        <f t="shared" si="9"/>
        <v>1</v>
      </c>
      <c r="AA229" s="38">
        <f t="shared" si="10"/>
        <v>0</v>
      </c>
      <c r="AB229" s="38" t="s">
        <v>27</v>
      </c>
      <c r="AC229" s="38" t="s">
        <v>257</v>
      </c>
      <c r="AD229" s="37">
        <v>0</v>
      </c>
      <c r="AE229" s="37">
        <v>0</v>
      </c>
      <c r="AF229" s="37">
        <v>0</v>
      </c>
      <c r="AG229" s="37">
        <v>0</v>
      </c>
      <c r="AH229" s="38" t="s">
        <v>503</v>
      </c>
      <c r="AI229" s="37">
        <v>25</v>
      </c>
      <c r="AJ229" s="35"/>
      <c r="AK229" s="38" t="s">
        <v>592</v>
      </c>
      <c r="AL229" s="38">
        <f t="shared" si="11"/>
        <v>1</v>
      </c>
      <c r="AM229" s="38" t="s">
        <v>27</v>
      </c>
      <c r="AN229" s="38" t="s">
        <v>680</v>
      </c>
      <c r="AO229" s="37">
        <v>31</v>
      </c>
      <c r="AP229" s="38" t="s">
        <v>677</v>
      </c>
      <c r="AQ229" s="38" t="s">
        <v>694</v>
      </c>
      <c r="AR229" s="38" t="s">
        <v>27</v>
      </c>
      <c r="AS229" s="38" t="s">
        <v>27</v>
      </c>
      <c r="AT229" s="38" t="s">
        <v>692</v>
      </c>
      <c r="AU229" s="38" t="s">
        <v>27</v>
      </c>
      <c r="AV229" s="38" t="s">
        <v>27</v>
      </c>
      <c r="AX229" s="34" t="s">
        <v>746</v>
      </c>
    </row>
    <row r="230" spans="1:50" ht="14.25" customHeight="1" x14ac:dyDescent="0.25">
      <c r="A230" s="37">
        <v>544</v>
      </c>
      <c r="B230" s="38" t="s">
        <v>78</v>
      </c>
      <c r="C230" s="38" t="s">
        <v>28</v>
      </c>
      <c r="D230" s="38" t="s">
        <v>43</v>
      </c>
      <c r="E230" s="38"/>
      <c r="F230" s="38" t="s">
        <v>500</v>
      </c>
      <c r="G230" s="37">
        <v>59</v>
      </c>
      <c r="H230" s="37">
        <v>26</v>
      </c>
      <c r="I230" s="38" t="s">
        <v>171</v>
      </c>
      <c r="J230" s="37">
        <v>8518124088</v>
      </c>
      <c r="K230" s="37">
        <v>2.3666666666666698</v>
      </c>
      <c r="L230" s="37">
        <v>0.473333333333333</v>
      </c>
      <c r="M230" s="39"/>
      <c r="N230" s="35"/>
      <c r="O230" s="35"/>
      <c r="P230" s="39"/>
      <c r="Q230" s="39"/>
      <c r="R230" s="35">
        <v>1</v>
      </c>
      <c r="S230" s="39"/>
      <c r="T230" s="39"/>
      <c r="U230" s="47"/>
      <c r="V230" s="39"/>
      <c r="W230" s="38" t="s">
        <v>27</v>
      </c>
      <c r="X230" s="39"/>
      <c r="Y230" s="39"/>
      <c r="Z230" s="38">
        <f t="shared" si="9"/>
        <v>1</v>
      </c>
      <c r="AA230" s="38">
        <f t="shared" si="10"/>
        <v>0</v>
      </c>
      <c r="AB230" s="38" t="s">
        <v>27</v>
      </c>
      <c r="AC230" s="38" t="s">
        <v>27</v>
      </c>
      <c r="AD230" s="37">
        <v>0</v>
      </c>
      <c r="AE230" s="37">
        <v>0</v>
      </c>
      <c r="AF230" s="37">
        <v>0</v>
      </c>
      <c r="AG230" s="37">
        <v>0</v>
      </c>
      <c r="AH230" s="38" t="s">
        <v>503</v>
      </c>
      <c r="AI230" s="37">
        <v>25</v>
      </c>
      <c r="AJ230" s="35"/>
      <c r="AK230" s="38" t="s">
        <v>593</v>
      </c>
      <c r="AL230" s="38">
        <f t="shared" si="11"/>
        <v>1</v>
      </c>
      <c r="AM230" s="38" t="s">
        <v>27</v>
      </c>
      <c r="AN230" s="38" t="s">
        <v>680</v>
      </c>
      <c r="AO230" s="37">
        <v>25</v>
      </c>
      <c r="AP230" s="38" t="s">
        <v>677</v>
      </c>
      <c r="AQ230" s="38" t="s">
        <v>725</v>
      </c>
      <c r="AR230" s="38" t="s">
        <v>27</v>
      </c>
      <c r="AS230" s="38" t="s">
        <v>726</v>
      </c>
      <c r="AT230" s="38" t="s">
        <v>27</v>
      </c>
      <c r="AU230" s="38" t="s">
        <v>27</v>
      </c>
      <c r="AV230" s="38" t="s">
        <v>27</v>
      </c>
      <c r="AX230" s="34" t="s">
        <v>748</v>
      </c>
    </row>
    <row r="231" spans="1:50" ht="14.25" customHeight="1" x14ac:dyDescent="0.25">
      <c r="A231" s="37">
        <v>560</v>
      </c>
      <c r="B231" s="38" t="s">
        <v>78</v>
      </c>
      <c r="C231" s="38" t="s">
        <v>26</v>
      </c>
      <c r="D231" s="38" t="s">
        <v>43</v>
      </c>
      <c r="E231" s="38"/>
      <c r="F231" s="38" t="s">
        <v>500</v>
      </c>
      <c r="G231" s="37">
        <v>59</v>
      </c>
      <c r="H231" s="37">
        <v>26</v>
      </c>
      <c r="I231" s="38" t="s">
        <v>172</v>
      </c>
      <c r="J231" s="37">
        <v>8517821164</v>
      </c>
      <c r="K231" s="37">
        <v>3</v>
      </c>
      <c r="L231" s="37">
        <v>0.6</v>
      </c>
      <c r="M231" s="39"/>
      <c r="N231" s="35"/>
      <c r="O231" s="47"/>
      <c r="P231" s="39"/>
      <c r="Q231" s="39"/>
      <c r="R231" s="35">
        <v>1</v>
      </c>
      <c r="S231" s="39"/>
      <c r="T231" s="39"/>
      <c r="U231" s="39"/>
      <c r="V231" s="39"/>
      <c r="W231" s="38" t="s">
        <v>27</v>
      </c>
      <c r="X231" s="39"/>
      <c r="Y231" s="39"/>
      <c r="Z231" s="38">
        <f t="shared" si="9"/>
        <v>1</v>
      </c>
      <c r="AA231" s="38">
        <f t="shared" si="10"/>
        <v>0</v>
      </c>
      <c r="AB231" s="38" t="s">
        <v>765</v>
      </c>
      <c r="AC231" s="38" t="s">
        <v>27</v>
      </c>
      <c r="AD231" s="37">
        <v>0</v>
      </c>
      <c r="AE231" s="37">
        <v>0</v>
      </c>
      <c r="AF231" s="37">
        <v>0</v>
      </c>
      <c r="AG231" s="37">
        <v>0</v>
      </c>
      <c r="AH231" s="38" t="s">
        <v>503</v>
      </c>
      <c r="AI231" s="37">
        <v>25</v>
      </c>
      <c r="AJ231" s="47"/>
      <c r="AK231" s="38" t="s">
        <v>594</v>
      </c>
      <c r="AL231" s="38">
        <f t="shared" si="11"/>
        <v>1</v>
      </c>
      <c r="AM231" s="38" t="s">
        <v>27</v>
      </c>
      <c r="AN231" s="38" t="s">
        <v>680</v>
      </c>
      <c r="AO231" s="37">
        <v>29</v>
      </c>
      <c r="AP231" s="38" t="s">
        <v>674</v>
      </c>
      <c r="AQ231" s="38" t="s">
        <v>691</v>
      </c>
      <c r="AR231" s="38" t="s">
        <v>695</v>
      </c>
      <c r="AS231" s="38" t="s">
        <v>727</v>
      </c>
      <c r="AT231" s="38" t="s">
        <v>27</v>
      </c>
      <c r="AU231" s="38" t="s">
        <v>27</v>
      </c>
      <c r="AV231" s="38" t="s">
        <v>710</v>
      </c>
      <c r="AX231" s="34" t="s">
        <v>748</v>
      </c>
    </row>
    <row r="232" spans="1:50" ht="14.25" customHeight="1" x14ac:dyDescent="0.25">
      <c r="A232" s="37">
        <v>576</v>
      </c>
      <c r="B232" s="38" t="s">
        <v>78</v>
      </c>
      <c r="C232" s="38" t="s">
        <v>28</v>
      </c>
      <c r="D232" s="38" t="s">
        <v>43</v>
      </c>
      <c r="E232" s="38"/>
      <c r="F232" s="38" t="s">
        <v>500</v>
      </c>
      <c r="G232" s="37">
        <v>59</v>
      </c>
      <c r="H232" s="37">
        <v>26</v>
      </c>
      <c r="I232" s="38" t="s">
        <v>173</v>
      </c>
      <c r="J232" s="37">
        <v>79215167188</v>
      </c>
      <c r="K232" s="37">
        <v>2.4666666666666699</v>
      </c>
      <c r="L232" s="37">
        <v>0.49333333333333301</v>
      </c>
      <c r="M232" s="37">
        <v>2</v>
      </c>
      <c r="N232" s="35"/>
      <c r="O232" s="35"/>
      <c r="P232" s="37">
        <v>3</v>
      </c>
      <c r="Q232" s="40">
        <v>1</v>
      </c>
      <c r="R232" s="35">
        <v>1</v>
      </c>
      <c r="S232" s="40">
        <v>1</v>
      </c>
      <c r="T232" s="39"/>
      <c r="U232" s="47"/>
      <c r="V232" s="40">
        <v>0.5</v>
      </c>
      <c r="W232" s="38" t="s">
        <v>27</v>
      </c>
      <c r="X232" s="40">
        <v>0.5</v>
      </c>
      <c r="Y232" s="40">
        <v>1</v>
      </c>
      <c r="Z232" s="38">
        <f t="shared" si="9"/>
        <v>10</v>
      </c>
      <c r="AA232" s="38">
        <f t="shared" si="10"/>
        <v>1</v>
      </c>
      <c r="AB232" s="38" t="s">
        <v>102</v>
      </c>
      <c r="AC232" s="38" t="s">
        <v>27</v>
      </c>
      <c r="AD232" s="37">
        <v>0</v>
      </c>
      <c r="AE232" s="37">
        <v>2</v>
      </c>
      <c r="AF232" s="37">
        <v>0</v>
      </c>
      <c r="AG232" s="37">
        <v>3</v>
      </c>
      <c r="AH232" s="38" t="s">
        <v>503</v>
      </c>
      <c r="AI232" s="37">
        <v>25</v>
      </c>
      <c r="AJ232" s="47"/>
      <c r="AK232" s="38" t="s">
        <v>595</v>
      </c>
      <c r="AL232" s="38">
        <f t="shared" si="11"/>
        <v>1</v>
      </c>
      <c r="AM232" s="38" t="s">
        <v>27</v>
      </c>
      <c r="AN232" s="38" t="s">
        <v>673</v>
      </c>
      <c r="AO232" s="37">
        <v>18</v>
      </c>
      <c r="AP232" s="38" t="s">
        <v>677</v>
      </c>
      <c r="AQ232" s="38" t="s">
        <v>728</v>
      </c>
      <c r="AR232" s="38" t="s">
        <v>27</v>
      </c>
      <c r="AS232" s="38" t="s">
        <v>686</v>
      </c>
      <c r="AT232" s="38" t="s">
        <v>27</v>
      </c>
      <c r="AU232" s="38" t="s">
        <v>27</v>
      </c>
      <c r="AV232" s="38" t="s">
        <v>27</v>
      </c>
      <c r="AX232" s="34" t="s">
        <v>747</v>
      </c>
    </row>
    <row r="233" spans="1:50" ht="14.25" customHeight="1" x14ac:dyDescent="0.25">
      <c r="A233" s="37">
        <v>24</v>
      </c>
      <c r="B233" s="38" t="s">
        <v>78</v>
      </c>
      <c r="C233" s="38" t="s">
        <v>28</v>
      </c>
      <c r="D233" s="38" t="s">
        <v>44</v>
      </c>
      <c r="E233" s="38"/>
      <c r="F233" s="38" t="s">
        <v>45</v>
      </c>
      <c r="G233" s="37">
        <v>1</v>
      </c>
      <c r="H233" s="37">
        <v>8</v>
      </c>
      <c r="I233" s="38" t="s">
        <v>98</v>
      </c>
      <c r="J233" s="37">
        <v>871611960</v>
      </c>
      <c r="K233" s="37">
        <v>23.272727272727298</v>
      </c>
      <c r="L233" s="37">
        <v>0.14090909090909101</v>
      </c>
      <c r="M233" s="39"/>
      <c r="N233" s="35"/>
      <c r="O233" s="35"/>
      <c r="P233" s="39"/>
      <c r="Q233" s="39"/>
      <c r="R233" s="35">
        <v>1</v>
      </c>
      <c r="S233" s="39"/>
      <c r="T233" s="39"/>
      <c r="U233" s="39"/>
      <c r="V233" s="39"/>
      <c r="W233" s="38" t="s">
        <v>27</v>
      </c>
      <c r="X233" s="39"/>
      <c r="Y233" s="39"/>
      <c r="Z233" s="38">
        <f t="shared" si="9"/>
        <v>1</v>
      </c>
      <c r="AA233" s="38">
        <f t="shared" si="10"/>
        <v>0</v>
      </c>
      <c r="AB233" s="38" t="s">
        <v>99</v>
      </c>
      <c r="AC233" s="38" t="s">
        <v>27</v>
      </c>
      <c r="AD233" s="37">
        <v>0</v>
      </c>
      <c r="AE233" s="37">
        <v>0</v>
      </c>
      <c r="AF233" s="37">
        <v>0</v>
      </c>
      <c r="AG233" s="37">
        <v>0</v>
      </c>
      <c r="AH233" s="38" t="s">
        <v>90</v>
      </c>
      <c r="AI233" s="37">
        <v>4</v>
      </c>
      <c r="AJ233" s="47"/>
      <c r="AK233" s="38" t="s">
        <v>100</v>
      </c>
      <c r="AL233" s="38">
        <f t="shared" si="11"/>
        <v>1</v>
      </c>
      <c r="AM233" s="38" t="s">
        <v>27</v>
      </c>
      <c r="AN233" s="38" t="s">
        <v>673</v>
      </c>
      <c r="AO233" s="37">
        <v>28</v>
      </c>
      <c r="AP233" s="38" t="s">
        <v>677</v>
      </c>
      <c r="AQ233" s="38" t="s">
        <v>685</v>
      </c>
      <c r="AR233" s="38" t="s">
        <v>27</v>
      </c>
      <c r="AS233" s="38" t="s">
        <v>686</v>
      </c>
      <c r="AT233" s="38" t="s">
        <v>27</v>
      </c>
      <c r="AU233" s="38" t="s">
        <v>27</v>
      </c>
      <c r="AV233" s="38" t="s">
        <v>27</v>
      </c>
      <c r="AX233" s="34" t="s">
        <v>747</v>
      </c>
    </row>
    <row r="234" spans="1:50" ht="14.25" customHeight="1" x14ac:dyDescent="0.25">
      <c r="A234" s="37">
        <v>40</v>
      </c>
      <c r="B234" s="38" t="s">
        <v>78</v>
      </c>
      <c r="C234" s="38" t="s">
        <v>28</v>
      </c>
      <c r="D234" s="38" t="s">
        <v>44</v>
      </c>
      <c r="E234" s="38"/>
      <c r="F234" s="38" t="s">
        <v>45</v>
      </c>
      <c r="G234" s="37">
        <v>1</v>
      </c>
      <c r="H234" s="37">
        <v>8</v>
      </c>
      <c r="I234" s="38" t="s">
        <v>101</v>
      </c>
      <c r="J234" s="37">
        <v>17888851</v>
      </c>
      <c r="K234" s="37">
        <v>23.272727272727298</v>
      </c>
      <c r="L234" s="37">
        <v>0.14090909090909101</v>
      </c>
      <c r="M234" s="35"/>
      <c r="N234" s="35"/>
      <c r="O234" s="35"/>
      <c r="P234" s="35"/>
      <c r="Q234" s="35"/>
      <c r="R234" s="35">
        <v>1</v>
      </c>
      <c r="S234" s="35"/>
      <c r="T234" s="35"/>
      <c r="U234" s="35"/>
      <c r="V234" s="35"/>
      <c r="W234" s="38" t="s">
        <v>27</v>
      </c>
      <c r="X234" s="35"/>
      <c r="Y234" s="35"/>
      <c r="Z234" s="38">
        <f t="shared" si="9"/>
        <v>1</v>
      </c>
      <c r="AA234" s="38">
        <f t="shared" si="10"/>
        <v>0</v>
      </c>
      <c r="AB234" s="38" t="s">
        <v>99</v>
      </c>
      <c r="AC234" s="38" t="s">
        <v>27</v>
      </c>
      <c r="AD234" s="37">
        <v>0</v>
      </c>
      <c r="AE234" s="37">
        <v>0</v>
      </c>
      <c r="AF234" s="37">
        <v>0</v>
      </c>
      <c r="AG234" s="37">
        <v>0</v>
      </c>
      <c r="AH234" s="38" t="s">
        <v>90</v>
      </c>
      <c r="AI234" s="37">
        <v>4</v>
      </c>
      <c r="AJ234" s="35"/>
      <c r="AK234" s="38" t="s">
        <v>100</v>
      </c>
      <c r="AL234" s="38">
        <f t="shared" si="11"/>
        <v>1</v>
      </c>
      <c r="AM234" s="38" t="s">
        <v>27</v>
      </c>
      <c r="AN234" s="38" t="s">
        <v>680</v>
      </c>
      <c r="AO234" s="37">
        <v>30</v>
      </c>
      <c r="AP234" s="38" t="s">
        <v>674</v>
      </c>
      <c r="AQ234" s="38" t="s">
        <v>687</v>
      </c>
      <c r="AR234" s="38" t="s">
        <v>27</v>
      </c>
      <c r="AS234" s="38" t="s">
        <v>688</v>
      </c>
      <c r="AT234" s="38" t="s">
        <v>27</v>
      </c>
      <c r="AU234" s="38" t="s">
        <v>27</v>
      </c>
      <c r="AV234" s="38" t="s">
        <v>27</v>
      </c>
      <c r="AX234" s="34" t="s">
        <v>748</v>
      </c>
    </row>
    <row r="235" spans="1:50" ht="14.25" customHeight="1" x14ac:dyDescent="0.25">
      <c r="A235" s="37">
        <v>56</v>
      </c>
      <c r="B235" s="38" t="s">
        <v>78</v>
      </c>
      <c r="C235" s="38" t="s">
        <v>28</v>
      </c>
      <c r="D235" s="38" t="s">
        <v>44</v>
      </c>
      <c r="E235" s="38"/>
      <c r="F235" s="38" t="s">
        <v>45</v>
      </c>
      <c r="G235" s="37">
        <v>1</v>
      </c>
      <c r="H235" s="37">
        <v>8</v>
      </c>
      <c r="I235" s="38" t="s">
        <v>104</v>
      </c>
      <c r="J235" s="37">
        <v>134766397</v>
      </c>
      <c r="K235" s="37">
        <v>23.272727272727298</v>
      </c>
      <c r="L235" s="37">
        <v>0.14090909090909101</v>
      </c>
      <c r="M235" s="39"/>
      <c r="N235" s="35"/>
      <c r="O235" s="35"/>
      <c r="P235" s="39"/>
      <c r="Q235" s="39"/>
      <c r="R235" s="47">
        <v>1</v>
      </c>
      <c r="S235" s="39"/>
      <c r="T235" s="39"/>
      <c r="U235" s="39"/>
      <c r="V235" s="39"/>
      <c r="W235" s="38" t="s">
        <v>27</v>
      </c>
      <c r="X235" s="39"/>
      <c r="Y235" s="39"/>
      <c r="Z235" s="38">
        <f t="shared" si="9"/>
        <v>1</v>
      </c>
      <c r="AA235" s="38">
        <f t="shared" si="10"/>
        <v>0</v>
      </c>
      <c r="AB235" s="38" t="s">
        <v>99</v>
      </c>
      <c r="AC235" s="38" t="s">
        <v>27</v>
      </c>
      <c r="AD235" s="37">
        <v>0</v>
      </c>
      <c r="AE235" s="37">
        <v>0</v>
      </c>
      <c r="AF235" s="37">
        <v>0</v>
      </c>
      <c r="AG235" s="37">
        <v>0</v>
      </c>
      <c r="AH235" s="38" t="s">
        <v>90</v>
      </c>
      <c r="AI235" s="37">
        <v>4</v>
      </c>
      <c r="AJ235" s="39"/>
      <c r="AK235" s="38" t="s">
        <v>100</v>
      </c>
      <c r="AL235" s="38">
        <f t="shared" si="11"/>
        <v>1</v>
      </c>
      <c r="AM235" s="38" t="s">
        <v>27</v>
      </c>
      <c r="AN235" s="38" t="s">
        <v>673</v>
      </c>
      <c r="AO235" s="37">
        <v>20</v>
      </c>
      <c r="AP235" s="38" t="s">
        <v>674</v>
      </c>
      <c r="AQ235" s="38" t="s">
        <v>689</v>
      </c>
      <c r="AR235" s="38" t="s">
        <v>27</v>
      </c>
      <c r="AS235" s="38" t="s">
        <v>27</v>
      </c>
      <c r="AT235" s="38" t="s">
        <v>27</v>
      </c>
      <c r="AU235" s="38" t="s">
        <v>27</v>
      </c>
      <c r="AV235" s="38" t="s">
        <v>27</v>
      </c>
      <c r="AX235" s="34" t="s">
        <v>747</v>
      </c>
    </row>
    <row r="236" spans="1:50" ht="14.25" customHeight="1" x14ac:dyDescent="0.25">
      <c r="A236" s="37">
        <v>79</v>
      </c>
      <c r="B236" s="38" t="s">
        <v>78</v>
      </c>
      <c r="C236" s="38" t="s">
        <v>26</v>
      </c>
      <c r="D236" s="38" t="s">
        <v>44</v>
      </c>
      <c r="E236" s="38"/>
      <c r="F236" s="38" t="s">
        <v>45</v>
      </c>
      <c r="G236" s="37">
        <v>1</v>
      </c>
      <c r="H236" s="37">
        <v>8</v>
      </c>
      <c r="I236" s="38" t="s">
        <v>106</v>
      </c>
      <c r="J236" s="37">
        <v>90153375</v>
      </c>
      <c r="K236" s="37">
        <v>0</v>
      </c>
      <c r="L236" s="37">
        <v>0</v>
      </c>
      <c r="M236" s="37">
        <v>6</v>
      </c>
      <c r="N236" s="35"/>
      <c r="O236" s="40">
        <v>3</v>
      </c>
      <c r="P236" s="37">
        <v>9</v>
      </c>
      <c r="Q236" s="37">
        <v>2</v>
      </c>
      <c r="R236" s="39"/>
      <c r="S236" s="37">
        <v>2</v>
      </c>
      <c r="T236" s="40">
        <v>1</v>
      </c>
      <c r="U236" s="39"/>
      <c r="V236" s="37">
        <v>2</v>
      </c>
      <c r="W236" s="38" t="s">
        <v>27</v>
      </c>
      <c r="X236" s="37">
        <v>1</v>
      </c>
      <c r="Y236" s="37">
        <v>3</v>
      </c>
      <c r="Z236" s="38">
        <f t="shared" si="9"/>
        <v>29</v>
      </c>
      <c r="AA236" s="38">
        <f t="shared" si="10"/>
        <v>3</v>
      </c>
      <c r="AB236" s="38" t="s">
        <v>27</v>
      </c>
      <c r="AC236" s="38" t="s">
        <v>27</v>
      </c>
      <c r="AD236" s="37">
        <v>1</v>
      </c>
      <c r="AE236" s="37">
        <v>3</v>
      </c>
      <c r="AF236" s="37">
        <v>0</v>
      </c>
      <c r="AG236" s="37">
        <v>9</v>
      </c>
      <c r="AH236" s="38" t="s">
        <v>116</v>
      </c>
      <c r="AI236" s="37">
        <v>1</v>
      </c>
      <c r="AJ236" s="37">
        <v>1</v>
      </c>
      <c r="AK236" s="38" t="s">
        <v>230</v>
      </c>
      <c r="AL236" s="38">
        <f t="shared" si="11"/>
        <v>1</v>
      </c>
      <c r="AM236" s="38" t="s">
        <v>27</v>
      </c>
      <c r="AN236" s="38" t="s">
        <v>673</v>
      </c>
      <c r="AO236" s="37">
        <v>18</v>
      </c>
      <c r="AP236" s="38" t="s">
        <v>677</v>
      </c>
      <c r="AQ236" s="38" t="s">
        <v>690</v>
      </c>
      <c r="AR236" s="38" t="s">
        <v>27</v>
      </c>
      <c r="AS236" s="38" t="s">
        <v>27</v>
      </c>
      <c r="AT236" s="38" t="s">
        <v>27</v>
      </c>
      <c r="AU236" s="38" t="s">
        <v>27</v>
      </c>
      <c r="AV236" s="38" t="s">
        <v>27</v>
      </c>
      <c r="AX236" s="34" t="s">
        <v>747</v>
      </c>
    </row>
    <row r="237" spans="1:50" ht="14.25" customHeight="1" x14ac:dyDescent="0.25">
      <c r="A237" s="37">
        <v>105</v>
      </c>
      <c r="B237" s="38" t="s">
        <v>78</v>
      </c>
      <c r="C237" s="38" t="s">
        <v>28</v>
      </c>
      <c r="D237" s="38" t="s">
        <v>44</v>
      </c>
      <c r="E237" s="38"/>
      <c r="F237" s="38" t="s">
        <v>45</v>
      </c>
      <c r="G237" s="37">
        <v>1</v>
      </c>
      <c r="H237" s="37">
        <v>8</v>
      </c>
      <c r="I237" s="38" t="s">
        <v>114</v>
      </c>
      <c r="J237" s="37">
        <v>17888853</v>
      </c>
      <c r="K237" s="37">
        <v>56.363636363636402</v>
      </c>
      <c r="L237" s="37">
        <v>0.55454545454545401</v>
      </c>
      <c r="M237" s="47"/>
      <c r="N237" s="35"/>
      <c r="O237" s="47"/>
      <c r="P237" s="47"/>
      <c r="Q237" s="47"/>
      <c r="R237" s="35">
        <v>1</v>
      </c>
      <c r="S237" s="47"/>
      <c r="T237" s="47"/>
      <c r="U237" s="47"/>
      <c r="V237" s="47"/>
      <c r="W237" s="38" t="s">
        <v>27</v>
      </c>
      <c r="X237" s="47"/>
      <c r="Y237" s="47"/>
      <c r="Z237" s="38">
        <f t="shared" si="9"/>
        <v>1</v>
      </c>
      <c r="AA237" s="38">
        <f t="shared" si="10"/>
        <v>0</v>
      </c>
      <c r="AB237" s="38" t="s">
        <v>102</v>
      </c>
      <c r="AC237" s="38" t="s">
        <v>27</v>
      </c>
      <c r="AD237" s="37">
        <v>0</v>
      </c>
      <c r="AE237" s="37">
        <v>0</v>
      </c>
      <c r="AF237" s="37">
        <v>0</v>
      </c>
      <c r="AG237" s="37">
        <v>0</v>
      </c>
      <c r="AH237" s="38" t="s">
        <v>90</v>
      </c>
      <c r="AI237" s="37">
        <v>4</v>
      </c>
      <c r="AJ237" s="47"/>
      <c r="AK237" s="38" t="s">
        <v>91</v>
      </c>
      <c r="AL237" s="38">
        <f t="shared" si="11"/>
        <v>1</v>
      </c>
      <c r="AM237" s="38" t="s">
        <v>27</v>
      </c>
      <c r="AN237" s="38" t="s">
        <v>680</v>
      </c>
      <c r="AO237" s="37">
        <v>30</v>
      </c>
      <c r="AP237" s="38" t="s">
        <v>674</v>
      </c>
      <c r="AQ237" s="38" t="s">
        <v>687</v>
      </c>
      <c r="AR237" s="38" t="s">
        <v>27</v>
      </c>
      <c r="AS237" s="38" t="s">
        <v>688</v>
      </c>
      <c r="AT237" s="38" t="s">
        <v>27</v>
      </c>
      <c r="AU237" s="38" t="s">
        <v>27</v>
      </c>
      <c r="AV237" s="38" t="s">
        <v>27</v>
      </c>
      <c r="AX237" s="34" t="s">
        <v>748</v>
      </c>
    </row>
    <row r="238" spans="1:50" ht="14.25" customHeight="1" x14ac:dyDescent="0.25">
      <c r="A238" s="37">
        <v>153</v>
      </c>
      <c r="B238" s="38" t="s">
        <v>78</v>
      </c>
      <c r="C238" s="38" t="s">
        <v>26</v>
      </c>
      <c r="D238" s="38" t="s">
        <v>44</v>
      </c>
      <c r="E238" s="38"/>
      <c r="F238" s="38" t="s">
        <v>45</v>
      </c>
      <c r="G238" s="37">
        <v>1</v>
      </c>
      <c r="H238" s="37">
        <v>8</v>
      </c>
      <c r="I238" s="38" t="s">
        <v>121</v>
      </c>
      <c r="J238" s="37">
        <v>8870124178</v>
      </c>
      <c r="K238" s="37">
        <v>61.615384615384599</v>
      </c>
      <c r="L238" s="37">
        <v>0.64247020585048797</v>
      </c>
      <c r="M238" s="39"/>
      <c r="N238" s="35"/>
      <c r="O238" s="39"/>
      <c r="P238" s="39"/>
      <c r="Q238" s="39"/>
      <c r="R238" s="35">
        <v>1</v>
      </c>
      <c r="S238" s="39"/>
      <c r="T238" s="35"/>
      <c r="U238" s="35"/>
      <c r="V238" s="39"/>
      <c r="W238" s="38" t="s">
        <v>27</v>
      </c>
      <c r="X238" s="39"/>
      <c r="Y238" s="39"/>
      <c r="Z238" s="38">
        <f t="shared" si="9"/>
        <v>1</v>
      </c>
      <c r="AA238" s="38">
        <f t="shared" si="10"/>
        <v>0</v>
      </c>
      <c r="AB238" s="38" t="s">
        <v>89</v>
      </c>
      <c r="AC238" s="38" t="s">
        <v>27</v>
      </c>
      <c r="AD238" s="37">
        <v>0</v>
      </c>
      <c r="AE238" s="37">
        <v>0</v>
      </c>
      <c r="AF238" s="37">
        <v>0</v>
      </c>
      <c r="AG238" s="37">
        <v>0</v>
      </c>
      <c r="AH238" s="38" t="s">
        <v>90</v>
      </c>
      <c r="AI238" s="37">
        <v>4</v>
      </c>
      <c r="AJ238" s="39"/>
      <c r="AK238" s="38" t="s">
        <v>91</v>
      </c>
      <c r="AL238" s="38">
        <f t="shared" si="11"/>
        <v>1</v>
      </c>
      <c r="AM238" s="38" t="s">
        <v>27</v>
      </c>
      <c r="AN238" s="38" t="s">
        <v>673</v>
      </c>
      <c r="AO238" s="37">
        <v>21</v>
      </c>
      <c r="AP238" s="38" t="s">
        <v>677</v>
      </c>
      <c r="AQ238" s="38" t="s">
        <v>693</v>
      </c>
      <c r="AR238" s="38" t="s">
        <v>27</v>
      </c>
      <c r="AS238" s="38" t="s">
        <v>27</v>
      </c>
      <c r="AT238" s="38" t="s">
        <v>27</v>
      </c>
      <c r="AU238" s="38" t="s">
        <v>27</v>
      </c>
      <c r="AV238" s="38" t="s">
        <v>27</v>
      </c>
      <c r="AX238" s="34" t="s">
        <v>747</v>
      </c>
    </row>
    <row r="239" spans="1:50" ht="14.25" customHeight="1" x14ac:dyDescent="0.25">
      <c r="A239" s="37">
        <v>234</v>
      </c>
      <c r="B239" s="38" t="s">
        <v>78</v>
      </c>
      <c r="C239" s="38" t="s">
        <v>26</v>
      </c>
      <c r="D239" s="38" t="s">
        <v>44</v>
      </c>
      <c r="E239" s="38"/>
      <c r="F239" s="38" t="s">
        <v>45</v>
      </c>
      <c r="G239" s="37">
        <v>1</v>
      </c>
      <c r="H239" s="37">
        <v>8</v>
      </c>
      <c r="I239" s="38" t="s">
        <v>130</v>
      </c>
      <c r="J239" s="37">
        <v>3712062108</v>
      </c>
      <c r="K239" s="37">
        <v>0</v>
      </c>
      <c r="L239" s="37">
        <v>0</v>
      </c>
      <c r="M239" s="47"/>
      <c r="N239" s="35"/>
      <c r="O239" s="47"/>
      <c r="P239" s="47"/>
      <c r="Q239" s="47"/>
      <c r="R239" s="35"/>
      <c r="S239" s="47"/>
      <c r="T239" s="47"/>
      <c r="U239" s="47"/>
      <c r="V239" s="47"/>
      <c r="W239" s="38" t="s">
        <v>27</v>
      </c>
      <c r="X239" s="47"/>
      <c r="Y239" s="47"/>
      <c r="Z239" s="38">
        <f t="shared" si="9"/>
        <v>0</v>
      </c>
      <c r="AA239" s="38">
        <f t="shared" si="10"/>
        <v>0</v>
      </c>
      <c r="AB239" s="38" t="s">
        <v>27</v>
      </c>
      <c r="AC239" s="38" t="s">
        <v>27</v>
      </c>
      <c r="AD239" s="37">
        <v>0</v>
      </c>
      <c r="AE239" s="37">
        <v>0</v>
      </c>
      <c r="AF239" s="37">
        <v>0</v>
      </c>
      <c r="AG239" s="37">
        <v>0</v>
      </c>
      <c r="AH239" s="38" t="s">
        <v>90</v>
      </c>
      <c r="AI239" s="37">
        <v>4</v>
      </c>
      <c r="AJ239" s="35"/>
      <c r="AK239" s="38" t="s">
        <v>238</v>
      </c>
      <c r="AL239" s="38">
        <f t="shared" si="11"/>
        <v>1</v>
      </c>
      <c r="AM239" s="38" t="s">
        <v>27</v>
      </c>
      <c r="AN239" s="38" t="s">
        <v>680</v>
      </c>
      <c r="AO239" s="37">
        <v>28</v>
      </c>
      <c r="AP239" s="38" t="s">
        <v>677</v>
      </c>
      <c r="AQ239" s="38" t="s">
        <v>700</v>
      </c>
      <c r="AR239" s="38" t="s">
        <v>695</v>
      </c>
      <c r="AS239" s="38" t="s">
        <v>701</v>
      </c>
      <c r="AT239" s="38" t="s">
        <v>27</v>
      </c>
      <c r="AU239" s="38" t="s">
        <v>27</v>
      </c>
      <c r="AV239" s="38" t="s">
        <v>27</v>
      </c>
      <c r="AX239" s="34" t="s">
        <v>748</v>
      </c>
    </row>
    <row r="240" spans="1:50" ht="14.25" customHeight="1" x14ac:dyDescent="0.25">
      <c r="A240" s="37">
        <v>268</v>
      </c>
      <c r="B240" s="38" t="s">
        <v>78</v>
      </c>
      <c r="C240" s="38" t="s">
        <v>26</v>
      </c>
      <c r="D240" s="38" t="s">
        <v>44</v>
      </c>
      <c r="E240" s="38"/>
      <c r="F240" s="38" t="s">
        <v>45</v>
      </c>
      <c r="G240" s="37">
        <v>1</v>
      </c>
      <c r="H240" s="37">
        <v>8</v>
      </c>
      <c r="I240" s="38" t="s">
        <v>134</v>
      </c>
      <c r="J240" s="37">
        <v>828360120</v>
      </c>
      <c r="K240" s="37">
        <v>31</v>
      </c>
      <c r="L240" s="37">
        <v>0.21126760563380301</v>
      </c>
      <c r="M240" s="35"/>
      <c r="N240" s="35"/>
      <c r="O240" s="35"/>
      <c r="P240" s="35"/>
      <c r="Q240" s="35"/>
      <c r="R240" s="35">
        <v>1</v>
      </c>
      <c r="S240" s="35"/>
      <c r="T240" s="35"/>
      <c r="U240" s="35"/>
      <c r="V240" s="35"/>
      <c r="W240" s="38" t="s">
        <v>27</v>
      </c>
      <c r="X240" s="35"/>
      <c r="Y240" s="35"/>
      <c r="Z240" s="38">
        <f t="shared" si="9"/>
        <v>1</v>
      </c>
      <c r="AA240" s="38">
        <f t="shared" si="10"/>
        <v>0</v>
      </c>
      <c r="AB240" s="38" t="s">
        <v>765</v>
      </c>
      <c r="AC240" s="38" t="s">
        <v>27</v>
      </c>
      <c r="AD240" s="37">
        <v>0</v>
      </c>
      <c r="AE240" s="37">
        <v>0</v>
      </c>
      <c r="AF240" s="37">
        <v>0</v>
      </c>
      <c r="AG240" s="37">
        <v>0</v>
      </c>
      <c r="AH240" s="38" t="s">
        <v>90</v>
      </c>
      <c r="AI240" s="37">
        <v>4</v>
      </c>
      <c r="AJ240" s="35"/>
      <c r="AK240" s="38" t="s">
        <v>100</v>
      </c>
      <c r="AL240" s="38">
        <f t="shared" si="11"/>
        <v>1</v>
      </c>
      <c r="AM240" s="38" t="s">
        <v>27</v>
      </c>
      <c r="AN240" s="38" t="s">
        <v>673</v>
      </c>
      <c r="AO240" s="37">
        <v>26</v>
      </c>
      <c r="AP240" s="38" t="s">
        <v>674</v>
      </c>
      <c r="AQ240" s="38" t="s">
        <v>678</v>
      </c>
      <c r="AR240" s="38" t="s">
        <v>27</v>
      </c>
      <c r="AS240" s="38" t="s">
        <v>702</v>
      </c>
      <c r="AT240" s="38" t="s">
        <v>27</v>
      </c>
      <c r="AU240" s="38" t="s">
        <v>27</v>
      </c>
      <c r="AV240" s="38" t="s">
        <v>27</v>
      </c>
      <c r="AX240" s="34" t="s">
        <v>748</v>
      </c>
    </row>
    <row r="241" spans="1:50" ht="14.25" customHeight="1" x14ac:dyDescent="0.25">
      <c r="A241" s="37">
        <v>304</v>
      </c>
      <c r="B241" s="38" t="s">
        <v>78</v>
      </c>
      <c r="C241" s="38" t="s">
        <v>28</v>
      </c>
      <c r="D241" s="38" t="s">
        <v>44</v>
      </c>
      <c r="E241" s="38"/>
      <c r="F241" s="38" t="s">
        <v>45</v>
      </c>
      <c r="G241" s="37">
        <v>1</v>
      </c>
      <c r="H241" s="37">
        <v>8</v>
      </c>
      <c r="I241" s="38" t="s">
        <v>140</v>
      </c>
      <c r="J241" s="37">
        <v>79247246103</v>
      </c>
      <c r="K241" s="37">
        <v>56.363636363636402</v>
      </c>
      <c r="L241" s="37">
        <v>0.55454545454545401</v>
      </c>
      <c r="M241" s="39"/>
      <c r="N241" s="35"/>
      <c r="O241" s="35"/>
      <c r="P241" s="39"/>
      <c r="Q241" s="39"/>
      <c r="R241" s="35">
        <v>1</v>
      </c>
      <c r="S241" s="39"/>
      <c r="T241" s="35"/>
      <c r="U241" s="35"/>
      <c r="V241" s="35"/>
      <c r="W241" s="38" t="s">
        <v>27</v>
      </c>
      <c r="X241" s="35"/>
      <c r="Y241" s="35"/>
      <c r="Z241" s="38">
        <f t="shared" si="9"/>
        <v>1</v>
      </c>
      <c r="AA241" s="38">
        <f t="shared" si="10"/>
        <v>0</v>
      </c>
      <c r="AB241" s="38" t="s">
        <v>102</v>
      </c>
      <c r="AC241" s="38" t="s">
        <v>27</v>
      </c>
      <c r="AD241" s="37">
        <v>0</v>
      </c>
      <c r="AE241" s="37">
        <v>0</v>
      </c>
      <c r="AF241" s="37">
        <v>0</v>
      </c>
      <c r="AG241" s="37">
        <v>0</v>
      </c>
      <c r="AH241" s="38" t="s">
        <v>90</v>
      </c>
      <c r="AI241" s="37">
        <v>4</v>
      </c>
      <c r="AJ241" s="35"/>
      <c r="AK241" s="38" t="s">
        <v>145</v>
      </c>
      <c r="AL241" s="38">
        <f t="shared" si="11"/>
        <v>1</v>
      </c>
      <c r="AM241" s="38" t="s">
        <v>27</v>
      </c>
      <c r="AN241" s="38" t="s">
        <v>673</v>
      </c>
      <c r="AO241" s="37">
        <v>18</v>
      </c>
      <c r="AP241" s="38" t="s">
        <v>674</v>
      </c>
      <c r="AQ241" s="38" t="s">
        <v>705</v>
      </c>
      <c r="AR241" s="38" t="s">
        <v>27</v>
      </c>
      <c r="AS241" s="38" t="s">
        <v>686</v>
      </c>
      <c r="AT241" s="38" t="s">
        <v>27</v>
      </c>
      <c r="AU241" s="38" t="s">
        <v>27</v>
      </c>
      <c r="AV241" s="38" t="s">
        <v>696</v>
      </c>
      <c r="AX241" s="34" t="s">
        <v>747</v>
      </c>
    </row>
    <row r="242" spans="1:50" ht="14.25" customHeight="1" x14ac:dyDescent="0.25">
      <c r="A242" s="37">
        <v>337</v>
      </c>
      <c r="B242" s="38" t="s">
        <v>78</v>
      </c>
      <c r="C242" s="38" t="s">
        <v>28</v>
      </c>
      <c r="D242" s="38" t="s">
        <v>44</v>
      </c>
      <c r="E242" s="38"/>
      <c r="F242" s="38" t="s">
        <v>45</v>
      </c>
      <c r="G242" s="37">
        <v>1</v>
      </c>
      <c r="H242" s="37">
        <v>8</v>
      </c>
      <c r="I242" s="38" t="s">
        <v>144</v>
      </c>
      <c r="J242" s="37">
        <v>46525319</v>
      </c>
      <c r="K242" s="37">
        <v>56.363636363636402</v>
      </c>
      <c r="L242" s="37">
        <v>0.55454545454545401</v>
      </c>
      <c r="M242" s="39"/>
      <c r="N242" s="35"/>
      <c r="O242" s="35"/>
      <c r="P242" s="39"/>
      <c r="Q242" s="39"/>
      <c r="R242" s="35">
        <v>1</v>
      </c>
      <c r="S242" s="39"/>
      <c r="T242" s="35"/>
      <c r="U242" s="39"/>
      <c r="V242" s="39"/>
      <c r="W242" s="38" t="s">
        <v>27</v>
      </c>
      <c r="X242" s="39"/>
      <c r="Y242" s="39"/>
      <c r="Z242" s="38">
        <f t="shared" si="9"/>
        <v>1</v>
      </c>
      <c r="AA242" s="38">
        <f t="shared" si="10"/>
        <v>0</v>
      </c>
      <c r="AB242" s="38" t="s">
        <v>102</v>
      </c>
      <c r="AC242" s="38" t="s">
        <v>27</v>
      </c>
      <c r="AD242" s="37">
        <v>0</v>
      </c>
      <c r="AE242" s="37">
        <v>0</v>
      </c>
      <c r="AF242" s="37">
        <v>0</v>
      </c>
      <c r="AG242" s="37">
        <v>0</v>
      </c>
      <c r="AH242" s="38" t="s">
        <v>90</v>
      </c>
      <c r="AI242" s="37">
        <v>4</v>
      </c>
      <c r="AJ242" s="35"/>
      <c r="AK242" s="38" t="s">
        <v>91</v>
      </c>
      <c r="AL242" s="38">
        <f t="shared" si="11"/>
        <v>1</v>
      </c>
      <c r="AM242" s="38" t="s">
        <v>27</v>
      </c>
      <c r="AN242" s="38" t="s">
        <v>673</v>
      </c>
      <c r="AO242" s="37">
        <v>28</v>
      </c>
      <c r="AP242" s="38" t="s">
        <v>677</v>
      </c>
      <c r="AQ242" s="38" t="s">
        <v>706</v>
      </c>
      <c r="AR242" s="38" t="s">
        <v>27</v>
      </c>
      <c r="AS242" s="38" t="s">
        <v>27</v>
      </c>
      <c r="AT242" s="38" t="s">
        <v>27</v>
      </c>
      <c r="AU242" s="38" t="s">
        <v>27</v>
      </c>
      <c r="AV242" s="38" t="s">
        <v>27</v>
      </c>
      <c r="AX242" s="34" t="s">
        <v>747</v>
      </c>
    </row>
    <row r="243" spans="1:50" ht="14.25" customHeight="1" x14ac:dyDescent="0.25">
      <c r="A243" s="37">
        <v>374</v>
      </c>
      <c r="B243" s="38" t="s">
        <v>78</v>
      </c>
      <c r="C243" s="38" t="s">
        <v>26</v>
      </c>
      <c r="D243" s="38" t="s">
        <v>44</v>
      </c>
      <c r="E243" s="38"/>
      <c r="F243" s="38" t="s">
        <v>45</v>
      </c>
      <c r="G243" s="37">
        <v>1</v>
      </c>
      <c r="H243" s="37">
        <v>8</v>
      </c>
      <c r="I243" s="38" t="s">
        <v>149</v>
      </c>
      <c r="J243" s="37">
        <v>8877127178</v>
      </c>
      <c r="K243" s="37">
        <v>31</v>
      </c>
      <c r="L243" s="37">
        <v>0.21126760563380301</v>
      </c>
      <c r="M243" s="47"/>
      <c r="N243" s="35"/>
      <c r="O243" s="35"/>
      <c r="P243" s="47"/>
      <c r="Q243" s="47"/>
      <c r="R243" s="35">
        <v>1</v>
      </c>
      <c r="S243" s="47"/>
      <c r="T243" s="47"/>
      <c r="U243" s="47"/>
      <c r="V243" s="47"/>
      <c r="W243" s="38" t="s">
        <v>27</v>
      </c>
      <c r="X243" s="47"/>
      <c r="Y243" s="47"/>
      <c r="Z243" s="38">
        <f t="shared" si="9"/>
        <v>1</v>
      </c>
      <c r="AA243" s="38">
        <f t="shared" si="10"/>
        <v>0</v>
      </c>
      <c r="AB243" s="38" t="s">
        <v>765</v>
      </c>
      <c r="AC243" s="38" t="s">
        <v>27</v>
      </c>
      <c r="AD243" s="37">
        <v>0</v>
      </c>
      <c r="AE243" s="37">
        <v>0</v>
      </c>
      <c r="AF243" s="37">
        <v>0</v>
      </c>
      <c r="AG243" s="37">
        <v>0</v>
      </c>
      <c r="AH243" s="38" t="s">
        <v>90</v>
      </c>
      <c r="AI243" s="37">
        <v>4</v>
      </c>
      <c r="AJ243" s="47"/>
      <c r="AK243" s="38" t="s">
        <v>186</v>
      </c>
      <c r="AL243" s="38">
        <f t="shared" si="11"/>
        <v>1</v>
      </c>
      <c r="AM243" s="38" t="s">
        <v>27</v>
      </c>
      <c r="AN243" s="38" t="s">
        <v>680</v>
      </c>
      <c r="AO243" s="37">
        <v>24</v>
      </c>
      <c r="AP243" s="38" t="s">
        <v>677</v>
      </c>
      <c r="AQ243" s="38" t="s">
        <v>711</v>
      </c>
      <c r="AR243" s="38" t="s">
        <v>27</v>
      </c>
      <c r="AS243" s="38" t="s">
        <v>686</v>
      </c>
      <c r="AT243" s="38" t="s">
        <v>27</v>
      </c>
      <c r="AU243" s="38" t="s">
        <v>27</v>
      </c>
      <c r="AV243" s="38" t="s">
        <v>27</v>
      </c>
      <c r="AX243" s="34" t="s">
        <v>747</v>
      </c>
    </row>
    <row r="244" spans="1:50" ht="14.25" customHeight="1" x14ac:dyDescent="0.25">
      <c r="A244" s="37">
        <v>390</v>
      </c>
      <c r="B244" s="38" t="s">
        <v>78</v>
      </c>
      <c r="C244" s="38" t="s">
        <v>26</v>
      </c>
      <c r="D244" s="38" t="s">
        <v>44</v>
      </c>
      <c r="E244" s="38"/>
      <c r="F244" s="38" t="s">
        <v>45</v>
      </c>
      <c r="G244" s="37">
        <v>1</v>
      </c>
      <c r="H244" s="37">
        <v>8</v>
      </c>
      <c r="I244" s="38" t="s">
        <v>81</v>
      </c>
      <c r="J244" s="37">
        <v>9591241137</v>
      </c>
      <c r="K244" s="37">
        <v>61.615384615384599</v>
      </c>
      <c r="L244" s="37">
        <v>0.64247020585048797</v>
      </c>
      <c r="M244" s="37">
        <v>1</v>
      </c>
      <c r="N244" s="35"/>
      <c r="O244" s="39"/>
      <c r="P244" s="37">
        <v>1</v>
      </c>
      <c r="Q244" s="39"/>
      <c r="R244" s="40">
        <v>1</v>
      </c>
      <c r="S244" s="39"/>
      <c r="T244" s="40">
        <v>1</v>
      </c>
      <c r="U244" s="39"/>
      <c r="V244" s="39"/>
      <c r="W244" s="38" t="s">
        <v>27</v>
      </c>
      <c r="X244" s="39"/>
      <c r="Y244" s="39"/>
      <c r="Z244" s="38">
        <f t="shared" si="9"/>
        <v>4</v>
      </c>
      <c r="AA244" s="38">
        <f t="shared" si="10"/>
        <v>0</v>
      </c>
      <c r="AB244" s="38" t="s">
        <v>89</v>
      </c>
      <c r="AC244" s="38" t="s">
        <v>27</v>
      </c>
      <c r="AD244" s="37">
        <v>0</v>
      </c>
      <c r="AE244" s="37">
        <v>1</v>
      </c>
      <c r="AF244" s="37">
        <v>0</v>
      </c>
      <c r="AG244" s="37">
        <v>3</v>
      </c>
      <c r="AH244" s="38" t="s">
        <v>90</v>
      </c>
      <c r="AI244" s="37">
        <v>4</v>
      </c>
      <c r="AJ244" s="35"/>
      <c r="AK244" s="38" t="s">
        <v>245</v>
      </c>
      <c r="AL244" s="38">
        <f t="shared" si="11"/>
        <v>1</v>
      </c>
      <c r="AM244" s="38" t="s">
        <v>27</v>
      </c>
      <c r="AN244" s="38" t="s">
        <v>673</v>
      </c>
      <c r="AO244" s="37">
        <v>26</v>
      </c>
      <c r="AP244" s="38" t="s">
        <v>674</v>
      </c>
      <c r="AQ244" s="38" t="s">
        <v>675</v>
      </c>
      <c r="AR244" s="38" t="s">
        <v>27</v>
      </c>
      <c r="AS244" s="38" t="s">
        <v>676</v>
      </c>
      <c r="AT244" s="38" t="s">
        <v>27</v>
      </c>
      <c r="AU244" s="38" t="s">
        <v>27</v>
      </c>
      <c r="AV244" s="38" t="s">
        <v>27</v>
      </c>
      <c r="AX244" s="34" t="s">
        <v>748</v>
      </c>
    </row>
    <row r="245" spans="1:50" ht="14.25" customHeight="1" x14ac:dyDescent="0.25">
      <c r="A245" s="37">
        <v>423</v>
      </c>
      <c r="B245" s="38" t="s">
        <v>78</v>
      </c>
      <c r="C245" s="38" t="s">
        <v>26</v>
      </c>
      <c r="D245" s="38" t="s">
        <v>44</v>
      </c>
      <c r="E245" s="38"/>
      <c r="F245" s="38" t="s">
        <v>45</v>
      </c>
      <c r="G245" s="37">
        <v>1</v>
      </c>
      <c r="H245" s="37">
        <v>8</v>
      </c>
      <c r="I245" s="38" t="s">
        <v>88</v>
      </c>
      <c r="J245" s="37">
        <v>217831744</v>
      </c>
      <c r="K245" s="37">
        <v>0</v>
      </c>
      <c r="L245" s="37">
        <v>0</v>
      </c>
      <c r="M245" s="39"/>
      <c r="N245" s="35"/>
      <c r="O245" s="47"/>
      <c r="P245" s="39"/>
      <c r="Q245" s="39"/>
      <c r="R245" s="35"/>
      <c r="S245" s="39"/>
      <c r="T245" s="47"/>
      <c r="U245" s="39"/>
      <c r="V245" s="39"/>
      <c r="W245" s="38" t="s">
        <v>27</v>
      </c>
      <c r="X245" s="47"/>
      <c r="Y245" s="39"/>
      <c r="Z245" s="38">
        <f t="shared" si="9"/>
        <v>0</v>
      </c>
      <c r="AA245" s="38">
        <f t="shared" si="10"/>
        <v>0</v>
      </c>
      <c r="AB245" s="38" t="s">
        <v>27</v>
      </c>
      <c r="AC245" s="38" t="s">
        <v>27</v>
      </c>
      <c r="AD245" s="37">
        <v>0</v>
      </c>
      <c r="AE245" s="37">
        <v>0</v>
      </c>
      <c r="AF245" s="37">
        <v>0</v>
      </c>
      <c r="AG245" s="37">
        <v>1</v>
      </c>
      <c r="AH245" s="38" t="s">
        <v>90</v>
      </c>
      <c r="AI245" s="37">
        <v>4</v>
      </c>
      <c r="AJ245" s="47"/>
      <c r="AK245" s="38" t="s">
        <v>27</v>
      </c>
      <c r="AL245" s="38">
        <f t="shared" si="11"/>
        <v>1</v>
      </c>
      <c r="AM245" s="38" t="s">
        <v>27</v>
      </c>
      <c r="AN245" s="38" t="s">
        <v>673</v>
      </c>
      <c r="AO245" s="37">
        <v>24</v>
      </c>
      <c r="AP245" s="38" t="s">
        <v>677</v>
      </c>
      <c r="AQ245" s="38" t="s">
        <v>679</v>
      </c>
      <c r="AR245" s="38" t="s">
        <v>27</v>
      </c>
      <c r="AS245" s="38" t="s">
        <v>27</v>
      </c>
      <c r="AT245" s="38" t="s">
        <v>27</v>
      </c>
      <c r="AU245" s="38" t="s">
        <v>27</v>
      </c>
      <c r="AV245" s="38" t="s">
        <v>27</v>
      </c>
      <c r="AX245" s="34" t="s">
        <v>747</v>
      </c>
    </row>
    <row r="246" spans="1:50" ht="14.25" customHeight="1" x14ac:dyDescent="0.25">
      <c r="A246" s="37">
        <v>471</v>
      </c>
      <c r="B246" s="38" t="s">
        <v>78</v>
      </c>
      <c r="C246" s="38" t="s">
        <v>26</v>
      </c>
      <c r="D246" s="38" t="s">
        <v>44</v>
      </c>
      <c r="E246" s="38"/>
      <c r="F246" s="38" t="s">
        <v>45</v>
      </c>
      <c r="G246" s="37">
        <v>1</v>
      </c>
      <c r="H246" s="37">
        <v>8</v>
      </c>
      <c r="I246" s="38" t="s">
        <v>154</v>
      </c>
      <c r="J246" s="37">
        <v>851786688</v>
      </c>
      <c r="K246" s="37">
        <v>31</v>
      </c>
      <c r="L246" s="37">
        <v>0.21126760563380301</v>
      </c>
      <c r="M246" s="35"/>
      <c r="N246" s="35"/>
      <c r="O246" s="35"/>
      <c r="P246" s="35"/>
      <c r="Q246" s="35"/>
      <c r="R246" s="35">
        <v>1</v>
      </c>
      <c r="S246" s="35"/>
      <c r="T246" s="35"/>
      <c r="U246" s="35"/>
      <c r="V246" s="35"/>
      <c r="W246" s="38" t="s">
        <v>27</v>
      </c>
      <c r="X246" s="35"/>
      <c r="Y246" s="35"/>
      <c r="Z246" s="38">
        <f t="shared" si="9"/>
        <v>1</v>
      </c>
      <c r="AA246" s="38">
        <f t="shared" si="10"/>
        <v>0</v>
      </c>
      <c r="AB246" s="38" t="s">
        <v>765</v>
      </c>
      <c r="AC246" s="38" t="s">
        <v>27</v>
      </c>
      <c r="AD246" s="37">
        <v>0</v>
      </c>
      <c r="AE246" s="37">
        <v>0</v>
      </c>
      <c r="AF246" s="37">
        <v>0</v>
      </c>
      <c r="AG246" s="37">
        <v>0</v>
      </c>
      <c r="AH246" s="38" t="s">
        <v>90</v>
      </c>
      <c r="AI246" s="37">
        <v>4</v>
      </c>
      <c r="AJ246" s="35"/>
      <c r="AK246" s="38" t="s">
        <v>179</v>
      </c>
      <c r="AL246" s="38">
        <f t="shared" si="11"/>
        <v>1</v>
      </c>
      <c r="AM246" s="38" t="s">
        <v>27</v>
      </c>
      <c r="AN246" s="38" t="s">
        <v>680</v>
      </c>
      <c r="AO246" s="37">
        <v>30</v>
      </c>
      <c r="AP246" s="38" t="s">
        <v>715</v>
      </c>
      <c r="AQ246" s="38" t="s">
        <v>716</v>
      </c>
      <c r="AR246" s="38" t="s">
        <v>27</v>
      </c>
      <c r="AS246" s="38" t="s">
        <v>717</v>
      </c>
      <c r="AT246" s="38" t="s">
        <v>692</v>
      </c>
      <c r="AU246" s="38" t="s">
        <v>695</v>
      </c>
      <c r="AV246" s="38" t="s">
        <v>27</v>
      </c>
      <c r="AX246" s="34" t="s">
        <v>746</v>
      </c>
    </row>
    <row r="247" spans="1:50" ht="14.25" customHeight="1" x14ac:dyDescent="0.25">
      <c r="A247" s="37">
        <v>492</v>
      </c>
      <c r="B247" s="38" t="s">
        <v>78</v>
      </c>
      <c r="C247" s="38" t="s">
        <v>26</v>
      </c>
      <c r="D247" s="38" t="s">
        <v>44</v>
      </c>
      <c r="E247" s="38"/>
      <c r="F247" s="38" t="s">
        <v>45</v>
      </c>
      <c r="G247" s="37">
        <v>1</v>
      </c>
      <c r="H247" s="37">
        <v>8</v>
      </c>
      <c r="I247" s="38" t="s">
        <v>161</v>
      </c>
      <c r="J247" s="37">
        <v>1015887</v>
      </c>
      <c r="K247" s="37">
        <v>31</v>
      </c>
      <c r="L247" s="37">
        <v>0.21126760563380301</v>
      </c>
      <c r="M247" s="39"/>
      <c r="N247" s="47"/>
      <c r="O247" s="39"/>
      <c r="P247" s="39"/>
      <c r="Q247" s="39"/>
      <c r="R247" s="35">
        <v>1</v>
      </c>
      <c r="S247" s="39"/>
      <c r="T247" s="35"/>
      <c r="U247" s="39"/>
      <c r="V247" s="39"/>
      <c r="W247" s="38" t="s">
        <v>27</v>
      </c>
      <c r="X247" s="39"/>
      <c r="Y247" s="39"/>
      <c r="Z247" s="38">
        <f t="shared" si="9"/>
        <v>1</v>
      </c>
      <c r="AA247" s="38">
        <f t="shared" si="10"/>
        <v>0</v>
      </c>
      <c r="AB247" s="38" t="s">
        <v>765</v>
      </c>
      <c r="AC247" s="38" t="s">
        <v>27</v>
      </c>
      <c r="AD247" s="37">
        <v>0</v>
      </c>
      <c r="AE247" s="37">
        <v>0</v>
      </c>
      <c r="AF247" s="37">
        <v>0</v>
      </c>
      <c r="AG247" s="37">
        <v>0</v>
      </c>
      <c r="AH247" s="38" t="s">
        <v>90</v>
      </c>
      <c r="AI247" s="37">
        <v>4</v>
      </c>
      <c r="AJ247" s="35"/>
      <c r="AK247" s="38" t="s">
        <v>100</v>
      </c>
      <c r="AL247" s="38">
        <f t="shared" si="11"/>
        <v>1</v>
      </c>
      <c r="AM247" s="38" t="s">
        <v>27</v>
      </c>
      <c r="AN247" s="38" t="s">
        <v>680</v>
      </c>
      <c r="AO247" s="37">
        <v>31</v>
      </c>
      <c r="AP247" s="38" t="s">
        <v>674</v>
      </c>
      <c r="AQ247" s="38" t="s">
        <v>722</v>
      </c>
      <c r="AR247" s="38" t="s">
        <v>27</v>
      </c>
      <c r="AS247" s="38" t="s">
        <v>723</v>
      </c>
      <c r="AT247" s="38" t="s">
        <v>27</v>
      </c>
      <c r="AU247" s="38" t="s">
        <v>27</v>
      </c>
      <c r="AV247" s="38" t="s">
        <v>27</v>
      </c>
      <c r="AX247" s="34" t="s">
        <v>748</v>
      </c>
    </row>
    <row r="248" spans="1:50" ht="14.25" customHeight="1" x14ac:dyDescent="0.25">
      <c r="A248" s="37">
        <v>513</v>
      </c>
      <c r="B248" s="38" t="s">
        <v>78</v>
      </c>
      <c r="C248" s="38" t="s">
        <v>28</v>
      </c>
      <c r="D248" s="38" t="s">
        <v>44</v>
      </c>
      <c r="E248" s="38"/>
      <c r="F248" s="38" t="s">
        <v>45</v>
      </c>
      <c r="G248" s="37">
        <v>1</v>
      </c>
      <c r="H248" s="37">
        <v>8</v>
      </c>
      <c r="I248" s="38" t="s">
        <v>167</v>
      </c>
      <c r="J248" s="37">
        <v>912215825</v>
      </c>
      <c r="K248" s="37">
        <v>0</v>
      </c>
      <c r="L248" s="37">
        <v>0</v>
      </c>
      <c r="M248" s="40">
        <v>4</v>
      </c>
      <c r="N248" s="35"/>
      <c r="O248" s="40">
        <v>2</v>
      </c>
      <c r="P248" s="40">
        <v>6</v>
      </c>
      <c r="Q248" s="40">
        <v>2</v>
      </c>
      <c r="R248" s="35"/>
      <c r="S248" s="40">
        <v>2</v>
      </c>
      <c r="T248" s="40">
        <v>3</v>
      </c>
      <c r="U248" s="35"/>
      <c r="V248" s="35"/>
      <c r="W248" s="38" t="s">
        <v>27</v>
      </c>
      <c r="X248" s="35"/>
      <c r="Y248" s="35"/>
      <c r="Z248" s="38">
        <f t="shared" si="9"/>
        <v>19</v>
      </c>
      <c r="AA248" s="38">
        <f t="shared" si="10"/>
        <v>0</v>
      </c>
      <c r="AB248" s="38" t="s">
        <v>27</v>
      </c>
      <c r="AC248" s="38" t="s">
        <v>27</v>
      </c>
      <c r="AD248" s="37">
        <v>1</v>
      </c>
      <c r="AE248" s="37">
        <v>1</v>
      </c>
      <c r="AF248" s="37">
        <v>1</v>
      </c>
      <c r="AG248" s="37">
        <v>6</v>
      </c>
      <c r="AH248" s="38" t="s">
        <v>159</v>
      </c>
      <c r="AI248" s="37">
        <v>2</v>
      </c>
      <c r="AJ248" s="40">
        <v>1</v>
      </c>
      <c r="AK248" s="38" t="s">
        <v>251</v>
      </c>
      <c r="AL248" s="38">
        <f t="shared" si="11"/>
        <v>1</v>
      </c>
      <c r="AM248" s="38" t="s">
        <v>27</v>
      </c>
      <c r="AN248" s="38" t="s">
        <v>680</v>
      </c>
      <c r="AO248" s="49">
        <v>28</v>
      </c>
      <c r="AP248" s="49" t="s">
        <v>677</v>
      </c>
      <c r="AQ248" s="49" t="s">
        <v>691</v>
      </c>
      <c r="AR248" s="49"/>
      <c r="AS248" s="49"/>
      <c r="AT248" s="49"/>
      <c r="AU248" s="49"/>
      <c r="AV248" s="49"/>
      <c r="AX248" s="34" t="s">
        <v>747</v>
      </c>
    </row>
    <row r="249" spans="1:50" ht="14.25" customHeight="1" x14ac:dyDescent="0.25">
      <c r="A249" s="37">
        <v>517</v>
      </c>
      <c r="B249" s="38" t="s">
        <v>78</v>
      </c>
      <c r="C249" s="38" t="s">
        <v>28</v>
      </c>
      <c r="D249" s="38" t="s">
        <v>44</v>
      </c>
      <c r="E249" s="38"/>
      <c r="F249" s="38" t="s">
        <v>45</v>
      </c>
      <c r="G249" s="37">
        <v>1</v>
      </c>
      <c r="H249" s="37">
        <v>8</v>
      </c>
      <c r="I249" s="38" t="s">
        <v>169</v>
      </c>
      <c r="J249" s="37">
        <v>178114327</v>
      </c>
      <c r="K249" s="37">
        <v>23.272727272727298</v>
      </c>
      <c r="L249" s="37">
        <v>0.14090909090909101</v>
      </c>
      <c r="M249" s="39"/>
      <c r="N249" s="35"/>
      <c r="O249" s="35"/>
      <c r="P249" s="39"/>
      <c r="Q249" s="39"/>
      <c r="R249" s="35">
        <v>1</v>
      </c>
      <c r="S249" s="39"/>
      <c r="T249" s="35"/>
      <c r="U249" s="39"/>
      <c r="V249" s="39"/>
      <c r="W249" s="38" t="s">
        <v>27</v>
      </c>
      <c r="X249" s="39"/>
      <c r="Y249" s="39"/>
      <c r="Z249" s="38">
        <f t="shared" si="9"/>
        <v>1</v>
      </c>
      <c r="AA249" s="38">
        <f t="shared" si="10"/>
        <v>0</v>
      </c>
      <c r="AB249" s="38" t="s">
        <v>99</v>
      </c>
      <c r="AC249" s="38" t="s">
        <v>27</v>
      </c>
      <c r="AD249" s="37">
        <v>0</v>
      </c>
      <c r="AE249" s="37">
        <v>0</v>
      </c>
      <c r="AF249" s="37">
        <v>0</v>
      </c>
      <c r="AG249" s="37">
        <v>0</v>
      </c>
      <c r="AH249" s="38" t="s">
        <v>90</v>
      </c>
      <c r="AI249" s="37">
        <v>4</v>
      </c>
      <c r="AJ249" s="39"/>
      <c r="AK249" s="38" t="s">
        <v>100</v>
      </c>
      <c r="AL249" s="38">
        <f t="shared" si="11"/>
        <v>1</v>
      </c>
      <c r="AM249" s="38" t="s">
        <v>27</v>
      </c>
      <c r="AN249" s="38" t="s">
        <v>680</v>
      </c>
      <c r="AO249" s="37">
        <v>31</v>
      </c>
      <c r="AP249" s="38" t="s">
        <v>677</v>
      </c>
      <c r="AQ249" s="38" t="s">
        <v>694</v>
      </c>
      <c r="AR249" s="38" t="s">
        <v>27</v>
      </c>
      <c r="AS249" s="38" t="s">
        <v>27</v>
      </c>
      <c r="AT249" s="38" t="s">
        <v>692</v>
      </c>
      <c r="AU249" s="38" t="s">
        <v>27</v>
      </c>
      <c r="AV249" s="38" t="s">
        <v>27</v>
      </c>
      <c r="AX249" s="34" t="s">
        <v>746</v>
      </c>
    </row>
    <row r="250" spans="1:50" ht="14.25" customHeight="1" x14ac:dyDescent="0.25">
      <c r="A250" s="37">
        <v>533</v>
      </c>
      <c r="B250" s="38" t="s">
        <v>78</v>
      </c>
      <c r="C250" s="38" t="s">
        <v>28</v>
      </c>
      <c r="D250" s="38" t="s">
        <v>44</v>
      </c>
      <c r="E250" s="38"/>
      <c r="F250" s="38" t="s">
        <v>45</v>
      </c>
      <c r="G250" s="37">
        <v>1</v>
      </c>
      <c r="H250" s="37">
        <v>8</v>
      </c>
      <c r="I250" s="38" t="s">
        <v>171</v>
      </c>
      <c r="J250" s="37">
        <v>8518124088</v>
      </c>
      <c r="K250" s="37">
        <v>56.363636363636402</v>
      </c>
      <c r="L250" s="37">
        <v>0.55454545454545401</v>
      </c>
      <c r="M250" s="39"/>
      <c r="N250" s="35"/>
      <c r="O250" s="35"/>
      <c r="P250" s="39"/>
      <c r="Q250" s="39"/>
      <c r="R250" s="35">
        <v>1</v>
      </c>
      <c r="S250" s="39"/>
      <c r="T250" s="35"/>
      <c r="U250" s="39"/>
      <c r="V250" s="39"/>
      <c r="W250" s="38" t="s">
        <v>27</v>
      </c>
      <c r="X250" s="39"/>
      <c r="Y250" s="39"/>
      <c r="Z250" s="38">
        <f t="shared" si="9"/>
        <v>1</v>
      </c>
      <c r="AA250" s="38">
        <f t="shared" si="10"/>
        <v>0</v>
      </c>
      <c r="AB250" s="38" t="s">
        <v>102</v>
      </c>
      <c r="AC250" s="38" t="s">
        <v>27</v>
      </c>
      <c r="AD250" s="37">
        <v>0</v>
      </c>
      <c r="AE250" s="37">
        <v>0</v>
      </c>
      <c r="AF250" s="37">
        <v>0</v>
      </c>
      <c r="AG250" s="37">
        <v>0</v>
      </c>
      <c r="AH250" s="38" t="s">
        <v>90</v>
      </c>
      <c r="AI250" s="37">
        <v>4</v>
      </c>
      <c r="AJ250" s="39"/>
      <c r="AK250" s="38" t="s">
        <v>252</v>
      </c>
      <c r="AL250" s="38">
        <f t="shared" si="11"/>
        <v>1</v>
      </c>
      <c r="AM250" s="38" t="s">
        <v>27</v>
      </c>
      <c r="AN250" s="38" t="s">
        <v>680</v>
      </c>
      <c r="AO250" s="37">
        <v>25</v>
      </c>
      <c r="AP250" s="38" t="s">
        <v>677</v>
      </c>
      <c r="AQ250" s="38" t="s">
        <v>725</v>
      </c>
      <c r="AR250" s="38" t="s">
        <v>27</v>
      </c>
      <c r="AS250" s="38" t="s">
        <v>726</v>
      </c>
      <c r="AT250" s="38" t="s">
        <v>27</v>
      </c>
      <c r="AU250" s="38" t="s">
        <v>27</v>
      </c>
      <c r="AV250" s="38" t="s">
        <v>27</v>
      </c>
      <c r="AX250" s="34" t="s">
        <v>748</v>
      </c>
    </row>
    <row r="251" spans="1:50" ht="14.25" customHeight="1" x14ac:dyDescent="0.25">
      <c r="A251" s="37">
        <v>549</v>
      </c>
      <c r="B251" s="38" t="s">
        <v>78</v>
      </c>
      <c r="C251" s="38" t="s">
        <v>26</v>
      </c>
      <c r="D251" s="38" t="s">
        <v>44</v>
      </c>
      <c r="E251" s="38"/>
      <c r="F251" s="38" t="s">
        <v>45</v>
      </c>
      <c r="G251" s="37">
        <v>1</v>
      </c>
      <c r="H251" s="37">
        <v>8</v>
      </c>
      <c r="I251" s="38" t="s">
        <v>172</v>
      </c>
      <c r="J251" s="37">
        <v>8517821164</v>
      </c>
      <c r="K251" s="37">
        <v>0</v>
      </c>
      <c r="L251" s="37">
        <v>0</v>
      </c>
      <c r="M251" s="40">
        <v>2</v>
      </c>
      <c r="N251" s="35"/>
      <c r="O251" s="35"/>
      <c r="P251" s="40">
        <v>3</v>
      </c>
      <c r="Q251" s="40">
        <v>1</v>
      </c>
      <c r="R251" s="35"/>
      <c r="S251" s="40">
        <v>1</v>
      </c>
      <c r="T251" s="40">
        <v>1</v>
      </c>
      <c r="U251" s="35"/>
      <c r="V251" s="35"/>
      <c r="W251" s="38" t="s">
        <v>27</v>
      </c>
      <c r="X251" s="35"/>
      <c r="Y251" s="35"/>
      <c r="Z251" s="38">
        <f t="shared" si="9"/>
        <v>8</v>
      </c>
      <c r="AA251" s="38">
        <f t="shared" si="10"/>
        <v>0</v>
      </c>
      <c r="AB251" s="38" t="s">
        <v>27</v>
      </c>
      <c r="AC251" s="38" t="s">
        <v>27</v>
      </c>
      <c r="AD251" s="37">
        <v>0</v>
      </c>
      <c r="AE251" s="37">
        <v>0</v>
      </c>
      <c r="AF251" s="37">
        <v>0</v>
      </c>
      <c r="AG251" s="37">
        <v>1</v>
      </c>
      <c r="AH251" s="38" t="s">
        <v>90</v>
      </c>
      <c r="AI251" s="37">
        <v>4</v>
      </c>
      <c r="AJ251" s="35"/>
      <c r="AK251" s="38" t="s">
        <v>253</v>
      </c>
      <c r="AL251" s="38">
        <f t="shared" si="11"/>
        <v>1</v>
      </c>
      <c r="AM251" s="38" t="s">
        <v>27</v>
      </c>
      <c r="AN251" s="38" t="s">
        <v>680</v>
      </c>
      <c r="AO251" s="37">
        <v>29</v>
      </c>
      <c r="AP251" s="38" t="s">
        <v>674</v>
      </c>
      <c r="AQ251" s="38" t="s">
        <v>691</v>
      </c>
      <c r="AR251" s="38" t="s">
        <v>695</v>
      </c>
      <c r="AS251" s="38" t="s">
        <v>727</v>
      </c>
      <c r="AT251" s="38" t="s">
        <v>27</v>
      </c>
      <c r="AU251" s="38" t="s">
        <v>27</v>
      </c>
      <c r="AV251" s="38" t="s">
        <v>27</v>
      </c>
      <c r="AX251" s="34" t="s">
        <v>748</v>
      </c>
    </row>
    <row r="252" spans="1:50" ht="14.25" customHeight="1" x14ac:dyDescent="0.25">
      <c r="A252" s="37">
        <v>565</v>
      </c>
      <c r="B252" s="38" t="s">
        <v>78</v>
      </c>
      <c r="C252" s="38" t="s">
        <v>28</v>
      </c>
      <c r="D252" s="38" t="s">
        <v>44</v>
      </c>
      <c r="E252" s="38"/>
      <c r="F252" s="38" t="s">
        <v>45</v>
      </c>
      <c r="G252" s="37">
        <v>1</v>
      </c>
      <c r="H252" s="37">
        <v>8</v>
      </c>
      <c r="I252" s="38" t="s">
        <v>173</v>
      </c>
      <c r="J252" s="37">
        <v>79215167188</v>
      </c>
      <c r="K252" s="37">
        <v>0</v>
      </c>
      <c r="L252" s="37">
        <v>0</v>
      </c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8" t="s">
        <v>27</v>
      </c>
      <c r="X252" s="35"/>
      <c r="Y252" s="35"/>
      <c r="Z252" s="38">
        <f t="shared" si="9"/>
        <v>0</v>
      </c>
      <c r="AA252" s="38">
        <f t="shared" si="10"/>
        <v>0</v>
      </c>
      <c r="AB252" s="38" t="s">
        <v>27</v>
      </c>
      <c r="AC252" s="38" t="s">
        <v>27</v>
      </c>
      <c r="AD252" s="37">
        <v>0</v>
      </c>
      <c r="AE252" s="37">
        <v>0</v>
      </c>
      <c r="AF252" s="37">
        <v>0</v>
      </c>
      <c r="AG252" s="37">
        <v>0</v>
      </c>
      <c r="AH252" s="38" t="s">
        <v>90</v>
      </c>
      <c r="AI252" s="37">
        <v>4</v>
      </c>
      <c r="AJ252" s="35"/>
      <c r="AK252" s="38" t="s">
        <v>254</v>
      </c>
      <c r="AL252" s="38">
        <f t="shared" si="11"/>
        <v>1</v>
      </c>
      <c r="AM252" s="38" t="s">
        <v>27</v>
      </c>
      <c r="AN252" s="38" t="s">
        <v>673</v>
      </c>
      <c r="AO252" s="37">
        <v>18</v>
      </c>
      <c r="AP252" s="38" t="s">
        <v>677</v>
      </c>
      <c r="AQ252" s="38" t="s">
        <v>728</v>
      </c>
      <c r="AR252" s="38" t="s">
        <v>27</v>
      </c>
      <c r="AS252" s="38" t="s">
        <v>686</v>
      </c>
      <c r="AT252" s="38" t="s">
        <v>27</v>
      </c>
      <c r="AU252" s="38" t="s">
        <v>27</v>
      </c>
      <c r="AV252" s="38" t="s">
        <v>27</v>
      </c>
      <c r="AX252" s="34" t="s">
        <v>747</v>
      </c>
    </row>
    <row r="253" spans="1:50" ht="14.25" customHeight="1" x14ac:dyDescent="0.25">
      <c r="A253" s="37">
        <v>7</v>
      </c>
      <c r="B253" s="38" t="s">
        <v>78</v>
      </c>
      <c r="C253" s="38" t="s">
        <v>28</v>
      </c>
      <c r="D253" s="38" t="s">
        <v>46</v>
      </c>
      <c r="E253" s="38"/>
      <c r="F253" s="38" t="s">
        <v>32</v>
      </c>
      <c r="G253" s="37">
        <v>98</v>
      </c>
      <c r="H253" s="37">
        <v>9</v>
      </c>
      <c r="I253" s="38" t="s">
        <v>92</v>
      </c>
      <c r="J253" s="37">
        <v>9165180138</v>
      </c>
      <c r="K253" s="37">
        <v>0</v>
      </c>
      <c r="L253" s="37">
        <v>0</v>
      </c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8" t="s">
        <v>27</v>
      </c>
      <c r="X253" s="35"/>
      <c r="Y253" s="35"/>
      <c r="Z253" s="38">
        <f t="shared" si="9"/>
        <v>0</v>
      </c>
      <c r="AA253" s="38">
        <f t="shared" si="10"/>
        <v>0</v>
      </c>
      <c r="AB253" s="38" t="s">
        <v>27</v>
      </c>
      <c r="AC253" s="38" t="s">
        <v>226</v>
      </c>
      <c r="AD253" s="37">
        <v>0</v>
      </c>
      <c r="AE253" s="37">
        <v>0</v>
      </c>
      <c r="AF253" s="37">
        <v>0</v>
      </c>
      <c r="AG253" s="37">
        <v>1</v>
      </c>
      <c r="AH253" s="38" t="s">
        <v>258</v>
      </c>
      <c r="AI253" s="37">
        <v>9</v>
      </c>
      <c r="AJ253" s="35"/>
      <c r="AK253" s="38" t="s">
        <v>27</v>
      </c>
      <c r="AL253" s="38">
        <f t="shared" si="11"/>
        <v>1</v>
      </c>
      <c r="AM253" s="38" t="s">
        <v>27</v>
      </c>
      <c r="AN253" s="38" t="s">
        <v>680</v>
      </c>
      <c r="AO253" s="37">
        <v>24</v>
      </c>
      <c r="AP253" s="38" t="s">
        <v>677</v>
      </c>
      <c r="AQ253" s="38" t="s">
        <v>679</v>
      </c>
      <c r="AR253" s="38" t="s">
        <v>27</v>
      </c>
      <c r="AS253" s="38" t="s">
        <v>681</v>
      </c>
      <c r="AT253" s="38" t="s">
        <v>27</v>
      </c>
      <c r="AU253" s="38" t="s">
        <v>27</v>
      </c>
      <c r="AV253" s="38" t="s">
        <v>27</v>
      </c>
      <c r="AX253" s="34" t="s">
        <v>747</v>
      </c>
    </row>
    <row r="254" spans="1:50" ht="14.25" customHeight="1" x14ac:dyDescent="0.25">
      <c r="A254" s="37">
        <v>28</v>
      </c>
      <c r="B254" s="38" t="s">
        <v>78</v>
      </c>
      <c r="C254" s="38" t="s">
        <v>28</v>
      </c>
      <c r="D254" s="38" t="s">
        <v>46</v>
      </c>
      <c r="E254" s="38"/>
      <c r="F254" s="38" t="s">
        <v>32</v>
      </c>
      <c r="G254" s="37">
        <v>98</v>
      </c>
      <c r="H254" s="37">
        <v>9</v>
      </c>
      <c r="I254" s="38" t="s">
        <v>98</v>
      </c>
      <c r="J254" s="37">
        <v>871611960</v>
      </c>
      <c r="K254" s="37">
        <v>0.5</v>
      </c>
      <c r="L254" s="37">
        <v>0.25</v>
      </c>
      <c r="M254" s="39"/>
      <c r="N254" s="35"/>
      <c r="O254" s="35"/>
      <c r="P254" s="39"/>
      <c r="Q254" s="39"/>
      <c r="R254" s="35">
        <v>1</v>
      </c>
      <c r="S254" s="39"/>
      <c r="T254" s="35"/>
      <c r="U254" s="39"/>
      <c r="V254" s="39"/>
      <c r="W254" s="38" t="s">
        <v>27</v>
      </c>
      <c r="X254" s="39"/>
      <c r="Y254" s="39"/>
      <c r="Z254" s="38">
        <f t="shared" si="9"/>
        <v>1</v>
      </c>
      <c r="AA254" s="38">
        <f t="shared" si="10"/>
        <v>0</v>
      </c>
      <c r="AB254" s="38" t="s">
        <v>102</v>
      </c>
      <c r="AC254" s="38" t="s">
        <v>257</v>
      </c>
      <c r="AD254" s="37">
        <v>0</v>
      </c>
      <c r="AE254" s="37">
        <v>0</v>
      </c>
      <c r="AF254" s="37">
        <v>0</v>
      </c>
      <c r="AG254" s="37">
        <v>0</v>
      </c>
      <c r="AH254" s="38" t="s">
        <v>258</v>
      </c>
      <c r="AI254" s="37">
        <v>9</v>
      </c>
      <c r="AJ254" s="35"/>
      <c r="AK254" s="38" t="s">
        <v>358</v>
      </c>
      <c r="AL254" s="38">
        <f t="shared" si="11"/>
        <v>1</v>
      </c>
      <c r="AM254" s="38" t="s">
        <v>27</v>
      </c>
      <c r="AN254" s="38" t="s">
        <v>673</v>
      </c>
      <c r="AO254" s="37">
        <v>28</v>
      </c>
      <c r="AP254" s="38" t="s">
        <v>677</v>
      </c>
      <c r="AQ254" s="38" t="s">
        <v>685</v>
      </c>
      <c r="AR254" s="38" t="s">
        <v>27</v>
      </c>
      <c r="AS254" s="38" t="s">
        <v>686</v>
      </c>
      <c r="AT254" s="38" t="s">
        <v>27</v>
      </c>
      <c r="AU254" s="38" t="s">
        <v>27</v>
      </c>
      <c r="AV254" s="38" t="s">
        <v>27</v>
      </c>
      <c r="AX254" s="34" t="s">
        <v>747</v>
      </c>
    </row>
    <row r="255" spans="1:50" ht="14.25" customHeight="1" x14ac:dyDescent="0.25">
      <c r="A255" s="37">
        <v>60</v>
      </c>
      <c r="B255" s="38" t="s">
        <v>78</v>
      </c>
      <c r="C255" s="38" t="s">
        <v>28</v>
      </c>
      <c r="D255" s="38" t="s">
        <v>46</v>
      </c>
      <c r="E255" s="38"/>
      <c r="F255" s="38" t="s">
        <v>32</v>
      </c>
      <c r="G255" s="37">
        <v>98</v>
      </c>
      <c r="H255" s="37">
        <v>9</v>
      </c>
      <c r="I255" s="38" t="s">
        <v>104</v>
      </c>
      <c r="J255" s="37">
        <v>134766397</v>
      </c>
      <c r="K255" s="37">
        <v>0.5</v>
      </c>
      <c r="L255" s="37">
        <v>0.25</v>
      </c>
      <c r="M255" s="39"/>
      <c r="N255" s="35"/>
      <c r="O255" s="39"/>
      <c r="P255" s="39"/>
      <c r="Q255" s="39"/>
      <c r="R255" s="35">
        <v>1</v>
      </c>
      <c r="S255" s="39"/>
      <c r="T255" s="47"/>
      <c r="U255" s="39"/>
      <c r="V255" s="39"/>
      <c r="W255" s="38" t="s">
        <v>27</v>
      </c>
      <c r="X255" s="47"/>
      <c r="Y255" s="39"/>
      <c r="Z255" s="38">
        <f t="shared" si="9"/>
        <v>1</v>
      </c>
      <c r="AA255" s="38">
        <f t="shared" si="10"/>
        <v>0</v>
      </c>
      <c r="AB255" s="38" t="s">
        <v>102</v>
      </c>
      <c r="AC255" s="38" t="s">
        <v>27</v>
      </c>
      <c r="AD255" s="37">
        <v>0</v>
      </c>
      <c r="AE255" s="37">
        <v>0</v>
      </c>
      <c r="AF255" s="37">
        <v>0</v>
      </c>
      <c r="AG255" s="37">
        <v>0</v>
      </c>
      <c r="AH255" s="38" t="s">
        <v>258</v>
      </c>
      <c r="AI255" s="37">
        <v>9</v>
      </c>
      <c r="AJ255" s="47"/>
      <c r="AK255" s="38" t="s">
        <v>360</v>
      </c>
      <c r="AL255" s="38">
        <f t="shared" si="11"/>
        <v>1</v>
      </c>
      <c r="AM255" s="38" t="s">
        <v>27</v>
      </c>
      <c r="AN255" s="38" t="s">
        <v>673</v>
      </c>
      <c r="AO255" s="37">
        <v>20</v>
      </c>
      <c r="AP255" s="38" t="s">
        <v>674</v>
      </c>
      <c r="AQ255" s="38" t="s">
        <v>689</v>
      </c>
      <c r="AR255" s="38" t="s">
        <v>27</v>
      </c>
      <c r="AS255" s="38" t="s">
        <v>27</v>
      </c>
      <c r="AT255" s="38" t="s">
        <v>27</v>
      </c>
      <c r="AU255" s="38" t="s">
        <v>27</v>
      </c>
      <c r="AV255" s="38" t="s">
        <v>27</v>
      </c>
      <c r="AX255" s="34" t="s">
        <v>747</v>
      </c>
    </row>
    <row r="256" spans="1:50" ht="14.25" customHeight="1" x14ac:dyDescent="0.25">
      <c r="A256" s="37">
        <v>110</v>
      </c>
      <c r="B256" s="38" t="s">
        <v>78</v>
      </c>
      <c r="C256" s="38" t="s">
        <v>28</v>
      </c>
      <c r="D256" s="38" t="s">
        <v>46</v>
      </c>
      <c r="E256" s="38"/>
      <c r="F256" s="38" t="s">
        <v>32</v>
      </c>
      <c r="G256" s="37">
        <v>98</v>
      </c>
      <c r="H256" s="37">
        <v>9</v>
      </c>
      <c r="I256" s="38" t="s">
        <v>114</v>
      </c>
      <c r="J256" s="37">
        <v>17888853</v>
      </c>
      <c r="K256" s="37">
        <v>0.5</v>
      </c>
      <c r="L256" s="37">
        <v>0.25</v>
      </c>
      <c r="M256" s="35"/>
      <c r="N256" s="35"/>
      <c r="O256" s="35"/>
      <c r="P256" s="35"/>
      <c r="Q256" s="35"/>
      <c r="R256" s="35">
        <v>1</v>
      </c>
      <c r="S256" s="35"/>
      <c r="T256" s="35"/>
      <c r="U256" s="35"/>
      <c r="V256" s="35"/>
      <c r="W256" s="38" t="s">
        <v>27</v>
      </c>
      <c r="X256" s="35"/>
      <c r="Y256" s="35"/>
      <c r="Z256" s="38">
        <f t="shared" si="9"/>
        <v>1</v>
      </c>
      <c r="AA256" s="38">
        <f t="shared" si="10"/>
        <v>0</v>
      </c>
      <c r="AB256" s="38" t="s">
        <v>102</v>
      </c>
      <c r="AC256" s="38" t="s">
        <v>257</v>
      </c>
      <c r="AD256" s="37">
        <v>0</v>
      </c>
      <c r="AE256" s="37">
        <v>0</v>
      </c>
      <c r="AF256" s="37">
        <v>0</v>
      </c>
      <c r="AG256" s="37">
        <v>0</v>
      </c>
      <c r="AH256" s="38" t="s">
        <v>258</v>
      </c>
      <c r="AI256" s="37">
        <v>9</v>
      </c>
      <c r="AJ256" s="35"/>
      <c r="AK256" s="38" t="s">
        <v>91</v>
      </c>
      <c r="AL256" s="38">
        <f t="shared" si="11"/>
        <v>1</v>
      </c>
      <c r="AM256" s="38" t="s">
        <v>27</v>
      </c>
      <c r="AN256" s="38" t="s">
        <v>680</v>
      </c>
      <c r="AO256" s="37">
        <v>30</v>
      </c>
      <c r="AP256" s="38" t="s">
        <v>674</v>
      </c>
      <c r="AQ256" s="38" t="s">
        <v>687</v>
      </c>
      <c r="AR256" s="38" t="s">
        <v>27</v>
      </c>
      <c r="AS256" s="38" t="s">
        <v>688</v>
      </c>
      <c r="AT256" s="38" t="s">
        <v>27</v>
      </c>
      <c r="AU256" s="38" t="s">
        <v>27</v>
      </c>
      <c r="AV256" s="38" t="s">
        <v>27</v>
      </c>
      <c r="AX256" s="34" t="s">
        <v>748</v>
      </c>
    </row>
    <row r="257" spans="1:50" ht="14.25" customHeight="1" x14ac:dyDescent="0.25">
      <c r="A257" s="37">
        <v>138</v>
      </c>
      <c r="B257" s="38" t="s">
        <v>78</v>
      </c>
      <c r="C257" s="38" t="s">
        <v>26</v>
      </c>
      <c r="D257" s="38" t="s">
        <v>46</v>
      </c>
      <c r="E257" s="38"/>
      <c r="F257" s="38" t="s">
        <v>32</v>
      </c>
      <c r="G257" s="37">
        <v>98</v>
      </c>
      <c r="H257" s="37">
        <v>9</v>
      </c>
      <c r="I257" s="38" t="s">
        <v>118</v>
      </c>
      <c r="J257" s="37">
        <v>10238105208</v>
      </c>
      <c r="K257" s="37">
        <v>0</v>
      </c>
      <c r="L257" s="37">
        <v>0</v>
      </c>
      <c r="M257" s="40">
        <v>5</v>
      </c>
      <c r="N257" s="35"/>
      <c r="O257" s="40">
        <v>2</v>
      </c>
      <c r="P257" s="40">
        <v>14</v>
      </c>
      <c r="Q257" s="40">
        <v>8</v>
      </c>
      <c r="R257" s="35"/>
      <c r="S257" s="40">
        <v>8</v>
      </c>
      <c r="T257" s="40">
        <v>1</v>
      </c>
      <c r="U257" s="35"/>
      <c r="V257" s="40">
        <v>5</v>
      </c>
      <c r="W257" s="38" t="s">
        <v>27</v>
      </c>
      <c r="X257" s="40">
        <v>2</v>
      </c>
      <c r="Y257" s="40">
        <v>7</v>
      </c>
      <c r="Z257" s="38">
        <f t="shared" si="9"/>
        <v>52</v>
      </c>
      <c r="AA257" s="38">
        <f t="shared" si="10"/>
        <v>7</v>
      </c>
      <c r="AB257" s="38" t="s">
        <v>27</v>
      </c>
      <c r="AC257" s="38" t="s">
        <v>27</v>
      </c>
      <c r="AD257" s="37">
        <v>7</v>
      </c>
      <c r="AE257" s="37">
        <v>8</v>
      </c>
      <c r="AF257" s="37">
        <v>4</v>
      </c>
      <c r="AG257" s="37">
        <v>28</v>
      </c>
      <c r="AH257" s="38" t="s">
        <v>96</v>
      </c>
      <c r="AI257" s="37">
        <v>1</v>
      </c>
      <c r="AJ257" s="40">
        <v>1</v>
      </c>
      <c r="AK257" s="38" t="s">
        <v>364</v>
      </c>
      <c r="AL257" s="38">
        <f t="shared" si="11"/>
        <v>1</v>
      </c>
      <c r="AM257" s="38" t="s">
        <v>27</v>
      </c>
      <c r="AN257" s="38" t="s">
        <v>673</v>
      </c>
      <c r="AO257" s="37">
        <v>29</v>
      </c>
      <c r="AP257" s="38" t="s">
        <v>677</v>
      </c>
      <c r="AQ257" s="38" t="s">
        <v>691</v>
      </c>
      <c r="AR257" s="38" t="s">
        <v>27</v>
      </c>
      <c r="AS257" s="38" t="s">
        <v>27</v>
      </c>
      <c r="AT257" s="38" t="s">
        <v>692</v>
      </c>
      <c r="AU257" s="38" t="s">
        <v>27</v>
      </c>
      <c r="AV257" s="38" t="s">
        <v>27</v>
      </c>
      <c r="AX257" s="34" t="s">
        <v>746</v>
      </c>
    </row>
    <row r="258" spans="1:50" ht="14.25" customHeight="1" x14ac:dyDescent="0.25">
      <c r="A258" s="37">
        <v>157</v>
      </c>
      <c r="B258" s="38" t="s">
        <v>78</v>
      </c>
      <c r="C258" s="38" t="s">
        <v>26</v>
      </c>
      <c r="D258" s="38" t="s">
        <v>46</v>
      </c>
      <c r="E258" s="38"/>
      <c r="F258" s="38" t="s">
        <v>32</v>
      </c>
      <c r="G258" s="37">
        <v>98</v>
      </c>
      <c r="H258" s="37">
        <v>9</v>
      </c>
      <c r="I258" s="38" t="s">
        <v>121</v>
      </c>
      <c r="J258" s="37">
        <v>8870124178</v>
      </c>
      <c r="K258" s="37">
        <v>0.32142857142857101</v>
      </c>
      <c r="L258" s="37">
        <v>0.160714285714286</v>
      </c>
      <c r="M258" s="39"/>
      <c r="N258" s="35"/>
      <c r="O258" s="35"/>
      <c r="P258" s="39"/>
      <c r="Q258" s="39"/>
      <c r="R258" s="47">
        <v>1</v>
      </c>
      <c r="S258" s="39"/>
      <c r="T258" s="47"/>
      <c r="U258" s="39"/>
      <c r="V258" s="39"/>
      <c r="W258" s="38" t="s">
        <v>27</v>
      </c>
      <c r="X258" s="47"/>
      <c r="Y258" s="39"/>
      <c r="Z258" s="38">
        <f t="shared" ref="Z258:Z321" si="12">SUM(M258:Y258)</f>
        <v>1</v>
      </c>
      <c r="AA258" s="38">
        <f t="shared" ref="AA258:AA321" si="13">SUM(U258:X258)</f>
        <v>0</v>
      </c>
      <c r="AB258" s="38" t="s">
        <v>765</v>
      </c>
      <c r="AC258" s="38" t="s">
        <v>27</v>
      </c>
      <c r="AD258" s="37">
        <v>0</v>
      </c>
      <c r="AE258" s="37">
        <v>0</v>
      </c>
      <c r="AF258" s="37">
        <v>0</v>
      </c>
      <c r="AG258" s="37">
        <v>0</v>
      </c>
      <c r="AH258" s="38" t="s">
        <v>258</v>
      </c>
      <c r="AI258" s="37">
        <v>9</v>
      </c>
      <c r="AJ258" s="47"/>
      <c r="AK258" s="38" t="s">
        <v>186</v>
      </c>
      <c r="AL258" s="38">
        <f t="shared" ref="AL258:AL321" si="14">IF(OR(NOT(ISBLANK(V258)),NOT(ISBLANK(W258)),NOT(ISBLANK(X258)),NOT(ISBLANK(Y258)),AD258=2,AD258=3),1,0)</f>
        <v>1</v>
      </c>
      <c r="AM258" s="38" t="s">
        <v>27</v>
      </c>
      <c r="AN258" s="38" t="s">
        <v>673</v>
      </c>
      <c r="AO258" s="37">
        <v>21</v>
      </c>
      <c r="AP258" s="38" t="s">
        <v>677</v>
      </c>
      <c r="AQ258" s="38" t="s">
        <v>693</v>
      </c>
      <c r="AR258" s="38" t="s">
        <v>27</v>
      </c>
      <c r="AS258" s="38" t="s">
        <v>27</v>
      </c>
      <c r="AT258" s="38" t="s">
        <v>27</v>
      </c>
      <c r="AU258" s="38" t="s">
        <v>27</v>
      </c>
      <c r="AV258" s="38" t="s">
        <v>27</v>
      </c>
      <c r="AX258" s="34" t="s">
        <v>747</v>
      </c>
    </row>
    <row r="259" spans="1:50" ht="14.25" customHeight="1" x14ac:dyDescent="0.25">
      <c r="A259" s="37">
        <v>173</v>
      </c>
      <c r="B259" s="38" t="s">
        <v>78</v>
      </c>
      <c r="C259" s="38" t="s">
        <v>28</v>
      </c>
      <c r="D259" s="38" t="s">
        <v>46</v>
      </c>
      <c r="E259" s="38"/>
      <c r="F259" s="38" t="s">
        <v>32</v>
      </c>
      <c r="G259" s="37">
        <v>98</v>
      </c>
      <c r="H259" s="37">
        <v>9</v>
      </c>
      <c r="I259" s="38" t="s">
        <v>122</v>
      </c>
      <c r="J259" s="37">
        <v>10184154</v>
      </c>
      <c r="K259" s="37">
        <v>2</v>
      </c>
      <c r="L259" s="37">
        <v>1</v>
      </c>
      <c r="M259" s="39"/>
      <c r="N259" s="39"/>
      <c r="O259" s="39"/>
      <c r="P259" s="39"/>
      <c r="Q259" s="39"/>
      <c r="R259" s="35">
        <v>1</v>
      </c>
      <c r="S259" s="39"/>
      <c r="T259" s="47"/>
      <c r="U259" s="39"/>
      <c r="V259" s="39"/>
      <c r="W259" s="38" t="s">
        <v>27</v>
      </c>
      <c r="X259" s="39"/>
      <c r="Y259" s="39"/>
      <c r="Z259" s="38">
        <f t="shared" si="12"/>
        <v>1</v>
      </c>
      <c r="AA259" s="38">
        <f t="shared" si="13"/>
        <v>0</v>
      </c>
      <c r="AB259" s="38" t="s">
        <v>27</v>
      </c>
      <c r="AC259" s="38" t="s">
        <v>27</v>
      </c>
      <c r="AD259" s="37">
        <v>0</v>
      </c>
      <c r="AE259" s="37">
        <v>0</v>
      </c>
      <c r="AF259" s="37">
        <v>0</v>
      </c>
      <c r="AG259" s="37">
        <v>0</v>
      </c>
      <c r="AH259" s="38" t="s">
        <v>258</v>
      </c>
      <c r="AI259" s="37">
        <v>9</v>
      </c>
      <c r="AJ259" s="47"/>
      <c r="AK259" s="38" t="s">
        <v>305</v>
      </c>
      <c r="AL259" s="38">
        <f t="shared" si="14"/>
        <v>1</v>
      </c>
      <c r="AM259" s="38" t="s">
        <v>27</v>
      </c>
      <c r="AN259" s="38" t="s">
        <v>680</v>
      </c>
      <c r="AO259" s="37">
        <v>25</v>
      </c>
      <c r="AP259" s="38" t="s">
        <v>677</v>
      </c>
      <c r="AQ259" s="38" t="s">
        <v>694</v>
      </c>
      <c r="AR259" s="38" t="s">
        <v>27</v>
      </c>
      <c r="AS259" s="38" t="s">
        <v>27</v>
      </c>
      <c r="AT259" s="38" t="s">
        <v>692</v>
      </c>
      <c r="AU259" s="38" t="s">
        <v>27</v>
      </c>
      <c r="AV259" s="38" t="s">
        <v>27</v>
      </c>
      <c r="AX259" s="34" t="s">
        <v>746</v>
      </c>
    </row>
    <row r="260" spans="1:50" ht="14.25" customHeight="1" x14ac:dyDescent="0.25">
      <c r="A260" s="37">
        <v>189</v>
      </c>
      <c r="B260" s="38" t="s">
        <v>78</v>
      </c>
      <c r="C260" s="38" t="s">
        <v>26</v>
      </c>
      <c r="D260" s="38" t="s">
        <v>46</v>
      </c>
      <c r="E260" s="38"/>
      <c r="F260" s="38" t="s">
        <v>32</v>
      </c>
      <c r="G260" s="37">
        <v>98</v>
      </c>
      <c r="H260" s="37">
        <v>9</v>
      </c>
      <c r="I260" s="38" t="s">
        <v>124</v>
      </c>
      <c r="J260" s="37">
        <v>1391113645</v>
      </c>
      <c r="K260" s="37">
        <v>0.214285714285714</v>
      </c>
      <c r="L260" s="37">
        <v>0.107142857142857</v>
      </c>
      <c r="M260" s="47"/>
      <c r="N260" s="35"/>
      <c r="O260" s="35"/>
      <c r="P260" s="47"/>
      <c r="Q260" s="47"/>
      <c r="R260" s="35">
        <v>1</v>
      </c>
      <c r="S260" s="47"/>
      <c r="T260" s="47"/>
      <c r="U260" s="35"/>
      <c r="V260" s="47"/>
      <c r="W260" s="38" t="s">
        <v>27</v>
      </c>
      <c r="X260" s="35"/>
      <c r="Y260" s="47"/>
      <c r="Z260" s="38">
        <f t="shared" si="12"/>
        <v>1</v>
      </c>
      <c r="AA260" s="38">
        <f t="shared" si="13"/>
        <v>0</v>
      </c>
      <c r="AB260" s="38" t="s">
        <v>89</v>
      </c>
      <c r="AC260" s="38" t="s">
        <v>27</v>
      </c>
      <c r="AD260" s="37">
        <v>0</v>
      </c>
      <c r="AE260" s="37">
        <v>0</v>
      </c>
      <c r="AF260" s="37">
        <v>0</v>
      </c>
      <c r="AG260" s="37">
        <v>0</v>
      </c>
      <c r="AH260" s="38" t="s">
        <v>258</v>
      </c>
      <c r="AI260" s="37">
        <v>9</v>
      </c>
      <c r="AJ260" s="35"/>
      <c r="AK260" s="38" t="s">
        <v>365</v>
      </c>
      <c r="AL260" s="38">
        <f t="shared" si="14"/>
        <v>1</v>
      </c>
      <c r="AM260" s="38" t="s">
        <v>27</v>
      </c>
      <c r="AN260" s="38" t="s">
        <v>680</v>
      </c>
      <c r="AO260" s="37">
        <v>24</v>
      </c>
      <c r="AP260" s="38" t="s">
        <v>677</v>
      </c>
      <c r="AQ260" s="38" t="s">
        <v>691</v>
      </c>
      <c r="AR260" s="38" t="s">
        <v>695</v>
      </c>
      <c r="AS260" s="38" t="s">
        <v>27</v>
      </c>
      <c r="AT260" s="38" t="s">
        <v>692</v>
      </c>
      <c r="AU260" s="38" t="s">
        <v>695</v>
      </c>
      <c r="AV260" s="38" t="s">
        <v>27</v>
      </c>
      <c r="AX260" s="34" t="s">
        <v>746</v>
      </c>
    </row>
    <row r="261" spans="1:50" ht="14.25" customHeight="1" x14ac:dyDescent="0.25">
      <c r="A261" s="37">
        <v>205</v>
      </c>
      <c r="B261" s="38" t="s">
        <v>78</v>
      </c>
      <c r="C261" s="38" t="s">
        <v>26</v>
      </c>
      <c r="D261" s="38" t="s">
        <v>46</v>
      </c>
      <c r="E261" s="38"/>
      <c r="F261" s="38" t="s">
        <v>32</v>
      </c>
      <c r="G261" s="37">
        <v>98</v>
      </c>
      <c r="H261" s="37">
        <v>9</v>
      </c>
      <c r="I261" s="38" t="s">
        <v>126</v>
      </c>
      <c r="J261" s="37">
        <v>8916155192</v>
      </c>
      <c r="K261" s="37">
        <v>0.214285714285714</v>
      </c>
      <c r="L261" s="37">
        <v>0.107142857142857</v>
      </c>
      <c r="M261" s="35"/>
      <c r="N261" s="35"/>
      <c r="O261" s="35"/>
      <c r="P261" s="35"/>
      <c r="Q261" s="35"/>
      <c r="R261" s="35">
        <v>1</v>
      </c>
      <c r="S261" s="35"/>
      <c r="T261" s="35"/>
      <c r="U261" s="35"/>
      <c r="V261" s="35"/>
      <c r="W261" s="38" t="s">
        <v>27</v>
      </c>
      <c r="X261" s="35"/>
      <c r="Y261" s="35"/>
      <c r="Z261" s="38">
        <f t="shared" si="12"/>
        <v>1</v>
      </c>
      <c r="AA261" s="38">
        <f t="shared" si="13"/>
        <v>0</v>
      </c>
      <c r="AB261" s="38" t="s">
        <v>89</v>
      </c>
      <c r="AC261" s="38" t="s">
        <v>27</v>
      </c>
      <c r="AD261" s="37">
        <v>0</v>
      </c>
      <c r="AE261" s="37">
        <v>0</v>
      </c>
      <c r="AF261" s="37">
        <v>0</v>
      </c>
      <c r="AG261" s="37">
        <v>0</v>
      </c>
      <c r="AH261" s="38" t="s">
        <v>258</v>
      </c>
      <c r="AI261" s="37">
        <v>9</v>
      </c>
      <c r="AJ261" s="35"/>
      <c r="AK261" s="38" t="s">
        <v>91</v>
      </c>
      <c r="AL261" s="38">
        <f t="shared" si="14"/>
        <v>1</v>
      </c>
      <c r="AM261" s="38" t="s">
        <v>27</v>
      </c>
      <c r="AN261" s="38" t="s">
        <v>680</v>
      </c>
      <c r="AO261" s="37">
        <v>30</v>
      </c>
      <c r="AP261" s="38" t="s">
        <v>677</v>
      </c>
      <c r="AQ261" s="38" t="s">
        <v>697</v>
      </c>
      <c r="AR261" s="38" t="s">
        <v>27</v>
      </c>
      <c r="AS261" s="38" t="s">
        <v>27</v>
      </c>
      <c r="AT261" s="38" t="s">
        <v>27</v>
      </c>
      <c r="AU261" s="38" t="s">
        <v>27</v>
      </c>
      <c r="AV261" s="38" t="s">
        <v>27</v>
      </c>
      <c r="AX261" s="34" t="s">
        <v>747</v>
      </c>
    </row>
    <row r="262" spans="1:50" ht="14.25" customHeight="1" x14ac:dyDescent="0.25">
      <c r="A262" s="37">
        <v>221</v>
      </c>
      <c r="B262" s="38" t="s">
        <v>78</v>
      </c>
      <c r="C262" s="38" t="s">
        <v>26</v>
      </c>
      <c r="D262" s="38" t="s">
        <v>46</v>
      </c>
      <c r="E262" s="38"/>
      <c r="F262" s="38" t="s">
        <v>32</v>
      </c>
      <c r="G262" s="37">
        <v>98</v>
      </c>
      <c r="H262" s="37">
        <v>9</v>
      </c>
      <c r="I262" s="38" t="s">
        <v>128</v>
      </c>
      <c r="J262" s="37">
        <v>9591208203</v>
      </c>
      <c r="K262" s="37">
        <v>0.214285714285714</v>
      </c>
      <c r="L262" s="37">
        <v>0.107142857142857</v>
      </c>
      <c r="M262" s="35"/>
      <c r="N262" s="35"/>
      <c r="O262" s="35"/>
      <c r="P262" s="35"/>
      <c r="Q262" s="35"/>
      <c r="R262" s="35">
        <v>1</v>
      </c>
      <c r="S262" s="35"/>
      <c r="T262" s="35"/>
      <c r="U262" s="35"/>
      <c r="V262" s="35"/>
      <c r="W262" s="38" t="s">
        <v>27</v>
      </c>
      <c r="X262" s="35"/>
      <c r="Y262" s="35"/>
      <c r="Z262" s="38">
        <f t="shared" si="12"/>
        <v>1</v>
      </c>
      <c r="AA262" s="38">
        <f t="shared" si="13"/>
        <v>0</v>
      </c>
      <c r="AB262" s="38" t="s">
        <v>89</v>
      </c>
      <c r="AC262" s="38" t="s">
        <v>257</v>
      </c>
      <c r="AD262" s="37">
        <v>0</v>
      </c>
      <c r="AE262" s="37">
        <v>0</v>
      </c>
      <c r="AF262" s="37">
        <v>0</v>
      </c>
      <c r="AG262" s="37">
        <v>0</v>
      </c>
      <c r="AH262" s="38" t="s">
        <v>258</v>
      </c>
      <c r="AI262" s="37">
        <v>9</v>
      </c>
      <c r="AJ262" s="35"/>
      <c r="AK262" s="38" t="s">
        <v>91</v>
      </c>
      <c r="AL262" s="38">
        <f t="shared" si="14"/>
        <v>1</v>
      </c>
      <c r="AM262" s="38" t="s">
        <v>27</v>
      </c>
      <c r="AN262" s="38" t="s">
        <v>680</v>
      </c>
      <c r="AO262" s="37">
        <v>33</v>
      </c>
      <c r="AP262" s="38" t="s">
        <v>677</v>
      </c>
      <c r="AQ262" s="38" t="s">
        <v>698</v>
      </c>
      <c r="AR262" s="38" t="s">
        <v>27</v>
      </c>
      <c r="AS262" s="38" t="s">
        <v>699</v>
      </c>
      <c r="AT262" s="38" t="s">
        <v>27</v>
      </c>
      <c r="AU262" s="38" t="s">
        <v>27</v>
      </c>
      <c r="AV262" s="38" t="s">
        <v>696</v>
      </c>
      <c r="AX262" s="34" t="s">
        <v>748</v>
      </c>
    </row>
    <row r="263" spans="1:50" ht="14.25" customHeight="1" x14ac:dyDescent="0.25">
      <c r="A263" s="37">
        <v>238</v>
      </c>
      <c r="B263" s="38" t="s">
        <v>78</v>
      </c>
      <c r="C263" s="38" t="s">
        <v>26</v>
      </c>
      <c r="D263" s="38" t="s">
        <v>46</v>
      </c>
      <c r="E263" s="38"/>
      <c r="F263" s="38" t="s">
        <v>32</v>
      </c>
      <c r="G263" s="37">
        <v>98</v>
      </c>
      <c r="H263" s="37">
        <v>9</v>
      </c>
      <c r="I263" s="38" t="s">
        <v>130</v>
      </c>
      <c r="J263" s="37">
        <v>3712062108</v>
      </c>
      <c r="K263" s="37">
        <v>0</v>
      </c>
      <c r="L263" s="37">
        <v>0</v>
      </c>
      <c r="M263" s="47"/>
      <c r="N263" s="35"/>
      <c r="O263" s="35"/>
      <c r="P263" s="47"/>
      <c r="Q263" s="47"/>
      <c r="R263" s="35"/>
      <c r="S263" s="47"/>
      <c r="T263" s="47"/>
      <c r="U263" s="47"/>
      <c r="V263" s="47"/>
      <c r="W263" s="38" t="s">
        <v>27</v>
      </c>
      <c r="X263" s="47"/>
      <c r="Y263" s="47"/>
      <c r="Z263" s="38">
        <f t="shared" si="12"/>
        <v>0</v>
      </c>
      <c r="AA263" s="38">
        <f t="shared" si="13"/>
        <v>0</v>
      </c>
      <c r="AB263" s="38" t="s">
        <v>27</v>
      </c>
      <c r="AC263" s="38" t="s">
        <v>226</v>
      </c>
      <c r="AD263" s="37">
        <v>0</v>
      </c>
      <c r="AE263" s="37">
        <v>0</v>
      </c>
      <c r="AF263" s="37">
        <v>0</v>
      </c>
      <c r="AG263" s="37">
        <v>1</v>
      </c>
      <c r="AH263" s="38" t="s">
        <v>258</v>
      </c>
      <c r="AI263" s="37">
        <v>9</v>
      </c>
      <c r="AJ263" s="35"/>
      <c r="AK263" s="38" t="s">
        <v>27</v>
      </c>
      <c r="AL263" s="38">
        <f t="shared" si="14"/>
        <v>1</v>
      </c>
      <c r="AM263" s="38" t="s">
        <v>27</v>
      </c>
      <c r="AN263" s="38" t="s">
        <v>680</v>
      </c>
      <c r="AO263" s="37">
        <v>28</v>
      </c>
      <c r="AP263" s="38" t="s">
        <v>677</v>
      </c>
      <c r="AQ263" s="38" t="s">
        <v>700</v>
      </c>
      <c r="AR263" s="38" t="s">
        <v>695</v>
      </c>
      <c r="AS263" s="38" t="s">
        <v>701</v>
      </c>
      <c r="AT263" s="38" t="s">
        <v>27</v>
      </c>
      <c r="AU263" s="38" t="s">
        <v>27</v>
      </c>
      <c r="AV263" s="38" t="s">
        <v>27</v>
      </c>
      <c r="AX263" s="34" t="s">
        <v>748</v>
      </c>
    </row>
    <row r="264" spans="1:50" ht="14.25" customHeight="1" x14ac:dyDescent="0.25">
      <c r="A264" s="37">
        <v>254</v>
      </c>
      <c r="B264" s="38" t="s">
        <v>78</v>
      </c>
      <c r="C264" s="38" t="s">
        <v>26</v>
      </c>
      <c r="D264" s="38" t="s">
        <v>46</v>
      </c>
      <c r="E264" s="38"/>
      <c r="F264" s="38" t="s">
        <v>32</v>
      </c>
      <c r="G264" s="37">
        <v>98</v>
      </c>
      <c r="H264" s="37">
        <v>9</v>
      </c>
      <c r="I264" s="38" t="s">
        <v>130</v>
      </c>
      <c r="J264" s="37">
        <v>3712062108</v>
      </c>
      <c r="K264" s="37">
        <v>0</v>
      </c>
      <c r="L264" s="37">
        <v>0</v>
      </c>
      <c r="M264" s="37">
        <v>8</v>
      </c>
      <c r="N264" s="35"/>
      <c r="O264" s="40">
        <v>1</v>
      </c>
      <c r="P264" s="37">
        <v>15</v>
      </c>
      <c r="Q264" s="37">
        <v>7</v>
      </c>
      <c r="R264" s="35"/>
      <c r="S264" s="37">
        <v>7</v>
      </c>
      <c r="T264" s="40">
        <v>1</v>
      </c>
      <c r="U264" s="39"/>
      <c r="V264" s="37">
        <v>1</v>
      </c>
      <c r="W264" s="38" t="s">
        <v>27</v>
      </c>
      <c r="X264" s="37">
        <v>1</v>
      </c>
      <c r="Y264" s="37">
        <v>2</v>
      </c>
      <c r="Z264" s="38">
        <f t="shared" si="12"/>
        <v>43</v>
      </c>
      <c r="AA264" s="38">
        <f t="shared" si="13"/>
        <v>2</v>
      </c>
      <c r="AB264" s="38" t="s">
        <v>27</v>
      </c>
      <c r="AC264" s="38" t="s">
        <v>27</v>
      </c>
      <c r="AD264" s="37">
        <v>4</v>
      </c>
      <c r="AE264" s="37">
        <v>1</v>
      </c>
      <c r="AF264" s="37">
        <v>0</v>
      </c>
      <c r="AG264" s="37">
        <v>9</v>
      </c>
      <c r="AH264" s="38" t="s">
        <v>366</v>
      </c>
      <c r="AI264" s="37">
        <v>8</v>
      </c>
      <c r="AJ264" s="35"/>
      <c r="AK264" s="38" t="s">
        <v>367</v>
      </c>
      <c r="AL264" s="38">
        <f t="shared" si="14"/>
        <v>1</v>
      </c>
      <c r="AM264" s="38" t="s">
        <v>27</v>
      </c>
      <c r="AN264" s="38" t="s">
        <v>680</v>
      </c>
      <c r="AO264" s="37">
        <v>28</v>
      </c>
      <c r="AP264" s="38" t="s">
        <v>677</v>
      </c>
      <c r="AQ264" s="38" t="s">
        <v>700</v>
      </c>
      <c r="AR264" s="38" t="s">
        <v>695</v>
      </c>
      <c r="AS264" s="38" t="s">
        <v>701</v>
      </c>
      <c r="AT264" s="38" t="s">
        <v>27</v>
      </c>
      <c r="AU264" s="38" t="s">
        <v>27</v>
      </c>
      <c r="AV264" s="38" t="s">
        <v>27</v>
      </c>
      <c r="AX264" s="34" t="s">
        <v>748</v>
      </c>
    </row>
    <row r="265" spans="1:50" ht="14.25" customHeight="1" x14ac:dyDescent="0.25">
      <c r="A265" s="37">
        <v>272</v>
      </c>
      <c r="B265" s="38" t="s">
        <v>78</v>
      </c>
      <c r="C265" s="38" t="s">
        <v>26</v>
      </c>
      <c r="D265" s="38" t="s">
        <v>46</v>
      </c>
      <c r="E265" s="38"/>
      <c r="F265" s="38" t="s">
        <v>32</v>
      </c>
      <c r="G265" s="37">
        <v>98</v>
      </c>
      <c r="H265" s="37">
        <v>9</v>
      </c>
      <c r="I265" s="38" t="s">
        <v>134</v>
      </c>
      <c r="J265" s="37">
        <v>828360120</v>
      </c>
      <c r="K265" s="37">
        <v>0.32142857142857101</v>
      </c>
      <c r="L265" s="37">
        <v>0.160714285714286</v>
      </c>
      <c r="M265" s="39"/>
      <c r="N265" s="35"/>
      <c r="O265" s="35"/>
      <c r="P265" s="39"/>
      <c r="Q265" s="39"/>
      <c r="R265" s="35">
        <v>1</v>
      </c>
      <c r="S265" s="39"/>
      <c r="T265" s="35"/>
      <c r="U265" s="39"/>
      <c r="V265" s="39"/>
      <c r="W265" s="38" t="s">
        <v>27</v>
      </c>
      <c r="X265" s="39"/>
      <c r="Y265" s="39"/>
      <c r="Z265" s="38">
        <f t="shared" si="12"/>
        <v>1</v>
      </c>
      <c r="AA265" s="38">
        <f t="shared" si="13"/>
        <v>0</v>
      </c>
      <c r="AB265" s="38" t="s">
        <v>765</v>
      </c>
      <c r="AC265" s="38" t="s">
        <v>27</v>
      </c>
      <c r="AD265" s="37">
        <v>0</v>
      </c>
      <c r="AE265" s="37">
        <v>0</v>
      </c>
      <c r="AF265" s="37">
        <v>0</v>
      </c>
      <c r="AG265" s="37">
        <v>0</v>
      </c>
      <c r="AH265" s="38" t="s">
        <v>258</v>
      </c>
      <c r="AI265" s="37">
        <v>9</v>
      </c>
      <c r="AJ265" s="35"/>
      <c r="AK265" s="38" t="s">
        <v>100</v>
      </c>
      <c r="AL265" s="38">
        <f t="shared" si="14"/>
        <v>1</v>
      </c>
      <c r="AM265" s="38" t="s">
        <v>27</v>
      </c>
      <c r="AN265" s="38" t="s">
        <v>673</v>
      </c>
      <c r="AO265" s="37">
        <v>26</v>
      </c>
      <c r="AP265" s="38" t="s">
        <v>674</v>
      </c>
      <c r="AQ265" s="38" t="s">
        <v>678</v>
      </c>
      <c r="AR265" s="38" t="s">
        <v>27</v>
      </c>
      <c r="AS265" s="38" t="s">
        <v>702</v>
      </c>
      <c r="AT265" s="38" t="s">
        <v>27</v>
      </c>
      <c r="AU265" s="38" t="s">
        <v>27</v>
      </c>
      <c r="AV265" s="38" t="s">
        <v>27</v>
      </c>
      <c r="AX265" s="34" t="s">
        <v>748</v>
      </c>
    </row>
    <row r="266" spans="1:50" ht="14.25" customHeight="1" x14ac:dyDescent="0.25">
      <c r="A266" s="37">
        <v>346</v>
      </c>
      <c r="B266" s="38" t="s">
        <v>78</v>
      </c>
      <c r="C266" s="38" t="s">
        <v>28</v>
      </c>
      <c r="D266" s="38" t="s">
        <v>46</v>
      </c>
      <c r="E266" s="38"/>
      <c r="F266" s="38" t="s">
        <v>32</v>
      </c>
      <c r="G266" s="37">
        <v>98</v>
      </c>
      <c r="H266" s="37">
        <v>9</v>
      </c>
      <c r="I266" s="38" t="s">
        <v>146</v>
      </c>
      <c r="J266" s="37">
        <v>94222252116</v>
      </c>
      <c r="K266" s="37">
        <v>0.75</v>
      </c>
      <c r="L266" s="37">
        <v>0.375</v>
      </c>
      <c r="M266" s="35"/>
      <c r="N266" s="35"/>
      <c r="O266" s="35"/>
      <c r="P266" s="35"/>
      <c r="Q266" s="35"/>
      <c r="R266" s="35">
        <v>1</v>
      </c>
      <c r="S266" s="35"/>
      <c r="T266" s="35"/>
      <c r="U266" s="35"/>
      <c r="V266" s="35"/>
      <c r="W266" s="38" t="s">
        <v>27</v>
      </c>
      <c r="X266" s="35"/>
      <c r="Y266" s="35"/>
      <c r="Z266" s="38">
        <f t="shared" si="12"/>
        <v>1</v>
      </c>
      <c r="AA266" s="38">
        <f t="shared" si="13"/>
        <v>0</v>
      </c>
      <c r="AB266" s="38" t="s">
        <v>99</v>
      </c>
      <c r="AC266" s="38" t="s">
        <v>27</v>
      </c>
      <c r="AD266" s="37">
        <v>0</v>
      </c>
      <c r="AE266" s="37">
        <v>0</v>
      </c>
      <c r="AF266" s="37">
        <v>0</v>
      </c>
      <c r="AG266" s="37">
        <v>0</v>
      </c>
      <c r="AH266" s="38" t="s">
        <v>258</v>
      </c>
      <c r="AI266" s="37">
        <v>9</v>
      </c>
      <c r="AJ266" s="35"/>
      <c r="AK266" s="38" t="s">
        <v>371</v>
      </c>
      <c r="AL266" s="38">
        <f t="shared" si="14"/>
        <v>1</v>
      </c>
      <c r="AM266" s="38" t="s">
        <v>27</v>
      </c>
      <c r="AN266" s="38" t="s">
        <v>680</v>
      </c>
      <c r="AO266" s="37">
        <v>36</v>
      </c>
      <c r="AP266" s="38" t="s">
        <v>677</v>
      </c>
      <c r="AQ266" s="38" t="s">
        <v>707</v>
      </c>
      <c r="AR266" s="38" t="s">
        <v>27</v>
      </c>
      <c r="AS266" s="38" t="s">
        <v>708</v>
      </c>
      <c r="AT266" s="38" t="s">
        <v>27</v>
      </c>
      <c r="AU266" s="38" t="s">
        <v>27</v>
      </c>
      <c r="AV266" s="38" t="s">
        <v>27</v>
      </c>
      <c r="AX266" s="34" t="s">
        <v>748</v>
      </c>
    </row>
    <row r="267" spans="1:50" ht="14.25" customHeight="1" x14ac:dyDescent="0.25">
      <c r="A267" s="37">
        <v>378</v>
      </c>
      <c r="B267" s="38" t="s">
        <v>78</v>
      </c>
      <c r="C267" s="38" t="s">
        <v>26</v>
      </c>
      <c r="D267" s="38" t="s">
        <v>46</v>
      </c>
      <c r="E267" s="38"/>
      <c r="F267" s="38" t="s">
        <v>32</v>
      </c>
      <c r="G267" s="37">
        <v>98</v>
      </c>
      <c r="H267" s="37">
        <v>9</v>
      </c>
      <c r="I267" s="38" t="s">
        <v>149</v>
      </c>
      <c r="J267" s="37">
        <v>8877127178</v>
      </c>
      <c r="K267" s="37">
        <v>0</v>
      </c>
      <c r="L267" s="37">
        <v>0</v>
      </c>
      <c r="M267" s="39"/>
      <c r="N267" s="35"/>
      <c r="O267" s="47"/>
      <c r="P267" s="39"/>
      <c r="Q267" s="39"/>
      <c r="R267" s="35"/>
      <c r="S267" s="39"/>
      <c r="T267" s="47"/>
      <c r="U267" s="47"/>
      <c r="V267" s="39"/>
      <c r="W267" s="38" t="s">
        <v>27</v>
      </c>
      <c r="X267" s="39"/>
      <c r="Y267" s="39"/>
      <c r="Z267" s="38">
        <f t="shared" si="12"/>
        <v>0</v>
      </c>
      <c r="AA267" s="38">
        <f t="shared" si="13"/>
        <v>0</v>
      </c>
      <c r="AB267" s="38" t="s">
        <v>27</v>
      </c>
      <c r="AC267" s="38" t="s">
        <v>27</v>
      </c>
      <c r="AD267" s="37">
        <v>0</v>
      </c>
      <c r="AE267" s="37">
        <v>0</v>
      </c>
      <c r="AF267" s="37">
        <v>0</v>
      </c>
      <c r="AG267" s="37">
        <v>0</v>
      </c>
      <c r="AH267" s="38" t="s">
        <v>258</v>
      </c>
      <c r="AI267" s="37">
        <v>9</v>
      </c>
      <c r="AJ267" s="35"/>
      <c r="AK267" s="38" t="s">
        <v>218</v>
      </c>
      <c r="AL267" s="38">
        <f t="shared" si="14"/>
        <v>1</v>
      </c>
      <c r="AM267" s="38" t="s">
        <v>27</v>
      </c>
      <c r="AN267" s="38" t="s">
        <v>680</v>
      </c>
      <c r="AO267" s="37">
        <v>24</v>
      </c>
      <c r="AP267" s="38" t="s">
        <v>677</v>
      </c>
      <c r="AQ267" s="38" t="s">
        <v>711</v>
      </c>
      <c r="AR267" s="38" t="s">
        <v>27</v>
      </c>
      <c r="AS267" s="38" t="s">
        <v>686</v>
      </c>
      <c r="AT267" s="38" t="s">
        <v>27</v>
      </c>
      <c r="AU267" s="38" t="s">
        <v>27</v>
      </c>
      <c r="AV267" s="38" t="s">
        <v>27</v>
      </c>
      <c r="AX267" s="34" t="s">
        <v>747</v>
      </c>
    </row>
    <row r="268" spans="1:50" ht="14.25" customHeight="1" x14ac:dyDescent="0.25">
      <c r="A268" s="37">
        <v>394</v>
      </c>
      <c r="B268" s="38" t="s">
        <v>78</v>
      </c>
      <c r="C268" s="38" t="s">
        <v>26</v>
      </c>
      <c r="D268" s="38" t="s">
        <v>46</v>
      </c>
      <c r="E268" s="38"/>
      <c r="F268" s="38" t="s">
        <v>32</v>
      </c>
      <c r="G268" s="37">
        <v>98</v>
      </c>
      <c r="H268" s="37">
        <v>9</v>
      </c>
      <c r="I268" s="38" t="s">
        <v>81</v>
      </c>
      <c r="J268" s="37">
        <v>9591241137</v>
      </c>
      <c r="K268" s="37">
        <v>0.214285714285714</v>
      </c>
      <c r="L268" s="37">
        <v>0.107142857142857</v>
      </c>
      <c r="M268" s="39"/>
      <c r="N268" s="35"/>
      <c r="O268" s="35"/>
      <c r="P268" s="39"/>
      <c r="Q268" s="39"/>
      <c r="R268" s="35">
        <v>1</v>
      </c>
      <c r="S268" s="39"/>
      <c r="T268" s="35"/>
      <c r="U268" s="39"/>
      <c r="V268" s="39"/>
      <c r="W268" s="38" t="s">
        <v>27</v>
      </c>
      <c r="X268" s="39"/>
      <c r="Y268" s="39"/>
      <c r="Z268" s="38">
        <f t="shared" si="12"/>
        <v>1</v>
      </c>
      <c r="AA268" s="38">
        <f t="shared" si="13"/>
        <v>0</v>
      </c>
      <c r="AB268" s="38" t="s">
        <v>89</v>
      </c>
      <c r="AC268" s="38" t="s">
        <v>27</v>
      </c>
      <c r="AD268" s="37">
        <v>0</v>
      </c>
      <c r="AE268" s="37">
        <v>0</v>
      </c>
      <c r="AF268" s="37">
        <v>0</v>
      </c>
      <c r="AG268" s="37">
        <v>0</v>
      </c>
      <c r="AH268" s="38" t="s">
        <v>258</v>
      </c>
      <c r="AI268" s="37">
        <v>9</v>
      </c>
      <c r="AJ268" s="35"/>
      <c r="AK268" s="38" t="s">
        <v>174</v>
      </c>
      <c r="AL268" s="38">
        <f t="shared" si="14"/>
        <v>1</v>
      </c>
      <c r="AM268" s="38" t="s">
        <v>27</v>
      </c>
      <c r="AN268" s="38" t="s">
        <v>673</v>
      </c>
      <c r="AO268" s="37">
        <v>26</v>
      </c>
      <c r="AP268" s="38" t="s">
        <v>674</v>
      </c>
      <c r="AQ268" s="38" t="s">
        <v>675</v>
      </c>
      <c r="AR268" s="38" t="s">
        <v>27</v>
      </c>
      <c r="AS268" s="38" t="s">
        <v>676</v>
      </c>
      <c r="AT268" s="38" t="s">
        <v>27</v>
      </c>
      <c r="AU268" s="38" t="s">
        <v>27</v>
      </c>
      <c r="AV268" s="38" t="s">
        <v>710</v>
      </c>
      <c r="AX268" s="34" t="s">
        <v>748</v>
      </c>
    </row>
    <row r="269" spans="1:50" ht="14.25" customHeight="1" x14ac:dyDescent="0.25">
      <c r="A269" s="37">
        <v>411</v>
      </c>
      <c r="B269" s="38" t="s">
        <v>78</v>
      </c>
      <c r="C269" s="38" t="s">
        <v>28</v>
      </c>
      <c r="D269" s="38" t="s">
        <v>46</v>
      </c>
      <c r="E269" s="38"/>
      <c r="F269" s="38" t="s">
        <v>32</v>
      </c>
      <c r="G269" s="37">
        <v>98</v>
      </c>
      <c r="H269" s="37">
        <v>9</v>
      </c>
      <c r="I269" s="38" t="s">
        <v>85</v>
      </c>
      <c r="J269" s="37">
        <v>1347638136</v>
      </c>
      <c r="K269" s="37">
        <v>0</v>
      </c>
      <c r="L269" s="37">
        <v>0</v>
      </c>
      <c r="M269" s="40">
        <v>4</v>
      </c>
      <c r="N269" s="35"/>
      <c r="O269" s="40">
        <v>1</v>
      </c>
      <c r="P269" s="40">
        <v>7</v>
      </c>
      <c r="Q269" s="40">
        <v>3</v>
      </c>
      <c r="R269" s="35"/>
      <c r="S269" s="40">
        <v>3</v>
      </c>
      <c r="T269" s="40">
        <v>1</v>
      </c>
      <c r="U269" s="35"/>
      <c r="V269" s="40">
        <v>2.5</v>
      </c>
      <c r="W269" s="38" t="s">
        <v>27</v>
      </c>
      <c r="X269" s="40">
        <v>1.5</v>
      </c>
      <c r="Y269" s="40">
        <v>4</v>
      </c>
      <c r="Z269" s="38">
        <f t="shared" si="12"/>
        <v>27</v>
      </c>
      <c r="AA269" s="38">
        <f t="shared" si="13"/>
        <v>4</v>
      </c>
      <c r="AB269" s="38" t="s">
        <v>27</v>
      </c>
      <c r="AC269" s="38" t="s">
        <v>27</v>
      </c>
      <c r="AD269" s="37">
        <v>1</v>
      </c>
      <c r="AE269" s="37">
        <v>3</v>
      </c>
      <c r="AF269" s="37">
        <v>3</v>
      </c>
      <c r="AG269" s="37">
        <v>9</v>
      </c>
      <c r="AH269" s="38" t="s">
        <v>348</v>
      </c>
      <c r="AI269" s="37">
        <v>8</v>
      </c>
      <c r="AJ269" s="35"/>
      <c r="AK269" s="38" t="s">
        <v>373</v>
      </c>
      <c r="AL269" s="38">
        <f t="shared" si="14"/>
        <v>1</v>
      </c>
      <c r="AM269" s="38" t="s">
        <v>27</v>
      </c>
      <c r="AN269" s="38" t="s">
        <v>673</v>
      </c>
      <c r="AO269" s="37">
        <v>20</v>
      </c>
      <c r="AP269" s="38" t="s">
        <v>677</v>
      </c>
      <c r="AQ269" s="38" t="s">
        <v>678</v>
      </c>
      <c r="AR269" s="38" t="s">
        <v>27</v>
      </c>
      <c r="AS269" s="38" t="s">
        <v>27</v>
      </c>
      <c r="AT269" s="38" t="s">
        <v>27</v>
      </c>
      <c r="AU269" s="38" t="s">
        <v>27</v>
      </c>
      <c r="AV269" s="38" t="s">
        <v>27</v>
      </c>
      <c r="AX269" s="34" t="s">
        <v>747</v>
      </c>
    </row>
    <row r="270" spans="1:50" ht="14.25" customHeight="1" x14ac:dyDescent="0.25">
      <c r="A270" s="37">
        <v>427</v>
      </c>
      <c r="B270" s="38" t="s">
        <v>78</v>
      </c>
      <c r="C270" s="38" t="s">
        <v>26</v>
      </c>
      <c r="D270" s="38" t="s">
        <v>46</v>
      </c>
      <c r="E270" s="38"/>
      <c r="F270" s="38" t="s">
        <v>32</v>
      </c>
      <c r="G270" s="37">
        <v>98</v>
      </c>
      <c r="H270" s="37">
        <v>9</v>
      </c>
      <c r="I270" s="38" t="s">
        <v>88</v>
      </c>
      <c r="J270" s="37">
        <v>217831744</v>
      </c>
      <c r="K270" s="37">
        <v>0.32142857142857101</v>
      </c>
      <c r="L270" s="37">
        <v>0.160714285714286</v>
      </c>
      <c r="M270" s="47"/>
      <c r="N270" s="35"/>
      <c r="O270" s="35"/>
      <c r="P270" s="47"/>
      <c r="Q270" s="47"/>
      <c r="R270" s="35">
        <v>1</v>
      </c>
      <c r="S270" s="47"/>
      <c r="T270" s="47"/>
      <c r="U270" s="47"/>
      <c r="V270" s="47"/>
      <c r="W270" s="38" t="s">
        <v>27</v>
      </c>
      <c r="X270" s="47"/>
      <c r="Y270" s="47"/>
      <c r="Z270" s="38">
        <f t="shared" si="12"/>
        <v>1</v>
      </c>
      <c r="AA270" s="38">
        <f t="shared" si="13"/>
        <v>0</v>
      </c>
      <c r="AB270" s="38" t="s">
        <v>765</v>
      </c>
      <c r="AC270" s="38" t="s">
        <v>27</v>
      </c>
      <c r="AD270" s="37">
        <v>0</v>
      </c>
      <c r="AE270" s="37">
        <v>0</v>
      </c>
      <c r="AF270" s="37">
        <v>0</v>
      </c>
      <c r="AG270" s="37">
        <v>0</v>
      </c>
      <c r="AH270" s="38" t="s">
        <v>258</v>
      </c>
      <c r="AI270" s="37">
        <v>9</v>
      </c>
      <c r="AJ270" s="35"/>
      <c r="AK270" s="38" t="s">
        <v>309</v>
      </c>
      <c r="AL270" s="38">
        <f t="shared" si="14"/>
        <v>1</v>
      </c>
      <c r="AM270" s="38" t="s">
        <v>27</v>
      </c>
      <c r="AN270" s="38" t="s">
        <v>673</v>
      </c>
      <c r="AO270" s="37">
        <v>24</v>
      </c>
      <c r="AP270" s="38" t="s">
        <v>677</v>
      </c>
      <c r="AQ270" s="38" t="s">
        <v>679</v>
      </c>
      <c r="AR270" s="38" t="s">
        <v>27</v>
      </c>
      <c r="AS270" s="38" t="s">
        <v>27</v>
      </c>
      <c r="AT270" s="38" t="s">
        <v>27</v>
      </c>
      <c r="AU270" s="38" t="s">
        <v>27</v>
      </c>
      <c r="AV270" s="38" t="s">
        <v>27</v>
      </c>
      <c r="AX270" s="34" t="s">
        <v>747</v>
      </c>
    </row>
    <row r="271" spans="1:50" ht="14.25" customHeight="1" x14ac:dyDescent="0.25">
      <c r="A271" s="37">
        <v>443</v>
      </c>
      <c r="B271" s="38" t="s">
        <v>78</v>
      </c>
      <c r="C271" s="38" t="s">
        <v>26</v>
      </c>
      <c r="D271" s="38" t="s">
        <v>46</v>
      </c>
      <c r="E271" s="38"/>
      <c r="F271" s="38" t="s">
        <v>32</v>
      </c>
      <c r="G271" s="37">
        <v>98</v>
      </c>
      <c r="H271" s="37">
        <v>9</v>
      </c>
      <c r="I271" s="38" t="s">
        <v>150</v>
      </c>
      <c r="J271" s="37">
        <v>82135906</v>
      </c>
      <c r="K271" s="37">
        <v>0.32142857142857101</v>
      </c>
      <c r="L271" s="37">
        <v>0.160714285714286</v>
      </c>
      <c r="M271" s="39"/>
      <c r="N271" s="35"/>
      <c r="O271" s="35"/>
      <c r="P271" s="39"/>
      <c r="Q271" s="39"/>
      <c r="R271" s="35">
        <v>1</v>
      </c>
      <c r="S271" s="39"/>
      <c r="T271" s="35"/>
      <c r="U271" s="39"/>
      <c r="V271" s="39"/>
      <c r="W271" s="38" t="s">
        <v>27</v>
      </c>
      <c r="X271" s="39"/>
      <c r="Y271" s="39"/>
      <c r="Z271" s="38">
        <f t="shared" si="12"/>
        <v>1</v>
      </c>
      <c r="AA271" s="38">
        <f t="shared" si="13"/>
        <v>0</v>
      </c>
      <c r="AB271" s="38" t="s">
        <v>765</v>
      </c>
      <c r="AC271" s="38" t="s">
        <v>27</v>
      </c>
      <c r="AD271" s="37">
        <v>0</v>
      </c>
      <c r="AE271" s="37">
        <v>0</v>
      </c>
      <c r="AF271" s="37">
        <v>0</v>
      </c>
      <c r="AG271" s="37">
        <v>0</v>
      </c>
      <c r="AH271" s="38" t="s">
        <v>258</v>
      </c>
      <c r="AI271" s="37">
        <v>9</v>
      </c>
      <c r="AJ271" s="35"/>
      <c r="AK271" s="38" t="s">
        <v>309</v>
      </c>
      <c r="AL271" s="38">
        <f t="shared" si="14"/>
        <v>1</v>
      </c>
      <c r="AM271" s="38" t="s">
        <v>27</v>
      </c>
      <c r="AN271" s="38" t="s">
        <v>680</v>
      </c>
      <c r="AO271" s="37">
        <v>34</v>
      </c>
      <c r="AP271" s="38" t="s">
        <v>677</v>
      </c>
      <c r="AQ271" s="38" t="s">
        <v>712</v>
      </c>
      <c r="AR271" s="38" t="s">
        <v>27</v>
      </c>
      <c r="AS271" s="38" t="s">
        <v>713</v>
      </c>
      <c r="AT271" s="38" t="s">
        <v>27</v>
      </c>
      <c r="AU271" s="38" t="s">
        <v>27</v>
      </c>
      <c r="AV271" s="38" t="s">
        <v>27</v>
      </c>
      <c r="AX271" s="34" t="s">
        <v>748</v>
      </c>
    </row>
    <row r="272" spans="1:50" ht="14.25" customHeight="1" x14ac:dyDescent="0.25">
      <c r="A272" s="37">
        <v>480</v>
      </c>
      <c r="B272" s="38" t="s">
        <v>78</v>
      </c>
      <c r="C272" s="38" t="s">
        <v>28</v>
      </c>
      <c r="D272" s="38" t="s">
        <v>46</v>
      </c>
      <c r="E272" s="38"/>
      <c r="F272" s="38" t="s">
        <v>32</v>
      </c>
      <c r="G272" s="37">
        <v>98</v>
      </c>
      <c r="H272" s="37">
        <v>9</v>
      </c>
      <c r="I272" s="38" t="s">
        <v>158</v>
      </c>
      <c r="J272" s="37">
        <v>927618937</v>
      </c>
      <c r="K272" s="37">
        <v>2</v>
      </c>
      <c r="L272" s="37">
        <v>1</v>
      </c>
      <c r="M272" s="37">
        <v>5</v>
      </c>
      <c r="N272" s="35"/>
      <c r="O272" s="47"/>
      <c r="P272" s="37">
        <v>10</v>
      </c>
      <c r="Q272" s="37">
        <v>5</v>
      </c>
      <c r="R272" s="40">
        <v>2</v>
      </c>
      <c r="S272" s="37">
        <v>5</v>
      </c>
      <c r="T272" s="40">
        <v>2</v>
      </c>
      <c r="U272" s="47"/>
      <c r="V272" s="37">
        <v>3</v>
      </c>
      <c r="W272" s="38" t="s">
        <v>27</v>
      </c>
      <c r="X272" s="37">
        <v>1</v>
      </c>
      <c r="Y272" s="37">
        <v>4</v>
      </c>
      <c r="Z272" s="38">
        <f t="shared" si="12"/>
        <v>37</v>
      </c>
      <c r="AA272" s="38">
        <f t="shared" si="13"/>
        <v>4</v>
      </c>
      <c r="AB272" s="38" t="s">
        <v>27</v>
      </c>
      <c r="AC272" s="38" t="s">
        <v>27</v>
      </c>
      <c r="AD272" s="37">
        <v>4</v>
      </c>
      <c r="AE272" s="37">
        <v>2</v>
      </c>
      <c r="AF272" s="37">
        <v>0</v>
      </c>
      <c r="AG272" s="37">
        <v>7</v>
      </c>
      <c r="AH272" s="38" t="s">
        <v>258</v>
      </c>
      <c r="AI272" s="37">
        <v>9</v>
      </c>
      <c r="AJ272" s="35"/>
      <c r="AK272" s="38" t="s">
        <v>375</v>
      </c>
      <c r="AL272" s="38">
        <f t="shared" si="14"/>
        <v>1</v>
      </c>
      <c r="AM272" s="38" t="s">
        <v>27</v>
      </c>
      <c r="AN272" s="38" t="s">
        <v>673</v>
      </c>
      <c r="AO272" s="37">
        <v>25</v>
      </c>
      <c r="AP272" s="38" t="s">
        <v>677</v>
      </c>
      <c r="AQ272" s="38" t="s">
        <v>721</v>
      </c>
      <c r="AR272" s="38" t="s">
        <v>27</v>
      </c>
      <c r="AS272" s="38" t="s">
        <v>686</v>
      </c>
      <c r="AT272" s="38" t="s">
        <v>27</v>
      </c>
      <c r="AU272" s="38" t="s">
        <v>27</v>
      </c>
      <c r="AV272" s="38" t="s">
        <v>27</v>
      </c>
      <c r="AX272" s="34" t="s">
        <v>747</v>
      </c>
    </row>
    <row r="273" spans="1:50" ht="14.25" customHeight="1" x14ac:dyDescent="0.25">
      <c r="A273" s="37">
        <v>521</v>
      </c>
      <c r="B273" s="38" t="s">
        <v>78</v>
      </c>
      <c r="C273" s="38" t="s">
        <v>28</v>
      </c>
      <c r="D273" s="38" t="s">
        <v>46</v>
      </c>
      <c r="E273" s="38"/>
      <c r="F273" s="38" t="s">
        <v>32</v>
      </c>
      <c r="G273" s="37">
        <v>98</v>
      </c>
      <c r="H273" s="37">
        <v>9</v>
      </c>
      <c r="I273" s="38" t="s">
        <v>169</v>
      </c>
      <c r="J273" s="37">
        <v>178114327</v>
      </c>
      <c r="K273" s="37">
        <v>0.5</v>
      </c>
      <c r="L273" s="37">
        <v>0.25</v>
      </c>
      <c r="M273" s="39"/>
      <c r="N273" s="35"/>
      <c r="O273" s="35"/>
      <c r="P273" s="39"/>
      <c r="Q273" s="39"/>
      <c r="R273" s="35">
        <v>1</v>
      </c>
      <c r="S273" s="39"/>
      <c r="T273" s="35"/>
      <c r="U273" s="39"/>
      <c r="V273" s="39"/>
      <c r="W273" s="38" t="s">
        <v>27</v>
      </c>
      <c r="X273" s="39"/>
      <c r="Y273" s="39"/>
      <c r="Z273" s="38">
        <f t="shared" si="12"/>
        <v>1</v>
      </c>
      <c r="AA273" s="38">
        <f t="shared" si="13"/>
        <v>0</v>
      </c>
      <c r="AB273" s="38" t="s">
        <v>102</v>
      </c>
      <c r="AC273" s="38" t="s">
        <v>27</v>
      </c>
      <c r="AD273" s="37">
        <v>0</v>
      </c>
      <c r="AE273" s="37">
        <v>0</v>
      </c>
      <c r="AF273" s="37">
        <v>0</v>
      </c>
      <c r="AG273" s="37">
        <v>0</v>
      </c>
      <c r="AH273" s="38" t="s">
        <v>258</v>
      </c>
      <c r="AI273" s="37">
        <v>9</v>
      </c>
      <c r="AJ273" s="39"/>
      <c r="AK273" s="38" t="s">
        <v>377</v>
      </c>
      <c r="AL273" s="38">
        <f t="shared" si="14"/>
        <v>1</v>
      </c>
      <c r="AM273" s="38" t="s">
        <v>27</v>
      </c>
      <c r="AN273" s="38" t="s">
        <v>680</v>
      </c>
      <c r="AO273" s="37">
        <v>31</v>
      </c>
      <c r="AP273" s="38" t="s">
        <v>677</v>
      </c>
      <c r="AQ273" s="38" t="s">
        <v>694</v>
      </c>
      <c r="AR273" s="38" t="s">
        <v>27</v>
      </c>
      <c r="AS273" s="38" t="s">
        <v>27</v>
      </c>
      <c r="AT273" s="38" t="s">
        <v>692</v>
      </c>
      <c r="AU273" s="38" t="s">
        <v>27</v>
      </c>
      <c r="AV273" s="38" t="s">
        <v>27</v>
      </c>
      <c r="AX273" s="34" t="s">
        <v>746</v>
      </c>
    </row>
    <row r="274" spans="1:50" ht="14.25" customHeight="1" x14ac:dyDescent="0.25">
      <c r="A274" s="37">
        <v>537</v>
      </c>
      <c r="B274" s="38" t="s">
        <v>78</v>
      </c>
      <c r="C274" s="38" t="s">
        <v>28</v>
      </c>
      <c r="D274" s="38" t="s">
        <v>46</v>
      </c>
      <c r="E274" s="38"/>
      <c r="F274" s="38" t="s">
        <v>32</v>
      </c>
      <c r="G274" s="37">
        <v>98</v>
      </c>
      <c r="H274" s="37">
        <v>9</v>
      </c>
      <c r="I274" s="38" t="s">
        <v>171</v>
      </c>
      <c r="J274" s="37">
        <v>8518124088</v>
      </c>
      <c r="K274" s="37">
        <v>2</v>
      </c>
      <c r="L274" s="37">
        <v>1</v>
      </c>
      <c r="M274" s="39"/>
      <c r="N274" s="35"/>
      <c r="O274" s="35"/>
      <c r="P274" s="39"/>
      <c r="Q274" s="39"/>
      <c r="R274" s="35">
        <v>1</v>
      </c>
      <c r="S274" s="39"/>
      <c r="T274" s="35"/>
      <c r="U274" s="39"/>
      <c r="V274" s="39"/>
      <c r="W274" s="38" t="s">
        <v>27</v>
      </c>
      <c r="X274" s="39"/>
      <c r="Y274" s="39"/>
      <c r="Z274" s="38">
        <f t="shared" si="12"/>
        <v>1</v>
      </c>
      <c r="AA274" s="38">
        <f t="shared" si="13"/>
        <v>0</v>
      </c>
      <c r="AB274" s="38" t="s">
        <v>27</v>
      </c>
      <c r="AC274" s="38" t="s">
        <v>257</v>
      </c>
      <c r="AD274" s="37">
        <v>0</v>
      </c>
      <c r="AE274" s="37">
        <v>0</v>
      </c>
      <c r="AF274" s="37">
        <v>0</v>
      </c>
      <c r="AG274" s="37">
        <v>0</v>
      </c>
      <c r="AH274" s="38" t="s">
        <v>258</v>
      </c>
      <c r="AI274" s="37">
        <v>9</v>
      </c>
      <c r="AJ274" s="35"/>
      <c r="AK274" s="38" t="s">
        <v>305</v>
      </c>
      <c r="AL274" s="38">
        <f t="shared" si="14"/>
        <v>1</v>
      </c>
      <c r="AM274" s="38" t="s">
        <v>27</v>
      </c>
      <c r="AN274" s="38" t="s">
        <v>680</v>
      </c>
      <c r="AO274" s="37">
        <v>25</v>
      </c>
      <c r="AP274" s="38" t="s">
        <v>677</v>
      </c>
      <c r="AQ274" s="38" t="s">
        <v>725</v>
      </c>
      <c r="AR274" s="38" t="s">
        <v>27</v>
      </c>
      <c r="AS274" s="38" t="s">
        <v>726</v>
      </c>
      <c r="AT274" s="38" t="s">
        <v>27</v>
      </c>
      <c r="AU274" s="38" t="s">
        <v>27</v>
      </c>
      <c r="AV274" s="38" t="s">
        <v>27</v>
      </c>
      <c r="AX274" s="34" t="s">
        <v>748</v>
      </c>
    </row>
    <row r="275" spans="1:50" ht="14.25" customHeight="1" x14ac:dyDescent="0.25">
      <c r="A275" s="37">
        <v>553</v>
      </c>
      <c r="B275" s="38" t="s">
        <v>78</v>
      </c>
      <c r="C275" s="38" t="s">
        <v>26</v>
      </c>
      <c r="D275" s="38" t="s">
        <v>46</v>
      </c>
      <c r="E275" s="38"/>
      <c r="F275" s="38" t="s">
        <v>32</v>
      </c>
      <c r="G275" s="37">
        <v>98</v>
      </c>
      <c r="H275" s="37">
        <v>9</v>
      </c>
      <c r="I275" s="38" t="s">
        <v>172</v>
      </c>
      <c r="J275" s="37">
        <v>8517821164</v>
      </c>
      <c r="K275" s="37">
        <v>0.214285714285714</v>
      </c>
      <c r="L275" s="37">
        <v>0.107142857142857</v>
      </c>
      <c r="M275" s="40">
        <v>2</v>
      </c>
      <c r="N275" s="35"/>
      <c r="O275" s="35"/>
      <c r="P275" s="40">
        <v>3</v>
      </c>
      <c r="Q275" s="40">
        <v>1</v>
      </c>
      <c r="R275" s="40">
        <v>1</v>
      </c>
      <c r="S275" s="40">
        <v>1</v>
      </c>
      <c r="T275" s="40">
        <v>1</v>
      </c>
      <c r="U275" s="35"/>
      <c r="V275" s="40">
        <v>1.5</v>
      </c>
      <c r="W275" s="38" t="s">
        <v>27</v>
      </c>
      <c r="X275" s="40">
        <v>0.5</v>
      </c>
      <c r="Y275" s="40">
        <v>2</v>
      </c>
      <c r="Z275" s="38">
        <f t="shared" si="12"/>
        <v>13</v>
      </c>
      <c r="AA275" s="38">
        <f t="shared" si="13"/>
        <v>2</v>
      </c>
      <c r="AB275" s="38" t="s">
        <v>89</v>
      </c>
      <c r="AC275" s="38" t="s">
        <v>27</v>
      </c>
      <c r="AD275" s="37">
        <v>0</v>
      </c>
      <c r="AE275" s="37">
        <v>1</v>
      </c>
      <c r="AF275" s="37">
        <v>0</v>
      </c>
      <c r="AG275" s="37">
        <v>2</v>
      </c>
      <c r="AH275" s="38" t="s">
        <v>258</v>
      </c>
      <c r="AI275" s="37">
        <v>9</v>
      </c>
      <c r="AJ275" s="35"/>
      <c r="AK275" s="38" t="s">
        <v>378</v>
      </c>
      <c r="AL275" s="38">
        <f t="shared" si="14"/>
        <v>1</v>
      </c>
      <c r="AM275" s="38" t="s">
        <v>27</v>
      </c>
      <c r="AN275" s="38" t="s">
        <v>680</v>
      </c>
      <c r="AO275" s="37">
        <v>29</v>
      </c>
      <c r="AP275" s="38" t="s">
        <v>674</v>
      </c>
      <c r="AQ275" s="38" t="s">
        <v>691</v>
      </c>
      <c r="AR275" s="38" t="s">
        <v>695</v>
      </c>
      <c r="AS275" s="38" t="s">
        <v>727</v>
      </c>
      <c r="AT275" s="38" t="s">
        <v>27</v>
      </c>
      <c r="AU275" s="38" t="s">
        <v>27</v>
      </c>
      <c r="AV275" s="38" t="s">
        <v>27</v>
      </c>
      <c r="AX275" s="34" t="s">
        <v>748</v>
      </c>
    </row>
    <row r="276" spans="1:50" ht="14.25" customHeight="1" x14ac:dyDescent="0.25">
      <c r="A276" s="37">
        <v>569</v>
      </c>
      <c r="B276" s="38" t="s">
        <v>78</v>
      </c>
      <c r="C276" s="38" t="s">
        <v>28</v>
      </c>
      <c r="D276" s="38" t="s">
        <v>46</v>
      </c>
      <c r="E276" s="38"/>
      <c r="F276" s="38" t="s">
        <v>32</v>
      </c>
      <c r="G276" s="37">
        <v>98</v>
      </c>
      <c r="H276" s="37">
        <v>9</v>
      </c>
      <c r="I276" s="38" t="s">
        <v>173</v>
      </c>
      <c r="J276" s="37">
        <v>79215167188</v>
      </c>
      <c r="K276" s="37">
        <v>0.5</v>
      </c>
      <c r="L276" s="37">
        <v>0.25</v>
      </c>
      <c r="M276" s="47"/>
      <c r="N276" s="35"/>
      <c r="O276" s="35"/>
      <c r="P276" s="47"/>
      <c r="Q276" s="47"/>
      <c r="R276" s="47">
        <v>1</v>
      </c>
      <c r="S276" s="47"/>
      <c r="T276" s="47"/>
      <c r="U276" s="35"/>
      <c r="V276" s="35"/>
      <c r="W276" s="38" t="s">
        <v>27</v>
      </c>
      <c r="X276" s="35"/>
      <c r="Y276" s="35"/>
      <c r="Z276" s="38">
        <f t="shared" si="12"/>
        <v>1</v>
      </c>
      <c r="AA276" s="38">
        <f t="shared" si="13"/>
        <v>0</v>
      </c>
      <c r="AB276" s="38" t="s">
        <v>102</v>
      </c>
      <c r="AC276" s="38" t="s">
        <v>27</v>
      </c>
      <c r="AD276" s="37">
        <v>0</v>
      </c>
      <c r="AE276" s="37">
        <v>0</v>
      </c>
      <c r="AF276" s="37">
        <v>0</v>
      </c>
      <c r="AG276" s="37">
        <v>0</v>
      </c>
      <c r="AH276" s="38" t="s">
        <v>258</v>
      </c>
      <c r="AI276" s="37">
        <v>9</v>
      </c>
      <c r="AJ276" s="35"/>
      <c r="AK276" s="38" t="s">
        <v>379</v>
      </c>
      <c r="AL276" s="38">
        <f t="shared" si="14"/>
        <v>1</v>
      </c>
      <c r="AM276" s="38" t="s">
        <v>27</v>
      </c>
      <c r="AN276" s="38" t="s">
        <v>673</v>
      </c>
      <c r="AO276" s="37">
        <v>18</v>
      </c>
      <c r="AP276" s="38" t="s">
        <v>677</v>
      </c>
      <c r="AQ276" s="38" t="s">
        <v>728</v>
      </c>
      <c r="AR276" s="38" t="s">
        <v>27</v>
      </c>
      <c r="AS276" s="38" t="s">
        <v>686</v>
      </c>
      <c r="AT276" s="38" t="s">
        <v>27</v>
      </c>
      <c r="AU276" s="38" t="s">
        <v>27</v>
      </c>
      <c r="AV276" s="38" t="s">
        <v>27</v>
      </c>
      <c r="AX276" s="34" t="s">
        <v>747</v>
      </c>
    </row>
    <row r="277" spans="1:50" ht="14.25" customHeight="1" x14ac:dyDescent="0.25">
      <c r="A277" s="37">
        <v>32</v>
      </c>
      <c r="B277" s="38" t="s">
        <v>78</v>
      </c>
      <c r="C277" s="38" t="s">
        <v>28</v>
      </c>
      <c r="D277" s="38" t="s">
        <v>47</v>
      </c>
      <c r="E277" s="38"/>
      <c r="F277" s="38" t="s">
        <v>30</v>
      </c>
      <c r="G277" s="37">
        <v>4</v>
      </c>
      <c r="H277" s="37">
        <v>8</v>
      </c>
      <c r="I277" s="38" t="s">
        <v>98</v>
      </c>
      <c r="J277" s="37">
        <v>871611960</v>
      </c>
      <c r="K277" s="37">
        <v>2.7692307692307701</v>
      </c>
      <c r="L277" s="37">
        <v>0.27692307692307699</v>
      </c>
      <c r="M277" s="39"/>
      <c r="N277" s="35"/>
      <c r="O277" s="35"/>
      <c r="P277" s="39"/>
      <c r="Q277" s="39"/>
      <c r="R277" s="35">
        <v>1</v>
      </c>
      <c r="S277" s="39"/>
      <c r="T277" s="47"/>
      <c r="U277" s="47"/>
      <c r="V277" s="39"/>
      <c r="W277" s="38" t="s">
        <v>27</v>
      </c>
      <c r="X277" s="39"/>
      <c r="Y277" s="39"/>
      <c r="Z277" s="38">
        <f t="shared" si="12"/>
        <v>1</v>
      </c>
      <c r="AA277" s="38">
        <f t="shared" si="13"/>
        <v>0</v>
      </c>
      <c r="AB277" s="38" t="s">
        <v>27</v>
      </c>
      <c r="AC277" s="38" t="s">
        <v>257</v>
      </c>
      <c r="AD277" s="37">
        <v>0</v>
      </c>
      <c r="AE277" s="37">
        <v>0</v>
      </c>
      <c r="AF277" s="37">
        <v>0</v>
      </c>
      <c r="AG277" s="37">
        <v>0</v>
      </c>
      <c r="AH277" s="38" t="s">
        <v>381</v>
      </c>
      <c r="AI277" s="37">
        <v>16</v>
      </c>
      <c r="AJ277" s="35"/>
      <c r="AK277" s="38" t="s">
        <v>472</v>
      </c>
      <c r="AL277" s="38">
        <f t="shared" si="14"/>
        <v>1</v>
      </c>
      <c r="AM277" s="38" t="s">
        <v>27</v>
      </c>
      <c r="AN277" s="38" t="s">
        <v>673</v>
      </c>
      <c r="AO277" s="37">
        <v>28</v>
      </c>
      <c r="AP277" s="38" t="s">
        <v>677</v>
      </c>
      <c r="AQ277" s="38" t="s">
        <v>685</v>
      </c>
      <c r="AR277" s="38" t="s">
        <v>27</v>
      </c>
      <c r="AS277" s="38" t="s">
        <v>686</v>
      </c>
      <c r="AT277" s="38" t="s">
        <v>27</v>
      </c>
      <c r="AU277" s="38" t="s">
        <v>27</v>
      </c>
      <c r="AV277" s="38" t="s">
        <v>27</v>
      </c>
      <c r="AX277" s="34" t="s">
        <v>747</v>
      </c>
    </row>
    <row r="278" spans="1:50" ht="14.25" customHeight="1" x14ac:dyDescent="0.25">
      <c r="A278" s="37">
        <v>48</v>
      </c>
      <c r="B278" s="38" t="s">
        <v>78</v>
      </c>
      <c r="C278" s="38" t="s">
        <v>28</v>
      </c>
      <c r="D278" s="38" t="s">
        <v>47</v>
      </c>
      <c r="E278" s="38"/>
      <c r="F278" s="38" t="s">
        <v>30</v>
      </c>
      <c r="G278" s="37">
        <v>4</v>
      </c>
      <c r="H278" s="37">
        <v>8</v>
      </c>
      <c r="I278" s="38" t="s">
        <v>101</v>
      </c>
      <c r="J278" s="37">
        <v>17888851</v>
      </c>
      <c r="K278" s="37">
        <v>2.9230769230769198</v>
      </c>
      <c r="L278" s="37">
        <v>0.29230769230769199</v>
      </c>
      <c r="M278" s="37">
        <v>1</v>
      </c>
      <c r="N278" s="35"/>
      <c r="O278" s="39"/>
      <c r="P278" s="37">
        <v>1</v>
      </c>
      <c r="Q278" s="39"/>
      <c r="R278" s="40">
        <v>1</v>
      </c>
      <c r="S278" s="39"/>
      <c r="T278" s="40">
        <v>1</v>
      </c>
      <c r="U278" s="47"/>
      <c r="V278" s="39"/>
      <c r="W278" s="38" t="s">
        <v>27</v>
      </c>
      <c r="X278" s="39"/>
      <c r="Y278" s="39"/>
      <c r="Z278" s="38">
        <f t="shared" si="12"/>
        <v>4</v>
      </c>
      <c r="AA278" s="38">
        <f t="shared" si="13"/>
        <v>0</v>
      </c>
      <c r="AB278" s="38" t="s">
        <v>102</v>
      </c>
      <c r="AC278" s="38" t="s">
        <v>257</v>
      </c>
      <c r="AD278" s="37">
        <v>2</v>
      </c>
      <c r="AE278" s="37">
        <v>1</v>
      </c>
      <c r="AF278" s="37">
        <v>0</v>
      </c>
      <c r="AG278" s="37">
        <v>4</v>
      </c>
      <c r="AH278" s="38" t="s">
        <v>381</v>
      </c>
      <c r="AI278" s="37">
        <v>16</v>
      </c>
      <c r="AJ278" s="47"/>
      <c r="AK278" s="38" t="s">
        <v>473</v>
      </c>
      <c r="AL278" s="38">
        <f t="shared" si="14"/>
        <v>1</v>
      </c>
      <c r="AM278" s="38" t="s">
        <v>27</v>
      </c>
      <c r="AN278" s="38" t="s">
        <v>680</v>
      </c>
      <c r="AO278" s="37">
        <v>30</v>
      </c>
      <c r="AP278" s="38" t="s">
        <v>674</v>
      </c>
      <c r="AQ278" s="38" t="s">
        <v>687</v>
      </c>
      <c r="AR278" s="38" t="s">
        <v>27</v>
      </c>
      <c r="AS278" s="38" t="s">
        <v>688</v>
      </c>
      <c r="AT278" s="38" t="s">
        <v>27</v>
      </c>
      <c r="AU278" s="38" t="s">
        <v>27</v>
      </c>
      <c r="AV278" s="38" t="s">
        <v>27</v>
      </c>
      <c r="AX278" s="34" t="s">
        <v>748</v>
      </c>
    </row>
    <row r="279" spans="1:50" ht="14.25" customHeight="1" x14ac:dyDescent="0.25">
      <c r="A279" s="37">
        <v>64</v>
      </c>
      <c r="B279" s="38" t="s">
        <v>78</v>
      </c>
      <c r="C279" s="38" t="s">
        <v>28</v>
      </c>
      <c r="D279" s="38" t="s">
        <v>47</v>
      </c>
      <c r="E279" s="38"/>
      <c r="F279" s="38" t="s">
        <v>30</v>
      </c>
      <c r="G279" s="37">
        <v>4</v>
      </c>
      <c r="H279" s="37">
        <v>8</v>
      </c>
      <c r="I279" s="38" t="s">
        <v>104</v>
      </c>
      <c r="J279" s="37">
        <v>134766397</v>
      </c>
      <c r="K279" s="37">
        <v>2.7692307692307701</v>
      </c>
      <c r="L279" s="37">
        <v>0.27692307692307699</v>
      </c>
      <c r="M279" s="39"/>
      <c r="N279" s="35"/>
      <c r="O279" s="35"/>
      <c r="P279" s="39"/>
      <c r="Q279" s="39"/>
      <c r="R279" s="35">
        <v>1</v>
      </c>
      <c r="S279" s="39"/>
      <c r="T279" s="47"/>
      <c r="U279" s="35"/>
      <c r="V279" s="47"/>
      <c r="W279" s="38" t="s">
        <v>27</v>
      </c>
      <c r="X279" s="47"/>
      <c r="Y279" s="47"/>
      <c r="Z279" s="38">
        <f t="shared" si="12"/>
        <v>1</v>
      </c>
      <c r="AA279" s="38">
        <f t="shared" si="13"/>
        <v>0</v>
      </c>
      <c r="AB279" s="38" t="s">
        <v>27</v>
      </c>
      <c r="AC279" s="38" t="s">
        <v>257</v>
      </c>
      <c r="AD279" s="37">
        <v>0</v>
      </c>
      <c r="AE279" s="37">
        <v>0</v>
      </c>
      <c r="AF279" s="37">
        <v>0</v>
      </c>
      <c r="AG279" s="37">
        <v>0</v>
      </c>
      <c r="AH279" s="38" t="s">
        <v>381</v>
      </c>
      <c r="AI279" s="37">
        <v>16</v>
      </c>
      <c r="AJ279" s="35"/>
      <c r="AK279" s="38" t="s">
        <v>474</v>
      </c>
      <c r="AL279" s="38">
        <f t="shared" si="14"/>
        <v>1</v>
      </c>
      <c r="AM279" s="38" t="s">
        <v>27</v>
      </c>
      <c r="AN279" s="38" t="s">
        <v>673</v>
      </c>
      <c r="AO279" s="37">
        <v>20</v>
      </c>
      <c r="AP279" s="38" t="s">
        <v>674</v>
      </c>
      <c r="AQ279" s="38" t="s">
        <v>689</v>
      </c>
      <c r="AR279" s="38" t="s">
        <v>27</v>
      </c>
      <c r="AS279" s="38" t="s">
        <v>27</v>
      </c>
      <c r="AT279" s="38" t="s">
        <v>27</v>
      </c>
      <c r="AU279" s="38" t="s">
        <v>27</v>
      </c>
      <c r="AV279" s="38" t="s">
        <v>27</v>
      </c>
      <c r="AX279" s="34" t="s">
        <v>747</v>
      </c>
    </row>
    <row r="280" spans="1:50" ht="14.25" customHeight="1" x14ac:dyDescent="0.25">
      <c r="A280" s="37">
        <v>87</v>
      </c>
      <c r="B280" s="38" t="s">
        <v>78</v>
      </c>
      <c r="C280" s="38" t="s">
        <v>26</v>
      </c>
      <c r="D280" s="38" t="s">
        <v>47</v>
      </c>
      <c r="E280" s="38"/>
      <c r="F280" s="38" t="s">
        <v>30</v>
      </c>
      <c r="G280" s="37">
        <v>4</v>
      </c>
      <c r="H280" s="37">
        <v>8</v>
      </c>
      <c r="I280" s="38" t="s">
        <v>106</v>
      </c>
      <c r="J280" s="37">
        <v>90153375</v>
      </c>
      <c r="K280" s="37">
        <v>5.4285714285714297</v>
      </c>
      <c r="L280" s="37">
        <v>0.54285714285714304</v>
      </c>
      <c r="M280" s="37">
        <v>2</v>
      </c>
      <c r="N280" s="35"/>
      <c r="O280" s="35"/>
      <c r="P280" s="37">
        <v>3</v>
      </c>
      <c r="Q280" s="37">
        <v>1</v>
      </c>
      <c r="R280" s="40">
        <v>1</v>
      </c>
      <c r="S280" s="37">
        <v>1</v>
      </c>
      <c r="T280" s="40">
        <v>1</v>
      </c>
      <c r="U280" s="47"/>
      <c r="V280" s="37">
        <v>1</v>
      </c>
      <c r="W280" s="38" t="s">
        <v>27</v>
      </c>
      <c r="X280" s="39"/>
      <c r="Y280" s="37">
        <v>1</v>
      </c>
      <c r="Z280" s="38">
        <f t="shared" si="12"/>
        <v>11</v>
      </c>
      <c r="AA280" s="38">
        <f t="shared" si="13"/>
        <v>1</v>
      </c>
      <c r="AB280" s="38" t="s">
        <v>89</v>
      </c>
      <c r="AC280" s="38" t="s">
        <v>27</v>
      </c>
      <c r="AD280" s="37">
        <v>2</v>
      </c>
      <c r="AE280" s="37">
        <v>1</v>
      </c>
      <c r="AF280" s="37">
        <v>0</v>
      </c>
      <c r="AG280" s="37">
        <v>5</v>
      </c>
      <c r="AH280" s="38" t="s">
        <v>381</v>
      </c>
      <c r="AI280" s="37">
        <v>16</v>
      </c>
      <c r="AJ280" s="47"/>
      <c r="AK280" s="38" t="s">
        <v>475</v>
      </c>
      <c r="AL280" s="38">
        <f t="shared" si="14"/>
        <v>1</v>
      </c>
      <c r="AM280" s="38" t="s">
        <v>27</v>
      </c>
      <c r="AN280" s="38" t="s">
        <v>673</v>
      </c>
      <c r="AO280" s="37">
        <v>18</v>
      </c>
      <c r="AP280" s="38" t="s">
        <v>677</v>
      </c>
      <c r="AQ280" s="38" t="s">
        <v>690</v>
      </c>
      <c r="AR280" s="38" t="s">
        <v>27</v>
      </c>
      <c r="AS280" s="38" t="s">
        <v>27</v>
      </c>
      <c r="AT280" s="38" t="s">
        <v>27</v>
      </c>
      <c r="AU280" s="38" t="s">
        <v>27</v>
      </c>
      <c r="AV280" s="38" t="s">
        <v>27</v>
      </c>
      <c r="AX280" s="34" t="s">
        <v>747</v>
      </c>
    </row>
    <row r="281" spans="1:50" ht="14.25" customHeight="1" x14ac:dyDescent="0.25">
      <c r="A281" s="37">
        <v>114</v>
      </c>
      <c r="B281" s="38" t="s">
        <v>78</v>
      </c>
      <c r="C281" s="38" t="s">
        <v>28</v>
      </c>
      <c r="D281" s="38" t="s">
        <v>47</v>
      </c>
      <c r="E281" s="38"/>
      <c r="F281" s="38" t="s">
        <v>30</v>
      </c>
      <c r="G281" s="37">
        <v>4</v>
      </c>
      <c r="H281" s="37">
        <v>8</v>
      </c>
      <c r="I281" s="38" t="s">
        <v>114</v>
      </c>
      <c r="J281" s="37">
        <v>17888853</v>
      </c>
      <c r="K281" s="37">
        <v>2.9230769230769198</v>
      </c>
      <c r="L281" s="37">
        <v>0.29230769230769199</v>
      </c>
      <c r="M281" s="47"/>
      <c r="N281" s="35"/>
      <c r="O281" s="47"/>
      <c r="P281" s="47"/>
      <c r="Q281" s="47"/>
      <c r="R281" s="35">
        <v>1</v>
      </c>
      <c r="S281" s="47"/>
      <c r="T281" s="47"/>
      <c r="U281" s="47"/>
      <c r="V281" s="47"/>
      <c r="W281" s="38" t="s">
        <v>27</v>
      </c>
      <c r="X281" s="47"/>
      <c r="Y281" s="47"/>
      <c r="Z281" s="38">
        <f t="shared" si="12"/>
        <v>1</v>
      </c>
      <c r="AA281" s="38">
        <f t="shared" si="13"/>
        <v>0</v>
      </c>
      <c r="AB281" s="38" t="s">
        <v>102</v>
      </c>
      <c r="AC281" s="38" t="s">
        <v>257</v>
      </c>
      <c r="AD281" s="37">
        <v>0</v>
      </c>
      <c r="AE281" s="37">
        <v>0</v>
      </c>
      <c r="AF281" s="37">
        <v>0</v>
      </c>
      <c r="AG281" s="37">
        <v>0</v>
      </c>
      <c r="AH281" s="38" t="s">
        <v>381</v>
      </c>
      <c r="AI281" s="37">
        <v>16</v>
      </c>
      <c r="AJ281" s="47"/>
      <c r="AK281" s="38" t="s">
        <v>174</v>
      </c>
      <c r="AL281" s="38">
        <f t="shared" si="14"/>
        <v>1</v>
      </c>
      <c r="AM281" s="38" t="s">
        <v>27</v>
      </c>
      <c r="AN281" s="38" t="s">
        <v>680</v>
      </c>
      <c r="AO281" s="37">
        <v>30</v>
      </c>
      <c r="AP281" s="38" t="s">
        <v>674</v>
      </c>
      <c r="AQ281" s="38" t="s">
        <v>687</v>
      </c>
      <c r="AR281" s="38" t="s">
        <v>27</v>
      </c>
      <c r="AS281" s="38" t="s">
        <v>688</v>
      </c>
      <c r="AT281" s="38" t="s">
        <v>27</v>
      </c>
      <c r="AU281" s="38" t="s">
        <v>27</v>
      </c>
      <c r="AV281" s="38" t="s">
        <v>27</v>
      </c>
      <c r="AX281" s="34" t="s">
        <v>748</v>
      </c>
    </row>
    <row r="282" spans="1:50" ht="14.25" customHeight="1" x14ac:dyDescent="0.25">
      <c r="A282" s="37">
        <v>161</v>
      </c>
      <c r="B282" s="38" t="s">
        <v>78</v>
      </c>
      <c r="C282" s="38" t="s">
        <v>26</v>
      </c>
      <c r="D282" s="38" t="s">
        <v>47</v>
      </c>
      <c r="E282" s="38"/>
      <c r="F282" s="38" t="s">
        <v>30</v>
      </c>
      <c r="G282" s="37">
        <v>4</v>
      </c>
      <c r="H282" s="37">
        <v>8</v>
      </c>
      <c r="I282" s="38" t="s">
        <v>121</v>
      </c>
      <c r="J282" s="37">
        <v>8870124178</v>
      </c>
      <c r="K282" s="37">
        <v>0</v>
      </c>
      <c r="L282" s="37">
        <v>0</v>
      </c>
      <c r="M282" s="39"/>
      <c r="N282" s="35"/>
      <c r="O282" s="47"/>
      <c r="P282" s="39"/>
      <c r="Q282" s="39"/>
      <c r="R282" s="35"/>
      <c r="S282" s="39"/>
      <c r="T282" s="47"/>
      <c r="U282" s="47"/>
      <c r="V282" s="39"/>
      <c r="W282" s="38" t="s">
        <v>27</v>
      </c>
      <c r="X282" s="39"/>
      <c r="Y282" s="39"/>
      <c r="Z282" s="38">
        <f t="shared" si="12"/>
        <v>0</v>
      </c>
      <c r="AA282" s="38">
        <f t="shared" si="13"/>
        <v>0</v>
      </c>
      <c r="AB282" s="38" t="s">
        <v>27</v>
      </c>
      <c r="AC282" s="38" t="s">
        <v>226</v>
      </c>
      <c r="AD282" s="37">
        <v>0</v>
      </c>
      <c r="AE282" s="37">
        <v>0</v>
      </c>
      <c r="AF282" s="37">
        <v>0</v>
      </c>
      <c r="AG282" s="37">
        <v>1</v>
      </c>
      <c r="AH282" s="38" t="s">
        <v>381</v>
      </c>
      <c r="AI282" s="37">
        <v>16</v>
      </c>
      <c r="AJ282" s="47"/>
      <c r="AK282" s="38" t="s">
        <v>27</v>
      </c>
      <c r="AL282" s="38">
        <f t="shared" si="14"/>
        <v>1</v>
      </c>
      <c r="AM282" s="38" t="s">
        <v>27</v>
      </c>
      <c r="AN282" s="38" t="s">
        <v>673</v>
      </c>
      <c r="AO282" s="37">
        <v>21</v>
      </c>
      <c r="AP282" s="38" t="s">
        <v>677</v>
      </c>
      <c r="AQ282" s="38" t="s">
        <v>693</v>
      </c>
      <c r="AR282" s="38" t="s">
        <v>27</v>
      </c>
      <c r="AS282" s="38" t="s">
        <v>27</v>
      </c>
      <c r="AT282" s="38" t="s">
        <v>27</v>
      </c>
      <c r="AU282" s="38" t="s">
        <v>27</v>
      </c>
      <c r="AV282" s="38" t="s">
        <v>27</v>
      </c>
      <c r="AX282" s="34" t="s">
        <v>747</v>
      </c>
    </row>
    <row r="283" spans="1:50" ht="14.25" customHeight="1" x14ac:dyDescent="0.25">
      <c r="A283" s="37">
        <v>177</v>
      </c>
      <c r="B283" s="38" t="s">
        <v>78</v>
      </c>
      <c r="C283" s="38" t="s">
        <v>28</v>
      </c>
      <c r="D283" s="38" t="s">
        <v>47</v>
      </c>
      <c r="E283" s="38"/>
      <c r="F283" s="38" t="s">
        <v>30</v>
      </c>
      <c r="G283" s="37">
        <v>4</v>
      </c>
      <c r="H283" s="37">
        <v>8</v>
      </c>
      <c r="I283" s="38" t="s">
        <v>122</v>
      </c>
      <c r="J283" s="37">
        <v>10184154</v>
      </c>
      <c r="K283" s="37">
        <v>2.6923076923076898</v>
      </c>
      <c r="L283" s="37">
        <v>0.269230769230769</v>
      </c>
      <c r="M283" s="37">
        <v>1</v>
      </c>
      <c r="N283" s="35"/>
      <c r="O283" s="39"/>
      <c r="P283" s="37">
        <v>2</v>
      </c>
      <c r="Q283" s="37">
        <v>1</v>
      </c>
      <c r="R283" s="40">
        <v>3</v>
      </c>
      <c r="S283" s="37">
        <v>1</v>
      </c>
      <c r="T283" s="40">
        <v>1</v>
      </c>
      <c r="U283" s="35"/>
      <c r="V283" s="39"/>
      <c r="W283" s="38" t="s">
        <v>682</v>
      </c>
      <c r="X283" s="39"/>
      <c r="Y283" s="37">
        <v>1</v>
      </c>
      <c r="Z283" s="38">
        <f t="shared" si="12"/>
        <v>10</v>
      </c>
      <c r="AA283" s="38">
        <f t="shared" si="13"/>
        <v>0</v>
      </c>
      <c r="AB283" s="38" t="s">
        <v>99</v>
      </c>
      <c r="AC283" s="38" t="s">
        <v>27</v>
      </c>
      <c r="AD283" s="37">
        <v>0</v>
      </c>
      <c r="AE283" s="37">
        <v>0</v>
      </c>
      <c r="AF283" s="37">
        <v>0</v>
      </c>
      <c r="AG283" s="37">
        <v>1</v>
      </c>
      <c r="AH283" s="38" t="s">
        <v>381</v>
      </c>
      <c r="AI283" s="37">
        <v>16</v>
      </c>
      <c r="AJ283" s="35"/>
      <c r="AK283" s="38" t="s">
        <v>480</v>
      </c>
      <c r="AL283" s="38">
        <f t="shared" si="14"/>
        <v>1</v>
      </c>
      <c r="AM283" s="38" t="s">
        <v>27</v>
      </c>
      <c r="AN283" s="38" t="s">
        <v>680</v>
      </c>
      <c r="AO283" s="37">
        <v>25</v>
      </c>
      <c r="AP283" s="38" t="s">
        <v>677</v>
      </c>
      <c r="AQ283" s="38" t="s">
        <v>694</v>
      </c>
      <c r="AR283" s="38" t="s">
        <v>27</v>
      </c>
      <c r="AS283" s="38" t="s">
        <v>27</v>
      </c>
      <c r="AT283" s="38" t="s">
        <v>692</v>
      </c>
      <c r="AU283" s="38" t="s">
        <v>27</v>
      </c>
      <c r="AV283" s="38" t="s">
        <v>27</v>
      </c>
      <c r="AX283" s="34" t="s">
        <v>746</v>
      </c>
    </row>
    <row r="284" spans="1:50" ht="14.25" customHeight="1" x14ac:dyDescent="0.25">
      <c r="A284" s="37">
        <v>193</v>
      </c>
      <c r="B284" s="38" t="s">
        <v>78</v>
      </c>
      <c r="C284" s="38" t="s">
        <v>26</v>
      </c>
      <c r="D284" s="38" t="s">
        <v>47</v>
      </c>
      <c r="E284" s="38"/>
      <c r="F284" s="38" t="s">
        <v>30</v>
      </c>
      <c r="G284" s="37">
        <v>4</v>
      </c>
      <c r="H284" s="37">
        <v>8</v>
      </c>
      <c r="I284" s="38" t="s">
        <v>124</v>
      </c>
      <c r="J284" s="37">
        <v>1391113645</v>
      </c>
      <c r="K284" s="37">
        <v>5.5</v>
      </c>
      <c r="L284" s="37">
        <v>0.55000000000000004</v>
      </c>
      <c r="M284" s="37">
        <v>1</v>
      </c>
      <c r="N284" s="35"/>
      <c r="O284" s="35"/>
      <c r="P284" s="37">
        <v>2</v>
      </c>
      <c r="Q284" s="40">
        <v>1</v>
      </c>
      <c r="R284" s="40">
        <v>2</v>
      </c>
      <c r="S284" s="40">
        <v>1</v>
      </c>
      <c r="T284" s="40">
        <v>1</v>
      </c>
      <c r="U284" s="47"/>
      <c r="V284" s="40">
        <v>1</v>
      </c>
      <c r="W284" s="38" t="s">
        <v>27</v>
      </c>
      <c r="X284" s="40">
        <v>1</v>
      </c>
      <c r="Y284" s="40">
        <v>2</v>
      </c>
      <c r="Z284" s="38">
        <f t="shared" si="12"/>
        <v>12</v>
      </c>
      <c r="AA284" s="38">
        <f t="shared" si="13"/>
        <v>2</v>
      </c>
      <c r="AB284" s="38" t="s">
        <v>27</v>
      </c>
      <c r="AC284" s="38" t="s">
        <v>27</v>
      </c>
      <c r="AD284" s="37">
        <v>3</v>
      </c>
      <c r="AE284" s="37">
        <v>1</v>
      </c>
      <c r="AF284" s="37">
        <v>1</v>
      </c>
      <c r="AG284" s="37">
        <v>6</v>
      </c>
      <c r="AH284" s="38" t="s">
        <v>381</v>
      </c>
      <c r="AI284" s="37">
        <v>16</v>
      </c>
      <c r="AJ284" s="47"/>
      <c r="AK284" s="38" t="s">
        <v>481</v>
      </c>
      <c r="AL284" s="38">
        <f t="shared" si="14"/>
        <v>1</v>
      </c>
      <c r="AM284" s="38" t="s">
        <v>27</v>
      </c>
      <c r="AN284" s="38" t="s">
        <v>680</v>
      </c>
      <c r="AO284" s="37">
        <v>24</v>
      </c>
      <c r="AP284" s="38" t="s">
        <v>677</v>
      </c>
      <c r="AQ284" s="38" t="s">
        <v>691</v>
      </c>
      <c r="AR284" s="38" t="s">
        <v>695</v>
      </c>
      <c r="AS284" s="38" t="s">
        <v>27</v>
      </c>
      <c r="AT284" s="38" t="s">
        <v>692</v>
      </c>
      <c r="AU284" s="38" t="s">
        <v>695</v>
      </c>
      <c r="AV284" s="38" t="s">
        <v>27</v>
      </c>
      <c r="AX284" s="34" t="s">
        <v>746</v>
      </c>
    </row>
    <row r="285" spans="1:50" ht="14.25" customHeight="1" x14ac:dyDescent="0.25">
      <c r="A285" s="37">
        <v>209</v>
      </c>
      <c r="B285" s="38" t="s">
        <v>78</v>
      </c>
      <c r="C285" s="38" t="s">
        <v>26</v>
      </c>
      <c r="D285" s="38" t="s">
        <v>47</v>
      </c>
      <c r="E285" s="38"/>
      <c r="F285" s="38" t="s">
        <v>30</v>
      </c>
      <c r="G285" s="37">
        <v>4</v>
      </c>
      <c r="H285" s="37">
        <v>8</v>
      </c>
      <c r="I285" s="38" t="s">
        <v>126</v>
      </c>
      <c r="J285" s="37">
        <v>8916155192</v>
      </c>
      <c r="K285" s="37">
        <v>5.4285714285714297</v>
      </c>
      <c r="L285" s="37">
        <v>0.54285714285714304</v>
      </c>
      <c r="M285" s="47"/>
      <c r="N285" s="35"/>
      <c r="O285" s="35"/>
      <c r="P285" s="47"/>
      <c r="Q285" s="47"/>
      <c r="R285" s="47">
        <v>1</v>
      </c>
      <c r="S285" s="47"/>
      <c r="T285" s="47"/>
      <c r="U285" s="47"/>
      <c r="V285" s="47"/>
      <c r="W285" s="38" t="s">
        <v>27</v>
      </c>
      <c r="X285" s="47"/>
      <c r="Y285" s="47"/>
      <c r="Z285" s="38">
        <f t="shared" si="12"/>
        <v>1</v>
      </c>
      <c r="AA285" s="38">
        <f t="shared" si="13"/>
        <v>0</v>
      </c>
      <c r="AB285" s="38" t="s">
        <v>89</v>
      </c>
      <c r="AC285" s="38" t="s">
        <v>27</v>
      </c>
      <c r="AD285" s="37">
        <v>0</v>
      </c>
      <c r="AE285" s="37">
        <v>0</v>
      </c>
      <c r="AF285" s="37">
        <v>0</v>
      </c>
      <c r="AG285" s="37">
        <v>0</v>
      </c>
      <c r="AH285" s="38" t="s">
        <v>381</v>
      </c>
      <c r="AI285" s="37">
        <v>16</v>
      </c>
      <c r="AJ285" s="35"/>
      <c r="AK285" s="38" t="s">
        <v>91</v>
      </c>
      <c r="AL285" s="38">
        <f t="shared" si="14"/>
        <v>1</v>
      </c>
      <c r="AM285" s="38" t="s">
        <v>27</v>
      </c>
      <c r="AN285" s="38" t="s">
        <v>680</v>
      </c>
      <c r="AO285" s="37">
        <v>30</v>
      </c>
      <c r="AP285" s="38" t="s">
        <v>677</v>
      </c>
      <c r="AQ285" s="38" t="s">
        <v>697</v>
      </c>
      <c r="AR285" s="38" t="s">
        <v>27</v>
      </c>
      <c r="AS285" s="38" t="s">
        <v>27</v>
      </c>
      <c r="AT285" s="38" t="s">
        <v>27</v>
      </c>
      <c r="AU285" s="38" t="s">
        <v>27</v>
      </c>
      <c r="AV285" s="38" t="s">
        <v>27</v>
      </c>
      <c r="AX285" s="34" t="s">
        <v>747</v>
      </c>
    </row>
    <row r="286" spans="1:50" ht="14.25" customHeight="1" x14ac:dyDescent="0.25">
      <c r="A286" s="37">
        <v>225</v>
      </c>
      <c r="B286" s="38" t="s">
        <v>78</v>
      </c>
      <c r="C286" s="38" t="s">
        <v>26</v>
      </c>
      <c r="D286" s="38" t="s">
        <v>47</v>
      </c>
      <c r="E286" s="38"/>
      <c r="F286" s="38" t="s">
        <v>30</v>
      </c>
      <c r="G286" s="37">
        <v>4</v>
      </c>
      <c r="H286" s="37">
        <v>8</v>
      </c>
      <c r="I286" s="38" t="s">
        <v>128</v>
      </c>
      <c r="J286" s="37">
        <v>9591208203</v>
      </c>
      <c r="K286" s="37">
        <v>3.9285714285714302</v>
      </c>
      <c r="L286" s="37">
        <v>0.39285714285714302</v>
      </c>
      <c r="M286" s="35"/>
      <c r="N286" s="35"/>
      <c r="O286" s="35"/>
      <c r="P286" s="35"/>
      <c r="Q286" s="35"/>
      <c r="R286" s="35">
        <v>1</v>
      </c>
      <c r="S286" s="35"/>
      <c r="T286" s="35"/>
      <c r="U286" s="35"/>
      <c r="V286" s="35"/>
      <c r="W286" s="38" t="s">
        <v>27</v>
      </c>
      <c r="X286" s="35"/>
      <c r="Y286" s="35"/>
      <c r="Z286" s="38">
        <f t="shared" si="12"/>
        <v>1</v>
      </c>
      <c r="AA286" s="38">
        <f t="shared" si="13"/>
        <v>0</v>
      </c>
      <c r="AB286" s="38" t="s">
        <v>765</v>
      </c>
      <c r="AC286" s="38" t="s">
        <v>27</v>
      </c>
      <c r="AD286" s="37">
        <v>0</v>
      </c>
      <c r="AE286" s="37">
        <v>0</v>
      </c>
      <c r="AF286" s="37">
        <v>0</v>
      </c>
      <c r="AG286" s="37">
        <v>0</v>
      </c>
      <c r="AH286" s="38" t="s">
        <v>381</v>
      </c>
      <c r="AI286" s="37">
        <v>16</v>
      </c>
      <c r="AJ286" s="35"/>
      <c r="AK286" s="38" t="s">
        <v>482</v>
      </c>
      <c r="AL286" s="38">
        <f t="shared" si="14"/>
        <v>1</v>
      </c>
      <c r="AM286" s="38" t="s">
        <v>27</v>
      </c>
      <c r="AN286" s="38" t="s">
        <v>680</v>
      </c>
      <c r="AO286" s="37">
        <v>33</v>
      </c>
      <c r="AP286" s="38" t="s">
        <v>677</v>
      </c>
      <c r="AQ286" s="38" t="s">
        <v>698</v>
      </c>
      <c r="AR286" s="38" t="s">
        <v>27</v>
      </c>
      <c r="AS286" s="38" t="s">
        <v>699</v>
      </c>
      <c r="AT286" s="38" t="s">
        <v>27</v>
      </c>
      <c r="AU286" s="38" t="s">
        <v>27</v>
      </c>
      <c r="AV286" s="38" t="s">
        <v>696</v>
      </c>
      <c r="AX286" s="34" t="s">
        <v>748</v>
      </c>
    </row>
    <row r="287" spans="1:50" ht="14.25" customHeight="1" x14ac:dyDescent="0.25">
      <c r="A287" s="37">
        <v>242</v>
      </c>
      <c r="B287" s="38" t="s">
        <v>78</v>
      </c>
      <c r="C287" s="38" t="s">
        <v>26</v>
      </c>
      <c r="D287" s="38" t="s">
        <v>47</v>
      </c>
      <c r="E287" s="38"/>
      <c r="F287" s="38" t="s">
        <v>30</v>
      </c>
      <c r="G287" s="37">
        <v>4</v>
      </c>
      <c r="H287" s="37">
        <v>8</v>
      </c>
      <c r="I287" s="38" t="s">
        <v>130</v>
      </c>
      <c r="J287" s="37">
        <v>3712062108</v>
      </c>
      <c r="K287" s="37">
        <v>3.9285714285714302</v>
      </c>
      <c r="L287" s="37">
        <v>0.39285714285714302</v>
      </c>
      <c r="M287" s="40">
        <v>2</v>
      </c>
      <c r="N287" s="35"/>
      <c r="O287" s="35"/>
      <c r="P287" s="40">
        <v>3</v>
      </c>
      <c r="Q287" s="40">
        <v>1</v>
      </c>
      <c r="R287" s="40">
        <v>1</v>
      </c>
      <c r="S287" s="40">
        <v>1</v>
      </c>
      <c r="T287" s="40">
        <v>1</v>
      </c>
      <c r="U287" s="35"/>
      <c r="V287" s="35"/>
      <c r="W287" s="38" t="s">
        <v>27</v>
      </c>
      <c r="X287" s="35"/>
      <c r="Y287" s="35"/>
      <c r="Z287" s="38">
        <f t="shared" si="12"/>
        <v>9</v>
      </c>
      <c r="AA287" s="38">
        <f t="shared" si="13"/>
        <v>0</v>
      </c>
      <c r="AB287" s="38" t="s">
        <v>765</v>
      </c>
      <c r="AC287" s="38" t="s">
        <v>27</v>
      </c>
      <c r="AD287" s="37">
        <v>0</v>
      </c>
      <c r="AE287" s="37">
        <v>0</v>
      </c>
      <c r="AF287" s="37">
        <v>0</v>
      </c>
      <c r="AG287" s="37">
        <v>1</v>
      </c>
      <c r="AH287" s="38" t="s">
        <v>381</v>
      </c>
      <c r="AI287" s="37">
        <v>16</v>
      </c>
      <c r="AJ287" s="35"/>
      <c r="AK287" s="38" t="s">
        <v>483</v>
      </c>
      <c r="AL287" s="38">
        <f t="shared" si="14"/>
        <v>1</v>
      </c>
      <c r="AM287" s="38" t="s">
        <v>27</v>
      </c>
      <c r="AN287" s="38" t="s">
        <v>680</v>
      </c>
      <c r="AO287" s="37">
        <v>28</v>
      </c>
      <c r="AP287" s="38" t="s">
        <v>677</v>
      </c>
      <c r="AQ287" s="38" t="s">
        <v>700</v>
      </c>
      <c r="AR287" s="38" t="s">
        <v>695</v>
      </c>
      <c r="AS287" s="38" t="s">
        <v>701</v>
      </c>
      <c r="AT287" s="38" t="s">
        <v>27</v>
      </c>
      <c r="AU287" s="38" t="s">
        <v>27</v>
      </c>
      <c r="AV287" s="38" t="s">
        <v>27</v>
      </c>
      <c r="AX287" s="34" t="s">
        <v>748</v>
      </c>
    </row>
    <row r="288" spans="1:50" ht="14.25" customHeight="1" x14ac:dyDescent="0.25">
      <c r="A288" s="37">
        <v>258</v>
      </c>
      <c r="B288" s="38" t="s">
        <v>78</v>
      </c>
      <c r="C288" s="38" t="s">
        <v>26</v>
      </c>
      <c r="D288" s="38" t="s">
        <v>47</v>
      </c>
      <c r="E288" s="38"/>
      <c r="F288" s="38" t="s">
        <v>30</v>
      </c>
      <c r="G288" s="37">
        <v>4</v>
      </c>
      <c r="H288" s="37">
        <v>8</v>
      </c>
      <c r="I288" s="38" t="s">
        <v>130</v>
      </c>
      <c r="J288" s="37">
        <v>3712062108</v>
      </c>
      <c r="K288" s="37">
        <v>4.5</v>
      </c>
      <c r="L288" s="37">
        <v>0.45</v>
      </c>
      <c r="M288" s="39"/>
      <c r="N288" s="35"/>
      <c r="O288" s="35"/>
      <c r="P288" s="39"/>
      <c r="Q288" s="39"/>
      <c r="R288" s="35">
        <v>1</v>
      </c>
      <c r="S288" s="39"/>
      <c r="T288" s="47"/>
      <c r="U288" s="39"/>
      <c r="V288" s="39"/>
      <c r="W288" s="38" t="s">
        <v>27</v>
      </c>
      <c r="X288" s="39"/>
      <c r="Y288" s="39"/>
      <c r="Z288" s="38">
        <f t="shared" si="12"/>
        <v>1</v>
      </c>
      <c r="AA288" s="38">
        <f t="shared" si="13"/>
        <v>0</v>
      </c>
      <c r="AB288" s="38" t="s">
        <v>27</v>
      </c>
      <c r="AC288" s="38" t="s">
        <v>257</v>
      </c>
      <c r="AD288" s="37">
        <v>0</v>
      </c>
      <c r="AE288" s="37">
        <v>0</v>
      </c>
      <c r="AF288" s="37">
        <v>0</v>
      </c>
      <c r="AG288" s="37">
        <v>0</v>
      </c>
      <c r="AH288" s="38" t="s">
        <v>381</v>
      </c>
      <c r="AI288" s="37">
        <v>16</v>
      </c>
      <c r="AJ288" s="35"/>
      <c r="AK288" s="38" t="s">
        <v>428</v>
      </c>
      <c r="AL288" s="38">
        <f t="shared" si="14"/>
        <v>1</v>
      </c>
      <c r="AM288" s="38" t="s">
        <v>27</v>
      </c>
      <c r="AN288" s="38" t="s">
        <v>680</v>
      </c>
      <c r="AO288" s="37">
        <v>28</v>
      </c>
      <c r="AP288" s="38" t="s">
        <v>677</v>
      </c>
      <c r="AQ288" s="38" t="s">
        <v>700</v>
      </c>
      <c r="AR288" s="38" t="s">
        <v>695</v>
      </c>
      <c r="AS288" s="38" t="s">
        <v>701</v>
      </c>
      <c r="AT288" s="38" t="s">
        <v>27</v>
      </c>
      <c r="AU288" s="38" t="s">
        <v>27</v>
      </c>
      <c r="AV288" s="38" t="s">
        <v>27</v>
      </c>
      <c r="AX288" s="34" t="s">
        <v>748</v>
      </c>
    </row>
    <row r="289" spans="1:50" ht="14.25" customHeight="1" x14ac:dyDescent="0.25">
      <c r="A289" s="37">
        <v>276</v>
      </c>
      <c r="B289" s="38" t="s">
        <v>78</v>
      </c>
      <c r="C289" s="38" t="s">
        <v>26</v>
      </c>
      <c r="D289" s="38" t="s">
        <v>47</v>
      </c>
      <c r="E289" s="38"/>
      <c r="F289" s="38" t="s">
        <v>30</v>
      </c>
      <c r="G289" s="37">
        <v>4</v>
      </c>
      <c r="H289" s="37">
        <v>8</v>
      </c>
      <c r="I289" s="38" t="s">
        <v>134</v>
      </c>
      <c r="J289" s="37">
        <v>828360120</v>
      </c>
      <c r="K289" s="37">
        <v>3.9285714285714302</v>
      </c>
      <c r="L289" s="37">
        <v>0.39285714285714302</v>
      </c>
      <c r="M289" s="39"/>
      <c r="N289" s="35"/>
      <c r="O289" s="35"/>
      <c r="P289" s="39"/>
      <c r="Q289" s="39"/>
      <c r="R289" s="35">
        <v>1</v>
      </c>
      <c r="S289" s="39"/>
      <c r="T289" s="47"/>
      <c r="U289" s="39"/>
      <c r="V289" s="39"/>
      <c r="W289" s="38" t="s">
        <v>27</v>
      </c>
      <c r="X289" s="39"/>
      <c r="Y289" s="39"/>
      <c r="Z289" s="38">
        <f t="shared" si="12"/>
        <v>1</v>
      </c>
      <c r="AA289" s="38">
        <f t="shared" si="13"/>
        <v>0</v>
      </c>
      <c r="AB289" s="38" t="s">
        <v>765</v>
      </c>
      <c r="AC289" s="38" t="s">
        <v>27</v>
      </c>
      <c r="AD289" s="37">
        <v>0</v>
      </c>
      <c r="AE289" s="37">
        <v>0</v>
      </c>
      <c r="AF289" s="37">
        <v>0</v>
      </c>
      <c r="AG289" s="37">
        <v>0</v>
      </c>
      <c r="AH289" s="38" t="s">
        <v>381</v>
      </c>
      <c r="AI289" s="37">
        <v>16</v>
      </c>
      <c r="AJ289" s="35"/>
      <c r="AK289" s="38" t="s">
        <v>100</v>
      </c>
      <c r="AL289" s="38">
        <f t="shared" si="14"/>
        <v>1</v>
      </c>
      <c r="AM289" s="38" t="s">
        <v>27</v>
      </c>
      <c r="AN289" s="38" t="s">
        <v>673</v>
      </c>
      <c r="AO289" s="37">
        <v>26</v>
      </c>
      <c r="AP289" s="38" t="s">
        <v>674</v>
      </c>
      <c r="AQ289" s="38" t="s">
        <v>678</v>
      </c>
      <c r="AR289" s="38" t="s">
        <v>27</v>
      </c>
      <c r="AS289" s="38" t="s">
        <v>702</v>
      </c>
      <c r="AT289" s="38" t="s">
        <v>27</v>
      </c>
      <c r="AU289" s="38" t="s">
        <v>27</v>
      </c>
      <c r="AV289" s="38" t="s">
        <v>27</v>
      </c>
      <c r="AX289" s="34" t="s">
        <v>748</v>
      </c>
    </row>
    <row r="290" spans="1:50" ht="14.25" customHeight="1" x14ac:dyDescent="0.25">
      <c r="A290" s="37">
        <v>313</v>
      </c>
      <c r="B290" s="38" t="s">
        <v>78</v>
      </c>
      <c r="C290" s="38" t="s">
        <v>28</v>
      </c>
      <c r="D290" s="38" t="s">
        <v>47</v>
      </c>
      <c r="E290" s="38"/>
      <c r="F290" s="38" t="s">
        <v>30</v>
      </c>
      <c r="G290" s="37">
        <v>4</v>
      </c>
      <c r="H290" s="37">
        <v>8</v>
      </c>
      <c r="I290" s="38" t="s">
        <v>140</v>
      </c>
      <c r="J290" s="37">
        <v>79247246103</v>
      </c>
      <c r="K290" s="37">
        <v>2.9230769230769198</v>
      </c>
      <c r="L290" s="37">
        <v>0.29230769230769199</v>
      </c>
      <c r="M290" s="35"/>
      <c r="N290" s="35"/>
      <c r="O290" s="35"/>
      <c r="P290" s="35"/>
      <c r="Q290" s="35"/>
      <c r="R290" s="35">
        <v>1</v>
      </c>
      <c r="S290" s="35"/>
      <c r="T290" s="35"/>
      <c r="U290" s="35"/>
      <c r="V290" s="35"/>
      <c r="W290" s="38" t="s">
        <v>27</v>
      </c>
      <c r="X290" s="35"/>
      <c r="Y290" s="35"/>
      <c r="Z290" s="38">
        <f t="shared" si="12"/>
        <v>1</v>
      </c>
      <c r="AA290" s="38">
        <f t="shared" si="13"/>
        <v>0</v>
      </c>
      <c r="AB290" s="38" t="s">
        <v>102</v>
      </c>
      <c r="AC290" s="38" t="s">
        <v>27</v>
      </c>
      <c r="AD290" s="37">
        <v>0</v>
      </c>
      <c r="AE290" s="37">
        <v>0</v>
      </c>
      <c r="AF290" s="37">
        <v>0</v>
      </c>
      <c r="AG290" s="37">
        <v>0</v>
      </c>
      <c r="AH290" s="38" t="s">
        <v>381</v>
      </c>
      <c r="AI290" s="37">
        <v>16</v>
      </c>
      <c r="AJ290" s="35"/>
      <c r="AK290" s="38" t="s">
        <v>486</v>
      </c>
      <c r="AL290" s="38">
        <f t="shared" si="14"/>
        <v>1</v>
      </c>
      <c r="AM290" s="38" t="s">
        <v>27</v>
      </c>
      <c r="AN290" s="38" t="s">
        <v>673</v>
      </c>
      <c r="AO290" s="37">
        <v>18</v>
      </c>
      <c r="AP290" s="38" t="s">
        <v>674</v>
      </c>
      <c r="AQ290" s="38" t="s">
        <v>705</v>
      </c>
      <c r="AR290" s="38" t="s">
        <v>27</v>
      </c>
      <c r="AS290" s="38" t="s">
        <v>686</v>
      </c>
      <c r="AT290" s="38" t="s">
        <v>27</v>
      </c>
      <c r="AU290" s="38" t="s">
        <v>27</v>
      </c>
      <c r="AV290" s="38" t="s">
        <v>27</v>
      </c>
      <c r="AX290" s="34" t="s">
        <v>747</v>
      </c>
    </row>
    <row r="291" spans="1:50" ht="14.25" customHeight="1" x14ac:dyDescent="0.25">
      <c r="A291" s="37">
        <v>350</v>
      </c>
      <c r="B291" s="38" t="s">
        <v>78</v>
      </c>
      <c r="C291" s="38" t="s">
        <v>28</v>
      </c>
      <c r="D291" s="38" t="s">
        <v>47</v>
      </c>
      <c r="E291" s="38"/>
      <c r="F291" s="38" t="s">
        <v>30</v>
      </c>
      <c r="G291" s="37">
        <v>4</v>
      </c>
      <c r="H291" s="37">
        <v>8</v>
      </c>
      <c r="I291" s="38" t="s">
        <v>146</v>
      </c>
      <c r="J291" s="37">
        <v>94222252116</v>
      </c>
      <c r="K291" s="37">
        <v>2.9230769230769198</v>
      </c>
      <c r="L291" s="37">
        <v>0.29230769230769199</v>
      </c>
      <c r="M291" s="47"/>
      <c r="N291" s="35"/>
      <c r="O291" s="35"/>
      <c r="P291" s="47"/>
      <c r="Q291" s="47"/>
      <c r="R291" s="35">
        <v>1</v>
      </c>
      <c r="S291" s="47"/>
      <c r="T291" s="47"/>
      <c r="U291" s="47"/>
      <c r="V291" s="47"/>
      <c r="W291" s="38" t="s">
        <v>27</v>
      </c>
      <c r="X291" s="47"/>
      <c r="Y291" s="47"/>
      <c r="Z291" s="38">
        <f t="shared" si="12"/>
        <v>1</v>
      </c>
      <c r="AA291" s="38">
        <f t="shared" si="13"/>
        <v>0</v>
      </c>
      <c r="AB291" s="38" t="s">
        <v>102</v>
      </c>
      <c r="AC291" s="38" t="s">
        <v>257</v>
      </c>
      <c r="AD291" s="37">
        <v>0</v>
      </c>
      <c r="AE291" s="37">
        <v>0</v>
      </c>
      <c r="AF291" s="37">
        <v>0</v>
      </c>
      <c r="AG291" s="37">
        <v>0</v>
      </c>
      <c r="AH291" s="38" t="s">
        <v>381</v>
      </c>
      <c r="AI291" s="37">
        <v>16</v>
      </c>
      <c r="AJ291" s="35"/>
      <c r="AK291" s="38" t="s">
        <v>488</v>
      </c>
      <c r="AL291" s="38">
        <f t="shared" si="14"/>
        <v>1</v>
      </c>
      <c r="AM291" s="38" t="s">
        <v>27</v>
      </c>
      <c r="AN291" s="38" t="s">
        <v>680</v>
      </c>
      <c r="AO291" s="37">
        <v>36</v>
      </c>
      <c r="AP291" s="38" t="s">
        <v>677</v>
      </c>
      <c r="AQ291" s="38" t="s">
        <v>707</v>
      </c>
      <c r="AR291" s="38" t="s">
        <v>27</v>
      </c>
      <c r="AS291" s="38" t="s">
        <v>708</v>
      </c>
      <c r="AT291" s="38" t="s">
        <v>27</v>
      </c>
      <c r="AU291" s="38" t="s">
        <v>27</v>
      </c>
      <c r="AV291" s="38" t="s">
        <v>27</v>
      </c>
      <c r="AX291" s="34" t="s">
        <v>748</v>
      </c>
    </row>
    <row r="292" spans="1:50" ht="14.25" customHeight="1" x14ac:dyDescent="0.25">
      <c r="A292" s="37">
        <v>382</v>
      </c>
      <c r="B292" s="38" t="s">
        <v>78</v>
      </c>
      <c r="C292" s="38" t="s">
        <v>26</v>
      </c>
      <c r="D292" s="38" t="s">
        <v>47</v>
      </c>
      <c r="E292" s="38"/>
      <c r="F292" s="38" t="s">
        <v>30</v>
      </c>
      <c r="G292" s="37">
        <v>4</v>
      </c>
      <c r="H292" s="37">
        <v>8</v>
      </c>
      <c r="I292" s="38" t="s">
        <v>149</v>
      </c>
      <c r="J292" s="37">
        <v>8877127178</v>
      </c>
      <c r="K292" s="37">
        <v>0</v>
      </c>
      <c r="L292" s="37">
        <v>0</v>
      </c>
      <c r="M292" s="39"/>
      <c r="N292" s="35"/>
      <c r="O292" s="35"/>
      <c r="P292" s="39"/>
      <c r="Q292" s="47"/>
      <c r="R292" s="35"/>
      <c r="S292" s="47"/>
      <c r="T292" s="47"/>
      <c r="U292" s="35"/>
      <c r="V292" s="47"/>
      <c r="W292" s="38" t="s">
        <v>27</v>
      </c>
      <c r="X292" s="35"/>
      <c r="Y292" s="47"/>
      <c r="Z292" s="38">
        <f t="shared" si="12"/>
        <v>0</v>
      </c>
      <c r="AA292" s="38">
        <f t="shared" si="13"/>
        <v>0</v>
      </c>
      <c r="AB292" s="38" t="s">
        <v>27</v>
      </c>
      <c r="AC292" s="38" t="s">
        <v>27</v>
      </c>
      <c r="AD292" s="37">
        <v>0</v>
      </c>
      <c r="AE292" s="37">
        <v>0</v>
      </c>
      <c r="AF292" s="37">
        <v>0</v>
      </c>
      <c r="AG292" s="37">
        <v>0</v>
      </c>
      <c r="AH292" s="38" t="s">
        <v>381</v>
      </c>
      <c r="AI292" s="37">
        <v>16</v>
      </c>
      <c r="AJ292" s="35"/>
      <c r="AK292" s="38" t="s">
        <v>490</v>
      </c>
      <c r="AL292" s="38">
        <f t="shared" si="14"/>
        <v>1</v>
      </c>
      <c r="AM292" s="38" t="s">
        <v>27</v>
      </c>
      <c r="AN292" s="38" t="s">
        <v>680</v>
      </c>
      <c r="AO292" s="37">
        <v>24</v>
      </c>
      <c r="AP292" s="38" t="s">
        <v>677</v>
      </c>
      <c r="AQ292" s="38" t="s">
        <v>711</v>
      </c>
      <c r="AR292" s="38" t="s">
        <v>27</v>
      </c>
      <c r="AS292" s="38" t="s">
        <v>686</v>
      </c>
      <c r="AT292" s="38" t="s">
        <v>27</v>
      </c>
      <c r="AU292" s="38" t="s">
        <v>27</v>
      </c>
      <c r="AV292" s="38" t="s">
        <v>27</v>
      </c>
      <c r="AX292" s="34" t="s">
        <v>747</v>
      </c>
    </row>
    <row r="293" spans="1:50" ht="14.25" customHeight="1" x14ac:dyDescent="0.25">
      <c r="A293" s="37">
        <v>398</v>
      </c>
      <c r="B293" s="38" t="s">
        <v>78</v>
      </c>
      <c r="C293" s="38" t="s">
        <v>26</v>
      </c>
      <c r="D293" s="38" t="s">
        <v>47</v>
      </c>
      <c r="E293" s="38"/>
      <c r="F293" s="38" t="s">
        <v>30</v>
      </c>
      <c r="G293" s="37">
        <v>4</v>
      </c>
      <c r="H293" s="37">
        <v>8</v>
      </c>
      <c r="I293" s="38" t="s">
        <v>81</v>
      </c>
      <c r="J293" s="37">
        <v>9591241137</v>
      </c>
      <c r="K293" s="37">
        <v>5.4285714285714297</v>
      </c>
      <c r="L293" s="37">
        <v>0.54285714285714304</v>
      </c>
      <c r="M293" s="39"/>
      <c r="N293" s="35"/>
      <c r="O293" s="35"/>
      <c r="P293" s="39"/>
      <c r="Q293" s="39"/>
      <c r="R293" s="35">
        <v>1</v>
      </c>
      <c r="S293" s="39"/>
      <c r="T293" s="47"/>
      <c r="U293" s="39"/>
      <c r="V293" s="39"/>
      <c r="W293" s="38" t="s">
        <v>27</v>
      </c>
      <c r="X293" s="39"/>
      <c r="Y293" s="39"/>
      <c r="Z293" s="38">
        <f t="shared" si="12"/>
        <v>1</v>
      </c>
      <c r="AA293" s="38">
        <f t="shared" si="13"/>
        <v>0</v>
      </c>
      <c r="AB293" s="38" t="s">
        <v>89</v>
      </c>
      <c r="AC293" s="38" t="s">
        <v>257</v>
      </c>
      <c r="AD293" s="37">
        <v>0</v>
      </c>
      <c r="AE293" s="37">
        <v>0</v>
      </c>
      <c r="AF293" s="37">
        <v>0</v>
      </c>
      <c r="AG293" s="37">
        <v>0</v>
      </c>
      <c r="AH293" s="38" t="s">
        <v>381</v>
      </c>
      <c r="AI293" s="37">
        <v>16</v>
      </c>
      <c r="AJ293" s="35"/>
      <c r="AK293" s="38" t="s">
        <v>91</v>
      </c>
      <c r="AL293" s="38">
        <f t="shared" si="14"/>
        <v>1</v>
      </c>
      <c r="AM293" s="38" t="s">
        <v>27</v>
      </c>
      <c r="AN293" s="38" t="s">
        <v>673</v>
      </c>
      <c r="AO293" s="37">
        <v>26</v>
      </c>
      <c r="AP293" s="38" t="s">
        <v>674</v>
      </c>
      <c r="AQ293" s="38" t="s">
        <v>675</v>
      </c>
      <c r="AR293" s="38" t="s">
        <v>27</v>
      </c>
      <c r="AS293" s="38" t="s">
        <v>676</v>
      </c>
      <c r="AT293" s="38" t="s">
        <v>27</v>
      </c>
      <c r="AU293" s="38" t="s">
        <v>27</v>
      </c>
      <c r="AV293" s="38" t="s">
        <v>710</v>
      </c>
      <c r="AX293" s="34" t="s">
        <v>748</v>
      </c>
    </row>
    <row r="294" spans="1:50" ht="14.25" customHeight="1" x14ac:dyDescent="0.25">
      <c r="A294" s="37">
        <v>431</v>
      </c>
      <c r="B294" s="38" t="s">
        <v>78</v>
      </c>
      <c r="C294" s="38" t="s">
        <v>26</v>
      </c>
      <c r="D294" s="38" t="s">
        <v>47</v>
      </c>
      <c r="E294" s="38"/>
      <c r="F294" s="38" t="s">
        <v>30</v>
      </c>
      <c r="G294" s="37">
        <v>4</v>
      </c>
      <c r="H294" s="37">
        <v>8</v>
      </c>
      <c r="I294" s="38" t="s">
        <v>88</v>
      </c>
      <c r="J294" s="37">
        <v>217831744</v>
      </c>
      <c r="K294" s="37">
        <v>3.9285714285714302</v>
      </c>
      <c r="L294" s="37">
        <v>0.39285714285714302</v>
      </c>
      <c r="M294" s="47"/>
      <c r="N294" s="35"/>
      <c r="O294" s="35"/>
      <c r="P294" s="47"/>
      <c r="Q294" s="47"/>
      <c r="R294" s="35">
        <v>1</v>
      </c>
      <c r="S294" s="47"/>
      <c r="T294" s="47"/>
      <c r="U294" s="47"/>
      <c r="V294" s="47"/>
      <c r="W294" s="38" t="s">
        <v>27</v>
      </c>
      <c r="X294" s="47"/>
      <c r="Y294" s="47"/>
      <c r="Z294" s="38">
        <f t="shared" si="12"/>
        <v>1</v>
      </c>
      <c r="AA294" s="38">
        <f t="shared" si="13"/>
        <v>0</v>
      </c>
      <c r="AB294" s="38" t="s">
        <v>765</v>
      </c>
      <c r="AC294" s="38" t="s">
        <v>27</v>
      </c>
      <c r="AD294" s="37">
        <v>0</v>
      </c>
      <c r="AE294" s="37">
        <v>0</v>
      </c>
      <c r="AF294" s="37">
        <v>0</v>
      </c>
      <c r="AG294" s="37">
        <v>0</v>
      </c>
      <c r="AH294" s="38" t="s">
        <v>381</v>
      </c>
      <c r="AI294" s="37">
        <v>16</v>
      </c>
      <c r="AJ294" s="35"/>
      <c r="AK294" s="38" t="s">
        <v>492</v>
      </c>
      <c r="AL294" s="38">
        <f t="shared" si="14"/>
        <v>1</v>
      </c>
      <c r="AM294" s="38" t="s">
        <v>27</v>
      </c>
      <c r="AN294" s="38" t="s">
        <v>673</v>
      </c>
      <c r="AO294" s="37">
        <v>24</v>
      </c>
      <c r="AP294" s="38" t="s">
        <v>677</v>
      </c>
      <c r="AQ294" s="38" t="s">
        <v>679</v>
      </c>
      <c r="AR294" s="38" t="s">
        <v>27</v>
      </c>
      <c r="AS294" s="38" t="s">
        <v>27</v>
      </c>
      <c r="AT294" s="38" t="s">
        <v>27</v>
      </c>
      <c r="AU294" s="38" t="s">
        <v>27</v>
      </c>
      <c r="AV294" s="38" t="s">
        <v>27</v>
      </c>
      <c r="AX294" s="34" t="s">
        <v>747</v>
      </c>
    </row>
    <row r="295" spans="1:50" ht="14.25" customHeight="1" x14ac:dyDescent="0.25">
      <c r="A295" s="37">
        <v>447</v>
      </c>
      <c r="B295" s="38" t="s">
        <v>78</v>
      </c>
      <c r="C295" s="38" t="s">
        <v>26</v>
      </c>
      <c r="D295" s="38" t="s">
        <v>47</v>
      </c>
      <c r="E295" s="38"/>
      <c r="F295" s="38" t="s">
        <v>30</v>
      </c>
      <c r="G295" s="37">
        <v>4</v>
      </c>
      <c r="H295" s="37">
        <v>8</v>
      </c>
      <c r="I295" s="38" t="s">
        <v>150</v>
      </c>
      <c r="J295" s="37">
        <v>82135906</v>
      </c>
      <c r="K295" s="37">
        <v>5.5</v>
      </c>
      <c r="L295" s="37">
        <v>0.55000000000000004</v>
      </c>
      <c r="M295" s="35"/>
      <c r="N295" s="35"/>
      <c r="O295" s="35"/>
      <c r="P295" s="35"/>
      <c r="Q295" s="35"/>
      <c r="R295" s="35">
        <v>1</v>
      </c>
      <c r="S295" s="35"/>
      <c r="T295" s="35"/>
      <c r="U295" s="35"/>
      <c r="V295" s="35"/>
      <c r="W295" s="38" t="s">
        <v>27</v>
      </c>
      <c r="X295" s="35"/>
      <c r="Y295" s="35"/>
      <c r="Z295" s="38">
        <f t="shared" si="12"/>
        <v>1</v>
      </c>
      <c r="AA295" s="38">
        <f t="shared" si="13"/>
        <v>0</v>
      </c>
      <c r="AB295" s="38" t="s">
        <v>27</v>
      </c>
      <c r="AC295" s="38" t="s">
        <v>27</v>
      </c>
      <c r="AD295" s="37">
        <v>0</v>
      </c>
      <c r="AE295" s="37">
        <v>0</v>
      </c>
      <c r="AF295" s="37">
        <v>0</v>
      </c>
      <c r="AG295" s="37">
        <v>0</v>
      </c>
      <c r="AH295" s="38" t="s">
        <v>381</v>
      </c>
      <c r="AI295" s="37">
        <v>16</v>
      </c>
      <c r="AJ295" s="35"/>
      <c r="AK295" s="38" t="s">
        <v>493</v>
      </c>
      <c r="AL295" s="38">
        <f t="shared" si="14"/>
        <v>1</v>
      </c>
      <c r="AM295" s="38" t="s">
        <v>27</v>
      </c>
      <c r="AN295" s="38" t="s">
        <v>680</v>
      </c>
      <c r="AO295" s="37">
        <v>34</v>
      </c>
      <c r="AP295" s="38" t="s">
        <v>677</v>
      </c>
      <c r="AQ295" s="38" t="s">
        <v>712</v>
      </c>
      <c r="AR295" s="38" t="s">
        <v>27</v>
      </c>
      <c r="AS295" s="38" t="s">
        <v>713</v>
      </c>
      <c r="AT295" s="38" t="s">
        <v>27</v>
      </c>
      <c r="AU295" s="38" t="s">
        <v>27</v>
      </c>
      <c r="AV295" s="38" t="s">
        <v>27</v>
      </c>
      <c r="AX295" s="34" t="s">
        <v>748</v>
      </c>
    </row>
    <row r="296" spans="1:50" ht="14.25" customHeight="1" x14ac:dyDescent="0.25">
      <c r="A296" s="37">
        <v>505</v>
      </c>
      <c r="B296" s="38" t="s">
        <v>78</v>
      </c>
      <c r="C296" s="38" t="s">
        <v>28</v>
      </c>
      <c r="D296" s="38" t="s">
        <v>47</v>
      </c>
      <c r="E296" s="38"/>
      <c r="F296" s="38" t="s">
        <v>30</v>
      </c>
      <c r="G296" s="37">
        <v>4</v>
      </c>
      <c r="H296" s="37">
        <v>8</v>
      </c>
      <c r="I296" s="38" t="s">
        <v>165</v>
      </c>
      <c r="J296" s="37">
        <v>1412134207</v>
      </c>
      <c r="K296" s="37">
        <v>2.7692307692307701</v>
      </c>
      <c r="L296" s="37">
        <v>0.27692307692307699</v>
      </c>
      <c r="M296" s="39"/>
      <c r="N296" s="35"/>
      <c r="O296" s="35"/>
      <c r="P296" s="39"/>
      <c r="Q296" s="39"/>
      <c r="R296" s="35">
        <v>1</v>
      </c>
      <c r="S296" s="39"/>
      <c r="T296" s="35"/>
      <c r="U296" s="39"/>
      <c r="V296" s="39"/>
      <c r="W296" s="38" t="s">
        <v>27</v>
      </c>
      <c r="X296" s="39"/>
      <c r="Y296" s="39"/>
      <c r="Z296" s="38">
        <f t="shared" si="12"/>
        <v>1</v>
      </c>
      <c r="AA296" s="38">
        <f t="shared" si="13"/>
        <v>0</v>
      </c>
      <c r="AB296" s="38" t="s">
        <v>27</v>
      </c>
      <c r="AC296" s="38" t="s">
        <v>27</v>
      </c>
      <c r="AD296" s="37">
        <v>0</v>
      </c>
      <c r="AE296" s="37">
        <v>0</v>
      </c>
      <c r="AF296" s="37">
        <v>0</v>
      </c>
      <c r="AG296" s="37">
        <v>0</v>
      </c>
      <c r="AH296" s="38" t="s">
        <v>381</v>
      </c>
      <c r="AI296" s="37">
        <v>16</v>
      </c>
      <c r="AJ296" s="35"/>
      <c r="AK296" s="38" t="s">
        <v>496</v>
      </c>
      <c r="AL296" s="38">
        <f t="shared" si="14"/>
        <v>1</v>
      </c>
      <c r="AM296" s="38" t="s">
        <v>27</v>
      </c>
      <c r="AN296" s="38" t="s">
        <v>680</v>
      </c>
      <c r="AO296" s="37">
        <v>25</v>
      </c>
      <c r="AP296" s="38" t="s">
        <v>677</v>
      </c>
      <c r="AQ296" s="38" t="s">
        <v>705</v>
      </c>
      <c r="AR296" s="38" t="s">
        <v>27</v>
      </c>
      <c r="AS296" s="38" t="s">
        <v>27</v>
      </c>
      <c r="AT296" s="38" t="s">
        <v>27</v>
      </c>
      <c r="AU296" s="38" t="s">
        <v>27</v>
      </c>
      <c r="AV296" s="38" t="s">
        <v>27</v>
      </c>
      <c r="AX296" s="34" t="s">
        <v>747</v>
      </c>
    </row>
    <row r="297" spans="1:50" ht="14.25" customHeight="1" x14ac:dyDescent="0.25">
      <c r="A297" s="37">
        <v>525</v>
      </c>
      <c r="B297" s="38" t="s">
        <v>78</v>
      </c>
      <c r="C297" s="38" t="s">
        <v>28</v>
      </c>
      <c r="D297" s="38" t="s">
        <v>47</v>
      </c>
      <c r="E297" s="38"/>
      <c r="F297" s="38" t="s">
        <v>30</v>
      </c>
      <c r="G297" s="37">
        <v>4</v>
      </c>
      <c r="H297" s="37">
        <v>8</v>
      </c>
      <c r="I297" s="38" t="s">
        <v>169</v>
      </c>
      <c r="J297" s="37">
        <v>178114327</v>
      </c>
      <c r="K297" s="37">
        <v>2.7692307692307701</v>
      </c>
      <c r="L297" s="37">
        <v>0.27692307692307699</v>
      </c>
      <c r="M297" s="39"/>
      <c r="N297" s="35"/>
      <c r="O297" s="35"/>
      <c r="P297" s="39"/>
      <c r="Q297" s="39"/>
      <c r="R297" s="35">
        <v>1</v>
      </c>
      <c r="S297" s="39"/>
      <c r="T297" s="35"/>
      <c r="U297" s="35"/>
      <c r="V297" s="39"/>
      <c r="W297" s="38" t="s">
        <v>27</v>
      </c>
      <c r="X297" s="35"/>
      <c r="Y297" s="39"/>
      <c r="Z297" s="38">
        <f t="shared" si="12"/>
        <v>1</v>
      </c>
      <c r="AA297" s="38">
        <f t="shared" si="13"/>
        <v>0</v>
      </c>
      <c r="AB297" s="38" t="s">
        <v>27</v>
      </c>
      <c r="AC297" s="38" t="s">
        <v>27</v>
      </c>
      <c r="AD297" s="37">
        <v>0</v>
      </c>
      <c r="AE297" s="37">
        <v>0</v>
      </c>
      <c r="AF297" s="37">
        <v>0</v>
      </c>
      <c r="AG297" s="37">
        <v>0</v>
      </c>
      <c r="AH297" s="38" t="s">
        <v>381</v>
      </c>
      <c r="AI297" s="37">
        <v>16</v>
      </c>
      <c r="AJ297" s="35"/>
      <c r="AK297" s="38" t="s">
        <v>497</v>
      </c>
      <c r="AL297" s="38">
        <f t="shared" si="14"/>
        <v>1</v>
      </c>
      <c r="AM297" s="38" t="s">
        <v>27</v>
      </c>
      <c r="AN297" s="38" t="s">
        <v>680</v>
      </c>
      <c r="AO297" s="37">
        <v>31</v>
      </c>
      <c r="AP297" s="38" t="s">
        <v>677</v>
      </c>
      <c r="AQ297" s="38" t="s">
        <v>694</v>
      </c>
      <c r="AR297" s="38" t="s">
        <v>27</v>
      </c>
      <c r="AS297" s="38" t="s">
        <v>27</v>
      </c>
      <c r="AT297" s="38" t="s">
        <v>692</v>
      </c>
      <c r="AU297" s="38" t="s">
        <v>27</v>
      </c>
      <c r="AV297" s="38" t="s">
        <v>27</v>
      </c>
      <c r="AX297" s="34" t="s">
        <v>746</v>
      </c>
    </row>
    <row r="298" spans="1:50" ht="14.25" customHeight="1" x14ac:dyDescent="0.25">
      <c r="A298" s="37">
        <v>541</v>
      </c>
      <c r="B298" s="38" t="s">
        <v>78</v>
      </c>
      <c r="C298" s="38" t="s">
        <v>28</v>
      </c>
      <c r="D298" s="38" t="s">
        <v>47</v>
      </c>
      <c r="E298" s="38"/>
      <c r="F298" s="38" t="s">
        <v>30</v>
      </c>
      <c r="G298" s="37">
        <v>4</v>
      </c>
      <c r="H298" s="37">
        <v>8</v>
      </c>
      <c r="I298" s="38" t="s">
        <v>171</v>
      </c>
      <c r="J298" s="37">
        <v>8518124088</v>
      </c>
      <c r="K298" s="37">
        <v>2.7692307692307701</v>
      </c>
      <c r="L298" s="37">
        <v>0.27692307692307699</v>
      </c>
      <c r="M298" s="39"/>
      <c r="N298" s="35"/>
      <c r="O298" s="35"/>
      <c r="P298" s="39"/>
      <c r="Q298" s="39"/>
      <c r="R298" s="35">
        <v>1</v>
      </c>
      <c r="S298" s="39"/>
      <c r="T298" s="35"/>
      <c r="U298" s="39"/>
      <c r="V298" s="39"/>
      <c r="W298" s="38" t="s">
        <v>27</v>
      </c>
      <c r="X298" s="39"/>
      <c r="Y298" s="39"/>
      <c r="Z298" s="38">
        <f t="shared" si="12"/>
        <v>1</v>
      </c>
      <c r="AA298" s="38">
        <f t="shared" si="13"/>
        <v>0</v>
      </c>
      <c r="AB298" s="38" t="s">
        <v>27</v>
      </c>
      <c r="AC298" s="38" t="s">
        <v>27</v>
      </c>
      <c r="AD298" s="37">
        <v>0</v>
      </c>
      <c r="AE298" s="37">
        <v>0</v>
      </c>
      <c r="AF298" s="37">
        <v>0</v>
      </c>
      <c r="AG298" s="37">
        <v>0</v>
      </c>
      <c r="AH298" s="38" t="s">
        <v>381</v>
      </c>
      <c r="AI298" s="37">
        <v>16</v>
      </c>
      <c r="AJ298" s="35"/>
      <c r="AK298" s="38" t="s">
        <v>498</v>
      </c>
      <c r="AL298" s="38">
        <f t="shared" si="14"/>
        <v>1</v>
      </c>
      <c r="AM298" s="38" t="s">
        <v>27</v>
      </c>
      <c r="AN298" s="38" t="s">
        <v>680</v>
      </c>
      <c r="AO298" s="37">
        <v>25</v>
      </c>
      <c r="AP298" s="38" t="s">
        <v>677</v>
      </c>
      <c r="AQ298" s="38" t="s">
        <v>725</v>
      </c>
      <c r="AR298" s="38" t="s">
        <v>27</v>
      </c>
      <c r="AS298" s="38" t="s">
        <v>726</v>
      </c>
      <c r="AT298" s="38" t="s">
        <v>27</v>
      </c>
      <c r="AU298" s="38" t="s">
        <v>27</v>
      </c>
      <c r="AV298" s="38" t="s">
        <v>27</v>
      </c>
      <c r="AX298" s="34" t="s">
        <v>748</v>
      </c>
    </row>
    <row r="299" spans="1:50" ht="14.25" customHeight="1" x14ac:dyDescent="0.25">
      <c r="A299" s="37">
        <v>557</v>
      </c>
      <c r="B299" s="38" t="s">
        <v>78</v>
      </c>
      <c r="C299" s="38" t="s">
        <v>26</v>
      </c>
      <c r="D299" s="38" t="s">
        <v>47</v>
      </c>
      <c r="E299" s="38"/>
      <c r="F299" s="38" t="s">
        <v>30</v>
      </c>
      <c r="G299" s="37">
        <v>4</v>
      </c>
      <c r="H299" s="37">
        <v>8</v>
      </c>
      <c r="I299" s="38" t="s">
        <v>172</v>
      </c>
      <c r="J299" s="37">
        <v>8517821164</v>
      </c>
      <c r="K299" s="37">
        <v>5.4285714285714297</v>
      </c>
      <c r="L299" s="37">
        <v>0.54285714285714304</v>
      </c>
      <c r="M299" s="39"/>
      <c r="N299" s="35"/>
      <c r="O299" s="35"/>
      <c r="P299" s="39"/>
      <c r="Q299" s="35"/>
      <c r="R299" s="47">
        <v>1</v>
      </c>
      <c r="S299" s="35"/>
      <c r="T299" s="47"/>
      <c r="U299" s="35"/>
      <c r="V299" s="35"/>
      <c r="W299" s="38" t="s">
        <v>27</v>
      </c>
      <c r="X299" s="35"/>
      <c r="Y299" s="35"/>
      <c r="Z299" s="38">
        <f t="shared" si="12"/>
        <v>1</v>
      </c>
      <c r="AA299" s="38">
        <f t="shared" si="13"/>
        <v>0</v>
      </c>
      <c r="AB299" s="38" t="s">
        <v>89</v>
      </c>
      <c r="AC299" s="38" t="s">
        <v>27</v>
      </c>
      <c r="AD299" s="37">
        <v>0</v>
      </c>
      <c r="AE299" s="37">
        <v>0</v>
      </c>
      <c r="AF299" s="37">
        <v>0</v>
      </c>
      <c r="AG299" s="37">
        <v>0</v>
      </c>
      <c r="AH299" s="38" t="s">
        <v>381</v>
      </c>
      <c r="AI299" s="37">
        <v>16</v>
      </c>
      <c r="AJ299" s="35"/>
      <c r="AK299" s="38" t="s">
        <v>405</v>
      </c>
      <c r="AL299" s="38">
        <f t="shared" si="14"/>
        <v>1</v>
      </c>
      <c r="AM299" s="38" t="s">
        <v>27</v>
      </c>
      <c r="AN299" s="38" t="s">
        <v>680</v>
      </c>
      <c r="AO299" s="37">
        <v>29</v>
      </c>
      <c r="AP299" s="38" t="s">
        <v>674</v>
      </c>
      <c r="AQ299" s="38" t="s">
        <v>691</v>
      </c>
      <c r="AR299" s="38" t="s">
        <v>695</v>
      </c>
      <c r="AS299" s="38" t="s">
        <v>727</v>
      </c>
      <c r="AT299" s="38" t="s">
        <v>27</v>
      </c>
      <c r="AU299" s="38" t="s">
        <v>27</v>
      </c>
      <c r="AV299" s="38" t="s">
        <v>27</v>
      </c>
      <c r="AX299" s="34" t="s">
        <v>748</v>
      </c>
    </row>
    <row r="300" spans="1:50" ht="14.25" customHeight="1" x14ac:dyDescent="0.25">
      <c r="A300" s="37">
        <v>573</v>
      </c>
      <c r="B300" s="38" t="s">
        <v>78</v>
      </c>
      <c r="C300" s="38" t="s">
        <v>28</v>
      </c>
      <c r="D300" s="38" t="s">
        <v>47</v>
      </c>
      <c r="E300" s="38"/>
      <c r="F300" s="38" t="s">
        <v>30</v>
      </c>
      <c r="G300" s="37">
        <v>4</v>
      </c>
      <c r="H300" s="37">
        <v>8</v>
      </c>
      <c r="I300" s="38" t="s">
        <v>173</v>
      </c>
      <c r="J300" s="37">
        <v>79215167188</v>
      </c>
      <c r="K300" s="37">
        <v>2.6923076923076898</v>
      </c>
      <c r="L300" s="37">
        <v>0.269230769230769</v>
      </c>
      <c r="M300" s="47"/>
      <c r="N300" s="35"/>
      <c r="O300" s="47"/>
      <c r="P300" s="47"/>
      <c r="Q300" s="47"/>
      <c r="R300" s="35">
        <v>1</v>
      </c>
      <c r="S300" s="47"/>
      <c r="T300" s="47"/>
      <c r="U300" s="47"/>
      <c r="V300" s="47"/>
      <c r="W300" s="38" t="s">
        <v>27</v>
      </c>
      <c r="X300" s="47"/>
      <c r="Y300" s="47"/>
      <c r="Z300" s="38">
        <f t="shared" si="12"/>
        <v>1</v>
      </c>
      <c r="AA300" s="38">
        <f t="shared" si="13"/>
        <v>0</v>
      </c>
      <c r="AB300" s="38" t="s">
        <v>99</v>
      </c>
      <c r="AC300" s="38" t="s">
        <v>27</v>
      </c>
      <c r="AD300" s="37">
        <v>0</v>
      </c>
      <c r="AE300" s="37">
        <v>0</v>
      </c>
      <c r="AF300" s="37">
        <v>0</v>
      </c>
      <c r="AG300" s="37">
        <v>0</v>
      </c>
      <c r="AH300" s="38" t="s">
        <v>381</v>
      </c>
      <c r="AI300" s="37">
        <v>16</v>
      </c>
      <c r="AJ300" s="47"/>
      <c r="AK300" s="38" t="s">
        <v>499</v>
      </c>
      <c r="AL300" s="38">
        <f t="shared" si="14"/>
        <v>1</v>
      </c>
      <c r="AM300" s="38" t="s">
        <v>27</v>
      </c>
      <c r="AN300" s="38" t="s">
        <v>673</v>
      </c>
      <c r="AO300" s="37">
        <v>18</v>
      </c>
      <c r="AP300" s="38" t="s">
        <v>677</v>
      </c>
      <c r="AQ300" s="38" t="s">
        <v>728</v>
      </c>
      <c r="AR300" s="38" t="s">
        <v>27</v>
      </c>
      <c r="AS300" s="38" t="s">
        <v>686</v>
      </c>
      <c r="AT300" s="38" t="s">
        <v>27</v>
      </c>
      <c r="AU300" s="38" t="s">
        <v>27</v>
      </c>
      <c r="AV300" s="38" t="s">
        <v>27</v>
      </c>
      <c r="AX300" s="34" t="s">
        <v>747</v>
      </c>
    </row>
    <row r="301" spans="1:50" ht="14.25" customHeight="1" x14ac:dyDescent="0.25">
      <c r="A301" s="37">
        <v>15</v>
      </c>
      <c r="B301" s="38" t="s">
        <v>78</v>
      </c>
      <c r="C301" s="38" t="s">
        <v>28</v>
      </c>
      <c r="D301" s="38" t="s">
        <v>48</v>
      </c>
      <c r="E301" s="38"/>
      <c r="F301" s="38" t="s">
        <v>500</v>
      </c>
      <c r="G301" s="37">
        <v>53</v>
      </c>
      <c r="H301" s="37">
        <v>7</v>
      </c>
      <c r="I301" s="38" t="s">
        <v>92</v>
      </c>
      <c r="J301" s="37">
        <v>9165180138</v>
      </c>
      <c r="K301" s="37">
        <v>1.3653846153846201</v>
      </c>
      <c r="L301" s="37">
        <v>0.27307692307692299</v>
      </c>
      <c r="M301" s="40">
        <v>2</v>
      </c>
      <c r="N301" s="35"/>
      <c r="O301" s="40">
        <v>7</v>
      </c>
      <c r="P301" s="40">
        <v>5</v>
      </c>
      <c r="Q301" s="40">
        <v>2</v>
      </c>
      <c r="R301" s="35">
        <v>1</v>
      </c>
      <c r="S301" s="40">
        <v>2</v>
      </c>
      <c r="T301" s="47"/>
      <c r="U301" s="35"/>
      <c r="V301" s="40">
        <v>1.5</v>
      </c>
      <c r="W301" s="38" t="s">
        <v>27</v>
      </c>
      <c r="X301" s="40">
        <v>0.5</v>
      </c>
      <c r="Y301" s="40">
        <v>2</v>
      </c>
      <c r="Z301" s="38">
        <f t="shared" si="12"/>
        <v>23</v>
      </c>
      <c r="AA301" s="38">
        <f t="shared" si="13"/>
        <v>2</v>
      </c>
      <c r="AB301" s="38" t="s">
        <v>27</v>
      </c>
      <c r="AC301" s="38" t="s">
        <v>257</v>
      </c>
      <c r="AD301" s="37">
        <v>10</v>
      </c>
      <c r="AE301" s="37">
        <v>5</v>
      </c>
      <c r="AF301" s="37">
        <v>1</v>
      </c>
      <c r="AG301" s="37">
        <v>25</v>
      </c>
      <c r="AH301" s="38" t="s">
        <v>596</v>
      </c>
      <c r="AI301" s="37">
        <v>18</v>
      </c>
      <c r="AJ301" s="47"/>
      <c r="AK301" s="38" t="s">
        <v>597</v>
      </c>
      <c r="AL301" s="38">
        <f t="shared" si="14"/>
        <v>1</v>
      </c>
      <c r="AM301" s="38" t="s">
        <v>27</v>
      </c>
      <c r="AN301" s="38" t="s">
        <v>680</v>
      </c>
      <c r="AO301" s="37">
        <v>24</v>
      </c>
      <c r="AP301" s="38" t="s">
        <v>677</v>
      </c>
      <c r="AQ301" s="38" t="s">
        <v>679</v>
      </c>
      <c r="AR301" s="38" t="s">
        <v>27</v>
      </c>
      <c r="AS301" s="38" t="s">
        <v>681</v>
      </c>
      <c r="AT301" s="38" t="s">
        <v>27</v>
      </c>
      <c r="AU301" s="38" t="s">
        <v>27</v>
      </c>
      <c r="AV301" s="38" t="s">
        <v>27</v>
      </c>
      <c r="AX301" s="34" t="s">
        <v>747</v>
      </c>
    </row>
    <row r="302" spans="1:50" ht="14.25" customHeight="1" x14ac:dyDescent="0.25">
      <c r="A302" s="37">
        <v>36</v>
      </c>
      <c r="B302" s="38" t="s">
        <v>78</v>
      </c>
      <c r="C302" s="38" t="s">
        <v>28</v>
      </c>
      <c r="D302" s="38" t="s">
        <v>48</v>
      </c>
      <c r="E302" s="38"/>
      <c r="F302" s="38" t="s">
        <v>500</v>
      </c>
      <c r="G302" s="37">
        <v>53</v>
      </c>
      <c r="H302" s="37">
        <v>7</v>
      </c>
      <c r="I302" s="38" t="s">
        <v>98</v>
      </c>
      <c r="J302" s="37">
        <v>871611960</v>
      </c>
      <c r="K302" s="37">
        <v>1.3653846153846201</v>
      </c>
      <c r="L302" s="37">
        <v>0.27307692307692299</v>
      </c>
      <c r="M302" s="40">
        <v>1</v>
      </c>
      <c r="N302" s="35"/>
      <c r="O302" s="35"/>
      <c r="P302" s="40">
        <v>2</v>
      </c>
      <c r="Q302" s="40">
        <v>1</v>
      </c>
      <c r="R302" s="35">
        <v>1</v>
      </c>
      <c r="S302" s="40">
        <v>1</v>
      </c>
      <c r="T302" s="47"/>
      <c r="U302" s="35"/>
      <c r="V302" s="35"/>
      <c r="W302" s="38" t="s">
        <v>27</v>
      </c>
      <c r="X302" s="35"/>
      <c r="Y302" s="35"/>
      <c r="Z302" s="38">
        <f t="shared" si="12"/>
        <v>6</v>
      </c>
      <c r="AA302" s="38">
        <f t="shared" si="13"/>
        <v>0</v>
      </c>
      <c r="AB302" s="38" t="s">
        <v>27</v>
      </c>
      <c r="AC302" s="38" t="s">
        <v>257</v>
      </c>
      <c r="AD302" s="37">
        <v>0</v>
      </c>
      <c r="AE302" s="37">
        <v>0</v>
      </c>
      <c r="AF302" s="37">
        <v>0</v>
      </c>
      <c r="AG302" s="37">
        <v>1</v>
      </c>
      <c r="AH302" s="38" t="s">
        <v>503</v>
      </c>
      <c r="AI302" s="37">
        <v>25</v>
      </c>
      <c r="AJ302" s="47"/>
      <c r="AK302" s="38" t="s">
        <v>598</v>
      </c>
      <c r="AL302" s="38">
        <f t="shared" si="14"/>
        <v>1</v>
      </c>
      <c r="AM302" s="38" t="s">
        <v>27</v>
      </c>
      <c r="AN302" s="38" t="s">
        <v>673</v>
      </c>
      <c r="AO302" s="37">
        <v>28</v>
      </c>
      <c r="AP302" s="38" t="s">
        <v>677</v>
      </c>
      <c r="AQ302" s="38" t="s">
        <v>685</v>
      </c>
      <c r="AR302" s="38" t="s">
        <v>27</v>
      </c>
      <c r="AS302" s="38" t="s">
        <v>686</v>
      </c>
      <c r="AT302" s="38" t="s">
        <v>27</v>
      </c>
      <c r="AU302" s="38" t="s">
        <v>27</v>
      </c>
      <c r="AV302" s="38" t="s">
        <v>27</v>
      </c>
      <c r="AX302" s="34" t="s">
        <v>747</v>
      </c>
    </row>
    <row r="303" spans="1:50" ht="14.25" customHeight="1" x14ac:dyDescent="0.25">
      <c r="A303" s="37">
        <v>52</v>
      </c>
      <c r="B303" s="38" t="s">
        <v>78</v>
      </c>
      <c r="C303" s="38" t="s">
        <v>28</v>
      </c>
      <c r="D303" s="38" t="s">
        <v>48</v>
      </c>
      <c r="E303" s="38"/>
      <c r="F303" s="38" t="s">
        <v>500</v>
      </c>
      <c r="G303" s="37">
        <v>53</v>
      </c>
      <c r="H303" s="37">
        <v>7</v>
      </c>
      <c r="I303" s="38" t="s">
        <v>101</v>
      </c>
      <c r="J303" s="37">
        <v>17888851</v>
      </c>
      <c r="K303" s="37">
        <v>2</v>
      </c>
      <c r="L303" s="37">
        <v>0.4</v>
      </c>
      <c r="M303" s="40">
        <v>2</v>
      </c>
      <c r="N303" s="35"/>
      <c r="O303" s="35"/>
      <c r="P303" s="40">
        <v>3</v>
      </c>
      <c r="Q303" s="40">
        <v>1</v>
      </c>
      <c r="R303" s="35">
        <v>1</v>
      </c>
      <c r="S303" s="40">
        <v>1</v>
      </c>
      <c r="T303" s="47"/>
      <c r="U303" s="47"/>
      <c r="V303" s="40">
        <v>0.5</v>
      </c>
      <c r="W303" s="38" t="s">
        <v>27</v>
      </c>
      <c r="X303" s="40">
        <v>0.5</v>
      </c>
      <c r="Y303" s="40">
        <v>1</v>
      </c>
      <c r="Z303" s="38">
        <f t="shared" si="12"/>
        <v>10</v>
      </c>
      <c r="AA303" s="38">
        <f t="shared" si="13"/>
        <v>1</v>
      </c>
      <c r="AB303" s="38" t="s">
        <v>99</v>
      </c>
      <c r="AC303" s="38" t="s">
        <v>257</v>
      </c>
      <c r="AD303" s="37">
        <v>5</v>
      </c>
      <c r="AE303" s="37">
        <v>0</v>
      </c>
      <c r="AF303" s="37">
        <v>1</v>
      </c>
      <c r="AG303" s="37">
        <v>7</v>
      </c>
      <c r="AH303" s="38" t="s">
        <v>503</v>
      </c>
      <c r="AI303" s="37">
        <v>25</v>
      </c>
      <c r="AJ303" s="47"/>
      <c r="AK303" s="38" t="s">
        <v>599</v>
      </c>
      <c r="AL303" s="38">
        <f t="shared" si="14"/>
        <v>1</v>
      </c>
      <c r="AM303" s="38" t="s">
        <v>27</v>
      </c>
      <c r="AN303" s="38" t="s">
        <v>680</v>
      </c>
      <c r="AO303" s="37">
        <v>30</v>
      </c>
      <c r="AP303" s="38" t="s">
        <v>674</v>
      </c>
      <c r="AQ303" s="38" t="s">
        <v>687</v>
      </c>
      <c r="AR303" s="38" t="s">
        <v>27</v>
      </c>
      <c r="AS303" s="38" t="s">
        <v>688</v>
      </c>
      <c r="AT303" s="38" t="s">
        <v>27</v>
      </c>
      <c r="AU303" s="38" t="s">
        <v>27</v>
      </c>
      <c r="AV303" s="38" t="s">
        <v>27</v>
      </c>
      <c r="AX303" s="34" t="s">
        <v>748</v>
      </c>
    </row>
    <row r="304" spans="1:50" ht="14.25" customHeight="1" x14ac:dyDescent="0.25">
      <c r="A304" s="37">
        <v>68</v>
      </c>
      <c r="B304" s="38" t="s">
        <v>78</v>
      </c>
      <c r="C304" s="38" t="s">
        <v>28</v>
      </c>
      <c r="D304" s="38" t="s">
        <v>48</v>
      </c>
      <c r="E304" s="38"/>
      <c r="F304" s="38" t="s">
        <v>500</v>
      </c>
      <c r="G304" s="37">
        <v>53</v>
      </c>
      <c r="H304" s="37">
        <v>7</v>
      </c>
      <c r="I304" s="38" t="s">
        <v>104</v>
      </c>
      <c r="J304" s="37">
        <v>134766397</v>
      </c>
      <c r="K304" s="37">
        <v>2</v>
      </c>
      <c r="L304" s="37">
        <v>0.4</v>
      </c>
      <c r="M304" s="39"/>
      <c r="N304" s="35"/>
      <c r="O304" s="39"/>
      <c r="P304" s="39"/>
      <c r="Q304" s="39"/>
      <c r="R304" s="35">
        <v>1</v>
      </c>
      <c r="S304" s="39"/>
      <c r="T304" s="39"/>
      <c r="U304" s="39"/>
      <c r="V304" s="39"/>
      <c r="W304" s="38" t="s">
        <v>27</v>
      </c>
      <c r="X304" s="39"/>
      <c r="Y304" s="39"/>
      <c r="Z304" s="38">
        <f t="shared" si="12"/>
        <v>1</v>
      </c>
      <c r="AA304" s="38">
        <f t="shared" si="13"/>
        <v>0</v>
      </c>
      <c r="AB304" s="38" t="s">
        <v>99</v>
      </c>
      <c r="AC304" s="38" t="s">
        <v>257</v>
      </c>
      <c r="AD304" s="37">
        <v>0</v>
      </c>
      <c r="AE304" s="37">
        <v>0</v>
      </c>
      <c r="AF304" s="37">
        <v>0</v>
      </c>
      <c r="AG304" s="37">
        <v>0</v>
      </c>
      <c r="AH304" s="38" t="s">
        <v>503</v>
      </c>
      <c r="AI304" s="37">
        <v>25</v>
      </c>
      <c r="AJ304" s="39"/>
      <c r="AK304" s="38" t="s">
        <v>600</v>
      </c>
      <c r="AL304" s="38">
        <f t="shared" si="14"/>
        <v>1</v>
      </c>
      <c r="AM304" s="38" t="s">
        <v>27</v>
      </c>
      <c r="AN304" s="38" t="s">
        <v>673</v>
      </c>
      <c r="AO304" s="37">
        <v>20</v>
      </c>
      <c r="AP304" s="38" t="s">
        <v>674</v>
      </c>
      <c r="AQ304" s="38" t="s">
        <v>689</v>
      </c>
      <c r="AR304" s="38" t="s">
        <v>27</v>
      </c>
      <c r="AS304" s="38" t="s">
        <v>27</v>
      </c>
      <c r="AT304" s="38" t="s">
        <v>27</v>
      </c>
      <c r="AU304" s="38" t="s">
        <v>27</v>
      </c>
      <c r="AV304" s="38" t="s">
        <v>27</v>
      </c>
      <c r="AX304" s="34" t="s">
        <v>747</v>
      </c>
    </row>
    <row r="305" spans="1:50" ht="14.25" customHeight="1" x14ac:dyDescent="0.25">
      <c r="A305" s="37">
        <v>91</v>
      </c>
      <c r="B305" s="38" t="s">
        <v>78</v>
      </c>
      <c r="C305" s="38" t="s">
        <v>26</v>
      </c>
      <c r="D305" s="38" t="s">
        <v>48</v>
      </c>
      <c r="E305" s="38"/>
      <c r="F305" s="38" t="s">
        <v>500</v>
      </c>
      <c r="G305" s="37">
        <v>53</v>
      </c>
      <c r="H305" s="37">
        <v>7</v>
      </c>
      <c r="I305" s="38" t="s">
        <v>106</v>
      </c>
      <c r="J305" s="37">
        <v>90153375</v>
      </c>
      <c r="K305" s="37">
        <v>2.8</v>
      </c>
      <c r="L305" s="37">
        <v>0.56000000000000005</v>
      </c>
      <c r="M305" s="39"/>
      <c r="N305" s="35"/>
      <c r="O305" s="39"/>
      <c r="P305" s="39"/>
      <c r="Q305" s="39"/>
      <c r="R305" s="35">
        <v>1</v>
      </c>
      <c r="S305" s="39"/>
      <c r="T305" s="39"/>
      <c r="U305" s="39"/>
      <c r="V305" s="39"/>
      <c r="W305" s="38" t="s">
        <v>27</v>
      </c>
      <c r="X305" s="39"/>
      <c r="Y305" s="39"/>
      <c r="Z305" s="38">
        <f t="shared" si="12"/>
        <v>1</v>
      </c>
      <c r="AA305" s="38">
        <f t="shared" si="13"/>
        <v>0</v>
      </c>
      <c r="AB305" s="38" t="s">
        <v>765</v>
      </c>
      <c r="AC305" s="38" t="s">
        <v>257</v>
      </c>
      <c r="AD305" s="37">
        <v>0</v>
      </c>
      <c r="AE305" s="37">
        <v>0</v>
      </c>
      <c r="AF305" s="37">
        <v>0</v>
      </c>
      <c r="AG305" s="37">
        <v>0</v>
      </c>
      <c r="AH305" s="38" t="s">
        <v>503</v>
      </c>
      <c r="AI305" s="37">
        <v>25</v>
      </c>
      <c r="AJ305" s="39"/>
      <c r="AK305" s="38" t="s">
        <v>601</v>
      </c>
      <c r="AL305" s="38">
        <f t="shared" si="14"/>
        <v>1</v>
      </c>
      <c r="AM305" s="38" t="s">
        <v>27</v>
      </c>
      <c r="AN305" s="38" t="s">
        <v>673</v>
      </c>
      <c r="AO305" s="37">
        <v>18</v>
      </c>
      <c r="AP305" s="38" t="s">
        <v>677</v>
      </c>
      <c r="AQ305" s="38" t="s">
        <v>690</v>
      </c>
      <c r="AR305" s="38" t="s">
        <v>27</v>
      </c>
      <c r="AS305" s="38" t="s">
        <v>27</v>
      </c>
      <c r="AT305" s="38" t="s">
        <v>27</v>
      </c>
      <c r="AU305" s="38" t="s">
        <v>27</v>
      </c>
      <c r="AV305" s="38" t="s">
        <v>27</v>
      </c>
      <c r="AX305" s="34" t="s">
        <v>747</v>
      </c>
    </row>
    <row r="306" spans="1:50" ht="14.25" customHeight="1" x14ac:dyDescent="0.25">
      <c r="A306" s="37">
        <v>120</v>
      </c>
      <c r="B306" s="38" t="s">
        <v>78</v>
      </c>
      <c r="C306" s="38" t="s">
        <v>28</v>
      </c>
      <c r="D306" s="38" t="s">
        <v>48</v>
      </c>
      <c r="E306" s="38"/>
      <c r="F306" s="38" t="s">
        <v>500</v>
      </c>
      <c r="G306" s="37">
        <v>53</v>
      </c>
      <c r="H306" s="37">
        <v>7</v>
      </c>
      <c r="I306" s="38" t="s">
        <v>114</v>
      </c>
      <c r="J306" s="37">
        <v>17888853</v>
      </c>
      <c r="K306" s="37">
        <v>2</v>
      </c>
      <c r="L306" s="37">
        <v>0.4</v>
      </c>
      <c r="M306" s="39"/>
      <c r="N306" s="35"/>
      <c r="O306" s="47"/>
      <c r="P306" s="39"/>
      <c r="Q306" s="39"/>
      <c r="R306" s="35">
        <v>1</v>
      </c>
      <c r="S306" s="39"/>
      <c r="T306" s="39"/>
      <c r="U306" s="39"/>
      <c r="V306" s="39"/>
      <c r="W306" s="38" t="s">
        <v>27</v>
      </c>
      <c r="X306" s="35"/>
      <c r="Y306" s="39"/>
      <c r="Z306" s="38">
        <f t="shared" si="12"/>
        <v>1</v>
      </c>
      <c r="AA306" s="38">
        <f t="shared" si="13"/>
        <v>0</v>
      </c>
      <c r="AB306" s="38" t="s">
        <v>99</v>
      </c>
      <c r="AC306" s="38" t="s">
        <v>257</v>
      </c>
      <c r="AD306" s="37">
        <v>0</v>
      </c>
      <c r="AE306" s="37">
        <v>0</v>
      </c>
      <c r="AF306" s="37">
        <v>0</v>
      </c>
      <c r="AG306" s="37">
        <v>0</v>
      </c>
      <c r="AH306" s="38" t="s">
        <v>503</v>
      </c>
      <c r="AI306" s="37">
        <v>25</v>
      </c>
      <c r="AJ306" s="47"/>
      <c r="AK306" s="38" t="s">
        <v>100</v>
      </c>
      <c r="AL306" s="38">
        <f t="shared" si="14"/>
        <v>1</v>
      </c>
      <c r="AM306" s="38" t="s">
        <v>27</v>
      </c>
      <c r="AN306" s="38" t="s">
        <v>680</v>
      </c>
      <c r="AO306" s="37">
        <v>30</v>
      </c>
      <c r="AP306" s="38" t="s">
        <v>674</v>
      </c>
      <c r="AQ306" s="38" t="s">
        <v>687</v>
      </c>
      <c r="AR306" s="38" t="s">
        <v>27</v>
      </c>
      <c r="AS306" s="38" t="s">
        <v>688</v>
      </c>
      <c r="AT306" s="38" t="s">
        <v>27</v>
      </c>
      <c r="AU306" s="38" t="s">
        <v>27</v>
      </c>
      <c r="AV306" s="38" t="s">
        <v>27</v>
      </c>
      <c r="AX306" s="34" t="s">
        <v>748</v>
      </c>
    </row>
    <row r="307" spans="1:50" ht="14.25" customHeight="1" x14ac:dyDescent="0.25">
      <c r="A307" s="37">
        <v>147</v>
      </c>
      <c r="B307" s="38" t="s">
        <v>78</v>
      </c>
      <c r="C307" s="38" t="s">
        <v>26</v>
      </c>
      <c r="D307" s="38" t="s">
        <v>48</v>
      </c>
      <c r="E307" s="38"/>
      <c r="F307" s="38" t="s">
        <v>500</v>
      </c>
      <c r="G307" s="37">
        <v>53</v>
      </c>
      <c r="H307" s="37">
        <v>7</v>
      </c>
      <c r="I307" s="38" t="s">
        <v>118</v>
      </c>
      <c r="J307" s="37">
        <v>10238105208</v>
      </c>
      <c r="K307" s="37">
        <v>0</v>
      </c>
      <c r="L307" s="37">
        <v>0</v>
      </c>
      <c r="M307" s="37">
        <v>2</v>
      </c>
      <c r="N307" s="35"/>
      <c r="O307" s="47"/>
      <c r="P307" s="37">
        <v>4</v>
      </c>
      <c r="Q307" s="40">
        <v>2</v>
      </c>
      <c r="R307" s="39"/>
      <c r="S307" s="40">
        <v>2</v>
      </c>
      <c r="T307" s="39"/>
      <c r="U307" s="47"/>
      <c r="V307" s="40">
        <v>1</v>
      </c>
      <c r="W307" s="38" t="s">
        <v>27</v>
      </c>
      <c r="X307" s="40">
        <v>1</v>
      </c>
      <c r="Y307" s="40">
        <v>2</v>
      </c>
      <c r="Z307" s="38">
        <f t="shared" si="12"/>
        <v>14</v>
      </c>
      <c r="AA307" s="38">
        <f t="shared" si="13"/>
        <v>2</v>
      </c>
      <c r="AB307" s="38" t="s">
        <v>27</v>
      </c>
      <c r="AC307" s="38" t="s">
        <v>226</v>
      </c>
      <c r="AD307" s="37">
        <v>2</v>
      </c>
      <c r="AE307" s="37">
        <v>1</v>
      </c>
      <c r="AF307" s="37">
        <v>3</v>
      </c>
      <c r="AG307" s="37">
        <v>7</v>
      </c>
      <c r="AH307" s="38" t="s">
        <v>503</v>
      </c>
      <c r="AI307" s="37">
        <v>25</v>
      </c>
      <c r="AJ307" s="47"/>
      <c r="AK307" s="38" t="s">
        <v>602</v>
      </c>
      <c r="AL307" s="38">
        <f t="shared" si="14"/>
        <v>1</v>
      </c>
      <c r="AM307" s="38" t="s">
        <v>27</v>
      </c>
      <c r="AN307" s="38" t="s">
        <v>673</v>
      </c>
      <c r="AO307" s="37">
        <v>29</v>
      </c>
      <c r="AP307" s="38" t="s">
        <v>677</v>
      </c>
      <c r="AQ307" s="38" t="s">
        <v>691</v>
      </c>
      <c r="AR307" s="38" t="s">
        <v>27</v>
      </c>
      <c r="AS307" s="38" t="s">
        <v>27</v>
      </c>
      <c r="AT307" s="38" t="s">
        <v>692</v>
      </c>
      <c r="AU307" s="38" t="s">
        <v>27</v>
      </c>
      <c r="AV307" s="38" t="s">
        <v>27</v>
      </c>
      <c r="AX307" s="34" t="s">
        <v>746</v>
      </c>
    </row>
    <row r="308" spans="1:50" ht="14.25" customHeight="1" x14ac:dyDescent="0.25">
      <c r="A308" s="37">
        <v>149</v>
      </c>
      <c r="B308" s="38" t="s">
        <v>78</v>
      </c>
      <c r="C308" s="38" t="s">
        <v>26</v>
      </c>
      <c r="D308" s="38" t="s">
        <v>48</v>
      </c>
      <c r="E308" s="38"/>
      <c r="F308" s="38" t="s">
        <v>500</v>
      </c>
      <c r="G308" s="37">
        <v>53</v>
      </c>
      <c r="H308" s="37">
        <v>7</v>
      </c>
      <c r="I308" s="38" t="s">
        <v>111</v>
      </c>
      <c r="J308" s="37">
        <v>134763219</v>
      </c>
      <c r="K308" s="37">
        <v>0</v>
      </c>
      <c r="L308" s="37">
        <v>0</v>
      </c>
      <c r="M308" s="40">
        <v>11</v>
      </c>
      <c r="N308" s="35"/>
      <c r="O308" s="40">
        <v>8</v>
      </c>
      <c r="P308" s="40">
        <v>13</v>
      </c>
      <c r="Q308" s="40">
        <v>2</v>
      </c>
      <c r="R308" s="35"/>
      <c r="S308" s="40">
        <v>2</v>
      </c>
      <c r="T308" s="47"/>
      <c r="U308" s="47"/>
      <c r="V308" s="40">
        <v>4</v>
      </c>
      <c r="W308" s="38" t="s">
        <v>27</v>
      </c>
      <c r="X308" s="40">
        <v>4</v>
      </c>
      <c r="Y308" s="40">
        <v>8</v>
      </c>
      <c r="Z308" s="38">
        <f t="shared" si="12"/>
        <v>52</v>
      </c>
      <c r="AA308" s="38">
        <f t="shared" si="13"/>
        <v>8</v>
      </c>
      <c r="AB308" s="38" t="s">
        <v>27</v>
      </c>
      <c r="AC308" s="38" t="s">
        <v>226</v>
      </c>
      <c r="AD308" s="37">
        <v>8</v>
      </c>
      <c r="AE308" s="37">
        <v>5</v>
      </c>
      <c r="AF308" s="37">
        <v>3</v>
      </c>
      <c r="AG308" s="37">
        <v>25</v>
      </c>
      <c r="AH308" s="38" t="s">
        <v>603</v>
      </c>
      <c r="AI308" s="37">
        <v>17</v>
      </c>
      <c r="AJ308" s="47"/>
      <c r="AK308" s="38" t="s">
        <v>604</v>
      </c>
      <c r="AL308" s="38">
        <f t="shared" si="14"/>
        <v>1</v>
      </c>
      <c r="AM308" s="38" t="s">
        <v>27</v>
      </c>
      <c r="AN308" s="38" t="s">
        <v>673</v>
      </c>
      <c r="AO308" s="37">
        <v>23</v>
      </c>
      <c r="AP308" s="38" t="s">
        <v>677</v>
      </c>
      <c r="AQ308" s="38" t="s">
        <v>691</v>
      </c>
      <c r="AR308" s="38" t="s">
        <v>27</v>
      </c>
      <c r="AS308" s="38" t="s">
        <v>27</v>
      </c>
      <c r="AT308" s="38" t="s">
        <v>27</v>
      </c>
      <c r="AU308" s="38" t="s">
        <v>27</v>
      </c>
      <c r="AV308" s="38" t="s">
        <v>27</v>
      </c>
      <c r="AX308" s="34" t="s">
        <v>747</v>
      </c>
    </row>
    <row r="309" spans="1:50" ht="14.25" customHeight="1" x14ac:dyDescent="0.25">
      <c r="A309" s="37">
        <v>165</v>
      </c>
      <c r="B309" s="38" t="s">
        <v>78</v>
      </c>
      <c r="C309" s="38" t="s">
        <v>26</v>
      </c>
      <c r="D309" s="38" t="s">
        <v>48</v>
      </c>
      <c r="E309" s="38"/>
      <c r="F309" s="38" t="s">
        <v>500</v>
      </c>
      <c r="G309" s="37">
        <v>53</v>
      </c>
      <c r="H309" s="37">
        <v>7</v>
      </c>
      <c r="I309" s="38" t="s">
        <v>121</v>
      </c>
      <c r="J309" s="37">
        <v>8870124178</v>
      </c>
      <c r="K309" s="37">
        <v>2.8</v>
      </c>
      <c r="L309" s="37">
        <v>0.56000000000000005</v>
      </c>
      <c r="M309" s="37">
        <v>1</v>
      </c>
      <c r="N309" s="35"/>
      <c r="O309" s="39"/>
      <c r="P309" s="37">
        <v>1</v>
      </c>
      <c r="Q309" s="39"/>
      <c r="R309" s="35">
        <v>1</v>
      </c>
      <c r="S309" s="39"/>
      <c r="T309" s="39"/>
      <c r="U309" s="39"/>
      <c r="V309" s="39"/>
      <c r="W309" s="38" t="s">
        <v>27</v>
      </c>
      <c r="X309" s="39"/>
      <c r="Y309" s="39"/>
      <c r="Z309" s="38">
        <f t="shared" si="12"/>
        <v>3</v>
      </c>
      <c r="AA309" s="38">
        <f t="shared" si="13"/>
        <v>0</v>
      </c>
      <c r="AB309" s="38" t="s">
        <v>765</v>
      </c>
      <c r="AC309" s="38" t="s">
        <v>257</v>
      </c>
      <c r="AD309" s="37">
        <v>0</v>
      </c>
      <c r="AE309" s="37">
        <v>0</v>
      </c>
      <c r="AF309" s="37">
        <v>0</v>
      </c>
      <c r="AG309" s="37">
        <v>1</v>
      </c>
      <c r="AH309" s="38" t="s">
        <v>503</v>
      </c>
      <c r="AI309" s="37">
        <v>25</v>
      </c>
      <c r="AJ309" s="39"/>
      <c r="AK309" s="38" t="s">
        <v>605</v>
      </c>
      <c r="AL309" s="38">
        <f t="shared" si="14"/>
        <v>1</v>
      </c>
      <c r="AM309" s="38" t="s">
        <v>27</v>
      </c>
      <c r="AN309" s="38" t="s">
        <v>673</v>
      </c>
      <c r="AO309" s="37">
        <v>21</v>
      </c>
      <c r="AP309" s="38" t="s">
        <v>677</v>
      </c>
      <c r="AQ309" s="38" t="s">
        <v>693</v>
      </c>
      <c r="AR309" s="38" t="s">
        <v>27</v>
      </c>
      <c r="AS309" s="38" t="s">
        <v>27</v>
      </c>
      <c r="AT309" s="38" t="s">
        <v>27</v>
      </c>
      <c r="AU309" s="38" t="s">
        <v>27</v>
      </c>
      <c r="AV309" s="38" t="s">
        <v>27</v>
      </c>
      <c r="AX309" s="34" t="s">
        <v>747</v>
      </c>
    </row>
    <row r="310" spans="1:50" ht="14.25" customHeight="1" x14ac:dyDescent="0.25">
      <c r="A310" s="37">
        <v>182</v>
      </c>
      <c r="B310" s="38" t="s">
        <v>78</v>
      </c>
      <c r="C310" s="38" t="s">
        <v>28</v>
      </c>
      <c r="D310" s="38" t="s">
        <v>48</v>
      </c>
      <c r="E310" s="38"/>
      <c r="F310" s="38" t="s">
        <v>500</v>
      </c>
      <c r="G310" s="37">
        <v>53</v>
      </c>
      <c r="H310" s="37">
        <v>7</v>
      </c>
      <c r="I310" s="38" t="s">
        <v>122</v>
      </c>
      <c r="J310" s="37">
        <v>10184154</v>
      </c>
      <c r="K310" s="37">
        <v>1.3846153846153799</v>
      </c>
      <c r="L310" s="37">
        <v>0.27692307692307699</v>
      </c>
      <c r="M310" s="39"/>
      <c r="N310" s="39"/>
      <c r="O310" s="39"/>
      <c r="P310" s="39"/>
      <c r="Q310" s="39"/>
      <c r="R310" s="35">
        <v>1</v>
      </c>
      <c r="S310" s="39"/>
      <c r="T310" s="39"/>
      <c r="U310" s="39"/>
      <c r="V310" s="39"/>
      <c r="W310" s="38" t="s">
        <v>27</v>
      </c>
      <c r="X310" s="39"/>
      <c r="Y310" s="39"/>
      <c r="Z310" s="38">
        <f t="shared" si="12"/>
        <v>1</v>
      </c>
      <c r="AA310" s="38">
        <f t="shared" si="13"/>
        <v>0</v>
      </c>
      <c r="AB310" s="38" t="s">
        <v>102</v>
      </c>
      <c r="AC310" s="38" t="s">
        <v>257</v>
      </c>
      <c r="AD310" s="37">
        <v>0</v>
      </c>
      <c r="AE310" s="37">
        <v>0</v>
      </c>
      <c r="AF310" s="37">
        <v>0</v>
      </c>
      <c r="AG310" s="37">
        <v>0</v>
      </c>
      <c r="AH310" s="38" t="s">
        <v>503</v>
      </c>
      <c r="AI310" s="37">
        <v>25</v>
      </c>
      <c r="AJ310" s="39"/>
      <c r="AK310" s="38" t="s">
        <v>606</v>
      </c>
      <c r="AL310" s="38">
        <f t="shared" si="14"/>
        <v>1</v>
      </c>
      <c r="AM310" s="38" t="s">
        <v>27</v>
      </c>
      <c r="AN310" s="38" t="s">
        <v>680</v>
      </c>
      <c r="AO310" s="37">
        <v>25</v>
      </c>
      <c r="AP310" s="38" t="s">
        <v>677</v>
      </c>
      <c r="AQ310" s="38" t="s">
        <v>694</v>
      </c>
      <c r="AR310" s="38" t="s">
        <v>27</v>
      </c>
      <c r="AS310" s="38" t="s">
        <v>27</v>
      </c>
      <c r="AT310" s="38" t="s">
        <v>692</v>
      </c>
      <c r="AU310" s="38" t="s">
        <v>27</v>
      </c>
      <c r="AV310" s="38" t="s">
        <v>27</v>
      </c>
      <c r="AX310" s="34" t="s">
        <v>746</v>
      </c>
    </row>
    <row r="311" spans="1:50" ht="14.25" customHeight="1" x14ac:dyDescent="0.25">
      <c r="A311" s="37">
        <v>197</v>
      </c>
      <c r="B311" s="38" t="s">
        <v>78</v>
      </c>
      <c r="C311" s="38" t="s">
        <v>26</v>
      </c>
      <c r="D311" s="38" t="s">
        <v>48</v>
      </c>
      <c r="E311" s="38"/>
      <c r="F311" s="38" t="s">
        <v>500</v>
      </c>
      <c r="G311" s="37">
        <v>53</v>
      </c>
      <c r="H311" s="37">
        <v>7</v>
      </c>
      <c r="I311" s="38" t="s">
        <v>124</v>
      </c>
      <c r="J311" s="37">
        <v>1391113645</v>
      </c>
      <c r="K311" s="37">
        <v>2.8</v>
      </c>
      <c r="L311" s="37">
        <v>0.56000000000000005</v>
      </c>
      <c r="M311" s="39"/>
      <c r="N311" s="35"/>
      <c r="O311" s="39"/>
      <c r="P311" s="39"/>
      <c r="Q311" s="39"/>
      <c r="R311" s="35">
        <v>1</v>
      </c>
      <c r="S311" s="39"/>
      <c r="T311" s="39"/>
      <c r="U311" s="39"/>
      <c r="V311" s="39"/>
      <c r="W311" s="38" t="s">
        <v>27</v>
      </c>
      <c r="X311" s="39"/>
      <c r="Y311" s="39"/>
      <c r="Z311" s="38">
        <f t="shared" si="12"/>
        <v>1</v>
      </c>
      <c r="AA311" s="38">
        <f t="shared" si="13"/>
        <v>0</v>
      </c>
      <c r="AB311" s="38" t="s">
        <v>765</v>
      </c>
      <c r="AC311" s="38" t="s">
        <v>257</v>
      </c>
      <c r="AD311" s="37">
        <v>0</v>
      </c>
      <c r="AE311" s="37">
        <v>0</v>
      </c>
      <c r="AF311" s="37">
        <v>0</v>
      </c>
      <c r="AG311" s="37">
        <v>0</v>
      </c>
      <c r="AH311" s="38" t="s">
        <v>503</v>
      </c>
      <c r="AI311" s="37">
        <v>25</v>
      </c>
      <c r="AJ311" s="39"/>
      <c r="AK311" s="38" t="s">
        <v>607</v>
      </c>
      <c r="AL311" s="38">
        <f t="shared" si="14"/>
        <v>1</v>
      </c>
      <c r="AM311" s="38" t="s">
        <v>27</v>
      </c>
      <c r="AN311" s="38" t="s">
        <v>680</v>
      </c>
      <c r="AO311" s="37">
        <v>24</v>
      </c>
      <c r="AP311" s="38" t="s">
        <v>677</v>
      </c>
      <c r="AQ311" s="38" t="s">
        <v>691</v>
      </c>
      <c r="AR311" s="38" t="s">
        <v>695</v>
      </c>
      <c r="AS311" s="38" t="s">
        <v>27</v>
      </c>
      <c r="AT311" s="38" t="s">
        <v>692</v>
      </c>
      <c r="AU311" s="38" t="s">
        <v>695</v>
      </c>
      <c r="AV311" s="38" t="s">
        <v>27</v>
      </c>
      <c r="AX311" s="34" t="s">
        <v>746</v>
      </c>
    </row>
    <row r="312" spans="1:50" ht="14.25" customHeight="1" x14ac:dyDescent="0.25">
      <c r="A312" s="37">
        <v>213</v>
      </c>
      <c r="B312" s="38" t="s">
        <v>78</v>
      </c>
      <c r="C312" s="38" t="s">
        <v>26</v>
      </c>
      <c r="D312" s="38" t="s">
        <v>48</v>
      </c>
      <c r="E312" s="38"/>
      <c r="F312" s="38" t="s">
        <v>500</v>
      </c>
      <c r="G312" s="37">
        <v>53</v>
      </c>
      <c r="H312" s="37">
        <v>7</v>
      </c>
      <c r="I312" s="38" t="s">
        <v>126</v>
      </c>
      <c r="J312" s="37">
        <v>8916155192</v>
      </c>
      <c r="K312" s="37">
        <v>2.8</v>
      </c>
      <c r="L312" s="37">
        <v>0.56000000000000005</v>
      </c>
      <c r="M312" s="39"/>
      <c r="N312" s="35"/>
      <c r="O312" s="47"/>
      <c r="P312" s="39"/>
      <c r="Q312" s="39"/>
      <c r="R312" s="35">
        <v>1</v>
      </c>
      <c r="S312" s="39"/>
      <c r="T312" s="39"/>
      <c r="U312" s="39"/>
      <c r="V312" s="39"/>
      <c r="W312" s="38" t="s">
        <v>27</v>
      </c>
      <c r="X312" s="39"/>
      <c r="Y312" s="39"/>
      <c r="Z312" s="38">
        <f t="shared" si="12"/>
        <v>1</v>
      </c>
      <c r="AA312" s="38">
        <f t="shared" si="13"/>
        <v>0</v>
      </c>
      <c r="AB312" s="38" t="s">
        <v>89</v>
      </c>
      <c r="AC312" s="38" t="s">
        <v>257</v>
      </c>
      <c r="AD312" s="37">
        <v>0</v>
      </c>
      <c r="AE312" s="37">
        <v>0</v>
      </c>
      <c r="AF312" s="37">
        <v>0</v>
      </c>
      <c r="AG312" s="37">
        <v>0</v>
      </c>
      <c r="AH312" s="38" t="s">
        <v>503</v>
      </c>
      <c r="AI312" s="37">
        <v>25</v>
      </c>
      <c r="AJ312" s="39"/>
      <c r="AK312" s="38" t="s">
        <v>91</v>
      </c>
      <c r="AL312" s="38">
        <f t="shared" si="14"/>
        <v>1</v>
      </c>
      <c r="AM312" s="38" t="s">
        <v>27</v>
      </c>
      <c r="AN312" s="38" t="s">
        <v>680</v>
      </c>
      <c r="AO312" s="37">
        <v>30</v>
      </c>
      <c r="AP312" s="38" t="s">
        <v>677</v>
      </c>
      <c r="AQ312" s="38" t="s">
        <v>697</v>
      </c>
      <c r="AR312" s="38" t="s">
        <v>27</v>
      </c>
      <c r="AS312" s="38" t="s">
        <v>27</v>
      </c>
      <c r="AT312" s="38" t="s">
        <v>27</v>
      </c>
      <c r="AU312" s="38" t="s">
        <v>27</v>
      </c>
      <c r="AV312" s="38" t="s">
        <v>27</v>
      </c>
      <c r="AX312" s="34" t="s">
        <v>747</v>
      </c>
    </row>
    <row r="313" spans="1:50" ht="14.25" customHeight="1" x14ac:dyDescent="0.25">
      <c r="A313" s="37">
        <v>262</v>
      </c>
      <c r="B313" s="38" t="s">
        <v>78</v>
      </c>
      <c r="C313" s="38" t="s">
        <v>26</v>
      </c>
      <c r="D313" s="38" t="s">
        <v>48</v>
      </c>
      <c r="E313" s="38"/>
      <c r="F313" s="38" t="s">
        <v>500</v>
      </c>
      <c r="G313" s="37">
        <v>53</v>
      </c>
      <c r="H313" s="37">
        <v>7</v>
      </c>
      <c r="I313" s="38" t="s">
        <v>130</v>
      </c>
      <c r="J313" s="37">
        <v>3712062108</v>
      </c>
      <c r="K313" s="37">
        <v>2.75</v>
      </c>
      <c r="L313" s="37">
        <v>0.55000000000000004</v>
      </c>
      <c r="M313" s="39"/>
      <c r="N313" s="35"/>
      <c r="O313" s="35"/>
      <c r="P313" s="39"/>
      <c r="Q313" s="39"/>
      <c r="R313" s="35">
        <v>1</v>
      </c>
      <c r="S313" s="39"/>
      <c r="T313" s="39"/>
      <c r="U313" s="39"/>
      <c r="V313" s="39"/>
      <c r="W313" s="38" t="s">
        <v>27</v>
      </c>
      <c r="X313" s="39"/>
      <c r="Y313" s="39"/>
      <c r="Z313" s="38">
        <f t="shared" si="12"/>
        <v>1</v>
      </c>
      <c r="AA313" s="38">
        <f t="shared" si="13"/>
        <v>0</v>
      </c>
      <c r="AB313" s="38" t="s">
        <v>27</v>
      </c>
      <c r="AC313" s="38" t="s">
        <v>257</v>
      </c>
      <c r="AD313" s="37">
        <v>0</v>
      </c>
      <c r="AE313" s="37">
        <v>0</v>
      </c>
      <c r="AF313" s="37">
        <v>0</v>
      </c>
      <c r="AG313" s="37">
        <v>0</v>
      </c>
      <c r="AH313" s="38" t="s">
        <v>503</v>
      </c>
      <c r="AI313" s="37">
        <v>25</v>
      </c>
      <c r="AJ313" s="39"/>
      <c r="AK313" s="38" t="s">
        <v>610</v>
      </c>
      <c r="AL313" s="38">
        <f t="shared" si="14"/>
        <v>1</v>
      </c>
      <c r="AM313" s="38" t="s">
        <v>27</v>
      </c>
      <c r="AN313" s="38" t="s">
        <v>680</v>
      </c>
      <c r="AO313" s="37">
        <v>28</v>
      </c>
      <c r="AP313" s="38" t="s">
        <v>677</v>
      </c>
      <c r="AQ313" s="38" t="s">
        <v>700</v>
      </c>
      <c r="AR313" s="38" t="s">
        <v>695</v>
      </c>
      <c r="AS313" s="38" t="s">
        <v>701</v>
      </c>
      <c r="AT313" s="38" t="s">
        <v>27</v>
      </c>
      <c r="AU313" s="38" t="s">
        <v>27</v>
      </c>
      <c r="AV313" s="38" t="s">
        <v>27</v>
      </c>
      <c r="AX313" s="34" t="s">
        <v>748</v>
      </c>
    </row>
    <row r="314" spans="1:50" ht="14.25" customHeight="1" x14ac:dyDescent="0.25">
      <c r="A314" s="37">
        <v>280</v>
      </c>
      <c r="B314" s="38" t="s">
        <v>78</v>
      </c>
      <c r="C314" s="38" t="s">
        <v>26</v>
      </c>
      <c r="D314" s="38" t="s">
        <v>48</v>
      </c>
      <c r="E314" s="38"/>
      <c r="F314" s="38" t="s">
        <v>500</v>
      </c>
      <c r="G314" s="37">
        <v>53</v>
      </c>
      <c r="H314" s="37">
        <v>7</v>
      </c>
      <c r="I314" s="38" t="s">
        <v>134</v>
      </c>
      <c r="J314" s="37">
        <v>828360120</v>
      </c>
      <c r="K314" s="37">
        <v>2.8</v>
      </c>
      <c r="L314" s="37">
        <v>0.56000000000000005</v>
      </c>
      <c r="M314" s="47"/>
      <c r="N314" s="35"/>
      <c r="O314" s="35"/>
      <c r="P314" s="47"/>
      <c r="Q314" s="47"/>
      <c r="R314" s="47">
        <v>1</v>
      </c>
      <c r="S314" s="47"/>
      <c r="T314" s="47"/>
      <c r="U314" s="35"/>
      <c r="V314" s="35"/>
      <c r="W314" s="38" t="s">
        <v>27</v>
      </c>
      <c r="X314" s="35"/>
      <c r="Y314" s="35"/>
      <c r="Z314" s="38">
        <f t="shared" si="12"/>
        <v>1</v>
      </c>
      <c r="AA314" s="38">
        <f t="shared" si="13"/>
        <v>0</v>
      </c>
      <c r="AB314" s="38" t="s">
        <v>765</v>
      </c>
      <c r="AC314" s="38" t="s">
        <v>257</v>
      </c>
      <c r="AD314" s="37">
        <v>0</v>
      </c>
      <c r="AE314" s="37">
        <v>0</v>
      </c>
      <c r="AF314" s="37">
        <v>0</v>
      </c>
      <c r="AG314" s="37">
        <v>0</v>
      </c>
      <c r="AH314" s="38" t="s">
        <v>503</v>
      </c>
      <c r="AI314" s="37">
        <v>25</v>
      </c>
      <c r="AJ314" s="35"/>
      <c r="AK314" s="38" t="s">
        <v>100</v>
      </c>
      <c r="AL314" s="38">
        <f t="shared" si="14"/>
        <v>1</v>
      </c>
      <c r="AM314" s="38" t="s">
        <v>27</v>
      </c>
      <c r="AN314" s="38" t="s">
        <v>673</v>
      </c>
      <c r="AO314" s="37">
        <v>26</v>
      </c>
      <c r="AP314" s="38" t="s">
        <v>674</v>
      </c>
      <c r="AQ314" s="38" t="s">
        <v>678</v>
      </c>
      <c r="AR314" s="38" t="s">
        <v>27</v>
      </c>
      <c r="AS314" s="38" t="s">
        <v>702</v>
      </c>
      <c r="AT314" s="38" t="s">
        <v>27</v>
      </c>
      <c r="AU314" s="38" t="s">
        <v>27</v>
      </c>
      <c r="AV314" s="38" t="s">
        <v>27</v>
      </c>
      <c r="AX314" s="34" t="s">
        <v>748</v>
      </c>
    </row>
    <row r="315" spans="1:50" ht="14.25" customHeight="1" x14ac:dyDescent="0.25">
      <c r="A315" s="37">
        <v>296</v>
      </c>
      <c r="B315" s="38" t="s">
        <v>78</v>
      </c>
      <c r="C315" s="38" t="s">
        <v>28</v>
      </c>
      <c r="D315" s="38" t="s">
        <v>48</v>
      </c>
      <c r="E315" s="38"/>
      <c r="F315" s="38" t="s">
        <v>500</v>
      </c>
      <c r="G315" s="37">
        <v>53</v>
      </c>
      <c r="H315" s="37">
        <v>7</v>
      </c>
      <c r="I315" s="38" t="s">
        <v>135</v>
      </c>
      <c r="J315" s="37">
        <v>7717685176</v>
      </c>
      <c r="K315" s="37">
        <v>2</v>
      </c>
      <c r="L315" s="37">
        <v>0.4</v>
      </c>
      <c r="M315" s="37">
        <v>1</v>
      </c>
      <c r="N315" s="35"/>
      <c r="O315" s="35"/>
      <c r="P315" s="37">
        <v>5</v>
      </c>
      <c r="Q315" s="37">
        <v>3</v>
      </c>
      <c r="R315" s="35">
        <v>1</v>
      </c>
      <c r="S315" s="37">
        <v>3</v>
      </c>
      <c r="T315" s="39"/>
      <c r="U315" s="39"/>
      <c r="V315" s="37">
        <v>0.5</v>
      </c>
      <c r="W315" s="38" t="s">
        <v>27</v>
      </c>
      <c r="X315" s="37">
        <v>0.5</v>
      </c>
      <c r="Y315" s="37">
        <v>1</v>
      </c>
      <c r="Z315" s="38">
        <f t="shared" si="12"/>
        <v>15</v>
      </c>
      <c r="AA315" s="38">
        <f t="shared" si="13"/>
        <v>1</v>
      </c>
      <c r="AB315" s="38" t="s">
        <v>99</v>
      </c>
      <c r="AC315" s="38" t="s">
        <v>257</v>
      </c>
      <c r="AD315" s="37">
        <v>6</v>
      </c>
      <c r="AE315" s="37">
        <v>2</v>
      </c>
      <c r="AF315" s="37">
        <v>2</v>
      </c>
      <c r="AG315" s="37">
        <v>14</v>
      </c>
      <c r="AH315" s="38" t="s">
        <v>611</v>
      </c>
      <c r="AI315" s="37">
        <v>22</v>
      </c>
      <c r="AJ315" s="39"/>
      <c r="AK315" s="38" t="s">
        <v>612</v>
      </c>
      <c r="AL315" s="38">
        <f t="shared" si="14"/>
        <v>1</v>
      </c>
      <c r="AM315" s="38" t="s">
        <v>27</v>
      </c>
      <c r="AN315" s="38" t="s">
        <v>680</v>
      </c>
      <c r="AO315" s="37">
        <v>24</v>
      </c>
      <c r="AP315" s="38" t="s">
        <v>677</v>
      </c>
      <c r="AQ315" s="38" t="s">
        <v>691</v>
      </c>
      <c r="AR315" s="38" t="s">
        <v>27</v>
      </c>
      <c r="AS315" s="38" t="s">
        <v>27</v>
      </c>
      <c r="AT315" s="38" t="s">
        <v>27</v>
      </c>
      <c r="AU315" s="38" t="s">
        <v>27</v>
      </c>
      <c r="AV315" s="38" t="s">
        <v>27</v>
      </c>
      <c r="AX315" s="34" t="s">
        <v>747</v>
      </c>
    </row>
    <row r="316" spans="1:50" ht="14.25" customHeight="1" x14ac:dyDescent="0.25">
      <c r="A316" s="37">
        <v>317</v>
      </c>
      <c r="B316" s="38" t="s">
        <v>78</v>
      </c>
      <c r="C316" s="38" t="s">
        <v>28</v>
      </c>
      <c r="D316" s="38" t="s">
        <v>48</v>
      </c>
      <c r="E316" s="38"/>
      <c r="F316" s="38" t="s">
        <v>500</v>
      </c>
      <c r="G316" s="37">
        <v>53</v>
      </c>
      <c r="H316" s="37">
        <v>7</v>
      </c>
      <c r="I316" s="38" t="s">
        <v>140</v>
      </c>
      <c r="J316" s="37">
        <v>79247246103</v>
      </c>
      <c r="K316" s="37">
        <v>1.3846153846153799</v>
      </c>
      <c r="L316" s="37">
        <v>0.27692307692307699</v>
      </c>
      <c r="M316" s="47"/>
      <c r="N316" s="35"/>
      <c r="O316" s="35"/>
      <c r="P316" s="47"/>
      <c r="Q316" s="47"/>
      <c r="R316" s="35">
        <v>1</v>
      </c>
      <c r="S316" s="47"/>
      <c r="T316" s="47"/>
      <c r="U316" s="47"/>
      <c r="V316" s="47"/>
      <c r="W316" s="38" t="s">
        <v>27</v>
      </c>
      <c r="X316" s="47"/>
      <c r="Y316" s="47"/>
      <c r="Z316" s="38">
        <f t="shared" si="12"/>
        <v>1</v>
      </c>
      <c r="AA316" s="38">
        <f t="shared" si="13"/>
        <v>0</v>
      </c>
      <c r="AB316" s="38" t="s">
        <v>102</v>
      </c>
      <c r="AC316" s="38" t="s">
        <v>257</v>
      </c>
      <c r="AD316" s="37">
        <v>0</v>
      </c>
      <c r="AE316" s="37">
        <v>0</v>
      </c>
      <c r="AF316" s="37">
        <v>0</v>
      </c>
      <c r="AG316" s="37">
        <v>0</v>
      </c>
      <c r="AH316" s="38" t="s">
        <v>503</v>
      </c>
      <c r="AI316" s="37">
        <v>25</v>
      </c>
      <c r="AJ316" s="35"/>
      <c r="AK316" s="38" t="s">
        <v>91</v>
      </c>
      <c r="AL316" s="38">
        <f t="shared" si="14"/>
        <v>1</v>
      </c>
      <c r="AM316" s="38" t="s">
        <v>27</v>
      </c>
      <c r="AN316" s="38" t="s">
        <v>673</v>
      </c>
      <c r="AO316" s="37">
        <v>18</v>
      </c>
      <c r="AP316" s="38" t="s">
        <v>674</v>
      </c>
      <c r="AQ316" s="38" t="s">
        <v>705</v>
      </c>
      <c r="AR316" s="38" t="s">
        <v>27</v>
      </c>
      <c r="AS316" s="38" t="s">
        <v>686</v>
      </c>
      <c r="AT316" s="38" t="s">
        <v>27</v>
      </c>
      <c r="AU316" s="38" t="s">
        <v>27</v>
      </c>
      <c r="AV316" s="38" t="s">
        <v>696</v>
      </c>
      <c r="AX316" s="34" t="s">
        <v>747</v>
      </c>
    </row>
    <row r="317" spans="1:50" ht="14.25" customHeight="1" x14ac:dyDescent="0.25">
      <c r="A317" s="37">
        <v>354</v>
      </c>
      <c r="B317" s="38" t="s">
        <v>78</v>
      </c>
      <c r="C317" s="38" t="s">
        <v>28</v>
      </c>
      <c r="D317" s="38" t="s">
        <v>48</v>
      </c>
      <c r="E317" s="38"/>
      <c r="F317" s="38" t="s">
        <v>500</v>
      </c>
      <c r="G317" s="37">
        <v>53</v>
      </c>
      <c r="H317" s="37">
        <v>7</v>
      </c>
      <c r="I317" s="38" t="s">
        <v>146</v>
      </c>
      <c r="J317" s="37">
        <v>94222252116</v>
      </c>
      <c r="K317" s="37">
        <v>1.32692307692308</v>
      </c>
      <c r="L317" s="37">
        <v>0.265384615384615</v>
      </c>
      <c r="M317" s="37">
        <v>1</v>
      </c>
      <c r="N317" s="35"/>
      <c r="O317" s="35"/>
      <c r="P317" s="37">
        <v>1</v>
      </c>
      <c r="Q317" s="39"/>
      <c r="R317" s="35">
        <v>1</v>
      </c>
      <c r="S317" s="39"/>
      <c r="T317" s="39"/>
      <c r="U317" s="39"/>
      <c r="V317" s="35"/>
      <c r="W317" s="38" t="s">
        <v>27</v>
      </c>
      <c r="X317" s="35"/>
      <c r="Y317" s="39"/>
      <c r="Z317" s="38">
        <f t="shared" si="12"/>
        <v>3</v>
      </c>
      <c r="AA317" s="38">
        <f t="shared" si="13"/>
        <v>0</v>
      </c>
      <c r="AB317" s="38" t="s">
        <v>27</v>
      </c>
      <c r="AC317" s="38" t="s">
        <v>257</v>
      </c>
      <c r="AD317" s="37">
        <v>0</v>
      </c>
      <c r="AE317" s="37">
        <v>0</v>
      </c>
      <c r="AF317" s="37">
        <v>0</v>
      </c>
      <c r="AG317" s="37">
        <v>1</v>
      </c>
      <c r="AH317" s="38" t="s">
        <v>503</v>
      </c>
      <c r="AI317" s="37">
        <v>25</v>
      </c>
      <c r="AJ317" s="39"/>
      <c r="AK317" s="38" t="s">
        <v>614</v>
      </c>
      <c r="AL317" s="38">
        <f t="shared" si="14"/>
        <v>1</v>
      </c>
      <c r="AM317" s="38" t="s">
        <v>27</v>
      </c>
      <c r="AN317" s="38" t="s">
        <v>680</v>
      </c>
      <c r="AO317" s="37">
        <v>36</v>
      </c>
      <c r="AP317" s="38" t="s">
        <v>677</v>
      </c>
      <c r="AQ317" s="38" t="s">
        <v>707</v>
      </c>
      <c r="AR317" s="38" t="s">
        <v>27</v>
      </c>
      <c r="AS317" s="38" t="s">
        <v>708</v>
      </c>
      <c r="AT317" s="38" t="s">
        <v>27</v>
      </c>
      <c r="AU317" s="38" t="s">
        <v>27</v>
      </c>
      <c r="AV317" s="38" t="s">
        <v>27</v>
      </c>
      <c r="AX317" s="34" t="s">
        <v>748</v>
      </c>
    </row>
    <row r="318" spans="1:50" ht="14.25" customHeight="1" x14ac:dyDescent="0.25">
      <c r="A318" s="37">
        <v>386</v>
      </c>
      <c r="B318" s="38" t="s">
        <v>78</v>
      </c>
      <c r="C318" s="38" t="s">
        <v>26</v>
      </c>
      <c r="D318" s="38" t="s">
        <v>48</v>
      </c>
      <c r="E318" s="38"/>
      <c r="F318" s="38" t="s">
        <v>500</v>
      </c>
      <c r="G318" s="37">
        <v>53</v>
      </c>
      <c r="H318" s="37">
        <v>7</v>
      </c>
      <c r="I318" s="38" t="s">
        <v>149</v>
      </c>
      <c r="J318" s="37">
        <v>8877127178</v>
      </c>
      <c r="K318" s="37">
        <v>0</v>
      </c>
      <c r="L318" s="37">
        <v>0</v>
      </c>
      <c r="M318" s="39"/>
      <c r="N318" s="35"/>
      <c r="O318" s="35"/>
      <c r="P318" s="39"/>
      <c r="Q318" s="39"/>
      <c r="R318" s="39"/>
      <c r="S318" s="39"/>
      <c r="T318" s="39"/>
      <c r="U318" s="35"/>
      <c r="V318" s="35"/>
      <c r="W318" s="38" t="s">
        <v>27</v>
      </c>
      <c r="X318" s="35"/>
      <c r="Y318" s="35"/>
      <c r="Z318" s="38">
        <f t="shared" si="12"/>
        <v>0</v>
      </c>
      <c r="AA318" s="38">
        <f t="shared" si="13"/>
        <v>0</v>
      </c>
      <c r="AB318" s="38" t="s">
        <v>27</v>
      </c>
      <c r="AC318" s="38" t="s">
        <v>226</v>
      </c>
      <c r="AD318" s="37">
        <v>0</v>
      </c>
      <c r="AE318" s="37">
        <v>0</v>
      </c>
      <c r="AF318" s="37">
        <v>0</v>
      </c>
      <c r="AG318" s="37">
        <v>0</v>
      </c>
      <c r="AH318" s="38" t="s">
        <v>503</v>
      </c>
      <c r="AI318" s="37">
        <v>25</v>
      </c>
      <c r="AJ318" s="35"/>
      <c r="AK318" s="38" t="s">
        <v>616</v>
      </c>
      <c r="AL318" s="38">
        <f t="shared" si="14"/>
        <v>1</v>
      </c>
      <c r="AM318" s="38" t="s">
        <v>27</v>
      </c>
      <c r="AN318" s="38" t="s">
        <v>680</v>
      </c>
      <c r="AO318" s="37">
        <v>24</v>
      </c>
      <c r="AP318" s="38" t="s">
        <v>677</v>
      </c>
      <c r="AQ318" s="38" t="s">
        <v>711</v>
      </c>
      <c r="AR318" s="38" t="s">
        <v>27</v>
      </c>
      <c r="AS318" s="38" t="s">
        <v>686</v>
      </c>
      <c r="AT318" s="38" t="s">
        <v>27</v>
      </c>
      <c r="AU318" s="38" t="s">
        <v>27</v>
      </c>
      <c r="AV318" s="38" t="s">
        <v>27</v>
      </c>
      <c r="AX318" s="34" t="s">
        <v>747</v>
      </c>
    </row>
    <row r="319" spans="1:50" ht="14.25" customHeight="1" x14ac:dyDescent="0.25">
      <c r="A319" s="37">
        <v>402</v>
      </c>
      <c r="B319" s="38" t="s">
        <v>78</v>
      </c>
      <c r="C319" s="38" t="s">
        <v>26</v>
      </c>
      <c r="D319" s="38" t="s">
        <v>48</v>
      </c>
      <c r="E319" s="38"/>
      <c r="F319" s="38" t="s">
        <v>500</v>
      </c>
      <c r="G319" s="37">
        <v>53</v>
      </c>
      <c r="H319" s="37">
        <v>7</v>
      </c>
      <c r="I319" s="38" t="s">
        <v>81</v>
      </c>
      <c r="J319" s="37">
        <v>9591241137</v>
      </c>
      <c r="K319" s="37">
        <v>2.8</v>
      </c>
      <c r="L319" s="37">
        <v>0.56000000000000005</v>
      </c>
      <c r="M319" s="39"/>
      <c r="N319" s="35"/>
      <c r="O319" s="39"/>
      <c r="P319" s="39"/>
      <c r="Q319" s="39"/>
      <c r="R319" s="35">
        <v>1</v>
      </c>
      <c r="S319" s="39"/>
      <c r="T319" s="39"/>
      <c r="U319" s="39"/>
      <c r="V319" s="39"/>
      <c r="W319" s="38" t="s">
        <v>27</v>
      </c>
      <c r="X319" s="39"/>
      <c r="Y319" s="39"/>
      <c r="Z319" s="38">
        <f t="shared" si="12"/>
        <v>1</v>
      </c>
      <c r="AA319" s="38">
        <f t="shared" si="13"/>
        <v>0</v>
      </c>
      <c r="AB319" s="38" t="s">
        <v>89</v>
      </c>
      <c r="AC319" s="38" t="s">
        <v>257</v>
      </c>
      <c r="AD319" s="37">
        <v>0</v>
      </c>
      <c r="AE319" s="37">
        <v>0</v>
      </c>
      <c r="AF319" s="37">
        <v>0</v>
      </c>
      <c r="AG319" s="37">
        <v>0</v>
      </c>
      <c r="AH319" s="38" t="s">
        <v>503</v>
      </c>
      <c r="AI319" s="37">
        <v>25</v>
      </c>
      <c r="AJ319" s="39"/>
      <c r="AK319" s="38" t="s">
        <v>145</v>
      </c>
      <c r="AL319" s="38">
        <f t="shared" si="14"/>
        <v>1</v>
      </c>
      <c r="AM319" s="38" t="s">
        <v>27</v>
      </c>
      <c r="AN319" s="38" t="s">
        <v>673</v>
      </c>
      <c r="AO319" s="37">
        <v>26</v>
      </c>
      <c r="AP319" s="38" t="s">
        <v>674</v>
      </c>
      <c r="AQ319" s="38" t="s">
        <v>675</v>
      </c>
      <c r="AR319" s="38" t="s">
        <v>27</v>
      </c>
      <c r="AS319" s="38" t="s">
        <v>676</v>
      </c>
      <c r="AT319" s="38" t="s">
        <v>27</v>
      </c>
      <c r="AU319" s="38" t="s">
        <v>27</v>
      </c>
      <c r="AV319" s="38" t="s">
        <v>27</v>
      </c>
      <c r="AX319" s="34" t="s">
        <v>748</v>
      </c>
    </row>
    <row r="320" spans="1:50" ht="14.25" customHeight="1" x14ac:dyDescent="0.25">
      <c r="A320" s="37">
        <v>403</v>
      </c>
      <c r="B320" s="38" t="s">
        <v>78</v>
      </c>
      <c r="C320" s="38" t="s">
        <v>26</v>
      </c>
      <c r="D320" s="38" t="s">
        <v>48</v>
      </c>
      <c r="E320" s="38"/>
      <c r="F320" s="38" t="s">
        <v>500</v>
      </c>
      <c r="G320" s="37">
        <v>53</v>
      </c>
      <c r="H320" s="37">
        <v>7</v>
      </c>
      <c r="I320" s="38" t="s">
        <v>81</v>
      </c>
      <c r="J320" s="37">
        <v>9591241137</v>
      </c>
      <c r="K320" s="37">
        <v>2.8</v>
      </c>
      <c r="L320" s="37">
        <v>0.56000000000000005</v>
      </c>
      <c r="M320" s="39"/>
      <c r="N320" s="35"/>
      <c r="O320" s="35"/>
      <c r="P320" s="39"/>
      <c r="Q320" s="39"/>
      <c r="R320" s="35">
        <v>1</v>
      </c>
      <c r="S320" s="39"/>
      <c r="T320" s="39"/>
      <c r="U320" s="35"/>
      <c r="V320" s="47"/>
      <c r="W320" s="38" t="s">
        <v>27</v>
      </c>
      <c r="X320" s="35"/>
      <c r="Y320" s="47"/>
      <c r="Z320" s="38">
        <f t="shared" si="12"/>
        <v>1</v>
      </c>
      <c r="AA320" s="38">
        <f t="shared" si="13"/>
        <v>0</v>
      </c>
      <c r="AB320" s="38" t="s">
        <v>89</v>
      </c>
      <c r="AC320" s="38" t="s">
        <v>27</v>
      </c>
      <c r="AD320" s="37">
        <v>0</v>
      </c>
      <c r="AE320" s="37">
        <v>0</v>
      </c>
      <c r="AF320" s="37">
        <v>0</v>
      </c>
      <c r="AG320" s="37">
        <v>0</v>
      </c>
      <c r="AH320" s="38" t="s">
        <v>503</v>
      </c>
      <c r="AI320" s="37">
        <v>25</v>
      </c>
      <c r="AJ320" s="35"/>
      <c r="AK320" s="38" t="s">
        <v>145</v>
      </c>
      <c r="AL320" s="38">
        <f t="shared" si="14"/>
        <v>1</v>
      </c>
      <c r="AM320" s="38" t="s">
        <v>27</v>
      </c>
      <c r="AN320" s="38" t="s">
        <v>673</v>
      </c>
      <c r="AO320" s="37">
        <v>26</v>
      </c>
      <c r="AP320" s="38" t="s">
        <v>674</v>
      </c>
      <c r="AQ320" s="38" t="s">
        <v>675</v>
      </c>
      <c r="AR320" s="38" t="s">
        <v>27</v>
      </c>
      <c r="AS320" s="38" t="s">
        <v>676</v>
      </c>
      <c r="AT320" s="38" t="s">
        <v>27</v>
      </c>
      <c r="AU320" s="38" t="s">
        <v>27</v>
      </c>
      <c r="AV320" s="38" t="s">
        <v>27</v>
      </c>
      <c r="AX320" s="34" t="s">
        <v>748</v>
      </c>
    </row>
    <row r="321" spans="1:50" ht="14.25" customHeight="1" x14ac:dyDescent="0.25">
      <c r="A321" s="37">
        <v>435</v>
      </c>
      <c r="B321" s="38" t="s">
        <v>78</v>
      </c>
      <c r="C321" s="38" t="s">
        <v>26</v>
      </c>
      <c r="D321" s="38" t="s">
        <v>48</v>
      </c>
      <c r="E321" s="38"/>
      <c r="F321" s="38" t="s">
        <v>500</v>
      </c>
      <c r="G321" s="37">
        <v>53</v>
      </c>
      <c r="H321" s="37">
        <v>7</v>
      </c>
      <c r="I321" s="38" t="s">
        <v>88</v>
      </c>
      <c r="J321" s="37">
        <v>217831744</v>
      </c>
      <c r="K321" s="37">
        <v>2.9</v>
      </c>
      <c r="L321" s="37">
        <v>0.57999999999999996</v>
      </c>
      <c r="M321" s="35"/>
      <c r="N321" s="35"/>
      <c r="O321" s="35"/>
      <c r="P321" s="35"/>
      <c r="Q321" s="35"/>
      <c r="R321" s="35">
        <v>1</v>
      </c>
      <c r="S321" s="35"/>
      <c r="T321" s="35"/>
      <c r="U321" s="35"/>
      <c r="V321" s="35"/>
      <c r="W321" s="38" t="s">
        <v>27</v>
      </c>
      <c r="X321" s="35"/>
      <c r="Y321" s="35"/>
      <c r="Z321" s="38">
        <f t="shared" si="12"/>
        <v>1</v>
      </c>
      <c r="AA321" s="38">
        <f t="shared" si="13"/>
        <v>0</v>
      </c>
      <c r="AB321" s="38" t="s">
        <v>27</v>
      </c>
      <c r="AC321" s="38" t="s">
        <v>257</v>
      </c>
      <c r="AD321" s="37">
        <v>0</v>
      </c>
      <c r="AE321" s="37">
        <v>0</v>
      </c>
      <c r="AF321" s="37">
        <v>0</v>
      </c>
      <c r="AG321" s="37">
        <v>0</v>
      </c>
      <c r="AH321" s="38" t="s">
        <v>503</v>
      </c>
      <c r="AI321" s="37">
        <v>25</v>
      </c>
      <c r="AJ321" s="35"/>
      <c r="AK321" s="38" t="s">
        <v>619</v>
      </c>
      <c r="AL321" s="38">
        <f t="shared" si="14"/>
        <v>1</v>
      </c>
      <c r="AM321" s="38" t="s">
        <v>27</v>
      </c>
      <c r="AN321" s="38" t="s">
        <v>673</v>
      </c>
      <c r="AO321" s="37">
        <v>24</v>
      </c>
      <c r="AP321" s="38" t="s">
        <v>677</v>
      </c>
      <c r="AQ321" s="38" t="s">
        <v>679</v>
      </c>
      <c r="AR321" s="38" t="s">
        <v>27</v>
      </c>
      <c r="AS321" s="38" t="s">
        <v>27</v>
      </c>
      <c r="AT321" s="38" t="s">
        <v>27</v>
      </c>
      <c r="AU321" s="38" t="s">
        <v>27</v>
      </c>
      <c r="AV321" s="38" t="s">
        <v>27</v>
      </c>
      <c r="AX321" s="34" t="s">
        <v>747</v>
      </c>
    </row>
    <row r="322" spans="1:50" ht="14.25" customHeight="1" x14ac:dyDescent="0.25">
      <c r="A322" s="37">
        <v>467</v>
      </c>
      <c r="B322" s="38" t="s">
        <v>78</v>
      </c>
      <c r="C322" s="38" t="s">
        <v>28</v>
      </c>
      <c r="D322" s="38" t="s">
        <v>48</v>
      </c>
      <c r="E322" s="38"/>
      <c r="F322" s="38" t="s">
        <v>500</v>
      </c>
      <c r="G322" s="37">
        <v>53</v>
      </c>
      <c r="H322" s="37">
        <v>7</v>
      </c>
      <c r="I322" s="38" t="s">
        <v>152</v>
      </c>
      <c r="J322" s="37">
        <v>792288984</v>
      </c>
      <c r="K322" s="37">
        <v>1.7692307692307701</v>
      </c>
      <c r="L322" s="37">
        <v>0.35384615384615398</v>
      </c>
      <c r="M322" s="37">
        <v>3</v>
      </c>
      <c r="N322" s="35"/>
      <c r="O322" s="39"/>
      <c r="P322" s="37">
        <v>7</v>
      </c>
      <c r="Q322" s="37">
        <v>3</v>
      </c>
      <c r="R322" s="35">
        <v>1</v>
      </c>
      <c r="S322" s="37">
        <v>3</v>
      </c>
      <c r="T322" s="39"/>
      <c r="U322" s="39"/>
      <c r="V322" s="37">
        <v>1</v>
      </c>
      <c r="W322" s="38" t="s">
        <v>27</v>
      </c>
      <c r="X322" s="39"/>
      <c r="Y322" s="37">
        <v>1</v>
      </c>
      <c r="Z322" s="38">
        <f t="shared" ref="Z322:Z327" si="15">SUM(M322:Y322)</f>
        <v>19</v>
      </c>
      <c r="AA322" s="38">
        <f t="shared" ref="AA322:AA327" si="16">SUM(U322:X322)</f>
        <v>1</v>
      </c>
      <c r="AB322" s="38" t="s">
        <v>27</v>
      </c>
      <c r="AC322" s="38" t="s">
        <v>257</v>
      </c>
      <c r="AD322" s="37">
        <v>4</v>
      </c>
      <c r="AE322" s="37">
        <v>3</v>
      </c>
      <c r="AF322" s="37">
        <v>3</v>
      </c>
      <c r="AG322" s="37">
        <v>12</v>
      </c>
      <c r="AH322" s="38" t="s">
        <v>503</v>
      </c>
      <c r="AI322" s="37">
        <v>25</v>
      </c>
      <c r="AJ322" s="39"/>
      <c r="AK322" s="38" t="s">
        <v>621</v>
      </c>
      <c r="AL322" s="38">
        <f t="shared" ref="AL322:AL327" si="17">IF(OR(NOT(ISBLANK(V322)),NOT(ISBLANK(W322)),NOT(ISBLANK(X322)),NOT(ISBLANK(Y322)),AD322=2,AD322=3),1,0)</f>
        <v>1</v>
      </c>
      <c r="AM322" s="38" t="s">
        <v>27</v>
      </c>
      <c r="AN322" s="38" t="s">
        <v>673</v>
      </c>
      <c r="AO322" s="37">
        <v>23</v>
      </c>
      <c r="AP322" s="38" t="s">
        <v>677</v>
      </c>
      <c r="AQ322" s="38" t="s">
        <v>714</v>
      </c>
      <c r="AR322" s="38" t="s">
        <v>695</v>
      </c>
      <c r="AS322" s="38" t="s">
        <v>27</v>
      </c>
      <c r="AT322" s="38" t="s">
        <v>27</v>
      </c>
      <c r="AU322" s="38" t="s">
        <v>27</v>
      </c>
      <c r="AV322" s="38" t="s">
        <v>27</v>
      </c>
      <c r="AX322" s="34" t="s">
        <v>747</v>
      </c>
    </row>
    <row r="323" spans="1:50" ht="14.25" customHeight="1" x14ac:dyDescent="0.25">
      <c r="A323" s="37">
        <v>509</v>
      </c>
      <c r="B323" s="38" t="s">
        <v>78</v>
      </c>
      <c r="C323" s="38" t="s">
        <v>28</v>
      </c>
      <c r="D323" s="38" t="s">
        <v>48</v>
      </c>
      <c r="E323" s="38"/>
      <c r="F323" s="38" t="s">
        <v>500</v>
      </c>
      <c r="G323" s="37">
        <v>53</v>
      </c>
      <c r="H323" s="37">
        <v>7</v>
      </c>
      <c r="I323" s="38" t="s">
        <v>165</v>
      </c>
      <c r="J323" s="37">
        <v>1412134207</v>
      </c>
      <c r="K323" s="37">
        <v>1.32692307692308</v>
      </c>
      <c r="L323" s="37">
        <v>0.265384615384615</v>
      </c>
      <c r="M323" s="37">
        <v>1</v>
      </c>
      <c r="N323" s="35"/>
      <c r="O323" s="35"/>
      <c r="P323" s="37">
        <v>1</v>
      </c>
      <c r="Q323" s="39"/>
      <c r="R323" s="35">
        <v>1</v>
      </c>
      <c r="S323" s="39"/>
      <c r="T323" s="39"/>
      <c r="U323" s="39"/>
      <c r="V323" s="39"/>
      <c r="W323" s="38" t="s">
        <v>27</v>
      </c>
      <c r="X323" s="39"/>
      <c r="Y323" s="39"/>
      <c r="Z323" s="38">
        <f t="shared" si="15"/>
        <v>3</v>
      </c>
      <c r="AA323" s="38">
        <f t="shared" si="16"/>
        <v>0</v>
      </c>
      <c r="AB323" s="38" t="s">
        <v>27</v>
      </c>
      <c r="AC323" s="38" t="s">
        <v>257</v>
      </c>
      <c r="AD323" s="37">
        <v>0</v>
      </c>
      <c r="AE323" s="37">
        <v>0</v>
      </c>
      <c r="AF323" s="37">
        <v>0</v>
      </c>
      <c r="AG323" s="37">
        <v>2</v>
      </c>
      <c r="AH323" s="38" t="s">
        <v>503</v>
      </c>
      <c r="AI323" s="37">
        <v>25</v>
      </c>
      <c r="AJ323" s="39"/>
      <c r="AK323" s="38" t="s">
        <v>623</v>
      </c>
      <c r="AL323" s="38">
        <f t="shared" si="17"/>
        <v>1</v>
      </c>
      <c r="AM323" s="38" t="s">
        <v>27</v>
      </c>
      <c r="AN323" s="38" t="s">
        <v>680</v>
      </c>
      <c r="AO323" s="37">
        <v>25</v>
      </c>
      <c r="AP323" s="38" t="s">
        <v>677</v>
      </c>
      <c r="AQ323" s="38" t="s">
        <v>705</v>
      </c>
      <c r="AR323" s="38" t="s">
        <v>27</v>
      </c>
      <c r="AS323" s="38" t="s">
        <v>27</v>
      </c>
      <c r="AT323" s="38" t="s">
        <v>27</v>
      </c>
      <c r="AU323" s="38" t="s">
        <v>27</v>
      </c>
      <c r="AV323" s="38" t="s">
        <v>27</v>
      </c>
      <c r="AX323" s="34" t="s">
        <v>747</v>
      </c>
    </row>
    <row r="324" spans="1:50" ht="14.25" customHeight="1" x14ac:dyDescent="0.25">
      <c r="A324" s="37">
        <v>529</v>
      </c>
      <c r="B324" s="38" t="s">
        <v>78</v>
      </c>
      <c r="C324" s="38" t="s">
        <v>28</v>
      </c>
      <c r="D324" s="38" t="s">
        <v>48</v>
      </c>
      <c r="E324" s="38"/>
      <c r="F324" s="38" t="s">
        <v>500</v>
      </c>
      <c r="G324" s="37">
        <v>53</v>
      </c>
      <c r="H324" s="37">
        <v>7</v>
      </c>
      <c r="I324" s="38" t="s">
        <v>169</v>
      </c>
      <c r="J324" s="37">
        <v>178114327</v>
      </c>
      <c r="K324" s="37">
        <v>1.32692307692308</v>
      </c>
      <c r="L324" s="37">
        <v>0.265384615384615</v>
      </c>
      <c r="M324" s="47"/>
      <c r="N324" s="35"/>
      <c r="O324" s="47"/>
      <c r="P324" s="47"/>
      <c r="Q324" s="47"/>
      <c r="R324" s="35">
        <v>1</v>
      </c>
      <c r="S324" s="47"/>
      <c r="T324" s="35"/>
      <c r="U324" s="35"/>
      <c r="V324" s="47"/>
      <c r="W324" s="38" t="s">
        <v>27</v>
      </c>
      <c r="X324" s="47"/>
      <c r="Y324" s="47"/>
      <c r="Z324" s="38">
        <f t="shared" si="15"/>
        <v>1</v>
      </c>
      <c r="AA324" s="38">
        <f t="shared" si="16"/>
        <v>0</v>
      </c>
      <c r="AB324" s="38" t="s">
        <v>27</v>
      </c>
      <c r="AC324" s="38" t="s">
        <v>257</v>
      </c>
      <c r="AD324" s="37">
        <v>0</v>
      </c>
      <c r="AE324" s="37">
        <v>0</v>
      </c>
      <c r="AF324" s="37">
        <v>0</v>
      </c>
      <c r="AG324" s="37">
        <v>0</v>
      </c>
      <c r="AH324" s="38" t="s">
        <v>503</v>
      </c>
      <c r="AI324" s="37">
        <v>25</v>
      </c>
      <c r="AJ324" s="35"/>
      <c r="AK324" s="38" t="s">
        <v>624</v>
      </c>
      <c r="AL324" s="38">
        <f t="shared" si="17"/>
        <v>1</v>
      </c>
      <c r="AM324" s="38" t="s">
        <v>27</v>
      </c>
      <c r="AN324" s="38" t="s">
        <v>680</v>
      </c>
      <c r="AO324" s="37">
        <v>31</v>
      </c>
      <c r="AP324" s="38" t="s">
        <v>677</v>
      </c>
      <c r="AQ324" s="38" t="s">
        <v>694</v>
      </c>
      <c r="AR324" s="38" t="s">
        <v>27</v>
      </c>
      <c r="AS324" s="38" t="s">
        <v>27</v>
      </c>
      <c r="AT324" s="38" t="s">
        <v>692</v>
      </c>
      <c r="AU324" s="38" t="s">
        <v>27</v>
      </c>
      <c r="AV324" s="38" t="s">
        <v>27</v>
      </c>
      <c r="AX324" s="34" t="s">
        <v>746</v>
      </c>
    </row>
    <row r="325" spans="1:50" ht="14.25" customHeight="1" x14ac:dyDescent="0.25">
      <c r="A325" s="37">
        <v>545</v>
      </c>
      <c r="B325" s="38" t="s">
        <v>78</v>
      </c>
      <c r="C325" s="38" t="s">
        <v>28</v>
      </c>
      <c r="D325" s="38" t="s">
        <v>48</v>
      </c>
      <c r="E325" s="38"/>
      <c r="F325" s="38" t="s">
        <v>500</v>
      </c>
      <c r="G325" s="37">
        <v>53</v>
      </c>
      <c r="H325" s="37">
        <v>7</v>
      </c>
      <c r="I325" s="38" t="s">
        <v>171</v>
      </c>
      <c r="J325" s="37">
        <v>8518124088</v>
      </c>
      <c r="K325" s="37">
        <v>1.3846153846153799</v>
      </c>
      <c r="L325" s="37">
        <v>0.27692307692307699</v>
      </c>
      <c r="M325" s="39"/>
      <c r="N325" s="35"/>
      <c r="O325" s="35"/>
      <c r="P325" s="39"/>
      <c r="Q325" s="39"/>
      <c r="R325" s="35">
        <v>1</v>
      </c>
      <c r="S325" s="39"/>
      <c r="T325" s="39"/>
      <c r="U325" s="39"/>
      <c r="V325" s="39"/>
      <c r="W325" s="38" t="s">
        <v>27</v>
      </c>
      <c r="X325" s="39"/>
      <c r="Y325" s="39"/>
      <c r="Z325" s="38">
        <f t="shared" si="15"/>
        <v>1</v>
      </c>
      <c r="AA325" s="38">
        <f t="shared" si="16"/>
        <v>0</v>
      </c>
      <c r="AB325" s="38" t="s">
        <v>102</v>
      </c>
      <c r="AC325" s="38" t="s">
        <v>257</v>
      </c>
      <c r="AD325" s="37">
        <v>0</v>
      </c>
      <c r="AE325" s="37">
        <v>0</v>
      </c>
      <c r="AF325" s="37">
        <v>0</v>
      </c>
      <c r="AG325" s="37">
        <v>0</v>
      </c>
      <c r="AH325" s="38" t="s">
        <v>503</v>
      </c>
      <c r="AI325" s="37">
        <v>25</v>
      </c>
      <c r="AJ325" s="39"/>
      <c r="AK325" s="38" t="s">
        <v>625</v>
      </c>
      <c r="AL325" s="38">
        <f t="shared" si="17"/>
        <v>1</v>
      </c>
      <c r="AM325" s="38" t="s">
        <v>27</v>
      </c>
      <c r="AN325" s="38" t="s">
        <v>680</v>
      </c>
      <c r="AO325" s="37">
        <v>25</v>
      </c>
      <c r="AP325" s="38" t="s">
        <v>677</v>
      </c>
      <c r="AQ325" s="38" t="s">
        <v>725</v>
      </c>
      <c r="AR325" s="38" t="s">
        <v>27</v>
      </c>
      <c r="AS325" s="38" t="s">
        <v>726</v>
      </c>
      <c r="AT325" s="38" t="s">
        <v>27</v>
      </c>
      <c r="AU325" s="38" t="s">
        <v>27</v>
      </c>
      <c r="AV325" s="38" t="s">
        <v>27</v>
      </c>
      <c r="AX325" s="34" t="s">
        <v>748</v>
      </c>
    </row>
    <row r="326" spans="1:50" ht="14.25" customHeight="1" x14ac:dyDescent="0.25">
      <c r="A326" s="37">
        <v>561</v>
      </c>
      <c r="B326" s="38" t="s">
        <v>78</v>
      </c>
      <c r="C326" s="38" t="s">
        <v>27</v>
      </c>
      <c r="D326" s="38" t="s">
        <v>48</v>
      </c>
      <c r="E326" s="38"/>
      <c r="F326" s="38" t="s">
        <v>500</v>
      </c>
      <c r="G326" s="37">
        <v>53</v>
      </c>
      <c r="H326" s="37">
        <v>7</v>
      </c>
      <c r="I326" s="38" t="s">
        <v>172</v>
      </c>
      <c r="J326" s="37">
        <v>8517821164</v>
      </c>
      <c r="K326" s="37">
        <v>1.32692307692308</v>
      </c>
      <c r="L326" s="37">
        <v>0.265384615384615</v>
      </c>
      <c r="M326" s="39"/>
      <c r="N326" s="47"/>
      <c r="O326" s="47"/>
      <c r="P326" s="39"/>
      <c r="Q326" s="39"/>
      <c r="R326" s="35">
        <v>1</v>
      </c>
      <c r="S326" s="39"/>
      <c r="T326" s="39"/>
      <c r="U326" s="47"/>
      <c r="V326" s="39"/>
      <c r="W326" s="38" t="s">
        <v>27</v>
      </c>
      <c r="X326" s="39"/>
      <c r="Y326" s="39"/>
      <c r="Z326" s="38">
        <f t="shared" si="15"/>
        <v>1</v>
      </c>
      <c r="AA326" s="38">
        <f t="shared" si="16"/>
        <v>0</v>
      </c>
      <c r="AB326" s="38" t="s">
        <v>27</v>
      </c>
      <c r="AC326" s="38" t="s">
        <v>257</v>
      </c>
      <c r="AD326" s="37">
        <v>0</v>
      </c>
      <c r="AE326" s="37">
        <v>0</v>
      </c>
      <c r="AF326" s="37">
        <v>0</v>
      </c>
      <c r="AG326" s="37">
        <v>0</v>
      </c>
      <c r="AH326" s="38" t="s">
        <v>503</v>
      </c>
      <c r="AI326" s="37">
        <v>25</v>
      </c>
      <c r="AJ326" s="47"/>
      <c r="AK326" s="38" t="s">
        <v>626</v>
      </c>
      <c r="AL326" s="38">
        <f t="shared" si="17"/>
        <v>1</v>
      </c>
      <c r="AM326" s="38" t="s">
        <v>27</v>
      </c>
      <c r="AN326" s="38" t="s">
        <v>680</v>
      </c>
      <c r="AO326" s="37">
        <v>29</v>
      </c>
      <c r="AP326" s="38" t="s">
        <v>674</v>
      </c>
      <c r="AQ326" s="38" t="s">
        <v>691</v>
      </c>
      <c r="AR326" s="38" t="s">
        <v>695</v>
      </c>
      <c r="AS326" s="38" t="s">
        <v>727</v>
      </c>
      <c r="AT326" s="38" t="s">
        <v>27</v>
      </c>
      <c r="AU326" s="38" t="s">
        <v>27</v>
      </c>
      <c r="AV326" s="38" t="s">
        <v>710</v>
      </c>
      <c r="AX326" s="34" t="s">
        <v>748</v>
      </c>
    </row>
    <row r="327" spans="1:50" ht="14.25" customHeight="1" x14ac:dyDescent="0.25">
      <c r="A327" s="37">
        <v>577</v>
      </c>
      <c r="B327" s="38" t="s">
        <v>78</v>
      </c>
      <c r="C327" s="38" t="s">
        <v>27</v>
      </c>
      <c r="D327" s="38" t="s">
        <v>48</v>
      </c>
      <c r="E327" s="38"/>
      <c r="F327" s="38" t="s">
        <v>500</v>
      </c>
      <c r="G327" s="37">
        <v>53</v>
      </c>
      <c r="H327" s="37">
        <v>7</v>
      </c>
      <c r="I327" s="38" t="s">
        <v>173</v>
      </c>
      <c r="J327" s="37">
        <v>79215167188</v>
      </c>
      <c r="K327" s="37">
        <v>0</v>
      </c>
      <c r="L327" s="37">
        <v>0</v>
      </c>
      <c r="M327" s="39"/>
      <c r="N327" s="35"/>
      <c r="O327" s="35"/>
      <c r="P327" s="39"/>
      <c r="Q327" s="39"/>
      <c r="R327" s="39"/>
      <c r="S327" s="39"/>
      <c r="T327" s="39"/>
      <c r="U327" s="39"/>
      <c r="V327" s="39"/>
      <c r="W327" s="38" t="s">
        <v>27</v>
      </c>
      <c r="X327" s="39"/>
      <c r="Y327" s="39"/>
      <c r="Z327" s="38">
        <f t="shared" si="15"/>
        <v>0</v>
      </c>
      <c r="AA327" s="38">
        <f t="shared" si="16"/>
        <v>0</v>
      </c>
      <c r="AB327" s="38" t="s">
        <v>27</v>
      </c>
      <c r="AC327" s="38" t="s">
        <v>226</v>
      </c>
      <c r="AD327" s="37">
        <v>0</v>
      </c>
      <c r="AE327" s="37">
        <v>0</v>
      </c>
      <c r="AF327" s="37">
        <v>0</v>
      </c>
      <c r="AG327" s="37">
        <v>1</v>
      </c>
      <c r="AH327" s="38" t="s">
        <v>503</v>
      </c>
      <c r="AI327" s="37">
        <v>25</v>
      </c>
      <c r="AJ327" s="39"/>
      <c r="AK327" s="38" t="s">
        <v>27</v>
      </c>
      <c r="AL327" s="38">
        <f t="shared" si="17"/>
        <v>1</v>
      </c>
      <c r="AM327" s="38" t="s">
        <v>27</v>
      </c>
      <c r="AN327" s="38" t="s">
        <v>673</v>
      </c>
      <c r="AO327" s="37">
        <v>18</v>
      </c>
      <c r="AP327" s="38" t="s">
        <v>677</v>
      </c>
      <c r="AQ327" s="38" t="s">
        <v>728</v>
      </c>
      <c r="AR327" s="38" t="s">
        <v>27</v>
      </c>
      <c r="AS327" s="38" t="s">
        <v>686</v>
      </c>
      <c r="AT327" s="38" t="s">
        <v>27</v>
      </c>
      <c r="AU327" s="38" t="s">
        <v>27</v>
      </c>
      <c r="AV327" s="38" t="s">
        <v>27</v>
      </c>
      <c r="AX327" s="34" t="s">
        <v>747</v>
      </c>
    </row>
    <row r="328" spans="1:50" ht="14.25" customHeight="1" x14ac:dyDescent="0.25">
      <c r="AH328" s="5"/>
      <c r="AI328" s="9"/>
      <c r="AJ328" s="10"/>
      <c r="AK328" s="11"/>
      <c r="AL328" s="12"/>
      <c r="AM328" s="10"/>
      <c r="AN328" s="32"/>
      <c r="AO328" s="11"/>
      <c r="AP328" s="10"/>
      <c r="AQ328" s="12"/>
      <c r="AR328" s="10"/>
      <c r="AS328" s="8"/>
    </row>
    <row r="329" spans="1:50" ht="14.25" customHeight="1" x14ac:dyDescent="0.25">
      <c r="AH329" s="5"/>
      <c r="AI329" s="9"/>
      <c r="AJ329" s="10"/>
      <c r="AK329" s="11"/>
      <c r="AL329" s="12"/>
      <c r="AM329" s="10"/>
      <c r="AN329" s="32"/>
      <c r="AO329" s="11"/>
      <c r="AP329" s="10"/>
      <c r="AQ329" s="12"/>
      <c r="AR329" s="10"/>
      <c r="AS329" s="8"/>
    </row>
    <row r="330" spans="1:50" ht="14.25" customHeight="1" x14ac:dyDescent="0.25">
      <c r="AH330" s="5"/>
      <c r="AI330" s="9"/>
      <c r="AJ330" s="10"/>
      <c r="AK330" s="11"/>
      <c r="AL330" s="12"/>
      <c r="AM330" s="10"/>
      <c r="AN330" s="32"/>
      <c r="AO330" s="11"/>
      <c r="AP330" s="10"/>
      <c r="AQ330" s="12"/>
      <c r="AR330" s="10"/>
      <c r="AS330" s="8"/>
    </row>
    <row r="331" spans="1:50" ht="14.25" customHeight="1" x14ac:dyDescent="0.25">
      <c r="AH331" s="5"/>
      <c r="AI331" s="9"/>
      <c r="AJ331" s="10"/>
      <c r="AK331" s="11"/>
      <c r="AL331" s="12"/>
      <c r="AM331" s="10"/>
      <c r="AN331" s="32"/>
      <c r="AO331" s="11"/>
      <c r="AP331" s="10"/>
      <c r="AQ331" s="12"/>
      <c r="AR331" s="10"/>
      <c r="AS331" s="8"/>
    </row>
    <row r="332" spans="1:50" ht="14.25" customHeight="1" x14ac:dyDescent="0.25">
      <c r="AH332" s="5"/>
      <c r="AI332" s="9"/>
      <c r="AJ332" s="10"/>
      <c r="AK332" s="11"/>
      <c r="AL332" s="12"/>
      <c r="AM332" s="10"/>
      <c r="AN332" s="32"/>
      <c r="AO332" s="11"/>
      <c r="AP332" s="10"/>
      <c r="AQ332" s="12"/>
      <c r="AR332" s="10"/>
      <c r="AS332" s="8"/>
    </row>
    <row r="333" spans="1:50" ht="14.25" customHeight="1" x14ac:dyDescent="0.25">
      <c r="AH333" s="5"/>
      <c r="AI333" s="9"/>
      <c r="AJ333" s="10"/>
      <c r="AK333" s="11"/>
      <c r="AL333" s="12"/>
      <c r="AM333" s="10"/>
      <c r="AN333" s="32"/>
      <c r="AO333" s="11"/>
      <c r="AP333" s="10"/>
      <c r="AQ333" s="12"/>
      <c r="AR333" s="10"/>
      <c r="AS333" s="8"/>
    </row>
    <row r="334" spans="1:50" ht="14.25" customHeight="1" x14ac:dyDescent="0.25">
      <c r="AH334" s="5"/>
      <c r="AI334" s="9"/>
      <c r="AJ334" s="10"/>
      <c r="AK334" s="11"/>
      <c r="AL334" s="12"/>
      <c r="AM334" s="10"/>
      <c r="AN334" s="32"/>
      <c r="AO334" s="11"/>
      <c r="AP334" s="10"/>
      <c r="AQ334" s="12"/>
      <c r="AR334" s="10"/>
      <c r="AS334" s="8"/>
    </row>
    <row r="335" spans="1:50" ht="14.25" customHeight="1" x14ac:dyDescent="0.25">
      <c r="AH335" s="5"/>
      <c r="AI335" s="9"/>
      <c r="AJ335" s="10"/>
      <c r="AK335" s="11"/>
      <c r="AL335" s="12"/>
      <c r="AM335" s="10"/>
      <c r="AN335" s="32"/>
      <c r="AO335" s="11"/>
      <c r="AP335" s="10"/>
      <c r="AQ335" s="12"/>
      <c r="AR335" s="10"/>
      <c r="AS335" s="8"/>
    </row>
    <row r="336" spans="1:50" ht="14.25" customHeight="1" x14ac:dyDescent="0.25">
      <c r="AH336" s="5"/>
      <c r="AI336" s="9"/>
      <c r="AJ336" s="10"/>
      <c r="AK336" s="11"/>
      <c r="AL336" s="12"/>
      <c r="AM336" s="10"/>
      <c r="AN336" s="32"/>
      <c r="AO336" s="11"/>
      <c r="AP336" s="10"/>
      <c r="AQ336" s="12"/>
      <c r="AR336" s="10"/>
      <c r="AS336" s="8"/>
    </row>
    <row r="337" spans="34:45" ht="14.25" customHeight="1" x14ac:dyDescent="0.25">
      <c r="AH337" s="5"/>
      <c r="AI337" s="9"/>
      <c r="AJ337" s="10"/>
      <c r="AK337" s="11"/>
      <c r="AL337" s="12"/>
      <c r="AM337" s="10"/>
      <c r="AN337" s="32"/>
      <c r="AO337" s="11"/>
      <c r="AP337" s="10"/>
      <c r="AQ337" s="12"/>
      <c r="AR337" s="10"/>
      <c r="AS337" s="8"/>
    </row>
    <row r="338" spans="34:45" ht="14.25" customHeight="1" x14ac:dyDescent="0.25">
      <c r="AH338" s="5"/>
      <c r="AI338" s="9"/>
      <c r="AJ338" s="10"/>
      <c r="AK338" s="11"/>
      <c r="AL338" s="12"/>
      <c r="AM338" s="10"/>
      <c r="AN338" s="32"/>
      <c r="AO338" s="11"/>
      <c r="AP338" s="10"/>
      <c r="AQ338" s="12"/>
      <c r="AR338" s="10"/>
      <c r="AS338" s="8"/>
    </row>
    <row r="339" spans="34:45" ht="14.25" customHeight="1" x14ac:dyDescent="0.25">
      <c r="AH339" s="5"/>
      <c r="AI339" s="9"/>
      <c r="AJ339" s="10"/>
      <c r="AK339" s="11"/>
      <c r="AL339" s="12"/>
      <c r="AM339" s="10"/>
      <c r="AN339" s="32"/>
      <c r="AO339" s="11"/>
      <c r="AP339" s="10"/>
      <c r="AQ339" s="12"/>
      <c r="AR339" s="10"/>
      <c r="AS339" s="8"/>
    </row>
    <row r="340" spans="34:45" ht="14.25" customHeight="1" x14ac:dyDescent="0.25">
      <c r="AH340" s="5"/>
      <c r="AI340" s="9"/>
      <c r="AJ340" s="10"/>
      <c r="AK340" s="11"/>
      <c r="AL340" s="12"/>
      <c r="AM340" s="10"/>
      <c r="AN340" s="32"/>
      <c r="AO340" s="11"/>
      <c r="AP340" s="10"/>
      <c r="AQ340" s="12"/>
      <c r="AR340" s="10"/>
      <c r="AS340" s="8"/>
    </row>
    <row r="341" spans="34:45" ht="14.25" customHeight="1" x14ac:dyDescent="0.25">
      <c r="AH341" s="5"/>
      <c r="AI341" s="9"/>
      <c r="AJ341" s="10"/>
      <c r="AK341" s="11"/>
      <c r="AL341" s="12"/>
      <c r="AM341" s="10"/>
      <c r="AN341" s="32"/>
      <c r="AO341" s="11"/>
      <c r="AP341" s="10"/>
      <c r="AQ341" s="12"/>
      <c r="AR341" s="10"/>
      <c r="AS341" s="8"/>
    </row>
    <row r="342" spans="34:45" ht="14.25" customHeight="1" x14ac:dyDescent="0.25">
      <c r="AH342" s="5"/>
      <c r="AI342" s="9"/>
      <c r="AJ342" s="10"/>
      <c r="AK342" s="11"/>
      <c r="AL342" s="12"/>
      <c r="AM342" s="10"/>
      <c r="AN342" s="32"/>
      <c r="AO342" s="11"/>
      <c r="AP342" s="10"/>
      <c r="AQ342" s="12"/>
      <c r="AR342" s="10"/>
      <c r="AS342" s="8"/>
    </row>
    <row r="343" spans="34:45" ht="14.25" customHeight="1" x14ac:dyDescent="0.25">
      <c r="AH343" s="5"/>
      <c r="AI343" s="9"/>
      <c r="AJ343" s="10"/>
      <c r="AK343" s="11"/>
      <c r="AL343" s="12"/>
      <c r="AM343" s="10"/>
      <c r="AN343" s="32"/>
      <c r="AO343" s="11"/>
      <c r="AP343" s="10"/>
      <c r="AQ343" s="12"/>
      <c r="AR343" s="10"/>
      <c r="AS343" s="8"/>
    </row>
    <row r="344" spans="34:45" ht="14.25" customHeight="1" x14ac:dyDescent="0.25">
      <c r="AH344" s="5"/>
      <c r="AI344" s="9"/>
      <c r="AJ344" s="10"/>
      <c r="AK344" s="11"/>
      <c r="AL344" s="12"/>
      <c r="AM344" s="10"/>
      <c r="AN344" s="32"/>
      <c r="AO344" s="11"/>
      <c r="AP344" s="10"/>
      <c r="AQ344" s="12"/>
      <c r="AR344" s="10"/>
      <c r="AS344" s="8"/>
    </row>
    <row r="345" spans="34:45" ht="14.25" customHeight="1" x14ac:dyDescent="0.25">
      <c r="AH345" s="5"/>
      <c r="AI345" s="9"/>
      <c r="AJ345" s="10"/>
      <c r="AK345" s="11"/>
      <c r="AL345" s="12"/>
      <c r="AM345" s="10"/>
      <c r="AN345" s="32"/>
      <c r="AO345" s="11"/>
      <c r="AP345" s="10"/>
      <c r="AQ345" s="12"/>
      <c r="AR345" s="10"/>
      <c r="AS345" s="8"/>
    </row>
    <row r="346" spans="34:45" ht="14.25" customHeight="1" x14ac:dyDescent="0.25">
      <c r="AH346" s="5"/>
      <c r="AI346" s="9"/>
      <c r="AJ346" s="10"/>
      <c r="AK346" s="11"/>
      <c r="AL346" s="12"/>
      <c r="AM346" s="10"/>
      <c r="AN346" s="32"/>
      <c r="AO346" s="11"/>
      <c r="AP346" s="10"/>
      <c r="AQ346" s="12"/>
      <c r="AR346" s="10"/>
      <c r="AS346" s="8"/>
    </row>
    <row r="347" spans="34:45" ht="14.25" customHeight="1" x14ac:dyDescent="0.25">
      <c r="AH347" s="5"/>
      <c r="AI347" s="9"/>
      <c r="AJ347" s="10"/>
      <c r="AK347" s="11"/>
      <c r="AL347" s="12"/>
      <c r="AM347" s="10"/>
      <c r="AN347" s="32"/>
      <c r="AO347" s="11"/>
      <c r="AP347" s="10"/>
      <c r="AQ347" s="12"/>
      <c r="AR347" s="10"/>
      <c r="AS347" s="8"/>
    </row>
    <row r="348" spans="34:45" ht="14.25" customHeight="1" x14ac:dyDescent="0.25">
      <c r="AH348" s="5"/>
      <c r="AI348" s="9"/>
      <c r="AJ348" s="10"/>
      <c r="AK348" s="11"/>
      <c r="AL348" s="12"/>
      <c r="AM348" s="10"/>
      <c r="AN348" s="32"/>
      <c r="AO348" s="11"/>
      <c r="AP348" s="10"/>
      <c r="AQ348" s="12"/>
      <c r="AR348" s="10"/>
      <c r="AS348" s="8"/>
    </row>
    <row r="349" spans="34:45" ht="14.25" customHeight="1" x14ac:dyDescent="0.25">
      <c r="AH349" s="5"/>
      <c r="AI349" s="9"/>
      <c r="AJ349" s="10"/>
      <c r="AK349" s="11"/>
      <c r="AL349" s="12"/>
      <c r="AM349" s="10"/>
      <c r="AN349" s="32"/>
      <c r="AO349" s="11"/>
      <c r="AP349" s="10"/>
      <c r="AQ349" s="12"/>
      <c r="AR349" s="10"/>
      <c r="AS349" s="8"/>
    </row>
    <row r="350" spans="34:45" ht="14.25" customHeight="1" x14ac:dyDescent="0.25">
      <c r="AH350" s="5"/>
      <c r="AI350" s="9"/>
      <c r="AJ350" s="10"/>
      <c r="AK350" s="11"/>
      <c r="AL350" s="12"/>
      <c r="AM350" s="10"/>
      <c r="AN350" s="32"/>
      <c r="AO350" s="11"/>
      <c r="AP350" s="10"/>
      <c r="AQ350" s="12"/>
      <c r="AR350" s="10"/>
      <c r="AS350" s="8"/>
    </row>
    <row r="351" spans="34:45" ht="14.25" customHeight="1" x14ac:dyDescent="0.25">
      <c r="AH351" s="5"/>
      <c r="AI351" s="9"/>
      <c r="AJ351" s="10"/>
      <c r="AK351" s="11"/>
      <c r="AL351" s="12"/>
      <c r="AM351" s="10"/>
      <c r="AN351" s="32"/>
      <c r="AO351" s="11"/>
      <c r="AP351" s="10"/>
      <c r="AQ351" s="12"/>
      <c r="AR351" s="10"/>
      <c r="AS351" s="8"/>
    </row>
    <row r="352" spans="34:45" ht="14.25" customHeight="1" x14ac:dyDescent="0.25">
      <c r="AH352" s="5"/>
      <c r="AI352" s="9"/>
      <c r="AJ352" s="10"/>
      <c r="AK352" s="11"/>
      <c r="AL352" s="12"/>
      <c r="AM352" s="10"/>
      <c r="AN352" s="32"/>
      <c r="AO352" s="11"/>
      <c r="AP352" s="10"/>
      <c r="AQ352" s="12"/>
      <c r="AR352" s="10"/>
      <c r="AS352" s="8"/>
    </row>
    <row r="353" spans="34:45" ht="14.25" customHeight="1" x14ac:dyDescent="0.25">
      <c r="AH353" s="5"/>
      <c r="AI353" s="9"/>
      <c r="AJ353" s="10"/>
      <c r="AK353" s="11"/>
      <c r="AL353" s="12"/>
      <c r="AM353" s="10"/>
      <c r="AN353" s="32"/>
      <c r="AO353" s="11"/>
      <c r="AP353" s="10"/>
      <c r="AQ353" s="12"/>
      <c r="AR353" s="10"/>
      <c r="AS353" s="8"/>
    </row>
    <row r="354" spans="34:45" ht="14.25" customHeight="1" x14ac:dyDescent="0.25">
      <c r="AH354" s="5"/>
      <c r="AI354" s="9"/>
      <c r="AJ354" s="10"/>
      <c r="AK354" s="11"/>
      <c r="AL354" s="12"/>
      <c r="AM354" s="10"/>
      <c r="AN354" s="32"/>
      <c r="AO354" s="11"/>
      <c r="AP354" s="10"/>
      <c r="AQ354" s="12"/>
      <c r="AR354" s="10"/>
      <c r="AS354" s="8"/>
    </row>
    <row r="355" spans="34:45" ht="14.25" customHeight="1" x14ac:dyDescent="0.25">
      <c r="AH355" s="5"/>
      <c r="AI355" s="9"/>
      <c r="AJ355" s="10"/>
      <c r="AK355" s="11"/>
      <c r="AL355" s="12"/>
      <c r="AM355" s="10"/>
      <c r="AN355" s="32"/>
      <c r="AO355" s="11"/>
      <c r="AP355" s="10"/>
      <c r="AQ355" s="12"/>
      <c r="AR355" s="10"/>
      <c r="AS355" s="8"/>
    </row>
    <row r="356" spans="34:45" ht="14.25" customHeight="1" x14ac:dyDescent="0.25">
      <c r="AH356" s="5"/>
      <c r="AI356" s="9"/>
      <c r="AJ356" s="10"/>
      <c r="AK356" s="11"/>
      <c r="AL356" s="12"/>
      <c r="AM356" s="10"/>
      <c r="AN356" s="32"/>
      <c r="AO356" s="11"/>
      <c r="AP356" s="10"/>
      <c r="AQ356" s="12"/>
      <c r="AR356" s="10"/>
      <c r="AS356" s="8"/>
    </row>
    <row r="357" spans="34:45" ht="14.25" customHeight="1" x14ac:dyDescent="0.25">
      <c r="AH357" s="5"/>
      <c r="AI357" s="9"/>
      <c r="AJ357" s="10"/>
      <c r="AK357" s="11"/>
      <c r="AL357" s="12"/>
      <c r="AM357" s="10"/>
      <c r="AN357" s="32"/>
      <c r="AO357" s="11"/>
      <c r="AP357" s="10"/>
      <c r="AQ357" s="12"/>
      <c r="AR357" s="10"/>
      <c r="AS357" s="8"/>
    </row>
    <row r="358" spans="34:45" ht="14.25" customHeight="1" x14ac:dyDescent="0.25">
      <c r="AH358" s="5"/>
      <c r="AI358" s="9"/>
      <c r="AJ358" s="10"/>
      <c r="AK358" s="11"/>
      <c r="AL358" s="12"/>
      <c r="AM358" s="10"/>
      <c r="AN358" s="32"/>
      <c r="AO358" s="11"/>
      <c r="AP358" s="10"/>
      <c r="AQ358" s="12"/>
      <c r="AR358" s="10"/>
      <c r="AS358" s="8"/>
    </row>
    <row r="359" spans="34:45" ht="14.25" customHeight="1" x14ac:dyDescent="0.25">
      <c r="AH359" s="5"/>
      <c r="AI359" s="9"/>
      <c r="AJ359" s="10"/>
      <c r="AK359" s="11"/>
      <c r="AL359" s="12"/>
      <c r="AM359" s="10"/>
      <c r="AN359" s="32"/>
      <c r="AO359" s="11"/>
      <c r="AP359" s="10"/>
      <c r="AQ359" s="12"/>
      <c r="AR359" s="10"/>
      <c r="AS359" s="8"/>
    </row>
    <row r="360" spans="34:45" ht="14.25" customHeight="1" x14ac:dyDescent="0.25">
      <c r="AH360" s="5"/>
      <c r="AI360" s="9"/>
      <c r="AJ360" s="10"/>
      <c r="AK360" s="11"/>
      <c r="AL360" s="12"/>
      <c r="AM360" s="10"/>
      <c r="AN360" s="32"/>
      <c r="AO360" s="11"/>
      <c r="AP360" s="10"/>
      <c r="AQ360" s="12"/>
      <c r="AR360" s="10"/>
      <c r="AS360" s="8"/>
    </row>
    <row r="361" spans="34:45" ht="14.25" customHeight="1" x14ac:dyDescent="0.25">
      <c r="AH361" s="5"/>
      <c r="AI361" s="9"/>
      <c r="AJ361" s="10"/>
      <c r="AK361" s="11"/>
      <c r="AL361" s="12"/>
      <c r="AM361" s="10"/>
      <c r="AN361" s="32"/>
      <c r="AO361" s="11"/>
      <c r="AP361" s="10"/>
      <c r="AQ361" s="12"/>
      <c r="AR361" s="10"/>
      <c r="AS361" s="8"/>
    </row>
    <row r="362" spans="34:45" ht="14.25" customHeight="1" x14ac:dyDescent="0.25">
      <c r="AH362" s="5"/>
      <c r="AI362" s="9"/>
      <c r="AJ362" s="10"/>
      <c r="AK362" s="11"/>
      <c r="AL362" s="12"/>
      <c r="AM362" s="10"/>
      <c r="AN362" s="32"/>
      <c r="AO362" s="11"/>
      <c r="AP362" s="10"/>
      <c r="AQ362" s="12"/>
      <c r="AR362" s="10"/>
      <c r="AS362" s="8"/>
    </row>
    <row r="363" spans="34:45" ht="14.25" customHeight="1" x14ac:dyDescent="0.25">
      <c r="AH363" s="5"/>
      <c r="AI363" s="9"/>
      <c r="AJ363" s="10"/>
      <c r="AK363" s="11"/>
      <c r="AL363" s="12"/>
      <c r="AM363" s="10"/>
      <c r="AN363" s="32"/>
      <c r="AO363" s="11"/>
      <c r="AP363" s="10"/>
      <c r="AQ363" s="12"/>
      <c r="AR363" s="10"/>
      <c r="AS363" s="8"/>
    </row>
    <row r="364" spans="34:45" ht="14.25" customHeight="1" x14ac:dyDescent="0.25">
      <c r="AH364" s="5"/>
      <c r="AI364" s="9"/>
      <c r="AJ364" s="10"/>
      <c r="AK364" s="11"/>
      <c r="AL364" s="12"/>
      <c r="AM364" s="10"/>
      <c r="AN364" s="32"/>
      <c r="AO364" s="11"/>
      <c r="AP364" s="10"/>
      <c r="AQ364" s="12"/>
      <c r="AR364" s="10"/>
      <c r="AS364" s="8"/>
    </row>
    <row r="365" spans="34:45" ht="14.25" customHeight="1" x14ac:dyDescent="0.25">
      <c r="AH365" s="5"/>
      <c r="AI365" s="9"/>
      <c r="AJ365" s="10"/>
      <c r="AK365" s="11"/>
      <c r="AL365" s="12"/>
      <c r="AM365" s="10"/>
      <c r="AN365" s="32"/>
      <c r="AO365" s="11"/>
      <c r="AP365" s="10"/>
      <c r="AQ365" s="12"/>
      <c r="AR365" s="10"/>
      <c r="AS365" s="8"/>
    </row>
    <row r="366" spans="34:45" ht="14.25" customHeight="1" x14ac:dyDescent="0.25">
      <c r="AH366" s="5"/>
      <c r="AI366" s="9"/>
      <c r="AJ366" s="10"/>
      <c r="AK366" s="11"/>
      <c r="AL366" s="12"/>
      <c r="AM366" s="10"/>
      <c r="AN366" s="32"/>
      <c r="AO366" s="11"/>
      <c r="AP366" s="10"/>
      <c r="AQ366" s="12"/>
      <c r="AR366" s="10"/>
      <c r="AS366" s="8"/>
    </row>
    <row r="367" spans="34:45" ht="14.25" customHeight="1" x14ac:dyDescent="0.25">
      <c r="AH367" s="5"/>
      <c r="AI367" s="9"/>
      <c r="AJ367" s="10"/>
      <c r="AK367" s="11"/>
      <c r="AL367" s="12"/>
      <c r="AM367" s="10"/>
      <c r="AN367" s="32"/>
      <c r="AO367" s="11"/>
      <c r="AP367" s="10"/>
      <c r="AQ367" s="12"/>
      <c r="AR367" s="10"/>
      <c r="AS367" s="8"/>
    </row>
    <row r="368" spans="34:45" ht="14.25" customHeight="1" x14ac:dyDescent="0.25">
      <c r="AH368" s="5"/>
      <c r="AI368" s="9"/>
      <c r="AJ368" s="10"/>
      <c r="AK368" s="11"/>
      <c r="AL368" s="12"/>
      <c r="AM368" s="10"/>
      <c r="AN368" s="32"/>
      <c r="AO368" s="11"/>
      <c r="AP368" s="10"/>
      <c r="AQ368" s="12"/>
      <c r="AR368" s="10"/>
      <c r="AS368" s="8"/>
    </row>
    <row r="369" spans="34:45" ht="14.25" customHeight="1" x14ac:dyDescent="0.25">
      <c r="AH369" s="5"/>
      <c r="AI369" s="9"/>
      <c r="AJ369" s="10"/>
      <c r="AK369" s="11"/>
      <c r="AL369" s="12"/>
      <c r="AM369" s="10"/>
      <c r="AN369" s="32"/>
      <c r="AO369" s="11"/>
      <c r="AP369" s="10"/>
      <c r="AQ369" s="12"/>
      <c r="AR369" s="10"/>
      <c r="AS369" s="8"/>
    </row>
    <row r="370" spans="34:45" ht="14.25" customHeight="1" x14ac:dyDescent="0.25">
      <c r="AH370" s="5"/>
      <c r="AI370" s="9"/>
      <c r="AJ370" s="10"/>
      <c r="AK370" s="11"/>
      <c r="AL370" s="12"/>
      <c r="AM370" s="10"/>
      <c r="AN370" s="32"/>
      <c r="AO370" s="11"/>
      <c r="AP370" s="10"/>
      <c r="AQ370" s="12"/>
      <c r="AR370" s="10"/>
      <c r="AS370" s="8"/>
    </row>
    <row r="371" spans="34:45" ht="14.25" customHeight="1" x14ac:dyDescent="0.25">
      <c r="AH371" s="5"/>
      <c r="AI371" s="9"/>
      <c r="AJ371" s="10"/>
      <c r="AK371" s="11"/>
      <c r="AL371" s="12"/>
      <c r="AM371" s="10"/>
      <c r="AN371" s="32"/>
      <c r="AO371" s="11"/>
      <c r="AP371" s="10"/>
      <c r="AQ371" s="12"/>
      <c r="AR371" s="10"/>
      <c r="AS371" s="8"/>
    </row>
    <row r="372" spans="34:45" ht="14.25" customHeight="1" x14ac:dyDescent="0.25">
      <c r="AH372" s="5"/>
      <c r="AI372" s="9"/>
      <c r="AJ372" s="10"/>
      <c r="AK372" s="11"/>
      <c r="AL372" s="12"/>
      <c r="AM372" s="10"/>
      <c r="AN372" s="32"/>
      <c r="AO372" s="11"/>
      <c r="AP372" s="10"/>
      <c r="AQ372" s="12"/>
      <c r="AR372" s="10"/>
      <c r="AS372" s="8"/>
    </row>
    <row r="373" spans="34:45" ht="14.25" customHeight="1" x14ac:dyDescent="0.25">
      <c r="AH373" s="5"/>
      <c r="AI373" s="9"/>
      <c r="AJ373" s="10"/>
      <c r="AK373" s="11"/>
      <c r="AL373" s="12"/>
      <c r="AM373" s="10"/>
      <c r="AN373" s="32"/>
      <c r="AO373" s="11"/>
      <c r="AP373" s="10"/>
      <c r="AQ373" s="12"/>
      <c r="AR373" s="10"/>
      <c r="AS373" s="8"/>
    </row>
    <row r="374" spans="34:45" ht="14.25" customHeight="1" x14ac:dyDescent="0.25">
      <c r="AH374" s="5"/>
      <c r="AI374" s="9"/>
      <c r="AJ374" s="10"/>
      <c r="AK374" s="11"/>
      <c r="AL374" s="12"/>
      <c r="AM374" s="10"/>
      <c r="AN374" s="32"/>
      <c r="AO374" s="11"/>
      <c r="AP374" s="10"/>
      <c r="AQ374" s="12"/>
      <c r="AR374" s="10"/>
      <c r="AS374" s="8"/>
    </row>
    <row r="375" spans="34:45" ht="14.25" customHeight="1" x14ac:dyDescent="0.25">
      <c r="AH375" s="5"/>
      <c r="AI375" s="9"/>
      <c r="AJ375" s="10"/>
      <c r="AK375" s="11"/>
      <c r="AL375" s="12"/>
      <c r="AM375" s="10"/>
      <c r="AN375" s="32"/>
      <c r="AO375" s="11"/>
      <c r="AP375" s="10"/>
      <c r="AQ375" s="12"/>
      <c r="AR375" s="10"/>
      <c r="AS375" s="8"/>
    </row>
    <row r="376" spans="34:45" ht="14.25" customHeight="1" x14ac:dyDescent="0.25">
      <c r="AH376" s="5"/>
      <c r="AI376" s="9"/>
      <c r="AJ376" s="10"/>
      <c r="AK376" s="11"/>
      <c r="AL376" s="12"/>
      <c r="AM376" s="10"/>
      <c r="AN376" s="32"/>
      <c r="AO376" s="11"/>
      <c r="AP376" s="10"/>
      <c r="AQ376" s="12"/>
      <c r="AR376" s="10"/>
      <c r="AS376" s="8"/>
    </row>
    <row r="377" spans="34:45" ht="14.25" customHeight="1" x14ac:dyDescent="0.25">
      <c r="AH377" s="5"/>
      <c r="AI377" s="9"/>
      <c r="AJ377" s="10"/>
      <c r="AK377" s="11"/>
      <c r="AL377" s="12"/>
      <c r="AM377" s="10"/>
      <c r="AN377" s="32"/>
      <c r="AO377" s="11"/>
      <c r="AP377" s="10"/>
      <c r="AQ377" s="12"/>
      <c r="AR377" s="10"/>
      <c r="AS377" s="8"/>
    </row>
    <row r="378" spans="34:45" ht="14.25" customHeight="1" x14ac:dyDescent="0.25">
      <c r="AH378" s="5"/>
      <c r="AI378" s="9"/>
      <c r="AJ378" s="10"/>
      <c r="AK378" s="11"/>
      <c r="AL378" s="12"/>
      <c r="AM378" s="10"/>
      <c r="AN378" s="32"/>
      <c r="AO378" s="11"/>
      <c r="AP378" s="10"/>
      <c r="AQ378" s="12"/>
      <c r="AR378" s="10"/>
      <c r="AS378" s="8"/>
    </row>
    <row r="379" spans="34:45" ht="14.25" customHeight="1" x14ac:dyDescent="0.25">
      <c r="AH379" s="5"/>
      <c r="AI379" s="9"/>
      <c r="AJ379" s="10"/>
      <c r="AK379" s="11"/>
      <c r="AL379" s="12"/>
      <c r="AM379" s="10"/>
      <c r="AN379" s="32"/>
      <c r="AO379" s="11"/>
      <c r="AP379" s="10"/>
      <c r="AQ379" s="12"/>
      <c r="AR379" s="10"/>
      <c r="AS379" s="8"/>
    </row>
    <row r="380" spans="34:45" ht="14.25" customHeight="1" x14ac:dyDescent="0.25">
      <c r="AH380" s="5"/>
      <c r="AI380" s="9"/>
      <c r="AJ380" s="10"/>
      <c r="AK380" s="11"/>
      <c r="AL380" s="12"/>
      <c r="AM380" s="10"/>
      <c r="AN380" s="32"/>
      <c r="AO380" s="11"/>
      <c r="AP380" s="10"/>
      <c r="AQ380" s="12"/>
      <c r="AR380" s="10"/>
      <c r="AS380" s="8"/>
    </row>
    <row r="381" spans="34:45" ht="14.25" customHeight="1" x14ac:dyDescent="0.25">
      <c r="AH381" s="5"/>
      <c r="AI381" s="9"/>
      <c r="AJ381" s="10"/>
      <c r="AK381" s="11"/>
      <c r="AL381" s="12"/>
      <c r="AM381" s="10"/>
      <c r="AN381" s="32"/>
      <c r="AO381" s="11"/>
      <c r="AP381" s="10"/>
      <c r="AQ381" s="12"/>
      <c r="AR381" s="10"/>
      <c r="AS381" s="8"/>
    </row>
    <row r="382" spans="34:45" ht="14.25" customHeight="1" x14ac:dyDescent="0.25">
      <c r="AH382" s="5"/>
      <c r="AI382" s="9"/>
      <c r="AJ382" s="10"/>
      <c r="AK382" s="11"/>
      <c r="AL382" s="12"/>
      <c r="AM382" s="10"/>
      <c r="AN382" s="32"/>
      <c r="AO382" s="11"/>
      <c r="AP382" s="10"/>
      <c r="AQ382" s="12"/>
      <c r="AR382" s="10"/>
      <c r="AS382" s="8"/>
    </row>
    <row r="383" spans="34:45" ht="14.25" customHeight="1" x14ac:dyDescent="0.25">
      <c r="AH383" s="5"/>
      <c r="AI383" s="9"/>
      <c r="AJ383" s="10"/>
      <c r="AK383" s="11"/>
      <c r="AL383" s="12"/>
      <c r="AM383" s="10"/>
      <c r="AN383" s="32"/>
      <c r="AO383" s="11"/>
      <c r="AP383" s="10"/>
      <c r="AQ383" s="12"/>
      <c r="AR383" s="10"/>
      <c r="AS383" s="8"/>
    </row>
    <row r="384" spans="34:45" ht="14.25" customHeight="1" x14ac:dyDescent="0.25">
      <c r="AH384" s="5"/>
      <c r="AI384" s="9"/>
      <c r="AJ384" s="10"/>
      <c r="AK384" s="11"/>
      <c r="AL384" s="12"/>
      <c r="AM384" s="10"/>
      <c r="AN384" s="32"/>
      <c r="AO384" s="11"/>
      <c r="AP384" s="10"/>
      <c r="AQ384" s="12"/>
      <c r="AR384" s="10"/>
      <c r="AS384" s="8"/>
    </row>
    <row r="385" spans="34:45" ht="14.25" customHeight="1" x14ac:dyDescent="0.25">
      <c r="AH385" s="5"/>
      <c r="AI385" s="9"/>
      <c r="AJ385" s="10"/>
      <c r="AK385" s="11"/>
      <c r="AL385" s="12"/>
      <c r="AM385" s="10"/>
      <c r="AN385" s="32"/>
      <c r="AO385" s="11"/>
      <c r="AP385" s="10"/>
      <c r="AQ385" s="12"/>
      <c r="AR385" s="10"/>
      <c r="AS385" s="8"/>
    </row>
    <row r="386" spans="34:45" ht="14.25" customHeight="1" x14ac:dyDescent="0.25">
      <c r="AH386" s="5"/>
      <c r="AI386" s="9"/>
      <c r="AJ386" s="10"/>
      <c r="AK386" s="11"/>
      <c r="AL386" s="12"/>
      <c r="AM386" s="10"/>
      <c r="AN386" s="32"/>
      <c r="AO386" s="11"/>
      <c r="AP386" s="10"/>
      <c r="AQ386" s="12"/>
      <c r="AR386" s="10"/>
      <c r="AS386" s="8"/>
    </row>
    <row r="387" spans="34:45" ht="14.25" customHeight="1" x14ac:dyDescent="0.25">
      <c r="AH387" s="5"/>
      <c r="AI387" s="9"/>
      <c r="AJ387" s="10"/>
      <c r="AK387" s="11"/>
      <c r="AL387" s="12"/>
      <c r="AM387" s="10"/>
      <c r="AN387" s="32"/>
      <c r="AO387" s="11"/>
      <c r="AP387" s="10"/>
      <c r="AQ387" s="12"/>
      <c r="AR387" s="10"/>
      <c r="AS387" s="8"/>
    </row>
    <row r="388" spans="34:45" ht="14.25" customHeight="1" x14ac:dyDescent="0.25">
      <c r="AH388" s="5"/>
      <c r="AI388" s="9"/>
      <c r="AJ388" s="10"/>
      <c r="AK388" s="11"/>
      <c r="AL388" s="12"/>
      <c r="AM388" s="10"/>
      <c r="AN388" s="32"/>
      <c r="AO388" s="11"/>
      <c r="AP388" s="10"/>
      <c r="AQ388" s="12"/>
      <c r="AR388" s="10"/>
      <c r="AS388" s="8"/>
    </row>
    <row r="389" spans="34:45" ht="14.25" customHeight="1" x14ac:dyDescent="0.25">
      <c r="AH389" s="5"/>
      <c r="AI389" s="9"/>
      <c r="AJ389" s="10"/>
      <c r="AK389" s="11"/>
      <c r="AL389" s="12"/>
      <c r="AM389" s="10"/>
      <c r="AN389" s="32"/>
      <c r="AO389" s="11"/>
      <c r="AP389" s="10"/>
      <c r="AQ389" s="12"/>
      <c r="AR389" s="10"/>
      <c r="AS389" s="8"/>
    </row>
    <row r="390" spans="34:45" ht="14.25" customHeight="1" x14ac:dyDescent="0.25">
      <c r="AH390" s="5"/>
      <c r="AI390" s="9"/>
      <c r="AJ390" s="10"/>
      <c r="AK390" s="11"/>
      <c r="AL390" s="12"/>
      <c r="AM390" s="10"/>
      <c r="AN390" s="32"/>
      <c r="AO390" s="11"/>
      <c r="AP390" s="10"/>
      <c r="AQ390" s="12"/>
      <c r="AR390" s="10"/>
      <c r="AS390" s="8"/>
    </row>
    <row r="391" spans="34:45" ht="14.25" customHeight="1" x14ac:dyDescent="0.25">
      <c r="AH391" s="5"/>
      <c r="AI391" s="9"/>
      <c r="AJ391" s="10"/>
      <c r="AK391" s="11"/>
      <c r="AL391" s="12"/>
      <c r="AM391" s="10"/>
      <c r="AN391" s="32"/>
      <c r="AO391" s="11"/>
      <c r="AP391" s="10"/>
      <c r="AQ391" s="12"/>
      <c r="AR391" s="10"/>
      <c r="AS391" s="8"/>
    </row>
    <row r="392" spans="34:45" ht="14.25" customHeight="1" x14ac:dyDescent="0.25">
      <c r="AH392" s="5"/>
      <c r="AI392" s="9"/>
      <c r="AJ392" s="10"/>
      <c r="AK392" s="11"/>
      <c r="AL392" s="12"/>
      <c r="AM392" s="10"/>
      <c r="AN392" s="32"/>
      <c r="AO392" s="11"/>
      <c r="AP392" s="10"/>
      <c r="AQ392" s="12"/>
      <c r="AR392" s="10"/>
      <c r="AS392" s="8"/>
    </row>
    <row r="393" spans="34:45" ht="14.25" customHeight="1" x14ac:dyDescent="0.25">
      <c r="AH393" s="5"/>
      <c r="AI393" s="9"/>
      <c r="AJ393" s="10"/>
      <c r="AK393" s="11"/>
      <c r="AL393" s="12"/>
      <c r="AM393" s="10"/>
      <c r="AN393" s="32"/>
      <c r="AO393" s="11"/>
      <c r="AP393" s="10"/>
      <c r="AQ393" s="12"/>
      <c r="AR393" s="10"/>
      <c r="AS393" s="8"/>
    </row>
    <row r="394" spans="34:45" ht="14.25" customHeight="1" x14ac:dyDescent="0.25">
      <c r="AH394" s="5"/>
      <c r="AI394" s="9"/>
      <c r="AJ394" s="10"/>
      <c r="AK394" s="11"/>
      <c r="AL394" s="12"/>
      <c r="AM394" s="10"/>
      <c r="AN394" s="32"/>
      <c r="AO394" s="11"/>
      <c r="AP394" s="10"/>
      <c r="AQ394" s="12"/>
      <c r="AR394" s="10"/>
      <c r="AS394" s="8"/>
    </row>
    <row r="395" spans="34:45" ht="14.25" customHeight="1" x14ac:dyDescent="0.25">
      <c r="AH395" s="5"/>
      <c r="AI395" s="9"/>
      <c r="AJ395" s="10"/>
      <c r="AK395" s="11"/>
      <c r="AL395" s="12"/>
      <c r="AM395" s="10"/>
      <c r="AN395" s="32"/>
      <c r="AO395" s="11"/>
      <c r="AP395" s="10"/>
      <c r="AQ395" s="12"/>
      <c r="AR395" s="10"/>
      <c r="AS395" s="8"/>
    </row>
    <row r="396" spans="34:45" ht="14.25" customHeight="1" x14ac:dyDescent="0.25">
      <c r="AH396" s="5"/>
      <c r="AI396" s="9"/>
      <c r="AJ396" s="10"/>
      <c r="AK396" s="11"/>
      <c r="AL396" s="12"/>
      <c r="AM396" s="10"/>
      <c r="AN396" s="32"/>
      <c r="AO396" s="11"/>
      <c r="AP396" s="10"/>
      <c r="AQ396" s="12"/>
      <c r="AR396" s="10"/>
      <c r="AS396" s="8"/>
    </row>
    <row r="397" spans="34:45" ht="14.25" customHeight="1" x14ac:dyDescent="0.25">
      <c r="AH397" s="5"/>
      <c r="AI397" s="9"/>
      <c r="AJ397" s="10"/>
      <c r="AK397" s="11"/>
      <c r="AL397" s="12"/>
      <c r="AM397" s="10"/>
      <c r="AN397" s="32"/>
      <c r="AO397" s="11"/>
      <c r="AP397" s="10"/>
      <c r="AQ397" s="12"/>
      <c r="AR397" s="10"/>
      <c r="AS397" s="8"/>
    </row>
    <row r="398" spans="34:45" ht="14.25" customHeight="1" x14ac:dyDescent="0.25">
      <c r="AH398" s="5"/>
      <c r="AI398" s="9"/>
      <c r="AJ398" s="10"/>
      <c r="AK398" s="11"/>
      <c r="AL398" s="12"/>
      <c r="AM398" s="10"/>
      <c r="AN398" s="32"/>
      <c r="AO398" s="11"/>
      <c r="AP398" s="10"/>
      <c r="AQ398" s="12"/>
      <c r="AR398" s="10"/>
      <c r="AS398" s="8"/>
    </row>
    <row r="399" spans="34:45" ht="14.25" customHeight="1" x14ac:dyDescent="0.25">
      <c r="AH399" s="5"/>
      <c r="AI399" s="9"/>
      <c r="AJ399" s="10"/>
      <c r="AK399" s="11"/>
      <c r="AL399" s="12"/>
      <c r="AM399" s="10"/>
      <c r="AN399" s="32"/>
      <c r="AO399" s="11"/>
      <c r="AP399" s="10"/>
      <c r="AQ399" s="12"/>
      <c r="AR399" s="10"/>
      <c r="AS399" s="8"/>
    </row>
    <row r="400" spans="34:45" ht="14.25" customHeight="1" x14ac:dyDescent="0.25">
      <c r="AH400" s="5"/>
      <c r="AI400" s="9"/>
      <c r="AJ400" s="10"/>
      <c r="AK400" s="11"/>
      <c r="AL400" s="12"/>
      <c r="AM400" s="10"/>
      <c r="AN400" s="32"/>
      <c r="AO400" s="11"/>
      <c r="AP400" s="10"/>
      <c r="AQ400" s="12"/>
      <c r="AR400" s="10"/>
      <c r="AS400" s="8"/>
    </row>
    <row r="401" spans="34:45" ht="14.25" customHeight="1" x14ac:dyDescent="0.25">
      <c r="AH401" s="5"/>
      <c r="AI401" s="9"/>
      <c r="AJ401" s="10"/>
      <c r="AK401" s="11"/>
      <c r="AL401" s="12"/>
      <c r="AM401" s="10"/>
      <c r="AN401" s="32"/>
      <c r="AO401" s="11"/>
      <c r="AP401" s="10"/>
      <c r="AQ401" s="12"/>
      <c r="AR401" s="10"/>
      <c r="AS401" s="8"/>
    </row>
    <row r="402" spans="34:45" ht="14.25" customHeight="1" x14ac:dyDescent="0.25">
      <c r="AH402" s="5"/>
      <c r="AI402" s="9"/>
      <c r="AJ402" s="10"/>
      <c r="AK402" s="11"/>
      <c r="AL402" s="12"/>
      <c r="AM402" s="10"/>
      <c r="AN402" s="32"/>
      <c r="AO402" s="11"/>
      <c r="AP402" s="10"/>
      <c r="AQ402" s="12"/>
      <c r="AR402" s="10"/>
      <c r="AS402" s="8"/>
    </row>
    <row r="403" spans="34:45" ht="14.25" customHeight="1" x14ac:dyDescent="0.25">
      <c r="AH403" s="5"/>
      <c r="AI403" s="9"/>
      <c r="AJ403" s="10"/>
      <c r="AK403" s="11"/>
      <c r="AL403" s="12"/>
      <c r="AM403" s="10"/>
      <c r="AN403" s="32"/>
      <c r="AO403" s="11"/>
      <c r="AP403" s="10"/>
      <c r="AQ403" s="12"/>
      <c r="AR403" s="10"/>
      <c r="AS403" s="8"/>
    </row>
    <row r="404" spans="34:45" ht="14.25" customHeight="1" x14ac:dyDescent="0.25">
      <c r="AH404" s="5"/>
      <c r="AI404" s="9"/>
      <c r="AJ404" s="10"/>
      <c r="AK404" s="11"/>
      <c r="AL404" s="12"/>
      <c r="AM404" s="10"/>
      <c r="AN404" s="32"/>
      <c r="AO404" s="11"/>
      <c r="AP404" s="10"/>
      <c r="AQ404" s="12"/>
      <c r="AR404" s="10"/>
      <c r="AS404" s="8"/>
    </row>
    <row r="405" spans="34:45" ht="14.25" customHeight="1" x14ac:dyDescent="0.25">
      <c r="AH405" s="5"/>
      <c r="AI405" s="9"/>
      <c r="AJ405" s="10"/>
      <c r="AK405" s="11"/>
      <c r="AL405" s="12"/>
      <c r="AM405" s="10"/>
      <c r="AN405" s="32"/>
      <c r="AO405" s="11"/>
      <c r="AP405" s="10"/>
      <c r="AQ405" s="12"/>
      <c r="AR405" s="10"/>
      <c r="AS405" s="8"/>
    </row>
    <row r="406" spans="34:45" ht="14.25" customHeight="1" x14ac:dyDescent="0.25">
      <c r="AH406" s="5"/>
      <c r="AI406" s="9"/>
      <c r="AJ406" s="10"/>
      <c r="AK406" s="11"/>
      <c r="AL406" s="12"/>
      <c r="AM406" s="10"/>
      <c r="AN406" s="32"/>
      <c r="AO406" s="11"/>
      <c r="AP406" s="10"/>
      <c r="AQ406" s="12"/>
      <c r="AR406" s="10"/>
      <c r="AS406" s="8"/>
    </row>
    <row r="407" spans="34:45" ht="14.25" customHeight="1" x14ac:dyDescent="0.25">
      <c r="AH407" s="5"/>
      <c r="AI407" s="9"/>
      <c r="AJ407" s="10"/>
      <c r="AK407" s="11"/>
      <c r="AL407" s="12"/>
      <c r="AM407" s="10"/>
      <c r="AN407" s="32"/>
      <c r="AO407" s="11"/>
      <c r="AP407" s="10"/>
      <c r="AQ407" s="12"/>
      <c r="AR407" s="10"/>
      <c r="AS407" s="8"/>
    </row>
    <row r="408" spans="34:45" ht="14.25" customHeight="1" x14ac:dyDescent="0.25">
      <c r="AH408" s="5"/>
      <c r="AI408" s="9"/>
      <c r="AJ408" s="10"/>
      <c r="AK408" s="11"/>
      <c r="AL408" s="12"/>
      <c r="AM408" s="10"/>
      <c r="AN408" s="32"/>
      <c r="AO408" s="11"/>
      <c r="AP408" s="10"/>
      <c r="AQ408" s="12"/>
      <c r="AR408" s="10"/>
      <c r="AS408" s="8"/>
    </row>
    <row r="409" spans="34:45" ht="14.25" customHeight="1" x14ac:dyDescent="0.25">
      <c r="AH409" s="5"/>
      <c r="AI409" s="9"/>
      <c r="AJ409" s="10"/>
      <c r="AK409" s="11"/>
      <c r="AL409" s="12"/>
      <c r="AM409" s="10"/>
      <c r="AN409" s="32"/>
      <c r="AO409" s="11"/>
      <c r="AP409" s="10"/>
      <c r="AQ409" s="12"/>
      <c r="AR409" s="10"/>
      <c r="AS409" s="8"/>
    </row>
    <row r="410" spans="34:45" ht="14.25" customHeight="1" x14ac:dyDescent="0.25">
      <c r="AH410" s="5"/>
      <c r="AI410" s="9"/>
      <c r="AJ410" s="10"/>
      <c r="AK410" s="11"/>
      <c r="AL410" s="12"/>
      <c r="AM410" s="10"/>
      <c r="AN410" s="32"/>
      <c r="AO410" s="11"/>
      <c r="AP410" s="10"/>
      <c r="AQ410" s="12"/>
      <c r="AR410" s="10"/>
      <c r="AS410" s="8"/>
    </row>
    <row r="411" spans="34:45" ht="14.25" customHeight="1" x14ac:dyDescent="0.25">
      <c r="AH411" s="5"/>
      <c r="AI411" s="9"/>
      <c r="AJ411" s="10"/>
      <c r="AK411" s="11"/>
      <c r="AL411" s="12"/>
      <c r="AM411" s="10"/>
      <c r="AN411" s="32"/>
      <c r="AO411" s="11"/>
      <c r="AP411" s="10"/>
      <c r="AQ411" s="12"/>
      <c r="AR411" s="10"/>
      <c r="AS411" s="8"/>
    </row>
    <row r="412" spans="34:45" ht="14.25" customHeight="1" x14ac:dyDescent="0.25">
      <c r="AH412" s="5"/>
      <c r="AI412" s="9"/>
      <c r="AJ412" s="10"/>
      <c r="AK412" s="11"/>
      <c r="AL412" s="12"/>
      <c r="AM412" s="10"/>
      <c r="AN412" s="32"/>
      <c r="AO412" s="11"/>
      <c r="AP412" s="10"/>
      <c r="AQ412" s="12"/>
      <c r="AR412" s="10"/>
      <c r="AS412" s="8"/>
    </row>
    <row r="413" spans="34:45" ht="14.25" customHeight="1" x14ac:dyDescent="0.25">
      <c r="AH413" s="5"/>
      <c r="AI413" s="9"/>
      <c r="AJ413" s="10"/>
      <c r="AK413" s="11"/>
      <c r="AL413" s="12"/>
      <c r="AM413" s="10"/>
      <c r="AN413" s="32"/>
      <c r="AO413" s="11"/>
      <c r="AP413" s="10"/>
      <c r="AQ413" s="12"/>
      <c r="AR413" s="10"/>
      <c r="AS413" s="8"/>
    </row>
    <row r="414" spans="34:45" ht="14.25" customHeight="1" x14ac:dyDescent="0.25">
      <c r="AH414" s="5"/>
      <c r="AI414" s="9"/>
      <c r="AJ414" s="10"/>
      <c r="AK414" s="11"/>
      <c r="AL414" s="12"/>
      <c r="AM414" s="10"/>
      <c r="AN414" s="32"/>
      <c r="AO414" s="11"/>
      <c r="AP414" s="10"/>
      <c r="AQ414" s="12"/>
      <c r="AR414" s="10"/>
      <c r="AS414" s="8"/>
    </row>
    <row r="415" spans="34:45" ht="14.25" customHeight="1" x14ac:dyDescent="0.25">
      <c r="AH415" s="5"/>
      <c r="AI415" s="9"/>
      <c r="AJ415" s="10"/>
      <c r="AK415" s="11"/>
      <c r="AL415" s="12"/>
      <c r="AM415" s="10"/>
      <c r="AN415" s="32"/>
      <c r="AO415" s="11"/>
      <c r="AP415" s="10"/>
      <c r="AQ415" s="12"/>
      <c r="AR415" s="10"/>
      <c r="AS415" s="8"/>
    </row>
    <row r="416" spans="34:45" ht="14.25" customHeight="1" x14ac:dyDescent="0.25">
      <c r="AH416" s="5"/>
      <c r="AI416" s="9"/>
      <c r="AJ416" s="10"/>
      <c r="AK416" s="11"/>
      <c r="AL416" s="12"/>
      <c r="AM416" s="10"/>
      <c r="AN416" s="32"/>
      <c r="AO416" s="11"/>
      <c r="AP416" s="10"/>
      <c r="AQ416" s="12"/>
      <c r="AR416" s="10"/>
      <c r="AS416" s="8"/>
    </row>
    <row r="417" spans="34:45" ht="14.25" customHeight="1" x14ac:dyDescent="0.25">
      <c r="AH417" s="5"/>
      <c r="AI417" s="9"/>
      <c r="AJ417" s="10"/>
      <c r="AK417" s="11"/>
      <c r="AL417" s="12"/>
      <c r="AM417" s="10"/>
      <c r="AN417" s="32"/>
      <c r="AO417" s="11"/>
      <c r="AP417" s="10"/>
      <c r="AQ417" s="12"/>
      <c r="AR417" s="10"/>
      <c r="AS417" s="8"/>
    </row>
    <row r="418" spans="34:45" ht="14.25" customHeight="1" x14ac:dyDescent="0.25">
      <c r="AH418" s="5"/>
      <c r="AI418" s="9"/>
      <c r="AJ418" s="10"/>
      <c r="AK418" s="11"/>
      <c r="AL418" s="12"/>
      <c r="AM418" s="10"/>
      <c r="AN418" s="32"/>
      <c r="AO418" s="11"/>
      <c r="AP418" s="10"/>
      <c r="AQ418" s="12"/>
      <c r="AR418" s="10"/>
      <c r="AS418" s="8"/>
    </row>
    <row r="419" spans="34:45" ht="14.25" customHeight="1" x14ac:dyDescent="0.25">
      <c r="AH419" s="5"/>
      <c r="AI419" s="9"/>
      <c r="AJ419" s="10"/>
      <c r="AK419" s="11"/>
      <c r="AL419" s="12"/>
      <c r="AM419" s="10"/>
      <c r="AN419" s="32"/>
      <c r="AO419" s="11"/>
      <c r="AP419" s="10"/>
      <c r="AQ419" s="12"/>
      <c r="AR419" s="10"/>
      <c r="AS419" s="8"/>
    </row>
    <row r="420" spans="34:45" ht="14.25" customHeight="1" x14ac:dyDescent="0.25">
      <c r="AH420" s="5"/>
      <c r="AI420" s="9"/>
      <c r="AJ420" s="10"/>
      <c r="AK420" s="11"/>
      <c r="AL420" s="12"/>
      <c r="AM420" s="10"/>
      <c r="AN420" s="32"/>
      <c r="AO420" s="11"/>
      <c r="AP420" s="10"/>
      <c r="AQ420" s="12"/>
      <c r="AR420" s="10"/>
      <c r="AS420" s="8"/>
    </row>
    <row r="421" spans="34:45" ht="14.25" customHeight="1" x14ac:dyDescent="0.25">
      <c r="AH421" s="5"/>
      <c r="AI421" s="9"/>
      <c r="AJ421" s="10"/>
      <c r="AK421" s="11"/>
      <c r="AL421" s="12"/>
      <c r="AM421" s="10"/>
      <c r="AN421" s="32"/>
      <c r="AO421" s="11"/>
      <c r="AP421" s="10"/>
      <c r="AQ421" s="12"/>
      <c r="AR421" s="10"/>
      <c r="AS421" s="8"/>
    </row>
    <row r="422" spans="34:45" ht="14.25" customHeight="1" x14ac:dyDescent="0.25">
      <c r="AH422" s="5"/>
      <c r="AI422" s="9"/>
      <c r="AJ422" s="10"/>
      <c r="AK422" s="11"/>
      <c r="AL422" s="12"/>
      <c r="AM422" s="10"/>
      <c r="AN422" s="32"/>
      <c r="AO422" s="11"/>
      <c r="AP422" s="10"/>
      <c r="AQ422" s="12"/>
      <c r="AR422" s="10"/>
      <c r="AS422" s="8"/>
    </row>
    <row r="423" spans="34:45" ht="14.25" customHeight="1" x14ac:dyDescent="0.25">
      <c r="AH423" s="5"/>
      <c r="AI423" s="9"/>
      <c r="AJ423" s="10"/>
      <c r="AK423" s="11"/>
      <c r="AL423" s="12"/>
      <c r="AM423" s="10"/>
      <c r="AN423" s="32"/>
      <c r="AO423" s="11"/>
      <c r="AP423" s="10"/>
      <c r="AQ423" s="12"/>
      <c r="AR423" s="10"/>
      <c r="AS423" s="8"/>
    </row>
    <row r="424" spans="34:45" ht="14.25" customHeight="1" x14ac:dyDescent="0.25">
      <c r="AH424" s="5"/>
      <c r="AI424" s="9"/>
      <c r="AJ424" s="10"/>
      <c r="AK424" s="11"/>
      <c r="AL424" s="12"/>
      <c r="AM424" s="10"/>
      <c r="AN424" s="32"/>
      <c r="AO424" s="11"/>
      <c r="AP424" s="10"/>
      <c r="AQ424" s="12"/>
      <c r="AR424" s="10"/>
      <c r="AS424" s="8"/>
    </row>
    <row r="425" spans="34:45" ht="14.25" customHeight="1" x14ac:dyDescent="0.25">
      <c r="AH425" s="5"/>
      <c r="AI425" s="9"/>
      <c r="AJ425" s="10"/>
      <c r="AK425" s="11"/>
      <c r="AL425" s="12"/>
      <c r="AM425" s="10"/>
      <c r="AN425" s="32"/>
      <c r="AO425" s="11"/>
      <c r="AP425" s="10"/>
      <c r="AQ425" s="12"/>
      <c r="AR425" s="10"/>
      <c r="AS425" s="8"/>
    </row>
    <row r="426" spans="34:45" ht="14.25" customHeight="1" x14ac:dyDescent="0.25">
      <c r="AH426" s="5"/>
      <c r="AI426" s="9"/>
      <c r="AJ426" s="10"/>
      <c r="AK426" s="11"/>
      <c r="AL426" s="12"/>
      <c r="AM426" s="10"/>
      <c r="AN426" s="32"/>
      <c r="AO426" s="11"/>
      <c r="AP426" s="10"/>
      <c r="AQ426" s="12"/>
      <c r="AR426" s="10"/>
      <c r="AS426" s="8"/>
    </row>
    <row r="427" spans="34:45" ht="14.25" customHeight="1" x14ac:dyDescent="0.25">
      <c r="AH427" s="5"/>
      <c r="AI427" s="9"/>
      <c r="AJ427" s="10"/>
      <c r="AK427" s="11"/>
      <c r="AL427" s="12"/>
      <c r="AM427" s="10"/>
      <c r="AN427" s="32"/>
      <c r="AO427" s="11"/>
      <c r="AP427" s="10"/>
      <c r="AQ427" s="12"/>
      <c r="AR427" s="10"/>
      <c r="AS427" s="8"/>
    </row>
    <row r="428" spans="34:45" ht="14.25" customHeight="1" x14ac:dyDescent="0.25">
      <c r="AH428" s="5"/>
      <c r="AI428" s="9"/>
      <c r="AJ428" s="10"/>
      <c r="AK428" s="11"/>
      <c r="AL428" s="12"/>
      <c r="AM428" s="10"/>
      <c r="AN428" s="32"/>
      <c r="AO428" s="11"/>
      <c r="AP428" s="10"/>
      <c r="AQ428" s="12"/>
      <c r="AR428" s="10"/>
      <c r="AS428" s="8"/>
    </row>
    <row r="429" spans="34:45" ht="14.25" customHeight="1" x14ac:dyDescent="0.25">
      <c r="AH429" s="5"/>
      <c r="AI429" s="9"/>
      <c r="AJ429" s="10"/>
      <c r="AK429" s="11"/>
      <c r="AL429" s="12"/>
      <c r="AM429" s="10"/>
      <c r="AN429" s="32"/>
      <c r="AO429" s="11"/>
      <c r="AP429" s="10"/>
      <c r="AQ429" s="12"/>
      <c r="AR429" s="10"/>
      <c r="AS429" s="8"/>
    </row>
    <row r="430" spans="34:45" ht="14.25" customHeight="1" x14ac:dyDescent="0.25">
      <c r="AH430" s="5"/>
      <c r="AI430" s="9"/>
      <c r="AJ430" s="10"/>
      <c r="AK430" s="11"/>
      <c r="AL430" s="12"/>
      <c r="AM430" s="10"/>
      <c r="AN430" s="32"/>
      <c r="AO430" s="11"/>
      <c r="AP430" s="10"/>
      <c r="AQ430" s="12"/>
      <c r="AR430" s="10"/>
      <c r="AS430" s="8"/>
    </row>
    <row r="431" spans="34:45" ht="14.25" customHeight="1" x14ac:dyDescent="0.25">
      <c r="AH431" s="5"/>
      <c r="AI431" s="9"/>
      <c r="AJ431" s="10"/>
      <c r="AK431" s="11"/>
      <c r="AL431" s="12"/>
      <c r="AM431" s="10"/>
      <c r="AN431" s="32"/>
      <c r="AO431" s="11"/>
      <c r="AP431" s="10"/>
      <c r="AQ431" s="12"/>
      <c r="AR431" s="10"/>
      <c r="AS431" s="8"/>
    </row>
    <row r="432" spans="34:45" ht="14.25" customHeight="1" x14ac:dyDescent="0.25">
      <c r="AH432" s="5"/>
      <c r="AI432" s="9"/>
      <c r="AJ432" s="10"/>
      <c r="AK432" s="11"/>
      <c r="AL432" s="12"/>
      <c r="AM432" s="10"/>
      <c r="AN432" s="32"/>
      <c r="AO432" s="11"/>
      <c r="AP432" s="10"/>
      <c r="AQ432" s="12"/>
      <c r="AR432" s="10"/>
      <c r="AS432" s="8"/>
    </row>
    <row r="433" spans="34:45" ht="14.25" customHeight="1" x14ac:dyDescent="0.25">
      <c r="AH433" s="5"/>
      <c r="AI433" s="9"/>
      <c r="AJ433" s="10"/>
      <c r="AK433" s="11"/>
      <c r="AL433" s="12"/>
      <c r="AM433" s="10"/>
      <c r="AN433" s="32"/>
      <c r="AO433" s="11"/>
      <c r="AP433" s="10"/>
      <c r="AQ433" s="12"/>
      <c r="AR433" s="10"/>
      <c r="AS433" s="8"/>
    </row>
    <row r="434" spans="34:45" ht="14.25" customHeight="1" x14ac:dyDescent="0.25">
      <c r="AH434" s="5"/>
      <c r="AI434" s="9"/>
      <c r="AJ434" s="10"/>
      <c r="AK434" s="11"/>
      <c r="AL434" s="12"/>
      <c r="AM434" s="10"/>
      <c r="AN434" s="32"/>
      <c r="AO434" s="11"/>
      <c r="AP434" s="10"/>
      <c r="AQ434" s="12"/>
      <c r="AR434" s="10"/>
      <c r="AS434" s="8"/>
    </row>
    <row r="435" spans="34:45" ht="14.25" customHeight="1" x14ac:dyDescent="0.25">
      <c r="AH435" s="5"/>
      <c r="AI435" s="9"/>
      <c r="AJ435" s="10"/>
      <c r="AK435" s="11"/>
      <c r="AL435" s="12"/>
      <c r="AM435" s="10"/>
      <c r="AN435" s="32"/>
      <c r="AO435" s="11"/>
      <c r="AP435" s="10"/>
      <c r="AQ435" s="12"/>
      <c r="AR435" s="10"/>
      <c r="AS435" s="8"/>
    </row>
    <row r="436" spans="34:45" ht="14.25" customHeight="1" x14ac:dyDescent="0.25">
      <c r="AH436" s="5"/>
      <c r="AI436" s="9"/>
      <c r="AJ436" s="10"/>
      <c r="AK436" s="11"/>
      <c r="AL436" s="12"/>
      <c r="AM436" s="10"/>
      <c r="AN436" s="32"/>
      <c r="AO436" s="11"/>
      <c r="AP436" s="10"/>
      <c r="AQ436" s="12"/>
      <c r="AR436" s="10"/>
      <c r="AS436" s="8"/>
    </row>
    <row r="437" spans="34:45" ht="14.25" customHeight="1" x14ac:dyDescent="0.25">
      <c r="AH437" s="5"/>
      <c r="AI437" s="9"/>
      <c r="AJ437" s="10"/>
      <c r="AK437" s="11"/>
      <c r="AL437" s="12"/>
      <c r="AM437" s="10"/>
      <c r="AN437" s="32"/>
      <c r="AO437" s="11"/>
      <c r="AP437" s="10"/>
      <c r="AQ437" s="12"/>
      <c r="AR437" s="10"/>
      <c r="AS437" s="8"/>
    </row>
    <row r="438" spans="34:45" ht="14.25" customHeight="1" x14ac:dyDescent="0.25">
      <c r="AH438" s="5"/>
      <c r="AI438" s="9"/>
      <c r="AJ438" s="10"/>
      <c r="AK438" s="11"/>
      <c r="AL438" s="12"/>
      <c r="AM438" s="10"/>
      <c r="AN438" s="32"/>
      <c r="AO438" s="11"/>
      <c r="AP438" s="10"/>
      <c r="AQ438" s="12"/>
      <c r="AR438" s="10"/>
      <c r="AS438" s="8"/>
    </row>
    <row r="439" spans="34:45" ht="14.25" customHeight="1" x14ac:dyDescent="0.25">
      <c r="AH439" s="5"/>
      <c r="AI439" s="9"/>
      <c r="AJ439" s="10"/>
      <c r="AK439" s="11"/>
      <c r="AL439" s="12"/>
      <c r="AM439" s="10"/>
      <c r="AN439" s="32"/>
      <c r="AO439" s="11"/>
      <c r="AP439" s="10"/>
      <c r="AQ439" s="12"/>
      <c r="AR439" s="10"/>
      <c r="AS439" s="8"/>
    </row>
    <row r="440" spans="34:45" ht="14.25" customHeight="1" x14ac:dyDescent="0.25">
      <c r="AH440" s="5"/>
      <c r="AI440" s="9"/>
      <c r="AJ440" s="10"/>
      <c r="AK440" s="11"/>
      <c r="AL440" s="12"/>
      <c r="AM440" s="10"/>
      <c r="AN440" s="32"/>
      <c r="AO440" s="11"/>
      <c r="AP440" s="10"/>
      <c r="AQ440" s="12"/>
      <c r="AR440" s="10"/>
      <c r="AS440" s="8"/>
    </row>
    <row r="441" spans="34:45" ht="14.25" customHeight="1" x14ac:dyDescent="0.25">
      <c r="AH441" s="5"/>
      <c r="AI441" s="9"/>
      <c r="AJ441" s="10"/>
      <c r="AK441" s="11"/>
      <c r="AL441" s="12"/>
      <c r="AM441" s="10"/>
      <c r="AN441" s="32"/>
      <c r="AO441" s="11"/>
      <c r="AP441" s="10"/>
      <c r="AQ441" s="12"/>
      <c r="AR441" s="10"/>
      <c r="AS441" s="8"/>
    </row>
    <row r="442" spans="34:45" ht="14.25" customHeight="1" x14ac:dyDescent="0.25">
      <c r="AH442" s="5"/>
      <c r="AI442" s="9"/>
      <c r="AJ442" s="10"/>
      <c r="AK442" s="11"/>
      <c r="AL442" s="12"/>
      <c r="AM442" s="10"/>
      <c r="AN442" s="32"/>
      <c r="AO442" s="11"/>
      <c r="AP442" s="10"/>
      <c r="AQ442" s="12"/>
      <c r="AR442" s="10"/>
      <c r="AS442" s="8"/>
    </row>
    <row r="443" spans="34:45" ht="14.25" customHeight="1" x14ac:dyDescent="0.25">
      <c r="AH443" s="5"/>
      <c r="AI443" s="9"/>
      <c r="AJ443" s="10"/>
      <c r="AK443" s="11"/>
      <c r="AL443" s="12"/>
      <c r="AM443" s="10"/>
      <c r="AN443" s="32"/>
      <c r="AO443" s="11"/>
      <c r="AP443" s="10"/>
      <c r="AQ443" s="12"/>
      <c r="AR443" s="10"/>
      <c r="AS443" s="8"/>
    </row>
    <row r="444" spans="34:45" ht="14.25" customHeight="1" x14ac:dyDescent="0.25">
      <c r="AH444" s="5"/>
      <c r="AI444" s="9"/>
      <c r="AJ444" s="10"/>
      <c r="AK444" s="11"/>
      <c r="AL444" s="12"/>
      <c r="AM444" s="10"/>
      <c r="AN444" s="32"/>
      <c r="AO444" s="11"/>
      <c r="AP444" s="10"/>
      <c r="AQ444" s="12"/>
      <c r="AR444" s="10"/>
      <c r="AS444" s="8"/>
    </row>
    <row r="445" spans="34:45" ht="14.25" customHeight="1" x14ac:dyDescent="0.25">
      <c r="AH445" s="5"/>
      <c r="AI445" s="9"/>
      <c r="AJ445" s="10"/>
      <c r="AK445" s="11"/>
      <c r="AL445" s="12"/>
      <c r="AM445" s="10"/>
      <c r="AN445" s="32"/>
      <c r="AO445" s="11"/>
      <c r="AP445" s="10"/>
      <c r="AQ445" s="12"/>
      <c r="AR445" s="10"/>
      <c r="AS445" s="8"/>
    </row>
    <row r="446" spans="34:45" ht="14.25" customHeight="1" x14ac:dyDescent="0.25">
      <c r="AH446" s="5"/>
      <c r="AI446" s="9"/>
      <c r="AJ446" s="10"/>
      <c r="AK446" s="11"/>
      <c r="AL446" s="12"/>
      <c r="AM446" s="10"/>
      <c r="AN446" s="32"/>
      <c r="AO446" s="11"/>
      <c r="AP446" s="10"/>
      <c r="AQ446" s="12"/>
      <c r="AR446" s="10"/>
      <c r="AS446" s="8"/>
    </row>
    <row r="447" spans="34:45" ht="14.25" customHeight="1" x14ac:dyDescent="0.25">
      <c r="AH447" s="5"/>
      <c r="AI447" s="9"/>
      <c r="AJ447" s="10"/>
      <c r="AK447" s="11"/>
      <c r="AL447" s="12"/>
      <c r="AM447" s="10"/>
      <c r="AN447" s="32"/>
      <c r="AO447" s="11"/>
      <c r="AP447" s="10"/>
      <c r="AQ447" s="12"/>
      <c r="AR447" s="10"/>
      <c r="AS447" s="8"/>
    </row>
    <row r="448" spans="34:45" ht="14.25" customHeight="1" x14ac:dyDescent="0.25">
      <c r="AH448" s="5"/>
      <c r="AI448" s="9"/>
      <c r="AJ448" s="10"/>
      <c r="AK448" s="11"/>
      <c r="AL448" s="12"/>
      <c r="AM448" s="10"/>
      <c r="AN448" s="32"/>
      <c r="AO448" s="11"/>
      <c r="AP448" s="10"/>
      <c r="AQ448" s="12"/>
      <c r="AR448" s="10"/>
      <c r="AS448" s="8"/>
    </row>
    <row r="449" spans="34:45" ht="14.25" customHeight="1" x14ac:dyDescent="0.25">
      <c r="AH449" s="5"/>
      <c r="AI449" s="9"/>
      <c r="AJ449" s="10"/>
      <c r="AK449" s="11"/>
      <c r="AL449" s="12"/>
      <c r="AM449" s="10"/>
      <c r="AN449" s="32"/>
      <c r="AO449" s="11"/>
      <c r="AP449" s="10"/>
      <c r="AQ449" s="12"/>
      <c r="AR449" s="10"/>
      <c r="AS449" s="8"/>
    </row>
    <row r="450" spans="34:45" ht="14.25" customHeight="1" x14ac:dyDescent="0.25">
      <c r="AH450" s="5"/>
      <c r="AI450" s="9"/>
      <c r="AJ450" s="10"/>
      <c r="AK450" s="11"/>
      <c r="AL450" s="12"/>
      <c r="AM450" s="10"/>
      <c r="AN450" s="32"/>
      <c r="AO450" s="11"/>
      <c r="AP450" s="10"/>
      <c r="AQ450" s="12"/>
      <c r="AR450" s="10"/>
      <c r="AS450" s="8"/>
    </row>
    <row r="451" spans="34:45" ht="14.25" customHeight="1" x14ac:dyDescent="0.25">
      <c r="AH451" s="5"/>
      <c r="AI451" s="9"/>
      <c r="AJ451" s="10"/>
      <c r="AK451" s="11"/>
      <c r="AL451" s="12"/>
      <c r="AM451" s="10"/>
      <c r="AN451" s="32"/>
      <c r="AO451" s="11"/>
      <c r="AP451" s="10"/>
      <c r="AQ451" s="12"/>
      <c r="AR451" s="10"/>
      <c r="AS451" s="8"/>
    </row>
    <row r="452" spans="34:45" ht="14.25" customHeight="1" x14ac:dyDescent="0.25">
      <c r="AH452" s="5"/>
      <c r="AI452" s="9"/>
      <c r="AJ452" s="10"/>
      <c r="AK452" s="11"/>
      <c r="AL452" s="12"/>
      <c r="AM452" s="10"/>
      <c r="AN452" s="32"/>
      <c r="AO452" s="11"/>
      <c r="AP452" s="10"/>
      <c r="AQ452" s="12"/>
      <c r="AR452" s="10"/>
      <c r="AS452" s="8"/>
    </row>
    <row r="453" spans="34:45" ht="14.25" customHeight="1" x14ac:dyDescent="0.25">
      <c r="AH453" s="5"/>
      <c r="AI453" s="9"/>
      <c r="AJ453" s="10"/>
      <c r="AK453" s="11"/>
      <c r="AL453" s="12"/>
      <c r="AM453" s="10"/>
      <c r="AN453" s="32"/>
      <c r="AO453" s="11"/>
      <c r="AP453" s="10"/>
      <c r="AQ453" s="12"/>
      <c r="AR453" s="10"/>
      <c r="AS453" s="8"/>
    </row>
    <row r="454" spans="34:45" ht="14.25" customHeight="1" x14ac:dyDescent="0.25">
      <c r="AH454" s="5"/>
      <c r="AI454" s="9"/>
      <c r="AJ454" s="10"/>
      <c r="AK454" s="11"/>
      <c r="AL454" s="12"/>
      <c r="AM454" s="10"/>
      <c r="AN454" s="32"/>
      <c r="AO454" s="11"/>
      <c r="AP454" s="10"/>
      <c r="AQ454" s="12"/>
      <c r="AR454" s="10"/>
      <c r="AS454" s="8"/>
    </row>
    <row r="455" spans="34:45" ht="14.25" customHeight="1" x14ac:dyDescent="0.25">
      <c r="AH455" s="5"/>
      <c r="AI455" s="9"/>
      <c r="AJ455" s="10"/>
      <c r="AK455" s="11"/>
      <c r="AL455" s="12"/>
      <c r="AM455" s="10"/>
      <c r="AN455" s="32"/>
      <c r="AO455" s="11"/>
      <c r="AP455" s="10"/>
      <c r="AQ455" s="12"/>
      <c r="AR455" s="10"/>
      <c r="AS455" s="8"/>
    </row>
    <row r="456" spans="34:45" ht="14.25" customHeight="1" x14ac:dyDescent="0.25">
      <c r="AH456" s="5"/>
      <c r="AI456" s="9"/>
      <c r="AJ456" s="10"/>
      <c r="AK456" s="11"/>
      <c r="AL456" s="12"/>
      <c r="AM456" s="10"/>
      <c r="AN456" s="32"/>
      <c r="AO456" s="11"/>
      <c r="AP456" s="10"/>
      <c r="AQ456" s="12"/>
      <c r="AR456" s="10"/>
      <c r="AS456" s="8"/>
    </row>
    <row r="457" spans="34:45" ht="14.25" customHeight="1" x14ac:dyDescent="0.25">
      <c r="AH457" s="5"/>
      <c r="AI457" s="9"/>
      <c r="AJ457" s="10"/>
      <c r="AK457" s="11"/>
      <c r="AL457" s="12"/>
      <c r="AM457" s="10"/>
      <c r="AN457" s="32"/>
      <c r="AO457" s="11"/>
      <c r="AP457" s="10"/>
      <c r="AQ457" s="12"/>
      <c r="AR457" s="10"/>
      <c r="AS457" s="8"/>
    </row>
    <row r="458" spans="34:45" ht="14.25" customHeight="1" x14ac:dyDescent="0.25">
      <c r="AH458" s="5"/>
      <c r="AI458" s="9"/>
      <c r="AJ458" s="10"/>
      <c r="AK458" s="11"/>
      <c r="AL458" s="12"/>
      <c r="AM458" s="10"/>
      <c r="AN458" s="32"/>
      <c r="AO458" s="11"/>
      <c r="AP458" s="10"/>
      <c r="AQ458" s="12"/>
      <c r="AR458" s="10"/>
      <c r="AS458" s="8"/>
    </row>
    <row r="459" spans="34:45" ht="14.25" customHeight="1" x14ac:dyDescent="0.25">
      <c r="AH459" s="5"/>
      <c r="AI459" s="9"/>
      <c r="AJ459" s="10"/>
      <c r="AK459" s="11"/>
      <c r="AL459" s="12"/>
      <c r="AM459" s="10"/>
      <c r="AN459" s="32"/>
      <c r="AO459" s="11"/>
      <c r="AP459" s="10"/>
      <c r="AQ459" s="12"/>
      <c r="AR459" s="10"/>
      <c r="AS459" s="8"/>
    </row>
    <row r="460" spans="34:45" ht="14.25" customHeight="1" x14ac:dyDescent="0.25">
      <c r="AH460" s="5"/>
      <c r="AI460" s="9"/>
      <c r="AJ460" s="10"/>
      <c r="AK460" s="11"/>
      <c r="AL460" s="12"/>
      <c r="AM460" s="10"/>
      <c r="AN460" s="32"/>
      <c r="AO460" s="11"/>
      <c r="AP460" s="10"/>
      <c r="AQ460" s="12"/>
      <c r="AR460" s="10"/>
      <c r="AS460" s="8"/>
    </row>
    <row r="461" spans="34:45" ht="14.25" customHeight="1" x14ac:dyDescent="0.25">
      <c r="AH461" s="5"/>
      <c r="AI461" s="9"/>
      <c r="AJ461" s="10"/>
      <c r="AK461" s="11"/>
      <c r="AL461" s="12"/>
      <c r="AM461" s="10"/>
      <c r="AN461" s="32"/>
      <c r="AO461" s="11"/>
      <c r="AP461" s="10"/>
      <c r="AQ461" s="12"/>
      <c r="AR461" s="10"/>
      <c r="AS461" s="8"/>
    </row>
    <row r="462" spans="34:45" ht="14.25" customHeight="1" x14ac:dyDescent="0.25">
      <c r="AH462" s="5"/>
      <c r="AI462" s="9"/>
      <c r="AJ462" s="10"/>
      <c r="AK462" s="11"/>
      <c r="AL462" s="12"/>
      <c r="AM462" s="10"/>
      <c r="AN462" s="32"/>
      <c r="AO462" s="11"/>
      <c r="AP462" s="10"/>
      <c r="AQ462" s="12"/>
      <c r="AR462" s="10"/>
      <c r="AS462" s="8"/>
    </row>
    <row r="463" spans="34:45" ht="14.25" customHeight="1" x14ac:dyDescent="0.25">
      <c r="AH463" s="5"/>
      <c r="AI463" s="9"/>
      <c r="AJ463" s="10"/>
      <c r="AK463" s="11"/>
      <c r="AL463" s="12"/>
      <c r="AM463" s="10"/>
      <c r="AN463" s="32"/>
      <c r="AO463" s="11"/>
      <c r="AP463" s="10"/>
      <c r="AQ463" s="12"/>
      <c r="AR463" s="10"/>
      <c r="AS463" s="8"/>
    </row>
    <row r="464" spans="34:45" ht="14.25" customHeight="1" x14ac:dyDescent="0.25">
      <c r="AH464" s="5"/>
      <c r="AI464" s="9"/>
      <c r="AJ464" s="10"/>
      <c r="AK464" s="11"/>
      <c r="AL464" s="12"/>
      <c r="AM464" s="10"/>
      <c r="AN464" s="32"/>
      <c r="AO464" s="11"/>
      <c r="AP464" s="10"/>
      <c r="AQ464" s="12"/>
      <c r="AR464" s="10"/>
      <c r="AS464" s="8"/>
    </row>
    <row r="465" spans="34:45" ht="14.25" customHeight="1" x14ac:dyDescent="0.25">
      <c r="AH465" s="5"/>
      <c r="AI465" s="9"/>
      <c r="AJ465" s="10"/>
      <c r="AK465" s="11"/>
      <c r="AL465" s="12"/>
      <c r="AM465" s="10"/>
      <c r="AN465" s="32"/>
      <c r="AO465" s="11"/>
      <c r="AP465" s="10"/>
      <c r="AQ465" s="12"/>
      <c r="AR465" s="10"/>
      <c r="AS465" s="8"/>
    </row>
    <row r="466" spans="34:45" ht="14.25" customHeight="1" x14ac:dyDescent="0.25">
      <c r="AH466" s="5"/>
      <c r="AI466" s="9"/>
      <c r="AJ466" s="10"/>
      <c r="AK466" s="11"/>
      <c r="AL466" s="12"/>
      <c r="AM466" s="10"/>
      <c r="AN466" s="32"/>
      <c r="AO466" s="11"/>
      <c r="AP466" s="10"/>
      <c r="AQ466" s="12"/>
      <c r="AR466" s="10"/>
      <c r="AS466" s="8"/>
    </row>
    <row r="467" spans="34:45" ht="14.25" customHeight="1" x14ac:dyDescent="0.25">
      <c r="AH467" s="5"/>
      <c r="AI467" s="9"/>
      <c r="AJ467" s="10"/>
      <c r="AK467" s="11"/>
      <c r="AL467" s="12"/>
      <c r="AM467" s="10"/>
      <c r="AN467" s="32"/>
      <c r="AO467" s="11"/>
      <c r="AP467" s="10"/>
      <c r="AQ467" s="12"/>
      <c r="AR467" s="10"/>
      <c r="AS467" s="8"/>
    </row>
    <row r="468" spans="34:45" ht="14.25" customHeight="1" x14ac:dyDescent="0.25">
      <c r="AH468" s="5"/>
      <c r="AI468" s="9"/>
      <c r="AJ468" s="10"/>
      <c r="AK468" s="11"/>
      <c r="AL468" s="12"/>
      <c r="AM468" s="10"/>
      <c r="AN468" s="32"/>
      <c r="AO468" s="11"/>
      <c r="AP468" s="10"/>
      <c r="AQ468" s="12"/>
      <c r="AR468" s="10"/>
      <c r="AS468" s="8"/>
    </row>
    <row r="469" spans="34:45" ht="14.25" customHeight="1" x14ac:dyDescent="0.25">
      <c r="AH469" s="5"/>
      <c r="AI469" s="9"/>
      <c r="AJ469" s="10"/>
      <c r="AK469" s="11"/>
      <c r="AL469" s="12"/>
      <c r="AM469" s="10"/>
      <c r="AN469" s="32"/>
      <c r="AO469" s="11"/>
      <c r="AP469" s="10"/>
      <c r="AQ469" s="12"/>
      <c r="AR469" s="10"/>
      <c r="AS469" s="8"/>
    </row>
    <row r="470" spans="34:45" ht="14.25" customHeight="1" x14ac:dyDescent="0.25">
      <c r="AH470" s="5"/>
      <c r="AI470" s="9"/>
      <c r="AJ470" s="10"/>
      <c r="AK470" s="11"/>
      <c r="AL470" s="12"/>
      <c r="AM470" s="10"/>
      <c r="AN470" s="32"/>
      <c r="AO470" s="11"/>
      <c r="AP470" s="10"/>
      <c r="AQ470" s="12"/>
      <c r="AR470" s="10"/>
      <c r="AS470" s="8"/>
    </row>
    <row r="471" spans="34:45" ht="14.25" customHeight="1" x14ac:dyDescent="0.25">
      <c r="AH471" s="5"/>
      <c r="AI471" s="9"/>
      <c r="AJ471" s="10"/>
      <c r="AK471" s="11"/>
      <c r="AL471" s="12"/>
      <c r="AM471" s="10"/>
      <c r="AN471" s="32"/>
      <c r="AO471" s="11"/>
      <c r="AP471" s="10"/>
      <c r="AQ471" s="12"/>
      <c r="AR471" s="10"/>
      <c r="AS471" s="8"/>
    </row>
    <row r="472" spans="34:45" ht="14.25" customHeight="1" x14ac:dyDescent="0.25">
      <c r="AH472" s="5"/>
      <c r="AI472" s="9"/>
      <c r="AJ472" s="10"/>
      <c r="AK472" s="11"/>
      <c r="AL472" s="12"/>
      <c r="AM472" s="10"/>
      <c r="AN472" s="32"/>
      <c r="AO472" s="11"/>
      <c r="AP472" s="10"/>
      <c r="AQ472" s="12"/>
      <c r="AR472" s="10"/>
      <c r="AS472" s="8"/>
    </row>
    <row r="473" spans="34:45" ht="14.25" customHeight="1" x14ac:dyDescent="0.25">
      <c r="AH473" s="5"/>
      <c r="AI473" s="9"/>
      <c r="AJ473" s="10"/>
      <c r="AK473" s="11"/>
      <c r="AL473" s="12"/>
      <c r="AM473" s="10"/>
      <c r="AN473" s="32"/>
      <c r="AO473" s="11"/>
      <c r="AP473" s="10"/>
      <c r="AQ473" s="12"/>
      <c r="AR473" s="10"/>
      <c r="AS473" s="8"/>
    </row>
    <row r="474" spans="34:45" ht="14.25" customHeight="1" x14ac:dyDescent="0.25">
      <c r="AH474" s="5"/>
      <c r="AI474" s="9"/>
      <c r="AJ474" s="10"/>
      <c r="AK474" s="11"/>
      <c r="AL474" s="12"/>
      <c r="AM474" s="10"/>
      <c r="AN474" s="32"/>
      <c r="AO474" s="11"/>
      <c r="AP474" s="10"/>
      <c r="AQ474" s="12"/>
      <c r="AR474" s="10"/>
      <c r="AS474" s="8"/>
    </row>
    <row r="475" spans="34:45" ht="14.25" customHeight="1" x14ac:dyDescent="0.25">
      <c r="AH475" s="5"/>
      <c r="AI475" s="9"/>
      <c r="AJ475" s="10"/>
      <c r="AK475" s="11"/>
      <c r="AL475" s="12"/>
      <c r="AM475" s="10"/>
      <c r="AN475" s="32"/>
      <c r="AO475" s="11"/>
      <c r="AP475" s="10"/>
      <c r="AQ475" s="12"/>
      <c r="AR475" s="10"/>
      <c r="AS475" s="8"/>
    </row>
    <row r="476" spans="34:45" ht="14.25" customHeight="1" x14ac:dyDescent="0.25">
      <c r="AH476" s="5"/>
      <c r="AI476" s="9"/>
      <c r="AJ476" s="10"/>
      <c r="AK476" s="11"/>
      <c r="AL476" s="12"/>
      <c r="AM476" s="10"/>
      <c r="AN476" s="32"/>
      <c r="AO476" s="11"/>
      <c r="AP476" s="10"/>
      <c r="AQ476" s="12"/>
      <c r="AR476" s="10"/>
      <c r="AS476" s="8"/>
    </row>
    <row r="477" spans="34:45" ht="14.25" customHeight="1" x14ac:dyDescent="0.25">
      <c r="AH477" s="5"/>
      <c r="AI477" s="9"/>
      <c r="AJ477" s="10"/>
      <c r="AK477" s="11"/>
      <c r="AL477" s="12"/>
      <c r="AM477" s="10"/>
      <c r="AN477" s="32"/>
      <c r="AO477" s="11"/>
      <c r="AP477" s="10"/>
      <c r="AQ477" s="12"/>
      <c r="AR477" s="10"/>
      <c r="AS477" s="8"/>
    </row>
    <row r="478" spans="34:45" ht="14.25" customHeight="1" x14ac:dyDescent="0.25">
      <c r="AH478" s="5"/>
      <c r="AI478" s="9"/>
      <c r="AJ478" s="10"/>
      <c r="AK478" s="11"/>
      <c r="AL478" s="12"/>
      <c r="AM478" s="10"/>
      <c r="AN478" s="32"/>
      <c r="AO478" s="11"/>
      <c r="AP478" s="10"/>
      <c r="AQ478" s="12"/>
      <c r="AR478" s="10"/>
      <c r="AS478" s="8"/>
    </row>
    <row r="479" spans="34:45" ht="14.25" customHeight="1" x14ac:dyDescent="0.25">
      <c r="AH479" s="5"/>
      <c r="AI479" s="9"/>
      <c r="AJ479" s="10"/>
      <c r="AK479" s="11"/>
      <c r="AL479" s="12"/>
      <c r="AM479" s="10"/>
      <c r="AN479" s="32"/>
      <c r="AO479" s="11"/>
      <c r="AP479" s="10"/>
      <c r="AQ479" s="12"/>
      <c r="AR479" s="10"/>
      <c r="AS479" s="8"/>
    </row>
    <row r="480" spans="34:45" ht="14.25" customHeight="1" x14ac:dyDescent="0.25">
      <c r="AH480" s="5"/>
      <c r="AI480" s="9"/>
      <c r="AJ480" s="10"/>
      <c r="AK480" s="11"/>
      <c r="AL480" s="12"/>
      <c r="AM480" s="10"/>
      <c r="AN480" s="32"/>
      <c r="AO480" s="11"/>
      <c r="AP480" s="10"/>
      <c r="AQ480" s="12"/>
      <c r="AR480" s="10"/>
      <c r="AS480" s="8"/>
    </row>
    <row r="481" spans="34:45" ht="14.25" customHeight="1" x14ac:dyDescent="0.25">
      <c r="AH481" s="5"/>
      <c r="AI481" s="9"/>
      <c r="AJ481" s="10"/>
      <c r="AK481" s="11"/>
      <c r="AL481" s="12"/>
      <c r="AM481" s="10"/>
      <c r="AN481" s="32"/>
      <c r="AO481" s="11"/>
      <c r="AP481" s="10"/>
      <c r="AQ481" s="12"/>
      <c r="AR481" s="10"/>
      <c r="AS481" s="8"/>
    </row>
    <row r="482" spans="34:45" ht="14.25" customHeight="1" x14ac:dyDescent="0.25">
      <c r="AH482" s="5"/>
      <c r="AI482" s="9"/>
      <c r="AJ482" s="10"/>
      <c r="AK482" s="11"/>
      <c r="AL482" s="12"/>
      <c r="AM482" s="10"/>
      <c r="AN482" s="32"/>
      <c r="AO482" s="11"/>
      <c r="AP482" s="10"/>
      <c r="AQ482" s="12"/>
      <c r="AR482" s="10"/>
      <c r="AS482" s="8"/>
    </row>
    <row r="483" spans="34:45" ht="14.25" customHeight="1" x14ac:dyDescent="0.25">
      <c r="AH483" s="5"/>
      <c r="AI483" s="9"/>
      <c r="AJ483" s="10"/>
      <c r="AK483" s="11"/>
      <c r="AL483" s="12"/>
      <c r="AM483" s="10"/>
      <c r="AN483" s="32"/>
      <c r="AO483" s="11"/>
      <c r="AP483" s="10"/>
      <c r="AQ483" s="12"/>
      <c r="AR483" s="10"/>
      <c r="AS483" s="8"/>
    </row>
    <row r="484" spans="34:45" ht="14.25" customHeight="1" x14ac:dyDescent="0.25">
      <c r="AH484" s="5"/>
      <c r="AI484" s="9"/>
      <c r="AJ484" s="10"/>
      <c r="AK484" s="11"/>
      <c r="AL484" s="12"/>
      <c r="AM484" s="10"/>
      <c r="AN484" s="32"/>
      <c r="AO484" s="11"/>
      <c r="AP484" s="10"/>
      <c r="AQ484" s="12"/>
      <c r="AR484" s="10"/>
      <c r="AS484" s="8"/>
    </row>
    <row r="485" spans="34:45" ht="14.25" customHeight="1" x14ac:dyDescent="0.25">
      <c r="AH485" s="5"/>
      <c r="AI485" s="9"/>
      <c r="AJ485" s="10"/>
      <c r="AK485" s="11"/>
      <c r="AL485" s="12"/>
      <c r="AM485" s="10"/>
      <c r="AN485" s="32"/>
      <c r="AO485" s="11"/>
      <c r="AP485" s="10"/>
      <c r="AQ485" s="12"/>
      <c r="AR485" s="10"/>
      <c r="AS485" s="8"/>
    </row>
    <row r="486" spans="34:45" ht="14.25" customHeight="1" x14ac:dyDescent="0.25">
      <c r="AH486" s="5"/>
      <c r="AI486" s="9"/>
      <c r="AJ486" s="10"/>
      <c r="AK486" s="11"/>
      <c r="AL486" s="12"/>
      <c r="AM486" s="10"/>
      <c r="AN486" s="32"/>
      <c r="AO486" s="11"/>
      <c r="AP486" s="10"/>
      <c r="AQ486" s="12"/>
      <c r="AR486" s="10"/>
      <c r="AS486" s="8"/>
    </row>
    <row r="487" spans="34:45" ht="14.25" customHeight="1" x14ac:dyDescent="0.25">
      <c r="AH487" s="5"/>
      <c r="AI487" s="9"/>
      <c r="AJ487" s="10"/>
      <c r="AK487" s="11"/>
      <c r="AL487" s="12"/>
      <c r="AM487" s="10"/>
      <c r="AN487" s="32"/>
      <c r="AO487" s="11"/>
      <c r="AP487" s="10"/>
      <c r="AQ487" s="12"/>
      <c r="AR487" s="10"/>
      <c r="AS487" s="8"/>
    </row>
    <row r="488" spans="34:45" ht="14.25" customHeight="1" x14ac:dyDescent="0.25">
      <c r="AH488" s="5"/>
      <c r="AI488" s="9"/>
      <c r="AJ488" s="10"/>
      <c r="AK488" s="11"/>
      <c r="AL488" s="12"/>
      <c r="AM488" s="10"/>
      <c r="AN488" s="32"/>
      <c r="AO488" s="11"/>
      <c r="AP488" s="10"/>
      <c r="AQ488" s="12"/>
      <c r="AR488" s="10"/>
      <c r="AS488" s="8"/>
    </row>
    <row r="489" spans="34:45" ht="14.25" customHeight="1" x14ac:dyDescent="0.25">
      <c r="AH489" s="5"/>
      <c r="AI489" s="9"/>
      <c r="AJ489" s="10"/>
      <c r="AK489" s="11"/>
      <c r="AL489" s="12"/>
      <c r="AM489" s="10"/>
      <c r="AN489" s="32"/>
      <c r="AO489" s="11"/>
      <c r="AP489" s="10"/>
      <c r="AQ489" s="12"/>
      <c r="AR489" s="10"/>
      <c r="AS489" s="8"/>
    </row>
    <row r="490" spans="34:45" ht="14.25" customHeight="1" x14ac:dyDescent="0.25">
      <c r="AH490" s="5"/>
      <c r="AI490" s="9"/>
      <c r="AJ490" s="10"/>
      <c r="AK490" s="11"/>
      <c r="AL490" s="12"/>
      <c r="AM490" s="10"/>
      <c r="AN490" s="32"/>
      <c r="AO490" s="11"/>
      <c r="AP490" s="10"/>
      <c r="AQ490" s="12"/>
      <c r="AR490" s="10"/>
      <c r="AS490" s="8"/>
    </row>
    <row r="491" spans="34:45" ht="14.25" customHeight="1" x14ac:dyDescent="0.25">
      <c r="AH491" s="5"/>
      <c r="AI491" s="9"/>
      <c r="AJ491" s="10"/>
      <c r="AK491" s="11"/>
      <c r="AL491" s="12"/>
      <c r="AM491" s="10"/>
      <c r="AN491" s="32"/>
      <c r="AO491" s="11"/>
      <c r="AP491" s="10"/>
      <c r="AQ491" s="12"/>
      <c r="AR491" s="10"/>
      <c r="AS491" s="8"/>
    </row>
    <row r="492" spans="34:45" ht="14.25" customHeight="1" x14ac:dyDescent="0.25">
      <c r="AH492" s="5"/>
      <c r="AI492" s="9"/>
      <c r="AJ492" s="10"/>
      <c r="AK492" s="11"/>
      <c r="AL492" s="12"/>
      <c r="AM492" s="10"/>
      <c r="AN492" s="32"/>
      <c r="AO492" s="11"/>
      <c r="AP492" s="10"/>
      <c r="AQ492" s="12"/>
      <c r="AR492" s="10"/>
      <c r="AS492" s="8"/>
    </row>
    <row r="493" spans="34:45" ht="14.25" customHeight="1" x14ac:dyDescent="0.25">
      <c r="AH493" s="5"/>
      <c r="AI493" s="9"/>
      <c r="AJ493" s="10"/>
      <c r="AK493" s="11"/>
      <c r="AL493" s="12"/>
      <c r="AM493" s="10"/>
      <c r="AN493" s="32"/>
      <c r="AO493" s="11"/>
      <c r="AP493" s="10"/>
      <c r="AQ493" s="12"/>
      <c r="AR493" s="10"/>
      <c r="AS493" s="8"/>
    </row>
    <row r="494" spans="34:45" ht="14.25" customHeight="1" x14ac:dyDescent="0.25">
      <c r="AH494" s="5"/>
      <c r="AI494" s="9"/>
      <c r="AJ494" s="10"/>
      <c r="AK494" s="11"/>
      <c r="AL494" s="12"/>
      <c r="AM494" s="10"/>
      <c r="AN494" s="32"/>
      <c r="AO494" s="11"/>
      <c r="AP494" s="10"/>
      <c r="AQ494" s="12"/>
      <c r="AR494" s="10"/>
      <c r="AS494" s="8"/>
    </row>
    <row r="495" spans="34:45" ht="14.25" customHeight="1" x14ac:dyDescent="0.25">
      <c r="AH495" s="5"/>
      <c r="AI495" s="9"/>
      <c r="AJ495" s="10"/>
      <c r="AK495" s="11"/>
      <c r="AL495" s="12"/>
      <c r="AM495" s="10"/>
      <c r="AN495" s="32"/>
      <c r="AO495" s="11"/>
      <c r="AP495" s="10"/>
      <c r="AQ495" s="12"/>
      <c r="AR495" s="10"/>
      <c r="AS495" s="8"/>
    </row>
    <row r="496" spans="34:45" ht="14.25" customHeight="1" x14ac:dyDescent="0.25">
      <c r="AH496" s="5"/>
      <c r="AI496" s="9"/>
      <c r="AJ496" s="10"/>
      <c r="AK496" s="11"/>
      <c r="AL496" s="12"/>
      <c r="AM496" s="10"/>
      <c r="AN496" s="32"/>
      <c r="AO496" s="11"/>
      <c r="AP496" s="10"/>
      <c r="AQ496" s="12"/>
      <c r="AR496" s="10"/>
      <c r="AS496" s="8"/>
    </row>
    <row r="497" spans="34:45" ht="14.25" customHeight="1" x14ac:dyDescent="0.25">
      <c r="AH497" s="5"/>
      <c r="AI497" s="9"/>
      <c r="AJ497" s="10"/>
      <c r="AK497" s="11"/>
      <c r="AL497" s="12"/>
      <c r="AM497" s="10"/>
      <c r="AN497" s="32"/>
      <c r="AO497" s="11"/>
      <c r="AP497" s="10"/>
      <c r="AQ497" s="12"/>
      <c r="AR497" s="10"/>
      <c r="AS497" s="8"/>
    </row>
    <row r="498" spans="34:45" ht="14.25" customHeight="1" x14ac:dyDescent="0.25">
      <c r="AH498" s="5"/>
      <c r="AI498" s="9"/>
      <c r="AJ498" s="10"/>
      <c r="AK498" s="11"/>
      <c r="AL498" s="12"/>
      <c r="AM498" s="10"/>
      <c r="AN498" s="32"/>
      <c r="AO498" s="11"/>
      <c r="AP498" s="10"/>
      <c r="AQ498" s="12"/>
      <c r="AR498" s="10"/>
      <c r="AS498" s="8"/>
    </row>
    <row r="499" spans="34:45" ht="14.25" customHeight="1" x14ac:dyDescent="0.25">
      <c r="AH499" s="5"/>
      <c r="AI499" s="9"/>
      <c r="AJ499" s="10"/>
      <c r="AK499" s="11"/>
      <c r="AL499" s="12"/>
      <c r="AM499" s="10"/>
      <c r="AN499" s="32"/>
      <c r="AO499" s="11"/>
      <c r="AP499" s="10"/>
      <c r="AQ499" s="12"/>
      <c r="AR499" s="10"/>
      <c r="AS499" s="8"/>
    </row>
    <row r="500" spans="34:45" ht="14.25" customHeight="1" x14ac:dyDescent="0.25">
      <c r="AH500" s="5"/>
      <c r="AI500" s="9"/>
      <c r="AJ500" s="10"/>
      <c r="AK500" s="11"/>
      <c r="AL500" s="12"/>
      <c r="AM500" s="10"/>
      <c r="AN500" s="32"/>
      <c r="AO500" s="11"/>
      <c r="AP500" s="10"/>
      <c r="AQ500" s="12"/>
      <c r="AR500" s="10"/>
      <c r="AS500" s="8"/>
    </row>
    <row r="501" spans="34:45" ht="14.25" customHeight="1" x14ac:dyDescent="0.25">
      <c r="AH501" s="5"/>
      <c r="AI501" s="9"/>
      <c r="AJ501" s="10"/>
      <c r="AK501" s="11"/>
      <c r="AL501" s="12"/>
      <c r="AM501" s="10"/>
      <c r="AN501" s="32"/>
      <c r="AO501" s="11"/>
      <c r="AP501" s="10"/>
      <c r="AQ501" s="12"/>
      <c r="AR501" s="10"/>
      <c r="AS501" s="8"/>
    </row>
    <row r="502" spans="34:45" ht="14.25" customHeight="1" x14ac:dyDescent="0.25">
      <c r="AH502" s="5"/>
      <c r="AI502" s="9"/>
      <c r="AJ502" s="10"/>
      <c r="AK502" s="11"/>
      <c r="AL502" s="12"/>
      <c r="AM502" s="10"/>
      <c r="AN502" s="32"/>
      <c r="AO502" s="11"/>
      <c r="AP502" s="10"/>
      <c r="AQ502" s="12"/>
      <c r="AR502" s="10"/>
      <c r="AS502" s="8"/>
    </row>
    <row r="503" spans="34:45" ht="14.25" customHeight="1" x14ac:dyDescent="0.25">
      <c r="AH503" s="5"/>
      <c r="AI503" s="9"/>
      <c r="AJ503" s="10"/>
      <c r="AK503" s="11"/>
      <c r="AL503" s="12"/>
      <c r="AM503" s="10"/>
      <c r="AN503" s="32"/>
      <c r="AO503" s="11"/>
      <c r="AP503" s="10"/>
      <c r="AQ503" s="12"/>
      <c r="AR503" s="10"/>
      <c r="AS503" s="8"/>
    </row>
    <row r="504" spans="34:45" ht="14.25" customHeight="1" x14ac:dyDescent="0.25">
      <c r="AH504" s="5"/>
      <c r="AI504" s="9"/>
      <c r="AJ504" s="10"/>
      <c r="AK504" s="11"/>
      <c r="AL504" s="12"/>
      <c r="AM504" s="10"/>
      <c r="AN504" s="32"/>
      <c r="AO504" s="11"/>
      <c r="AP504" s="10"/>
      <c r="AQ504" s="12"/>
      <c r="AR504" s="10"/>
      <c r="AS504" s="8"/>
    </row>
    <row r="505" spans="34:45" ht="14.25" customHeight="1" x14ac:dyDescent="0.25">
      <c r="AH505" s="5"/>
      <c r="AI505" s="9"/>
      <c r="AJ505" s="10"/>
      <c r="AK505" s="11"/>
      <c r="AL505" s="12"/>
      <c r="AM505" s="10"/>
      <c r="AN505" s="32"/>
      <c r="AO505" s="11"/>
      <c r="AP505" s="10"/>
      <c r="AQ505" s="12"/>
      <c r="AR505" s="10"/>
      <c r="AS505" s="8"/>
    </row>
    <row r="506" spans="34:45" ht="14.25" customHeight="1" x14ac:dyDescent="0.25">
      <c r="AH506" s="5"/>
      <c r="AI506" s="9"/>
      <c r="AJ506" s="10"/>
      <c r="AK506" s="11"/>
      <c r="AL506" s="12"/>
      <c r="AM506" s="10"/>
      <c r="AN506" s="32"/>
      <c r="AO506" s="11"/>
      <c r="AP506" s="10"/>
      <c r="AQ506" s="12"/>
      <c r="AR506" s="10"/>
      <c r="AS506" s="8"/>
    </row>
    <row r="507" spans="34:45" ht="14.25" customHeight="1" x14ac:dyDescent="0.25">
      <c r="AH507" s="5"/>
      <c r="AI507" s="9"/>
      <c r="AJ507" s="10"/>
      <c r="AK507" s="11"/>
      <c r="AL507" s="12"/>
      <c r="AM507" s="10"/>
      <c r="AN507" s="32"/>
      <c r="AO507" s="11"/>
      <c r="AP507" s="10"/>
      <c r="AQ507" s="12"/>
      <c r="AR507" s="10"/>
      <c r="AS507" s="8"/>
    </row>
    <row r="508" spans="34:45" ht="14.25" customHeight="1" x14ac:dyDescent="0.25">
      <c r="AH508" s="5"/>
      <c r="AI508" s="9"/>
      <c r="AJ508" s="10"/>
      <c r="AK508" s="11"/>
      <c r="AL508" s="12"/>
      <c r="AM508" s="10"/>
      <c r="AN508" s="32"/>
      <c r="AO508" s="11"/>
      <c r="AP508" s="10"/>
      <c r="AQ508" s="12"/>
      <c r="AR508" s="10"/>
      <c r="AS508" s="8"/>
    </row>
    <row r="509" spans="34:45" ht="14.25" customHeight="1" x14ac:dyDescent="0.25">
      <c r="AH509" s="5"/>
      <c r="AI509" s="9"/>
      <c r="AJ509" s="10"/>
      <c r="AK509" s="11"/>
      <c r="AL509" s="12"/>
      <c r="AM509" s="10"/>
      <c r="AN509" s="32"/>
      <c r="AO509" s="11"/>
      <c r="AP509" s="10"/>
      <c r="AQ509" s="12"/>
      <c r="AR509" s="10"/>
      <c r="AS509" s="8"/>
    </row>
    <row r="510" spans="34:45" ht="14.25" customHeight="1" x14ac:dyDescent="0.25">
      <c r="AH510" s="5"/>
      <c r="AI510" s="9"/>
      <c r="AJ510" s="10"/>
      <c r="AK510" s="11"/>
      <c r="AL510" s="12"/>
      <c r="AM510" s="10"/>
      <c r="AN510" s="32"/>
      <c r="AO510" s="11"/>
      <c r="AP510" s="10"/>
      <c r="AQ510" s="12"/>
      <c r="AR510" s="10"/>
      <c r="AS510" s="8"/>
    </row>
    <row r="511" spans="34:45" ht="14.25" customHeight="1" x14ac:dyDescent="0.25">
      <c r="AH511" s="5"/>
      <c r="AI511" s="9"/>
      <c r="AJ511" s="10"/>
      <c r="AK511" s="11"/>
      <c r="AL511" s="12"/>
      <c r="AM511" s="10"/>
      <c r="AN511" s="32"/>
      <c r="AO511" s="11"/>
      <c r="AP511" s="10"/>
      <c r="AQ511" s="12"/>
      <c r="AR511" s="10"/>
      <c r="AS511" s="8"/>
    </row>
    <row r="512" spans="34:45" ht="14.25" customHeight="1" x14ac:dyDescent="0.25">
      <c r="AH512" s="5"/>
      <c r="AI512" s="9"/>
      <c r="AJ512" s="10"/>
      <c r="AK512" s="11"/>
      <c r="AL512" s="12"/>
      <c r="AM512" s="10"/>
      <c r="AN512" s="32"/>
      <c r="AO512" s="11"/>
      <c r="AP512" s="10"/>
      <c r="AQ512" s="12"/>
      <c r="AR512" s="10"/>
      <c r="AS512" s="8"/>
    </row>
    <row r="513" spans="34:45" ht="14.25" customHeight="1" x14ac:dyDescent="0.25">
      <c r="AH513" s="5"/>
      <c r="AI513" s="9"/>
      <c r="AJ513" s="10"/>
      <c r="AK513" s="11"/>
      <c r="AL513" s="12"/>
      <c r="AM513" s="10"/>
      <c r="AN513" s="32"/>
      <c r="AO513" s="11"/>
      <c r="AP513" s="10"/>
      <c r="AQ513" s="12"/>
      <c r="AR513" s="10"/>
      <c r="AS513" s="8"/>
    </row>
    <row r="514" spans="34:45" ht="14.25" customHeight="1" x14ac:dyDescent="0.25">
      <c r="AH514" s="5"/>
      <c r="AI514" s="9"/>
      <c r="AJ514" s="10"/>
      <c r="AK514" s="11"/>
      <c r="AL514" s="12"/>
      <c r="AM514" s="10"/>
      <c r="AN514" s="32"/>
      <c r="AO514" s="11"/>
      <c r="AP514" s="10"/>
      <c r="AQ514" s="12"/>
      <c r="AR514" s="10"/>
      <c r="AS514" s="8"/>
    </row>
    <row r="515" spans="34:45" ht="14.25" customHeight="1" x14ac:dyDescent="0.25">
      <c r="AH515" s="5"/>
      <c r="AI515" s="9"/>
      <c r="AJ515" s="10"/>
      <c r="AK515" s="11"/>
      <c r="AL515" s="12"/>
      <c r="AM515" s="10"/>
      <c r="AN515" s="32"/>
      <c r="AO515" s="11"/>
      <c r="AP515" s="10"/>
      <c r="AQ515" s="12"/>
      <c r="AR515" s="10"/>
      <c r="AS515" s="8"/>
    </row>
    <row r="516" spans="34:45" ht="14.25" customHeight="1" x14ac:dyDescent="0.25">
      <c r="AH516" s="5"/>
      <c r="AI516" s="9"/>
      <c r="AJ516" s="10"/>
      <c r="AK516" s="11"/>
      <c r="AL516" s="12"/>
      <c r="AM516" s="10"/>
      <c r="AN516" s="32"/>
      <c r="AO516" s="11"/>
      <c r="AP516" s="10"/>
      <c r="AQ516" s="12"/>
      <c r="AR516" s="10"/>
      <c r="AS516" s="8"/>
    </row>
    <row r="517" spans="34:45" ht="14.25" customHeight="1" x14ac:dyDescent="0.25">
      <c r="AH517" s="5"/>
      <c r="AI517" s="9"/>
      <c r="AJ517" s="10"/>
      <c r="AK517" s="11"/>
      <c r="AL517" s="12"/>
      <c r="AM517" s="10"/>
      <c r="AN517" s="32"/>
      <c r="AO517" s="11"/>
      <c r="AP517" s="10"/>
      <c r="AQ517" s="12"/>
      <c r="AR517" s="10"/>
      <c r="AS517" s="8"/>
    </row>
    <row r="518" spans="34:45" ht="14.25" customHeight="1" x14ac:dyDescent="0.25">
      <c r="AH518" s="5"/>
      <c r="AI518" s="9"/>
      <c r="AJ518" s="10"/>
      <c r="AK518" s="11"/>
      <c r="AL518" s="12"/>
      <c r="AM518" s="10"/>
      <c r="AN518" s="32"/>
      <c r="AO518" s="11"/>
      <c r="AP518" s="10"/>
      <c r="AQ518" s="12"/>
      <c r="AR518" s="10"/>
      <c r="AS518" s="8"/>
    </row>
    <row r="519" spans="34:45" ht="14.25" customHeight="1" x14ac:dyDescent="0.25">
      <c r="AH519" s="5"/>
      <c r="AI519" s="9"/>
      <c r="AJ519" s="10"/>
      <c r="AK519" s="11"/>
      <c r="AL519" s="12"/>
      <c r="AM519" s="10"/>
      <c r="AN519" s="32"/>
      <c r="AO519" s="11"/>
      <c r="AP519" s="10"/>
      <c r="AQ519" s="12"/>
      <c r="AR519" s="10"/>
      <c r="AS519" s="8"/>
    </row>
    <row r="520" spans="34:45" ht="14.25" customHeight="1" x14ac:dyDescent="0.25">
      <c r="AH520" s="5"/>
      <c r="AI520" s="9"/>
      <c r="AJ520" s="10"/>
      <c r="AK520" s="11"/>
      <c r="AL520" s="12"/>
      <c r="AM520" s="10"/>
      <c r="AN520" s="32"/>
      <c r="AO520" s="11"/>
      <c r="AP520" s="10"/>
      <c r="AQ520" s="12"/>
      <c r="AR520" s="10"/>
      <c r="AS520" s="8"/>
    </row>
    <row r="521" spans="34:45" ht="14.25" customHeight="1" x14ac:dyDescent="0.25">
      <c r="AH521" s="5"/>
      <c r="AI521" s="9"/>
      <c r="AJ521" s="10"/>
      <c r="AK521" s="11"/>
      <c r="AL521" s="12"/>
      <c r="AM521" s="10"/>
      <c r="AN521" s="32"/>
      <c r="AO521" s="11"/>
      <c r="AP521" s="10"/>
      <c r="AQ521" s="12"/>
      <c r="AR521" s="10"/>
      <c r="AS521" s="8"/>
    </row>
    <row r="522" spans="34:45" ht="14.25" customHeight="1" x14ac:dyDescent="0.25">
      <c r="AH522" s="5"/>
      <c r="AI522" s="9"/>
      <c r="AJ522" s="10"/>
      <c r="AK522" s="11"/>
      <c r="AL522" s="12"/>
      <c r="AM522" s="10"/>
      <c r="AN522" s="32"/>
      <c r="AO522" s="11"/>
      <c r="AP522" s="10"/>
      <c r="AQ522" s="12"/>
      <c r="AR522" s="10"/>
      <c r="AS522" s="8"/>
    </row>
    <row r="523" spans="34:45" ht="14.25" customHeight="1" x14ac:dyDescent="0.25">
      <c r="AH523" s="5"/>
      <c r="AI523" s="9"/>
      <c r="AJ523" s="10"/>
      <c r="AK523" s="11"/>
      <c r="AL523" s="12"/>
      <c r="AM523" s="10"/>
      <c r="AN523" s="32"/>
      <c r="AO523" s="11"/>
      <c r="AP523" s="10"/>
      <c r="AQ523" s="12"/>
      <c r="AR523" s="10"/>
      <c r="AS523" s="8"/>
    </row>
    <row r="524" spans="34:45" ht="14.25" customHeight="1" x14ac:dyDescent="0.25">
      <c r="AH524" s="5"/>
      <c r="AI524" s="9"/>
      <c r="AJ524" s="10"/>
      <c r="AK524" s="11"/>
      <c r="AL524" s="12"/>
      <c r="AM524" s="10"/>
      <c r="AN524" s="32"/>
      <c r="AO524" s="11"/>
      <c r="AP524" s="10"/>
      <c r="AQ524" s="12"/>
      <c r="AR524" s="10"/>
      <c r="AS524" s="8"/>
    </row>
    <row r="525" spans="34:45" ht="14.25" customHeight="1" x14ac:dyDescent="0.25">
      <c r="AH525" s="5"/>
      <c r="AI525" s="9"/>
      <c r="AJ525" s="10"/>
      <c r="AK525" s="11"/>
      <c r="AL525" s="12"/>
      <c r="AM525" s="10"/>
      <c r="AN525" s="32"/>
      <c r="AO525" s="11"/>
      <c r="AP525" s="10"/>
      <c r="AQ525" s="12"/>
      <c r="AR525" s="10"/>
      <c r="AS525" s="8"/>
    </row>
    <row r="526" spans="34:45" ht="14.25" customHeight="1" x14ac:dyDescent="0.25">
      <c r="AH526" s="5"/>
      <c r="AI526" s="9"/>
      <c r="AJ526" s="10"/>
      <c r="AK526" s="11"/>
      <c r="AL526" s="12"/>
      <c r="AM526" s="10"/>
      <c r="AN526" s="32"/>
      <c r="AO526" s="11"/>
      <c r="AP526" s="10"/>
      <c r="AQ526" s="12"/>
      <c r="AR526" s="10"/>
      <c r="AS526" s="8"/>
    </row>
    <row r="527" spans="34:45" ht="14.25" customHeight="1" x14ac:dyDescent="0.25">
      <c r="AH527" s="5"/>
      <c r="AI527" s="9"/>
      <c r="AJ527" s="10"/>
      <c r="AK527" s="11"/>
      <c r="AL527" s="12"/>
      <c r="AM527" s="10"/>
      <c r="AN527" s="32"/>
      <c r="AO527" s="11"/>
      <c r="AP527" s="10"/>
      <c r="AQ527" s="12"/>
      <c r="AR527" s="10"/>
      <c r="AS527" s="8"/>
    </row>
    <row r="528" spans="34:45" ht="14.25" customHeight="1" x14ac:dyDescent="0.25">
      <c r="AH528" s="5"/>
      <c r="AI528" s="9"/>
      <c r="AJ528" s="10"/>
      <c r="AK528" s="11"/>
      <c r="AL528" s="12"/>
      <c r="AM528" s="10"/>
      <c r="AN528" s="32"/>
      <c r="AO528" s="11"/>
      <c r="AP528" s="10"/>
      <c r="AQ528" s="12"/>
      <c r="AR528" s="10"/>
      <c r="AS528" s="8"/>
    </row>
    <row r="529" spans="34:45" ht="14.25" customHeight="1" x14ac:dyDescent="0.25">
      <c r="AH529" s="5"/>
      <c r="AI529" s="9"/>
      <c r="AJ529" s="10"/>
      <c r="AK529" s="11"/>
      <c r="AL529" s="12"/>
      <c r="AM529" s="10"/>
      <c r="AN529" s="32"/>
      <c r="AO529" s="11"/>
      <c r="AP529" s="10"/>
      <c r="AQ529" s="12"/>
      <c r="AR529" s="10"/>
      <c r="AS529" s="8"/>
    </row>
    <row r="530" spans="34:45" ht="14.25" customHeight="1" x14ac:dyDescent="0.25">
      <c r="AH530" s="5"/>
      <c r="AI530" s="9"/>
      <c r="AJ530" s="10"/>
      <c r="AK530" s="11"/>
      <c r="AL530" s="12"/>
      <c r="AM530" s="10"/>
      <c r="AN530" s="32"/>
      <c r="AO530" s="11"/>
      <c r="AP530" s="10"/>
      <c r="AQ530" s="12"/>
      <c r="AR530" s="10"/>
      <c r="AS530" s="8"/>
    </row>
    <row r="531" spans="34:45" ht="14.25" customHeight="1" x14ac:dyDescent="0.25">
      <c r="AH531" s="5"/>
      <c r="AI531" s="9"/>
      <c r="AJ531" s="10"/>
      <c r="AK531" s="11"/>
      <c r="AL531" s="12"/>
      <c r="AM531" s="10"/>
      <c r="AN531" s="32"/>
      <c r="AO531" s="11"/>
      <c r="AP531" s="10"/>
      <c r="AQ531" s="12"/>
      <c r="AR531" s="10"/>
      <c r="AS531" s="8"/>
    </row>
    <row r="532" spans="34:45" ht="14.25" customHeight="1" x14ac:dyDescent="0.25">
      <c r="AH532" s="5"/>
      <c r="AI532" s="9"/>
      <c r="AJ532" s="10"/>
      <c r="AK532" s="11"/>
      <c r="AL532" s="12"/>
      <c r="AM532" s="10"/>
      <c r="AN532" s="32"/>
      <c r="AO532" s="11"/>
      <c r="AP532" s="10"/>
      <c r="AQ532" s="12"/>
      <c r="AR532" s="10"/>
      <c r="AS532" s="8"/>
    </row>
    <row r="533" spans="34:45" ht="14.25" customHeight="1" x14ac:dyDescent="0.25">
      <c r="AH533" s="5"/>
      <c r="AI533" s="9"/>
      <c r="AJ533" s="10"/>
      <c r="AK533" s="11"/>
      <c r="AL533" s="12"/>
      <c r="AM533" s="10"/>
      <c r="AN533" s="32"/>
      <c r="AO533" s="11"/>
      <c r="AP533" s="10"/>
      <c r="AQ533" s="12"/>
      <c r="AR533" s="10"/>
      <c r="AS533" s="8"/>
    </row>
    <row r="534" spans="34:45" ht="14.25" customHeight="1" x14ac:dyDescent="0.25">
      <c r="AH534" s="5"/>
      <c r="AI534" s="9"/>
      <c r="AJ534" s="10"/>
      <c r="AK534" s="11"/>
      <c r="AL534" s="12"/>
      <c r="AM534" s="10"/>
      <c r="AN534" s="32"/>
      <c r="AO534" s="11"/>
      <c r="AP534" s="10"/>
      <c r="AQ534" s="12"/>
      <c r="AR534" s="10"/>
      <c r="AS534" s="8"/>
    </row>
    <row r="535" spans="34:45" ht="14.25" customHeight="1" x14ac:dyDescent="0.25">
      <c r="AH535" s="5"/>
      <c r="AI535" s="9"/>
      <c r="AJ535" s="10"/>
      <c r="AK535" s="11"/>
      <c r="AL535" s="12"/>
      <c r="AM535" s="10"/>
      <c r="AN535" s="32"/>
      <c r="AO535" s="11"/>
      <c r="AP535" s="10"/>
      <c r="AQ535" s="12"/>
      <c r="AR535" s="10"/>
      <c r="AS535" s="8"/>
    </row>
    <row r="536" spans="34:45" ht="14.25" customHeight="1" x14ac:dyDescent="0.25">
      <c r="AH536" s="5"/>
      <c r="AI536" s="9"/>
      <c r="AJ536" s="10"/>
      <c r="AK536" s="11"/>
      <c r="AL536" s="12"/>
      <c r="AM536" s="10"/>
      <c r="AN536" s="32"/>
      <c r="AO536" s="11"/>
      <c r="AP536" s="10"/>
      <c r="AQ536" s="12"/>
      <c r="AR536" s="10"/>
      <c r="AS536" s="8"/>
    </row>
    <row r="537" spans="34:45" ht="14.25" customHeight="1" x14ac:dyDescent="0.25">
      <c r="AH537" s="5"/>
      <c r="AI537" s="9"/>
      <c r="AJ537" s="10"/>
      <c r="AK537" s="11"/>
      <c r="AL537" s="12"/>
      <c r="AM537" s="10"/>
      <c r="AN537" s="32"/>
      <c r="AO537" s="11"/>
      <c r="AP537" s="10"/>
      <c r="AQ537" s="12"/>
      <c r="AR537" s="10"/>
      <c r="AS537" s="8"/>
    </row>
    <row r="538" spans="34:45" ht="14.25" customHeight="1" x14ac:dyDescent="0.25">
      <c r="AH538" s="5"/>
      <c r="AI538" s="9"/>
      <c r="AJ538" s="10"/>
      <c r="AK538" s="11"/>
      <c r="AL538" s="12"/>
      <c r="AM538" s="10"/>
      <c r="AN538" s="32"/>
      <c r="AO538" s="11"/>
      <c r="AP538" s="10"/>
      <c r="AQ538" s="12"/>
      <c r="AR538" s="10"/>
      <c r="AS538" s="8"/>
    </row>
    <row r="539" spans="34:45" ht="14.25" customHeight="1" x14ac:dyDescent="0.25">
      <c r="AH539" s="5"/>
      <c r="AI539" s="9"/>
      <c r="AJ539" s="10"/>
      <c r="AK539" s="11"/>
      <c r="AL539" s="12"/>
      <c r="AM539" s="10"/>
      <c r="AN539" s="32"/>
      <c r="AO539" s="11"/>
      <c r="AP539" s="10"/>
      <c r="AQ539" s="12"/>
      <c r="AR539" s="10"/>
      <c r="AS539" s="8"/>
    </row>
    <row r="540" spans="34:45" ht="14.25" customHeight="1" x14ac:dyDescent="0.25">
      <c r="AH540" s="5"/>
      <c r="AI540" s="9"/>
      <c r="AJ540" s="10"/>
      <c r="AK540" s="11"/>
      <c r="AL540" s="12"/>
      <c r="AM540" s="10"/>
      <c r="AN540" s="32"/>
      <c r="AO540" s="11"/>
      <c r="AP540" s="10"/>
      <c r="AQ540" s="12"/>
      <c r="AR540" s="10"/>
      <c r="AS540" s="8"/>
    </row>
    <row r="541" spans="34:45" ht="14.25" customHeight="1" x14ac:dyDescent="0.25">
      <c r="AH541" s="5"/>
      <c r="AI541" s="9"/>
      <c r="AJ541" s="10"/>
      <c r="AK541" s="11"/>
      <c r="AL541" s="12"/>
      <c r="AM541" s="10"/>
      <c r="AN541" s="32"/>
      <c r="AO541" s="11"/>
      <c r="AP541" s="10"/>
      <c r="AQ541" s="12"/>
      <c r="AR541" s="10"/>
      <c r="AS541" s="8"/>
    </row>
    <row r="542" spans="34:45" ht="14.25" customHeight="1" x14ac:dyDescent="0.25">
      <c r="AH542" s="5"/>
      <c r="AI542" s="9"/>
      <c r="AJ542" s="10"/>
      <c r="AK542" s="11"/>
      <c r="AL542" s="12"/>
      <c r="AM542" s="10"/>
      <c r="AN542" s="32"/>
      <c r="AO542" s="11"/>
      <c r="AP542" s="10"/>
      <c r="AQ542" s="12"/>
      <c r="AR542" s="10"/>
      <c r="AS542" s="8"/>
    </row>
    <row r="543" spans="34:45" ht="14.25" customHeight="1" x14ac:dyDescent="0.25">
      <c r="AH543" s="5"/>
      <c r="AI543" s="9"/>
      <c r="AJ543" s="10"/>
      <c r="AK543" s="11"/>
      <c r="AL543" s="12"/>
      <c r="AM543" s="10"/>
      <c r="AN543" s="32"/>
      <c r="AO543" s="11"/>
      <c r="AP543" s="10"/>
      <c r="AQ543" s="12"/>
      <c r="AR543" s="10"/>
      <c r="AS543" s="8"/>
    </row>
    <row r="544" spans="34:45" ht="14.25" customHeight="1" x14ac:dyDescent="0.25">
      <c r="AH544" s="5"/>
      <c r="AI544" s="9"/>
      <c r="AJ544" s="10"/>
      <c r="AK544" s="11"/>
      <c r="AL544" s="12"/>
      <c r="AM544" s="10"/>
      <c r="AN544" s="32"/>
      <c r="AO544" s="11"/>
      <c r="AP544" s="10"/>
      <c r="AQ544" s="12"/>
      <c r="AR544" s="10"/>
      <c r="AS544" s="8"/>
    </row>
    <row r="545" spans="34:45" ht="14.25" customHeight="1" x14ac:dyDescent="0.25">
      <c r="AH545" s="5"/>
      <c r="AI545" s="9"/>
      <c r="AJ545" s="10"/>
      <c r="AK545" s="11"/>
      <c r="AL545" s="12"/>
      <c r="AM545" s="10"/>
      <c r="AN545" s="32"/>
      <c r="AO545" s="11"/>
      <c r="AP545" s="10"/>
      <c r="AQ545" s="12"/>
      <c r="AR545" s="10"/>
      <c r="AS545" s="8"/>
    </row>
    <row r="546" spans="34:45" ht="14.25" customHeight="1" x14ac:dyDescent="0.25">
      <c r="AH546" s="5"/>
      <c r="AI546" s="9"/>
      <c r="AJ546" s="10"/>
      <c r="AK546" s="11"/>
      <c r="AL546" s="12"/>
      <c r="AM546" s="10"/>
      <c r="AN546" s="32"/>
      <c r="AO546" s="11"/>
      <c r="AP546" s="10"/>
      <c r="AQ546" s="12"/>
      <c r="AR546" s="10"/>
      <c r="AS546" s="8"/>
    </row>
    <row r="547" spans="34:45" ht="14.25" customHeight="1" x14ac:dyDescent="0.25">
      <c r="AH547" s="5"/>
      <c r="AI547" s="9"/>
      <c r="AJ547" s="10"/>
      <c r="AK547" s="11"/>
      <c r="AL547" s="12"/>
      <c r="AM547" s="10"/>
      <c r="AN547" s="32"/>
      <c r="AO547" s="11"/>
      <c r="AP547" s="10"/>
      <c r="AQ547" s="12"/>
      <c r="AR547" s="10"/>
      <c r="AS547" s="8"/>
    </row>
    <row r="548" spans="34:45" ht="14.25" customHeight="1" x14ac:dyDescent="0.25">
      <c r="AH548" s="5"/>
      <c r="AI548" s="9"/>
      <c r="AJ548" s="10"/>
      <c r="AK548" s="11"/>
      <c r="AL548" s="12"/>
      <c r="AM548" s="10"/>
      <c r="AN548" s="32"/>
      <c r="AO548" s="11"/>
      <c r="AP548" s="10"/>
      <c r="AQ548" s="12"/>
      <c r="AR548" s="10"/>
      <c r="AS548" s="8"/>
    </row>
    <row r="549" spans="34:45" ht="14.25" customHeight="1" x14ac:dyDescent="0.25">
      <c r="AH549" s="5"/>
      <c r="AI549" s="9"/>
      <c r="AJ549" s="10"/>
      <c r="AK549" s="11"/>
      <c r="AL549" s="12"/>
      <c r="AM549" s="10"/>
      <c r="AN549" s="32"/>
      <c r="AO549" s="11"/>
      <c r="AP549" s="10"/>
      <c r="AQ549" s="12"/>
      <c r="AR549" s="10"/>
      <c r="AS549" s="8"/>
    </row>
    <row r="550" spans="34:45" ht="14.25" customHeight="1" x14ac:dyDescent="0.25">
      <c r="AH550" s="5"/>
      <c r="AI550" s="9"/>
      <c r="AJ550" s="10"/>
      <c r="AK550" s="11"/>
      <c r="AL550" s="12"/>
      <c r="AM550" s="10"/>
      <c r="AN550" s="32"/>
      <c r="AO550" s="11"/>
      <c r="AP550" s="10"/>
      <c r="AQ550" s="12"/>
      <c r="AR550" s="10"/>
      <c r="AS550" s="8"/>
    </row>
    <row r="551" spans="34:45" ht="14.25" customHeight="1" x14ac:dyDescent="0.25">
      <c r="AH551" s="5"/>
      <c r="AI551" s="9"/>
      <c r="AJ551" s="10"/>
      <c r="AK551" s="11"/>
      <c r="AL551" s="12"/>
      <c r="AM551" s="10"/>
      <c r="AN551" s="32"/>
      <c r="AO551" s="11"/>
      <c r="AP551" s="10"/>
      <c r="AQ551" s="12"/>
      <c r="AR551" s="10"/>
      <c r="AS551" s="8"/>
    </row>
    <row r="552" spans="34:45" ht="14.25" customHeight="1" x14ac:dyDescent="0.25">
      <c r="AH552" s="5"/>
      <c r="AI552" s="9"/>
      <c r="AJ552" s="10"/>
      <c r="AK552" s="11"/>
      <c r="AL552" s="12"/>
      <c r="AM552" s="10"/>
      <c r="AN552" s="32"/>
      <c r="AO552" s="11"/>
      <c r="AP552" s="10"/>
      <c r="AQ552" s="12"/>
      <c r="AR552" s="10"/>
      <c r="AS552" s="8"/>
    </row>
    <row r="553" spans="34:45" ht="14.25" customHeight="1" x14ac:dyDescent="0.25">
      <c r="AH553" s="5"/>
      <c r="AI553" s="9"/>
      <c r="AJ553" s="10"/>
      <c r="AK553" s="11"/>
      <c r="AL553" s="12"/>
      <c r="AM553" s="10"/>
      <c r="AN553" s="32"/>
      <c r="AO553" s="11"/>
      <c r="AP553" s="10"/>
      <c r="AQ553" s="12"/>
      <c r="AR553" s="10"/>
      <c r="AS553" s="8"/>
    </row>
    <row r="554" spans="34:45" ht="14.25" customHeight="1" x14ac:dyDescent="0.25">
      <c r="AH554" s="5"/>
      <c r="AI554" s="9"/>
      <c r="AJ554" s="10"/>
      <c r="AK554" s="11"/>
      <c r="AL554" s="12"/>
      <c r="AM554" s="10"/>
      <c r="AN554" s="32"/>
      <c r="AO554" s="11"/>
      <c r="AP554" s="10"/>
      <c r="AQ554" s="12"/>
      <c r="AR554" s="10"/>
      <c r="AS554" s="8"/>
    </row>
    <row r="555" spans="34:45" ht="14.25" customHeight="1" x14ac:dyDescent="0.25">
      <c r="AH555" s="5"/>
      <c r="AI555" s="9"/>
      <c r="AJ555" s="10"/>
      <c r="AK555" s="11"/>
      <c r="AL555" s="12"/>
      <c r="AM555" s="10"/>
      <c r="AN555" s="32"/>
      <c r="AO555" s="11"/>
      <c r="AP555" s="10"/>
      <c r="AQ555" s="12"/>
      <c r="AR555" s="10"/>
      <c r="AS555" s="8"/>
    </row>
    <row r="556" spans="34:45" ht="14.25" customHeight="1" x14ac:dyDescent="0.25">
      <c r="AH556" s="5"/>
      <c r="AI556" s="9"/>
      <c r="AJ556" s="10"/>
      <c r="AK556" s="11"/>
      <c r="AL556" s="12"/>
      <c r="AM556" s="10"/>
      <c r="AN556" s="32"/>
      <c r="AO556" s="11"/>
      <c r="AP556" s="10"/>
      <c r="AQ556" s="12"/>
      <c r="AR556" s="10"/>
      <c r="AS556" s="8"/>
    </row>
    <row r="557" spans="34:45" ht="14.25" customHeight="1" x14ac:dyDescent="0.25">
      <c r="AH557" s="5"/>
      <c r="AI557" s="9"/>
      <c r="AJ557" s="10"/>
      <c r="AK557" s="11"/>
      <c r="AL557" s="12"/>
      <c r="AM557" s="10"/>
      <c r="AN557" s="32"/>
      <c r="AO557" s="11"/>
      <c r="AP557" s="10"/>
      <c r="AQ557" s="12"/>
      <c r="AR557" s="10"/>
      <c r="AS557" s="8"/>
    </row>
    <row r="558" spans="34:45" ht="14.25" customHeight="1" x14ac:dyDescent="0.25">
      <c r="AH558" s="5"/>
      <c r="AI558" s="9"/>
      <c r="AJ558" s="10"/>
      <c r="AK558" s="11"/>
      <c r="AL558" s="12"/>
      <c r="AM558" s="10"/>
      <c r="AN558" s="32"/>
      <c r="AO558" s="11"/>
      <c r="AP558" s="10"/>
      <c r="AQ558" s="12"/>
      <c r="AR558" s="10"/>
      <c r="AS558" s="8"/>
    </row>
    <row r="559" spans="34:45" ht="14.25" customHeight="1" x14ac:dyDescent="0.25">
      <c r="AH559" s="5"/>
      <c r="AI559" s="9"/>
      <c r="AJ559" s="10"/>
      <c r="AK559" s="11"/>
      <c r="AL559" s="12"/>
      <c r="AM559" s="10"/>
      <c r="AN559" s="32"/>
      <c r="AO559" s="11"/>
      <c r="AP559" s="10"/>
      <c r="AQ559" s="12"/>
      <c r="AR559" s="10"/>
      <c r="AS559" s="8"/>
    </row>
    <row r="560" spans="34:45" ht="14.25" customHeight="1" x14ac:dyDescent="0.25">
      <c r="AH560" s="5"/>
      <c r="AI560" s="9"/>
      <c r="AJ560" s="10"/>
      <c r="AK560" s="11"/>
      <c r="AL560" s="12"/>
      <c r="AM560" s="10"/>
      <c r="AN560" s="32"/>
      <c r="AO560" s="11"/>
      <c r="AP560" s="10"/>
      <c r="AQ560" s="12"/>
      <c r="AR560" s="10"/>
      <c r="AS560" s="8"/>
    </row>
    <row r="561" spans="34:45" ht="14.25" customHeight="1" x14ac:dyDescent="0.25">
      <c r="AH561" s="5"/>
      <c r="AI561" s="9"/>
      <c r="AJ561" s="10"/>
      <c r="AK561" s="11"/>
      <c r="AL561" s="12"/>
      <c r="AM561" s="10"/>
      <c r="AN561" s="32"/>
      <c r="AO561" s="11"/>
      <c r="AP561" s="10"/>
      <c r="AQ561" s="12"/>
      <c r="AR561" s="10"/>
      <c r="AS561" s="8"/>
    </row>
    <row r="562" spans="34:45" ht="14.25" customHeight="1" x14ac:dyDescent="0.25">
      <c r="AH562" s="5"/>
      <c r="AI562" s="9"/>
      <c r="AJ562" s="10"/>
      <c r="AK562" s="11"/>
      <c r="AL562" s="12"/>
      <c r="AM562" s="10"/>
      <c r="AN562" s="32"/>
      <c r="AO562" s="11"/>
      <c r="AP562" s="10"/>
      <c r="AQ562" s="12"/>
      <c r="AR562" s="10"/>
      <c r="AS562" s="8"/>
    </row>
    <row r="563" spans="34:45" ht="14.25" customHeight="1" x14ac:dyDescent="0.25">
      <c r="AH563" s="5"/>
      <c r="AI563" s="9"/>
      <c r="AJ563" s="10"/>
      <c r="AK563" s="11"/>
      <c r="AL563" s="12"/>
      <c r="AM563" s="10"/>
      <c r="AN563" s="32"/>
      <c r="AO563" s="11"/>
      <c r="AP563" s="10"/>
      <c r="AQ563" s="12"/>
      <c r="AR563" s="10"/>
      <c r="AS563" s="8"/>
    </row>
    <row r="564" spans="34:45" ht="14.25" customHeight="1" x14ac:dyDescent="0.25">
      <c r="AH564" s="5"/>
      <c r="AI564" s="9"/>
      <c r="AJ564" s="10"/>
      <c r="AK564" s="11"/>
      <c r="AL564" s="12"/>
      <c r="AM564" s="10"/>
      <c r="AN564" s="32"/>
      <c r="AO564" s="11"/>
      <c r="AP564" s="10"/>
      <c r="AQ564" s="12"/>
      <c r="AR564" s="10"/>
      <c r="AS564" s="8"/>
    </row>
    <row r="565" spans="34:45" ht="14.25" customHeight="1" x14ac:dyDescent="0.25">
      <c r="AH565" s="5"/>
      <c r="AI565" s="9"/>
      <c r="AJ565" s="10"/>
      <c r="AK565" s="11"/>
      <c r="AL565" s="12"/>
      <c r="AM565" s="10"/>
      <c r="AN565" s="32"/>
      <c r="AO565" s="11"/>
      <c r="AP565" s="10"/>
      <c r="AQ565" s="12"/>
      <c r="AR565" s="10"/>
      <c r="AS565" s="8"/>
    </row>
    <row r="566" spans="34:45" ht="14.25" customHeight="1" x14ac:dyDescent="0.25">
      <c r="AH566" s="5"/>
      <c r="AI566" s="9"/>
      <c r="AJ566" s="10"/>
      <c r="AK566" s="11"/>
      <c r="AL566" s="12"/>
      <c r="AM566" s="10"/>
      <c r="AN566" s="32"/>
      <c r="AO566" s="11"/>
      <c r="AP566" s="10"/>
      <c r="AQ566" s="12"/>
      <c r="AR566" s="10"/>
      <c r="AS566" s="8"/>
    </row>
    <row r="567" spans="34:45" ht="14.25" customHeight="1" x14ac:dyDescent="0.25">
      <c r="AH567" s="5"/>
      <c r="AI567" s="9"/>
      <c r="AJ567" s="10"/>
      <c r="AK567" s="11"/>
      <c r="AL567" s="12"/>
      <c r="AM567" s="10"/>
      <c r="AN567" s="32"/>
      <c r="AO567" s="11"/>
      <c r="AP567" s="10"/>
      <c r="AQ567" s="12"/>
      <c r="AR567" s="10"/>
      <c r="AS567" s="8"/>
    </row>
    <row r="568" spans="34:45" ht="14.25" customHeight="1" x14ac:dyDescent="0.25">
      <c r="AH568" s="5"/>
      <c r="AI568" s="9"/>
      <c r="AJ568" s="10"/>
      <c r="AK568" s="11"/>
      <c r="AL568" s="12"/>
      <c r="AM568" s="10"/>
      <c r="AN568" s="32"/>
      <c r="AO568" s="11"/>
      <c r="AP568" s="10"/>
      <c r="AQ568" s="12"/>
      <c r="AR568" s="10"/>
      <c r="AS568" s="8"/>
    </row>
    <row r="569" spans="34:45" ht="14.25" customHeight="1" x14ac:dyDescent="0.25">
      <c r="AH569" s="5"/>
      <c r="AI569" s="9"/>
      <c r="AJ569" s="10"/>
      <c r="AK569" s="11"/>
      <c r="AL569" s="12"/>
      <c r="AM569" s="10"/>
      <c r="AN569" s="32"/>
      <c r="AO569" s="11"/>
      <c r="AP569" s="10"/>
      <c r="AQ569" s="12"/>
      <c r="AR569" s="10"/>
      <c r="AS569" s="8"/>
    </row>
    <row r="570" spans="34:45" ht="14.25" customHeight="1" x14ac:dyDescent="0.25">
      <c r="AH570" s="5"/>
      <c r="AI570" s="9"/>
      <c r="AJ570" s="10"/>
      <c r="AK570" s="11"/>
      <c r="AL570" s="12"/>
      <c r="AM570" s="10"/>
      <c r="AN570" s="32"/>
      <c r="AO570" s="11"/>
      <c r="AP570" s="10"/>
      <c r="AQ570" s="12"/>
      <c r="AR570" s="10"/>
      <c r="AS570" s="8"/>
    </row>
    <row r="571" spans="34:45" ht="14.25" customHeight="1" x14ac:dyDescent="0.25">
      <c r="AH571" s="5"/>
      <c r="AI571" s="9"/>
      <c r="AJ571" s="10"/>
      <c r="AK571" s="11"/>
      <c r="AL571" s="12"/>
      <c r="AM571" s="10"/>
      <c r="AN571" s="32"/>
      <c r="AO571" s="11"/>
      <c r="AP571" s="10"/>
      <c r="AQ571" s="12"/>
      <c r="AR571" s="10"/>
      <c r="AS571" s="8"/>
    </row>
    <row r="572" spans="34:45" ht="14.25" customHeight="1" x14ac:dyDescent="0.25">
      <c r="AH572" s="5"/>
      <c r="AI572" s="9"/>
      <c r="AJ572" s="10"/>
      <c r="AK572" s="11"/>
      <c r="AL572" s="12"/>
      <c r="AM572" s="10"/>
      <c r="AN572" s="32"/>
      <c r="AO572" s="11"/>
      <c r="AP572" s="10"/>
      <c r="AQ572" s="12"/>
      <c r="AR572" s="10"/>
      <c r="AS572" s="8"/>
    </row>
    <row r="573" spans="34:45" ht="14.25" customHeight="1" x14ac:dyDescent="0.25">
      <c r="AH573" s="5"/>
      <c r="AI573" s="9"/>
      <c r="AJ573" s="10"/>
      <c r="AK573" s="11"/>
      <c r="AL573" s="12"/>
      <c r="AM573" s="10"/>
      <c r="AN573" s="32"/>
      <c r="AO573" s="11"/>
      <c r="AP573" s="10"/>
      <c r="AQ573" s="12"/>
      <c r="AR573" s="10"/>
      <c r="AS573" s="8"/>
    </row>
    <row r="574" spans="34:45" ht="14.25" customHeight="1" x14ac:dyDescent="0.25">
      <c r="AH574" s="5"/>
      <c r="AI574" s="9"/>
      <c r="AJ574" s="10"/>
      <c r="AK574" s="11"/>
      <c r="AL574" s="12"/>
      <c r="AM574" s="10"/>
      <c r="AN574" s="32"/>
      <c r="AO574" s="11"/>
      <c r="AP574" s="10"/>
      <c r="AQ574" s="12"/>
      <c r="AR574" s="10"/>
      <c r="AS574" s="8"/>
    </row>
    <row r="575" spans="34:45" ht="14.25" customHeight="1" x14ac:dyDescent="0.25">
      <c r="AH575" s="5"/>
      <c r="AI575" s="9"/>
      <c r="AJ575" s="10"/>
      <c r="AK575" s="11"/>
      <c r="AL575" s="12"/>
      <c r="AM575" s="10"/>
      <c r="AN575" s="32"/>
      <c r="AO575" s="11"/>
      <c r="AP575" s="10"/>
      <c r="AQ575" s="12"/>
      <c r="AR575" s="10"/>
      <c r="AS575" s="8"/>
    </row>
    <row r="576" spans="34:45" ht="14.25" customHeight="1" x14ac:dyDescent="0.25">
      <c r="AH576" s="5"/>
      <c r="AI576" s="9"/>
      <c r="AJ576" s="10"/>
      <c r="AK576" s="11"/>
      <c r="AL576" s="12"/>
      <c r="AM576" s="10"/>
      <c r="AN576" s="32"/>
      <c r="AO576" s="11"/>
      <c r="AP576" s="10"/>
      <c r="AQ576" s="12"/>
      <c r="AR576" s="10"/>
      <c r="AS576" s="8"/>
    </row>
    <row r="577" spans="34:45" ht="14.25" customHeight="1" x14ac:dyDescent="0.25">
      <c r="AH577" s="5"/>
      <c r="AI577" s="9"/>
      <c r="AJ577" s="10"/>
      <c r="AK577" s="11"/>
      <c r="AL577" s="12"/>
      <c r="AM577" s="10"/>
      <c r="AN577" s="32"/>
      <c r="AO577" s="11"/>
      <c r="AP577" s="10"/>
      <c r="AQ577" s="12"/>
      <c r="AR577" s="10"/>
      <c r="AS577" s="8"/>
    </row>
    <row r="578" spans="34:45" ht="14.25" customHeight="1" x14ac:dyDescent="0.25">
      <c r="AH578" s="5"/>
      <c r="AI578" s="9"/>
      <c r="AJ578" s="10"/>
      <c r="AK578" s="11"/>
      <c r="AL578" s="12"/>
      <c r="AM578" s="10"/>
      <c r="AN578" s="32"/>
      <c r="AO578" s="11"/>
      <c r="AP578" s="10"/>
      <c r="AQ578" s="12"/>
      <c r="AR578" s="10"/>
      <c r="AS578" s="8"/>
    </row>
    <row r="579" spans="34:45" ht="14.25" customHeight="1" x14ac:dyDescent="0.25">
      <c r="AH579" s="5"/>
      <c r="AI579" s="9"/>
      <c r="AJ579" s="10"/>
      <c r="AK579" s="11"/>
      <c r="AL579" s="12"/>
      <c r="AM579" s="10"/>
      <c r="AN579" s="32"/>
      <c r="AO579" s="11"/>
      <c r="AP579" s="10"/>
      <c r="AQ579" s="12"/>
      <c r="AR579" s="10"/>
      <c r="AS579" s="8"/>
    </row>
    <row r="580" spans="34:45" ht="14.25" customHeight="1" x14ac:dyDescent="0.25">
      <c r="AH580" s="5"/>
      <c r="AI580" s="9"/>
      <c r="AJ580" s="10"/>
      <c r="AK580" s="11"/>
      <c r="AL580" s="12"/>
      <c r="AM580" s="10"/>
      <c r="AN580" s="32"/>
      <c r="AO580" s="11"/>
      <c r="AP580" s="10"/>
      <c r="AQ580" s="12"/>
      <c r="AR580" s="10"/>
      <c r="AS580" s="8"/>
    </row>
    <row r="581" spans="34:45" ht="14.25" customHeight="1" x14ac:dyDescent="0.25">
      <c r="AH581" s="5"/>
      <c r="AI581" s="9"/>
      <c r="AJ581" s="10"/>
      <c r="AK581" s="11"/>
      <c r="AL581" s="12"/>
      <c r="AM581" s="10"/>
      <c r="AN581" s="32"/>
      <c r="AO581" s="11"/>
      <c r="AP581" s="10"/>
      <c r="AQ581" s="12"/>
      <c r="AR581" s="10"/>
      <c r="AS581" s="8"/>
    </row>
    <row r="582" spans="34:45" ht="14.25" customHeight="1" x14ac:dyDescent="0.25">
      <c r="AH582" s="5"/>
      <c r="AI582" s="9"/>
      <c r="AJ582" s="10"/>
      <c r="AK582" s="11"/>
      <c r="AL582" s="12"/>
      <c r="AM582" s="10"/>
      <c r="AN582" s="32"/>
      <c r="AO582" s="11"/>
      <c r="AP582" s="10"/>
      <c r="AQ582" s="12"/>
      <c r="AR582" s="10"/>
      <c r="AS582" s="8"/>
    </row>
    <row r="583" spans="34:45" ht="14.25" customHeight="1" x14ac:dyDescent="0.25">
      <c r="AH583" s="5"/>
      <c r="AI583" s="9"/>
      <c r="AJ583" s="10"/>
      <c r="AK583" s="11"/>
      <c r="AL583" s="12"/>
      <c r="AM583" s="10"/>
      <c r="AN583" s="32"/>
      <c r="AO583" s="11"/>
      <c r="AP583" s="10"/>
      <c r="AQ583" s="12"/>
      <c r="AR583" s="10"/>
      <c r="AS583" s="8"/>
    </row>
    <row r="584" spans="34:45" ht="14.25" customHeight="1" x14ac:dyDescent="0.25">
      <c r="AH584" s="5"/>
      <c r="AI584" s="9"/>
      <c r="AJ584" s="10"/>
      <c r="AK584" s="11"/>
      <c r="AL584" s="12"/>
      <c r="AM584" s="10"/>
      <c r="AN584" s="32"/>
      <c r="AO584" s="11"/>
      <c r="AP584" s="10"/>
      <c r="AQ584" s="12"/>
      <c r="AR584" s="10"/>
      <c r="AS584" s="8"/>
    </row>
    <row r="585" spans="34:45" ht="14.25" customHeight="1" x14ac:dyDescent="0.25">
      <c r="AH585" s="5"/>
      <c r="AI585" s="9"/>
      <c r="AJ585" s="10"/>
      <c r="AK585" s="11"/>
      <c r="AL585" s="12"/>
      <c r="AM585" s="10"/>
      <c r="AN585" s="32"/>
      <c r="AO585" s="11"/>
      <c r="AP585" s="10"/>
      <c r="AQ585" s="12"/>
      <c r="AR585" s="10"/>
      <c r="AS585" s="8"/>
    </row>
    <row r="586" spans="34:45" ht="14.25" customHeight="1" x14ac:dyDescent="0.25">
      <c r="AH586" s="5"/>
      <c r="AI586" s="9"/>
      <c r="AJ586" s="10"/>
      <c r="AK586" s="11"/>
      <c r="AL586" s="12"/>
      <c r="AM586" s="10"/>
      <c r="AN586" s="32"/>
      <c r="AO586" s="11"/>
      <c r="AP586" s="10"/>
      <c r="AQ586" s="12"/>
      <c r="AR586" s="10"/>
      <c r="AS586" s="8"/>
    </row>
    <row r="587" spans="34:45" ht="14.25" customHeight="1" x14ac:dyDescent="0.25">
      <c r="AH587" s="5"/>
      <c r="AI587" s="9"/>
      <c r="AJ587" s="10"/>
      <c r="AK587" s="11"/>
      <c r="AL587" s="12"/>
      <c r="AM587" s="10"/>
      <c r="AN587" s="32"/>
      <c r="AO587" s="11"/>
      <c r="AP587" s="10"/>
      <c r="AQ587" s="12"/>
      <c r="AR587" s="10"/>
      <c r="AS587" s="8"/>
    </row>
    <row r="588" spans="34:45" ht="14.25" customHeight="1" x14ac:dyDescent="0.25">
      <c r="AH588" s="5"/>
      <c r="AI588" s="9"/>
      <c r="AJ588" s="10"/>
      <c r="AK588" s="11"/>
      <c r="AL588" s="12"/>
      <c r="AM588" s="10"/>
      <c r="AN588" s="32"/>
      <c r="AO588" s="11"/>
      <c r="AP588" s="10"/>
      <c r="AQ588" s="12"/>
      <c r="AR588" s="10"/>
      <c r="AS588" s="8"/>
    </row>
    <row r="589" spans="34:45" ht="14.25" customHeight="1" x14ac:dyDescent="0.25">
      <c r="AH589" s="5"/>
      <c r="AI589" s="9"/>
      <c r="AJ589" s="10"/>
      <c r="AK589" s="11"/>
      <c r="AL589" s="12"/>
      <c r="AM589" s="10"/>
      <c r="AN589" s="32"/>
      <c r="AO589" s="11"/>
      <c r="AP589" s="10"/>
      <c r="AQ589" s="12"/>
      <c r="AR589" s="10"/>
      <c r="AS589" s="8"/>
    </row>
    <row r="590" spans="34:45" ht="14.25" customHeight="1" x14ac:dyDescent="0.25">
      <c r="AH590" s="5"/>
      <c r="AI590" s="9"/>
      <c r="AJ590" s="10"/>
      <c r="AK590" s="11"/>
      <c r="AL590" s="12"/>
      <c r="AM590" s="10"/>
      <c r="AN590" s="32"/>
      <c r="AO590" s="11"/>
      <c r="AP590" s="10"/>
      <c r="AQ590" s="12"/>
      <c r="AR590" s="10"/>
      <c r="AS590" s="8"/>
    </row>
    <row r="591" spans="34:45" ht="14.25" customHeight="1" x14ac:dyDescent="0.25">
      <c r="AH591" s="5"/>
      <c r="AI591" s="9"/>
      <c r="AJ591" s="10"/>
      <c r="AK591" s="11"/>
      <c r="AL591" s="12"/>
      <c r="AM591" s="10"/>
      <c r="AN591" s="32"/>
      <c r="AO591" s="11"/>
      <c r="AP591" s="10"/>
      <c r="AQ591" s="12"/>
      <c r="AR591" s="10"/>
      <c r="AS591" s="8"/>
    </row>
    <row r="592" spans="34:45" ht="14.25" customHeight="1" x14ac:dyDescent="0.25">
      <c r="AH592" s="5"/>
      <c r="AI592" s="9"/>
      <c r="AJ592" s="10"/>
      <c r="AK592" s="11"/>
      <c r="AL592" s="12"/>
      <c r="AM592" s="10"/>
      <c r="AN592" s="32"/>
      <c r="AO592" s="11"/>
      <c r="AP592" s="10"/>
      <c r="AQ592" s="12"/>
      <c r="AR592" s="10"/>
      <c r="AS592" s="8"/>
    </row>
    <row r="593" spans="34:45" ht="14.25" customHeight="1" x14ac:dyDescent="0.25">
      <c r="AH593" s="5"/>
      <c r="AI593" s="9"/>
      <c r="AJ593" s="10"/>
      <c r="AK593" s="11"/>
      <c r="AL593" s="12"/>
      <c r="AM593" s="10"/>
      <c r="AN593" s="32"/>
      <c r="AO593" s="11"/>
      <c r="AP593" s="10"/>
      <c r="AQ593" s="12"/>
      <c r="AR593" s="10"/>
      <c r="AS593" s="8"/>
    </row>
    <row r="594" spans="34:45" ht="14.25" customHeight="1" x14ac:dyDescent="0.25">
      <c r="AH594" s="5"/>
      <c r="AI594" s="9"/>
      <c r="AJ594" s="10"/>
      <c r="AK594" s="11"/>
      <c r="AL594" s="12"/>
      <c r="AM594" s="10"/>
      <c r="AN594" s="32"/>
      <c r="AO594" s="11"/>
      <c r="AP594" s="10"/>
      <c r="AQ594" s="12"/>
      <c r="AR594" s="10"/>
      <c r="AS594" s="8"/>
    </row>
    <row r="595" spans="34:45" ht="14.25" customHeight="1" x14ac:dyDescent="0.25">
      <c r="AH595" s="5"/>
      <c r="AI595" s="9"/>
      <c r="AJ595" s="10"/>
      <c r="AK595" s="11"/>
      <c r="AL595" s="12"/>
      <c r="AM595" s="10"/>
      <c r="AN595" s="32"/>
      <c r="AO595" s="11"/>
      <c r="AP595" s="10"/>
      <c r="AQ595" s="12"/>
      <c r="AR595" s="10"/>
      <c r="AS595" s="8"/>
    </row>
    <row r="596" spans="34:45" ht="14.25" customHeight="1" x14ac:dyDescent="0.25">
      <c r="AH596" s="5"/>
      <c r="AI596" s="9"/>
      <c r="AJ596" s="10"/>
      <c r="AK596" s="11"/>
      <c r="AL596" s="12"/>
      <c r="AM596" s="10"/>
      <c r="AN596" s="32"/>
      <c r="AO596" s="11"/>
      <c r="AP596" s="10"/>
      <c r="AQ596" s="12"/>
      <c r="AR596" s="10"/>
      <c r="AS596" s="8"/>
    </row>
    <row r="597" spans="34:45" ht="14.25" customHeight="1" x14ac:dyDescent="0.25">
      <c r="AH597" s="5"/>
      <c r="AI597" s="9"/>
      <c r="AJ597" s="10"/>
      <c r="AK597" s="11"/>
      <c r="AL597" s="12"/>
      <c r="AM597" s="10"/>
      <c r="AN597" s="32"/>
      <c r="AO597" s="11"/>
      <c r="AP597" s="10"/>
      <c r="AQ597" s="12"/>
      <c r="AR597" s="10"/>
      <c r="AS597" s="8"/>
    </row>
    <row r="598" spans="34:45" ht="14.25" customHeight="1" x14ac:dyDescent="0.25">
      <c r="AH598" s="5"/>
      <c r="AI598" s="9"/>
      <c r="AJ598" s="10"/>
      <c r="AK598" s="11"/>
      <c r="AL598" s="12"/>
      <c r="AM598" s="10"/>
      <c r="AN598" s="32"/>
      <c r="AO598" s="11"/>
      <c r="AP598" s="10"/>
      <c r="AQ598" s="12"/>
      <c r="AR598" s="10"/>
      <c r="AS598" s="8"/>
    </row>
    <row r="599" spans="34:45" ht="14.25" customHeight="1" x14ac:dyDescent="0.25">
      <c r="AH599" s="5"/>
      <c r="AI599" s="9"/>
      <c r="AJ599" s="10"/>
      <c r="AK599" s="11"/>
      <c r="AL599" s="12"/>
      <c r="AM599" s="10"/>
      <c r="AN599" s="32"/>
      <c r="AO599" s="11"/>
      <c r="AP599" s="10"/>
      <c r="AQ599" s="12"/>
      <c r="AR599" s="10"/>
      <c r="AS599" s="8"/>
    </row>
    <row r="600" spans="34:45" ht="14.25" customHeight="1" x14ac:dyDescent="0.25">
      <c r="AH600" s="5"/>
      <c r="AI600" s="9"/>
      <c r="AJ600" s="10"/>
      <c r="AK600" s="11"/>
      <c r="AL600" s="12"/>
      <c r="AM600" s="10"/>
      <c r="AN600" s="32"/>
      <c r="AO600" s="11"/>
      <c r="AP600" s="10"/>
      <c r="AQ600" s="12"/>
      <c r="AR600" s="10"/>
      <c r="AS600" s="8"/>
    </row>
    <row r="601" spans="34:45" ht="14.25" customHeight="1" x14ac:dyDescent="0.25">
      <c r="AH601" s="5"/>
      <c r="AI601" s="9"/>
      <c r="AJ601" s="10"/>
      <c r="AK601" s="11"/>
      <c r="AL601" s="12"/>
      <c r="AM601" s="10"/>
      <c r="AN601" s="32"/>
      <c r="AO601" s="11"/>
      <c r="AP601" s="10"/>
      <c r="AQ601" s="12"/>
      <c r="AR601" s="10"/>
      <c r="AS601" s="8"/>
    </row>
    <row r="602" spans="34:45" ht="14.25" customHeight="1" x14ac:dyDescent="0.25">
      <c r="AH602" s="5"/>
      <c r="AI602" s="9"/>
      <c r="AJ602" s="10"/>
      <c r="AK602" s="11"/>
      <c r="AL602" s="12"/>
      <c r="AM602" s="10"/>
      <c r="AN602" s="32"/>
      <c r="AO602" s="11"/>
      <c r="AP602" s="10"/>
      <c r="AQ602" s="12"/>
      <c r="AR602" s="10"/>
      <c r="AS602" s="8"/>
    </row>
    <row r="603" spans="34:45" ht="14.25" customHeight="1" x14ac:dyDescent="0.25">
      <c r="AH603" s="5"/>
      <c r="AI603" s="9"/>
      <c r="AJ603" s="10"/>
      <c r="AK603" s="11"/>
      <c r="AL603" s="12"/>
      <c r="AM603" s="10"/>
      <c r="AN603" s="32"/>
      <c r="AO603" s="11"/>
      <c r="AP603" s="10"/>
      <c r="AQ603" s="12"/>
      <c r="AR603" s="10"/>
      <c r="AS603" s="8"/>
    </row>
    <row r="604" spans="34:45" ht="14.25" customHeight="1" x14ac:dyDescent="0.25">
      <c r="AH604" s="5"/>
      <c r="AI604" s="9"/>
      <c r="AJ604" s="10"/>
      <c r="AK604" s="11"/>
      <c r="AL604" s="12"/>
      <c r="AM604" s="10"/>
      <c r="AN604" s="32"/>
      <c r="AO604" s="11"/>
      <c r="AP604" s="10"/>
      <c r="AQ604" s="12"/>
      <c r="AR604" s="10"/>
      <c r="AS604" s="8"/>
    </row>
    <row r="605" spans="34:45" ht="14.25" customHeight="1" x14ac:dyDescent="0.25">
      <c r="AH605" s="5"/>
      <c r="AI605" s="9"/>
      <c r="AJ605" s="10"/>
      <c r="AK605" s="11"/>
      <c r="AL605" s="12"/>
      <c r="AM605" s="10"/>
      <c r="AN605" s="32"/>
      <c r="AO605" s="11"/>
      <c r="AP605" s="10"/>
      <c r="AQ605" s="12"/>
      <c r="AR605" s="10"/>
      <c r="AS605" s="8"/>
    </row>
    <row r="606" spans="34:45" ht="14.25" customHeight="1" x14ac:dyDescent="0.25">
      <c r="AH606" s="5"/>
      <c r="AI606" s="9"/>
      <c r="AJ606" s="10"/>
      <c r="AK606" s="11"/>
      <c r="AL606" s="12"/>
      <c r="AM606" s="10"/>
      <c r="AN606" s="32"/>
      <c r="AO606" s="11"/>
      <c r="AP606" s="10"/>
      <c r="AQ606" s="12"/>
      <c r="AR606" s="10"/>
      <c r="AS606" s="8"/>
    </row>
    <row r="607" spans="34:45" ht="14.25" customHeight="1" x14ac:dyDescent="0.25">
      <c r="AH607" s="5"/>
      <c r="AI607" s="9"/>
      <c r="AJ607" s="10"/>
      <c r="AK607" s="11"/>
      <c r="AL607" s="12"/>
      <c r="AM607" s="10"/>
      <c r="AN607" s="32"/>
      <c r="AO607" s="11"/>
      <c r="AP607" s="10"/>
      <c r="AQ607" s="12"/>
      <c r="AR607" s="10"/>
      <c r="AS607" s="8"/>
    </row>
    <row r="608" spans="34:45" ht="14.25" customHeight="1" x14ac:dyDescent="0.25">
      <c r="AH608" s="5"/>
      <c r="AI608" s="9"/>
      <c r="AJ608" s="10"/>
      <c r="AK608" s="11"/>
      <c r="AL608" s="12"/>
      <c r="AM608" s="10"/>
      <c r="AN608" s="32"/>
      <c r="AO608" s="11"/>
      <c r="AP608" s="10"/>
      <c r="AQ608" s="12"/>
      <c r="AR608" s="10"/>
      <c r="AS608" s="8"/>
    </row>
    <row r="609" spans="34:45" ht="14.25" customHeight="1" x14ac:dyDescent="0.25">
      <c r="AH609" s="5"/>
      <c r="AI609" s="9"/>
      <c r="AJ609" s="10"/>
      <c r="AK609" s="11"/>
      <c r="AL609" s="12"/>
      <c r="AM609" s="10"/>
      <c r="AN609" s="32"/>
      <c r="AO609" s="11"/>
      <c r="AP609" s="10"/>
      <c r="AQ609" s="12"/>
      <c r="AR609" s="10"/>
      <c r="AS609" s="8"/>
    </row>
    <row r="610" spans="34:45" ht="14.25" customHeight="1" x14ac:dyDescent="0.25">
      <c r="AH610" s="5"/>
      <c r="AI610" s="9"/>
      <c r="AJ610" s="10"/>
      <c r="AK610" s="11"/>
      <c r="AL610" s="12"/>
      <c r="AM610" s="10"/>
      <c r="AN610" s="32"/>
      <c r="AO610" s="11"/>
      <c r="AP610" s="10"/>
      <c r="AQ610" s="12"/>
      <c r="AR610" s="10"/>
      <c r="AS610" s="8"/>
    </row>
    <row r="611" spans="34:45" ht="14.25" customHeight="1" x14ac:dyDescent="0.25">
      <c r="AH611" s="5"/>
      <c r="AI611" s="9"/>
      <c r="AJ611" s="10"/>
      <c r="AK611" s="11"/>
      <c r="AL611" s="12"/>
      <c r="AM611" s="10"/>
      <c r="AN611" s="32"/>
      <c r="AO611" s="11"/>
      <c r="AP611" s="10"/>
      <c r="AQ611" s="12"/>
      <c r="AR611" s="10"/>
      <c r="AS611" s="8"/>
    </row>
    <row r="612" spans="34:45" ht="14.25" customHeight="1" x14ac:dyDescent="0.25">
      <c r="AH612" s="5"/>
      <c r="AI612" s="9"/>
      <c r="AJ612" s="10"/>
      <c r="AK612" s="11"/>
      <c r="AL612" s="12"/>
      <c r="AM612" s="10"/>
      <c r="AN612" s="32"/>
      <c r="AO612" s="11"/>
      <c r="AP612" s="10"/>
      <c r="AQ612" s="12"/>
      <c r="AR612" s="10"/>
      <c r="AS612" s="8"/>
    </row>
    <row r="613" spans="34:45" ht="14.25" customHeight="1" x14ac:dyDescent="0.25">
      <c r="AH613" s="5"/>
      <c r="AI613" s="9"/>
      <c r="AJ613" s="10"/>
      <c r="AK613" s="11"/>
      <c r="AL613" s="12"/>
      <c r="AM613" s="10"/>
      <c r="AN613" s="32"/>
      <c r="AO613" s="11"/>
      <c r="AP613" s="10"/>
      <c r="AQ613" s="12"/>
      <c r="AR613" s="10"/>
      <c r="AS613" s="8"/>
    </row>
    <row r="614" spans="34:45" ht="14.25" customHeight="1" x14ac:dyDescent="0.25">
      <c r="AH614" s="5"/>
      <c r="AI614" s="9"/>
      <c r="AJ614" s="10"/>
      <c r="AK614" s="11"/>
      <c r="AL614" s="12"/>
      <c r="AM614" s="10"/>
      <c r="AN614" s="32"/>
      <c r="AO614" s="11"/>
      <c r="AP614" s="10"/>
      <c r="AQ614" s="12"/>
      <c r="AR614" s="10"/>
      <c r="AS614" s="8"/>
    </row>
    <row r="615" spans="34:45" ht="14.25" customHeight="1" x14ac:dyDescent="0.25">
      <c r="AH615" s="5"/>
      <c r="AI615" s="9"/>
      <c r="AJ615" s="10"/>
      <c r="AK615" s="11"/>
      <c r="AL615" s="12"/>
      <c r="AM615" s="10"/>
      <c r="AN615" s="32"/>
      <c r="AO615" s="11"/>
      <c r="AP615" s="10"/>
      <c r="AQ615" s="12"/>
      <c r="AR615" s="10"/>
      <c r="AS615" s="8"/>
    </row>
    <row r="616" spans="34:45" ht="14.25" customHeight="1" x14ac:dyDescent="0.25">
      <c r="AH616" s="5"/>
      <c r="AI616" s="9"/>
      <c r="AJ616" s="10"/>
      <c r="AK616" s="11"/>
      <c r="AL616" s="12"/>
      <c r="AM616" s="10"/>
      <c r="AN616" s="32"/>
      <c r="AO616" s="11"/>
      <c r="AP616" s="10"/>
      <c r="AQ616" s="12"/>
      <c r="AR616" s="10"/>
      <c r="AS616" s="8"/>
    </row>
    <row r="617" spans="34:45" ht="14.25" customHeight="1" x14ac:dyDescent="0.25">
      <c r="AH617" s="5"/>
      <c r="AI617" s="9"/>
      <c r="AJ617" s="10"/>
      <c r="AK617" s="11"/>
      <c r="AL617" s="12"/>
      <c r="AM617" s="10"/>
      <c r="AN617" s="32"/>
      <c r="AO617" s="11"/>
      <c r="AP617" s="10"/>
      <c r="AQ617" s="12"/>
      <c r="AR617" s="10"/>
      <c r="AS617" s="8"/>
    </row>
    <row r="618" spans="34:45" ht="14.25" customHeight="1" x14ac:dyDescent="0.25">
      <c r="AH618" s="5"/>
      <c r="AI618" s="9"/>
      <c r="AJ618" s="10"/>
      <c r="AK618" s="11"/>
      <c r="AL618" s="12"/>
      <c r="AM618" s="10"/>
      <c r="AN618" s="32"/>
      <c r="AO618" s="11"/>
      <c r="AP618" s="10"/>
      <c r="AQ618" s="12"/>
      <c r="AR618" s="10"/>
      <c r="AS618" s="8"/>
    </row>
    <row r="619" spans="34:45" ht="14.25" customHeight="1" x14ac:dyDescent="0.25">
      <c r="AH619" s="5"/>
      <c r="AI619" s="9"/>
      <c r="AJ619" s="10"/>
      <c r="AK619" s="11"/>
      <c r="AL619" s="12"/>
      <c r="AM619" s="10"/>
      <c r="AN619" s="32"/>
      <c r="AO619" s="11"/>
      <c r="AP619" s="10"/>
      <c r="AQ619" s="12"/>
      <c r="AR619" s="10"/>
      <c r="AS619" s="8"/>
    </row>
    <row r="620" spans="34:45" ht="14.25" customHeight="1" x14ac:dyDescent="0.25">
      <c r="AH620" s="5"/>
      <c r="AI620" s="9"/>
      <c r="AJ620" s="10"/>
      <c r="AK620" s="11"/>
      <c r="AL620" s="12"/>
      <c r="AM620" s="10"/>
      <c r="AN620" s="32"/>
      <c r="AO620" s="11"/>
      <c r="AP620" s="10"/>
      <c r="AQ620" s="12"/>
      <c r="AR620" s="10"/>
      <c r="AS620" s="8"/>
    </row>
    <row r="621" spans="34:45" ht="14.25" customHeight="1" x14ac:dyDescent="0.25">
      <c r="AH621" s="5"/>
      <c r="AI621" s="9"/>
      <c r="AJ621" s="10"/>
      <c r="AK621" s="11"/>
      <c r="AL621" s="12"/>
      <c r="AM621" s="10"/>
      <c r="AN621" s="32"/>
      <c r="AO621" s="11"/>
      <c r="AP621" s="10"/>
      <c r="AQ621" s="12"/>
      <c r="AR621" s="10"/>
      <c r="AS621" s="8"/>
    </row>
    <row r="622" spans="34:45" ht="14.25" customHeight="1" x14ac:dyDescent="0.25">
      <c r="AH622" s="5"/>
      <c r="AI622" s="9"/>
      <c r="AJ622" s="10"/>
      <c r="AK622" s="11"/>
      <c r="AL622" s="12"/>
      <c r="AM622" s="10"/>
      <c r="AN622" s="32"/>
      <c r="AO622" s="11"/>
      <c r="AP622" s="10"/>
      <c r="AQ622" s="12"/>
      <c r="AR622" s="10"/>
      <c r="AS622" s="8"/>
    </row>
    <row r="623" spans="34:45" ht="14.25" customHeight="1" x14ac:dyDescent="0.25">
      <c r="AH623" s="5"/>
      <c r="AI623" s="9"/>
      <c r="AJ623" s="10"/>
      <c r="AK623" s="11"/>
      <c r="AL623" s="12"/>
      <c r="AM623" s="10"/>
      <c r="AN623" s="32"/>
      <c r="AO623" s="11"/>
      <c r="AP623" s="10"/>
      <c r="AQ623" s="12"/>
      <c r="AR623" s="10"/>
      <c r="AS623" s="8"/>
    </row>
    <row r="624" spans="34:45" ht="14.25" customHeight="1" x14ac:dyDescent="0.25">
      <c r="AH624" s="5"/>
      <c r="AI624" s="9"/>
      <c r="AJ624" s="10"/>
      <c r="AK624" s="11"/>
      <c r="AL624" s="12"/>
      <c r="AM624" s="10"/>
      <c r="AN624" s="32"/>
      <c r="AO624" s="11"/>
      <c r="AP624" s="10"/>
      <c r="AQ624" s="12"/>
      <c r="AR624" s="10"/>
      <c r="AS624" s="8"/>
    </row>
    <row r="625" spans="34:45" ht="14.25" customHeight="1" x14ac:dyDescent="0.25">
      <c r="AH625" s="5"/>
      <c r="AI625" s="9"/>
      <c r="AJ625" s="10"/>
      <c r="AK625" s="11"/>
      <c r="AL625" s="12"/>
      <c r="AM625" s="10"/>
      <c r="AN625" s="32"/>
      <c r="AO625" s="11"/>
      <c r="AP625" s="10"/>
      <c r="AQ625" s="12"/>
      <c r="AR625" s="10"/>
      <c r="AS625" s="8"/>
    </row>
    <row r="626" spans="34:45" ht="14.25" customHeight="1" x14ac:dyDescent="0.25">
      <c r="AH626" s="5"/>
      <c r="AI626" s="9"/>
      <c r="AJ626" s="10"/>
      <c r="AK626" s="11"/>
      <c r="AL626" s="12"/>
      <c r="AM626" s="10"/>
      <c r="AN626" s="32"/>
      <c r="AO626" s="11"/>
      <c r="AP626" s="10"/>
      <c r="AQ626" s="12"/>
      <c r="AR626" s="10"/>
      <c r="AS626" s="8"/>
    </row>
    <row r="627" spans="34:45" ht="14.25" customHeight="1" x14ac:dyDescent="0.25">
      <c r="AH627" s="5"/>
      <c r="AI627" s="9"/>
      <c r="AJ627" s="10"/>
      <c r="AK627" s="11"/>
      <c r="AL627" s="12"/>
      <c r="AM627" s="10"/>
      <c r="AN627" s="32"/>
      <c r="AO627" s="11"/>
      <c r="AP627" s="10"/>
      <c r="AQ627" s="12"/>
      <c r="AR627" s="10"/>
      <c r="AS627" s="8"/>
    </row>
    <row r="628" spans="34:45" ht="14.25" customHeight="1" x14ac:dyDescent="0.25">
      <c r="AH628" s="5"/>
      <c r="AI628" s="9"/>
      <c r="AJ628" s="10"/>
      <c r="AK628" s="11"/>
      <c r="AL628" s="12"/>
      <c r="AM628" s="10"/>
      <c r="AN628" s="32"/>
      <c r="AO628" s="11"/>
      <c r="AP628" s="10"/>
      <c r="AQ628" s="12"/>
      <c r="AR628" s="10"/>
      <c r="AS628" s="8"/>
    </row>
    <row r="629" spans="34:45" ht="14.25" customHeight="1" x14ac:dyDescent="0.25">
      <c r="AH629" s="5"/>
      <c r="AI629" s="9"/>
      <c r="AJ629" s="10"/>
      <c r="AK629" s="11"/>
      <c r="AL629" s="12"/>
      <c r="AM629" s="10"/>
      <c r="AN629" s="32"/>
      <c r="AO629" s="11"/>
      <c r="AP629" s="10"/>
      <c r="AQ629" s="12"/>
      <c r="AR629" s="10"/>
      <c r="AS629" s="8"/>
    </row>
    <row r="630" spans="34:45" ht="14.25" customHeight="1" x14ac:dyDescent="0.25">
      <c r="AH630" s="5"/>
      <c r="AI630" s="9"/>
      <c r="AJ630" s="10"/>
      <c r="AK630" s="11"/>
      <c r="AL630" s="12"/>
      <c r="AM630" s="10"/>
      <c r="AN630" s="32"/>
      <c r="AO630" s="11"/>
      <c r="AP630" s="10"/>
      <c r="AQ630" s="12"/>
      <c r="AR630" s="10"/>
      <c r="AS630" s="8"/>
    </row>
    <row r="631" spans="34:45" ht="14.25" customHeight="1" x14ac:dyDescent="0.25">
      <c r="AH631" s="5"/>
      <c r="AI631" s="9"/>
      <c r="AJ631" s="10"/>
      <c r="AK631" s="11"/>
      <c r="AL631" s="12"/>
      <c r="AM631" s="10"/>
      <c r="AN631" s="32"/>
      <c r="AO631" s="11"/>
      <c r="AP631" s="10"/>
      <c r="AQ631" s="12"/>
      <c r="AR631" s="10"/>
      <c r="AS631" s="8"/>
    </row>
    <row r="632" spans="34:45" ht="14.25" customHeight="1" x14ac:dyDescent="0.25">
      <c r="AH632" s="5"/>
      <c r="AI632" s="9"/>
      <c r="AJ632" s="10"/>
      <c r="AK632" s="11"/>
      <c r="AL632" s="12"/>
      <c r="AM632" s="10"/>
      <c r="AN632" s="32"/>
      <c r="AO632" s="11"/>
      <c r="AP632" s="10"/>
      <c r="AQ632" s="12"/>
      <c r="AR632" s="10"/>
      <c r="AS632" s="8"/>
    </row>
    <row r="633" spans="34:45" ht="14.25" customHeight="1" x14ac:dyDescent="0.25">
      <c r="AH633" s="5"/>
      <c r="AI633" s="9"/>
      <c r="AJ633" s="10"/>
      <c r="AK633" s="11"/>
      <c r="AL633" s="12"/>
      <c r="AM633" s="10"/>
      <c r="AN633" s="32"/>
      <c r="AO633" s="11"/>
      <c r="AP633" s="10"/>
      <c r="AQ633" s="12"/>
      <c r="AR633" s="10"/>
      <c r="AS633" s="8"/>
    </row>
    <row r="634" spans="34:45" ht="14.25" customHeight="1" x14ac:dyDescent="0.25">
      <c r="AH634" s="5"/>
      <c r="AI634" s="9"/>
      <c r="AJ634" s="10"/>
      <c r="AK634" s="11"/>
      <c r="AL634" s="12"/>
      <c r="AM634" s="10"/>
      <c r="AN634" s="32"/>
      <c r="AO634" s="11"/>
      <c r="AP634" s="10"/>
      <c r="AQ634" s="12"/>
      <c r="AR634" s="10"/>
      <c r="AS634" s="8"/>
    </row>
    <row r="635" spans="34:45" ht="14.25" customHeight="1" x14ac:dyDescent="0.25">
      <c r="AH635" s="5"/>
      <c r="AI635" s="9"/>
      <c r="AJ635" s="10"/>
      <c r="AK635" s="11"/>
      <c r="AL635" s="12"/>
      <c r="AM635" s="10"/>
      <c r="AN635" s="32"/>
      <c r="AO635" s="11"/>
      <c r="AP635" s="10"/>
      <c r="AQ635" s="12"/>
      <c r="AR635" s="10"/>
      <c r="AS635" s="8"/>
    </row>
    <row r="636" spans="34:45" ht="14.25" customHeight="1" x14ac:dyDescent="0.25">
      <c r="AH636" s="5"/>
      <c r="AI636" s="9"/>
      <c r="AJ636" s="10"/>
      <c r="AK636" s="11"/>
      <c r="AL636" s="12"/>
      <c r="AM636" s="10"/>
      <c r="AN636" s="32"/>
      <c r="AO636" s="11"/>
      <c r="AP636" s="10"/>
      <c r="AQ636" s="12"/>
      <c r="AR636" s="10"/>
      <c r="AS636" s="8"/>
    </row>
    <row r="637" spans="34:45" ht="14.25" customHeight="1" x14ac:dyDescent="0.25">
      <c r="AH637" s="5"/>
      <c r="AI637" s="9"/>
      <c r="AJ637" s="10"/>
      <c r="AK637" s="11"/>
      <c r="AL637" s="12"/>
      <c r="AM637" s="10"/>
      <c r="AN637" s="32"/>
      <c r="AO637" s="11"/>
      <c r="AP637" s="10"/>
      <c r="AQ637" s="12"/>
      <c r="AR637" s="10"/>
      <c r="AS637" s="8"/>
    </row>
    <row r="638" spans="34:45" ht="14.25" customHeight="1" x14ac:dyDescent="0.25">
      <c r="AH638" s="5"/>
      <c r="AI638" s="9"/>
      <c r="AJ638" s="10"/>
      <c r="AK638" s="11"/>
      <c r="AL638" s="12"/>
      <c r="AM638" s="10"/>
      <c r="AN638" s="32"/>
      <c r="AO638" s="11"/>
      <c r="AP638" s="10"/>
      <c r="AQ638" s="12"/>
      <c r="AR638" s="10"/>
      <c r="AS638" s="8"/>
    </row>
    <row r="639" spans="34:45" ht="14.25" customHeight="1" x14ac:dyDescent="0.25">
      <c r="AH639" s="5"/>
      <c r="AI639" s="9"/>
      <c r="AJ639" s="10"/>
      <c r="AK639" s="11"/>
      <c r="AL639" s="12"/>
      <c r="AM639" s="10"/>
      <c r="AN639" s="32"/>
      <c r="AO639" s="11"/>
      <c r="AP639" s="10"/>
      <c r="AQ639" s="12"/>
      <c r="AR639" s="10"/>
      <c r="AS639" s="8"/>
    </row>
    <row r="640" spans="34:45" ht="14.25" customHeight="1" x14ac:dyDescent="0.25">
      <c r="AH640" s="5"/>
      <c r="AI640" s="9"/>
      <c r="AJ640" s="10"/>
      <c r="AK640" s="11"/>
      <c r="AL640" s="12"/>
      <c r="AM640" s="10"/>
      <c r="AN640" s="32"/>
      <c r="AO640" s="11"/>
      <c r="AP640" s="10"/>
      <c r="AQ640" s="12"/>
      <c r="AR640" s="10"/>
      <c r="AS640" s="8"/>
    </row>
    <row r="641" spans="34:45" ht="14.25" customHeight="1" x14ac:dyDescent="0.25">
      <c r="AH641" s="5"/>
      <c r="AI641" s="9"/>
      <c r="AJ641" s="10"/>
      <c r="AK641" s="11"/>
      <c r="AL641" s="12"/>
      <c r="AM641" s="10"/>
      <c r="AN641" s="32"/>
      <c r="AO641" s="11"/>
      <c r="AP641" s="10"/>
      <c r="AQ641" s="12"/>
      <c r="AR641" s="10"/>
      <c r="AS641" s="8"/>
    </row>
    <row r="642" spans="34:45" ht="14.25" customHeight="1" x14ac:dyDescent="0.25">
      <c r="AH642" s="5"/>
      <c r="AI642" s="9"/>
      <c r="AJ642" s="10"/>
      <c r="AK642" s="11"/>
      <c r="AL642" s="12"/>
      <c r="AM642" s="10"/>
      <c r="AN642" s="32"/>
      <c r="AO642" s="11"/>
      <c r="AP642" s="10"/>
      <c r="AQ642" s="12"/>
      <c r="AR642" s="10"/>
      <c r="AS642" s="8"/>
    </row>
    <row r="643" spans="34:45" ht="14.25" customHeight="1" x14ac:dyDescent="0.25">
      <c r="AH643" s="5"/>
      <c r="AI643" s="9"/>
      <c r="AJ643" s="10"/>
      <c r="AK643" s="11"/>
      <c r="AL643" s="12"/>
      <c r="AM643" s="10"/>
      <c r="AN643" s="32"/>
      <c r="AO643" s="11"/>
      <c r="AP643" s="10"/>
      <c r="AQ643" s="12"/>
      <c r="AR643" s="10"/>
      <c r="AS643" s="8"/>
    </row>
    <row r="644" spans="34:45" ht="14.25" customHeight="1" x14ac:dyDescent="0.25">
      <c r="AH644" s="5"/>
      <c r="AI644" s="9"/>
      <c r="AJ644" s="10"/>
      <c r="AK644" s="11"/>
      <c r="AL644" s="12"/>
      <c r="AM644" s="10"/>
      <c r="AN644" s="32"/>
      <c r="AO644" s="11"/>
      <c r="AP644" s="10"/>
      <c r="AQ644" s="12"/>
      <c r="AR644" s="10"/>
      <c r="AS644" s="8"/>
    </row>
    <row r="645" spans="34:45" ht="14.25" customHeight="1" x14ac:dyDescent="0.25">
      <c r="AH645" s="5"/>
      <c r="AI645" s="9"/>
      <c r="AJ645" s="10"/>
      <c r="AK645" s="11"/>
      <c r="AL645" s="12"/>
      <c r="AM645" s="10"/>
      <c r="AN645" s="32"/>
      <c r="AO645" s="11"/>
      <c r="AP645" s="10"/>
      <c r="AQ645" s="12"/>
      <c r="AR645" s="10"/>
      <c r="AS645" s="8"/>
    </row>
    <row r="646" spans="34:45" ht="14.25" customHeight="1" x14ac:dyDescent="0.25">
      <c r="AH646" s="5"/>
      <c r="AI646" s="9"/>
      <c r="AJ646" s="10"/>
      <c r="AK646" s="11"/>
      <c r="AL646" s="12"/>
      <c r="AM646" s="10"/>
      <c r="AN646" s="32"/>
      <c r="AO646" s="11"/>
      <c r="AP646" s="10"/>
      <c r="AQ646" s="12"/>
      <c r="AR646" s="10"/>
      <c r="AS646" s="8"/>
    </row>
    <row r="647" spans="34:45" ht="14.25" customHeight="1" x14ac:dyDescent="0.25">
      <c r="AH647" s="5"/>
      <c r="AI647" s="9"/>
      <c r="AJ647" s="10"/>
      <c r="AK647" s="11"/>
      <c r="AL647" s="12"/>
      <c r="AM647" s="10"/>
      <c r="AN647" s="32"/>
      <c r="AO647" s="11"/>
      <c r="AP647" s="10"/>
      <c r="AQ647" s="12"/>
      <c r="AR647" s="10"/>
      <c r="AS647" s="8"/>
    </row>
    <row r="648" spans="34:45" ht="14.25" customHeight="1" x14ac:dyDescent="0.25">
      <c r="AH648" s="5"/>
      <c r="AI648" s="9"/>
      <c r="AJ648" s="10"/>
      <c r="AK648" s="11"/>
      <c r="AL648" s="12"/>
      <c r="AM648" s="10"/>
      <c r="AN648" s="32"/>
      <c r="AO648" s="11"/>
      <c r="AP648" s="10"/>
      <c r="AQ648" s="12"/>
      <c r="AR648" s="10"/>
      <c r="AS648" s="8"/>
    </row>
    <row r="649" spans="34:45" ht="14.25" customHeight="1" x14ac:dyDescent="0.25">
      <c r="AH649" s="5"/>
      <c r="AI649" s="9"/>
      <c r="AJ649" s="10"/>
      <c r="AK649" s="11"/>
      <c r="AL649" s="12"/>
      <c r="AM649" s="10"/>
      <c r="AN649" s="32"/>
      <c r="AO649" s="11"/>
      <c r="AP649" s="10"/>
      <c r="AQ649" s="12"/>
      <c r="AR649" s="10"/>
      <c r="AS649" s="8"/>
    </row>
    <row r="650" spans="34:45" ht="14.25" customHeight="1" x14ac:dyDescent="0.25">
      <c r="AH650" s="5"/>
      <c r="AI650" s="9"/>
      <c r="AJ650" s="10"/>
      <c r="AK650" s="11"/>
      <c r="AL650" s="12"/>
      <c r="AM650" s="10"/>
      <c r="AN650" s="32"/>
      <c r="AO650" s="11"/>
      <c r="AP650" s="10"/>
      <c r="AQ650" s="12"/>
      <c r="AR650" s="10"/>
      <c r="AS650" s="8"/>
    </row>
    <row r="651" spans="34:45" ht="14.25" customHeight="1" x14ac:dyDescent="0.25">
      <c r="AH651" s="5"/>
      <c r="AI651" s="9"/>
      <c r="AJ651" s="10"/>
      <c r="AK651" s="11"/>
      <c r="AL651" s="12"/>
      <c r="AM651" s="10"/>
      <c r="AN651" s="32"/>
      <c r="AO651" s="11"/>
      <c r="AP651" s="10"/>
      <c r="AQ651" s="12"/>
      <c r="AR651" s="10"/>
      <c r="AS651" s="8"/>
    </row>
    <row r="652" spans="34:45" ht="14.25" customHeight="1" x14ac:dyDescent="0.25">
      <c r="AH652" s="5"/>
      <c r="AI652" s="9"/>
      <c r="AJ652" s="10"/>
      <c r="AK652" s="11"/>
      <c r="AL652" s="12"/>
      <c r="AM652" s="10"/>
      <c r="AN652" s="32"/>
      <c r="AO652" s="11"/>
      <c r="AP652" s="10"/>
      <c r="AQ652" s="12"/>
      <c r="AR652" s="10"/>
      <c r="AS652" s="8"/>
    </row>
    <row r="653" spans="34:45" ht="14.25" customHeight="1" x14ac:dyDescent="0.25">
      <c r="AH653" s="5"/>
      <c r="AI653" s="9"/>
      <c r="AJ653" s="10"/>
      <c r="AK653" s="11"/>
      <c r="AL653" s="12"/>
      <c r="AM653" s="10"/>
      <c r="AN653" s="32"/>
      <c r="AO653" s="11"/>
      <c r="AP653" s="10"/>
      <c r="AQ653" s="12"/>
      <c r="AR653" s="10"/>
      <c r="AS653" s="8"/>
    </row>
    <row r="654" spans="34:45" ht="14.25" customHeight="1" x14ac:dyDescent="0.25">
      <c r="AH654" s="5"/>
      <c r="AI654" s="9"/>
      <c r="AJ654" s="10"/>
      <c r="AK654" s="11"/>
      <c r="AL654" s="12"/>
      <c r="AM654" s="10"/>
      <c r="AN654" s="32"/>
      <c r="AO654" s="11"/>
      <c r="AP654" s="10"/>
      <c r="AQ654" s="12"/>
      <c r="AR654" s="10"/>
      <c r="AS654" s="8"/>
    </row>
    <row r="655" spans="34:45" ht="14.25" customHeight="1" x14ac:dyDescent="0.25">
      <c r="AH655" s="5"/>
      <c r="AI655" s="9"/>
      <c r="AJ655" s="10"/>
      <c r="AK655" s="11"/>
      <c r="AL655" s="12"/>
      <c r="AM655" s="10"/>
      <c r="AN655" s="32"/>
      <c r="AO655" s="11"/>
      <c r="AP655" s="10"/>
      <c r="AQ655" s="12"/>
      <c r="AR655" s="10"/>
      <c r="AS655" s="8"/>
    </row>
    <row r="656" spans="34:45" ht="14.25" customHeight="1" x14ac:dyDescent="0.25">
      <c r="AH656" s="5"/>
      <c r="AI656" s="9"/>
      <c r="AJ656" s="10"/>
      <c r="AK656" s="11"/>
      <c r="AL656" s="12"/>
      <c r="AM656" s="10"/>
      <c r="AN656" s="32"/>
      <c r="AO656" s="11"/>
      <c r="AP656" s="10"/>
      <c r="AQ656" s="12"/>
      <c r="AR656" s="10"/>
      <c r="AS656" s="8"/>
    </row>
    <row r="657" spans="34:45" ht="14.25" customHeight="1" x14ac:dyDescent="0.25">
      <c r="AH657" s="5"/>
      <c r="AI657" s="9"/>
      <c r="AJ657" s="10"/>
      <c r="AK657" s="11"/>
      <c r="AL657" s="12"/>
      <c r="AM657" s="10"/>
      <c r="AN657" s="32"/>
      <c r="AO657" s="11"/>
      <c r="AP657" s="10"/>
      <c r="AQ657" s="12"/>
      <c r="AR657" s="10"/>
      <c r="AS657" s="8"/>
    </row>
    <row r="658" spans="34:45" ht="14.25" customHeight="1" x14ac:dyDescent="0.25">
      <c r="AH658" s="5"/>
      <c r="AI658" s="9"/>
      <c r="AJ658" s="10"/>
      <c r="AK658" s="11"/>
      <c r="AL658" s="12"/>
      <c r="AM658" s="10"/>
      <c r="AN658" s="32"/>
      <c r="AO658" s="11"/>
      <c r="AP658" s="10"/>
      <c r="AQ658" s="12"/>
      <c r="AR658" s="10"/>
      <c r="AS658" s="8"/>
    </row>
    <row r="659" spans="34:45" ht="14.25" customHeight="1" x14ac:dyDescent="0.25">
      <c r="AH659" s="5"/>
      <c r="AI659" s="9"/>
      <c r="AJ659" s="10"/>
      <c r="AK659" s="11"/>
      <c r="AL659" s="12"/>
      <c r="AM659" s="10"/>
      <c r="AN659" s="32"/>
      <c r="AO659" s="11"/>
      <c r="AP659" s="10"/>
      <c r="AQ659" s="12"/>
      <c r="AR659" s="10"/>
      <c r="AS659" s="8"/>
    </row>
    <row r="660" spans="34:45" ht="14.25" customHeight="1" x14ac:dyDescent="0.25">
      <c r="AH660" s="5"/>
      <c r="AI660" s="9"/>
      <c r="AJ660" s="10"/>
      <c r="AK660" s="11"/>
      <c r="AL660" s="12"/>
      <c r="AM660" s="10"/>
      <c r="AN660" s="32"/>
      <c r="AO660" s="11"/>
      <c r="AP660" s="10"/>
      <c r="AQ660" s="12"/>
      <c r="AR660" s="10"/>
      <c r="AS660" s="8"/>
    </row>
    <row r="661" spans="34:45" ht="14.25" customHeight="1" x14ac:dyDescent="0.25">
      <c r="AH661" s="5"/>
      <c r="AI661" s="9"/>
      <c r="AJ661" s="10"/>
      <c r="AK661" s="11"/>
      <c r="AL661" s="12"/>
      <c r="AM661" s="10"/>
      <c r="AN661" s="32"/>
      <c r="AO661" s="11"/>
      <c r="AP661" s="10"/>
      <c r="AQ661" s="12"/>
      <c r="AR661" s="10"/>
      <c r="AS661" s="8"/>
    </row>
    <row r="662" spans="34:45" ht="14.25" customHeight="1" x14ac:dyDescent="0.25">
      <c r="AH662" s="5"/>
      <c r="AI662" s="9"/>
      <c r="AJ662" s="10"/>
      <c r="AK662" s="11"/>
      <c r="AL662" s="12"/>
      <c r="AM662" s="10"/>
      <c r="AN662" s="32"/>
      <c r="AO662" s="11"/>
      <c r="AP662" s="10"/>
      <c r="AQ662" s="12"/>
      <c r="AR662" s="10"/>
      <c r="AS662" s="8"/>
    </row>
    <row r="663" spans="34:45" ht="14.25" customHeight="1" x14ac:dyDescent="0.25">
      <c r="AH663" s="5"/>
      <c r="AI663" s="9"/>
      <c r="AJ663" s="10"/>
      <c r="AK663" s="11"/>
      <c r="AL663" s="12"/>
      <c r="AM663" s="10"/>
      <c r="AN663" s="32"/>
      <c r="AO663" s="11"/>
      <c r="AP663" s="10"/>
      <c r="AQ663" s="12"/>
      <c r="AR663" s="10"/>
      <c r="AS663" s="8"/>
    </row>
    <row r="664" spans="34:45" ht="14.25" customHeight="1" x14ac:dyDescent="0.25">
      <c r="AH664" s="5"/>
      <c r="AI664" s="9"/>
      <c r="AJ664" s="10"/>
      <c r="AK664" s="11"/>
      <c r="AL664" s="12"/>
      <c r="AM664" s="10"/>
      <c r="AN664" s="32"/>
      <c r="AO664" s="11"/>
      <c r="AP664" s="10"/>
      <c r="AQ664" s="12"/>
      <c r="AR664" s="10"/>
      <c r="AS664" s="8"/>
    </row>
    <row r="665" spans="34:45" ht="14.25" customHeight="1" x14ac:dyDescent="0.25">
      <c r="AH665" s="5"/>
      <c r="AI665" s="9"/>
      <c r="AJ665" s="10"/>
      <c r="AK665" s="11"/>
      <c r="AL665" s="12"/>
      <c r="AM665" s="10"/>
      <c r="AN665" s="32"/>
      <c r="AO665" s="11"/>
      <c r="AP665" s="10"/>
      <c r="AQ665" s="12"/>
      <c r="AR665" s="10"/>
      <c r="AS665" s="8"/>
    </row>
    <row r="666" spans="34:45" ht="14.25" customHeight="1" x14ac:dyDescent="0.25">
      <c r="AH666" s="5"/>
      <c r="AI666" s="9"/>
      <c r="AJ666" s="10"/>
      <c r="AK666" s="11"/>
      <c r="AL666" s="12"/>
      <c r="AM666" s="10"/>
      <c r="AN666" s="32"/>
      <c r="AO666" s="11"/>
      <c r="AP666" s="10"/>
      <c r="AQ666" s="12"/>
      <c r="AR666" s="10"/>
      <c r="AS666" s="8"/>
    </row>
    <row r="667" spans="34:45" ht="14.25" customHeight="1" x14ac:dyDescent="0.25">
      <c r="AH667" s="5"/>
      <c r="AI667" s="9"/>
      <c r="AJ667" s="10"/>
      <c r="AK667" s="11"/>
      <c r="AL667" s="12"/>
      <c r="AM667" s="10"/>
      <c r="AN667" s="32"/>
      <c r="AO667" s="11"/>
      <c r="AP667" s="10"/>
      <c r="AQ667" s="12"/>
      <c r="AR667" s="10"/>
      <c r="AS667" s="8"/>
    </row>
    <row r="668" spans="34:45" ht="14.25" customHeight="1" x14ac:dyDescent="0.25">
      <c r="AH668" s="5"/>
      <c r="AI668" s="9"/>
      <c r="AJ668" s="10"/>
      <c r="AK668" s="11"/>
      <c r="AL668" s="12"/>
      <c r="AM668" s="10"/>
      <c r="AN668" s="32"/>
      <c r="AO668" s="11"/>
      <c r="AP668" s="10"/>
      <c r="AQ668" s="12"/>
      <c r="AR668" s="10"/>
      <c r="AS668" s="8"/>
    </row>
    <row r="669" spans="34:45" ht="14.25" customHeight="1" x14ac:dyDescent="0.25">
      <c r="AH669" s="5"/>
      <c r="AI669" s="9"/>
      <c r="AJ669" s="10"/>
      <c r="AK669" s="11"/>
      <c r="AL669" s="12"/>
      <c r="AM669" s="10"/>
      <c r="AN669" s="32"/>
      <c r="AO669" s="11"/>
      <c r="AP669" s="10"/>
      <c r="AQ669" s="12"/>
      <c r="AR669" s="10"/>
      <c r="AS669" s="8"/>
    </row>
    <row r="670" spans="34:45" ht="14.25" customHeight="1" x14ac:dyDescent="0.25">
      <c r="AH670" s="5"/>
      <c r="AI670" s="9"/>
      <c r="AJ670" s="10"/>
      <c r="AK670" s="11"/>
      <c r="AL670" s="12"/>
      <c r="AM670" s="10"/>
      <c r="AN670" s="32"/>
      <c r="AO670" s="11"/>
      <c r="AP670" s="10"/>
      <c r="AQ670" s="12"/>
      <c r="AR670" s="10"/>
      <c r="AS670" s="8"/>
    </row>
    <row r="671" spans="34:45" ht="14.25" customHeight="1" x14ac:dyDescent="0.25">
      <c r="AH671" s="5"/>
      <c r="AI671" s="9"/>
      <c r="AJ671" s="10"/>
      <c r="AK671" s="11"/>
      <c r="AL671" s="12"/>
      <c r="AM671" s="10"/>
      <c r="AN671" s="32"/>
      <c r="AO671" s="11"/>
      <c r="AP671" s="10"/>
      <c r="AQ671" s="12"/>
      <c r="AR671" s="10"/>
      <c r="AS671" s="8"/>
    </row>
    <row r="672" spans="34:45" ht="14.25" customHeight="1" x14ac:dyDescent="0.25">
      <c r="AH672" s="5"/>
      <c r="AI672" s="9"/>
      <c r="AJ672" s="10"/>
      <c r="AK672" s="11"/>
      <c r="AL672" s="12"/>
      <c r="AM672" s="10"/>
      <c r="AN672" s="32"/>
      <c r="AO672" s="11"/>
      <c r="AP672" s="10"/>
      <c r="AQ672" s="12"/>
      <c r="AR672" s="10"/>
      <c r="AS672" s="8"/>
    </row>
    <row r="673" spans="34:45" ht="14.25" customHeight="1" x14ac:dyDescent="0.25">
      <c r="AH673" s="5"/>
      <c r="AI673" s="9"/>
      <c r="AJ673" s="10"/>
      <c r="AK673" s="11"/>
      <c r="AL673" s="12"/>
      <c r="AM673" s="10"/>
      <c r="AN673" s="32"/>
      <c r="AO673" s="11"/>
      <c r="AP673" s="10"/>
      <c r="AQ673" s="12"/>
      <c r="AR673" s="10"/>
      <c r="AS673" s="8"/>
    </row>
    <row r="674" spans="34:45" ht="14.25" customHeight="1" x14ac:dyDescent="0.25">
      <c r="AH674" s="5"/>
      <c r="AI674" s="9"/>
      <c r="AJ674" s="10"/>
      <c r="AK674" s="11"/>
      <c r="AL674" s="12"/>
      <c r="AM674" s="10"/>
      <c r="AN674" s="32"/>
      <c r="AO674" s="11"/>
      <c r="AP674" s="10"/>
      <c r="AQ674" s="12"/>
      <c r="AR674" s="10"/>
      <c r="AS674" s="8"/>
    </row>
    <row r="675" spans="34:45" ht="14.25" customHeight="1" x14ac:dyDescent="0.25">
      <c r="AH675" s="5"/>
      <c r="AI675" s="9"/>
      <c r="AJ675" s="10"/>
      <c r="AK675" s="11"/>
      <c r="AL675" s="12"/>
      <c r="AM675" s="10"/>
      <c r="AN675" s="32"/>
      <c r="AO675" s="11"/>
      <c r="AP675" s="10"/>
      <c r="AQ675" s="12"/>
      <c r="AR675" s="10"/>
      <c r="AS675" s="8"/>
    </row>
    <row r="676" spans="34:45" ht="14.25" customHeight="1" x14ac:dyDescent="0.25">
      <c r="AH676" s="5"/>
      <c r="AI676" s="9"/>
      <c r="AJ676" s="10"/>
      <c r="AK676" s="11"/>
      <c r="AL676" s="12"/>
      <c r="AM676" s="10"/>
      <c r="AN676" s="32"/>
      <c r="AO676" s="11"/>
      <c r="AP676" s="10"/>
      <c r="AQ676" s="12"/>
      <c r="AR676" s="10"/>
      <c r="AS676" s="8"/>
    </row>
    <row r="677" spans="34:45" ht="14.25" customHeight="1" x14ac:dyDescent="0.25">
      <c r="AH677" s="5"/>
      <c r="AI677" s="9"/>
      <c r="AJ677" s="10"/>
      <c r="AK677" s="11"/>
      <c r="AL677" s="12"/>
      <c r="AM677" s="10"/>
      <c r="AN677" s="32"/>
      <c r="AO677" s="11"/>
      <c r="AP677" s="10"/>
      <c r="AQ677" s="12"/>
      <c r="AR677" s="10"/>
      <c r="AS677" s="8"/>
    </row>
    <row r="678" spans="34:45" ht="14.25" customHeight="1" x14ac:dyDescent="0.25">
      <c r="AH678" s="5"/>
      <c r="AI678" s="9"/>
      <c r="AJ678" s="10"/>
      <c r="AK678" s="11"/>
      <c r="AL678" s="12"/>
      <c r="AM678" s="10"/>
      <c r="AN678" s="32"/>
      <c r="AO678" s="11"/>
      <c r="AP678" s="10"/>
      <c r="AQ678" s="12"/>
      <c r="AR678" s="10"/>
      <c r="AS678" s="8"/>
    </row>
    <row r="679" spans="34:45" ht="14.25" customHeight="1" x14ac:dyDescent="0.25">
      <c r="AH679" s="5"/>
      <c r="AI679" s="9"/>
      <c r="AJ679" s="10"/>
      <c r="AK679" s="11"/>
      <c r="AL679" s="12"/>
      <c r="AM679" s="10"/>
      <c r="AN679" s="32"/>
      <c r="AO679" s="11"/>
      <c r="AP679" s="10"/>
      <c r="AQ679" s="12"/>
      <c r="AR679" s="10"/>
      <c r="AS679" s="8"/>
    </row>
    <row r="680" spans="34:45" ht="14.25" customHeight="1" x14ac:dyDescent="0.25">
      <c r="AH680" s="5"/>
      <c r="AI680" s="9"/>
      <c r="AJ680" s="10"/>
      <c r="AK680" s="11"/>
      <c r="AL680" s="12"/>
      <c r="AM680" s="10"/>
      <c r="AN680" s="32"/>
      <c r="AO680" s="11"/>
      <c r="AP680" s="10"/>
      <c r="AQ680" s="12"/>
      <c r="AR680" s="10"/>
      <c r="AS680" s="8"/>
    </row>
    <row r="681" spans="34:45" ht="14.25" customHeight="1" x14ac:dyDescent="0.25">
      <c r="AH681" s="5"/>
      <c r="AI681" s="9"/>
      <c r="AJ681" s="10"/>
      <c r="AK681" s="11"/>
      <c r="AL681" s="12"/>
      <c r="AM681" s="10"/>
      <c r="AN681" s="32"/>
      <c r="AO681" s="11"/>
      <c r="AP681" s="10"/>
      <c r="AQ681" s="12"/>
      <c r="AR681" s="10"/>
      <c r="AS681" s="8"/>
    </row>
    <row r="682" spans="34:45" ht="14.25" customHeight="1" x14ac:dyDescent="0.25">
      <c r="AH682" s="5"/>
      <c r="AI682" s="9"/>
      <c r="AJ682" s="10"/>
      <c r="AK682" s="11"/>
      <c r="AL682" s="12"/>
      <c r="AM682" s="10"/>
      <c r="AN682" s="32"/>
      <c r="AO682" s="11"/>
      <c r="AP682" s="10"/>
      <c r="AQ682" s="12"/>
      <c r="AR682" s="10"/>
      <c r="AS682" s="8"/>
    </row>
    <row r="683" spans="34:45" ht="14.25" customHeight="1" x14ac:dyDescent="0.25">
      <c r="AH683" s="5"/>
      <c r="AI683" s="9"/>
      <c r="AJ683" s="10"/>
      <c r="AK683" s="11"/>
      <c r="AL683" s="12"/>
      <c r="AM683" s="10"/>
      <c r="AN683" s="32"/>
      <c r="AO683" s="11"/>
      <c r="AP683" s="10"/>
      <c r="AQ683" s="12"/>
      <c r="AR683" s="10"/>
      <c r="AS683" s="8"/>
    </row>
    <row r="684" spans="34:45" ht="14.25" customHeight="1" x14ac:dyDescent="0.25">
      <c r="AH684" s="5"/>
      <c r="AI684" s="9"/>
      <c r="AJ684" s="10"/>
      <c r="AK684" s="11"/>
      <c r="AL684" s="12"/>
      <c r="AM684" s="10"/>
      <c r="AN684" s="32"/>
      <c r="AO684" s="11"/>
      <c r="AP684" s="10"/>
      <c r="AQ684" s="12"/>
      <c r="AR684" s="10"/>
      <c r="AS684" s="8"/>
    </row>
    <row r="685" spans="34:45" ht="14.25" customHeight="1" x14ac:dyDescent="0.25">
      <c r="AH685" s="5"/>
      <c r="AI685" s="9"/>
      <c r="AJ685" s="10"/>
      <c r="AK685" s="11"/>
      <c r="AL685" s="12"/>
      <c r="AM685" s="10"/>
      <c r="AN685" s="32"/>
      <c r="AO685" s="11"/>
      <c r="AP685" s="10"/>
      <c r="AQ685" s="12"/>
      <c r="AR685" s="10"/>
      <c r="AS685" s="8"/>
    </row>
    <row r="686" spans="34:45" ht="14.25" customHeight="1" x14ac:dyDescent="0.25">
      <c r="AH686" s="5"/>
      <c r="AI686" s="9"/>
      <c r="AJ686" s="10"/>
      <c r="AK686" s="11"/>
      <c r="AL686" s="12"/>
      <c r="AM686" s="10"/>
      <c r="AN686" s="32"/>
      <c r="AO686" s="11"/>
      <c r="AP686" s="10"/>
      <c r="AQ686" s="12"/>
      <c r="AR686" s="10"/>
      <c r="AS686" s="8"/>
    </row>
    <row r="687" spans="34:45" ht="14.25" customHeight="1" x14ac:dyDescent="0.25">
      <c r="AH687" s="5"/>
      <c r="AI687" s="9"/>
      <c r="AJ687" s="10"/>
      <c r="AK687" s="11"/>
      <c r="AL687" s="12"/>
      <c r="AM687" s="10"/>
      <c r="AN687" s="32"/>
      <c r="AO687" s="11"/>
      <c r="AP687" s="10"/>
      <c r="AQ687" s="12"/>
      <c r="AR687" s="10"/>
      <c r="AS687" s="8"/>
    </row>
    <row r="688" spans="34:45" ht="14.25" customHeight="1" x14ac:dyDescent="0.25">
      <c r="AH688" s="5"/>
      <c r="AI688" s="9"/>
      <c r="AJ688" s="10"/>
      <c r="AK688" s="11"/>
      <c r="AL688" s="12"/>
      <c r="AM688" s="10"/>
      <c r="AN688" s="32"/>
      <c r="AO688" s="11"/>
      <c r="AP688" s="10"/>
      <c r="AQ688" s="12"/>
      <c r="AR688" s="10"/>
      <c r="AS688" s="8"/>
    </row>
    <row r="689" spans="34:45" ht="14.25" customHeight="1" x14ac:dyDescent="0.25">
      <c r="AH689" s="5"/>
      <c r="AI689" s="9"/>
      <c r="AJ689" s="10"/>
      <c r="AK689" s="11"/>
      <c r="AL689" s="12"/>
      <c r="AM689" s="10"/>
      <c r="AN689" s="32"/>
      <c r="AO689" s="11"/>
      <c r="AP689" s="10"/>
      <c r="AQ689" s="12"/>
      <c r="AR689" s="10"/>
      <c r="AS689" s="8"/>
    </row>
    <row r="690" spans="34:45" ht="14.25" customHeight="1" x14ac:dyDescent="0.25">
      <c r="AH690" s="5"/>
      <c r="AI690" s="9"/>
      <c r="AJ690" s="10"/>
      <c r="AK690" s="11"/>
      <c r="AL690" s="12"/>
      <c r="AM690" s="10"/>
      <c r="AN690" s="32"/>
      <c r="AO690" s="11"/>
      <c r="AP690" s="10"/>
      <c r="AQ690" s="12"/>
      <c r="AR690" s="10"/>
      <c r="AS690" s="8"/>
    </row>
    <row r="691" spans="34:45" ht="14.25" customHeight="1" x14ac:dyDescent="0.25">
      <c r="AH691" s="5"/>
      <c r="AI691" s="9"/>
      <c r="AJ691" s="10"/>
      <c r="AK691" s="11"/>
      <c r="AL691" s="12"/>
      <c r="AM691" s="10"/>
      <c r="AN691" s="32"/>
      <c r="AO691" s="11"/>
      <c r="AP691" s="10"/>
      <c r="AQ691" s="12"/>
      <c r="AR691" s="10"/>
      <c r="AS691" s="8"/>
    </row>
    <row r="692" spans="34:45" ht="14.25" customHeight="1" x14ac:dyDescent="0.25">
      <c r="AH692" s="5"/>
      <c r="AI692" s="9"/>
      <c r="AJ692" s="10"/>
      <c r="AK692" s="11"/>
      <c r="AL692" s="12"/>
      <c r="AM692" s="10"/>
      <c r="AN692" s="32"/>
      <c r="AO692" s="11"/>
      <c r="AP692" s="10"/>
      <c r="AQ692" s="12"/>
      <c r="AR692" s="10"/>
      <c r="AS692" s="8"/>
    </row>
    <row r="693" spans="34:45" ht="14.25" customHeight="1" x14ac:dyDescent="0.25">
      <c r="AH693" s="5"/>
      <c r="AI693" s="9"/>
      <c r="AJ693" s="10"/>
      <c r="AK693" s="11"/>
      <c r="AL693" s="12"/>
      <c r="AM693" s="10"/>
      <c r="AN693" s="32"/>
      <c r="AO693" s="11"/>
      <c r="AP693" s="10"/>
      <c r="AQ693" s="12"/>
      <c r="AR693" s="10"/>
      <c r="AS693" s="8"/>
    </row>
    <row r="694" spans="34:45" ht="14.25" customHeight="1" x14ac:dyDescent="0.25">
      <c r="AH694" s="5"/>
      <c r="AI694" s="9"/>
      <c r="AJ694" s="10"/>
      <c r="AK694" s="11"/>
      <c r="AL694" s="12"/>
      <c r="AM694" s="10"/>
      <c r="AN694" s="32"/>
      <c r="AO694" s="11"/>
      <c r="AP694" s="10"/>
      <c r="AQ694" s="12"/>
      <c r="AR694" s="10"/>
      <c r="AS694" s="8"/>
    </row>
    <row r="695" spans="34:45" ht="14.25" customHeight="1" x14ac:dyDescent="0.25">
      <c r="AH695" s="5"/>
      <c r="AI695" s="9"/>
      <c r="AJ695" s="10"/>
      <c r="AK695" s="11"/>
      <c r="AL695" s="12"/>
      <c r="AM695" s="10"/>
      <c r="AN695" s="32"/>
      <c r="AO695" s="11"/>
      <c r="AP695" s="10"/>
      <c r="AQ695" s="12"/>
      <c r="AR695" s="10"/>
      <c r="AS695" s="8"/>
    </row>
    <row r="696" spans="34:45" ht="14.25" customHeight="1" x14ac:dyDescent="0.25">
      <c r="AH696" s="5"/>
      <c r="AI696" s="9"/>
      <c r="AJ696" s="10"/>
      <c r="AK696" s="11"/>
      <c r="AL696" s="12"/>
      <c r="AM696" s="10"/>
      <c r="AN696" s="32"/>
      <c r="AO696" s="11"/>
      <c r="AP696" s="10"/>
      <c r="AQ696" s="12"/>
      <c r="AR696" s="10"/>
      <c r="AS696" s="8"/>
    </row>
    <row r="697" spans="34:45" ht="14.25" customHeight="1" x14ac:dyDescent="0.25">
      <c r="AH697" s="5"/>
      <c r="AI697" s="9"/>
      <c r="AJ697" s="10"/>
      <c r="AK697" s="11"/>
      <c r="AL697" s="12"/>
      <c r="AM697" s="10"/>
      <c r="AN697" s="32"/>
      <c r="AO697" s="11"/>
      <c r="AP697" s="10"/>
      <c r="AQ697" s="12"/>
      <c r="AR697" s="10"/>
      <c r="AS697" s="8"/>
    </row>
    <row r="698" spans="34:45" ht="14.25" customHeight="1" x14ac:dyDescent="0.25">
      <c r="AH698" s="5"/>
      <c r="AI698" s="9"/>
      <c r="AJ698" s="10"/>
      <c r="AK698" s="11"/>
      <c r="AL698" s="12"/>
      <c r="AM698" s="10"/>
      <c r="AN698" s="32"/>
      <c r="AO698" s="11"/>
      <c r="AP698" s="10"/>
      <c r="AQ698" s="12"/>
      <c r="AR698" s="10"/>
      <c r="AS698" s="8"/>
    </row>
    <row r="699" spans="34:45" ht="14.25" customHeight="1" x14ac:dyDescent="0.25">
      <c r="AH699" s="5"/>
      <c r="AI699" s="9"/>
      <c r="AJ699" s="10"/>
      <c r="AK699" s="11"/>
      <c r="AL699" s="12"/>
      <c r="AM699" s="10"/>
      <c r="AN699" s="32"/>
      <c r="AO699" s="11"/>
      <c r="AP699" s="10"/>
      <c r="AQ699" s="12"/>
      <c r="AR699" s="10"/>
      <c r="AS699" s="8"/>
    </row>
    <row r="700" spans="34:45" ht="14.25" customHeight="1" x14ac:dyDescent="0.25">
      <c r="AH700" s="5"/>
      <c r="AI700" s="9"/>
      <c r="AJ700" s="10"/>
      <c r="AK700" s="11"/>
      <c r="AL700" s="12"/>
      <c r="AM700" s="10"/>
      <c r="AN700" s="32"/>
      <c r="AO700" s="11"/>
      <c r="AP700" s="10"/>
      <c r="AQ700" s="12"/>
      <c r="AR700" s="10"/>
      <c r="AS700" s="8"/>
    </row>
    <row r="701" spans="34:45" ht="14.25" customHeight="1" x14ac:dyDescent="0.25">
      <c r="AH701" s="5"/>
      <c r="AI701" s="9"/>
      <c r="AJ701" s="10"/>
      <c r="AK701" s="11"/>
      <c r="AL701" s="12"/>
      <c r="AM701" s="10"/>
      <c r="AN701" s="32"/>
      <c r="AO701" s="11"/>
      <c r="AP701" s="10"/>
      <c r="AQ701" s="12"/>
      <c r="AR701" s="10"/>
      <c r="AS701" s="8"/>
    </row>
    <row r="702" spans="34:45" ht="14.25" customHeight="1" x14ac:dyDescent="0.25">
      <c r="AH702" s="5"/>
      <c r="AI702" s="9"/>
      <c r="AJ702" s="10"/>
      <c r="AK702" s="11"/>
      <c r="AL702" s="12"/>
      <c r="AM702" s="10"/>
      <c r="AN702" s="32"/>
      <c r="AO702" s="11"/>
      <c r="AP702" s="10"/>
      <c r="AQ702" s="12"/>
      <c r="AR702" s="10"/>
      <c r="AS702" s="8"/>
    </row>
    <row r="703" spans="34:45" ht="14.25" customHeight="1" x14ac:dyDescent="0.25">
      <c r="AH703" s="5"/>
      <c r="AI703" s="9"/>
      <c r="AJ703" s="10"/>
      <c r="AK703" s="11"/>
      <c r="AL703" s="12"/>
      <c r="AM703" s="10"/>
      <c r="AN703" s="32"/>
      <c r="AO703" s="11"/>
      <c r="AP703" s="10"/>
      <c r="AQ703" s="12"/>
      <c r="AR703" s="10"/>
      <c r="AS703" s="8"/>
    </row>
    <row r="704" spans="34:45" ht="14.25" customHeight="1" x14ac:dyDescent="0.25">
      <c r="AH704" s="5"/>
      <c r="AI704" s="9"/>
      <c r="AJ704" s="10"/>
      <c r="AK704" s="11"/>
      <c r="AL704" s="12"/>
      <c r="AM704" s="10"/>
      <c r="AN704" s="32"/>
      <c r="AO704" s="11"/>
      <c r="AP704" s="10"/>
      <c r="AQ704" s="12"/>
      <c r="AR704" s="10"/>
      <c r="AS704" s="8"/>
    </row>
    <row r="705" spans="34:45" ht="14.25" customHeight="1" x14ac:dyDescent="0.25">
      <c r="AH705" s="5"/>
      <c r="AI705" s="9"/>
      <c r="AJ705" s="10"/>
      <c r="AK705" s="11"/>
      <c r="AL705" s="12"/>
      <c r="AM705" s="10"/>
      <c r="AN705" s="32"/>
      <c r="AO705" s="11"/>
      <c r="AP705" s="10"/>
      <c r="AQ705" s="12"/>
      <c r="AR705" s="10"/>
      <c r="AS705" s="8"/>
    </row>
    <row r="706" spans="34:45" ht="14.25" customHeight="1" x14ac:dyDescent="0.25">
      <c r="AH706" s="5"/>
      <c r="AI706" s="9"/>
      <c r="AJ706" s="10"/>
      <c r="AK706" s="11"/>
      <c r="AL706" s="12"/>
      <c r="AM706" s="10"/>
      <c r="AN706" s="32"/>
      <c r="AO706" s="11"/>
      <c r="AP706" s="10"/>
      <c r="AQ706" s="12"/>
      <c r="AR706" s="10"/>
      <c r="AS706" s="8"/>
    </row>
    <row r="707" spans="34:45" ht="14.25" customHeight="1" x14ac:dyDescent="0.25">
      <c r="AH707" s="5"/>
      <c r="AI707" s="9"/>
      <c r="AJ707" s="10"/>
      <c r="AK707" s="11"/>
      <c r="AL707" s="12"/>
      <c r="AM707" s="10"/>
      <c r="AN707" s="32"/>
      <c r="AO707" s="11"/>
      <c r="AP707" s="10"/>
      <c r="AQ707" s="12"/>
      <c r="AR707" s="10"/>
      <c r="AS707" s="8"/>
    </row>
    <row r="708" spans="34:45" ht="14.25" customHeight="1" x14ac:dyDescent="0.25">
      <c r="AH708" s="5"/>
      <c r="AI708" s="9"/>
      <c r="AJ708" s="10"/>
      <c r="AK708" s="11"/>
      <c r="AL708" s="12"/>
      <c r="AM708" s="10"/>
      <c r="AN708" s="32"/>
      <c r="AO708" s="11"/>
      <c r="AP708" s="10"/>
      <c r="AQ708" s="12"/>
      <c r="AR708" s="10"/>
      <c r="AS708" s="8"/>
    </row>
    <row r="709" spans="34:45" ht="14.25" customHeight="1" x14ac:dyDescent="0.25">
      <c r="AH709" s="5"/>
      <c r="AI709" s="9"/>
      <c r="AJ709" s="10"/>
      <c r="AK709" s="11"/>
      <c r="AL709" s="12"/>
      <c r="AM709" s="10"/>
      <c r="AN709" s="32"/>
      <c r="AO709" s="11"/>
      <c r="AP709" s="10"/>
      <c r="AQ709" s="12"/>
      <c r="AR709" s="10"/>
      <c r="AS709" s="8"/>
    </row>
    <row r="710" spans="34:45" ht="14.25" customHeight="1" x14ac:dyDescent="0.25">
      <c r="AH710" s="5"/>
      <c r="AI710" s="9"/>
      <c r="AJ710" s="10"/>
      <c r="AK710" s="11"/>
      <c r="AL710" s="12"/>
      <c r="AM710" s="10"/>
      <c r="AN710" s="32"/>
      <c r="AO710" s="11"/>
      <c r="AP710" s="10"/>
      <c r="AQ710" s="12"/>
      <c r="AR710" s="10"/>
      <c r="AS710" s="8"/>
    </row>
    <row r="711" spans="34:45" ht="14.25" customHeight="1" x14ac:dyDescent="0.25">
      <c r="AH711" s="5"/>
      <c r="AI711" s="9"/>
      <c r="AJ711" s="10"/>
      <c r="AK711" s="11"/>
      <c r="AL711" s="12"/>
      <c r="AM711" s="10"/>
      <c r="AN711" s="32"/>
      <c r="AO711" s="11"/>
      <c r="AP711" s="10"/>
      <c r="AQ711" s="12"/>
      <c r="AR711" s="10"/>
      <c r="AS711" s="8"/>
    </row>
    <row r="712" spans="34:45" ht="14.25" customHeight="1" x14ac:dyDescent="0.25">
      <c r="AH712" s="5"/>
      <c r="AI712" s="9"/>
      <c r="AJ712" s="10"/>
      <c r="AK712" s="11"/>
      <c r="AL712" s="12"/>
      <c r="AM712" s="10"/>
      <c r="AN712" s="32"/>
      <c r="AO712" s="11"/>
      <c r="AP712" s="10"/>
      <c r="AQ712" s="12"/>
      <c r="AR712" s="10"/>
      <c r="AS712" s="8"/>
    </row>
    <row r="713" spans="34:45" ht="14.25" customHeight="1" x14ac:dyDescent="0.25">
      <c r="AH713" s="5"/>
      <c r="AI713" s="9"/>
      <c r="AJ713" s="10"/>
      <c r="AK713" s="11"/>
      <c r="AL713" s="12"/>
      <c r="AM713" s="10"/>
      <c r="AN713" s="32"/>
      <c r="AO713" s="11"/>
      <c r="AP713" s="10"/>
      <c r="AQ713" s="12"/>
      <c r="AR713" s="10"/>
      <c r="AS713" s="8"/>
    </row>
    <row r="714" spans="34:45" ht="14.25" customHeight="1" x14ac:dyDescent="0.25">
      <c r="AH714" s="5"/>
      <c r="AI714" s="9"/>
      <c r="AJ714" s="10"/>
      <c r="AK714" s="11"/>
      <c r="AL714" s="12"/>
      <c r="AM714" s="10"/>
      <c r="AN714" s="32"/>
      <c r="AO714" s="11"/>
      <c r="AP714" s="10"/>
      <c r="AQ714" s="12"/>
      <c r="AR714" s="10"/>
      <c r="AS714" s="8"/>
    </row>
    <row r="715" spans="34:45" ht="14.25" customHeight="1" x14ac:dyDescent="0.25">
      <c r="AH715" s="5"/>
      <c r="AI715" s="9"/>
      <c r="AJ715" s="10"/>
      <c r="AK715" s="11"/>
      <c r="AL715" s="12"/>
      <c r="AM715" s="10"/>
      <c r="AN715" s="32"/>
      <c r="AO715" s="11"/>
      <c r="AP715" s="10"/>
      <c r="AQ715" s="12"/>
      <c r="AR715" s="10"/>
      <c r="AS715" s="8"/>
    </row>
    <row r="716" spans="34:45" ht="14.25" customHeight="1" x14ac:dyDescent="0.25">
      <c r="AH716" s="5"/>
      <c r="AI716" s="9"/>
      <c r="AJ716" s="10"/>
      <c r="AK716" s="11"/>
      <c r="AL716" s="12"/>
      <c r="AM716" s="10"/>
      <c r="AN716" s="32"/>
      <c r="AO716" s="11"/>
      <c r="AP716" s="10"/>
      <c r="AQ716" s="12"/>
      <c r="AR716" s="10"/>
      <c r="AS716" s="8"/>
    </row>
    <row r="717" spans="34:45" ht="14.25" customHeight="1" x14ac:dyDescent="0.25">
      <c r="AH717" s="5"/>
      <c r="AI717" s="9"/>
      <c r="AJ717" s="10"/>
      <c r="AK717" s="11"/>
      <c r="AL717" s="12"/>
      <c r="AM717" s="10"/>
      <c r="AN717" s="32"/>
      <c r="AO717" s="11"/>
      <c r="AP717" s="10"/>
      <c r="AQ717" s="12"/>
      <c r="AR717" s="10"/>
      <c r="AS717" s="8"/>
    </row>
    <row r="718" spans="34:45" ht="14.25" customHeight="1" x14ac:dyDescent="0.25">
      <c r="AH718" s="5"/>
      <c r="AI718" s="9"/>
      <c r="AJ718" s="10"/>
      <c r="AK718" s="11"/>
      <c r="AL718" s="12"/>
      <c r="AM718" s="10"/>
      <c r="AN718" s="32"/>
      <c r="AO718" s="11"/>
      <c r="AP718" s="10"/>
      <c r="AQ718" s="12"/>
      <c r="AR718" s="10"/>
      <c r="AS718" s="8"/>
    </row>
    <row r="719" spans="34:45" ht="14.25" customHeight="1" x14ac:dyDescent="0.25">
      <c r="AH719" s="5"/>
      <c r="AI719" s="9"/>
      <c r="AJ719" s="10"/>
      <c r="AK719" s="11"/>
      <c r="AL719" s="12"/>
      <c r="AM719" s="10"/>
      <c r="AN719" s="32"/>
      <c r="AO719" s="11"/>
      <c r="AP719" s="10"/>
      <c r="AQ719" s="12"/>
      <c r="AR719" s="10"/>
      <c r="AS719" s="8"/>
    </row>
    <row r="720" spans="34:45" ht="14.25" customHeight="1" x14ac:dyDescent="0.25">
      <c r="AH720" s="5"/>
      <c r="AI720" s="9"/>
      <c r="AJ720" s="10"/>
      <c r="AK720" s="11"/>
      <c r="AL720" s="12"/>
      <c r="AM720" s="10"/>
      <c r="AN720" s="32"/>
      <c r="AO720" s="11"/>
      <c r="AP720" s="10"/>
      <c r="AQ720" s="12"/>
      <c r="AR720" s="10"/>
      <c r="AS720" s="8"/>
    </row>
    <row r="721" spans="34:45" ht="14.25" customHeight="1" x14ac:dyDescent="0.25">
      <c r="AH721" s="5"/>
      <c r="AI721" s="9"/>
      <c r="AJ721" s="10"/>
      <c r="AK721" s="11"/>
      <c r="AL721" s="12"/>
      <c r="AM721" s="10"/>
      <c r="AN721" s="32"/>
      <c r="AO721" s="11"/>
      <c r="AP721" s="10"/>
      <c r="AQ721" s="12"/>
      <c r="AR721" s="10"/>
      <c r="AS721" s="8"/>
    </row>
    <row r="722" spans="34:45" ht="14.25" customHeight="1" x14ac:dyDescent="0.25">
      <c r="AH722" s="5"/>
      <c r="AI722" s="9"/>
      <c r="AJ722" s="10"/>
      <c r="AK722" s="11"/>
      <c r="AL722" s="12"/>
      <c r="AM722" s="10"/>
      <c r="AN722" s="32"/>
      <c r="AO722" s="11"/>
      <c r="AP722" s="10"/>
      <c r="AQ722" s="12"/>
      <c r="AR722" s="10"/>
      <c r="AS722" s="8"/>
    </row>
    <row r="723" spans="34:45" ht="14.25" customHeight="1" x14ac:dyDescent="0.25">
      <c r="AH723" s="5"/>
      <c r="AI723" s="9"/>
      <c r="AJ723" s="10"/>
      <c r="AK723" s="11"/>
      <c r="AL723" s="12"/>
      <c r="AM723" s="10"/>
      <c r="AN723" s="32"/>
      <c r="AO723" s="11"/>
      <c r="AP723" s="10"/>
      <c r="AQ723" s="12"/>
      <c r="AR723" s="10"/>
      <c r="AS723" s="8"/>
    </row>
    <row r="724" spans="34:45" ht="14.25" customHeight="1" x14ac:dyDescent="0.25">
      <c r="AH724" s="5"/>
      <c r="AI724" s="9"/>
      <c r="AJ724" s="10"/>
      <c r="AK724" s="11"/>
      <c r="AL724" s="12"/>
      <c r="AM724" s="10"/>
      <c r="AN724" s="32"/>
      <c r="AO724" s="11"/>
      <c r="AP724" s="10"/>
      <c r="AQ724" s="12"/>
      <c r="AR724" s="10"/>
      <c r="AS724" s="8"/>
    </row>
    <row r="725" spans="34:45" ht="14.25" customHeight="1" x14ac:dyDescent="0.25">
      <c r="AH725" s="5"/>
      <c r="AI725" s="9"/>
      <c r="AJ725" s="10"/>
      <c r="AK725" s="11"/>
      <c r="AL725" s="12"/>
      <c r="AM725" s="10"/>
      <c r="AN725" s="32"/>
      <c r="AO725" s="11"/>
      <c r="AP725" s="10"/>
      <c r="AQ725" s="12"/>
      <c r="AR725" s="10"/>
      <c r="AS725" s="8"/>
    </row>
    <row r="726" spans="34:45" ht="14.25" customHeight="1" x14ac:dyDescent="0.25">
      <c r="AH726" s="5"/>
      <c r="AI726" s="9"/>
      <c r="AJ726" s="10"/>
      <c r="AK726" s="11"/>
      <c r="AL726" s="12"/>
      <c r="AM726" s="10"/>
      <c r="AN726" s="32"/>
      <c r="AO726" s="11"/>
      <c r="AP726" s="10"/>
      <c r="AQ726" s="12"/>
      <c r="AR726" s="10"/>
      <c r="AS726" s="8"/>
    </row>
    <row r="727" spans="34:45" ht="14.25" customHeight="1" x14ac:dyDescent="0.25">
      <c r="AH727" s="5"/>
      <c r="AI727" s="9"/>
      <c r="AJ727" s="10"/>
      <c r="AK727" s="11"/>
      <c r="AL727" s="12"/>
      <c r="AM727" s="10"/>
      <c r="AN727" s="32"/>
      <c r="AO727" s="11"/>
      <c r="AP727" s="10"/>
      <c r="AQ727" s="12"/>
      <c r="AR727" s="10"/>
      <c r="AS727" s="8"/>
    </row>
    <row r="728" spans="34:45" ht="14.25" customHeight="1" x14ac:dyDescent="0.25">
      <c r="AH728" s="5"/>
      <c r="AI728" s="9"/>
      <c r="AJ728" s="10"/>
      <c r="AK728" s="11"/>
      <c r="AL728" s="12"/>
      <c r="AM728" s="10"/>
      <c r="AN728" s="32"/>
      <c r="AO728" s="11"/>
      <c r="AP728" s="10"/>
      <c r="AQ728" s="12"/>
      <c r="AR728" s="10"/>
      <c r="AS728" s="8"/>
    </row>
    <row r="729" spans="34:45" ht="14.25" customHeight="1" x14ac:dyDescent="0.25">
      <c r="AH729" s="5"/>
      <c r="AI729" s="9"/>
      <c r="AJ729" s="10"/>
      <c r="AK729" s="11"/>
      <c r="AL729" s="12"/>
      <c r="AM729" s="10"/>
      <c r="AN729" s="32"/>
      <c r="AO729" s="11"/>
      <c r="AP729" s="10"/>
      <c r="AQ729" s="12"/>
      <c r="AR729" s="10"/>
      <c r="AS729" s="8"/>
    </row>
    <row r="730" spans="34:45" ht="14.25" customHeight="1" x14ac:dyDescent="0.25">
      <c r="AH730" s="5"/>
      <c r="AI730" s="9"/>
      <c r="AJ730" s="10"/>
      <c r="AK730" s="11"/>
      <c r="AL730" s="12"/>
      <c r="AM730" s="10"/>
      <c r="AN730" s="32"/>
      <c r="AO730" s="11"/>
      <c r="AP730" s="10"/>
      <c r="AQ730" s="12"/>
      <c r="AR730" s="10"/>
      <c r="AS730" s="8"/>
    </row>
    <row r="731" spans="34:45" ht="14.25" customHeight="1" x14ac:dyDescent="0.25">
      <c r="AH731" s="5"/>
      <c r="AI731" s="9"/>
      <c r="AJ731" s="10"/>
      <c r="AK731" s="11"/>
      <c r="AL731" s="12"/>
      <c r="AM731" s="10"/>
      <c r="AN731" s="32"/>
      <c r="AO731" s="11"/>
      <c r="AP731" s="10"/>
      <c r="AQ731" s="12"/>
      <c r="AR731" s="10"/>
      <c r="AS731" s="8"/>
    </row>
    <row r="732" spans="34:45" ht="14.25" customHeight="1" x14ac:dyDescent="0.25">
      <c r="AH732" s="5"/>
      <c r="AI732" s="9"/>
      <c r="AJ732" s="10"/>
      <c r="AK732" s="11"/>
      <c r="AL732" s="12"/>
      <c r="AM732" s="10"/>
      <c r="AN732" s="32"/>
      <c r="AO732" s="11"/>
      <c r="AP732" s="10"/>
      <c r="AQ732" s="12"/>
      <c r="AR732" s="10"/>
      <c r="AS732" s="8"/>
    </row>
    <row r="733" spans="34:45" ht="14.25" customHeight="1" x14ac:dyDescent="0.25">
      <c r="AH733" s="5"/>
      <c r="AI733" s="9"/>
      <c r="AJ733" s="10"/>
      <c r="AK733" s="11"/>
      <c r="AL733" s="12"/>
      <c r="AM733" s="10"/>
      <c r="AN733" s="32"/>
      <c r="AO733" s="11"/>
      <c r="AP733" s="10"/>
      <c r="AQ733" s="12"/>
      <c r="AR733" s="10"/>
      <c r="AS733" s="8"/>
    </row>
    <row r="734" spans="34:45" ht="14.25" customHeight="1" x14ac:dyDescent="0.25">
      <c r="AH734" s="5"/>
      <c r="AI734" s="9"/>
      <c r="AJ734" s="10"/>
      <c r="AK734" s="11"/>
      <c r="AL734" s="12"/>
      <c r="AM734" s="10"/>
      <c r="AN734" s="32"/>
      <c r="AO734" s="11"/>
      <c r="AP734" s="10"/>
      <c r="AQ734" s="12"/>
      <c r="AR734" s="10"/>
      <c r="AS734" s="8"/>
    </row>
    <row r="735" spans="34:45" ht="14.25" customHeight="1" x14ac:dyDescent="0.25">
      <c r="AH735" s="5"/>
      <c r="AI735" s="9"/>
      <c r="AJ735" s="10"/>
      <c r="AK735" s="11"/>
      <c r="AL735" s="12"/>
      <c r="AM735" s="10"/>
      <c r="AN735" s="32"/>
      <c r="AO735" s="11"/>
      <c r="AP735" s="10"/>
      <c r="AQ735" s="12"/>
      <c r="AR735" s="10"/>
      <c r="AS735" s="8"/>
    </row>
    <row r="736" spans="34:45" ht="14.25" customHeight="1" x14ac:dyDescent="0.25">
      <c r="AH736" s="5"/>
      <c r="AI736" s="9"/>
      <c r="AJ736" s="10"/>
      <c r="AK736" s="11"/>
      <c r="AL736" s="12"/>
      <c r="AM736" s="10"/>
      <c r="AN736" s="32"/>
      <c r="AO736" s="11"/>
      <c r="AP736" s="10"/>
      <c r="AQ736" s="12"/>
      <c r="AR736" s="10"/>
      <c r="AS736" s="8"/>
    </row>
    <row r="737" spans="34:45" ht="14.25" customHeight="1" x14ac:dyDescent="0.25">
      <c r="AH737" s="5"/>
      <c r="AI737" s="9"/>
      <c r="AJ737" s="10"/>
      <c r="AK737" s="11"/>
      <c r="AL737" s="12"/>
      <c r="AM737" s="10"/>
      <c r="AN737" s="32"/>
      <c r="AO737" s="11"/>
      <c r="AP737" s="10"/>
      <c r="AQ737" s="12"/>
      <c r="AR737" s="10"/>
      <c r="AS737" s="8"/>
    </row>
    <row r="738" spans="34:45" ht="14.25" customHeight="1" x14ac:dyDescent="0.25">
      <c r="AH738" s="5"/>
      <c r="AI738" s="9"/>
      <c r="AJ738" s="10"/>
      <c r="AK738" s="11"/>
      <c r="AL738" s="12"/>
      <c r="AM738" s="10"/>
      <c r="AN738" s="32"/>
      <c r="AO738" s="11"/>
      <c r="AP738" s="10"/>
      <c r="AQ738" s="12"/>
      <c r="AR738" s="10"/>
      <c r="AS738" s="8"/>
    </row>
    <row r="739" spans="34:45" ht="14.25" customHeight="1" x14ac:dyDescent="0.25">
      <c r="AH739" s="5"/>
      <c r="AI739" s="9"/>
      <c r="AJ739" s="10"/>
      <c r="AK739" s="11"/>
      <c r="AL739" s="12"/>
      <c r="AM739" s="10"/>
      <c r="AN739" s="32"/>
      <c r="AO739" s="11"/>
      <c r="AP739" s="10"/>
      <c r="AQ739" s="12"/>
      <c r="AR739" s="10"/>
      <c r="AS739" s="8"/>
    </row>
    <row r="740" spans="34:45" ht="14.25" customHeight="1" x14ac:dyDescent="0.25">
      <c r="AH740" s="5"/>
      <c r="AI740" s="9"/>
      <c r="AJ740" s="10"/>
      <c r="AK740" s="11"/>
      <c r="AL740" s="12"/>
      <c r="AM740" s="10"/>
      <c r="AN740" s="32"/>
      <c r="AO740" s="11"/>
      <c r="AP740" s="10"/>
      <c r="AQ740" s="12"/>
      <c r="AR740" s="10"/>
      <c r="AS740" s="8"/>
    </row>
    <row r="741" spans="34:45" ht="14.25" customHeight="1" x14ac:dyDescent="0.25">
      <c r="AH741" s="5"/>
      <c r="AI741" s="9"/>
      <c r="AJ741" s="10"/>
      <c r="AK741" s="11"/>
      <c r="AL741" s="12"/>
      <c r="AM741" s="10"/>
      <c r="AN741" s="32"/>
      <c r="AO741" s="11"/>
      <c r="AP741" s="10"/>
      <c r="AQ741" s="12"/>
      <c r="AR741" s="10"/>
      <c r="AS741" s="8"/>
    </row>
    <row r="742" spans="34:45" ht="14.25" customHeight="1" x14ac:dyDescent="0.25">
      <c r="AH742" s="5"/>
      <c r="AI742" s="9"/>
      <c r="AJ742" s="10"/>
      <c r="AK742" s="11"/>
      <c r="AL742" s="12"/>
      <c r="AM742" s="10"/>
      <c r="AN742" s="32"/>
      <c r="AO742" s="11"/>
      <c r="AP742" s="10"/>
      <c r="AQ742" s="12"/>
      <c r="AR742" s="10"/>
      <c r="AS742" s="8"/>
    </row>
    <row r="743" spans="34:45" ht="14.25" customHeight="1" x14ac:dyDescent="0.25">
      <c r="AH743" s="5"/>
      <c r="AI743" s="9"/>
      <c r="AJ743" s="10"/>
      <c r="AK743" s="11"/>
      <c r="AL743" s="12"/>
      <c r="AM743" s="10"/>
      <c r="AN743" s="32"/>
      <c r="AO743" s="11"/>
      <c r="AP743" s="10"/>
      <c r="AQ743" s="12"/>
      <c r="AR743" s="10"/>
      <c r="AS743" s="8"/>
    </row>
    <row r="744" spans="34:45" ht="14.25" customHeight="1" x14ac:dyDescent="0.25">
      <c r="AH744" s="5"/>
      <c r="AI744" s="9"/>
      <c r="AJ744" s="10"/>
      <c r="AK744" s="11"/>
      <c r="AL744" s="12"/>
      <c r="AM744" s="10"/>
      <c r="AN744" s="32"/>
      <c r="AO744" s="11"/>
      <c r="AP744" s="10"/>
      <c r="AQ744" s="12"/>
      <c r="AR744" s="10"/>
      <c r="AS744" s="8"/>
    </row>
    <row r="745" spans="34:45" ht="14.25" customHeight="1" x14ac:dyDescent="0.25">
      <c r="AH745" s="5"/>
      <c r="AI745" s="9"/>
      <c r="AJ745" s="10"/>
      <c r="AK745" s="11"/>
      <c r="AL745" s="12"/>
      <c r="AM745" s="10"/>
      <c r="AN745" s="32"/>
      <c r="AO745" s="11"/>
      <c r="AP745" s="10"/>
      <c r="AQ745" s="12"/>
      <c r="AR745" s="10"/>
      <c r="AS745" s="8"/>
    </row>
    <row r="746" spans="34:45" ht="14.25" customHeight="1" x14ac:dyDescent="0.25">
      <c r="AH746" s="5"/>
      <c r="AI746" s="9"/>
      <c r="AJ746" s="10"/>
      <c r="AK746" s="11"/>
      <c r="AL746" s="12"/>
      <c r="AM746" s="10"/>
      <c r="AN746" s="32"/>
      <c r="AO746" s="11"/>
      <c r="AP746" s="10"/>
      <c r="AQ746" s="12"/>
      <c r="AR746" s="10"/>
      <c r="AS746" s="8"/>
    </row>
    <row r="747" spans="34:45" ht="14.25" customHeight="1" x14ac:dyDescent="0.25">
      <c r="AH747" s="5"/>
      <c r="AI747" s="9"/>
      <c r="AJ747" s="10"/>
      <c r="AK747" s="11"/>
      <c r="AL747" s="12"/>
      <c r="AM747" s="10"/>
      <c r="AN747" s="32"/>
      <c r="AO747" s="11"/>
      <c r="AP747" s="10"/>
      <c r="AQ747" s="12"/>
      <c r="AR747" s="10"/>
      <c r="AS747" s="8"/>
    </row>
    <row r="748" spans="34:45" ht="14.25" customHeight="1" x14ac:dyDescent="0.25">
      <c r="AH748" s="5"/>
      <c r="AI748" s="9"/>
      <c r="AJ748" s="10"/>
      <c r="AK748" s="11"/>
      <c r="AL748" s="12"/>
      <c r="AM748" s="10"/>
      <c r="AN748" s="32"/>
      <c r="AO748" s="11"/>
      <c r="AP748" s="10"/>
      <c r="AQ748" s="12"/>
      <c r="AR748" s="10"/>
      <c r="AS748" s="8"/>
    </row>
    <row r="749" spans="34:45" ht="14.25" customHeight="1" x14ac:dyDescent="0.25">
      <c r="AH749" s="5"/>
      <c r="AI749" s="9"/>
      <c r="AJ749" s="10"/>
      <c r="AK749" s="11"/>
      <c r="AL749" s="12"/>
      <c r="AM749" s="10"/>
      <c r="AN749" s="32"/>
      <c r="AO749" s="11"/>
      <c r="AP749" s="10"/>
      <c r="AQ749" s="12"/>
      <c r="AR749" s="10"/>
      <c r="AS749" s="8"/>
    </row>
    <row r="750" spans="34:45" ht="14.25" customHeight="1" x14ac:dyDescent="0.25">
      <c r="AH750" s="5"/>
      <c r="AI750" s="9"/>
      <c r="AJ750" s="10"/>
      <c r="AK750" s="11"/>
      <c r="AL750" s="12"/>
      <c r="AM750" s="10"/>
      <c r="AN750" s="32"/>
      <c r="AO750" s="11"/>
      <c r="AP750" s="10"/>
      <c r="AQ750" s="12"/>
      <c r="AR750" s="10"/>
      <c r="AS750" s="8"/>
    </row>
    <row r="751" spans="34:45" ht="14.25" customHeight="1" x14ac:dyDescent="0.25">
      <c r="AH751" s="5"/>
      <c r="AI751" s="9"/>
      <c r="AJ751" s="10"/>
      <c r="AK751" s="11"/>
      <c r="AL751" s="12"/>
      <c r="AM751" s="10"/>
      <c r="AN751" s="32"/>
      <c r="AO751" s="11"/>
      <c r="AP751" s="10"/>
      <c r="AQ751" s="12"/>
      <c r="AR751" s="10"/>
      <c r="AS751" s="8"/>
    </row>
    <row r="752" spans="34:45" ht="14.25" customHeight="1" x14ac:dyDescent="0.25">
      <c r="AH752" s="5"/>
      <c r="AI752" s="9"/>
      <c r="AJ752" s="10"/>
      <c r="AK752" s="11"/>
      <c r="AL752" s="12"/>
      <c r="AM752" s="10"/>
      <c r="AN752" s="32"/>
      <c r="AO752" s="11"/>
      <c r="AP752" s="10"/>
      <c r="AQ752" s="12"/>
      <c r="AR752" s="10"/>
      <c r="AS752" s="8"/>
    </row>
    <row r="753" spans="34:45" ht="14.25" customHeight="1" x14ac:dyDescent="0.25">
      <c r="AH753" s="5"/>
      <c r="AI753" s="9"/>
      <c r="AJ753" s="10"/>
      <c r="AK753" s="11"/>
      <c r="AL753" s="12"/>
      <c r="AM753" s="10"/>
      <c r="AN753" s="32"/>
      <c r="AO753" s="11"/>
      <c r="AP753" s="10"/>
      <c r="AQ753" s="12"/>
      <c r="AR753" s="10"/>
      <c r="AS753" s="8"/>
    </row>
    <row r="754" spans="34:45" ht="14.25" customHeight="1" x14ac:dyDescent="0.25">
      <c r="AH754" s="5"/>
      <c r="AI754" s="9"/>
      <c r="AJ754" s="10"/>
      <c r="AK754" s="11"/>
      <c r="AL754" s="12"/>
      <c r="AM754" s="10"/>
      <c r="AN754" s="32"/>
      <c r="AO754" s="11"/>
      <c r="AP754" s="10"/>
      <c r="AQ754" s="12"/>
      <c r="AR754" s="10"/>
      <c r="AS754" s="8"/>
    </row>
    <row r="755" spans="34:45" ht="14.25" customHeight="1" x14ac:dyDescent="0.25">
      <c r="AH755" s="5"/>
      <c r="AI755" s="9"/>
      <c r="AJ755" s="10"/>
      <c r="AK755" s="11"/>
      <c r="AL755" s="12"/>
      <c r="AM755" s="10"/>
      <c r="AN755" s="32"/>
      <c r="AO755" s="11"/>
      <c r="AP755" s="10"/>
      <c r="AQ755" s="12"/>
      <c r="AR755" s="10"/>
      <c r="AS755" s="8"/>
    </row>
    <row r="756" spans="34:45" ht="14.25" customHeight="1" x14ac:dyDescent="0.25">
      <c r="AH756" s="5"/>
      <c r="AI756" s="9"/>
      <c r="AJ756" s="10"/>
      <c r="AK756" s="11"/>
      <c r="AL756" s="12"/>
      <c r="AM756" s="10"/>
      <c r="AN756" s="32"/>
      <c r="AO756" s="11"/>
      <c r="AP756" s="10"/>
      <c r="AQ756" s="12"/>
      <c r="AR756" s="10"/>
      <c r="AS756" s="8"/>
    </row>
    <row r="757" spans="34:45" ht="14.25" customHeight="1" x14ac:dyDescent="0.25">
      <c r="AH757" s="5"/>
      <c r="AI757" s="9"/>
      <c r="AJ757" s="10"/>
      <c r="AK757" s="11"/>
      <c r="AL757" s="12"/>
      <c r="AM757" s="10"/>
      <c r="AN757" s="32"/>
      <c r="AO757" s="11"/>
      <c r="AP757" s="10"/>
      <c r="AQ757" s="12"/>
      <c r="AR757" s="10"/>
      <c r="AS757" s="8"/>
    </row>
    <row r="758" spans="34:45" ht="14.25" customHeight="1" x14ac:dyDescent="0.25">
      <c r="AH758" s="5"/>
      <c r="AI758" s="9"/>
      <c r="AJ758" s="10"/>
      <c r="AK758" s="11"/>
      <c r="AL758" s="12"/>
      <c r="AM758" s="10"/>
      <c r="AN758" s="32"/>
      <c r="AO758" s="11"/>
      <c r="AP758" s="10"/>
      <c r="AQ758" s="12"/>
      <c r="AR758" s="10"/>
      <c r="AS758" s="8"/>
    </row>
    <row r="759" spans="34:45" ht="14.25" customHeight="1" x14ac:dyDescent="0.25">
      <c r="AH759" s="5"/>
      <c r="AI759" s="9"/>
      <c r="AJ759" s="10"/>
      <c r="AK759" s="11"/>
      <c r="AL759" s="12"/>
      <c r="AM759" s="10"/>
      <c r="AN759" s="32"/>
      <c r="AO759" s="11"/>
      <c r="AP759" s="10"/>
      <c r="AQ759" s="12"/>
      <c r="AR759" s="10"/>
      <c r="AS759" s="8"/>
    </row>
    <row r="760" spans="34:45" ht="14.25" customHeight="1" x14ac:dyDescent="0.25">
      <c r="AH760" s="5"/>
      <c r="AI760" s="9"/>
      <c r="AJ760" s="10"/>
      <c r="AK760" s="11"/>
      <c r="AL760" s="12"/>
      <c r="AM760" s="10"/>
      <c r="AN760" s="32"/>
      <c r="AO760" s="11"/>
      <c r="AP760" s="10"/>
      <c r="AQ760" s="12"/>
      <c r="AR760" s="10"/>
      <c r="AS760" s="8"/>
    </row>
    <row r="761" spans="34:45" ht="14.25" customHeight="1" x14ac:dyDescent="0.25">
      <c r="AH761" s="5"/>
      <c r="AI761" s="9"/>
      <c r="AJ761" s="10"/>
      <c r="AK761" s="11"/>
      <c r="AL761" s="12"/>
      <c r="AM761" s="10"/>
      <c r="AN761" s="32"/>
      <c r="AO761" s="11"/>
      <c r="AP761" s="10"/>
      <c r="AQ761" s="12"/>
      <c r="AR761" s="10"/>
      <c r="AS761" s="8"/>
    </row>
    <row r="762" spans="34:45" ht="14.25" customHeight="1" x14ac:dyDescent="0.25">
      <c r="AH762" s="5"/>
      <c r="AI762" s="9"/>
      <c r="AJ762" s="10"/>
      <c r="AK762" s="11"/>
      <c r="AL762" s="12"/>
      <c r="AM762" s="10"/>
      <c r="AN762" s="32"/>
      <c r="AO762" s="11"/>
      <c r="AP762" s="10"/>
      <c r="AQ762" s="12"/>
      <c r="AR762" s="10"/>
      <c r="AS762" s="8"/>
    </row>
    <row r="763" spans="34:45" ht="14.25" customHeight="1" x14ac:dyDescent="0.25">
      <c r="AH763" s="5"/>
      <c r="AI763" s="9"/>
      <c r="AJ763" s="10"/>
      <c r="AK763" s="11"/>
      <c r="AL763" s="12"/>
      <c r="AM763" s="10"/>
      <c r="AN763" s="32"/>
      <c r="AO763" s="11"/>
      <c r="AP763" s="10"/>
      <c r="AQ763" s="12"/>
      <c r="AR763" s="10"/>
      <c r="AS763" s="8"/>
    </row>
    <row r="764" spans="34:45" ht="14.25" customHeight="1" x14ac:dyDescent="0.25">
      <c r="AH764" s="5"/>
      <c r="AI764" s="9"/>
      <c r="AJ764" s="10"/>
      <c r="AK764" s="11"/>
      <c r="AL764" s="12"/>
      <c r="AM764" s="10"/>
      <c r="AN764" s="32"/>
      <c r="AO764" s="11"/>
      <c r="AP764" s="10"/>
      <c r="AQ764" s="12"/>
      <c r="AR764" s="10"/>
      <c r="AS764" s="8"/>
    </row>
    <row r="765" spans="34:45" ht="14.25" customHeight="1" x14ac:dyDescent="0.25">
      <c r="AH765" s="5"/>
      <c r="AI765" s="9"/>
      <c r="AJ765" s="10"/>
      <c r="AK765" s="11"/>
      <c r="AL765" s="12"/>
      <c r="AM765" s="10"/>
      <c r="AN765" s="32"/>
      <c r="AO765" s="11"/>
      <c r="AP765" s="10"/>
      <c r="AQ765" s="12"/>
      <c r="AR765" s="10"/>
      <c r="AS765" s="8"/>
    </row>
    <row r="766" spans="34:45" ht="14.25" customHeight="1" x14ac:dyDescent="0.25">
      <c r="AH766" s="5"/>
      <c r="AI766" s="9"/>
      <c r="AJ766" s="10"/>
      <c r="AK766" s="11"/>
      <c r="AL766" s="12"/>
      <c r="AM766" s="10"/>
      <c r="AN766" s="32"/>
      <c r="AO766" s="11"/>
      <c r="AP766" s="10"/>
      <c r="AQ766" s="12"/>
      <c r="AR766" s="10"/>
      <c r="AS766" s="8"/>
    </row>
    <row r="767" spans="34:45" ht="14.25" customHeight="1" x14ac:dyDescent="0.25">
      <c r="AH767" s="5"/>
      <c r="AI767" s="9"/>
      <c r="AJ767" s="10"/>
      <c r="AK767" s="11"/>
      <c r="AL767" s="12"/>
      <c r="AM767" s="10"/>
      <c r="AN767" s="32"/>
      <c r="AO767" s="11"/>
      <c r="AP767" s="10"/>
      <c r="AQ767" s="12"/>
      <c r="AR767" s="10"/>
      <c r="AS767" s="8"/>
    </row>
    <row r="768" spans="34:45" ht="14.25" customHeight="1" x14ac:dyDescent="0.25">
      <c r="AH768" s="5"/>
      <c r="AI768" s="9"/>
      <c r="AJ768" s="10"/>
      <c r="AK768" s="11"/>
      <c r="AL768" s="12"/>
      <c r="AM768" s="10"/>
      <c r="AN768" s="32"/>
      <c r="AO768" s="11"/>
      <c r="AP768" s="10"/>
      <c r="AQ768" s="12"/>
      <c r="AR768" s="10"/>
      <c r="AS768" s="8"/>
    </row>
    <row r="769" spans="34:45" ht="14.25" customHeight="1" x14ac:dyDescent="0.25">
      <c r="AH769" s="5"/>
      <c r="AI769" s="9"/>
      <c r="AJ769" s="10"/>
      <c r="AK769" s="11"/>
      <c r="AL769" s="12"/>
      <c r="AM769" s="10"/>
      <c r="AN769" s="32"/>
      <c r="AO769" s="11"/>
      <c r="AP769" s="10"/>
      <c r="AQ769" s="12"/>
      <c r="AR769" s="10"/>
      <c r="AS769" s="8"/>
    </row>
    <row r="770" spans="34:45" ht="14.25" customHeight="1" x14ac:dyDescent="0.25">
      <c r="AH770" s="5"/>
      <c r="AI770" s="9"/>
      <c r="AJ770" s="10"/>
      <c r="AK770" s="11"/>
      <c r="AL770" s="12"/>
      <c r="AM770" s="10"/>
      <c r="AN770" s="32"/>
      <c r="AO770" s="11"/>
      <c r="AP770" s="10"/>
      <c r="AQ770" s="12"/>
      <c r="AR770" s="10"/>
      <c r="AS770" s="8"/>
    </row>
    <row r="771" spans="34:45" ht="14.25" customHeight="1" x14ac:dyDescent="0.25">
      <c r="AH771" s="5"/>
      <c r="AI771" s="9"/>
      <c r="AJ771" s="10"/>
      <c r="AK771" s="11"/>
      <c r="AL771" s="12"/>
      <c r="AM771" s="10"/>
      <c r="AN771" s="32"/>
      <c r="AO771" s="11"/>
      <c r="AP771" s="10"/>
      <c r="AQ771" s="12"/>
      <c r="AR771" s="10"/>
      <c r="AS771" s="8"/>
    </row>
    <row r="772" spans="34:45" ht="14.25" customHeight="1" x14ac:dyDescent="0.25">
      <c r="AH772" s="5"/>
      <c r="AI772" s="9"/>
      <c r="AJ772" s="10"/>
      <c r="AK772" s="11"/>
      <c r="AL772" s="12"/>
      <c r="AM772" s="10"/>
      <c r="AN772" s="32"/>
      <c r="AO772" s="11"/>
      <c r="AP772" s="10"/>
      <c r="AQ772" s="12"/>
      <c r="AR772" s="10"/>
      <c r="AS772" s="8"/>
    </row>
    <row r="773" spans="34:45" ht="14.25" customHeight="1" x14ac:dyDescent="0.25">
      <c r="AH773" s="5"/>
      <c r="AI773" s="9"/>
      <c r="AJ773" s="10"/>
      <c r="AK773" s="11"/>
      <c r="AL773" s="12"/>
      <c r="AM773" s="10"/>
      <c r="AN773" s="32"/>
      <c r="AO773" s="11"/>
      <c r="AP773" s="10"/>
      <c r="AQ773" s="12"/>
      <c r="AR773" s="10"/>
      <c r="AS773" s="8"/>
    </row>
    <row r="774" spans="34:45" ht="14.25" customHeight="1" x14ac:dyDescent="0.25">
      <c r="AH774" s="5"/>
      <c r="AI774" s="9"/>
      <c r="AJ774" s="10"/>
      <c r="AK774" s="11"/>
      <c r="AL774" s="12"/>
      <c r="AM774" s="10"/>
      <c r="AN774" s="32"/>
      <c r="AO774" s="11"/>
      <c r="AP774" s="10"/>
      <c r="AQ774" s="12"/>
      <c r="AR774" s="10"/>
      <c r="AS774" s="8"/>
    </row>
    <row r="775" spans="34:45" ht="14.25" customHeight="1" x14ac:dyDescent="0.25">
      <c r="AH775" s="5"/>
      <c r="AI775" s="9"/>
      <c r="AJ775" s="10"/>
      <c r="AK775" s="11"/>
      <c r="AL775" s="12"/>
      <c r="AM775" s="10"/>
      <c r="AN775" s="32"/>
      <c r="AO775" s="11"/>
      <c r="AP775" s="10"/>
      <c r="AQ775" s="12"/>
      <c r="AR775" s="10"/>
      <c r="AS775" s="8"/>
    </row>
    <row r="776" spans="34:45" ht="14.25" customHeight="1" x14ac:dyDescent="0.25">
      <c r="AH776" s="5"/>
      <c r="AI776" s="9"/>
      <c r="AJ776" s="10"/>
      <c r="AK776" s="11"/>
      <c r="AL776" s="12"/>
      <c r="AM776" s="10"/>
      <c r="AN776" s="32"/>
      <c r="AO776" s="11"/>
      <c r="AP776" s="10"/>
      <c r="AQ776" s="12"/>
      <c r="AR776" s="10"/>
      <c r="AS776" s="8"/>
    </row>
    <row r="777" spans="34:45" ht="14.25" customHeight="1" x14ac:dyDescent="0.25">
      <c r="AH777" s="5"/>
      <c r="AI777" s="9"/>
      <c r="AJ777" s="10"/>
      <c r="AK777" s="11"/>
      <c r="AL777" s="12"/>
      <c r="AM777" s="10"/>
      <c r="AN777" s="32"/>
      <c r="AO777" s="11"/>
      <c r="AP777" s="10"/>
      <c r="AQ777" s="12"/>
      <c r="AR777" s="10"/>
      <c r="AS777" s="8"/>
    </row>
    <row r="778" spans="34:45" ht="14.25" customHeight="1" x14ac:dyDescent="0.25">
      <c r="AH778" s="5"/>
      <c r="AI778" s="9"/>
      <c r="AJ778" s="10"/>
      <c r="AK778" s="11"/>
      <c r="AL778" s="12"/>
      <c r="AM778" s="10"/>
      <c r="AN778" s="32"/>
      <c r="AO778" s="11"/>
      <c r="AP778" s="10"/>
      <c r="AQ778" s="12"/>
      <c r="AR778" s="10"/>
      <c r="AS778" s="8"/>
    </row>
    <row r="779" spans="34:45" ht="14.25" customHeight="1" x14ac:dyDescent="0.25">
      <c r="AH779" s="5"/>
      <c r="AI779" s="9"/>
      <c r="AJ779" s="10"/>
      <c r="AK779" s="11"/>
      <c r="AL779" s="12"/>
      <c r="AM779" s="10"/>
      <c r="AN779" s="32"/>
      <c r="AO779" s="11"/>
      <c r="AP779" s="10"/>
      <c r="AQ779" s="12"/>
      <c r="AR779" s="10"/>
      <c r="AS779" s="8"/>
    </row>
    <row r="780" spans="34:45" ht="14.25" customHeight="1" x14ac:dyDescent="0.25">
      <c r="AH780" s="5"/>
      <c r="AI780" s="9"/>
      <c r="AJ780" s="10"/>
      <c r="AK780" s="11"/>
      <c r="AL780" s="12"/>
      <c r="AM780" s="10"/>
      <c r="AN780" s="32"/>
      <c r="AO780" s="11"/>
      <c r="AP780" s="10"/>
      <c r="AQ780" s="12"/>
      <c r="AR780" s="10"/>
      <c r="AS780" s="8"/>
    </row>
    <row r="781" spans="34:45" ht="14.25" customHeight="1" x14ac:dyDescent="0.25">
      <c r="AH781" s="5"/>
      <c r="AI781" s="9"/>
      <c r="AJ781" s="10"/>
      <c r="AK781" s="11"/>
      <c r="AL781" s="12"/>
      <c r="AM781" s="10"/>
      <c r="AN781" s="32"/>
      <c r="AO781" s="11"/>
      <c r="AP781" s="10"/>
      <c r="AQ781" s="12"/>
      <c r="AR781" s="10"/>
      <c r="AS781" s="8"/>
    </row>
    <row r="782" spans="34:45" ht="14.25" customHeight="1" x14ac:dyDescent="0.25">
      <c r="AH782" s="5"/>
      <c r="AI782" s="9"/>
      <c r="AJ782" s="10"/>
      <c r="AK782" s="11"/>
      <c r="AL782" s="12"/>
      <c r="AM782" s="10"/>
      <c r="AN782" s="32"/>
      <c r="AO782" s="11"/>
      <c r="AP782" s="10"/>
      <c r="AQ782" s="12"/>
      <c r="AR782" s="10"/>
      <c r="AS782" s="8"/>
    </row>
    <row r="783" spans="34:45" ht="14.25" customHeight="1" x14ac:dyDescent="0.25">
      <c r="AH783" s="5"/>
      <c r="AI783" s="9"/>
      <c r="AJ783" s="10"/>
      <c r="AK783" s="11"/>
      <c r="AL783" s="12"/>
      <c r="AM783" s="10"/>
      <c r="AN783" s="32"/>
      <c r="AO783" s="11"/>
      <c r="AP783" s="10"/>
      <c r="AQ783" s="12"/>
      <c r="AR783" s="10"/>
      <c r="AS783" s="8"/>
    </row>
    <row r="784" spans="34:45" ht="14.25" customHeight="1" x14ac:dyDescent="0.25">
      <c r="AH784" s="5"/>
      <c r="AI784" s="9"/>
      <c r="AJ784" s="10"/>
      <c r="AK784" s="11"/>
      <c r="AL784" s="12"/>
      <c r="AM784" s="10"/>
      <c r="AN784" s="32"/>
      <c r="AO784" s="11"/>
      <c r="AP784" s="10"/>
      <c r="AQ784" s="12"/>
      <c r="AR784" s="10"/>
      <c r="AS784" s="8"/>
    </row>
    <row r="785" spans="34:45" ht="14.25" customHeight="1" x14ac:dyDescent="0.25">
      <c r="AH785" s="5"/>
      <c r="AI785" s="9"/>
      <c r="AJ785" s="10"/>
      <c r="AK785" s="11"/>
      <c r="AL785" s="12"/>
      <c r="AM785" s="10"/>
      <c r="AN785" s="32"/>
      <c r="AO785" s="11"/>
      <c r="AP785" s="10"/>
      <c r="AQ785" s="12"/>
      <c r="AR785" s="10"/>
      <c r="AS785" s="8"/>
    </row>
    <row r="786" spans="34:45" ht="14.25" customHeight="1" x14ac:dyDescent="0.25">
      <c r="AH786" s="5"/>
      <c r="AI786" s="9"/>
      <c r="AJ786" s="10"/>
      <c r="AK786" s="11"/>
      <c r="AL786" s="12"/>
      <c r="AM786" s="10"/>
      <c r="AN786" s="32"/>
      <c r="AO786" s="11"/>
      <c r="AP786" s="10"/>
      <c r="AQ786" s="12"/>
      <c r="AR786" s="10"/>
      <c r="AS786" s="8"/>
    </row>
    <row r="787" spans="34:45" ht="14.25" customHeight="1" x14ac:dyDescent="0.25">
      <c r="AH787" s="5"/>
      <c r="AI787" s="9"/>
      <c r="AJ787" s="10"/>
      <c r="AK787" s="11"/>
      <c r="AL787" s="12"/>
      <c r="AM787" s="10"/>
      <c r="AN787" s="32"/>
      <c r="AO787" s="11"/>
      <c r="AP787" s="10"/>
      <c r="AQ787" s="12"/>
      <c r="AR787" s="10"/>
      <c r="AS787" s="8"/>
    </row>
    <row r="788" spans="34:45" ht="14.25" customHeight="1" x14ac:dyDescent="0.25">
      <c r="AH788" s="5"/>
      <c r="AI788" s="9"/>
      <c r="AJ788" s="10"/>
      <c r="AK788" s="11"/>
      <c r="AL788" s="12"/>
      <c r="AM788" s="10"/>
      <c r="AN788" s="32"/>
      <c r="AO788" s="11"/>
      <c r="AP788" s="10"/>
      <c r="AQ788" s="12"/>
      <c r="AR788" s="10"/>
      <c r="AS788" s="8"/>
    </row>
    <row r="789" spans="34:45" ht="14.25" customHeight="1" x14ac:dyDescent="0.25">
      <c r="AH789" s="5"/>
      <c r="AI789" s="9"/>
      <c r="AJ789" s="10"/>
      <c r="AK789" s="11"/>
      <c r="AL789" s="12"/>
      <c r="AM789" s="10"/>
      <c r="AN789" s="32"/>
      <c r="AO789" s="11"/>
      <c r="AP789" s="10"/>
      <c r="AQ789" s="12"/>
      <c r="AR789" s="10"/>
      <c r="AS789" s="8"/>
    </row>
    <row r="790" spans="34:45" ht="14.25" customHeight="1" x14ac:dyDescent="0.25">
      <c r="AH790" s="5"/>
      <c r="AI790" s="9"/>
      <c r="AJ790" s="10"/>
      <c r="AK790" s="11"/>
      <c r="AL790" s="12"/>
      <c r="AM790" s="10"/>
      <c r="AN790" s="32"/>
      <c r="AO790" s="11"/>
      <c r="AP790" s="10"/>
      <c r="AQ790" s="12"/>
      <c r="AR790" s="10"/>
      <c r="AS790" s="8"/>
    </row>
    <row r="791" spans="34:45" ht="14.25" customHeight="1" x14ac:dyDescent="0.25">
      <c r="AH791" s="5"/>
      <c r="AI791" s="9"/>
      <c r="AJ791" s="10"/>
      <c r="AK791" s="11"/>
      <c r="AL791" s="12"/>
      <c r="AM791" s="10"/>
      <c r="AN791" s="32"/>
      <c r="AO791" s="11"/>
      <c r="AP791" s="10"/>
      <c r="AQ791" s="12"/>
      <c r="AR791" s="10"/>
      <c r="AS791" s="8"/>
    </row>
    <row r="792" spans="34:45" ht="14.25" customHeight="1" x14ac:dyDescent="0.25">
      <c r="AH792" s="5"/>
      <c r="AI792" s="9"/>
      <c r="AJ792" s="10"/>
      <c r="AK792" s="11"/>
      <c r="AL792" s="12"/>
      <c r="AM792" s="10"/>
      <c r="AN792" s="32"/>
      <c r="AO792" s="11"/>
      <c r="AP792" s="10"/>
      <c r="AQ792" s="12"/>
      <c r="AR792" s="10"/>
      <c r="AS792" s="8"/>
    </row>
    <row r="793" spans="34:45" ht="14.25" customHeight="1" x14ac:dyDescent="0.25">
      <c r="AH793" s="5"/>
      <c r="AI793" s="9"/>
      <c r="AJ793" s="10"/>
      <c r="AK793" s="11"/>
      <c r="AL793" s="12"/>
      <c r="AM793" s="10"/>
      <c r="AN793" s="32"/>
      <c r="AO793" s="11"/>
      <c r="AP793" s="10"/>
      <c r="AQ793" s="12"/>
      <c r="AR793" s="10"/>
      <c r="AS793" s="8"/>
    </row>
    <row r="794" spans="34:45" ht="14.25" customHeight="1" x14ac:dyDescent="0.25">
      <c r="AH794" s="5"/>
      <c r="AI794" s="9"/>
      <c r="AJ794" s="10"/>
      <c r="AK794" s="11"/>
      <c r="AL794" s="12"/>
      <c r="AM794" s="10"/>
      <c r="AN794" s="32"/>
      <c r="AO794" s="11"/>
      <c r="AP794" s="10"/>
      <c r="AQ794" s="12"/>
      <c r="AR794" s="10"/>
      <c r="AS794" s="8"/>
    </row>
    <row r="795" spans="34:45" ht="14.25" customHeight="1" x14ac:dyDescent="0.25">
      <c r="AH795" s="5"/>
      <c r="AI795" s="9"/>
      <c r="AJ795" s="10"/>
      <c r="AK795" s="11"/>
      <c r="AL795" s="12"/>
      <c r="AM795" s="10"/>
      <c r="AN795" s="32"/>
      <c r="AO795" s="11"/>
      <c r="AP795" s="10"/>
      <c r="AQ795" s="12"/>
      <c r="AR795" s="10"/>
      <c r="AS795" s="8"/>
    </row>
    <row r="796" spans="34:45" ht="14.25" customHeight="1" x14ac:dyDescent="0.25">
      <c r="AH796" s="5"/>
      <c r="AI796" s="9"/>
      <c r="AJ796" s="10"/>
      <c r="AK796" s="11"/>
      <c r="AL796" s="12"/>
      <c r="AM796" s="10"/>
      <c r="AN796" s="32"/>
      <c r="AO796" s="11"/>
      <c r="AP796" s="10"/>
      <c r="AQ796" s="12"/>
      <c r="AR796" s="10"/>
      <c r="AS796" s="8"/>
    </row>
    <row r="797" spans="34:45" ht="14.25" customHeight="1" x14ac:dyDescent="0.25">
      <c r="AH797" s="5"/>
      <c r="AI797" s="9"/>
      <c r="AJ797" s="10"/>
      <c r="AK797" s="11"/>
      <c r="AL797" s="12"/>
      <c r="AM797" s="10"/>
      <c r="AN797" s="32"/>
      <c r="AO797" s="11"/>
      <c r="AP797" s="10"/>
      <c r="AQ797" s="12"/>
      <c r="AR797" s="10"/>
      <c r="AS797" s="8"/>
    </row>
    <row r="798" spans="34:45" ht="14.25" customHeight="1" x14ac:dyDescent="0.25">
      <c r="AH798" s="5"/>
      <c r="AI798" s="9"/>
      <c r="AJ798" s="10"/>
      <c r="AK798" s="11"/>
      <c r="AL798" s="12"/>
      <c r="AM798" s="10"/>
      <c r="AN798" s="32"/>
      <c r="AO798" s="11"/>
      <c r="AP798" s="10"/>
      <c r="AQ798" s="12"/>
      <c r="AR798" s="10"/>
      <c r="AS798" s="8"/>
    </row>
    <row r="799" spans="34:45" ht="14.25" customHeight="1" x14ac:dyDescent="0.25">
      <c r="AH799" s="5"/>
      <c r="AI799" s="9"/>
      <c r="AJ799" s="10"/>
      <c r="AK799" s="11"/>
      <c r="AL799" s="12"/>
      <c r="AM799" s="10"/>
      <c r="AN799" s="32"/>
      <c r="AO799" s="11"/>
      <c r="AP799" s="10"/>
      <c r="AQ799" s="12"/>
      <c r="AR799" s="10"/>
      <c r="AS799" s="8"/>
    </row>
    <row r="800" spans="34:45" ht="14.25" customHeight="1" x14ac:dyDescent="0.25">
      <c r="AH800" s="5"/>
      <c r="AI800" s="9"/>
      <c r="AJ800" s="10"/>
      <c r="AK800" s="11"/>
      <c r="AL800" s="12"/>
      <c r="AM800" s="10"/>
      <c r="AN800" s="32"/>
      <c r="AO800" s="11"/>
      <c r="AP800" s="10"/>
      <c r="AQ800" s="12"/>
      <c r="AR800" s="10"/>
      <c r="AS800" s="8"/>
    </row>
    <row r="801" spans="34:45" ht="14.25" customHeight="1" x14ac:dyDescent="0.25">
      <c r="AH801" s="5"/>
      <c r="AI801" s="9"/>
      <c r="AJ801" s="10"/>
      <c r="AK801" s="11"/>
      <c r="AL801" s="12"/>
      <c r="AM801" s="10"/>
      <c r="AN801" s="32"/>
      <c r="AO801" s="11"/>
      <c r="AP801" s="10"/>
      <c r="AQ801" s="12"/>
      <c r="AR801" s="10"/>
      <c r="AS801" s="8"/>
    </row>
    <row r="802" spans="34:45" ht="14.25" customHeight="1" x14ac:dyDescent="0.25">
      <c r="AH802" s="5"/>
      <c r="AI802" s="9"/>
      <c r="AJ802" s="10"/>
      <c r="AK802" s="11"/>
      <c r="AL802" s="12"/>
      <c r="AM802" s="10"/>
      <c r="AN802" s="32"/>
      <c r="AO802" s="11"/>
      <c r="AP802" s="10"/>
      <c r="AQ802" s="12"/>
      <c r="AR802" s="10"/>
      <c r="AS802" s="8"/>
    </row>
    <row r="803" spans="34:45" ht="14.25" customHeight="1" x14ac:dyDescent="0.25">
      <c r="AH803" s="5"/>
      <c r="AI803" s="9"/>
      <c r="AJ803" s="10"/>
      <c r="AK803" s="11"/>
      <c r="AL803" s="12"/>
      <c r="AM803" s="10"/>
      <c r="AN803" s="32"/>
      <c r="AO803" s="11"/>
      <c r="AP803" s="10"/>
      <c r="AQ803" s="12"/>
      <c r="AR803" s="10"/>
      <c r="AS803" s="8"/>
    </row>
    <row r="804" spans="34:45" ht="14.25" customHeight="1" x14ac:dyDescent="0.25">
      <c r="AH804" s="5"/>
      <c r="AI804" s="9"/>
      <c r="AJ804" s="10"/>
      <c r="AK804" s="11"/>
      <c r="AL804" s="12"/>
      <c r="AM804" s="10"/>
      <c r="AN804" s="32"/>
      <c r="AO804" s="11"/>
      <c r="AP804" s="10"/>
      <c r="AQ804" s="12"/>
      <c r="AR804" s="10"/>
      <c r="AS804" s="8"/>
    </row>
    <row r="805" spans="34:45" ht="14.25" customHeight="1" x14ac:dyDescent="0.25">
      <c r="AH805" s="5"/>
      <c r="AI805" s="9"/>
      <c r="AJ805" s="10"/>
      <c r="AK805" s="11"/>
      <c r="AL805" s="12"/>
      <c r="AM805" s="10"/>
      <c r="AN805" s="32"/>
      <c r="AO805" s="11"/>
      <c r="AP805" s="10"/>
      <c r="AQ805" s="12"/>
      <c r="AR805" s="10"/>
      <c r="AS805" s="8"/>
    </row>
    <row r="806" spans="34:45" ht="14.25" customHeight="1" x14ac:dyDescent="0.25">
      <c r="AH806" s="5"/>
      <c r="AI806" s="9"/>
      <c r="AJ806" s="10"/>
      <c r="AK806" s="11"/>
      <c r="AL806" s="12"/>
      <c r="AM806" s="10"/>
      <c r="AN806" s="32"/>
      <c r="AO806" s="11"/>
      <c r="AP806" s="10"/>
      <c r="AQ806" s="12"/>
      <c r="AR806" s="10"/>
      <c r="AS806" s="8"/>
    </row>
    <row r="807" spans="34:45" ht="14.25" customHeight="1" x14ac:dyDescent="0.25">
      <c r="AH807" s="5"/>
      <c r="AI807" s="9"/>
      <c r="AJ807" s="10"/>
      <c r="AK807" s="11"/>
      <c r="AL807" s="12"/>
      <c r="AM807" s="10"/>
      <c r="AN807" s="32"/>
      <c r="AO807" s="11"/>
      <c r="AP807" s="10"/>
      <c r="AQ807" s="12"/>
      <c r="AR807" s="10"/>
      <c r="AS807" s="8"/>
    </row>
    <row r="808" spans="34:45" ht="14.25" customHeight="1" x14ac:dyDescent="0.25">
      <c r="AH808" s="5"/>
      <c r="AI808" s="9"/>
      <c r="AJ808" s="10"/>
      <c r="AK808" s="11"/>
      <c r="AL808" s="12"/>
      <c r="AM808" s="10"/>
      <c r="AN808" s="32"/>
      <c r="AO808" s="11"/>
      <c r="AP808" s="10"/>
      <c r="AQ808" s="12"/>
      <c r="AR808" s="10"/>
      <c r="AS808" s="8"/>
    </row>
    <row r="809" spans="34:45" ht="14.25" customHeight="1" x14ac:dyDescent="0.25">
      <c r="AH809" s="5"/>
      <c r="AI809" s="9"/>
      <c r="AJ809" s="10"/>
      <c r="AK809" s="11"/>
      <c r="AL809" s="12"/>
      <c r="AM809" s="10"/>
      <c r="AN809" s="32"/>
      <c r="AO809" s="11"/>
      <c r="AP809" s="10"/>
      <c r="AQ809" s="12"/>
      <c r="AR809" s="10"/>
      <c r="AS809" s="8"/>
    </row>
    <row r="810" spans="34:45" ht="14.25" customHeight="1" x14ac:dyDescent="0.25">
      <c r="AH810" s="5"/>
      <c r="AI810" s="9"/>
      <c r="AJ810" s="10"/>
      <c r="AK810" s="11"/>
      <c r="AL810" s="12"/>
      <c r="AM810" s="10"/>
      <c r="AN810" s="32"/>
      <c r="AO810" s="11"/>
      <c r="AP810" s="10"/>
      <c r="AQ810" s="12"/>
      <c r="AR810" s="10"/>
      <c r="AS810" s="8"/>
    </row>
    <row r="811" spans="34:45" ht="14.25" customHeight="1" x14ac:dyDescent="0.25">
      <c r="AH811" s="5"/>
      <c r="AI811" s="9"/>
      <c r="AJ811" s="10"/>
      <c r="AK811" s="11"/>
      <c r="AL811" s="12"/>
      <c r="AM811" s="10"/>
      <c r="AN811" s="32"/>
      <c r="AO811" s="11"/>
      <c r="AP811" s="10"/>
      <c r="AQ811" s="12"/>
      <c r="AR811" s="10"/>
      <c r="AS811" s="8"/>
    </row>
    <row r="812" spans="34:45" ht="14.25" customHeight="1" x14ac:dyDescent="0.25">
      <c r="AH812" s="5"/>
      <c r="AI812" s="9"/>
      <c r="AJ812" s="10"/>
      <c r="AK812" s="11"/>
      <c r="AL812" s="12"/>
      <c r="AM812" s="10"/>
      <c r="AN812" s="32"/>
      <c r="AO812" s="11"/>
      <c r="AP812" s="10"/>
      <c r="AQ812" s="12"/>
      <c r="AR812" s="10"/>
      <c r="AS812" s="8"/>
    </row>
    <row r="813" spans="34:45" ht="14.25" customHeight="1" thickBot="1" x14ac:dyDescent="0.3">
      <c r="AH813" s="5"/>
      <c r="AI813" s="9"/>
      <c r="AJ813" s="10"/>
      <c r="AK813" s="11"/>
      <c r="AL813" s="12"/>
      <c r="AM813" s="10"/>
      <c r="AN813" s="32"/>
      <c r="AO813" s="11"/>
      <c r="AP813" s="13"/>
      <c r="AQ813" s="14"/>
      <c r="AR813" s="13"/>
      <c r="AS813" s="8"/>
    </row>
    <row r="814" spans="34:45" ht="14.25" customHeight="1" x14ac:dyDescent="0.25">
      <c r="AH814" s="5"/>
      <c r="AI814" s="9"/>
      <c r="AJ814" s="10"/>
      <c r="AK814" s="11"/>
      <c r="AL814" s="12"/>
      <c r="AM814" s="10"/>
      <c r="AN814" s="32"/>
      <c r="AO814" s="11"/>
      <c r="AP814" s="7"/>
      <c r="AQ814" s="7"/>
      <c r="AR814" s="7"/>
      <c r="AS814" s="8"/>
    </row>
    <row r="815" spans="34:45" ht="14.25" customHeight="1" thickBot="1" x14ac:dyDescent="0.3">
      <c r="AH815" s="6"/>
      <c r="AI815" s="15"/>
      <c r="AJ815" s="13"/>
      <c r="AK815" s="16"/>
      <c r="AL815" s="42"/>
      <c r="AM815" s="13"/>
      <c r="AN815" s="33"/>
      <c r="AO815" s="16"/>
      <c r="AP815" s="7"/>
      <c r="AQ815" s="7"/>
      <c r="AR815" s="7"/>
      <c r="AS815" s="8"/>
    </row>
  </sheetData>
  <autoFilter ref="A1:CK327">
    <sortState ref="A2:CK327">
      <sortCondition ref="D1:D327"/>
    </sortState>
  </autoFilter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CK955"/>
  <sheetViews>
    <sheetView topLeftCell="A462" workbookViewId="0">
      <selection activeCell="C468" sqref="C468"/>
    </sheetView>
  </sheetViews>
  <sheetFormatPr baseColWidth="10" defaultColWidth="9.140625" defaultRowHeight="15" x14ac:dyDescent="0.25"/>
  <cols>
    <col min="1" max="1" width="8.42578125" bestFit="1" customWidth="1"/>
    <col min="2" max="2" width="4.85546875" customWidth="1"/>
    <col min="3" max="3" width="6.7109375" customWidth="1"/>
    <col min="4" max="4" width="14.5703125" bestFit="1" customWidth="1"/>
    <col min="5" max="5" width="14.5703125" customWidth="1"/>
    <col min="6" max="6" width="8.85546875" customWidth="1"/>
    <col min="7" max="7" width="15.42578125" bestFit="1" customWidth="1"/>
    <col min="8" max="8" width="12.42578125" bestFit="1" customWidth="1"/>
    <col min="9" max="9" width="17" bestFit="1" customWidth="1"/>
    <col min="10" max="10" width="12.28515625" bestFit="1" customWidth="1"/>
    <col min="11" max="11" width="20.140625" bestFit="1" customWidth="1"/>
    <col min="12" max="12" width="19.42578125" bestFit="1" customWidth="1"/>
    <col min="13" max="13" width="11.7109375" bestFit="1" customWidth="1"/>
    <col min="14" max="14" width="11.28515625" bestFit="1" customWidth="1"/>
    <col min="15" max="15" width="15.5703125" bestFit="1" customWidth="1"/>
    <col min="16" max="16" width="11.28515625" bestFit="1" customWidth="1"/>
    <col min="17" max="17" width="12.28515625" bestFit="1" customWidth="1"/>
    <col min="18" max="18" width="15.140625" bestFit="1" customWidth="1"/>
    <col min="19" max="19" width="15.5703125" bestFit="1" customWidth="1"/>
    <col min="20" max="20" width="10.28515625" bestFit="1" customWidth="1"/>
    <col min="21" max="21" width="16.42578125" bestFit="1" customWidth="1"/>
    <col min="22" max="22" width="17" bestFit="1" customWidth="1"/>
    <col min="23" max="23" width="11.85546875" bestFit="1" customWidth="1"/>
    <col min="24" max="24" width="12.42578125" bestFit="1" customWidth="1"/>
    <col min="25" max="25" width="12.140625" bestFit="1" customWidth="1"/>
    <col min="26" max="26" width="14.42578125" bestFit="1" customWidth="1"/>
    <col min="27" max="27" width="19.28515625" bestFit="1" customWidth="1"/>
    <col min="28" max="28" width="15.28515625" customWidth="1"/>
    <col min="29" max="29" width="11" customWidth="1"/>
    <col min="30" max="30" width="10.28515625" customWidth="1"/>
    <col min="31" max="31" width="8.5703125" customWidth="1"/>
    <col min="32" max="32" width="11.5703125" customWidth="1"/>
    <col min="33" max="33" width="14.85546875" customWidth="1"/>
    <col min="34" max="34" width="16.42578125" customWidth="1"/>
    <col min="35" max="35" width="17.85546875" customWidth="1"/>
    <col min="36" max="36" width="12.7109375" customWidth="1"/>
    <col min="37" max="37" width="14.7109375" bestFit="1" customWidth="1"/>
    <col min="38" max="38" width="14.7109375" customWidth="1"/>
    <col min="39" max="39" width="11.85546875" bestFit="1" customWidth="1"/>
    <col min="40" max="40" width="9.42578125" bestFit="1" customWidth="1"/>
    <col min="41" max="41" width="9.5703125" bestFit="1" customWidth="1"/>
    <col min="42" max="42" width="7.7109375" customWidth="1"/>
    <col min="43" max="43" width="15.5703125" bestFit="1" customWidth="1"/>
    <col min="44" max="44" width="8.5703125" bestFit="1" customWidth="1"/>
    <col min="45" max="45" width="9" bestFit="1" customWidth="1"/>
    <col min="46" max="46" width="11.5703125" bestFit="1" customWidth="1"/>
    <col min="47" max="47" width="12.42578125" bestFit="1" customWidth="1"/>
    <col min="48" max="48" width="11" bestFit="1" customWidth="1"/>
  </cols>
  <sheetData>
    <row r="1" spans="1:89" s="17" customFormat="1" ht="14.25" customHeight="1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66</v>
      </c>
      <c r="AC1" s="36" t="s">
        <v>67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X1" s="17" t="s">
        <v>745</v>
      </c>
      <c r="AY1" s="17" t="s">
        <v>829</v>
      </c>
      <c r="AZ1" s="52" t="s">
        <v>768</v>
      </c>
      <c r="BA1" s="17" t="s">
        <v>830</v>
      </c>
    </row>
    <row r="2" spans="1:89" ht="14.25" customHeight="1" x14ac:dyDescent="0.25">
      <c r="A2" s="37">
        <v>21</v>
      </c>
      <c r="B2" s="38" t="s">
        <v>78</v>
      </c>
      <c r="C2" s="38" t="s">
        <v>28</v>
      </c>
      <c r="D2" s="38" t="s">
        <v>79</v>
      </c>
      <c r="E2" s="38"/>
      <c r="F2" s="38" t="s">
        <v>80</v>
      </c>
      <c r="G2" s="37">
        <v>1</v>
      </c>
      <c r="H2" s="37">
        <v>30</v>
      </c>
      <c r="I2" s="38" t="s">
        <v>98</v>
      </c>
      <c r="J2" s="37">
        <v>871611960</v>
      </c>
      <c r="K2" s="37">
        <v>69.571428571428598</v>
      </c>
      <c r="L2" s="37">
        <v>0.50151975683890604</v>
      </c>
      <c r="M2" s="37">
        <v>1</v>
      </c>
      <c r="N2" s="35"/>
      <c r="O2" s="39"/>
      <c r="P2" s="37">
        <v>2</v>
      </c>
      <c r="Q2" s="37">
        <v>1</v>
      </c>
      <c r="R2" s="37">
        <v>1</v>
      </c>
      <c r="S2" s="37">
        <v>1</v>
      </c>
      <c r="T2" s="37">
        <v>1</v>
      </c>
      <c r="U2" s="40">
        <v>1</v>
      </c>
      <c r="V2" s="37">
        <v>1</v>
      </c>
      <c r="W2" s="38" t="s">
        <v>27</v>
      </c>
      <c r="X2" s="39"/>
      <c r="Y2" s="37">
        <v>2</v>
      </c>
      <c r="Z2" s="38">
        <f t="shared" ref="Z2:Z65" si="0">SUM(M2:Y2)</f>
        <v>11</v>
      </c>
      <c r="AA2" s="38">
        <f t="shared" ref="AA2:AA65" si="1">SUM(U2:X2)</f>
        <v>2</v>
      </c>
      <c r="AB2" s="38" t="s">
        <v>102</v>
      </c>
      <c r="AC2" s="38" t="s">
        <v>27</v>
      </c>
      <c r="AD2" s="37">
        <v>0</v>
      </c>
      <c r="AE2" s="37">
        <v>1</v>
      </c>
      <c r="AF2" s="37">
        <v>0</v>
      </c>
      <c r="AG2" s="37">
        <v>3</v>
      </c>
      <c r="AH2" s="38" t="s">
        <v>90</v>
      </c>
      <c r="AI2" s="37">
        <v>4</v>
      </c>
      <c r="AJ2" s="39"/>
      <c r="AK2" s="38" t="s">
        <v>629</v>
      </c>
      <c r="AL2" s="38">
        <f t="shared" ref="AL2:AL65" si="2">IF(OR(NOT(ISBLANK(V2)),NOT(ISBLANK(W2)),NOT(ISBLANK(X2)),NOT(ISBLANK(Y2)),AD2=2,AD2=3),1,0)</f>
        <v>1</v>
      </c>
      <c r="AM2" s="38" t="s">
        <v>27</v>
      </c>
      <c r="AN2" s="38" t="s">
        <v>673</v>
      </c>
      <c r="AO2" s="37">
        <v>28</v>
      </c>
      <c r="AP2" s="38" t="s">
        <v>677</v>
      </c>
      <c r="AQ2" s="38" t="s">
        <v>685</v>
      </c>
      <c r="AR2" s="38" t="s">
        <v>27</v>
      </c>
      <c r="AS2" s="38" t="s">
        <v>686</v>
      </c>
      <c r="AT2" s="38" t="s">
        <v>27</v>
      </c>
      <c r="AU2" s="38" t="s">
        <v>27</v>
      </c>
      <c r="AV2" s="38" t="s">
        <v>27</v>
      </c>
      <c r="AW2" s="34"/>
      <c r="AX2" s="34" t="s">
        <v>746</v>
      </c>
      <c r="AY2" s="120">
        <v>9.4879999999999995</v>
      </c>
      <c r="AZ2" s="62">
        <v>10.246</v>
      </c>
      <c r="BA2" s="34">
        <f>AY2/AZ2</f>
        <v>0.92601991020886187</v>
      </c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</row>
    <row r="3" spans="1:89" ht="14.25" customHeight="1" x14ac:dyDescent="0.25">
      <c r="A3" s="37">
        <v>37</v>
      </c>
      <c r="B3" s="38" t="s">
        <v>78</v>
      </c>
      <c r="C3" s="38" t="s">
        <v>28</v>
      </c>
      <c r="D3" s="38" t="s">
        <v>79</v>
      </c>
      <c r="E3" s="38"/>
      <c r="F3" s="38" t="s">
        <v>80</v>
      </c>
      <c r="G3" s="37">
        <v>1</v>
      </c>
      <c r="H3" s="37">
        <v>30</v>
      </c>
      <c r="I3" s="38" t="s">
        <v>101</v>
      </c>
      <c r="J3" s="37">
        <v>17888851</v>
      </c>
      <c r="K3" s="37">
        <v>69.571428571428598</v>
      </c>
      <c r="L3" s="37">
        <v>0.50151975683890604</v>
      </c>
      <c r="M3" s="40">
        <v>1</v>
      </c>
      <c r="N3" s="35"/>
      <c r="O3" s="35"/>
      <c r="P3" s="40">
        <v>1</v>
      </c>
      <c r="Q3" s="47"/>
      <c r="R3" s="40">
        <v>1</v>
      </c>
      <c r="S3" s="47"/>
      <c r="T3" s="40">
        <v>1</v>
      </c>
      <c r="U3" s="47"/>
      <c r="V3" s="47"/>
      <c r="W3" s="38" t="s">
        <v>27</v>
      </c>
      <c r="X3" s="47"/>
      <c r="Y3" s="47"/>
      <c r="Z3" s="38">
        <f t="shared" si="0"/>
        <v>4</v>
      </c>
      <c r="AA3" s="38">
        <f t="shared" si="1"/>
        <v>0</v>
      </c>
      <c r="AB3" s="38" t="s">
        <v>102</v>
      </c>
      <c r="AC3" s="38" t="s">
        <v>27</v>
      </c>
      <c r="AD3" s="37">
        <v>0</v>
      </c>
      <c r="AE3" s="37">
        <v>0</v>
      </c>
      <c r="AF3" s="37">
        <v>0</v>
      </c>
      <c r="AG3" s="37">
        <v>1</v>
      </c>
      <c r="AH3" s="38" t="s">
        <v>90</v>
      </c>
      <c r="AI3" s="37">
        <v>4</v>
      </c>
      <c r="AJ3" s="35"/>
      <c r="AK3" s="38" t="s">
        <v>630</v>
      </c>
      <c r="AL3" s="38">
        <f t="shared" si="2"/>
        <v>1</v>
      </c>
      <c r="AM3" s="38" t="s">
        <v>27</v>
      </c>
      <c r="AN3" s="38" t="s">
        <v>680</v>
      </c>
      <c r="AO3" s="37">
        <v>30</v>
      </c>
      <c r="AP3" s="38" t="s">
        <v>674</v>
      </c>
      <c r="AQ3" s="38" t="s">
        <v>687</v>
      </c>
      <c r="AR3" s="38" t="s">
        <v>27</v>
      </c>
      <c r="AS3" s="38" t="s">
        <v>688</v>
      </c>
      <c r="AT3" s="38" t="s">
        <v>27</v>
      </c>
      <c r="AU3" s="38" t="s">
        <v>27</v>
      </c>
      <c r="AV3" s="38" t="s">
        <v>27</v>
      </c>
      <c r="AW3" s="34"/>
      <c r="AX3" s="34" t="s">
        <v>747</v>
      </c>
      <c r="AY3" s="120">
        <v>4.5329999999999995</v>
      </c>
      <c r="AZ3" s="62">
        <v>5.7629999999999999</v>
      </c>
      <c r="BA3" s="50">
        <f t="shared" ref="BA3:BA66" si="3">AY3/AZ3</f>
        <v>0.78656949505465901</v>
      </c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</row>
    <row r="4" spans="1:89" ht="14.25" customHeight="1" x14ac:dyDescent="0.25">
      <c r="A4" s="37">
        <v>53</v>
      </c>
      <c r="B4" s="38" t="s">
        <v>78</v>
      </c>
      <c r="C4" s="38" t="s">
        <v>28</v>
      </c>
      <c r="D4" s="38" t="s">
        <v>79</v>
      </c>
      <c r="E4" s="38"/>
      <c r="F4" s="38" t="s">
        <v>80</v>
      </c>
      <c r="G4" s="37">
        <v>1</v>
      </c>
      <c r="H4" s="37">
        <v>30</v>
      </c>
      <c r="I4" s="38" t="s">
        <v>104</v>
      </c>
      <c r="J4" s="37">
        <v>134766397</v>
      </c>
      <c r="K4" s="37">
        <v>64.857142857142904</v>
      </c>
      <c r="L4" s="37">
        <v>0.40121580547112501</v>
      </c>
      <c r="M4" s="39"/>
      <c r="N4" s="35"/>
      <c r="O4" s="35"/>
      <c r="P4" s="39"/>
      <c r="Q4" s="39"/>
      <c r="R4" s="35">
        <v>1</v>
      </c>
      <c r="S4" s="39"/>
      <c r="T4" s="39"/>
      <c r="U4" s="39"/>
      <c r="V4" s="39"/>
      <c r="W4" s="38" t="s">
        <v>27</v>
      </c>
      <c r="X4" s="39"/>
      <c r="Y4" s="39"/>
      <c r="Z4" s="38">
        <f t="shared" si="0"/>
        <v>1</v>
      </c>
      <c r="AA4" s="38">
        <f t="shared" si="1"/>
        <v>0</v>
      </c>
      <c r="AB4" s="38" t="s">
        <v>99</v>
      </c>
      <c r="AC4" s="38" t="s">
        <v>27</v>
      </c>
      <c r="AD4" s="37">
        <v>0</v>
      </c>
      <c r="AE4" s="37">
        <v>0</v>
      </c>
      <c r="AF4" s="37">
        <v>0</v>
      </c>
      <c r="AG4" s="37">
        <v>0</v>
      </c>
      <c r="AH4" s="38" t="s">
        <v>90</v>
      </c>
      <c r="AI4" s="37">
        <v>4</v>
      </c>
      <c r="AJ4" s="39"/>
      <c r="AK4" s="38" t="s">
        <v>631</v>
      </c>
      <c r="AL4" s="38">
        <f t="shared" si="2"/>
        <v>1</v>
      </c>
      <c r="AM4" s="38" t="s">
        <v>27</v>
      </c>
      <c r="AN4" s="38" t="s">
        <v>673</v>
      </c>
      <c r="AO4" s="37">
        <v>20</v>
      </c>
      <c r="AP4" s="38" t="s">
        <v>674</v>
      </c>
      <c r="AQ4" s="38" t="s">
        <v>689</v>
      </c>
      <c r="AR4" s="38" t="s">
        <v>27</v>
      </c>
      <c r="AS4" s="38" t="s">
        <v>27</v>
      </c>
      <c r="AT4" s="38" t="s">
        <v>27</v>
      </c>
      <c r="AU4" s="38" t="s">
        <v>27</v>
      </c>
      <c r="AV4" s="38" t="s">
        <v>27</v>
      </c>
      <c r="AW4" s="34"/>
      <c r="AX4" s="34" t="s">
        <v>747</v>
      </c>
      <c r="AY4" s="120">
        <v>14.495999999999999</v>
      </c>
      <c r="AZ4" s="62">
        <v>15.453000000000001</v>
      </c>
      <c r="BA4" s="50">
        <f t="shared" si="3"/>
        <v>0.93807027761599671</v>
      </c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</row>
    <row r="5" spans="1:89" ht="14.25" customHeight="1" x14ac:dyDescent="0.25">
      <c r="A5" s="37">
        <v>69</v>
      </c>
      <c r="B5" s="38" t="s">
        <v>78</v>
      </c>
      <c r="C5" s="38" t="s">
        <v>26</v>
      </c>
      <c r="D5" s="38" t="s">
        <v>79</v>
      </c>
      <c r="E5" s="38"/>
      <c r="F5" s="38" t="s">
        <v>80</v>
      </c>
      <c r="G5" s="37">
        <v>1</v>
      </c>
      <c r="H5" s="37">
        <v>30</v>
      </c>
      <c r="I5" s="38" t="s">
        <v>106</v>
      </c>
      <c r="J5" s="37">
        <v>90153375</v>
      </c>
      <c r="K5" s="37">
        <v>74.9375</v>
      </c>
      <c r="L5" s="37">
        <v>0.82900943396226401</v>
      </c>
      <c r="M5" s="37">
        <v>7</v>
      </c>
      <c r="N5" s="35"/>
      <c r="O5" s="37">
        <v>3</v>
      </c>
      <c r="P5" s="37">
        <v>15</v>
      </c>
      <c r="Q5" s="37">
        <v>7</v>
      </c>
      <c r="R5" s="40">
        <v>1</v>
      </c>
      <c r="S5" s="37">
        <v>7</v>
      </c>
      <c r="T5" s="37">
        <v>1</v>
      </c>
      <c r="U5" s="37">
        <v>2</v>
      </c>
      <c r="V5" s="37">
        <v>4.5</v>
      </c>
      <c r="W5" s="38" t="s">
        <v>27</v>
      </c>
      <c r="X5" s="37">
        <v>0.5</v>
      </c>
      <c r="Y5" s="37">
        <v>7</v>
      </c>
      <c r="Z5" s="38">
        <f t="shared" si="0"/>
        <v>55</v>
      </c>
      <c r="AA5" s="38">
        <f t="shared" si="1"/>
        <v>7</v>
      </c>
      <c r="AB5" s="38" t="s">
        <v>765</v>
      </c>
      <c r="AC5" s="38" t="s">
        <v>27</v>
      </c>
      <c r="AD5" s="37">
        <v>7</v>
      </c>
      <c r="AE5" s="37">
        <v>3</v>
      </c>
      <c r="AF5" s="37">
        <v>2</v>
      </c>
      <c r="AG5" s="37">
        <v>21</v>
      </c>
      <c r="AH5" s="38" t="s">
        <v>116</v>
      </c>
      <c r="AI5" s="37">
        <v>1</v>
      </c>
      <c r="AJ5" s="37">
        <v>1</v>
      </c>
      <c r="AK5" s="38" t="s">
        <v>632</v>
      </c>
      <c r="AL5" s="38">
        <f t="shared" si="2"/>
        <v>1</v>
      </c>
      <c r="AM5" s="38" t="s">
        <v>27</v>
      </c>
      <c r="AN5" s="38" t="s">
        <v>673</v>
      </c>
      <c r="AO5" s="37">
        <v>18</v>
      </c>
      <c r="AP5" s="38" t="s">
        <v>677</v>
      </c>
      <c r="AQ5" s="38" t="s">
        <v>690</v>
      </c>
      <c r="AR5" s="38" t="s">
        <v>27</v>
      </c>
      <c r="AS5" s="38" t="s">
        <v>27</v>
      </c>
      <c r="AT5" s="38" t="s">
        <v>27</v>
      </c>
      <c r="AU5" s="38" t="s">
        <v>27</v>
      </c>
      <c r="AV5" s="38" t="s">
        <v>27</v>
      </c>
      <c r="AW5" s="34"/>
      <c r="AX5" s="34" t="s">
        <v>747</v>
      </c>
      <c r="AY5" s="120">
        <v>21.568999999999999</v>
      </c>
      <c r="AZ5" s="62">
        <v>26.443999999999999</v>
      </c>
      <c r="BA5" s="50">
        <f t="shared" si="3"/>
        <v>0.81564816215398572</v>
      </c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</row>
    <row r="6" spans="1:89" ht="14.25" customHeight="1" x14ac:dyDescent="0.25">
      <c r="A6" s="37">
        <v>72</v>
      </c>
      <c r="B6" s="38" t="s">
        <v>78</v>
      </c>
      <c r="C6" s="38" t="s">
        <v>26</v>
      </c>
      <c r="D6" s="38" t="s">
        <v>79</v>
      </c>
      <c r="E6" s="38"/>
      <c r="F6" s="38" t="s">
        <v>80</v>
      </c>
      <c r="G6" s="37">
        <v>1</v>
      </c>
      <c r="H6" s="37">
        <v>30</v>
      </c>
      <c r="I6" s="38" t="s">
        <v>106</v>
      </c>
      <c r="J6" s="37">
        <v>90153375</v>
      </c>
      <c r="K6" s="37">
        <v>59.1875</v>
      </c>
      <c r="L6" s="37">
        <v>0.53183962264150897</v>
      </c>
      <c r="M6" s="40">
        <v>9</v>
      </c>
      <c r="N6" s="40">
        <v>1</v>
      </c>
      <c r="O6" s="40">
        <v>4</v>
      </c>
      <c r="P6" s="40">
        <v>17</v>
      </c>
      <c r="Q6" s="40">
        <v>8</v>
      </c>
      <c r="R6" s="40">
        <v>1</v>
      </c>
      <c r="S6" s="40">
        <v>8</v>
      </c>
      <c r="T6" s="40">
        <v>1</v>
      </c>
      <c r="U6" s="40">
        <v>3</v>
      </c>
      <c r="V6" s="40">
        <v>8.5</v>
      </c>
      <c r="W6" s="38" t="s">
        <v>27</v>
      </c>
      <c r="X6" s="40">
        <v>3.5</v>
      </c>
      <c r="Y6" s="40">
        <v>15</v>
      </c>
      <c r="Z6" s="38">
        <f t="shared" si="0"/>
        <v>79</v>
      </c>
      <c r="AA6" s="38">
        <f t="shared" si="1"/>
        <v>15</v>
      </c>
      <c r="AB6" s="38" t="s">
        <v>89</v>
      </c>
      <c r="AC6" s="38" t="s">
        <v>27</v>
      </c>
      <c r="AD6" s="37">
        <v>4</v>
      </c>
      <c r="AE6" s="37">
        <v>7</v>
      </c>
      <c r="AF6" s="37">
        <v>1</v>
      </c>
      <c r="AG6" s="37">
        <v>20</v>
      </c>
      <c r="AH6" s="38" t="s">
        <v>112</v>
      </c>
      <c r="AI6" s="37">
        <v>1</v>
      </c>
      <c r="AJ6" s="40">
        <v>1</v>
      </c>
      <c r="AK6" s="38" t="s">
        <v>633</v>
      </c>
      <c r="AL6" s="38">
        <f t="shared" si="2"/>
        <v>1</v>
      </c>
      <c r="AM6" s="38" t="s">
        <v>27</v>
      </c>
      <c r="AN6" s="38" t="s">
        <v>673</v>
      </c>
      <c r="AO6" s="37">
        <v>18</v>
      </c>
      <c r="AP6" s="38" t="s">
        <v>677</v>
      </c>
      <c r="AQ6" s="38" t="s">
        <v>690</v>
      </c>
      <c r="AR6" s="38" t="s">
        <v>27</v>
      </c>
      <c r="AS6" s="38" t="s">
        <v>27</v>
      </c>
      <c r="AT6" s="38" t="s">
        <v>27</v>
      </c>
      <c r="AU6" s="38" t="s">
        <v>27</v>
      </c>
      <c r="AV6" s="38" t="s">
        <v>27</v>
      </c>
      <c r="AW6" s="34"/>
      <c r="AX6" s="34" t="s">
        <v>747</v>
      </c>
      <c r="AY6" s="120">
        <v>17.847000000000001</v>
      </c>
      <c r="AZ6" s="62">
        <v>24.403000000000002</v>
      </c>
      <c r="BA6" s="50">
        <f t="shared" si="3"/>
        <v>0.73134450682293162</v>
      </c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</row>
    <row r="7" spans="1:89" ht="14.25" customHeight="1" x14ac:dyDescent="0.25">
      <c r="A7" s="37">
        <v>100</v>
      </c>
      <c r="B7" s="38" t="s">
        <v>78</v>
      </c>
      <c r="C7" s="38" t="s">
        <v>28</v>
      </c>
      <c r="D7" s="38" t="s">
        <v>79</v>
      </c>
      <c r="E7" s="38"/>
      <c r="F7" s="38" t="s">
        <v>80</v>
      </c>
      <c r="G7" s="37">
        <v>1</v>
      </c>
      <c r="H7" s="37">
        <v>30</v>
      </c>
      <c r="I7" s="38" t="s">
        <v>114</v>
      </c>
      <c r="J7" s="37">
        <v>17888853</v>
      </c>
      <c r="K7" s="37">
        <v>64.857142857142904</v>
      </c>
      <c r="L7" s="37">
        <v>0.40121580547112501</v>
      </c>
      <c r="M7" s="37">
        <v>2</v>
      </c>
      <c r="N7" s="35"/>
      <c r="O7" s="35"/>
      <c r="P7" s="37">
        <v>3</v>
      </c>
      <c r="Q7" s="37">
        <v>1</v>
      </c>
      <c r="R7" s="40">
        <v>1</v>
      </c>
      <c r="S7" s="37">
        <v>1</v>
      </c>
      <c r="T7" s="37">
        <v>1</v>
      </c>
      <c r="U7" s="40">
        <v>1</v>
      </c>
      <c r="V7" s="39"/>
      <c r="W7" s="38" t="s">
        <v>682</v>
      </c>
      <c r="X7" s="47"/>
      <c r="Y7" s="37">
        <v>2</v>
      </c>
      <c r="Z7" s="38">
        <f t="shared" si="0"/>
        <v>12</v>
      </c>
      <c r="AA7" s="38">
        <f t="shared" si="1"/>
        <v>1</v>
      </c>
      <c r="AB7" s="38" t="s">
        <v>99</v>
      </c>
      <c r="AC7" s="38" t="s">
        <v>27</v>
      </c>
      <c r="AD7" s="37">
        <v>0</v>
      </c>
      <c r="AE7" s="37">
        <v>0</v>
      </c>
      <c r="AF7" s="37">
        <v>0</v>
      </c>
      <c r="AG7" s="37">
        <v>1</v>
      </c>
      <c r="AH7" s="38" t="s">
        <v>90</v>
      </c>
      <c r="AI7" s="37">
        <v>4</v>
      </c>
      <c r="AJ7" s="39"/>
      <c r="AK7" s="38" t="s">
        <v>636</v>
      </c>
      <c r="AL7" s="38">
        <f t="shared" si="2"/>
        <v>1</v>
      </c>
      <c r="AM7" s="38" t="s">
        <v>27</v>
      </c>
      <c r="AN7" s="38" t="s">
        <v>680</v>
      </c>
      <c r="AO7" s="37">
        <v>30</v>
      </c>
      <c r="AP7" s="38" t="s">
        <v>674</v>
      </c>
      <c r="AQ7" s="38" t="s">
        <v>687</v>
      </c>
      <c r="AR7" s="38" t="s">
        <v>27</v>
      </c>
      <c r="AS7" s="38" t="s">
        <v>688</v>
      </c>
      <c r="AT7" s="38" t="s">
        <v>27</v>
      </c>
      <c r="AU7" s="38" t="s">
        <v>27</v>
      </c>
      <c r="AV7" s="38" t="s">
        <v>27</v>
      </c>
      <c r="AW7" s="34"/>
      <c r="AX7" s="34" t="s">
        <v>748</v>
      </c>
      <c r="AY7" s="120">
        <v>4.5650000000000004</v>
      </c>
      <c r="AZ7" s="62">
        <v>5.234</v>
      </c>
      <c r="BA7" s="50">
        <f t="shared" si="3"/>
        <v>0.87218188765762328</v>
      </c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</row>
    <row r="8" spans="1:89" ht="14.25" customHeight="1" x14ac:dyDescent="0.25">
      <c r="A8" s="37">
        <v>150</v>
      </c>
      <c r="B8" s="38" t="s">
        <v>78</v>
      </c>
      <c r="C8" s="38" t="s">
        <v>26</v>
      </c>
      <c r="D8" s="38" t="s">
        <v>79</v>
      </c>
      <c r="E8" s="38"/>
      <c r="F8" s="38" t="s">
        <v>80</v>
      </c>
      <c r="G8" s="37">
        <v>1</v>
      </c>
      <c r="H8" s="37">
        <v>30</v>
      </c>
      <c r="I8" s="38" t="s">
        <v>121</v>
      </c>
      <c r="J8" s="37">
        <v>8870124178</v>
      </c>
      <c r="K8" s="37">
        <v>74.9375</v>
      </c>
      <c r="L8" s="37">
        <v>0.82900943396226401</v>
      </c>
      <c r="M8" s="39"/>
      <c r="N8" s="35"/>
      <c r="O8" s="35"/>
      <c r="P8" s="39"/>
      <c r="Q8" s="39"/>
      <c r="R8" s="35">
        <v>1</v>
      </c>
      <c r="S8" s="39"/>
      <c r="T8" s="39"/>
      <c r="U8" s="47"/>
      <c r="V8" s="39"/>
      <c r="W8" s="38" t="s">
        <v>27</v>
      </c>
      <c r="X8" s="47"/>
      <c r="Y8" s="39"/>
      <c r="Z8" s="38">
        <f t="shared" si="0"/>
        <v>1</v>
      </c>
      <c r="AA8" s="38">
        <f t="shared" si="1"/>
        <v>0</v>
      </c>
      <c r="AB8" s="38" t="s">
        <v>765</v>
      </c>
      <c r="AC8" s="38" t="s">
        <v>27</v>
      </c>
      <c r="AD8" s="37">
        <v>0</v>
      </c>
      <c r="AE8" s="37">
        <v>0</v>
      </c>
      <c r="AF8" s="37">
        <v>0</v>
      </c>
      <c r="AG8" s="37">
        <v>0</v>
      </c>
      <c r="AH8" s="38" t="s">
        <v>90</v>
      </c>
      <c r="AI8" s="37">
        <v>4</v>
      </c>
      <c r="AJ8" s="39"/>
      <c r="AK8" s="38" t="s">
        <v>162</v>
      </c>
      <c r="AL8" s="38">
        <f t="shared" si="2"/>
        <v>1</v>
      </c>
      <c r="AM8" s="38" t="s">
        <v>27</v>
      </c>
      <c r="AN8" s="38" t="s">
        <v>673</v>
      </c>
      <c r="AO8" s="37">
        <v>21</v>
      </c>
      <c r="AP8" s="38" t="s">
        <v>677</v>
      </c>
      <c r="AQ8" s="38" t="s">
        <v>693</v>
      </c>
      <c r="AR8" s="38" t="s">
        <v>27</v>
      </c>
      <c r="AS8" s="38" t="s">
        <v>27</v>
      </c>
      <c r="AT8" s="38" t="s">
        <v>27</v>
      </c>
      <c r="AU8" s="38" t="s">
        <v>27</v>
      </c>
      <c r="AV8" s="41">
        <v>100</v>
      </c>
      <c r="AW8" s="34"/>
      <c r="AX8" s="34" t="s">
        <v>746</v>
      </c>
      <c r="AY8" s="120">
        <v>9.9540000000000006</v>
      </c>
      <c r="AZ8" s="62">
        <v>11.444000000000001</v>
      </c>
      <c r="BA8" s="50">
        <f t="shared" si="3"/>
        <v>0.86980076896190139</v>
      </c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</row>
    <row r="9" spans="1:89" ht="14.25" customHeight="1" x14ac:dyDescent="0.25">
      <c r="A9" s="37">
        <v>166</v>
      </c>
      <c r="B9" s="38" t="s">
        <v>78</v>
      </c>
      <c r="C9" s="38" t="s">
        <v>28</v>
      </c>
      <c r="D9" s="38" t="s">
        <v>79</v>
      </c>
      <c r="E9" s="38"/>
      <c r="F9" s="38" t="s">
        <v>80</v>
      </c>
      <c r="G9" s="37">
        <v>1</v>
      </c>
      <c r="H9" s="37">
        <v>30</v>
      </c>
      <c r="I9" s="38" t="s">
        <v>122</v>
      </c>
      <c r="J9" s="37">
        <v>10184154</v>
      </c>
      <c r="K9" s="37">
        <v>69.571428571428598</v>
      </c>
      <c r="L9" s="37">
        <v>0.50151975683890604</v>
      </c>
      <c r="M9" s="37">
        <v>9</v>
      </c>
      <c r="N9" s="35"/>
      <c r="O9" s="35"/>
      <c r="P9" s="37">
        <v>20</v>
      </c>
      <c r="Q9" s="37">
        <v>10</v>
      </c>
      <c r="R9" s="40">
        <v>1</v>
      </c>
      <c r="S9" s="37">
        <v>10</v>
      </c>
      <c r="T9" s="37">
        <v>1</v>
      </c>
      <c r="U9" s="40">
        <v>7</v>
      </c>
      <c r="V9" s="37">
        <v>3.5</v>
      </c>
      <c r="W9" s="38" t="s">
        <v>27</v>
      </c>
      <c r="X9" s="37">
        <v>1.5</v>
      </c>
      <c r="Y9" s="37">
        <v>12</v>
      </c>
      <c r="Z9" s="38">
        <f t="shared" si="0"/>
        <v>75</v>
      </c>
      <c r="AA9" s="38">
        <f t="shared" si="1"/>
        <v>12</v>
      </c>
      <c r="AB9" s="38" t="s">
        <v>102</v>
      </c>
      <c r="AC9" s="38" t="s">
        <v>27</v>
      </c>
      <c r="AD9" s="37">
        <v>3</v>
      </c>
      <c r="AE9" s="37">
        <v>4</v>
      </c>
      <c r="AF9" s="37">
        <v>3</v>
      </c>
      <c r="AG9" s="37">
        <v>12</v>
      </c>
      <c r="AH9" s="38" t="s">
        <v>90</v>
      </c>
      <c r="AI9" s="37">
        <v>4</v>
      </c>
      <c r="AJ9" s="37">
        <v>1</v>
      </c>
      <c r="AK9" s="38" t="s">
        <v>639</v>
      </c>
      <c r="AL9" s="38">
        <f t="shared" si="2"/>
        <v>1</v>
      </c>
      <c r="AM9" s="38" t="s">
        <v>27</v>
      </c>
      <c r="AN9" s="38" t="s">
        <v>680</v>
      </c>
      <c r="AO9" s="37">
        <v>25</v>
      </c>
      <c r="AP9" s="38" t="s">
        <v>677</v>
      </c>
      <c r="AQ9" s="38" t="s">
        <v>694</v>
      </c>
      <c r="AR9" s="38" t="s">
        <v>27</v>
      </c>
      <c r="AS9" s="38" t="s">
        <v>27</v>
      </c>
      <c r="AT9" s="38" t="s">
        <v>692</v>
      </c>
      <c r="AU9" s="38" t="s">
        <v>27</v>
      </c>
      <c r="AV9" s="38" t="s">
        <v>27</v>
      </c>
      <c r="AW9" s="34"/>
      <c r="AX9" s="34" t="s">
        <v>748</v>
      </c>
      <c r="AY9" s="120">
        <v>29.931999999999999</v>
      </c>
      <c r="AZ9" s="62">
        <v>30.025000000000002</v>
      </c>
      <c r="BA9" s="50">
        <f t="shared" si="3"/>
        <v>0.99690258118234798</v>
      </c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</row>
    <row r="10" spans="1:89" ht="14.25" customHeight="1" x14ac:dyDescent="0.25">
      <c r="A10" s="37">
        <v>180</v>
      </c>
      <c r="B10" s="38" t="s">
        <v>78</v>
      </c>
      <c r="C10" s="38" t="s">
        <v>26</v>
      </c>
      <c r="D10" s="38" t="s">
        <v>79</v>
      </c>
      <c r="E10" s="38"/>
      <c r="F10" s="38" t="s">
        <v>80</v>
      </c>
      <c r="G10" s="37">
        <v>1</v>
      </c>
      <c r="H10" s="37">
        <v>30</v>
      </c>
      <c r="I10" s="38" t="s">
        <v>124</v>
      </c>
      <c r="J10" s="37">
        <v>1391113645</v>
      </c>
      <c r="K10" s="37">
        <v>59.1875</v>
      </c>
      <c r="L10" s="37">
        <v>0.53183962264150897</v>
      </c>
      <c r="M10" s="39"/>
      <c r="N10" s="35"/>
      <c r="O10" s="35"/>
      <c r="P10" s="39"/>
      <c r="Q10" s="39"/>
      <c r="R10" s="39">
        <v>1</v>
      </c>
      <c r="S10" s="39"/>
      <c r="T10" s="39"/>
      <c r="U10" s="39"/>
      <c r="V10" s="39"/>
      <c r="W10" s="38" t="s">
        <v>27</v>
      </c>
      <c r="X10" s="39"/>
      <c r="Y10" s="39"/>
      <c r="Z10" s="38">
        <f t="shared" si="0"/>
        <v>1</v>
      </c>
      <c r="AA10" s="38">
        <f t="shared" si="1"/>
        <v>0</v>
      </c>
      <c r="AB10" s="38" t="s">
        <v>89</v>
      </c>
      <c r="AC10" s="38" t="s">
        <v>27</v>
      </c>
      <c r="AD10" s="37">
        <v>0</v>
      </c>
      <c r="AE10" s="37">
        <v>0</v>
      </c>
      <c r="AF10" s="37">
        <v>0</v>
      </c>
      <c r="AG10" s="37">
        <v>0</v>
      </c>
      <c r="AH10" s="38" t="s">
        <v>90</v>
      </c>
      <c r="AI10" s="37">
        <v>4</v>
      </c>
      <c r="AJ10" s="39"/>
      <c r="AK10" s="38" t="s">
        <v>640</v>
      </c>
      <c r="AL10" s="38">
        <f t="shared" si="2"/>
        <v>1</v>
      </c>
      <c r="AM10" s="38" t="s">
        <v>27</v>
      </c>
      <c r="AN10" s="38" t="s">
        <v>680</v>
      </c>
      <c r="AO10" s="37">
        <v>24</v>
      </c>
      <c r="AP10" s="38" t="s">
        <v>677</v>
      </c>
      <c r="AQ10" s="38" t="s">
        <v>691</v>
      </c>
      <c r="AR10" s="38" t="s">
        <v>695</v>
      </c>
      <c r="AS10" s="38" t="s">
        <v>27</v>
      </c>
      <c r="AT10" s="38" t="s">
        <v>692</v>
      </c>
      <c r="AU10" s="38" t="s">
        <v>695</v>
      </c>
      <c r="AV10" s="38" t="s">
        <v>27</v>
      </c>
      <c r="AW10" s="34"/>
      <c r="AX10" s="34" t="s">
        <v>747</v>
      </c>
      <c r="AY10" s="120">
        <v>4.3360000000000003</v>
      </c>
      <c r="AZ10" s="62">
        <v>16.583000000000002</v>
      </c>
      <c r="BA10" s="50">
        <f t="shared" si="3"/>
        <v>0.26147259241391785</v>
      </c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</row>
    <row r="11" spans="1:89" ht="14.25" customHeight="1" x14ac:dyDescent="0.25">
      <c r="A11" s="37">
        <v>198</v>
      </c>
      <c r="B11" s="38" t="s">
        <v>78</v>
      </c>
      <c r="C11" s="38" t="s">
        <v>26</v>
      </c>
      <c r="D11" s="38" t="s">
        <v>79</v>
      </c>
      <c r="E11" s="38"/>
      <c r="F11" s="38" t="s">
        <v>80</v>
      </c>
      <c r="G11" s="37">
        <v>1</v>
      </c>
      <c r="H11" s="37">
        <v>30</v>
      </c>
      <c r="I11" s="38" t="s">
        <v>126</v>
      </c>
      <c r="J11" s="37">
        <v>8916155192</v>
      </c>
      <c r="K11" s="37">
        <v>74.9375</v>
      </c>
      <c r="L11" s="37">
        <v>0.82900943396226401</v>
      </c>
      <c r="M11" s="40">
        <v>5</v>
      </c>
      <c r="N11" s="35"/>
      <c r="O11" s="40">
        <v>3</v>
      </c>
      <c r="P11" s="40">
        <v>12</v>
      </c>
      <c r="Q11" s="40">
        <v>6</v>
      </c>
      <c r="R11" s="40">
        <v>1</v>
      </c>
      <c r="S11" s="40">
        <v>6</v>
      </c>
      <c r="T11" s="40">
        <v>1</v>
      </c>
      <c r="U11" s="40">
        <v>1</v>
      </c>
      <c r="V11" s="40">
        <v>2.5</v>
      </c>
      <c r="W11" s="38" t="s">
        <v>27</v>
      </c>
      <c r="X11" s="40">
        <v>1.5</v>
      </c>
      <c r="Y11" s="40">
        <v>5</v>
      </c>
      <c r="Z11" s="38">
        <f t="shared" si="0"/>
        <v>44</v>
      </c>
      <c r="AA11" s="38">
        <f t="shared" si="1"/>
        <v>5</v>
      </c>
      <c r="AB11" s="38" t="s">
        <v>765</v>
      </c>
      <c r="AC11" s="38" t="s">
        <v>27</v>
      </c>
      <c r="AD11" s="37">
        <v>2</v>
      </c>
      <c r="AE11" s="37">
        <v>2</v>
      </c>
      <c r="AF11" s="37">
        <v>0</v>
      </c>
      <c r="AG11" s="37">
        <v>9</v>
      </c>
      <c r="AH11" s="38" t="s">
        <v>112</v>
      </c>
      <c r="AI11" s="37">
        <v>1</v>
      </c>
      <c r="AJ11" s="40">
        <v>1</v>
      </c>
      <c r="AK11" s="38" t="s">
        <v>641</v>
      </c>
      <c r="AL11" s="38">
        <f t="shared" si="2"/>
        <v>1</v>
      </c>
      <c r="AM11" s="38" t="s">
        <v>27</v>
      </c>
      <c r="AN11" s="38" t="s">
        <v>680</v>
      </c>
      <c r="AO11" s="37">
        <v>30</v>
      </c>
      <c r="AP11" s="38" t="s">
        <v>677</v>
      </c>
      <c r="AQ11" s="38" t="s">
        <v>697</v>
      </c>
      <c r="AR11" s="38" t="s">
        <v>27</v>
      </c>
      <c r="AS11" s="38" t="s">
        <v>27</v>
      </c>
      <c r="AT11" s="38" t="s">
        <v>27</v>
      </c>
      <c r="AU11" s="38" t="s">
        <v>27</v>
      </c>
      <c r="AV11" s="38" t="s">
        <v>27</v>
      </c>
      <c r="AW11" s="34"/>
      <c r="AX11" s="34" t="s">
        <v>747</v>
      </c>
      <c r="AY11" s="120">
        <v>22.294</v>
      </c>
      <c r="AZ11" s="62">
        <v>23.042000000000002</v>
      </c>
      <c r="BA11" s="50">
        <f t="shared" si="3"/>
        <v>0.96753754014408466</v>
      </c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</row>
    <row r="12" spans="1:89" ht="14.25" customHeight="1" x14ac:dyDescent="0.25">
      <c r="A12" s="37">
        <v>214</v>
      </c>
      <c r="B12" s="38" t="s">
        <v>78</v>
      </c>
      <c r="C12" s="38" t="s">
        <v>26</v>
      </c>
      <c r="D12" s="38" t="s">
        <v>79</v>
      </c>
      <c r="E12" s="38"/>
      <c r="F12" s="38" t="s">
        <v>80</v>
      </c>
      <c r="G12" s="37">
        <v>1</v>
      </c>
      <c r="H12" s="37">
        <v>30</v>
      </c>
      <c r="I12" s="38" t="s">
        <v>128</v>
      </c>
      <c r="J12" s="37">
        <v>9591208203</v>
      </c>
      <c r="K12" s="37">
        <v>74.9375</v>
      </c>
      <c r="L12" s="37">
        <v>0.82900943396226401</v>
      </c>
      <c r="M12" s="37">
        <v>7</v>
      </c>
      <c r="N12" s="35"/>
      <c r="O12" s="39"/>
      <c r="P12" s="37">
        <v>17</v>
      </c>
      <c r="Q12" s="37">
        <v>9</v>
      </c>
      <c r="R12" s="40">
        <v>3</v>
      </c>
      <c r="S12" s="37">
        <v>9</v>
      </c>
      <c r="T12" s="37">
        <v>1</v>
      </c>
      <c r="U12" s="37">
        <v>4</v>
      </c>
      <c r="V12" s="39"/>
      <c r="W12" s="38" t="s">
        <v>27</v>
      </c>
      <c r="X12" s="35"/>
      <c r="Y12" s="37">
        <v>4</v>
      </c>
      <c r="Z12" s="38">
        <f t="shared" si="0"/>
        <v>54</v>
      </c>
      <c r="AA12" s="38">
        <f t="shared" si="1"/>
        <v>4</v>
      </c>
      <c r="AB12" s="38" t="s">
        <v>765</v>
      </c>
      <c r="AC12" s="38" t="s">
        <v>27</v>
      </c>
      <c r="AD12" s="37">
        <v>4</v>
      </c>
      <c r="AE12" s="37">
        <v>3</v>
      </c>
      <c r="AF12" s="37">
        <v>1</v>
      </c>
      <c r="AG12" s="37">
        <v>11</v>
      </c>
      <c r="AH12" s="38" t="s">
        <v>90</v>
      </c>
      <c r="AI12" s="37">
        <v>4</v>
      </c>
      <c r="AJ12" s="37">
        <v>1</v>
      </c>
      <c r="AK12" s="38" t="s">
        <v>642</v>
      </c>
      <c r="AL12" s="38">
        <f t="shared" si="2"/>
        <v>1</v>
      </c>
      <c r="AM12" s="38" t="s">
        <v>27</v>
      </c>
      <c r="AN12" s="38" t="s">
        <v>680</v>
      </c>
      <c r="AO12" s="37">
        <v>33</v>
      </c>
      <c r="AP12" s="38" t="s">
        <v>677</v>
      </c>
      <c r="AQ12" s="38" t="s">
        <v>698</v>
      </c>
      <c r="AR12" s="38" t="s">
        <v>27</v>
      </c>
      <c r="AS12" s="38" t="s">
        <v>699</v>
      </c>
      <c r="AT12" s="38" t="s">
        <v>27</v>
      </c>
      <c r="AU12" s="38" t="s">
        <v>27</v>
      </c>
      <c r="AV12" s="41">
        <v>180</v>
      </c>
      <c r="AW12" s="34"/>
      <c r="AX12" s="34" t="s">
        <v>747</v>
      </c>
      <c r="AY12" s="120">
        <v>7.3949999999999996</v>
      </c>
      <c r="AZ12" s="62">
        <v>19.216999999999999</v>
      </c>
      <c r="BA12" s="50">
        <f t="shared" si="3"/>
        <v>0.38481552791798929</v>
      </c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</row>
    <row r="13" spans="1:89" ht="14.25" customHeight="1" x14ac:dyDescent="0.25">
      <c r="A13" s="37">
        <v>230</v>
      </c>
      <c r="B13" s="38" t="s">
        <v>78</v>
      </c>
      <c r="C13" s="38" t="s">
        <v>26</v>
      </c>
      <c r="D13" s="38" t="s">
        <v>79</v>
      </c>
      <c r="E13" s="38"/>
      <c r="F13" s="38" t="s">
        <v>80</v>
      </c>
      <c r="G13" s="37">
        <v>1</v>
      </c>
      <c r="H13" s="37">
        <v>30</v>
      </c>
      <c r="I13" s="38" t="s">
        <v>643</v>
      </c>
      <c r="J13" s="37">
        <v>13911144139</v>
      </c>
      <c r="K13" s="37">
        <v>59.1875</v>
      </c>
      <c r="L13" s="37">
        <v>0.53183962264150897</v>
      </c>
      <c r="M13" s="37">
        <v>2</v>
      </c>
      <c r="N13" s="35"/>
      <c r="O13" s="39"/>
      <c r="P13" s="37">
        <v>9</v>
      </c>
      <c r="Q13" s="40">
        <v>7</v>
      </c>
      <c r="R13" s="40">
        <v>1</v>
      </c>
      <c r="S13" s="40">
        <v>7</v>
      </c>
      <c r="T13" s="37">
        <v>1</v>
      </c>
      <c r="U13" s="40">
        <v>2</v>
      </c>
      <c r="V13" s="37">
        <v>1</v>
      </c>
      <c r="W13" s="38" t="s">
        <v>27</v>
      </c>
      <c r="X13" s="39"/>
      <c r="Y13" s="37">
        <v>3</v>
      </c>
      <c r="Z13" s="38">
        <f t="shared" si="0"/>
        <v>33</v>
      </c>
      <c r="AA13" s="38">
        <f t="shared" si="1"/>
        <v>3</v>
      </c>
      <c r="AB13" s="38" t="s">
        <v>89</v>
      </c>
      <c r="AC13" s="38" t="s">
        <v>27</v>
      </c>
      <c r="AD13" s="37">
        <v>4</v>
      </c>
      <c r="AE13" s="37">
        <v>2</v>
      </c>
      <c r="AF13" s="37">
        <v>0</v>
      </c>
      <c r="AG13" s="37">
        <v>9</v>
      </c>
      <c r="AH13" s="38" t="s">
        <v>90</v>
      </c>
      <c r="AI13" s="37">
        <v>4</v>
      </c>
      <c r="AJ13" s="40">
        <v>1</v>
      </c>
      <c r="AK13" s="38" t="s">
        <v>644</v>
      </c>
      <c r="AL13" s="38">
        <f t="shared" si="2"/>
        <v>1</v>
      </c>
      <c r="AM13" s="38" t="s">
        <v>27</v>
      </c>
      <c r="AN13" s="38" t="s">
        <v>680</v>
      </c>
      <c r="AO13" s="37">
        <v>19</v>
      </c>
      <c r="AP13" s="38" t="s">
        <v>677</v>
      </c>
      <c r="AQ13" s="38" t="s">
        <v>691</v>
      </c>
      <c r="AR13" s="38" t="s">
        <v>27</v>
      </c>
      <c r="AS13" s="38" t="s">
        <v>731</v>
      </c>
      <c r="AT13" s="38" t="s">
        <v>692</v>
      </c>
      <c r="AU13" s="38" t="s">
        <v>27</v>
      </c>
      <c r="AV13" s="38" t="s">
        <v>27</v>
      </c>
      <c r="AW13" s="34"/>
      <c r="AX13" s="34" t="s">
        <v>747</v>
      </c>
      <c r="AY13" s="120">
        <v>29.102999999999998</v>
      </c>
      <c r="AZ13" s="62">
        <v>30</v>
      </c>
      <c r="BA13" s="50">
        <f t="shared" si="3"/>
        <v>0.97009999999999996</v>
      </c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</row>
    <row r="14" spans="1:89" ht="14.25" customHeight="1" x14ac:dyDescent="0.25">
      <c r="A14" s="37">
        <v>231</v>
      </c>
      <c r="B14" s="38" t="s">
        <v>78</v>
      </c>
      <c r="C14" s="38" t="s">
        <v>26</v>
      </c>
      <c r="D14" s="38" t="s">
        <v>79</v>
      </c>
      <c r="E14" s="38"/>
      <c r="F14" s="38" t="s">
        <v>80</v>
      </c>
      <c r="G14" s="37">
        <v>1</v>
      </c>
      <c r="H14" s="37">
        <v>30</v>
      </c>
      <c r="I14" s="38" t="s">
        <v>130</v>
      </c>
      <c r="J14" s="37">
        <v>3712062108</v>
      </c>
      <c r="K14" s="37">
        <v>74.9375</v>
      </c>
      <c r="L14" s="37">
        <v>0.82900943396226401</v>
      </c>
      <c r="M14" s="40">
        <v>5</v>
      </c>
      <c r="N14" s="35"/>
      <c r="O14" s="47"/>
      <c r="P14" s="40">
        <v>9</v>
      </c>
      <c r="Q14" s="40">
        <v>4</v>
      </c>
      <c r="R14" s="40">
        <v>1</v>
      </c>
      <c r="S14" s="40">
        <v>4</v>
      </c>
      <c r="T14" s="40">
        <v>1</v>
      </c>
      <c r="U14" s="47"/>
      <c r="V14" s="47"/>
      <c r="W14" s="38" t="s">
        <v>27</v>
      </c>
      <c r="X14" s="47"/>
      <c r="Y14" s="47"/>
      <c r="Z14" s="38">
        <f t="shared" si="0"/>
        <v>24</v>
      </c>
      <c r="AA14" s="38">
        <f t="shared" si="1"/>
        <v>0</v>
      </c>
      <c r="AB14" s="38" t="s">
        <v>765</v>
      </c>
      <c r="AC14" s="38" t="s">
        <v>27</v>
      </c>
      <c r="AD14" s="37">
        <v>0</v>
      </c>
      <c r="AE14" s="37">
        <v>0</v>
      </c>
      <c r="AF14" s="37">
        <v>0</v>
      </c>
      <c r="AG14" s="37">
        <v>2</v>
      </c>
      <c r="AH14" s="38" t="s">
        <v>90</v>
      </c>
      <c r="AI14" s="37">
        <v>4</v>
      </c>
      <c r="AJ14" s="47"/>
      <c r="AK14" s="38" t="s">
        <v>645</v>
      </c>
      <c r="AL14" s="38">
        <f t="shared" si="2"/>
        <v>1</v>
      </c>
      <c r="AM14" s="38" t="s">
        <v>27</v>
      </c>
      <c r="AN14" s="38" t="s">
        <v>680</v>
      </c>
      <c r="AO14" s="37">
        <v>28</v>
      </c>
      <c r="AP14" s="38" t="s">
        <v>677</v>
      </c>
      <c r="AQ14" s="38" t="s">
        <v>700</v>
      </c>
      <c r="AR14" s="38" t="s">
        <v>695</v>
      </c>
      <c r="AS14" s="38" t="s">
        <v>701</v>
      </c>
      <c r="AT14" s="38" t="s">
        <v>27</v>
      </c>
      <c r="AU14" s="38" t="s">
        <v>27</v>
      </c>
      <c r="AV14" s="38" t="s">
        <v>27</v>
      </c>
      <c r="AW14" s="34"/>
      <c r="AX14" s="34" t="s">
        <v>748</v>
      </c>
      <c r="AY14" s="120">
        <v>18.860000000000003</v>
      </c>
      <c r="AZ14" s="62">
        <v>20.422000000000001</v>
      </c>
      <c r="BA14" s="50">
        <f t="shared" si="3"/>
        <v>0.92351385760454419</v>
      </c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</row>
    <row r="15" spans="1:89" ht="14.25" customHeight="1" x14ac:dyDescent="0.25">
      <c r="A15" s="37">
        <v>247</v>
      </c>
      <c r="B15" s="38" t="s">
        <v>78</v>
      </c>
      <c r="C15" s="38" t="s">
        <v>26</v>
      </c>
      <c r="D15" s="38" t="s">
        <v>79</v>
      </c>
      <c r="E15" s="38"/>
      <c r="F15" s="38" t="s">
        <v>80</v>
      </c>
      <c r="G15" s="37">
        <v>1</v>
      </c>
      <c r="H15" s="37">
        <v>30</v>
      </c>
      <c r="I15" s="38" t="s">
        <v>130</v>
      </c>
      <c r="J15" s="37">
        <v>3712062108</v>
      </c>
      <c r="K15" s="37">
        <v>59.1875</v>
      </c>
      <c r="L15" s="37">
        <v>0.53183962264150897</v>
      </c>
      <c r="M15" s="37">
        <v>13</v>
      </c>
      <c r="N15" s="35"/>
      <c r="O15" s="40">
        <v>3</v>
      </c>
      <c r="P15" s="37">
        <v>24</v>
      </c>
      <c r="Q15" s="37">
        <v>11</v>
      </c>
      <c r="R15" s="37">
        <v>1</v>
      </c>
      <c r="S15" s="37">
        <v>11</v>
      </c>
      <c r="T15" s="37">
        <v>1</v>
      </c>
      <c r="U15" s="37">
        <v>2</v>
      </c>
      <c r="V15" s="37">
        <v>6</v>
      </c>
      <c r="W15" s="38" t="s">
        <v>27</v>
      </c>
      <c r="X15" s="37">
        <v>3</v>
      </c>
      <c r="Y15" s="37">
        <v>11</v>
      </c>
      <c r="Z15" s="38">
        <f t="shared" si="0"/>
        <v>86</v>
      </c>
      <c r="AA15" s="38">
        <f t="shared" si="1"/>
        <v>11</v>
      </c>
      <c r="AB15" s="38" t="s">
        <v>89</v>
      </c>
      <c r="AC15" s="38" t="s">
        <v>27</v>
      </c>
      <c r="AD15" s="37">
        <v>3</v>
      </c>
      <c r="AE15" s="37">
        <v>4</v>
      </c>
      <c r="AF15" s="37">
        <v>1</v>
      </c>
      <c r="AG15" s="37">
        <v>12</v>
      </c>
      <c r="AH15" s="38" t="s">
        <v>116</v>
      </c>
      <c r="AI15" s="37">
        <v>1</v>
      </c>
      <c r="AJ15" s="37">
        <v>1</v>
      </c>
      <c r="AK15" s="38" t="s">
        <v>646</v>
      </c>
      <c r="AL15" s="38">
        <f t="shared" si="2"/>
        <v>1</v>
      </c>
      <c r="AM15" s="38" t="s">
        <v>27</v>
      </c>
      <c r="AN15" s="38" t="s">
        <v>680</v>
      </c>
      <c r="AO15" s="37">
        <v>28</v>
      </c>
      <c r="AP15" s="38" t="s">
        <v>677</v>
      </c>
      <c r="AQ15" s="38" t="s">
        <v>700</v>
      </c>
      <c r="AR15" s="38" t="s">
        <v>695</v>
      </c>
      <c r="AS15" s="38" t="s">
        <v>701</v>
      </c>
      <c r="AT15" s="38" t="s">
        <v>27</v>
      </c>
      <c r="AU15" s="38" t="s">
        <v>27</v>
      </c>
      <c r="AV15" s="38" t="s">
        <v>27</v>
      </c>
      <c r="AW15" s="34"/>
      <c r="AX15" s="34" t="s">
        <v>748</v>
      </c>
      <c r="AY15" s="120">
        <v>22.944000000000003</v>
      </c>
      <c r="AZ15" s="62">
        <v>26.738</v>
      </c>
      <c r="BA15" s="50">
        <f t="shared" si="3"/>
        <v>0.85810457027451581</v>
      </c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</row>
    <row r="16" spans="1:89" ht="14.25" customHeight="1" x14ac:dyDescent="0.25">
      <c r="A16" s="37">
        <v>263</v>
      </c>
      <c r="B16" s="38" t="s">
        <v>78</v>
      </c>
      <c r="C16" s="38" t="s">
        <v>26</v>
      </c>
      <c r="D16" s="38" t="s">
        <v>79</v>
      </c>
      <c r="E16" s="38"/>
      <c r="F16" s="38" t="s">
        <v>80</v>
      </c>
      <c r="G16" s="37">
        <v>1</v>
      </c>
      <c r="H16" s="37">
        <v>30</v>
      </c>
      <c r="I16" s="38" t="s">
        <v>647</v>
      </c>
      <c r="J16" s="37">
        <v>6222722597</v>
      </c>
      <c r="K16" s="37">
        <v>59.1875</v>
      </c>
      <c r="L16" s="37">
        <v>0.53183962264150897</v>
      </c>
      <c r="M16" s="37">
        <v>2</v>
      </c>
      <c r="N16" s="35"/>
      <c r="O16" s="47"/>
      <c r="P16" s="37">
        <v>3</v>
      </c>
      <c r="Q16" s="37">
        <v>1</v>
      </c>
      <c r="R16" s="40">
        <v>1</v>
      </c>
      <c r="S16" s="37">
        <v>1</v>
      </c>
      <c r="T16" s="37">
        <v>1</v>
      </c>
      <c r="U16" s="39"/>
      <c r="V16" s="39"/>
      <c r="W16" s="38" t="s">
        <v>27</v>
      </c>
      <c r="X16" s="39"/>
      <c r="Y16" s="39"/>
      <c r="Z16" s="38">
        <f t="shared" si="0"/>
        <v>9</v>
      </c>
      <c r="AA16" s="38">
        <f t="shared" si="1"/>
        <v>0</v>
      </c>
      <c r="AB16" s="38" t="s">
        <v>89</v>
      </c>
      <c r="AC16" s="38" t="s">
        <v>27</v>
      </c>
      <c r="AD16" s="37">
        <v>1</v>
      </c>
      <c r="AE16" s="37">
        <v>1</v>
      </c>
      <c r="AF16" s="37">
        <v>0</v>
      </c>
      <c r="AG16" s="37">
        <v>3</v>
      </c>
      <c r="AH16" s="38" t="s">
        <v>90</v>
      </c>
      <c r="AI16" s="37">
        <v>4</v>
      </c>
      <c r="AJ16" s="39"/>
      <c r="AK16" s="38" t="s">
        <v>648</v>
      </c>
      <c r="AL16" s="38">
        <f t="shared" si="2"/>
        <v>1</v>
      </c>
      <c r="AM16" s="38" t="s">
        <v>27</v>
      </c>
      <c r="AN16" s="38" t="s">
        <v>680</v>
      </c>
      <c r="AO16" s="37">
        <v>27</v>
      </c>
      <c r="AP16" s="38" t="s">
        <v>677</v>
      </c>
      <c r="AQ16" s="38" t="s">
        <v>732</v>
      </c>
      <c r="AR16" s="38" t="s">
        <v>27</v>
      </c>
      <c r="AS16" s="38" t="s">
        <v>27</v>
      </c>
      <c r="AT16" s="38" t="s">
        <v>27</v>
      </c>
      <c r="AU16" s="38" t="s">
        <v>27</v>
      </c>
      <c r="AV16" s="38" t="s">
        <v>27</v>
      </c>
      <c r="AW16" s="34"/>
      <c r="AX16" s="34" t="s">
        <v>747</v>
      </c>
      <c r="AY16" s="120">
        <v>21.495999999999999</v>
      </c>
      <c r="AZ16" s="62">
        <v>22.285</v>
      </c>
      <c r="BA16" s="50">
        <f t="shared" si="3"/>
        <v>0.96459501907112399</v>
      </c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</row>
    <row r="17" spans="1:87" ht="14.25" customHeight="1" x14ac:dyDescent="0.25">
      <c r="A17" s="37">
        <v>265</v>
      </c>
      <c r="B17" s="38" t="s">
        <v>78</v>
      </c>
      <c r="C17" s="38" t="s">
        <v>26</v>
      </c>
      <c r="D17" s="38" t="s">
        <v>79</v>
      </c>
      <c r="E17" s="38"/>
      <c r="F17" s="38" t="s">
        <v>80</v>
      </c>
      <c r="G17" s="37">
        <v>1</v>
      </c>
      <c r="H17" s="37">
        <v>30</v>
      </c>
      <c r="I17" s="38" t="s">
        <v>134</v>
      </c>
      <c r="J17" s="37">
        <v>828360120</v>
      </c>
      <c r="K17" s="37">
        <v>74.9375</v>
      </c>
      <c r="L17" s="37">
        <v>0.82900943396226401</v>
      </c>
      <c r="M17" s="39"/>
      <c r="N17" s="35"/>
      <c r="O17" s="35"/>
      <c r="P17" s="39"/>
      <c r="Q17" s="39"/>
      <c r="R17" s="35">
        <v>1</v>
      </c>
      <c r="S17" s="39"/>
      <c r="T17" s="39"/>
      <c r="U17" s="35"/>
      <c r="V17" s="35"/>
      <c r="W17" s="38" t="s">
        <v>27</v>
      </c>
      <c r="X17" s="35"/>
      <c r="Y17" s="35"/>
      <c r="Z17" s="38">
        <f t="shared" si="0"/>
        <v>1</v>
      </c>
      <c r="AA17" s="38">
        <f t="shared" si="1"/>
        <v>0</v>
      </c>
      <c r="AB17" s="38" t="s">
        <v>765</v>
      </c>
      <c r="AC17" s="38" t="s">
        <v>27</v>
      </c>
      <c r="AD17" s="37">
        <v>0</v>
      </c>
      <c r="AE17" s="37">
        <v>0</v>
      </c>
      <c r="AF17" s="37">
        <v>0</v>
      </c>
      <c r="AG17" s="37">
        <v>0</v>
      </c>
      <c r="AH17" s="38" t="s">
        <v>90</v>
      </c>
      <c r="AI17" s="37">
        <v>4</v>
      </c>
      <c r="AJ17" s="47"/>
      <c r="AK17" s="38" t="s">
        <v>100</v>
      </c>
      <c r="AL17" s="38">
        <f t="shared" si="2"/>
        <v>1</v>
      </c>
      <c r="AM17" s="38" t="s">
        <v>27</v>
      </c>
      <c r="AN17" s="38" t="s">
        <v>673</v>
      </c>
      <c r="AO17" s="37">
        <v>26</v>
      </c>
      <c r="AP17" s="38" t="s">
        <v>674</v>
      </c>
      <c r="AQ17" s="38" t="s">
        <v>678</v>
      </c>
      <c r="AR17" s="38" t="s">
        <v>27</v>
      </c>
      <c r="AS17" s="38" t="s">
        <v>702</v>
      </c>
      <c r="AT17" s="38" t="s">
        <v>27</v>
      </c>
      <c r="AU17" s="38" t="s">
        <v>27</v>
      </c>
      <c r="AV17" s="38" t="s">
        <v>27</v>
      </c>
      <c r="AW17" s="34"/>
      <c r="AX17" s="34" t="s">
        <v>747</v>
      </c>
      <c r="AY17" s="120">
        <v>13.536</v>
      </c>
      <c r="AZ17" s="62">
        <v>14.548</v>
      </c>
      <c r="BA17" s="50">
        <f t="shared" si="3"/>
        <v>0.93043717349463839</v>
      </c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</row>
    <row r="18" spans="1:87" ht="14.25" customHeight="1" x14ac:dyDescent="0.25">
      <c r="A18" s="37">
        <v>301</v>
      </c>
      <c r="B18" s="38" t="s">
        <v>78</v>
      </c>
      <c r="C18" s="38" t="s">
        <v>28</v>
      </c>
      <c r="D18" s="38" t="s">
        <v>79</v>
      </c>
      <c r="E18" s="38"/>
      <c r="F18" s="38" t="s">
        <v>80</v>
      </c>
      <c r="G18" s="37">
        <v>1</v>
      </c>
      <c r="H18" s="37">
        <v>30</v>
      </c>
      <c r="I18" s="38" t="s">
        <v>140</v>
      </c>
      <c r="J18" s="37">
        <v>79247246103</v>
      </c>
      <c r="K18" s="37">
        <v>69.571428571428598</v>
      </c>
      <c r="L18" s="37">
        <v>0.50151975683890604</v>
      </c>
      <c r="M18" s="37">
        <v>2</v>
      </c>
      <c r="N18" s="35"/>
      <c r="O18" s="47"/>
      <c r="P18" s="37">
        <v>3</v>
      </c>
      <c r="Q18" s="37">
        <v>1</v>
      </c>
      <c r="R18" s="40">
        <v>1</v>
      </c>
      <c r="S18" s="37">
        <v>1</v>
      </c>
      <c r="T18" s="37">
        <v>1</v>
      </c>
      <c r="U18" s="39"/>
      <c r="V18" s="37">
        <v>1.5</v>
      </c>
      <c r="W18" s="38" t="s">
        <v>27</v>
      </c>
      <c r="X18" s="37">
        <v>0.5</v>
      </c>
      <c r="Y18" s="37">
        <v>2</v>
      </c>
      <c r="Z18" s="38">
        <f t="shared" si="0"/>
        <v>13</v>
      </c>
      <c r="AA18" s="38">
        <f t="shared" si="1"/>
        <v>2</v>
      </c>
      <c r="AB18" s="38" t="s">
        <v>102</v>
      </c>
      <c r="AC18" s="38" t="s">
        <v>27</v>
      </c>
      <c r="AD18" s="37">
        <v>0</v>
      </c>
      <c r="AE18" s="37">
        <v>1</v>
      </c>
      <c r="AF18" s="37">
        <v>1</v>
      </c>
      <c r="AG18" s="37">
        <v>3</v>
      </c>
      <c r="AH18" s="38" t="s">
        <v>90</v>
      </c>
      <c r="AI18" s="37">
        <v>4</v>
      </c>
      <c r="AJ18" s="47"/>
      <c r="AK18" s="38" t="s">
        <v>654</v>
      </c>
      <c r="AL18" s="38">
        <f t="shared" si="2"/>
        <v>1</v>
      </c>
      <c r="AM18" s="38" t="s">
        <v>27</v>
      </c>
      <c r="AN18" s="38" t="s">
        <v>673</v>
      </c>
      <c r="AO18" s="37">
        <v>18</v>
      </c>
      <c r="AP18" s="38" t="s">
        <v>674</v>
      </c>
      <c r="AQ18" s="38" t="s">
        <v>705</v>
      </c>
      <c r="AR18" s="38" t="s">
        <v>27</v>
      </c>
      <c r="AS18" s="38" t="s">
        <v>686</v>
      </c>
      <c r="AT18" s="38" t="s">
        <v>27</v>
      </c>
      <c r="AU18" s="38" t="s">
        <v>27</v>
      </c>
      <c r="AV18" s="38" t="s">
        <v>27</v>
      </c>
      <c r="AW18" s="34"/>
      <c r="AX18" s="34" t="s">
        <v>747</v>
      </c>
      <c r="AY18" s="120">
        <v>14.615</v>
      </c>
      <c r="AZ18" s="62">
        <v>16.972999999999999</v>
      </c>
      <c r="BA18" s="50">
        <f t="shared" si="3"/>
        <v>0.86107346962823317</v>
      </c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</row>
    <row r="19" spans="1:87" ht="14.25" customHeight="1" x14ac:dyDescent="0.25">
      <c r="A19" s="37">
        <v>318</v>
      </c>
      <c r="B19" s="38" t="s">
        <v>78</v>
      </c>
      <c r="C19" s="38" t="s">
        <v>26</v>
      </c>
      <c r="D19" s="38" t="s">
        <v>79</v>
      </c>
      <c r="E19" s="38"/>
      <c r="F19" s="38" t="s">
        <v>80</v>
      </c>
      <c r="G19" s="37">
        <v>1</v>
      </c>
      <c r="H19" s="37">
        <v>30</v>
      </c>
      <c r="I19" s="38" t="s">
        <v>142</v>
      </c>
      <c r="J19" s="37">
        <v>8282194225</v>
      </c>
      <c r="K19" s="37">
        <v>74.9375</v>
      </c>
      <c r="L19" s="37">
        <v>0.82900943396226401</v>
      </c>
      <c r="M19" s="40">
        <v>8</v>
      </c>
      <c r="N19" s="35"/>
      <c r="O19" s="35"/>
      <c r="P19" s="40">
        <v>18</v>
      </c>
      <c r="Q19" s="40">
        <v>10</v>
      </c>
      <c r="R19" s="40">
        <v>1</v>
      </c>
      <c r="S19" s="40">
        <v>10</v>
      </c>
      <c r="T19" s="40">
        <v>2</v>
      </c>
      <c r="U19" s="40">
        <v>3</v>
      </c>
      <c r="V19" s="40">
        <v>2.5</v>
      </c>
      <c r="W19" s="38" t="s">
        <v>27</v>
      </c>
      <c r="X19" s="40">
        <v>1.5</v>
      </c>
      <c r="Y19" s="40">
        <v>7</v>
      </c>
      <c r="Z19" s="38">
        <f t="shared" si="0"/>
        <v>63</v>
      </c>
      <c r="AA19" s="38">
        <f t="shared" si="1"/>
        <v>7</v>
      </c>
      <c r="AB19" s="38" t="s">
        <v>765</v>
      </c>
      <c r="AC19" s="38" t="s">
        <v>27</v>
      </c>
      <c r="AD19" s="37">
        <v>2</v>
      </c>
      <c r="AE19" s="37">
        <v>3</v>
      </c>
      <c r="AF19" s="37">
        <v>0</v>
      </c>
      <c r="AG19" s="37">
        <v>7</v>
      </c>
      <c r="AH19" s="38" t="s">
        <v>90</v>
      </c>
      <c r="AI19" s="37">
        <v>4</v>
      </c>
      <c r="AJ19" s="40">
        <v>1</v>
      </c>
      <c r="AK19" s="38" t="s">
        <v>655</v>
      </c>
      <c r="AL19" s="38">
        <f t="shared" si="2"/>
        <v>1</v>
      </c>
      <c r="AM19" s="38" t="s">
        <v>27</v>
      </c>
      <c r="AN19" s="38" t="s">
        <v>680</v>
      </c>
      <c r="AO19" s="37">
        <v>27</v>
      </c>
      <c r="AP19" s="38" t="s">
        <v>677</v>
      </c>
      <c r="AQ19" s="38" t="s">
        <v>691</v>
      </c>
      <c r="AR19" s="38" t="s">
        <v>695</v>
      </c>
      <c r="AS19" s="38" t="s">
        <v>27</v>
      </c>
      <c r="AT19" s="38" t="s">
        <v>692</v>
      </c>
      <c r="AU19" s="38" t="s">
        <v>27</v>
      </c>
      <c r="AV19" s="38" t="s">
        <v>27</v>
      </c>
      <c r="AW19" s="34"/>
      <c r="AX19" s="34" t="s">
        <v>748</v>
      </c>
      <c r="AY19" s="120">
        <v>17.431999999999999</v>
      </c>
      <c r="AZ19" s="62">
        <v>37.54</v>
      </c>
      <c r="BA19" s="50">
        <f t="shared" si="3"/>
        <v>0.46435801811401167</v>
      </c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</row>
    <row r="20" spans="1:87" ht="14.25" customHeight="1" x14ac:dyDescent="0.25">
      <c r="A20" s="37">
        <v>334</v>
      </c>
      <c r="B20" s="38" t="s">
        <v>78</v>
      </c>
      <c r="C20" s="38" t="s">
        <v>28</v>
      </c>
      <c r="D20" s="38" t="s">
        <v>79</v>
      </c>
      <c r="E20" s="38"/>
      <c r="F20" s="38" t="s">
        <v>80</v>
      </c>
      <c r="G20" s="37">
        <v>1</v>
      </c>
      <c r="H20" s="37">
        <v>30</v>
      </c>
      <c r="I20" s="38" t="s">
        <v>144</v>
      </c>
      <c r="J20" s="37">
        <v>46525319</v>
      </c>
      <c r="K20" s="37">
        <v>69.571428571428598</v>
      </c>
      <c r="L20" s="37">
        <v>0.50151975683890604</v>
      </c>
      <c r="M20" s="39"/>
      <c r="N20" s="35"/>
      <c r="O20" s="35"/>
      <c r="P20" s="39"/>
      <c r="Q20" s="39"/>
      <c r="R20" s="39">
        <v>1</v>
      </c>
      <c r="S20" s="39"/>
      <c r="T20" s="39"/>
      <c r="U20" s="39"/>
      <c r="V20" s="39"/>
      <c r="W20" s="38" t="s">
        <v>27</v>
      </c>
      <c r="X20" s="39"/>
      <c r="Y20" s="39"/>
      <c r="Z20" s="38">
        <f t="shared" si="0"/>
        <v>1</v>
      </c>
      <c r="AA20" s="38">
        <f t="shared" si="1"/>
        <v>0</v>
      </c>
      <c r="AB20" s="38" t="s">
        <v>102</v>
      </c>
      <c r="AC20" s="38" t="s">
        <v>27</v>
      </c>
      <c r="AD20" s="37">
        <v>0</v>
      </c>
      <c r="AE20" s="37">
        <v>0</v>
      </c>
      <c r="AF20" s="37">
        <v>0</v>
      </c>
      <c r="AG20" s="37">
        <v>0</v>
      </c>
      <c r="AH20" s="38" t="s">
        <v>90</v>
      </c>
      <c r="AI20" s="37">
        <v>4</v>
      </c>
      <c r="AJ20" s="39"/>
      <c r="AK20" s="38" t="s">
        <v>656</v>
      </c>
      <c r="AL20" s="38">
        <f t="shared" si="2"/>
        <v>1</v>
      </c>
      <c r="AM20" s="38" t="s">
        <v>27</v>
      </c>
      <c r="AN20" s="38" t="s">
        <v>673</v>
      </c>
      <c r="AO20" s="37">
        <v>28</v>
      </c>
      <c r="AP20" s="38" t="s">
        <v>677</v>
      </c>
      <c r="AQ20" s="38" t="s">
        <v>706</v>
      </c>
      <c r="AR20" s="38" t="s">
        <v>27</v>
      </c>
      <c r="AS20" s="38" t="s">
        <v>27</v>
      </c>
      <c r="AT20" s="38" t="s">
        <v>27</v>
      </c>
      <c r="AU20" s="38" t="s">
        <v>27</v>
      </c>
      <c r="AV20" s="38" t="s">
        <v>27</v>
      </c>
      <c r="AW20" s="34"/>
      <c r="AX20" s="34" t="s">
        <v>748</v>
      </c>
      <c r="AY20" s="120">
        <v>3.0329999999999999</v>
      </c>
      <c r="AZ20" s="62">
        <v>32.628999999999998</v>
      </c>
      <c r="BA20" s="50">
        <f t="shared" si="3"/>
        <v>9.2954120567593251E-2</v>
      </c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</row>
    <row r="21" spans="1:87" ht="14.25" customHeight="1" x14ac:dyDescent="0.25">
      <c r="A21" s="37">
        <v>339</v>
      </c>
      <c r="B21" s="38" t="s">
        <v>78</v>
      </c>
      <c r="C21" s="38" t="s">
        <v>28</v>
      </c>
      <c r="D21" s="38" t="s">
        <v>79</v>
      </c>
      <c r="E21" s="38"/>
      <c r="F21" s="38" t="s">
        <v>80</v>
      </c>
      <c r="G21" s="37">
        <v>1</v>
      </c>
      <c r="H21" s="37">
        <v>30</v>
      </c>
      <c r="I21" s="38" t="s">
        <v>146</v>
      </c>
      <c r="J21" s="37">
        <v>94222252116</v>
      </c>
      <c r="K21" s="37">
        <v>64.857142857142904</v>
      </c>
      <c r="L21" s="37">
        <v>0.40121580547112501</v>
      </c>
      <c r="M21" s="37">
        <v>7</v>
      </c>
      <c r="N21" s="35"/>
      <c r="O21" s="47"/>
      <c r="P21" s="37">
        <v>21</v>
      </c>
      <c r="Q21" s="37">
        <v>14</v>
      </c>
      <c r="R21" s="40">
        <v>1</v>
      </c>
      <c r="S21" s="37">
        <v>14</v>
      </c>
      <c r="T21" s="37">
        <v>1</v>
      </c>
      <c r="U21" s="37">
        <v>4</v>
      </c>
      <c r="V21" s="37">
        <v>2.5</v>
      </c>
      <c r="W21" s="38" t="s">
        <v>27</v>
      </c>
      <c r="X21" s="37">
        <v>2.5</v>
      </c>
      <c r="Y21" s="37">
        <v>9</v>
      </c>
      <c r="Z21" s="38">
        <f t="shared" si="0"/>
        <v>76</v>
      </c>
      <c r="AA21" s="38">
        <f t="shared" si="1"/>
        <v>9</v>
      </c>
      <c r="AB21" s="38" t="s">
        <v>99</v>
      </c>
      <c r="AC21" s="38" t="s">
        <v>27</v>
      </c>
      <c r="AD21" s="37">
        <v>6</v>
      </c>
      <c r="AE21" s="37">
        <v>4</v>
      </c>
      <c r="AF21" s="37">
        <v>0</v>
      </c>
      <c r="AG21" s="37">
        <v>13</v>
      </c>
      <c r="AH21" s="38" t="s">
        <v>90</v>
      </c>
      <c r="AI21" s="37">
        <v>4</v>
      </c>
      <c r="AJ21" s="37">
        <v>1</v>
      </c>
      <c r="AK21" s="38" t="s">
        <v>657</v>
      </c>
      <c r="AL21" s="38">
        <f t="shared" si="2"/>
        <v>1</v>
      </c>
      <c r="AM21" s="38" t="s">
        <v>27</v>
      </c>
      <c r="AN21" s="38" t="s">
        <v>680</v>
      </c>
      <c r="AO21" s="37">
        <v>36</v>
      </c>
      <c r="AP21" s="38" t="s">
        <v>677</v>
      </c>
      <c r="AQ21" s="38" t="s">
        <v>707</v>
      </c>
      <c r="AR21" s="38" t="s">
        <v>27</v>
      </c>
      <c r="AS21" s="38" t="s">
        <v>708</v>
      </c>
      <c r="AT21" s="38" t="s">
        <v>27</v>
      </c>
      <c r="AU21" s="38" t="s">
        <v>27</v>
      </c>
      <c r="AV21" s="38" t="s">
        <v>27</v>
      </c>
      <c r="AW21" s="34"/>
      <c r="AX21" s="34" t="s">
        <v>747</v>
      </c>
      <c r="AY21" s="120">
        <v>23.634999999999998</v>
      </c>
      <c r="AZ21" s="62">
        <v>25.373000000000001</v>
      </c>
      <c r="BA21" s="50">
        <f t="shared" si="3"/>
        <v>0.93150199030465441</v>
      </c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</row>
    <row r="22" spans="1:87" ht="14.25" customHeight="1" x14ac:dyDescent="0.25">
      <c r="A22" s="37">
        <v>355</v>
      </c>
      <c r="B22" s="38" t="s">
        <v>78</v>
      </c>
      <c r="C22" s="38" t="s">
        <v>26</v>
      </c>
      <c r="D22" s="38" t="s">
        <v>79</v>
      </c>
      <c r="E22" s="38"/>
      <c r="F22" s="38" t="s">
        <v>80</v>
      </c>
      <c r="G22" s="37">
        <v>1</v>
      </c>
      <c r="H22" s="37">
        <v>30</v>
      </c>
      <c r="I22" s="38" t="s">
        <v>147</v>
      </c>
      <c r="J22" s="37">
        <v>84463153</v>
      </c>
      <c r="K22" s="37">
        <v>74.9375</v>
      </c>
      <c r="L22" s="37">
        <v>0.82900943396226401</v>
      </c>
      <c r="M22" s="37">
        <v>4</v>
      </c>
      <c r="N22" s="35"/>
      <c r="O22" s="47"/>
      <c r="P22" s="37">
        <v>8</v>
      </c>
      <c r="Q22" s="37">
        <v>4</v>
      </c>
      <c r="R22" s="40">
        <v>1</v>
      </c>
      <c r="S22" s="37">
        <v>4</v>
      </c>
      <c r="T22" s="37">
        <v>2</v>
      </c>
      <c r="U22" s="39"/>
      <c r="V22" s="37">
        <v>1.5</v>
      </c>
      <c r="W22" s="38" t="s">
        <v>27</v>
      </c>
      <c r="X22" s="37">
        <v>0.5</v>
      </c>
      <c r="Y22" s="37">
        <v>2</v>
      </c>
      <c r="Z22" s="38">
        <f t="shared" si="0"/>
        <v>27</v>
      </c>
      <c r="AA22" s="38">
        <f t="shared" si="1"/>
        <v>2</v>
      </c>
      <c r="AB22" s="38" t="s">
        <v>765</v>
      </c>
      <c r="AC22" s="38" t="s">
        <v>27</v>
      </c>
      <c r="AD22" s="37">
        <v>0</v>
      </c>
      <c r="AE22" s="37">
        <v>2</v>
      </c>
      <c r="AF22" s="37">
        <v>0</v>
      </c>
      <c r="AG22" s="37">
        <v>3</v>
      </c>
      <c r="AH22" s="38" t="s">
        <v>90</v>
      </c>
      <c r="AI22" s="37">
        <v>4</v>
      </c>
      <c r="AJ22" s="35"/>
      <c r="AK22" s="38" t="s">
        <v>658</v>
      </c>
      <c r="AL22" s="38">
        <f t="shared" si="2"/>
        <v>1</v>
      </c>
      <c r="AM22" s="38" t="s">
        <v>27</v>
      </c>
      <c r="AN22" s="38" t="s">
        <v>680</v>
      </c>
      <c r="AO22" s="37">
        <v>26</v>
      </c>
      <c r="AP22" s="38" t="s">
        <v>677</v>
      </c>
      <c r="AQ22" s="38" t="s">
        <v>709</v>
      </c>
      <c r="AR22" s="38" t="s">
        <v>27</v>
      </c>
      <c r="AS22" s="38" t="s">
        <v>27</v>
      </c>
      <c r="AT22" s="38" t="s">
        <v>692</v>
      </c>
      <c r="AU22" s="38" t="s">
        <v>695</v>
      </c>
      <c r="AV22" s="38" t="s">
        <v>27</v>
      </c>
      <c r="AW22" s="34"/>
      <c r="AX22" s="34" t="s">
        <v>748</v>
      </c>
      <c r="AY22" s="120">
        <v>15.930999999999999</v>
      </c>
      <c r="AZ22" s="62">
        <v>30.773</v>
      </c>
      <c r="BA22" s="50">
        <f t="shared" si="3"/>
        <v>0.51769408247489679</v>
      </c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</row>
    <row r="23" spans="1:87" ht="14.25" customHeight="1" x14ac:dyDescent="0.25">
      <c r="A23" s="37">
        <v>371</v>
      </c>
      <c r="B23" s="38" t="s">
        <v>78</v>
      </c>
      <c r="C23" s="38" t="s">
        <v>26</v>
      </c>
      <c r="D23" s="38" t="s">
        <v>79</v>
      </c>
      <c r="E23" s="38"/>
      <c r="F23" s="38" t="s">
        <v>80</v>
      </c>
      <c r="G23" s="37">
        <v>1</v>
      </c>
      <c r="H23" s="37">
        <v>30</v>
      </c>
      <c r="I23" s="38" t="s">
        <v>149</v>
      </c>
      <c r="J23" s="37">
        <v>8877127178</v>
      </c>
      <c r="K23" s="37">
        <v>59.1875</v>
      </c>
      <c r="L23" s="37">
        <v>0.53183962264150897</v>
      </c>
      <c r="M23" s="40">
        <v>4</v>
      </c>
      <c r="N23" s="35"/>
      <c r="O23" s="35"/>
      <c r="P23" s="40">
        <v>13</v>
      </c>
      <c r="Q23" s="40">
        <v>9</v>
      </c>
      <c r="R23" s="40">
        <v>1</v>
      </c>
      <c r="S23" s="40">
        <v>9</v>
      </c>
      <c r="T23" s="40">
        <v>1</v>
      </c>
      <c r="U23" s="40">
        <v>3</v>
      </c>
      <c r="V23" s="40">
        <v>5</v>
      </c>
      <c r="W23" s="38" t="s">
        <v>27</v>
      </c>
      <c r="X23" s="40">
        <v>1</v>
      </c>
      <c r="Y23" s="40">
        <v>9</v>
      </c>
      <c r="Z23" s="38">
        <f t="shared" si="0"/>
        <v>55</v>
      </c>
      <c r="AA23" s="38">
        <f t="shared" si="1"/>
        <v>9</v>
      </c>
      <c r="AB23" s="38" t="s">
        <v>89</v>
      </c>
      <c r="AC23" s="38" t="s">
        <v>27</v>
      </c>
      <c r="AD23" s="37">
        <v>6</v>
      </c>
      <c r="AE23" s="37">
        <v>4</v>
      </c>
      <c r="AF23" s="37">
        <v>0</v>
      </c>
      <c r="AG23" s="37">
        <v>11</v>
      </c>
      <c r="AH23" s="38" t="s">
        <v>90</v>
      </c>
      <c r="AI23" s="37">
        <v>4</v>
      </c>
      <c r="AJ23" s="40">
        <v>1</v>
      </c>
      <c r="AK23" s="38" t="s">
        <v>659</v>
      </c>
      <c r="AL23" s="38">
        <f t="shared" si="2"/>
        <v>1</v>
      </c>
      <c r="AM23" s="38" t="s">
        <v>27</v>
      </c>
      <c r="AN23" s="38" t="s">
        <v>680</v>
      </c>
      <c r="AO23" s="37">
        <v>24</v>
      </c>
      <c r="AP23" s="38" t="s">
        <v>677</v>
      </c>
      <c r="AQ23" s="38" t="s">
        <v>711</v>
      </c>
      <c r="AR23" s="38" t="s">
        <v>27</v>
      </c>
      <c r="AS23" s="38" t="s">
        <v>686</v>
      </c>
      <c r="AT23" s="38" t="s">
        <v>27</v>
      </c>
      <c r="AU23" s="38" t="s">
        <v>27</v>
      </c>
      <c r="AV23" s="38" t="s">
        <v>27</v>
      </c>
      <c r="AW23" s="34"/>
      <c r="AX23" s="34" t="s">
        <v>746</v>
      </c>
      <c r="AY23" s="120">
        <v>27.241</v>
      </c>
      <c r="AZ23" s="62">
        <v>28.007999999999999</v>
      </c>
      <c r="BA23" s="50">
        <f t="shared" si="3"/>
        <v>0.97261496715224227</v>
      </c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</row>
    <row r="24" spans="1:87" ht="14.25" customHeight="1" x14ac:dyDescent="0.25">
      <c r="A24" s="37">
        <v>387</v>
      </c>
      <c r="B24" s="38" t="s">
        <v>78</v>
      </c>
      <c r="C24" s="38" t="s">
        <v>26</v>
      </c>
      <c r="D24" s="38" t="s">
        <v>79</v>
      </c>
      <c r="E24" s="38"/>
      <c r="F24" s="38" t="s">
        <v>80</v>
      </c>
      <c r="G24" s="37">
        <v>1</v>
      </c>
      <c r="H24" s="37">
        <v>30</v>
      </c>
      <c r="I24" s="38" t="s">
        <v>81</v>
      </c>
      <c r="J24" s="37">
        <v>9591241137</v>
      </c>
      <c r="K24" s="37">
        <v>74.9375</v>
      </c>
      <c r="L24" s="37">
        <v>0.82900943396226401</v>
      </c>
      <c r="M24" s="37">
        <v>7</v>
      </c>
      <c r="N24" s="35"/>
      <c r="O24" s="40">
        <v>1</v>
      </c>
      <c r="P24" s="37">
        <v>13</v>
      </c>
      <c r="Q24" s="37">
        <v>6</v>
      </c>
      <c r="R24" s="40">
        <v>1</v>
      </c>
      <c r="S24" s="37">
        <v>6</v>
      </c>
      <c r="T24" s="37">
        <v>1</v>
      </c>
      <c r="U24" s="35"/>
      <c r="V24" s="40">
        <v>3</v>
      </c>
      <c r="W24" s="38" t="s">
        <v>27</v>
      </c>
      <c r="X24" s="40">
        <v>1</v>
      </c>
      <c r="Y24" s="40">
        <v>4</v>
      </c>
      <c r="Z24" s="38">
        <f t="shared" si="0"/>
        <v>43</v>
      </c>
      <c r="AA24" s="38">
        <f t="shared" si="1"/>
        <v>4</v>
      </c>
      <c r="AB24" s="38" t="s">
        <v>765</v>
      </c>
      <c r="AC24" s="38" t="s">
        <v>27</v>
      </c>
      <c r="AD24" s="37">
        <v>2</v>
      </c>
      <c r="AE24" s="37">
        <v>4</v>
      </c>
      <c r="AF24" s="37">
        <v>0</v>
      </c>
      <c r="AG24" s="37">
        <v>10</v>
      </c>
      <c r="AH24" s="38" t="s">
        <v>83</v>
      </c>
      <c r="AI24" s="37">
        <v>3</v>
      </c>
      <c r="AJ24" s="40">
        <v>1</v>
      </c>
      <c r="AK24" s="38" t="s">
        <v>84</v>
      </c>
      <c r="AL24" s="38">
        <f t="shared" si="2"/>
        <v>1</v>
      </c>
      <c r="AM24" s="38" t="s">
        <v>27</v>
      </c>
      <c r="AN24" s="38" t="s">
        <v>673</v>
      </c>
      <c r="AO24" s="37">
        <v>26</v>
      </c>
      <c r="AP24" s="38" t="s">
        <v>674</v>
      </c>
      <c r="AQ24" s="38" t="s">
        <v>675</v>
      </c>
      <c r="AR24" s="38" t="s">
        <v>27</v>
      </c>
      <c r="AS24" s="38" t="s">
        <v>676</v>
      </c>
      <c r="AT24" s="38" t="s">
        <v>27</v>
      </c>
      <c r="AU24" s="38" t="s">
        <v>27</v>
      </c>
      <c r="AV24" s="38" t="s">
        <v>27</v>
      </c>
      <c r="AX24" s="34" t="s">
        <v>747</v>
      </c>
      <c r="AY24" s="120">
        <v>22.123000000000001</v>
      </c>
      <c r="AZ24" s="62">
        <v>26.027000000000001</v>
      </c>
      <c r="BA24" s="50">
        <f t="shared" si="3"/>
        <v>0.85000192108195338</v>
      </c>
    </row>
    <row r="25" spans="1:87" ht="14.25" customHeight="1" x14ac:dyDescent="0.25">
      <c r="A25" s="37">
        <v>420</v>
      </c>
      <c r="B25" s="38" t="s">
        <v>78</v>
      </c>
      <c r="C25" s="38" t="s">
        <v>26</v>
      </c>
      <c r="D25" s="38" t="s">
        <v>79</v>
      </c>
      <c r="E25" s="38"/>
      <c r="F25" s="38" t="s">
        <v>80</v>
      </c>
      <c r="G25" s="37">
        <v>1</v>
      </c>
      <c r="H25" s="37">
        <v>30</v>
      </c>
      <c r="I25" s="38" t="s">
        <v>88</v>
      </c>
      <c r="J25" s="37">
        <v>217831744</v>
      </c>
      <c r="K25" s="37">
        <v>59.1875</v>
      </c>
      <c r="L25" s="37">
        <v>0.53183962264150897</v>
      </c>
      <c r="M25" s="39"/>
      <c r="N25" s="35"/>
      <c r="O25" s="35"/>
      <c r="P25" s="39"/>
      <c r="Q25" s="39"/>
      <c r="R25" s="39">
        <v>1</v>
      </c>
      <c r="S25" s="39"/>
      <c r="T25" s="39"/>
      <c r="U25" s="39"/>
      <c r="V25" s="39"/>
      <c r="W25" s="38" t="s">
        <v>27</v>
      </c>
      <c r="X25" s="39"/>
      <c r="Y25" s="39"/>
      <c r="Z25" s="38">
        <f t="shared" si="0"/>
        <v>1</v>
      </c>
      <c r="AA25" s="38">
        <f t="shared" si="1"/>
        <v>0</v>
      </c>
      <c r="AB25" s="38" t="s">
        <v>89</v>
      </c>
      <c r="AC25" s="38" t="s">
        <v>27</v>
      </c>
      <c r="AD25" s="37">
        <v>0</v>
      </c>
      <c r="AE25" s="37">
        <v>0</v>
      </c>
      <c r="AF25" s="37">
        <v>0</v>
      </c>
      <c r="AG25" s="37">
        <v>0</v>
      </c>
      <c r="AH25" s="38" t="s">
        <v>90</v>
      </c>
      <c r="AI25" s="37">
        <v>4</v>
      </c>
      <c r="AJ25" s="39"/>
      <c r="AK25" s="38" t="s">
        <v>91</v>
      </c>
      <c r="AL25" s="38">
        <f t="shared" si="2"/>
        <v>1</v>
      </c>
      <c r="AM25" s="38" t="s">
        <v>27</v>
      </c>
      <c r="AN25" s="38" t="s">
        <v>673</v>
      </c>
      <c r="AO25" s="37">
        <v>24</v>
      </c>
      <c r="AP25" s="38" t="s">
        <v>677</v>
      </c>
      <c r="AQ25" s="38" t="s">
        <v>679</v>
      </c>
      <c r="AR25" s="38" t="s">
        <v>27</v>
      </c>
      <c r="AS25" s="38" t="s">
        <v>27</v>
      </c>
      <c r="AT25" s="38" t="s">
        <v>27</v>
      </c>
      <c r="AU25" s="38" t="s">
        <v>27</v>
      </c>
      <c r="AV25" s="38" t="s">
        <v>27</v>
      </c>
      <c r="AX25" s="34" t="s">
        <v>747</v>
      </c>
      <c r="AY25" s="120">
        <v>14.744</v>
      </c>
      <c r="AZ25" s="62">
        <v>15.745000000000001</v>
      </c>
      <c r="BA25" s="50">
        <f t="shared" si="3"/>
        <v>0.93642426167037152</v>
      </c>
    </row>
    <row r="26" spans="1:87" ht="14.25" customHeight="1" x14ac:dyDescent="0.25">
      <c r="A26" s="37">
        <v>436</v>
      </c>
      <c r="B26" s="38" t="s">
        <v>78</v>
      </c>
      <c r="C26" s="38" t="s">
        <v>26</v>
      </c>
      <c r="D26" s="38" t="s">
        <v>79</v>
      </c>
      <c r="E26" s="38"/>
      <c r="F26" s="38" t="s">
        <v>80</v>
      </c>
      <c r="G26" s="37">
        <v>1</v>
      </c>
      <c r="H26" s="37">
        <v>30</v>
      </c>
      <c r="I26" s="38" t="s">
        <v>150</v>
      </c>
      <c r="J26" s="37">
        <v>82135906</v>
      </c>
      <c r="K26" s="37">
        <v>74.9375</v>
      </c>
      <c r="L26" s="37">
        <v>0.82900943396226401</v>
      </c>
      <c r="M26" s="37">
        <v>2</v>
      </c>
      <c r="N26" s="35"/>
      <c r="O26" s="35"/>
      <c r="P26" s="37">
        <v>3</v>
      </c>
      <c r="Q26" s="40">
        <v>1</v>
      </c>
      <c r="R26" s="37">
        <v>1</v>
      </c>
      <c r="S26" s="40">
        <v>1</v>
      </c>
      <c r="T26" s="37">
        <v>2</v>
      </c>
      <c r="U26" s="47"/>
      <c r="V26" s="47"/>
      <c r="W26" s="38" t="s">
        <v>27</v>
      </c>
      <c r="X26" s="47"/>
      <c r="Y26" s="47"/>
      <c r="Z26" s="38">
        <f t="shared" si="0"/>
        <v>10</v>
      </c>
      <c r="AA26" s="38">
        <f t="shared" si="1"/>
        <v>0</v>
      </c>
      <c r="AB26" s="38" t="s">
        <v>765</v>
      </c>
      <c r="AC26" s="38" t="s">
        <v>27</v>
      </c>
      <c r="AD26" s="37">
        <v>1</v>
      </c>
      <c r="AE26" s="37">
        <v>1</v>
      </c>
      <c r="AF26" s="37">
        <v>0</v>
      </c>
      <c r="AG26" s="37">
        <v>3</v>
      </c>
      <c r="AH26" s="38" t="s">
        <v>90</v>
      </c>
      <c r="AI26" s="37">
        <v>4</v>
      </c>
      <c r="AJ26" s="47"/>
      <c r="AK26" s="38" t="s">
        <v>151</v>
      </c>
      <c r="AL26" s="38">
        <f t="shared" si="2"/>
        <v>1</v>
      </c>
      <c r="AM26" s="38" t="s">
        <v>27</v>
      </c>
      <c r="AN26" s="38" t="s">
        <v>680</v>
      </c>
      <c r="AO26" s="37">
        <v>34</v>
      </c>
      <c r="AP26" s="38" t="s">
        <v>677</v>
      </c>
      <c r="AQ26" s="38" t="s">
        <v>712</v>
      </c>
      <c r="AR26" s="38" t="s">
        <v>27</v>
      </c>
      <c r="AS26" s="38" t="s">
        <v>713</v>
      </c>
      <c r="AT26" s="38" t="s">
        <v>27</v>
      </c>
      <c r="AU26" s="38" t="s">
        <v>27</v>
      </c>
      <c r="AV26" s="38" t="s">
        <v>27</v>
      </c>
      <c r="AX26" s="34" t="s">
        <v>747</v>
      </c>
      <c r="AY26" s="120">
        <v>18.091999999999999</v>
      </c>
      <c r="AZ26" s="62">
        <v>47.475999999999999</v>
      </c>
      <c r="BA26" s="50">
        <f t="shared" si="3"/>
        <v>0.38107675457073048</v>
      </c>
    </row>
    <row r="27" spans="1:87" ht="14.25" customHeight="1" x14ac:dyDescent="0.25">
      <c r="A27" s="37">
        <v>452</v>
      </c>
      <c r="B27" s="38" t="s">
        <v>78</v>
      </c>
      <c r="C27" s="38" t="s">
        <v>28</v>
      </c>
      <c r="D27" s="38" t="s">
        <v>79</v>
      </c>
      <c r="E27" s="38"/>
      <c r="F27" s="38" t="s">
        <v>80</v>
      </c>
      <c r="G27" s="37">
        <v>1</v>
      </c>
      <c r="H27" s="37">
        <v>30</v>
      </c>
      <c r="I27" s="38" t="s">
        <v>152</v>
      </c>
      <c r="J27" s="37">
        <v>792288984</v>
      </c>
      <c r="K27" s="37">
        <v>69.571428571428598</v>
      </c>
      <c r="L27" s="37">
        <v>0.50151975683890604</v>
      </c>
      <c r="M27" s="40">
        <v>7</v>
      </c>
      <c r="N27" s="35"/>
      <c r="O27" s="47"/>
      <c r="P27" s="40">
        <v>17</v>
      </c>
      <c r="Q27" s="40">
        <v>10</v>
      </c>
      <c r="R27" s="40">
        <v>1</v>
      </c>
      <c r="S27" s="40">
        <v>10</v>
      </c>
      <c r="T27" s="40">
        <v>1</v>
      </c>
      <c r="U27" s="40">
        <v>3</v>
      </c>
      <c r="V27" s="40">
        <v>0.5</v>
      </c>
      <c r="W27" s="38" t="s">
        <v>27</v>
      </c>
      <c r="X27" s="40">
        <v>0.5</v>
      </c>
      <c r="Y27" s="40">
        <v>4</v>
      </c>
      <c r="Z27" s="38">
        <f t="shared" si="0"/>
        <v>54</v>
      </c>
      <c r="AA27" s="38">
        <f t="shared" si="1"/>
        <v>4</v>
      </c>
      <c r="AB27" s="38" t="s">
        <v>102</v>
      </c>
      <c r="AC27" s="38" t="s">
        <v>27</v>
      </c>
      <c r="AD27" s="37">
        <v>4</v>
      </c>
      <c r="AE27" s="37">
        <v>4</v>
      </c>
      <c r="AF27" s="37">
        <v>1</v>
      </c>
      <c r="AG27" s="37">
        <v>16</v>
      </c>
      <c r="AH27" s="38" t="s">
        <v>90</v>
      </c>
      <c r="AI27" s="37">
        <v>4</v>
      </c>
      <c r="AJ27" s="40">
        <v>1</v>
      </c>
      <c r="AK27" s="38" t="s">
        <v>153</v>
      </c>
      <c r="AL27" s="38">
        <f t="shared" si="2"/>
        <v>1</v>
      </c>
      <c r="AM27" s="38" t="s">
        <v>27</v>
      </c>
      <c r="AN27" s="38" t="s">
        <v>673</v>
      </c>
      <c r="AO27" s="37">
        <v>23</v>
      </c>
      <c r="AP27" s="38" t="s">
        <v>677</v>
      </c>
      <c r="AQ27" s="38" t="s">
        <v>714</v>
      </c>
      <c r="AR27" s="38" t="s">
        <v>695</v>
      </c>
      <c r="AS27" s="38" t="s">
        <v>27</v>
      </c>
      <c r="AT27" s="38" t="s">
        <v>27</v>
      </c>
      <c r="AU27" s="38" t="s">
        <v>27</v>
      </c>
      <c r="AV27" s="38" t="s">
        <v>27</v>
      </c>
      <c r="AX27" s="34" t="s">
        <v>748</v>
      </c>
      <c r="AY27" s="120">
        <v>20.921999999999997</v>
      </c>
      <c r="AZ27" s="62">
        <v>30.003</v>
      </c>
      <c r="BA27" s="50">
        <f t="shared" si="3"/>
        <v>0.69733026697330258</v>
      </c>
    </row>
    <row r="28" spans="1:87" ht="14.25" customHeight="1" x14ac:dyDescent="0.25">
      <c r="A28" s="37">
        <v>468</v>
      </c>
      <c r="B28" s="38" t="s">
        <v>78</v>
      </c>
      <c r="C28" s="38" t="s">
        <v>26</v>
      </c>
      <c r="D28" s="38" t="s">
        <v>79</v>
      </c>
      <c r="E28" s="38"/>
      <c r="F28" s="38" t="s">
        <v>80</v>
      </c>
      <c r="G28" s="37">
        <v>1</v>
      </c>
      <c r="H28" s="37">
        <v>30</v>
      </c>
      <c r="I28" s="38" t="s">
        <v>154</v>
      </c>
      <c r="J28" s="37">
        <v>851786688</v>
      </c>
      <c r="K28" s="37">
        <v>59.1875</v>
      </c>
      <c r="L28" s="37">
        <v>0.53183962264150897</v>
      </c>
      <c r="M28" s="37">
        <v>1</v>
      </c>
      <c r="N28" s="35"/>
      <c r="O28" s="39"/>
      <c r="P28" s="37">
        <v>1</v>
      </c>
      <c r="Q28" s="39"/>
      <c r="R28" s="37">
        <v>1</v>
      </c>
      <c r="S28" s="39"/>
      <c r="T28" s="37">
        <v>1</v>
      </c>
      <c r="U28" s="39"/>
      <c r="V28" s="39"/>
      <c r="W28" s="38" t="s">
        <v>27</v>
      </c>
      <c r="X28" s="39"/>
      <c r="Y28" s="39"/>
      <c r="Z28" s="38">
        <f t="shared" si="0"/>
        <v>4</v>
      </c>
      <c r="AA28" s="38">
        <f t="shared" si="1"/>
        <v>0</v>
      </c>
      <c r="AB28" s="38" t="s">
        <v>89</v>
      </c>
      <c r="AC28" s="38" t="s">
        <v>27</v>
      </c>
      <c r="AD28" s="37">
        <v>0</v>
      </c>
      <c r="AE28" s="37">
        <v>1</v>
      </c>
      <c r="AF28" s="37">
        <v>0</v>
      </c>
      <c r="AG28" s="37">
        <v>2</v>
      </c>
      <c r="AH28" s="38" t="s">
        <v>90</v>
      </c>
      <c r="AI28" s="37">
        <v>4</v>
      </c>
      <c r="AJ28" s="39"/>
      <c r="AK28" s="38" t="s">
        <v>155</v>
      </c>
      <c r="AL28" s="38">
        <f t="shared" si="2"/>
        <v>1</v>
      </c>
      <c r="AM28" s="38" t="s">
        <v>27</v>
      </c>
      <c r="AN28" s="38" t="s">
        <v>680</v>
      </c>
      <c r="AO28" s="37">
        <v>30</v>
      </c>
      <c r="AP28" s="38" t="s">
        <v>715</v>
      </c>
      <c r="AQ28" s="38" t="s">
        <v>716</v>
      </c>
      <c r="AR28" s="38" t="s">
        <v>27</v>
      </c>
      <c r="AS28" s="38" t="s">
        <v>717</v>
      </c>
      <c r="AT28" s="38" t="s">
        <v>692</v>
      </c>
      <c r="AU28" s="38" t="s">
        <v>695</v>
      </c>
      <c r="AV28" s="38" t="s">
        <v>27</v>
      </c>
      <c r="AX28" s="34" t="s">
        <v>746</v>
      </c>
      <c r="AY28">
        <v>26.945999999999998</v>
      </c>
      <c r="AZ28" s="62">
        <v>27.763999999999999</v>
      </c>
      <c r="BA28" s="50">
        <f t="shared" si="3"/>
        <v>0.97053738654372568</v>
      </c>
    </row>
    <row r="29" spans="1:87" ht="14.25" customHeight="1" x14ac:dyDescent="0.25">
      <c r="A29" s="37">
        <v>472</v>
      </c>
      <c r="B29" s="38" t="s">
        <v>78</v>
      </c>
      <c r="C29" s="38" t="s">
        <v>28</v>
      </c>
      <c r="D29" s="38" t="s">
        <v>79</v>
      </c>
      <c r="E29" s="38"/>
      <c r="F29" s="38" t="s">
        <v>80</v>
      </c>
      <c r="G29" s="37">
        <v>1</v>
      </c>
      <c r="H29" s="37">
        <v>30</v>
      </c>
      <c r="I29" s="38" t="s">
        <v>156</v>
      </c>
      <c r="J29" s="37">
        <v>540108154</v>
      </c>
      <c r="K29" s="37">
        <v>69.571428571428598</v>
      </c>
      <c r="L29" s="37">
        <v>0.50151975683890604</v>
      </c>
      <c r="M29" s="47"/>
      <c r="N29" s="35"/>
      <c r="O29" s="35"/>
      <c r="P29" s="47"/>
      <c r="Q29" s="47"/>
      <c r="R29" s="35">
        <v>1</v>
      </c>
      <c r="S29" s="47"/>
      <c r="T29" s="47"/>
      <c r="U29" s="35"/>
      <c r="V29" s="47"/>
      <c r="W29" s="38" t="s">
        <v>27</v>
      </c>
      <c r="X29" s="35"/>
      <c r="Y29" s="47"/>
      <c r="Z29" s="38">
        <f t="shared" si="0"/>
        <v>1</v>
      </c>
      <c r="AA29" s="38">
        <f t="shared" si="1"/>
        <v>0</v>
      </c>
      <c r="AB29" s="38" t="s">
        <v>102</v>
      </c>
      <c r="AC29" s="38" t="s">
        <v>27</v>
      </c>
      <c r="AD29" s="37">
        <v>0</v>
      </c>
      <c r="AE29" s="37">
        <v>0</v>
      </c>
      <c r="AF29" s="37">
        <v>0</v>
      </c>
      <c r="AG29" s="37">
        <v>0</v>
      </c>
      <c r="AH29" s="38" t="s">
        <v>90</v>
      </c>
      <c r="AI29" s="37">
        <v>4</v>
      </c>
      <c r="AJ29" s="47"/>
      <c r="AK29" s="38" t="s">
        <v>157</v>
      </c>
      <c r="AL29" s="38">
        <f t="shared" si="2"/>
        <v>1</v>
      </c>
      <c r="AM29" s="38" t="s">
        <v>27</v>
      </c>
      <c r="AN29" s="38" t="s">
        <v>680</v>
      </c>
      <c r="AO29" s="37">
        <v>33</v>
      </c>
      <c r="AP29" s="38" t="s">
        <v>677</v>
      </c>
      <c r="AQ29" s="38" t="s">
        <v>719</v>
      </c>
      <c r="AR29" s="38" t="s">
        <v>27</v>
      </c>
      <c r="AS29" s="38" t="s">
        <v>720</v>
      </c>
      <c r="AT29" s="38" t="s">
        <v>27</v>
      </c>
      <c r="AU29" s="38" t="s">
        <v>27</v>
      </c>
      <c r="AV29" s="38" t="s">
        <v>27</v>
      </c>
      <c r="AX29" s="34" t="s">
        <v>748</v>
      </c>
      <c r="AY29">
        <v>8.923</v>
      </c>
      <c r="AZ29" s="62">
        <v>9.8350000000000009</v>
      </c>
      <c r="BA29" s="50">
        <f t="shared" si="3"/>
        <v>0.90726995424504309</v>
      </c>
    </row>
    <row r="30" spans="1:87" ht="14.25" customHeight="1" x14ac:dyDescent="0.25">
      <c r="A30" s="37">
        <v>473</v>
      </c>
      <c r="B30" s="38" t="s">
        <v>78</v>
      </c>
      <c r="C30" s="38" t="s">
        <v>28</v>
      </c>
      <c r="D30" s="38" t="s">
        <v>79</v>
      </c>
      <c r="E30" s="38"/>
      <c r="F30" s="38" t="s">
        <v>80</v>
      </c>
      <c r="G30" s="37">
        <v>1</v>
      </c>
      <c r="H30" s="37">
        <v>30</v>
      </c>
      <c r="I30" s="38" t="s">
        <v>158</v>
      </c>
      <c r="J30" s="37">
        <v>927618937</v>
      </c>
      <c r="K30" s="37">
        <v>64.857142857142904</v>
      </c>
      <c r="L30" s="37">
        <v>0.40121580547112501</v>
      </c>
      <c r="M30" s="37">
        <v>4</v>
      </c>
      <c r="N30" s="35"/>
      <c r="O30" s="37">
        <v>2</v>
      </c>
      <c r="P30" s="37">
        <v>8</v>
      </c>
      <c r="Q30" s="37">
        <v>4</v>
      </c>
      <c r="R30" s="40">
        <v>1</v>
      </c>
      <c r="S30" s="37">
        <v>4</v>
      </c>
      <c r="T30" s="37">
        <v>2</v>
      </c>
      <c r="U30" s="40">
        <v>3</v>
      </c>
      <c r="V30" s="37">
        <v>0.5</v>
      </c>
      <c r="W30" s="38" t="s">
        <v>27</v>
      </c>
      <c r="X30" s="37">
        <v>0.5</v>
      </c>
      <c r="Y30" s="37">
        <v>4</v>
      </c>
      <c r="Z30" s="38">
        <f t="shared" si="0"/>
        <v>33</v>
      </c>
      <c r="AA30" s="38">
        <f t="shared" si="1"/>
        <v>4</v>
      </c>
      <c r="AB30" s="38" t="s">
        <v>99</v>
      </c>
      <c r="AC30" s="38" t="s">
        <v>27</v>
      </c>
      <c r="AD30" s="37">
        <v>5</v>
      </c>
      <c r="AE30" s="37">
        <v>0</v>
      </c>
      <c r="AF30" s="37">
        <v>1</v>
      </c>
      <c r="AG30" s="37">
        <v>12</v>
      </c>
      <c r="AH30" s="38" t="s">
        <v>159</v>
      </c>
      <c r="AI30" s="37">
        <v>2</v>
      </c>
      <c r="AJ30" s="37">
        <v>1</v>
      </c>
      <c r="AK30" s="38" t="s">
        <v>160</v>
      </c>
      <c r="AL30" s="38">
        <f t="shared" si="2"/>
        <v>1</v>
      </c>
      <c r="AM30" s="38" t="s">
        <v>27</v>
      </c>
      <c r="AN30" s="38" t="s">
        <v>673</v>
      </c>
      <c r="AO30" s="37">
        <v>25</v>
      </c>
      <c r="AP30" s="38" t="s">
        <v>677</v>
      </c>
      <c r="AQ30" s="38" t="s">
        <v>721</v>
      </c>
      <c r="AR30" s="38" t="s">
        <v>27</v>
      </c>
      <c r="AS30" s="38" t="s">
        <v>686</v>
      </c>
      <c r="AT30" s="38" t="s">
        <v>27</v>
      </c>
      <c r="AU30" s="38" t="s">
        <v>27</v>
      </c>
      <c r="AV30" s="38" t="s">
        <v>27</v>
      </c>
      <c r="AX30" s="34" t="s">
        <v>747</v>
      </c>
      <c r="AY30">
        <v>25.742999999999999</v>
      </c>
      <c r="AZ30" s="62">
        <v>38.944000000000003</v>
      </c>
      <c r="BA30" s="50">
        <f t="shared" si="3"/>
        <v>0.6610260887428101</v>
      </c>
    </row>
    <row r="31" spans="1:87" ht="14.25" customHeight="1" x14ac:dyDescent="0.25">
      <c r="A31" s="37">
        <v>489</v>
      </c>
      <c r="B31" s="38" t="s">
        <v>78</v>
      </c>
      <c r="C31" s="38" t="s">
        <v>26</v>
      </c>
      <c r="D31" s="38" t="s">
        <v>79</v>
      </c>
      <c r="E31" s="38"/>
      <c r="F31" s="38" t="s">
        <v>80</v>
      </c>
      <c r="G31" s="37">
        <v>1</v>
      </c>
      <c r="H31" s="37">
        <v>30</v>
      </c>
      <c r="I31" s="38" t="s">
        <v>161</v>
      </c>
      <c r="J31" s="37">
        <v>1015887</v>
      </c>
      <c r="K31" s="37">
        <v>74.9375</v>
      </c>
      <c r="L31" s="37">
        <v>0.82900943396226401</v>
      </c>
      <c r="M31" s="39"/>
      <c r="N31" s="35"/>
      <c r="O31" s="35"/>
      <c r="P31" s="39"/>
      <c r="Q31" s="39"/>
      <c r="R31" s="35">
        <v>1</v>
      </c>
      <c r="S31" s="39"/>
      <c r="T31" s="39"/>
      <c r="U31" s="47"/>
      <c r="V31" s="47"/>
      <c r="W31" s="38" t="s">
        <v>27</v>
      </c>
      <c r="X31" s="47"/>
      <c r="Y31" s="47"/>
      <c r="Z31" s="38">
        <f t="shared" si="0"/>
        <v>1</v>
      </c>
      <c r="AA31" s="38">
        <f t="shared" si="1"/>
        <v>0</v>
      </c>
      <c r="AB31" s="38" t="s">
        <v>765</v>
      </c>
      <c r="AC31" s="38" t="s">
        <v>27</v>
      </c>
      <c r="AD31" s="37">
        <v>0</v>
      </c>
      <c r="AE31" s="37">
        <v>0</v>
      </c>
      <c r="AF31" s="37">
        <v>0</v>
      </c>
      <c r="AG31" s="37">
        <v>0</v>
      </c>
      <c r="AH31" s="38" t="s">
        <v>90</v>
      </c>
      <c r="AI31" s="37">
        <v>4</v>
      </c>
      <c r="AJ31" s="39"/>
      <c r="AK31" s="38" t="s">
        <v>162</v>
      </c>
      <c r="AL31" s="38">
        <f t="shared" si="2"/>
        <v>1</v>
      </c>
      <c r="AM31" s="38" t="s">
        <v>27</v>
      </c>
      <c r="AN31" s="38" t="s">
        <v>680</v>
      </c>
      <c r="AO31" s="40">
        <v>31</v>
      </c>
      <c r="AP31" s="38" t="s">
        <v>674</v>
      </c>
      <c r="AQ31" s="38" t="s">
        <v>722</v>
      </c>
      <c r="AR31" s="38" t="s">
        <v>27</v>
      </c>
      <c r="AS31" s="38" t="s">
        <v>723</v>
      </c>
      <c r="AT31" s="38" t="s">
        <v>27</v>
      </c>
      <c r="AU31" s="38" t="s">
        <v>27</v>
      </c>
      <c r="AV31" s="38" t="s">
        <v>27</v>
      </c>
      <c r="AX31" s="34" t="s">
        <v>747</v>
      </c>
      <c r="AY31">
        <v>20.791</v>
      </c>
      <c r="AZ31" s="62">
        <v>190.54300000000001</v>
      </c>
      <c r="BA31" s="50">
        <f t="shared" si="3"/>
        <v>0.10911447809680755</v>
      </c>
    </row>
    <row r="32" spans="1:87" ht="14.25" customHeight="1" x14ac:dyDescent="0.25">
      <c r="A32" s="37">
        <v>494</v>
      </c>
      <c r="B32" s="38" t="s">
        <v>78</v>
      </c>
      <c r="C32" s="38" t="s">
        <v>28</v>
      </c>
      <c r="D32" s="38" t="s">
        <v>79</v>
      </c>
      <c r="E32" s="38"/>
      <c r="F32" s="38" t="s">
        <v>80</v>
      </c>
      <c r="G32" s="37">
        <v>1</v>
      </c>
      <c r="H32" s="37">
        <v>30</v>
      </c>
      <c r="I32" s="38" t="s">
        <v>165</v>
      </c>
      <c r="J32" s="37">
        <v>1412134207</v>
      </c>
      <c r="K32" s="37">
        <v>69.571428571428598</v>
      </c>
      <c r="L32" s="37">
        <v>0.50151975683890604</v>
      </c>
      <c r="M32" s="40">
        <v>10</v>
      </c>
      <c r="N32" s="35"/>
      <c r="O32" s="40">
        <v>1</v>
      </c>
      <c r="P32" s="40">
        <v>23</v>
      </c>
      <c r="Q32" s="40">
        <v>13</v>
      </c>
      <c r="R32" s="40">
        <v>6</v>
      </c>
      <c r="S32" s="40">
        <v>13</v>
      </c>
      <c r="T32" s="40">
        <v>2</v>
      </c>
      <c r="U32" s="40">
        <v>5</v>
      </c>
      <c r="V32" s="40">
        <v>4.5</v>
      </c>
      <c r="W32" s="38" t="s">
        <v>682</v>
      </c>
      <c r="X32" s="40">
        <v>2.5</v>
      </c>
      <c r="Y32" s="40">
        <v>13</v>
      </c>
      <c r="Z32" s="38">
        <f t="shared" si="0"/>
        <v>93</v>
      </c>
      <c r="AA32" s="38">
        <f t="shared" si="1"/>
        <v>12</v>
      </c>
      <c r="AB32" s="38" t="s">
        <v>102</v>
      </c>
      <c r="AC32" s="38" t="s">
        <v>27</v>
      </c>
      <c r="AD32" s="37">
        <v>7</v>
      </c>
      <c r="AE32" s="37">
        <v>6</v>
      </c>
      <c r="AF32" s="37">
        <v>1</v>
      </c>
      <c r="AG32" s="37">
        <v>20</v>
      </c>
      <c r="AH32" s="38" t="s">
        <v>83</v>
      </c>
      <c r="AI32" s="37">
        <v>3</v>
      </c>
      <c r="AJ32" s="40">
        <v>1</v>
      </c>
      <c r="AK32" s="38" t="s">
        <v>166</v>
      </c>
      <c r="AL32" s="38">
        <f t="shared" si="2"/>
        <v>1</v>
      </c>
      <c r="AM32" s="38" t="s">
        <v>27</v>
      </c>
      <c r="AN32" s="38" t="s">
        <v>680</v>
      </c>
      <c r="AO32" s="37">
        <v>25</v>
      </c>
      <c r="AP32" s="38" t="s">
        <v>677</v>
      </c>
      <c r="AQ32" s="38" t="s">
        <v>705</v>
      </c>
      <c r="AR32" s="38" t="s">
        <v>27</v>
      </c>
      <c r="AS32" s="38" t="s">
        <v>27</v>
      </c>
      <c r="AT32" s="38" t="s">
        <v>27</v>
      </c>
      <c r="AU32" s="38" t="s">
        <v>27</v>
      </c>
      <c r="AV32" s="38" t="s">
        <v>27</v>
      </c>
      <c r="AX32" s="34" t="s">
        <v>748</v>
      </c>
      <c r="AY32">
        <v>11.522</v>
      </c>
      <c r="AZ32" s="62">
        <v>33.704000000000001</v>
      </c>
      <c r="BA32" s="50">
        <f t="shared" si="3"/>
        <v>0.34185853311179681</v>
      </c>
    </row>
    <row r="33" spans="1:89" ht="14.25" customHeight="1" x14ac:dyDescent="0.25">
      <c r="A33" s="37">
        <v>514</v>
      </c>
      <c r="B33" s="38" t="s">
        <v>78</v>
      </c>
      <c r="C33" s="38" t="s">
        <v>28</v>
      </c>
      <c r="D33" s="38" t="s">
        <v>79</v>
      </c>
      <c r="E33" s="38"/>
      <c r="F33" s="38" t="s">
        <v>80</v>
      </c>
      <c r="G33" s="37">
        <v>1</v>
      </c>
      <c r="H33" s="37">
        <v>30</v>
      </c>
      <c r="I33" s="38" t="s">
        <v>169</v>
      </c>
      <c r="J33" s="37">
        <v>178114327</v>
      </c>
      <c r="K33" s="37">
        <v>64.857142857142904</v>
      </c>
      <c r="L33" s="37">
        <v>0.40121580547112501</v>
      </c>
      <c r="M33" s="35"/>
      <c r="N33" s="35"/>
      <c r="O33" s="35"/>
      <c r="P33" s="35"/>
      <c r="Q33" s="35"/>
      <c r="R33" s="35">
        <v>1</v>
      </c>
      <c r="S33" s="35"/>
      <c r="T33" s="35"/>
      <c r="U33" s="35"/>
      <c r="V33" s="35"/>
      <c r="W33" s="38" t="s">
        <v>27</v>
      </c>
      <c r="X33" s="35"/>
      <c r="Y33" s="35"/>
      <c r="Z33" s="38">
        <f t="shared" si="0"/>
        <v>1</v>
      </c>
      <c r="AA33" s="38">
        <f t="shared" si="1"/>
        <v>0</v>
      </c>
      <c r="AB33" s="38" t="s">
        <v>99</v>
      </c>
      <c r="AC33" s="38" t="s">
        <v>27</v>
      </c>
      <c r="AD33" s="37">
        <v>0</v>
      </c>
      <c r="AE33" s="37">
        <v>0</v>
      </c>
      <c r="AF33" s="37">
        <v>0</v>
      </c>
      <c r="AG33" s="37">
        <v>0</v>
      </c>
      <c r="AH33" s="38" t="s">
        <v>90</v>
      </c>
      <c r="AI33" s="37">
        <v>4</v>
      </c>
      <c r="AJ33" s="35"/>
      <c r="AK33" s="38" t="s">
        <v>170</v>
      </c>
      <c r="AL33" s="38">
        <f t="shared" si="2"/>
        <v>1</v>
      </c>
      <c r="AM33" s="38" t="s">
        <v>27</v>
      </c>
      <c r="AN33" s="38" t="s">
        <v>680</v>
      </c>
      <c r="AO33" s="37">
        <v>31</v>
      </c>
      <c r="AP33" s="38" t="s">
        <v>677</v>
      </c>
      <c r="AQ33" s="38" t="s">
        <v>694</v>
      </c>
      <c r="AR33" s="38" t="s">
        <v>27</v>
      </c>
      <c r="AS33" s="38" t="s">
        <v>27</v>
      </c>
      <c r="AT33" s="38" t="s">
        <v>692</v>
      </c>
      <c r="AU33" s="38" t="s">
        <v>27</v>
      </c>
      <c r="AV33" s="38" t="s">
        <v>27</v>
      </c>
      <c r="AX33" s="34" t="s">
        <v>747</v>
      </c>
      <c r="AY33">
        <v>24.529</v>
      </c>
      <c r="AZ33" s="62">
        <v>26.297000000000001</v>
      </c>
      <c r="BA33" s="50">
        <f t="shared" si="3"/>
        <v>0.93276799634939345</v>
      </c>
    </row>
    <row r="34" spans="1:89" ht="14.25" customHeight="1" x14ac:dyDescent="0.25">
      <c r="A34" s="37">
        <v>530</v>
      </c>
      <c r="B34" s="38" t="s">
        <v>78</v>
      </c>
      <c r="C34" s="38" t="s">
        <v>28</v>
      </c>
      <c r="D34" s="38" t="s">
        <v>79</v>
      </c>
      <c r="E34" s="38"/>
      <c r="F34" s="38" t="s">
        <v>80</v>
      </c>
      <c r="G34" s="37">
        <v>1</v>
      </c>
      <c r="H34" s="37">
        <v>30</v>
      </c>
      <c r="I34" s="38" t="s">
        <v>171</v>
      </c>
      <c r="J34" s="37">
        <v>8518124088</v>
      </c>
      <c r="K34" s="37">
        <v>69.571428571428598</v>
      </c>
      <c r="L34" s="37">
        <v>0.50151975683890604</v>
      </c>
      <c r="M34" s="39"/>
      <c r="N34" s="35"/>
      <c r="O34" s="47"/>
      <c r="P34" s="39"/>
      <c r="Q34" s="47"/>
      <c r="R34" s="35">
        <v>1</v>
      </c>
      <c r="S34" s="47"/>
      <c r="T34" s="39"/>
      <c r="U34" s="47"/>
      <c r="V34" s="47"/>
      <c r="W34" s="38" t="s">
        <v>27</v>
      </c>
      <c r="X34" s="35"/>
      <c r="Y34" s="47"/>
      <c r="Z34" s="38">
        <f t="shared" si="0"/>
        <v>1</v>
      </c>
      <c r="AA34" s="38">
        <f t="shared" si="1"/>
        <v>0</v>
      </c>
      <c r="AB34" s="38" t="s">
        <v>102</v>
      </c>
      <c r="AC34" s="38" t="s">
        <v>27</v>
      </c>
      <c r="AD34" s="37">
        <v>0</v>
      </c>
      <c r="AE34" s="37">
        <v>0</v>
      </c>
      <c r="AF34" s="37">
        <v>0</v>
      </c>
      <c r="AG34" s="37">
        <v>0</v>
      </c>
      <c r="AH34" s="38" t="s">
        <v>90</v>
      </c>
      <c r="AI34" s="37">
        <v>4</v>
      </c>
      <c r="AJ34" s="47"/>
      <c r="AK34" s="38" t="s">
        <v>91</v>
      </c>
      <c r="AL34" s="38">
        <f t="shared" si="2"/>
        <v>1</v>
      </c>
      <c r="AM34" s="38" t="s">
        <v>27</v>
      </c>
      <c r="AN34" s="38" t="s">
        <v>680</v>
      </c>
      <c r="AO34" s="37">
        <v>25</v>
      </c>
      <c r="AP34" s="38" t="s">
        <v>677</v>
      </c>
      <c r="AQ34" s="38" t="s">
        <v>725</v>
      </c>
      <c r="AR34" s="38" t="s">
        <v>27</v>
      </c>
      <c r="AS34" s="38" t="s">
        <v>726</v>
      </c>
      <c r="AT34" s="38" t="s">
        <v>27</v>
      </c>
      <c r="AU34" s="38" t="s">
        <v>27</v>
      </c>
      <c r="AV34" s="38" t="s">
        <v>27</v>
      </c>
      <c r="AX34" s="34" t="s">
        <v>748</v>
      </c>
      <c r="AY34">
        <v>3.4809999999999999</v>
      </c>
      <c r="AZ34" s="62">
        <v>6.8079999999999998</v>
      </c>
      <c r="BA34" s="50">
        <f t="shared" si="3"/>
        <v>0.51131022326674502</v>
      </c>
    </row>
    <row r="35" spans="1:89" ht="14.25" customHeight="1" x14ac:dyDescent="0.25">
      <c r="A35" s="37">
        <v>546</v>
      </c>
      <c r="B35" s="38" t="s">
        <v>78</v>
      </c>
      <c r="C35" s="38" t="s">
        <v>26</v>
      </c>
      <c r="D35" s="38" t="s">
        <v>79</v>
      </c>
      <c r="E35" s="38"/>
      <c r="F35" s="38" t="s">
        <v>80</v>
      </c>
      <c r="G35" s="37">
        <v>1</v>
      </c>
      <c r="H35" s="37">
        <v>30</v>
      </c>
      <c r="I35" s="38" t="s">
        <v>172</v>
      </c>
      <c r="J35" s="37">
        <v>8517821164</v>
      </c>
      <c r="K35" s="37">
        <v>74.9375</v>
      </c>
      <c r="L35" s="37">
        <v>0.82900943396226401</v>
      </c>
      <c r="M35" s="39"/>
      <c r="N35" s="35"/>
      <c r="O35" s="39"/>
      <c r="P35" s="39"/>
      <c r="Q35" s="39"/>
      <c r="R35" s="35">
        <v>1</v>
      </c>
      <c r="S35" s="39"/>
      <c r="T35" s="39"/>
      <c r="U35" s="39"/>
      <c r="V35" s="39"/>
      <c r="W35" s="38" t="s">
        <v>27</v>
      </c>
      <c r="X35" s="39"/>
      <c r="Y35" s="39"/>
      <c r="Z35" s="38">
        <f t="shared" si="0"/>
        <v>1</v>
      </c>
      <c r="AA35" s="38">
        <f t="shared" si="1"/>
        <v>0</v>
      </c>
      <c r="AB35" s="38" t="s">
        <v>765</v>
      </c>
      <c r="AC35" s="38" t="s">
        <v>27</v>
      </c>
      <c r="AD35" s="37">
        <v>0</v>
      </c>
      <c r="AE35" s="37">
        <v>0</v>
      </c>
      <c r="AF35" s="37">
        <v>0</v>
      </c>
      <c r="AG35" s="37">
        <v>0</v>
      </c>
      <c r="AH35" s="38" t="s">
        <v>90</v>
      </c>
      <c r="AI35" s="37">
        <v>4</v>
      </c>
      <c r="AJ35" s="39"/>
      <c r="AK35" s="38" t="s">
        <v>162</v>
      </c>
      <c r="AL35" s="38">
        <f t="shared" si="2"/>
        <v>1</v>
      </c>
      <c r="AM35" s="38" t="s">
        <v>27</v>
      </c>
      <c r="AN35" s="38" t="s">
        <v>680</v>
      </c>
      <c r="AO35" s="37">
        <v>29</v>
      </c>
      <c r="AP35" s="38" t="s">
        <v>674</v>
      </c>
      <c r="AQ35" s="38" t="s">
        <v>691</v>
      </c>
      <c r="AR35" s="38" t="s">
        <v>695</v>
      </c>
      <c r="AS35" s="38" t="s">
        <v>727</v>
      </c>
      <c r="AT35" s="38" t="s">
        <v>27</v>
      </c>
      <c r="AU35" s="38" t="s">
        <v>27</v>
      </c>
      <c r="AV35" s="38" t="s">
        <v>27</v>
      </c>
      <c r="AX35" s="34" t="s">
        <v>748</v>
      </c>
      <c r="AY35">
        <v>21.41</v>
      </c>
      <c r="AZ35" s="62">
        <v>23.145</v>
      </c>
      <c r="BA35" s="50">
        <f t="shared" si="3"/>
        <v>0.92503780514149925</v>
      </c>
    </row>
    <row r="36" spans="1:89" ht="14.25" customHeight="1" x14ac:dyDescent="0.25">
      <c r="A36" s="37">
        <v>562</v>
      </c>
      <c r="B36" s="38" t="s">
        <v>78</v>
      </c>
      <c r="C36" s="38" t="s">
        <v>28</v>
      </c>
      <c r="D36" s="38" t="s">
        <v>79</v>
      </c>
      <c r="E36" s="38"/>
      <c r="F36" s="38" t="s">
        <v>80</v>
      </c>
      <c r="G36" s="37">
        <v>1</v>
      </c>
      <c r="H36" s="37">
        <v>30</v>
      </c>
      <c r="I36" s="38" t="s">
        <v>173</v>
      </c>
      <c r="J36" s="37">
        <v>79215167188</v>
      </c>
      <c r="K36" s="37">
        <v>69.571428571428598</v>
      </c>
      <c r="L36" s="37">
        <v>0.50151975683890604</v>
      </c>
      <c r="M36" s="39"/>
      <c r="N36" s="35"/>
      <c r="O36" s="35"/>
      <c r="P36" s="39"/>
      <c r="Q36" s="39"/>
      <c r="R36" s="35">
        <v>1</v>
      </c>
      <c r="S36" s="39"/>
      <c r="T36" s="39"/>
      <c r="U36" s="39"/>
      <c r="V36" s="39"/>
      <c r="W36" s="38" t="s">
        <v>27</v>
      </c>
      <c r="X36" s="39"/>
      <c r="Y36" s="39"/>
      <c r="Z36" s="38">
        <f t="shared" si="0"/>
        <v>1</v>
      </c>
      <c r="AA36" s="38">
        <f t="shared" si="1"/>
        <v>0</v>
      </c>
      <c r="AB36" s="38" t="s">
        <v>102</v>
      </c>
      <c r="AC36" s="38" t="s">
        <v>27</v>
      </c>
      <c r="AD36" s="37">
        <v>0</v>
      </c>
      <c r="AE36" s="37">
        <v>0</v>
      </c>
      <c r="AF36" s="37">
        <v>0</v>
      </c>
      <c r="AG36" s="37">
        <v>0</v>
      </c>
      <c r="AH36" s="38" t="s">
        <v>90</v>
      </c>
      <c r="AI36" s="37">
        <v>4</v>
      </c>
      <c r="AJ36" s="47"/>
      <c r="AK36" s="38" t="s">
        <v>174</v>
      </c>
      <c r="AL36" s="38">
        <f t="shared" si="2"/>
        <v>1</v>
      </c>
      <c r="AM36" s="38" t="s">
        <v>27</v>
      </c>
      <c r="AN36" s="38" t="s">
        <v>673</v>
      </c>
      <c r="AO36" s="37">
        <v>18</v>
      </c>
      <c r="AP36" s="38" t="s">
        <v>677</v>
      </c>
      <c r="AQ36" s="38" t="s">
        <v>728</v>
      </c>
      <c r="AR36" s="38" t="s">
        <v>27</v>
      </c>
      <c r="AS36" s="38" t="s">
        <v>686</v>
      </c>
      <c r="AT36" s="38" t="s">
        <v>27</v>
      </c>
      <c r="AU36" s="38" t="s">
        <v>27</v>
      </c>
      <c r="AV36" s="38" t="s">
        <v>27</v>
      </c>
      <c r="AX36" s="34" t="s">
        <v>747</v>
      </c>
      <c r="AY36">
        <v>19.748999999999999</v>
      </c>
      <c r="AZ36" s="62">
        <v>20.699000000000002</v>
      </c>
      <c r="BA36" s="50">
        <f t="shared" si="3"/>
        <v>0.95410406299821238</v>
      </c>
    </row>
    <row r="37" spans="1:89" ht="14.25" customHeight="1" x14ac:dyDescent="0.25">
      <c r="A37" s="37">
        <v>578</v>
      </c>
      <c r="B37" s="38" t="s">
        <v>78</v>
      </c>
      <c r="C37" s="38" t="s">
        <v>26</v>
      </c>
      <c r="D37" s="38" t="s">
        <v>79</v>
      </c>
      <c r="E37" s="38"/>
      <c r="F37" s="38" t="s">
        <v>80</v>
      </c>
      <c r="G37" s="37">
        <v>1</v>
      </c>
      <c r="H37" s="37">
        <v>30</v>
      </c>
      <c r="I37" s="38" t="s">
        <v>175</v>
      </c>
      <c r="J37" s="37">
        <v>8011047194</v>
      </c>
      <c r="K37" s="37">
        <v>59.1875</v>
      </c>
      <c r="L37" s="37">
        <v>0.53183962264150897</v>
      </c>
      <c r="M37" s="40">
        <v>1</v>
      </c>
      <c r="N37" s="35"/>
      <c r="O37" s="35"/>
      <c r="P37" s="40">
        <v>2</v>
      </c>
      <c r="Q37" s="47"/>
      <c r="R37" s="40">
        <v>1</v>
      </c>
      <c r="S37" s="47"/>
      <c r="T37" s="40">
        <v>1</v>
      </c>
      <c r="U37" s="47"/>
      <c r="V37" s="47"/>
      <c r="W37" s="38" t="s">
        <v>27</v>
      </c>
      <c r="X37" s="47"/>
      <c r="Y37" s="47"/>
      <c r="Z37" s="38">
        <f t="shared" si="0"/>
        <v>5</v>
      </c>
      <c r="AA37" s="38">
        <f t="shared" si="1"/>
        <v>0</v>
      </c>
      <c r="AB37" s="38" t="s">
        <v>89</v>
      </c>
      <c r="AC37" s="38" t="s">
        <v>27</v>
      </c>
      <c r="AD37" s="37">
        <v>0</v>
      </c>
      <c r="AE37" s="37">
        <v>0</v>
      </c>
      <c r="AF37" s="37">
        <v>0</v>
      </c>
      <c r="AG37" s="37">
        <v>2</v>
      </c>
      <c r="AH37" s="38" t="s">
        <v>90</v>
      </c>
      <c r="AI37" s="37">
        <v>4</v>
      </c>
      <c r="AJ37" s="47"/>
      <c r="AK37" s="38" t="s">
        <v>176</v>
      </c>
      <c r="AL37" s="38">
        <f t="shared" si="2"/>
        <v>1</v>
      </c>
      <c r="AM37" s="38" t="s">
        <v>27</v>
      </c>
      <c r="AN37" s="38" t="s">
        <v>673</v>
      </c>
      <c r="AO37" s="37">
        <v>41</v>
      </c>
      <c r="AP37" s="38" t="s">
        <v>729</v>
      </c>
      <c r="AQ37" s="38" t="s">
        <v>27</v>
      </c>
      <c r="AR37" s="38" t="s">
        <v>27</v>
      </c>
      <c r="AS37" s="38" t="s">
        <v>730</v>
      </c>
      <c r="AT37" s="38" t="s">
        <v>27</v>
      </c>
      <c r="AU37" s="38" t="s">
        <v>27</v>
      </c>
      <c r="AV37" s="38" t="s">
        <v>27</v>
      </c>
      <c r="AX37" s="34" t="s">
        <v>748</v>
      </c>
      <c r="AY37">
        <v>5.556</v>
      </c>
      <c r="AZ37" s="62">
        <v>6.4119999999999999</v>
      </c>
      <c r="BA37" s="50">
        <f t="shared" si="3"/>
        <v>0.86650031191515908</v>
      </c>
    </row>
    <row r="38" spans="1:89" ht="14.25" customHeight="1" x14ac:dyDescent="0.25">
      <c r="A38" s="37">
        <v>4</v>
      </c>
      <c r="B38" s="38" t="s">
        <v>78</v>
      </c>
      <c r="C38" s="38" t="s">
        <v>28</v>
      </c>
      <c r="D38" s="38" t="s">
        <v>29</v>
      </c>
      <c r="E38" s="38"/>
      <c r="F38" s="38" t="s">
        <v>32</v>
      </c>
      <c r="G38" s="37">
        <v>19</v>
      </c>
      <c r="H38" s="37">
        <v>75</v>
      </c>
      <c r="I38" s="38" t="s">
        <v>92</v>
      </c>
      <c r="J38" s="37">
        <v>9165180138</v>
      </c>
      <c r="K38" s="37">
        <v>2</v>
      </c>
      <c r="L38" s="37">
        <v>1</v>
      </c>
      <c r="M38" s="40">
        <v>7</v>
      </c>
      <c r="N38" s="35"/>
      <c r="O38" s="40">
        <v>6</v>
      </c>
      <c r="P38" s="40">
        <v>20</v>
      </c>
      <c r="Q38" s="40">
        <v>12</v>
      </c>
      <c r="R38" s="40">
        <v>5</v>
      </c>
      <c r="S38" s="40">
        <v>12</v>
      </c>
      <c r="T38" s="47"/>
      <c r="U38" s="35"/>
      <c r="V38" s="40">
        <v>6</v>
      </c>
      <c r="W38" s="38" t="s">
        <v>27</v>
      </c>
      <c r="X38" s="40">
        <v>2</v>
      </c>
      <c r="Y38" s="40">
        <v>8</v>
      </c>
      <c r="Z38" s="38">
        <f t="shared" si="0"/>
        <v>78</v>
      </c>
      <c r="AA38" s="38">
        <f t="shared" si="1"/>
        <v>8</v>
      </c>
      <c r="AB38" s="38" t="s">
        <v>27</v>
      </c>
      <c r="AC38" s="38" t="s">
        <v>27</v>
      </c>
      <c r="AD38" s="37">
        <v>13</v>
      </c>
      <c r="AE38" s="37">
        <v>12</v>
      </c>
      <c r="AF38" s="37">
        <v>0</v>
      </c>
      <c r="AG38" s="37">
        <v>40</v>
      </c>
      <c r="AH38" s="38" t="s">
        <v>83</v>
      </c>
      <c r="AI38" s="37">
        <v>3</v>
      </c>
      <c r="AJ38" s="40">
        <v>1</v>
      </c>
      <c r="AK38" s="38" t="s">
        <v>255</v>
      </c>
      <c r="AL38" s="38">
        <f t="shared" si="2"/>
        <v>1</v>
      </c>
      <c r="AM38" s="38" t="s">
        <v>27</v>
      </c>
      <c r="AN38" s="38" t="s">
        <v>680</v>
      </c>
      <c r="AO38" s="37">
        <v>24</v>
      </c>
      <c r="AP38" s="38" t="s">
        <v>677</v>
      </c>
      <c r="AQ38" s="38" t="s">
        <v>679</v>
      </c>
      <c r="AR38" s="38" t="s">
        <v>27</v>
      </c>
      <c r="AS38" s="38" t="s">
        <v>681</v>
      </c>
      <c r="AT38" s="38" t="s">
        <v>27</v>
      </c>
      <c r="AU38" s="38" t="s">
        <v>27</v>
      </c>
      <c r="AV38" s="38" t="s">
        <v>27</v>
      </c>
      <c r="AW38" s="34"/>
      <c r="AX38" s="34" t="s">
        <v>748</v>
      </c>
      <c r="AY38" s="120">
        <v>4.5679999999999996</v>
      </c>
      <c r="AZ38" s="62">
        <v>75</v>
      </c>
      <c r="BA38" s="50">
        <f t="shared" si="3"/>
        <v>6.0906666666666665E-2</v>
      </c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50"/>
      <c r="CK38" s="50"/>
    </row>
    <row r="39" spans="1:89" ht="14.25" customHeight="1" x14ac:dyDescent="0.25">
      <c r="A39" s="37">
        <v>20</v>
      </c>
      <c r="B39" s="38" t="s">
        <v>78</v>
      </c>
      <c r="C39" s="38" t="s">
        <v>26</v>
      </c>
      <c r="D39" s="38" t="s">
        <v>29</v>
      </c>
      <c r="E39" s="38"/>
      <c r="F39" s="38" t="s">
        <v>32</v>
      </c>
      <c r="G39" s="37">
        <v>19</v>
      </c>
      <c r="H39" s="37">
        <v>75</v>
      </c>
      <c r="I39" s="38" t="s">
        <v>95</v>
      </c>
      <c r="J39" s="37">
        <v>959124226</v>
      </c>
      <c r="K39" s="37">
        <v>2</v>
      </c>
      <c r="L39" s="37">
        <v>1</v>
      </c>
      <c r="M39" s="37">
        <v>12</v>
      </c>
      <c r="N39" s="35"/>
      <c r="O39" s="40">
        <v>3</v>
      </c>
      <c r="P39" s="37">
        <v>20</v>
      </c>
      <c r="Q39" s="37">
        <v>8</v>
      </c>
      <c r="R39" s="37">
        <v>6</v>
      </c>
      <c r="S39" s="37">
        <v>8</v>
      </c>
      <c r="T39" s="37">
        <v>1</v>
      </c>
      <c r="U39" s="37">
        <v>1</v>
      </c>
      <c r="V39" s="40">
        <v>4</v>
      </c>
      <c r="W39" s="38" t="s">
        <v>27</v>
      </c>
      <c r="X39" s="40">
        <v>2</v>
      </c>
      <c r="Y39" s="37">
        <v>7</v>
      </c>
      <c r="Z39" s="38">
        <f t="shared" si="0"/>
        <v>72</v>
      </c>
      <c r="AA39" s="38">
        <f t="shared" si="1"/>
        <v>7</v>
      </c>
      <c r="AB39" s="38" t="s">
        <v>27</v>
      </c>
      <c r="AC39" s="38" t="s">
        <v>27</v>
      </c>
      <c r="AD39" s="37">
        <v>4</v>
      </c>
      <c r="AE39" s="37">
        <v>5</v>
      </c>
      <c r="AF39" s="37">
        <v>2</v>
      </c>
      <c r="AG39" s="37">
        <v>21</v>
      </c>
      <c r="AH39" s="38" t="s">
        <v>112</v>
      </c>
      <c r="AI39" s="37">
        <v>1</v>
      </c>
      <c r="AJ39" s="47"/>
      <c r="AK39" s="38" t="s">
        <v>256</v>
      </c>
      <c r="AL39" s="38">
        <f t="shared" si="2"/>
        <v>1</v>
      </c>
      <c r="AM39" s="38" t="s">
        <v>27</v>
      </c>
      <c r="AN39" s="38" t="s">
        <v>680</v>
      </c>
      <c r="AO39" s="37">
        <v>26</v>
      </c>
      <c r="AP39" s="38" t="s">
        <v>677</v>
      </c>
      <c r="AQ39" s="38" t="s">
        <v>683</v>
      </c>
      <c r="AR39" s="38" t="s">
        <v>27</v>
      </c>
      <c r="AS39" s="38" t="s">
        <v>684</v>
      </c>
      <c r="AT39" s="38" t="s">
        <v>27</v>
      </c>
      <c r="AU39" s="38" t="s">
        <v>27</v>
      </c>
      <c r="AV39" s="38" t="s">
        <v>27</v>
      </c>
      <c r="AW39" s="34"/>
      <c r="AX39" s="34" t="s">
        <v>747</v>
      </c>
      <c r="AY39" s="120">
        <v>18.189</v>
      </c>
      <c r="AZ39" s="62">
        <v>34.308999999999997</v>
      </c>
      <c r="BA39" s="50">
        <f t="shared" si="3"/>
        <v>0.53015243813576618</v>
      </c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50"/>
      <c r="CK39" s="50"/>
    </row>
    <row r="40" spans="1:89" ht="14.25" customHeight="1" x14ac:dyDescent="0.25">
      <c r="A40" s="37">
        <v>25</v>
      </c>
      <c r="B40" s="38" t="s">
        <v>78</v>
      </c>
      <c r="C40" s="38" t="s">
        <v>28</v>
      </c>
      <c r="D40" s="38" t="s">
        <v>29</v>
      </c>
      <c r="E40" s="38"/>
      <c r="F40" s="38" t="s">
        <v>32</v>
      </c>
      <c r="G40" s="37">
        <v>19</v>
      </c>
      <c r="H40" s="37">
        <v>75</v>
      </c>
      <c r="I40" s="38" t="s">
        <v>98</v>
      </c>
      <c r="J40" s="37">
        <v>871611960</v>
      </c>
      <c r="K40" s="37">
        <v>0.375</v>
      </c>
      <c r="L40" s="37">
        <v>0.1875</v>
      </c>
      <c r="M40" s="39"/>
      <c r="N40" s="35"/>
      <c r="O40" s="35"/>
      <c r="P40" s="39"/>
      <c r="Q40" s="39"/>
      <c r="R40" s="47">
        <v>1</v>
      </c>
      <c r="S40" s="39"/>
      <c r="T40" s="39"/>
      <c r="U40" s="39"/>
      <c r="V40" s="39"/>
      <c r="W40" s="38" t="s">
        <v>27</v>
      </c>
      <c r="X40" s="39"/>
      <c r="Y40" s="39"/>
      <c r="Z40" s="38">
        <f t="shared" si="0"/>
        <v>1</v>
      </c>
      <c r="AA40" s="38">
        <f t="shared" si="1"/>
        <v>0</v>
      </c>
      <c r="AB40" s="38" t="s">
        <v>102</v>
      </c>
      <c r="AC40" s="38" t="s">
        <v>257</v>
      </c>
      <c r="AD40" s="37">
        <v>0</v>
      </c>
      <c r="AE40" s="37">
        <v>0</v>
      </c>
      <c r="AF40" s="37">
        <v>0</v>
      </c>
      <c r="AG40" s="37">
        <v>0</v>
      </c>
      <c r="AH40" s="38" t="s">
        <v>258</v>
      </c>
      <c r="AI40" s="37">
        <v>9</v>
      </c>
      <c r="AJ40" s="39"/>
      <c r="AK40" s="38" t="s">
        <v>91</v>
      </c>
      <c r="AL40" s="38">
        <f t="shared" si="2"/>
        <v>1</v>
      </c>
      <c r="AM40" s="38" t="s">
        <v>27</v>
      </c>
      <c r="AN40" s="38" t="s">
        <v>673</v>
      </c>
      <c r="AO40" s="37">
        <v>28</v>
      </c>
      <c r="AP40" s="38" t="s">
        <v>677</v>
      </c>
      <c r="AQ40" s="38" t="s">
        <v>685</v>
      </c>
      <c r="AR40" s="38" t="s">
        <v>27</v>
      </c>
      <c r="AS40" s="38" t="s">
        <v>686</v>
      </c>
      <c r="AT40" s="38" t="s">
        <v>27</v>
      </c>
      <c r="AU40" s="38" t="s">
        <v>27</v>
      </c>
      <c r="AV40" s="38" t="s">
        <v>27</v>
      </c>
      <c r="AW40" s="34"/>
      <c r="AX40" s="34" t="s">
        <v>747</v>
      </c>
      <c r="AY40" s="120">
        <v>1.7630000000000001</v>
      </c>
      <c r="AZ40" s="62">
        <v>2.4359999999999999</v>
      </c>
      <c r="BA40" s="50">
        <f t="shared" si="3"/>
        <v>0.7237274220032841</v>
      </c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50"/>
      <c r="CK40" s="50"/>
    </row>
    <row r="41" spans="1:89" ht="14.25" customHeight="1" x14ac:dyDescent="0.25">
      <c r="A41" s="37">
        <v>41</v>
      </c>
      <c r="B41" s="38" t="s">
        <v>78</v>
      </c>
      <c r="C41" s="38" t="s">
        <v>28</v>
      </c>
      <c r="D41" s="38" t="s">
        <v>29</v>
      </c>
      <c r="E41" s="38"/>
      <c r="F41" s="38" t="s">
        <v>32</v>
      </c>
      <c r="G41" s="37">
        <v>19</v>
      </c>
      <c r="H41" s="37">
        <v>75</v>
      </c>
      <c r="I41" s="38" t="s">
        <v>101</v>
      </c>
      <c r="J41" s="37">
        <v>17888851</v>
      </c>
      <c r="K41" s="37">
        <v>0.5625</v>
      </c>
      <c r="L41" s="37">
        <v>0.28125</v>
      </c>
      <c r="M41" s="37">
        <v>2</v>
      </c>
      <c r="N41" s="35"/>
      <c r="O41" s="40">
        <v>1</v>
      </c>
      <c r="P41" s="37">
        <v>2</v>
      </c>
      <c r="Q41" s="39"/>
      <c r="R41" s="37">
        <v>1</v>
      </c>
      <c r="S41" s="39"/>
      <c r="T41" s="37">
        <v>1</v>
      </c>
      <c r="U41" s="40">
        <v>1</v>
      </c>
      <c r="V41" s="39"/>
      <c r="W41" s="38" t="s">
        <v>27</v>
      </c>
      <c r="X41" s="39"/>
      <c r="Y41" s="37">
        <v>1</v>
      </c>
      <c r="Z41" s="38">
        <f t="shared" si="0"/>
        <v>9</v>
      </c>
      <c r="AA41" s="38">
        <f t="shared" si="1"/>
        <v>1</v>
      </c>
      <c r="AB41" s="38" t="s">
        <v>99</v>
      </c>
      <c r="AC41" s="38" t="s">
        <v>27</v>
      </c>
      <c r="AD41" s="37">
        <v>2</v>
      </c>
      <c r="AE41" s="37">
        <v>0</v>
      </c>
      <c r="AF41" s="37">
        <v>0</v>
      </c>
      <c r="AG41" s="37">
        <v>4</v>
      </c>
      <c r="AH41" s="38" t="s">
        <v>259</v>
      </c>
      <c r="AI41" s="37">
        <v>8</v>
      </c>
      <c r="AJ41" s="39"/>
      <c r="AK41" s="38" t="s">
        <v>260</v>
      </c>
      <c r="AL41" s="38">
        <f t="shared" si="2"/>
        <v>1</v>
      </c>
      <c r="AM41" s="38" t="s">
        <v>27</v>
      </c>
      <c r="AN41" s="38" t="s">
        <v>680</v>
      </c>
      <c r="AO41" s="37">
        <v>30</v>
      </c>
      <c r="AP41" s="38" t="s">
        <v>674</v>
      </c>
      <c r="AQ41" s="38" t="s">
        <v>687</v>
      </c>
      <c r="AR41" s="38" t="s">
        <v>27</v>
      </c>
      <c r="AS41" s="38" t="s">
        <v>688</v>
      </c>
      <c r="AT41" s="38" t="s">
        <v>27</v>
      </c>
      <c r="AU41" s="38" t="s">
        <v>27</v>
      </c>
      <c r="AV41" s="38" t="s">
        <v>27</v>
      </c>
      <c r="AW41" s="34"/>
      <c r="AX41" s="34" t="s">
        <v>748</v>
      </c>
      <c r="AY41" s="120">
        <v>8.8969999999999985</v>
      </c>
      <c r="AZ41" s="62">
        <v>10.817</v>
      </c>
      <c r="BA41" s="50">
        <f t="shared" si="3"/>
        <v>0.82250161782379572</v>
      </c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</row>
    <row r="42" spans="1:89" ht="14.25" customHeight="1" x14ac:dyDescent="0.25">
      <c r="A42" s="37">
        <v>57</v>
      </c>
      <c r="B42" s="38" t="s">
        <v>78</v>
      </c>
      <c r="C42" s="38" t="s">
        <v>28</v>
      </c>
      <c r="D42" s="38" t="s">
        <v>29</v>
      </c>
      <c r="E42" s="38"/>
      <c r="F42" s="38" t="s">
        <v>32</v>
      </c>
      <c r="G42" s="37">
        <v>19</v>
      </c>
      <c r="H42" s="37">
        <v>75</v>
      </c>
      <c r="I42" s="38" t="s">
        <v>104</v>
      </c>
      <c r="J42" s="37">
        <v>134766397</v>
      </c>
      <c r="K42" s="37">
        <v>0.375</v>
      </c>
      <c r="L42" s="37">
        <v>0.1875</v>
      </c>
      <c r="M42" s="37">
        <v>2</v>
      </c>
      <c r="N42" s="35"/>
      <c r="O42" s="39"/>
      <c r="P42" s="37">
        <v>3</v>
      </c>
      <c r="Q42" s="37">
        <v>1</v>
      </c>
      <c r="R42" s="37">
        <v>1</v>
      </c>
      <c r="S42" s="37">
        <v>1</v>
      </c>
      <c r="T42" s="37">
        <v>1</v>
      </c>
      <c r="U42" s="39"/>
      <c r="V42" s="47"/>
      <c r="W42" s="38" t="s">
        <v>27</v>
      </c>
      <c r="X42" s="47"/>
      <c r="Y42" s="39"/>
      <c r="Z42" s="38">
        <f t="shared" si="0"/>
        <v>9</v>
      </c>
      <c r="AA42" s="38">
        <f t="shared" si="1"/>
        <v>0</v>
      </c>
      <c r="AB42" s="38" t="s">
        <v>102</v>
      </c>
      <c r="AC42" s="38" t="s">
        <v>27</v>
      </c>
      <c r="AD42" s="37">
        <v>0</v>
      </c>
      <c r="AE42" s="37">
        <v>2</v>
      </c>
      <c r="AF42" s="37">
        <v>0</v>
      </c>
      <c r="AG42" s="37">
        <v>3</v>
      </c>
      <c r="AH42" s="38" t="s">
        <v>258</v>
      </c>
      <c r="AI42" s="37">
        <v>9</v>
      </c>
      <c r="AJ42" s="39"/>
      <c r="AK42" s="38" t="s">
        <v>261</v>
      </c>
      <c r="AL42" s="38">
        <f t="shared" si="2"/>
        <v>1</v>
      </c>
      <c r="AM42" s="38" t="s">
        <v>27</v>
      </c>
      <c r="AN42" s="38" t="s">
        <v>673</v>
      </c>
      <c r="AO42" s="37">
        <v>20</v>
      </c>
      <c r="AP42" s="38" t="s">
        <v>674</v>
      </c>
      <c r="AQ42" s="38" t="s">
        <v>689</v>
      </c>
      <c r="AR42" s="38" t="s">
        <v>27</v>
      </c>
      <c r="AS42" s="38" t="s">
        <v>27</v>
      </c>
      <c r="AT42" s="38" t="s">
        <v>27</v>
      </c>
      <c r="AU42" s="38" t="s">
        <v>27</v>
      </c>
      <c r="AV42" s="38" t="s">
        <v>27</v>
      </c>
      <c r="AW42" s="34"/>
      <c r="AX42" s="34" t="s">
        <v>748</v>
      </c>
      <c r="AY42" s="120">
        <v>10.908999999999999</v>
      </c>
      <c r="AZ42" s="62">
        <v>11.795</v>
      </c>
      <c r="BA42" s="50">
        <f t="shared" si="3"/>
        <v>0.92488342518016098</v>
      </c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</row>
    <row r="43" spans="1:89" ht="14.25" customHeight="1" x14ac:dyDescent="0.25">
      <c r="A43" s="37">
        <v>80</v>
      </c>
      <c r="B43" s="38" t="s">
        <v>78</v>
      </c>
      <c r="C43" s="38" t="s">
        <v>26</v>
      </c>
      <c r="D43" s="38" t="s">
        <v>29</v>
      </c>
      <c r="E43" s="38"/>
      <c r="F43" s="38" t="s">
        <v>32</v>
      </c>
      <c r="G43" s="37">
        <v>19</v>
      </c>
      <c r="H43" s="37">
        <v>75</v>
      </c>
      <c r="I43" s="38" t="s">
        <v>106</v>
      </c>
      <c r="J43" s="37">
        <v>90153375</v>
      </c>
      <c r="K43" s="37">
        <v>0.52941176470588203</v>
      </c>
      <c r="L43" s="37">
        <v>0.26470588235294101</v>
      </c>
      <c r="M43" s="37">
        <v>10</v>
      </c>
      <c r="N43" s="35"/>
      <c r="O43" s="37">
        <v>6</v>
      </c>
      <c r="P43" s="37">
        <v>15</v>
      </c>
      <c r="Q43" s="37">
        <v>5</v>
      </c>
      <c r="R43" s="40">
        <v>1</v>
      </c>
      <c r="S43" s="37">
        <v>5</v>
      </c>
      <c r="T43" s="37">
        <v>1</v>
      </c>
      <c r="U43" s="37">
        <v>3</v>
      </c>
      <c r="V43" s="37">
        <v>8.5</v>
      </c>
      <c r="W43" s="38" t="s">
        <v>27</v>
      </c>
      <c r="X43" s="37">
        <v>0.5</v>
      </c>
      <c r="Y43" s="37">
        <v>12</v>
      </c>
      <c r="Z43" s="38">
        <f t="shared" si="0"/>
        <v>67</v>
      </c>
      <c r="AA43" s="38">
        <f t="shared" si="1"/>
        <v>12</v>
      </c>
      <c r="AB43" s="38" t="s">
        <v>765</v>
      </c>
      <c r="AC43" s="38" t="s">
        <v>27</v>
      </c>
      <c r="AD43" s="37">
        <v>9</v>
      </c>
      <c r="AE43" s="37">
        <v>13</v>
      </c>
      <c r="AF43" s="37">
        <v>4</v>
      </c>
      <c r="AG43" s="37">
        <v>36</v>
      </c>
      <c r="AH43" s="38" t="s">
        <v>262</v>
      </c>
      <c r="AI43" s="37">
        <v>3</v>
      </c>
      <c r="AJ43" s="37">
        <v>1</v>
      </c>
      <c r="AK43" s="38" t="s">
        <v>263</v>
      </c>
      <c r="AL43" s="38">
        <f t="shared" si="2"/>
        <v>1</v>
      </c>
      <c r="AM43" s="38" t="s">
        <v>27</v>
      </c>
      <c r="AN43" s="38" t="s">
        <v>673</v>
      </c>
      <c r="AO43" s="37">
        <v>18</v>
      </c>
      <c r="AP43" s="38" t="s">
        <v>677</v>
      </c>
      <c r="AQ43" s="38" t="s">
        <v>690</v>
      </c>
      <c r="AR43" s="38" t="s">
        <v>27</v>
      </c>
      <c r="AS43" s="38" t="s">
        <v>27</v>
      </c>
      <c r="AT43" s="38" t="s">
        <v>27</v>
      </c>
      <c r="AU43" s="38" t="s">
        <v>27</v>
      </c>
      <c r="AV43" s="38" t="s">
        <v>27</v>
      </c>
      <c r="AW43" s="34"/>
      <c r="AX43" s="34" t="s">
        <v>748</v>
      </c>
      <c r="AY43" s="120">
        <v>12.375</v>
      </c>
      <c r="AZ43" s="62">
        <v>13.991</v>
      </c>
      <c r="BA43" s="50">
        <f t="shared" si="3"/>
        <v>0.88449717675648631</v>
      </c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</row>
    <row r="44" spans="1:89" ht="14.25" customHeight="1" x14ac:dyDescent="0.25">
      <c r="A44" s="37">
        <v>106</v>
      </c>
      <c r="B44" s="38" t="s">
        <v>78</v>
      </c>
      <c r="C44" s="38" t="s">
        <v>28</v>
      </c>
      <c r="D44" s="38" t="s">
        <v>29</v>
      </c>
      <c r="E44" s="38"/>
      <c r="F44" s="38" t="s">
        <v>32</v>
      </c>
      <c r="G44" s="37">
        <v>19</v>
      </c>
      <c r="H44" s="37">
        <v>75</v>
      </c>
      <c r="I44" s="38" t="s">
        <v>114</v>
      </c>
      <c r="J44" s="37">
        <v>17888853</v>
      </c>
      <c r="K44" s="37">
        <v>0.375</v>
      </c>
      <c r="L44" s="37">
        <v>0.1875</v>
      </c>
      <c r="M44" s="39"/>
      <c r="N44" s="35"/>
      <c r="O44" s="35"/>
      <c r="P44" s="39"/>
      <c r="Q44" s="39"/>
      <c r="R44" s="35">
        <v>1</v>
      </c>
      <c r="S44" s="39"/>
      <c r="T44" s="39"/>
      <c r="U44" s="39"/>
      <c r="V44" s="39"/>
      <c r="W44" s="38" t="s">
        <v>27</v>
      </c>
      <c r="X44" s="39"/>
      <c r="Y44" s="39"/>
      <c r="Z44" s="38">
        <f t="shared" si="0"/>
        <v>1</v>
      </c>
      <c r="AA44" s="38">
        <f t="shared" si="1"/>
        <v>0</v>
      </c>
      <c r="AB44" s="38" t="s">
        <v>102</v>
      </c>
      <c r="AC44" s="38" t="s">
        <v>27</v>
      </c>
      <c r="AD44" s="37">
        <v>0</v>
      </c>
      <c r="AE44" s="37">
        <v>0</v>
      </c>
      <c r="AF44" s="37">
        <v>0</v>
      </c>
      <c r="AG44" s="37">
        <v>0</v>
      </c>
      <c r="AH44" s="38" t="s">
        <v>258</v>
      </c>
      <c r="AI44" s="37">
        <v>9</v>
      </c>
      <c r="AJ44" s="39"/>
      <c r="AK44" s="38" t="s">
        <v>91</v>
      </c>
      <c r="AL44" s="38">
        <f t="shared" si="2"/>
        <v>1</v>
      </c>
      <c r="AM44" s="38" t="s">
        <v>27</v>
      </c>
      <c r="AN44" s="38" t="s">
        <v>680</v>
      </c>
      <c r="AO44" s="37">
        <v>30</v>
      </c>
      <c r="AP44" s="38" t="s">
        <v>674</v>
      </c>
      <c r="AQ44" s="38" t="s">
        <v>687</v>
      </c>
      <c r="AR44" s="38" t="s">
        <v>27</v>
      </c>
      <c r="AS44" s="38" t="s">
        <v>688</v>
      </c>
      <c r="AT44" s="38" t="s">
        <v>27</v>
      </c>
      <c r="AU44" s="38" t="s">
        <v>27</v>
      </c>
      <c r="AV44" s="38" t="s">
        <v>27</v>
      </c>
      <c r="AW44" s="34"/>
      <c r="AX44" s="34" t="s">
        <v>747</v>
      </c>
      <c r="AY44" s="120">
        <v>3.1389999999999998</v>
      </c>
      <c r="AZ44" s="62">
        <v>7.4560000000000004</v>
      </c>
      <c r="BA44" s="50">
        <f t="shared" si="3"/>
        <v>0.42100321888412012</v>
      </c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</row>
    <row r="45" spans="1:89" ht="14.25" customHeight="1" x14ac:dyDescent="0.25">
      <c r="A45" s="37">
        <v>154</v>
      </c>
      <c r="B45" s="38" t="s">
        <v>78</v>
      </c>
      <c r="C45" s="38" t="s">
        <v>26</v>
      </c>
      <c r="D45" s="38" t="s">
        <v>29</v>
      </c>
      <c r="E45" s="38"/>
      <c r="F45" s="38" t="s">
        <v>32</v>
      </c>
      <c r="G45" s="37">
        <v>19</v>
      </c>
      <c r="H45" s="37">
        <v>75</v>
      </c>
      <c r="I45" s="38" t="s">
        <v>121</v>
      </c>
      <c r="J45" s="37">
        <v>8870124178</v>
      </c>
      <c r="K45" s="37">
        <v>0.52941176470588203</v>
      </c>
      <c r="L45" s="37">
        <v>0.26470588235294101</v>
      </c>
      <c r="M45" s="39"/>
      <c r="N45" s="35"/>
      <c r="O45" s="35"/>
      <c r="P45" s="39"/>
      <c r="Q45" s="39"/>
      <c r="R45" s="35">
        <v>1</v>
      </c>
      <c r="S45" s="39"/>
      <c r="T45" s="39"/>
      <c r="U45" s="39"/>
      <c r="V45" s="39"/>
      <c r="W45" s="38" t="s">
        <v>27</v>
      </c>
      <c r="X45" s="39"/>
      <c r="Y45" s="39"/>
      <c r="Z45" s="38">
        <f t="shared" si="0"/>
        <v>1</v>
      </c>
      <c r="AA45" s="38">
        <f t="shared" si="1"/>
        <v>0</v>
      </c>
      <c r="AB45" s="38" t="s">
        <v>765</v>
      </c>
      <c r="AC45" s="38" t="s">
        <v>27</v>
      </c>
      <c r="AD45" s="37">
        <v>0</v>
      </c>
      <c r="AE45" s="37">
        <v>0</v>
      </c>
      <c r="AF45" s="37">
        <v>0</v>
      </c>
      <c r="AG45" s="37">
        <v>0</v>
      </c>
      <c r="AH45" s="38" t="s">
        <v>258</v>
      </c>
      <c r="AI45" s="37">
        <v>9</v>
      </c>
      <c r="AJ45" s="39"/>
      <c r="AK45" s="38" t="s">
        <v>162</v>
      </c>
      <c r="AL45" s="38">
        <f t="shared" si="2"/>
        <v>1</v>
      </c>
      <c r="AM45" s="38" t="s">
        <v>27</v>
      </c>
      <c r="AN45" s="38" t="s">
        <v>673</v>
      </c>
      <c r="AO45" s="37">
        <v>21</v>
      </c>
      <c r="AP45" s="38" t="s">
        <v>677</v>
      </c>
      <c r="AQ45" s="38" t="s">
        <v>693</v>
      </c>
      <c r="AR45" s="38" t="s">
        <v>27</v>
      </c>
      <c r="AS45" s="38" t="s">
        <v>27</v>
      </c>
      <c r="AT45" s="38" t="s">
        <v>27</v>
      </c>
      <c r="AU45" s="38" t="s">
        <v>27</v>
      </c>
      <c r="AV45" s="38" t="s">
        <v>27</v>
      </c>
      <c r="AW45" s="34"/>
      <c r="AX45" s="34" t="s">
        <v>747</v>
      </c>
      <c r="AY45" s="120">
        <v>9.4320000000000004</v>
      </c>
      <c r="AZ45" s="62">
        <v>10.713000000000001</v>
      </c>
      <c r="BA45" s="50">
        <f t="shared" si="3"/>
        <v>0.88042565107812931</v>
      </c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</row>
    <row r="46" spans="1:89" ht="14.25" customHeight="1" x14ac:dyDescent="0.25">
      <c r="A46" s="37">
        <v>170</v>
      </c>
      <c r="B46" s="38" t="s">
        <v>78</v>
      </c>
      <c r="C46" s="38" t="s">
        <v>28</v>
      </c>
      <c r="D46" s="38" t="s">
        <v>29</v>
      </c>
      <c r="E46" s="38"/>
      <c r="F46" s="38" t="s">
        <v>32</v>
      </c>
      <c r="G46" s="37">
        <v>19</v>
      </c>
      <c r="H46" s="37">
        <v>75</v>
      </c>
      <c r="I46" s="38" t="s">
        <v>122</v>
      </c>
      <c r="J46" s="37">
        <v>10184154</v>
      </c>
      <c r="K46" s="37">
        <v>2</v>
      </c>
      <c r="L46" s="37">
        <v>1</v>
      </c>
      <c r="M46" s="37">
        <v>6</v>
      </c>
      <c r="N46" s="39"/>
      <c r="O46" s="39"/>
      <c r="P46" s="37">
        <v>15</v>
      </c>
      <c r="Q46" s="37">
        <v>8</v>
      </c>
      <c r="R46" s="37">
        <v>1</v>
      </c>
      <c r="S46" s="37">
        <v>8</v>
      </c>
      <c r="T46" s="37">
        <v>1</v>
      </c>
      <c r="U46" s="39"/>
      <c r="V46" s="37">
        <v>2</v>
      </c>
      <c r="W46" s="38" t="s">
        <v>27</v>
      </c>
      <c r="X46" s="37">
        <v>2</v>
      </c>
      <c r="Y46" s="37">
        <v>4</v>
      </c>
      <c r="Z46" s="38">
        <f t="shared" si="0"/>
        <v>47</v>
      </c>
      <c r="AA46" s="38">
        <f t="shared" si="1"/>
        <v>4</v>
      </c>
      <c r="AB46" s="38" t="s">
        <v>27</v>
      </c>
      <c r="AC46" s="38" t="s">
        <v>27</v>
      </c>
      <c r="AD46" s="37">
        <v>6</v>
      </c>
      <c r="AE46" s="37">
        <v>6</v>
      </c>
      <c r="AF46" s="37">
        <v>0</v>
      </c>
      <c r="AG46" s="37">
        <v>14</v>
      </c>
      <c r="AH46" s="38" t="s">
        <v>258</v>
      </c>
      <c r="AI46" s="37">
        <v>9</v>
      </c>
      <c r="AJ46" s="37">
        <v>1</v>
      </c>
      <c r="AK46" s="38" t="s">
        <v>267</v>
      </c>
      <c r="AL46" s="38">
        <f t="shared" si="2"/>
        <v>1</v>
      </c>
      <c r="AM46" s="38" t="s">
        <v>27</v>
      </c>
      <c r="AN46" s="38" t="s">
        <v>680</v>
      </c>
      <c r="AO46" s="37">
        <v>25</v>
      </c>
      <c r="AP46" s="38" t="s">
        <v>677</v>
      </c>
      <c r="AQ46" s="38" t="s">
        <v>694</v>
      </c>
      <c r="AR46" s="38" t="s">
        <v>27</v>
      </c>
      <c r="AS46" s="38" t="s">
        <v>27</v>
      </c>
      <c r="AT46" s="38" t="s">
        <v>692</v>
      </c>
      <c r="AU46" s="38" t="s">
        <v>27</v>
      </c>
      <c r="AV46" s="38" t="s">
        <v>696</v>
      </c>
      <c r="AW46" s="34"/>
      <c r="AX46" s="34" t="s">
        <v>748</v>
      </c>
      <c r="AY46" s="120">
        <v>19.269000000000002</v>
      </c>
      <c r="AZ46" s="62">
        <v>20.100999999999999</v>
      </c>
      <c r="BA46" s="50">
        <f t="shared" si="3"/>
        <v>0.95860902442664553</v>
      </c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</row>
    <row r="47" spans="1:89" ht="14.25" customHeight="1" x14ac:dyDescent="0.25">
      <c r="A47" s="37">
        <v>186</v>
      </c>
      <c r="B47" s="38" t="s">
        <v>78</v>
      </c>
      <c r="C47" s="38" t="s">
        <v>26</v>
      </c>
      <c r="D47" s="38" t="s">
        <v>29</v>
      </c>
      <c r="E47" s="38"/>
      <c r="F47" s="38" t="s">
        <v>32</v>
      </c>
      <c r="G47" s="37">
        <v>19</v>
      </c>
      <c r="H47" s="37">
        <v>75</v>
      </c>
      <c r="I47" s="38" t="s">
        <v>124</v>
      </c>
      <c r="J47" s="37">
        <v>1391113645</v>
      </c>
      <c r="K47" s="37">
        <v>0.35294117647058798</v>
      </c>
      <c r="L47" s="37">
        <v>0.17647058823529399</v>
      </c>
      <c r="M47" s="39"/>
      <c r="N47" s="35"/>
      <c r="O47" s="35"/>
      <c r="P47" s="39"/>
      <c r="Q47" s="39"/>
      <c r="R47" s="35">
        <v>1</v>
      </c>
      <c r="S47" s="39"/>
      <c r="T47" s="39"/>
      <c r="U47" s="39"/>
      <c r="V47" s="39"/>
      <c r="W47" s="38" t="s">
        <v>27</v>
      </c>
      <c r="X47" s="39"/>
      <c r="Y47" s="39"/>
      <c r="Z47" s="38">
        <f t="shared" si="0"/>
        <v>1</v>
      </c>
      <c r="AA47" s="38">
        <f t="shared" si="1"/>
        <v>0</v>
      </c>
      <c r="AB47" s="38" t="s">
        <v>89</v>
      </c>
      <c r="AC47" s="38" t="s">
        <v>27</v>
      </c>
      <c r="AD47" s="37">
        <v>0</v>
      </c>
      <c r="AE47" s="37">
        <v>0</v>
      </c>
      <c r="AF47" s="37">
        <v>0</v>
      </c>
      <c r="AG47" s="37">
        <v>0</v>
      </c>
      <c r="AH47" s="38" t="s">
        <v>258</v>
      </c>
      <c r="AI47" s="37">
        <v>9</v>
      </c>
      <c r="AJ47" s="39"/>
      <c r="AK47" s="38" t="s">
        <v>268</v>
      </c>
      <c r="AL47" s="38">
        <f t="shared" si="2"/>
        <v>1</v>
      </c>
      <c r="AM47" s="38" t="s">
        <v>27</v>
      </c>
      <c r="AN47" s="38" t="s">
        <v>680</v>
      </c>
      <c r="AO47" s="37">
        <v>24</v>
      </c>
      <c r="AP47" s="38" t="s">
        <v>677</v>
      </c>
      <c r="AQ47" s="38" t="s">
        <v>691</v>
      </c>
      <c r="AR47" s="38" t="s">
        <v>695</v>
      </c>
      <c r="AS47" s="38" t="s">
        <v>27</v>
      </c>
      <c r="AT47" s="38" t="s">
        <v>692</v>
      </c>
      <c r="AU47" s="38" t="s">
        <v>695</v>
      </c>
      <c r="AV47" s="38" t="s">
        <v>27</v>
      </c>
      <c r="AW47" s="34"/>
      <c r="AX47" s="34" t="s">
        <v>747</v>
      </c>
      <c r="AY47" s="120">
        <v>22.792000000000002</v>
      </c>
      <c r="AZ47" s="62">
        <v>23.414999999999999</v>
      </c>
      <c r="BA47" s="50">
        <f t="shared" si="3"/>
        <v>0.97339312406576994</v>
      </c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</row>
    <row r="48" spans="1:89" ht="14.25" customHeight="1" x14ac:dyDescent="0.25">
      <c r="A48" s="37">
        <v>202</v>
      </c>
      <c r="B48" s="38" t="s">
        <v>78</v>
      </c>
      <c r="C48" s="38" t="s">
        <v>26</v>
      </c>
      <c r="D48" s="38" t="s">
        <v>29</v>
      </c>
      <c r="E48" s="38"/>
      <c r="F48" s="38" t="s">
        <v>32</v>
      </c>
      <c r="G48" s="37">
        <v>19</v>
      </c>
      <c r="H48" s="37">
        <v>75</v>
      </c>
      <c r="I48" s="38" t="s">
        <v>126</v>
      </c>
      <c r="J48" s="37">
        <v>8916155192</v>
      </c>
      <c r="K48" s="37">
        <v>0.35294117647058798</v>
      </c>
      <c r="L48" s="37">
        <v>0.17647058823529399</v>
      </c>
      <c r="M48" s="37">
        <v>3</v>
      </c>
      <c r="N48" s="35"/>
      <c r="O48" s="35"/>
      <c r="P48" s="37">
        <v>6</v>
      </c>
      <c r="Q48" s="37">
        <v>3</v>
      </c>
      <c r="R48" s="37">
        <v>1</v>
      </c>
      <c r="S48" s="37">
        <v>3</v>
      </c>
      <c r="T48" s="37">
        <v>1</v>
      </c>
      <c r="U48" s="37">
        <v>2</v>
      </c>
      <c r="V48" s="39"/>
      <c r="W48" s="38" t="s">
        <v>27</v>
      </c>
      <c r="X48" s="39"/>
      <c r="Y48" s="37">
        <v>2</v>
      </c>
      <c r="Z48" s="38">
        <f t="shared" si="0"/>
        <v>21</v>
      </c>
      <c r="AA48" s="38">
        <f t="shared" si="1"/>
        <v>2</v>
      </c>
      <c r="AB48" s="38" t="s">
        <v>89</v>
      </c>
      <c r="AC48" s="38" t="s">
        <v>27</v>
      </c>
      <c r="AD48" s="37">
        <v>4</v>
      </c>
      <c r="AE48" s="37">
        <v>3</v>
      </c>
      <c r="AF48" s="37">
        <v>0</v>
      </c>
      <c r="AG48" s="37">
        <v>9</v>
      </c>
      <c r="AH48" s="38" t="s">
        <v>258</v>
      </c>
      <c r="AI48" s="37">
        <v>9</v>
      </c>
      <c r="AJ48" s="37">
        <v>1</v>
      </c>
      <c r="AK48" s="38" t="s">
        <v>269</v>
      </c>
      <c r="AL48" s="38">
        <f t="shared" si="2"/>
        <v>1</v>
      </c>
      <c r="AM48" s="38" t="s">
        <v>27</v>
      </c>
      <c r="AN48" s="38" t="s">
        <v>680</v>
      </c>
      <c r="AO48" s="37">
        <v>30</v>
      </c>
      <c r="AP48" s="38" t="s">
        <v>677</v>
      </c>
      <c r="AQ48" s="38" t="s">
        <v>697</v>
      </c>
      <c r="AR48" s="38" t="s">
        <v>27</v>
      </c>
      <c r="AS48" s="38" t="s">
        <v>27</v>
      </c>
      <c r="AT48" s="38" t="s">
        <v>27</v>
      </c>
      <c r="AU48" s="38" t="s">
        <v>27</v>
      </c>
      <c r="AV48" s="38" t="s">
        <v>27</v>
      </c>
      <c r="AW48" s="34"/>
      <c r="AX48" s="34" t="s">
        <v>747</v>
      </c>
      <c r="AY48" s="120">
        <v>13.255999999999998</v>
      </c>
      <c r="AZ48" s="62">
        <v>14.108000000000001</v>
      </c>
      <c r="BA48" s="50">
        <f t="shared" si="3"/>
        <v>0.93960873263396638</v>
      </c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</row>
    <row r="49" spans="1:87" ht="14.25" customHeight="1" x14ac:dyDescent="0.25">
      <c r="A49" s="37">
        <v>218</v>
      </c>
      <c r="B49" s="38" t="s">
        <v>78</v>
      </c>
      <c r="C49" s="38" t="s">
        <v>26</v>
      </c>
      <c r="D49" s="38" t="s">
        <v>29</v>
      </c>
      <c r="E49" s="38"/>
      <c r="F49" s="38" t="s">
        <v>32</v>
      </c>
      <c r="G49" s="37">
        <v>19</v>
      </c>
      <c r="H49" s="37">
        <v>75</v>
      </c>
      <c r="I49" s="38" t="s">
        <v>128</v>
      </c>
      <c r="J49" s="37">
        <v>9591208203</v>
      </c>
      <c r="K49" s="37">
        <v>0.35294117647058798</v>
      </c>
      <c r="L49" s="37">
        <v>0.17647058823529399</v>
      </c>
      <c r="M49" s="37">
        <v>3</v>
      </c>
      <c r="N49" s="35"/>
      <c r="O49" s="47"/>
      <c r="P49" s="37">
        <v>5</v>
      </c>
      <c r="Q49" s="37">
        <v>2</v>
      </c>
      <c r="R49" s="37">
        <v>1</v>
      </c>
      <c r="S49" s="37">
        <v>2</v>
      </c>
      <c r="T49" s="37">
        <v>1</v>
      </c>
      <c r="U49" s="37">
        <v>1</v>
      </c>
      <c r="V49" s="37">
        <v>1</v>
      </c>
      <c r="W49" s="38" t="s">
        <v>682</v>
      </c>
      <c r="X49" s="39"/>
      <c r="Y49" s="37">
        <v>3</v>
      </c>
      <c r="Z49" s="38">
        <f t="shared" si="0"/>
        <v>19</v>
      </c>
      <c r="AA49" s="38">
        <f t="shared" si="1"/>
        <v>2</v>
      </c>
      <c r="AB49" s="38" t="s">
        <v>89</v>
      </c>
      <c r="AC49" s="38" t="s">
        <v>27</v>
      </c>
      <c r="AD49" s="37">
        <v>0</v>
      </c>
      <c r="AE49" s="37">
        <v>1</v>
      </c>
      <c r="AF49" s="37">
        <v>0</v>
      </c>
      <c r="AG49" s="37">
        <v>2</v>
      </c>
      <c r="AH49" s="38" t="s">
        <v>258</v>
      </c>
      <c r="AI49" s="37">
        <v>9</v>
      </c>
      <c r="AJ49" s="39"/>
      <c r="AK49" s="38" t="s">
        <v>270</v>
      </c>
      <c r="AL49" s="38">
        <f t="shared" si="2"/>
        <v>1</v>
      </c>
      <c r="AM49" s="38" t="s">
        <v>27</v>
      </c>
      <c r="AN49" s="38" t="s">
        <v>680</v>
      </c>
      <c r="AO49" s="37">
        <v>33</v>
      </c>
      <c r="AP49" s="38" t="s">
        <v>677</v>
      </c>
      <c r="AQ49" s="38" t="s">
        <v>698</v>
      </c>
      <c r="AR49" s="38" t="s">
        <v>27</v>
      </c>
      <c r="AS49" s="38" t="s">
        <v>699</v>
      </c>
      <c r="AT49" s="38" t="s">
        <v>27</v>
      </c>
      <c r="AU49" s="38" t="s">
        <v>27</v>
      </c>
      <c r="AV49" s="38" t="s">
        <v>27</v>
      </c>
      <c r="AW49" s="34"/>
      <c r="AX49" s="34" t="s">
        <v>747</v>
      </c>
      <c r="AY49" s="120">
        <v>8.8840000000000003</v>
      </c>
      <c r="AZ49" s="62">
        <v>9.777000000000001</v>
      </c>
      <c r="BA49" s="50">
        <f t="shared" si="3"/>
        <v>0.90866318911731614</v>
      </c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</row>
    <row r="50" spans="1:87" ht="14.25" customHeight="1" x14ac:dyDescent="0.25">
      <c r="A50" s="37">
        <v>235</v>
      </c>
      <c r="B50" s="38" t="s">
        <v>78</v>
      </c>
      <c r="C50" s="38" t="s">
        <v>26</v>
      </c>
      <c r="D50" s="38" t="s">
        <v>29</v>
      </c>
      <c r="E50" s="38"/>
      <c r="F50" s="38" t="s">
        <v>32</v>
      </c>
      <c r="G50" s="37">
        <v>19</v>
      </c>
      <c r="H50" s="37">
        <v>75</v>
      </c>
      <c r="I50" s="38" t="s">
        <v>130</v>
      </c>
      <c r="J50" s="37">
        <v>3712062108</v>
      </c>
      <c r="K50" s="37">
        <v>2</v>
      </c>
      <c r="L50" s="37">
        <v>1</v>
      </c>
      <c r="M50" s="37">
        <v>13</v>
      </c>
      <c r="N50" s="35"/>
      <c r="O50" s="35"/>
      <c r="P50" s="37">
        <v>34</v>
      </c>
      <c r="Q50" s="37">
        <v>21</v>
      </c>
      <c r="R50" s="40">
        <v>1</v>
      </c>
      <c r="S50" s="37">
        <v>21</v>
      </c>
      <c r="T50" s="37">
        <v>1</v>
      </c>
      <c r="U50" s="37">
        <v>2</v>
      </c>
      <c r="V50" s="37">
        <v>4.5</v>
      </c>
      <c r="W50" s="38" t="s">
        <v>27</v>
      </c>
      <c r="X50" s="37">
        <v>2.5</v>
      </c>
      <c r="Y50" s="37">
        <v>9</v>
      </c>
      <c r="Z50" s="38">
        <f t="shared" si="0"/>
        <v>109</v>
      </c>
      <c r="AA50" s="38">
        <f t="shared" si="1"/>
        <v>9</v>
      </c>
      <c r="AB50" s="38" t="s">
        <v>27</v>
      </c>
      <c r="AC50" s="38" t="s">
        <v>27</v>
      </c>
      <c r="AD50" s="37">
        <v>7</v>
      </c>
      <c r="AE50" s="37">
        <v>13</v>
      </c>
      <c r="AF50" s="37">
        <v>1</v>
      </c>
      <c r="AG50" s="37">
        <v>25</v>
      </c>
      <c r="AH50" s="38" t="s">
        <v>258</v>
      </c>
      <c r="AI50" s="37">
        <v>9</v>
      </c>
      <c r="AJ50" s="37">
        <v>1</v>
      </c>
      <c r="AK50" s="38" t="s">
        <v>271</v>
      </c>
      <c r="AL50" s="38">
        <f t="shared" si="2"/>
        <v>1</v>
      </c>
      <c r="AM50" s="38" t="s">
        <v>27</v>
      </c>
      <c r="AN50" s="38" t="s">
        <v>680</v>
      </c>
      <c r="AO50" s="37">
        <v>28</v>
      </c>
      <c r="AP50" s="38" t="s">
        <v>677</v>
      </c>
      <c r="AQ50" s="38" t="s">
        <v>700</v>
      </c>
      <c r="AR50" s="38" t="s">
        <v>695</v>
      </c>
      <c r="AS50" s="38" t="s">
        <v>701</v>
      </c>
      <c r="AT50" s="38" t="s">
        <v>27</v>
      </c>
      <c r="AU50" s="38" t="s">
        <v>27</v>
      </c>
      <c r="AV50" s="38" t="s">
        <v>27</v>
      </c>
      <c r="AW50" s="34"/>
      <c r="AX50" s="34" t="s">
        <v>747</v>
      </c>
      <c r="AY50" s="120">
        <v>9.9250000000000007</v>
      </c>
      <c r="AZ50" s="62">
        <v>37.497</v>
      </c>
      <c r="BA50" s="50">
        <f t="shared" si="3"/>
        <v>0.26468784169400222</v>
      </c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</row>
    <row r="51" spans="1:87" ht="14.25" customHeight="1" x14ac:dyDescent="0.25">
      <c r="A51" s="37">
        <v>251</v>
      </c>
      <c r="B51" s="38" t="s">
        <v>78</v>
      </c>
      <c r="C51" s="38" t="s">
        <v>26</v>
      </c>
      <c r="D51" s="38" t="s">
        <v>29</v>
      </c>
      <c r="E51" s="38"/>
      <c r="F51" s="38" t="s">
        <v>32</v>
      </c>
      <c r="G51" s="37">
        <v>19</v>
      </c>
      <c r="H51" s="37">
        <v>75</v>
      </c>
      <c r="I51" s="38" t="s">
        <v>130</v>
      </c>
      <c r="J51" s="37">
        <v>3712062108</v>
      </c>
      <c r="K51" s="37">
        <v>0.52941176470588203</v>
      </c>
      <c r="L51" s="37">
        <v>0.26470588235294101</v>
      </c>
      <c r="M51" s="40">
        <v>11</v>
      </c>
      <c r="N51" s="40">
        <v>1</v>
      </c>
      <c r="O51" s="40">
        <v>9</v>
      </c>
      <c r="P51" s="40">
        <v>26</v>
      </c>
      <c r="Q51" s="40">
        <v>15</v>
      </c>
      <c r="R51" s="40">
        <v>1</v>
      </c>
      <c r="S51" s="40">
        <v>15</v>
      </c>
      <c r="T51" s="40">
        <v>1</v>
      </c>
      <c r="U51" s="40">
        <v>5</v>
      </c>
      <c r="V51" s="40">
        <v>4.5</v>
      </c>
      <c r="W51" s="38" t="s">
        <v>27</v>
      </c>
      <c r="X51" s="40">
        <v>0.5</v>
      </c>
      <c r="Y51" s="40">
        <v>10</v>
      </c>
      <c r="Z51" s="38">
        <f t="shared" si="0"/>
        <v>99</v>
      </c>
      <c r="AA51" s="38">
        <f t="shared" si="1"/>
        <v>10</v>
      </c>
      <c r="AB51" s="38" t="s">
        <v>765</v>
      </c>
      <c r="AC51" s="38" t="s">
        <v>27</v>
      </c>
      <c r="AD51" s="37">
        <v>15</v>
      </c>
      <c r="AE51" s="37">
        <v>7</v>
      </c>
      <c r="AF51" s="37">
        <v>1</v>
      </c>
      <c r="AG51" s="37">
        <v>34</v>
      </c>
      <c r="AH51" s="38" t="s">
        <v>112</v>
      </c>
      <c r="AI51" s="37">
        <v>1</v>
      </c>
      <c r="AJ51" s="35"/>
      <c r="AK51" s="38" t="s">
        <v>272</v>
      </c>
      <c r="AL51" s="38">
        <f t="shared" si="2"/>
        <v>1</v>
      </c>
      <c r="AM51" s="38" t="s">
        <v>27</v>
      </c>
      <c r="AN51" s="38" t="s">
        <v>680</v>
      </c>
      <c r="AO51" s="37">
        <v>28</v>
      </c>
      <c r="AP51" s="38" t="s">
        <v>677</v>
      </c>
      <c r="AQ51" s="38" t="s">
        <v>700</v>
      </c>
      <c r="AR51" s="38" t="s">
        <v>695</v>
      </c>
      <c r="AS51" s="38" t="s">
        <v>701</v>
      </c>
      <c r="AT51" s="38" t="s">
        <v>27</v>
      </c>
      <c r="AU51" s="38" t="s">
        <v>27</v>
      </c>
      <c r="AV51" s="38" t="s">
        <v>27</v>
      </c>
      <c r="AW51" s="34"/>
      <c r="AX51" s="34" t="s">
        <v>747</v>
      </c>
      <c r="AY51" s="120">
        <v>15.431999999999999</v>
      </c>
      <c r="AZ51" s="62">
        <v>17.257999999999999</v>
      </c>
      <c r="BA51" s="50">
        <f t="shared" si="3"/>
        <v>0.8941939969869046</v>
      </c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</row>
    <row r="52" spans="1:87" ht="14.25" customHeight="1" x14ac:dyDescent="0.25">
      <c r="A52" s="37">
        <v>269</v>
      </c>
      <c r="B52" s="38" t="s">
        <v>78</v>
      </c>
      <c r="C52" s="38" t="s">
        <v>26</v>
      </c>
      <c r="D52" s="38" t="s">
        <v>29</v>
      </c>
      <c r="E52" s="38"/>
      <c r="F52" s="38" t="s">
        <v>32</v>
      </c>
      <c r="G52" s="37">
        <v>19</v>
      </c>
      <c r="H52" s="37">
        <v>75</v>
      </c>
      <c r="I52" s="38" t="s">
        <v>134</v>
      </c>
      <c r="J52" s="37">
        <v>828360120</v>
      </c>
      <c r="K52" s="37">
        <v>2</v>
      </c>
      <c r="L52" s="37">
        <v>1</v>
      </c>
      <c r="M52" s="39"/>
      <c r="N52" s="35"/>
      <c r="O52" s="39"/>
      <c r="P52" s="39"/>
      <c r="Q52" s="39"/>
      <c r="R52" s="35">
        <v>1</v>
      </c>
      <c r="S52" s="39"/>
      <c r="T52" s="39"/>
      <c r="U52" s="39"/>
      <c r="V52" s="39"/>
      <c r="W52" s="38" t="s">
        <v>27</v>
      </c>
      <c r="X52" s="39"/>
      <c r="Y52" s="39"/>
      <c r="Z52" s="38">
        <f t="shared" si="0"/>
        <v>1</v>
      </c>
      <c r="AA52" s="38">
        <f t="shared" si="1"/>
        <v>0</v>
      </c>
      <c r="AB52" s="38" t="s">
        <v>27</v>
      </c>
      <c r="AC52" s="38" t="s">
        <v>27</v>
      </c>
      <c r="AD52" s="37">
        <v>0</v>
      </c>
      <c r="AE52" s="37">
        <v>0</v>
      </c>
      <c r="AF52" s="37">
        <v>0</v>
      </c>
      <c r="AG52" s="37">
        <v>0</v>
      </c>
      <c r="AH52" s="38" t="s">
        <v>258</v>
      </c>
      <c r="AI52" s="37">
        <v>9</v>
      </c>
      <c r="AJ52" s="39"/>
      <c r="AK52" s="38" t="s">
        <v>273</v>
      </c>
      <c r="AL52" s="38">
        <f t="shared" si="2"/>
        <v>1</v>
      </c>
      <c r="AM52" s="38" t="s">
        <v>27</v>
      </c>
      <c r="AN52" s="38" t="s">
        <v>673</v>
      </c>
      <c r="AO52" s="37">
        <v>26</v>
      </c>
      <c r="AP52" s="38" t="s">
        <v>674</v>
      </c>
      <c r="AQ52" s="38" t="s">
        <v>678</v>
      </c>
      <c r="AR52" s="38" t="s">
        <v>27</v>
      </c>
      <c r="AS52" s="38" t="s">
        <v>702</v>
      </c>
      <c r="AT52" s="38" t="s">
        <v>27</v>
      </c>
      <c r="AU52" s="38" t="s">
        <v>27</v>
      </c>
      <c r="AV52" s="38" t="s">
        <v>27</v>
      </c>
      <c r="AW52" s="34"/>
      <c r="AX52" s="34" t="s">
        <v>748</v>
      </c>
      <c r="AY52" s="120">
        <v>20.568999999999999</v>
      </c>
      <c r="AZ52" s="62">
        <v>26.155000000000001</v>
      </c>
      <c r="BA52" s="50">
        <f t="shared" si="3"/>
        <v>0.7864270693939972</v>
      </c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</row>
    <row r="53" spans="1:87" ht="14.25" customHeight="1" x14ac:dyDescent="0.25">
      <c r="A53" s="37">
        <v>285</v>
      </c>
      <c r="B53" s="38" t="s">
        <v>78</v>
      </c>
      <c r="C53" s="38" t="s">
        <v>28</v>
      </c>
      <c r="D53" s="38" t="s">
        <v>29</v>
      </c>
      <c r="E53" s="38"/>
      <c r="F53" s="38" t="s">
        <v>32</v>
      </c>
      <c r="G53" s="37">
        <v>19</v>
      </c>
      <c r="H53" s="37">
        <v>75</v>
      </c>
      <c r="I53" s="38" t="s">
        <v>135</v>
      </c>
      <c r="J53" s="37">
        <v>7717685176</v>
      </c>
      <c r="K53" s="37">
        <v>0.5625</v>
      </c>
      <c r="L53" s="37">
        <v>0.28125</v>
      </c>
      <c r="M53" s="37">
        <v>4</v>
      </c>
      <c r="N53" s="35"/>
      <c r="O53" s="40">
        <v>2</v>
      </c>
      <c r="P53" s="37">
        <v>6</v>
      </c>
      <c r="Q53" s="37">
        <v>2</v>
      </c>
      <c r="R53" s="37">
        <v>1</v>
      </c>
      <c r="S53" s="37">
        <v>2</v>
      </c>
      <c r="T53" s="37">
        <v>1</v>
      </c>
      <c r="U53" s="37">
        <v>1</v>
      </c>
      <c r="V53" s="37">
        <v>1</v>
      </c>
      <c r="W53" s="38" t="s">
        <v>27</v>
      </c>
      <c r="X53" s="37">
        <v>1</v>
      </c>
      <c r="Y53" s="37">
        <v>3</v>
      </c>
      <c r="Z53" s="38">
        <f t="shared" si="0"/>
        <v>24</v>
      </c>
      <c r="AA53" s="38">
        <f t="shared" si="1"/>
        <v>3</v>
      </c>
      <c r="AB53" s="38" t="s">
        <v>99</v>
      </c>
      <c r="AC53" s="38" t="s">
        <v>27</v>
      </c>
      <c r="AD53" s="37">
        <v>2</v>
      </c>
      <c r="AE53" s="37">
        <v>2</v>
      </c>
      <c r="AF53" s="37">
        <v>0</v>
      </c>
      <c r="AG53" s="37">
        <v>7</v>
      </c>
      <c r="AH53" s="38" t="s">
        <v>274</v>
      </c>
      <c r="AI53" s="37">
        <v>7</v>
      </c>
      <c r="AJ53" s="39"/>
      <c r="AK53" s="38" t="s">
        <v>275</v>
      </c>
      <c r="AL53" s="38">
        <f t="shared" si="2"/>
        <v>1</v>
      </c>
      <c r="AM53" s="38" t="s">
        <v>27</v>
      </c>
      <c r="AN53" s="38" t="s">
        <v>680</v>
      </c>
      <c r="AO53" s="37">
        <v>24</v>
      </c>
      <c r="AP53" s="38" t="s">
        <v>677</v>
      </c>
      <c r="AQ53" s="38" t="s">
        <v>691</v>
      </c>
      <c r="AR53" s="38" t="s">
        <v>27</v>
      </c>
      <c r="AS53" s="38" t="s">
        <v>27</v>
      </c>
      <c r="AT53" s="38" t="s">
        <v>27</v>
      </c>
      <c r="AU53" s="38" t="s">
        <v>27</v>
      </c>
      <c r="AV53" s="38" t="s">
        <v>27</v>
      </c>
      <c r="AW53" s="34"/>
      <c r="AX53" s="34" t="s">
        <v>747</v>
      </c>
      <c r="AY53" s="120">
        <v>7.742</v>
      </c>
      <c r="AZ53" s="62">
        <v>10.181000000000001</v>
      </c>
      <c r="BA53" s="50">
        <f t="shared" si="3"/>
        <v>0.76043610647284154</v>
      </c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</row>
    <row r="54" spans="1:87" ht="14.25" customHeight="1" x14ac:dyDescent="0.25">
      <c r="A54" s="37">
        <v>305</v>
      </c>
      <c r="B54" s="38" t="s">
        <v>78</v>
      </c>
      <c r="C54" s="38" t="s">
        <v>28</v>
      </c>
      <c r="D54" s="38" t="s">
        <v>29</v>
      </c>
      <c r="E54" s="38"/>
      <c r="F54" s="38" t="s">
        <v>32</v>
      </c>
      <c r="G54" s="37">
        <v>19</v>
      </c>
      <c r="H54" s="37">
        <v>75</v>
      </c>
      <c r="I54" s="38" t="s">
        <v>140</v>
      </c>
      <c r="J54" s="37">
        <v>79247246103</v>
      </c>
      <c r="K54" s="37">
        <v>0.375</v>
      </c>
      <c r="L54" s="37">
        <v>0.1875</v>
      </c>
      <c r="M54" s="37">
        <v>4</v>
      </c>
      <c r="N54" s="35"/>
      <c r="O54" s="35"/>
      <c r="P54" s="37">
        <v>11</v>
      </c>
      <c r="Q54" s="37">
        <v>7</v>
      </c>
      <c r="R54" s="37">
        <v>1</v>
      </c>
      <c r="S54" s="37">
        <v>7</v>
      </c>
      <c r="T54" s="37">
        <v>1</v>
      </c>
      <c r="U54" s="37">
        <v>1</v>
      </c>
      <c r="V54" s="37">
        <v>1.5</v>
      </c>
      <c r="W54" s="38" t="s">
        <v>27</v>
      </c>
      <c r="X54" s="37">
        <v>1.5</v>
      </c>
      <c r="Y54" s="37">
        <v>4</v>
      </c>
      <c r="Z54" s="38">
        <f t="shared" si="0"/>
        <v>39</v>
      </c>
      <c r="AA54" s="38">
        <f t="shared" si="1"/>
        <v>4</v>
      </c>
      <c r="AB54" s="38" t="s">
        <v>102</v>
      </c>
      <c r="AC54" s="38" t="s">
        <v>27</v>
      </c>
      <c r="AD54" s="37">
        <v>5</v>
      </c>
      <c r="AE54" s="37">
        <v>6</v>
      </c>
      <c r="AF54" s="37">
        <v>0</v>
      </c>
      <c r="AG54" s="37">
        <v>12</v>
      </c>
      <c r="AH54" s="38" t="s">
        <v>258</v>
      </c>
      <c r="AI54" s="37">
        <v>9</v>
      </c>
      <c r="AJ54" s="37">
        <v>1</v>
      </c>
      <c r="AK54" s="38" t="s">
        <v>276</v>
      </c>
      <c r="AL54" s="38">
        <f t="shared" si="2"/>
        <v>1</v>
      </c>
      <c r="AM54" s="38" t="s">
        <v>27</v>
      </c>
      <c r="AN54" s="38" t="s">
        <v>673</v>
      </c>
      <c r="AO54" s="37">
        <v>18</v>
      </c>
      <c r="AP54" s="38" t="s">
        <v>674</v>
      </c>
      <c r="AQ54" s="38" t="s">
        <v>705</v>
      </c>
      <c r="AR54" s="38" t="s">
        <v>27</v>
      </c>
      <c r="AS54" s="38" t="s">
        <v>686</v>
      </c>
      <c r="AT54" s="38" t="s">
        <v>27</v>
      </c>
      <c r="AU54" s="38" t="s">
        <v>27</v>
      </c>
      <c r="AV54" s="38" t="s">
        <v>27</v>
      </c>
      <c r="AW54" s="34"/>
      <c r="AX54" s="34" t="s">
        <v>747</v>
      </c>
      <c r="AY54" s="120">
        <v>6.5579999999999998</v>
      </c>
      <c r="AZ54" s="62">
        <v>7.5280000000000005</v>
      </c>
      <c r="BA54" s="50">
        <f t="shared" si="3"/>
        <v>0.87114771519659928</v>
      </c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</row>
    <row r="55" spans="1:87" ht="14.25" customHeight="1" x14ac:dyDescent="0.25">
      <c r="A55" s="37">
        <v>322</v>
      </c>
      <c r="B55" s="38" t="s">
        <v>78</v>
      </c>
      <c r="C55" s="38" t="s">
        <v>26</v>
      </c>
      <c r="D55" s="38" t="s">
        <v>29</v>
      </c>
      <c r="E55" s="38"/>
      <c r="F55" s="38" t="s">
        <v>32</v>
      </c>
      <c r="G55" s="37">
        <v>19</v>
      </c>
      <c r="H55" s="37">
        <v>75</v>
      </c>
      <c r="I55" s="38" t="s">
        <v>142</v>
      </c>
      <c r="J55" s="37">
        <v>8282194225</v>
      </c>
      <c r="K55" s="37">
        <v>0.52941176470588203</v>
      </c>
      <c r="L55" s="37">
        <v>0.26470588235294101</v>
      </c>
      <c r="M55" s="37">
        <v>7</v>
      </c>
      <c r="N55" s="35"/>
      <c r="O55" s="37">
        <v>6</v>
      </c>
      <c r="P55" s="37">
        <v>15</v>
      </c>
      <c r="Q55" s="37">
        <v>6</v>
      </c>
      <c r="R55" s="37">
        <v>1</v>
      </c>
      <c r="S55" s="37">
        <v>6</v>
      </c>
      <c r="T55" s="37">
        <v>1</v>
      </c>
      <c r="U55" s="37">
        <v>4</v>
      </c>
      <c r="V55" s="37">
        <v>4</v>
      </c>
      <c r="W55" s="38" t="s">
        <v>27</v>
      </c>
      <c r="X55" s="37">
        <v>2</v>
      </c>
      <c r="Y55" s="37">
        <v>10</v>
      </c>
      <c r="Z55" s="38">
        <f t="shared" si="0"/>
        <v>62</v>
      </c>
      <c r="AA55" s="38">
        <f t="shared" si="1"/>
        <v>10</v>
      </c>
      <c r="AB55" s="38" t="s">
        <v>765</v>
      </c>
      <c r="AC55" s="38" t="s">
        <v>27</v>
      </c>
      <c r="AD55" s="37">
        <v>10</v>
      </c>
      <c r="AE55" s="37">
        <v>5</v>
      </c>
      <c r="AF55" s="37">
        <v>0</v>
      </c>
      <c r="AG55" s="37">
        <v>23</v>
      </c>
      <c r="AH55" s="38" t="s">
        <v>277</v>
      </c>
      <c r="AI55" s="37">
        <v>3</v>
      </c>
      <c r="AJ55" s="37">
        <v>1</v>
      </c>
      <c r="AK55" s="38" t="s">
        <v>278</v>
      </c>
      <c r="AL55" s="38">
        <f t="shared" si="2"/>
        <v>1</v>
      </c>
      <c r="AM55" s="38" t="s">
        <v>27</v>
      </c>
      <c r="AN55" s="38" t="s">
        <v>680</v>
      </c>
      <c r="AO55" s="37">
        <v>27</v>
      </c>
      <c r="AP55" s="38" t="s">
        <v>677</v>
      </c>
      <c r="AQ55" s="38" t="s">
        <v>691</v>
      </c>
      <c r="AR55" s="38" t="s">
        <v>695</v>
      </c>
      <c r="AS55" s="38" t="s">
        <v>27</v>
      </c>
      <c r="AT55" s="38" t="s">
        <v>692</v>
      </c>
      <c r="AU55" s="38" t="s">
        <v>27</v>
      </c>
      <c r="AV55" s="38" t="s">
        <v>27</v>
      </c>
      <c r="AW55" s="34"/>
      <c r="AX55" s="34" t="s">
        <v>746</v>
      </c>
      <c r="AY55" s="120">
        <v>10.404999999999999</v>
      </c>
      <c r="AZ55" s="62">
        <v>12.370000000000001</v>
      </c>
      <c r="BA55" s="50">
        <f t="shared" si="3"/>
        <v>0.84114793856103465</v>
      </c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</row>
    <row r="56" spans="1:87" ht="14.25" customHeight="1" x14ac:dyDescent="0.25">
      <c r="A56" s="37">
        <v>338</v>
      </c>
      <c r="B56" s="38" t="s">
        <v>78</v>
      </c>
      <c r="C56" s="38" t="s">
        <v>28</v>
      </c>
      <c r="D56" s="38" t="s">
        <v>29</v>
      </c>
      <c r="E56" s="38"/>
      <c r="F56" s="38" t="s">
        <v>32</v>
      </c>
      <c r="G56" s="37">
        <v>19</v>
      </c>
      <c r="H56" s="37">
        <v>75</v>
      </c>
      <c r="I56" s="38" t="s">
        <v>144</v>
      </c>
      <c r="J56" s="37">
        <v>46525319</v>
      </c>
      <c r="K56" s="37">
        <v>2</v>
      </c>
      <c r="L56" s="37">
        <v>1</v>
      </c>
      <c r="M56" s="47"/>
      <c r="N56" s="35"/>
      <c r="O56" s="35"/>
      <c r="P56" s="47"/>
      <c r="Q56" s="47"/>
      <c r="R56" s="47">
        <v>1</v>
      </c>
      <c r="S56" s="47"/>
      <c r="T56" s="47"/>
      <c r="U56" s="35"/>
      <c r="V56" s="47"/>
      <c r="W56" s="38" t="s">
        <v>27</v>
      </c>
      <c r="X56" s="47"/>
      <c r="Y56" s="47"/>
      <c r="Z56" s="38">
        <f t="shared" si="0"/>
        <v>1</v>
      </c>
      <c r="AA56" s="38">
        <f t="shared" si="1"/>
        <v>0</v>
      </c>
      <c r="AB56" s="38" t="s">
        <v>27</v>
      </c>
      <c r="AC56" s="38" t="s">
        <v>27</v>
      </c>
      <c r="AD56" s="37">
        <v>0</v>
      </c>
      <c r="AE56" s="37">
        <v>0</v>
      </c>
      <c r="AF56" s="37">
        <v>0</v>
      </c>
      <c r="AG56" s="37">
        <v>0</v>
      </c>
      <c r="AH56" s="38" t="s">
        <v>258</v>
      </c>
      <c r="AI56" s="37">
        <v>9</v>
      </c>
      <c r="AJ56" s="35"/>
      <c r="AK56" s="38" t="s">
        <v>279</v>
      </c>
      <c r="AL56" s="38">
        <f t="shared" si="2"/>
        <v>1</v>
      </c>
      <c r="AM56" s="38" t="s">
        <v>27</v>
      </c>
      <c r="AN56" s="38" t="s">
        <v>673</v>
      </c>
      <c r="AO56" s="37">
        <v>28</v>
      </c>
      <c r="AP56" s="38" t="s">
        <v>677</v>
      </c>
      <c r="AQ56" s="38" t="s">
        <v>706</v>
      </c>
      <c r="AR56" s="38" t="s">
        <v>27</v>
      </c>
      <c r="AS56" s="38" t="s">
        <v>27</v>
      </c>
      <c r="AT56" s="38" t="s">
        <v>27</v>
      </c>
      <c r="AU56" s="38" t="s">
        <v>27</v>
      </c>
      <c r="AV56" s="38" t="s">
        <v>27</v>
      </c>
      <c r="AW56" s="34"/>
      <c r="AX56" s="34" t="s">
        <v>748</v>
      </c>
      <c r="AY56" s="120">
        <v>10.944000000000001</v>
      </c>
      <c r="AZ56" s="62">
        <v>22.074999999999999</v>
      </c>
      <c r="BA56" s="50">
        <f t="shared" si="3"/>
        <v>0.4957644394110986</v>
      </c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</row>
    <row r="57" spans="1:87" ht="14.25" customHeight="1" x14ac:dyDescent="0.25">
      <c r="A57" s="37">
        <v>343</v>
      </c>
      <c r="B57" s="38" t="s">
        <v>78</v>
      </c>
      <c r="C57" s="38" t="s">
        <v>28</v>
      </c>
      <c r="D57" s="38" t="s">
        <v>29</v>
      </c>
      <c r="E57" s="38"/>
      <c r="F57" s="38" t="s">
        <v>32</v>
      </c>
      <c r="G57" s="37">
        <v>19</v>
      </c>
      <c r="H57" s="37">
        <v>75</v>
      </c>
      <c r="I57" s="38" t="s">
        <v>146</v>
      </c>
      <c r="J57" s="37">
        <v>94222252116</v>
      </c>
      <c r="K57" s="37">
        <v>0.5625</v>
      </c>
      <c r="L57" s="37">
        <v>0.28125</v>
      </c>
      <c r="M57" s="37">
        <v>8</v>
      </c>
      <c r="N57" s="40">
        <v>3</v>
      </c>
      <c r="O57" s="40">
        <v>10</v>
      </c>
      <c r="P57" s="37">
        <v>28</v>
      </c>
      <c r="Q57" s="37">
        <v>20</v>
      </c>
      <c r="R57" s="37">
        <v>4</v>
      </c>
      <c r="S57" s="37">
        <v>20</v>
      </c>
      <c r="T57" s="37">
        <v>1</v>
      </c>
      <c r="U57" s="37">
        <v>2</v>
      </c>
      <c r="V57" s="37">
        <v>5</v>
      </c>
      <c r="W57" s="38" t="s">
        <v>27</v>
      </c>
      <c r="X57" s="37">
        <v>4</v>
      </c>
      <c r="Y57" s="37">
        <v>11</v>
      </c>
      <c r="Z57" s="38">
        <f t="shared" si="0"/>
        <v>116</v>
      </c>
      <c r="AA57" s="38">
        <f t="shared" si="1"/>
        <v>11</v>
      </c>
      <c r="AB57" s="38" t="s">
        <v>99</v>
      </c>
      <c r="AC57" s="38" t="s">
        <v>27</v>
      </c>
      <c r="AD57" s="37">
        <v>16</v>
      </c>
      <c r="AE57" s="37">
        <v>9</v>
      </c>
      <c r="AF57" s="37">
        <v>4</v>
      </c>
      <c r="AG57" s="37">
        <v>50</v>
      </c>
      <c r="AH57" s="38" t="s">
        <v>109</v>
      </c>
      <c r="AI57" s="37">
        <v>2</v>
      </c>
      <c r="AJ57" s="39"/>
      <c r="AK57" s="38" t="s">
        <v>280</v>
      </c>
      <c r="AL57" s="38">
        <f t="shared" si="2"/>
        <v>1</v>
      </c>
      <c r="AM57" s="38" t="s">
        <v>27</v>
      </c>
      <c r="AN57" s="38" t="s">
        <v>680</v>
      </c>
      <c r="AO57" s="37">
        <v>36</v>
      </c>
      <c r="AP57" s="38" t="s">
        <v>677</v>
      </c>
      <c r="AQ57" s="38" t="s">
        <v>707</v>
      </c>
      <c r="AR57" s="38" t="s">
        <v>27</v>
      </c>
      <c r="AS57" s="38" t="s">
        <v>708</v>
      </c>
      <c r="AT57" s="38" t="s">
        <v>27</v>
      </c>
      <c r="AU57" s="38" t="s">
        <v>27</v>
      </c>
      <c r="AV57" s="38" t="s">
        <v>27</v>
      </c>
      <c r="AW57" s="34"/>
      <c r="AX57" s="34" t="s">
        <v>746</v>
      </c>
      <c r="AY57" s="120">
        <v>21.196000000000002</v>
      </c>
      <c r="AZ57" s="62">
        <v>51.570999999999998</v>
      </c>
      <c r="BA57" s="50">
        <f t="shared" si="3"/>
        <v>0.41100618564697217</v>
      </c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</row>
    <row r="58" spans="1:87" ht="14.25" customHeight="1" x14ac:dyDescent="0.25">
      <c r="A58" s="37">
        <v>359</v>
      </c>
      <c r="B58" s="38" t="s">
        <v>78</v>
      </c>
      <c r="C58" s="38" t="s">
        <v>26</v>
      </c>
      <c r="D58" s="38" t="s">
        <v>29</v>
      </c>
      <c r="E58" s="38"/>
      <c r="F58" s="38" t="s">
        <v>32</v>
      </c>
      <c r="G58" s="37">
        <v>19</v>
      </c>
      <c r="H58" s="37">
        <v>75</v>
      </c>
      <c r="I58" s="38" t="s">
        <v>147</v>
      </c>
      <c r="J58" s="37">
        <v>84463153</v>
      </c>
      <c r="K58" s="37">
        <v>0.35294117647058798</v>
      </c>
      <c r="L58" s="37">
        <v>0.17647058823529399</v>
      </c>
      <c r="M58" s="37">
        <v>12</v>
      </c>
      <c r="N58" s="35"/>
      <c r="O58" s="35"/>
      <c r="P58" s="37">
        <v>25</v>
      </c>
      <c r="Q58" s="37">
        <v>13</v>
      </c>
      <c r="R58" s="37">
        <v>2</v>
      </c>
      <c r="S58" s="37">
        <v>13</v>
      </c>
      <c r="T58" s="37">
        <v>1</v>
      </c>
      <c r="U58" s="37">
        <v>2</v>
      </c>
      <c r="V58" s="37">
        <v>3.5</v>
      </c>
      <c r="W58" s="38" t="s">
        <v>27</v>
      </c>
      <c r="X58" s="37">
        <v>2.5</v>
      </c>
      <c r="Y58" s="37">
        <v>8</v>
      </c>
      <c r="Z58" s="38">
        <f t="shared" si="0"/>
        <v>82</v>
      </c>
      <c r="AA58" s="38">
        <f t="shared" si="1"/>
        <v>8</v>
      </c>
      <c r="AB58" s="38" t="s">
        <v>89</v>
      </c>
      <c r="AC58" s="38" t="s">
        <v>27</v>
      </c>
      <c r="AD58" s="37">
        <v>5</v>
      </c>
      <c r="AE58" s="37">
        <v>2</v>
      </c>
      <c r="AF58" s="37">
        <v>1</v>
      </c>
      <c r="AG58" s="37">
        <v>10</v>
      </c>
      <c r="AH58" s="38" t="s">
        <v>258</v>
      </c>
      <c r="AI58" s="37">
        <v>9</v>
      </c>
      <c r="AJ58" s="40">
        <v>1</v>
      </c>
      <c r="AK58" s="38" t="s">
        <v>281</v>
      </c>
      <c r="AL58" s="38">
        <f t="shared" si="2"/>
        <v>1</v>
      </c>
      <c r="AM58" s="38" t="s">
        <v>27</v>
      </c>
      <c r="AN58" s="38" t="s">
        <v>680</v>
      </c>
      <c r="AO58" s="37">
        <v>26</v>
      </c>
      <c r="AP58" s="38" t="s">
        <v>677</v>
      </c>
      <c r="AQ58" s="38" t="s">
        <v>709</v>
      </c>
      <c r="AR58" s="38" t="s">
        <v>27</v>
      </c>
      <c r="AS58" s="38" t="s">
        <v>27</v>
      </c>
      <c r="AT58" s="38" t="s">
        <v>692</v>
      </c>
      <c r="AU58" s="38" t="s">
        <v>695</v>
      </c>
      <c r="AV58" s="38" t="s">
        <v>710</v>
      </c>
      <c r="AW58" s="34"/>
      <c r="AX58" s="34" t="s">
        <v>747</v>
      </c>
      <c r="AY58" s="120">
        <v>14.448</v>
      </c>
      <c r="AZ58" s="62">
        <v>18.247</v>
      </c>
      <c r="BA58" s="50">
        <f t="shared" si="3"/>
        <v>0.7918013920096455</v>
      </c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</row>
    <row r="59" spans="1:87" ht="14.25" customHeight="1" x14ac:dyDescent="0.25">
      <c r="A59" s="37">
        <v>375</v>
      </c>
      <c r="B59" s="38" t="s">
        <v>78</v>
      </c>
      <c r="C59" s="38" t="s">
        <v>26</v>
      </c>
      <c r="D59" s="38" t="s">
        <v>29</v>
      </c>
      <c r="E59" s="38"/>
      <c r="F59" s="38" t="s">
        <v>32</v>
      </c>
      <c r="G59" s="37">
        <v>19</v>
      </c>
      <c r="H59" s="37">
        <v>75</v>
      </c>
      <c r="I59" s="38" t="s">
        <v>149</v>
      </c>
      <c r="J59" s="37">
        <v>8877127178</v>
      </c>
      <c r="K59" s="37">
        <v>0.52941176470588203</v>
      </c>
      <c r="L59" s="37">
        <v>0.26470588235294101</v>
      </c>
      <c r="M59" s="37">
        <v>1</v>
      </c>
      <c r="N59" s="35"/>
      <c r="O59" s="35"/>
      <c r="P59" s="37">
        <v>1</v>
      </c>
      <c r="Q59" s="39"/>
      <c r="R59" s="37">
        <v>1</v>
      </c>
      <c r="S59" s="39"/>
      <c r="T59" s="37">
        <v>1</v>
      </c>
      <c r="U59" s="35"/>
      <c r="V59" s="39"/>
      <c r="W59" s="38" t="s">
        <v>27</v>
      </c>
      <c r="X59" s="35"/>
      <c r="Y59" s="39"/>
      <c r="Z59" s="38">
        <f t="shared" si="0"/>
        <v>4</v>
      </c>
      <c r="AA59" s="38">
        <f t="shared" si="1"/>
        <v>0</v>
      </c>
      <c r="AB59" s="38" t="s">
        <v>765</v>
      </c>
      <c r="AC59" s="38" t="s">
        <v>27</v>
      </c>
      <c r="AD59" s="37">
        <v>0</v>
      </c>
      <c r="AE59" s="37">
        <v>0</v>
      </c>
      <c r="AF59" s="37">
        <v>0</v>
      </c>
      <c r="AG59" s="37">
        <v>1</v>
      </c>
      <c r="AH59" s="38" t="s">
        <v>258</v>
      </c>
      <c r="AI59" s="37">
        <v>9</v>
      </c>
      <c r="AJ59" s="35"/>
      <c r="AK59" s="38" t="s">
        <v>282</v>
      </c>
      <c r="AL59" s="38">
        <f t="shared" si="2"/>
        <v>1</v>
      </c>
      <c r="AM59" s="38" t="s">
        <v>27</v>
      </c>
      <c r="AN59" s="38" t="s">
        <v>680</v>
      </c>
      <c r="AO59" s="37">
        <v>24</v>
      </c>
      <c r="AP59" s="38" t="s">
        <v>677</v>
      </c>
      <c r="AQ59" s="38" t="s">
        <v>711</v>
      </c>
      <c r="AR59" s="38" t="s">
        <v>27</v>
      </c>
      <c r="AS59" s="38" t="s">
        <v>686</v>
      </c>
      <c r="AT59" s="38" t="s">
        <v>27</v>
      </c>
      <c r="AU59" s="38" t="s">
        <v>27</v>
      </c>
      <c r="AV59" s="38" t="s">
        <v>27</v>
      </c>
      <c r="AX59" s="34" t="s">
        <v>747</v>
      </c>
      <c r="AY59" s="120">
        <v>22.267999999999997</v>
      </c>
      <c r="AZ59" s="62">
        <v>23.82</v>
      </c>
      <c r="BA59" s="50">
        <f t="shared" si="3"/>
        <v>0.93484466834592761</v>
      </c>
    </row>
    <row r="60" spans="1:87" ht="14.25" customHeight="1" x14ac:dyDescent="0.25">
      <c r="A60" s="37">
        <v>391</v>
      </c>
      <c r="B60" s="38" t="s">
        <v>78</v>
      </c>
      <c r="C60" s="38" t="s">
        <v>26</v>
      </c>
      <c r="D60" s="38" t="s">
        <v>29</v>
      </c>
      <c r="E60" s="38"/>
      <c r="F60" s="38" t="s">
        <v>32</v>
      </c>
      <c r="G60" s="37">
        <v>19</v>
      </c>
      <c r="H60" s="37">
        <v>75</v>
      </c>
      <c r="I60" s="38" t="s">
        <v>81</v>
      </c>
      <c r="J60" s="37">
        <v>9591241137</v>
      </c>
      <c r="K60" s="37">
        <v>0.35294117647058798</v>
      </c>
      <c r="L60" s="37">
        <v>0.17647058823529399</v>
      </c>
      <c r="M60" s="39"/>
      <c r="N60" s="35"/>
      <c r="O60" s="35"/>
      <c r="P60" s="39"/>
      <c r="Q60" s="39"/>
      <c r="R60" s="47">
        <v>1</v>
      </c>
      <c r="S60" s="39"/>
      <c r="T60" s="39"/>
      <c r="U60" s="39"/>
      <c r="V60" s="39"/>
      <c r="W60" s="38" t="s">
        <v>27</v>
      </c>
      <c r="X60" s="39"/>
      <c r="Y60" s="39"/>
      <c r="Z60" s="38">
        <f t="shared" si="0"/>
        <v>1</v>
      </c>
      <c r="AA60" s="38">
        <f t="shared" si="1"/>
        <v>0</v>
      </c>
      <c r="AB60" s="38" t="s">
        <v>89</v>
      </c>
      <c r="AC60" s="38" t="s">
        <v>27</v>
      </c>
      <c r="AD60" s="37">
        <v>0</v>
      </c>
      <c r="AE60" s="37">
        <v>0</v>
      </c>
      <c r="AF60" s="37">
        <v>0</v>
      </c>
      <c r="AG60" s="37">
        <v>0</v>
      </c>
      <c r="AH60" s="38" t="s">
        <v>258</v>
      </c>
      <c r="AI60" s="37">
        <v>9</v>
      </c>
      <c r="AJ60" s="39"/>
      <c r="AK60" s="38" t="s">
        <v>283</v>
      </c>
      <c r="AL60" s="38">
        <f t="shared" si="2"/>
        <v>1</v>
      </c>
      <c r="AM60" s="38" t="s">
        <v>27</v>
      </c>
      <c r="AN60" s="38" t="s">
        <v>673</v>
      </c>
      <c r="AO60" s="37">
        <v>26</v>
      </c>
      <c r="AP60" s="38" t="s">
        <v>674</v>
      </c>
      <c r="AQ60" s="38" t="s">
        <v>675</v>
      </c>
      <c r="AR60" s="38" t="s">
        <v>27</v>
      </c>
      <c r="AS60" s="38" t="s">
        <v>676</v>
      </c>
      <c r="AT60" s="38" t="s">
        <v>27</v>
      </c>
      <c r="AU60" s="38" t="s">
        <v>27</v>
      </c>
      <c r="AV60" s="38" t="s">
        <v>27</v>
      </c>
      <c r="AX60" s="34" t="s">
        <v>748</v>
      </c>
      <c r="AY60" s="120">
        <v>18.438000000000002</v>
      </c>
      <c r="AZ60" s="62">
        <v>24.025000000000002</v>
      </c>
      <c r="BA60" s="50">
        <f t="shared" si="3"/>
        <v>0.76745057232049951</v>
      </c>
    </row>
    <row r="61" spans="1:87" ht="14.25" customHeight="1" x14ac:dyDescent="0.25">
      <c r="A61" s="37">
        <v>408</v>
      </c>
      <c r="B61" s="38" t="s">
        <v>78</v>
      </c>
      <c r="C61" s="38" t="s">
        <v>28</v>
      </c>
      <c r="D61" s="38" t="s">
        <v>29</v>
      </c>
      <c r="E61" s="38"/>
      <c r="F61" s="38" t="s">
        <v>32</v>
      </c>
      <c r="G61" s="37">
        <v>19</v>
      </c>
      <c r="H61" s="37">
        <v>75</v>
      </c>
      <c r="I61" s="38" t="s">
        <v>85</v>
      </c>
      <c r="J61" s="37">
        <v>1347638136</v>
      </c>
      <c r="K61" s="37">
        <v>2</v>
      </c>
      <c r="L61" s="37">
        <v>1</v>
      </c>
      <c r="M61" s="37">
        <v>12</v>
      </c>
      <c r="N61" s="35"/>
      <c r="O61" s="37">
        <v>2</v>
      </c>
      <c r="P61" s="37">
        <v>28</v>
      </c>
      <c r="Q61" s="37">
        <v>16</v>
      </c>
      <c r="R61" s="40">
        <v>1</v>
      </c>
      <c r="S61" s="37">
        <v>16</v>
      </c>
      <c r="T61" s="37">
        <v>1</v>
      </c>
      <c r="U61" s="37">
        <v>4</v>
      </c>
      <c r="V61" s="37">
        <v>2.5</v>
      </c>
      <c r="W61" s="38" t="s">
        <v>27</v>
      </c>
      <c r="X61" s="37">
        <v>2.5</v>
      </c>
      <c r="Y61" s="37">
        <v>9</v>
      </c>
      <c r="Z61" s="38">
        <f t="shared" si="0"/>
        <v>94</v>
      </c>
      <c r="AA61" s="38">
        <f t="shared" si="1"/>
        <v>9</v>
      </c>
      <c r="AB61" s="38" t="s">
        <v>27</v>
      </c>
      <c r="AC61" s="38" t="s">
        <v>27</v>
      </c>
      <c r="AD61" s="37">
        <v>15</v>
      </c>
      <c r="AE61" s="37">
        <v>7</v>
      </c>
      <c r="AF61" s="37">
        <v>0</v>
      </c>
      <c r="AG61" s="37">
        <v>27</v>
      </c>
      <c r="AH61" s="38" t="s">
        <v>284</v>
      </c>
      <c r="AI61" s="37">
        <v>7</v>
      </c>
      <c r="AJ61" s="37">
        <v>1</v>
      </c>
      <c r="AK61" s="38" t="s">
        <v>285</v>
      </c>
      <c r="AL61" s="38">
        <f t="shared" si="2"/>
        <v>1</v>
      </c>
      <c r="AM61" s="38" t="s">
        <v>27</v>
      </c>
      <c r="AN61" s="38" t="s">
        <v>673</v>
      </c>
      <c r="AO61" s="37">
        <v>20</v>
      </c>
      <c r="AP61" s="38" t="s">
        <v>677</v>
      </c>
      <c r="AQ61" s="38" t="s">
        <v>678</v>
      </c>
      <c r="AR61" s="38" t="s">
        <v>27</v>
      </c>
      <c r="AS61" s="38" t="s">
        <v>27</v>
      </c>
      <c r="AT61" s="38" t="s">
        <v>27</v>
      </c>
      <c r="AU61" s="38" t="s">
        <v>27</v>
      </c>
      <c r="AV61" s="38" t="s">
        <v>27</v>
      </c>
      <c r="AX61" s="34" t="s">
        <v>748</v>
      </c>
      <c r="AY61" s="120">
        <v>12.382999999999999</v>
      </c>
      <c r="AZ61" s="62">
        <v>27.374000000000002</v>
      </c>
      <c r="BA61" s="50">
        <f t="shared" si="3"/>
        <v>0.45236355665960393</v>
      </c>
    </row>
    <row r="62" spans="1:87" ht="14.25" customHeight="1" x14ac:dyDescent="0.25">
      <c r="A62" s="37">
        <v>424</v>
      </c>
      <c r="B62" s="38" t="s">
        <v>78</v>
      </c>
      <c r="C62" s="38" t="s">
        <v>26</v>
      </c>
      <c r="D62" s="38" t="s">
        <v>29</v>
      </c>
      <c r="E62" s="38"/>
      <c r="F62" s="38" t="s">
        <v>32</v>
      </c>
      <c r="G62" s="37">
        <v>19</v>
      </c>
      <c r="H62" s="37">
        <v>75</v>
      </c>
      <c r="I62" s="38" t="s">
        <v>88</v>
      </c>
      <c r="J62" s="37">
        <v>217831744</v>
      </c>
      <c r="K62" s="37">
        <v>0.35294117647058798</v>
      </c>
      <c r="L62" s="37">
        <v>0.17647058823529399</v>
      </c>
      <c r="M62" s="39"/>
      <c r="N62" s="35"/>
      <c r="O62" s="35"/>
      <c r="P62" s="39"/>
      <c r="Q62" s="39"/>
      <c r="R62" s="35">
        <v>1</v>
      </c>
      <c r="S62" s="39"/>
      <c r="T62" s="39"/>
      <c r="U62" s="39"/>
      <c r="V62" s="39"/>
      <c r="W62" s="38" t="s">
        <v>27</v>
      </c>
      <c r="X62" s="35"/>
      <c r="Y62" s="39"/>
      <c r="Z62" s="38">
        <f t="shared" si="0"/>
        <v>1</v>
      </c>
      <c r="AA62" s="38">
        <f t="shared" si="1"/>
        <v>0</v>
      </c>
      <c r="AB62" s="38" t="s">
        <v>89</v>
      </c>
      <c r="AC62" s="38" t="s">
        <v>27</v>
      </c>
      <c r="AD62" s="37">
        <v>0</v>
      </c>
      <c r="AE62" s="37">
        <v>0</v>
      </c>
      <c r="AF62" s="37">
        <v>0</v>
      </c>
      <c r="AG62" s="37">
        <v>0</v>
      </c>
      <c r="AH62" s="38" t="s">
        <v>258</v>
      </c>
      <c r="AI62" s="37">
        <v>9</v>
      </c>
      <c r="AJ62" s="39"/>
      <c r="AK62" s="38" t="s">
        <v>286</v>
      </c>
      <c r="AL62" s="38">
        <f t="shared" si="2"/>
        <v>1</v>
      </c>
      <c r="AM62" s="38" t="s">
        <v>27</v>
      </c>
      <c r="AN62" s="38" t="s">
        <v>673</v>
      </c>
      <c r="AO62" s="37">
        <v>24</v>
      </c>
      <c r="AP62" s="38" t="s">
        <v>677</v>
      </c>
      <c r="AQ62" s="38" t="s">
        <v>679</v>
      </c>
      <c r="AR62" s="38" t="s">
        <v>27</v>
      </c>
      <c r="AS62" s="38" t="s">
        <v>27</v>
      </c>
      <c r="AT62" s="38" t="s">
        <v>27</v>
      </c>
      <c r="AU62" s="38" t="s">
        <v>27</v>
      </c>
      <c r="AV62" s="38" t="s">
        <v>27</v>
      </c>
      <c r="AX62" s="34" t="s">
        <v>747</v>
      </c>
      <c r="AY62" s="120">
        <v>12.241</v>
      </c>
      <c r="AZ62" s="62">
        <v>18.196000000000002</v>
      </c>
      <c r="BA62" s="50">
        <f t="shared" si="3"/>
        <v>0.67273027038909639</v>
      </c>
    </row>
    <row r="63" spans="1:87" ht="14.25" customHeight="1" x14ac:dyDescent="0.25">
      <c r="A63" s="37">
        <v>440</v>
      </c>
      <c r="B63" s="38" t="s">
        <v>78</v>
      </c>
      <c r="C63" s="38" t="s">
        <v>26</v>
      </c>
      <c r="D63" s="38" t="s">
        <v>29</v>
      </c>
      <c r="E63" s="38"/>
      <c r="F63" s="38" t="s">
        <v>32</v>
      </c>
      <c r="G63" s="37">
        <v>19</v>
      </c>
      <c r="H63" s="37">
        <v>75</v>
      </c>
      <c r="I63" s="38" t="s">
        <v>150</v>
      </c>
      <c r="J63" s="37">
        <v>82135906</v>
      </c>
      <c r="K63" s="37">
        <v>0.35294117647058798</v>
      </c>
      <c r="L63" s="37">
        <v>0.17647058823529399</v>
      </c>
      <c r="M63" s="37">
        <v>5</v>
      </c>
      <c r="N63" s="35"/>
      <c r="O63" s="35"/>
      <c r="P63" s="37">
        <v>11</v>
      </c>
      <c r="Q63" s="37">
        <v>6</v>
      </c>
      <c r="R63" s="37">
        <v>2</v>
      </c>
      <c r="S63" s="37">
        <v>6</v>
      </c>
      <c r="T63" s="37">
        <v>1</v>
      </c>
      <c r="U63" s="37">
        <v>2</v>
      </c>
      <c r="V63" s="37">
        <v>3</v>
      </c>
      <c r="W63" s="38" t="s">
        <v>27</v>
      </c>
      <c r="X63" s="37">
        <v>2</v>
      </c>
      <c r="Y63" s="37">
        <v>7</v>
      </c>
      <c r="Z63" s="38">
        <f t="shared" si="0"/>
        <v>45</v>
      </c>
      <c r="AA63" s="38">
        <f t="shared" si="1"/>
        <v>7</v>
      </c>
      <c r="AB63" s="38" t="s">
        <v>89</v>
      </c>
      <c r="AC63" s="38" t="s">
        <v>27</v>
      </c>
      <c r="AD63" s="37">
        <v>6</v>
      </c>
      <c r="AE63" s="37">
        <v>4</v>
      </c>
      <c r="AF63" s="37">
        <v>0</v>
      </c>
      <c r="AG63" s="37">
        <v>13</v>
      </c>
      <c r="AH63" s="38" t="s">
        <v>258</v>
      </c>
      <c r="AI63" s="37">
        <v>9</v>
      </c>
      <c r="AJ63" s="37">
        <v>1</v>
      </c>
      <c r="AK63" s="38" t="s">
        <v>287</v>
      </c>
      <c r="AL63" s="38">
        <f t="shared" si="2"/>
        <v>1</v>
      </c>
      <c r="AM63" s="38" t="s">
        <v>27</v>
      </c>
      <c r="AN63" s="38" t="s">
        <v>680</v>
      </c>
      <c r="AO63" s="37">
        <v>34</v>
      </c>
      <c r="AP63" s="38" t="s">
        <v>677</v>
      </c>
      <c r="AQ63" s="38" t="s">
        <v>712</v>
      </c>
      <c r="AR63" s="38" t="s">
        <v>27</v>
      </c>
      <c r="AS63" s="38" t="s">
        <v>713</v>
      </c>
      <c r="AT63" s="38" t="s">
        <v>27</v>
      </c>
      <c r="AU63" s="38" t="s">
        <v>27</v>
      </c>
      <c r="AV63" s="38" t="s">
        <v>27</v>
      </c>
      <c r="AX63" s="34" t="s">
        <v>746</v>
      </c>
      <c r="AY63" s="120">
        <v>12.475999999999999</v>
      </c>
      <c r="AZ63" s="62">
        <v>19.629000000000001</v>
      </c>
      <c r="BA63" s="50">
        <f t="shared" si="3"/>
        <v>0.6355901981761678</v>
      </c>
    </row>
    <row r="64" spans="1:87" ht="14.25" customHeight="1" x14ac:dyDescent="0.25">
      <c r="A64" s="37">
        <v>456</v>
      </c>
      <c r="B64" s="38" t="s">
        <v>78</v>
      </c>
      <c r="C64" s="38" t="s">
        <v>28</v>
      </c>
      <c r="D64" s="38" t="s">
        <v>29</v>
      </c>
      <c r="E64" s="38"/>
      <c r="F64" s="38" t="s">
        <v>32</v>
      </c>
      <c r="G64" s="37">
        <v>19</v>
      </c>
      <c r="H64" s="37">
        <v>75</v>
      </c>
      <c r="I64" s="38" t="s">
        <v>152</v>
      </c>
      <c r="J64" s="37">
        <v>792288984</v>
      </c>
      <c r="K64" s="37">
        <v>0.375</v>
      </c>
      <c r="L64" s="37">
        <v>0.1875</v>
      </c>
      <c r="M64" s="37">
        <v>17</v>
      </c>
      <c r="N64" s="35"/>
      <c r="O64" s="47"/>
      <c r="P64" s="37">
        <v>61</v>
      </c>
      <c r="Q64" s="37">
        <v>41</v>
      </c>
      <c r="R64" s="37">
        <v>1</v>
      </c>
      <c r="S64" s="37">
        <v>41</v>
      </c>
      <c r="T64" s="39"/>
      <c r="U64" s="37">
        <v>8</v>
      </c>
      <c r="V64" s="37">
        <v>15</v>
      </c>
      <c r="W64" s="38" t="s">
        <v>27</v>
      </c>
      <c r="X64" s="37">
        <v>5</v>
      </c>
      <c r="Y64" s="37">
        <v>28</v>
      </c>
      <c r="Z64" s="38">
        <f t="shared" si="0"/>
        <v>217</v>
      </c>
      <c r="AA64" s="38">
        <f t="shared" si="1"/>
        <v>28</v>
      </c>
      <c r="AB64" s="38" t="s">
        <v>102</v>
      </c>
      <c r="AC64" s="38" t="s">
        <v>27</v>
      </c>
      <c r="AD64" s="37">
        <v>28</v>
      </c>
      <c r="AE64" s="37">
        <v>24</v>
      </c>
      <c r="AF64" s="37">
        <v>3</v>
      </c>
      <c r="AG64" s="37">
        <v>59</v>
      </c>
      <c r="AH64" s="38" t="s">
        <v>258</v>
      </c>
      <c r="AI64" s="37">
        <v>9</v>
      </c>
      <c r="AJ64" s="37">
        <v>1</v>
      </c>
      <c r="AK64" s="38" t="s">
        <v>288</v>
      </c>
      <c r="AL64" s="38">
        <f t="shared" si="2"/>
        <v>1</v>
      </c>
      <c r="AM64" s="38" t="s">
        <v>27</v>
      </c>
      <c r="AN64" s="38" t="s">
        <v>673</v>
      </c>
      <c r="AO64" s="37">
        <v>23</v>
      </c>
      <c r="AP64" s="38" t="s">
        <v>677</v>
      </c>
      <c r="AQ64" s="38" t="s">
        <v>714</v>
      </c>
      <c r="AR64" s="38" t="s">
        <v>695</v>
      </c>
      <c r="AS64" s="38" t="s">
        <v>27</v>
      </c>
      <c r="AT64" s="38" t="s">
        <v>27</v>
      </c>
      <c r="AU64" s="38" t="s">
        <v>27</v>
      </c>
      <c r="AV64" s="38" t="s">
        <v>27</v>
      </c>
      <c r="AX64" s="34" t="s">
        <v>747</v>
      </c>
      <c r="AY64">
        <v>26.856999999999999</v>
      </c>
      <c r="AZ64" s="62">
        <v>75</v>
      </c>
      <c r="BA64" s="50">
        <f t="shared" si="3"/>
        <v>0.35809333333333332</v>
      </c>
    </row>
    <row r="65" spans="1:87" ht="14.25" customHeight="1" x14ac:dyDescent="0.25">
      <c r="A65" s="37">
        <v>477</v>
      </c>
      <c r="B65" s="38" t="s">
        <v>78</v>
      </c>
      <c r="C65" s="38" t="s">
        <v>28</v>
      </c>
      <c r="D65" s="38" t="s">
        <v>29</v>
      </c>
      <c r="E65" s="38"/>
      <c r="F65" s="38" t="s">
        <v>32</v>
      </c>
      <c r="G65" s="37">
        <v>19</v>
      </c>
      <c r="H65" s="37">
        <v>75</v>
      </c>
      <c r="I65" s="38" t="s">
        <v>158</v>
      </c>
      <c r="J65" s="37">
        <v>927618937</v>
      </c>
      <c r="K65" s="37">
        <v>0.5625</v>
      </c>
      <c r="L65" s="37">
        <v>0.28125</v>
      </c>
      <c r="M65" s="37">
        <v>9</v>
      </c>
      <c r="N65" s="35"/>
      <c r="O65" s="35"/>
      <c r="P65" s="37">
        <v>25</v>
      </c>
      <c r="Q65" s="37">
        <v>16</v>
      </c>
      <c r="R65" s="40">
        <v>2</v>
      </c>
      <c r="S65" s="37">
        <v>16</v>
      </c>
      <c r="T65" s="37">
        <v>1</v>
      </c>
      <c r="U65" s="40">
        <v>2</v>
      </c>
      <c r="V65" s="40">
        <v>4</v>
      </c>
      <c r="W65" s="38" t="s">
        <v>27</v>
      </c>
      <c r="X65" s="47"/>
      <c r="Y65" s="40">
        <v>6</v>
      </c>
      <c r="Z65" s="38">
        <f t="shared" si="0"/>
        <v>81</v>
      </c>
      <c r="AA65" s="38">
        <f t="shared" si="1"/>
        <v>6</v>
      </c>
      <c r="AB65" s="38" t="s">
        <v>99</v>
      </c>
      <c r="AC65" s="38" t="s">
        <v>27</v>
      </c>
      <c r="AD65" s="37">
        <v>7</v>
      </c>
      <c r="AE65" s="37">
        <v>6</v>
      </c>
      <c r="AF65" s="37">
        <v>0</v>
      </c>
      <c r="AG65" s="37">
        <v>21</v>
      </c>
      <c r="AH65" s="38" t="s">
        <v>289</v>
      </c>
      <c r="AI65" s="37">
        <v>3</v>
      </c>
      <c r="AJ65" s="40">
        <v>1</v>
      </c>
      <c r="AK65" s="38" t="s">
        <v>290</v>
      </c>
      <c r="AL65" s="38">
        <f t="shared" si="2"/>
        <v>1</v>
      </c>
      <c r="AM65" s="38" t="s">
        <v>27</v>
      </c>
      <c r="AN65" s="38" t="s">
        <v>673</v>
      </c>
      <c r="AO65" s="37">
        <v>25</v>
      </c>
      <c r="AP65" s="38" t="s">
        <v>677</v>
      </c>
      <c r="AQ65" s="38" t="s">
        <v>721</v>
      </c>
      <c r="AR65" s="38" t="s">
        <v>27</v>
      </c>
      <c r="AS65" s="38" t="s">
        <v>686</v>
      </c>
      <c r="AT65" s="38" t="s">
        <v>27</v>
      </c>
      <c r="AU65" s="38" t="s">
        <v>27</v>
      </c>
      <c r="AV65" s="38" t="s">
        <v>718</v>
      </c>
      <c r="AX65" s="34" t="s">
        <v>748</v>
      </c>
      <c r="AY65">
        <v>11.932</v>
      </c>
      <c r="AZ65" s="62">
        <v>22.456</v>
      </c>
      <c r="BA65" s="50">
        <f t="shared" si="3"/>
        <v>0.53135019593872468</v>
      </c>
    </row>
    <row r="66" spans="1:87" ht="14.25" customHeight="1" x14ac:dyDescent="0.25">
      <c r="A66" s="37">
        <v>498</v>
      </c>
      <c r="B66" s="38" t="s">
        <v>78</v>
      </c>
      <c r="C66" s="38" t="s">
        <v>28</v>
      </c>
      <c r="D66" s="38" t="s">
        <v>29</v>
      </c>
      <c r="E66" s="38"/>
      <c r="F66" s="38" t="s">
        <v>32</v>
      </c>
      <c r="G66" s="37">
        <v>19</v>
      </c>
      <c r="H66" s="37">
        <v>75</v>
      </c>
      <c r="I66" s="38" t="s">
        <v>165</v>
      </c>
      <c r="J66" s="37">
        <v>1412134207</v>
      </c>
      <c r="K66" s="37">
        <v>2</v>
      </c>
      <c r="L66" s="37">
        <v>1</v>
      </c>
      <c r="M66" s="37">
        <v>3</v>
      </c>
      <c r="N66" s="47"/>
      <c r="O66" s="47"/>
      <c r="P66" s="37">
        <v>8</v>
      </c>
      <c r="Q66" s="37">
        <v>5</v>
      </c>
      <c r="R66" s="37">
        <v>1</v>
      </c>
      <c r="S66" s="37">
        <v>5</v>
      </c>
      <c r="T66" s="37">
        <v>1</v>
      </c>
      <c r="U66" s="40">
        <v>1</v>
      </c>
      <c r="V66" s="40">
        <v>1</v>
      </c>
      <c r="W66" s="38" t="s">
        <v>27</v>
      </c>
      <c r="X66" s="40">
        <v>1</v>
      </c>
      <c r="Y66" s="37">
        <v>3</v>
      </c>
      <c r="Z66" s="38">
        <f t="shared" ref="Z66:Z129" si="4">SUM(M66:Y66)</f>
        <v>29</v>
      </c>
      <c r="AA66" s="38">
        <f t="shared" ref="AA66:AA129" si="5">SUM(U66:X66)</f>
        <v>3</v>
      </c>
      <c r="AB66" s="38" t="s">
        <v>27</v>
      </c>
      <c r="AC66" s="38" t="s">
        <v>27</v>
      </c>
      <c r="AD66" s="37">
        <v>6</v>
      </c>
      <c r="AE66" s="37">
        <v>3</v>
      </c>
      <c r="AF66" s="37">
        <v>0</v>
      </c>
      <c r="AG66" s="37">
        <v>13</v>
      </c>
      <c r="AH66" s="38" t="s">
        <v>258</v>
      </c>
      <c r="AI66" s="37">
        <v>9</v>
      </c>
      <c r="AJ66" s="40">
        <v>1</v>
      </c>
      <c r="AK66" s="38" t="s">
        <v>291</v>
      </c>
      <c r="AL66" s="38">
        <f t="shared" ref="AL66:AL129" si="6">IF(OR(NOT(ISBLANK(V66)),NOT(ISBLANK(W66)),NOT(ISBLANK(X66)),NOT(ISBLANK(Y66)),AD66=2,AD66=3),1,0)</f>
        <v>1</v>
      </c>
      <c r="AM66" s="38" t="s">
        <v>27</v>
      </c>
      <c r="AN66" s="38" t="s">
        <v>680</v>
      </c>
      <c r="AO66" s="37">
        <v>25</v>
      </c>
      <c r="AP66" s="38" t="s">
        <v>677</v>
      </c>
      <c r="AQ66" s="38" t="s">
        <v>705</v>
      </c>
      <c r="AR66" s="38" t="s">
        <v>27</v>
      </c>
      <c r="AS66" s="38" t="s">
        <v>27</v>
      </c>
      <c r="AT66" s="38" t="s">
        <v>27</v>
      </c>
      <c r="AU66" s="38" t="s">
        <v>27</v>
      </c>
      <c r="AV66" s="38" t="s">
        <v>27</v>
      </c>
      <c r="AX66" s="34" t="s">
        <v>746</v>
      </c>
      <c r="AY66">
        <v>7.4039999999999999</v>
      </c>
      <c r="AZ66" s="62">
        <v>17.498999999999999</v>
      </c>
      <c r="BA66" s="50">
        <f t="shared" si="3"/>
        <v>0.42310989199382826</v>
      </c>
    </row>
    <row r="67" spans="1:87" ht="14.25" customHeight="1" x14ac:dyDescent="0.25">
      <c r="A67" s="37">
        <v>518</v>
      </c>
      <c r="B67" s="38" t="s">
        <v>78</v>
      </c>
      <c r="C67" s="38" t="s">
        <v>28</v>
      </c>
      <c r="D67" s="38" t="s">
        <v>29</v>
      </c>
      <c r="E67" s="38"/>
      <c r="F67" s="38" t="s">
        <v>32</v>
      </c>
      <c r="G67" s="37">
        <v>19</v>
      </c>
      <c r="H67" s="37">
        <v>75</v>
      </c>
      <c r="I67" s="38" t="s">
        <v>169</v>
      </c>
      <c r="J67" s="37">
        <v>178114327</v>
      </c>
      <c r="K67" s="37">
        <v>2</v>
      </c>
      <c r="L67" s="37">
        <v>1</v>
      </c>
      <c r="M67" s="47"/>
      <c r="N67" s="35"/>
      <c r="O67" s="35"/>
      <c r="P67" s="47"/>
      <c r="Q67" s="47"/>
      <c r="R67" s="35">
        <v>1</v>
      </c>
      <c r="S67" s="47"/>
      <c r="T67" s="35"/>
      <c r="U67" s="47"/>
      <c r="V67" s="47"/>
      <c r="W67" s="38" t="s">
        <v>27</v>
      </c>
      <c r="X67" s="47"/>
      <c r="Y67" s="47"/>
      <c r="Z67" s="38">
        <f t="shared" si="4"/>
        <v>1</v>
      </c>
      <c r="AA67" s="38">
        <f t="shared" si="5"/>
        <v>0</v>
      </c>
      <c r="AB67" s="38" t="s">
        <v>27</v>
      </c>
      <c r="AC67" s="38" t="s">
        <v>27</v>
      </c>
      <c r="AD67" s="37">
        <v>0</v>
      </c>
      <c r="AE67" s="37">
        <v>0</v>
      </c>
      <c r="AF67" s="37">
        <v>0</v>
      </c>
      <c r="AG67" s="37">
        <v>0</v>
      </c>
      <c r="AH67" s="38" t="s">
        <v>258</v>
      </c>
      <c r="AI67" s="37">
        <v>9</v>
      </c>
      <c r="AJ67" s="35"/>
      <c r="AK67" s="38" t="s">
        <v>292</v>
      </c>
      <c r="AL67" s="38">
        <f t="shared" si="6"/>
        <v>1</v>
      </c>
      <c r="AM67" s="38" t="s">
        <v>27</v>
      </c>
      <c r="AN67" s="38" t="s">
        <v>680</v>
      </c>
      <c r="AO67" s="37">
        <v>31</v>
      </c>
      <c r="AP67" s="38" t="s">
        <v>677</v>
      </c>
      <c r="AQ67" s="38" t="s">
        <v>694</v>
      </c>
      <c r="AR67" s="38" t="s">
        <v>27</v>
      </c>
      <c r="AS67" s="38" t="s">
        <v>27</v>
      </c>
      <c r="AT67" s="38" t="s">
        <v>692</v>
      </c>
      <c r="AU67" s="38" t="s">
        <v>27</v>
      </c>
      <c r="AV67" s="38" t="s">
        <v>27</v>
      </c>
      <c r="AX67" s="34" t="s">
        <v>748</v>
      </c>
      <c r="AY67">
        <v>10.413</v>
      </c>
      <c r="AZ67" s="62">
        <v>11.901</v>
      </c>
      <c r="BA67" s="50">
        <f t="shared" ref="BA67:BA130" si="7">AY67/AZ67</f>
        <v>0.8749684900428536</v>
      </c>
    </row>
    <row r="68" spans="1:87" ht="14.25" customHeight="1" x14ac:dyDescent="0.25">
      <c r="A68" s="37">
        <v>534</v>
      </c>
      <c r="B68" s="38" t="s">
        <v>78</v>
      </c>
      <c r="C68" s="38" t="s">
        <v>28</v>
      </c>
      <c r="D68" s="38" t="s">
        <v>29</v>
      </c>
      <c r="E68" s="38"/>
      <c r="F68" s="38" t="s">
        <v>32</v>
      </c>
      <c r="G68" s="37">
        <v>19</v>
      </c>
      <c r="H68" s="37">
        <v>75</v>
      </c>
      <c r="I68" s="38" t="s">
        <v>171</v>
      </c>
      <c r="J68" s="37">
        <v>8518124088</v>
      </c>
      <c r="K68" s="37">
        <v>0.5625</v>
      </c>
      <c r="L68" s="37">
        <v>0.28125</v>
      </c>
      <c r="M68" s="37">
        <v>1</v>
      </c>
      <c r="N68" s="35"/>
      <c r="O68" s="35"/>
      <c r="P68" s="37">
        <v>2</v>
      </c>
      <c r="Q68" s="37">
        <v>1</v>
      </c>
      <c r="R68" s="40">
        <v>1</v>
      </c>
      <c r="S68" s="37">
        <v>1</v>
      </c>
      <c r="T68" s="37">
        <v>1</v>
      </c>
      <c r="U68" s="35"/>
      <c r="V68" s="39"/>
      <c r="W68" s="38" t="s">
        <v>682</v>
      </c>
      <c r="X68" s="39"/>
      <c r="Y68" s="37">
        <v>1</v>
      </c>
      <c r="Z68" s="38">
        <f t="shared" si="4"/>
        <v>8</v>
      </c>
      <c r="AA68" s="38">
        <f t="shared" si="5"/>
        <v>0</v>
      </c>
      <c r="AB68" s="38" t="s">
        <v>99</v>
      </c>
      <c r="AC68" s="38" t="s">
        <v>27</v>
      </c>
      <c r="AD68" s="37">
        <v>0</v>
      </c>
      <c r="AE68" s="37">
        <v>0</v>
      </c>
      <c r="AF68" s="37">
        <v>0</v>
      </c>
      <c r="AG68" s="37">
        <v>1</v>
      </c>
      <c r="AH68" s="38" t="s">
        <v>258</v>
      </c>
      <c r="AI68" s="37">
        <v>9</v>
      </c>
      <c r="AJ68" s="39"/>
      <c r="AK68" s="38" t="s">
        <v>293</v>
      </c>
      <c r="AL68" s="38">
        <f t="shared" si="6"/>
        <v>1</v>
      </c>
      <c r="AM68" s="38" t="s">
        <v>27</v>
      </c>
      <c r="AN68" s="38" t="s">
        <v>680</v>
      </c>
      <c r="AO68" s="37">
        <v>25</v>
      </c>
      <c r="AP68" s="38" t="s">
        <v>677</v>
      </c>
      <c r="AQ68" s="38" t="s">
        <v>725</v>
      </c>
      <c r="AR68" s="38" t="s">
        <v>27</v>
      </c>
      <c r="AS68" s="38" t="s">
        <v>726</v>
      </c>
      <c r="AT68" s="38" t="s">
        <v>27</v>
      </c>
      <c r="AU68" s="38" t="s">
        <v>27</v>
      </c>
      <c r="AV68" s="38" t="s">
        <v>27</v>
      </c>
      <c r="AX68" s="34" t="s">
        <v>747</v>
      </c>
      <c r="AY68">
        <v>3.8370000000000006</v>
      </c>
      <c r="AZ68" s="62">
        <v>4.9580000000000002</v>
      </c>
      <c r="BA68" s="50">
        <f t="shared" si="7"/>
        <v>0.77390076643807992</v>
      </c>
    </row>
    <row r="69" spans="1:87" ht="14.25" customHeight="1" x14ac:dyDescent="0.25">
      <c r="A69" s="37">
        <v>550</v>
      </c>
      <c r="B69" s="38" t="s">
        <v>78</v>
      </c>
      <c r="C69" s="38" t="s">
        <v>26</v>
      </c>
      <c r="D69" s="38" t="s">
        <v>29</v>
      </c>
      <c r="E69" s="38"/>
      <c r="F69" s="38" t="s">
        <v>32</v>
      </c>
      <c r="G69" s="37">
        <v>19</v>
      </c>
      <c r="H69" s="37">
        <v>75</v>
      </c>
      <c r="I69" s="38" t="s">
        <v>172</v>
      </c>
      <c r="J69" s="37">
        <v>8517821164</v>
      </c>
      <c r="K69" s="37">
        <v>0.52941176470588203</v>
      </c>
      <c r="L69" s="37">
        <v>0.26470588235294101</v>
      </c>
      <c r="M69" s="37">
        <v>8</v>
      </c>
      <c r="N69" s="35"/>
      <c r="O69" s="39"/>
      <c r="P69" s="37">
        <v>19</v>
      </c>
      <c r="Q69" s="37">
        <v>11</v>
      </c>
      <c r="R69" s="40">
        <v>1</v>
      </c>
      <c r="S69" s="37">
        <v>11</v>
      </c>
      <c r="T69" s="37">
        <v>1</v>
      </c>
      <c r="U69" s="40">
        <v>4</v>
      </c>
      <c r="V69" s="40">
        <v>3</v>
      </c>
      <c r="W69" s="38" t="s">
        <v>27</v>
      </c>
      <c r="X69" s="40">
        <v>2</v>
      </c>
      <c r="Y69" s="40">
        <v>9</v>
      </c>
      <c r="Z69" s="38">
        <f t="shared" si="4"/>
        <v>69</v>
      </c>
      <c r="AA69" s="38">
        <f t="shared" si="5"/>
        <v>9</v>
      </c>
      <c r="AB69" s="38" t="s">
        <v>765</v>
      </c>
      <c r="AC69" s="38" t="s">
        <v>27</v>
      </c>
      <c r="AD69" s="37">
        <v>8</v>
      </c>
      <c r="AE69" s="37">
        <v>7</v>
      </c>
      <c r="AF69" s="37">
        <v>1</v>
      </c>
      <c r="AG69" s="37">
        <v>19</v>
      </c>
      <c r="AH69" s="38" t="s">
        <v>258</v>
      </c>
      <c r="AI69" s="37">
        <v>9</v>
      </c>
      <c r="AJ69" s="37">
        <v>1</v>
      </c>
      <c r="AK69" s="38" t="s">
        <v>294</v>
      </c>
      <c r="AL69" s="38">
        <f t="shared" si="6"/>
        <v>1</v>
      </c>
      <c r="AM69" s="38" t="s">
        <v>27</v>
      </c>
      <c r="AN69" s="38" t="s">
        <v>680</v>
      </c>
      <c r="AO69" s="40">
        <v>29</v>
      </c>
      <c r="AP69" s="38" t="s">
        <v>674</v>
      </c>
      <c r="AQ69" s="38" t="s">
        <v>691</v>
      </c>
      <c r="AR69" s="38" t="s">
        <v>695</v>
      </c>
      <c r="AS69" s="38" t="s">
        <v>727</v>
      </c>
      <c r="AT69" s="38" t="s">
        <v>27</v>
      </c>
      <c r="AU69" s="38" t="s">
        <v>27</v>
      </c>
      <c r="AV69" s="38" t="s">
        <v>27</v>
      </c>
      <c r="AX69" s="34" t="s">
        <v>747</v>
      </c>
      <c r="AY69">
        <v>23.074000000000002</v>
      </c>
      <c r="AZ69" s="62">
        <v>27.792999999999999</v>
      </c>
      <c r="BA69" s="50">
        <f t="shared" si="7"/>
        <v>0.83020904544309726</v>
      </c>
    </row>
    <row r="70" spans="1:87" ht="14.25" customHeight="1" x14ac:dyDescent="0.25">
      <c r="A70" s="37">
        <v>566</v>
      </c>
      <c r="B70" s="38" t="s">
        <v>78</v>
      </c>
      <c r="C70" s="38" t="s">
        <v>28</v>
      </c>
      <c r="D70" s="38" t="s">
        <v>29</v>
      </c>
      <c r="E70" s="38"/>
      <c r="F70" s="38" t="s">
        <v>32</v>
      </c>
      <c r="G70" s="37">
        <v>19</v>
      </c>
      <c r="H70" s="37">
        <v>75</v>
      </c>
      <c r="I70" s="38" t="s">
        <v>173</v>
      </c>
      <c r="J70" s="37">
        <v>79215167188</v>
      </c>
      <c r="K70" s="37">
        <v>0.5625</v>
      </c>
      <c r="L70" s="37">
        <v>0.28125</v>
      </c>
      <c r="M70" s="39"/>
      <c r="N70" s="35"/>
      <c r="O70" s="35"/>
      <c r="P70" s="39"/>
      <c r="Q70" s="39"/>
      <c r="R70" s="35">
        <v>1</v>
      </c>
      <c r="S70" s="39"/>
      <c r="T70" s="39"/>
      <c r="U70" s="39"/>
      <c r="V70" s="39"/>
      <c r="W70" s="38" t="s">
        <v>27</v>
      </c>
      <c r="X70" s="39"/>
      <c r="Y70" s="39"/>
      <c r="Z70" s="38">
        <f t="shared" si="4"/>
        <v>1</v>
      </c>
      <c r="AA70" s="38">
        <f t="shared" si="5"/>
        <v>0</v>
      </c>
      <c r="AB70" s="38" t="s">
        <v>99</v>
      </c>
      <c r="AC70" s="38" t="s">
        <v>27</v>
      </c>
      <c r="AD70" s="37">
        <v>0</v>
      </c>
      <c r="AE70" s="37">
        <v>0</v>
      </c>
      <c r="AF70" s="37">
        <v>0</v>
      </c>
      <c r="AG70" s="37">
        <v>0</v>
      </c>
      <c r="AH70" s="38" t="s">
        <v>258</v>
      </c>
      <c r="AI70" s="37">
        <v>9</v>
      </c>
      <c r="AJ70" s="39"/>
      <c r="AK70" s="38" t="s">
        <v>295</v>
      </c>
      <c r="AL70" s="38">
        <f t="shared" si="6"/>
        <v>1</v>
      </c>
      <c r="AM70" s="38" t="s">
        <v>27</v>
      </c>
      <c r="AN70" s="38" t="s">
        <v>673</v>
      </c>
      <c r="AO70" s="37">
        <v>18</v>
      </c>
      <c r="AP70" s="38" t="s">
        <v>677</v>
      </c>
      <c r="AQ70" s="38" t="s">
        <v>728</v>
      </c>
      <c r="AR70" s="38" t="s">
        <v>27</v>
      </c>
      <c r="AS70" s="38" t="s">
        <v>686</v>
      </c>
      <c r="AT70" s="38" t="s">
        <v>27</v>
      </c>
      <c r="AU70" s="38" t="s">
        <v>27</v>
      </c>
      <c r="AV70" s="38" t="s">
        <v>27</v>
      </c>
      <c r="AX70" s="34" t="s">
        <v>748</v>
      </c>
      <c r="AY70">
        <v>15.772</v>
      </c>
      <c r="AZ70" s="62">
        <v>23.126999999999999</v>
      </c>
      <c r="BA70" s="50">
        <f t="shared" si="7"/>
        <v>0.68197345094478323</v>
      </c>
    </row>
    <row r="71" spans="1:87" ht="14.25" customHeight="1" x14ac:dyDescent="0.25">
      <c r="A71" s="37">
        <v>29</v>
      </c>
      <c r="B71" s="38" t="s">
        <v>78</v>
      </c>
      <c r="C71" s="38" t="s">
        <v>28</v>
      </c>
      <c r="D71" s="38" t="s">
        <v>31</v>
      </c>
      <c r="E71" s="38"/>
      <c r="F71" s="38" t="s">
        <v>30</v>
      </c>
      <c r="G71" s="37">
        <v>62</v>
      </c>
      <c r="H71" s="37">
        <v>150</v>
      </c>
      <c r="I71" s="38" t="s">
        <v>98</v>
      </c>
      <c r="J71" s="37">
        <v>871611960</v>
      </c>
      <c r="K71" s="37">
        <v>3.4666666666666699</v>
      </c>
      <c r="L71" s="37">
        <v>0.34666666666666701</v>
      </c>
      <c r="M71" s="40">
        <v>3</v>
      </c>
      <c r="N71" s="35"/>
      <c r="O71" s="35"/>
      <c r="P71" s="40">
        <v>6</v>
      </c>
      <c r="Q71" s="40">
        <v>3</v>
      </c>
      <c r="R71" s="40">
        <v>1</v>
      </c>
      <c r="S71" s="40">
        <v>3</v>
      </c>
      <c r="T71" s="40">
        <v>1</v>
      </c>
      <c r="U71" s="35"/>
      <c r="V71" s="35"/>
      <c r="W71" s="38" t="s">
        <v>27</v>
      </c>
      <c r="X71" s="35"/>
      <c r="Y71" s="35"/>
      <c r="Z71" s="38">
        <f t="shared" si="4"/>
        <v>17</v>
      </c>
      <c r="AA71" s="38">
        <f t="shared" si="5"/>
        <v>0</v>
      </c>
      <c r="AB71" s="38" t="s">
        <v>27</v>
      </c>
      <c r="AC71" s="38" t="s">
        <v>257</v>
      </c>
      <c r="AD71" s="37">
        <v>0</v>
      </c>
      <c r="AE71" s="37">
        <v>2</v>
      </c>
      <c r="AF71" s="37">
        <v>0</v>
      </c>
      <c r="AG71" s="37">
        <v>4</v>
      </c>
      <c r="AH71" s="38" t="s">
        <v>381</v>
      </c>
      <c r="AI71" s="37">
        <v>16</v>
      </c>
      <c r="AJ71" s="35"/>
      <c r="AK71" s="38" t="s">
        <v>382</v>
      </c>
      <c r="AL71" s="38">
        <f t="shared" si="6"/>
        <v>1</v>
      </c>
      <c r="AM71" s="38" t="s">
        <v>27</v>
      </c>
      <c r="AN71" s="38" t="s">
        <v>673</v>
      </c>
      <c r="AO71" s="37">
        <v>28</v>
      </c>
      <c r="AP71" s="38" t="s">
        <v>677</v>
      </c>
      <c r="AQ71" s="38" t="s">
        <v>685</v>
      </c>
      <c r="AR71" s="38" t="s">
        <v>27</v>
      </c>
      <c r="AS71" s="38" t="s">
        <v>686</v>
      </c>
      <c r="AT71" s="38" t="s">
        <v>27</v>
      </c>
      <c r="AU71" s="38" t="s">
        <v>27</v>
      </c>
      <c r="AV71" s="38" t="s">
        <v>27</v>
      </c>
      <c r="AW71" s="34"/>
      <c r="AX71" s="34" t="s">
        <v>747</v>
      </c>
      <c r="AY71" s="120">
        <v>4.3609999999999998</v>
      </c>
      <c r="AZ71" s="62">
        <v>4.9270000000000005</v>
      </c>
      <c r="BA71" s="50">
        <f t="shared" si="7"/>
        <v>0.88512279277450767</v>
      </c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</row>
    <row r="72" spans="1:87" ht="14.25" customHeight="1" x14ac:dyDescent="0.25">
      <c r="A72" s="37">
        <v>45</v>
      </c>
      <c r="B72" s="38" t="s">
        <v>78</v>
      </c>
      <c r="C72" s="38" t="s">
        <v>28</v>
      </c>
      <c r="D72" s="38" t="s">
        <v>31</v>
      </c>
      <c r="E72" s="38"/>
      <c r="F72" s="38" t="s">
        <v>30</v>
      </c>
      <c r="G72" s="37">
        <v>62</v>
      </c>
      <c r="H72" s="37">
        <v>150</v>
      </c>
      <c r="I72" s="38" t="s">
        <v>101</v>
      </c>
      <c r="J72" s="37">
        <v>17888851</v>
      </c>
      <c r="K72" s="37">
        <v>4.3333333333333304</v>
      </c>
      <c r="L72" s="37">
        <v>0.43333333333333302</v>
      </c>
      <c r="M72" s="40">
        <v>6</v>
      </c>
      <c r="N72" s="35"/>
      <c r="O72" s="47"/>
      <c r="P72" s="40">
        <v>13</v>
      </c>
      <c r="Q72" s="40">
        <v>7</v>
      </c>
      <c r="R72" s="40">
        <v>1</v>
      </c>
      <c r="S72" s="40">
        <v>7</v>
      </c>
      <c r="T72" s="40">
        <v>1</v>
      </c>
      <c r="U72" s="35"/>
      <c r="V72" s="40">
        <v>5.5</v>
      </c>
      <c r="W72" s="38" t="s">
        <v>27</v>
      </c>
      <c r="X72" s="40">
        <v>2.5</v>
      </c>
      <c r="Y72" s="40">
        <v>8</v>
      </c>
      <c r="Z72" s="38">
        <f t="shared" si="4"/>
        <v>51</v>
      </c>
      <c r="AA72" s="38">
        <f t="shared" si="5"/>
        <v>8</v>
      </c>
      <c r="AB72" s="38" t="s">
        <v>99</v>
      </c>
      <c r="AC72" s="38" t="s">
        <v>27</v>
      </c>
      <c r="AD72" s="37">
        <v>8</v>
      </c>
      <c r="AE72" s="37">
        <v>1</v>
      </c>
      <c r="AF72" s="37">
        <v>0</v>
      </c>
      <c r="AG72" s="37">
        <v>10</v>
      </c>
      <c r="AH72" s="38" t="s">
        <v>381</v>
      </c>
      <c r="AI72" s="37">
        <v>16</v>
      </c>
      <c r="AJ72" s="47"/>
      <c r="AK72" s="38" t="s">
        <v>383</v>
      </c>
      <c r="AL72" s="38">
        <f t="shared" si="6"/>
        <v>1</v>
      </c>
      <c r="AM72" s="38" t="s">
        <v>27</v>
      </c>
      <c r="AN72" s="38" t="s">
        <v>680</v>
      </c>
      <c r="AO72" s="37">
        <v>30</v>
      </c>
      <c r="AP72" s="38" t="s">
        <v>674</v>
      </c>
      <c r="AQ72" s="38" t="s">
        <v>687</v>
      </c>
      <c r="AR72" s="38" t="s">
        <v>27</v>
      </c>
      <c r="AS72" s="38" t="s">
        <v>688</v>
      </c>
      <c r="AT72" s="38" t="s">
        <v>27</v>
      </c>
      <c r="AU72" s="38" t="s">
        <v>27</v>
      </c>
      <c r="AV72" s="38" t="s">
        <v>27</v>
      </c>
      <c r="AW72" s="34"/>
      <c r="AX72" s="34" t="s">
        <v>747</v>
      </c>
      <c r="AY72" s="120">
        <v>9.0220000000000002</v>
      </c>
      <c r="AZ72" s="62">
        <v>9.5790000000000006</v>
      </c>
      <c r="BA72" s="50">
        <f t="shared" si="7"/>
        <v>0.94185196784633052</v>
      </c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</row>
    <row r="73" spans="1:87" ht="14.25" customHeight="1" x14ac:dyDescent="0.25">
      <c r="A73" s="37">
        <v>61</v>
      </c>
      <c r="B73" s="38" t="s">
        <v>78</v>
      </c>
      <c r="C73" s="38" t="s">
        <v>28</v>
      </c>
      <c r="D73" s="38" t="s">
        <v>31</v>
      </c>
      <c r="E73" s="38"/>
      <c r="F73" s="38" t="s">
        <v>30</v>
      </c>
      <c r="G73" s="37">
        <v>62</v>
      </c>
      <c r="H73" s="37">
        <v>150</v>
      </c>
      <c r="I73" s="38" t="s">
        <v>104</v>
      </c>
      <c r="J73" s="37">
        <v>134766397</v>
      </c>
      <c r="K73" s="37">
        <v>3.8666666666666698</v>
      </c>
      <c r="L73" s="37">
        <v>0.38666666666666699</v>
      </c>
      <c r="M73" s="39"/>
      <c r="N73" s="35"/>
      <c r="O73" s="35"/>
      <c r="P73" s="39"/>
      <c r="Q73" s="39"/>
      <c r="R73" s="35">
        <v>1</v>
      </c>
      <c r="S73" s="39"/>
      <c r="T73" s="39"/>
      <c r="U73" s="47"/>
      <c r="V73" s="39"/>
      <c r="W73" s="38" t="s">
        <v>27</v>
      </c>
      <c r="X73" s="39"/>
      <c r="Y73" s="39"/>
      <c r="Z73" s="38">
        <f t="shared" si="4"/>
        <v>1</v>
      </c>
      <c r="AA73" s="38">
        <f t="shared" si="5"/>
        <v>0</v>
      </c>
      <c r="AB73" s="38" t="s">
        <v>102</v>
      </c>
      <c r="AC73" s="38" t="s">
        <v>27</v>
      </c>
      <c r="AD73" s="37">
        <v>0</v>
      </c>
      <c r="AE73" s="37">
        <v>0</v>
      </c>
      <c r="AF73" s="37">
        <v>0</v>
      </c>
      <c r="AG73" s="37">
        <v>0</v>
      </c>
      <c r="AH73" s="38" t="s">
        <v>381</v>
      </c>
      <c r="AI73" s="37">
        <v>16</v>
      </c>
      <c r="AJ73" s="47"/>
      <c r="AK73" s="38" t="s">
        <v>91</v>
      </c>
      <c r="AL73" s="38">
        <f t="shared" si="6"/>
        <v>1</v>
      </c>
      <c r="AM73" s="38" t="s">
        <v>27</v>
      </c>
      <c r="AN73" s="38" t="s">
        <v>673</v>
      </c>
      <c r="AO73" s="37">
        <v>20</v>
      </c>
      <c r="AP73" s="38" t="s">
        <v>674</v>
      </c>
      <c r="AQ73" s="38" t="s">
        <v>689</v>
      </c>
      <c r="AR73" s="38" t="s">
        <v>27</v>
      </c>
      <c r="AS73" s="38" t="s">
        <v>27</v>
      </c>
      <c r="AT73" s="38" t="s">
        <v>27</v>
      </c>
      <c r="AU73" s="38" t="s">
        <v>27</v>
      </c>
      <c r="AV73" s="38" t="s">
        <v>27</v>
      </c>
      <c r="AW73" s="34"/>
      <c r="AX73" s="34" t="s">
        <v>747</v>
      </c>
      <c r="AY73" s="120">
        <v>3.4569999999999999</v>
      </c>
      <c r="AZ73" s="62">
        <v>5.2960000000000003</v>
      </c>
      <c r="BA73" s="50">
        <f t="shared" si="7"/>
        <v>0.65275679758308147</v>
      </c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</row>
    <row r="74" spans="1:87" ht="14.25" customHeight="1" x14ac:dyDescent="0.25">
      <c r="A74" s="37">
        <v>84</v>
      </c>
      <c r="B74" s="38" t="s">
        <v>78</v>
      </c>
      <c r="C74" s="38" t="s">
        <v>26</v>
      </c>
      <c r="D74" s="38" t="s">
        <v>31</v>
      </c>
      <c r="E74" s="38"/>
      <c r="F74" s="38" t="s">
        <v>30</v>
      </c>
      <c r="G74" s="37">
        <v>62</v>
      </c>
      <c r="H74" s="37">
        <v>150</v>
      </c>
      <c r="I74" s="38" t="s">
        <v>106</v>
      </c>
      <c r="J74" s="37">
        <v>90153375</v>
      </c>
      <c r="K74" s="37">
        <v>4.1333333333333302</v>
      </c>
      <c r="L74" s="37">
        <v>0.413333333333333</v>
      </c>
      <c r="M74" s="37">
        <v>9</v>
      </c>
      <c r="N74" s="35"/>
      <c r="O74" s="37">
        <v>8</v>
      </c>
      <c r="P74" s="37">
        <v>21</v>
      </c>
      <c r="Q74" s="37">
        <v>12</v>
      </c>
      <c r="R74" s="40">
        <v>1</v>
      </c>
      <c r="S74" s="37">
        <v>12</v>
      </c>
      <c r="T74" s="37">
        <v>1</v>
      </c>
      <c r="U74" s="37">
        <v>1</v>
      </c>
      <c r="V74" s="40">
        <v>4.5</v>
      </c>
      <c r="W74" s="38" t="s">
        <v>27</v>
      </c>
      <c r="X74" s="40">
        <v>1.5</v>
      </c>
      <c r="Y74" s="37">
        <v>7</v>
      </c>
      <c r="Z74" s="38">
        <f t="shared" si="4"/>
        <v>78</v>
      </c>
      <c r="AA74" s="38">
        <f t="shared" si="5"/>
        <v>7</v>
      </c>
      <c r="AB74" s="38" t="s">
        <v>765</v>
      </c>
      <c r="AC74" s="38" t="s">
        <v>27</v>
      </c>
      <c r="AD74" s="37">
        <v>11</v>
      </c>
      <c r="AE74" s="37">
        <v>19</v>
      </c>
      <c r="AF74" s="37">
        <v>4</v>
      </c>
      <c r="AG74" s="37">
        <v>51</v>
      </c>
      <c r="AH74" s="38" t="s">
        <v>86</v>
      </c>
      <c r="AI74" s="37">
        <v>3</v>
      </c>
      <c r="AJ74" s="37">
        <v>1</v>
      </c>
      <c r="AK74" s="38" t="s">
        <v>384</v>
      </c>
      <c r="AL74" s="38">
        <f t="shared" si="6"/>
        <v>1</v>
      </c>
      <c r="AM74" s="38" t="s">
        <v>27</v>
      </c>
      <c r="AN74" s="38" t="s">
        <v>673</v>
      </c>
      <c r="AO74" s="37">
        <v>18</v>
      </c>
      <c r="AP74" s="38" t="s">
        <v>677</v>
      </c>
      <c r="AQ74" s="38" t="s">
        <v>690</v>
      </c>
      <c r="AR74" s="38" t="s">
        <v>27</v>
      </c>
      <c r="AS74" s="38" t="s">
        <v>27</v>
      </c>
      <c r="AT74" s="38" t="s">
        <v>27</v>
      </c>
      <c r="AU74" s="38" t="s">
        <v>27</v>
      </c>
      <c r="AV74" s="38" t="s">
        <v>27</v>
      </c>
      <c r="AW74" s="34"/>
      <c r="AX74" s="34" t="s">
        <v>747</v>
      </c>
      <c r="AY74" s="120">
        <v>12.456</v>
      </c>
      <c r="AZ74" s="62">
        <v>13.738</v>
      </c>
      <c r="BA74" s="50">
        <f t="shared" si="7"/>
        <v>0.90668219537050521</v>
      </c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</row>
    <row r="75" spans="1:87" ht="14.25" customHeight="1" x14ac:dyDescent="0.25">
      <c r="A75" s="37">
        <v>111</v>
      </c>
      <c r="B75" s="38" t="s">
        <v>78</v>
      </c>
      <c r="C75" s="38" t="s">
        <v>28</v>
      </c>
      <c r="D75" s="38" t="s">
        <v>31</v>
      </c>
      <c r="E75" s="38"/>
      <c r="F75" s="38" t="s">
        <v>30</v>
      </c>
      <c r="G75" s="37">
        <v>62</v>
      </c>
      <c r="H75" s="37">
        <v>150</v>
      </c>
      <c r="I75" s="38" t="s">
        <v>114</v>
      </c>
      <c r="J75" s="37">
        <v>17888853</v>
      </c>
      <c r="K75" s="37">
        <v>3.8666666666666698</v>
      </c>
      <c r="L75" s="37">
        <v>0.38666666666666699</v>
      </c>
      <c r="M75" s="40">
        <v>1</v>
      </c>
      <c r="N75" s="35"/>
      <c r="O75" s="35"/>
      <c r="P75" s="40">
        <v>2</v>
      </c>
      <c r="Q75" s="40">
        <v>1</v>
      </c>
      <c r="R75" s="40">
        <v>1</v>
      </c>
      <c r="S75" s="40">
        <v>1</v>
      </c>
      <c r="T75" s="40">
        <v>1</v>
      </c>
      <c r="U75" s="35"/>
      <c r="V75" s="35"/>
      <c r="W75" s="38" t="s">
        <v>27</v>
      </c>
      <c r="X75" s="35"/>
      <c r="Y75" s="47"/>
      <c r="Z75" s="38">
        <f t="shared" si="4"/>
        <v>7</v>
      </c>
      <c r="AA75" s="38">
        <f t="shared" si="5"/>
        <v>0</v>
      </c>
      <c r="AB75" s="38" t="s">
        <v>102</v>
      </c>
      <c r="AC75" s="38" t="s">
        <v>257</v>
      </c>
      <c r="AD75" s="37">
        <v>4</v>
      </c>
      <c r="AE75" s="37">
        <v>2</v>
      </c>
      <c r="AF75" s="37">
        <v>0</v>
      </c>
      <c r="AG75" s="37">
        <v>8</v>
      </c>
      <c r="AH75" s="38" t="s">
        <v>381</v>
      </c>
      <c r="AI75" s="37">
        <v>16</v>
      </c>
      <c r="AJ75" s="35"/>
      <c r="AK75" s="38" t="s">
        <v>386</v>
      </c>
      <c r="AL75" s="38">
        <f t="shared" si="6"/>
        <v>1</v>
      </c>
      <c r="AM75" s="38" t="s">
        <v>27</v>
      </c>
      <c r="AN75" s="38" t="s">
        <v>680</v>
      </c>
      <c r="AO75" s="37">
        <v>30</v>
      </c>
      <c r="AP75" s="38" t="s">
        <v>674</v>
      </c>
      <c r="AQ75" s="38" t="s">
        <v>687</v>
      </c>
      <c r="AR75" s="38" t="s">
        <v>27</v>
      </c>
      <c r="AS75" s="38" t="s">
        <v>688</v>
      </c>
      <c r="AT75" s="38" t="s">
        <v>27</v>
      </c>
      <c r="AU75" s="38" t="s">
        <v>27</v>
      </c>
      <c r="AV75" s="38" t="s">
        <v>27</v>
      </c>
      <c r="AW75" s="34"/>
      <c r="AX75" s="34" t="s">
        <v>748</v>
      </c>
      <c r="AY75" s="120">
        <v>2.823</v>
      </c>
      <c r="AZ75" s="62">
        <v>3.24</v>
      </c>
      <c r="BA75" s="50">
        <f t="shared" si="7"/>
        <v>0.87129629629629624</v>
      </c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</row>
    <row r="76" spans="1:87" ht="14.25" customHeight="1" x14ac:dyDescent="0.25">
      <c r="A76" s="37">
        <v>158</v>
      </c>
      <c r="B76" s="38" t="s">
        <v>78</v>
      </c>
      <c r="C76" s="38" t="s">
        <v>26</v>
      </c>
      <c r="D76" s="38" t="s">
        <v>31</v>
      </c>
      <c r="E76" s="38"/>
      <c r="F76" s="38" t="s">
        <v>30</v>
      </c>
      <c r="G76" s="37">
        <v>62</v>
      </c>
      <c r="H76" s="37">
        <v>150</v>
      </c>
      <c r="I76" s="38" t="s">
        <v>121</v>
      </c>
      <c r="J76" s="37">
        <v>8870124178</v>
      </c>
      <c r="K76" s="37">
        <v>4.8</v>
      </c>
      <c r="L76" s="37">
        <v>0.48</v>
      </c>
      <c r="M76" s="39"/>
      <c r="N76" s="35"/>
      <c r="O76" s="35"/>
      <c r="P76" s="39"/>
      <c r="Q76" s="39"/>
      <c r="R76" s="47">
        <v>1</v>
      </c>
      <c r="S76" s="39"/>
      <c r="T76" s="39"/>
      <c r="U76" s="39"/>
      <c r="V76" s="39"/>
      <c r="W76" s="38" t="s">
        <v>27</v>
      </c>
      <c r="X76" s="39"/>
      <c r="Y76" s="39"/>
      <c r="Z76" s="38">
        <f t="shared" si="4"/>
        <v>1</v>
      </c>
      <c r="AA76" s="38">
        <f t="shared" si="5"/>
        <v>0</v>
      </c>
      <c r="AB76" s="38" t="s">
        <v>89</v>
      </c>
      <c r="AC76" s="38" t="s">
        <v>27</v>
      </c>
      <c r="AD76" s="37">
        <v>0</v>
      </c>
      <c r="AE76" s="37">
        <v>0</v>
      </c>
      <c r="AF76" s="37">
        <v>0</v>
      </c>
      <c r="AG76" s="37">
        <v>0</v>
      </c>
      <c r="AH76" s="38" t="s">
        <v>381</v>
      </c>
      <c r="AI76" s="37">
        <v>16</v>
      </c>
      <c r="AJ76" s="39"/>
      <c r="AK76" s="38" t="s">
        <v>390</v>
      </c>
      <c r="AL76" s="38">
        <f t="shared" si="6"/>
        <v>1</v>
      </c>
      <c r="AM76" s="38" t="s">
        <v>27</v>
      </c>
      <c r="AN76" s="38" t="s">
        <v>673</v>
      </c>
      <c r="AO76" s="37">
        <v>21</v>
      </c>
      <c r="AP76" s="38" t="s">
        <v>677</v>
      </c>
      <c r="AQ76" s="38" t="s">
        <v>693</v>
      </c>
      <c r="AR76" s="38" t="s">
        <v>27</v>
      </c>
      <c r="AS76" s="38" t="s">
        <v>27</v>
      </c>
      <c r="AT76" s="38" t="s">
        <v>27</v>
      </c>
      <c r="AU76" s="38" t="s">
        <v>27</v>
      </c>
      <c r="AV76" s="38" t="s">
        <v>27</v>
      </c>
      <c r="AW76" s="34"/>
      <c r="AX76" s="34" t="s">
        <v>747</v>
      </c>
      <c r="AY76" s="120">
        <v>7.3780000000000001</v>
      </c>
      <c r="AZ76" s="62">
        <v>8.5640000000000001</v>
      </c>
      <c r="BA76" s="50">
        <f t="shared" si="7"/>
        <v>0.86151331153666511</v>
      </c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</row>
    <row r="77" spans="1:87" ht="14.25" customHeight="1" x14ac:dyDescent="0.25">
      <c r="A77" s="37">
        <v>174</v>
      </c>
      <c r="B77" s="38" t="s">
        <v>78</v>
      </c>
      <c r="C77" s="38" t="s">
        <v>28</v>
      </c>
      <c r="D77" s="38" t="s">
        <v>31</v>
      </c>
      <c r="E77" s="38"/>
      <c r="F77" s="38" t="s">
        <v>30</v>
      </c>
      <c r="G77" s="37">
        <v>62</v>
      </c>
      <c r="H77" s="37">
        <v>150</v>
      </c>
      <c r="I77" s="38" t="s">
        <v>122</v>
      </c>
      <c r="J77" s="37">
        <v>10184154</v>
      </c>
      <c r="K77" s="37">
        <v>3.8666666666666698</v>
      </c>
      <c r="L77" s="37">
        <v>0.38666666666666699</v>
      </c>
      <c r="M77" s="40">
        <v>4</v>
      </c>
      <c r="N77" s="35"/>
      <c r="O77" s="47"/>
      <c r="P77" s="40">
        <v>10</v>
      </c>
      <c r="Q77" s="40">
        <v>6</v>
      </c>
      <c r="R77" s="40">
        <v>3</v>
      </c>
      <c r="S77" s="40">
        <v>6</v>
      </c>
      <c r="T77" s="40">
        <v>1</v>
      </c>
      <c r="U77" s="40">
        <v>1</v>
      </c>
      <c r="V77" s="40">
        <v>2</v>
      </c>
      <c r="W77" s="38" t="s">
        <v>27</v>
      </c>
      <c r="X77" s="40">
        <v>2</v>
      </c>
      <c r="Y77" s="40">
        <v>5</v>
      </c>
      <c r="Z77" s="38">
        <f t="shared" si="4"/>
        <v>40</v>
      </c>
      <c r="AA77" s="38">
        <f t="shared" si="5"/>
        <v>5</v>
      </c>
      <c r="AB77" s="38" t="s">
        <v>102</v>
      </c>
      <c r="AC77" s="38" t="s">
        <v>27</v>
      </c>
      <c r="AD77" s="37">
        <v>8</v>
      </c>
      <c r="AE77" s="37">
        <v>1</v>
      </c>
      <c r="AF77" s="37">
        <v>2</v>
      </c>
      <c r="AG77" s="37">
        <v>13</v>
      </c>
      <c r="AH77" s="38" t="s">
        <v>381</v>
      </c>
      <c r="AI77" s="37">
        <v>16</v>
      </c>
      <c r="AJ77" s="47"/>
      <c r="AK77" s="38" t="s">
        <v>391</v>
      </c>
      <c r="AL77" s="38">
        <f t="shared" si="6"/>
        <v>1</v>
      </c>
      <c r="AM77" s="38" t="s">
        <v>27</v>
      </c>
      <c r="AN77" s="38" t="s">
        <v>680</v>
      </c>
      <c r="AO77" s="37">
        <v>25</v>
      </c>
      <c r="AP77" s="38" t="s">
        <v>677</v>
      </c>
      <c r="AQ77" s="38" t="s">
        <v>694</v>
      </c>
      <c r="AR77" s="38" t="s">
        <v>27</v>
      </c>
      <c r="AS77" s="38" t="s">
        <v>27</v>
      </c>
      <c r="AT77" s="38" t="s">
        <v>692</v>
      </c>
      <c r="AU77" s="38" t="s">
        <v>27</v>
      </c>
      <c r="AV77" s="38" t="s">
        <v>27</v>
      </c>
      <c r="AW77" s="34"/>
      <c r="AX77" s="34" t="s">
        <v>747</v>
      </c>
      <c r="AY77" s="120">
        <v>2.496</v>
      </c>
      <c r="AZ77" s="62">
        <v>11.64</v>
      </c>
      <c r="BA77" s="50">
        <f t="shared" si="7"/>
        <v>0.21443298969072164</v>
      </c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</row>
    <row r="78" spans="1:87" ht="14.25" customHeight="1" x14ac:dyDescent="0.25">
      <c r="A78" s="37">
        <v>190</v>
      </c>
      <c r="B78" s="38" t="s">
        <v>78</v>
      </c>
      <c r="C78" s="38" t="s">
        <v>26</v>
      </c>
      <c r="D78" s="38" t="s">
        <v>31</v>
      </c>
      <c r="E78" s="38"/>
      <c r="F78" s="38" t="s">
        <v>30</v>
      </c>
      <c r="G78" s="37">
        <v>62</v>
      </c>
      <c r="H78" s="37">
        <v>150</v>
      </c>
      <c r="I78" s="38" t="s">
        <v>124</v>
      </c>
      <c r="J78" s="37">
        <v>1391113645</v>
      </c>
      <c r="K78" s="37">
        <v>4.8</v>
      </c>
      <c r="L78" s="37">
        <v>0.48</v>
      </c>
      <c r="M78" s="39"/>
      <c r="N78" s="35"/>
      <c r="O78" s="47"/>
      <c r="P78" s="39"/>
      <c r="Q78" s="39"/>
      <c r="R78" s="47">
        <v>1</v>
      </c>
      <c r="S78" s="39"/>
      <c r="T78" s="39"/>
      <c r="U78" s="39"/>
      <c r="V78" s="35"/>
      <c r="W78" s="38" t="s">
        <v>27</v>
      </c>
      <c r="X78" s="35"/>
      <c r="Y78" s="39"/>
      <c r="Z78" s="38">
        <f t="shared" si="4"/>
        <v>1</v>
      </c>
      <c r="AA78" s="38">
        <f t="shared" si="5"/>
        <v>0</v>
      </c>
      <c r="AB78" s="38" t="s">
        <v>89</v>
      </c>
      <c r="AC78" s="38" t="s">
        <v>27</v>
      </c>
      <c r="AD78" s="37">
        <v>0</v>
      </c>
      <c r="AE78" s="37">
        <v>0</v>
      </c>
      <c r="AF78" s="37">
        <v>0</v>
      </c>
      <c r="AG78" s="37">
        <v>0</v>
      </c>
      <c r="AH78" s="38" t="s">
        <v>381</v>
      </c>
      <c r="AI78" s="37">
        <v>16</v>
      </c>
      <c r="AJ78" s="35"/>
      <c r="AK78" s="38" t="s">
        <v>392</v>
      </c>
      <c r="AL78" s="38">
        <f t="shared" si="6"/>
        <v>1</v>
      </c>
      <c r="AM78" s="38" t="s">
        <v>27</v>
      </c>
      <c r="AN78" s="38" t="s">
        <v>680</v>
      </c>
      <c r="AO78" s="37">
        <v>24</v>
      </c>
      <c r="AP78" s="38" t="s">
        <v>677</v>
      </c>
      <c r="AQ78" s="38" t="s">
        <v>691</v>
      </c>
      <c r="AR78" s="38" t="s">
        <v>695</v>
      </c>
      <c r="AS78" s="38" t="s">
        <v>27</v>
      </c>
      <c r="AT78" s="38" t="s">
        <v>692</v>
      </c>
      <c r="AU78" s="38" t="s">
        <v>695</v>
      </c>
      <c r="AV78" s="38" t="s">
        <v>27</v>
      </c>
      <c r="AW78" s="34"/>
      <c r="AX78" s="34" t="s">
        <v>747</v>
      </c>
      <c r="AY78" s="120">
        <v>5.2910000000000004</v>
      </c>
      <c r="AZ78" s="62">
        <v>7.0750000000000002</v>
      </c>
      <c r="BA78" s="50">
        <f t="shared" si="7"/>
        <v>0.74784452296819792</v>
      </c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</row>
    <row r="79" spans="1:87" ht="14.25" customHeight="1" x14ac:dyDescent="0.25">
      <c r="A79" s="37">
        <v>206</v>
      </c>
      <c r="B79" s="38" t="s">
        <v>78</v>
      </c>
      <c r="C79" s="38" t="s">
        <v>26</v>
      </c>
      <c r="D79" s="38" t="s">
        <v>31</v>
      </c>
      <c r="E79" s="38"/>
      <c r="F79" s="38" t="s">
        <v>30</v>
      </c>
      <c r="G79" s="37">
        <v>62</v>
      </c>
      <c r="H79" s="37">
        <v>150</v>
      </c>
      <c r="I79" s="38" t="s">
        <v>126</v>
      </c>
      <c r="J79" s="37">
        <v>8916155192</v>
      </c>
      <c r="K79" s="37">
        <v>4.8</v>
      </c>
      <c r="L79" s="37">
        <v>0.48</v>
      </c>
      <c r="M79" s="39"/>
      <c r="N79" s="35"/>
      <c r="O79" s="35"/>
      <c r="P79" s="39"/>
      <c r="Q79" s="39"/>
      <c r="R79" s="47">
        <v>1</v>
      </c>
      <c r="S79" s="39"/>
      <c r="T79" s="39"/>
      <c r="U79" s="47"/>
      <c r="V79" s="47"/>
      <c r="W79" s="38" t="s">
        <v>27</v>
      </c>
      <c r="X79" s="47"/>
      <c r="Y79" s="47"/>
      <c r="Z79" s="38">
        <f t="shared" si="4"/>
        <v>1</v>
      </c>
      <c r="AA79" s="38">
        <f t="shared" si="5"/>
        <v>0</v>
      </c>
      <c r="AB79" s="38" t="s">
        <v>89</v>
      </c>
      <c r="AC79" s="38" t="s">
        <v>27</v>
      </c>
      <c r="AD79" s="37">
        <v>0</v>
      </c>
      <c r="AE79" s="37">
        <v>0</v>
      </c>
      <c r="AF79" s="37">
        <v>0</v>
      </c>
      <c r="AG79" s="37">
        <v>0</v>
      </c>
      <c r="AH79" s="38" t="s">
        <v>381</v>
      </c>
      <c r="AI79" s="37">
        <v>16</v>
      </c>
      <c r="AJ79" s="39"/>
      <c r="AK79" s="38" t="s">
        <v>91</v>
      </c>
      <c r="AL79" s="38">
        <f t="shared" si="6"/>
        <v>1</v>
      </c>
      <c r="AM79" s="38" t="s">
        <v>27</v>
      </c>
      <c r="AN79" s="38" t="s">
        <v>680</v>
      </c>
      <c r="AO79" s="40">
        <v>30</v>
      </c>
      <c r="AP79" s="38" t="s">
        <v>677</v>
      </c>
      <c r="AQ79" s="38" t="s">
        <v>697</v>
      </c>
      <c r="AR79" s="38" t="s">
        <v>27</v>
      </c>
      <c r="AS79" s="38" t="s">
        <v>27</v>
      </c>
      <c r="AT79" s="38" t="s">
        <v>27</v>
      </c>
      <c r="AU79" s="38" t="s">
        <v>27</v>
      </c>
      <c r="AV79" s="38" t="s">
        <v>27</v>
      </c>
      <c r="AW79" s="34"/>
      <c r="AX79" s="34" t="s">
        <v>746</v>
      </c>
      <c r="AY79" s="120">
        <v>10.7</v>
      </c>
      <c r="AZ79" s="62">
        <v>11.654</v>
      </c>
      <c r="BA79" s="50">
        <f t="shared" si="7"/>
        <v>0.91813969452548472</v>
      </c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</row>
    <row r="80" spans="1:87" ht="14.25" customHeight="1" x14ac:dyDescent="0.25">
      <c r="A80" s="37">
        <v>222</v>
      </c>
      <c r="B80" s="38" t="s">
        <v>78</v>
      </c>
      <c r="C80" s="38" t="s">
        <v>26</v>
      </c>
      <c r="D80" s="38" t="s">
        <v>31</v>
      </c>
      <c r="E80" s="38"/>
      <c r="F80" s="38" t="s">
        <v>30</v>
      </c>
      <c r="G80" s="37">
        <v>62</v>
      </c>
      <c r="H80" s="37">
        <v>150</v>
      </c>
      <c r="I80" s="38" t="s">
        <v>128</v>
      </c>
      <c r="J80" s="37">
        <v>9591208203</v>
      </c>
      <c r="K80" s="37">
        <v>4.8</v>
      </c>
      <c r="L80" s="37">
        <v>0.48</v>
      </c>
      <c r="M80" s="37">
        <v>1</v>
      </c>
      <c r="N80" s="35"/>
      <c r="O80" s="47"/>
      <c r="P80" s="37">
        <v>1</v>
      </c>
      <c r="Q80" s="39"/>
      <c r="R80" s="37">
        <v>1</v>
      </c>
      <c r="S80" s="39"/>
      <c r="T80" s="37">
        <v>1</v>
      </c>
      <c r="U80" s="47"/>
      <c r="V80" s="47"/>
      <c r="W80" s="38" t="s">
        <v>27</v>
      </c>
      <c r="X80" s="47"/>
      <c r="Y80" s="39"/>
      <c r="Z80" s="38">
        <f t="shared" si="4"/>
        <v>4</v>
      </c>
      <c r="AA80" s="38">
        <f t="shared" si="5"/>
        <v>0</v>
      </c>
      <c r="AB80" s="38" t="s">
        <v>89</v>
      </c>
      <c r="AC80" s="38" t="s">
        <v>27</v>
      </c>
      <c r="AD80" s="37">
        <v>2</v>
      </c>
      <c r="AE80" s="37">
        <v>1</v>
      </c>
      <c r="AF80" s="37">
        <v>0</v>
      </c>
      <c r="AG80" s="37">
        <v>5</v>
      </c>
      <c r="AH80" s="38" t="s">
        <v>381</v>
      </c>
      <c r="AI80" s="37">
        <v>16</v>
      </c>
      <c r="AJ80" s="47"/>
      <c r="AK80" s="38" t="s">
        <v>393</v>
      </c>
      <c r="AL80" s="38">
        <f t="shared" si="6"/>
        <v>1</v>
      </c>
      <c r="AM80" s="38" t="s">
        <v>27</v>
      </c>
      <c r="AN80" s="38" t="s">
        <v>680</v>
      </c>
      <c r="AO80" s="37">
        <v>33</v>
      </c>
      <c r="AP80" s="38" t="s">
        <v>677</v>
      </c>
      <c r="AQ80" s="38" t="s">
        <v>698</v>
      </c>
      <c r="AR80" s="38" t="s">
        <v>27</v>
      </c>
      <c r="AS80" s="38" t="s">
        <v>699</v>
      </c>
      <c r="AT80" s="38" t="s">
        <v>27</v>
      </c>
      <c r="AU80" s="38" t="s">
        <v>27</v>
      </c>
      <c r="AV80" s="38" t="s">
        <v>27</v>
      </c>
      <c r="AW80" s="34"/>
      <c r="AX80" s="34" t="s">
        <v>748</v>
      </c>
      <c r="AY80" s="120">
        <v>15.874000000000001</v>
      </c>
      <c r="AZ80" s="62">
        <v>17.626000000000001</v>
      </c>
      <c r="BA80" s="50">
        <f t="shared" si="7"/>
        <v>0.90060138431862014</v>
      </c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</row>
    <row r="81" spans="1:87" ht="14.25" customHeight="1" x14ac:dyDescent="0.25">
      <c r="A81" s="37">
        <v>239</v>
      </c>
      <c r="B81" s="38" t="s">
        <v>78</v>
      </c>
      <c r="C81" s="38" t="s">
        <v>26</v>
      </c>
      <c r="D81" s="38" t="s">
        <v>31</v>
      </c>
      <c r="E81" s="38"/>
      <c r="F81" s="38" t="s">
        <v>30</v>
      </c>
      <c r="G81" s="37">
        <v>62</v>
      </c>
      <c r="H81" s="37">
        <v>150</v>
      </c>
      <c r="I81" s="38" t="s">
        <v>130</v>
      </c>
      <c r="J81" s="37">
        <v>3712062108</v>
      </c>
      <c r="K81" s="37">
        <v>4.8</v>
      </c>
      <c r="L81" s="37">
        <v>0.48</v>
      </c>
      <c r="M81" s="40">
        <v>10</v>
      </c>
      <c r="N81" s="47"/>
      <c r="O81" s="47"/>
      <c r="P81" s="40">
        <v>22</v>
      </c>
      <c r="Q81" s="40">
        <v>12</v>
      </c>
      <c r="R81" s="40">
        <v>1</v>
      </c>
      <c r="S81" s="40">
        <v>12</v>
      </c>
      <c r="T81" s="40">
        <v>1</v>
      </c>
      <c r="U81" s="40">
        <v>4</v>
      </c>
      <c r="V81" s="40">
        <v>2</v>
      </c>
      <c r="W81" s="38" t="s">
        <v>27</v>
      </c>
      <c r="X81" s="47"/>
      <c r="Y81" s="40">
        <v>6</v>
      </c>
      <c r="Z81" s="38">
        <f t="shared" si="4"/>
        <v>70</v>
      </c>
      <c r="AA81" s="38">
        <f t="shared" si="5"/>
        <v>6</v>
      </c>
      <c r="AB81" s="38" t="s">
        <v>89</v>
      </c>
      <c r="AC81" s="38" t="s">
        <v>27</v>
      </c>
      <c r="AD81" s="37">
        <v>2</v>
      </c>
      <c r="AE81" s="37">
        <v>4</v>
      </c>
      <c r="AF81" s="37">
        <v>1</v>
      </c>
      <c r="AG81" s="37">
        <v>9</v>
      </c>
      <c r="AH81" s="38" t="s">
        <v>381</v>
      </c>
      <c r="AI81" s="37">
        <v>16</v>
      </c>
      <c r="AJ81" s="47"/>
      <c r="AK81" s="38" t="s">
        <v>394</v>
      </c>
      <c r="AL81" s="38">
        <f t="shared" si="6"/>
        <v>1</v>
      </c>
      <c r="AM81" s="38" t="s">
        <v>27</v>
      </c>
      <c r="AN81" s="38" t="s">
        <v>680</v>
      </c>
      <c r="AO81" s="37">
        <v>28</v>
      </c>
      <c r="AP81" s="38" t="s">
        <v>677</v>
      </c>
      <c r="AQ81" s="38" t="s">
        <v>700</v>
      </c>
      <c r="AR81" s="38" t="s">
        <v>695</v>
      </c>
      <c r="AS81" s="38" t="s">
        <v>701</v>
      </c>
      <c r="AT81" s="38" t="s">
        <v>27</v>
      </c>
      <c r="AU81" s="38" t="s">
        <v>27</v>
      </c>
      <c r="AV81" s="38" t="s">
        <v>27</v>
      </c>
      <c r="AW81" s="34"/>
      <c r="AX81" s="34" t="s">
        <v>747</v>
      </c>
      <c r="AY81" s="120">
        <v>14.926</v>
      </c>
      <c r="AZ81" s="62">
        <v>15.874000000000001</v>
      </c>
      <c r="BA81" s="50">
        <f t="shared" si="7"/>
        <v>0.94027970265843519</v>
      </c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</row>
    <row r="82" spans="1:87" ht="14.25" customHeight="1" x14ac:dyDescent="0.25">
      <c r="A82" s="37">
        <v>255</v>
      </c>
      <c r="B82" s="38" t="s">
        <v>78</v>
      </c>
      <c r="C82" s="38" t="s">
        <v>26</v>
      </c>
      <c r="D82" s="38" t="s">
        <v>31</v>
      </c>
      <c r="E82" s="38"/>
      <c r="F82" s="38" t="s">
        <v>30</v>
      </c>
      <c r="G82" s="37">
        <v>62</v>
      </c>
      <c r="H82" s="37">
        <v>150</v>
      </c>
      <c r="I82" s="38" t="s">
        <v>130</v>
      </c>
      <c r="J82" s="37">
        <v>3712062108</v>
      </c>
      <c r="K82" s="37">
        <v>4.1333333333333302</v>
      </c>
      <c r="L82" s="37">
        <v>0.413333333333333</v>
      </c>
      <c r="M82" s="37">
        <v>3</v>
      </c>
      <c r="N82" s="35"/>
      <c r="O82" s="35"/>
      <c r="P82" s="37">
        <v>7</v>
      </c>
      <c r="Q82" s="40">
        <v>4</v>
      </c>
      <c r="R82" s="37">
        <v>3</v>
      </c>
      <c r="S82" s="40">
        <v>4</v>
      </c>
      <c r="T82" s="37">
        <v>1</v>
      </c>
      <c r="U82" s="35"/>
      <c r="V82" s="40">
        <v>2</v>
      </c>
      <c r="W82" s="38" t="s">
        <v>27</v>
      </c>
      <c r="X82" s="40">
        <v>1</v>
      </c>
      <c r="Y82" s="40">
        <v>3</v>
      </c>
      <c r="Z82" s="38">
        <f t="shared" si="4"/>
        <v>28</v>
      </c>
      <c r="AA82" s="38">
        <f t="shared" si="5"/>
        <v>3</v>
      </c>
      <c r="AB82" s="38" t="s">
        <v>765</v>
      </c>
      <c r="AC82" s="38" t="s">
        <v>27</v>
      </c>
      <c r="AD82" s="37">
        <v>2</v>
      </c>
      <c r="AE82" s="37">
        <v>2</v>
      </c>
      <c r="AF82" s="37">
        <v>1</v>
      </c>
      <c r="AG82" s="37">
        <v>6</v>
      </c>
      <c r="AH82" s="38" t="s">
        <v>381</v>
      </c>
      <c r="AI82" s="37">
        <v>16</v>
      </c>
      <c r="AJ82" s="35"/>
      <c r="AK82" s="38" t="s">
        <v>395</v>
      </c>
      <c r="AL82" s="38">
        <f t="shared" si="6"/>
        <v>1</v>
      </c>
      <c r="AM82" s="38" t="s">
        <v>27</v>
      </c>
      <c r="AN82" s="38" t="s">
        <v>680</v>
      </c>
      <c r="AO82" s="37">
        <v>28</v>
      </c>
      <c r="AP82" s="38" t="s">
        <v>677</v>
      </c>
      <c r="AQ82" s="38" t="s">
        <v>700</v>
      </c>
      <c r="AR82" s="38" t="s">
        <v>695</v>
      </c>
      <c r="AS82" s="38" t="s">
        <v>701</v>
      </c>
      <c r="AT82" s="38" t="s">
        <v>27</v>
      </c>
      <c r="AU82" s="38" t="s">
        <v>27</v>
      </c>
      <c r="AV82" s="38" t="s">
        <v>27</v>
      </c>
      <c r="AW82" s="34"/>
      <c r="AX82" s="34" t="s">
        <v>748</v>
      </c>
      <c r="AY82" s="120">
        <v>4.5379999999999994</v>
      </c>
      <c r="AZ82" s="62">
        <v>17.021000000000001</v>
      </c>
      <c r="BA82" s="50">
        <f t="shared" si="7"/>
        <v>0.26661183244227715</v>
      </c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</row>
    <row r="83" spans="1:87" ht="14.25" customHeight="1" x14ac:dyDescent="0.25">
      <c r="A83" s="37">
        <v>273</v>
      </c>
      <c r="B83" s="38" t="s">
        <v>78</v>
      </c>
      <c r="C83" s="38" t="s">
        <v>26</v>
      </c>
      <c r="D83" s="38" t="s">
        <v>31</v>
      </c>
      <c r="E83" s="38"/>
      <c r="F83" s="38" t="s">
        <v>30</v>
      </c>
      <c r="G83" s="37">
        <v>62</v>
      </c>
      <c r="H83" s="37">
        <v>150</v>
      </c>
      <c r="I83" s="38" t="s">
        <v>134</v>
      </c>
      <c r="J83" s="37">
        <v>828360120</v>
      </c>
      <c r="K83" s="37">
        <v>4.8</v>
      </c>
      <c r="L83" s="37">
        <v>0.48</v>
      </c>
      <c r="M83" s="47"/>
      <c r="N83" s="35"/>
      <c r="O83" s="35"/>
      <c r="P83" s="47"/>
      <c r="Q83" s="47"/>
      <c r="R83" s="35">
        <v>1</v>
      </c>
      <c r="S83" s="47"/>
      <c r="T83" s="47"/>
      <c r="U83" s="47"/>
      <c r="V83" s="47"/>
      <c r="W83" s="38" t="s">
        <v>27</v>
      </c>
      <c r="X83" s="47"/>
      <c r="Y83" s="47"/>
      <c r="Z83" s="38">
        <f t="shared" si="4"/>
        <v>1</v>
      </c>
      <c r="AA83" s="38">
        <f t="shared" si="5"/>
        <v>0</v>
      </c>
      <c r="AB83" s="38" t="s">
        <v>89</v>
      </c>
      <c r="AC83" s="38" t="s">
        <v>27</v>
      </c>
      <c r="AD83" s="37">
        <v>0</v>
      </c>
      <c r="AE83" s="37">
        <v>0</v>
      </c>
      <c r="AF83" s="37">
        <v>0</v>
      </c>
      <c r="AG83" s="37">
        <v>0</v>
      </c>
      <c r="AH83" s="38" t="s">
        <v>381</v>
      </c>
      <c r="AI83" s="37">
        <v>16</v>
      </c>
      <c r="AJ83" s="35"/>
      <c r="AK83" s="38" t="s">
        <v>91</v>
      </c>
      <c r="AL83" s="38">
        <f t="shared" si="6"/>
        <v>1</v>
      </c>
      <c r="AM83" s="38" t="s">
        <v>27</v>
      </c>
      <c r="AN83" s="38" t="s">
        <v>673</v>
      </c>
      <c r="AO83" s="37">
        <v>26</v>
      </c>
      <c r="AP83" s="38" t="s">
        <v>674</v>
      </c>
      <c r="AQ83" s="38" t="s">
        <v>678</v>
      </c>
      <c r="AR83" s="38" t="s">
        <v>27</v>
      </c>
      <c r="AS83" s="38" t="s">
        <v>702</v>
      </c>
      <c r="AT83" s="38" t="s">
        <v>27</v>
      </c>
      <c r="AU83" s="38" t="s">
        <v>27</v>
      </c>
      <c r="AV83" s="38" t="s">
        <v>27</v>
      </c>
      <c r="AW83" s="34"/>
      <c r="AX83" s="34" t="s">
        <v>747</v>
      </c>
      <c r="AY83" s="120">
        <v>21.637</v>
      </c>
      <c r="AZ83" s="62">
        <v>22.632999999999999</v>
      </c>
      <c r="BA83" s="50">
        <f t="shared" si="7"/>
        <v>0.95599346087571246</v>
      </c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</row>
    <row r="84" spans="1:87" ht="14.25" customHeight="1" x14ac:dyDescent="0.25">
      <c r="A84" s="37">
        <v>289</v>
      </c>
      <c r="B84" s="38" t="s">
        <v>78</v>
      </c>
      <c r="C84" s="38" t="s">
        <v>28</v>
      </c>
      <c r="D84" s="38" t="s">
        <v>31</v>
      </c>
      <c r="E84" s="38"/>
      <c r="F84" s="38" t="s">
        <v>30</v>
      </c>
      <c r="G84" s="37">
        <v>62</v>
      </c>
      <c r="H84" s="37">
        <v>150</v>
      </c>
      <c r="I84" s="38" t="s">
        <v>135</v>
      </c>
      <c r="J84" s="37">
        <v>7717685176</v>
      </c>
      <c r="K84" s="37">
        <v>3.8666666666666698</v>
      </c>
      <c r="L84" s="37">
        <v>0.38666666666666699</v>
      </c>
      <c r="M84" s="39"/>
      <c r="N84" s="35"/>
      <c r="O84" s="35"/>
      <c r="P84" s="39"/>
      <c r="Q84" s="39"/>
      <c r="R84" s="35">
        <v>1</v>
      </c>
      <c r="S84" s="39"/>
      <c r="T84" s="39"/>
      <c r="U84" s="39"/>
      <c r="V84" s="39"/>
      <c r="W84" s="38" t="s">
        <v>27</v>
      </c>
      <c r="X84" s="39"/>
      <c r="Y84" s="39"/>
      <c r="Z84" s="38">
        <f t="shared" si="4"/>
        <v>1</v>
      </c>
      <c r="AA84" s="38">
        <f t="shared" si="5"/>
        <v>0</v>
      </c>
      <c r="AB84" s="38" t="s">
        <v>102</v>
      </c>
      <c r="AC84" s="38" t="s">
        <v>257</v>
      </c>
      <c r="AD84" s="37">
        <v>0</v>
      </c>
      <c r="AE84" s="37">
        <v>0</v>
      </c>
      <c r="AF84" s="37">
        <v>0</v>
      </c>
      <c r="AG84" s="37">
        <v>0</v>
      </c>
      <c r="AH84" s="38" t="s">
        <v>381</v>
      </c>
      <c r="AI84" s="37">
        <v>16</v>
      </c>
      <c r="AJ84" s="35"/>
      <c r="AK84" s="38" t="s">
        <v>377</v>
      </c>
      <c r="AL84" s="38">
        <f t="shared" si="6"/>
        <v>1</v>
      </c>
      <c r="AM84" s="38" t="s">
        <v>27</v>
      </c>
      <c r="AN84" s="38" t="s">
        <v>680</v>
      </c>
      <c r="AO84" s="37">
        <v>24</v>
      </c>
      <c r="AP84" s="38" t="s">
        <v>677</v>
      </c>
      <c r="AQ84" s="38" t="s">
        <v>691</v>
      </c>
      <c r="AR84" s="38" t="s">
        <v>27</v>
      </c>
      <c r="AS84" s="38" t="s">
        <v>27</v>
      </c>
      <c r="AT84" s="38" t="s">
        <v>27</v>
      </c>
      <c r="AU84" s="38" t="s">
        <v>27</v>
      </c>
      <c r="AV84" s="38" t="s">
        <v>27</v>
      </c>
      <c r="AW84" s="34"/>
      <c r="AX84" s="34" t="s">
        <v>748</v>
      </c>
      <c r="AY84" s="120">
        <v>2.7629999999999999</v>
      </c>
      <c r="AZ84" s="62">
        <v>4.1680000000000001</v>
      </c>
      <c r="BA84" s="50">
        <f t="shared" si="7"/>
        <v>0.66290786948176583</v>
      </c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</row>
    <row r="85" spans="1:87" ht="14.25" customHeight="1" x14ac:dyDescent="0.25">
      <c r="A85" s="37">
        <v>310</v>
      </c>
      <c r="B85" s="38" t="s">
        <v>78</v>
      </c>
      <c r="C85" s="38" t="s">
        <v>28</v>
      </c>
      <c r="D85" s="38" t="s">
        <v>31</v>
      </c>
      <c r="E85" s="38"/>
      <c r="F85" s="38" t="s">
        <v>30</v>
      </c>
      <c r="G85" s="37">
        <v>62</v>
      </c>
      <c r="H85" s="37">
        <v>150</v>
      </c>
      <c r="I85" s="38" t="s">
        <v>140</v>
      </c>
      <c r="J85" s="37">
        <v>79247246103</v>
      </c>
      <c r="K85" s="37">
        <v>3.8666666666666698</v>
      </c>
      <c r="L85" s="37">
        <v>0.38666666666666699</v>
      </c>
      <c r="M85" s="37">
        <v>7</v>
      </c>
      <c r="N85" s="35"/>
      <c r="O85" s="35"/>
      <c r="P85" s="37">
        <v>14</v>
      </c>
      <c r="Q85" s="37">
        <v>6</v>
      </c>
      <c r="R85" s="40">
        <v>1</v>
      </c>
      <c r="S85" s="37">
        <v>6</v>
      </c>
      <c r="T85" s="37">
        <v>1</v>
      </c>
      <c r="U85" s="39"/>
      <c r="V85" s="40">
        <v>3</v>
      </c>
      <c r="W85" s="38" t="s">
        <v>27</v>
      </c>
      <c r="X85" s="40">
        <v>2</v>
      </c>
      <c r="Y85" s="37">
        <v>5</v>
      </c>
      <c r="Z85" s="38">
        <f t="shared" si="4"/>
        <v>45</v>
      </c>
      <c r="AA85" s="38">
        <f t="shared" si="5"/>
        <v>5</v>
      </c>
      <c r="AB85" s="38" t="s">
        <v>102</v>
      </c>
      <c r="AC85" s="38" t="s">
        <v>27</v>
      </c>
      <c r="AD85" s="37">
        <v>4</v>
      </c>
      <c r="AE85" s="37">
        <v>2</v>
      </c>
      <c r="AF85" s="37">
        <v>2</v>
      </c>
      <c r="AG85" s="37">
        <v>9</v>
      </c>
      <c r="AH85" s="38" t="s">
        <v>381</v>
      </c>
      <c r="AI85" s="37">
        <v>16</v>
      </c>
      <c r="AJ85" s="39"/>
      <c r="AK85" s="38" t="s">
        <v>396</v>
      </c>
      <c r="AL85" s="38">
        <f t="shared" si="6"/>
        <v>1</v>
      </c>
      <c r="AM85" s="38" t="s">
        <v>27</v>
      </c>
      <c r="AN85" s="38" t="s">
        <v>673</v>
      </c>
      <c r="AO85" s="37">
        <v>18</v>
      </c>
      <c r="AP85" s="38" t="s">
        <v>674</v>
      </c>
      <c r="AQ85" s="38" t="s">
        <v>705</v>
      </c>
      <c r="AR85" s="38" t="s">
        <v>27</v>
      </c>
      <c r="AS85" s="38" t="s">
        <v>686</v>
      </c>
      <c r="AT85" s="38" t="s">
        <v>27</v>
      </c>
      <c r="AU85" s="38" t="s">
        <v>27</v>
      </c>
      <c r="AV85" s="38" t="s">
        <v>27</v>
      </c>
      <c r="AW85" s="34"/>
      <c r="AX85" s="34" t="s">
        <v>748</v>
      </c>
      <c r="AY85" s="120">
        <v>9.9449999999999985</v>
      </c>
      <c r="AZ85" s="62">
        <v>11.871</v>
      </c>
      <c r="BA85" s="50">
        <f t="shared" si="7"/>
        <v>0.83775587566338117</v>
      </c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</row>
    <row r="86" spans="1:87" ht="14.25" customHeight="1" x14ac:dyDescent="0.25">
      <c r="A86" s="37">
        <v>326</v>
      </c>
      <c r="B86" s="38" t="s">
        <v>78</v>
      </c>
      <c r="C86" s="38" t="s">
        <v>26</v>
      </c>
      <c r="D86" s="38" t="s">
        <v>31</v>
      </c>
      <c r="E86" s="38"/>
      <c r="F86" s="38" t="s">
        <v>30</v>
      </c>
      <c r="G86" s="37">
        <v>62</v>
      </c>
      <c r="H86" s="37">
        <v>150</v>
      </c>
      <c r="I86" s="38" t="s">
        <v>142</v>
      </c>
      <c r="J86" s="37">
        <v>8282194225</v>
      </c>
      <c r="K86" s="37">
        <v>4.1333333333333302</v>
      </c>
      <c r="L86" s="37">
        <v>0.413333333333333</v>
      </c>
      <c r="M86" s="40">
        <v>4</v>
      </c>
      <c r="N86" s="35"/>
      <c r="O86" s="35"/>
      <c r="P86" s="40">
        <v>10</v>
      </c>
      <c r="Q86" s="40">
        <v>6</v>
      </c>
      <c r="R86" s="40">
        <v>1</v>
      </c>
      <c r="S86" s="40">
        <v>6</v>
      </c>
      <c r="T86" s="40">
        <v>1</v>
      </c>
      <c r="U86" s="40">
        <v>2</v>
      </c>
      <c r="V86" s="40">
        <v>0.5</v>
      </c>
      <c r="W86" s="38" t="s">
        <v>27</v>
      </c>
      <c r="X86" s="40">
        <v>0.5</v>
      </c>
      <c r="Y86" s="40">
        <v>3</v>
      </c>
      <c r="Z86" s="38">
        <f t="shared" si="4"/>
        <v>34</v>
      </c>
      <c r="AA86" s="38">
        <f t="shared" si="5"/>
        <v>3</v>
      </c>
      <c r="AB86" s="38" t="s">
        <v>765</v>
      </c>
      <c r="AC86" s="38" t="s">
        <v>27</v>
      </c>
      <c r="AD86" s="37">
        <v>5</v>
      </c>
      <c r="AE86" s="37">
        <v>3</v>
      </c>
      <c r="AF86" s="37">
        <v>1</v>
      </c>
      <c r="AG86" s="37">
        <v>11</v>
      </c>
      <c r="AH86" s="38" t="s">
        <v>381</v>
      </c>
      <c r="AI86" s="37">
        <v>16</v>
      </c>
      <c r="AJ86" s="35"/>
      <c r="AK86" s="38" t="s">
        <v>397</v>
      </c>
      <c r="AL86" s="38">
        <f t="shared" si="6"/>
        <v>1</v>
      </c>
      <c r="AM86" s="38" t="s">
        <v>27</v>
      </c>
      <c r="AN86" s="38" t="s">
        <v>680</v>
      </c>
      <c r="AO86" s="37">
        <v>27</v>
      </c>
      <c r="AP86" s="38" t="s">
        <v>677</v>
      </c>
      <c r="AQ86" s="38" t="s">
        <v>691</v>
      </c>
      <c r="AR86" s="38" t="s">
        <v>695</v>
      </c>
      <c r="AS86" s="38" t="s">
        <v>27</v>
      </c>
      <c r="AT86" s="38" t="s">
        <v>692</v>
      </c>
      <c r="AU86" s="38" t="s">
        <v>27</v>
      </c>
      <c r="AV86" s="38" t="s">
        <v>27</v>
      </c>
      <c r="AW86" s="34"/>
      <c r="AX86" s="34" t="s">
        <v>748</v>
      </c>
      <c r="AY86" s="120">
        <v>14.285</v>
      </c>
      <c r="AZ86" s="62">
        <v>15.565</v>
      </c>
      <c r="BA86" s="50">
        <f t="shared" si="7"/>
        <v>0.91776421458400259</v>
      </c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</row>
    <row r="87" spans="1:87" ht="14.25" customHeight="1" x14ac:dyDescent="0.25">
      <c r="A87" s="37">
        <v>347</v>
      </c>
      <c r="B87" s="38" t="s">
        <v>78</v>
      </c>
      <c r="C87" s="38" t="s">
        <v>28</v>
      </c>
      <c r="D87" s="38" t="s">
        <v>31</v>
      </c>
      <c r="E87" s="38"/>
      <c r="F87" s="38" t="s">
        <v>30</v>
      </c>
      <c r="G87" s="37">
        <v>62</v>
      </c>
      <c r="H87" s="37">
        <v>150</v>
      </c>
      <c r="I87" s="38" t="s">
        <v>146</v>
      </c>
      <c r="J87" s="37">
        <v>94222252116</v>
      </c>
      <c r="K87" s="37">
        <v>3.8666666666666698</v>
      </c>
      <c r="L87" s="37">
        <v>0.38666666666666699</v>
      </c>
      <c r="M87" s="40">
        <v>2</v>
      </c>
      <c r="N87" s="35"/>
      <c r="O87" s="35"/>
      <c r="P87" s="40">
        <v>6</v>
      </c>
      <c r="Q87" s="40">
        <v>3</v>
      </c>
      <c r="R87" s="40">
        <v>3</v>
      </c>
      <c r="S87" s="40">
        <v>3</v>
      </c>
      <c r="T87" s="40">
        <v>1</v>
      </c>
      <c r="U87" s="40">
        <v>1</v>
      </c>
      <c r="V87" s="40">
        <v>0.5</v>
      </c>
      <c r="W87" s="38" t="s">
        <v>27</v>
      </c>
      <c r="X87" s="40">
        <v>0.5</v>
      </c>
      <c r="Y87" s="40">
        <v>2</v>
      </c>
      <c r="Z87" s="38">
        <f t="shared" si="4"/>
        <v>22</v>
      </c>
      <c r="AA87" s="38">
        <f t="shared" si="5"/>
        <v>2</v>
      </c>
      <c r="AB87" s="38" t="s">
        <v>102</v>
      </c>
      <c r="AC87" s="38" t="s">
        <v>27</v>
      </c>
      <c r="AD87" s="37">
        <v>7</v>
      </c>
      <c r="AE87" s="37">
        <v>3</v>
      </c>
      <c r="AF87" s="37">
        <v>5</v>
      </c>
      <c r="AG87" s="37">
        <v>19</v>
      </c>
      <c r="AH87" s="38" t="s">
        <v>381</v>
      </c>
      <c r="AI87" s="37">
        <v>16</v>
      </c>
      <c r="AJ87" s="40">
        <v>1</v>
      </c>
      <c r="AK87" s="38" t="s">
        <v>398</v>
      </c>
      <c r="AL87" s="38">
        <f t="shared" si="6"/>
        <v>1</v>
      </c>
      <c r="AM87" s="38" t="s">
        <v>27</v>
      </c>
      <c r="AN87" s="38" t="s">
        <v>680</v>
      </c>
      <c r="AO87" s="37">
        <v>36</v>
      </c>
      <c r="AP87" s="38" t="s">
        <v>677</v>
      </c>
      <c r="AQ87" s="38" t="s">
        <v>707</v>
      </c>
      <c r="AR87" s="38" t="s">
        <v>27</v>
      </c>
      <c r="AS87" s="38" t="s">
        <v>708</v>
      </c>
      <c r="AT87" s="38" t="s">
        <v>27</v>
      </c>
      <c r="AU87" s="38" t="s">
        <v>27</v>
      </c>
      <c r="AV87" s="38" t="s">
        <v>27</v>
      </c>
      <c r="AW87" s="34"/>
      <c r="AX87" s="34" t="s">
        <v>747</v>
      </c>
      <c r="AY87" s="120">
        <v>6.8040000000000003</v>
      </c>
      <c r="AZ87" s="62">
        <v>15.029</v>
      </c>
      <c r="BA87" s="50">
        <f t="shared" si="7"/>
        <v>0.45272473218444342</v>
      </c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</row>
    <row r="88" spans="1:87" ht="14.25" customHeight="1" x14ac:dyDescent="0.25">
      <c r="A88" s="37">
        <v>363</v>
      </c>
      <c r="B88" s="38" t="s">
        <v>78</v>
      </c>
      <c r="C88" s="38" t="s">
        <v>26</v>
      </c>
      <c r="D88" s="38" t="s">
        <v>31</v>
      </c>
      <c r="E88" s="38"/>
      <c r="F88" s="38" t="s">
        <v>30</v>
      </c>
      <c r="G88" s="37">
        <v>62</v>
      </c>
      <c r="H88" s="37">
        <v>150</v>
      </c>
      <c r="I88" s="38" t="s">
        <v>147</v>
      </c>
      <c r="J88" s="37">
        <v>84463153</v>
      </c>
      <c r="K88" s="37">
        <v>4.3333333333333304</v>
      </c>
      <c r="L88" s="37">
        <v>0.43333333333333302</v>
      </c>
      <c r="M88" s="40">
        <v>4</v>
      </c>
      <c r="N88" s="35"/>
      <c r="O88" s="35"/>
      <c r="P88" s="40">
        <v>11</v>
      </c>
      <c r="Q88" s="40">
        <v>5</v>
      </c>
      <c r="R88" s="40">
        <v>3</v>
      </c>
      <c r="S88" s="40">
        <v>5</v>
      </c>
      <c r="T88" s="40">
        <v>1</v>
      </c>
      <c r="U88" s="40">
        <v>2</v>
      </c>
      <c r="V88" s="40">
        <v>2.5</v>
      </c>
      <c r="W88" s="38" t="s">
        <v>27</v>
      </c>
      <c r="X88" s="40">
        <v>0.5</v>
      </c>
      <c r="Y88" s="40">
        <v>5</v>
      </c>
      <c r="Z88" s="38">
        <f t="shared" si="4"/>
        <v>39</v>
      </c>
      <c r="AA88" s="38">
        <f t="shared" si="5"/>
        <v>5</v>
      </c>
      <c r="AB88" s="38" t="s">
        <v>27</v>
      </c>
      <c r="AC88" s="38" t="s">
        <v>27</v>
      </c>
      <c r="AD88" s="37">
        <v>5</v>
      </c>
      <c r="AE88" s="37">
        <v>1</v>
      </c>
      <c r="AF88" s="37">
        <v>1</v>
      </c>
      <c r="AG88" s="37">
        <v>8</v>
      </c>
      <c r="AH88" s="38" t="s">
        <v>381</v>
      </c>
      <c r="AI88" s="37">
        <v>16</v>
      </c>
      <c r="AJ88" s="35"/>
      <c r="AK88" s="38" t="s">
        <v>399</v>
      </c>
      <c r="AL88" s="38">
        <f t="shared" si="6"/>
        <v>1</v>
      </c>
      <c r="AM88" s="38" t="s">
        <v>27</v>
      </c>
      <c r="AN88" s="38" t="s">
        <v>680</v>
      </c>
      <c r="AO88" s="37">
        <v>26</v>
      </c>
      <c r="AP88" s="38" t="s">
        <v>677</v>
      </c>
      <c r="AQ88" s="38" t="s">
        <v>709</v>
      </c>
      <c r="AR88" s="38" t="s">
        <v>27</v>
      </c>
      <c r="AS88" s="38" t="s">
        <v>27</v>
      </c>
      <c r="AT88" s="38" t="s">
        <v>692</v>
      </c>
      <c r="AU88" s="38" t="s">
        <v>695</v>
      </c>
      <c r="AV88" s="38" t="s">
        <v>27</v>
      </c>
      <c r="AW88" s="34"/>
      <c r="AX88" s="34" t="s">
        <v>748</v>
      </c>
      <c r="AY88" s="120">
        <v>5.2149999999999999</v>
      </c>
      <c r="AZ88" s="62">
        <v>12.065</v>
      </c>
      <c r="BA88" s="50">
        <f t="shared" si="7"/>
        <v>0.43224202237878162</v>
      </c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</row>
    <row r="89" spans="1:87" ht="14.25" customHeight="1" x14ac:dyDescent="0.25">
      <c r="A89" s="37">
        <v>379</v>
      </c>
      <c r="B89" s="38" t="s">
        <v>78</v>
      </c>
      <c r="C89" s="38" t="s">
        <v>26</v>
      </c>
      <c r="D89" s="38" t="s">
        <v>31</v>
      </c>
      <c r="E89" s="38"/>
      <c r="F89" s="38" t="s">
        <v>30</v>
      </c>
      <c r="G89" s="37">
        <v>62</v>
      </c>
      <c r="H89" s="37">
        <v>150</v>
      </c>
      <c r="I89" s="38" t="s">
        <v>149</v>
      </c>
      <c r="J89" s="37">
        <v>8877127178</v>
      </c>
      <c r="K89" s="37">
        <v>4.8</v>
      </c>
      <c r="L89" s="37">
        <v>0.48</v>
      </c>
      <c r="M89" s="37">
        <v>2</v>
      </c>
      <c r="N89" s="35"/>
      <c r="O89" s="39"/>
      <c r="P89" s="37">
        <v>4</v>
      </c>
      <c r="Q89" s="37">
        <v>2</v>
      </c>
      <c r="R89" s="40">
        <v>1</v>
      </c>
      <c r="S89" s="37">
        <v>2</v>
      </c>
      <c r="T89" s="37">
        <v>1</v>
      </c>
      <c r="U89" s="39"/>
      <c r="V89" s="37">
        <v>0.5</v>
      </c>
      <c r="W89" s="38" t="s">
        <v>27</v>
      </c>
      <c r="X89" s="40">
        <v>0.5</v>
      </c>
      <c r="Y89" s="37">
        <v>1</v>
      </c>
      <c r="Z89" s="38">
        <f t="shared" si="4"/>
        <v>14</v>
      </c>
      <c r="AA89" s="38">
        <f t="shared" si="5"/>
        <v>1</v>
      </c>
      <c r="AB89" s="38" t="s">
        <v>89</v>
      </c>
      <c r="AC89" s="38" t="s">
        <v>27</v>
      </c>
      <c r="AD89" s="37">
        <v>5</v>
      </c>
      <c r="AE89" s="37">
        <v>2</v>
      </c>
      <c r="AF89" s="37">
        <v>0</v>
      </c>
      <c r="AG89" s="37">
        <v>9</v>
      </c>
      <c r="AH89" s="38" t="s">
        <v>381</v>
      </c>
      <c r="AI89" s="37">
        <v>16</v>
      </c>
      <c r="AJ89" s="39"/>
      <c r="AK89" s="38" t="s">
        <v>400</v>
      </c>
      <c r="AL89" s="38">
        <f t="shared" si="6"/>
        <v>1</v>
      </c>
      <c r="AM89" s="38" t="s">
        <v>27</v>
      </c>
      <c r="AN89" s="38" t="s">
        <v>680</v>
      </c>
      <c r="AO89" s="37">
        <v>24</v>
      </c>
      <c r="AP89" s="38" t="s">
        <v>677</v>
      </c>
      <c r="AQ89" s="38" t="s">
        <v>711</v>
      </c>
      <c r="AR89" s="38" t="s">
        <v>27</v>
      </c>
      <c r="AS89" s="38" t="s">
        <v>686</v>
      </c>
      <c r="AT89" s="38" t="s">
        <v>27</v>
      </c>
      <c r="AU89" s="38" t="s">
        <v>27</v>
      </c>
      <c r="AV89" s="38" t="s">
        <v>27</v>
      </c>
      <c r="AX89" s="34" t="s">
        <v>746</v>
      </c>
      <c r="AY89" s="120">
        <v>8.5139999999999993</v>
      </c>
      <c r="AZ89" s="62">
        <v>9.6910000000000007</v>
      </c>
      <c r="BA89" s="50">
        <f t="shared" si="7"/>
        <v>0.87854710556186144</v>
      </c>
    </row>
    <row r="90" spans="1:87" ht="14.25" customHeight="1" x14ac:dyDescent="0.25">
      <c r="A90" s="37">
        <v>395</v>
      </c>
      <c r="B90" s="38" t="s">
        <v>78</v>
      </c>
      <c r="C90" s="38" t="s">
        <v>26</v>
      </c>
      <c r="D90" s="38" t="s">
        <v>31</v>
      </c>
      <c r="E90" s="38"/>
      <c r="F90" s="38" t="s">
        <v>30</v>
      </c>
      <c r="G90" s="37">
        <v>62</v>
      </c>
      <c r="H90" s="37">
        <v>150</v>
      </c>
      <c r="I90" s="38" t="s">
        <v>81</v>
      </c>
      <c r="J90" s="37">
        <v>9591241137</v>
      </c>
      <c r="K90" s="37">
        <v>4.8</v>
      </c>
      <c r="L90" s="37">
        <v>0.48</v>
      </c>
      <c r="M90" s="37">
        <v>1</v>
      </c>
      <c r="N90" s="35"/>
      <c r="O90" s="39"/>
      <c r="P90" s="37">
        <v>1</v>
      </c>
      <c r="Q90" s="39"/>
      <c r="R90" s="40">
        <v>1</v>
      </c>
      <c r="S90" s="39"/>
      <c r="T90" s="37">
        <v>1</v>
      </c>
      <c r="U90" s="35"/>
      <c r="V90" s="39"/>
      <c r="W90" s="38" t="s">
        <v>27</v>
      </c>
      <c r="X90" s="39"/>
      <c r="Y90" s="39"/>
      <c r="Z90" s="38">
        <f t="shared" si="4"/>
        <v>4</v>
      </c>
      <c r="AA90" s="38">
        <f t="shared" si="5"/>
        <v>0</v>
      </c>
      <c r="AB90" s="38" t="s">
        <v>89</v>
      </c>
      <c r="AC90" s="38" t="s">
        <v>27</v>
      </c>
      <c r="AD90" s="37">
        <v>0</v>
      </c>
      <c r="AE90" s="37">
        <v>0</v>
      </c>
      <c r="AF90" s="37">
        <v>0</v>
      </c>
      <c r="AG90" s="37">
        <v>1</v>
      </c>
      <c r="AH90" s="38" t="s">
        <v>381</v>
      </c>
      <c r="AI90" s="37">
        <v>16</v>
      </c>
      <c r="AJ90" s="39"/>
      <c r="AK90" s="38" t="s">
        <v>401</v>
      </c>
      <c r="AL90" s="38">
        <f t="shared" si="6"/>
        <v>1</v>
      </c>
      <c r="AM90" s="38" t="s">
        <v>27</v>
      </c>
      <c r="AN90" s="38" t="s">
        <v>673</v>
      </c>
      <c r="AO90" s="37">
        <v>26</v>
      </c>
      <c r="AP90" s="38" t="s">
        <v>674</v>
      </c>
      <c r="AQ90" s="38" t="s">
        <v>675</v>
      </c>
      <c r="AR90" s="38" t="s">
        <v>27</v>
      </c>
      <c r="AS90" s="38" t="s">
        <v>676</v>
      </c>
      <c r="AT90" s="38" t="s">
        <v>27</v>
      </c>
      <c r="AU90" s="38" t="s">
        <v>27</v>
      </c>
      <c r="AV90" s="38" t="s">
        <v>27</v>
      </c>
      <c r="AX90" s="34" t="s">
        <v>747</v>
      </c>
      <c r="AY90" s="120">
        <v>5.1980000000000004</v>
      </c>
      <c r="AZ90" s="62">
        <v>6.1349999999999998</v>
      </c>
      <c r="BA90" s="50">
        <f t="shared" si="7"/>
        <v>0.84726976365118178</v>
      </c>
    </row>
    <row r="91" spans="1:87" ht="14.25" customHeight="1" x14ac:dyDescent="0.25">
      <c r="A91" s="37">
        <v>412</v>
      </c>
      <c r="B91" s="38" t="s">
        <v>78</v>
      </c>
      <c r="C91" s="38" t="s">
        <v>28</v>
      </c>
      <c r="D91" s="38" t="s">
        <v>31</v>
      </c>
      <c r="E91" s="38"/>
      <c r="F91" s="38" t="s">
        <v>30</v>
      </c>
      <c r="G91" s="37">
        <v>62</v>
      </c>
      <c r="H91" s="37">
        <v>150</v>
      </c>
      <c r="I91" s="38" t="s">
        <v>85</v>
      </c>
      <c r="J91" s="37">
        <v>1347638136</v>
      </c>
      <c r="K91" s="37">
        <v>3.4666666666666699</v>
      </c>
      <c r="L91" s="37">
        <v>0.34666666666666701</v>
      </c>
      <c r="M91" s="37">
        <v>9</v>
      </c>
      <c r="N91" s="35"/>
      <c r="O91" s="35"/>
      <c r="P91" s="37">
        <v>21</v>
      </c>
      <c r="Q91" s="37">
        <v>12</v>
      </c>
      <c r="R91" s="40">
        <v>2</v>
      </c>
      <c r="S91" s="37">
        <v>12</v>
      </c>
      <c r="T91" s="37">
        <v>1</v>
      </c>
      <c r="U91" s="37">
        <v>6</v>
      </c>
      <c r="V91" s="40">
        <v>2</v>
      </c>
      <c r="W91" s="38" t="s">
        <v>27</v>
      </c>
      <c r="X91" s="40">
        <v>2</v>
      </c>
      <c r="Y91" s="37">
        <v>10</v>
      </c>
      <c r="Z91" s="38">
        <f t="shared" si="4"/>
        <v>77</v>
      </c>
      <c r="AA91" s="38">
        <f t="shared" si="5"/>
        <v>10</v>
      </c>
      <c r="AB91" s="38" t="s">
        <v>27</v>
      </c>
      <c r="AC91" s="38" t="s">
        <v>27</v>
      </c>
      <c r="AD91" s="37">
        <v>5</v>
      </c>
      <c r="AE91" s="37">
        <v>5</v>
      </c>
      <c r="AF91" s="37">
        <v>2</v>
      </c>
      <c r="AG91" s="37">
        <v>15</v>
      </c>
      <c r="AH91" s="38" t="s">
        <v>402</v>
      </c>
      <c r="AI91" s="37">
        <v>14</v>
      </c>
      <c r="AJ91" s="35"/>
      <c r="AK91" s="38" t="s">
        <v>403</v>
      </c>
      <c r="AL91" s="38">
        <f t="shared" si="6"/>
        <v>1</v>
      </c>
      <c r="AM91" s="38" t="s">
        <v>27</v>
      </c>
      <c r="AN91" s="38" t="s">
        <v>673</v>
      </c>
      <c r="AO91" s="37">
        <v>20</v>
      </c>
      <c r="AP91" s="38" t="s">
        <v>677</v>
      </c>
      <c r="AQ91" s="38" t="s">
        <v>678</v>
      </c>
      <c r="AR91" s="38" t="s">
        <v>27</v>
      </c>
      <c r="AS91" s="38" t="s">
        <v>27</v>
      </c>
      <c r="AT91" s="38" t="s">
        <v>27</v>
      </c>
      <c r="AU91" s="38" t="s">
        <v>27</v>
      </c>
      <c r="AV91" s="38" t="s">
        <v>27</v>
      </c>
      <c r="AX91" s="34" t="s">
        <v>747</v>
      </c>
      <c r="AY91" s="120">
        <v>12.590999999999999</v>
      </c>
      <c r="AZ91" s="62">
        <v>15.512</v>
      </c>
      <c r="BA91" s="50">
        <f t="shared" si="7"/>
        <v>0.81169417225373897</v>
      </c>
    </row>
    <row r="92" spans="1:87" ht="14.25" customHeight="1" x14ac:dyDescent="0.25">
      <c r="A92" s="37">
        <v>428</v>
      </c>
      <c r="B92" s="38" t="s">
        <v>78</v>
      </c>
      <c r="C92" s="38" t="s">
        <v>26</v>
      </c>
      <c r="D92" s="38" t="s">
        <v>31</v>
      </c>
      <c r="E92" s="38"/>
      <c r="F92" s="38" t="s">
        <v>30</v>
      </c>
      <c r="G92" s="37">
        <v>62</v>
      </c>
      <c r="H92" s="37">
        <v>150</v>
      </c>
      <c r="I92" s="38" t="s">
        <v>88</v>
      </c>
      <c r="J92" s="37">
        <v>217831744</v>
      </c>
      <c r="K92" s="37">
        <v>4.1333333333333302</v>
      </c>
      <c r="L92" s="37">
        <v>0.413333333333333</v>
      </c>
      <c r="M92" s="35"/>
      <c r="N92" s="35"/>
      <c r="O92" s="35"/>
      <c r="P92" s="35"/>
      <c r="Q92" s="35"/>
      <c r="R92" s="35">
        <v>1</v>
      </c>
      <c r="S92" s="35"/>
      <c r="T92" s="35"/>
      <c r="U92" s="35"/>
      <c r="V92" s="35"/>
      <c r="W92" s="38" t="s">
        <v>27</v>
      </c>
      <c r="X92" s="35"/>
      <c r="Y92" s="35"/>
      <c r="Z92" s="38">
        <f t="shared" si="4"/>
        <v>1</v>
      </c>
      <c r="AA92" s="38">
        <f t="shared" si="5"/>
        <v>0</v>
      </c>
      <c r="AB92" s="38" t="s">
        <v>765</v>
      </c>
      <c r="AC92" s="38" t="s">
        <v>27</v>
      </c>
      <c r="AD92" s="37">
        <v>0</v>
      </c>
      <c r="AE92" s="37">
        <v>0</v>
      </c>
      <c r="AF92" s="37">
        <v>0</v>
      </c>
      <c r="AG92" s="37">
        <v>0</v>
      </c>
      <c r="AH92" s="38" t="s">
        <v>381</v>
      </c>
      <c r="AI92" s="37">
        <v>16</v>
      </c>
      <c r="AJ92" s="35"/>
      <c r="AK92" s="38" t="s">
        <v>404</v>
      </c>
      <c r="AL92" s="38">
        <f t="shared" si="6"/>
        <v>1</v>
      </c>
      <c r="AM92" s="38" t="s">
        <v>27</v>
      </c>
      <c r="AN92" s="38" t="s">
        <v>673</v>
      </c>
      <c r="AO92" s="37">
        <v>24</v>
      </c>
      <c r="AP92" s="38" t="s">
        <v>677</v>
      </c>
      <c r="AQ92" s="38" t="s">
        <v>679</v>
      </c>
      <c r="AR92" s="38" t="s">
        <v>27</v>
      </c>
      <c r="AS92" s="38" t="s">
        <v>27</v>
      </c>
      <c r="AT92" s="38" t="s">
        <v>27</v>
      </c>
      <c r="AU92" s="38" t="s">
        <v>27</v>
      </c>
      <c r="AV92" s="38" t="s">
        <v>27</v>
      </c>
      <c r="AX92" s="34" t="s">
        <v>747</v>
      </c>
      <c r="AY92" s="120">
        <v>4.2600000000000007</v>
      </c>
      <c r="AZ92" s="62">
        <v>10.391999999999999</v>
      </c>
      <c r="BA92" s="50">
        <f t="shared" si="7"/>
        <v>0.40993071593533498</v>
      </c>
    </row>
    <row r="93" spans="1:87" ht="14.25" customHeight="1" x14ac:dyDescent="0.25">
      <c r="A93" s="37">
        <v>444</v>
      </c>
      <c r="B93" s="38" t="s">
        <v>78</v>
      </c>
      <c r="C93" s="38" t="s">
        <v>26</v>
      </c>
      <c r="D93" s="38" t="s">
        <v>31</v>
      </c>
      <c r="E93" s="38"/>
      <c r="F93" s="38" t="s">
        <v>30</v>
      </c>
      <c r="G93" s="37">
        <v>62</v>
      </c>
      <c r="H93" s="37">
        <v>150</v>
      </c>
      <c r="I93" s="38" t="s">
        <v>150</v>
      </c>
      <c r="J93" s="37">
        <v>82135906</v>
      </c>
      <c r="K93" s="37">
        <v>4.8</v>
      </c>
      <c r="L93" s="37">
        <v>0.48</v>
      </c>
      <c r="M93" s="39"/>
      <c r="N93" s="35"/>
      <c r="O93" s="39"/>
      <c r="P93" s="39"/>
      <c r="Q93" s="39"/>
      <c r="R93" s="35">
        <v>1</v>
      </c>
      <c r="S93" s="39"/>
      <c r="T93" s="39"/>
      <c r="U93" s="39"/>
      <c r="V93" s="39"/>
      <c r="W93" s="38" t="s">
        <v>27</v>
      </c>
      <c r="X93" s="39"/>
      <c r="Y93" s="39"/>
      <c r="Z93" s="38">
        <f t="shared" si="4"/>
        <v>1</v>
      </c>
      <c r="AA93" s="38">
        <f t="shared" si="5"/>
        <v>0</v>
      </c>
      <c r="AB93" s="38" t="s">
        <v>89</v>
      </c>
      <c r="AC93" s="38" t="s">
        <v>27</v>
      </c>
      <c r="AD93" s="37">
        <v>0</v>
      </c>
      <c r="AE93" s="37">
        <v>0</v>
      </c>
      <c r="AF93" s="37">
        <v>0</v>
      </c>
      <c r="AG93" s="37">
        <v>0</v>
      </c>
      <c r="AH93" s="38" t="s">
        <v>381</v>
      </c>
      <c r="AI93" s="37">
        <v>16</v>
      </c>
      <c r="AJ93" s="39"/>
      <c r="AK93" s="38" t="s">
        <v>405</v>
      </c>
      <c r="AL93" s="38">
        <f t="shared" si="6"/>
        <v>1</v>
      </c>
      <c r="AM93" s="38" t="s">
        <v>27</v>
      </c>
      <c r="AN93" s="38" t="s">
        <v>680</v>
      </c>
      <c r="AO93" s="37">
        <v>34</v>
      </c>
      <c r="AP93" s="38" t="s">
        <v>677</v>
      </c>
      <c r="AQ93" s="38" t="s">
        <v>712</v>
      </c>
      <c r="AR93" s="38" t="s">
        <v>27</v>
      </c>
      <c r="AS93" s="38" t="s">
        <v>713</v>
      </c>
      <c r="AT93" s="38" t="s">
        <v>27</v>
      </c>
      <c r="AU93" s="38" t="s">
        <v>27</v>
      </c>
      <c r="AV93" s="38" t="s">
        <v>27</v>
      </c>
      <c r="AX93" s="34" t="s">
        <v>748</v>
      </c>
      <c r="AY93" s="120">
        <v>4.9609999999999994</v>
      </c>
      <c r="AZ93" s="62">
        <v>9.0240000000000009</v>
      </c>
      <c r="BA93" s="50">
        <f t="shared" si="7"/>
        <v>0.54975620567375871</v>
      </c>
    </row>
    <row r="94" spans="1:87" ht="14.25" customHeight="1" x14ac:dyDescent="0.25">
      <c r="A94" s="37">
        <v>460</v>
      </c>
      <c r="B94" s="38" t="s">
        <v>78</v>
      </c>
      <c r="C94" s="38" t="s">
        <v>28</v>
      </c>
      <c r="D94" s="38" t="s">
        <v>31</v>
      </c>
      <c r="E94" s="38"/>
      <c r="F94" s="38" t="s">
        <v>30</v>
      </c>
      <c r="G94" s="37">
        <v>62</v>
      </c>
      <c r="H94" s="37">
        <v>150</v>
      </c>
      <c r="I94" s="38" t="s">
        <v>152</v>
      </c>
      <c r="J94" s="37">
        <v>792288984</v>
      </c>
      <c r="K94" s="37">
        <v>4.3333333333333304</v>
      </c>
      <c r="L94" s="37">
        <v>0.43333333333333302</v>
      </c>
      <c r="M94" s="37">
        <v>12</v>
      </c>
      <c r="N94" s="35"/>
      <c r="O94" s="35"/>
      <c r="P94" s="37">
        <v>35</v>
      </c>
      <c r="Q94" s="37">
        <v>22</v>
      </c>
      <c r="R94" s="40">
        <v>4</v>
      </c>
      <c r="S94" s="37">
        <v>22</v>
      </c>
      <c r="T94" s="37">
        <v>1</v>
      </c>
      <c r="U94" s="37">
        <v>6</v>
      </c>
      <c r="V94" s="37">
        <v>3.5</v>
      </c>
      <c r="W94" s="38" t="s">
        <v>27</v>
      </c>
      <c r="X94" s="37">
        <v>3.5</v>
      </c>
      <c r="Y94" s="37">
        <v>13</v>
      </c>
      <c r="Z94" s="38">
        <f t="shared" si="4"/>
        <v>122</v>
      </c>
      <c r="AA94" s="38">
        <f t="shared" si="5"/>
        <v>13</v>
      </c>
      <c r="AB94" s="38" t="s">
        <v>99</v>
      </c>
      <c r="AC94" s="38" t="s">
        <v>27</v>
      </c>
      <c r="AD94" s="37">
        <v>16</v>
      </c>
      <c r="AE94" s="37">
        <v>7</v>
      </c>
      <c r="AF94" s="37">
        <v>1</v>
      </c>
      <c r="AG94" s="37">
        <v>28</v>
      </c>
      <c r="AH94" s="38" t="s">
        <v>381</v>
      </c>
      <c r="AI94" s="37">
        <v>16</v>
      </c>
      <c r="AJ94" s="40">
        <v>1</v>
      </c>
      <c r="AK94" s="38" t="s">
        <v>406</v>
      </c>
      <c r="AL94" s="38">
        <f t="shared" si="6"/>
        <v>1</v>
      </c>
      <c r="AM94" s="38" t="s">
        <v>27</v>
      </c>
      <c r="AN94" s="38" t="s">
        <v>673</v>
      </c>
      <c r="AO94" s="37">
        <v>23</v>
      </c>
      <c r="AP94" s="38" t="s">
        <v>677</v>
      </c>
      <c r="AQ94" s="38" t="s">
        <v>714</v>
      </c>
      <c r="AR94" s="38" t="s">
        <v>695</v>
      </c>
      <c r="AS94" s="38" t="s">
        <v>27</v>
      </c>
      <c r="AT94" s="38" t="s">
        <v>27</v>
      </c>
      <c r="AU94" s="38" t="s">
        <v>27</v>
      </c>
      <c r="AV94" s="38" t="s">
        <v>27</v>
      </c>
      <c r="AX94" s="34" t="s">
        <v>748</v>
      </c>
      <c r="AY94">
        <v>4.7170000000000005</v>
      </c>
      <c r="AZ94" s="62">
        <v>31.093</v>
      </c>
      <c r="BA94" s="50">
        <f t="shared" si="7"/>
        <v>0.15170617180715917</v>
      </c>
    </row>
    <row r="95" spans="1:87" ht="14.25" customHeight="1" x14ac:dyDescent="0.25">
      <c r="A95" s="37">
        <v>481</v>
      </c>
      <c r="B95" s="38" t="s">
        <v>78</v>
      </c>
      <c r="C95" s="38" t="s">
        <v>28</v>
      </c>
      <c r="D95" s="38" t="s">
        <v>31</v>
      </c>
      <c r="E95" s="38"/>
      <c r="F95" s="38" t="s">
        <v>30</v>
      </c>
      <c r="G95" s="37">
        <v>62</v>
      </c>
      <c r="H95" s="37">
        <v>150</v>
      </c>
      <c r="I95" s="38" t="s">
        <v>158</v>
      </c>
      <c r="J95" s="37">
        <v>927618937</v>
      </c>
      <c r="K95" s="37">
        <v>4.06666666666667</v>
      </c>
      <c r="L95" s="37">
        <v>0.40666666666666701</v>
      </c>
      <c r="M95" s="40">
        <v>7</v>
      </c>
      <c r="N95" s="35"/>
      <c r="O95" s="47"/>
      <c r="P95" s="40">
        <v>16</v>
      </c>
      <c r="Q95" s="40">
        <v>8</v>
      </c>
      <c r="R95" s="40">
        <v>3</v>
      </c>
      <c r="S95" s="40">
        <v>8</v>
      </c>
      <c r="T95" s="40">
        <v>1</v>
      </c>
      <c r="U95" s="40">
        <v>1</v>
      </c>
      <c r="V95" s="40">
        <v>4</v>
      </c>
      <c r="W95" s="38" t="s">
        <v>27</v>
      </c>
      <c r="X95" s="40">
        <v>2</v>
      </c>
      <c r="Y95" s="40">
        <v>7</v>
      </c>
      <c r="Z95" s="38">
        <f t="shared" si="4"/>
        <v>57</v>
      </c>
      <c r="AA95" s="38">
        <f t="shared" si="5"/>
        <v>7</v>
      </c>
      <c r="AB95" s="38" t="s">
        <v>27</v>
      </c>
      <c r="AC95" s="38" t="s">
        <v>27</v>
      </c>
      <c r="AD95" s="37">
        <v>8</v>
      </c>
      <c r="AE95" s="37">
        <v>2</v>
      </c>
      <c r="AF95" s="37">
        <v>4</v>
      </c>
      <c r="AG95" s="37">
        <v>16</v>
      </c>
      <c r="AH95" s="38" t="s">
        <v>381</v>
      </c>
      <c r="AI95" s="37">
        <v>16</v>
      </c>
      <c r="AJ95" s="40">
        <v>1</v>
      </c>
      <c r="AK95" s="38" t="s">
        <v>407</v>
      </c>
      <c r="AL95" s="38">
        <f t="shared" si="6"/>
        <v>1</v>
      </c>
      <c r="AM95" s="38" t="s">
        <v>27</v>
      </c>
      <c r="AN95" s="38" t="s">
        <v>673</v>
      </c>
      <c r="AO95" s="37">
        <v>25</v>
      </c>
      <c r="AP95" s="38" t="s">
        <v>677</v>
      </c>
      <c r="AQ95" s="38" t="s">
        <v>721</v>
      </c>
      <c r="AR95" s="38" t="s">
        <v>27</v>
      </c>
      <c r="AS95" s="38" t="s">
        <v>686</v>
      </c>
      <c r="AT95" s="38" t="s">
        <v>27</v>
      </c>
      <c r="AU95" s="38" t="s">
        <v>27</v>
      </c>
      <c r="AV95" s="38" t="s">
        <v>27</v>
      </c>
      <c r="AX95" s="34" t="s">
        <v>748</v>
      </c>
      <c r="AY95">
        <v>10.547000000000001</v>
      </c>
      <c r="AZ95" s="62">
        <v>17.521000000000001</v>
      </c>
      <c r="BA95" s="50">
        <f t="shared" si="7"/>
        <v>0.60196335825580727</v>
      </c>
    </row>
    <row r="96" spans="1:87" ht="14.25" customHeight="1" x14ac:dyDescent="0.25">
      <c r="A96" s="37">
        <v>502</v>
      </c>
      <c r="B96" s="38" t="s">
        <v>78</v>
      </c>
      <c r="C96" s="38" t="s">
        <v>28</v>
      </c>
      <c r="D96" s="38" t="s">
        <v>31</v>
      </c>
      <c r="E96" s="38"/>
      <c r="F96" s="38" t="s">
        <v>30</v>
      </c>
      <c r="G96" s="37">
        <v>62</v>
      </c>
      <c r="H96" s="37">
        <v>150</v>
      </c>
      <c r="I96" s="38" t="s">
        <v>165</v>
      </c>
      <c r="J96" s="37">
        <v>1412134207</v>
      </c>
      <c r="K96" s="37">
        <v>3.8666666666666698</v>
      </c>
      <c r="L96" s="37">
        <v>0.38666666666666699</v>
      </c>
      <c r="M96" s="37">
        <v>14</v>
      </c>
      <c r="N96" s="40">
        <v>1</v>
      </c>
      <c r="O96" s="40">
        <v>5</v>
      </c>
      <c r="P96" s="37">
        <v>30</v>
      </c>
      <c r="Q96" s="37">
        <v>16</v>
      </c>
      <c r="R96" s="37">
        <v>3</v>
      </c>
      <c r="S96" s="37">
        <v>16</v>
      </c>
      <c r="T96" s="37">
        <v>1</v>
      </c>
      <c r="U96" s="37">
        <v>11</v>
      </c>
      <c r="V96" s="37">
        <v>4.5</v>
      </c>
      <c r="W96" s="38" t="s">
        <v>27</v>
      </c>
      <c r="X96" s="37">
        <v>2.5</v>
      </c>
      <c r="Y96" s="37">
        <v>18</v>
      </c>
      <c r="Z96" s="38">
        <f t="shared" si="4"/>
        <v>122</v>
      </c>
      <c r="AA96" s="38">
        <f t="shared" si="5"/>
        <v>18</v>
      </c>
      <c r="AB96" s="38" t="s">
        <v>102</v>
      </c>
      <c r="AC96" s="38" t="s">
        <v>27</v>
      </c>
      <c r="AD96" s="37">
        <v>17</v>
      </c>
      <c r="AE96" s="37">
        <v>22</v>
      </c>
      <c r="AF96" s="37">
        <v>0</v>
      </c>
      <c r="AG96" s="37">
        <v>49</v>
      </c>
      <c r="AH96" s="38" t="s">
        <v>408</v>
      </c>
      <c r="AI96" s="37">
        <v>12</v>
      </c>
      <c r="AJ96" s="37">
        <v>1</v>
      </c>
      <c r="AK96" s="38" t="s">
        <v>409</v>
      </c>
      <c r="AL96" s="38">
        <f t="shared" si="6"/>
        <v>1</v>
      </c>
      <c r="AM96" s="38" t="s">
        <v>27</v>
      </c>
      <c r="AN96" s="38" t="s">
        <v>680</v>
      </c>
      <c r="AO96" s="37">
        <v>25</v>
      </c>
      <c r="AP96" s="38" t="s">
        <v>677</v>
      </c>
      <c r="AQ96" s="38" t="s">
        <v>705</v>
      </c>
      <c r="AR96" s="38" t="s">
        <v>27</v>
      </c>
      <c r="AS96" s="38" t="s">
        <v>27</v>
      </c>
      <c r="AT96" s="38" t="s">
        <v>27</v>
      </c>
      <c r="AU96" s="38" t="s">
        <v>27</v>
      </c>
      <c r="AV96" s="38" t="s">
        <v>27</v>
      </c>
      <c r="AX96" s="34" t="s">
        <v>748</v>
      </c>
      <c r="AY96">
        <v>7.5389999999999997</v>
      </c>
      <c r="AZ96" s="62">
        <v>31.346</v>
      </c>
      <c r="BA96" s="50">
        <f t="shared" si="7"/>
        <v>0.24050915587315766</v>
      </c>
    </row>
    <row r="97" spans="1:89" ht="14.25" customHeight="1" x14ac:dyDescent="0.25">
      <c r="A97" s="37">
        <v>522</v>
      </c>
      <c r="B97" s="38" t="s">
        <v>78</v>
      </c>
      <c r="C97" s="38" t="s">
        <v>28</v>
      </c>
      <c r="D97" s="38" t="s">
        <v>31</v>
      </c>
      <c r="E97" s="38"/>
      <c r="F97" s="38" t="s">
        <v>30</v>
      </c>
      <c r="G97" s="37">
        <v>62</v>
      </c>
      <c r="H97" s="37">
        <v>150</v>
      </c>
      <c r="I97" s="38" t="s">
        <v>169</v>
      </c>
      <c r="J97" s="37">
        <v>178114327</v>
      </c>
      <c r="K97" s="37">
        <v>4.06666666666667</v>
      </c>
      <c r="L97" s="37">
        <v>0.40666666666666701</v>
      </c>
      <c r="M97" s="37">
        <v>3</v>
      </c>
      <c r="N97" s="35"/>
      <c r="O97" s="47"/>
      <c r="P97" s="37">
        <v>11</v>
      </c>
      <c r="Q97" s="37">
        <v>8</v>
      </c>
      <c r="R97" s="37">
        <v>3</v>
      </c>
      <c r="S97" s="37">
        <v>8</v>
      </c>
      <c r="T97" s="37">
        <v>1</v>
      </c>
      <c r="U97" s="39"/>
      <c r="V97" s="37">
        <v>4</v>
      </c>
      <c r="W97" s="38" t="s">
        <v>27</v>
      </c>
      <c r="X97" s="37">
        <v>2</v>
      </c>
      <c r="Y97" s="37">
        <v>6</v>
      </c>
      <c r="Z97" s="38">
        <f t="shared" si="4"/>
        <v>46</v>
      </c>
      <c r="AA97" s="38">
        <f t="shared" si="5"/>
        <v>6</v>
      </c>
      <c r="AB97" s="38" t="s">
        <v>27</v>
      </c>
      <c r="AC97" s="38" t="s">
        <v>27</v>
      </c>
      <c r="AD97" s="37">
        <v>6</v>
      </c>
      <c r="AE97" s="37">
        <v>6</v>
      </c>
      <c r="AF97" s="37">
        <v>0</v>
      </c>
      <c r="AG97" s="37">
        <v>13</v>
      </c>
      <c r="AH97" s="38" t="s">
        <v>381</v>
      </c>
      <c r="AI97" s="37">
        <v>16</v>
      </c>
      <c r="AJ97" s="39"/>
      <c r="AK97" s="38" t="s">
        <v>410</v>
      </c>
      <c r="AL97" s="38">
        <f t="shared" si="6"/>
        <v>1</v>
      </c>
      <c r="AM97" s="38" t="s">
        <v>27</v>
      </c>
      <c r="AN97" s="38" t="s">
        <v>680</v>
      </c>
      <c r="AO97" s="37">
        <v>31</v>
      </c>
      <c r="AP97" s="38" t="s">
        <v>677</v>
      </c>
      <c r="AQ97" s="38" t="s">
        <v>694</v>
      </c>
      <c r="AR97" s="38" t="s">
        <v>27</v>
      </c>
      <c r="AS97" s="38" t="s">
        <v>27</v>
      </c>
      <c r="AT97" s="38" t="s">
        <v>692</v>
      </c>
      <c r="AU97" s="38" t="s">
        <v>27</v>
      </c>
      <c r="AV97" s="38" t="s">
        <v>696</v>
      </c>
      <c r="AX97" s="34" t="s">
        <v>748</v>
      </c>
      <c r="AY97">
        <v>11.279</v>
      </c>
      <c r="AZ97" s="62">
        <v>14.120000000000001</v>
      </c>
      <c r="BA97" s="50">
        <f t="shared" si="7"/>
        <v>0.79879603399433419</v>
      </c>
    </row>
    <row r="98" spans="1:89" ht="14.25" customHeight="1" x14ac:dyDescent="0.25">
      <c r="A98" s="37">
        <v>538</v>
      </c>
      <c r="B98" s="38" t="s">
        <v>78</v>
      </c>
      <c r="C98" s="38" t="s">
        <v>28</v>
      </c>
      <c r="D98" s="38" t="s">
        <v>31</v>
      </c>
      <c r="E98" s="38"/>
      <c r="F98" s="38" t="s">
        <v>30</v>
      </c>
      <c r="G98" s="37">
        <v>62</v>
      </c>
      <c r="H98" s="37">
        <v>150</v>
      </c>
      <c r="I98" s="38" t="s">
        <v>171</v>
      </c>
      <c r="J98" s="37">
        <v>8518124088</v>
      </c>
      <c r="K98" s="37">
        <v>4.06666666666667</v>
      </c>
      <c r="L98" s="37">
        <v>0.40666666666666701</v>
      </c>
      <c r="M98" s="39"/>
      <c r="N98" s="35"/>
      <c r="O98" s="39"/>
      <c r="P98" s="39"/>
      <c r="Q98" s="39"/>
      <c r="R98" s="35">
        <v>1</v>
      </c>
      <c r="S98" s="39"/>
      <c r="T98" s="39"/>
      <c r="U98" s="39"/>
      <c r="V98" s="39"/>
      <c r="W98" s="38" t="s">
        <v>27</v>
      </c>
      <c r="X98" s="39"/>
      <c r="Y98" s="39"/>
      <c r="Z98" s="38">
        <f t="shared" si="4"/>
        <v>1</v>
      </c>
      <c r="AA98" s="38">
        <f t="shared" si="5"/>
        <v>0</v>
      </c>
      <c r="AB98" s="38" t="s">
        <v>27</v>
      </c>
      <c r="AC98" s="38" t="s">
        <v>257</v>
      </c>
      <c r="AD98" s="37">
        <v>0</v>
      </c>
      <c r="AE98" s="37">
        <v>0</v>
      </c>
      <c r="AF98" s="37">
        <v>0</v>
      </c>
      <c r="AG98" s="37">
        <v>0</v>
      </c>
      <c r="AH98" s="38" t="s">
        <v>381</v>
      </c>
      <c r="AI98" s="37">
        <v>16</v>
      </c>
      <c r="AJ98" s="39"/>
      <c r="AK98" s="38" t="s">
        <v>411</v>
      </c>
      <c r="AL98" s="38">
        <f t="shared" si="6"/>
        <v>1</v>
      </c>
      <c r="AM98" s="38" t="s">
        <v>27</v>
      </c>
      <c r="AN98" s="38" t="s">
        <v>680</v>
      </c>
      <c r="AO98" s="37">
        <v>25</v>
      </c>
      <c r="AP98" s="38" t="s">
        <v>677</v>
      </c>
      <c r="AQ98" s="38" t="s">
        <v>725</v>
      </c>
      <c r="AR98" s="38" t="s">
        <v>27</v>
      </c>
      <c r="AS98" s="38" t="s">
        <v>726</v>
      </c>
      <c r="AT98" s="38" t="s">
        <v>27</v>
      </c>
      <c r="AU98" s="38" t="s">
        <v>27</v>
      </c>
      <c r="AV98" s="38" t="s">
        <v>27</v>
      </c>
      <c r="AX98" s="34" t="s">
        <v>748</v>
      </c>
      <c r="AY98">
        <v>2.3689999999999998</v>
      </c>
      <c r="AZ98" s="62">
        <v>5</v>
      </c>
      <c r="BA98" s="50">
        <f t="shared" si="7"/>
        <v>0.47379999999999994</v>
      </c>
    </row>
    <row r="99" spans="1:89" ht="14.25" customHeight="1" x14ac:dyDescent="0.25">
      <c r="A99" s="37">
        <v>554</v>
      </c>
      <c r="B99" s="38" t="s">
        <v>78</v>
      </c>
      <c r="C99" s="38" t="s">
        <v>26</v>
      </c>
      <c r="D99" s="38" t="s">
        <v>31</v>
      </c>
      <c r="E99" s="38"/>
      <c r="F99" s="38" t="s">
        <v>30</v>
      </c>
      <c r="G99" s="37">
        <v>62</v>
      </c>
      <c r="H99" s="37">
        <v>150</v>
      </c>
      <c r="I99" s="38" t="s">
        <v>172</v>
      </c>
      <c r="J99" s="37">
        <v>8517821164</v>
      </c>
      <c r="K99" s="37">
        <v>4.8</v>
      </c>
      <c r="L99" s="37">
        <v>0.48</v>
      </c>
      <c r="M99" s="39"/>
      <c r="N99" s="35"/>
      <c r="O99" s="35"/>
      <c r="P99" s="39"/>
      <c r="Q99" s="39"/>
      <c r="R99" s="35">
        <v>1</v>
      </c>
      <c r="S99" s="39"/>
      <c r="T99" s="39"/>
      <c r="U99" s="39"/>
      <c r="V99" s="39"/>
      <c r="W99" s="38" t="s">
        <v>27</v>
      </c>
      <c r="X99" s="39"/>
      <c r="Y99" s="39"/>
      <c r="Z99" s="38">
        <f t="shared" si="4"/>
        <v>1</v>
      </c>
      <c r="AA99" s="38">
        <f t="shared" si="5"/>
        <v>0</v>
      </c>
      <c r="AB99" s="38" t="s">
        <v>89</v>
      </c>
      <c r="AC99" s="38" t="s">
        <v>27</v>
      </c>
      <c r="AD99" s="37">
        <v>0</v>
      </c>
      <c r="AE99" s="37">
        <v>0</v>
      </c>
      <c r="AF99" s="37">
        <v>0</v>
      </c>
      <c r="AG99" s="37">
        <v>0</v>
      </c>
      <c r="AH99" s="38" t="s">
        <v>381</v>
      </c>
      <c r="AI99" s="37">
        <v>16</v>
      </c>
      <c r="AJ99" s="39"/>
      <c r="AK99" s="38" t="s">
        <v>412</v>
      </c>
      <c r="AL99" s="38">
        <f t="shared" si="6"/>
        <v>1</v>
      </c>
      <c r="AM99" s="38" t="s">
        <v>27</v>
      </c>
      <c r="AN99" s="38" t="s">
        <v>680</v>
      </c>
      <c r="AO99" s="37">
        <v>29</v>
      </c>
      <c r="AP99" s="38" t="s">
        <v>674</v>
      </c>
      <c r="AQ99" s="38" t="s">
        <v>691</v>
      </c>
      <c r="AR99" s="38" t="s">
        <v>695</v>
      </c>
      <c r="AS99" s="38" t="s">
        <v>727</v>
      </c>
      <c r="AT99" s="38" t="s">
        <v>27</v>
      </c>
      <c r="AU99" s="38" t="s">
        <v>27</v>
      </c>
      <c r="AV99" s="38" t="s">
        <v>27</v>
      </c>
      <c r="AX99" s="34" t="s">
        <v>748</v>
      </c>
      <c r="AY99">
        <v>2.4529999999999998</v>
      </c>
      <c r="AZ99" s="62">
        <v>10.351000000000001</v>
      </c>
      <c r="BA99" s="50">
        <f t="shared" si="7"/>
        <v>0.23698193411264609</v>
      </c>
    </row>
    <row r="100" spans="1:89" ht="14.25" customHeight="1" x14ac:dyDescent="0.25">
      <c r="A100" s="37">
        <v>570</v>
      </c>
      <c r="B100" s="38" t="s">
        <v>78</v>
      </c>
      <c r="C100" s="38" t="s">
        <v>28</v>
      </c>
      <c r="D100" s="38" t="s">
        <v>31</v>
      </c>
      <c r="E100" s="38"/>
      <c r="F100" s="38" t="s">
        <v>30</v>
      </c>
      <c r="G100" s="37">
        <v>62</v>
      </c>
      <c r="H100" s="37">
        <v>150</v>
      </c>
      <c r="I100" s="38" t="s">
        <v>173</v>
      </c>
      <c r="J100" s="37">
        <v>79215167188</v>
      </c>
      <c r="K100" s="37">
        <v>4.06666666666667</v>
      </c>
      <c r="L100" s="37">
        <v>0.40666666666666701</v>
      </c>
      <c r="M100" s="40">
        <v>3</v>
      </c>
      <c r="N100" s="35"/>
      <c r="O100" s="35"/>
      <c r="P100" s="40">
        <v>5</v>
      </c>
      <c r="Q100" s="40">
        <v>2</v>
      </c>
      <c r="R100" s="40">
        <v>3</v>
      </c>
      <c r="S100" s="40">
        <v>2</v>
      </c>
      <c r="T100" s="40">
        <v>1</v>
      </c>
      <c r="U100" s="35"/>
      <c r="V100" s="35"/>
      <c r="W100" s="38" t="s">
        <v>27</v>
      </c>
      <c r="X100" s="35"/>
      <c r="Y100" s="35"/>
      <c r="Z100" s="38">
        <f t="shared" si="4"/>
        <v>16</v>
      </c>
      <c r="AA100" s="38">
        <f t="shared" si="5"/>
        <v>0</v>
      </c>
      <c r="AB100" s="38" t="s">
        <v>27</v>
      </c>
      <c r="AC100" s="38" t="s">
        <v>27</v>
      </c>
      <c r="AD100" s="37">
        <v>0</v>
      </c>
      <c r="AE100" s="37">
        <v>2</v>
      </c>
      <c r="AF100" s="37">
        <v>0</v>
      </c>
      <c r="AG100" s="37">
        <v>4</v>
      </c>
      <c r="AH100" s="38" t="s">
        <v>381</v>
      </c>
      <c r="AI100" s="37">
        <v>16</v>
      </c>
      <c r="AJ100" s="35"/>
      <c r="AK100" s="38" t="s">
        <v>413</v>
      </c>
      <c r="AL100" s="38">
        <f t="shared" si="6"/>
        <v>1</v>
      </c>
      <c r="AM100" s="38" t="s">
        <v>27</v>
      </c>
      <c r="AN100" s="38" t="s">
        <v>673</v>
      </c>
      <c r="AO100" s="37">
        <v>18</v>
      </c>
      <c r="AP100" s="38" t="s">
        <v>677</v>
      </c>
      <c r="AQ100" s="38" t="s">
        <v>728</v>
      </c>
      <c r="AR100" s="38" t="s">
        <v>27</v>
      </c>
      <c r="AS100" s="38" t="s">
        <v>686</v>
      </c>
      <c r="AT100" s="38" t="s">
        <v>27</v>
      </c>
      <c r="AU100" s="38" t="s">
        <v>27</v>
      </c>
      <c r="AV100" s="38" t="s">
        <v>27</v>
      </c>
      <c r="AX100" s="34" t="s">
        <v>747</v>
      </c>
      <c r="AY100">
        <v>9.7690000000000001</v>
      </c>
      <c r="AZ100" s="62">
        <v>12.000999999999999</v>
      </c>
      <c r="BA100" s="50">
        <f t="shared" si="7"/>
        <v>0.81401549870844103</v>
      </c>
    </row>
    <row r="101" spans="1:89" ht="14.25" customHeight="1" x14ac:dyDescent="0.25">
      <c r="A101" s="37">
        <v>12</v>
      </c>
      <c r="B101" s="38" t="s">
        <v>78</v>
      </c>
      <c r="C101" s="38" t="s">
        <v>28</v>
      </c>
      <c r="D101" s="38" t="s">
        <v>33</v>
      </c>
      <c r="E101" s="38"/>
      <c r="F101" s="38" t="s">
        <v>500</v>
      </c>
      <c r="G101" s="37">
        <v>28</v>
      </c>
      <c r="H101" s="37">
        <v>200</v>
      </c>
      <c r="I101" s="38" t="s">
        <v>92</v>
      </c>
      <c r="J101" s="37">
        <v>9165180138</v>
      </c>
      <c r="K101" s="37">
        <v>2.2000000000000002</v>
      </c>
      <c r="L101" s="37">
        <v>0.44</v>
      </c>
      <c r="M101" s="37">
        <v>2</v>
      </c>
      <c r="N101" s="35"/>
      <c r="O101" s="35"/>
      <c r="P101" s="37">
        <v>9</v>
      </c>
      <c r="Q101" s="37">
        <v>6</v>
      </c>
      <c r="R101" s="40">
        <v>3</v>
      </c>
      <c r="S101" s="37">
        <v>6</v>
      </c>
      <c r="T101" s="39"/>
      <c r="U101" s="39"/>
      <c r="V101" s="37">
        <v>3</v>
      </c>
      <c r="W101" s="38" t="s">
        <v>27</v>
      </c>
      <c r="X101" s="39"/>
      <c r="Y101" s="37">
        <v>3</v>
      </c>
      <c r="Z101" s="38">
        <f t="shared" si="4"/>
        <v>32</v>
      </c>
      <c r="AA101" s="38">
        <f t="shared" si="5"/>
        <v>3</v>
      </c>
      <c r="AB101" s="38" t="s">
        <v>27</v>
      </c>
      <c r="AC101" s="38" t="s">
        <v>27</v>
      </c>
      <c r="AD101" s="37">
        <v>12</v>
      </c>
      <c r="AE101" s="37">
        <v>13</v>
      </c>
      <c r="AF101" s="37">
        <v>1</v>
      </c>
      <c r="AG101" s="37">
        <v>32</v>
      </c>
      <c r="AH101" s="38" t="s">
        <v>501</v>
      </c>
      <c r="AI101" s="37">
        <v>21</v>
      </c>
      <c r="AJ101" s="39"/>
      <c r="AK101" s="38" t="s">
        <v>502</v>
      </c>
      <c r="AL101" s="38">
        <f t="shared" si="6"/>
        <v>1</v>
      </c>
      <c r="AM101" s="38" t="s">
        <v>27</v>
      </c>
      <c r="AN101" s="38" t="s">
        <v>680</v>
      </c>
      <c r="AO101" s="37">
        <v>24</v>
      </c>
      <c r="AP101" s="38" t="s">
        <v>677</v>
      </c>
      <c r="AQ101" s="38" t="s">
        <v>679</v>
      </c>
      <c r="AR101" s="38" t="s">
        <v>27</v>
      </c>
      <c r="AS101" s="38" t="s">
        <v>681</v>
      </c>
      <c r="AT101" s="38" t="s">
        <v>27</v>
      </c>
      <c r="AU101" s="38" t="s">
        <v>27</v>
      </c>
      <c r="AV101" s="38" t="s">
        <v>27</v>
      </c>
      <c r="AW101" s="34"/>
      <c r="AX101" s="34" t="s">
        <v>747</v>
      </c>
      <c r="AY101" s="120">
        <v>3.37</v>
      </c>
      <c r="AZ101" s="62">
        <v>12.618</v>
      </c>
      <c r="BA101" s="50">
        <f t="shared" si="7"/>
        <v>0.26707877635124427</v>
      </c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50"/>
      <c r="CK101" s="50"/>
    </row>
    <row r="102" spans="1:89" ht="14.25" customHeight="1" x14ac:dyDescent="0.25">
      <c r="A102" s="37">
        <v>33</v>
      </c>
      <c r="B102" s="38" t="s">
        <v>78</v>
      </c>
      <c r="C102" s="38" t="s">
        <v>28</v>
      </c>
      <c r="D102" s="38" t="s">
        <v>33</v>
      </c>
      <c r="E102" s="38"/>
      <c r="F102" s="38" t="s">
        <v>500</v>
      </c>
      <c r="G102" s="37">
        <v>28</v>
      </c>
      <c r="H102" s="37">
        <v>200</v>
      </c>
      <c r="I102" s="38" t="s">
        <v>98</v>
      </c>
      <c r="J102" s="37">
        <v>871611960</v>
      </c>
      <c r="K102" s="37">
        <v>2.1</v>
      </c>
      <c r="L102" s="37">
        <v>0.42</v>
      </c>
      <c r="M102" s="40">
        <v>3</v>
      </c>
      <c r="N102" s="35"/>
      <c r="O102" s="35"/>
      <c r="P102" s="40">
        <v>5</v>
      </c>
      <c r="Q102" s="40">
        <v>2</v>
      </c>
      <c r="R102" s="40">
        <v>3</v>
      </c>
      <c r="S102" s="40">
        <v>2</v>
      </c>
      <c r="T102" s="40">
        <v>1</v>
      </c>
      <c r="U102" s="47"/>
      <c r="V102" s="47"/>
      <c r="W102" s="38" t="s">
        <v>27</v>
      </c>
      <c r="X102" s="47"/>
      <c r="Y102" s="47"/>
      <c r="Z102" s="38">
        <f t="shared" si="4"/>
        <v>16</v>
      </c>
      <c r="AA102" s="38">
        <f t="shared" si="5"/>
        <v>0</v>
      </c>
      <c r="AB102" s="38" t="s">
        <v>27</v>
      </c>
      <c r="AC102" s="38" t="s">
        <v>257</v>
      </c>
      <c r="AD102" s="37">
        <v>1</v>
      </c>
      <c r="AE102" s="37">
        <v>0</v>
      </c>
      <c r="AF102" s="37">
        <v>0</v>
      </c>
      <c r="AG102" s="37">
        <v>2</v>
      </c>
      <c r="AH102" s="38" t="s">
        <v>503</v>
      </c>
      <c r="AI102" s="37">
        <v>25</v>
      </c>
      <c r="AJ102" s="35"/>
      <c r="AK102" s="38" t="s">
        <v>504</v>
      </c>
      <c r="AL102" s="38">
        <f t="shared" si="6"/>
        <v>1</v>
      </c>
      <c r="AM102" s="38" t="s">
        <v>27</v>
      </c>
      <c r="AN102" s="38" t="s">
        <v>673</v>
      </c>
      <c r="AO102" s="37">
        <v>28</v>
      </c>
      <c r="AP102" s="38" t="s">
        <v>677</v>
      </c>
      <c r="AQ102" s="38" t="s">
        <v>685</v>
      </c>
      <c r="AR102" s="38" t="s">
        <v>27</v>
      </c>
      <c r="AS102" s="38" t="s">
        <v>686</v>
      </c>
      <c r="AT102" s="38" t="s">
        <v>27</v>
      </c>
      <c r="AU102" s="38" t="s">
        <v>27</v>
      </c>
      <c r="AV102" s="38" t="s">
        <v>27</v>
      </c>
      <c r="AW102" s="34"/>
      <c r="AX102" s="34" t="s">
        <v>747</v>
      </c>
      <c r="AY102" s="120">
        <v>1.2270000000000001</v>
      </c>
      <c r="AZ102" s="62">
        <v>2.9889999999999999</v>
      </c>
      <c r="BA102" s="50">
        <f t="shared" si="7"/>
        <v>0.41050518568082978</v>
      </c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</row>
    <row r="103" spans="1:89" ht="14.25" customHeight="1" x14ac:dyDescent="0.25">
      <c r="A103" s="37">
        <v>49</v>
      </c>
      <c r="B103" s="38" t="s">
        <v>78</v>
      </c>
      <c r="C103" s="38" t="s">
        <v>28</v>
      </c>
      <c r="D103" s="38" t="s">
        <v>33</v>
      </c>
      <c r="E103" s="38"/>
      <c r="F103" s="38" t="s">
        <v>500</v>
      </c>
      <c r="G103" s="37">
        <v>28</v>
      </c>
      <c r="H103" s="37">
        <v>200</v>
      </c>
      <c r="I103" s="38" t="s">
        <v>101</v>
      </c>
      <c r="J103" s="37">
        <v>17888851</v>
      </c>
      <c r="K103" s="37">
        <v>2.2000000000000002</v>
      </c>
      <c r="L103" s="37">
        <v>0.44</v>
      </c>
      <c r="M103" s="37">
        <v>2</v>
      </c>
      <c r="N103" s="35"/>
      <c r="O103" s="35"/>
      <c r="P103" s="37">
        <v>5</v>
      </c>
      <c r="Q103" s="37">
        <v>3</v>
      </c>
      <c r="R103" s="37">
        <v>1</v>
      </c>
      <c r="S103" s="37">
        <v>3</v>
      </c>
      <c r="T103" s="37">
        <v>1</v>
      </c>
      <c r="U103" s="37">
        <v>1</v>
      </c>
      <c r="V103" s="37">
        <v>1.5</v>
      </c>
      <c r="W103" s="38" t="s">
        <v>27</v>
      </c>
      <c r="X103" s="37">
        <v>1.5</v>
      </c>
      <c r="Y103" s="37">
        <v>4</v>
      </c>
      <c r="Z103" s="38">
        <f t="shared" si="4"/>
        <v>23</v>
      </c>
      <c r="AA103" s="38">
        <f t="shared" si="5"/>
        <v>4</v>
      </c>
      <c r="AB103" s="38" t="s">
        <v>99</v>
      </c>
      <c r="AC103" s="38" t="s">
        <v>257</v>
      </c>
      <c r="AD103" s="37">
        <v>8</v>
      </c>
      <c r="AE103" s="37">
        <v>4</v>
      </c>
      <c r="AF103" s="37">
        <v>0</v>
      </c>
      <c r="AG103" s="37">
        <v>14</v>
      </c>
      <c r="AH103" s="38" t="s">
        <v>503</v>
      </c>
      <c r="AI103" s="37">
        <v>25</v>
      </c>
      <c r="AJ103" s="35"/>
      <c r="AK103" s="38" t="s">
        <v>505</v>
      </c>
      <c r="AL103" s="38">
        <f t="shared" si="6"/>
        <v>1</v>
      </c>
      <c r="AM103" s="38" t="s">
        <v>27</v>
      </c>
      <c r="AN103" s="38" t="s">
        <v>680</v>
      </c>
      <c r="AO103" s="37">
        <v>30</v>
      </c>
      <c r="AP103" s="38" t="s">
        <v>674</v>
      </c>
      <c r="AQ103" s="38" t="s">
        <v>687</v>
      </c>
      <c r="AR103" s="38" t="s">
        <v>27</v>
      </c>
      <c r="AS103" s="38" t="s">
        <v>688</v>
      </c>
      <c r="AT103" s="38" t="s">
        <v>27</v>
      </c>
      <c r="AU103" s="38" t="s">
        <v>27</v>
      </c>
      <c r="AV103" s="38" t="s">
        <v>27</v>
      </c>
      <c r="AW103" s="34"/>
      <c r="AX103" s="34" t="s">
        <v>747</v>
      </c>
      <c r="AY103" s="120">
        <v>6.19</v>
      </c>
      <c r="AZ103" s="62">
        <v>6.5380000000000003</v>
      </c>
      <c r="BA103" s="50">
        <f t="shared" si="7"/>
        <v>0.94677271336800251</v>
      </c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</row>
    <row r="104" spans="1:89" ht="14.25" customHeight="1" x14ac:dyDescent="0.25">
      <c r="A104" s="37">
        <v>65</v>
      </c>
      <c r="B104" s="38" t="s">
        <v>78</v>
      </c>
      <c r="C104" s="38" t="s">
        <v>28</v>
      </c>
      <c r="D104" s="38" t="s">
        <v>33</v>
      </c>
      <c r="E104" s="38"/>
      <c r="F104" s="38" t="s">
        <v>500</v>
      </c>
      <c r="G104" s="37">
        <v>28</v>
      </c>
      <c r="H104" s="37">
        <v>200</v>
      </c>
      <c r="I104" s="38" t="s">
        <v>104</v>
      </c>
      <c r="J104" s="37">
        <v>134766397</v>
      </c>
      <c r="K104" s="37">
        <v>2.2000000000000002</v>
      </c>
      <c r="L104" s="37">
        <v>0.44</v>
      </c>
      <c r="M104" s="39"/>
      <c r="N104" s="35"/>
      <c r="O104" s="39"/>
      <c r="P104" s="39"/>
      <c r="Q104" s="39"/>
      <c r="R104" s="47">
        <v>1</v>
      </c>
      <c r="S104" s="39"/>
      <c r="T104" s="39"/>
      <c r="U104" s="39"/>
      <c r="V104" s="39"/>
      <c r="W104" s="38" t="s">
        <v>27</v>
      </c>
      <c r="X104" s="39"/>
      <c r="Y104" s="39"/>
      <c r="Z104" s="38">
        <f t="shared" si="4"/>
        <v>1</v>
      </c>
      <c r="AA104" s="38">
        <f t="shared" si="5"/>
        <v>0</v>
      </c>
      <c r="AB104" s="38" t="s">
        <v>99</v>
      </c>
      <c r="AC104" s="38" t="s">
        <v>257</v>
      </c>
      <c r="AD104" s="37">
        <v>0</v>
      </c>
      <c r="AE104" s="37">
        <v>0</v>
      </c>
      <c r="AF104" s="37">
        <v>0</v>
      </c>
      <c r="AG104" s="37">
        <v>0</v>
      </c>
      <c r="AH104" s="38" t="s">
        <v>503</v>
      </c>
      <c r="AI104" s="37">
        <v>25</v>
      </c>
      <c r="AJ104" s="39"/>
      <c r="AK104" s="38" t="s">
        <v>506</v>
      </c>
      <c r="AL104" s="38">
        <f t="shared" si="6"/>
        <v>1</v>
      </c>
      <c r="AM104" s="38" t="s">
        <v>27</v>
      </c>
      <c r="AN104" s="38" t="s">
        <v>673</v>
      </c>
      <c r="AO104" s="37">
        <v>20</v>
      </c>
      <c r="AP104" s="38" t="s">
        <v>674</v>
      </c>
      <c r="AQ104" s="38" t="s">
        <v>689</v>
      </c>
      <c r="AR104" s="38" t="s">
        <v>27</v>
      </c>
      <c r="AS104" s="38" t="s">
        <v>27</v>
      </c>
      <c r="AT104" s="38" t="s">
        <v>27</v>
      </c>
      <c r="AU104" s="38" t="s">
        <v>27</v>
      </c>
      <c r="AV104" s="38" t="s">
        <v>27</v>
      </c>
      <c r="AW104" s="34"/>
      <c r="AX104" s="34" t="s">
        <v>748</v>
      </c>
      <c r="AY104" s="120">
        <v>2.3119999999999998</v>
      </c>
      <c r="AZ104" s="62">
        <v>6.5280000000000005</v>
      </c>
      <c r="BA104" s="50">
        <f t="shared" si="7"/>
        <v>0.35416666666666663</v>
      </c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</row>
    <row r="105" spans="1:89" ht="14.25" customHeight="1" x14ac:dyDescent="0.25">
      <c r="A105" s="37">
        <v>88</v>
      </c>
      <c r="B105" s="38" t="s">
        <v>78</v>
      </c>
      <c r="C105" s="38" t="s">
        <v>26</v>
      </c>
      <c r="D105" s="38" t="s">
        <v>33</v>
      </c>
      <c r="E105" s="38"/>
      <c r="F105" s="38" t="s">
        <v>500</v>
      </c>
      <c r="G105" s="37">
        <v>28</v>
      </c>
      <c r="H105" s="37">
        <v>200</v>
      </c>
      <c r="I105" s="38" t="s">
        <v>106</v>
      </c>
      <c r="J105" s="37">
        <v>90153375</v>
      </c>
      <c r="K105" s="37">
        <v>2.125</v>
      </c>
      <c r="L105" s="37">
        <v>0.42499999999999999</v>
      </c>
      <c r="M105" s="40">
        <v>5</v>
      </c>
      <c r="N105" s="35"/>
      <c r="O105" s="35"/>
      <c r="P105" s="40">
        <v>12</v>
      </c>
      <c r="Q105" s="40">
        <v>5</v>
      </c>
      <c r="R105" s="40">
        <v>1</v>
      </c>
      <c r="S105" s="40">
        <v>5</v>
      </c>
      <c r="T105" s="40">
        <v>1</v>
      </c>
      <c r="U105" s="40">
        <v>1</v>
      </c>
      <c r="V105" s="40">
        <v>4</v>
      </c>
      <c r="W105" s="38" t="s">
        <v>27</v>
      </c>
      <c r="X105" s="40">
        <v>2</v>
      </c>
      <c r="Y105" s="40">
        <v>7</v>
      </c>
      <c r="Z105" s="38">
        <f t="shared" si="4"/>
        <v>43</v>
      </c>
      <c r="AA105" s="38">
        <f t="shared" si="5"/>
        <v>7</v>
      </c>
      <c r="AB105" s="38" t="s">
        <v>765</v>
      </c>
      <c r="AC105" s="38" t="s">
        <v>27</v>
      </c>
      <c r="AD105" s="37">
        <v>5</v>
      </c>
      <c r="AE105" s="37">
        <v>11</v>
      </c>
      <c r="AF105" s="37">
        <v>1</v>
      </c>
      <c r="AG105" s="37">
        <v>18</v>
      </c>
      <c r="AH105" s="38" t="s">
        <v>503</v>
      </c>
      <c r="AI105" s="37">
        <v>25</v>
      </c>
      <c r="AJ105" s="47"/>
      <c r="AK105" s="38" t="s">
        <v>507</v>
      </c>
      <c r="AL105" s="38">
        <f t="shared" si="6"/>
        <v>1</v>
      </c>
      <c r="AM105" s="38" t="s">
        <v>27</v>
      </c>
      <c r="AN105" s="38" t="s">
        <v>673</v>
      </c>
      <c r="AO105" s="37">
        <v>18</v>
      </c>
      <c r="AP105" s="38" t="s">
        <v>677</v>
      </c>
      <c r="AQ105" s="38" t="s">
        <v>690</v>
      </c>
      <c r="AR105" s="38" t="s">
        <v>27</v>
      </c>
      <c r="AS105" s="38" t="s">
        <v>27</v>
      </c>
      <c r="AT105" s="38" t="s">
        <v>27</v>
      </c>
      <c r="AU105" s="38" t="s">
        <v>27</v>
      </c>
      <c r="AV105" s="38" t="s">
        <v>27</v>
      </c>
      <c r="AW105" s="34"/>
      <c r="AX105" s="34" t="s">
        <v>748</v>
      </c>
      <c r="AY105" s="120">
        <v>6.9429999999999996</v>
      </c>
      <c r="AZ105" s="62">
        <v>8.6650000000000009</v>
      </c>
      <c r="BA105" s="50">
        <f t="shared" si="7"/>
        <v>0.8012694748990189</v>
      </c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</row>
    <row r="106" spans="1:89" ht="14.25" customHeight="1" x14ac:dyDescent="0.25">
      <c r="A106" s="37">
        <v>116</v>
      </c>
      <c r="B106" s="38" t="s">
        <v>78</v>
      </c>
      <c r="C106" s="38" t="s">
        <v>28</v>
      </c>
      <c r="D106" s="38" t="s">
        <v>33</v>
      </c>
      <c r="E106" s="38"/>
      <c r="F106" s="38" t="s">
        <v>500</v>
      </c>
      <c r="G106" s="37">
        <v>28</v>
      </c>
      <c r="H106" s="37">
        <v>200</v>
      </c>
      <c r="I106" s="38" t="s">
        <v>114</v>
      </c>
      <c r="J106" s="37">
        <v>17888853</v>
      </c>
      <c r="K106" s="37">
        <v>2.2000000000000002</v>
      </c>
      <c r="L106" s="37">
        <v>0.44</v>
      </c>
      <c r="M106" s="39"/>
      <c r="N106" s="35"/>
      <c r="O106" s="35"/>
      <c r="P106" s="39"/>
      <c r="Q106" s="39"/>
      <c r="R106" s="35">
        <v>1</v>
      </c>
      <c r="S106" s="39"/>
      <c r="T106" s="39"/>
      <c r="U106" s="39"/>
      <c r="V106" s="39"/>
      <c r="W106" s="38" t="s">
        <v>27</v>
      </c>
      <c r="X106" s="47"/>
      <c r="Y106" s="39"/>
      <c r="Z106" s="38">
        <f t="shared" si="4"/>
        <v>1</v>
      </c>
      <c r="AA106" s="38">
        <f t="shared" si="5"/>
        <v>0</v>
      </c>
      <c r="AB106" s="38" t="s">
        <v>102</v>
      </c>
      <c r="AC106" s="38" t="s">
        <v>27</v>
      </c>
      <c r="AD106" s="37">
        <v>0</v>
      </c>
      <c r="AE106" s="37">
        <v>0</v>
      </c>
      <c r="AF106" s="37">
        <v>0</v>
      </c>
      <c r="AG106" s="37">
        <v>0</v>
      </c>
      <c r="AH106" s="38" t="s">
        <v>503</v>
      </c>
      <c r="AI106" s="37">
        <v>25</v>
      </c>
      <c r="AJ106" s="39"/>
      <c r="AK106" s="38" t="s">
        <v>252</v>
      </c>
      <c r="AL106" s="38">
        <f t="shared" si="6"/>
        <v>1</v>
      </c>
      <c r="AM106" s="38" t="s">
        <v>27</v>
      </c>
      <c r="AN106" s="38" t="s">
        <v>680</v>
      </c>
      <c r="AO106" s="37">
        <v>30</v>
      </c>
      <c r="AP106" s="38" t="s">
        <v>674</v>
      </c>
      <c r="AQ106" s="38" t="s">
        <v>687</v>
      </c>
      <c r="AR106" s="38" t="s">
        <v>27</v>
      </c>
      <c r="AS106" s="38" t="s">
        <v>688</v>
      </c>
      <c r="AT106" s="38" t="s">
        <v>27</v>
      </c>
      <c r="AU106" s="38" t="s">
        <v>27</v>
      </c>
      <c r="AV106" s="38" t="s">
        <v>27</v>
      </c>
      <c r="AW106" s="34"/>
      <c r="AX106" s="34" t="s">
        <v>747</v>
      </c>
      <c r="AY106" s="120">
        <v>15.275</v>
      </c>
      <c r="AZ106" s="62">
        <v>15.59</v>
      </c>
      <c r="BA106" s="50">
        <f t="shared" si="7"/>
        <v>0.97979474021808854</v>
      </c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</row>
    <row r="107" spans="1:89" ht="14.25" customHeight="1" x14ac:dyDescent="0.25">
      <c r="A107" s="37">
        <v>162</v>
      </c>
      <c r="B107" s="38" t="s">
        <v>78</v>
      </c>
      <c r="C107" s="38" t="s">
        <v>26</v>
      </c>
      <c r="D107" s="38" t="s">
        <v>33</v>
      </c>
      <c r="E107" s="38"/>
      <c r="F107" s="38" t="s">
        <v>500</v>
      </c>
      <c r="G107" s="37">
        <v>28</v>
      </c>
      <c r="H107" s="37">
        <v>200</v>
      </c>
      <c r="I107" s="38" t="s">
        <v>121</v>
      </c>
      <c r="J107" s="37">
        <v>8870124178</v>
      </c>
      <c r="K107" s="37">
        <v>2.125</v>
      </c>
      <c r="L107" s="37">
        <v>0.42499999999999999</v>
      </c>
      <c r="M107" s="39"/>
      <c r="N107" s="35"/>
      <c r="O107" s="35"/>
      <c r="P107" s="39"/>
      <c r="Q107" s="39"/>
      <c r="R107" s="35">
        <v>1</v>
      </c>
      <c r="S107" s="39"/>
      <c r="T107" s="39"/>
      <c r="U107" s="39"/>
      <c r="V107" s="39"/>
      <c r="W107" s="38" t="s">
        <v>27</v>
      </c>
      <c r="X107" s="39"/>
      <c r="Y107" s="39"/>
      <c r="Z107" s="38">
        <f t="shared" si="4"/>
        <v>1</v>
      </c>
      <c r="AA107" s="38">
        <f t="shared" si="5"/>
        <v>0</v>
      </c>
      <c r="AB107" s="38" t="s">
        <v>765</v>
      </c>
      <c r="AC107" s="38" t="s">
        <v>27</v>
      </c>
      <c r="AD107" s="37">
        <v>0</v>
      </c>
      <c r="AE107" s="37">
        <v>0</v>
      </c>
      <c r="AF107" s="37">
        <v>0</v>
      </c>
      <c r="AG107" s="37">
        <v>0</v>
      </c>
      <c r="AH107" s="38" t="s">
        <v>503</v>
      </c>
      <c r="AI107" s="37">
        <v>25</v>
      </c>
      <c r="AJ107" s="47"/>
      <c r="AK107" s="38" t="s">
        <v>162</v>
      </c>
      <c r="AL107" s="38">
        <f t="shared" si="6"/>
        <v>1</v>
      </c>
      <c r="AM107" s="38" t="s">
        <v>27</v>
      </c>
      <c r="AN107" s="38" t="s">
        <v>673</v>
      </c>
      <c r="AO107" s="37">
        <v>21</v>
      </c>
      <c r="AP107" s="38" t="s">
        <v>677</v>
      </c>
      <c r="AQ107" s="38" t="s">
        <v>693</v>
      </c>
      <c r="AR107" s="38" t="s">
        <v>27</v>
      </c>
      <c r="AS107" s="38" t="s">
        <v>27</v>
      </c>
      <c r="AT107" s="38" t="s">
        <v>27</v>
      </c>
      <c r="AU107" s="38" t="s">
        <v>27</v>
      </c>
      <c r="AV107" s="38" t="s">
        <v>710</v>
      </c>
      <c r="AW107" s="34"/>
      <c r="AX107" s="34" t="s">
        <v>748</v>
      </c>
      <c r="AY107" s="120">
        <v>11.186</v>
      </c>
      <c r="AZ107" s="62">
        <v>14.615</v>
      </c>
      <c r="BA107" s="50">
        <f t="shared" si="7"/>
        <v>0.76537803626411216</v>
      </c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</row>
    <row r="108" spans="1:89" ht="14.25" customHeight="1" x14ac:dyDescent="0.25">
      <c r="A108" s="37">
        <v>178</v>
      </c>
      <c r="B108" s="38" t="s">
        <v>78</v>
      </c>
      <c r="C108" s="38" t="s">
        <v>28</v>
      </c>
      <c r="D108" s="38" t="s">
        <v>33</v>
      </c>
      <c r="E108" s="38"/>
      <c r="F108" s="38" t="s">
        <v>500</v>
      </c>
      <c r="G108" s="37">
        <v>28</v>
      </c>
      <c r="H108" s="37">
        <v>200</v>
      </c>
      <c r="I108" s="38" t="s">
        <v>122</v>
      </c>
      <c r="J108" s="37">
        <v>10184154</v>
      </c>
      <c r="K108" s="37">
        <v>2.2000000000000002</v>
      </c>
      <c r="L108" s="37">
        <v>0.44</v>
      </c>
      <c r="M108" s="40">
        <v>12</v>
      </c>
      <c r="N108" s="40">
        <v>1</v>
      </c>
      <c r="O108" s="40">
        <v>1</v>
      </c>
      <c r="P108" s="40">
        <v>34</v>
      </c>
      <c r="Q108" s="40">
        <v>21</v>
      </c>
      <c r="R108" s="40">
        <v>4</v>
      </c>
      <c r="S108" s="40">
        <v>21</v>
      </c>
      <c r="T108" s="40">
        <v>1</v>
      </c>
      <c r="U108" s="40">
        <v>3</v>
      </c>
      <c r="V108" s="40">
        <v>8</v>
      </c>
      <c r="W108" s="38" t="s">
        <v>27</v>
      </c>
      <c r="X108" s="40">
        <v>2</v>
      </c>
      <c r="Y108" s="40">
        <v>13</v>
      </c>
      <c r="Z108" s="38">
        <f t="shared" si="4"/>
        <v>121</v>
      </c>
      <c r="AA108" s="38">
        <f t="shared" si="5"/>
        <v>13</v>
      </c>
      <c r="AB108" s="38" t="s">
        <v>99</v>
      </c>
      <c r="AC108" s="38" t="s">
        <v>27</v>
      </c>
      <c r="AD108" s="37">
        <v>11</v>
      </c>
      <c r="AE108" s="37">
        <v>11</v>
      </c>
      <c r="AF108" s="37">
        <v>0</v>
      </c>
      <c r="AG108" s="37">
        <v>31</v>
      </c>
      <c r="AH108" s="38" t="s">
        <v>503</v>
      </c>
      <c r="AI108" s="37">
        <v>25</v>
      </c>
      <c r="AJ108" s="40">
        <v>1</v>
      </c>
      <c r="AK108" s="38" t="s">
        <v>510</v>
      </c>
      <c r="AL108" s="38">
        <f t="shared" si="6"/>
        <v>1</v>
      </c>
      <c r="AM108" s="38" t="s">
        <v>27</v>
      </c>
      <c r="AN108" s="38" t="s">
        <v>680</v>
      </c>
      <c r="AO108" s="37">
        <v>25</v>
      </c>
      <c r="AP108" s="38" t="s">
        <v>677</v>
      </c>
      <c r="AQ108" s="38" t="s">
        <v>694</v>
      </c>
      <c r="AR108" s="38" t="s">
        <v>27</v>
      </c>
      <c r="AS108" s="38" t="s">
        <v>27</v>
      </c>
      <c r="AT108" s="38" t="s">
        <v>692</v>
      </c>
      <c r="AU108" s="38" t="s">
        <v>27</v>
      </c>
      <c r="AV108" s="38" t="s">
        <v>27</v>
      </c>
      <c r="AW108" s="34"/>
      <c r="AX108" s="34" t="s">
        <v>748</v>
      </c>
      <c r="AY108" s="120">
        <v>1.8979999999999999</v>
      </c>
      <c r="AZ108" s="62">
        <v>27.497</v>
      </c>
      <c r="BA108" s="50">
        <f t="shared" si="7"/>
        <v>6.9025711895843181E-2</v>
      </c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</row>
    <row r="109" spans="1:89" ht="14.25" customHeight="1" x14ac:dyDescent="0.25">
      <c r="A109" s="37">
        <v>194</v>
      </c>
      <c r="B109" s="38" t="s">
        <v>78</v>
      </c>
      <c r="C109" s="38" t="s">
        <v>26</v>
      </c>
      <c r="D109" s="38" t="s">
        <v>33</v>
      </c>
      <c r="E109" s="38"/>
      <c r="F109" s="38" t="s">
        <v>500</v>
      </c>
      <c r="G109" s="37">
        <v>28</v>
      </c>
      <c r="H109" s="37">
        <v>200</v>
      </c>
      <c r="I109" s="38" t="s">
        <v>124</v>
      </c>
      <c r="J109" s="37">
        <v>1391113645</v>
      </c>
      <c r="K109" s="37">
        <v>2.125</v>
      </c>
      <c r="L109" s="37">
        <v>0.42499999999999999</v>
      </c>
      <c r="M109" s="37">
        <v>3</v>
      </c>
      <c r="N109" s="35"/>
      <c r="O109" s="35"/>
      <c r="P109" s="37">
        <v>8</v>
      </c>
      <c r="Q109" s="40">
        <v>5</v>
      </c>
      <c r="R109" s="37">
        <v>1</v>
      </c>
      <c r="S109" s="40">
        <v>5</v>
      </c>
      <c r="T109" s="37">
        <v>1</v>
      </c>
      <c r="U109" s="40">
        <v>2</v>
      </c>
      <c r="V109" s="40">
        <v>1</v>
      </c>
      <c r="W109" s="38" t="s">
        <v>27</v>
      </c>
      <c r="X109" s="40">
        <v>1</v>
      </c>
      <c r="Y109" s="40">
        <v>4</v>
      </c>
      <c r="Z109" s="38">
        <f t="shared" si="4"/>
        <v>31</v>
      </c>
      <c r="AA109" s="38">
        <f t="shared" si="5"/>
        <v>4</v>
      </c>
      <c r="AB109" s="38" t="s">
        <v>765</v>
      </c>
      <c r="AC109" s="38" t="s">
        <v>27</v>
      </c>
      <c r="AD109" s="37">
        <v>5</v>
      </c>
      <c r="AE109" s="37">
        <v>2</v>
      </c>
      <c r="AF109" s="37">
        <v>1</v>
      </c>
      <c r="AG109" s="37">
        <v>10</v>
      </c>
      <c r="AH109" s="38" t="s">
        <v>503</v>
      </c>
      <c r="AI109" s="37">
        <v>25</v>
      </c>
      <c r="AJ109" s="35"/>
      <c r="AK109" s="38" t="s">
        <v>511</v>
      </c>
      <c r="AL109" s="38">
        <f t="shared" si="6"/>
        <v>1</v>
      </c>
      <c r="AM109" s="38" t="s">
        <v>27</v>
      </c>
      <c r="AN109" s="38" t="s">
        <v>680</v>
      </c>
      <c r="AO109" s="37">
        <v>24</v>
      </c>
      <c r="AP109" s="38" t="s">
        <v>677</v>
      </c>
      <c r="AQ109" s="38" t="s">
        <v>691</v>
      </c>
      <c r="AR109" s="38" t="s">
        <v>695</v>
      </c>
      <c r="AS109" s="38" t="s">
        <v>27</v>
      </c>
      <c r="AT109" s="38" t="s">
        <v>692</v>
      </c>
      <c r="AU109" s="38" t="s">
        <v>695</v>
      </c>
      <c r="AV109" s="38" t="s">
        <v>27</v>
      </c>
      <c r="AW109" s="34"/>
      <c r="AX109" s="34" t="s">
        <v>748</v>
      </c>
      <c r="AY109" s="120">
        <v>9.9539999999999988</v>
      </c>
      <c r="AZ109" s="62">
        <v>11.977</v>
      </c>
      <c r="BA109" s="50">
        <f t="shared" si="7"/>
        <v>0.83109292811221491</v>
      </c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</row>
    <row r="110" spans="1:89" ht="14.25" customHeight="1" x14ac:dyDescent="0.25">
      <c r="A110" s="37">
        <v>210</v>
      </c>
      <c r="B110" s="38" t="s">
        <v>78</v>
      </c>
      <c r="C110" s="38" t="s">
        <v>26</v>
      </c>
      <c r="D110" s="38" t="s">
        <v>33</v>
      </c>
      <c r="E110" s="38"/>
      <c r="F110" s="38" t="s">
        <v>500</v>
      </c>
      <c r="G110" s="37">
        <v>28</v>
      </c>
      <c r="H110" s="37">
        <v>200</v>
      </c>
      <c r="I110" s="38" t="s">
        <v>126</v>
      </c>
      <c r="J110" s="37">
        <v>8916155192</v>
      </c>
      <c r="K110" s="37">
        <v>2.125</v>
      </c>
      <c r="L110" s="37">
        <v>0.42499999999999999</v>
      </c>
      <c r="M110" s="39"/>
      <c r="N110" s="35"/>
      <c r="O110" s="39"/>
      <c r="P110" s="39"/>
      <c r="Q110" s="39"/>
      <c r="R110" s="47">
        <v>1</v>
      </c>
      <c r="S110" s="39"/>
      <c r="T110" s="39"/>
      <c r="U110" s="39"/>
      <c r="V110" s="39"/>
      <c r="W110" s="38" t="s">
        <v>27</v>
      </c>
      <c r="X110" s="39"/>
      <c r="Y110" s="39"/>
      <c r="Z110" s="38">
        <f t="shared" si="4"/>
        <v>1</v>
      </c>
      <c r="AA110" s="38">
        <f t="shared" si="5"/>
        <v>0</v>
      </c>
      <c r="AB110" s="38" t="s">
        <v>765</v>
      </c>
      <c r="AC110" s="38" t="s">
        <v>27</v>
      </c>
      <c r="AD110" s="37">
        <v>0</v>
      </c>
      <c r="AE110" s="37">
        <v>0</v>
      </c>
      <c r="AF110" s="37">
        <v>0</v>
      </c>
      <c r="AG110" s="37">
        <v>0</v>
      </c>
      <c r="AH110" s="38" t="s">
        <v>503</v>
      </c>
      <c r="AI110" s="37">
        <v>25</v>
      </c>
      <c r="AJ110" s="39"/>
      <c r="AK110" s="38" t="s">
        <v>512</v>
      </c>
      <c r="AL110" s="38">
        <f t="shared" si="6"/>
        <v>1</v>
      </c>
      <c r="AM110" s="38" t="s">
        <v>27</v>
      </c>
      <c r="AN110" s="38" t="s">
        <v>680</v>
      </c>
      <c r="AO110" s="37">
        <v>30</v>
      </c>
      <c r="AP110" s="38" t="s">
        <v>677</v>
      </c>
      <c r="AQ110" s="38" t="s">
        <v>697</v>
      </c>
      <c r="AR110" s="38" t="s">
        <v>27</v>
      </c>
      <c r="AS110" s="38" t="s">
        <v>27</v>
      </c>
      <c r="AT110" s="38" t="s">
        <v>27</v>
      </c>
      <c r="AU110" s="38" t="s">
        <v>27</v>
      </c>
      <c r="AV110" s="38" t="s">
        <v>27</v>
      </c>
      <c r="AW110" s="34"/>
      <c r="AX110" s="34" t="s">
        <v>747</v>
      </c>
      <c r="AY110" s="120">
        <v>31.315000000000001</v>
      </c>
      <c r="AZ110" s="62">
        <v>32.283000000000001</v>
      </c>
      <c r="BA110" s="50">
        <f t="shared" si="7"/>
        <v>0.97001517826719941</v>
      </c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</row>
    <row r="111" spans="1:89" ht="14.25" customHeight="1" x14ac:dyDescent="0.25">
      <c r="A111" s="37">
        <v>226</v>
      </c>
      <c r="B111" s="38" t="s">
        <v>78</v>
      </c>
      <c r="C111" s="38" t="s">
        <v>26</v>
      </c>
      <c r="D111" s="38" t="s">
        <v>33</v>
      </c>
      <c r="E111" s="38"/>
      <c r="F111" s="38" t="s">
        <v>500</v>
      </c>
      <c r="G111" s="37">
        <v>28</v>
      </c>
      <c r="H111" s="37">
        <v>200</v>
      </c>
      <c r="I111" s="38" t="s">
        <v>128</v>
      </c>
      <c r="J111" s="37">
        <v>9591208203</v>
      </c>
      <c r="K111" s="37">
        <v>2.875</v>
      </c>
      <c r="L111" s="37">
        <v>0.57499999999999996</v>
      </c>
      <c r="M111" s="40">
        <v>12</v>
      </c>
      <c r="N111" s="35"/>
      <c r="O111" s="35"/>
      <c r="P111" s="40">
        <v>32</v>
      </c>
      <c r="Q111" s="40">
        <v>19</v>
      </c>
      <c r="R111" s="40">
        <v>1</v>
      </c>
      <c r="S111" s="40">
        <v>19</v>
      </c>
      <c r="T111" s="40">
        <v>1</v>
      </c>
      <c r="U111" s="40">
        <v>4</v>
      </c>
      <c r="V111" s="40">
        <v>8.5</v>
      </c>
      <c r="W111" s="38" t="s">
        <v>27</v>
      </c>
      <c r="X111" s="40">
        <v>5.5</v>
      </c>
      <c r="Y111" s="40">
        <v>18</v>
      </c>
      <c r="Z111" s="38">
        <f t="shared" si="4"/>
        <v>120</v>
      </c>
      <c r="AA111" s="38">
        <f t="shared" si="5"/>
        <v>18</v>
      </c>
      <c r="AB111" s="38" t="s">
        <v>89</v>
      </c>
      <c r="AC111" s="38" t="s">
        <v>27</v>
      </c>
      <c r="AD111" s="37">
        <v>29</v>
      </c>
      <c r="AE111" s="37">
        <v>12</v>
      </c>
      <c r="AF111" s="37">
        <v>3</v>
      </c>
      <c r="AG111" s="37">
        <v>47</v>
      </c>
      <c r="AH111" s="38" t="s">
        <v>503</v>
      </c>
      <c r="AI111" s="37">
        <v>25</v>
      </c>
      <c r="AJ111" s="40">
        <v>1</v>
      </c>
      <c r="AK111" s="38" t="s">
        <v>513</v>
      </c>
      <c r="AL111" s="38">
        <f t="shared" si="6"/>
        <v>1</v>
      </c>
      <c r="AM111" s="38" t="s">
        <v>27</v>
      </c>
      <c r="AN111" s="38" t="s">
        <v>680</v>
      </c>
      <c r="AO111" s="37">
        <v>33</v>
      </c>
      <c r="AP111" s="38" t="s">
        <v>677</v>
      </c>
      <c r="AQ111" s="38" t="s">
        <v>698</v>
      </c>
      <c r="AR111" s="38" t="s">
        <v>27</v>
      </c>
      <c r="AS111" s="38" t="s">
        <v>699</v>
      </c>
      <c r="AT111" s="38" t="s">
        <v>27</v>
      </c>
      <c r="AU111" s="38" t="s">
        <v>27</v>
      </c>
      <c r="AV111" s="38" t="s">
        <v>27</v>
      </c>
      <c r="AW111" s="34"/>
      <c r="AX111" s="34" t="s">
        <v>746</v>
      </c>
      <c r="AY111" s="120">
        <v>16.375</v>
      </c>
      <c r="AZ111" s="62">
        <v>17.173999999999999</v>
      </c>
      <c r="BA111" s="50">
        <f t="shared" si="7"/>
        <v>0.95347618493070929</v>
      </c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</row>
    <row r="112" spans="1:89" ht="14.25" customHeight="1" x14ac:dyDescent="0.25">
      <c r="A112" s="37">
        <v>243</v>
      </c>
      <c r="B112" s="38" t="s">
        <v>78</v>
      </c>
      <c r="C112" s="38" t="s">
        <v>26</v>
      </c>
      <c r="D112" s="38" t="s">
        <v>33</v>
      </c>
      <c r="E112" s="38"/>
      <c r="F112" s="38" t="s">
        <v>500</v>
      </c>
      <c r="G112" s="37">
        <v>28</v>
      </c>
      <c r="H112" s="37">
        <v>200</v>
      </c>
      <c r="I112" s="38" t="s">
        <v>130</v>
      </c>
      <c r="J112" s="37">
        <v>3712062108</v>
      </c>
      <c r="K112" s="37">
        <v>2.15625</v>
      </c>
      <c r="L112" s="37">
        <v>0.43125000000000002</v>
      </c>
      <c r="M112" s="37">
        <v>8</v>
      </c>
      <c r="N112" s="35"/>
      <c r="O112" s="35"/>
      <c r="P112" s="37">
        <v>17</v>
      </c>
      <c r="Q112" s="37">
        <v>9</v>
      </c>
      <c r="R112" s="37">
        <v>1</v>
      </c>
      <c r="S112" s="37">
        <v>9</v>
      </c>
      <c r="T112" s="37">
        <v>1</v>
      </c>
      <c r="U112" s="37">
        <v>2</v>
      </c>
      <c r="V112" s="37">
        <v>1</v>
      </c>
      <c r="W112" s="38" t="s">
        <v>27</v>
      </c>
      <c r="X112" s="37">
        <v>1</v>
      </c>
      <c r="Y112" s="37">
        <v>4</v>
      </c>
      <c r="Z112" s="38">
        <f t="shared" si="4"/>
        <v>53</v>
      </c>
      <c r="AA112" s="38">
        <f t="shared" si="5"/>
        <v>4</v>
      </c>
      <c r="AB112" s="38" t="s">
        <v>27</v>
      </c>
      <c r="AC112" s="38" t="s">
        <v>27</v>
      </c>
      <c r="AD112" s="37">
        <v>2</v>
      </c>
      <c r="AE112" s="37">
        <v>12</v>
      </c>
      <c r="AF112" s="37">
        <v>0</v>
      </c>
      <c r="AG112" s="37">
        <v>15</v>
      </c>
      <c r="AH112" s="38" t="s">
        <v>503</v>
      </c>
      <c r="AI112" s="37">
        <v>25</v>
      </c>
      <c r="AJ112" s="39"/>
      <c r="AK112" s="38" t="s">
        <v>514</v>
      </c>
      <c r="AL112" s="38">
        <f t="shared" si="6"/>
        <v>1</v>
      </c>
      <c r="AM112" s="38" t="s">
        <v>27</v>
      </c>
      <c r="AN112" s="38" t="s">
        <v>680</v>
      </c>
      <c r="AO112" s="37">
        <v>28</v>
      </c>
      <c r="AP112" s="38" t="s">
        <v>677</v>
      </c>
      <c r="AQ112" s="38" t="s">
        <v>700</v>
      </c>
      <c r="AR112" s="38" t="s">
        <v>695</v>
      </c>
      <c r="AS112" s="38" t="s">
        <v>701</v>
      </c>
      <c r="AT112" s="38" t="s">
        <v>27</v>
      </c>
      <c r="AU112" s="38" t="s">
        <v>27</v>
      </c>
      <c r="AV112" s="38" t="s">
        <v>27</v>
      </c>
      <c r="AW112" s="34"/>
      <c r="AX112" s="34" t="s">
        <v>748</v>
      </c>
      <c r="AY112" s="120">
        <v>19.34</v>
      </c>
      <c r="AZ112" s="62">
        <v>20.492000000000001</v>
      </c>
      <c r="BA112" s="50">
        <f t="shared" si="7"/>
        <v>0.94378293968377902</v>
      </c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</row>
    <row r="113" spans="1:87" ht="14.25" customHeight="1" x14ac:dyDescent="0.25">
      <c r="A113" s="37">
        <v>259</v>
      </c>
      <c r="B113" s="38" t="s">
        <v>78</v>
      </c>
      <c r="C113" s="38" t="s">
        <v>26</v>
      </c>
      <c r="D113" s="38" t="s">
        <v>33</v>
      </c>
      <c r="E113" s="38"/>
      <c r="F113" s="38" t="s">
        <v>500</v>
      </c>
      <c r="G113" s="37">
        <v>28</v>
      </c>
      <c r="H113" s="37">
        <v>200</v>
      </c>
      <c r="I113" s="38" t="s">
        <v>130</v>
      </c>
      <c r="J113" s="37">
        <v>3712062108</v>
      </c>
      <c r="K113" s="37">
        <v>2.15625</v>
      </c>
      <c r="L113" s="37">
        <v>0.43125000000000002</v>
      </c>
      <c r="M113" s="37">
        <v>1</v>
      </c>
      <c r="N113" s="47"/>
      <c r="O113" s="47"/>
      <c r="P113" s="37">
        <v>3</v>
      </c>
      <c r="Q113" s="37">
        <v>2</v>
      </c>
      <c r="R113" s="37">
        <v>4</v>
      </c>
      <c r="S113" s="37">
        <v>2</v>
      </c>
      <c r="T113" s="37">
        <v>1</v>
      </c>
      <c r="U113" s="39"/>
      <c r="V113" s="37">
        <v>2</v>
      </c>
      <c r="W113" s="38" t="s">
        <v>27</v>
      </c>
      <c r="X113" s="37">
        <v>1</v>
      </c>
      <c r="Y113" s="37">
        <v>3</v>
      </c>
      <c r="Z113" s="38">
        <f t="shared" si="4"/>
        <v>19</v>
      </c>
      <c r="AA113" s="38">
        <f t="shared" si="5"/>
        <v>3</v>
      </c>
      <c r="AB113" s="38" t="s">
        <v>27</v>
      </c>
      <c r="AC113" s="38" t="s">
        <v>257</v>
      </c>
      <c r="AD113" s="37">
        <v>0</v>
      </c>
      <c r="AE113" s="37">
        <v>2</v>
      </c>
      <c r="AF113" s="37">
        <v>0</v>
      </c>
      <c r="AG113" s="37">
        <v>3</v>
      </c>
      <c r="AH113" s="38" t="s">
        <v>503</v>
      </c>
      <c r="AI113" s="37">
        <v>25</v>
      </c>
      <c r="AJ113" s="39"/>
      <c r="AK113" s="38" t="s">
        <v>515</v>
      </c>
      <c r="AL113" s="38">
        <f t="shared" si="6"/>
        <v>1</v>
      </c>
      <c r="AM113" s="38" t="s">
        <v>27</v>
      </c>
      <c r="AN113" s="38" t="s">
        <v>680</v>
      </c>
      <c r="AO113" s="37">
        <v>28</v>
      </c>
      <c r="AP113" s="38" t="s">
        <v>677</v>
      </c>
      <c r="AQ113" s="38" t="s">
        <v>700</v>
      </c>
      <c r="AR113" s="38" t="s">
        <v>695</v>
      </c>
      <c r="AS113" s="38" t="s">
        <v>701</v>
      </c>
      <c r="AT113" s="38" t="s">
        <v>27</v>
      </c>
      <c r="AU113" s="38" t="s">
        <v>27</v>
      </c>
      <c r="AV113" s="38" t="s">
        <v>27</v>
      </c>
      <c r="AW113" s="34"/>
      <c r="AX113" s="34" t="s">
        <v>747</v>
      </c>
      <c r="AY113" s="120">
        <v>2.476</v>
      </c>
      <c r="AZ113" s="62">
        <v>5.8029999999999999</v>
      </c>
      <c r="BA113" s="50">
        <f t="shared" si="7"/>
        <v>0.42667585731518182</v>
      </c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</row>
    <row r="114" spans="1:87" ht="14.25" customHeight="1" x14ac:dyDescent="0.25">
      <c r="A114" s="37">
        <v>277</v>
      </c>
      <c r="B114" s="38" t="s">
        <v>78</v>
      </c>
      <c r="C114" s="38" t="s">
        <v>26</v>
      </c>
      <c r="D114" s="38" t="s">
        <v>33</v>
      </c>
      <c r="E114" s="38"/>
      <c r="F114" s="38" t="s">
        <v>500</v>
      </c>
      <c r="G114" s="37">
        <v>28</v>
      </c>
      <c r="H114" s="37">
        <v>200</v>
      </c>
      <c r="I114" s="38" t="s">
        <v>134</v>
      </c>
      <c r="J114" s="37">
        <v>828360120</v>
      </c>
      <c r="K114" s="37">
        <v>2.125</v>
      </c>
      <c r="L114" s="37">
        <v>0.42499999999999999</v>
      </c>
      <c r="M114" s="47"/>
      <c r="N114" s="35"/>
      <c r="O114" s="35"/>
      <c r="P114" s="47"/>
      <c r="Q114" s="47"/>
      <c r="R114" s="47">
        <v>1</v>
      </c>
      <c r="S114" s="47"/>
      <c r="T114" s="47"/>
      <c r="U114" s="35"/>
      <c r="V114" s="47"/>
      <c r="W114" s="38" t="s">
        <v>27</v>
      </c>
      <c r="X114" s="35"/>
      <c r="Y114" s="47"/>
      <c r="Z114" s="38">
        <f t="shared" si="4"/>
        <v>1</v>
      </c>
      <c r="AA114" s="38">
        <f t="shared" si="5"/>
        <v>0</v>
      </c>
      <c r="AB114" s="38" t="s">
        <v>765</v>
      </c>
      <c r="AC114" s="38" t="s">
        <v>27</v>
      </c>
      <c r="AD114" s="37">
        <v>0</v>
      </c>
      <c r="AE114" s="37">
        <v>0</v>
      </c>
      <c r="AF114" s="37">
        <v>0</v>
      </c>
      <c r="AG114" s="37">
        <v>0</v>
      </c>
      <c r="AH114" s="38" t="s">
        <v>503</v>
      </c>
      <c r="AI114" s="37">
        <v>25</v>
      </c>
      <c r="AJ114" s="35"/>
      <c r="AK114" s="38" t="s">
        <v>100</v>
      </c>
      <c r="AL114" s="38">
        <f t="shared" si="6"/>
        <v>1</v>
      </c>
      <c r="AM114" s="38" t="s">
        <v>27</v>
      </c>
      <c r="AN114" s="38" t="s">
        <v>673</v>
      </c>
      <c r="AO114" s="37">
        <v>26</v>
      </c>
      <c r="AP114" s="38" t="s">
        <v>674</v>
      </c>
      <c r="AQ114" s="38" t="s">
        <v>678</v>
      </c>
      <c r="AR114" s="38" t="s">
        <v>27</v>
      </c>
      <c r="AS114" s="38" t="s">
        <v>702</v>
      </c>
      <c r="AT114" s="38" t="s">
        <v>27</v>
      </c>
      <c r="AU114" s="38" t="s">
        <v>27</v>
      </c>
      <c r="AV114" s="38" t="s">
        <v>718</v>
      </c>
      <c r="AW114" s="34"/>
      <c r="AX114" s="34" t="s">
        <v>746</v>
      </c>
      <c r="AY114" s="120">
        <v>54.654000000000003</v>
      </c>
      <c r="AZ114" s="62">
        <v>55.683</v>
      </c>
      <c r="BA114" s="50">
        <f t="shared" si="7"/>
        <v>0.98152039222024678</v>
      </c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</row>
    <row r="115" spans="1:87" ht="14.25" customHeight="1" x14ac:dyDescent="0.25">
      <c r="A115" s="37">
        <v>293</v>
      </c>
      <c r="B115" s="38" t="s">
        <v>78</v>
      </c>
      <c r="C115" s="38" t="s">
        <v>28</v>
      </c>
      <c r="D115" s="38" t="s">
        <v>33</v>
      </c>
      <c r="E115" s="38"/>
      <c r="F115" s="38" t="s">
        <v>500</v>
      </c>
      <c r="G115" s="37">
        <v>28</v>
      </c>
      <c r="H115" s="37">
        <v>200</v>
      </c>
      <c r="I115" s="38" t="s">
        <v>135</v>
      </c>
      <c r="J115" s="37">
        <v>7717685176</v>
      </c>
      <c r="K115" s="37">
        <v>2.2000000000000002</v>
      </c>
      <c r="L115" s="37">
        <v>0.44</v>
      </c>
      <c r="M115" s="37">
        <v>2</v>
      </c>
      <c r="N115" s="35"/>
      <c r="O115" s="40">
        <v>3</v>
      </c>
      <c r="P115" s="37">
        <v>5</v>
      </c>
      <c r="Q115" s="37">
        <v>2</v>
      </c>
      <c r="R115" s="37">
        <v>1</v>
      </c>
      <c r="S115" s="37">
        <v>2</v>
      </c>
      <c r="T115" s="37">
        <v>1</v>
      </c>
      <c r="U115" s="39"/>
      <c r="V115" s="37">
        <v>2</v>
      </c>
      <c r="W115" s="38" t="s">
        <v>682</v>
      </c>
      <c r="X115" s="37">
        <v>1</v>
      </c>
      <c r="Y115" s="37">
        <v>4</v>
      </c>
      <c r="Z115" s="38">
        <f t="shared" si="4"/>
        <v>23</v>
      </c>
      <c r="AA115" s="38">
        <f t="shared" si="5"/>
        <v>3</v>
      </c>
      <c r="AB115" s="38" t="s">
        <v>99</v>
      </c>
      <c r="AC115" s="38" t="s">
        <v>257</v>
      </c>
      <c r="AD115" s="37">
        <v>7</v>
      </c>
      <c r="AE115" s="37">
        <v>2</v>
      </c>
      <c r="AF115" s="37">
        <v>1</v>
      </c>
      <c r="AG115" s="37">
        <v>14</v>
      </c>
      <c r="AH115" s="38" t="s">
        <v>516</v>
      </c>
      <c r="AI115" s="37">
        <v>22</v>
      </c>
      <c r="AJ115" s="39"/>
      <c r="AK115" s="38" t="s">
        <v>517</v>
      </c>
      <c r="AL115" s="38">
        <f t="shared" si="6"/>
        <v>1</v>
      </c>
      <c r="AM115" s="38" t="s">
        <v>27</v>
      </c>
      <c r="AN115" s="38" t="s">
        <v>680</v>
      </c>
      <c r="AO115" s="37">
        <v>24</v>
      </c>
      <c r="AP115" s="38" t="s">
        <v>677</v>
      </c>
      <c r="AQ115" s="38" t="s">
        <v>691</v>
      </c>
      <c r="AR115" s="38" t="s">
        <v>27</v>
      </c>
      <c r="AS115" s="38" t="s">
        <v>27</v>
      </c>
      <c r="AT115" s="38" t="s">
        <v>27</v>
      </c>
      <c r="AU115" s="38" t="s">
        <v>27</v>
      </c>
      <c r="AV115" s="38" t="s">
        <v>27</v>
      </c>
      <c r="AW115" s="34"/>
      <c r="AX115" s="34" t="s">
        <v>747</v>
      </c>
      <c r="AY115" s="120">
        <v>4.4479999999999995</v>
      </c>
      <c r="AZ115" s="62">
        <v>4.9939999999999998</v>
      </c>
      <c r="BA115" s="50">
        <f t="shared" si="7"/>
        <v>0.89066880256307568</v>
      </c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</row>
    <row r="116" spans="1:87" ht="14.25" customHeight="1" x14ac:dyDescent="0.25">
      <c r="A116" s="37">
        <v>314</v>
      </c>
      <c r="B116" s="38" t="s">
        <v>78</v>
      </c>
      <c r="C116" s="38" t="s">
        <v>28</v>
      </c>
      <c r="D116" s="38" t="s">
        <v>33</v>
      </c>
      <c r="E116" s="38"/>
      <c r="F116" s="38" t="s">
        <v>500</v>
      </c>
      <c r="G116" s="37">
        <v>28</v>
      </c>
      <c r="H116" s="37">
        <v>200</v>
      </c>
      <c r="I116" s="38" t="s">
        <v>140</v>
      </c>
      <c r="J116" s="37">
        <v>79247246103</v>
      </c>
      <c r="K116" s="37">
        <v>2.2000000000000002</v>
      </c>
      <c r="L116" s="37">
        <v>0.44</v>
      </c>
      <c r="M116" s="40">
        <v>4</v>
      </c>
      <c r="N116" s="35"/>
      <c r="O116" s="47"/>
      <c r="P116" s="40">
        <v>8</v>
      </c>
      <c r="Q116" s="40">
        <v>4</v>
      </c>
      <c r="R116" s="40">
        <v>1</v>
      </c>
      <c r="S116" s="40">
        <v>4</v>
      </c>
      <c r="T116" s="40">
        <v>1</v>
      </c>
      <c r="U116" s="40">
        <v>1</v>
      </c>
      <c r="V116" s="40">
        <v>0.5</v>
      </c>
      <c r="W116" s="38" t="s">
        <v>27</v>
      </c>
      <c r="X116" s="40">
        <v>0.5</v>
      </c>
      <c r="Y116" s="40">
        <v>2</v>
      </c>
      <c r="Z116" s="38">
        <f t="shared" si="4"/>
        <v>26</v>
      </c>
      <c r="AA116" s="38">
        <f t="shared" si="5"/>
        <v>2</v>
      </c>
      <c r="AB116" s="38" t="s">
        <v>99</v>
      </c>
      <c r="AC116" s="38" t="s">
        <v>27</v>
      </c>
      <c r="AD116" s="37">
        <v>5</v>
      </c>
      <c r="AE116" s="37">
        <v>2</v>
      </c>
      <c r="AF116" s="37">
        <v>1</v>
      </c>
      <c r="AG116" s="37">
        <v>10</v>
      </c>
      <c r="AH116" s="38" t="s">
        <v>503</v>
      </c>
      <c r="AI116" s="37">
        <v>25</v>
      </c>
      <c r="AJ116" s="35"/>
      <c r="AK116" s="38" t="s">
        <v>518</v>
      </c>
      <c r="AL116" s="38">
        <f t="shared" si="6"/>
        <v>1</v>
      </c>
      <c r="AM116" s="38" t="s">
        <v>27</v>
      </c>
      <c r="AN116" s="38" t="s">
        <v>673</v>
      </c>
      <c r="AO116" s="37">
        <v>18</v>
      </c>
      <c r="AP116" s="38" t="s">
        <v>674</v>
      </c>
      <c r="AQ116" s="38" t="s">
        <v>705</v>
      </c>
      <c r="AR116" s="38" t="s">
        <v>27</v>
      </c>
      <c r="AS116" s="38" t="s">
        <v>686</v>
      </c>
      <c r="AT116" s="38" t="s">
        <v>27</v>
      </c>
      <c r="AU116" s="38" t="s">
        <v>27</v>
      </c>
      <c r="AV116" s="38" t="s">
        <v>27</v>
      </c>
      <c r="AW116" s="34"/>
      <c r="AX116" s="34" t="s">
        <v>747</v>
      </c>
      <c r="AY116" s="120">
        <v>7.4550000000000001</v>
      </c>
      <c r="AZ116" s="62">
        <v>8.1490000000000009</v>
      </c>
      <c r="BA116" s="50">
        <f t="shared" si="7"/>
        <v>0.91483617621794078</v>
      </c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</row>
    <row r="117" spans="1:87" ht="14.25" customHeight="1" x14ac:dyDescent="0.25">
      <c r="A117" s="37">
        <v>330</v>
      </c>
      <c r="B117" s="38" t="s">
        <v>78</v>
      </c>
      <c r="C117" s="38" t="s">
        <v>26</v>
      </c>
      <c r="D117" s="38" t="s">
        <v>33</v>
      </c>
      <c r="E117" s="38"/>
      <c r="F117" s="38" t="s">
        <v>500</v>
      </c>
      <c r="G117" s="37">
        <v>28</v>
      </c>
      <c r="H117" s="37">
        <v>200</v>
      </c>
      <c r="I117" s="38" t="s">
        <v>142</v>
      </c>
      <c r="J117" s="37">
        <v>8282194225</v>
      </c>
      <c r="K117" s="37">
        <v>2.875</v>
      </c>
      <c r="L117" s="37">
        <v>0.57499999999999996</v>
      </c>
      <c r="M117" s="37">
        <v>4</v>
      </c>
      <c r="N117" s="47"/>
      <c r="O117" s="47"/>
      <c r="P117" s="37">
        <v>10</v>
      </c>
      <c r="Q117" s="37">
        <v>6</v>
      </c>
      <c r="R117" s="40">
        <v>1</v>
      </c>
      <c r="S117" s="37">
        <v>6</v>
      </c>
      <c r="T117" s="37">
        <v>1</v>
      </c>
      <c r="U117" s="37">
        <v>1</v>
      </c>
      <c r="V117" s="37">
        <v>3</v>
      </c>
      <c r="W117" s="38" t="s">
        <v>27</v>
      </c>
      <c r="X117" s="39"/>
      <c r="Y117" s="37">
        <v>4</v>
      </c>
      <c r="Z117" s="38">
        <f t="shared" si="4"/>
        <v>36</v>
      </c>
      <c r="AA117" s="38">
        <f t="shared" si="5"/>
        <v>4</v>
      </c>
      <c r="AB117" s="38" t="s">
        <v>89</v>
      </c>
      <c r="AC117" s="38" t="s">
        <v>257</v>
      </c>
      <c r="AD117" s="37">
        <v>6</v>
      </c>
      <c r="AE117" s="37">
        <v>3</v>
      </c>
      <c r="AF117" s="37">
        <v>0</v>
      </c>
      <c r="AG117" s="37">
        <v>10</v>
      </c>
      <c r="AH117" s="38" t="s">
        <v>503</v>
      </c>
      <c r="AI117" s="37">
        <v>25</v>
      </c>
      <c r="AJ117" s="39"/>
      <c r="AK117" s="38" t="s">
        <v>519</v>
      </c>
      <c r="AL117" s="38">
        <f t="shared" si="6"/>
        <v>1</v>
      </c>
      <c r="AM117" s="38" t="s">
        <v>27</v>
      </c>
      <c r="AN117" s="38" t="s">
        <v>680</v>
      </c>
      <c r="AO117" s="37">
        <v>27</v>
      </c>
      <c r="AP117" s="38" t="s">
        <v>677</v>
      </c>
      <c r="AQ117" s="38" t="s">
        <v>691</v>
      </c>
      <c r="AR117" s="38" t="s">
        <v>695</v>
      </c>
      <c r="AS117" s="38" t="s">
        <v>27</v>
      </c>
      <c r="AT117" s="38" t="s">
        <v>692</v>
      </c>
      <c r="AU117" s="38" t="s">
        <v>27</v>
      </c>
      <c r="AV117" s="38" t="s">
        <v>27</v>
      </c>
      <c r="AW117" s="34"/>
      <c r="AX117" s="34" t="s">
        <v>747</v>
      </c>
      <c r="AY117" s="120">
        <v>6.1359999999999992</v>
      </c>
      <c r="AZ117" s="62">
        <v>7.6059999999999999</v>
      </c>
      <c r="BA117" s="50">
        <f t="shared" si="7"/>
        <v>0.80673152774125678</v>
      </c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</row>
    <row r="118" spans="1:87" ht="14.25" customHeight="1" x14ac:dyDescent="0.25">
      <c r="A118" s="37">
        <v>351</v>
      </c>
      <c r="B118" s="38" t="s">
        <v>78</v>
      </c>
      <c r="C118" s="38" t="s">
        <v>28</v>
      </c>
      <c r="D118" s="38" t="s">
        <v>33</v>
      </c>
      <c r="E118" s="38"/>
      <c r="F118" s="38" t="s">
        <v>500</v>
      </c>
      <c r="G118" s="37">
        <v>28</v>
      </c>
      <c r="H118" s="37">
        <v>200</v>
      </c>
      <c r="I118" s="38" t="s">
        <v>146</v>
      </c>
      <c r="J118" s="37">
        <v>94222252116</v>
      </c>
      <c r="K118" s="37">
        <v>2.2000000000000002</v>
      </c>
      <c r="L118" s="37">
        <v>0.44</v>
      </c>
      <c r="M118" s="37">
        <v>4</v>
      </c>
      <c r="N118" s="35"/>
      <c r="O118" s="39"/>
      <c r="P118" s="37">
        <v>7</v>
      </c>
      <c r="Q118" s="37">
        <v>3</v>
      </c>
      <c r="R118" s="40">
        <v>3</v>
      </c>
      <c r="S118" s="37">
        <v>3</v>
      </c>
      <c r="T118" s="37">
        <v>1</v>
      </c>
      <c r="U118" s="47"/>
      <c r="V118" s="40">
        <v>2.5</v>
      </c>
      <c r="W118" s="38" t="s">
        <v>27</v>
      </c>
      <c r="X118" s="40">
        <v>1.5</v>
      </c>
      <c r="Y118" s="40">
        <v>4</v>
      </c>
      <c r="Z118" s="38">
        <f t="shared" si="4"/>
        <v>29</v>
      </c>
      <c r="AA118" s="38">
        <f t="shared" si="5"/>
        <v>4</v>
      </c>
      <c r="AB118" s="38" t="s">
        <v>27</v>
      </c>
      <c r="AC118" s="38" t="s">
        <v>27</v>
      </c>
      <c r="AD118" s="37">
        <v>2</v>
      </c>
      <c r="AE118" s="37">
        <v>4</v>
      </c>
      <c r="AF118" s="37">
        <v>0</v>
      </c>
      <c r="AG118" s="37">
        <v>8</v>
      </c>
      <c r="AH118" s="38" t="s">
        <v>503</v>
      </c>
      <c r="AI118" s="37">
        <v>25</v>
      </c>
      <c r="AJ118" s="39"/>
      <c r="AK118" s="38" t="s">
        <v>520</v>
      </c>
      <c r="AL118" s="38">
        <f t="shared" si="6"/>
        <v>1</v>
      </c>
      <c r="AM118" s="38" t="s">
        <v>27</v>
      </c>
      <c r="AN118" s="38" t="s">
        <v>680</v>
      </c>
      <c r="AO118" s="40">
        <v>36</v>
      </c>
      <c r="AP118" s="38" t="s">
        <v>677</v>
      </c>
      <c r="AQ118" s="38" t="s">
        <v>707</v>
      </c>
      <c r="AR118" s="38" t="s">
        <v>27</v>
      </c>
      <c r="AS118" s="38" t="s">
        <v>708</v>
      </c>
      <c r="AT118" s="38" t="s">
        <v>27</v>
      </c>
      <c r="AU118" s="38" t="s">
        <v>27</v>
      </c>
      <c r="AV118" s="38" t="s">
        <v>27</v>
      </c>
      <c r="AW118" s="34"/>
      <c r="AX118" s="34" t="s">
        <v>746</v>
      </c>
      <c r="AY118" s="120">
        <v>3.6100000000000003</v>
      </c>
      <c r="AZ118" s="62">
        <v>26.661000000000001</v>
      </c>
      <c r="BA118" s="50">
        <f t="shared" si="7"/>
        <v>0.13540377330182665</v>
      </c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</row>
    <row r="119" spans="1:87" ht="14.25" customHeight="1" x14ac:dyDescent="0.25">
      <c r="A119" s="37">
        <v>367</v>
      </c>
      <c r="B119" s="38" t="s">
        <v>78</v>
      </c>
      <c r="C119" s="38" t="s">
        <v>26</v>
      </c>
      <c r="D119" s="38" t="s">
        <v>33</v>
      </c>
      <c r="E119" s="38"/>
      <c r="F119" s="38" t="s">
        <v>500</v>
      </c>
      <c r="G119" s="37">
        <v>28</v>
      </c>
      <c r="H119" s="37">
        <v>200</v>
      </c>
      <c r="I119" s="38" t="s">
        <v>147</v>
      </c>
      <c r="J119" s="37">
        <v>84463153</v>
      </c>
      <c r="K119" s="37">
        <v>2.15625</v>
      </c>
      <c r="L119" s="37">
        <v>0.43125000000000002</v>
      </c>
      <c r="M119" s="40">
        <v>3</v>
      </c>
      <c r="N119" s="35"/>
      <c r="O119" s="35"/>
      <c r="P119" s="40">
        <v>6</v>
      </c>
      <c r="Q119" s="40">
        <v>2</v>
      </c>
      <c r="R119" s="40">
        <v>4</v>
      </c>
      <c r="S119" s="40">
        <v>2</v>
      </c>
      <c r="T119" s="40">
        <v>1</v>
      </c>
      <c r="U119" s="40">
        <v>1</v>
      </c>
      <c r="V119" s="40">
        <v>0.5</v>
      </c>
      <c r="W119" s="38" t="s">
        <v>27</v>
      </c>
      <c r="X119" s="40">
        <v>0.5</v>
      </c>
      <c r="Y119" s="40">
        <v>2</v>
      </c>
      <c r="Z119" s="38">
        <f t="shared" si="4"/>
        <v>22</v>
      </c>
      <c r="AA119" s="38">
        <f t="shared" si="5"/>
        <v>2</v>
      </c>
      <c r="AB119" s="38" t="s">
        <v>27</v>
      </c>
      <c r="AC119" s="38" t="s">
        <v>27</v>
      </c>
      <c r="AD119" s="37">
        <v>5</v>
      </c>
      <c r="AE119" s="37">
        <v>0</v>
      </c>
      <c r="AF119" s="37">
        <v>0</v>
      </c>
      <c r="AG119" s="37">
        <v>7</v>
      </c>
      <c r="AH119" s="38" t="s">
        <v>503</v>
      </c>
      <c r="AI119" s="37">
        <v>25</v>
      </c>
      <c r="AJ119" s="47"/>
      <c r="AK119" s="38" t="s">
        <v>521</v>
      </c>
      <c r="AL119" s="38">
        <f t="shared" si="6"/>
        <v>1</v>
      </c>
      <c r="AM119" s="38" t="s">
        <v>27</v>
      </c>
      <c r="AN119" s="38" t="s">
        <v>680</v>
      </c>
      <c r="AO119" s="37">
        <v>26</v>
      </c>
      <c r="AP119" s="38" t="s">
        <v>677</v>
      </c>
      <c r="AQ119" s="38" t="s">
        <v>709</v>
      </c>
      <c r="AR119" s="38" t="s">
        <v>27</v>
      </c>
      <c r="AS119" s="38" t="s">
        <v>27</v>
      </c>
      <c r="AT119" s="38" t="s">
        <v>692</v>
      </c>
      <c r="AU119" s="38" t="s">
        <v>695</v>
      </c>
      <c r="AV119" s="38" t="s">
        <v>27</v>
      </c>
      <c r="AW119" s="34"/>
      <c r="AX119" s="34" t="s">
        <v>747</v>
      </c>
      <c r="AY119" s="120">
        <v>3.9490000000000003</v>
      </c>
      <c r="AZ119" s="62">
        <v>12.021000000000001</v>
      </c>
      <c r="BA119" s="50">
        <f t="shared" si="7"/>
        <v>0.3285084435571084</v>
      </c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</row>
    <row r="120" spans="1:87" ht="14.25" customHeight="1" x14ac:dyDescent="0.25">
      <c r="A120" s="37">
        <v>383</v>
      </c>
      <c r="B120" s="38" t="s">
        <v>78</v>
      </c>
      <c r="C120" s="38" t="s">
        <v>26</v>
      </c>
      <c r="D120" s="38" t="s">
        <v>33</v>
      </c>
      <c r="E120" s="38"/>
      <c r="F120" s="38" t="s">
        <v>500</v>
      </c>
      <c r="G120" s="37">
        <v>28</v>
      </c>
      <c r="H120" s="37">
        <v>200</v>
      </c>
      <c r="I120" s="38" t="s">
        <v>149</v>
      </c>
      <c r="J120" s="37">
        <v>8877127178</v>
      </c>
      <c r="K120" s="37">
        <v>2.875</v>
      </c>
      <c r="L120" s="37">
        <v>0.57499999999999996</v>
      </c>
      <c r="M120" s="40">
        <v>1</v>
      </c>
      <c r="N120" s="35"/>
      <c r="O120" s="35"/>
      <c r="P120" s="40">
        <v>2</v>
      </c>
      <c r="Q120" s="35"/>
      <c r="R120" s="40">
        <v>1</v>
      </c>
      <c r="S120" s="35"/>
      <c r="T120" s="40">
        <v>1</v>
      </c>
      <c r="U120" s="35"/>
      <c r="V120" s="35"/>
      <c r="W120" s="38" t="s">
        <v>27</v>
      </c>
      <c r="X120" s="35"/>
      <c r="Y120" s="35"/>
      <c r="Z120" s="38">
        <f t="shared" si="4"/>
        <v>5</v>
      </c>
      <c r="AA120" s="38">
        <f t="shared" si="5"/>
        <v>0</v>
      </c>
      <c r="AB120" s="38" t="s">
        <v>89</v>
      </c>
      <c r="AC120" s="38" t="s">
        <v>27</v>
      </c>
      <c r="AD120" s="37">
        <v>0</v>
      </c>
      <c r="AE120" s="37">
        <v>0</v>
      </c>
      <c r="AF120" s="37">
        <v>1</v>
      </c>
      <c r="AG120" s="37">
        <v>2</v>
      </c>
      <c r="AH120" s="38" t="s">
        <v>503</v>
      </c>
      <c r="AI120" s="37">
        <v>25</v>
      </c>
      <c r="AJ120" s="35"/>
      <c r="AK120" s="38" t="s">
        <v>522</v>
      </c>
      <c r="AL120" s="38">
        <f t="shared" si="6"/>
        <v>1</v>
      </c>
      <c r="AM120" s="38" t="s">
        <v>27</v>
      </c>
      <c r="AN120" s="38" t="s">
        <v>680</v>
      </c>
      <c r="AO120" s="37">
        <v>24</v>
      </c>
      <c r="AP120" s="38" t="s">
        <v>677</v>
      </c>
      <c r="AQ120" s="38" t="s">
        <v>711</v>
      </c>
      <c r="AR120" s="38" t="s">
        <v>27</v>
      </c>
      <c r="AS120" s="38" t="s">
        <v>686</v>
      </c>
      <c r="AT120" s="38" t="s">
        <v>27</v>
      </c>
      <c r="AU120" s="38" t="s">
        <v>27</v>
      </c>
      <c r="AV120" s="38" t="s">
        <v>27</v>
      </c>
      <c r="AX120" s="34" t="s">
        <v>748</v>
      </c>
      <c r="AY120" s="120">
        <v>27.597999999999999</v>
      </c>
      <c r="AZ120" s="62">
        <v>28.878</v>
      </c>
      <c r="BA120" s="50">
        <f t="shared" si="7"/>
        <v>0.95567560080337965</v>
      </c>
    </row>
    <row r="121" spans="1:87" ht="14.25" customHeight="1" x14ac:dyDescent="0.25">
      <c r="A121" s="37">
        <v>399</v>
      </c>
      <c r="B121" s="38" t="s">
        <v>78</v>
      </c>
      <c r="C121" s="38" t="s">
        <v>26</v>
      </c>
      <c r="D121" s="38" t="s">
        <v>33</v>
      </c>
      <c r="E121" s="38"/>
      <c r="F121" s="38" t="s">
        <v>500</v>
      </c>
      <c r="G121" s="37">
        <v>28</v>
      </c>
      <c r="H121" s="37">
        <v>200</v>
      </c>
      <c r="I121" s="38" t="s">
        <v>81</v>
      </c>
      <c r="J121" s="37">
        <v>9591241137</v>
      </c>
      <c r="K121" s="37">
        <v>2.875</v>
      </c>
      <c r="L121" s="37">
        <v>0.57499999999999996</v>
      </c>
      <c r="M121" s="37">
        <v>5</v>
      </c>
      <c r="N121" s="35"/>
      <c r="O121" s="35"/>
      <c r="P121" s="37">
        <v>11</v>
      </c>
      <c r="Q121" s="37">
        <v>6</v>
      </c>
      <c r="R121" s="40">
        <v>1</v>
      </c>
      <c r="S121" s="37">
        <v>6</v>
      </c>
      <c r="T121" s="37">
        <v>1</v>
      </c>
      <c r="U121" s="35"/>
      <c r="V121" s="40">
        <v>1</v>
      </c>
      <c r="W121" s="38" t="s">
        <v>27</v>
      </c>
      <c r="X121" s="40">
        <v>1</v>
      </c>
      <c r="Y121" s="40">
        <v>2</v>
      </c>
      <c r="Z121" s="38">
        <f t="shared" si="4"/>
        <v>34</v>
      </c>
      <c r="AA121" s="38">
        <f t="shared" si="5"/>
        <v>2</v>
      </c>
      <c r="AB121" s="38" t="s">
        <v>89</v>
      </c>
      <c r="AC121" s="38" t="s">
        <v>27</v>
      </c>
      <c r="AD121" s="37">
        <v>2</v>
      </c>
      <c r="AE121" s="37">
        <v>2</v>
      </c>
      <c r="AF121" s="37">
        <v>1</v>
      </c>
      <c r="AG121" s="37">
        <v>6</v>
      </c>
      <c r="AH121" s="38" t="s">
        <v>503</v>
      </c>
      <c r="AI121" s="37">
        <v>25</v>
      </c>
      <c r="AJ121" s="35"/>
      <c r="AK121" s="38" t="s">
        <v>523</v>
      </c>
      <c r="AL121" s="38">
        <f t="shared" si="6"/>
        <v>1</v>
      </c>
      <c r="AM121" s="38" t="s">
        <v>27</v>
      </c>
      <c r="AN121" s="38" t="s">
        <v>673</v>
      </c>
      <c r="AO121" s="37">
        <v>26</v>
      </c>
      <c r="AP121" s="38" t="s">
        <v>674</v>
      </c>
      <c r="AQ121" s="38" t="s">
        <v>675</v>
      </c>
      <c r="AR121" s="38" t="s">
        <v>27</v>
      </c>
      <c r="AS121" s="38" t="s">
        <v>676</v>
      </c>
      <c r="AT121" s="38" t="s">
        <v>27</v>
      </c>
      <c r="AU121" s="38" t="s">
        <v>27</v>
      </c>
      <c r="AV121" s="38" t="s">
        <v>27</v>
      </c>
      <c r="AX121" s="34" t="s">
        <v>746</v>
      </c>
      <c r="AY121" s="120">
        <v>9.7919999999999998</v>
      </c>
      <c r="AZ121" s="62">
        <v>11.035</v>
      </c>
      <c r="BA121" s="50">
        <f t="shared" si="7"/>
        <v>0.88735840507476205</v>
      </c>
    </row>
    <row r="122" spans="1:87" ht="14.25" customHeight="1" x14ac:dyDescent="0.25">
      <c r="A122" s="37">
        <v>416</v>
      </c>
      <c r="B122" s="38" t="s">
        <v>78</v>
      </c>
      <c r="C122" s="38" t="s">
        <v>28</v>
      </c>
      <c r="D122" s="38" t="s">
        <v>33</v>
      </c>
      <c r="E122" s="38"/>
      <c r="F122" s="38" t="s">
        <v>500</v>
      </c>
      <c r="G122" s="37">
        <v>28</v>
      </c>
      <c r="H122" s="37">
        <v>200</v>
      </c>
      <c r="I122" s="38" t="s">
        <v>85</v>
      </c>
      <c r="J122" s="37">
        <v>1347638136</v>
      </c>
      <c r="K122" s="37">
        <v>2.1</v>
      </c>
      <c r="L122" s="37">
        <v>0.42</v>
      </c>
      <c r="M122" s="40">
        <v>11</v>
      </c>
      <c r="N122" s="35"/>
      <c r="O122" s="35"/>
      <c r="P122" s="40">
        <v>28</v>
      </c>
      <c r="Q122" s="40">
        <v>17</v>
      </c>
      <c r="R122" s="40">
        <v>3</v>
      </c>
      <c r="S122" s="40">
        <v>17</v>
      </c>
      <c r="T122" s="40">
        <v>1</v>
      </c>
      <c r="U122" s="40">
        <v>3</v>
      </c>
      <c r="V122" s="40">
        <v>7</v>
      </c>
      <c r="W122" s="38" t="s">
        <v>27</v>
      </c>
      <c r="X122" s="40">
        <v>2</v>
      </c>
      <c r="Y122" s="40">
        <v>12</v>
      </c>
      <c r="Z122" s="38">
        <f t="shared" si="4"/>
        <v>101</v>
      </c>
      <c r="AA122" s="38">
        <f t="shared" si="5"/>
        <v>12</v>
      </c>
      <c r="AB122" s="38" t="s">
        <v>27</v>
      </c>
      <c r="AC122" s="38" t="s">
        <v>27</v>
      </c>
      <c r="AD122" s="37">
        <v>28</v>
      </c>
      <c r="AE122" s="37">
        <v>13</v>
      </c>
      <c r="AF122" s="37">
        <v>3</v>
      </c>
      <c r="AG122" s="37">
        <v>50</v>
      </c>
      <c r="AH122" s="38" t="s">
        <v>524</v>
      </c>
      <c r="AI122" s="37">
        <v>23</v>
      </c>
      <c r="AJ122" s="40">
        <v>1</v>
      </c>
      <c r="AK122" s="38" t="s">
        <v>525</v>
      </c>
      <c r="AL122" s="38">
        <f t="shared" si="6"/>
        <v>1</v>
      </c>
      <c r="AM122" s="38" t="s">
        <v>27</v>
      </c>
      <c r="AN122" s="38" t="s">
        <v>673</v>
      </c>
      <c r="AO122" s="37">
        <v>20</v>
      </c>
      <c r="AP122" s="38" t="s">
        <v>677</v>
      </c>
      <c r="AQ122" s="38" t="s">
        <v>678</v>
      </c>
      <c r="AR122" s="38" t="s">
        <v>27</v>
      </c>
      <c r="AS122" s="38" t="s">
        <v>27</v>
      </c>
      <c r="AT122" s="38" t="s">
        <v>27</v>
      </c>
      <c r="AU122" s="38" t="s">
        <v>27</v>
      </c>
      <c r="AV122" s="38" t="s">
        <v>27</v>
      </c>
      <c r="AX122" s="34" t="s">
        <v>748</v>
      </c>
      <c r="AY122" s="120">
        <v>15.211</v>
      </c>
      <c r="AZ122" s="62">
        <v>24.03</v>
      </c>
      <c r="BA122" s="50">
        <f t="shared" si="7"/>
        <v>0.6330004161464835</v>
      </c>
    </row>
    <row r="123" spans="1:87" ht="14.25" customHeight="1" x14ac:dyDescent="0.25">
      <c r="A123" s="37">
        <v>432</v>
      </c>
      <c r="B123" s="38" t="s">
        <v>78</v>
      </c>
      <c r="C123" s="38" t="s">
        <v>26</v>
      </c>
      <c r="D123" s="38" t="s">
        <v>33</v>
      </c>
      <c r="E123" s="38"/>
      <c r="F123" s="38" t="s">
        <v>500</v>
      </c>
      <c r="G123" s="37">
        <v>28</v>
      </c>
      <c r="H123" s="37">
        <v>200</v>
      </c>
      <c r="I123" s="38" t="s">
        <v>88</v>
      </c>
      <c r="J123" s="37">
        <v>217831744</v>
      </c>
      <c r="K123" s="37">
        <v>2.125</v>
      </c>
      <c r="L123" s="37">
        <v>0.42499999999999999</v>
      </c>
      <c r="M123" s="37">
        <v>5</v>
      </c>
      <c r="N123" s="35"/>
      <c r="O123" s="39"/>
      <c r="P123" s="37">
        <v>11</v>
      </c>
      <c r="Q123" s="37">
        <v>6</v>
      </c>
      <c r="R123" s="37">
        <v>4</v>
      </c>
      <c r="S123" s="37">
        <v>6</v>
      </c>
      <c r="T123" s="40">
        <v>1</v>
      </c>
      <c r="U123" s="40">
        <v>4</v>
      </c>
      <c r="V123" s="37">
        <v>3</v>
      </c>
      <c r="W123" s="38" t="s">
        <v>27</v>
      </c>
      <c r="X123" s="37">
        <v>2</v>
      </c>
      <c r="Y123" s="37">
        <v>9</v>
      </c>
      <c r="Z123" s="38">
        <f t="shared" si="4"/>
        <v>51</v>
      </c>
      <c r="AA123" s="38">
        <f t="shared" si="5"/>
        <v>9</v>
      </c>
      <c r="AB123" s="38" t="s">
        <v>765</v>
      </c>
      <c r="AC123" s="38" t="s">
        <v>27</v>
      </c>
      <c r="AD123" s="37">
        <v>8</v>
      </c>
      <c r="AE123" s="37">
        <v>3</v>
      </c>
      <c r="AF123" s="37">
        <v>0</v>
      </c>
      <c r="AG123" s="37">
        <v>14</v>
      </c>
      <c r="AH123" s="38" t="s">
        <v>503</v>
      </c>
      <c r="AI123" s="37">
        <v>25</v>
      </c>
      <c r="AJ123" s="39"/>
      <c r="AK123" s="38" t="s">
        <v>526</v>
      </c>
      <c r="AL123" s="38">
        <f t="shared" si="6"/>
        <v>1</v>
      </c>
      <c r="AM123" s="38" t="s">
        <v>27</v>
      </c>
      <c r="AN123" s="38" t="s">
        <v>673</v>
      </c>
      <c r="AO123" s="37">
        <v>24</v>
      </c>
      <c r="AP123" s="38" t="s">
        <v>677</v>
      </c>
      <c r="AQ123" s="38" t="s">
        <v>679</v>
      </c>
      <c r="AR123" s="38" t="s">
        <v>27</v>
      </c>
      <c r="AS123" s="38" t="s">
        <v>27</v>
      </c>
      <c r="AT123" s="38" t="s">
        <v>27</v>
      </c>
      <c r="AU123" s="38" t="s">
        <v>27</v>
      </c>
      <c r="AV123" s="38" t="s">
        <v>27</v>
      </c>
      <c r="AX123" s="34" t="s">
        <v>747</v>
      </c>
      <c r="AY123" s="120">
        <v>2.7040000000000002</v>
      </c>
      <c r="AZ123" s="62">
        <v>9.7780000000000005</v>
      </c>
      <c r="BA123" s="50">
        <f t="shared" si="7"/>
        <v>0.27653916956432811</v>
      </c>
    </row>
    <row r="124" spans="1:87" ht="14.25" customHeight="1" x14ac:dyDescent="0.25">
      <c r="A124" s="37">
        <v>448</v>
      </c>
      <c r="B124" s="38" t="s">
        <v>78</v>
      </c>
      <c r="C124" s="38" t="s">
        <v>26</v>
      </c>
      <c r="D124" s="38" t="s">
        <v>33</v>
      </c>
      <c r="E124" s="38"/>
      <c r="F124" s="38" t="s">
        <v>500</v>
      </c>
      <c r="G124" s="37">
        <v>28</v>
      </c>
      <c r="H124" s="37">
        <v>200</v>
      </c>
      <c r="I124" s="38" t="s">
        <v>150</v>
      </c>
      <c r="J124" s="37">
        <v>82135906</v>
      </c>
      <c r="K124" s="37">
        <v>2.875</v>
      </c>
      <c r="L124" s="37">
        <v>0.57499999999999996</v>
      </c>
      <c r="M124" s="39"/>
      <c r="N124" s="35"/>
      <c r="O124" s="39"/>
      <c r="P124" s="39"/>
      <c r="Q124" s="39"/>
      <c r="R124" s="35">
        <v>1</v>
      </c>
      <c r="S124" s="39"/>
      <c r="T124" s="39"/>
      <c r="U124" s="39"/>
      <c r="V124" s="39"/>
      <c r="W124" s="38" t="s">
        <v>27</v>
      </c>
      <c r="X124" s="39"/>
      <c r="Y124" s="39"/>
      <c r="Z124" s="38">
        <f t="shared" si="4"/>
        <v>1</v>
      </c>
      <c r="AA124" s="38">
        <f t="shared" si="5"/>
        <v>0</v>
      </c>
      <c r="AB124" s="38" t="s">
        <v>89</v>
      </c>
      <c r="AC124" s="38" t="s">
        <v>27</v>
      </c>
      <c r="AD124" s="37">
        <v>0</v>
      </c>
      <c r="AE124" s="37">
        <v>0</v>
      </c>
      <c r="AF124" s="37">
        <v>0</v>
      </c>
      <c r="AG124" s="37">
        <v>0</v>
      </c>
      <c r="AH124" s="38" t="s">
        <v>503</v>
      </c>
      <c r="AI124" s="37">
        <v>25</v>
      </c>
      <c r="AJ124" s="35"/>
      <c r="AK124" s="38" t="s">
        <v>527</v>
      </c>
      <c r="AL124" s="38">
        <f t="shared" si="6"/>
        <v>1</v>
      </c>
      <c r="AM124" s="38" t="s">
        <v>27</v>
      </c>
      <c r="AN124" s="38" t="s">
        <v>680</v>
      </c>
      <c r="AO124" s="37">
        <v>34</v>
      </c>
      <c r="AP124" s="38" t="s">
        <v>677</v>
      </c>
      <c r="AQ124" s="38" t="s">
        <v>712</v>
      </c>
      <c r="AR124" s="38" t="s">
        <v>27</v>
      </c>
      <c r="AS124" s="38" t="s">
        <v>713</v>
      </c>
      <c r="AT124" s="38" t="s">
        <v>27</v>
      </c>
      <c r="AU124" s="38" t="s">
        <v>27</v>
      </c>
      <c r="AV124" s="38" t="s">
        <v>27</v>
      </c>
      <c r="AX124" s="34" t="s">
        <v>746</v>
      </c>
      <c r="AY124" s="120">
        <v>1.9419999999999999</v>
      </c>
      <c r="AZ124" s="62">
        <v>45.326999999999998</v>
      </c>
      <c r="BA124" s="50">
        <f t="shared" si="7"/>
        <v>4.2844220883799945E-2</v>
      </c>
    </row>
    <row r="125" spans="1:87" ht="14.25" customHeight="1" x14ac:dyDescent="0.25">
      <c r="A125" s="37">
        <v>464</v>
      </c>
      <c r="B125" s="38" t="s">
        <v>78</v>
      </c>
      <c r="C125" s="38" t="s">
        <v>28</v>
      </c>
      <c r="D125" s="38" t="s">
        <v>33</v>
      </c>
      <c r="E125" s="38"/>
      <c r="F125" s="38" t="s">
        <v>500</v>
      </c>
      <c r="G125" s="37">
        <v>28</v>
      </c>
      <c r="H125" s="37">
        <v>200</v>
      </c>
      <c r="I125" s="38" t="s">
        <v>152</v>
      </c>
      <c r="J125" s="37">
        <v>792288984</v>
      </c>
      <c r="K125" s="37">
        <v>2.2000000000000002</v>
      </c>
      <c r="L125" s="37">
        <v>0.44</v>
      </c>
      <c r="M125" s="40">
        <v>26</v>
      </c>
      <c r="N125" s="35"/>
      <c r="O125" s="35"/>
      <c r="P125" s="40">
        <v>65</v>
      </c>
      <c r="Q125" s="40">
        <v>38</v>
      </c>
      <c r="R125" s="40">
        <v>4</v>
      </c>
      <c r="S125" s="40">
        <v>38</v>
      </c>
      <c r="T125" s="40">
        <v>1</v>
      </c>
      <c r="U125" s="40">
        <v>6</v>
      </c>
      <c r="V125" s="40">
        <v>10.5</v>
      </c>
      <c r="W125" s="38" t="s">
        <v>27</v>
      </c>
      <c r="X125" s="40">
        <v>2.5</v>
      </c>
      <c r="Y125" s="40">
        <v>19</v>
      </c>
      <c r="Z125" s="38">
        <f t="shared" si="4"/>
        <v>210</v>
      </c>
      <c r="AA125" s="38">
        <f t="shared" si="5"/>
        <v>19</v>
      </c>
      <c r="AB125" s="38" t="s">
        <v>99</v>
      </c>
      <c r="AC125" s="38" t="s">
        <v>27</v>
      </c>
      <c r="AD125" s="37">
        <v>29</v>
      </c>
      <c r="AE125" s="37">
        <v>11</v>
      </c>
      <c r="AF125" s="37">
        <v>2</v>
      </c>
      <c r="AG125" s="37">
        <v>49</v>
      </c>
      <c r="AH125" s="38" t="s">
        <v>503</v>
      </c>
      <c r="AI125" s="37">
        <v>25</v>
      </c>
      <c r="AJ125" s="40">
        <v>1</v>
      </c>
      <c r="AK125" s="38" t="s">
        <v>528</v>
      </c>
      <c r="AL125" s="38">
        <f t="shared" si="6"/>
        <v>1</v>
      </c>
      <c r="AM125" s="38" t="s">
        <v>27</v>
      </c>
      <c r="AN125" s="38" t="s">
        <v>673</v>
      </c>
      <c r="AO125" s="37">
        <v>23</v>
      </c>
      <c r="AP125" s="38" t="s">
        <v>677</v>
      </c>
      <c r="AQ125" s="38" t="s">
        <v>714</v>
      </c>
      <c r="AR125" s="38" t="s">
        <v>695</v>
      </c>
      <c r="AS125" s="38" t="s">
        <v>27</v>
      </c>
      <c r="AT125" s="38" t="s">
        <v>27</v>
      </c>
      <c r="AU125" s="38" t="s">
        <v>27</v>
      </c>
      <c r="AV125" s="38" t="s">
        <v>27</v>
      </c>
      <c r="AX125" s="34" t="s">
        <v>747</v>
      </c>
      <c r="AY125">
        <v>3.4580000000000002</v>
      </c>
      <c r="AZ125" s="62">
        <v>46.704999999999998</v>
      </c>
      <c r="BA125" s="50">
        <f t="shared" si="7"/>
        <v>7.4039182100417517E-2</v>
      </c>
    </row>
    <row r="126" spans="1:87" ht="14.25" customHeight="1" x14ac:dyDescent="0.25">
      <c r="A126" s="37">
        <v>485</v>
      </c>
      <c r="B126" s="38" t="s">
        <v>78</v>
      </c>
      <c r="C126" s="38" t="s">
        <v>28</v>
      </c>
      <c r="D126" s="38" t="s">
        <v>33</v>
      </c>
      <c r="E126" s="38"/>
      <c r="F126" s="38" t="s">
        <v>500</v>
      </c>
      <c r="G126" s="37">
        <v>28</v>
      </c>
      <c r="H126" s="37">
        <v>200</v>
      </c>
      <c r="I126" s="38" t="s">
        <v>158</v>
      </c>
      <c r="J126" s="37">
        <v>927618937</v>
      </c>
      <c r="K126" s="37">
        <v>2.1</v>
      </c>
      <c r="L126" s="37">
        <v>0.42</v>
      </c>
      <c r="M126" s="37">
        <v>7</v>
      </c>
      <c r="N126" s="35"/>
      <c r="O126" s="39"/>
      <c r="P126" s="37">
        <v>13</v>
      </c>
      <c r="Q126" s="40">
        <v>6</v>
      </c>
      <c r="R126" s="37">
        <v>4</v>
      </c>
      <c r="S126" s="40">
        <v>6</v>
      </c>
      <c r="T126" s="37">
        <v>1</v>
      </c>
      <c r="U126" s="37">
        <v>1</v>
      </c>
      <c r="V126" s="40">
        <v>2</v>
      </c>
      <c r="W126" s="38" t="s">
        <v>27</v>
      </c>
      <c r="X126" s="40">
        <v>1</v>
      </c>
      <c r="Y126" s="37">
        <v>4</v>
      </c>
      <c r="Z126" s="38">
        <f t="shared" si="4"/>
        <v>45</v>
      </c>
      <c r="AA126" s="38">
        <f t="shared" si="5"/>
        <v>4</v>
      </c>
      <c r="AB126" s="38" t="s">
        <v>27</v>
      </c>
      <c r="AC126" s="38" t="s">
        <v>27</v>
      </c>
      <c r="AD126" s="37">
        <v>8</v>
      </c>
      <c r="AE126" s="37">
        <v>2</v>
      </c>
      <c r="AF126" s="37">
        <v>2</v>
      </c>
      <c r="AG126" s="37">
        <v>13</v>
      </c>
      <c r="AH126" s="38" t="s">
        <v>503</v>
      </c>
      <c r="AI126" s="37">
        <v>25</v>
      </c>
      <c r="AJ126" s="35"/>
      <c r="AK126" s="38" t="s">
        <v>529</v>
      </c>
      <c r="AL126" s="38">
        <f t="shared" si="6"/>
        <v>1</v>
      </c>
      <c r="AM126" s="38" t="s">
        <v>27</v>
      </c>
      <c r="AN126" s="38" t="s">
        <v>673</v>
      </c>
      <c r="AO126" s="37">
        <v>25</v>
      </c>
      <c r="AP126" s="38" t="s">
        <v>677</v>
      </c>
      <c r="AQ126" s="38" t="s">
        <v>721</v>
      </c>
      <c r="AR126" s="38" t="s">
        <v>27</v>
      </c>
      <c r="AS126" s="38" t="s">
        <v>686</v>
      </c>
      <c r="AT126" s="38" t="s">
        <v>27</v>
      </c>
      <c r="AU126" s="38" t="s">
        <v>27</v>
      </c>
      <c r="AV126" s="38" t="s">
        <v>27</v>
      </c>
      <c r="AX126" s="34" t="s">
        <v>747</v>
      </c>
      <c r="AY126">
        <v>11.479999999999999</v>
      </c>
      <c r="AZ126" s="62">
        <v>24.177</v>
      </c>
      <c r="BA126" s="50">
        <f t="shared" si="7"/>
        <v>0.47483145137941013</v>
      </c>
    </row>
    <row r="127" spans="1:87" ht="14.25" customHeight="1" x14ac:dyDescent="0.25">
      <c r="A127" s="37">
        <v>506</v>
      </c>
      <c r="B127" s="38" t="s">
        <v>78</v>
      </c>
      <c r="C127" s="38" t="s">
        <v>28</v>
      </c>
      <c r="D127" s="38" t="s">
        <v>33</v>
      </c>
      <c r="E127" s="38"/>
      <c r="F127" s="38" t="s">
        <v>500</v>
      </c>
      <c r="G127" s="37">
        <v>28</v>
      </c>
      <c r="H127" s="37">
        <v>200</v>
      </c>
      <c r="I127" s="38" t="s">
        <v>165</v>
      </c>
      <c r="J127" s="37">
        <v>1412134207</v>
      </c>
      <c r="K127" s="37">
        <v>2.2000000000000002</v>
      </c>
      <c r="L127" s="37">
        <v>0.44</v>
      </c>
      <c r="M127" s="37">
        <v>27</v>
      </c>
      <c r="N127" s="35"/>
      <c r="O127" s="35"/>
      <c r="P127" s="37">
        <v>61</v>
      </c>
      <c r="Q127" s="37">
        <v>32</v>
      </c>
      <c r="R127" s="37">
        <v>2</v>
      </c>
      <c r="S127" s="37">
        <v>32</v>
      </c>
      <c r="T127" s="39"/>
      <c r="U127" s="40">
        <v>14</v>
      </c>
      <c r="V127" s="40">
        <v>16</v>
      </c>
      <c r="W127" s="38" t="s">
        <v>27</v>
      </c>
      <c r="X127" s="40">
        <v>7</v>
      </c>
      <c r="Y127" s="40">
        <v>37</v>
      </c>
      <c r="Z127" s="38">
        <f t="shared" si="4"/>
        <v>228</v>
      </c>
      <c r="AA127" s="38">
        <f t="shared" si="5"/>
        <v>37</v>
      </c>
      <c r="AB127" s="38" t="s">
        <v>27</v>
      </c>
      <c r="AC127" s="38" t="s">
        <v>27</v>
      </c>
      <c r="AD127" s="37">
        <v>82</v>
      </c>
      <c r="AE127" s="37">
        <v>47</v>
      </c>
      <c r="AF127" s="37">
        <v>5</v>
      </c>
      <c r="AG127" s="37">
        <v>154</v>
      </c>
      <c r="AH127" s="38" t="s">
        <v>503</v>
      </c>
      <c r="AI127" s="37">
        <v>25</v>
      </c>
      <c r="AJ127" s="40">
        <v>1</v>
      </c>
      <c r="AK127" s="38" t="s">
        <v>530</v>
      </c>
      <c r="AL127" s="38">
        <f t="shared" si="6"/>
        <v>1</v>
      </c>
      <c r="AM127" s="38" t="s">
        <v>27</v>
      </c>
      <c r="AN127" s="38" t="s">
        <v>680</v>
      </c>
      <c r="AO127" s="37">
        <v>25</v>
      </c>
      <c r="AP127" s="38" t="s">
        <v>677</v>
      </c>
      <c r="AQ127" s="38" t="s">
        <v>705</v>
      </c>
      <c r="AR127" s="38" t="s">
        <v>27</v>
      </c>
      <c r="AS127" s="38" t="s">
        <v>27</v>
      </c>
      <c r="AT127" s="38" t="s">
        <v>27</v>
      </c>
      <c r="AU127" s="38" t="s">
        <v>27</v>
      </c>
      <c r="AV127" s="38" t="s">
        <v>27</v>
      </c>
      <c r="AX127" s="34" t="s">
        <v>748</v>
      </c>
      <c r="AY127">
        <v>1.6870000000000001</v>
      </c>
      <c r="AZ127" s="62">
        <v>200</v>
      </c>
      <c r="BA127" s="50">
        <f t="shared" si="7"/>
        <v>8.4349999999999998E-3</v>
      </c>
    </row>
    <row r="128" spans="1:87" ht="14.25" customHeight="1" x14ac:dyDescent="0.25">
      <c r="A128" s="37">
        <v>526</v>
      </c>
      <c r="B128" s="38" t="s">
        <v>78</v>
      </c>
      <c r="C128" s="38" t="s">
        <v>28</v>
      </c>
      <c r="D128" s="38" t="s">
        <v>33</v>
      </c>
      <c r="E128" s="38"/>
      <c r="F128" s="38" t="s">
        <v>500</v>
      </c>
      <c r="G128" s="37">
        <v>28</v>
      </c>
      <c r="H128" s="37">
        <v>200</v>
      </c>
      <c r="I128" s="38" t="s">
        <v>169</v>
      </c>
      <c r="J128" s="37">
        <v>178114327</v>
      </c>
      <c r="K128" s="37">
        <v>2.1</v>
      </c>
      <c r="L128" s="37">
        <v>0.42</v>
      </c>
      <c r="M128" s="37">
        <v>1</v>
      </c>
      <c r="N128" s="35"/>
      <c r="O128" s="39"/>
      <c r="P128" s="37">
        <v>2</v>
      </c>
      <c r="Q128" s="37">
        <v>1</v>
      </c>
      <c r="R128" s="37">
        <v>4</v>
      </c>
      <c r="S128" s="37">
        <v>1</v>
      </c>
      <c r="T128" s="37">
        <v>1</v>
      </c>
      <c r="U128" s="39"/>
      <c r="V128" s="37">
        <v>1</v>
      </c>
      <c r="W128" s="38" t="s">
        <v>27</v>
      </c>
      <c r="X128" s="39"/>
      <c r="Y128" s="37">
        <v>1</v>
      </c>
      <c r="Z128" s="38">
        <f t="shared" si="4"/>
        <v>12</v>
      </c>
      <c r="AA128" s="38">
        <f t="shared" si="5"/>
        <v>1</v>
      </c>
      <c r="AB128" s="38" t="s">
        <v>27</v>
      </c>
      <c r="AC128" s="38" t="s">
        <v>27</v>
      </c>
      <c r="AD128" s="37">
        <v>0</v>
      </c>
      <c r="AE128" s="37">
        <v>0</v>
      </c>
      <c r="AF128" s="37">
        <v>0</v>
      </c>
      <c r="AG128" s="37">
        <v>1</v>
      </c>
      <c r="AH128" s="38" t="s">
        <v>503</v>
      </c>
      <c r="AI128" s="37">
        <v>25</v>
      </c>
      <c r="AJ128" s="39"/>
      <c r="AK128" s="38" t="s">
        <v>531</v>
      </c>
      <c r="AL128" s="38">
        <f t="shared" si="6"/>
        <v>1</v>
      </c>
      <c r="AM128" s="38" t="s">
        <v>27</v>
      </c>
      <c r="AN128" s="38" t="s">
        <v>680</v>
      </c>
      <c r="AO128" s="37">
        <v>31</v>
      </c>
      <c r="AP128" s="38" t="s">
        <v>677</v>
      </c>
      <c r="AQ128" s="38" t="s">
        <v>694</v>
      </c>
      <c r="AR128" s="38" t="s">
        <v>27</v>
      </c>
      <c r="AS128" s="38" t="s">
        <v>27</v>
      </c>
      <c r="AT128" s="38" t="s">
        <v>692</v>
      </c>
      <c r="AU128" s="38" t="s">
        <v>27</v>
      </c>
      <c r="AV128" s="38" t="s">
        <v>27</v>
      </c>
      <c r="AX128" s="34" t="s">
        <v>746</v>
      </c>
      <c r="AY128">
        <v>8.3740000000000006</v>
      </c>
      <c r="AZ128" s="62">
        <v>16.112000000000002</v>
      </c>
      <c r="BA128" s="50">
        <f t="shared" si="7"/>
        <v>0.51973684210526316</v>
      </c>
    </row>
    <row r="129" spans="1:89" ht="14.25" customHeight="1" x14ac:dyDescent="0.25">
      <c r="A129" s="37">
        <v>542</v>
      </c>
      <c r="B129" s="38" t="s">
        <v>78</v>
      </c>
      <c r="C129" s="38" t="s">
        <v>28</v>
      </c>
      <c r="D129" s="38" t="s">
        <v>33</v>
      </c>
      <c r="E129" s="38"/>
      <c r="F129" s="38" t="s">
        <v>500</v>
      </c>
      <c r="G129" s="37">
        <v>28</v>
      </c>
      <c r="H129" s="37">
        <v>200</v>
      </c>
      <c r="I129" s="38" t="s">
        <v>171</v>
      </c>
      <c r="J129" s="37">
        <v>8518124088</v>
      </c>
      <c r="K129" s="37">
        <v>1.9</v>
      </c>
      <c r="L129" s="37">
        <v>0.38</v>
      </c>
      <c r="M129" s="39"/>
      <c r="N129" s="35"/>
      <c r="O129" s="39"/>
      <c r="P129" s="39"/>
      <c r="Q129" s="39"/>
      <c r="R129" s="35">
        <v>1</v>
      </c>
      <c r="S129" s="39"/>
      <c r="T129" s="39"/>
      <c r="U129" s="39"/>
      <c r="V129" s="39"/>
      <c r="W129" s="38" t="s">
        <v>27</v>
      </c>
      <c r="X129" s="39"/>
      <c r="Y129" s="39"/>
      <c r="Z129" s="38">
        <f t="shared" si="4"/>
        <v>1</v>
      </c>
      <c r="AA129" s="38">
        <f t="shared" si="5"/>
        <v>0</v>
      </c>
      <c r="AB129" s="38" t="s">
        <v>27</v>
      </c>
      <c r="AC129" s="38" t="s">
        <v>257</v>
      </c>
      <c r="AD129" s="37">
        <v>0</v>
      </c>
      <c r="AE129" s="37">
        <v>0</v>
      </c>
      <c r="AF129" s="37">
        <v>0</v>
      </c>
      <c r="AG129" s="37">
        <v>0</v>
      </c>
      <c r="AH129" s="38" t="s">
        <v>503</v>
      </c>
      <c r="AI129" s="37">
        <v>25</v>
      </c>
      <c r="AJ129" s="39"/>
      <c r="AK129" s="38" t="s">
        <v>532</v>
      </c>
      <c r="AL129" s="38">
        <f t="shared" si="6"/>
        <v>1</v>
      </c>
      <c r="AM129" s="38" t="s">
        <v>27</v>
      </c>
      <c r="AN129" s="38" t="s">
        <v>680</v>
      </c>
      <c r="AO129" s="37">
        <v>25</v>
      </c>
      <c r="AP129" s="38" t="s">
        <v>677</v>
      </c>
      <c r="AQ129" s="38" t="s">
        <v>725</v>
      </c>
      <c r="AR129" s="38" t="s">
        <v>27</v>
      </c>
      <c r="AS129" s="38" t="s">
        <v>726</v>
      </c>
      <c r="AT129" s="38" t="s">
        <v>27</v>
      </c>
      <c r="AU129" s="38" t="s">
        <v>27</v>
      </c>
      <c r="AV129" s="38" t="s">
        <v>27</v>
      </c>
      <c r="AX129" s="34" t="s">
        <v>747</v>
      </c>
      <c r="AY129">
        <v>3.1659999999999999</v>
      </c>
      <c r="AZ129" s="62">
        <v>6.5670000000000002</v>
      </c>
      <c r="BA129" s="50">
        <f t="shared" si="7"/>
        <v>0.48210750723313534</v>
      </c>
    </row>
    <row r="130" spans="1:89" ht="14.25" customHeight="1" x14ac:dyDescent="0.25">
      <c r="A130" s="37">
        <v>558</v>
      </c>
      <c r="B130" s="38" t="s">
        <v>78</v>
      </c>
      <c r="C130" s="38" t="s">
        <v>26</v>
      </c>
      <c r="D130" s="38" t="s">
        <v>33</v>
      </c>
      <c r="E130" s="38"/>
      <c r="F130" s="38" t="s">
        <v>500</v>
      </c>
      <c r="G130" s="37">
        <v>28</v>
      </c>
      <c r="H130" s="37">
        <v>200</v>
      </c>
      <c r="I130" s="38" t="s">
        <v>172</v>
      </c>
      <c r="J130" s="37">
        <v>8517821164</v>
      </c>
      <c r="K130" s="37">
        <v>2.875</v>
      </c>
      <c r="L130" s="37">
        <v>0.57499999999999996</v>
      </c>
      <c r="M130" s="40">
        <v>2</v>
      </c>
      <c r="N130" s="35"/>
      <c r="O130" s="35"/>
      <c r="P130" s="40">
        <v>4</v>
      </c>
      <c r="Q130" s="40">
        <v>2</v>
      </c>
      <c r="R130" s="40">
        <v>4</v>
      </c>
      <c r="S130" s="40">
        <v>2</v>
      </c>
      <c r="T130" s="40">
        <v>1</v>
      </c>
      <c r="U130" s="47"/>
      <c r="V130" s="40">
        <v>2</v>
      </c>
      <c r="W130" s="38" t="s">
        <v>27</v>
      </c>
      <c r="X130" s="40">
        <v>1</v>
      </c>
      <c r="Y130" s="40">
        <v>3</v>
      </c>
      <c r="Z130" s="38">
        <f t="shared" ref="Z130:Z193" si="8">SUM(M130:Y130)</f>
        <v>21</v>
      </c>
      <c r="AA130" s="38">
        <f t="shared" ref="AA130:AA193" si="9">SUM(U130:X130)</f>
        <v>3</v>
      </c>
      <c r="AB130" s="38" t="s">
        <v>89</v>
      </c>
      <c r="AC130" s="38" t="s">
        <v>27</v>
      </c>
      <c r="AD130" s="37">
        <v>3</v>
      </c>
      <c r="AE130" s="37">
        <v>1</v>
      </c>
      <c r="AF130" s="37">
        <v>1</v>
      </c>
      <c r="AG130" s="37">
        <v>7</v>
      </c>
      <c r="AH130" s="38" t="s">
        <v>503</v>
      </c>
      <c r="AI130" s="37">
        <v>25</v>
      </c>
      <c r="AJ130" s="47"/>
      <c r="AK130" s="38" t="s">
        <v>533</v>
      </c>
      <c r="AL130" s="38">
        <f t="shared" ref="AL130:AL193" si="10">IF(OR(NOT(ISBLANK(V130)),NOT(ISBLANK(W130)),NOT(ISBLANK(X130)),NOT(ISBLANK(Y130)),AD130=2,AD130=3),1,0)</f>
        <v>1</v>
      </c>
      <c r="AM130" s="38" t="s">
        <v>27</v>
      </c>
      <c r="AN130" s="38" t="s">
        <v>680</v>
      </c>
      <c r="AO130" s="37">
        <v>29</v>
      </c>
      <c r="AP130" s="38" t="s">
        <v>674</v>
      </c>
      <c r="AQ130" s="38" t="s">
        <v>691</v>
      </c>
      <c r="AR130" s="38" t="s">
        <v>695</v>
      </c>
      <c r="AS130" s="38" t="s">
        <v>727</v>
      </c>
      <c r="AT130" s="38" t="s">
        <v>27</v>
      </c>
      <c r="AU130" s="38" t="s">
        <v>27</v>
      </c>
      <c r="AV130" s="38" t="s">
        <v>27</v>
      </c>
      <c r="AX130" s="34" t="s">
        <v>747</v>
      </c>
      <c r="AY130">
        <v>1.7190000000000001</v>
      </c>
      <c r="AZ130" s="62">
        <v>19.211000000000002</v>
      </c>
      <c r="BA130" s="50">
        <f t="shared" si="7"/>
        <v>8.9479985425016909E-2</v>
      </c>
    </row>
    <row r="131" spans="1:89" ht="14.25" customHeight="1" x14ac:dyDescent="0.25">
      <c r="A131" s="37">
        <v>574</v>
      </c>
      <c r="B131" s="38" t="s">
        <v>78</v>
      </c>
      <c r="C131" s="38" t="s">
        <v>28</v>
      </c>
      <c r="D131" s="38" t="s">
        <v>33</v>
      </c>
      <c r="E131" s="38"/>
      <c r="F131" s="38" t="s">
        <v>500</v>
      </c>
      <c r="G131" s="37">
        <v>28</v>
      </c>
      <c r="H131" s="37">
        <v>200</v>
      </c>
      <c r="I131" s="38" t="s">
        <v>173</v>
      </c>
      <c r="J131" s="37">
        <v>79215167188</v>
      </c>
      <c r="K131" s="37">
        <v>2.2000000000000002</v>
      </c>
      <c r="L131" s="37">
        <v>0.44</v>
      </c>
      <c r="M131" s="39"/>
      <c r="N131" s="35"/>
      <c r="O131" s="39"/>
      <c r="P131" s="39"/>
      <c r="Q131" s="39"/>
      <c r="R131" s="35">
        <v>1</v>
      </c>
      <c r="S131" s="39"/>
      <c r="T131" s="39"/>
      <c r="U131" s="39"/>
      <c r="V131" s="39"/>
      <c r="W131" s="38" t="s">
        <v>27</v>
      </c>
      <c r="X131" s="39"/>
      <c r="Y131" s="39"/>
      <c r="Z131" s="38">
        <f t="shared" si="8"/>
        <v>1</v>
      </c>
      <c r="AA131" s="38">
        <f t="shared" si="9"/>
        <v>0</v>
      </c>
      <c r="AB131" s="38" t="s">
        <v>99</v>
      </c>
      <c r="AC131" s="38" t="s">
        <v>27</v>
      </c>
      <c r="AD131" s="37">
        <v>0</v>
      </c>
      <c r="AE131" s="37">
        <v>0</v>
      </c>
      <c r="AF131" s="37">
        <v>0</v>
      </c>
      <c r="AG131" s="37">
        <v>0</v>
      </c>
      <c r="AH131" s="38" t="s">
        <v>503</v>
      </c>
      <c r="AI131" s="37">
        <v>25</v>
      </c>
      <c r="AJ131" s="39"/>
      <c r="AK131" s="38" t="s">
        <v>534</v>
      </c>
      <c r="AL131" s="38">
        <f t="shared" si="10"/>
        <v>1</v>
      </c>
      <c r="AM131" s="38" t="s">
        <v>27</v>
      </c>
      <c r="AN131" s="38" t="s">
        <v>673</v>
      </c>
      <c r="AO131" s="37">
        <v>18</v>
      </c>
      <c r="AP131" s="38" t="s">
        <v>677</v>
      </c>
      <c r="AQ131" s="38" t="s">
        <v>728</v>
      </c>
      <c r="AR131" s="38" t="s">
        <v>27</v>
      </c>
      <c r="AS131" s="38" t="s">
        <v>686</v>
      </c>
      <c r="AT131" s="38" t="s">
        <v>27</v>
      </c>
      <c r="AU131" s="38" t="s">
        <v>27</v>
      </c>
      <c r="AV131" s="38" t="s">
        <v>27</v>
      </c>
      <c r="AX131" s="34" t="s">
        <v>747</v>
      </c>
      <c r="AY131">
        <v>8.5549999999999997</v>
      </c>
      <c r="AZ131" s="62">
        <v>18.788</v>
      </c>
      <c r="BA131" s="50">
        <f t="shared" ref="BA131:BA194" si="11">AY131/AZ131</f>
        <v>0.45534383649137744</v>
      </c>
    </row>
    <row r="132" spans="1:89" ht="14.25" customHeight="1" x14ac:dyDescent="0.25">
      <c r="A132" s="37">
        <v>22</v>
      </c>
      <c r="B132" s="38" t="s">
        <v>78</v>
      </c>
      <c r="C132" s="38" t="s">
        <v>28</v>
      </c>
      <c r="D132" s="38" t="s">
        <v>34</v>
      </c>
      <c r="E132" s="38"/>
      <c r="F132" s="38" t="s">
        <v>35</v>
      </c>
      <c r="G132" s="37">
        <v>1</v>
      </c>
      <c r="H132" s="37">
        <v>19</v>
      </c>
      <c r="I132" s="38" t="s">
        <v>98</v>
      </c>
      <c r="J132" s="37">
        <v>871611960</v>
      </c>
      <c r="K132" s="37">
        <v>69.125</v>
      </c>
      <c r="L132" s="37">
        <v>0.79481132075471705</v>
      </c>
      <c r="M132" s="39"/>
      <c r="N132" s="35"/>
      <c r="O132" s="35"/>
      <c r="P132" s="39"/>
      <c r="Q132" s="39"/>
      <c r="R132" s="35">
        <v>1</v>
      </c>
      <c r="S132" s="39"/>
      <c r="T132" s="39"/>
      <c r="U132" s="35"/>
      <c r="V132" s="39"/>
      <c r="W132" s="38" t="s">
        <v>27</v>
      </c>
      <c r="X132" s="39"/>
      <c r="Y132" s="39"/>
      <c r="Z132" s="38">
        <f t="shared" si="8"/>
        <v>1</v>
      </c>
      <c r="AA132" s="38">
        <f t="shared" si="9"/>
        <v>0</v>
      </c>
      <c r="AB132" s="38" t="s">
        <v>102</v>
      </c>
      <c r="AC132" s="38" t="s">
        <v>27</v>
      </c>
      <c r="AD132" s="37">
        <v>0</v>
      </c>
      <c r="AE132" s="37">
        <v>0</v>
      </c>
      <c r="AF132" s="37">
        <v>0</v>
      </c>
      <c r="AG132" s="37">
        <v>0</v>
      </c>
      <c r="AH132" s="38" t="s">
        <v>90</v>
      </c>
      <c r="AI132" s="37">
        <v>4</v>
      </c>
      <c r="AJ132" s="39"/>
      <c r="AK132" s="38" t="s">
        <v>91</v>
      </c>
      <c r="AL132" s="38">
        <f t="shared" si="10"/>
        <v>1</v>
      </c>
      <c r="AM132" s="38" t="s">
        <v>27</v>
      </c>
      <c r="AN132" s="38" t="s">
        <v>673</v>
      </c>
      <c r="AO132" s="37">
        <v>28</v>
      </c>
      <c r="AP132" s="38" t="s">
        <v>677</v>
      </c>
      <c r="AQ132" s="38" t="s">
        <v>685</v>
      </c>
      <c r="AR132" s="38" t="s">
        <v>27</v>
      </c>
      <c r="AS132" s="38" t="s">
        <v>686</v>
      </c>
      <c r="AT132" s="38" t="s">
        <v>27</v>
      </c>
      <c r="AU132" s="38" t="s">
        <v>27</v>
      </c>
      <c r="AV132" s="38" t="s">
        <v>27</v>
      </c>
      <c r="AW132" s="34"/>
      <c r="AX132" s="34" t="s">
        <v>748</v>
      </c>
      <c r="AY132" s="120">
        <v>2.2929999999999997</v>
      </c>
      <c r="AZ132" s="62">
        <v>2.9670000000000001</v>
      </c>
      <c r="BA132" s="50">
        <f t="shared" si="11"/>
        <v>0.77283451297606998</v>
      </c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50"/>
      <c r="CK132" s="50"/>
    </row>
    <row r="133" spans="1:89" ht="14.25" customHeight="1" x14ac:dyDescent="0.25">
      <c r="A133" s="37">
        <v>38</v>
      </c>
      <c r="B133" s="38" t="s">
        <v>78</v>
      </c>
      <c r="C133" s="38" t="s">
        <v>28</v>
      </c>
      <c r="D133" s="38" t="s">
        <v>34</v>
      </c>
      <c r="E133" s="38"/>
      <c r="F133" s="38" t="s">
        <v>35</v>
      </c>
      <c r="G133" s="37">
        <v>1</v>
      </c>
      <c r="H133" s="37">
        <v>19</v>
      </c>
      <c r="I133" s="38" t="s">
        <v>101</v>
      </c>
      <c r="J133" s="37">
        <v>17888851</v>
      </c>
      <c r="K133" s="37">
        <v>52.625</v>
      </c>
      <c r="L133" s="37">
        <v>0.48349056603773599</v>
      </c>
      <c r="M133" s="35"/>
      <c r="N133" s="35"/>
      <c r="O133" s="35"/>
      <c r="P133" s="35"/>
      <c r="Q133" s="35"/>
      <c r="R133" s="35">
        <v>1</v>
      </c>
      <c r="S133" s="35"/>
      <c r="T133" s="35"/>
      <c r="U133" s="35"/>
      <c r="V133" s="35"/>
      <c r="W133" s="38" t="s">
        <v>27</v>
      </c>
      <c r="X133" s="35"/>
      <c r="Y133" s="35"/>
      <c r="Z133" s="38">
        <f t="shared" si="8"/>
        <v>1</v>
      </c>
      <c r="AA133" s="38">
        <f t="shared" si="9"/>
        <v>0</v>
      </c>
      <c r="AB133" s="38" t="s">
        <v>99</v>
      </c>
      <c r="AC133" s="38" t="s">
        <v>27</v>
      </c>
      <c r="AD133" s="37">
        <v>0</v>
      </c>
      <c r="AE133" s="37">
        <v>0</v>
      </c>
      <c r="AF133" s="37">
        <v>0</v>
      </c>
      <c r="AG133" s="37">
        <v>0</v>
      </c>
      <c r="AH133" s="38" t="s">
        <v>90</v>
      </c>
      <c r="AI133" s="37">
        <v>4</v>
      </c>
      <c r="AJ133" s="35"/>
      <c r="AK133" s="38" t="s">
        <v>179</v>
      </c>
      <c r="AL133" s="38">
        <f t="shared" si="10"/>
        <v>1</v>
      </c>
      <c r="AM133" s="38" t="s">
        <v>27</v>
      </c>
      <c r="AN133" s="38" t="s">
        <v>680</v>
      </c>
      <c r="AO133" s="37">
        <v>30</v>
      </c>
      <c r="AP133" s="38" t="s">
        <v>674</v>
      </c>
      <c r="AQ133" s="38" t="s">
        <v>687</v>
      </c>
      <c r="AR133" s="38" t="s">
        <v>27</v>
      </c>
      <c r="AS133" s="38" t="s">
        <v>688</v>
      </c>
      <c r="AT133" s="38" t="s">
        <v>27</v>
      </c>
      <c r="AU133" s="38" t="s">
        <v>27</v>
      </c>
      <c r="AV133" s="38" t="s">
        <v>696</v>
      </c>
      <c r="AW133" s="34"/>
      <c r="AX133" s="34" t="s">
        <v>746</v>
      </c>
      <c r="AY133" s="120">
        <v>3.1229999999999998</v>
      </c>
      <c r="AZ133" s="62">
        <v>28.715</v>
      </c>
      <c r="BA133" s="50">
        <f t="shared" si="11"/>
        <v>0.10875848859481106</v>
      </c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</row>
    <row r="134" spans="1:89" ht="14.25" customHeight="1" x14ac:dyDescent="0.25">
      <c r="A134" s="37">
        <v>54</v>
      </c>
      <c r="B134" s="38" t="s">
        <v>78</v>
      </c>
      <c r="C134" s="38" t="s">
        <v>28</v>
      </c>
      <c r="D134" s="38" t="s">
        <v>34</v>
      </c>
      <c r="E134" s="38"/>
      <c r="F134" s="38" t="s">
        <v>35</v>
      </c>
      <c r="G134" s="37">
        <v>1</v>
      </c>
      <c r="H134" s="37">
        <v>19</v>
      </c>
      <c r="I134" s="38" t="s">
        <v>104</v>
      </c>
      <c r="J134" s="37">
        <v>134766397</v>
      </c>
      <c r="K134" s="37">
        <v>52.625</v>
      </c>
      <c r="L134" s="37">
        <v>0.48349056603773599</v>
      </c>
      <c r="M134" s="37">
        <v>5</v>
      </c>
      <c r="N134" s="35"/>
      <c r="O134" s="35"/>
      <c r="P134" s="37">
        <v>9</v>
      </c>
      <c r="Q134" s="37">
        <v>4</v>
      </c>
      <c r="R134" s="37">
        <v>1</v>
      </c>
      <c r="S134" s="37">
        <v>4</v>
      </c>
      <c r="T134" s="37">
        <v>1</v>
      </c>
      <c r="U134" s="37">
        <v>2</v>
      </c>
      <c r="V134" s="35"/>
      <c r="W134" s="38" t="s">
        <v>27</v>
      </c>
      <c r="X134" s="35"/>
      <c r="Y134" s="37">
        <v>2</v>
      </c>
      <c r="Z134" s="38">
        <f t="shared" si="8"/>
        <v>28</v>
      </c>
      <c r="AA134" s="38">
        <f t="shared" si="9"/>
        <v>2</v>
      </c>
      <c r="AB134" s="38" t="s">
        <v>99</v>
      </c>
      <c r="AC134" s="38" t="s">
        <v>27</v>
      </c>
      <c r="AD134" s="37">
        <v>2</v>
      </c>
      <c r="AE134" s="37">
        <v>0</v>
      </c>
      <c r="AF134" s="37">
        <v>0</v>
      </c>
      <c r="AG134" s="37">
        <v>3</v>
      </c>
      <c r="AH134" s="38" t="s">
        <v>90</v>
      </c>
      <c r="AI134" s="37">
        <v>4</v>
      </c>
      <c r="AJ134" s="39"/>
      <c r="AK134" s="38" t="s">
        <v>180</v>
      </c>
      <c r="AL134" s="38">
        <f t="shared" si="10"/>
        <v>1</v>
      </c>
      <c r="AM134" s="38" t="s">
        <v>27</v>
      </c>
      <c r="AN134" s="38" t="s">
        <v>673</v>
      </c>
      <c r="AO134" s="37">
        <v>20</v>
      </c>
      <c r="AP134" s="38" t="s">
        <v>674</v>
      </c>
      <c r="AQ134" s="38" t="s">
        <v>689</v>
      </c>
      <c r="AR134" s="38" t="s">
        <v>27</v>
      </c>
      <c r="AS134" s="38" t="s">
        <v>27</v>
      </c>
      <c r="AT134" s="38" t="s">
        <v>27</v>
      </c>
      <c r="AU134" s="38" t="s">
        <v>27</v>
      </c>
      <c r="AV134" s="38" t="s">
        <v>27</v>
      </c>
      <c r="AW134" s="34"/>
      <c r="AX134" s="34" t="s">
        <v>748</v>
      </c>
      <c r="AY134" s="120">
        <v>6.8419999999999996</v>
      </c>
      <c r="AZ134" s="62">
        <v>7.7</v>
      </c>
      <c r="BA134" s="50">
        <f t="shared" si="11"/>
        <v>0.88857142857142846</v>
      </c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</row>
    <row r="135" spans="1:89" ht="14.25" customHeight="1" x14ac:dyDescent="0.25">
      <c r="A135" s="37">
        <v>70</v>
      </c>
      <c r="B135" s="38" t="s">
        <v>78</v>
      </c>
      <c r="C135" s="38" t="s">
        <v>26</v>
      </c>
      <c r="D135" s="38" t="s">
        <v>34</v>
      </c>
      <c r="E135" s="38"/>
      <c r="F135" s="38" t="s">
        <v>35</v>
      </c>
      <c r="G135" s="37">
        <v>1</v>
      </c>
      <c r="H135" s="37">
        <v>19</v>
      </c>
      <c r="I135" s="38" t="s">
        <v>106</v>
      </c>
      <c r="J135" s="37">
        <v>90153375</v>
      </c>
      <c r="K135" s="37">
        <v>53.785714285714299</v>
      </c>
      <c r="L135" s="37">
        <v>0.25075987841945302</v>
      </c>
      <c r="M135" s="37">
        <v>5</v>
      </c>
      <c r="N135" s="35"/>
      <c r="O135" s="35"/>
      <c r="P135" s="37">
        <v>15</v>
      </c>
      <c r="Q135" s="37">
        <v>10</v>
      </c>
      <c r="R135" s="37">
        <v>1</v>
      </c>
      <c r="S135" s="37">
        <v>10</v>
      </c>
      <c r="T135" s="37">
        <v>1</v>
      </c>
      <c r="U135" s="37">
        <v>2</v>
      </c>
      <c r="V135" s="37">
        <v>7</v>
      </c>
      <c r="W135" s="38" t="s">
        <v>27</v>
      </c>
      <c r="X135" s="40">
        <v>2</v>
      </c>
      <c r="Y135" s="37">
        <v>11</v>
      </c>
      <c r="Z135" s="38">
        <f t="shared" si="8"/>
        <v>64</v>
      </c>
      <c r="AA135" s="38">
        <f t="shared" si="9"/>
        <v>11</v>
      </c>
      <c r="AB135" s="38" t="s">
        <v>89</v>
      </c>
      <c r="AC135" s="38" t="s">
        <v>27</v>
      </c>
      <c r="AD135" s="37">
        <v>4</v>
      </c>
      <c r="AE135" s="37">
        <v>2</v>
      </c>
      <c r="AF135" s="37">
        <v>1</v>
      </c>
      <c r="AG135" s="37">
        <v>13</v>
      </c>
      <c r="AH135" s="38" t="s">
        <v>83</v>
      </c>
      <c r="AI135" s="37">
        <v>3</v>
      </c>
      <c r="AJ135" s="40">
        <v>1</v>
      </c>
      <c r="AK135" s="38" t="s">
        <v>181</v>
      </c>
      <c r="AL135" s="38">
        <f t="shared" si="10"/>
        <v>1</v>
      </c>
      <c r="AM135" s="38" t="s">
        <v>27</v>
      </c>
      <c r="AN135" s="38" t="s">
        <v>673</v>
      </c>
      <c r="AO135" s="37">
        <v>18</v>
      </c>
      <c r="AP135" s="38" t="s">
        <v>677</v>
      </c>
      <c r="AQ135" s="38" t="s">
        <v>690</v>
      </c>
      <c r="AR135" s="38" t="s">
        <v>27</v>
      </c>
      <c r="AS135" s="38" t="s">
        <v>27</v>
      </c>
      <c r="AT135" s="38" t="s">
        <v>27</v>
      </c>
      <c r="AU135" s="38" t="s">
        <v>27</v>
      </c>
      <c r="AV135" s="38" t="s">
        <v>27</v>
      </c>
      <c r="AW135" s="34"/>
      <c r="AX135" s="34" t="s">
        <v>747</v>
      </c>
      <c r="AY135" s="120">
        <v>14.221</v>
      </c>
      <c r="AZ135" s="62">
        <v>19</v>
      </c>
      <c r="BA135" s="50">
        <f t="shared" si="11"/>
        <v>0.74847368421052629</v>
      </c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</row>
    <row r="136" spans="1:89" ht="14.25" customHeight="1" x14ac:dyDescent="0.25">
      <c r="A136" s="37">
        <v>73</v>
      </c>
      <c r="B136" s="38" t="s">
        <v>78</v>
      </c>
      <c r="C136" s="38" t="s">
        <v>26</v>
      </c>
      <c r="D136" s="38" t="s">
        <v>34</v>
      </c>
      <c r="E136" s="38"/>
      <c r="F136" s="38" t="s">
        <v>35</v>
      </c>
      <c r="G136" s="37">
        <v>1</v>
      </c>
      <c r="H136" s="37">
        <v>19</v>
      </c>
      <c r="I136" s="38" t="s">
        <v>106</v>
      </c>
      <c r="J136" s="37">
        <v>90153375</v>
      </c>
      <c r="K136" s="37">
        <v>74.357142857142904</v>
      </c>
      <c r="L136" s="37">
        <v>0.68844984802431597</v>
      </c>
      <c r="M136" s="37">
        <v>5</v>
      </c>
      <c r="N136" s="35"/>
      <c r="O136" s="35"/>
      <c r="P136" s="37">
        <v>15</v>
      </c>
      <c r="Q136" s="37">
        <v>8</v>
      </c>
      <c r="R136" s="37">
        <v>1</v>
      </c>
      <c r="S136" s="37">
        <v>8</v>
      </c>
      <c r="T136" s="37">
        <v>1</v>
      </c>
      <c r="U136" s="39"/>
      <c r="V136" s="37">
        <v>6</v>
      </c>
      <c r="W136" s="38" t="s">
        <v>27</v>
      </c>
      <c r="X136" s="37">
        <v>1</v>
      </c>
      <c r="Y136" s="37">
        <v>7</v>
      </c>
      <c r="Z136" s="38">
        <f t="shared" si="8"/>
        <v>52</v>
      </c>
      <c r="AA136" s="38">
        <f t="shared" si="9"/>
        <v>7</v>
      </c>
      <c r="AB136" s="38" t="s">
        <v>765</v>
      </c>
      <c r="AC136" s="38" t="s">
        <v>27</v>
      </c>
      <c r="AD136" s="37">
        <v>5</v>
      </c>
      <c r="AE136" s="37">
        <v>8</v>
      </c>
      <c r="AF136" s="37">
        <v>0</v>
      </c>
      <c r="AG136" s="37">
        <v>19</v>
      </c>
      <c r="AH136" s="38" t="s">
        <v>182</v>
      </c>
      <c r="AI136" s="37">
        <v>3</v>
      </c>
      <c r="AJ136" s="37">
        <v>1</v>
      </c>
      <c r="AK136" s="38" t="s">
        <v>183</v>
      </c>
      <c r="AL136" s="38">
        <f t="shared" si="10"/>
        <v>1</v>
      </c>
      <c r="AM136" s="38" t="s">
        <v>27</v>
      </c>
      <c r="AN136" s="38" t="s">
        <v>673</v>
      </c>
      <c r="AO136" s="37">
        <v>18</v>
      </c>
      <c r="AP136" s="38" t="s">
        <v>677</v>
      </c>
      <c r="AQ136" s="38" t="s">
        <v>690</v>
      </c>
      <c r="AR136" s="38" t="s">
        <v>27</v>
      </c>
      <c r="AS136" s="38" t="s">
        <v>27</v>
      </c>
      <c r="AT136" s="38" t="s">
        <v>27</v>
      </c>
      <c r="AU136" s="38" t="s">
        <v>27</v>
      </c>
      <c r="AV136" s="38" t="s">
        <v>27</v>
      </c>
      <c r="AW136" s="34"/>
      <c r="AX136" s="34" t="s">
        <v>748</v>
      </c>
      <c r="AY136" s="120">
        <v>18.591000000000001</v>
      </c>
      <c r="AZ136" s="62">
        <v>19</v>
      </c>
      <c r="BA136" s="50">
        <f t="shared" si="11"/>
        <v>0.97847368421052638</v>
      </c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</row>
    <row r="137" spans="1:89" ht="14.25" customHeight="1" x14ac:dyDescent="0.25">
      <c r="A137" s="37">
        <v>77</v>
      </c>
      <c r="B137" s="38" t="s">
        <v>78</v>
      </c>
      <c r="C137" s="38" t="s">
        <v>26</v>
      </c>
      <c r="D137" s="38" t="s">
        <v>34</v>
      </c>
      <c r="E137" s="38"/>
      <c r="F137" s="38" t="s">
        <v>35</v>
      </c>
      <c r="G137" s="37">
        <v>1</v>
      </c>
      <c r="H137" s="37">
        <v>19</v>
      </c>
      <c r="I137" s="38" t="s">
        <v>106</v>
      </c>
      <c r="J137" s="37">
        <v>90153375</v>
      </c>
      <c r="K137" s="37">
        <v>74.357142857142904</v>
      </c>
      <c r="L137" s="37">
        <v>0.68844984802431597</v>
      </c>
      <c r="M137" s="37">
        <v>4</v>
      </c>
      <c r="N137" s="39"/>
      <c r="O137" s="37">
        <v>2</v>
      </c>
      <c r="P137" s="37">
        <v>6</v>
      </c>
      <c r="Q137" s="37">
        <v>2</v>
      </c>
      <c r="R137" s="37">
        <v>1</v>
      </c>
      <c r="S137" s="37">
        <v>2</v>
      </c>
      <c r="T137" s="37">
        <v>1</v>
      </c>
      <c r="U137" s="37">
        <v>2</v>
      </c>
      <c r="V137" s="39"/>
      <c r="W137" s="38" t="s">
        <v>27</v>
      </c>
      <c r="X137" s="39"/>
      <c r="Y137" s="37">
        <v>2</v>
      </c>
      <c r="Z137" s="38">
        <f t="shared" si="8"/>
        <v>22</v>
      </c>
      <c r="AA137" s="38">
        <f t="shared" si="9"/>
        <v>2</v>
      </c>
      <c r="AB137" s="38" t="s">
        <v>765</v>
      </c>
      <c r="AC137" s="38" t="s">
        <v>27</v>
      </c>
      <c r="AD137" s="37">
        <v>1</v>
      </c>
      <c r="AE137" s="37">
        <v>4</v>
      </c>
      <c r="AF137" s="37">
        <v>0</v>
      </c>
      <c r="AG137" s="37">
        <v>9</v>
      </c>
      <c r="AH137" s="38" t="s">
        <v>109</v>
      </c>
      <c r="AI137" s="37">
        <v>2</v>
      </c>
      <c r="AJ137" s="40">
        <v>1</v>
      </c>
      <c r="AK137" s="38" t="s">
        <v>184</v>
      </c>
      <c r="AL137" s="38">
        <f t="shared" si="10"/>
        <v>1</v>
      </c>
      <c r="AM137" s="38" t="s">
        <v>27</v>
      </c>
      <c r="AN137" s="38" t="s">
        <v>673</v>
      </c>
      <c r="AO137" s="37">
        <v>18</v>
      </c>
      <c r="AP137" s="38" t="s">
        <v>677</v>
      </c>
      <c r="AQ137" s="38" t="s">
        <v>690</v>
      </c>
      <c r="AR137" s="38" t="s">
        <v>27</v>
      </c>
      <c r="AS137" s="38" t="s">
        <v>27</v>
      </c>
      <c r="AT137" s="38" t="s">
        <v>27</v>
      </c>
      <c r="AU137" s="38" t="s">
        <v>27</v>
      </c>
      <c r="AV137" s="38" t="s">
        <v>27</v>
      </c>
      <c r="AW137" s="34"/>
      <c r="AX137" s="34" t="s">
        <v>746</v>
      </c>
      <c r="AY137" s="120">
        <v>9.2319999999999993</v>
      </c>
      <c r="AZ137" s="62">
        <v>11.227</v>
      </c>
      <c r="BA137" s="50">
        <f t="shared" si="11"/>
        <v>0.82230337579050494</v>
      </c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</row>
    <row r="138" spans="1:89" ht="14.25" customHeight="1" x14ac:dyDescent="0.25">
      <c r="A138" s="37">
        <v>101</v>
      </c>
      <c r="B138" s="38" t="s">
        <v>78</v>
      </c>
      <c r="C138" s="38" t="s">
        <v>28</v>
      </c>
      <c r="D138" s="38" t="s">
        <v>34</v>
      </c>
      <c r="E138" s="38"/>
      <c r="F138" s="38" t="s">
        <v>35</v>
      </c>
      <c r="G138" s="37">
        <v>1</v>
      </c>
      <c r="H138" s="37">
        <v>19</v>
      </c>
      <c r="I138" s="38" t="s">
        <v>114</v>
      </c>
      <c r="J138" s="37">
        <v>17888853</v>
      </c>
      <c r="K138" s="37">
        <v>52.625</v>
      </c>
      <c r="L138" s="37">
        <v>0.48349056603773599</v>
      </c>
      <c r="M138" s="39"/>
      <c r="N138" s="35"/>
      <c r="O138" s="39"/>
      <c r="P138" s="39"/>
      <c r="Q138" s="39"/>
      <c r="R138" s="35">
        <v>1</v>
      </c>
      <c r="S138" s="39"/>
      <c r="T138" s="39"/>
      <c r="U138" s="39"/>
      <c r="V138" s="39"/>
      <c r="W138" s="38" t="s">
        <v>27</v>
      </c>
      <c r="X138" s="39"/>
      <c r="Y138" s="39"/>
      <c r="Z138" s="38">
        <f t="shared" si="8"/>
        <v>1</v>
      </c>
      <c r="AA138" s="38">
        <f t="shared" si="9"/>
        <v>0</v>
      </c>
      <c r="AB138" s="38" t="s">
        <v>99</v>
      </c>
      <c r="AC138" s="38" t="s">
        <v>27</v>
      </c>
      <c r="AD138" s="37">
        <v>0</v>
      </c>
      <c r="AE138" s="37">
        <v>0</v>
      </c>
      <c r="AF138" s="37">
        <v>0</v>
      </c>
      <c r="AG138" s="37">
        <v>0</v>
      </c>
      <c r="AH138" s="38" t="s">
        <v>90</v>
      </c>
      <c r="AI138" s="37">
        <v>4</v>
      </c>
      <c r="AJ138" s="35"/>
      <c r="AK138" s="38" t="s">
        <v>186</v>
      </c>
      <c r="AL138" s="38">
        <f t="shared" si="10"/>
        <v>1</v>
      </c>
      <c r="AM138" s="38" t="s">
        <v>27</v>
      </c>
      <c r="AN138" s="38" t="s">
        <v>680</v>
      </c>
      <c r="AO138" s="37">
        <v>30</v>
      </c>
      <c r="AP138" s="38" t="s">
        <v>674</v>
      </c>
      <c r="AQ138" s="38" t="s">
        <v>687</v>
      </c>
      <c r="AR138" s="38" t="s">
        <v>27</v>
      </c>
      <c r="AS138" s="38" t="s">
        <v>688</v>
      </c>
      <c r="AT138" s="38" t="s">
        <v>27</v>
      </c>
      <c r="AU138" s="38" t="s">
        <v>27</v>
      </c>
      <c r="AV138" s="38" t="s">
        <v>27</v>
      </c>
      <c r="AW138" s="34"/>
      <c r="AX138" s="34" t="s">
        <v>747</v>
      </c>
      <c r="AY138" s="120">
        <v>7.3810000000000002</v>
      </c>
      <c r="AZ138" s="62">
        <v>7.9180000000000001</v>
      </c>
      <c r="BA138" s="50">
        <f t="shared" si="11"/>
        <v>0.93217984339479665</v>
      </c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</row>
    <row r="139" spans="1:89" ht="14.25" customHeight="1" x14ac:dyDescent="0.25">
      <c r="A139" s="37">
        <v>151</v>
      </c>
      <c r="B139" s="38" t="s">
        <v>78</v>
      </c>
      <c r="C139" s="38" t="s">
        <v>26</v>
      </c>
      <c r="D139" s="38" t="s">
        <v>34</v>
      </c>
      <c r="E139" s="38"/>
      <c r="F139" s="38" t="s">
        <v>35</v>
      </c>
      <c r="G139" s="37">
        <v>1</v>
      </c>
      <c r="H139" s="37">
        <v>19</v>
      </c>
      <c r="I139" s="38" t="s">
        <v>121</v>
      </c>
      <c r="J139" s="37">
        <v>8870124178</v>
      </c>
      <c r="K139" s="37">
        <v>53.785714285714299</v>
      </c>
      <c r="L139" s="37">
        <v>0.25075987841945302</v>
      </c>
      <c r="M139" s="47"/>
      <c r="N139" s="35"/>
      <c r="O139" s="47"/>
      <c r="P139" s="47"/>
      <c r="Q139" s="47"/>
      <c r="R139" s="35">
        <v>1</v>
      </c>
      <c r="S139" s="47"/>
      <c r="T139" s="47"/>
      <c r="U139" s="47"/>
      <c r="V139" s="47"/>
      <c r="W139" s="38" t="s">
        <v>27</v>
      </c>
      <c r="X139" s="35"/>
      <c r="Y139" s="47"/>
      <c r="Z139" s="38">
        <f t="shared" si="8"/>
        <v>1</v>
      </c>
      <c r="AA139" s="38">
        <f t="shared" si="9"/>
        <v>0</v>
      </c>
      <c r="AB139" s="38" t="s">
        <v>89</v>
      </c>
      <c r="AC139" s="38" t="s">
        <v>27</v>
      </c>
      <c r="AD139" s="37">
        <v>0</v>
      </c>
      <c r="AE139" s="37">
        <v>0</v>
      </c>
      <c r="AF139" s="37">
        <v>0</v>
      </c>
      <c r="AG139" s="37">
        <v>0</v>
      </c>
      <c r="AH139" s="38" t="s">
        <v>90</v>
      </c>
      <c r="AI139" s="37">
        <v>4</v>
      </c>
      <c r="AJ139" s="47"/>
      <c r="AK139" s="38" t="s">
        <v>91</v>
      </c>
      <c r="AL139" s="38">
        <f t="shared" si="10"/>
        <v>1</v>
      </c>
      <c r="AM139" s="38" t="s">
        <v>27</v>
      </c>
      <c r="AN139" s="38" t="s">
        <v>673</v>
      </c>
      <c r="AO139" s="37">
        <v>21</v>
      </c>
      <c r="AP139" s="38" t="s">
        <v>677</v>
      </c>
      <c r="AQ139" s="38" t="s">
        <v>693</v>
      </c>
      <c r="AR139" s="38" t="s">
        <v>27</v>
      </c>
      <c r="AS139" s="38" t="s">
        <v>27</v>
      </c>
      <c r="AT139" s="38" t="s">
        <v>27</v>
      </c>
      <c r="AU139" s="38" t="s">
        <v>27</v>
      </c>
      <c r="AV139" s="38" t="s">
        <v>27</v>
      </c>
      <c r="AW139" s="34"/>
      <c r="AX139" s="34" t="s">
        <v>747</v>
      </c>
      <c r="AY139" s="120">
        <v>9.8710000000000004</v>
      </c>
      <c r="AZ139" s="62">
        <v>11.747</v>
      </c>
      <c r="BA139" s="50">
        <f t="shared" si="11"/>
        <v>0.84029965097471704</v>
      </c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</row>
    <row r="140" spans="1:89" ht="14.25" customHeight="1" x14ac:dyDescent="0.25">
      <c r="A140" s="37">
        <v>183</v>
      </c>
      <c r="B140" s="38" t="s">
        <v>78</v>
      </c>
      <c r="C140" s="38" t="s">
        <v>26</v>
      </c>
      <c r="D140" s="38" t="s">
        <v>34</v>
      </c>
      <c r="E140" s="38"/>
      <c r="F140" s="38" t="s">
        <v>35</v>
      </c>
      <c r="G140" s="37">
        <v>1</v>
      </c>
      <c r="H140" s="37">
        <v>19</v>
      </c>
      <c r="I140" s="38" t="s">
        <v>124</v>
      </c>
      <c r="J140" s="37">
        <v>1391113645</v>
      </c>
      <c r="K140" s="37">
        <v>74.357142857142904</v>
      </c>
      <c r="L140" s="37">
        <v>0.68844984802431597</v>
      </c>
      <c r="M140" s="37">
        <v>7</v>
      </c>
      <c r="N140" s="40">
        <v>1</v>
      </c>
      <c r="O140" s="40">
        <v>1</v>
      </c>
      <c r="P140" s="37">
        <v>16</v>
      </c>
      <c r="Q140" s="37">
        <v>7</v>
      </c>
      <c r="R140" s="37">
        <v>1</v>
      </c>
      <c r="S140" s="37">
        <v>7</v>
      </c>
      <c r="T140" s="37">
        <v>1</v>
      </c>
      <c r="U140" s="37">
        <v>1</v>
      </c>
      <c r="V140" s="37">
        <v>2</v>
      </c>
      <c r="W140" s="38" t="s">
        <v>27</v>
      </c>
      <c r="X140" s="37">
        <v>1</v>
      </c>
      <c r="Y140" s="37">
        <v>4</v>
      </c>
      <c r="Z140" s="38">
        <f t="shared" si="8"/>
        <v>49</v>
      </c>
      <c r="AA140" s="38">
        <f t="shared" si="9"/>
        <v>4</v>
      </c>
      <c r="AB140" s="38" t="s">
        <v>765</v>
      </c>
      <c r="AC140" s="38" t="s">
        <v>27</v>
      </c>
      <c r="AD140" s="37">
        <v>3</v>
      </c>
      <c r="AE140" s="37">
        <v>4</v>
      </c>
      <c r="AF140" s="37">
        <v>1</v>
      </c>
      <c r="AG140" s="37">
        <v>14</v>
      </c>
      <c r="AH140" s="38" t="s">
        <v>90</v>
      </c>
      <c r="AI140" s="37">
        <v>4</v>
      </c>
      <c r="AJ140" s="37">
        <v>1</v>
      </c>
      <c r="AK140" s="38" t="s">
        <v>190</v>
      </c>
      <c r="AL140" s="38">
        <f t="shared" si="10"/>
        <v>1</v>
      </c>
      <c r="AM140" s="38" t="s">
        <v>27</v>
      </c>
      <c r="AN140" s="38" t="s">
        <v>680</v>
      </c>
      <c r="AO140" s="37">
        <v>24</v>
      </c>
      <c r="AP140" s="38" t="s">
        <v>677</v>
      </c>
      <c r="AQ140" s="38" t="s">
        <v>691</v>
      </c>
      <c r="AR140" s="38" t="s">
        <v>695</v>
      </c>
      <c r="AS140" s="38" t="s">
        <v>27</v>
      </c>
      <c r="AT140" s="38" t="s">
        <v>692</v>
      </c>
      <c r="AU140" s="38" t="s">
        <v>695</v>
      </c>
      <c r="AV140" s="38" t="s">
        <v>710</v>
      </c>
      <c r="AW140" s="34"/>
      <c r="AX140" s="34" t="s">
        <v>746</v>
      </c>
      <c r="AY140" s="120">
        <v>15.22</v>
      </c>
      <c r="AZ140" s="62">
        <v>15.732000000000001</v>
      </c>
      <c r="BA140" s="50">
        <f t="shared" si="11"/>
        <v>0.96745486905669964</v>
      </c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</row>
    <row r="141" spans="1:89" ht="14.25" customHeight="1" x14ac:dyDescent="0.25">
      <c r="A141" s="37">
        <v>199</v>
      </c>
      <c r="B141" s="38" t="s">
        <v>78</v>
      </c>
      <c r="C141" s="38" t="s">
        <v>26</v>
      </c>
      <c r="D141" s="38" t="s">
        <v>34</v>
      </c>
      <c r="E141" s="38"/>
      <c r="F141" s="38" t="s">
        <v>35</v>
      </c>
      <c r="G141" s="37">
        <v>1</v>
      </c>
      <c r="H141" s="37">
        <v>19</v>
      </c>
      <c r="I141" s="38" t="s">
        <v>126</v>
      </c>
      <c r="J141" s="37">
        <v>8916155192</v>
      </c>
      <c r="K141" s="37">
        <v>74.357142857142904</v>
      </c>
      <c r="L141" s="37">
        <v>0.68844984802431597</v>
      </c>
      <c r="M141" s="37">
        <v>5</v>
      </c>
      <c r="N141" s="35"/>
      <c r="O141" s="35"/>
      <c r="P141" s="37">
        <v>12</v>
      </c>
      <c r="Q141" s="40">
        <v>7</v>
      </c>
      <c r="R141" s="37">
        <v>1</v>
      </c>
      <c r="S141" s="40">
        <v>7</v>
      </c>
      <c r="T141" s="37">
        <v>1</v>
      </c>
      <c r="U141" s="40">
        <v>3</v>
      </c>
      <c r="V141" s="40">
        <v>2</v>
      </c>
      <c r="W141" s="38" t="s">
        <v>27</v>
      </c>
      <c r="X141" s="40">
        <v>1</v>
      </c>
      <c r="Y141" s="40">
        <v>6</v>
      </c>
      <c r="Z141" s="38">
        <f t="shared" si="8"/>
        <v>45</v>
      </c>
      <c r="AA141" s="38">
        <f t="shared" si="9"/>
        <v>6</v>
      </c>
      <c r="AB141" s="38" t="s">
        <v>765</v>
      </c>
      <c r="AC141" s="38" t="s">
        <v>27</v>
      </c>
      <c r="AD141" s="37">
        <v>2</v>
      </c>
      <c r="AE141" s="37">
        <v>1</v>
      </c>
      <c r="AF141" s="37">
        <v>0</v>
      </c>
      <c r="AG141" s="37">
        <v>7</v>
      </c>
      <c r="AH141" s="38" t="s">
        <v>112</v>
      </c>
      <c r="AI141" s="37">
        <v>1</v>
      </c>
      <c r="AJ141" s="40">
        <v>1</v>
      </c>
      <c r="AK141" s="38" t="s">
        <v>191</v>
      </c>
      <c r="AL141" s="38">
        <f t="shared" si="10"/>
        <v>1</v>
      </c>
      <c r="AM141" s="38" t="s">
        <v>27</v>
      </c>
      <c r="AN141" s="38" t="s">
        <v>680</v>
      </c>
      <c r="AO141" s="37">
        <v>30</v>
      </c>
      <c r="AP141" s="38" t="s">
        <v>677</v>
      </c>
      <c r="AQ141" s="38" t="s">
        <v>697</v>
      </c>
      <c r="AR141" s="38" t="s">
        <v>27</v>
      </c>
      <c r="AS141" s="38" t="s">
        <v>27</v>
      </c>
      <c r="AT141" s="38" t="s">
        <v>27</v>
      </c>
      <c r="AU141" s="38" t="s">
        <v>27</v>
      </c>
      <c r="AV141" s="38" t="s">
        <v>27</v>
      </c>
      <c r="AW141" s="34"/>
      <c r="AX141" s="34" t="s">
        <v>747</v>
      </c>
      <c r="AY141" s="120">
        <v>14.833</v>
      </c>
      <c r="AZ141" s="62">
        <v>15.548999999999999</v>
      </c>
      <c r="BA141" s="50">
        <f t="shared" si="11"/>
        <v>0.95395202263811185</v>
      </c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</row>
    <row r="142" spans="1:89" ht="14.25" customHeight="1" x14ac:dyDescent="0.25">
      <c r="A142" s="37">
        <v>215</v>
      </c>
      <c r="B142" s="38" t="s">
        <v>78</v>
      </c>
      <c r="C142" s="38" t="s">
        <v>26</v>
      </c>
      <c r="D142" s="38" t="s">
        <v>34</v>
      </c>
      <c r="E142" s="38"/>
      <c r="F142" s="38" t="s">
        <v>35</v>
      </c>
      <c r="G142" s="37">
        <v>1</v>
      </c>
      <c r="H142" s="37">
        <v>19</v>
      </c>
      <c r="I142" s="38" t="s">
        <v>128</v>
      </c>
      <c r="J142" s="37">
        <v>9591208203</v>
      </c>
      <c r="K142" s="37">
        <v>53.785714285714299</v>
      </c>
      <c r="L142" s="37">
        <v>0.25075987841945302</v>
      </c>
      <c r="M142" s="40">
        <v>8</v>
      </c>
      <c r="N142" s="35"/>
      <c r="O142" s="35"/>
      <c r="P142" s="40">
        <v>18</v>
      </c>
      <c r="Q142" s="40">
        <v>10</v>
      </c>
      <c r="R142" s="40">
        <v>1</v>
      </c>
      <c r="S142" s="40">
        <v>10</v>
      </c>
      <c r="T142" s="40">
        <v>1</v>
      </c>
      <c r="U142" s="40">
        <v>3</v>
      </c>
      <c r="V142" s="40">
        <v>2.5</v>
      </c>
      <c r="W142" s="38" t="s">
        <v>27</v>
      </c>
      <c r="X142" s="40">
        <v>0.5</v>
      </c>
      <c r="Y142" s="40">
        <v>6</v>
      </c>
      <c r="Z142" s="38">
        <f t="shared" si="8"/>
        <v>60</v>
      </c>
      <c r="AA142" s="38">
        <f t="shared" si="9"/>
        <v>6</v>
      </c>
      <c r="AB142" s="38" t="s">
        <v>89</v>
      </c>
      <c r="AC142" s="38" t="s">
        <v>27</v>
      </c>
      <c r="AD142" s="37">
        <v>4</v>
      </c>
      <c r="AE142" s="37">
        <v>0</v>
      </c>
      <c r="AF142" s="37">
        <v>1</v>
      </c>
      <c r="AG142" s="37">
        <v>8</v>
      </c>
      <c r="AH142" s="38" t="s">
        <v>90</v>
      </c>
      <c r="AI142" s="37">
        <v>4</v>
      </c>
      <c r="AJ142" s="40">
        <v>1</v>
      </c>
      <c r="AK142" s="38" t="s">
        <v>192</v>
      </c>
      <c r="AL142" s="38">
        <f t="shared" si="10"/>
        <v>1</v>
      </c>
      <c r="AM142" s="38" t="s">
        <v>27</v>
      </c>
      <c r="AN142" s="38" t="s">
        <v>680</v>
      </c>
      <c r="AO142" s="37">
        <v>33</v>
      </c>
      <c r="AP142" s="38" t="s">
        <v>677</v>
      </c>
      <c r="AQ142" s="38" t="s">
        <v>698</v>
      </c>
      <c r="AR142" s="38" t="s">
        <v>27</v>
      </c>
      <c r="AS142" s="38" t="s">
        <v>699</v>
      </c>
      <c r="AT142" s="38" t="s">
        <v>27</v>
      </c>
      <c r="AU142" s="38" t="s">
        <v>27</v>
      </c>
      <c r="AV142" s="38" t="s">
        <v>27</v>
      </c>
      <c r="AW142" s="34"/>
      <c r="AX142" s="34" t="s">
        <v>748</v>
      </c>
      <c r="AY142" s="120">
        <v>16.302</v>
      </c>
      <c r="AZ142" s="62">
        <v>17.152000000000001</v>
      </c>
      <c r="BA142" s="50">
        <f t="shared" si="11"/>
        <v>0.95044309701492524</v>
      </c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</row>
    <row r="143" spans="1:89" ht="14.25" customHeight="1" x14ac:dyDescent="0.25">
      <c r="A143" s="37">
        <v>232</v>
      </c>
      <c r="B143" s="38" t="s">
        <v>78</v>
      </c>
      <c r="C143" s="38" t="s">
        <v>26</v>
      </c>
      <c r="D143" s="38" t="s">
        <v>34</v>
      </c>
      <c r="E143" s="38"/>
      <c r="F143" s="38" t="s">
        <v>35</v>
      </c>
      <c r="G143" s="37">
        <v>1</v>
      </c>
      <c r="H143" s="37">
        <v>19</v>
      </c>
      <c r="I143" s="38" t="s">
        <v>130</v>
      </c>
      <c r="J143" s="37">
        <v>3712062108</v>
      </c>
      <c r="K143" s="37">
        <v>74.357142857142904</v>
      </c>
      <c r="L143" s="37">
        <v>0.68844984802431597</v>
      </c>
      <c r="M143" s="37">
        <v>5</v>
      </c>
      <c r="N143" s="35"/>
      <c r="O143" s="39"/>
      <c r="P143" s="37">
        <v>11</v>
      </c>
      <c r="Q143" s="37">
        <v>6</v>
      </c>
      <c r="R143" s="37">
        <v>1</v>
      </c>
      <c r="S143" s="37">
        <v>6</v>
      </c>
      <c r="T143" s="37">
        <v>1</v>
      </c>
      <c r="U143" s="37">
        <v>2</v>
      </c>
      <c r="V143" s="37">
        <v>1</v>
      </c>
      <c r="W143" s="38" t="s">
        <v>27</v>
      </c>
      <c r="X143" s="37">
        <v>1</v>
      </c>
      <c r="Y143" s="37">
        <v>4</v>
      </c>
      <c r="Z143" s="38">
        <f t="shared" si="8"/>
        <v>38</v>
      </c>
      <c r="AA143" s="38">
        <f t="shared" si="9"/>
        <v>4</v>
      </c>
      <c r="AB143" s="38" t="s">
        <v>765</v>
      </c>
      <c r="AC143" s="38" t="s">
        <v>27</v>
      </c>
      <c r="AD143" s="37">
        <v>0</v>
      </c>
      <c r="AE143" s="37">
        <v>2</v>
      </c>
      <c r="AF143" s="37">
        <v>1</v>
      </c>
      <c r="AG143" s="37">
        <v>5</v>
      </c>
      <c r="AH143" s="38" t="s">
        <v>90</v>
      </c>
      <c r="AI143" s="37">
        <v>4</v>
      </c>
      <c r="AJ143" s="37">
        <v>1</v>
      </c>
      <c r="AK143" s="38" t="s">
        <v>193</v>
      </c>
      <c r="AL143" s="38">
        <f t="shared" si="10"/>
        <v>1</v>
      </c>
      <c r="AM143" s="38" t="s">
        <v>27</v>
      </c>
      <c r="AN143" s="38" t="s">
        <v>680</v>
      </c>
      <c r="AO143" s="37">
        <v>28</v>
      </c>
      <c r="AP143" s="38" t="s">
        <v>677</v>
      </c>
      <c r="AQ143" s="38" t="s">
        <v>700</v>
      </c>
      <c r="AR143" s="38" t="s">
        <v>695</v>
      </c>
      <c r="AS143" s="38" t="s">
        <v>701</v>
      </c>
      <c r="AT143" s="38" t="s">
        <v>27</v>
      </c>
      <c r="AU143" s="38" t="s">
        <v>27</v>
      </c>
      <c r="AV143" s="38" t="s">
        <v>27</v>
      </c>
      <c r="AW143" s="34"/>
      <c r="AX143" s="34" t="s">
        <v>747</v>
      </c>
      <c r="AY143" s="120">
        <v>16.358000000000001</v>
      </c>
      <c r="AZ143" s="62">
        <v>17.306000000000001</v>
      </c>
      <c r="BA143" s="50">
        <f t="shared" si="11"/>
        <v>0.94522131052814051</v>
      </c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</row>
    <row r="144" spans="1:89" ht="14.25" customHeight="1" x14ac:dyDescent="0.25">
      <c r="A144" s="37">
        <v>282</v>
      </c>
      <c r="B144" s="38" t="s">
        <v>78</v>
      </c>
      <c r="C144" s="38" t="s">
        <v>28</v>
      </c>
      <c r="D144" s="38" t="s">
        <v>34</v>
      </c>
      <c r="E144" s="38"/>
      <c r="F144" s="38" t="s">
        <v>35</v>
      </c>
      <c r="G144" s="37">
        <v>1</v>
      </c>
      <c r="H144" s="37">
        <v>19</v>
      </c>
      <c r="I144" s="38" t="s">
        <v>135</v>
      </c>
      <c r="J144" s="37">
        <v>7717685176</v>
      </c>
      <c r="K144" s="37">
        <v>52.625</v>
      </c>
      <c r="L144" s="37">
        <v>0.48349056603773599</v>
      </c>
      <c r="M144" s="37">
        <v>3</v>
      </c>
      <c r="N144" s="35"/>
      <c r="O144" s="40">
        <v>3</v>
      </c>
      <c r="P144" s="37">
        <v>4</v>
      </c>
      <c r="Q144" s="37">
        <v>1</v>
      </c>
      <c r="R144" s="37">
        <v>1</v>
      </c>
      <c r="S144" s="37">
        <v>1</v>
      </c>
      <c r="T144" s="40">
        <v>1</v>
      </c>
      <c r="U144" s="37">
        <v>1</v>
      </c>
      <c r="V144" s="37">
        <v>3</v>
      </c>
      <c r="W144" s="38" t="s">
        <v>27</v>
      </c>
      <c r="X144" s="37">
        <v>2</v>
      </c>
      <c r="Y144" s="37">
        <v>6</v>
      </c>
      <c r="Z144" s="38">
        <f t="shared" si="8"/>
        <v>26</v>
      </c>
      <c r="AA144" s="38">
        <f t="shared" si="9"/>
        <v>6</v>
      </c>
      <c r="AB144" s="38" t="s">
        <v>99</v>
      </c>
      <c r="AC144" s="38" t="s">
        <v>27</v>
      </c>
      <c r="AD144" s="37">
        <v>2</v>
      </c>
      <c r="AE144" s="37">
        <v>2</v>
      </c>
      <c r="AF144" s="37">
        <v>0</v>
      </c>
      <c r="AG144" s="37">
        <v>8</v>
      </c>
      <c r="AH144" s="38" t="s">
        <v>119</v>
      </c>
      <c r="AI144" s="37">
        <v>1</v>
      </c>
      <c r="AJ144" s="37">
        <v>1</v>
      </c>
      <c r="AK144" s="38" t="s">
        <v>195</v>
      </c>
      <c r="AL144" s="38">
        <f t="shared" si="10"/>
        <v>1</v>
      </c>
      <c r="AM144" s="38" t="s">
        <v>27</v>
      </c>
      <c r="AN144" s="38" t="s">
        <v>680</v>
      </c>
      <c r="AO144" s="37">
        <v>24</v>
      </c>
      <c r="AP144" s="38" t="s">
        <v>677</v>
      </c>
      <c r="AQ144" s="38" t="s">
        <v>691</v>
      </c>
      <c r="AR144" s="38" t="s">
        <v>27</v>
      </c>
      <c r="AS144" s="38" t="s">
        <v>27</v>
      </c>
      <c r="AT144" s="38" t="s">
        <v>27</v>
      </c>
      <c r="AU144" s="38" t="s">
        <v>27</v>
      </c>
      <c r="AV144" s="38" t="s">
        <v>27</v>
      </c>
      <c r="AW144" s="34"/>
      <c r="AX144" s="34" t="s">
        <v>748</v>
      </c>
      <c r="AY144" s="120">
        <v>6.4189999999999996</v>
      </c>
      <c r="AZ144" s="62">
        <v>8.0670000000000002</v>
      </c>
      <c r="BA144" s="50">
        <f t="shared" si="11"/>
        <v>0.7957109210363208</v>
      </c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</row>
    <row r="145" spans="1:87" ht="14.25" customHeight="1" x14ac:dyDescent="0.25">
      <c r="A145" s="37">
        <v>298</v>
      </c>
      <c r="B145" s="38" t="s">
        <v>78</v>
      </c>
      <c r="C145" s="38" t="s">
        <v>28</v>
      </c>
      <c r="D145" s="38" t="s">
        <v>34</v>
      </c>
      <c r="E145" s="38"/>
      <c r="F145" s="38" t="s">
        <v>35</v>
      </c>
      <c r="G145" s="37">
        <v>1</v>
      </c>
      <c r="H145" s="37">
        <v>19</v>
      </c>
      <c r="I145" s="38" t="s">
        <v>137</v>
      </c>
      <c r="J145" s="37">
        <v>17825107236</v>
      </c>
      <c r="K145" s="37">
        <v>69.125</v>
      </c>
      <c r="L145" s="37">
        <v>0.79481132075471705</v>
      </c>
      <c r="M145" s="37">
        <v>4</v>
      </c>
      <c r="N145" s="47"/>
      <c r="O145" s="47"/>
      <c r="P145" s="37">
        <v>8</v>
      </c>
      <c r="Q145" s="37">
        <v>4</v>
      </c>
      <c r="R145" s="37">
        <v>1</v>
      </c>
      <c r="S145" s="37">
        <v>4</v>
      </c>
      <c r="T145" s="37">
        <v>2</v>
      </c>
      <c r="U145" s="37">
        <v>1</v>
      </c>
      <c r="V145" s="37">
        <v>2.5</v>
      </c>
      <c r="W145" s="38" t="s">
        <v>682</v>
      </c>
      <c r="X145" s="40">
        <v>1.5</v>
      </c>
      <c r="Y145" s="37">
        <v>6</v>
      </c>
      <c r="Z145" s="38">
        <f t="shared" si="8"/>
        <v>34</v>
      </c>
      <c r="AA145" s="38">
        <f t="shared" si="9"/>
        <v>5</v>
      </c>
      <c r="AB145" s="38" t="s">
        <v>102</v>
      </c>
      <c r="AC145" s="38" t="s">
        <v>27</v>
      </c>
      <c r="AD145" s="37">
        <v>1</v>
      </c>
      <c r="AE145" s="37">
        <v>4</v>
      </c>
      <c r="AF145" s="37">
        <v>0</v>
      </c>
      <c r="AG145" s="37">
        <v>7</v>
      </c>
      <c r="AH145" s="38" t="s">
        <v>90</v>
      </c>
      <c r="AI145" s="37">
        <v>4</v>
      </c>
      <c r="AJ145" s="37">
        <v>1</v>
      </c>
      <c r="AK145" s="38" t="s">
        <v>196</v>
      </c>
      <c r="AL145" s="38">
        <f t="shared" si="10"/>
        <v>1</v>
      </c>
      <c r="AM145" s="38" t="s">
        <v>27</v>
      </c>
      <c r="AN145" s="38" t="s">
        <v>680</v>
      </c>
      <c r="AO145" s="37">
        <v>31</v>
      </c>
      <c r="AP145" s="38" t="s">
        <v>674</v>
      </c>
      <c r="AQ145" s="38" t="s">
        <v>703</v>
      </c>
      <c r="AR145" s="38" t="s">
        <v>27</v>
      </c>
      <c r="AS145" s="38" t="s">
        <v>704</v>
      </c>
      <c r="AT145" s="38" t="s">
        <v>27</v>
      </c>
      <c r="AU145" s="38" t="s">
        <v>27</v>
      </c>
      <c r="AV145" s="38" t="s">
        <v>27</v>
      </c>
      <c r="AW145" s="34"/>
      <c r="AX145" s="34" t="s">
        <v>747</v>
      </c>
      <c r="AY145" s="120">
        <v>15.103</v>
      </c>
      <c r="AZ145" s="62">
        <v>43.021999999999998</v>
      </c>
      <c r="BA145" s="50">
        <f t="shared" si="11"/>
        <v>0.35105294965366557</v>
      </c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</row>
    <row r="146" spans="1:87" ht="14.25" customHeight="1" x14ac:dyDescent="0.25">
      <c r="A146" s="37">
        <v>302</v>
      </c>
      <c r="B146" s="38" t="s">
        <v>78</v>
      </c>
      <c r="C146" s="38" t="s">
        <v>28</v>
      </c>
      <c r="D146" s="38" t="s">
        <v>34</v>
      </c>
      <c r="E146" s="38"/>
      <c r="F146" s="38" t="s">
        <v>35</v>
      </c>
      <c r="G146" s="37">
        <v>1</v>
      </c>
      <c r="H146" s="37">
        <v>19</v>
      </c>
      <c r="I146" s="38" t="s">
        <v>140</v>
      </c>
      <c r="J146" s="37">
        <v>79247246103</v>
      </c>
      <c r="K146" s="37">
        <v>52.625</v>
      </c>
      <c r="L146" s="37">
        <v>0.48349056603773599</v>
      </c>
      <c r="M146" s="37">
        <v>3</v>
      </c>
      <c r="N146" s="35"/>
      <c r="O146" s="35"/>
      <c r="P146" s="37">
        <v>7</v>
      </c>
      <c r="Q146" s="37">
        <v>3</v>
      </c>
      <c r="R146" s="37">
        <v>1</v>
      </c>
      <c r="S146" s="37">
        <v>3</v>
      </c>
      <c r="T146" s="37">
        <v>1</v>
      </c>
      <c r="U146" s="37">
        <v>2</v>
      </c>
      <c r="V146" s="37">
        <v>0.5</v>
      </c>
      <c r="W146" s="38" t="s">
        <v>27</v>
      </c>
      <c r="X146" s="37">
        <v>0.5</v>
      </c>
      <c r="Y146" s="37">
        <v>3</v>
      </c>
      <c r="Z146" s="38">
        <f t="shared" si="8"/>
        <v>24</v>
      </c>
      <c r="AA146" s="38">
        <f t="shared" si="9"/>
        <v>3</v>
      </c>
      <c r="AB146" s="38" t="s">
        <v>99</v>
      </c>
      <c r="AC146" s="38" t="s">
        <v>27</v>
      </c>
      <c r="AD146" s="37">
        <v>1</v>
      </c>
      <c r="AE146" s="37">
        <v>1</v>
      </c>
      <c r="AF146" s="37">
        <v>1</v>
      </c>
      <c r="AG146" s="37">
        <v>4</v>
      </c>
      <c r="AH146" s="38" t="s">
        <v>90</v>
      </c>
      <c r="AI146" s="37">
        <v>4</v>
      </c>
      <c r="AJ146" s="37">
        <v>1</v>
      </c>
      <c r="AK146" s="38" t="s">
        <v>197</v>
      </c>
      <c r="AL146" s="38">
        <f t="shared" si="10"/>
        <v>1</v>
      </c>
      <c r="AM146" s="38" t="s">
        <v>27</v>
      </c>
      <c r="AN146" s="38" t="s">
        <v>673</v>
      </c>
      <c r="AO146" s="37">
        <v>18</v>
      </c>
      <c r="AP146" s="38" t="s">
        <v>674</v>
      </c>
      <c r="AQ146" s="38" t="s">
        <v>705</v>
      </c>
      <c r="AR146" s="38" t="s">
        <v>27</v>
      </c>
      <c r="AS146" s="38" t="s">
        <v>686</v>
      </c>
      <c r="AT146" s="38" t="s">
        <v>27</v>
      </c>
      <c r="AU146" s="38" t="s">
        <v>27</v>
      </c>
      <c r="AV146" s="38" t="s">
        <v>27</v>
      </c>
      <c r="AW146" s="34"/>
      <c r="AX146" s="34" t="s">
        <v>746</v>
      </c>
      <c r="AY146" s="120">
        <v>6.2169999999999996</v>
      </c>
      <c r="AZ146" s="62">
        <v>9.3119999999999994</v>
      </c>
      <c r="BA146" s="50">
        <f t="shared" si="11"/>
        <v>0.66763316151202745</v>
      </c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</row>
    <row r="147" spans="1:87" ht="14.25" customHeight="1" x14ac:dyDescent="0.25">
      <c r="A147" s="37">
        <v>319</v>
      </c>
      <c r="B147" s="38" t="s">
        <v>78</v>
      </c>
      <c r="C147" s="38" t="s">
        <v>26</v>
      </c>
      <c r="D147" s="38" t="s">
        <v>34</v>
      </c>
      <c r="E147" s="38"/>
      <c r="F147" s="38" t="s">
        <v>35</v>
      </c>
      <c r="G147" s="37">
        <v>1</v>
      </c>
      <c r="H147" s="37">
        <v>19</v>
      </c>
      <c r="I147" s="38" t="s">
        <v>142</v>
      </c>
      <c r="J147" s="37">
        <v>8282194225</v>
      </c>
      <c r="K147" s="37">
        <v>53.785714285714299</v>
      </c>
      <c r="L147" s="37">
        <v>0.25075987841945302</v>
      </c>
      <c r="M147" s="40">
        <v>10</v>
      </c>
      <c r="N147" s="35"/>
      <c r="O147" s="40">
        <v>2</v>
      </c>
      <c r="P147" s="40">
        <v>20</v>
      </c>
      <c r="Q147" s="40">
        <v>8</v>
      </c>
      <c r="R147" s="40">
        <v>1</v>
      </c>
      <c r="S147" s="40">
        <v>8</v>
      </c>
      <c r="T147" s="40">
        <v>1</v>
      </c>
      <c r="U147" s="40">
        <v>1</v>
      </c>
      <c r="V147" s="40">
        <v>1.5</v>
      </c>
      <c r="W147" s="38" t="s">
        <v>27</v>
      </c>
      <c r="X147" s="40">
        <v>0.5</v>
      </c>
      <c r="Y147" s="40">
        <v>3</v>
      </c>
      <c r="Z147" s="38">
        <f t="shared" si="8"/>
        <v>56</v>
      </c>
      <c r="AA147" s="38">
        <f t="shared" si="9"/>
        <v>3</v>
      </c>
      <c r="AB147" s="38" t="s">
        <v>89</v>
      </c>
      <c r="AC147" s="38" t="s">
        <v>27</v>
      </c>
      <c r="AD147" s="37">
        <v>2</v>
      </c>
      <c r="AE147" s="37">
        <v>6</v>
      </c>
      <c r="AF147" s="37">
        <v>0</v>
      </c>
      <c r="AG147" s="37">
        <v>13</v>
      </c>
      <c r="AH147" s="38" t="s">
        <v>109</v>
      </c>
      <c r="AI147" s="37">
        <v>2</v>
      </c>
      <c r="AJ147" s="40">
        <v>1</v>
      </c>
      <c r="AK147" s="38" t="s">
        <v>198</v>
      </c>
      <c r="AL147" s="38">
        <f t="shared" si="10"/>
        <v>1</v>
      </c>
      <c r="AM147" s="38" t="s">
        <v>27</v>
      </c>
      <c r="AN147" s="38" t="s">
        <v>680</v>
      </c>
      <c r="AO147" s="37">
        <v>27</v>
      </c>
      <c r="AP147" s="38" t="s">
        <v>677</v>
      </c>
      <c r="AQ147" s="38" t="s">
        <v>691</v>
      </c>
      <c r="AR147" s="38" t="s">
        <v>695</v>
      </c>
      <c r="AS147" s="38" t="s">
        <v>27</v>
      </c>
      <c r="AT147" s="38" t="s">
        <v>692</v>
      </c>
      <c r="AU147" s="38" t="s">
        <v>27</v>
      </c>
      <c r="AV147" s="38" t="s">
        <v>27</v>
      </c>
      <c r="AW147" s="34"/>
      <c r="AX147" s="34" t="s">
        <v>747</v>
      </c>
      <c r="AY147" s="120">
        <v>17.080000000000002</v>
      </c>
      <c r="AZ147" s="62">
        <v>19.013999999999999</v>
      </c>
      <c r="BA147" s="50">
        <f t="shared" si="11"/>
        <v>0.89828547386136548</v>
      </c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</row>
    <row r="148" spans="1:87" ht="14.25" customHeight="1" x14ac:dyDescent="0.25">
      <c r="A148" s="37">
        <v>335</v>
      </c>
      <c r="B148" s="38" t="s">
        <v>78</v>
      </c>
      <c r="C148" s="38" t="s">
        <v>28</v>
      </c>
      <c r="D148" s="38" t="s">
        <v>34</v>
      </c>
      <c r="E148" s="38"/>
      <c r="F148" s="38" t="s">
        <v>35</v>
      </c>
      <c r="G148" s="37">
        <v>1</v>
      </c>
      <c r="H148" s="37">
        <v>19</v>
      </c>
      <c r="I148" s="38" t="s">
        <v>144</v>
      </c>
      <c r="J148" s="37">
        <v>46525319</v>
      </c>
      <c r="K148" s="37">
        <v>52.625</v>
      </c>
      <c r="L148" s="37">
        <v>0.48349056603773599</v>
      </c>
      <c r="M148" s="39"/>
      <c r="N148" s="35"/>
      <c r="O148" s="35"/>
      <c r="P148" s="39"/>
      <c r="Q148" s="39"/>
      <c r="R148" s="35">
        <v>1</v>
      </c>
      <c r="S148" s="39"/>
      <c r="T148" s="39"/>
      <c r="U148" s="47"/>
      <c r="V148" s="47"/>
      <c r="W148" s="38" t="s">
        <v>27</v>
      </c>
      <c r="X148" s="47"/>
      <c r="Y148" s="39"/>
      <c r="Z148" s="38">
        <f t="shared" si="8"/>
        <v>1</v>
      </c>
      <c r="AA148" s="38">
        <f t="shared" si="9"/>
        <v>0</v>
      </c>
      <c r="AB148" s="38" t="s">
        <v>99</v>
      </c>
      <c r="AC148" s="38" t="s">
        <v>27</v>
      </c>
      <c r="AD148" s="37">
        <v>0</v>
      </c>
      <c r="AE148" s="37">
        <v>0</v>
      </c>
      <c r="AF148" s="37">
        <v>0</v>
      </c>
      <c r="AG148" s="37">
        <v>0</v>
      </c>
      <c r="AH148" s="38" t="s">
        <v>90</v>
      </c>
      <c r="AI148" s="37">
        <v>4</v>
      </c>
      <c r="AJ148" s="35"/>
      <c r="AK148" s="38" t="s">
        <v>162</v>
      </c>
      <c r="AL148" s="38">
        <f t="shared" si="10"/>
        <v>1</v>
      </c>
      <c r="AM148" s="38" t="s">
        <v>27</v>
      </c>
      <c r="AN148" s="38" t="s">
        <v>673</v>
      </c>
      <c r="AO148" s="37">
        <v>28</v>
      </c>
      <c r="AP148" s="38" t="s">
        <v>677</v>
      </c>
      <c r="AQ148" s="38" t="s">
        <v>706</v>
      </c>
      <c r="AR148" s="38" t="s">
        <v>27</v>
      </c>
      <c r="AS148" s="38" t="s">
        <v>27</v>
      </c>
      <c r="AT148" s="38" t="s">
        <v>27</v>
      </c>
      <c r="AU148" s="38" t="s">
        <v>27</v>
      </c>
      <c r="AV148" s="38" t="s">
        <v>27</v>
      </c>
      <c r="AW148" s="34"/>
      <c r="AX148" s="34" t="s">
        <v>748</v>
      </c>
      <c r="AY148" s="120">
        <v>4.2460000000000004</v>
      </c>
      <c r="AZ148" s="62">
        <v>4.79</v>
      </c>
      <c r="BA148" s="50">
        <f t="shared" si="11"/>
        <v>0.8864300626304803</v>
      </c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</row>
    <row r="149" spans="1:87" ht="14.25" customHeight="1" x14ac:dyDescent="0.25">
      <c r="A149" s="37">
        <v>340</v>
      </c>
      <c r="B149" s="38" t="s">
        <v>78</v>
      </c>
      <c r="C149" s="38" t="s">
        <v>28</v>
      </c>
      <c r="D149" s="38" t="s">
        <v>34</v>
      </c>
      <c r="E149" s="38"/>
      <c r="F149" s="38" t="s">
        <v>35</v>
      </c>
      <c r="G149" s="37">
        <v>1</v>
      </c>
      <c r="H149" s="37">
        <v>19</v>
      </c>
      <c r="I149" s="38" t="s">
        <v>146</v>
      </c>
      <c r="J149" s="37">
        <v>94222252116</v>
      </c>
      <c r="K149" s="37">
        <v>52.625</v>
      </c>
      <c r="L149" s="37">
        <v>0.48349056603773599</v>
      </c>
      <c r="M149" s="37">
        <v>7</v>
      </c>
      <c r="N149" s="35"/>
      <c r="O149" s="35"/>
      <c r="P149" s="37">
        <v>16</v>
      </c>
      <c r="Q149" s="37">
        <v>9</v>
      </c>
      <c r="R149" s="37">
        <v>1</v>
      </c>
      <c r="S149" s="37">
        <v>9</v>
      </c>
      <c r="T149" s="37">
        <v>1</v>
      </c>
      <c r="U149" s="37">
        <v>2</v>
      </c>
      <c r="V149" s="37">
        <v>0.5</v>
      </c>
      <c r="W149" s="38" t="s">
        <v>682</v>
      </c>
      <c r="X149" s="37">
        <v>0.5</v>
      </c>
      <c r="Y149" s="37">
        <v>4</v>
      </c>
      <c r="Z149" s="38">
        <f t="shared" si="8"/>
        <v>50</v>
      </c>
      <c r="AA149" s="38">
        <f t="shared" si="9"/>
        <v>3</v>
      </c>
      <c r="AB149" s="38" t="s">
        <v>99</v>
      </c>
      <c r="AC149" s="38" t="s">
        <v>27</v>
      </c>
      <c r="AD149" s="37">
        <v>1</v>
      </c>
      <c r="AE149" s="37">
        <v>2</v>
      </c>
      <c r="AF149" s="37">
        <v>1</v>
      </c>
      <c r="AG149" s="37">
        <v>5</v>
      </c>
      <c r="AH149" s="38" t="s">
        <v>90</v>
      </c>
      <c r="AI149" s="37">
        <v>4</v>
      </c>
      <c r="AJ149" s="37">
        <v>1</v>
      </c>
      <c r="AK149" s="38" t="s">
        <v>199</v>
      </c>
      <c r="AL149" s="38">
        <f t="shared" si="10"/>
        <v>1</v>
      </c>
      <c r="AM149" s="38" t="s">
        <v>27</v>
      </c>
      <c r="AN149" s="38" t="s">
        <v>680</v>
      </c>
      <c r="AO149" s="37">
        <v>36</v>
      </c>
      <c r="AP149" s="38" t="s">
        <v>677</v>
      </c>
      <c r="AQ149" s="38" t="s">
        <v>707</v>
      </c>
      <c r="AR149" s="38" t="s">
        <v>27</v>
      </c>
      <c r="AS149" s="38" t="s">
        <v>708</v>
      </c>
      <c r="AT149" s="38" t="s">
        <v>27</v>
      </c>
      <c r="AU149" s="38" t="s">
        <v>27</v>
      </c>
      <c r="AV149" s="38" t="s">
        <v>27</v>
      </c>
      <c r="AW149" s="34"/>
      <c r="AX149" s="34" t="s">
        <v>747</v>
      </c>
      <c r="AY149" s="120">
        <v>15.32</v>
      </c>
      <c r="AZ149" s="62">
        <v>18.240000000000002</v>
      </c>
      <c r="BA149" s="50">
        <f t="shared" si="11"/>
        <v>0.83991228070175428</v>
      </c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</row>
    <row r="150" spans="1:87" ht="14.25" customHeight="1" x14ac:dyDescent="0.25">
      <c r="A150" s="37">
        <v>356</v>
      </c>
      <c r="B150" s="38" t="s">
        <v>78</v>
      </c>
      <c r="C150" s="38" t="s">
        <v>26</v>
      </c>
      <c r="D150" s="38" t="s">
        <v>34</v>
      </c>
      <c r="E150" s="38"/>
      <c r="F150" s="38" t="s">
        <v>35</v>
      </c>
      <c r="G150" s="37">
        <v>1</v>
      </c>
      <c r="H150" s="37">
        <v>19</v>
      </c>
      <c r="I150" s="38" t="s">
        <v>147</v>
      </c>
      <c r="J150" s="37">
        <v>84463153</v>
      </c>
      <c r="K150" s="37">
        <v>74.357142857142904</v>
      </c>
      <c r="L150" s="37">
        <v>0.68844984802431597</v>
      </c>
      <c r="M150" s="40">
        <v>3</v>
      </c>
      <c r="N150" s="35"/>
      <c r="O150" s="35"/>
      <c r="P150" s="40">
        <v>6</v>
      </c>
      <c r="Q150" s="40">
        <v>3</v>
      </c>
      <c r="R150" s="40">
        <v>1</v>
      </c>
      <c r="S150" s="40">
        <v>3</v>
      </c>
      <c r="T150" s="40">
        <v>1</v>
      </c>
      <c r="U150" s="40">
        <v>1</v>
      </c>
      <c r="V150" s="40">
        <v>1.5</v>
      </c>
      <c r="W150" s="38" t="s">
        <v>27</v>
      </c>
      <c r="X150" s="40">
        <v>0.5</v>
      </c>
      <c r="Y150" s="40">
        <v>3</v>
      </c>
      <c r="Z150" s="38">
        <f t="shared" si="8"/>
        <v>23</v>
      </c>
      <c r="AA150" s="38">
        <f t="shared" si="9"/>
        <v>3</v>
      </c>
      <c r="AB150" s="38" t="s">
        <v>765</v>
      </c>
      <c r="AC150" s="38" t="s">
        <v>27</v>
      </c>
      <c r="AD150" s="37">
        <v>0</v>
      </c>
      <c r="AE150" s="37">
        <v>2</v>
      </c>
      <c r="AF150" s="37">
        <v>0</v>
      </c>
      <c r="AG150" s="37">
        <v>3</v>
      </c>
      <c r="AH150" s="38" t="s">
        <v>90</v>
      </c>
      <c r="AI150" s="37">
        <v>4</v>
      </c>
      <c r="AJ150" s="35"/>
      <c r="AK150" s="38" t="s">
        <v>200</v>
      </c>
      <c r="AL150" s="38">
        <f t="shared" si="10"/>
        <v>1</v>
      </c>
      <c r="AM150" s="38" t="s">
        <v>27</v>
      </c>
      <c r="AN150" s="38" t="s">
        <v>680</v>
      </c>
      <c r="AO150" s="37">
        <v>26</v>
      </c>
      <c r="AP150" s="38" t="s">
        <v>677</v>
      </c>
      <c r="AQ150" s="38" t="s">
        <v>709</v>
      </c>
      <c r="AR150" s="38" t="s">
        <v>27</v>
      </c>
      <c r="AS150" s="38" t="s">
        <v>27</v>
      </c>
      <c r="AT150" s="38" t="s">
        <v>692</v>
      </c>
      <c r="AU150" s="38" t="s">
        <v>695</v>
      </c>
      <c r="AV150" s="38" t="s">
        <v>27</v>
      </c>
      <c r="AW150" s="34"/>
      <c r="AX150" s="34" t="s">
        <v>747</v>
      </c>
      <c r="AY150" s="120">
        <v>15.545999999999999</v>
      </c>
      <c r="AZ150" s="62">
        <v>16.658000000000001</v>
      </c>
      <c r="BA150" s="50">
        <f t="shared" si="11"/>
        <v>0.93324528754952563</v>
      </c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</row>
    <row r="151" spans="1:87" ht="14.25" customHeight="1" x14ac:dyDescent="0.25">
      <c r="A151" s="37">
        <v>372</v>
      </c>
      <c r="B151" s="38" t="s">
        <v>78</v>
      </c>
      <c r="C151" s="38" t="s">
        <v>26</v>
      </c>
      <c r="D151" s="38" t="s">
        <v>34</v>
      </c>
      <c r="E151" s="38"/>
      <c r="F151" s="38" t="s">
        <v>35</v>
      </c>
      <c r="G151" s="37">
        <v>1</v>
      </c>
      <c r="H151" s="37">
        <v>19</v>
      </c>
      <c r="I151" s="38" t="s">
        <v>149</v>
      </c>
      <c r="J151" s="37">
        <v>8877127178</v>
      </c>
      <c r="K151" s="37">
        <v>74.357142857142904</v>
      </c>
      <c r="L151" s="37">
        <v>0.68844984802431597</v>
      </c>
      <c r="M151" s="37">
        <v>1</v>
      </c>
      <c r="N151" s="35"/>
      <c r="O151" s="39"/>
      <c r="P151" s="37">
        <v>2</v>
      </c>
      <c r="Q151" s="37">
        <v>1</v>
      </c>
      <c r="R151" s="40">
        <v>1</v>
      </c>
      <c r="S151" s="37">
        <v>1</v>
      </c>
      <c r="T151" s="37">
        <v>1</v>
      </c>
      <c r="U151" s="39"/>
      <c r="V151" s="37">
        <v>1</v>
      </c>
      <c r="W151" s="38" t="s">
        <v>682</v>
      </c>
      <c r="X151" s="39"/>
      <c r="Y151" s="37">
        <v>2</v>
      </c>
      <c r="Z151" s="38">
        <f t="shared" si="8"/>
        <v>10</v>
      </c>
      <c r="AA151" s="38">
        <f t="shared" si="9"/>
        <v>1</v>
      </c>
      <c r="AB151" s="38" t="s">
        <v>765</v>
      </c>
      <c r="AC151" s="38" t="s">
        <v>27</v>
      </c>
      <c r="AD151" s="37">
        <v>0</v>
      </c>
      <c r="AE151" s="37">
        <v>0</v>
      </c>
      <c r="AF151" s="37">
        <v>0</v>
      </c>
      <c r="AG151" s="37">
        <v>1</v>
      </c>
      <c r="AH151" s="38" t="s">
        <v>90</v>
      </c>
      <c r="AI151" s="37">
        <v>4</v>
      </c>
      <c r="AJ151" s="39"/>
      <c r="AK151" s="38" t="s">
        <v>201</v>
      </c>
      <c r="AL151" s="38">
        <f t="shared" si="10"/>
        <v>1</v>
      </c>
      <c r="AM151" s="38" t="s">
        <v>27</v>
      </c>
      <c r="AN151" s="38" t="s">
        <v>680</v>
      </c>
      <c r="AO151" s="37">
        <v>24</v>
      </c>
      <c r="AP151" s="38" t="s">
        <v>677</v>
      </c>
      <c r="AQ151" s="38" t="s">
        <v>711</v>
      </c>
      <c r="AR151" s="38" t="s">
        <v>27</v>
      </c>
      <c r="AS151" s="38" t="s">
        <v>686</v>
      </c>
      <c r="AT151" s="38" t="s">
        <v>27</v>
      </c>
      <c r="AU151" s="38" t="s">
        <v>27</v>
      </c>
      <c r="AV151" s="38" t="s">
        <v>27</v>
      </c>
      <c r="AW151" s="34"/>
      <c r="AX151" s="34" t="s">
        <v>746</v>
      </c>
      <c r="AY151" s="120">
        <v>0.49599999999999994</v>
      </c>
      <c r="AZ151" s="62">
        <v>14.428000000000001</v>
      </c>
      <c r="BA151" s="50">
        <f t="shared" si="11"/>
        <v>3.4377599112836145E-2</v>
      </c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</row>
    <row r="152" spans="1:87" ht="14.25" customHeight="1" x14ac:dyDescent="0.25">
      <c r="A152" s="37">
        <v>388</v>
      </c>
      <c r="B152" s="38" t="s">
        <v>78</v>
      </c>
      <c r="C152" s="38" t="s">
        <v>26</v>
      </c>
      <c r="D152" s="38" t="s">
        <v>34</v>
      </c>
      <c r="E152" s="38"/>
      <c r="F152" s="38" t="s">
        <v>35</v>
      </c>
      <c r="G152" s="37">
        <v>1</v>
      </c>
      <c r="H152" s="37">
        <v>19</v>
      </c>
      <c r="I152" s="38" t="s">
        <v>81</v>
      </c>
      <c r="J152" s="37">
        <v>9591241137</v>
      </c>
      <c r="K152" s="37">
        <v>53.785714285714299</v>
      </c>
      <c r="L152" s="37">
        <v>0.25075987841945302</v>
      </c>
      <c r="M152" s="40">
        <v>4</v>
      </c>
      <c r="N152" s="35"/>
      <c r="O152" s="35"/>
      <c r="P152" s="40">
        <v>8</v>
      </c>
      <c r="Q152" s="40">
        <v>4</v>
      </c>
      <c r="R152" s="40">
        <v>1</v>
      </c>
      <c r="S152" s="40">
        <v>4</v>
      </c>
      <c r="T152" s="40">
        <v>1</v>
      </c>
      <c r="U152" s="40">
        <v>2</v>
      </c>
      <c r="V152" s="40">
        <v>1.5</v>
      </c>
      <c r="W152" s="38" t="s">
        <v>27</v>
      </c>
      <c r="X152" s="40">
        <v>0.5</v>
      </c>
      <c r="Y152" s="40">
        <v>4</v>
      </c>
      <c r="Z152" s="38">
        <f t="shared" si="8"/>
        <v>30</v>
      </c>
      <c r="AA152" s="38">
        <f t="shared" si="9"/>
        <v>4</v>
      </c>
      <c r="AB152" s="38" t="s">
        <v>89</v>
      </c>
      <c r="AC152" s="38" t="s">
        <v>27</v>
      </c>
      <c r="AD152" s="37">
        <v>2</v>
      </c>
      <c r="AE152" s="37">
        <v>1</v>
      </c>
      <c r="AF152" s="37">
        <v>0</v>
      </c>
      <c r="AG152" s="37">
        <v>4</v>
      </c>
      <c r="AH152" s="38" t="s">
        <v>90</v>
      </c>
      <c r="AI152" s="37">
        <v>4</v>
      </c>
      <c r="AJ152" s="40">
        <v>1</v>
      </c>
      <c r="AK152" s="38" t="s">
        <v>202</v>
      </c>
      <c r="AL152" s="38">
        <f t="shared" si="10"/>
        <v>1</v>
      </c>
      <c r="AM152" s="38" t="s">
        <v>27</v>
      </c>
      <c r="AN152" s="38" t="s">
        <v>673</v>
      </c>
      <c r="AO152" s="37">
        <v>26</v>
      </c>
      <c r="AP152" s="38" t="s">
        <v>674</v>
      </c>
      <c r="AQ152" s="38" t="s">
        <v>675</v>
      </c>
      <c r="AR152" s="38" t="s">
        <v>27</v>
      </c>
      <c r="AS152" s="38" t="s">
        <v>676</v>
      </c>
      <c r="AT152" s="38" t="s">
        <v>27</v>
      </c>
      <c r="AU152" s="38" t="s">
        <v>27</v>
      </c>
      <c r="AV152" s="38" t="s">
        <v>27</v>
      </c>
      <c r="AX152" s="34" t="s">
        <v>747</v>
      </c>
      <c r="AY152" s="120">
        <v>14.847</v>
      </c>
      <c r="AZ152" s="62">
        <v>16.806999999999999</v>
      </c>
      <c r="BA152" s="50">
        <f t="shared" si="11"/>
        <v>0.88338192419825079</v>
      </c>
    </row>
    <row r="153" spans="1:87" ht="14.25" customHeight="1" x14ac:dyDescent="0.25">
      <c r="A153" s="37">
        <v>421</v>
      </c>
      <c r="B153" s="38" t="s">
        <v>78</v>
      </c>
      <c r="C153" s="38" t="s">
        <v>26</v>
      </c>
      <c r="D153" s="38" t="s">
        <v>34</v>
      </c>
      <c r="E153" s="38"/>
      <c r="F153" s="38" t="s">
        <v>35</v>
      </c>
      <c r="G153" s="37">
        <v>1</v>
      </c>
      <c r="H153" s="37">
        <v>19</v>
      </c>
      <c r="I153" s="38" t="s">
        <v>88</v>
      </c>
      <c r="J153" s="37">
        <v>217831744</v>
      </c>
      <c r="K153" s="37">
        <v>53.785714285714299</v>
      </c>
      <c r="L153" s="37">
        <v>0.25075987841945302</v>
      </c>
      <c r="M153" s="40">
        <v>7</v>
      </c>
      <c r="N153" s="35"/>
      <c r="O153" s="35"/>
      <c r="P153" s="40">
        <v>16</v>
      </c>
      <c r="Q153" s="40">
        <v>9</v>
      </c>
      <c r="R153" s="40">
        <v>1</v>
      </c>
      <c r="S153" s="40">
        <v>9</v>
      </c>
      <c r="T153" s="40">
        <v>2</v>
      </c>
      <c r="U153" s="40">
        <v>3</v>
      </c>
      <c r="V153" s="40">
        <v>1</v>
      </c>
      <c r="W153" s="38" t="s">
        <v>682</v>
      </c>
      <c r="X153" s="35"/>
      <c r="Y153" s="40">
        <v>5</v>
      </c>
      <c r="Z153" s="38">
        <f t="shared" si="8"/>
        <v>53</v>
      </c>
      <c r="AA153" s="38">
        <f t="shared" si="9"/>
        <v>4</v>
      </c>
      <c r="AB153" s="38" t="s">
        <v>89</v>
      </c>
      <c r="AC153" s="38" t="s">
        <v>27</v>
      </c>
      <c r="AD153" s="37">
        <v>2</v>
      </c>
      <c r="AE153" s="37">
        <v>2</v>
      </c>
      <c r="AF153" s="37">
        <v>0</v>
      </c>
      <c r="AG153" s="37">
        <v>8</v>
      </c>
      <c r="AH153" s="38" t="s">
        <v>204</v>
      </c>
      <c r="AI153" s="37">
        <v>2</v>
      </c>
      <c r="AJ153" s="40">
        <v>1</v>
      </c>
      <c r="AK153" s="38" t="s">
        <v>205</v>
      </c>
      <c r="AL153" s="38">
        <f t="shared" si="10"/>
        <v>1</v>
      </c>
      <c r="AM153" s="38" t="s">
        <v>27</v>
      </c>
      <c r="AN153" s="38" t="s">
        <v>673</v>
      </c>
      <c r="AO153" s="37">
        <v>24</v>
      </c>
      <c r="AP153" s="38" t="s">
        <v>677</v>
      </c>
      <c r="AQ153" s="38" t="s">
        <v>679</v>
      </c>
      <c r="AR153" s="38" t="s">
        <v>27</v>
      </c>
      <c r="AS153" s="38" t="s">
        <v>27</v>
      </c>
      <c r="AT153" s="38" t="s">
        <v>27</v>
      </c>
      <c r="AU153" s="38" t="s">
        <v>27</v>
      </c>
      <c r="AV153" s="38" t="s">
        <v>27</v>
      </c>
      <c r="AX153" s="34" t="s">
        <v>748</v>
      </c>
      <c r="AY153" s="120">
        <v>17.977</v>
      </c>
      <c r="AZ153" s="62">
        <v>24.114000000000001</v>
      </c>
      <c r="BA153" s="50">
        <f t="shared" si="11"/>
        <v>0.74550053910591352</v>
      </c>
    </row>
    <row r="154" spans="1:87" ht="14.25" customHeight="1" x14ac:dyDescent="0.25">
      <c r="A154" s="37">
        <v>437</v>
      </c>
      <c r="B154" s="38" t="s">
        <v>78</v>
      </c>
      <c r="C154" s="38" t="s">
        <v>26</v>
      </c>
      <c r="D154" s="38" t="s">
        <v>34</v>
      </c>
      <c r="E154" s="38"/>
      <c r="F154" s="38" t="s">
        <v>35</v>
      </c>
      <c r="G154" s="37">
        <v>1</v>
      </c>
      <c r="H154" s="37">
        <v>19</v>
      </c>
      <c r="I154" s="38" t="s">
        <v>150</v>
      </c>
      <c r="J154" s="37">
        <v>82135906</v>
      </c>
      <c r="K154" s="37">
        <v>74.357142857142904</v>
      </c>
      <c r="L154" s="37">
        <v>0.68844984802431597</v>
      </c>
      <c r="M154" s="37">
        <v>6</v>
      </c>
      <c r="N154" s="35"/>
      <c r="O154" s="39"/>
      <c r="P154" s="37">
        <v>13</v>
      </c>
      <c r="Q154" s="37">
        <v>6</v>
      </c>
      <c r="R154" s="37">
        <v>1</v>
      </c>
      <c r="S154" s="37">
        <v>6</v>
      </c>
      <c r="T154" s="37">
        <v>2</v>
      </c>
      <c r="U154" s="37">
        <v>4</v>
      </c>
      <c r="V154" s="37">
        <v>1.5</v>
      </c>
      <c r="W154" s="38" t="s">
        <v>27</v>
      </c>
      <c r="X154" s="37">
        <v>1.5</v>
      </c>
      <c r="Y154" s="37">
        <v>7</v>
      </c>
      <c r="Z154" s="38">
        <f t="shared" si="8"/>
        <v>48</v>
      </c>
      <c r="AA154" s="38">
        <f t="shared" si="9"/>
        <v>7</v>
      </c>
      <c r="AB154" s="38" t="s">
        <v>765</v>
      </c>
      <c r="AC154" s="38" t="s">
        <v>27</v>
      </c>
      <c r="AD154" s="37">
        <v>2</v>
      </c>
      <c r="AE154" s="37">
        <v>1</v>
      </c>
      <c r="AF154" s="37">
        <v>2</v>
      </c>
      <c r="AG154" s="37">
        <v>6</v>
      </c>
      <c r="AH154" s="38" t="s">
        <v>90</v>
      </c>
      <c r="AI154" s="37">
        <v>4</v>
      </c>
      <c r="AJ154" s="37">
        <v>1</v>
      </c>
      <c r="AK154" s="38" t="s">
        <v>206</v>
      </c>
      <c r="AL154" s="38">
        <f t="shared" si="10"/>
        <v>1</v>
      </c>
      <c r="AM154" s="38" t="s">
        <v>27</v>
      </c>
      <c r="AN154" s="38" t="s">
        <v>680</v>
      </c>
      <c r="AO154" s="37">
        <v>34</v>
      </c>
      <c r="AP154" s="38" t="s">
        <v>677</v>
      </c>
      <c r="AQ154" s="38" t="s">
        <v>712</v>
      </c>
      <c r="AR154" s="38" t="s">
        <v>27</v>
      </c>
      <c r="AS154" s="38" t="s">
        <v>713</v>
      </c>
      <c r="AT154" s="38" t="s">
        <v>27</v>
      </c>
      <c r="AU154" s="38" t="s">
        <v>27</v>
      </c>
      <c r="AV154" s="38" t="s">
        <v>27</v>
      </c>
      <c r="AX154" s="34" t="s">
        <v>748</v>
      </c>
      <c r="AY154" s="120">
        <v>16.134999999999998</v>
      </c>
      <c r="AZ154" s="62">
        <v>21.56</v>
      </c>
      <c r="BA154" s="50">
        <f t="shared" si="11"/>
        <v>0.74837662337662336</v>
      </c>
    </row>
    <row r="155" spans="1:87" ht="14.25" customHeight="1" x14ac:dyDescent="0.25">
      <c r="A155" s="37">
        <v>453</v>
      </c>
      <c r="B155" s="38" t="s">
        <v>78</v>
      </c>
      <c r="C155" s="38" t="s">
        <v>28</v>
      </c>
      <c r="D155" s="38" t="s">
        <v>34</v>
      </c>
      <c r="E155" s="38"/>
      <c r="F155" s="38" t="s">
        <v>35</v>
      </c>
      <c r="G155" s="37">
        <v>1</v>
      </c>
      <c r="H155" s="37">
        <v>19</v>
      </c>
      <c r="I155" s="38" t="s">
        <v>152</v>
      </c>
      <c r="J155" s="37">
        <v>792288984</v>
      </c>
      <c r="K155" s="37">
        <v>69.125</v>
      </c>
      <c r="L155" s="37">
        <v>0.79481132075471705</v>
      </c>
      <c r="M155" s="37">
        <v>12</v>
      </c>
      <c r="N155" s="35"/>
      <c r="O155" s="39"/>
      <c r="P155" s="37">
        <v>28</v>
      </c>
      <c r="Q155" s="37">
        <v>16</v>
      </c>
      <c r="R155" s="40">
        <v>1</v>
      </c>
      <c r="S155" s="37">
        <v>16</v>
      </c>
      <c r="T155" s="37">
        <v>1</v>
      </c>
      <c r="U155" s="37">
        <v>5</v>
      </c>
      <c r="V155" s="37">
        <v>5</v>
      </c>
      <c r="W155" s="38" t="s">
        <v>27</v>
      </c>
      <c r="X155" s="37">
        <v>3</v>
      </c>
      <c r="Y155" s="37">
        <v>13</v>
      </c>
      <c r="Z155" s="38">
        <f t="shared" si="8"/>
        <v>100</v>
      </c>
      <c r="AA155" s="38">
        <f t="shared" si="9"/>
        <v>13</v>
      </c>
      <c r="AB155" s="38" t="s">
        <v>102</v>
      </c>
      <c r="AC155" s="38" t="s">
        <v>27</v>
      </c>
      <c r="AD155" s="37">
        <v>4</v>
      </c>
      <c r="AE155" s="37">
        <v>7</v>
      </c>
      <c r="AF155" s="37">
        <v>4</v>
      </c>
      <c r="AG155" s="37">
        <v>19</v>
      </c>
      <c r="AH155" s="38" t="s">
        <v>90</v>
      </c>
      <c r="AI155" s="37">
        <v>4</v>
      </c>
      <c r="AJ155" s="40">
        <v>1</v>
      </c>
      <c r="AK155" s="38" t="s">
        <v>207</v>
      </c>
      <c r="AL155" s="38">
        <f t="shared" si="10"/>
        <v>1</v>
      </c>
      <c r="AM155" s="38" t="s">
        <v>27</v>
      </c>
      <c r="AN155" s="38" t="s">
        <v>673</v>
      </c>
      <c r="AO155" s="37">
        <v>23</v>
      </c>
      <c r="AP155" s="38" t="s">
        <v>677</v>
      </c>
      <c r="AQ155" s="38" t="s">
        <v>714</v>
      </c>
      <c r="AR155" s="38" t="s">
        <v>695</v>
      </c>
      <c r="AS155" s="38" t="s">
        <v>27</v>
      </c>
      <c r="AT155" s="38" t="s">
        <v>27</v>
      </c>
      <c r="AU155" s="38" t="s">
        <v>27</v>
      </c>
      <c r="AV155" s="38" t="s">
        <v>27</v>
      </c>
      <c r="AX155" s="34" t="s">
        <v>747</v>
      </c>
      <c r="AY155" s="120">
        <v>7.6669999999999998</v>
      </c>
      <c r="AZ155" s="62">
        <v>19.016999999999999</v>
      </c>
      <c r="BA155" s="50">
        <f t="shared" si="11"/>
        <v>0.40316558868380925</v>
      </c>
    </row>
    <row r="156" spans="1:87" ht="14.25" customHeight="1" x14ac:dyDescent="0.25">
      <c r="A156" s="37">
        <v>474</v>
      </c>
      <c r="B156" s="38" t="s">
        <v>78</v>
      </c>
      <c r="C156" s="38" t="s">
        <v>28</v>
      </c>
      <c r="D156" s="38" t="s">
        <v>34</v>
      </c>
      <c r="E156" s="38"/>
      <c r="F156" s="38" t="s">
        <v>35</v>
      </c>
      <c r="G156" s="37">
        <v>1</v>
      </c>
      <c r="H156" s="37">
        <v>19</v>
      </c>
      <c r="I156" s="38" t="s">
        <v>158</v>
      </c>
      <c r="J156" s="37">
        <v>927618937</v>
      </c>
      <c r="K156" s="37">
        <v>52.625</v>
      </c>
      <c r="L156" s="37">
        <v>0.48349056603773599</v>
      </c>
      <c r="M156" s="37">
        <v>4</v>
      </c>
      <c r="N156" s="35"/>
      <c r="O156" s="39"/>
      <c r="P156" s="37">
        <v>7</v>
      </c>
      <c r="Q156" s="37">
        <v>3</v>
      </c>
      <c r="R156" s="40">
        <v>1</v>
      </c>
      <c r="S156" s="37">
        <v>3</v>
      </c>
      <c r="T156" s="37">
        <v>2</v>
      </c>
      <c r="U156" s="39"/>
      <c r="V156" s="39"/>
      <c r="W156" s="38" t="s">
        <v>682</v>
      </c>
      <c r="X156" s="39"/>
      <c r="Y156" s="37">
        <v>1</v>
      </c>
      <c r="Z156" s="38">
        <f t="shared" si="8"/>
        <v>21</v>
      </c>
      <c r="AA156" s="38">
        <f t="shared" si="9"/>
        <v>0</v>
      </c>
      <c r="AB156" s="38" t="s">
        <v>99</v>
      </c>
      <c r="AC156" s="38" t="s">
        <v>27</v>
      </c>
      <c r="AD156" s="37">
        <v>1</v>
      </c>
      <c r="AE156" s="37">
        <v>1</v>
      </c>
      <c r="AF156" s="37">
        <v>0</v>
      </c>
      <c r="AG156" s="37">
        <v>3</v>
      </c>
      <c r="AH156" s="38" t="s">
        <v>90</v>
      </c>
      <c r="AI156" s="37">
        <v>4</v>
      </c>
      <c r="AJ156" s="39"/>
      <c r="AK156" s="38" t="s">
        <v>209</v>
      </c>
      <c r="AL156" s="38">
        <f t="shared" si="10"/>
        <v>1</v>
      </c>
      <c r="AM156" s="38" t="s">
        <v>27</v>
      </c>
      <c r="AN156" s="38" t="s">
        <v>673</v>
      </c>
      <c r="AO156" s="37">
        <v>25</v>
      </c>
      <c r="AP156" s="38" t="s">
        <v>677</v>
      </c>
      <c r="AQ156" s="38" t="s">
        <v>721</v>
      </c>
      <c r="AR156" s="38" t="s">
        <v>27</v>
      </c>
      <c r="AS156" s="38" t="s">
        <v>686</v>
      </c>
      <c r="AT156" s="38" t="s">
        <v>27</v>
      </c>
      <c r="AU156" s="38" t="s">
        <v>27</v>
      </c>
      <c r="AV156" s="38" t="s">
        <v>27</v>
      </c>
      <c r="AX156" s="34" t="s">
        <v>747</v>
      </c>
      <c r="AY156" s="121">
        <v>12.479000000000001</v>
      </c>
      <c r="AZ156" s="62">
        <v>27.993000000000002</v>
      </c>
      <c r="BA156" s="50">
        <f t="shared" si="11"/>
        <v>0.44579001893330478</v>
      </c>
    </row>
    <row r="157" spans="1:87" ht="14.25" customHeight="1" x14ac:dyDescent="0.25">
      <c r="A157" s="37">
        <v>490</v>
      </c>
      <c r="B157" s="38" t="s">
        <v>78</v>
      </c>
      <c r="C157" s="38" t="s">
        <v>26</v>
      </c>
      <c r="D157" s="38" t="s">
        <v>34</v>
      </c>
      <c r="E157" s="38"/>
      <c r="F157" s="38" t="s">
        <v>35</v>
      </c>
      <c r="G157" s="37">
        <v>1</v>
      </c>
      <c r="H157" s="37">
        <v>19</v>
      </c>
      <c r="I157" s="38" t="s">
        <v>161</v>
      </c>
      <c r="J157" s="37">
        <v>1015887</v>
      </c>
      <c r="K157" s="37">
        <v>74.357142857142904</v>
      </c>
      <c r="L157" s="37">
        <v>0.68844984802431597</v>
      </c>
      <c r="M157" s="39"/>
      <c r="N157" s="35"/>
      <c r="O157" s="39"/>
      <c r="P157" s="39"/>
      <c r="Q157" s="39"/>
      <c r="R157" s="35">
        <v>1</v>
      </c>
      <c r="S157" s="39"/>
      <c r="T157" s="39"/>
      <c r="U157" s="39"/>
      <c r="V157" s="39"/>
      <c r="W157" s="38" t="s">
        <v>27</v>
      </c>
      <c r="X157" s="39"/>
      <c r="Y157" s="39"/>
      <c r="Z157" s="38">
        <f t="shared" si="8"/>
        <v>1</v>
      </c>
      <c r="AA157" s="38">
        <f t="shared" si="9"/>
        <v>0</v>
      </c>
      <c r="AB157" s="38" t="s">
        <v>765</v>
      </c>
      <c r="AC157" s="38" t="s">
        <v>27</v>
      </c>
      <c r="AD157" s="37">
        <v>0</v>
      </c>
      <c r="AE157" s="37">
        <v>0</v>
      </c>
      <c r="AF157" s="37">
        <v>0</v>
      </c>
      <c r="AG157" s="37">
        <v>0</v>
      </c>
      <c r="AH157" s="38" t="s">
        <v>90</v>
      </c>
      <c r="AI157" s="37">
        <v>4</v>
      </c>
      <c r="AJ157" s="39"/>
      <c r="AK157" s="38" t="s">
        <v>210</v>
      </c>
      <c r="AL157" s="38">
        <f t="shared" si="10"/>
        <v>1</v>
      </c>
      <c r="AM157" s="38" t="s">
        <v>27</v>
      </c>
      <c r="AN157" s="38" t="s">
        <v>680</v>
      </c>
      <c r="AO157" s="37">
        <v>31</v>
      </c>
      <c r="AP157" s="38" t="s">
        <v>674</v>
      </c>
      <c r="AQ157" s="38" t="s">
        <v>722</v>
      </c>
      <c r="AR157" s="38" t="s">
        <v>27</v>
      </c>
      <c r="AS157" s="38" t="s">
        <v>723</v>
      </c>
      <c r="AT157" s="38" t="s">
        <v>27</v>
      </c>
      <c r="AU157" s="38" t="s">
        <v>27</v>
      </c>
      <c r="AV157" s="38" t="s">
        <v>27</v>
      </c>
      <c r="AX157" s="34" t="s">
        <v>748</v>
      </c>
      <c r="AY157">
        <v>10.516</v>
      </c>
      <c r="AZ157" s="62">
        <v>73.679000000000002</v>
      </c>
      <c r="BA157" s="50">
        <f t="shared" si="11"/>
        <v>0.14272723571166818</v>
      </c>
    </row>
    <row r="158" spans="1:87" ht="14.25" customHeight="1" x14ac:dyDescent="0.25">
      <c r="A158" s="37">
        <v>515</v>
      </c>
      <c r="B158" s="38" t="s">
        <v>78</v>
      </c>
      <c r="C158" s="38" t="s">
        <v>28</v>
      </c>
      <c r="D158" s="38" t="s">
        <v>34</v>
      </c>
      <c r="E158" s="38"/>
      <c r="F158" s="38" t="s">
        <v>35</v>
      </c>
      <c r="G158" s="37">
        <v>1</v>
      </c>
      <c r="H158" s="37">
        <v>19</v>
      </c>
      <c r="I158" s="38" t="s">
        <v>169</v>
      </c>
      <c r="J158" s="37">
        <v>178114327</v>
      </c>
      <c r="K158" s="37">
        <v>69.125</v>
      </c>
      <c r="L158" s="37">
        <v>0.79481132075471705</v>
      </c>
      <c r="M158" s="37">
        <v>2</v>
      </c>
      <c r="N158" s="35"/>
      <c r="O158" s="35"/>
      <c r="P158" s="37">
        <v>4</v>
      </c>
      <c r="Q158" s="37">
        <v>2</v>
      </c>
      <c r="R158" s="37">
        <v>1</v>
      </c>
      <c r="S158" s="37">
        <v>2</v>
      </c>
      <c r="T158" s="37">
        <v>1</v>
      </c>
      <c r="U158" s="40">
        <v>1</v>
      </c>
      <c r="V158" s="37">
        <v>1.5</v>
      </c>
      <c r="W158" s="38" t="s">
        <v>27</v>
      </c>
      <c r="X158" s="40">
        <v>0.5</v>
      </c>
      <c r="Y158" s="37">
        <v>3</v>
      </c>
      <c r="Z158" s="38">
        <f t="shared" si="8"/>
        <v>18</v>
      </c>
      <c r="AA158" s="38">
        <f t="shared" si="9"/>
        <v>3</v>
      </c>
      <c r="AB158" s="38" t="s">
        <v>102</v>
      </c>
      <c r="AC158" s="38" t="s">
        <v>27</v>
      </c>
      <c r="AD158" s="37">
        <v>2</v>
      </c>
      <c r="AE158" s="37">
        <v>1</v>
      </c>
      <c r="AF158" s="37">
        <v>0</v>
      </c>
      <c r="AG158" s="37">
        <v>5</v>
      </c>
      <c r="AH158" s="38" t="s">
        <v>90</v>
      </c>
      <c r="AI158" s="37">
        <v>4</v>
      </c>
      <c r="AJ158" s="40">
        <v>1</v>
      </c>
      <c r="AK158" s="38" t="s">
        <v>213</v>
      </c>
      <c r="AL158" s="38">
        <f t="shared" si="10"/>
        <v>1</v>
      </c>
      <c r="AM158" s="38" t="s">
        <v>27</v>
      </c>
      <c r="AN158" s="38" t="s">
        <v>680</v>
      </c>
      <c r="AO158" s="37">
        <v>31</v>
      </c>
      <c r="AP158" s="38" t="s">
        <v>677</v>
      </c>
      <c r="AQ158" s="38" t="s">
        <v>694</v>
      </c>
      <c r="AR158" s="38" t="s">
        <v>27</v>
      </c>
      <c r="AS158" s="38" t="s">
        <v>27</v>
      </c>
      <c r="AT158" s="38" t="s">
        <v>692</v>
      </c>
      <c r="AU158" s="38" t="s">
        <v>27</v>
      </c>
      <c r="AV158" s="38" t="s">
        <v>696</v>
      </c>
      <c r="AX158" s="34" t="s">
        <v>747</v>
      </c>
      <c r="AY158">
        <v>15.332000000000001</v>
      </c>
      <c r="AZ158" s="62">
        <v>15.836</v>
      </c>
      <c r="BA158" s="50">
        <f t="shared" si="11"/>
        <v>0.96817378125789344</v>
      </c>
    </row>
    <row r="159" spans="1:87" ht="14.25" customHeight="1" x14ac:dyDescent="0.25">
      <c r="A159" s="37">
        <v>531</v>
      </c>
      <c r="B159" s="38" t="s">
        <v>78</v>
      </c>
      <c r="C159" s="38" t="s">
        <v>28</v>
      </c>
      <c r="D159" s="38" t="s">
        <v>34</v>
      </c>
      <c r="E159" s="38"/>
      <c r="F159" s="38" t="s">
        <v>35</v>
      </c>
      <c r="G159" s="37">
        <v>1</v>
      </c>
      <c r="H159" s="37">
        <v>19</v>
      </c>
      <c r="I159" s="38" t="s">
        <v>171</v>
      </c>
      <c r="J159" s="37">
        <v>8518124088</v>
      </c>
      <c r="K159" s="37">
        <v>52.625</v>
      </c>
      <c r="L159" s="37">
        <v>0.48349056603773599</v>
      </c>
      <c r="M159" s="40">
        <v>2</v>
      </c>
      <c r="N159" s="35"/>
      <c r="O159" s="35"/>
      <c r="P159" s="40">
        <v>3</v>
      </c>
      <c r="Q159" s="40">
        <v>1</v>
      </c>
      <c r="R159" s="40">
        <v>1</v>
      </c>
      <c r="S159" s="40">
        <v>1</v>
      </c>
      <c r="T159" s="40">
        <v>1</v>
      </c>
      <c r="U159" s="40">
        <v>1</v>
      </c>
      <c r="V159" s="47"/>
      <c r="W159" s="38" t="s">
        <v>27</v>
      </c>
      <c r="X159" s="47"/>
      <c r="Y159" s="40">
        <v>1</v>
      </c>
      <c r="Z159" s="38">
        <f t="shared" si="8"/>
        <v>11</v>
      </c>
      <c r="AA159" s="38">
        <f t="shared" si="9"/>
        <v>1</v>
      </c>
      <c r="AB159" s="38" t="s">
        <v>99</v>
      </c>
      <c r="AC159" s="38" t="s">
        <v>27</v>
      </c>
      <c r="AD159" s="37">
        <v>0</v>
      </c>
      <c r="AE159" s="37">
        <v>0</v>
      </c>
      <c r="AF159" s="37">
        <v>0</v>
      </c>
      <c r="AG159" s="37">
        <v>1</v>
      </c>
      <c r="AH159" s="38" t="s">
        <v>90</v>
      </c>
      <c r="AI159" s="37">
        <v>4</v>
      </c>
      <c r="AJ159" s="35"/>
      <c r="AK159" s="38" t="s">
        <v>214</v>
      </c>
      <c r="AL159" s="38">
        <f t="shared" si="10"/>
        <v>1</v>
      </c>
      <c r="AM159" s="38" t="s">
        <v>27</v>
      </c>
      <c r="AN159" s="38" t="s">
        <v>680</v>
      </c>
      <c r="AO159" s="37">
        <v>25</v>
      </c>
      <c r="AP159" s="38" t="s">
        <v>677</v>
      </c>
      <c r="AQ159" s="38" t="s">
        <v>725</v>
      </c>
      <c r="AR159" s="38" t="s">
        <v>27</v>
      </c>
      <c r="AS159" s="38" t="s">
        <v>726</v>
      </c>
      <c r="AT159" s="38" t="s">
        <v>27</v>
      </c>
      <c r="AU159" s="38" t="s">
        <v>27</v>
      </c>
      <c r="AV159" s="38" t="s">
        <v>27</v>
      </c>
      <c r="AX159" s="34" t="s">
        <v>748</v>
      </c>
      <c r="AY159">
        <v>4.6240000000000006</v>
      </c>
      <c r="AZ159" s="62">
        <v>5.5780000000000003</v>
      </c>
      <c r="BA159" s="50">
        <f t="shared" si="11"/>
        <v>0.82897095733237725</v>
      </c>
    </row>
    <row r="160" spans="1:87" ht="14.25" customHeight="1" x14ac:dyDescent="0.25">
      <c r="A160" s="37">
        <v>547</v>
      </c>
      <c r="B160" s="38" t="s">
        <v>78</v>
      </c>
      <c r="C160" s="38" t="s">
        <v>26</v>
      </c>
      <c r="D160" s="38" t="s">
        <v>34</v>
      </c>
      <c r="E160" s="38"/>
      <c r="F160" s="38" t="s">
        <v>35</v>
      </c>
      <c r="G160" s="37">
        <v>1</v>
      </c>
      <c r="H160" s="37">
        <v>19</v>
      </c>
      <c r="I160" s="38" t="s">
        <v>172</v>
      </c>
      <c r="J160" s="37">
        <v>8517821164</v>
      </c>
      <c r="K160" s="37">
        <v>74.357142857142904</v>
      </c>
      <c r="L160" s="37">
        <v>0.68844984802431597</v>
      </c>
      <c r="M160" s="35"/>
      <c r="N160" s="35"/>
      <c r="O160" s="35"/>
      <c r="P160" s="35"/>
      <c r="Q160" s="35"/>
      <c r="R160" s="35">
        <v>1</v>
      </c>
      <c r="S160" s="35"/>
      <c r="T160" s="35"/>
      <c r="U160" s="35"/>
      <c r="V160" s="35"/>
      <c r="W160" s="38" t="s">
        <v>27</v>
      </c>
      <c r="X160" s="35"/>
      <c r="Y160" s="35"/>
      <c r="Z160" s="38">
        <f t="shared" si="8"/>
        <v>1</v>
      </c>
      <c r="AA160" s="38">
        <f t="shared" si="9"/>
        <v>0</v>
      </c>
      <c r="AB160" s="38" t="s">
        <v>765</v>
      </c>
      <c r="AC160" s="38" t="s">
        <v>27</v>
      </c>
      <c r="AD160" s="37">
        <v>0</v>
      </c>
      <c r="AE160" s="37">
        <v>0</v>
      </c>
      <c r="AF160" s="37">
        <v>0</v>
      </c>
      <c r="AG160" s="37">
        <v>0</v>
      </c>
      <c r="AH160" s="38" t="s">
        <v>90</v>
      </c>
      <c r="AI160" s="37">
        <v>4</v>
      </c>
      <c r="AJ160" s="35"/>
      <c r="AK160" s="38" t="s">
        <v>100</v>
      </c>
      <c r="AL160" s="38">
        <f t="shared" si="10"/>
        <v>1</v>
      </c>
      <c r="AM160" s="38" t="s">
        <v>27</v>
      </c>
      <c r="AN160" s="38" t="s">
        <v>680</v>
      </c>
      <c r="AO160" s="37">
        <v>29</v>
      </c>
      <c r="AP160" s="38" t="s">
        <v>674</v>
      </c>
      <c r="AQ160" s="38" t="s">
        <v>691</v>
      </c>
      <c r="AR160" s="38" t="s">
        <v>695</v>
      </c>
      <c r="AS160" s="38" t="s">
        <v>727</v>
      </c>
      <c r="AT160" s="38" t="s">
        <v>27</v>
      </c>
      <c r="AU160" s="38" t="s">
        <v>27</v>
      </c>
      <c r="AV160" s="38" t="s">
        <v>27</v>
      </c>
      <c r="AX160" s="34" t="s">
        <v>747</v>
      </c>
      <c r="AY160">
        <v>16.556000000000001</v>
      </c>
      <c r="AZ160" s="62">
        <v>17.446000000000002</v>
      </c>
      <c r="BA160" s="50">
        <f t="shared" si="11"/>
        <v>0.94898544078871949</v>
      </c>
    </row>
    <row r="161" spans="1:89" ht="14.25" customHeight="1" x14ac:dyDescent="0.25">
      <c r="A161" s="37">
        <v>563</v>
      </c>
      <c r="B161" s="38" t="s">
        <v>78</v>
      </c>
      <c r="C161" s="38" t="s">
        <v>28</v>
      </c>
      <c r="D161" s="38" t="s">
        <v>34</v>
      </c>
      <c r="E161" s="38"/>
      <c r="F161" s="38" t="s">
        <v>35</v>
      </c>
      <c r="G161" s="37">
        <v>1</v>
      </c>
      <c r="H161" s="37">
        <v>19</v>
      </c>
      <c r="I161" s="38" t="s">
        <v>173</v>
      </c>
      <c r="J161" s="37">
        <v>79215167188</v>
      </c>
      <c r="K161" s="37">
        <v>69.125</v>
      </c>
      <c r="L161" s="37">
        <v>0.79481132075471705</v>
      </c>
      <c r="M161" s="39"/>
      <c r="N161" s="35"/>
      <c r="O161" s="35"/>
      <c r="P161" s="39"/>
      <c r="Q161" s="39"/>
      <c r="R161" s="35">
        <v>1</v>
      </c>
      <c r="S161" s="39"/>
      <c r="T161" s="39"/>
      <c r="U161" s="39"/>
      <c r="V161" s="39"/>
      <c r="W161" s="38" t="s">
        <v>27</v>
      </c>
      <c r="X161" s="39"/>
      <c r="Y161" s="39"/>
      <c r="Z161" s="38">
        <f t="shared" si="8"/>
        <v>1</v>
      </c>
      <c r="AA161" s="38">
        <f t="shared" si="9"/>
        <v>0</v>
      </c>
      <c r="AB161" s="38" t="s">
        <v>102</v>
      </c>
      <c r="AC161" s="38" t="s">
        <v>27</v>
      </c>
      <c r="AD161" s="37">
        <v>0</v>
      </c>
      <c r="AE161" s="37">
        <v>0</v>
      </c>
      <c r="AF161" s="37">
        <v>0</v>
      </c>
      <c r="AG161" s="37">
        <v>0</v>
      </c>
      <c r="AH161" s="38" t="s">
        <v>90</v>
      </c>
      <c r="AI161" s="37">
        <v>4</v>
      </c>
      <c r="AJ161" s="39"/>
      <c r="AK161" s="38" t="s">
        <v>174</v>
      </c>
      <c r="AL161" s="38">
        <f t="shared" si="10"/>
        <v>1</v>
      </c>
      <c r="AM161" s="38" t="s">
        <v>27</v>
      </c>
      <c r="AN161" s="38" t="s">
        <v>673</v>
      </c>
      <c r="AO161" s="37">
        <v>18</v>
      </c>
      <c r="AP161" s="38" t="s">
        <v>677</v>
      </c>
      <c r="AQ161" s="38" t="s">
        <v>728</v>
      </c>
      <c r="AR161" s="38" t="s">
        <v>27</v>
      </c>
      <c r="AS161" s="38" t="s">
        <v>686</v>
      </c>
      <c r="AT161" s="38" t="s">
        <v>27</v>
      </c>
      <c r="AU161" s="38" t="s">
        <v>27</v>
      </c>
      <c r="AV161" s="38" t="s">
        <v>27</v>
      </c>
      <c r="AX161" s="34" t="s">
        <v>747</v>
      </c>
      <c r="AY161">
        <v>18.097000000000001</v>
      </c>
      <c r="AZ161" s="62">
        <v>19</v>
      </c>
      <c r="BA161" s="50">
        <f t="shared" si="11"/>
        <v>0.95247368421052636</v>
      </c>
    </row>
    <row r="162" spans="1:89" ht="14.25" customHeight="1" x14ac:dyDescent="0.25">
      <c r="A162" s="37">
        <v>26</v>
      </c>
      <c r="B162" s="38" t="s">
        <v>78</v>
      </c>
      <c r="C162" s="38" t="s">
        <v>28</v>
      </c>
      <c r="D162" s="38" t="s">
        <v>36</v>
      </c>
      <c r="E162" s="38"/>
      <c r="F162" s="38" t="s">
        <v>32</v>
      </c>
      <c r="G162" s="37">
        <v>66</v>
      </c>
      <c r="H162" s="37">
        <v>56</v>
      </c>
      <c r="I162" s="38" t="s">
        <v>98</v>
      </c>
      <c r="J162" s="37">
        <v>871611960</v>
      </c>
      <c r="K162" s="37">
        <v>0.42857142857142899</v>
      </c>
      <c r="L162" s="37">
        <v>0.214285714285714</v>
      </c>
      <c r="M162" s="35"/>
      <c r="N162" s="35"/>
      <c r="O162" s="35"/>
      <c r="P162" s="35"/>
      <c r="Q162" s="35"/>
      <c r="R162" s="35">
        <v>1</v>
      </c>
      <c r="S162" s="35"/>
      <c r="T162" s="35"/>
      <c r="U162" s="35"/>
      <c r="V162" s="35"/>
      <c r="W162" s="38" t="s">
        <v>27</v>
      </c>
      <c r="X162" s="35"/>
      <c r="Y162" s="35"/>
      <c r="Z162" s="38">
        <f t="shared" si="8"/>
        <v>1</v>
      </c>
      <c r="AA162" s="38">
        <f t="shared" si="9"/>
        <v>0</v>
      </c>
      <c r="AB162" s="38" t="s">
        <v>99</v>
      </c>
      <c r="AC162" s="38" t="s">
        <v>257</v>
      </c>
      <c r="AD162" s="37">
        <v>0</v>
      </c>
      <c r="AE162" s="37">
        <v>0</v>
      </c>
      <c r="AF162" s="37">
        <v>0</v>
      </c>
      <c r="AG162" s="37">
        <v>0</v>
      </c>
      <c r="AH162" s="38" t="s">
        <v>258</v>
      </c>
      <c r="AI162" s="37">
        <v>9</v>
      </c>
      <c r="AJ162" s="35"/>
      <c r="AK162" s="38" t="s">
        <v>297</v>
      </c>
      <c r="AL162" s="38">
        <f t="shared" si="10"/>
        <v>1</v>
      </c>
      <c r="AM162" s="38" t="s">
        <v>27</v>
      </c>
      <c r="AN162" s="38" t="s">
        <v>673</v>
      </c>
      <c r="AO162" s="37">
        <v>28</v>
      </c>
      <c r="AP162" s="38" t="s">
        <v>677</v>
      </c>
      <c r="AQ162" s="38" t="s">
        <v>685</v>
      </c>
      <c r="AR162" s="38" t="s">
        <v>27</v>
      </c>
      <c r="AS162" s="38" t="s">
        <v>686</v>
      </c>
      <c r="AT162" s="38" t="s">
        <v>27</v>
      </c>
      <c r="AU162" s="38" t="s">
        <v>27</v>
      </c>
      <c r="AV162" s="38" t="s">
        <v>27</v>
      </c>
      <c r="AW162" s="34"/>
      <c r="AX162" s="34" t="s">
        <v>746</v>
      </c>
      <c r="AY162" s="120">
        <v>1.7749999999999999</v>
      </c>
      <c r="AZ162" s="62">
        <v>2.355</v>
      </c>
      <c r="BA162" s="50">
        <f t="shared" si="11"/>
        <v>0.75371549893842882</v>
      </c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50"/>
      <c r="CK162" s="50"/>
    </row>
    <row r="163" spans="1:89" ht="14.25" customHeight="1" x14ac:dyDescent="0.25">
      <c r="A163" s="37">
        <v>42</v>
      </c>
      <c r="B163" s="38" t="s">
        <v>78</v>
      </c>
      <c r="C163" s="38" t="s">
        <v>28</v>
      </c>
      <c r="D163" s="38" t="s">
        <v>36</v>
      </c>
      <c r="E163" s="38"/>
      <c r="F163" s="38" t="s">
        <v>32</v>
      </c>
      <c r="G163" s="37">
        <v>66</v>
      </c>
      <c r="H163" s="37">
        <v>56</v>
      </c>
      <c r="I163" s="38" t="s">
        <v>101</v>
      </c>
      <c r="J163" s="37">
        <v>17888851</v>
      </c>
      <c r="K163" s="37">
        <v>0.42857142857142899</v>
      </c>
      <c r="L163" s="37">
        <v>0.214285714285714</v>
      </c>
      <c r="M163" s="37">
        <v>5</v>
      </c>
      <c r="N163" s="35"/>
      <c r="O163" s="37">
        <v>6</v>
      </c>
      <c r="P163" s="37">
        <v>11</v>
      </c>
      <c r="Q163" s="37">
        <v>6</v>
      </c>
      <c r="R163" s="37">
        <v>1</v>
      </c>
      <c r="S163" s="37">
        <v>6</v>
      </c>
      <c r="T163" s="37">
        <v>1</v>
      </c>
      <c r="U163" s="37">
        <v>4</v>
      </c>
      <c r="V163" s="37">
        <v>2.5</v>
      </c>
      <c r="W163" s="38" t="s">
        <v>27</v>
      </c>
      <c r="X163" s="37">
        <v>2.5</v>
      </c>
      <c r="Y163" s="37">
        <v>9</v>
      </c>
      <c r="Z163" s="38">
        <f t="shared" si="8"/>
        <v>54</v>
      </c>
      <c r="AA163" s="38">
        <f t="shared" si="9"/>
        <v>9</v>
      </c>
      <c r="AB163" s="38" t="s">
        <v>99</v>
      </c>
      <c r="AC163" s="38" t="s">
        <v>27</v>
      </c>
      <c r="AD163" s="37">
        <v>8</v>
      </c>
      <c r="AE163" s="37">
        <v>8</v>
      </c>
      <c r="AF163" s="37">
        <v>2</v>
      </c>
      <c r="AG163" s="37">
        <v>27</v>
      </c>
      <c r="AH163" s="38" t="s">
        <v>298</v>
      </c>
      <c r="AI163" s="37">
        <v>3</v>
      </c>
      <c r="AJ163" s="40">
        <v>1</v>
      </c>
      <c r="AK163" s="38" t="s">
        <v>299</v>
      </c>
      <c r="AL163" s="38">
        <f t="shared" si="10"/>
        <v>1</v>
      </c>
      <c r="AM163" s="38" t="s">
        <v>27</v>
      </c>
      <c r="AN163" s="38" t="s">
        <v>680</v>
      </c>
      <c r="AO163" s="37">
        <v>30</v>
      </c>
      <c r="AP163" s="38" t="s">
        <v>674</v>
      </c>
      <c r="AQ163" s="38" t="s">
        <v>687</v>
      </c>
      <c r="AR163" s="38" t="s">
        <v>27</v>
      </c>
      <c r="AS163" s="38" t="s">
        <v>688</v>
      </c>
      <c r="AT163" s="38" t="s">
        <v>27</v>
      </c>
      <c r="AU163" s="38" t="s">
        <v>27</v>
      </c>
      <c r="AV163" s="38" t="s">
        <v>27</v>
      </c>
      <c r="AW163" s="34"/>
      <c r="AX163" s="34" t="s">
        <v>746</v>
      </c>
      <c r="AY163" s="120">
        <v>9.1790000000000003</v>
      </c>
      <c r="AZ163" s="62">
        <v>9.6739999999999995</v>
      </c>
      <c r="BA163" s="50">
        <f t="shared" si="11"/>
        <v>0.94883192061194965</v>
      </c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</row>
    <row r="164" spans="1:89" ht="14.25" customHeight="1" x14ac:dyDescent="0.25">
      <c r="A164" s="37">
        <v>58</v>
      </c>
      <c r="B164" s="38" t="s">
        <v>78</v>
      </c>
      <c r="C164" s="38" t="s">
        <v>28</v>
      </c>
      <c r="D164" s="38" t="s">
        <v>36</v>
      </c>
      <c r="E164" s="38"/>
      <c r="F164" s="38" t="s">
        <v>32</v>
      </c>
      <c r="G164" s="37">
        <v>66</v>
      </c>
      <c r="H164" s="37">
        <v>56</v>
      </c>
      <c r="I164" s="38" t="s">
        <v>104</v>
      </c>
      <c r="J164" s="37">
        <v>134766397</v>
      </c>
      <c r="K164" s="37">
        <v>0.42857142857142899</v>
      </c>
      <c r="L164" s="37">
        <v>0.214285714285714</v>
      </c>
      <c r="M164" s="39"/>
      <c r="N164" s="35"/>
      <c r="O164" s="47"/>
      <c r="P164" s="39"/>
      <c r="Q164" s="39"/>
      <c r="R164" s="47">
        <v>1</v>
      </c>
      <c r="S164" s="39"/>
      <c r="T164" s="39"/>
      <c r="U164" s="39"/>
      <c r="V164" s="39"/>
      <c r="W164" s="38" t="s">
        <v>27</v>
      </c>
      <c r="X164" s="39"/>
      <c r="Y164" s="39"/>
      <c r="Z164" s="38">
        <f t="shared" si="8"/>
        <v>1</v>
      </c>
      <c r="AA164" s="38">
        <f t="shared" si="9"/>
        <v>0</v>
      </c>
      <c r="AB164" s="38" t="s">
        <v>99</v>
      </c>
      <c r="AC164" s="38" t="s">
        <v>27</v>
      </c>
      <c r="AD164" s="37">
        <v>0</v>
      </c>
      <c r="AE164" s="37">
        <v>0</v>
      </c>
      <c r="AF164" s="37">
        <v>0</v>
      </c>
      <c r="AG164" s="37">
        <v>0</v>
      </c>
      <c r="AH164" s="38" t="s">
        <v>258</v>
      </c>
      <c r="AI164" s="37">
        <v>9</v>
      </c>
      <c r="AJ164" s="47"/>
      <c r="AK164" s="38" t="s">
        <v>162</v>
      </c>
      <c r="AL164" s="38">
        <f t="shared" si="10"/>
        <v>1</v>
      </c>
      <c r="AM164" s="38" t="s">
        <v>27</v>
      </c>
      <c r="AN164" s="38" t="s">
        <v>673</v>
      </c>
      <c r="AO164" s="37">
        <v>20</v>
      </c>
      <c r="AP164" s="38" t="s">
        <v>674</v>
      </c>
      <c r="AQ164" s="38" t="s">
        <v>689</v>
      </c>
      <c r="AR164" s="38" t="s">
        <v>27</v>
      </c>
      <c r="AS164" s="38" t="s">
        <v>27</v>
      </c>
      <c r="AT164" s="38" t="s">
        <v>27</v>
      </c>
      <c r="AU164" s="38" t="s">
        <v>27</v>
      </c>
      <c r="AV164" s="38" t="s">
        <v>27</v>
      </c>
      <c r="AW164" s="34"/>
      <c r="AX164" s="34" t="s">
        <v>747</v>
      </c>
      <c r="AY164" s="120">
        <v>4.101</v>
      </c>
      <c r="AZ164" s="62">
        <v>4.7530000000000001</v>
      </c>
      <c r="BA164" s="50">
        <f t="shared" si="11"/>
        <v>0.86282347990742692</v>
      </c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</row>
    <row r="165" spans="1:89" ht="14.25" customHeight="1" x14ac:dyDescent="0.25">
      <c r="A165" s="37">
        <v>81</v>
      </c>
      <c r="B165" s="38" t="s">
        <v>78</v>
      </c>
      <c r="C165" s="38" t="s">
        <v>26</v>
      </c>
      <c r="D165" s="38" t="s">
        <v>36</v>
      </c>
      <c r="E165" s="38"/>
      <c r="F165" s="38" t="s">
        <v>32</v>
      </c>
      <c r="G165" s="37">
        <v>66</v>
      </c>
      <c r="H165" s="37">
        <v>56</v>
      </c>
      <c r="I165" s="38" t="s">
        <v>106</v>
      </c>
      <c r="J165" s="37">
        <v>90153375</v>
      </c>
      <c r="K165" s="37">
        <v>0.1875</v>
      </c>
      <c r="L165" s="37">
        <v>9.375E-2</v>
      </c>
      <c r="M165" s="37">
        <v>6</v>
      </c>
      <c r="N165" s="35"/>
      <c r="O165" s="40">
        <v>2</v>
      </c>
      <c r="P165" s="37">
        <v>13</v>
      </c>
      <c r="Q165" s="37">
        <v>7</v>
      </c>
      <c r="R165" s="37">
        <v>1</v>
      </c>
      <c r="S165" s="37">
        <v>7</v>
      </c>
      <c r="T165" s="37">
        <v>1</v>
      </c>
      <c r="U165" s="37">
        <v>2</v>
      </c>
      <c r="V165" s="37">
        <v>1.5</v>
      </c>
      <c r="W165" s="38" t="s">
        <v>27</v>
      </c>
      <c r="X165" s="37">
        <v>0.5</v>
      </c>
      <c r="Y165" s="37">
        <v>4</v>
      </c>
      <c r="Z165" s="38">
        <f t="shared" si="8"/>
        <v>45</v>
      </c>
      <c r="AA165" s="38">
        <f t="shared" si="9"/>
        <v>4</v>
      </c>
      <c r="AB165" s="38" t="s">
        <v>89</v>
      </c>
      <c r="AC165" s="38" t="s">
        <v>27</v>
      </c>
      <c r="AD165" s="37">
        <v>4</v>
      </c>
      <c r="AE165" s="37">
        <v>11</v>
      </c>
      <c r="AF165" s="37">
        <v>2</v>
      </c>
      <c r="AG165" s="37">
        <v>24</v>
      </c>
      <c r="AH165" s="38" t="s">
        <v>262</v>
      </c>
      <c r="AI165" s="37">
        <v>3</v>
      </c>
      <c r="AJ165" s="37">
        <v>1</v>
      </c>
      <c r="AK165" s="38" t="s">
        <v>300</v>
      </c>
      <c r="AL165" s="38">
        <f t="shared" si="10"/>
        <v>1</v>
      </c>
      <c r="AM165" s="38" t="s">
        <v>27</v>
      </c>
      <c r="AN165" s="38" t="s">
        <v>673</v>
      </c>
      <c r="AO165" s="37">
        <v>18</v>
      </c>
      <c r="AP165" s="38" t="s">
        <v>677</v>
      </c>
      <c r="AQ165" s="38" t="s">
        <v>690</v>
      </c>
      <c r="AR165" s="38" t="s">
        <v>27</v>
      </c>
      <c r="AS165" s="38" t="s">
        <v>27</v>
      </c>
      <c r="AT165" s="38" t="s">
        <v>27</v>
      </c>
      <c r="AU165" s="38" t="s">
        <v>27</v>
      </c>
      <c r="AV165" s="38" t="s">
        <v>27</v>
      </c>
      <c r="AW165" s="34"/>
      <c r="AX165" s="34" t="s">
        <v>747</v>
      </c>
      <c r="AY165" s="120">
        <v>6.6269999999999998</v>
      </c>
      <c r="AZ165" s="62">
        <v>8.16</v>
      </c>
      <c r="BA165" s="50">
        <f t="shared" si="11"/>
        <v>0.81213235294117647</v>
      </c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</row>
    <row r="166" spans="1:89" ht="14.25" customHeight="1" x14ac:dyDescent="0.25">
      <c r="A166" s="37">
        <v>108</v>
      </c>
      <c r="B166" s="38" t="s">
        <v>78</v>
      </c>
      <c r="C166" s="38" t="s">
        <v>28</v>
      </c>
      <c r="D166" s="38" t="s">
        <v>36</v>
      </c>
      <c r="E166" s="38"/>
      <c r="F166" s="38" t="s">
        <v>32</v>
      </c>
      <c r="G166" s="37">
        <v>66</v>
      </c>
      <c r="H166" s="37">
        <v>56</v>
      </c>
      <c r="I166" s="38" t="s">
        <v>114</v>
      </c>
      <c r="J166" s="37">
        <v>17888853</v>
      </c>
      <c r="K166" s="37">
        <v>0.28571428571428598</v>
      </c>
      <c r="L166" s="37">
        <v>0.14285714285714299</v>
      </c>
      <c r="M166" s="39"/>
      <c r="N166" s="35"/>
      <c r="O166" s="35"/>
      <c r="P166" s="39"/>
      <c r="Q166" s="39"/>
      <c r="R166" s="35">
        <v>1</v>
      </c>
      <c r="S166" s="39"/>
      <c r="T166" s="39"/>
      <c r="U166" s="39"/>
      <c r="V166" s="39"/>
      <c r="W166" s="38" t="s">
        <v>27</v>
      </c>
      <c r="X166" s="39"/>
      <c r="Y166" s="39"/>
      <c r="Z166" s="38">
        <f t="shared" si="8"/>
        <v>1</v>
      </c>
      <c r="AA166" s="38">
        <f t="shared" si="9"/>
        <v>0</v>
      </c>
      <c r="AB166" s="38" t="s">
        <v>102</v>
      </c>
      <c r="AC166" s="38" t="s">
        <v>257</v>
      </c>
      <c r="AD166" s="37">
        <v>0</v>
      </c>
      <c r="AE166" s="37">
        <v>0</v>
      </c>
      <c r="AF166" s="37">
        <v>0</v>
      </c>
      <c r="AG166" s="37">
        <v>0</v>
      </c>
      <c r="AH166" s="38" t="s">
        <v>258</v>
      </c>
      <c r="AI166" s="37">
        <v>9</v>
      </c>
      <c r="AJ166" s="39"/>
      <c r="AK166" s="38" t="s">
        <v>91</v>
      </c>
      <c r="AL166" s="38">
        <f t="shared" si="10"/>
        <v>1</v>
      </c>
      <c r="AM166" s="38" t="s">
        <v>27</v>
      </c>
      <c r="AN166" s="38" t="s">
        <v>680</v>
      </c>
      <c r="AO166" s="37">
        <v>30</v>
      </c>
      <c r="AP166" s="38" t="s">
        <v>674</v>
      </c>
      <c r="AQ166" s="38" t="s">
        <v>687</v>
      </c>
      <c r="AR166" s="38" t="s">
        <v>27</v>
      </c>
      <c r="AS166" s="38" t="s">
        <v>688</v>
      </c>
      <c r="AT166" s="38" t="s">
        <v>27</v>
      </c>
      <c r="AU166" s="38" t="s">
        <v>27</v>
      </c>
      <c r="AV166" s="38" t="s">
        <v>710</v>
      </c>
      <c r="AW166" s="34"/>
      <c r="AX166" s="34" t="s">
        <v>746</v>
      </c>
      <c r="AY166" s="120">
        <v>1.6400000000000001</v>
      </c>
      <c r="AZ166" s="62">
        <v>1.9970000000000001</v>
      </c>
      <c r="BA166" s="50">
        <f t="shared" si="11"/>
        <v>0.82123184777165747</v>
      </c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</row>
    <row r="167" spans="1:89" ht="14.25" customHeight="1" x14ac:dyDescent="0.25">
      <c r="A167" s="37">
        <v>155</v>
      </c>
      <c r="B167" s="38" t="s">
        <v>78</v>
      </c>
      <c r="C167" s="38" t="s">
        <v>26</v>
      </c>
      <c r="D167" s="38" t="s">
        <v>36</v>
      </c>
      <c r="E167" s="38"/>
      <c r="F167" s="38" t="s">
        <v>32</v>
      </c>
      <c r="G167" s="37">
        <v>66</v>
      </c>
      <c r="H167" s="37">
        <v>56</v>
      </c>
      <c r="I167" s="38" t="s">
        <v>121</v>
      </c>
      <c r="J167" s="37">
        <v>8870124178</v>
      </c>
      <c r="K167" s="37">
        <v>0.28125</v>
      </c>
      <c r="L167" s="37">
        <v>0.140625</v>
      </c>
      <c r="M167" s="39"/>
      <c r="N167" s="39"/>
      <c r="O167" s="39"/>
      <c r="P167" s="39"/>
      <c r="Q167" s="39"/>
      <c r="R167" s="35">
        <v>1</v>
      </c>
      <c r="S167" s="39"/>
      <c r="T167" s="39"/>
      <c r="U167" s="39"/>
      <c r="V167" s="39"/>
      <c r="W167" s="38" t="s">
        <v>27</v>
      </c>
      <c r="X167" s="39"/>
      <c r="Y167" s="39"/>
      <c r="Z167" s="38">
        <f t="shared" si="8"/>
        <v>1</v>
      </c>
      <c r="AA167" s="38">
        <f t="shared" si="9"/>
        <v>0</v>
      </c>
      <c r="AB167" s="38" t="s">
        <v>765</v>
      </c>
      <c r="AC167" s="38" t="s">
        <v>27</v>
      </c>
      <c r="AD167" s="37">
        <v>0</v>
      </c>
      <c r="AE167" s="37">
        <v>0</v>
      </c>
      <c r="AF167" s="37">
        <v>0</v>
      </c>
      <c r="AG167" s="37">
        <v>0</v>
      </c>
      <c r="AH167" s="38" t="s">
        <v>258</v>
      </c>
      <c r="AI167" s="37">
        <v>9</v>
      </c>
      <c r="AJ167" s="39"/>
      <c r="AK167" s="38" t="s">
        <v>304</v>
      </c>
      <c r="AL167" s="38">
        <f t="shared" si="10"/>
        <v>1</v>
      </c>
      <c r="AM167" s="38" t="s">
        <v>27</v>
      </c>
      <c r="AN167" s="38" t="s">
        <v>673</v>
      </c>
      <c r="AO167" s="37">
        <v>21</v>
      </c>
      <c r="AP167" s="38" t="s">
        <v>677</v>
      </c>
      <c r="AQ167" s="38" t="s">
        <v>693</v>
      </c>
      <c r="AR167" s="38" t="s">
        <v>27</v>
      </c>
      <c r="AS167" s="38" t="s">
        <v>27</v>
      </c>
      <c r="AT167" s="38" t="s">
        <v>27</v>
      </c>
      <c r="AU167" s="38" t="s">
        <v>27</v>
      </c>
      <c r="AV167" s="38" t="s">
        <v>27</v>
      </c>
      <c r="AW167" s="34"/>
      <c r="AX167" s="34" t="s">
        <v>748</v>
      </c>
      <c r="AY167" s="120">
        <v>10.161999999999999</v>
      </c>
      <c r="AZ167" s="62">
        <v>15.738</v>
      </c>
      <c r="BA167" s="50">
        <f t="shared" si="11"/>
        <v>0.64569830982335741</v>
      </c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</row>
    <row r="168" spans="1:89" ht="14.25" customHeight="1" x14ac:dyDescent="0.25">
      <c r="A168" s="37">
        <v>171</v>
      </c>
      <c r="B168" s="38" t="s">
        <v>78</v>
      </c>
      <c r="C168" s="38" t="s">
        <v>28</v>
      </c>
      <c r="D168" s="38" t="s">
        <v>36</v>
      </c>
      <c r="E168" s="38"/>
      <c r="F168" s="38" t="s">
        <v>32</v>
      </c>
      <c r="G168" s="37">
        <v>66</v>
      </c>
      <c r="H168" s="37">
        <v>56</v>
      </c>
      <c r="I168" s="38" t="s">
        <v>122</v>
      </c>
      <c r="J168" s="37">
        <v>10184154</v>
      </c>
      <c r="K168" s="37">
        <v>2</v>
      </c>
      <c r="L168" s="37">
        <v>1</v>
      </c>
      <c r="M168" s="47"/>
      <c r="N168" s="35"/>
      <c r="O168" s="35"/>
      <c r="P168" s="47"/>
      <c r="Q168" s="47"/>
      <c r="R168" s="35">
        <v>1</v>
      </c>
      <c r="S168" s="47"/>
      <c r="T168" s="47"/>
      <c r="U168" s="47"/>
      <c r="V168" s="47"/>
      <c r="W168" s="38" t="s">
        <v>27</v>
      </c>
      <c r="X168" s="47"/>
      <c r="Y168" s="47"/>
      <c r="Z168" s="38">
        <f t="shared" si="8"/>
        <v>1</v>
      </c>
      <c r="AA168" s="38">
        <f t="shared" si="9"/>
        <v>0</v>
      </c>
      <c r="AB168" s="38" t="s">
        <v>27</v>
      </c>
      <c r="AC168" s="38" t="s">
        <v>27</v>
      </c>
      <c r="AD168" s="37">
        <v>0</v>
      </c>
      <c r="AE168" s="37">
        <v>0</v>
      </c>
      <c r="AF168" s="37">
        <v>0</v>
      </c>
      <c r="AG168" s="37">
        <v>0</v>
      </c>
      <c r="AH168" s="38" t="s">
        <v>258</v>
      </c>
      <c r="AI168" s="37">
        <v>9</v>
      </c>
      <c r="AJ168" s="35"/>
      <c r="AK168" s="38" t="s">
        <v>305</v>
      </c>
      <c r="AL168" s="38">
        <f t="shared" si="10"/>
        <v>1</v>
      </c>
      <c r="AM168" s="38" t="s">
        <v>27</v>
      </c>
      <c r="AN168" s="38" t="s">
        <v>680</v>
      </c>
      <c r="AO168" s="37">
        <v>25</v>
      </c>
      <c r="AP168" s="38" t="s">
        <v>677</v>
      </c>
      <c r="AQ168" s="38" t="s">
        <v>694</v>
      </c>
      <c r="AR168" s="38" t="s">
        <v>27</v>
      </c>
      <c r="AS168" s="38" t="s">
        <v>27</v>
      </c>
      <c r="AT168" s="38" t="s">
        <v>692</v>
      </c>
      <c r="AU168" s="38" t="s">
        <v>27</v>
      </c>
      <c r="AV168" s="38" t="s">
        <v>27</v>
      </c>
      <c r="AW168" s="34"/>
      <c r="AX168" s="34" t="s">
        <v>747</v>
      </c>
      <c r="AY168" s="120">
        <v>10.347</v>
      </c>
      <c r="AZ168" s="62">
        <v>12.306000000000001</v>
      </c>
      <c r="BA168" s="50">
        <f t="shared" si="11"/>
        <v>0.84080936128717687</v>
      </c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</row>
    <row r="169" spans="1:89" ht="14.25" customHeight="1" x14ac:dyDescent="0.25">
      <c r="A169" s="37">
        <v>187</v>
      </c>
      <c r="B169" s="38" t="s">
        <v>78</v>
      </c>
      <c r="C169" s="38" t="s">
        <v>26</v>
      </c>
      <c r="D169" s="38" t="s">
        <v>36</v>
      </c>
      <c r="E169" s="38"/>
      <c r="F169" s="38" t="s">
        <v>32</v>
      </c>
      <c r="G169" s="37">
        <v>66</v>
      </c>
      <c r="H169" s="37">
        <v>56</v>
      </c>
      <c r="I169" s="38" t="s">
        <v>124</v>
      </c>
      <c r="J169" s="37">
        <v>1391113645</v>
      </c>
      <c r="K169" s="37">
        <v>0.1875</v>
      </c>
      <c r="L169" s="37">
        <v>9.375E-2</v>
      </c>
      <c r="M169" s="40">
        <v>2</v>
      </c>
      <c r="N169" s="35"/>
      <c r="O169" s="47"/>
      <c r="P169" s="40">
        <v>3</v>
      </c>
      <c r="Q169" s="40">
        <v>1</v>
      </c>
      <c r="R169" s="40">
        <v>1</v>
      </c>
      <c r="S169" s="40">
        <v>1</v>
      </c>
      <c r="T169" s="40">
        <v>1</v>
      </c>
      <c r="U169" s="35"/>
      <c r="V169" s="40">
        <v>1</v>
      </c>
      <c r="W169" s="38" t="s">
        <v>682</v>
      </c>
      <c r="X169" s="47"/>
      <c r="Y169" s="40">
        <v>2</v>
      </c>
      <c r="Z169" s="38">
        <f t="shared" si="8"/>
        <v>12</v>
      </c>
      <c r="AA169" s="38">
        <f t="shared" si="9"/>
        <v>1</v>
      </c>
      <c r="AB169" s="38" t="s">
        <v>89</v>
      </c>
      <c r="AC169" s="38" t="s">
        <v>27</v>
      </c>
      <c r="AD169" s="37">
        <v>0</v>
      </c>
      <c r="AE169" s="37">
        <v>0</v>
      </c>
      <c r="AF169" s="37">
        <v>0</v>
      </c>
      <c r="AG169" s="37">
        <v>1</v>
      </c>
      <c r="AH169" s="38" t="s">
        <v>258</v>
      </c>
      <c r="AI169" s="37">
        <v>9</v>
      </c>
      <c r="AJ169" s="47"/>
      <c r="AK169" s="38" t="s">
        <v>306</v>
      </c>
      <c r="AL169" s="38">
        <f t="shared" si="10"/>
        <v>1</v>
      </c>
      <c r="AM169" s="38" t="s">
        <v>27</v>
      </c>
      <c r="AN169" s="38" t="s">
        <v>680</v>
      </c>
      <c r="AO169" s="37">
        <v>24</v>
      </c>
      <c r="AP169" s="38" t="s">
        <v>677</v>
      </c>
      <c r="AQ169" s="38" t="s">
        <v>691</v>
      </c>
      <c r="AR169" s="38" t="s">
        <v>695</v>
      </c>
      <c r="AS169" s="38" t="s">
        <v>27</v>
      </c>
      <c r="AT169" s="38" t="s">
        <v>692</v>
      </c>
      <c r="AU169" s="38" t="s">
        <v>695</v>
      </c>
      <c r="AV169" s="38" t="s">
        <v>27</v>
      </c>
      <c r="AW169" s="34"/>
      <c r="AX169" s="34" t="s">
        <v>747</v>
      </c>
      <c r="AY169" s="120">
        <v>10.805999999999999</v>
      </c>
      <c r="AZ169" s="62">
        <v>11.55</v>
      </c>
      <c r="BA169" s="50">
        <f t="shared" si="11"/>
        <v>0.93558441558441541</v>
      </c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</row>
    <row r="170" spans="1:89" ht="14.25" customHeight="1" x14ac:dyDescent="0.25">
      <c r="A170" s="37">
        <v>203</v>
      </c>
      <c r="B170" s="38" t="s">
        <v>78</v>
      </c>
      <c r="C170" s="38" t="s">
        <v>26</v>
      </c>
      <c r="D170" s="38" t="s">
        <v>36</v>
      </c>
      <c r="E170" s="38"/>
      <c r="F170" s="38" t="s">
        <v>32</v>
      </c>
      <c r="G170" s="37">
        <v>66</v>
      </c>
      <c r="H170" s="37">
        <v>56</v>
      </c>
      <c r="I170" s="38" t="s">
        <v>126</v>
      </c>
      <c r="J170" s="37">
        <v>8916155192</v>
      </c>
      <c r="K170" s="37">
        <v>0.28125</v>
      </c>
      <c r="L170" s="37">
        <v>0.140625</v>
      </c>
      <c r="M170" s="39"/>
      <c r="N170" s="47"/>
      <c r="O170" s="47"/>
      <c r="P170" s="39"/>
      <c r="Q170" s="39"/>
      <c r="R170" s="47">
        <v>1</v>
      </c>
      <c r="S170" s="39"/>
      <c r="T170" s="39"/>
      <c r="U170" s="39"/>
      <c r="V170" s="39"/>
      <c r="W170" s="38" t="s">
        <v>27</v>
      </c>
      <c r="X170" s="39"/>
      <c r="Y170" s="39"/>
      <c r="Z170" s="38">
        <f t="shared" si="8"/>
        <v>1</v>
      </c>
      <c r="AA170" s="38">
        <f t="shared" si="9"/>
        <v>0</v>
      </c>
      <c r="AB170" s="38" t="s">
        <v>765</v>
      </c>
      <c r="AC170" s="38" t="s">
        <v>27</v>
      </c>
      <c r="AD170" s="37">
        <v>0</v>
      </c>
      <c r="AE170" s="37">
        <v>0</v>
      </c>
      <c r="AF170" s="37">
        <v>0</v>
      </c>
      <c r="AG170" s="37">
        <v>0</v>
      </c>
      <c r="AH170" s="38" t="s">
        <v>258</v>
      </c>
      <c r="AI170" s="37">
        <v>9</v>
      </c>
      <c r="AJ170" s="39"/>
      <c r="AK170" s="38" t="s">
        <v>100</v>
      </c>
      <c r="AL170" s="38">
        <f t="shared" si="10"/>
        <v>1</v>
      </c>
      <c r="AM170" s="38" t="s">
        <v>27</v>
      </c>
      <c r="AN170" s="38" t="s">
        <v>680</v>
      </c>
      <c r="AO170" s="37">
        <v>30</v>
      </c>
      <c r="AP170" s="38" t="s">
        <v>677</v>
      </c>
      <c r="AQ170" s="38" t="s">
        <v>697</v>
      </c>
      <c r="AR170" s="38" t="s">
        <v>27</v>
      </c>
      <c r="AS170" s="38" t="s">
        <v>27</v>
      </c>
      <c r="AT170" s="38" t="s">
        <v>27</v>
      </c>
      <c r="AU170" s="38" t="s">
        <v>27</v>
      </c>
      <c r="AV170" s="38" t="s">
        <v>27</v>
      </c>
      <c r="AW170" s="34"/>
      <c r="AX170" s="34" t="s">
        <v>747</v>
      </c>
      <c r="AY170" s="120">
        <v>6.9390000000000001</v>
      </c>
      <c r="AZ170" s="62">
        <v>7.8050000000000006</v>
      </c>
      <c r="BA170" s="50">
        <f t="shared" si="11"/>
        <v>0.88904548366431768</v>
      </c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</row>
    <row r="171" spans="1:89" ht="14.25" customHeight="1" x14ac:dyDescent="0.25">
      <c r="A171" s="37">
        <v>219</v>
      </c>
      <c r="B171" s="38" t="s">
        <v>78</v>
      </c>
      <c r="C171" s="38" t="s">
        <v>26</v>
      </c>
      <c r="D171" s="38" t="s">
        <v>36</v>
      </c>
      <c r="E171" s="38"/>
      <c r="F171" s="38" t="s">
        <v>32</v>
      </c>
      <c r="G171" s="37">
        <v>66</v>
      </c>
      <c r="H171" s="37">
        <v>56</v>
      </c>
      <c r="I171" s="38" t="s">
        <v>128</v>
      </c>
      <c r="J171" s="37">
        <v>9591208203</v>
      </c>
      <c r="K171" s="37">
        <v>0.28125</v>
      </c>
      <c r="L171" s="37">
        <v>0.140625</v>
      </c>
      <c r="M171" s="39"/>
      <c r="N171" s="35"/>
      <c r="O171" s="35"/>
      <c r="P171" s="39"/>
      <c r="Q171" s="39"/>
      <c r="R171" s="35">
        <v>1</v>
      </c>
      <c r="S171" s="39"/>
      <c r="T171" s="39"/>
      <c r="U171" s="35"/>
      <c r="V171" s="39"/>
      <c r="W171" s="38" t="s">
        <v>27</v>
      </c>
      <c r="X171" s="39"/>
      <c r="Y171" s="39"/>
      <c r="Z171" s="38">
        <f t="shared" si="8"/>
        <v>1</v>
      </c>
      <c r="AA171" s="38">
        <f t="shared" si="9"/>
        <v>0</v>
      </c>
      <c r="AB171" s="38" t="s">
        <v>765</v>
      </c>
      <c r="AC171" s="38" t="s">
        <v>27</v>
      </c>
      <c r="AD171" s="37">
        <v>0</v>
      </c>
      <c r="AE171" s="37">
        <v>0</v>
      </c>
      <c r="AF171" s="37">
        <v>0</v>
      </c>
      <c r="AG171" s="37">
        <v>0</v>
      </c>
      <c r="AH171" s="38" t="s">
        <v>258</v>
      </c>
      <c r="AI171" s="37">
        <v>9</v>
      </c>
      <c r="AJ171" s="35"/>
      <c r="AK171" s="38" t="s">
        <v>100</v>
      </c>
      <c r="AL171" s="38">
        <f t="shared" si="10"/>
        <v>1</v>
      </c>
      <c r="AM171" s="38" t="s">
        <v>27</v>
      </c>
      <c r="AN171" s="38" t="s">
        <v>680</v>
      </c>
      <c r="AO171" s="37">
        <v>33</v>
      </c>
      <c r="AP171" s="38" t="s">
        <v>677</v>
      </c>
      <c r="AQ171" s="38" t="s">
        <v>698</v>
      </c>
      <c r="AR171" s="38" t="s">
        <v>27</v>
      </c>
      <c r="AS171" s="38" t="s">
        <v>699</v>
      </c>
      <c r="AT171" s="38" t="s">
        <v>27</v>
      </c>
      <c r="AU171" s="38" t="s">
        <v>27</v>
      </c>
      <c r="AV171" s="38" t="s">
        <v>27</v>
      </c>
      <c r="AW171" s="34"/>
      <c r="AX171" s="34" t="s">
        <v>748</v>
      </c>
      <c r="AY171" s="120">
        <v>2.5620000000000003</v>
      </c>
      <c r="AZ171" s="62">
        <v>3.3260000000000001</v>
      </c>
      <c r="BA171" s="50">
        <f t="shared" si="11"/>
        <v>0.7702946482260975</v>
      </c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</row>
    <row r="172" spans="1:89" ht="14.25" customHeight="1" x14ac:dyDescent="0.25">
      <c r="A172" s="37">
        <v>236</v>
      </c>
      <c r="B172" s="38" t="s">
        <v>78</v>
      </c>
      <c r="C172" s="38" t="s">
        <v>26</v>
      </c>
      <c r="D172" s="38" t="s">
        <v>36</v>
      </c>
      <c r="E172" s="38"/>
      <c r="F172" s="38" t="s">
        <v>32</v>
      </c>
      <c r="G172" s="37">
        <v>66</v>
      </c>
      <c r="H172" s="37">
        <v>56</v>
      </c>
      <c r="I172" s="38" t="s">
        <v>130</v>
      </c>
      <c r="J172" s="37">
        <v>3712062108</v>
      </c>
      <c r="K172" s="37">
        <v>2</v>
      </c>
      <c r="L172" s="37">
        <v>1</v>
      </c>
      <c r="M172" s="37">
        <v>6</v>
      </c>
      <c r="N172" s="35"/>
      <c r="O172" s="35"/>
      <c r="P172" s="37">
        <v>13</v>
      </c>
      <c r="Q172" s="37">
        <v>7</v>
      </c>
      <c r="R172" s="37">
        <v>2</v>
      </c>
      <c r="S172" s="37">
        <v>7</v>
      </c>
      <c r="T172" s="37">
        <v>1</v>
      </c>
      <c r="U172" s="37">
        <v>1</v>
      </c>
      <c r="V172" s="37">
        <v>0.5</v>
      </c>
      <c r="W172" s="38" t="s">
        <v>27</v>
      </c>
      <c r="X172" s="37">
        <v>0.5</v>
      </c>
      <c r="Y172" s="37">
        <v>2</v>
      </c>
      <c r="Z172" s="38">
        <f t="shared" si="8"/>
        <v>40</v>
      </c>
      <c r="AA172" s="38">
        <f t="shared" si="9"/>
        <v>2</v>
      </c>
      <c r="AB172" s="38" t="s">
        <v>27</v>
      </c>
      <c r="AC172" s="38" t="s">
        <v>27</v>
      </c>
      <c r="AD172" s="37">
        <v>5</v>
      </c>
      <c r="AE172" s="37">
        <v>4</v>
      </c>
      <c r="AF172" s="37">
        <v>0</v>
      </c>
      <c r="AG172" s="37">
        <v>11</v>
      </c>
      <c r="AH172" s="38" t="s">
        <v>258</v>
      </c>
      <c r="AI172" s="37">
        <v>9</v>
      </c>
      <c r="AJ172" s="40">
        <v>1</v>
      </c>
      <c r="AK172" s="38" t="s">
        <v>307</v>
      </c>
      <c r="AL172" s="38">
        <f t="shared" si="10"/>
        <v>1</v>
      </c>
      <c r="AM172" s="38" t="s">
        <v>27</v>
      </c>
      <c r="AN172" s="38" t="s">
        <v>680</v>
      </c>
      <c r="AO172" s="37">
        <v>28</v>
      </c>
      <c r="AP172" s="38" t="s">
        <v>677</v>
      </c>
      <c r="AQ172" s="38" t="s">
        <v>700</v>
      </c>
      <c r="AR172" s="38" t="s">
        <v>695</v>
      </c>
      <c r="AS172" s="38" t="s">
        <v>701</v>
      </c>
      <c r="AT172" s="38" t="s">
        <v>27</v>
      </c>
      <c r="AU172" s="38" t="s">
        <v>27</v>
      </c>
      <c r="AV172" s="38" t="s">
        <v>27</v>
      </c>
      <c r="AW172" s="34"/>
      <c r="AX172" s="34" t="s">
        <v>748</v>
      </c>
      <c r="AY172" s="120">
        <v>13.97</v>
      </c>
      <c r="AZ172" s="62">
        <v>18.118000000000002</v>
      </c>
      <c r="BA172" s="50">
        <f t="shared" si="11"/>
        <v>0.771056407992052</v>
      </c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</row>
    <row r="173" spans="1:89" ht="14.25" customHeight="1" x14ac:dyDescent="0.25">
      <c r="A173" s="37">
        <v>252</v>
      </c>
      <c r="B173" s="38" t="s">
        <v>78</v>
      </c>
      <c r="C173" s="38" t="s">
        <v>26</v>
      </c>
      <c r="D173" s="38" t="s">
        <v>36</v>
      </c>
      <c r="E173" s="38"/>
      <c r="F173" s="38" t="s">
        <v>32</v>
      </c>
      <c r="G173" s="37">
        <v>66</v>
      </c>
      <c r="H173" s="37">
        <v>56</v>
      </c>
      <c r="I173" s="38" t="s">
        <v>130</v>
      </c>
      <c r="J173" s="37">
        <v>3712062108</v>
      </c>
      <c r="K173" s="37">
        <v>0.1875</v>
      </c>
      <c r="L173" s="37">
        <v>9.375E-2</v>
      </c>
      <c r="M173" s="37">
        <v>11</v>
      </c>
      <c r="N173" s="40">
        <v>1</v>
      </c>
      <c r="O173" s="40">
        <v>9</v>
      </c>
      <c r="P173" s="37">
        <v>27</v>
      </c>
      <c r="Q173" s="37">
        <v>16</v>
      </c>
      <c r="R173" s="37">
        <v>3</v>
      </c>
      <c r="S173" s="37">
        <v>16</v>
      </c>
      <c r="T173" s="37">
        <v>1</v>
      </c>
      <c r="U173" s="37">
        <v>3</v>
      </c>
      <c r="V173" s="37">
        <v>7.5</v>
      </c>
      <c r="W173" s="38" t="s">
        <v>682</v>
      </c>
      <c r="X173" s="37">
        <v>3.5</v>
      </c>
      <c r="Y173" s="37">
        <v>15</v>
      </c>
      <c r="Z173" s="38">
        <f t="shared" si="8"/>
        <v>113</v>
      </c>
      <c r="AA173" s="38">
        <f t="shared" si="9"/>
        <v>14</v>
      </c>
      <c r="AB173" s="38" t="s">
        <v>89</v>
      </c>
      <c r="AC173" s="38" t="s">
        <v>27</v>
      </c>
      <c r="AD173" s="37">
        <v>21</v>
      </c>
      <c r="AE173" s="37">
        <v>7</v>
      </c>
      <c r="AF173" s="37">
        <v>1</v>
      </c>
      <c r="AG173" s="37">
        <v>41</v>
      </c>
      <c r="AH173" s="38" t="s">
        <v>96</v>
      </c>
      <c r="AI173" s="37">
        <v>1</v>
      </c>
      <c r="AJ173" s="40">
        <v>1</v>
      </c>
      <c r="AK173" s="38" t="s">
        <v>308</v>
      </c>
      <c r="AL173" s="38">
        <f t="shared" si="10"/>
        <v>1</v>
      </c>
      <c r="AM173" s="38" t="s">
        <v>27</v>
      </c>
      <c r="AN173" s="38" t="s">
        <v>680</v>
      </c>
      <c r="AO173" s="37">
        <v>28</v>
      </c>
      <c r="AP173" s="38" t="s">
        <v>677</v>
      </c>
      <c r="AQ173" s="38" t="s">
        <v>700</v>
      </c>
      <c r="AR173" s="38" t="s">
        <v>695</v>
      </c>
      <c r="AS173" s="38" t="s">
        <v>701</v>
      </c>
      <c r="AT173" s="38" t="s">
        <v>27</v>
      </c>
      <c r="AU173" s="38" t="s">
        <v>27</v>
      </c>
      <c r="AV173" s="38" t="s">
        <v>27</v>
      </c>
      <c r="AW173" s="34"/>
      <c r="AX173" s="34" t="s">
        <v>746</v>
      </c>
      <c r="AY173" s="120">
        <v>14.423</v>
      </c>
      <c r="AZ173" s="62">
        <v>30.908000000000001</v>
      </c>
      <c r="BA173" s="50">
        <f t="shared" si="11"/>
        <v>0.46664294033907078</v>
      </c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</row>
    <row r="174" spans="1:89" ht="14.25" customHeight="1" x14ac:dyDescent="0.25">
      <c r="A174" s="37">
        <v>270</v>
      </c>
      <c r="B174" s="38" t="s">
        <v>78</v>
      </c>
      <c r="C174" s="38" t="s">
        <v>26</v>
      </c>
      <c r="D174" s="38" t="s">
        <v>36</v>
      </c>
      <c r="E174" s="38"/>
      <c r="F174" s="38" t="s">
        <v>32</v>
      </c>
      <c r="G174" s="37">
        <v>66</v>
      </c>
      <c r="H174" s="37">
        <v>56</v>
      </c>
      <c r="I174" s="38" t="s">
        <v>134</v>
      </c>
      <c r="J174" s="37">
        <v>828360120</v>
      </c>
      <c r="K174" s="37">
        <v>0.28125</v>
      </c>
      <c r="L174" s="37">
        <v>0.140625</v>
      </c>
      <c r="M174" s="39"/>
      <c r="N174" s="35"/>
      <c r="O174" s="35"/>
      <c r="P174" s="39"/>
      <c r="Q174" s="39"/>
      <c r="R174" s="35">
        <v>1</v>
      </c>
      <c r="S174" s="39"/>
      <c r="T174" s="39"/>
      <c r="U174" s="39"/>
      <c r="V174" s="39"/>
      <c r="W174" s="38" t="s">
        <v>27</v>
      </c>
      <c r="X174" s="39"/>
      <c r="Y174" s="39"/>
      <c r="Z174" s="38">
        <f t="shared" si="8"/>
        <v>1</v>
      </c>
      <c r="AA174" s="38">
        <f t="shared" si="9"/>
        <v>0</v>
      </c>
      <c r="AB174" s="38" t="s">
        <v>765</v>
      </c>
      <c r="AC174" s="38" t="s">
        <v>27</v>
      </c>
      <c r="AD174" s="37">
        <v>0</v>
      </c>
      <c r="AE174" s="37">
        <v>0</v>
      </c>
      <c r="AF174" s="37">
        <v>0</v>
      </c>
      <c r="AG174" s="37">
        <v>0</v>
      </c>
      <c r="AH174" s="38" t="s">
        <v>258</v>
      </c>
      <c r="AI174" s="37">
        <v>9</v>
      </c>
      <c r="AJ174" s="35"/>
      <c r="AK174" s="38" t="s">
        <v>309</v>
      </c>
      <c r="AL174" s="38">
        <f t="shared" si="10"/>
        <v>1</v>
      </c>
      <c r="AM174" s="38" t="s">
        <v>27</v>
      </c>
      <c r="AN174" s="38" t="s">
        <v>673</v>
      </c>
      <c r="AO174" s="37">
        <v>26</v>
      </c>
      <c r="AP174" s="38" t="s">
        <v>674</v>
      </c>
      <c r="AQ174" s="38" t="s">
        <v>678</v>
      </c>
      <c r="AR174" s="38" t="s">
        <v>27</v>
      </c>
      <c r="AS174" s="38" t="s">
        <v>702</v>
      </c>
      <c r="AT174" s="38" t="s">
        <v>27</v>
      </c>
      <c r="AU174" s="38" t="s">
        <v>27</v>
      </c>
      <c r="AV174" s="38" t="s">
        <v>27</v>
      </c>
      <c r="AW174" s="34"/>
      <c r="AX174" s="34" t="s">
        <v>747</v>
      </c>
      <c r="AY174" s="120">
        <v>9.7319999999999993</v>
      </c>
      <c r="AZ174" s="62">
        <v>14.661</v>
      </c>
      <c r="BA174" s="50">
        <f t="shared" si="11"/>
        <v>0.66380192347043177</v>
      </c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</row>
    <row r="175" spans="1:89" ht="14.25" customHeight="1" x14ac:dyDescent="0.25">
      <c r="A175" s="37">
        <v>286</v>
      </c>
      <c r="B175" s="38" t="s">
        <v>78</v>
      </c>
      <c r="C175" s="38" t="s">
        <v>28</v>
      </c>
      <c r="D175" s="38" t="s">
        <v>36</v>
      </c>
      <c r="E175" s="38"/>
      <c r="F175" s="38" t="s">
        <v>32</v>
      </c>
      <c r="G175" s="37">
        <v>66</v>
      </c>
      <c r="H175" s="37">
        <v>56</v>
      </c>
      <c r="I175" s="38" t="s">
        <v>135</v>
      </c>
      <c r="J175" s="37">
        <v>7717685176</v>
      </c>
      <c r="K175" s="37">
        <v>0.28571428571428598</v>
      </c>
      <c r="L175" s="37">
        <v>0.14285714285714299</v>
      </c>
      <c r="M175" s="37">
        <v>3</v>
      </c>
      <c r="N175" s="35"/>
      <c r="O175" s="40">
        <v>2</v>
      </c>
      <c r="P175" s="37">
        <v>7</v>
      </c>
      <c r="Q175" s="40">
        <v>3</v>
      </c>
      <c r="R175" s="37">
        <v>1</v>
      </c>
      <c r="S175" s="40">
        <v>3</v>
      </c>
      <c r="T175" s="37">
        <v>1</v>
      </c>
      <c r="U175" s="40">
        <v>3</v>
      </c>
      <c r="V175" s="40">
        <v>1.5</v>
      </c>
      <c r="W175" s="38" t="s">
        <v>27</v>
      </c>
      <c r="X175" s="40">
        <v>1.5</v>
      </c>
      <c r="Y175" s="40">
        <v>6</v>
      </c>
      <c r="Z175" s="38">
        <f t="shared" si="8"/>
        <v>32</v>
      </c>
      <c r="AA175" s="38">
        <f t="shared" si="9"/>
        <v>6</v>
      </c>
      <c r="AB175" s="38" t="s">
        <v>102</v>
      </c>
      <c r="AC175" s="38" t="s">
        <v>27</v>
      </c>
      <c r="AD175" s="37">
        <v>2</v>
      </c>
      <c r="AE175" s="37">
        <v>4</v>
      </c>
      <c r="AF175" s="37">
        <v>0</v>
      </c>
      <c r="AG175" s="37">
        <v>9</v>
      </c>
      <c r="AH175" s="38" t="s">
        <v>274</v>
      </c>
      <c r="AI175" s="37">
        <v>7</v>
      </c>
      <c r="AJ175" s="35"/>
      <c r="AK175" s="38" t="s">
        <v>310</v>
      </c>
      <c r="AL175" s="38">
        <f t="shared" si="10"/>
        <v>1</v>
      </c>
      <c r="AM175" s="38" t="s">
        <v>27</v>
      </c>
      <c r="AN175" s="38" t="s">
        <v>680</v>
      </c>
      <c r="AO175" s="37">
        <v>24</v>
      </c>
      <c r="AP175" s="38" t="s">
        <v>677</v>
      </c>
      <c r="AQ175" s="38" t="s">
        <v>691</v>
      </c>
      <c r="AR175" s="38" t="s">
        <v>27</v>
      </c>
      <c r="AS175" s="38" t="s">
        <v>27</v>
      </c>
      <c r="AT175" s="38" t="s">
        <v>27</v>
      </c>
      <c r="AU175" s="38" t="s">
        <v>27</v>
      </c>
      <c r="AV175" s="38" t="s">
        <v>27</v>
      </c>
      <c r="AW175" s="34"/>
      <c r="AX175" s="34" t="s">
        <v>747</v>
      </c>
      <c r="AY175" s="120">
        <v>4.1989999999999998</v>
      </c>
      <c r="AZ175" s="62">
        <v>5.1120000000000001</v>
      </c>
      <c r="BA175" s="50">
        <f t="shared" si="11"/>
        <v>0.82140062597809071</v>
      </c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</row>
    <row r="176" spans="1:89" ht="14.25" customHeight="1" x14ac:dyDescent="0.25">
      <c r="A176" s="37">
        <v>306</v>
      </c>
      <c r="B176" s="38" t="s">
        <v>78</v>
      </c>
      <c r="C176" s="38" t="s">
        <v>28</v>
      </c>
      <c r="D176" s="38" t="s">
        <v>36</v>
      </c>
      <c r="E176" s="38"/>
      <c r="F176" s="38" t="s">
        <v>32</v>
      </c>
      <c r="G176" s="37">
        <v>66</v>
      </c>
      <c r="H176" s="37">
        <v>56</v>
      </c>
      <c r="I176" s="38" t="s">
        <v>140</v>
      </c>
      <c r="J176" s="37">
        <v>79247246103</v>
      </c>
      <c r="K176" s="37">
        <v>0.28571428571428598</v>
      </c>
      <c r="L176" s="37">
        <v>0.14285714285714299</v>
      </c>
      <c r="M176" s="40">
        <v>7</v>
      </c>
      <c r="N176" s="35"/>
      <c r="O176" s="35"/>
      <c r="P176" s="40">
        <v>16</v>
      </c>
      <c r="Q176" s="40">
        <v>8</v>
      </c>
      <c r="R176" s="40">
        <v>1</v>
      </c>
      <c r="S176" s="40">
        <v>8</v>
      </c>
      <c r="T176" s="40">
        <v>1</v>
      </c>
      <c r="U176" s="40">
        <v>1</v>
      </c>
      <c r="V176" s="40">
        <v>0.5</v>
      </c>
      <c r="W176" s="38" t="s">
        <v>27</v>
      </c>
      <c r="X176" s="40">
        <v>0.5</v>
      </c>
      <c r="Y176" s="40">
        <v>2</v>
      </c>
      <c r="Z176" s="38">
        <f t="shared" si="8"/>
        <v>45</v>
      </c>
      <c r="AA176" s="38">
        <f t="shared" si="9"/>
        <v>2</v>
      </c>
      <c r="AB176" s="38" t="s">
        <v>102</v>
      </c>
      <c r="AC176" s="38" t="s">
        <v>27</v>
      </c>
      <c r="AD176" s="37">
        <v>2</v>
      </c>
      <c r="AE176" s="37">
        <v>5</v>
      </c>
      <c r="AF176" s="37">
        <v>0</v>
      </c>
      <c r="AG176" s="37">
        <v>8</v>
      </c>
      <c r="AH176" s="38" t="s">
        <v>258</v>
      </c>
      <c r="AI176" s="37">
        <v>9</v>
      </c>
      <c r="AJ176" s="35"/>
      <c r="AK176" s="38" t="s">
        <v>311</v>
      </c>
      <c r="AL176" s="38">
        <f t="shared" si="10"/>
        <v>1</v>
      </c>
      <c r="AM176" s="38" t="s">
        <v>27</v>
      </c>
      <c r="AN176" s="38" t="s">
        <v>673</v>
      </c>
      <c r="AO176" s="37">
        <v>18</v>
      </c>
      <c r="AP176" s="38" t="s">
        <v>674</v>
      </c>
      <c r="AQ176" s="38" t="s">
        <v>705</v>
      </c>
      <c r="AR176" s="38" t="s">
        <v>27</v>
      </c>
      <c r="AS176" s="38" t="s">
        <v>686</v>
      </c>
      <c r="AT176" s="38" t="s">
        <v>27</v>
      </c>
      <c r="AU176" s="38" t="s">
        <v>27</v>
      </c>
      <c r="AV176" s="38" t="s">
        <v>27</v>
      </c>
      <c r="AW176" s="34"/>
      <c r="AX176" s="34" t="s">
        <v>747</v>
      </c>
      <c r="AY176" s="120">
        <v>22.102</v>
      </c>
      <c r="AZ176" s="62">
        <v>22.733000000000001</v>
      </c>
      <c r="BA176" s="50">
        <f t="shared" si="11"/>
        <v>0.97224299476531917</v>
      </c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</row>
    <row r="177" spans="1:87" ht="14.25" customHeight="1" x14ac:dyDescent="0.25">
      <c r="A177" s="37">
        <v>323</v>
      </c>
      <c r="B177" s="38" t="s">
        <v>78</v>
      </c>
      <c r="C177" s="38" t="s">
        <v>26</v>
      </c>
      <c r="D177" s="38" t="s">
        <v>36</v>
      </c>
      <c r="E177" s="38"/>
      <c r="F177" s="38" t="s">
        <v>32</v>
      </c>
      <c r="G177" s="37">
        <v>66</v>
      </c>
      <c r="H177" s="37">
        <v>56</v>
      </c>
      <c r="I177" s="38" t="s">
        <v>142</v>
      </c>
      <c r="J177" s="37">
        <v>8282194225</v>
      </c>
      <c r="K177" s="37">
        <v>0.1875</v>
      </c>
      <c r="L177" s="37">
        <v>9.375E-2</v>
      </c>
      <c r="M177" s="37">
        <v>3</v>
      </c>
      <c r="N177" s="35"/>
      <c r="O177" s="39"/>
      <c r="P177" s="37">
        <v>11</v>
      </c>
      <c r="Q177" s="37">
        <v>8</v>
      </c>
      <c r="R177" s="40">
        <v>1</v>
      </c>
      <c r="S177" s="37">
        <v>8</v>
      </c>
      <c r="T177" s="37">
        <v>1</v>
      </c>
      <c r="U177" s="37">
        <v>1</v>
      </c>
      <c r="V177" s="37">
        <v>2.5</v>
      </c>
      <c r="W177" s="38" t="s">
        <v>27</v>
      </c>
      <c r="X177" s="37">
        <v>0.5</v>
      </c>
      <c r="Y177" s="37">
        <v>4</v>
      </c>
      <c r="Z177" s="38">
        <f t="shared" si="8"/>
        <v>40</v>
      </c>
      <c r="AA177" s="38">
        <f t="shared" si="9"/>
        <v>4</v>
      </c>
      <c r="AB177" s="38" t="s">
        <v>89</v>
      </c>
      <c r="AC177" s="38" t="s">
        <v>27</v>
      </c>
      <c r="AD177" s="37">
        <v>10</v>
      </c>
      <c r="AE177" s="37">
        <v>4</v>
      </c>
      <c r="AF177" s="37">
        <v>0</v>
      </c>
      <c r="AG177" s="37">
        <v>17</v>
      </c>
      <c r="AH177" s="38" t="s">
        <v>284</v>
      </c>
      <c r="AI177" s="37">
        <v>7</v>
      </c>
      <c r="AJ177" s="37">
        <v>1</v>
      </c>
      <c r="AK177" s="38" t="s">
        <v>312</v>
      </c>
      <c r="AL177" s="38">
        <f t="shared" si="10"/>
        <v>1</v>
      </c>
      <c r="AM177" s="38" t="s">
        <v>27</v>
      </c>
      <c r="AN177" s="38" t="s">
        <v>680</v>
      </c>
      <c r="AO177" s="37">
        <v>27</v>
      </c>
      <c r="AP177" s="38" t="s">
        <v>677</v>
      </c>
      <c r="AQ177" s="38" t="s">
        <v>691</v>
      </c>
      <c r="AR177" s="38" t="s">
        <v>695</v>
      </c>
      <c r="AS177" s="38" t="s">
        <v>27</v>
      </c>
      <c r="AT177" s="38" t="s">
        <v>692</v>
      </c>
      <c r="AU177" s="38" t="s">
        <v>27</v>
      </c>
      <c r="AV177" s="38" t="s">
        <v>27</v>
      </c>
      <c r="AW177" s="34"/>
      <c r="AX177" s="34" t="s">
        <v>748</v>
      </c>
      <c r="AY177" s="120">
        <v>10.661000000000001</v>
      </c>
      <c r="AZ177" s="62">
        <v>11.795999999999999</v>
      </c>
      <c r="BA177" s="50">
        <f t="shared" si="11"/>
        <v>0.90378094269243825</v>
      </c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</row>
    <row r="178" spans="1:87" ht="14.25" customHeight="1" x14ac:dyDescent="0.25">
      <c r="A178" s="37">
        <v>344</v>
      </c>
      <c r="B178" s="38" t="s">
        <v>78</v>
      </c>
      <c r="C178" s="38" t="s">
        <v>28</v>
      </c>
      <c r="D178" s="38" t="s">
        <v>36</v>
      </c>
      <c r="E178" s="38"/>
      <c r="F178" s="38" t="s">
        <v>32</v>
      </c>
      <c r="G178" s="37">
        <v>66</v>
      </c>
      <c r="H178" s="37">
        <v>56</v>
      </c>
      <c r="I178" s="38" t="s">
        <v>146</v>
      </c>
      <c r="J178" s="37">
        <v>94222252116</v>
      </c>
      <c r="K178" s="37">
        <v>2</v>
      </c>
      <c r="L178" s="37">
        <v>1</v>
      </c>
      <c r="M178" s="40">
        <v>5</v>
      </c>
      <c r="N178" s="35"/>
      <c r="O178" s="35"/>
      <c r="P178" s="40">
        <v>12</v>
      </c>
      <c r="Q178" s="40">
        <v>7</v>
      </c>
      <c r="R178" s="40">
        <v>2</v>
      </c>
      <c r="S178" s="40">
        <v>7</v>
      </c>
      <c r="T178" s="40">
        <v>1</v>
      </c>
      <c r="U178" s="40">
        <v>1</v>
      </c>
      <c r="V178" s="40">
        <v>3.5</v>
      </c>
      <c r="W178" s="38" t="s">
        <v>27</v>
      </c>
      <c r="X178" s="40">
        <v>1.5</v>
      </c>
      <c r="Y178" s="40">
        <v>6</v>
      </c>
      <c r="Z178" s="38">
        <f t="shared" si="8"/>
        <v>46</v>
      </c>
      <c r="AA178" s="38">
        <f t="shared" si="9"/>
        <v>6</v>
      </c>
      <c r="AB178" s="38" t="s">
        <v>27</v>
      </c>
      <c r="AC178" s="38" t="s">
        <v>27</v>
      </c>
      <c r="AD178" s="37">
        <v>5</v>
      </c>
      <c r="AE178" s="37">
        <v>1</v>
      </c>
      <c r="AF178" s="37">
        <v>1</v>
      </c>
      <c r="AG178" s="37">
        <v>10</v>
      </c>
      <c r="AH178" s="38" t="s">
        <v>258</v>
      </c>
      <c r="AI178" s="37">
        <v>9</v>
      </c>
      <c r="AJ178" s="40">
        <v>1</v>
      </c>
      <c r="AK178" s="38" t="s">
        <v>313</v>
      </c>
      <c r="AL178" s="38">
        <f t="shared" si="10"/>
        <v>1</v>
      </c>
      <c r="AM178" s="38" t="s">
        <v>27</v>
      </c>
      <c r="AN178" s="38" t="s">
        <v>680</v>
      </c>
      <c r="AO178" s="37">
        <v>36</v>
      </c>
      <c r="AP178" s="38" t="s">
        <v>677</v>
      </c>
      <c r="AQ178" s="38" t="s">
        <v>707</v>
      </c>
      <c r="AR178" s="38" t="s">
        <v>27</v>
      </c>
      <c r="AS178" s="38" t="s">
        <v>708</v>
      </c>
      <c r="AT178" s="38" t="s">
        <v>27</v>
      </c>
      <c r="AU178" s="38" t="s">
        <v>27</v>
      </c>
      <c r="AV178" s="38" t="s">
        <v>27</v>
      </c>
      <c r="AW178" s="34"/>
      <c r="AX178" s="34" t="s">
        <v>746</v>
      </c>
      <c r="AY178" s="120">
        <v>24.219000000000001</v>
      </c>
      <c r="AZ178" s="62">
        <v>26.206</v>
      </c>
      <c r="BA178" s="50">
        <f t="shared" si="11"/>
        <v>0.92417766923605282</v>
      </c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</row>
    <row r="179" spans="1:87" ht="14.25" customHeight="1" x14ac:dyDescent="0.25">
      <c r="A179" s="37">
        <v>360</v>
      </c>
      <c r="B179" s="38" t="s">
        <v>78</v>
      </c>
      <c r="C179" s="38" t="s">
        <v>26</v>
      </c>
      <c r="D179" s="38" t="s">
        <v>36</v>
      </c>
      <c r="E179" s="38"/>
      <c r="F179" s="38" t="s">
        <v>32</v>
      </c>
      <c r="G179" s="37">
        <v>66</v>
      </c>
      <c r="H179" s="37">
        <v>56</v>
      </c>
      <c r="I179" s="38" t="s">
        <v>147</v>
      </c>
      <c r="J179" s="37">
        <v>84463153</v>
      </c>
      <c r="K179" s="37">
        <v>2</v>
      </c>
      <c r="L179" s="37">
        <v>1</v>
      </c>
      <c r="M179" s="37">
        <v>3</v>
      </c>
      <c r="N179" s="35"/>
      <c r="O179" s="39"/>
      <c r="P179" s="37">
        <v>10</v>
      </c>
      <c r="Q179" s="37">
        <v>6</v>
      </c>
      <c r="R179" s="37">
        <v>2</v>
      </c>
      <c r="S179" s="37">
        <v>6</v>
      </c>
      <c r="T179" s="37">
        <v>1</v>
      </c>
      <c r="U179" s="37">
        <v>2</v>
      </c>
      <c r="V179" s="37">
        <v>3</v>
      </c>
      <c r="W179" s="38" t="s">
        <v>27</v>
      </c>
      <c r="X179" s="37">
        <v>2</v>
      </c>
      <c r="Y179" s="37">
        <v>7</v>
      </c>
      <c r="Z179" s="38">
        <f t="shared" si="8"/>
        <v>42</v>
      </c>
      <c r="AA179" s="38">
        <f t="shared" si="9"/>
        <v>7</v>
      </c>
      <c r="AB179" s="38" t="s">
        <v>27</v>
      </c>
      <c r="AC179" s="38" t="s">
        <v>27</v>
      </c>
      <c r="AD179" s="37">
        <v>5</v>
      </c>
      <c r="AE179" s="37">
        <v>2</v>
      </c>
      <c r="AF179" s="37">
        <v>1</v>
      </c>
      <c r="AG179" s="37">
        <v>10</v>
      </c>
      <c r="AH179" s="38" t="s">
        <v>258</v>
      </c>
      <c r="AI179" s="37">
        <v>9</v>
      </c>
      <c r="AJ179" s="37">
        <v>1</v>
      </c>
      <c r="AK179" s="38" t="s">
        <v>314</v>
      </c>
      <c r="AL179" s="38">
        <f t="shared" si="10"/>
        <v>1</v>
      </c>
      <c r="AM179" s="38" t="s">
        <v>27</v>
      </c>
      <c r="AN179" s="38" t="s">
        <v>680</v>
      </c>
      <c r="AO179" s="37">
        <v>26</v>
      </c>
      <c r="AP179" s="38" t="s">
        <v>677</v>
      </c>
      <c r="AQ179" s="38" t="s">
        <v>709</v>
      </c>
      <c r="AR179" s="38" t="s">
        <v>27</v>
      </c>
      <c r="AS179" s="38" t="s">
        <v>27</v>
      </c>
      <c r="AT179" s="38" t="s">
        <v>692</v>
      </c>
      <c r="AU179" s="38" t="s">
        <v>695</v>
      </c>
      <c r="AV179" s="38" t="s">
        <v>27</v>
      </c>
      <c r="AW179" s="34"/>
      <c r="AX179" s="34" t="s">
        <v>747</v>
      </c>
      <c r="AY179" s="120">
        <v>5.0170000000000003</v>
      </c>
      <c r="AZ179" s="62">
        <v>7.4130000000000003</v>
      </c>
      <c r="BA179" s="50">
        <f t="shared" si="11"/>
        <v>0.67678402805881566</v>
      </c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</row>
    <row r="180" spans="1:87" ht="14.25" customHeight="1" x14ac:dyDescent="0.25">
      <c r="A180" s="37">
        <v>376</v>
      </c>
      <c r="B180" s="38" t="s">
        <v>78</v>
      </c>
      <c r="C180" s="38" t="s">
        <v>26</v>
      </c>
      <c r="D180" s="38" t="s">
        <v>36</v>
      </c>
      <c r="E180" s="38"/>
      <c r="F180" s="38" t="s">
        <v>32</v>
      </c>
      <c r="G180" s="37">
        <v>66</v>
      </c>
      <c r="H180" s="37">
        <v>56</v>
      </c>
      <c r="I180" s="38" t="s">
        <v>149</v>
      </c>
      <c r="J180" s="37">
        <v>8877127178</v>
      </c>
      <c r="K180" s="37">
        <v>2</v>
      </c>
      <c r="L180" s="37">
        <v>1</v>
      </c>
      <c r="M180" s="47"/>
      <c r="N180" s="35"/>
      <c r="O180" s="47"/>
      <c r="P180" s="47"/>
      <c r="Q180" s="47"/>
      <c r="R180" s="35">
        <v>1</v>
      </c>
      <c r="S180" s="47"/>
      <c r="T180" s="47"/>
      <c r="U180" s="47"/>
      <c r="V180" s="47"/>
      <c r="W180" s="38" t="s">
        <v>27</v>
      </c>
      <c r="X180" s="47"/>
      <c r="Y180" s="47"/>
      <c r="Z180" s="38">
        <f t="shared" si="8"/>
        <v>1</v>
      </c>
      <c r="AA180" s="38">
        <f t="shared" si="9"/>
        <v>0</v>
      </c>
      <c r="AB180" s="38" t="s">
        <v>27</v>
      </c>
      <c r="AC180" s="38" t="s">
        <v>27</v>
      </c>
      <c r="AD180" s="37">
        <v>0</v>
      </c>
      <c r="AE180" s="37">
        <v>0</v>
      </c>
      <c r="AF180" s="37">
        <v>0</v>
      </c>
      <c r="AG180" s="37">
        <v>0</v>
      </c>
      <c r="AH180" s="38" t="s">
        <v>258</v>
      </c>
      <c r="AI180" s="37">
        <v>9</v>
      </c>
      <c r="AJ180" s="35"/>
      <c r="AK180" s="38" t="s">
        <v>305</v>
      </c>
      <c r="AL180" s="38">
        <f t="shared" si="10"/>
        <v>1</v>
      </c>
      <c r="AM180" s="38" t="s">
        <v>27</v>
      </c>
      <c r="AN180" s="38" t="s">
        <v>680</v>
      </c>
      <c r="AO180" s="37">
        <v>24</v>
      </c>
      <c r="AP180" s="38" t="s">
        <v>677</v>
      </c>
      <c r="AQ180" s="38" t="s">
        <v>711</v>
      </c>
      <c r="AR180" s="38" t="s">
        <v>27</v>
      </c>
      <c r="AS180" s="38" t="s">
        <v>686</v>
      </c>
      <c r="AT180" s="38" t="s">
        <v>27</v>
      </c>
      <c r="AU180" s="38" t="s">
        <v>27</v>
      </c>
      <c r="AV180" s="38" t="s">
        <v>27</v>
      </c>
      <c r="AX180" s="34" t="s">
        <v>747</v>
      </c>
      <c r="AY180" s="120">
        <v>20.7</v>
      </c>
      <c r="AZ180" s="62">
        <v>25.452999999999999</v>
      </c>
      <c r="BA180" s="50">
        <f t="shared" si="11"/>
        <v>0.81326366243664794</v>
      </c>
    </row>
    <row r="181" spans="1:87" ht="14.25" customHeight="1" x14ac:dyDescent="0.25">
      <c r="A181" s="37">
        <v>392</v>
      </c>
      <c r="B181" s="38" t="s">
        <v>78</v>
      </c>
      <c r="C181" s="38" t="s">
        <v>26</v>
      </c>
      <c r="D181" s="38" t="s">
        <v>36</v>
      </c>
      <c r="E181" s="38"/>
      <c r="F181" s="38" t="s">
        <v>32</v>
      </c>
      <c r="G181" s="37">
        <v>66</v>
      </c>
      <c r="H181" s="37">
        <v>56</v>
      </c>
      <c r="I181" s="38" t="s">
        <v>81</v>
      </c>
      <c r="J181" s="37">
        <v>9591241137</v>
      </c>
      <c r="K181" s="37">
        <v>0.1875</v>
      </c>
      <c r="L181" s="37">
        <v>9.375E-2</v>
      </c>
      <c r="M181" s="37">
        <v>3</v>
      </c>
      <c r="N181" s="35"/>
      <c r="O181" s="39"/>
      <c r="P181" s="37">
        <v>5</v>
      </c>
      <c r="Q181" s="37">
        <v>2</v>
      </c>
      <c r="R181" s="37">
        <v>3</v>
      </c>
      <c r="S181" s="37">
        <v>2</v>
      </c>
      <c r="T181" s="37">
        <v>1</v>
      </c>
      <c r="U181" s="39"/>
      <c r="V181" s="37">
        <v>1</v>
      </c>
      <c r="W181" s="38" t="s">
        <v>27</v>
      </c>
      <c r="X181" s="37">
        <v>1</v>
      </c>
      <c r="Y181" s="37">
        <v>2</v>
      </c>
      <c r="Z181" s="38">
        <f t="shared" si="8"/>
        <v>20</v>
      </c>
      <c r="AA181" s="38">
        <f t="shared" si="9"/>
        <v>2</v>
      </c>
      <c r="AB181" s="38" t="s">
        <v>89</v>
      </c>
      <c r="AC181" s="38" t="s">
        <v>27</v>
      </c>
      <c r="AD181" s="37">
        <v>6</v>
      </c>
      <c r="AE181" s="37">
        <v>3</v>
      </c>
      <c r="AF181" s="37">
        <v>0</v>
      </c>
      <c r="AG181" s="37">
        <v>11</v>
      </c>
      <c r="AH181" s="38" t="s">
        <v>258</v>
      </c>
      <c r="AI181" s="37">
        <v>9</v>
      </c>
      <c r="AJ181" s="37">
        <v>1</v>
      </c>
      <c r="AK181" s="38" t="s">
        <v>315</v>
      </c>
      <c r="AL181" s="38">
        <f t="shared" si="10"/>
        <v>1</v>
      </c>
      <c r="AM181" s="38" t="s">
        <v>27</v>
      </c>
      <c r="AN181" s="38" t="s">
        <v>673</v>
      </c>
      <c r="AO181" s="37">
        <v>26</v>
      </c>
      <c r="AP181" s="38" t="s">
        <v>674</v>
      </c>
      <c r="AQ181" s="38" t="s">
        <v>675</v>
      </c>
      <c r="AR181" s="38" t="s">
        <v>27</v>
      </c>
      <c r="AS181" s="38" t="s">
        <v>676</v>
      </c>
      <c r="AT181" s="38" t="s">
        <v>27</v>
      </c>
      <c r="AU181" s="38" t="s">
        <v>27</v>
      </c>
      <c r="AV181" s="38" t="s">
        <v>27</v>
      </c>
      <c r="AX181" s="34" t="s">
        <v>747</v>
      </c>
      <c r="AY181" s="120">
        <v>7.8999999999999995</v>
      </c>
      <c r="AZ181" s="62">
        <v>16.988</v>
      </c>
      <c r="BA181" s="50">
        <f t="shared" si="11"/>
        <v>0.4650341417471156</v>
      </c>
    </row>
    <row r="182" spans="1:87" ht="14.25" customHeight="1" x14ac:dyDescent="0.25">
      <c r="A182" s="37">
        <v>409</v>
      </c>
      <c r="B182" s="38" t="s">
        <v>78</v>
      </c>
      <c r="C182" s="38" t="s">
        <v>28</v>
      </c>
      <c r="D182" s="38" t="s">
        <v>36</v>
      </c>
      <c r="E182" s="38"/>
      <c r="F182" s="38" t="s">
        <v>32</v>
      </c>
      <c r="G182" s="37">
        <v>66</v>
      </c>
      <c r="H182" s="37">
        <v>56</v>
      </c>
      <c r="I182" s="38" t="s">
        <v>85</v>
      </c>
      <c r="J182" s="37">
        <v>1347638136</v>
      </c>
      <c r="K182" s="37">
        <v>2</v>
      </c>
      <c r="L182" s="37">
        <v>1</v>
      </c>
      <c r="M182" s="37">
        <v>15</v>
      </c>
      <c r="N182" s="37">
        <v>1</v>
      </c>
      <c r="O182" s="37">
        <v>4</v>
      </c>
      <c r="P182" s="37">
        <v>24</v>
      </c>
      <c r="Q182" s="37">
        <v>9</v>
      </c>
      <c r="R182" s="40">
        <v>4</v>
      </c>
      <c r="S182" s="37">
        <v>9</v>
      </c>
      <c r="T182" s="37">
        <v>1</v>
      </c>
      <c r="U182" s="37">
        <v>1</v>
      </c>
      <c r="V182" s="37">
        <v>8.5</v>
      </c>
      <c r="W182" s="38" t="s">
        <v>27</v>
      </c>
      <c r="X182" s="37">
        <v>1.5</v>
      </c>
      <c r="Y182" s="37">
        <v>11</v>
      </c>
      <c r="Z182" s="38">
        <f t="shared" si="8"/>
        <v>89</v>
      </c>
      <c r="AA182" s="38">
        <f t="shared" si="9"/>
        <v>11</v>
      </c>
      <c r="AB182" s="38" t="s">
        <v>27</v>
      </c>
      <c r="AC182" s="38" t="s">
        <v>27</v>
      </c>
      <c r="AD182" s="37">
        <v>12</v>
      </c>
      <c r="AE182" s="37">
        <v>5</v>
      </c>
      <c r="AF182" s="37">
        <v>0</v>
      </c>
      <c r="AG182" s="37">
        <v>28</v>
      </c>
      <c r="AH182" s="38" t="s">
        <v>316</v>
      </c>
      <c r="AI182" s="37">
        <v>6</v>
      </c>
      <c r="AJ182" s="40">
        <v>1</v>
      </c>
      <c r="AK182" s="38" t="s">
        <v>317</v>
      </c>
      <c r="AL182" s="38">
        <f t="shared" si="10"/>
        <v>1</v>
      </c>
      <c r="AM182" s="38" t="s">
        <v>27</v>
      </c>
      <c r="AN182" s="38" t="s">
        <v>673</v>
      </c>
      <c r="AO182" s="37">
        <v>20</v>
      </c>
      <c r="AP182" s="38" t="s">
        <v>677</v>
      </c>
      <c r="AQ182" s="38" t="s">
        <v>678</v>
      </c>
      <c r="AR182" s="38" t="s">
        <v>27</v>
      </c>
      <c r="AS182" s="38" t="s">
        <v>27</v>
      </c>
      <c r="AT182" s="38" t="s">
        <v>27</v>
      </c>
      <c r="AU182" s="38" t="s">
        <v>27</v>
      </c>
      <c r="AV182" s="38" t="s">
        <v>27</v>
      </c>
      <c r="AX182" s="34" t="s">
        <v>748</v>
      </c>
      <c r="AY182" s="120">
        <v>11.290000000000001</v>
      </c>
      <c r="AZ182" s="62">
        <v>33.927</v>
      </c>
      <c r="BA182" s="50">
        <f t="shared" si="11"/>
        <v>0.33277330739528993</v>
      </c>
    </row>
    <row r="183" spans="1:87" ht="14.25" customHeight="1" x14ac:dyDescent="0.25">
      <c r="A183" s="37">
        <v>425</v>
      </c>
      <c r="B183" s="38" t="s">
        <v>78</v>
      </c>
      <c r="C183" s="38" t="s">
        <v>26</v>
      </c>
      <c r="D183" s="38" t="s">
        <v>36</v>
      </c>
      <c r="E183" s="38"/>
      <c r="F183" s="38" t="s">
        <v>32</v>
      </c>
      <c r="G183" s="37">
        <v>66</v>
      </c>
      <c r="H183" s="37">
        <v>56</v>
      </c>
      <c r="I183" s="38" t="s">
        <v>88</v>
      </c>
      <c r="J183" s="37">
        <v>217831744</v>
      </c>
      <c r="K183" s="37">
        <v>0.1875</v>
      </c>
      <c r="L183" s="37">
        <v>9.375E-2</v>
      </c>
      <c r="M183" s="39"/>
      <c r="N183" s="35"/>
      <c r="O183" s="35"/>
      <c r="P183" s="39"/>
      <c r="Q183" s="39"/>
      <c r="R183" s="35">
        <v>1</v>
      </c>
      <c r="S183" s="39"/>
      <c r="T183" s="39"/>
      <c r="U183" s="35"/>
      <c r="V183" s="39"/>
      <c r="W183" s="38" t="s">
        <v>27</v>
      </c>
      <c r="X183" s="35"/>
      <c r="Y183" s="39"/>
      <c r="Z183" s="38">
        <f t="shared" si="8"/>
        <v>1</v>
      </c>
      <c r="AA183" s="38">
        <f t="shared" si="9"/>
        <v>0</v>
      </c>
      <c r="AB183" s="38" t="s">
        <v>89</v>
      </c>
      <c r="AC183" s="38" t="s">
        <v>27</v>
      </c>
      <c r="AD183" s="37">
        <v>0</v>
      </c>
      <c r="AE183" s="37">
        <v>0</v>
      </c>
      <c r="AF183" s="37">
        <v>0</v>
      </c>
      <c r="AG183" s="37">
        <v>0</v>
      </c>
      <c r="AH183" s="38" t="s">
        <v>258</v>
      </c>
      <c r="AI183" s="37">
        <v>9</v>
      </c>
      <c r="AJ183" s="35"/>
      <c r="AK183" s="38" t="s">
        <v>318</v>
      </c>
      <c r="AL183" s="38">
        <f t="shared" si="10"/>
        <v>1</v>
      </c>
      <c r="AM183" s="38" t="s">
        <v>27</v>
      </c>
      <c r="AN183" s="38" t="s">
        <v>673</v>
      </c>
      <c r="AO183" s="37">
        <v>24</v>
      </c>
      <c r="AP183" s="38" t="s">
        <v>677</v>
      </c>
      <c r="AQ183" s="38" t="s">
        <v>679</v>
      </c>
      <c r="AR183" s="38" t="s">
        <v>27</v>
      </c>
      <c r="AS183" s="38" t="s">
        <v>27</v>
      </c>
      <c r="AT183" s="38" t="s">
        <v>27</v>
      </c>
      <c r="AU183" s="38" t="s">
        <v>27</v>
      </c>
      <c r="AV183" s="38" t="s">
        <v>27</v>
      </c>
      <c r="AX183" s="34" t="s">
        <v>748</v>
      </c>
      <c r="AY183" s="120">
        <v>3.7690000000000001</v>
      </c>
      <c r="AZ183" s="62">
        <v>6.5460000000000003</v>
      </c>
      <c r="BA183" s="50">
        <f t="shared" si="11"/>
        <v>0.57577146348915365</v>
      </c>
    </row>
    <row r="184" spans="1:87" ht="14.25" customHeight="1" x14ac:dyDescent="0.25">
      <c r="A184" s="37">
        <v>441</v>
      </c>
      <c r="B184" s="38" t="s">
        <v>78</v>
      </c>
      <c r="C184" s="38" t="s">
        <v>26</v>
      </c>
      <c r="D184" s="38" t="s">
        <v>36</v>
      </c>
      <c r="E184" s="38"/>
      <c r="F184" s="38" t="s">
        <v>32</v>
      </c>
      <c r="G184" s="37">
        <v>66</v>
      </c>
      <c r="H184" s="37">
        <v>56</v>
      </c>
      <c r="I184" s="38" t="s">
        <v>150</v>
      </c>
      <c r="J184" s="37">
        <v>82135906</v>
      </c>
      <c r="K184" s="37">
        <v>0.1875</v>
      </c>
      <c r="L184" s="37">
        <v>9.375E-2</v>
      </c>
      <c r="M184" s="39"/>
      <c r="N184" s="35"/>
      <c r="O184" s="39"/>
      <c r="P184" s="39"/>
      <c r="Q184" s="39"/>
      <c r="R184" s="35">
        <v>1</v>
      </c>
      <c r="S184" s="39"/>
      <c r="T184" s="39"/>
      <c r="U184" s="39"/>
      <c r="V184" s="39"/>
      <c r="W184" s="38" t="s">
        <v>27</v>
      </c>
      <c r="X184" s="39"/>
      <c r="Y184" s="39"/>
      <c r="Z184" s="38">
        <f t="shared" si="8"/>
        <v>1</v>
      </c>
      <c r="AA184" s="38">
        <f t="shared" si="9"/>
        <v>0</v>
      </c>
      <c r="AB184" s="38" t="s">
        <v>89</v>
      </c>
      <c r="AC184" s="38" t="s">
        <v>27</v>
      </c>
      <c r="AD184" s="37">
        <v>0</v>
      </c>
      <c r="AE184" s="37">
        <v>0</v>
      </c>
      <c r="AF184" s="37">
        <v>0</v>
      </c>
      <c r="AG184" s="37">
        <v>0</v>
      </c>
      <c r="AH184" s="38" t="s">
        <v>258</v>
      </c>
      <c r="AI184" s="37">
        <v>9</v>
      </c>
      <c r="AJ184" s="39"/>
      <c r="AK184" s="38" t="s">
        <v>319</v>
      </c>
      <c r="AL184" s="38">
        <f t="shared" si="10"/>
        <v>1</v>
      </c>
      <c r="AM184" s="38" t="s">
        <v>27</v>
      </c>
      <c r="AN184" s="38" t="s">
        <v>680</v>
      </c>
      <c r="AO184" s="37">
        <v>34</v>
      </c>
      <c r="AP184" s="38" t="s">
        <v>677</v>
      </c>
      <c r="AQ184" s="38" t="s">
        <v>712</v>
      </c>
      <c r="AR184" s="38" t="s">
        <v>27</v>
      </c>
      <c r="AS184" s="38" t="s">
        <v>713</v>
      </c>
      <c r="AT184" s="38" t="s">
        <v>27</v>
      </c>
      <c r="AU184" s="38" t="s">
        <v>27</v>
      </c>
      <c r="AV184" s="38" t="s">
        <v>27</v>
      </c>
      <c r="AX184" s="34" t="s">
        <v>747</v>
      </c>
      <c r="AY184" s="120">
        <v>6.1609999999999996</v>
      </c>
      <c r="AZ184" s="62">
        <v>9.6</v>
      </c>
      <c r="BA184" s="50">
        <f t="shared" si="11"/>
        <v>0.64177083333333329</v>
      </c>
    </row>
    <row r="185" spans="1:87" ht="14.25" customHeight="1" x14ac:dyDescent="0.25">
      <c r="A185" s="37">
        <v>457</v>
      </c>
      <c r="B185" s="38" t="s">
        <v>78</v>
      </c>
      <c r="C185" s="38" t="s">
        <v>28</v>
      </c>
      <c r="D185" s="38" t="s">
        <v>36</v>
      </c>
      <c r="E185" s="38"/>
      <c r="F185" s="38" t="s">
        <v>32</v>
      </c>
      <c r="G185" s="37">
        <v>66</v>
      </c>
      <c r="H185" s="37">
        <v>56</v>
      </c>
      <c r="I185" s="38" t="s">
        <v>152</v>
      </c>
      <c r="J185" s="37">
        <v>792288984</v>
      </c>
      <c r="K185" s="37">
        <v>2</v>
      </c>
      <c r="L185" s="37">
        <v>1</v>
      </c>
      <c r="M185" s="37">
        <v>11</v>
      </c>
      <c r="N185" s="35"/>
      <c r="O185" s="39"/>
      <c r="P185" s="37">
        <v>41</v>
      </c>
      <c r="Q185" s="37">
        <v>28</v>
      </c>
      <c r="R185" s="40">
        <v>2</v>
      </c>
      <c r="S185" s="37">
        <v>28</v>
      </c>
      <c r="T185" s="37">
        <v>1</v>
      </c>
      <c r="U185" s="37">
        <v>10</v>
      </c>
      <c r="V185" s="37">
        <v>5</v>
      </c>
      <c r="W185" s="38" t="s">
        <v>27</v>
      </c>
      <c r="X185" s="37">
        <v>3</v>
      </c>
      <c r="Y185" s="37">
        <v>18</v>
      </c>
      <c r="Z185" s="38">
        <f t="shared" si="8"/>
        <v>147</v>
      </c>
      <c r="AA185" s="38">
        <f t="shared" si="9"/>
        <v>18</v>
      </c>
      <c r="AB185" s="38" t="s">
        <v>27</v>
      </c>
      <c r="AC185" s="38" t="s">
        <v>27</v>
      </c>
      <c r="AD185" s="37">
        <v>38</v>
      </c>
      <c r="AE185" s="37">
        <v>13</v>
      </c>
      <c r="AF185" s="37">
        <v>5</v>
      </c>
      <c r="AG185" s="37">
        <v>64</v>
      </c>
      <c r="AH185" s="38" t="s">
        <v>258</v>
      </c>
      <c r="AI185" s="37">
        <v>9</v>
      </c>
      <c r="AJ185" s="40">
        <v>1</v>
      </c>
      <c r="AK185" s="38" t="s">
        <v>320</v>
      </c>
      <c r="AL185" s="38">
        <f t="shared" si="10"/>
        <v>1</v>
      </c>
      <c r="AM185" s="38" t="s">
        <v>27</v>
      </c>
      <c r="AN185" s="38" t="s">
        <v>673</v>
      </c>
      <c r="AO185" s="37">
        <v>23</v>
      </c>
      <c r="AP185" s="38" t="s">
        <v>677</v>
      </c>
      <c r="AQ185" s="38" t="s">
        <v>714</v>
      </c>
      <c r="AR185" s="38" t="s">
        <v>695</v>
      </c>
      <c r="AS185" s="38" t="s">
        <v>27</v>
      </c>
      <c r="AT185" s="38" t="s">
        <v>27</v>
      </c>
      <c r="AU185" s="38" t="s">
        <v>27</v>
      </c>
      <c r="AV185" s="38" t="s">
        <v>27</v>
      </c>
      <c r="AX185" s="34" t="s">
        <v>747</v>
      </c>
      <c r="AY185">
        <v>6.8709999999999996</v>
      </c>
      <c r="AZ185" s="62">
        <v>50.286999999999999</v>
      </c>
      <c r="BA185" s="50">
        <f t="shared" si="11"/>
        <v>0.13663571101875235</v>
      </c>
    </row>
    <row r="186" spans="1:87" ht="14.25" customHeight="1" x14ac:dyDescent="0.25">
      <c r="A186" s="37">
        <v>478</v>
      </c>
      <c r="B186" s="38" t="s">
        <v>78</v>
      </c>
      <c r="C186" s="38" t="s">
        <v>28</v>
      </c>
      <c r="D186" s="38" t="s">
        <v>36</v>
      </c>
      <c r="E186" s="38"/>
      <c r="F186" s="38" t="s">
        <v>32</v>
      </c>
      <c r="G186" s="37">
        <v>66</v>
      </c>
      <c r="H186" s="37">
        <v>56</v>
      </c>
      <c r="I186" s="38" t="s">
        <v>158</v>
      </c>
      <c r="J186" s="37">
        <v>927618937</v>
      </c>
      <c r="K186" s="37">
        <v>0.28571428571428598</v>
      </c>
      <c r="L186" s="37">
        <v>0.14285714285714299</v>
      </c>
      <c r="M186" s="40">
        <v>2</v>
      </c>
      <c r="N186" s="35"/>
      <c r="O186" s="35"/>
      <c r="P186" s="40">
        <v>3</v>
      </c>
      <c r="Q186" s="40">
        <v>1</v>
      </c>
      <c r="R186" s="40">
        <v>4</v>
      </c>
      <c r="S186" s="40">
        <v>1</v>
      </c>
      <c r="T186" s="40">
        <v>1</v>
      </c>
      <c r="U186" s="35"/>
      <c r="V186" s="40">
        <v>0.5</v>
      </c>
      <c r="W186" s="38" t="s">
        <v>27</v>
      </c>
      <c r="X186" s="40">
        <v>0.5</v>
      </c>
      <c r="Y186" s="40">
        <v>1</v>
      </c>
      <c r="Z186" s="38">
        <f t="shared" si="8"/>
        <v>14</v>
      </c>
      <c r="AA186" s="38">
        <f t="shared" si="9"/>
        <v>1</v>
      </c>
      <c r="AB186" s="38" t="s">
        <v>102</v>
      </c>
      <c r="AC186" s="38" t="s">
        <v>27</v>
      </c>
      <c r="AD186" s="37">
        <v>4</v>
      </c>
      <c r="AE186" s="37">
        <v>0</v>
      </c>
      <c r="AF186" s="37">
        <v>0</v>
      </c>
      <c r="AG186" s="37">
        <v>6</v>
      </c>
      <c r="AH186" s="38" t="s">
        <v>258</v>
      </c>
      <c r="AI186" s="37">
        <v>9</v>
      </c>
      <c r="AJ186" s="35"/>
      <c r="AK186" s="38" t="s">
        <v>321</v>
      </c>
      <c r="AL186" s="38">
        <f t="shared" si="10"/>
        <v>1</v>
      </c>
      <c r="AM186" s="38" t="s">
        <v>27</v>
      </c>
      <c r="AN186" s="38" t="s">
        <v>673</v>
      </c>
      <c r="AO186" s="37">
        <v>25</v>
      </c>
      <c r="AP186" s="38" t="s">
        <v>677</v>
      </c>
      <c r="AQ186" s="38" t="s">
        <v>721</v>
      </c>
      <c r="AR186" s="38" t="s">
        <v>27</v>
      </c>
      <c r="AS186" s="38" t="s">
        <v>686</v>
      </c>
      <c r="AT186" s="38" t="s">
        <v>27</v>
      </c>
      <c r="AU186" s="38" t="s">
        <v>27</v>
      </c>
      <c r="AV186" s="38" t="s">
        <v>27</v>
      </c>
      <c r="AX186" s="34" t="s">
        <v>746</v>
      </c>
      <c r="AY186">
        <v>15.773000000000001</v>
      </c>
      <c r="AZ186" s="62">
        <v>29.094000000000001</v>
      </c>
      <c r="BA186" s="50">
        <f t="shared" si="11"/>
        <v>0.54213927270227547</v>
      </c>
    </row>
    <row r="187" spans="1:87" ht="14.25" customHeight="1" x14ac:dyDescent="0.25">
      <c r="A187" s="37">
        <v>499</v>
      </c>
      <c r="B187" s="38" t="s">
        <v>78</v>
      </c>
      <c r="C187" s="38" t="s">
        <v>28</v>
      </c>
      <c r="D187" s="38" t="s">
        <v>36</v>
      </c>
      <c r="E187" s="38"/>
      <c r="F187" s="38" t="s">
        <v>32</v>
      </c>
      <c r="G187" s="37">
        <v>66</v>
      </c>
      <c r="H187" s="37">
        <v>56</v>
      </c>
      <c r="I187" s="38" t="s">
        <v>165</v>
      </c>
      <c r="J187" s="37">
        <v>1412134207</v>
      </c>
      <c r="K187" s="37">
        <v>2</v>
      </c>
      <c r="L187" s="37">
        <v>1</v>
      </c>
      <c r="M187" s="40">
        <v>1</v>
      </c>
      <c r="N187" s="35"/>
      <c r="O187" s="35"/>
      <c r="P187" s="40">
        <v>4</v>
      </c>
      <c r="Q187" s="40">
        <v>3</v>
      </c>
      <c r="R187" s="40">
        <v>2</v>
      </c>
      <c r="S187" s="40">
        <v>3</v>
      </c>
      <c r="T187" s="40">
        <v>1</v>
      </c>
      <c r="U187" s="40">
        <v>2</v>
      </c>
      <c r="V187" s="40">
        <v>1</v>
      </c>
      <c r="W187" s="38" t="s">
        <v>27</v>
      </c>
      <c r="X187" s="40">
        <v>1</v>
      </c>
      <c r="Y187" s="40">
        <v>4</v>
      </c>
      <c r="Z187" s="38">
        <f t="shared" si="8"/>
        <v>22</v>
      </c>
      <c r="AA187" s="38">
        <f t="shared" si="9"/>
        <v>4</v>
      </c>
      <c r="AB187" s="38" t="s">
        <v>27</v>
      </c>
      <c r="AC187" s="38" t="s">
        <v>27</v>
      </c>
      <c r="AD187" s="37">
        <v>0</v>
      </c>
      <c r="AE187" s="37">
        <v>2</v>
      </c>
      <c r="AF187" s="37">
        <v>0</v>
      </c>
      <c r="AG187" s="37">
        <v>3</v>
      </c>
      <c r="AH187" s="38" t="s">
        <v>258</v>
      </c>
      <c r="AI187" s="37">
        <v>9</v>
      </c>
      <c r="AJ187" s="35"/>
      <c r="AK187" s="38" t="s">
        <v>322</v>
      </c>
      <c r="AL187" s="38">
        <f t="shared" si="10"/>
        <v>1</v>
      </c>
      <c r="AM187" s="38" t="s">
        <v>27</v>
      </c>
      <c r="AN187" s="38" t="s">
        <v>680</v>
      </c>
      <c r="AO187" s="37">
        <v>25</v>
      </c>
      <c r="AP187" s="38" t="s">
        <v>677</v>
      </c>
      <c r="AQ187" s="38" t="s">
        <v>705</v>
      </c>
      <c r="AR187" s="38" t="s">
        <v>27</v>
      </c>
      <c r="AS187" s="38" t="s">
        <v>27</v>
      </c>
      <c r="AT187" s="38" t="s">
        <v>27</v>
      </c>
      <c r="AU187" s="38" t="s">
        <v>27</v>
      </c>
      <c r="AV187" s="38" t="s">
        <v>27</v>
      </c>
      <c r="AX187" s="34" t="s">
        <v>746</v>
      </c>
      <c r="AY187">
        <v>1.597</v>
      </c>
      <c r="AZ187" s="62">
        <v>3.206</v>
      </c>
      <c r="BA187" s="50">
        <f t="shared" si="11"/>
        <v>0.49812850904553962</v>
      </c>
    </row>
    <row r="188" spans="1:87" ht="14.25" customHeight="1" x14ac:dyDescent="0.25">
      <c r="A188" s="37">
        <v>519</v>
      </c>
      <c r="B188" s="38" t="s">
        <v>78</v>
      </c>
      <c r="C188" s="38" t="s">
        <v>28</v>
      </c>
      <c r="D188" s="38" t="s">
        <v>36</v>
      </c>
      <c r="E188" s="38"/>
      <c r="F188" s="38" t="s">
        <v>32</v>
      </c>
      <c r="G188" s="37">
        <v>66</v>
      </c>
      <c r="H188" s="37">
        <v>56</v>
      </c>
      <c r="I188" s="38" t="s">
        <v>169</v>
      </c>
      <c r="J188" s="37">
        <v>178114327</v>
      </c>
      <c r="K188" s="37">
        <v>0.28571428571428598</v>
      </c>
      <c r="L188" s="37">
        <v>0.14285714285714299</v>
      </c>
      <c r="M188" s="40">
        <v>2</v>
      </c>
      <c r="N188" s="35"/>
      <c r="O188" s="35"/>
      <c r="P188" s="40">
        <v>5</v>
      </c>
      <c r="Q188" s="40">
        <v>3</v>
      </c>
      <c r="R188" s="40">
        <v>2</v>
      </c>
      <c r="S188" s="40">
        <v>3</v>
      </c>
      <c r="T188" s="40">
        <v>1</v>
      </c>
      <c r="U188" s="40">
        <v>1</v>
      </c>
      <c r="V188" s="40">
        <v>1</v>
      </c>
      <c r="W188" s="38" t="s">
        <v>682</v>
      </c>
      <c r="X188" s="40">
        <v>1</v>
      </c>
      <c r="Y188" s="40">
        <v>4</v>
      </c>
      <c r="Z188" s="38">
        <f t="shared" si="8"/>
        <v>23</v>
      </c>
      <c r="AA188" s="38">
        <f t="shared" si="9"/>
        <v>3</v>
      </c>
      <c r="AB188" s="38" t="s">
        <v>102</v>
      </c>
      <c r="AC188" s="38" t="s">
        <v>27</v>
      </c>
      <c r="AD188" s="37">
        <v>0</v>
      </c>
      <c r="AE188" s="37">
        <v>1</v>
      </c>
      <c r="AF188" s="37">
        <v>0</v>
      </c>
      <c r="AG188" s="37">
        <v>2</v>
      </c>
      <c r="AH188" s="38" t="s">
        <v>258</v>
      </c>
      <c r="AI188" s="37">
        <v>9</v>
      </c>
      <c r="AJ188" s="35"/>
      <c r="AK188" s="38" t="s">
        <v>323</v>
      </c>
      <c r="AL188" s="38">
        <f t="shared" si="10"/>
        <v>1</v>
      </c>
      <c r="AM188" s="38" t="s">
        <v>27</v>
      </c>
      <c r="AN188" s="38" t="s">
        <v>680</v>
      </c>
      <c r="AO188" s="37">
        <v>31</v>
      </c>
      <c r="AP188" s="38" t="s">
        <v>677</v>
      </c>
      <c r="AQ188" s="38" t="s">
        <v>694</v>
      </c>
      <c r="AR188" s="38" t="s">
        <v>27</v>
      </c>
      <c r="AS188" s="38" t="s">
        <v>27</v>
      </c>
      <c r="AT188" s="38" t="s">
        <v>692</v>
      </c>
      <c r="AU188" s="38" t="s">
        <v>27</v>
      </c>
      <c r="AV188" s="38" t="s">
        <v>696</v>
      </c>
      <c r="AX188" s="34" t="s">
        <v>748</v>
      </c>
      <c r="AY188">
        <v>9.4930000000000003</v>
      </c>
      <c r="AZ188" s="62">
        <v>14.621</v>
      </c>
      <c r="BA188" s="50">
        <f t="shared" si="11"/>
        <v>0.64927159565009229</v>
      </c>
    </row>
    <row r="189" spans="1:87" ht="14.25" customHeight="1" x14ac:dyDescent="0.25">
      <c r="A189" s="37">
        <v>535</v>
      </c>
      <c r="B189" s="38" t="s">
        <v>78</v>
      </c>
      <c r="C189" s="38" t="s">
        <v>28</v>
      </c>
      <c r="D189" s="38" t="s">
        <v>36</v>
      </c>
      <c r="E189" s="38"/>
      <c r="F189" s="38" t="s">
        <v>32</v>
      </c>
      <c r="G189" s="37">
        <v>66</v>
      </c>
      <c r="H189" s="37">
        <v>56</v>
      </c>
      <c r="I189" s="38" t="s">
        <v>171</v>
      </c>
      <c r="J189" s="37">
        <v>8518124088</v>
      </c>
      <c r="K189" s="37">
        <v>2</v>
      </c>
      <c r="L189" s="37">
        <v>1</v>
      </c>
      <c r="M189" s="40">
        <v>1</v>
      </c>
      <c r="N189" s="35"/>
      <c r="O189" s="35"/>
      <c r="P189" s="40">
        <v>3</v>
      </c>
      <c r="Q189" s="40">
        <v>2</v>
      </c>
      <c r="R189" s="40">
        <v>1</v>
      </c>
      <c r="S189" s="40">
        <v>2</v>
      </c>
      <c r="T189" s="40">
        <v>1</v>
      </c>
      <c r="U189" s="40">
        <v>2</v>
      </c>
      <c r="V189" s="40">
        <v>1.5</v>
      </c>
      <c r="W189" s="38" t="s">
        <v>27</v>
      </c>
      <c r="X189" s="40">
        <v>0.5</v>
      </c>
      <c r="Y189" s="40">
        <v>4</v>
      </c>
      <c r="Z189" s="38">
        <f t="shared" si="8"/>
        <v>18</v>
      </c>
      <c r="AA189" s="38">
        <f t="shared" si="9"/>
        <v>4</v>
      </c>
      <c r="AB189" s="38" t="s">
        <v>27</v>
      </c>
      <c r="AC189" s="38" t="s">
        <v>27</v>
      </c>
      <c r="AD189" s="37">
        <v>0</v>
      </c>
      <c r="AE189" s="37">
        <v>1</v>
      </c>
      <c r="AF189" s="37">
        <v>0</v>
      </c>
      <c r="AG189" s="37">
        <v>2</v>
      </c>
      <c r="AH189" s="38" t="s">
        <v>258</v>
      </c>
      <c r="AI189" s="37">
        <v>9</v>
      </c>
      <c r="AJ189" s="35"/>
      <c r="AK189" s="38" t="s">
        <v>324</v>
      </c>
      <c r="AL189" s="38">
        <f t="shared" si="10"/>
        <v>1</v>
      </c>
      <c r="AM189" s="38" t="s">
        <v>27</v>
      </c>
      <c r="AN189" s="38" t="s">
        <v>680</v>
      </c>
      <c r="AO189" s="37">
        <v>25</v>
      </c>
      <c r="AP189" s="38" t="s">
        <v>677</v>
      </c>
      <c r="AQ189" s="38" t="s">
        <v>725</v>
      </c>
      <c r="AR189" s="38" t="s">
        <v>27</v>
      </c>
      <c r="AS189" s="38" t="s">
        <v>726</v>
      </c>
      <c r="AT189" s="38" t="s">
        <v>27</v>
      </c>
      <c r="AU189" s="38" t="s">
        <v>27</v>
      </c>
      <c r="AV189" s="38" t="s">
        <v>27</v>
      </c>
      <c r="AX189" s="34" t="s">
        <v>746</v>
      </c>
      <c r="AY189">
        <v>3.3689999999999998</v>
      </c>
      <c r="AZ189" s="62">
        <v>3.919</v>
      </c>
      <c r="BA189" s="50">
        <f t="shared" si="11"/>
        <v>0.85965807603980604</v>
      </c>
    </row>
    <row r="190" spans="1:87" ht="14.25" customHeight="1" x14ac:dyDescent="0.25">
      <c r="A190" s="37">
        <v>551</v>
      </c>
      <c r="B190" s="38" t="s">
        <v>78</v>
      </c>
      <c r="C190" s="38" t="s">
        <v>27</v>
      </c>
      <c r="D190" s="38" t="s">
        <v>36</v>
      </c>
      <c r="E190" s="38"/>
      <c r="F190" s="38" t="s">
        <v>32</v>
      </c>
      <c r="G190" s="37">
        <v>66</v>
      </c>
      <c r="H190" s="37">
        <v>56</v>
      </c>
      <c r="I190" s="38" t="s">
        <v>172</v>
      </c>
      <c r="J190" s="37">
        <v>8517821164</v>
      </c>
      <c r="K190" s="37">
        <v>0.28571428571428598</v>
      </c>
      <c r="L190" s="37">
        <v>0.14285714285714299</v>
      </c>
      <c r="M190" s="37">
        <v>1</v>
      </c>
      <c r="N190" s="35"/>
      <c r="O190" s="35"/>
      <c r="P190" s="37">
        <v>1</v>
      </c>
      <c r="Q190" s="39"/>
      <c r="R190" s="40">
        <v>1</v>
      </c>
      <c r="S190" s="39"/>
      <c r="T190" s="37">
        <v>1</v>
      </c>
      <c r="U190" s="39"/>
      <c r="V190" s="39"/>
      <c r="W190" s="38" t="s">
        <v>27</v>
      </c>
      <c r="X190" s="39"/>
      <c r="Y190" s="39"/>
      <c r="Z190" s="38">
        <f t="shared" si="8"/>
        <v>4</v>
      </c>
      <c r="AA190" s="38">
        <f t="shared" si="9"/>
        <v>0</v>
      </c>
      <c r="AB190" s="38" t="s">
        <v>102</v>
      </c>
      <c r="AC190" s="38" t="s">
        <v>27</v>
      </c>
      <c r="AD190" s="37">
        <v>0</v>
      </c>
      <c r="AE190" s="37">
        <v>0</v>
      </c>
      <c r="AF190" s="37">
        <v>0</v>
      </c>
      <c r="AG190" s="37">
        <v>0</v>
      </c>
      <c r="AH190" s="38" t="s">
        <v>258</v>
      </c>
      <c r="AI190" s="37">
        <v>9</v>
      </c>
      <c r="AJ190" s="39"/>
      <c r="AK190" s="38" t="s">
        <v>100</v>
      </c>
      <c r="AL190" s="38">
        <f t="shared" si="10"/>
        <v>1</v>
      </c>
      <c r="AM190" s="38" t="s">
        <v>27</v>
      </c>
      <c r="AN190" s="38" t="s">
        <v>680</v>
      </c>
      <c r="AO190" s="37">
        <v>29</v>
      </c>
      <c r="AP190" s="38" t="s">
        <v>674</v>
      </c>
      <c r="AQ190" s="38" t="s">
        <v>691</v>
      </c>
      <c r="AR190" s="38" t="s">
        <v>695</v>
      </c>
      <c r="AS190" s="38" t="s">
        <v>727</v>
      </c>
      <c r="AT190" s="38" t="s">
        <v>27</v>
      </c>
      <c r="AU190" s="38" t="s">
        <v>27</v>
      </c>
      <c r="AV190" s="38" t="s">
        <v>27</v>
      </c>
      <c r="AX190" s="34" t="s">
        <v>748</v>
      </c>
      <c r="AY190">
        <v>12.016</v>
      </c>
      <c r="AZ190" s="62">
        <v>13.164</v>
      </c>
      <c r="BA190" s="50">
        <f t="shared" si="11"/>
        <v>0.91279246429656646</v>
      </c>
    </row>
    <row r="191" spans="1:87" ht="14.25" customHeight="1" x14ac:dyDescent="0.25">
      <c r="A191" s="37">
        <v>567</v>
      </c>
      <c r="B191" s="38" t="s">
        <v>325</v>
      </c>
      <c r="C191" s="38" t="s">
        <v>28</v>
      </c>
      <c r="D191" s="38" t="s">
        <v>36</v>
      </c>
      <c r="E191" s="38"/>
      <c r="F191" s="38" t="s">
        <v>32</v>
      </c>
      <c r="G191" s="37">
        <v>66</v>
      </c>
      <c r="H191" s="37">
        <v>56</v>
      </c>
      <c r="I191" s="38" t="s">
        <v>173</v>
      </c>
      <c r="J191" s="37">
        <v>79215167188</v>
      </c>
      <c r="K191" s="37">
        <v>2</v>
      </c>
      <c r="L191" s="37">
        <v>1</v>
      </c>
      <c r="M191" s="39"/>
      <c r="N191" s="35"/>
      <c r="O191" s="35"/>
      <c r="P191" s="39"/>
      <c r="Q191" s="39"/>
      <c r="R191" s="35">
        <v>1</v>
      </c>
      <c r="S191" s="39"/>
      <c r="T191" s="39"/>
      <c r="U191" s="39"/>
      <c r="V191" s="39"/>
      <c r="W191" s="38" t="s">
        <v>27</v>
      </c>
      <c r="X191" s="39"/>
      <c r="Y191" s="39"/>
      <c r="Z191" s="38">
        <f t="shared" si="8"/>
        <v>1</v>
      </c>
      <c r="AA191" s="38">
        <f t="shared" si="9"/>
        <v>0</v>
      </c>
      <c r="AB191" s="38" t="s">
        <v>27</v>
      </c>
      <c r="AC191" s="38" t="s">
        <v>27</v>
      </c>
      <c r="AD191" s="37">
        <v>0</v>
      </c>
      <c r="AE191" s="37">
        <v>0</v>
      </c>
      <c r="AF191" s="37">
        <v>0</v>
      </c>
      <c r="AG191" s="37">
        <v>0</v>
      </c>
      <c r="AH191" s="38" t="s">
        <v>258</v>
      </c>
      <c r="AI191" s="37">
        <v>9</v>
      </c>
      <c r="AJ191" s="47"/>
      <c r="AK191" s="38" t="s">
        <v>273</v>
      </c>
      <c r="AL191" s="38">
        <f t="shared" si="10"/>
        <v>1</v>
      </c>
      <c r="AM191" s="38" t="s">
        <v>27</v>
      </c>
      <c r="AN191" s="38" t="s">
        <v>673</v>
      </c>
      <c r="AO191" s="37">
        <v>18</v>
      </c>
      <c r="AP191" s="38" t="s">
        <v>677</v>
      </c>
      <c r="AQ191" s="38" t="s">
        <v>728</v>
      </c>
      <c r="AR191" s="38" t="s">
        <v>27</v>
      </c>
      <c r="AS191" s="38" t="s">
        <v>686</v>
      </c>
      <c r="AT191" s="38" t="s">
        <v>27</v>
      </c>
      <c r="AU191" s="38" t="s">
        <v>27</v>
      </c>
      <c r="AV191" s="38" t="s">
        <v>27</v>
      </c>
      <c r="AX191" s="34" t="s">
        <v>746</v>
      </c>
      <c r="AY191">
        <v>11.506</v>
      </c>
      <c r="AZ191" s="62">
        <v>17.123999999999999</v>
      </c>
      <c r="BA191" s="50">
        <f t="shared" si="11"/>
        <v>0.67192244802616219</v>
      </c>
    </row>
    <row r="192" spans="1:87" ht="14.25" customHeight="1" x14ac:dyDescent="0.25">
      <c r="A192" s="37">
        <v>30</v>
      </c>
      <c r="B192" s="38" t="s">
        <v>78</v>
      </c>
      <c r="C192" s="38" t="s">
        <v>28</v>
      </c>
      <c r="D192" s="38" t="s">
        <v>37</v>
      </c>
      <c r="E192" s="38"/>
      <c r="F192" s="38" t="s">
        <v>30</v>
      </c>
      <c r="G192" s="37">
        <v>69</v>
      </c>
      <c r="H192" s="37">
        <v>104</v>
      </c>
      <c r="I192" s="38" t="s">
        <v>98</v>
      </c>
      <c r="J192" s="37">
        <v>871611960</v>
      </c>
      <c r="K192" s="37">
        <v>3.8</v>
      </c>
      <c r="L192" s="37">
        <v>0.38</v>
      </c>
      <c r="M192" s="47"/>
      <c r="N192" s="35"/>
      <c r="O192" s="35"/>
      <c r="P192" s="47"/>
      <c r="Q192" s="47"/>
      <c r="R192" s="47">
        <v>1</v>
      </c>
      <c r="S192" s="47"/>
      <c r="T192" s="47"/>
      <c r="U192" s="47"/>
      <c r="V192" s="47"/>
      <c r="W192" s="38" t="s">
        <v>27</v>
      </c>
      <c r="X192" s="47"/>
      <c r="Y192" s="47"/>
      <c r="Z192" s="38">
        <f t="shared" si="8"/>
        <v>1</v>
      </c>
      <c r="AA192" s="38">
        <f t="shared" si="9"/>
        <v>0</v>
      </c>
      <c r="AB192" s="38" t="s">
        <v>27</v>
      </c>
      <c r="AC192" s="38" t="s">
        <v>257</v>
      </c>
      <c r="AD192" s="37">
        <v>0</v>
      </c>
      <c r="AE192" s="37">
        <v>0</v>
      </c>
      <c r="AF192" s="37">
        <v>0</v>
      </c>
      <c r="AG192" s="37">
        <v>0</v>
      </c>
      <c r="AH192" s="38" t="s">
        <v>381</v>
      </c>
      <c r="AI192" s="37">
        <v>16</v>
      </c>
      <c r="AJ192" s="47"/>
      <c r="AK192" s="38" t="s">
        <v>415</v>
      </c>
      <c r="AL192" s="38">
        <f t="shared" si="10"/>
        <v>1</v>
      </c>
      <c r="AM192" s="38" t="s">
        <v>27</v>
      </c>
      <c r="AN192" s="38" t="s">
        <v>673</v>
      </c>
      <c r="AO192" s="37">
        <v>28</v>
      </c>
      <c r="AP192" s="38" t="s">
        <v>677</v>
      </c>
      <c r="AQ192" s="38" t="s">
        <v>685</v>
      </c>
      <c r="AR192" s="38" t="s">
        <v>27</v>
      </c>
      <c r="AS192" s="38" t="s">
        <v>686</v>
      </c>
      <c r="AT192" s="38" t="s">
        <v>27</v>
      </c>
      <c r="AU192" s="38" t="s">
        <v>27</v>
      </c>
      <c r="AV192" s="38" t="s">
        <v>27</v>
      </c>
      <c r="AW192" s="34"/>
      <c r="AX192" s="34" t="s">
        <v>748</v>
      </c>
      <c r="AY192" s="120">
        <v>1.109</v>
      </c>
      <c r="AZ192" s="62">
        <v>2.6850000000000001</v>
      </c>
      <c r="BA192" s="50">
        <f t="shared" si="11"/>
        <v>0.41303538175046556</v>
      </c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</row>
    <row r="193" spans="1:87" ht="14.25" customHeight="1" x14ac:dyDescent="0.25">
      <c r="A193" s="37">
        <v>46</v>
      </c>
      <c r="B193" s="38" t="s">
        <v>78</v>
      </c>
      <c r="C193" s="38" t="s">
        <v>28</v>
      </c>
      <c r="D193" s="38" t="s">
        <v>37</v>
      </c>
      <c r="E193" s="38"/>
      <c r="F193" s="38" t="s">
        <v>30</v>
      </c>
      <c r="G193" s="37">
        <v>69</v>
      </c>
      <c r="H193" s="37">
        <v>104</v>
      </c>
      <c r="I193" s="38" t="s">
        <v>101</v>
      </c>
      <c r="J193" s="37">
        <v>17888851</v>
      </c>
      <c r="K193" s="37">
        <v>4.4000000000000004</v>
      </c>
      <c r="L193" s="37">
        <v>0.44</v>
      </c>
      <c r="M193" s="39"/>
      <c r="N193" s="35"/>
      <c r="O193" s="39"/>
      <c r="P193" s="39"/>
      <c r="Q193" s="39"/>
      <c r="R193" s="35">
        <v>1</v>
      </c>
      <c r="S193" s="39"/>
      <c r="T193" s="39"/>
      <c r="U193" s="39"/>
      <c r="V193" s="39"/>
      <c r="W193" s="38" t="s">
        <v>27</v>
      </c>
      <c r="X193" s="39"/>
      <c r="Y193" s="39"/>
      <c r="Z193" s="38">
        <f t="shared" si="8"/>
        <v>1</v>
      </c>
      <c r="AA193" s="38">
        <f t="shared" si="9"/>
        <v>0</v>
      </c>
      <c r="AB193" s="38" t="s">
        <v>102</v>
      </c>
      <c r="AC193" s="38" t="s">
        <v>257</v>
      </c>
      <c r="AD193" s="37">
        <v>0</v>
      </c>
      <c r="AE193" s="37">
        <v>0</v>
      </c>
      <c r="AF193" s="37">
        <v>0</v>
      </c>
      <c r="AG193" s="37">
        <v>0</v>
      </c>
      <c r="AH193" s="38" t="s">
        <v>381</v>
      </c>
      <c r="AI193" s="37">
        <v>16</v>
      </c>
      <c r="AJ193" s="47"/>
      <c r="AK193" s="38" t="s">
        <v>416</v>
      </c>
      <c r="AL193" s="38">
        <f t="shared" si="10"/>
        <v>1</v>
      </c>
      <c r="AM193" s="38" t="s">
        <v>27</v>
      </c>
      <c r="AN193" s="38" t="s">
        <v>680</v>
      </c>
      <c r="AO193" s="37">
        <v>30</v>
      </c>
      <c r="AP193" s="38" t="s">
        <v>674</v>
      </c>
      <c r="AQ193" s="38" t="s">
        <v>687</v>
      </c>
      <c r="AR193" s="38" t="s">
        <v>27</v>
      </c>
      <c r="AS193" s="38" t="s">
        <v>688</v>
      </c>
      <c r="AT193" s="38" t="s">
        <v>27</v>
      </c>
      <c r="AU193" s="38" t="s">
        <v>27</v>
      </c>
      <c r="AV193" s="38" t="s">
        <v>27</v>
      </c>
      <c r="AW193" s="34"/>
      <c r="AX193" s="34" t="s">
        <v>748</v>
      </c>
      <c r="AY193" s="120">
        <v>4.5170000000000003</v>
      </c>
      <c r="AZ193" s="62">
        <v>4.8490000000000002</v>
      </c>
      <c r="BA193" s="50">
        <f t="shared" si="11"/>
        <v>0.93153227469581357</v>
      </c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</row>
    <row r="194" spans="1:87" ht="14.25" customHeight="1" x14ac:dyDescent="0.25">
      <c r="A194" s="37">
        <v>62</v>
      </c>
      <c r="B194" s="38" t="s">
        <v>78</v>
      </c>
      <c r="C194" s="38" t="s">
        <v>28</v>
      </c>
      <c r="D194" s="38" t="s">
        <v>37</v>
      </c>
      <c r="E194" s="38"/>
      <c r="F194" s="38" t="s">
        <v>30</v>
      </c>
      <c r="G194" s="37">
        <v>69</v>
      </c>
      <c r="H194" s="37">
        <v>104</v>
      </c>
      <c r="I194" s="38" t="s">
        <v>104</v>
      </c>
      <c r="J194" s="37">
        <v>134766397</v>
      </c>
      <c r="K194" s="37">
        <v>4.4000000000000004</v>
      </c>
      <c r="L194" s="37">
        <v>0.44</v>
      </c>
      <c r="M194" s="39"/>
      <c r="N194" s="47"/>
      <c r="O194" s="47"/>
      <c r="P194" s="39"/>
      <c r="Q194" s="39"/>
      <c r="R194" s="47">
        <v>1</v>
      </c>
      <c r="S194" s="39"/>
      <c r="T194" s="39"/>
      <c r="U194" s="39"/>
      <c r="V194" s="39"/>
      <c r="W194" s="38" t="s">
        <v>27</v>
      </c>
      <c r="X194" s="39"/>
      <c r="Y194" s="39"/>
      <c r="Z194" s="38">
        <f t="shared" ref="Z194:Z257" si="12">SUM(M194:Y194)</f>
        <v>1</v>
      </c>
      <c r="AA194" s="38">
        <f t="shared" ref="AA194:AA257" si="13">SUM(U194:X194)</f>
        <v>0</v>
      </c>
      <c r="AB194" s="38" t="s">
        <v>102</v>
      </c>
      <c r="AC194" s="38" t="s">
        <v>257</v>
      </c>
      <c r="AD194" s="37">
        <v>0</v>
      </c>
      <c r="AE194" s="37">
        <v>0</v>
      </c>
      <c r="AF194" s="37">
        <v>0</v>
      </c>
      <c r="AG194" s="37">
        <v>0</v>
      </c>
      <c r="AH194" s="38" t="s">
        <v>381</v>
      </c>
      <c r="AI194" s="37">
        <v>16</v>
      </c>
      <c r="AJ194" s="47"/>
      <c r="AK194" s="38" t="s">
        <v>417</v>
      </c>
      <c r="AL194" s="38">
        <f t="shared" ref="AL194:AL257" si="14">IF(OR(NOT(ISBLANK(V194)),NOT(ISBLANK(W194)),NOT(ISBLANK(X194)),NOT(ISBLANK(Y194)),AD194=2,AD194=3),1,0)</f>
        <v>1</v>
      </c>
      <c r="AM194" s="38" t="s">
        <v>27</v>
      </c>
      <c r="AN194" s="38" t="s">
        <v>673</v>
      </c>
      <c r="AO194" s="37">
        <v>20</v>
      </c>
      <c r="AP194" s="38" t="s">
        <v>674</v>
      </c>
      <c r="AQ194" s="38" t="s">
        <v>689</v>
      </c>
      <c r="AR194" s="38" t="s">
        <v>27</v>
      </c>
      <c r="AS194" s="38" t="s">
        <v>27</v>
      </c>
      <c r="AT194" s="38" t="s">
        <v>27</v>
      </c>
      <c r="AU194" s="38" t="s">
        <v>27</v>
      </c>
      <c r="AV194" s="38" t="s">
        <v>27</v>
      </c>
      <c r="AW194" s="34"/>
      <c r="AX194" s="34" t="s">
        <v>746</v>
      </c>
      <c r="AY194" s="120">
        <v>1.6109999999999998</v>
      </c>
      <c r="AZ194" s="62">
        <v>2.9569999999999999</v>
      </c>
      <c r="BA194" s="50">
        <f t="shared" si="11"/>
        <v>0.54480892796753466</v>
      </c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</row>
    <row r="195" spans="1:87" ht="14.25" customHeight="1" x14ac:dyDescent="0.25">
      <c r="A195" s="37">
        <v>85</v>
      </c>
      <c r="B195" s="38" t="s">
        <v>78</v>
      </c>
      <c r="C195" s="38" t="s">
        <v>26</v>
      </c>
      <c r="D195" s="38" t="s">
        <v>37</v>
      </c>
      <c r="E195" s="38"/>
      <c r="F195" s="38" t="s">
        <v>30</v>
      </c>
      <c r="G195" s="37">
        <v>69</v>
      </c>
      <c r="H195" s="37">
        <v>104</v>
      </c>
      <c r="I195" s="38" t="s">
        <v>106</v>
      </c>
      <c r="J195" s="37">
        <v>90153375</v>
      </c>
      <c r="K195" s="37">
        <v>3.7333333333333298</v>
      </c>
      <c r="L195" s="37">
        <v>0.37333333333333302</v>
      </c>
      <c r="M195" s="37">
        <v>6</v>
      </c>
      <c r="N195" s="35"/>
      <c r="O195" s="40">
        <v>3</v>
      </c>
      <c r="P195" s="37">
        <v>17</v>
      </c>
      <c r="Q195" s="37">
        <v>11</v>
      </c>
      <c r="R195" s="37">
        <v>1</v>
      </c>
      <c r="S195" s="37">
        <v>11</v>
      </c>
      <c r="T195" s="37">
        <v>1</v>
      </c>
      <c r="U195" s="37">
        <v>4</v>
      </c>
      <c r="V195" s="37">
        <v>4</v>
      </c>
      <c r="W195" s="38" t="s">
        <v>27</v>
      </c>
      <c r="X195" s="37">
        <v>3</v>
      </c>
      <c r="Y195" s="37">
        <v>11</v>
      </c>
      <c r="Z195" s="38">
        <f t="shared" si="12"/>
        <v>72</v>
      </c>
      <c r="AA195" s="38">
        <f t="shared" si="13"/>
        <v>11</v>
      </c>
      <c r="AB195" s="38" t="s">
        <v>765</v>
      </c>
      <c r="AC195" s="38" t="s">
        <v>27</v>
      </c>
      <c r="AD195" s="37">
        <v>10</v>
      </c>
      <c r="AE195" s="37">
        <v>20</v>
      </c>
      <c r="AF195" s="37">
        <v>3</v>
      </c>
      <c r="AG195" s="37">
        <v>45</v>
      </c>
      <c r="AH195" s="38" t="s">
        <v>418</v>
      </c>
      <c r="AI195" s="37">
        <v>8</v>
      </c>
      <c r="AJ195" s="40">
        <v>1</v>
      </c>
      <c r="AK195" s="38" t="s">
        <v>419</v>
      </c>
      <c r="AL195" s="38">
        <f t="shared" si="14"/>
        <v>1</v>
      </c>
      <c r="AM195" s="38" t="s">
        <v>27</v>
      </c>
      <c r="AN195" s="38" t="s">
        <v>673</v>
      </c>
      <c r="AO195" s="37">
        <v>18</v>
      </c>
      <c r="AP195" s="38" t="s">
        <v>677</v>
      </c>
      <c r="AQ195" s="38" t="s">
        <v>690</v>
      </c>
      <c r="AR195" s="38" t="s">
        <v>27</v>
      </c>
      <c r="AS195" s="38" t="s">
        <v>27</v>
      </c>
      <c r="AT195" s="38" t="s">
        <v>27</v>
      </c>
      <c r="AU195" s="38" t="s">
        <v>27</v>
      </c>
      <c r="AV195" s="38" t="s">
        <v>27</v>
      </c>
      <c r="AW195" s="34"/>
      <c r="AX195" s="34" t="s">
        <v>747</v>
      </c>
      <c r="AY195" s="120">
        <v>16.987000000000002</v>
      </c>
      <c r="AZ195" s="62">
        <v>20.183</v>
      </c>
      <c r="BA195" s="50">
        <f t="shared" ref="BA195:BA258" si="15">AY195/AZ195</f>
        <v>0.84164891245107276</v>
      </c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</row>
    <row r="196" spans="1:87" ht="14.25" customHeight="1" x14ac:dyDescent="0.25">
      <c r="A196" s="37">
        <v>112</v>
      </c>
      <c r="B196" s="38" t="s">
        <v>78</v>
      </c>
      <c r="C196" s="38" t="s">
        <v>28</v>
      </c>
      <c r="D196" s="38" t="s">
        <v>37</v>
      </c>
      <c r="E196" s="38"/>
      <c r="F196" s="38" t="s">
        <v>30</v>
      </c>
      <c r="G196" s="37">
        <v>69</v>
      </c>
      <c r="H196" s="37">
        <v>104</v>
      </c>
      <c r="I196" s="38" t="s">
        <v>114</v>
      </c>
      <c r="J196" s="37">
        <v>17888853</v>
      </c>
      <c r="K196" s="37">
        <v>3.4</v>
      </c>
      <c r="L196" s="37">
        <v>0.34</v>
      </c>
      <c r="M196" s="39"/>
      <c r="N196" s="39"/>
      <c r="O196" s="39"/>
      <c r="P196" s="39"/>
      <c r="Q196" s="39"/>
      <c r="R196" s="35">
        <v>1</v>
      </c>
      <c r="S196" s="39"/>
      <c r="T196" s="39"/>
      <c r="U196" s="39"/>
      <c r="V196" s="39"/>
      <c r="W196" s="38" t="s">
        <v>27</v>
      </c>
      <c r="X196" s="39"/>
      <c r="Y196" s="39"/>
      <c r="Z196" s="38">
        <f t="shared" si="12"/>
        <v>1</v>
      </c>
      <c r="AA196" s="38">
        <f t="shared" si="13"/>
        <v>0</v>
      </c>
      <c r="AB196" s="38" t="s">
        <v>99</v>
      </c>
      <c r="AC196" s="38" t="s">
        <v>257</v>
      </c>
      <c r="AD196" s="37">
        <v>0</v>
      </c>
      <c r="AE196" s="37">
        <v>0</v>
      </c>
      <c r="AF196" s="37">
        <v>0</v>
      </c>
      <c r="AG196" s="37">
        <v>0</v>
      </c>
      <c r="AH196" s="38" t="s">
        <v>381</v>
      </c>
      <c r="AI196" s="37">
        <v>16</v>
      </c>
      <c r="AJ196" s="39"/>
      <c r="AK196" s="38" t="s">
        <v>100</v>
      </c>
      <c r="AL196" s="38">
        <f t="shared" si="14"/>
        <v>1</v>
      </c>
      <c r="AM196" s="38" t="s">
        <v>27</v>
      </c>
      <c r="AN196" s="38" t="s">
        <v>680</v>
      </c>
      <c r="AO196" s="37">
        <v>30</v>
      </c>
      <c r="AP196" s="38" t="s">
        <v>674</v>
      </c>
      <c r="AQ196" s="38" t="s">
        <v>687</v>
      </c>
      <c r="AR196" s="38" t="s">
        <v>27</v>
      </c>
      <c r="AS196" s="38" t="s">
        <v>688</v>
      </c>
      <c r="AT196" s="38" t="s">
        <v>27</v>
      </c>
      <c r="AU196" s="38" t="s">
        <v>27</v>
      </c>
      <c r="AV196" s="38" t="s">
        <v>27</v>
      </c>
      <c r="AW196" s="34"/>
      <c r="AX196" s="34" t="s">
        <v>748</v>
      </c>
      <c r="AY196" s="120">
        <v>1.6230000000000002</v>
      </c>
      <c r="AZ196" s="62">
        <v>1.895</v>
      </c>
      <c r="BA196" s="50">
        <f t="shared" si="15"/>
        <v>0.85646437994722968</v>
      </c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</row>
    <row r="197" spans="1:87" ht="14.25" customHeight="1" x14ac:dyDescent="0.25">
      <c r="A197" s="37">
        <v>159</v>
      </c>
      <c r="B197" s="38" t="s">
        <v>78</v>
      </c>
      <c r="C197" s="38" t="s">
        <v>26</v>
      </c>
      <c r="D197" s="38" t="s">
        <v>37</v>
      </c>
      <c r="E197" s="38"/>
      <c r="F197" s="38" t="s">
        <v>30</v>
      </c>
      <c r="G197" s="37">
        <v>69</v>
      </c>
      <c r="H197" s="37">
        <v>104</v>
      </c>
      <c r="I197" s="38" t="s">
        <v>121</v>
      </c>
      <c r="J197" s="37">
        <v>8870124178</v>
      </c>
      <c r="K197" s="37">
        <v>3.7333333333333298</v>
      </c>
      <c r="L197" s="37">
        <v>0.37333333333333302</v>
      </c>
      <c r="M197" s="47"/>
      <c r="N197" s="35"/>
      <c r="O197" s="35"/>
      <c r="P197" s="47"/>
      <c r="Q197" s="47"/>
      <c r="R197" s="47">
        <v>1</v>
      </c>
      <c r="S197" s="47"/>
      <c r="T197" s="47"/>
      <c r="U197" s="47"/>
      <c r="V197" s="47"/>
      <c r="W197" s="38" t="s">
        <v>27</v>
      </c>
      <c r="X197" s="47"/>
      <c r="Y197" s="47"/>
      <c r="Z197" s="38">
        <f t="shared" si="12"/>
        <v>1</v>
      </c>
      <c r="AA197" s="38">
        <f t="shared" si="13"/>
        <v>0</v>
      </c>
      <c r="AB197" s="38" t="s">
        <v>765</v>
      </c>
      <c r="AC197" s="38" t="s">
        <v>27</v>
      </c>
      <c r="AD197" s="37">
        <v>0</v>
      </c>
      <c r="AE197" s="37">
        <v>0</v>
      </c>
      <c r="AF197" s="37">
        <v>0</v>
      </c>
      <c r="AG197" s="37">
        <v>0</v>
      </c>
      <c r="AH197" s="38" t="s">
        <v>381</v>
      </c>
      <c r="AI197" s="37">
        <v>16</v>
      </c>
      <c r="AJ197" s="47"/>
      <c r="AK197" s="38" t="s">
        <v>115</v>
      </c>
      <c r="AL197" s="38">
        <f t="shared" si="14"/>
        <v>1</v>
      </c>
      <c r="AM197" s="38" t="s">
        <v>27</v>
      </c>
      <c r="AN197" s="38" t="s">
        <v>673</v>
      </c>
      <c r="AO197" s="37">
        <v>21</v>
      </c>
      <c r="AP197" s="38" t="s">
        <v>677</v>
      </c>
      <c r="AQ197" s="38" t="s">
        <v>693</v>
      </c>
      <c r="AR197" s="38" t="s">
        <v>27</v>
      </c>
      <c r="AS197" s="38" t="s">
        <v>27</v>
      </c>
      <c r="AT197" s="38" t="s">
        <v>27</v>
      </c>
      <c r="AU197" s="38" t="s">
        <v>27</v>
      </c>
      <c r="AV197" s="38" t="s">
        <v>27</v>
      </c>
      <c r="AW197" s="34"/>
      <c r="AX197" s="34" t="s">
        <v>746</v>
      </c>
      <c r="AY197" s="120">
        <v>5.7640000000000002</v>
      </c>
      <c r="AZ197" s="62">
        <v>6.7960000000000003</v>
      </c>
      <c r="BA197" s="50">
        <f t="shared" si="15"/>
        <v>0.84814596821659805</v>
      </c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</row>
    <row r="198" spans="1:87" ht="14.25" customHeight="1" x14ac:dyDescent="0.25">
      <c r="A198" s="37">
        <v>175</v>
      </c>
      <c r="B198" s="38" t="s">
        <v>78</v>
      </c>
      <c r="C198" s="38" t="s">
        <v>28</v>
      </c>
      <c r="D198" s="38" t="s">
        <v>37</v>
      </c>
      <c r="E198" s="38"/>
      <c r="F198" s="38" t="s">
        <v>30</v>
      </c>
      <c r="G198" s="37">
        <v>69</v>
      </c>
      <c r="H198" s="37">
        <v>104</v>
      </c>
      <c r="I198" s="38" t="s">
        <v>122</v>
      </c>
      <c r="J198" s="37">
        <v>10184154</v>
      </c>
      <c r="K198" s="37">
        <v>4.4000000000000004</v>
      </c>
      <c r="L198" s="37">
        <v>0.44</v>
      </c>
      <c r="M198" s="37">
        <v>1</v>
      </c>
      <c r="N198" s="35"/>
      <c r="O198" s="40">
        <v>2</v>
      </c>
      <c r="P198" s="37">
        <v>5</v>
      </c>
      <c r="Q198" s="37">
        <v>3</v>
      </c>
      <c r="R198" s="37">
        <v>3</v>
      </c>
      <c r="S198" s="37">
        <v>3</v>
      </c>
      <c r="T198" s="37">
        <v>1</v>
      </c>
      <c r="U198" s="40">
        <v>1</v>
      </c>
      <c r="V198" s="37">
        <v>1.5</v>
      </c>
      <c r="W198" s="38" t="s">
        <v>27</v>
      </c>
      <c r="X198" s="40">
        <v>0.5</v>
      </c>
      <c r="Y198" s="37">
        <v>3</v>
      </c>
      <c r="Z198" s="38">
        <f t="shared" si="12"/>
        <v>24</v>
      </c>
      <c r="AA198" s="38">
        <f t="shared" si="13"/>
        <v>3</v>
      </c>
      <c r="AB198" s="38" t="s">
        <v>102</v>
      </c>
      <c r="AC198" s="38" t="s">
        <v>27</v>
      </c>
      <c r="AD198" s="37">
        <v>8</v>
      </c>
      <c r="AE198" s="37">
        <v>1</v>
      </c>
      <c r="AF198" s="37">
        <v>0</v>
      </c>
      <c r="AG198" s="37">
        <v>14</v>
      </c>
      <c r="AH198" s="38" t="s">
        <v>423</v>
      </c>
      <c r="AI198" s="37">
        <v>12</v>
      </c>
      <c r="AJ198" s="35"/>
      <c r="AK198" s="38" t="s">
        <v>424</v>
      </c>
      <c r="AL198" s="38">
        <f t="shared" si="14"/>
        <v>1</v>
      </c>
      <c r="AM198" s="38" t="s">
        <v>27</v>
      </c>
      <c r="AN198" s="38" t="s">
        <v>680</v>
      </c>
      <c r="AO198" s="37">
        <v>25</v>
      </c>
      <c r="AP198" s="38" t="s">
        <v>677</v>
      </c>
      <c r="AQ198" s="38" t="s">
        <v>694</v>
      </c>
      <c r="AR198" s="38" t="s">
        <v>27</v>
      </c>
      <c r="AS198" s="38" t="s">
        <v>27</v>
      </c>
      <c r="AT198" s="38" t="s">
        <v>692</v>
      </c>
      <c r="AU198" s="38" t="s">
        <v>27</v>
      </c>
      <c r="AV198" s="38" t="s">
        <v>27</v>
      </c>
      <c r="AW198" s="34"/>
      <c r="AX198" s="34" t="s">
        <v>748</v>
      </c>
      <c r="AY198" s="120">
        <v>1.5960000000000001</v>
      </c>
      <c r="AZ198" s="62">
        <v>11.795999999999999</v>
      </c>
      <c r="BA198" s="50">
        <f t="shared" si="15"/>
        <v>0.13530010172939982</v>
      </c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</row>
    <row r="199" spans="1:87" ht="14.25" customHeight="1" x14ac:dyDescent="0.25">
      <c r="A199" s="37">
        <v>191</v>
      </c>
      <c r="B199" s="38" t="s">
        <v>78</v>
      </c>
      <c r="C199" s="38" t="s">
        <v>26</v>
      </c>
      <c r="D199" s="38" t="s">
        <v>37</v>
      </c>
      <c r="E199" s="38"/>
      <c r="F199" s="38" t="s">
        <v>30</v>
      </c>
      <c r="G199" s="37">
        <v>69</v>
      </c>
      <c r="H199" s="37">
        <v>104</v>
      </c>
      <c r="I199" s="38" t="s">
        <v>124</v>
      </c>
      <c r="J199" s="37">
        <v>1391113645</v>
      </c>
      <c r="K199" s="37">
        <v>4.1333333333333302</v>
      </c>
      <c r="L199" s="37">
        <v>0.413333333333333</v>
      </c>
      <c r="M199" s="37">
        <v>4</v>
      </c>
      <c r="N199" s="35"/>
      <c r="O199" s="39"/>
      <c r="P199" s="37">
        <v>7</v>
      </c>
      <c r="Q199" s="37">
        <v>3</v>
      </c>
      <c r="R199" s="40">
        <v>6</v>
      </c>
      <c r="S199" s="37">
        <v>3</v>
      </c>
      <c r="T199" s="37">
        <v>1</v>
      </c>
      <c r="U199" s="37">
        <v>1</v>
      </c>
      <c r="V199" s="39"/>
      <c r="W199" s="38" t="s">
        <v>27</v>
      </c>
      <c r="X199" s="39"/>
      <c r="Y199" s="37">
        <v>1</v>
      </c>
      <c r="Z199" s="38">
        <f t="shared" si="12"/>
        <v>26</v>
      </c>
      <c r="AA199" s="38">
        <f t="shared" si="13"/>
        <v>1</v>
      </c>
      <c r="AB199" s="38" t="s">
        <v>27</v>
      </c>
      <c r="AC199" s="38" t="s">
        <v>27</v>
      </c>
      <c r="AD199" s="37">
        <v>4</v>
      </c>
      <c r="AE199" s="37">
        <v>1</v>
      </c>
      <c r="AF199" s="37">
        <v>0</v>
      </c>
      <c r="AG199" s="37">
        <v>6</v>
      </c>
      <c r="AH199" s="38" t="s">
        <v>381</v>
      </c>
      <c r="AI199" s="37">
        <v>16</v>
      </c>
      <c r="AJ199" s="39"/>
      <c r="AK199" s="38" t="s">
        <v>425</v>
      </c>
      <c r="AL199" s="38">
        <f t="shared" si="14"/>
        <v>1</v>
      </c>
      <c r="AM199" s="38" t="s">
        <v>27</v>
      </c>
      <c r="AN199" s="38" t="s">
        <v>680</v>
      </c>
      <c r="AO199" s="37">
        <v>24</v>
      </c>
      <c r="AP199" s="38" t="s">
        <v>677</v>
      </c>
      <c r="AQ199" s="38" t="s">
        <v>691</v>
      </c>
      <c r="AR199" s="38" t="s">
        <v>695</v>
      </c>
      <c r="AS199" s="38" t="s">
        <v>27</v>
      </c>
      <c r="AT199" s="38" t="s">
        <v>692</v>
      </c>
      <c r="AU199" s="38" t="s">
        <v>695</v>
      </c>
      <c r="AV199" s="38" t="s">
        <v>27</v>
      </c>
      <c r="AW199" s="34"/>
      <c r="AX199" s="34" t="s">
        <v>747</v>
      </c>
      <c r="AY199" s="120">
        <v>14.393000000000001</v>
      </c>
      <c r="AZ199" s="62">
        <v>21.033000000000001</v>
      </c>
      <c r="BA199" s="50">
        <f t="shared" si="15"/>
        <v>0.68430561498597442</v>
      </c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</row>
    <row r="200" spans="1:87" ht="14.25" customHeight="1" x14ac:dyDescent="0.25">
      <c r="A200" s="37">
        <v>207</v>
      </c>
      <c r="B200" s="38" t="s">
        <v>78</v>
      </c>
      <c r="C200" s="38" t="s">
        <v>26</v>
      </c>
      <c r="D200" s="38" t="s">
        <v>37</v>
      </c>
      <c r="E200" s="38"/>
      <c r="F200" s="38" t="s">
        <v>30</v>
      </c>
      <c r="G200" s="37">
        <v>69</v>
      </c>
      <c r="H200" s="37">
        <v>104</v>
      </c>
      <c r="I200" s="38" t="s">
        <v>126</v>
      </c>
      <c r="J200" s="37">
        <v>8916155192</v>
      </c>
      <c r="K200" s="37">
        <v>4.8</v>
      </c>
      <c r="L200" s="37">
        <v>0.48</v>
      </c>
      <c r="M200" s="47"/>
      <c r="N200" s="35"/>
      <c r="O200" s="35"/>
      <c r="P200" s="47"/>
      <c r="Q200" s="35"/>
      <c r="R200" s="47">
        <v>1</v>
      </c>
      <c r="S200" s="35"/>
      <c r="T200" s="47"/>
      <c r="U200" s="35"/>
      <c r="V200" s="35"/>
      <c r="W200" s="38" t="s">
        <v>27</v>
      </c>
      <c r="X200" s="35"/>
      <c r="Y200" s="35"/>
      <c r="Z200" s="38">
        <f t="shared" si="12"/>
        <v>1</v>
      </c>
      <c r="AA200" s="38">
        <f t="shared" si="13"/>
        <v>0</v>
      </c>
      <c r="AB200" s="38" t="s">
        <v>89</v>
      </c>
      <c r="AC200" s="38" t="s">
        <v>27</v>
      </c>
      <c r="AD200" s="37">
        <v>0</v>
      </c>
      <c r="AE200" s="37">
        <v>0</v>
      </c>
      <c r="AF200" s="37">
        <v>0</v>
      </c>
      <c r="AG200" s="37">
        <v>0</v>
      </c>
      <c r="AH200" s="38" t="s">
        <v>381</v>
      </c>
      <c r="AI200" s="37">
        <v>16</v>
      </c>
      <c r="AJ200" s="35"/>
      <c r="AK200" s="38" t="s">
        <v>91</v>
      </c>
      <c r="AL200" s="38">
        <f t="shared" si="14"/>
        <v>1</v>
      </c>
      <c r="AM200" s="38" t="s">
        <v>27</v>
      </c>
      <c r="AN200" s="38" t="s">
        <v>680</v>
      </c>
      <c r="AO200" s="37">
        <v>30</v>
      </c>
      <c r="AP200" s="38" t="s">
        <v>677</v>
      </c>
      <c r="AQ200" s="38" t="s">
        <v>697</v>
      </c>
      <c r="AR200" s="38" t="s">
        <v>27</v>
      </c>
      <c r="AS200" s="38" t="s">
        <v>27</v>
      </c>
      <c r="AT200" s="38" t="s">
        <v>27</v>
      </c>
      <c r="AU200" s="38" t="s">
        <v>27</v>
      </c>
      <c r="AV200" s="38" t="s">
        <v>27</v>
      </c>
      <c r="AW200" s="34"/>
      <c r="AX200" s="34" t="s">
        <v>747</v>
      </c>
      <c r="AY200" s="120">
        <v>7.9469999999999992</v>
      </c>
      <c r="AZ200" s="62">
        <v>8.8060000000000009</v>
      </c>
      <c r="BA200" s="50">
        <f t="shared" si="15"/>
        <v>0.90245287304110811</v>
      </c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</row>
    <row r="201" spans="1:87" ht="14.25" customHeight="1" x14ac:dyDescent="0.25">
      <c r="A201" s="37">
        <v>223</v>
      </c>
      <c r="B201" s="38" t="s">
        <v>78</v>
      </c>
      <c r="C201" s="38" t="s">
        <v>26</v>
      </c>
      <c r="D201" s="38" t="s">
        <v>37</v>
      </c>
      <c r="E201" s="38"/>
      <c r="F201" s="38" t="s">
        <v>30</v>
      </c>
      <c r="G201" s="37">
        <v>69</v>
      </c>
      <c r="H201" s="37">
        <v>104</v>
      </c>
      <c r="I201" s="38" t="s">
        <v>128</v>
      </c>
      <c r="J201" s="37">
        <v>9591208203</v>
      </c>
      <c r="K201" s="37">
        <v>4.8</v>
      </c>
      <c r="L201" s="37">
        <v>0.48</v>
      </c>
      <c r="M201" s="40">
        <v>8</v>
      </c>
      <c r="N201" s="35"/>
      <c r="O201" s="47"/>
      <c r="P201" s="40">
        <v>19</v>
      </c>
      <c r="Q201" s="40">
        <v>10</v>
      </c>
      <c r="R201" s="40">
        <v>3</v>
      </c>
      <c r="S201" s="40">
        <v>10</v>
      </c>
      <c r="T201" s="40">
        <v>1</v>
      </c>
      <c r="U201" s="40">
        <v>3</v>
      </c>
      <c r="V201" s="40">
        <v>4</v>
      </c>
      <c r="W201" s="38" t="s">
        <v>27</v>
      </c>
      <c r="X201" s="40">
        <v>1</v>
      </c>
      <c r="Y201" s="40">
        <v>8</v>
      </c>
      <c r="Z201" s="38">
        <f t="shared" si="12"/>
        <v>67</v>
      </c>
      <c r="AA201" s="38">
        <f t="shared" si="13"/>
        <v>8</v>
      </c>
      <c r="AB201" s="38" t="s">
        <v>89</v>
      </c>
      <c r="AC201" s="38" t="s">
        <v>27</v>
      </c>
      <c r="AD201" s="37">
        <v>9</v>
      </c>
      <c r="AE201" s="37">
        <v>4</v>
      </c>
      <c r="AF201" s="37">
        <v>0</v>
      </c>
      <c r="AG201" s="37">
        <v>14</v>
      </c>
      <c r="AH201" s="38" t="s">
        <v>381</v>
      </c>
      <c r="AI201" s="37">
        <v>16</v>
      </c>
      <c r="AJ201" s="35"/>
      <c r="AK201" s="38" t="s">
        <v>426</v>
      </c>
      <c r="AL201" s="38">
        <f t="shared" si="14"/>
        <v>1</v>
      </c>
      <c r="AM201" s="38" t="s">
        <v>27</v>
      </c>
      <c r="AN201" s="38" t="s">
        <v>680</v>
      </c>
      <c r="AO201" s="37">
        <v>33</v>
      </c>
      <c r="AP201" s="38" t="s">
        <v>677</v>
      </c>
      <c r="AQ201" s="38" t="s">
        <v>698</v>
      </c>
      <c r="AR201" s="38" t="s">
        <v>27</v>
      </c>
      <c r="AS201" s="38" t="s">
        <v>699</v>
      </c>
      <c r="AT201" s="38" t="s">
        <v>27</v>
      </c>
      <c r="AU201" s="38" t="s">
        <v>27</v>
      </c>
      <c r="AV201" s="38" t="s">
        <v>27</v>
      </c>
      <c r="AW201" s="34"/>
      <c r="AX201" s="34" t="s">
        <v>747</v>
      </c>
      <c r="AY201" s="120">
        <v>10.584999999999999</v>
      </c>
      <c r="AZ201" s="62">
        <v>17.846</v>
      </c>
      <c r="BA201" s="50">
        <f t="shared" si="15"/>
        <v>0.59313011319063091</v>
      </c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</row>
    <row r="202" spans="1:87" ht="14.25" customHeight="1" x14ac:dyDescent="0.25">
      <c r="A202" s="37">
        <v>240</v>
      </c>
      <c r="B202" s="38" t="s">
        <v>78</v>
      </c>
      <c r="C202" s="38" t="s">
        <v>26</v>
      </c>
      <c r="D202" s="38" t="s">
        <v>37</v>
      </c>
      <c r="E202" s="38"/>
      <c r="F202" s="38" t="s">
        <v>30</v>
      </c>
      <c r="G202" s="37">
        <v>69</v>
      </c>
      <c r="H202" s="37">
        <v>104</v>
      </c>
      <c r="I202" s="38" t="s">
        <v>130</v>
      </c>
      <c r="J202" s="37">
        <v>3712062108</v>
      </c>
      <c r="K202" s="37">
        <v>3.7333333333333298</v>
      </c>
      <c r="L202" s="37">
        <v>0.37333333333333302</v>
      </c>
      <c r="M202" s="37">
        <v>6</v>
      </c>
      <c r="N202" s="35"/>
      <c r="O202" s="35"/>
      <c r="P202" s="37">
        <v>16</v>
      </c>
      <c r="Q202" s="37">
        <v>10</v>
      </c>
      <c r="R202" s="37">
        <v>1</v>
      </c>
      <c r="S202" s="37">
        <v>10</v>
      </c>
      <c r="T202" s="37">
        <v>1</v>
      </c>
      <c r="U202" s="37">
        <v>1</v>
      </c>
      <c r="V202" s="37">
        <v>3</v>
      </c>
      <c r="W202" s="38" t="s">
        <v>27</v>
      </c>
      <c r="X202" s="37">
        <v>1</v>
      </c>
      <c r="Y202" s="37">
        <v>5</v>
      </c>
      <c r="Z202" s="38">
        <f t="shared" si="12"/>
        <v>54</v>
      </c>
      <c r="AA202" s="38">
        <f t="shared" si="13"/>
        <v>5</v>
      </c>
      <c r="AB202" s="38" t="s">
        <v>765</v>
      </c>
      <c r="AC202" s="38" t="s">
        <v>27</v>
      </c>
      <c r="AD202" s="37">
        <v>10</v>
      </c>
      <c r="AE202" s="37">
        <v>5</v>
      </c>
      <c r="AF202" s="37">
        <v>0</v>
      </c>
      <c r="AG202" s="37">
        <v>18</v>
      </c>
      <c r="AH202" s="38" t="s">
        <v>381</v>
      </c>
      <c r="AI202" s="37">
        <v>16</v>
      </c>
      <c r="AJ202" s="37">
        <v>1</v>
      </c>
      <c r="AK202" s="38" t="s">
        <v>427</v>
      </c>
      <c r="AL202" s="38">
        <f t="shared" si="14"/>
        <v>1</v>
      </c>
      <c r="AM202" s="38" t="s">
        <v>27</v>
      </c>
      <c r="AN202" s="38" t="s">
        <v>680</v>
      </c>
      <c r="AO202" s="37">
        <v>28</v>
      </c>
      <c r="AP202" s="38" t="s">
        <v>677</v>
      </c>
      <c r="AQ202" s="38" t="s">
        <v>700</v>
      </c>
      <c r="AR202" s="38" t="s">
        <v>695</v>
      </c>
      <c r="AS202" s="38" t="s">
        <v>701</v>
      </c>
      <c r="AT202" s="38" t="s">
        <v>27</v>
      </c>
      <c r="AU202" s="38" t="s">
        <v>27</v>
      </c>
      <c r="AV202" s="38" t="s">
        <v>27</v>
      </c>
      <c r="AW202" s="34"/>
      <c r="AX202" s="34" t="s">
        <v>746</v>
      </c>
      <c r="AY202" s="120">
        <v>12.558999999999999</v>
      </c>
      <c r="AZ202" s="62">
        <v>14.116</v>
      </c>
      <c r="BA202" s="50">
        <f t="shared" si="15"/>
        <v>0.88969963162368937</v>
      </c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</row>
    <row r="203" spans="1:87" ht="14.25" customHeight="1" x14ac:dyDescent="0.25">
      <c r="A203" s="37">
        <v>256</v>
      </c>
      <c r="B203" s="38" t="s">
        <v>78</v>
      </c>
      <c r="C203" s="38" t="s">
        <v>26</v>
      </c>
      <c r="D203" s="38" t="s">
        <v>37</v>
      </c>
      <c r="E203" s="38"/>
      <c r="F203" s="38" t="s">
        <v>30</v>
      </c>
      <c r="G203" s="37">
        <v>69</v>
      </c>
      <c r="H203" s="37">
        <v>104</v>
      </c>
      <c r="I203" s="38" t="s">
        <v>130</v>
      </c>
      <c r="J203" s="37">
        <v>3712062108</v>
      </c>
      <c r="K203" s="37">
        <v>4.1333333333333302</v>
      </c>
      <c r="L203" s="37">
        <v>0.413333333333333</v>
      </c>
      <c r="M203" s="39"/>
      <c r="N203" s="35"/>
      <c r="O203" s="47"/>
      <c r="P203" s="39"/>
      <c r="Q203" s="39"/>
      <c r="R203" s="47">
        <v>1</v>
      </c>
      <c r="S203" s="39"/>
      <c r="T203" s="39"/>
      <c r="U203" s="39"/>
      <c r="V203" s="39"/>
      <c r="W203" s="38" t="s">
        <v>27</v>
      </c>
      <c r="X203" s="39"/>
      <c r="Y203" s="39"/>
      <c r="Z203" s="38">
        <f t="shared" si="12"/>
        <v>1</v>
      </c>
      <c r="AA203" s="38">
        <f t="shared" si="13"/>
        <v>0</v>
      </c>
      <c r="AB203" s="38" t="s">
        <v>27</v>
      </c>
      <c r="AC203" s="38" t="s">
        <v>257</v>
      </c>
      <c r="AD203" s="37">
        <v>0</v>
      </c>
      <c r="AE203" s="37">
        <v>0</v>
      </c>
      <c r="AF203" s="37">
        <v>0</v>
      </c>
      <c r="AG203" s="37">
        <v>0</v>
      </c>
      <c r="AH203" s="38" t="s">
        <v>381</v>
      </c>
      <c r="AI203" s="37">
        <v>16</v>
      </c>
      <c r="AJ203" s="47"/>
      <c r="AK203" s="38" t="s">
        <v>428</v>
      </c>
      <c r="AL203" s="38">
        <f t="shared" si="14"/>
        <v>1</v>
      </c>
      <c r="AM203" s="38" t="s">
        <v>27</v>
      </c>
      <c r="AN203" s="38" t="s">
        <v>680</v>
      </c>
      <c r="AO203" s="37">
        <v>28</v>
      </c>
      <c r="AP203" s="38" t="s">
        <v>677</v>
      </c>
      <c r="AQ203" s="38" t="s">
        <v>700</v>
      </c>
      <c r="AR203" s="38" t="s">
        <v>695</v>
      </c>
      <c r="AS203" s="38" t="s">
        <v>701</v>
      </c>
      <c r="AT203" s="38" t="s">
        <v>27</v>
      </c>
      <c r="AU203" s="38" t="s">
        <v>27</v>
      </c>
      <c r="AV203" s="38" t="s">
        <v>27</v>
      </c>
      <c r="AW203" s="34"/>
      <c r="AX203" s="34" t="s">
        <v>746</v>
      </c>
      <c r="AY203" s="120">
        <v>2.726</v>
      </c>
      <c r="AZ203" s="62">
        <v>4.3650000000000002</v>
      </c>
      <c r="BA203" s="50">
        <f t="shared" si="15"/>
        <v>0.62451317296678122</v>
      </c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</row>
    <row r="204" spans="1:87" ht="14.25" customHeight="1" x14ac:dyDescent="0.25">
      <c r="A204" s="37">
        <v>274</v>
      </c>
      <c r="B204" s="38" t="s">
        <v>78</v>
      </c>
      <c r="C204" s="38" t="s">
        <v>26</v>
      </c>
      <c r="D204" s="38" t="s">
        <v>37</v>
      </c>
      <c r="E204" s="38"/>
      <c r="F204" s="38" t="s">
        <v>30</v>
      </c>
      <c r="G204" s="37">
        <v>69</v>
      </c>
      <c r="H204" s="37">
        <v>104</v>
      </c>
      <c r="I204" s="38" t="s">
        <v>134</v>
      </c>
      <c r="J204" s="37">
        <v>828360120</v>
      </c>
      <c r="K204" s="37">
        <v>4.8</v>
      </c>
      <c r="L204" s="37">
        <v>0.48</v>
      </c>
      <c r="M204" s="39"/>
      <c r="N204" s="35"/>
      <c r="O204" s="35"/>
      <c r="P204" s="39"/>
      <c r="Q204" s="47"/>
      <c r="R204" s="47">
        <v>1</v>
      </c>
      <c r="S204" s="47"/>
      <c r="T204" s="39"/>
      <c r="U204" s="47"/>
      <c r="V204" s="47"/>
      <c r="W204" s="38" t="s">
        <v>27</v>
      </c>
      <c r="X204" s="47"/>
      <c r="Y204" s="47"/>
      <c r="Z204" s="38">
        <f t="shared" si="12"/>
        <v>1</v>
      </c>
      <c r="AA204" s="38">
        <f t="shared" si="13"/>
        <v>0</v>
      </c>
      <c r="AB204" s="38" t="s">
        <v>89</v>
      </c>
      <c r="AC204" s="38" t="s">
        <v>27</v>
      </c>
      <c r="AD204" s="37">
        <v>0</v>
      </c>
      <c r="AE204" s="37">
        <v>0</v>
      </c>
      <c r="AF204" s="37">
        <v>0</v>
      </c>
      <c r="AG204" s="37">
        <v>0</v>
      </c>
      <c r="AH204" s="38" t="s">
        <v>381</v>
      </c>
      <c r="AI204" s="37">
        <v>16</v>
      </c>
      <c r="AJ204" s="35"/>
      <c r="AK204" s="38" t="s">
        <v>91</v>
      </c>
      <c r="AL204" s="38">
        <f t="shared" si="14"/>
        <v>1</v>
      </c>
      <c r="AM204" s="38" t="s">
        <v>27</v>
      </c>
      <c r="AN204" s="38" t="s">
        <v>673</v>
      </c>
      <c r="AO204" s="37">
        <v>26</v>
      </c>
      <c r="AP204" s="38" t="s">
        <v>674</v>
      </c>
      <c r="AQ204" s="38" t="s">
        <v>678</v>
      </c>
      <c r="AR204" s="38" t="s">
        <v>27</v>
      </c>
      <c r="AS204" s="38" t="s">
        <v>702</v>
      </c>
      <c r="AT204" s="38" t="s">
        <v>27</v>
      </c>
      <c r="AU204" s="38" t="s">
        <v>27</v>
      </c>
      <c r="AV204" s="38" t="s">
        <v>27</v>
      </c>
      <c r="AW204" s="34"/>
      <c r="AX204" s="34" t="s">
        <v>747</v>
      </c>
      <c r="AY204" s="120">
        <v>11.487</v>
      </c>
      <c r="AZ204" s="62">
        <v>14.425000000000001</v>
      </c>
      <c r="BA204" s="50">
        <f t="shared" si="15"/>
        <v>0.79632582322357015</v>
      </c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</row>
    <row r="205" spans="1:87" ht="14.25" customHeight="1" x14ac:dyDescent="0.25">
      <c r="A205" s="37">
        <v>290</v>
      </c>
      <c r="B205" s="38" t="s">
        <v>78</v>
      </c>
      <c r="C205" s="38" t="s">
        <v>28</v>
      </c>
      <c r="D205" s="38" t="s">
        <v>37</v>
      </c>
      <c r="E205" s="38"/>
      <c r="F205" s="38" t="s">
        <v>30</v>
      </c>
      <c r="G205" s="37">
        <v>69</v>
      </c>
      <c r="H205" s="37">
        <v>104</v>
      </c>
      <c r="I205" s="38" t="s">
        <v>135</v>
      </c>
      <c r="J205" s="37">
        <v>7717685176</v>
      </c>
      <c r="K205" s="37">
        <v>3.4</v>
      </c>
      <c r="L205" s="37">
        <v>0.34</v>
      </c>
      <c r="M205" s="40">
        <v>1</v>
      </c>
      <c r="N205" s="35"/>
      <c r="O205" s="35"/>
      <c r="P205" s="40">
        <v>5</v>
      </c>
      <c r="Q205" s="40">
        <v>4</v>
      </c>
      <c r="R205" s="40">
        <v>1</v>
      </c>
      <c r="S205" s="40">
        <v>4</v>
      </c>
      <c r="T205" s="40">
        <v>1</v>
      </c>
      <c r="U205" s="40">
        <v>1</v>
      </c>
      <c r="V205" s="40">
        <v>2</v>
      </c>
      <c r="W205" s="38" t="s">
        <v>27</v>
      </c>
      <c r="X205" s="35"/>
      <c r="Y205" s="40">
        <v>3</v>
      </c>
      <c r="Z205" s="38">
        <f t="shared" si="12"/>
        <v>22</v>
      </c>
      <c r="AA205" s="38">
        <f t="shared" si="13"/>
        <v>3</v>
      </c>
      <c r="AB205" s="38" t="s">
        <v>99</v>
      </c>
      <c r="AC205" s="38" t="s">
        <v>257</v>
      </c>
      <c r="AD205" s="37">
        <v>7</v>
      </c>
      <c r="AE205" s="37">
        <v>3</v>
      </c>
      <c r="AF205" s="37">
        <v>1</v>
      </c>
      <c r="AG205" s="37">
        <v>16</v>
      </c>
      <c r="AH205" s="38" t="s">
        <v>429</v>
      </c>
      <c r="AI205" s="37">
        <v>13</v>
      </c>
      <c r="AJ205" s="35"/>
      <c r="AK205" s="38" t="s">
        <v>430</v>
      </c>
      <c r="AL205" s="38">
        <f t="shared" si="14"/>
        <v>1</v>
      </c>
      <c r="AM205" s="38" t="s">
        <v>27</v>
      </c>
      <c r="AN205" s="38" t="s">
        <v>680</v>
      </c>
      <c r="AO205" s="37">
        <v>24</v>
      </c>
      <c r="AP205" s="38" t="s">
        <v>677</v>
      </c>
      <c r="AQ205" s="38" t="s">
        <v>691</v>
      </c>
      <c r="AR205" s="38" t="s">
        <v>27</v>
      </c>
      <c r="AS205" s="38" t="s">
        <v>27</v>
      </c>
      <c r="AT205" s="38" t="s">
        <v>27</v>
      </c>
      <c r="AU205" s="38" t="s">
        <v>27</v>
      </c>
      <c r="AV205" s="38" t="s">
        <v>27</v>
      </c>
      <c r="AW205" s="34"/>
      <c r="AX205" s="34" t="s">
        <v>746</v>
      </c>
      <c r="AY205" s="120">
        <v>1.7429999999999999</v>
      </c>
      <c r="AZ205" s="62">
        <v>4.7510000000000003</v>
      </c>
      <c r="BA205" s="50">
        <f t="shared" si="15"/>
        <v>0.36687013260366236</v>
      </c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</row>
    <row r="206" spans="1:87" ht="14.25" customHeight="1" x14ac:dyDescent="0.25">
      <c r="A206" s="37">
        <v>311</v>
      </c>
      <c r="B206" s="38" t="s">
        <v>78</v>
      </c>
      <c r="C206" s="38" t="s">
        <v>28</v>
      </c>
      <c r="D206" s="38" t="s">
        <v>37</v>
      </c>
      <c r="E206" s="38"/>
      <c r="F206" s="38" t="s">
        <v>30</v>
      </c>
      <c r="G206" s="37">
        <v>69</v>
      </c>
      <c r="H206" s="37">
        <v>104</v>
      </c>
      <c r="I206" s="38" t="s">
        <v>140</v>
      </c>
      <c r="J206" s="37">
        <v>79247246103</v>
      </c>
      <c r="K206" s="37">
        <v>3.4</v>
      </c>
      <c r="L206" s="37">
        <v>0.34</v>
      </c>
      <c r="M206" s="47"/>
      <c r="N206" s="35"/>
      <c r="O206" s="35"/>
      <c r="P206" s="47"/>
      <c r="Q206" s="47"/>
      <c r="R206" s="35">
        <v>1</v>
      </c>
      <c r="S206" s="47"/>
      <c r="T206" s="47"/>
      <c r="U206" s="47"/>
      <c r="V206" s="47"/>
      <c r="W206" s="38" t="s">
        <v>27</v>
      </c>
      <c r="X206" s="47"/>
      <c r="Y206" s="47"/>
      <c r="Z206" s="38">
        <f t="shared" si="12"/>
        <v>1</v>
      </c>
      <c r="AA206" s="38">
        <f t="shared" si="13"/>
        <v>0</v>
      </c>
      <c r="AB206" s="38" t="s">
        <v>99</v>
      </c>
      <c r="AC206" s="38" t="s">
        <v>27</v>
      </c>
      <c r="AD206" s="37">
        <v>0</v>
      </c>
      <c r="AE206" s="37">
        <v>0</v>
      </c>
      <c r="AF206" s="37">
        <v>0</v>
      </c>
      <c r="AG206" s="37">
        <v>0</v>
      </c>
      <c r="AH206" s="38" t="s">
        <v>381</v>
      </c>
      <c r="AI206" s="37">
        <v>16</v>
      </c>
      <c r="AJ206" s="35"/>
      <c r="AK206" s="38" t="s">
        <v>162</v>
      </c>
      <c r="AL206" s="38">
        <f t="shared" si="14"/>
        <v>1</v>
      </c>
      <c r="AM206" s="38" t="s">
        <v>27</v>
      </c>
      <c r="AN206" s="38" t="s">
        <v>673</v>
      </c>
      <c r="AO206" s="37">
        <v>18</v>
      </c>
      <c r="AP206" s="38" t="s">
        <v>674</v>
      </c>
      <c r="AQ206" s="38" t="s">
        <v>705</v>
      </c>
      <c r="AR206" s="38" t="s">
        <v>27</v>
      </c>
      <c r="AS206" s="38" t="s">
        <v>686</v>
      </c>
      <c r="AT206" s="38" t="s">
        <v>27</v>
      </c>
      <c r="AU206" s="38" t="s">
        <v>27</v>
      </c>
      <c r="AV206" s="38" t="s">
        <v>27</v>
      </c>
      <c r="AW206" s="34"/>
      <c r="AX206" s="34" t="s">
        <v>747</v>
      </c>
      <c r="AY206" s="120">
        <v>18.309000000000001</v>
      </c>
      <c r="AZ206" s="62">
        <v>20.524000000000001</v>
      </c>
      <c r="BA206" s="50">
        <f t="shared" si="15"/>
        <v>0.89207756772558955</v>
      </c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</row>
    <row r="207" spans="1:87" ht="14.25" customHeight="1" x14ac:dyDescent="0.25">
      <c r="A207" s="37">
        <v>327</v>
      </c>
      <c r="B207" s="38" t="s">
        <v>78</v>
      </c>
      <c r="C207" s="38" t="s">
        <v>26</v>
      </c>
      <c r="D207" s="38" t="s">
        <v>37</v>
      </c>
      <c r="E207" s="38"/>
      <c r="F207" s="38" t="s">
        <v>30</v>
      </c>
      <c r="G207" s="37">
        <v>69</v>
      </c>
      <c r="H207" s="37">
        <v>104</v>
      </c>
      <c r="I207" s="38" t="s">
        <v>142</v>
      </c>
      <c r="J207" s="37">
        <v>8282194225</v>
      </c>
      <c r="K207" s="37">
        <v>4.8</v>
      </c>
      <c r="L207" s="37">
        <v>0.48</v>
      </c>
      <c r="M207" s="37">
        <v>6</v>
      </c>
      <c r="N207" s="35"/>
      <c r="O207" s="35"/>
      <c r="P207" s="37">
        <v>15</v>
      </c>
      <c r="Q207" s="37">
        <v>9</v>
      </c>
      <c r="R207" s="37">
        <v>1</v>
      </c>
      <c r="S207" s="37">
        <v>9</v>
      </c>
      <c r="T207" s="37">
        <v>1</v>
      </c>
      <c r="U207" s="39"/>
      <c r="V207" s="37">
        <v>4</v>
      </c>
      <c r="W207" s="38" t="s">
        <v>27</v>
      </c>
      <c r="X207" s="37">
        <v>2</v>
      </c>
      <c r="Y207" s="37">
        <v>6</v>
      </c>
      <c r="Z207" s="38">
        <f t="shared" si="12"/>
        <v>53</v>
      </c>
      <c r="AA207" s="38">
        <f t="shared" si="13"/>
        <v>6</v>
      </c>
      <c r="AB207" s="38" t="s">
        <v>89</v>
      </c>
      <c r="AC207" s="38" t="s">
        <v>27</v>
      </c>
      <c r="AD207" s="37">
        <v>6</v>
      </c>
      <c r="AE207" s="37">
        <v>2</v>
      </c>
      <c r="AF207" s="37">
        <v>0</v>
      </c>
      <c r="AG207" s="37">
        <v>10</v>
      </c>
      <c r="AH207" s="38" t="s">
        <v>381</v>
      </c>
      <c r="AI207" s="37">
        <v>16</v>
      </c>
      <c r="AJ207" s="35"/>
      <c r="AK207" s="38" t="s">
        <v>431</v>
      </c>
      <c r="AL207" s="38">
        <f t="shared" si="14"/>
        <v>1</v>
      </c>
      <c r="AM207" s="38" t="s">
        <v>27</v>
      </c>
      <c r="AN207" s="38" t="s">
        <v>680</v>
      </c>
      <c r="AO207" s="37">
        <v>27</v>
      </c>
      <c r="AP207" s="38" t="s">
        <v>677</v>
      </c>
      <c r="AQ207" s="38" t="s">
        <v>691</v>
      </c>
      <c r="AR207" s="38" t="s">
        <v>695</v>
      </c>
      <c r="AS207" s="38" t="s">
        <v>27</v>
      </c>
      <c r="AT207" s="38" t="s">
        <v>692</v>
      </c>
      <c r="AU207" s="38" t="s">
        <v>27</v>
      </c>
      <c r="AV207" s="38" t="s">
        <v>27</v>
      </c>
      <c r="AW207" s="34"/>
      <c r="AX207" s="34" t="s">
        <v>747</v>
      </c>
      <c r="AY207" s="120">
        <v>6.4720000000000004</v>
      </c>
      <c r="AZ207" s="62">
        <v>8.2249999999999996</v>
      </c>
      <c r="BA207" s="50">
        <f t="shared" si="15"/>
        <v>0.78686930091185414</v>
      </c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</row>
    <row r="208" spans="1:87" ht="14.25" customHeight="1" x14ac:dyDescent="0.25">
      <c r="A208" s="37">
        <v>348</v>
      </c>
      <c r="B208" s="38" t="s">
        <v>78</v>
      </c>
      <c r="C208" s="38" t="s">
        <v>28</v>
      </c>
      <c r="D208" s="38" t="s">
        <v>37</v>
      </c>
      <c r="E208" s="38"/>
      <c r="F208" s="38" t="s">
        <v>30</v>
      </c>
      <c r="G208" s="37">
        <v>69</v>
      </c>
      <c r="H208" s="37">
        <v>104</v>
      </c>
      <c r="I208" s="38" t="s">
        <v>146</v>
      </c>
      <c r="J208" s="37">
        <v>94222252116</v>
      </c>
      <c r="K208" s="37">
        <v>3.4</v>
      </c>
      <c r="L208" s="37">
        <v>0.34</v>
      </c>
      <c r="M208" s="47"/>
      <c r="N208" s="35"/>
      <c r="O208" s="47"/>
      <c r="P208" s="47"/>
      <c r="Q208" s="47"/>
      <c r="R208" s="35">
        <v>1</v>
      </c>
      <c r="S208" s="47"/>
      <c r="T208" s="47"/>
      <c r="U208" s="47"/>
      <c r="V208" s="47"/>
      <c r="W208" s="38" t="s">
        <v>27</v>
      </c>
      <c r="X208" s="35"/>
      <c r="Y208" s="47"/>
      <c r="Z208" s="38">
        <f t="shared" si="12"/>
        <v>1</v>
      </c>
      <c r="AA208" s="38">
        <f t="shared" si="13"/>
        <v>0</v>
      </c>
      <c r="AB208" s="38" t="s">
        <v>99</v>
      </c>
      <c r="AC208" s="38" t="s">
        <v>27</v>
      </c>
      <c r="AD208" s="37">
        <v>0</v>
      </c>
      <c r="AE208" s="37">
        <v>0</v>
      </c>
      <c r="AF208" s="37">
        <v>0</v>
      </c>
      <c r="AG208" s="37">
        <v>0</v>
      </c>
      <c r="AH208" s="38" t="s">
        <v>381</v>
      </c>
      <c r="AI208" s="37">
        <v>16</v>
      </c>
      <c r="AJ208" s="47"/>
      <c r="AK208" s="38" t="s">
        <v>432</v>
      </c>
      <c r="AL208" s="38">
        <f t="shared" si="14"/>
        <v>1</v>
      </c>
      <c r="AM208" s="38" t="s">
        <v>27</v>
      </c>
      <c r="AN208" s="38" t="s">
        <v>680</v>
      </c>
      <c r="AO208" s="37">
        <v>36</v>
      </c>
      <c r="AP208" s="38" t="s">
        <v>677</v>
      </c>
      <c r="AQ208" s="38" t="s">
        <v>707</v>
      </c>
      <c r="AR208" s="38" t="s">
        <v>27</v>
      </c>
      <c r="AS208" s="38" t="s">
        <v>708</v>
      </c>
      <c r="AT208" s="38" t="s">
        <v>27</v>
      </c>
      <c r="AU208" s="38" t="s">
        <v>27</v>
      </c>
      <c r="AV208" s="38" t="s">
        <v>27</v>
      </c>
      <c r="AW208" s="34"/>
      <c r="AX208" s="34" t="s">
        <v>747</v>
      </c>
      <c r="AY208" s="120">
        <v>2.7389999999999999</v>
      </c>
      <c r="AZ208" s="62">
        <v>10.065</v>
      </c>
      <c r="BA208" s="50">
        <f t="shared" si="15"/>
        <v>0.27213114754098361</v>
      </c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</row>
    <row r="209" spans="1:87" ht="14.25" customHeight="1" x14ac:dyDescent="0.25">
      <c r="A209" s="37">
        <v>364</v>
      </c>
      <c r="B209" s="38" t="s">
        <v>78</v>
      </c>
      <c r="C209" s="38" t="s">
        <v>26</v>
      </c>
      <c r="D209" s="38" t="s">
        <v>37</v>
      </c>
      <c r="E209" s="38"/>
      <c r="F209" s="38" t="s">
        <v>30</v>
      </c>
      <c r="G209" s="37">
        <v>69</v>
      </c>
      <c r="H209" s="37">
        <v>104</v>
      </c>
      <c r="I209" s="38" t="s">
        <v>147</v>
      </c>
      <c r="J209" s="37">
        <v>84463153</v>
      </c>
      <c r="K209" s="37">
        <v>4.1333333333333302</v>
      </c>
      <c r="L209" s="37">
        <v>0.413333333333333</v>
      </c>
      <c r="M209" s="40">
        <v>3</v>
      </c>
      <c r="N209" s="35"/>
      <c r="O209" s="35"/>
      <c r="P209" s="40">
        <v>9</v>
      </c>
      <c r="Q209" s="40">
        <v>3</v>
      </c>
      <c r="R209" s="40">
        <v>3</v>
      </c>
      <c r="S209" s="40">
        <v>3</v>
      </c>
      <c r="T209" s="40">
        <v>1</v>
      </c>
      <c r="U209" s="40">
        <v>2</v>
      </c>
      <c r="V209" s="40">
        <v>1.5</v>
      </c>
      <c r="W209" s="38" t="s">
        <v>27</v>
      </c>
      <c r="X209" s="40">
        <v>1.5</v>
      </c>
      <c r="Y209" s="40">
        <v>5</v>
      </c>
      <c r="Z209" s="38">
        <f t="shared" si="12"/>
        <v>32</v>
      </c>
      <c r="AA209" s="38">
        <f t="shared" si="13"/>
        <v>5</v>
      </c>
      <c r="AB209" s="38" t="s">
        <v>27</v>
      </c>
      <c r="AC209" s="38" t="s">
        <v>27</v>
      </c>
      <c r="AD209" s="37">
        <v>5</v>
      </c>
      <c r="AE209" s="37">
        <v>1</v>
      </c>
      <c r="AF209" s="37">
        <v>1</v>
      </c>
      <c r="AG209" s="37">
        <v>8</v>
      </c>
      <c r="AH209" s="38" t="s">
        <v>381</v>
      </c>
      <c r="AI209" s="37">
        <v>16</v>
      </c>
      <c r="AJ209" s="35"/>
      <c r="AK209" s="38" t="s">
        <v>433</v>
      </c>
      <c r="AL209" s="38">
        <f t="shared" si="14"/>
        <v>1</v>
      </c>
      <c r="AM209" s="38" t="s">
        <v>27</v>
      </c>
      <c r="AN209" s="38" t="s">
        <v>680</v>
      </c>
      <c r="AO209" s="37">
        <v>26</v>
      </c>
      <c r="AP209" s="38" t="s">
        <v>677</v>
      </c>
      <c r="AQ209" s="38" t="s">
        <v>709</v>
      </c>
      <c r="AR209" s="38" t="s">
        <v>27</v>
      </c>
      <c r="AS209" s="38" t="s">
        <v>27</v>
      </c>
      <c r="AT209" s="38" t="s">
        <v>692</v>
      </c>
      <c r="AU209" s="38" t="s">
        <v>695</v>
      </c>
      <c r="AV209" s="38" t="s">
        <v>27</v>
      </c>
      <c r="AW209" s="34"/>
      <c r="AX209" s="34" t="s">
        <v>747</v>
      </c>
      <c r="AY209" s="120">
        <v>4.95</v>
      </c>
      <c r="AZ209" s="62">
        <v>7.9180000000000001</v>
      </c>
      <c r="BA209" s="50">
        <f t="shared" si="15"/>
        <v>0.62515786814852237</v>
      </c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</row>
    <row r="210" spans="1:87" ht="14.25" customHeight="1" x14ac:dyDescent="0.25">
      <c r="A210" s="37">
        <v>380</v>
      </c>
      <c r="B210" s="38" t="s">
        <v>78</v>
      </c>
      <c r="C210" s="38" t="s">
        <v>26</v>
      </c>
      <c r="D210" s="38" t="s">
        <v>37</v>
      </c>
      <c r="E210" s="38"/>
      <c r="F210" s="38" t="s">
        <v>30</v>
      </c>
      <c r="G210" s="37">
        <v>69</v>
      </c>
      <c r="H210" s="37">
        <v>104</v>
      </c>
      <c r="I210" s="38" t="s">
        <v>149</v>
      </c>
      <c r="J210" s="37">
        <v>8877127178</v>
      </c>
      <c r="K210" s="37">
        <v>4.8</v>
      </c>
      <c r="L210" s="37">
        <v>0.48</v>
      </c>
      <c r="M210" s="40">
        <v>6</v>
      </c>
      <c r="N210" s="35"/>
      <c r="O210" s="35"/>
      <c r="P210" s="40">
        <v>13</v>
      </c>
      <c r="Q210" s="40">
        <v>7</v>
      </c>
      <c r="R210" s="40">
        <v>1</v>
      </c>
      <c r="S210" s="40">
        <v>7</v>
      </c>
      <c r="T210" s="40">
        <v>1</v>
      </c>
      <c r="U210" s="40">
        <v>2</v>
      </c>
      <c r="V210" s="40">
        <v>0.5</v>
      </c>
      <c r="W210" s="38" t="s">
        <v>27</v>
      </c>
      <c r="X210" s="40">
        <v>0.5</v>
      </c>
      <c r="Y210" s="40">
        <v>3</v>
      </c>
      <c r="Z210" s="38">
        <f t="shared" si="12"/>
        <v>41</v>
      </c>
      <c r="AA210" s="38">
        <f t="shared" si="13"/>
        <v>3</v>
      </c>
      <c r="AB210" s="38" t="s">
        <v>89</v>
      </c>
      <c r="AC210" s="38" t="s">
        <v>27</v>
      </c>
      <c r="AD210" s="37">
        <v>6</v>
      </c>
      <c r="AE210" s="37">
        <v>2</v>
      </c>
      <c r="AF210" s="37">
        <v>0</v>
      </c>
      <c r="AG210" s="37">
        <v>9</v>
      </c>
      <c r="AH210" s="38" t="s">
        <v>381</v>
      </c>
      <c r="AI210" s="37">
        <v>16</v>
      </c>
      <c r="AJ210" s="35"/>
      <c r="AK210" s="38" t="s">
        <v>434</v>
      </c>
      <c r="AL210" s="38">
        <f t="shared" si="14"/>
        <v>1</v>
      </c>
      <c r="AM210" s="38" t="s">
        <v>27</v>
      </c>
      <c r="AN210" s="38" t="s">
        <v>680</v>
      </c>
      <c r="AO210" s="37">
        <v>24</v>
      </c>
      <c r="AP210" s="38" t="s">
        <v>677</v>
      </c>
      <c r="AQ210" s="38" t="s">
        <v>711</v>
      </c>
      <c r="AR210" s="38" t="s">
        <v>27</v>
      </c>
      <c r="AS210" s="38" t="s">
        <v>686</v>
      </c>
      <c r="AT210" s="38" t="s">
        <v>27</v>
      </c>
      <c r="AU210" s="38" t="s">
        <v>27</v>
      </c>
      <c r="AV210" s="38" t="s">
        <v>27</v>
      </c>
      <c r="AX210" s="34" t="s">
        <v>748</v>
      </c>
      <c r="AY210" s="120">
        <v>22.227</v>
      </c>
      <c r="AZ210" s="62">
        <v>23.339000000000002</v>
      </c>
      <c r="BA210" s="50">
        <f t="shared" si="15"/>
        <v>0.9523544282102917</v>
      </c>
    </row>
    <row r="211" spans="1:87" ht="14.25" customHeight="1" x14ac:dyDescent="0.25">
      <c r="A211" s="37">
        <v>396</v>
      </c>
      <c r="B211" s="38" t="s">
        <v>78</v>
      </c>
      <c r="C211" s="38" t="s">
        <v>26</v>
      </c>
      <c r="D211" s="38" t="s">
        <v>37</v>
      </c>
      <c r="E211" s="38"/>
      <c r="F211" s="38" t="s">
        <v>30</v>
      </c>
      <c r="G211" s="37">
        <v>69</v>
      </c>
      <c r="H211" s="37">
        <v>104</v>
      </c>
      <c r="I211" s="38" t="s">
        <v>81</v>
      </c>
      <c r="J211" s="37">
        <v>9591241137</v>
      </c>
      <c r="K211" s="37">
        <v>4.8</v>
      </c>
      <c r="L211" s="37">
        <v>0.48</v>
      </c>
      <c r="M211" s="39"/>
      <c r="N211" s="35"/>
      <c r="O211" s="39"/>
      <c r="P211" s="39"/>
      <c r="Q211" s="39"/>
      <c r="R211" s="47">
        <v>1</v>
      </c>
      <c r="S211" s="39"/>
      <c r="T211" s="39"/>
      <c r="U211" s="39"/>
      <c r="V211" s="39"/>
      <c r="W211" s="38" t="s">
        <v>27</v>
      </c>
      <c r="X211" s="39"/>
      <c r="Y211" s="39"/>
      <c r="Z211" s="38">
        <f t="shared" si="12"/>
        <v>1</v>
      </c>
      <c r="AA211" s="38">
        <f t="shared" si="13"/>
        <v>0</v>
      </c>
      <c r="AB211" s="38" t="s">
        <v>89</v>
      </c>
      <c r="AC211" s="38" t="s">
        <v>27</v>
      </c>
      <c r="AD211" s="37">
        <v>0</v>
      </c>
      <c r="AE211" s="37">
        <v>0</v>
      </c>
      <c r="AF211" s="37">
        <v>0</v>
      </c>
      <c r="AG211" s="37">
        <v>0</v>
      </c>
      <c r="AH211" s="38" t="s">
        <v>381</v>
      </c>
      <c r="AI211" s="37">
        <v>16</v>
      </c>
      <c r="AJ211" s="39"/>
      <c r="AK211" s="38" t="s">
        <v>91</v>
      </c>
      <c r="AL211" s="38">
        <f t="shared" si="14"/>
        <v>1</v>
      </c>
      <c r="AM211" s="38" t="s">
        <v>27</v>
      </c>
      <c r="AN211" s="38" t="s">
        <v>673</v>
      </c>
      <c r="AO211" s="37">
        <v>26</v>
      </c>
      <c r="AP211" s="38" t="s">
        <v>674</v>
      </c>
      <c r="AQ211" s="38" t="s">
        <v>675</v>
      </c>
      <c r="AR211" s="38" t="s">
        <v>27</v>
      </c>
      <c r="AS211" s="38" t="s">
        <v>676</v>
      </c>
      <c r="AT211" s="38" t="s">
        <v>27</v>
      </c>
      <c r="AU211" s="38" t="s">
        <v>27</v>
      </c>
      <c r="AV211" s="38" t="s">
        <v>27</v>
      </c>
      <c r="AX211" s="34" t="s">
        <v>747</v>
      </c>
      <c r="AY211" s="120">
        <v>3.5860000000000003</v>
      </c>
      <c r="AZ211" s="62">
        <v>5.7149999999999999</v>
      </c>
      <c r="BA211" s="50">
        <f t="shared" si="15"/>
        <v>0.62747156605424326</v>
      </c>
    </row>
    <row r="212" spans="1:87" ht="14.25" customHeight="1" x14ac:dyDescent="0.25">
      <c r="A212" s="37">
        <v>413</v>
      </c>
      <c r="B212" s="38" t="s">
        <v>78</v>
      </c>
      <c r="C212" s="38" t="s">
        <v>28</v>
      </c>
      <c r="D212" s="38" t="s">
        <v>37</v>
      </c>
      <c r="E212" s="38"/>
      <c r="F212" s="38" t="s">
        <v>30</v>
      </c>
      <c r="G212" s="37">
        <v>69</v>
      </c>
      <c r="H212" s="37">
        <v>104</v>
      </c>
      <c r="I212" s="38" t="s">
        <v>85</v>
      </c>
      <c r="J212" s="37">
        <v>1347638136</v>
      </c>
      <c r="K212" s="37">
        <v>3.8</v>
      </c>
      <c r="L212" s="37">
        <v>0.38</v>
      </c>
      <c r="M212" s="40">
        <v>8</v>
      </c>
      <c r="N212" s="35"/>
      <c r="O212" s="47"/>
      <c r="P212" s="40">
        <v>20</v>
      </c>
      <c r="Q212" s="40">
        <v>11</v>
      </c>
      <c r="R212" s="40">
        <v>2</v>
      </c>
      <c r="S212" s="40">
        <v>11</v>
      </c>
      <c r="T212" s="40">
        <v>1</v>
      </c>
      <c r="U212" s="40">
        <v>1</v>
      </c>
      <c r="V212" s="40">
        <v>5</v>
      </c>
      <c r="W212" s="38" t="s">
        <v>27</v>
      </c>
      <c r="X212" s="40">
        <v>1</v>
      </c>
      <c r="Y212" s="40">
        <v>7</v>
      </c>
      <c r="Z212" s="38">
        <f t="shared" si="12"/>
        <v>67</v>
      </c>
      <c r="AA212" s="38">
        <f t="shared" si="13"/>
        <v>7</v>
      </c>
      <c r="AB212" s="38" t="s">
        <v>27</v>
      </c>
      <c r="AC212" s="38" t="s">
        <v>27</v>
      </c>
      <c r="AD212" s="37">
        <v>13</v>
      </c>
      <c r="AE212" s="37">
        <v>4</v>
      </c>
      <c r="AF212" s="37">
        <v>1</v>
      </c>
      <c r="AG212" s="37">
        <v>22</v>
      </c>
      <c r="AH212" s="38" t="s">
        <v>435</v>
      </c>
      <c r="AI212" s="37">
        <v>15</v>
      </c>
      <c r="AJ212" s="40">
        <v>1</v>
      </c>
      <c r="AK212" s="38" t="s">
        <v>436</v>
      </c>
      <c r="AL212" s="38">
        <f t="shared" si="14"/>
        <v>1</v>
      </c>
      <c r="AM212" s="38" t="s">
        <v>27</v>
      </c>
      <c r="AN212" s="38" t="s">
        <v>673</v>
      </c>
      <c r="AO212" s="37">
        <v>20</v>
      </c>
      <c r="AP212" s="38" t="s">
        <v>677</v>
      </c>
      <c r="AQ212" s="38" t="s">
        <v>678</v>
      </c>
      <c r="AR212" s="38" t="s">
        <v>27</v>
      </c>
      <c r="AS212" s="38" t="s">
        <v>27</v>
      </c>
      <c r="AT212" s="38" t="s">
        <v>27</v>
      </c>
      <c r="AU212" s="38" t="s">
        <v>27</v>
      </c>
      <c r="AV212" s="38" t="s">
        <v>27</v>
      </c>
      <c r="AX212" s="34" t="s">
        <v>747</v>
      </c>
      <c r="AY212" s="120">
        <v>12.908000000000001</v>
      </c>
      <c r="AZ212" s="62">
        <v>15.01</v>
      </c>
      <c r="BA212" s="50">
        <f t="shared" si="15"/>
        <v>0.85996002664890081</v>
      </c>
    </row>
    <row r="213" spans="1:87" ht="14.25" customHeight="1" x14ac:dyDescent="0.25">
      <c r="A213" s="37">
        <v>429</v>
      </c>
      <c r="B213" s="38" t="s">
        <v>78</v>
      </c>
      <c r="C213" s="38" t="s">
        <v>26</v>
      </c>
      <c r="D213" s="38" t="s">
        <v>37</v>
      </c>
      <c r="E213" s="38"/>
      <c r="F213" s="38" t="s">
        <v>30</v>
      </c>
      <c r="G213" s="37">
        <v>69</v>
      </c>
      <c r="H213" s="37">
        <v>104</v>
      </c>
      <c r="I213" s="38" t="s">
        <v>88</v>
      </c>
      <c r="J213" s="37">
        <v>217831744</v>
      </c>
      <c r="K213" s="37">
        <v>3.7333333333333298</v>
      </c>
      <c r="L213" s="37">
        <v>0.37333333333333302</v>
      </c>
      <c r="M213" s="39"/>
      <c r="N213" s="35"/>
      <c r="O213" s="39"/>
      <c r="P213" s="39"/>
      <c r="Q213" s="39"/>
      <c r="R213" s="47">
        <v>1</v>
      </c>
      <c r="S213" s="39"/>
      <c r="T213" s="39"/>
      <c r="U213" s="39"/>
      <c r="V213" s="39"/>
      <c r="W213" s="38" t="s">
        <v>27</v>
      </c>
      <c r="X213" s="39"/>
      <c r="Y213" s="39"/>
      <c r="Z213" s="38">
        <f t="shared" si="12"/>
        <v>1</v>
      </c>
      <c r="AA213" s="38">
        <f t="shared" si="13"/>
        <v>0</v>
      </c>
      <c r="AB213" s="38" t="s">
        <v>765</v>
      </c>
      <c r="AC213" s="38" t="s">
        <v>27</v>
      </c>
      <c r="AD213" s="37">
        <v>0</v>
      </c>
      <c r="AE213" s="37">
        <v>0</v>
      </c>
      <c r="AF213" s="37">
        <v>0</v>
      </c>
      <c r="AG213" s="37">
        <v>0</v>
      </c>
      <c r="AH213" s="38" t="s">
        <v>381</v>
      </c>
      <c r="AI213" s="37">
        <v>16</v>
      </c>
      <c r="AJ213" s="39"/>
      <c r="AK213" s="38" t="s">
        <v>437</v>
      </c>
      <c r="AL213" s="38">
        <f t="shared" si="14"/>
        <v>1</v>
      </c>
      <c r="AM213" s="38" t="s">
        <v>27</v>
      </c>
      <c r="AN213" s="38" t="s">
        <v>673</v>
      </c>
      <c r="AO213" s="37">
        <v>24</v>
      </c>
      <c r="AP213" s="38" t="s">
        <v>677</v>
      </c>
      <c r="AQ213" s="38" t="s">
        <v>679</v>
      </c>
      <c r="AR213" s="38" t="s">
        <v>27</v>
      </c>
      <c r="AS213" s="38" t="s">
        <v>27</v>
      </c>
      <c r="AT213" s="38" t="s">
        <v>27</v>
      </c>
      <c r="AU213" s="38" t="s">
        <v>27</v>
      </c>
      <c r="AV213" s="38" t="s">
        <v>27</v>
      </c>
      <c r="AX213" s="34" t="s">
        <v>746</v>
      </c>
      <c r="AY213" s="120">
        <v>1.361</v>
      </c>
      <c r="AZ213" s="62">
        <v>5.5880000000000001</v>
      </c>
      <c r="BA213" s="50">
        <f t="shared" si="15"/>
        <v>0.24355762347888332</v>
      </c>
    </row>
    <row r="214" spans="1:87" ht="14.25" customHeight="1" x14ac:dyDescent="0.25">
      <c r="A214" s="37">
        <v>445</v>
      </c>
      <c r="B214" s="38" t="s">
        <v>78</v>
      </c>
      <c r="C214" s="38" t="s">
        <v>26</v>
      </c>
      <c r="D214" s="38" t="s">
        <v>37</v>
      </c>
      <c r="E214" s="38"/>
      <c r="F214" s="38" t="s">
        <v>30</v>
      </c>
      <c r="G214" s="37">
        <v>69</v>
      </c>
      <c r="H214" s="37">
        <v>104</v>
      </c>
      <c r="I214" s="38" t="s">
        <v>150</v>
      </c>
      <c r="J214" s="37">
        <v>82135906</v>
      </c>
      <c r="K214" s="37">
        <v>3.7333333333333298</v>
      </c>
      <c r="L214" s="37">
        <v>0.37333333333333302</v>
      </c>
      <c r="M214" s="39"/>
      <c r="N214" s="35"/>
      <c r="O214" s="39"/>
      <c r="P214" s="39"/>
      <c r="Q214" s="39"/>
      <c r="R214" s="35">
        <v>1</v>
      </c>
      <c r="S214" s="39"/>
      <c r="T214" s="39"/>
      <c r="U214" s="39"/>
      <c r="V214" s="39"/>
      <c r="W214" s="38" t="s">
        <v>27</v>
      </c>
      <c r="X214" s="39"/>
      <c r="Y214" s="39"/>
      <c r="Z214" s="38">
        <f t="shared" si="12"/>
        <v>1</v>
      </c>
      <c r="AA214" s="38">
        <f t="shared" si="13"/>
        <v>0</v>
      </c>
      <c r="AB214" s="38" t="s">
        <v>765</v>
      </c>
      <c r="AC214" s="38" t="s">
        <v>27</v>
      </c>
      <c r="AD214" s="37">
        <v>0</v>
      </c>
      <c r="AE214" s="37">
        <v>0</v>
      </c>
      <c r="AF214" s="37">
        <v>0</v>
      </c>
      <c r="AG214" s="37">
        <v>0</v>
      </c>
      <c r="AH214" s="38" t="s">
        <v>381</v>
      </c>
      <c r="AI214" s="37">
        <v>16</v>
      </c>
      <c r="AJ214" s="39"/>
      <c r="AK214" s="38" t="s">
        <v>438</v>
      </c>
      <c r="AL214" s="38">
        <f t="shared" si="14"/>
        <v>1</v>
      </c>
      <c r="AM214" s="38" t="s">
        <v>27</v>
      </c>
      <c r="AN214" s="38" t="s">
        <v>680</v>
      </c>
      <c r="AO214" s="37">
        <v>34</v>
      </c>
      <c r="AP214" s="38" t="s">
        <v>677</v>
      </c>
      <c r="AQ214" s="38" t="s">
        <v>712</v>
      </c>
      <c r="AR214" s="38" t="s">
        <v>27</v>
      </c>
      <c r="AS214" s="38" t="s">
        <v>713</v>
      </c>
      <c r="AT214" s="38" t="s">
        <v>27</v>
      </c>
      <c r="AU214" s="38" t="s">
        <v>27</v>
      </c>
      <c r="AV214" s="38" t="s">
        <v>27</v>
      </c>
      <c r="AX214" s="34" t="s">
        <v>748</v>
      </c>
      <c r="AY214" s="120">
        <v>1.9950000000000001</v>
      </c>
      <c r="AZ214" s="62">
        <v>9.8090000000000011</v>
      </c>
      <c r="BA214" s="50">
        <f t="shared" si="15"/>
        <v>0.20338464675298196</v>
      </c>
    </row>
    <row r="215" spans="1:87" ht="14.25" customHeight="1" x14ac:dyDescent="0.25">
      <c r="A215" s="37">
        <v>461</v>
      </c>
      <c r="B215" s="38" t="s">
        <v>78</v>
      </c>
      <c r="C215" s="38" t="s">
        <v>28</v>
      </c>
      <c r="D215" s="38" t="s">
        <v>37</v>
      </c>
      <c r="E215" s="38"/>
      <c r="F215" s="38" t="s">
        <v>30</v>
      </c>
      <c r="G215" s="37">
        <v>69</v>
      </c>
      <c r="H215" s="37">
        <v>104</v>
      </c>
      <c r="I215" s="38" t="s">
        <v>152</v>
      </c>
      <c r="J215" s="37">
        <v>792288984</v>
      </c>
      <c r="K215" s="37">
        <v>4.4000000000000004</v>
      </c>
      <c r="L215" s="37">
        <v>0.44</v>
      </c>
      <c r="M215" s="40">
        <v>25</v>
      </c>
      <c r="N215" s="35"/>
      <c r="O215" s="35"/>
      <c r="P215" s="40">
        <v>59</v>
      </c>
      <c r="Q215" s="40">
        <v>32</v>
      </c>
      <c r="R215" s="40">
        <v>2</v>
      </c>
      <c r="S215" s="40">
        <v>32</v>
      </c>
      <c r="T215" s="40">
        <v>1</v>
      </c>
      <c r="U215" s="40">
        <v>8</v>
      </c>
      <c r="V215" s="40">
        <v>10.5</v>
      </c>
      <c r="W215" s="38" t="s">
        <v>27</v>
      </c>
      <c r="X215" s="40">
        <v>2.5</v>
      </c>
      <c r="Y215" s="40">
        <v>21</v>
      </c>
      <c r="Z215" s="38">
        <f t="shared" si="12"/>
        <v>193</v>
      </c>
      <c r="AA215" s="38">
        <f t="shared" si="13"/>
        <v>21</v>
      </c>
      <c r="AB215" s="38" t="s">
        <v>27</v>
      </c>
      <c r="AC215" s="38" t="s">
        <v>27</v>
      </c>
      <c r="AD215" s="37">
        <v>23</v>
      </c>
      <c r="AE215" s="37">
        <v>11</v>
      </c>
      <c r="AF215" s="37">
        <v>2</v>
      </c>
      <c r="AG215" s="37">
        <v>44</v>
      </c>
      <c r="AH215" s="38" t="s">
        <v>381</v>
      </c>
      <c r="AI215" s="37">
        <v>16</v>
      </c>
      <c r="AJ215" s="40">
        <v>1</v>
      </c>
      <c r="AK215" s="38" t="s">
        <v>439</v>
      </c>
      <c r="AL215" s="38">
        <f t="shared" si="14"/>
        <v>1</v>
      </c>
      <c r="AM215" s="38" t="s">
        <v>27</v>
      </c>
      <c r="AN215" s="38" t="s">
        <v>673</v>
      </c>
      <c r="AO215" s="37">
        <v>23</v>
      </c>
      <c r="AP215" s="38" t="s">
        <v>677</v>
      </c>
      <c r="AQ215" s="38" t="s">
        <v>714</v>
      </c>
      <c r="AR215" s="38" t="s">
        <v>695</v>
      </c>
      <c r="AS215" s="38" t="s">
        <v>27</v>
      </c>
      <c r="AT215" s="38" t="s">
        <v>27</v>
      </c>
      <c r="AU215" s="38" t="s">
        <v>27</v>
      </c>
      <c r="AV215" s="38" t="s">
        <v>27</v>
      </c>
      <c r="AX215" s="34" t="s">
        <v>747</v>
      </c>
      <c r="AY215">
        <v>2.282</v>
      </c>
      <c r="AZ215" s="62">
        <v>45.521999999999998</v>
      </c>
      <c r="BA215" s="50">
        <f t="shared" si="15"/>
        <v>5.0129607662229257E-2</v>
      </c>
    </row>
    <row r="216" spans="1:87" ht="14.25" customHeight="1" x14ac:dyDescent="0.25">
      <c r="A216" s="37">
        <v>482</v>
      </c>
      <c r="B216" s="38" t="s">
        <v>78</v>
      </c>
      <c r="C216" s="38" t="s">
        <v>28</v>
      </c>
      <c r="D216" s="38" t="s">
        <v>37</v>
      </c>
      <c r="E216" s="38"/>
      <c r="F216" s="38" t="s">
        <v>30</v>
      </c>
      <c r="G216" s="37">
        <v>69</v>
      </c>
      <c r="H216" s="37">
        <v>104</v>
      </c>
      <c r="I216" s="38" t="s">
        <v>158</v>
      </c>
      <c r="J216" s="37">
        <v>927618937</v>
      </c>
      <c r="K216" s="37">
        <v>4.4000000000000004</v>
      </c>
      <c r="L216" s="37">
        <v>0.44</v>
      </c>
      <c r="M216" s="37">
        <v>9</v>
      </c>
      <c r="N216" s="39"/>
      <c r="O216" s="39"/>
      <c r="P216" s="37">
        <v>22</v>
      </c>
      <c r="Q216" s="37">
        <v>13</v>
      </c>
      <c r="R216" s="40">
        <v>3</v>
      </c>
      <c r="S216" s="37">
        <v>13</v>
      </c>
      <c r="T216" s="37">
        <v>1</v>
      </c>
      <c r="U216" s="37">
        <v>3</v>
      </c>
      <c r="V216" s="37">
        <v>2.5</v>
      </c>
      <c r="W216" s="38" t="s">
        <v>27</v>
      </c>
      <c r="X216" s="37">
        <v>2.5</v>
      </c>
      <c r="Y216" s="37">
        <v>8</v>
      </c>
      <c r="Z216" s="38">
        <f t="shared" si="12"/>
        <v>77</v>
      </c>
      <c r="AA216" s="38">
        <f t="shared" si="13"/>
        <v>8</v>
      </c>
      <c r="AB216" s="38" t="s">
        <v>102</v>
      </c>
      <c r="AC216" s="38" t="s">
        <v>27</v>
      </c>
      <c r="AD216" s="37">
        <v>18</v>
      </c>
      <c r="AE216" s="37">
        <v>8</v>
      </c>
      <c r="AF216" s="37">
        <v>1</v>
      </c>
      <c r="AG216" s="37">
        <v>33</v>
      </c>
      <c r="AH216" s="38" t="s">
        <v>381</v>
      </c>
      <c r="AI216" s="37">
        <v>16</v>
      </c>
      <c r="AJ216" s="37">
        <v>1</v>
      </c>
      <c r="AK216" s="38" t="s">
        <v>440</v>
      </c>
      <c r="AL216" s="38">
        <f t="shared" si="14"/>
        <v>1</v>
      </c>
      <c r="AM216" s="38" t="s">
        <v>27</v>
      </c>
      <c r="AN216" s="38" t="s">
        <v>673</v>
      </c>
      <c r="AO216" s="37">
        <v>25</v>
      </c>
      <c r="AP216" s="38" t="s">
        <v>677</v>
      </c>
      <c r="AQ216" s="38" t="s">
        <v>721</v>
      </c>
      <c r="AR216" s="38" t="s">
        <v>27</v>
      </c>
      <c r="AS216" s="38" t="s">
        <v>686</v>
      </c>
      <c r="AT216" s="38" t="s">
        <v>27</v>
      </c>
      <c r="AU216" s="38" t="s">
        <v>27</v>
      </c>
      <c r="AV216" s="38" t="s">
        <v>27</v>
      </c>
      <c r="AX216" s="34" t="s">
        <v>748</v>
      </c>
      <c r="AY216">
        <v>6.1970000000000001</v>
      </c>
      <c r="AZ216" s="62">
        <v>27.559000000000001</v>
      </c>
      <c r="BA216" s="50">
        <f t="shared" si="15"/>
        <v>0.22486302115461373</v>
      </c>
    </row>
    <row r="217" spans="1:87" ht="14.25" customHeight="1" x14ac:dyDescent="0.25">
      <c r="A217" s="37">
        <v>503</v>
      </c>
      <c r="B217" s="38" t="s">
        <v>78</v>
      </c>
      <c r="C217" s="38" t="s">
        <v>28</v>
      </c>
      <c r="D217" s="38" t="s">
        <v>37</v>
      </c>
      <c r="E217" s="38"/>
      <c r="F217" s="38" t="s">
        <v>30</v>
      </c>
      <c r="G217" s="37">
        <v>69</v>
      </c>
      <c r="H217" s="37">
        <v>104</v>
      </c>
      <c r="I217" s="38" t="s">
        <v>165</v>
      </c>
      <c r="J217" s="37">
        <v>1412134207</v>
      </c>
      <c r="K217" s="37">
        <v>4.4000000000000004</v>
      </c>
      <c r="L217" s="37">
        <v>0.44</v>
      </c>
      <c r="M217" s="37">
        <v>31</v>
      </c>
      <c r="N217" s="35"/>
      <c r="O217" s="39"/>
      <c r="P217" s="37">
        <v>77</v>
      </c>
      <c r="Q217" s="37">
        <v>43</v>
      </c>
      <c r="R217" s="40">
        <v>5</v>
      </c>
      <c r="S217" s="37">
        <v>43</v>
      </c>
      <c r="T217" s="37">
        <v>1</v>
      </c>
      <c r="U217" s="40">
        <v>13</v>
      </c>
      <c r="V217" s="37">
        <v>13</v>
      </c>
      <c r="W217" s="38" t="s">
        <v>27</v>
      </c>
      <c r="X217" s="37">
        <v>6</v>
      </c>
      <c r="Y217" s="37">
        <v>32</v>
      </c>
      <c r="Z217" s="38">
        <f t="shared" si="12"/>
        <v>264</v>
      </c>
      <c r="AA217" s="38">
        <f t="shared" si="13"/>
        <v>32</v>
      </c>
      <c r="AB217" s="38" t="s">
        <v>102</v>
      </c>
      <c r="AC217" s="38" t="s">
        <v>27</v>
      </c>
      <c r="AD217" s="37">
        <v>55</v>
      </c>
      <c r="AE217" s="37">
        <v>20</v>
      </c>
      <c r="AF217" s="37">
        <v>3</v>
      </c>
      <c r="AG217" s="37">
        <v>85</v>
      </c>
      <c r="AH217" s="38" t="s">
        <v>381</v>
      </c>
      <c r="AI217" s="37">
        <v>16</v>
      </c>
      <c r="AJ217" s="37">
        <v>1</v>
      </c>
      <c r="AK217" s="38" t="s">
        <v>441</v>
      </c>
      <c r="AL217" s="38">
        <f t="shared" si="14"/>
        <v>1</v>
      </c>
      <c r="AM217" s="38" t="s">
        <v>27</v>
      </c>
      <c r="AN217" s="38" t="s">
        <v>680</v>
      </c>
      <c r="AO217" s="37">
        <v>25</v>
      </c>
      <c r="AP217" s="38" t="s">
        <v>677</v>
      </c>
      <c r="AQ217" s="38" t="s">
        <v>705</v>
      </c>
      <c r="AR217" s="38" t="s">
        <v>27</v>
      </c>
      <c r="AS217" s="38" t="s">
        <v>27</v>
      </c>
      <c r="AT217" s="38" t="s">
        <v>27</v>
      </c>
      <c r="AU217" s="38" t="s">
        <v>27</v>
      </c>
      <c r="AV217" s="38" t="s">
        <v>27</v>
      </c>
      <c r="AX217" s="34" t="s">
        <v>747</v>
      </c>
      <c r="AY217">
        <v>5.4950000000000001</v>
      </c>
      <c r="AZ217" s="62">
        <v>58.112000000000002</v>
      </c>
      <c r="BA217" s="50">
        <f t="shared" si="15"/>
        <v>9.455878303964757E-2</v>
      </c>
    </row>
    <row r="218" spans="1:87" ht="14.25" customHeight="1" x14ac:dyDescent="0.25">
      <c r="A218" s="37">
        <v>523</v>
      </c>
      <c r="B218" s="38" t="s">
        <v>78</v>
      </c>
      <c r="C218" s="38" t="s">
        <v>28</v>
      </c>
      <c r="D218" s="38" t="s">
        <v>37</v>
      </c>
      <c r="E218" s="38"/>
      <c r="F218" s="38" t="s">
        <v>30</v>
      </c>
      <c r="G218" s="37">
        <v>69</v>
      </c>
      <c r="H218" s="37">
        <v>104</v>
      </c>
      <c r="I218" s="38" t="s">
        <v>169</v>
      </c>
      <c r="J218" s="37">
        <v>178114327</v>
      </c>
      <c r="K218" s="37">
        <v>3.8</v>
      </c>
      <c r="L218" s="37">
        <v>0.38</v>
      </c>
      <c r="M218" s="40">
        <v>1</v>
      </c>
      <c r="N218" s="35"/>
      <c r="O218" s="35"/>
      <c r="P218" s="40">
        <v>4</v>
      </c>
      <c r="Q218" s="40">
        <v>3</v>
      </c>
      <c r="R218" s="40">
        <v>3</v>
      </c>
      <c r="S218" s="40">
        <v>3</v>
      </c>
      <c r="T218" s="40">
        <v>1</v>
      </c>
      <c r="U218" s="40">
        <v>1</v>
      </c>
      <c r="V218" s="40">
        <v>1</v>
      </c>
      <c r="W218" s="38" t="s">
        <v>27</v>
      </c>
      <c r="X218" s="35"/>
      <c r="Y218" s="40">
        <v>2</v>
      </c>
      <c r="Z218" s="38">
        <f t="shared" si="12"/>
        <v>19</v>
      </c>
      <c r="AA218" s="38">
        <f t="shared" si="13"/>
        <v>2</v>
      </c>
      <c r="AB218" s="38" t="s">
        <v>27</v>
      </c>
      <c r="AC218" s="38" t="s">
        <v>27</v>
      </c>
      <c r="AD218" s="37">
        <v>4</v>
      </c>
      <c r="AE218" s="37">
        <v>1</v>
      </c>
      <c r="AF218" s="37">
        <v>0</v>
      </c>
      <c r="AG218" s="37">
        <v>6</v>
      </c>
      <c r="AH218" s="38" t="s">
        <v>381</v>
      </c>
      <c r="AI218" s="37">
        <v>16</v>
      </c>
      <c r="AJ218" s="35"/>
      <c r="AK218" s="38" t="s">
        <v>442</v>
      </c>
      <c r="AL218" s="38">
        <f t="shared" si="14"/>
        <v>1</v>
      </c>
      <c r="AM218" s="38" t="s">
        <v>27</v>
      </c>
      <c r="AN218" s="38" t="s">
        <v>680</v>
      </c>
      <c r="AO218" s="37">
        <v>31</v>
      </c>
      <c r="AP218" s="38" t="s">
        <v>677</v>
      </c>
      <c r="AQ218" s="38" t="s">
        <v>694</v>
      </c>
      <c r="AR218" s="38" t="s">
        <v>27</v>
      </c>
      <c r="AS218" s="38" t="s">
        <v>27</v>
      </c>
      <c r="AT218" s="38" t="s">
        <v>692</v>
      </c>
      <c r="AU218" s="38" t="s">
        <v>27</v>
      </c>
      <c r="AV218" s="38" t="s">
        <v>27</v>
      </c>
      <c r="AX218" s="34" t="s">
        <v>747</v>
      </c>
      <c r="AY218">
        <v>5.5569999999999995</v>
      </c>
      <c r="AZ218" s="62">
        <v>8.4209999999999994</v>
      </c>
      <c r="BA218" s="50">
        <f t="shared" si="15"/>
        <v>0.65989787436171476</v>
      </c>
    </row>
    <row r="219" spans="1:87" ht="14.25" customHeight="1" x14ac:dyDescent="0.25">
      <c r="A219" s="37">
        <v>539</v>
      </c>
      <c r="B219" s="38" t="s">
        <v>78</v>
      </c>
      <c r="C219" s="38" t="s">
        <v>28</v>
      </c>
      <c r="D219" s="38" t="s">
        <v>37</v>
      </c>
      <c r="E219" s="38"/>
      <c r="F219" s="38" t="s">
        <v>30</v>
      </c>
      <c r="G219" s="37">
        <v>69</v>
      </c>
      <c r="H219" s="37">
        <v>104</v>
      </c>
      <c r="I219" s="38" t="s">
        <v>171</v>
      </c>
      <c r="J219" s="37">
        <v>8518124088</v>
      </c>
      <c r="K219" s="37">
        <v>3.8</v>
      </c>
      <c r="L219" s="37">
        <v>0.38</v>
      </c>
      <c r="M219" s="35"/>
      <c r="N219" s="35"/>
      <c r="O219" s="35"/>
      <c r="P219" s="35"/>
      <c r="Q219" s="35"/>
      <c r="R219" s="35">
        <v>1</v>
      </c>
      <c r="S219" s="35"/>
      <c r="T219" s="35"/>
      <c r="U219" s="35"/>
      <c r="V219" s="35"/>
      <c r="W219" s="38" t="s">
        <v>27</v>
      </c>
      <c r="X219" s="35"/>
      <c r="Y219" s="35"/>
      <c r="Z219" s="38">
        <f t="shared" si="12"/>
        <v>1</v>
      </c>
      <c r="AA219" s="38">
        <f t="shared" si="13"/>
        <v>0</v>
      </c>
      <c r="AB219" s="38" t="s">
        <v>27</v>
      </c>
      <c r="AC219" s="38" t="s">
        <v>257</v>
      </c>
      <c r="AD219" s="37">
        <v>0</v>
      </c>
      <c r="AE219" s="37">
        <v>0</v>
      </c>
      <c r="AF219" s="37">
        <v>0</v>
      </c>
      <c r="AG219" s="37">
        <v>0</v>
      </c>
      <c r="AH219" s="38" t="s">
        <v>381</v>
      </c>
      <c r="AI219" s="37">
        <v>16</v>
      </c>
      <c r="AJ219" s="35"/>
      <c r="AK219" s="38" t="s">
        <v>443</v>
      </c>
      <c r="AL219" s="38">
        <f t="shared" si="14"/>
        <v>1</v>
      </c>
      <c r="AM219" s="38" t="s">
        <v>27</v>
      </c>
      <c r="AN219" s="38" t="s">
        <v>680</v>
      </c>
      <c r="AO219" s="37">
        <v>25</v>
      </c>
      <c r="AP219" s="38" t="s">
        <v>677</v>
      </c>
      <c r="AQ219" s="38" t="s">
        <v>725</v>
      </c>
      <c r="AR219" s="38" t="s">
        <v>27</v>
      </c>
      <c r="AS219" s="38" t="s">
        <v>726</v>
      </c>
      <c r="AT219" s="38" t="s">
        <v>27</v>
      </c>
      <c r="AU219" s="38" t="s">
        <v>27</v>
      </c>
      <c r="AV219" s="38" t="s">
        <v>27</v>
      </c>
      <c r="AX219" s="34" t="s">
        <v>747</v>
      </c>
      <c r="AY219">
        <v>1.7510000000000001</v>
      </c>
      <c r="AZ219" s="62">
        <v>2.5830000000000002</v>
      </c>
      <c r="BA219" s="50">
        <f t="shared" si="15"/>
        <v>0.67789392179636077</v>
      </c>
    </row>
    <row r="220" spans="1:87" ht="14.25" customHeight="1" x14ac:dyDescent="0.25">
      <c r="A220" s="37">
        <v>555</v>
      </c>
      <c r="B220" s="38" t="s">
        <v>78</v>
      </c>
      <c r="C220" s="38" t="s">
        <v>26</v>
      </c>
      <c r="D220" s="38" t="s">
        <v>37</v>
      </c>
      <c r="E220" s="38"/>
      <c r="F220" s="38" t="s">
        <v>30</v>
      </c>
      <c r="G220" s="37">
        <v>69</v>
      </c>
      <c r="H220" s="37">
        <v>104</v>
      </c>
      <c r="I220" s="38" t="s">
        <v>172</v>
      </c>
      <c r="J220" s="37">
        <v>8517821164</v>
      </c>
      <c r="K220" s="37">
        <v>3.7333333333333298</v>
      </c>
      <c r="L220" s="37">
        <v>0.37333333333333302</v>
      </c>
      <c r="M220" s="47"/>
      <c r="N220" s="35"/>
      <c r="O220" s="47"/>
      <c r="P220" s="47"/>
      <c r="Q220" s="47"/>
      <c r="R220" s="35">
        <v>1</v>
      </c>
      <c r="S220" s="47"/>
      <c r="T220" s="47"/>
      <c r="U220" s="47"/>
      <c r="V220" s="47"/>
      <c r="W220" s="38" t="s">
        <v>27</v>
      </c>
      <c r="X220" s="47"/>
      <c r="Y220" s="47"/>
      <c r="Z220" s="38">
        <f t="shared" si="12"/>
        <v>1</v>
      </c>
      <c r="AA220" s="38">
        <f t="shared" si="13"/>
        <v>0</v>
      </c>
      <c r="AB220" s="38" t="s">
        <v>765</v>
      </c>
      <c r="AC220" s="38" t="s">
        <v>27</v>
      </c>
      <c r="AD220" s="37">
        <v>0</v>
      </c>
      <c r="AE220" s="37">
        <v>0</v>
      </c>
      <c r="AF220" s="37">
        <v>0</v>
      </c>
      <c r="AG220" s="37">
        <v>0</v>
      </c>
      <c r="AH220" s="38" t="s">
        <v>381</v>
      </c>
      <c r="AI220" s="37">
        <v>16</v>
      </c>
      <c r="AJ220" s="47"/>
      <c r="AK220" s="38" t="s">
        <v>444</v>
      </c>
      <c r="AL220" s="38">
        <f t="shared" si="14"/>
        <v>1</v>
      </c>
      <c r="AM220" s="38" t="s">
        <v>27</v>
      </c>
      <c r="AN220" s="38" t="s">
        <v>680</v>
      </c>
      <c r="AO220" s="37">
        <v>29</v>
      </c>
      <c r="AP220" s="38" t="s">
        <v>674</v>
      </c>
      <c r="AQ220" s="38" t="s">
        <v>691</v>
      </c>
      <c r="AR220" s="38" t="s">
        <v>695</v>
      </c>
      <c r="AS220" s="38" t="s">
        <v>727</v>
      </c>
      <c r="AT220" s="38" t="s">
        <v>27</v>
      </c>
      <c r="AU220" s="38" t="s">
        <v>27</v>
      </c>
      <c r="AV220" s="38" t="s">
        <v>696</v>
      </c>
      <c r="AX220" s="34" t="s">
        <v>747</v>
      </c>
      <c r="AY220">
        <v>1.625</v>
      </c>
      <c r="AZ220" s="62">
        <v>8.7260000000000009</v>
      </c>
      <c r="BA220" s="50">
        <f t="shared" si="15"/>
        <v>0.18622507449002978</v>
      </c>
    </row>
    <row r="221" spans="1:87" ht="14.25" customHeight="1" x14ac:dyDescent="0.25">
      <c r="A221" s="37">
        <v>571</v>
      </c>
      <c r="B221" s="38" t="s">
        <v>78</v>
      </c>
      <c r="C221" s="38" t="s">
        <v>28</v>
      </c>
      <c r="D221" s="38" t="s">
        <v>37</v>
      </c>
      <c r="E221" s="38"/>
      <c r="F221" s="38" t="s">
        <v>30</v>
      </c>
      <c r="G221" s="37">
        <v>69</v>
      </c>
      <c r="H221" s="37">
        <v>104</v>
      </c>
      <c r="I221" s="38" t="s">
        <v>173</v>
      </c>
      <c r="J221" s="37">
        <v>79215167188</v>
      </c>
      <c r="K221" s="37">
        <v>4.4000000000000004</v>
      </c>
      <c r="L221" s="37">
        <v>0.44</v>
      </c>
      <c r="M221" s="47"/>
      <c r="N221" s="35"/>
      <c r="O221" s="47"/>
      <c r="P221" s="47"/>
      <c r="Q221" s="47"/>
      <c r="R221" s="35">
        <v>1</v>
      </c>
      <c r="S221" s="47"/>
      <c r="T221" s="47"/>
      <c r="U221" s="47"/>
      <c r="V221" s="47"/>
      <c r="W221" s="38" t="s">
        <v>27</v>
      </c>
      <c r="X221" s="47"/>
      <c r="Y221" s="47"/>
      <c r="Z221" s="38">
        <f t="shared" si="12"/>
        <v>1</v>
      </c>
      <c r="AA221" s="38">
        <f t="shared" si="13"/>
        <v>0</v>
      </c>
      <c r="AB221" s="38" t="s">
        <v>102</v>
      </c>
      <c r="AC221" s="38" t="s">
        <v>27</v>
      </c>
      <c r="AD221" s="37">
        <v>0</v>
      </c>
      <c r="AE221" s="37">
        <v>0</v>
      </c>
      <c r="AF221" s="37">
        <v>0</v>
      </c>
      <c r="AG221" s="37">
        <v>0</v>
      </c>
      <c r="AH221" s="38" t="s">
        <v>381</v>
      </c>
      <c r="AI221" s="37">
        <v>16</v>
      </c>
      <c r="AJ221" s="47"/>
      <c r="AK221" s="38" t="s">
        <v>445</v>
      </c>
      <c r="AL221" s="38">
        <f t="shared" si="14"/>
        <v>1</v>
      </c>
      <c r="AM221" s="38" t="s">
        <v>27</v>
      </c>
      <c r="AN221" s="38" t="s">
        <v>673</v>
      </c>
      <c r="AO221" s="37">
        <v>18</v>
      </c>
      <c r="AP221" s="38" t="s">
        <v>677</v>
      </c>
      <c r="AQ221" s="38" t="s">
        <v>728</v>
      </c>
      <c r="AR221" s="38" t="s">
        <v>27</v>
      </c>
      <c r="AS221" s="38" t="s">
        <v>686</v>
      </c>
      <c r="AT221" s="38" t="s">
        <v>27</v>
      </c>
      <c r="AU221" s="38" t="s">
        <v>27</v>
      </c>
      <c r="AV221" s="38" t="s">
        <v>27</v>
      </c>
      <c r="AX221" s="34" t="s">
        <v>748</v>
      </c>
      <c r="AY221">
        <v>6.4509999999999996</v>
      </c>
      <c r="AZ221" s="62">
        <v>9.7349999999999994</v>
      </c>
      <c r="BA221" s="50">
        <f t="shared" si="15"/>
        <v>0.66266050333846949</v>
      </c>
    </row>
    <row r="222" spans="1:87" ht="14.25" customHeight="1" x14ac:dyDescent="0.25">
      <c r="A222" s="37">
        <v>34</v>
      </c>
      <c r="B222" s="38" t="s">
        <v>78</v>
      </c>
      <c r="C222" s="38" t="s">
        <v>28</v>
      </c>
      <c r="D222" s="38" t="s">
        <v>38</v>
      </c>
      <c r="E222" s="38"/>
      <c r="F222" s="38" t="s">
        <v>500</v>
      </c>
      <c r="G222" s="37">
        <v>29</v>
      </c>
      <c r="H222" s="37">
        <v>120</v>
      </c>
      <c r="I222" s="38" t="s">
        <v>98</v>
      </c>
      <c r="J222" s="37">
        <v>871611960</v>
      </c>
      <c r="K222" s="37">
        <v>2.0499999999999998</v>
      </c>
      <c r="L222" s="37">
        <v>0.41</v>
      </c>
      <c r="M222" s="35"/>
      <c r="N222" s="35"/>
      <c r="O222" s="35"/>
      <c r="P222" s="35"/>
      <c r="Q222" s="35"/>
      <c r="R222" s="35">
        <v>1</v>
      </c>
      <c r="S222" s="35"/>
      <c r="T222" s="35"/>
      <c r="U222" s="35"/>
      <c r="V222" s="35"/>
      <c r="W222" s="38" t="s">
        <v>27</v>
      </c>
      <c r="X222" s="35"/>
      <c r="Y222" s="35"/>
      <c r="Z222" s="38">
        <f t="shared" si="12"/>
        <v>1</v>
      </c>
      <c r="AA222" s="38">
        <f t="shared" si="13"/>
        <v>0</v>
      </c>
      <c r="AB222" s="38" t="s">
        <v>27</v>
      </c>
      <c r="AC222" s="38" t="s">
        <v>257</v>
      </c>
      <c r="AD222" s="37">
        <v>0</v>
      </c>
      <c r="AE222" s="37">
        <v>0</v>
      </c>
      <c r="AF222" s="37">
        <v>0</v>
      </c>
      <c r="AG222" s="37">
        <v>0</v>
      </c>
      <c r="AH222" s="38" t="s">
        <v>503</v>
      </c>
      <c r="AI222" s="37">
        <v>25</v>
      </c>
      <c r="AJ222" s="35"/>
      <c r="AK222" s="38" t="s">
        <v>537</v>
      </c>
      <c r="AL222" s="38">
        <f t="shared" si="14"/>
        <v>1</v>
      </c>
      <c r="AM222" s="38" t="s">
        <v>27</v>
      </c>
      <c r="AN222" s="38" t="s">
        <v>673</v>
      </c>
      <c r="AO222" s="37">
        <v>28</v>
      </c>
      <c r="AP222" s="38" t="s">
        <v>677</v>
      </c>
      <c r="AQ222" s="38" t="s">
        <v>685</v>
      </c>
      <c r="AR222" s="38" t="s">
        <v>27</v>
      </c>
      <c r="AS222" s="38" t="s">
        <v>686</v>
      </c>
      <c r="AT222" s="38" t="s">
        <v>27</v>
      </c>
      <c r="AU222" s="38" t="s">
        <v>27</v>
      </c>
      <c r="AV222" s="38" t="s">
        <v>27</v>
      </c>
      <c r="AW222" s="34"/>
      <c r="AX222" s="34" t="s">
        <v>747</v>
      </c>
      <c r="AY222" s="120">
        <v>0.78500000000000003</v>
      </c>
      <c r="AZ222" s="62">
        <v>2.6909999999999998</v>
      </c>
      <c r="BA222" s="50">
        <f t="shared" si="15"/>
        <v>0.29171311780007436</v>
      </c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</row>
    <row r="223" spans="1:87" ht="14.25" customHeight="1" x14ac:dyDescent="0.25">
      <c r="A223" s="37">
        <v>50</v>
      </c>
      <c r="B223" s="38" t="s">
        <v>78</v>
      </c>
      <c r="C223" s="38" t="s">
        <v>28</v>
      </c>
      <c r="D223" s="38" t="s">
        <v>38</v>
      </c>
      <c r="E223" s="38"/>
      <c r="F223" s="38" t="s">
        <v>500</v>
      </c>
      <c r="G223" s="37">
        <v>29</v>
      </c>
      <c r="H223" s="37">
        <v>120</v>
      </c>
      <c r="I223" s="38" t="s">
        <v>101</v>
      </c>
      <c r="J223" s="37">
        <v>17888851</v>
      </c>
      <c r="K223" s="37">
        <v>2</v>
      </c>
      <c r="L223" s="37">
        <v>0.4</v>
      </c>
      <c r="M223" s="37">
        <v>4</v>
      </c>
      <c r="N223" s="35"/>
      <c r="O223" s="39"/>
      <c r="P223" s="37">
        <v>9</v>
      </c>
      <c r="Q223" s="37">
        <v>4</v>
      </c>
      <c r="R223" s="35">
        <v>1</v>
      </c>
      <c r="S223" s="37">
        <v>4</v>
      </c>
      <c r="T223" s="39"/>
      <c r="U223" s="47"/>
      <c r="V223" s="37">
        <v>0.5</v>
      </c>
      <c r="W223" s="38" t="s">
        <v>27</v>
      </c>
      <c r="X223" s="37">
        <v>0.5</v>
      </c>
      <c r="Y223" s="37">
        <v>1</v>
      </c>
      <c r="Z223" s="38">
        <f t="shared" si="12"/>
        <v>24</v>
      </c>
      <c r="AA223" s="38">
        <f t="shared" si="13"/>
        <v>1</v>
      </c>
      <c r="AB223" s="38" t="s">
        <v>99</v>
      </c>
      <c r="AC223" s="38" t="s">
        <v>27</v>
      </c>
      <c r="AD223" s="37">
        <v>5</v>
      </c>
      <c r="AE223" s="37">
        <v>1</v>
      </c>
      <c r="AF223" s="37">
        <v>1</v>
      </c>
      <c r="AG223" s="37">
        <v>8</v>
      </c>
      <c r="AH223" s="38" t="s">
        <v>503</v>
      </c>
      <c r="AI223" s="37">
        <v>25</v>
      </c>
      <c r="AJ223" s="47"/>
      <c r="AK223" s="38" t="s">
        <v>538</v>
      </c>
      <c r="AL223" s="38">
        <f t="shared" si="14"/>
        <v>1</v>
      </c>
      <c r="AM223" s="38" t="s">
        <v>27</v>
      </c>
      <c r="AN223" s="38" t="s">
        <v>680</v>
      </c>
      <c r="AO223" s="37">
        <v>30</v>
      </c>
      <c r="AP223" s="38" t="s">
        <v>674</v>
      </c>
      <c r="AQ223" s="38" t="s">
        <v>687</v>
      </c>
      <c r="AR223" s="38" t="s">
        <v>27</v>
      </c>
      <c r="AS223" s="38" t="s">
        <v>688</v>
      </c>
      <c r="AT223" s="38" t="s">
        <v>27</v>
      </c>
      <c r="AU223" s="38" t="s">
        <v>27</v>
      </c>
      <c r="AV223" s="38" t="s">
        <v>27</v>
      </c>
      <c r="AW223" s="34"/>
      <c r="AX223" s="34" t="s">
        <v>748</v>
      </c>
      <c r="AY223" s="120">
        <v>7.5030000000000001</v>
      </c>
      <c r="AZ223" s="62">
        <v>8.5280000000000005</v>
      </c>
      <c r="BA223" s="50">
        <f t="shared" si="15"/>
        <v>0.87980769230769229</v>
      </c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</row>
    <row r="224" spans="1:87" ht="14.25" customHeight="1" x14ac:dyDescent="0.25">
      <c r="A224" s="37">
        <v>66</v>
      </c>
      <c r="B224" s="38" t="s">
        <v>78</v>
      </c>
      <c r="C224" s="38" t="s">
        <v>28</v>
      </c>
      <c r="D224" s="38" t="s">
        <v>38</v>
      </c>
      <c r="E224" s="38"/>
      <c r="F224" s="38" t="s">
        <v>500</v>
      </c>
      <c r="G224" s="37">
        <v>29</v>
      </c>
      <c r="H224" s="37">
        <v>120</v>
      </c>
      <c r="I224" s="38" t="s">
        <v>104</v>
      </c>
      <c r="J224" s="37">
        <v>134766397</v>
      </c>
      <c r="K224" s="37">
        <v>2.2000000000000002</v>
      </c>
      <c r="L224" s="37">
        <v>0.44</v>
      </c>
      <c r="M224" s="40">
        <v>1</v>
      </c>
      <c r="N224" s="35"/>
      <c r="O224" s="35"/>
      <c r="P224" s="40">
        <v>1</v>
      </c>
      <c r="Q224" s="47"/>
      <c r="R224" s="35">
        <v>1</v>
      </c>
      <c r="S224" s="47"/>
      <c r="T224" s="47"/>
      <c r="U224" s="47"/>
      <c r="V224" s="47"/>
      <c r="W224" s="38" t="s">
        <v>27</v>
      </c>
      <c r="X224" s="47"/>
      <c r="Y224" s="47"/>
      <c r="Z224" s="38">
        <f t="shared" si="12"/>
        <v>3</v>
      </c>
      <c r="AA224" s="38">
        <f t="shared" si="13"/>
        <v>0</v>
      </c>
      <c r="AB224" s="38" t="s">
        <v>27</v>
      </c>
      <c r="AC224" s="38" t="s">
        <v>257</v>
      </c>
      <c r="AD224" s="37">
        <v>0</v>
      </c>
      <c r="AE224" s="37">
        <v>2</v>
      </c>
      <c r="AF224" s="37">
        <v>0</v>
      </c>
      <c r="AG224" s="37">
        <v>3</v>
      </c>
      <c r="AH224" s="38" t="s">
        <v>503</v>
      </c>
      <c r="AI224" s="37">
        <v>25</v>
      </c>
      <c r="AJ224" s="47"/>
      <c r="AK224" s="38" t="s">
        <v>539</v>
      </c>
      <c r="AL224" s="38">
        <f t="shared" si="14"/>
        <v>1</v>
      </c>
      <c r="AM224" s="38" t="s">
        <v>27</v>
      </c>
      <c r="AN224" s="38" t="s">
        <v>673</v>
      </c>
      <c r="AO224" s="37">
        <v>20</v>
      </c>
      <c r="AP224" s="38" t="s">
        <v>674</v>
      </c>
      <c r="AQ224" s="38" t="s">
        <v>689</v>
      </c>
      <c r="AR224" s="38" t="s">
        <v>27</v>
      </c>
      <c r="AS224" s="38" t="s">
        <v>27</v>
      </c>
      <c r="AT224" s="38" t="s">
        <v>27</v>
      </c>
      <c r="AU224" s="38" t="s">
        <v>27</v>
      </c>
      <c r="AV224" s="38" t="s">
        <v>27</v>
      </c>
      <c r="AW224" s="34"/>
      <c r="AX224" s="34" t="s">
        <v>748</v>
      </c>
      <c r="AY224" s="120">
        <v>2.7320000000000002</v>
      </c>
      <c r="AZ224" s="62">
        <v>4.0629999999999997</v>
      </c>
      <c r="BA224" s="50">
        <f t="shared" si="15"/>
        <v>0.67240954959389621</v>
      </c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</row>
    <row r="225" spans="1:87" ht="14.25" customHeight="1" x14ac:dyDescent="0.25">
      <c r="A225" s="37">
        <v>89</v>
      </c>
      <c r="B225" s="38" t="s">
        <v>78</v>
      </c>
      <c r="C225" s="38" t="s">
        <v>26</v>
      </c>
      <c r="D225" s="38" t="s">
        <v>38</v>
      </c>
      <c r="E225" s="38"/>
      <c r="F225" s="38" t="s">
        <v>500</v>
      </c>
      <c r="G225" s="37">
        <v>29</v>
      </c>
      <c r="H225" s="37">
        <v>120</v>
      </c>
      <c r="I225" s="38" t="s">
        <v>106</v>
      </c>
      <c r="J225" s="37">
        <v>90153375</v>
      </c>
      <c r="K225" s="37">
        <v>1.93333333333333</v>
      </c>
      <c r="L225" s="37">
        <v>0.38666666666666699</v>
      </c>
      <c r="M225" s="37">
        <v>1</v>
      </c>
      <c r="N225" s="35"/>
      <c r="O225" s="39"/>
      <c r="P225" s="37">
        <v>1</v>
      </c>
      <c r="Q225" s="39"/>
      <c r="R225" s="35">
        <v>1</v>
      </c>
      <c r="S225" s="39"/>
      <c r="T225" s="39"/>
      <c r="U225" s="39"/>
      <c r="V225" s="39"/>
      <c r="W225" s="38" t="s">
        <v>27</v>
      </c>
      <c r="X225" s="39"/>
      <c r="Y225" s="39"/>
      <c r="Z225" s="38">
        <f t="shared" si="12"/>
        <v>3</v>
      </c>
      <c r="AA225" s="38">
        <f t="shared" si="13"/>
        <v>0</v>
      </c>
      <c r="AB225" s="38" t="s">
        <v>765</v>
      </c>
      <c r="AC225" s="38" t="s">
        <v>257</v>
      </c>
      <c r="AD225" s="37">
        <v>0</v>
      </c>
      <c r="AE225" s="37">
        <v>1</v>
      </c>
      <c r="AF225" s="37">
        <v>0</v>
      </c>
      <c r="AG225" s="37">
        <v>2</v>
      </c>
      <c r="AH225" s="38" t="s">
        <v>503</v>
      </c>
      <c r="AI225" s="37">
        <v>25</v>
      </c>
      <c r="AJ225" s="47"/>
      <c r="AK225" s="38" t="s">
        <v>540</v>
      </c>
      <c r="AL225" s="38">
        <f t="shared" si="14"/>
        <v>1</v>
      </c>
      <c r="AM225" s="38" t="s">
        <v>27</v>
      </c>
      <c r="AN225" s="38" t="s">
        <v>673</v>
      </c>
      <c r="AO225" s="37">
        <v>18</v>
      </c>
      <c r="AP225" s="38" t="s">
        <v>677</v>
      </c>
      <c r="AQ225" s="38" t="s">
        <v>690</v>
      </c>
      <c r="AR225" s="38" t="s">
        <v>27</v>
      </c>
      <c r="AS225" s="38" t="s">
        <v>27</v>
      </c>
      <c r="AT225" s="38" t="s">
        <v>27</v>
      </c>
      <c r="AU225" s="38" t="s">
        <v>27</v>
      </c>
      <c r="AV225" s="38" t="s">
        <v>27</v>
      </c>
      <c r="AW225" s="34"/>
      <c r="AX225" s="34" t="s">
        <v>748</v>
      </c>
      <c r="AY225" s="120">
        <v>6.9130000000000003</v>
      </c>
      <c r="AZ225" s="62">
        <v>7.5780000000000003</v>
      </c>
      <c r="BA225" s="50">
        <f t="shared" si="15"/>
        <v>0.91224597519134332</v>
      </c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</row>
    <row r="226" spans="1:87" ht="14.25" customHeight="1" x14ac:dyDescent="0.25">
      <c r="A226" s="37">
        <v>117</v>
      </c>
      <c r="B226" s="38" t="s">
        <v>78</v>
      </c>
      <c r="C226" s="38" t="s">
        <v>28</v>
      </c>
      <c r="D226" s="38" t="s">
        <v>38</v>
      </c>
      <c r="E226" s="38"/>
      <c r="F226" s="38" t="s">
        <v>500</v>
      </c>
      <c r="G226" s="37">
        <v>29</v>
      </c>
      <c r="H226" s="37">
        <v>120</v>
      </c>
      <c r="I226" s="38" t="s">
        <v>114</v>
      </c>
      <c r="J226" s="37">
        <v>17888853</v>
      </c>
      <c r="K226" s="37">
        <v>2</v>
      </c>
      <c r="L226" s="37">
        <v>0.4</v>
      </c>
      <c r="M226" s="39"/>
      <c r="N226" s="35"/>
      <c r="O226" s="35"/>
      <c r="P226" s="39"/>
      <c r="Q226" s="39"/>
      <c r="R226" s="35">
        <v>1</v>
      </c>
      <c r="S226" s="39"/>
      <c r="T226" s="39"/>
      <c r="U226" s="39"/>
      <c r="V226" s="39"/>
      <c r="W226" s="38" t="s">
        <v>27</v>
      </c>
      <c r="X226" s="39"/>
      <c r="Y226" s="39"/>
      <c r="Z226" s="38">
        <f t="shared" si="12"/>
        <v>1</v>
      </c>
      <c r="AA226" s="38">
        <f t="shared" si="13"/>
        <v>0</v>
      </c>
      <c r="AB226" s="38" t="s">
        <v>99</v>
      </c>
      <c r="AC226" s="38" t="s">
        <v>257</v>
      </c>
      <c r="AD226" s="37">
        <v>0</v>
      </c>
      <c r="AE226" s="37">
        <v>0</v>
      </c>
      <c r="AF226" s="37">
        <v>0</v>
      </c>
      <c r="AG226" s="37">
        <v>0</v>
      </c>
      <c r="AH226" s="38" t="s">
        <v>503</v>
      </c>
      <c r="AI226" s="37">
        <v>25</v>
      </c>
      <c r="AJ226" s="47"/>
      <c r="AK226" s="38" t="s">
        <v>115</v>
      </c>
      <c r="AL226" s="38">
        <f t="shared" si="14"/>
        <v>1</v>
      </c>
      <c r="AM226" s="38" t="s">
        <v>27</v>
      </c>
      <c r="AN226" s="38" t="s">
        <v>680</v>
      </c>
      <c r="AO226" s="37">
        <v>30</v>
      </c>
      <c r="AP226" s="38" t="s">
        <v>674</v>
      </c>
      <c r="AQ226" s="38" t="s">
        <v>687</v>
      </c>
      <c r="AR226" s="38" t="s">
        <v>27</v>
      </c>
      <c r="AS226" s="38" t="s">
        <v>688</v>
      </c>
      <c r="AT226" s="38" t="s">
        <v>27</v>
      </c>
      <c r="AU226" s="38" t="s">
        <v>27</v>
      </c>
      <c r="AV226" s="38" t="s">
        <v>27</v>
      </c>
      <c r="AW226" s="34"/>
      <c r="AX226" s="34" t="s">
        <v>747</v>
      </c>
      <c r="AY226" s="120">
        <v>5.6530000000000005</v>
      </c>
      <c r="AZ226" s="62">
        <v>6.3090000000000002</v>
      </c>
      <c r="BA226" s="50">
        <f t="shared" si="15"/>
        <v>0.896021556506578</v>
      </c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</row>
    <row r="227" spans="1:87" ht="14.25" customHeight="1" x14ac:dyDescent="0.25">
      <c r="A227" s="37">
        <v>163</v>
      </c>
      <c r="B227" s="38" t="s">
        <v>78</v>
      </c>
      <c r="C227" s="38" t="s">
        <v>26</v>
      </c>
      <c r="D227" s="38" t="s">
        <v>38</v>
      </c>
      <c r="E227" s="38"/>
      <c r="F227" s="38" t="s">
        <v>500</v>
      </c>
      <c r="G227" s="37">
        <v>29</v>
      </c>
      <c r="H227" s="37">
        <v>120</v>
      </c>
      <c r="I227" s="38" t="s">
        <v>121</v>
      </c>
      <c r="J227" s="37">
        <v>8870124178</v>
      </c>
      <c r="K227" s="37">
        <v>2.3333333333333299</v>
      </c>
      <c r="L227" s="37">
        <v>0.46666666666666701</v>
      </c>
      <c r="M227" s="39"/>
      <c r="N227" s="35"/>
      <c r="O227" s="35"/>
      <c r="P227" s="39"/>
      <c r="Q227" s="39"/>
      <c r="R227" s="35">
        <v>1</v>
      </c>
      <c r="S227" s="39"/>
      <c r="T227" s="39"/>
      <c r="U227" s="39"/>
      <c r="V227" s="39"/>
      <c r="W227" s="38" t="s">
        <v>27</v>
      </c>
      <c r="X227" s="39"/>
      <c r="Y227" s="39"/>
      <c r="Z227" s="38">
        <f t="shared" si="12"/>
        <v>1</v>
      </c>
      <c r="AA227" s="38">
        <f t="shared" si="13"/>
        <v>0</v>
      </c>
      <c r="AB227" s="38" t="s">
        <v>89</v>
      </c>
      <c r="AC227" s="38" t="s">
        <v>27</v>
      </c>
      <c r="AD227" s="37">
        <v>0</v>
      </c>
      <c r="AE227" s="37">
        <v>0</v>
      </c>
      <c r="AF227" s="37">
        <v>0</v>
      </c>
      <c r="AG227" s="37">
        <v>0</v>
      </c>
      <c r="AH227" s="38" t="s">
        <v>503</v>
      </c>
      <c r="AI227" s="37">
        <v>25</v>
      </c>
      <c r="AJ227" s="35"/>
      <c r="AK227" s="38" t="s">
        <v>157</v>
      </c>
      <c r="AL227" s="38">
        <f t="shared" si="14"/>
        <v>1</v>
      </c>
      <c r="AM227" s="38" t="s">
        <v>27</v>
      </c>
      <c r="AN227" s="38" t="s">
        <v>673</v>
      </c>
      <c r="AO227" s="37">
        <v>21</v>
      </c>
      <c r="AP227" s="38" t="s">
        <v>677</v>
      </c>
      <c r="AQ227" s="38" t="s">
        <v>693</v>
      </c>
      <c r="AR227" s="38" t="s">
        <v>27</v>
      </c>
      <c r="AS227" s="38" t="s">
        <v>27</v>
      </c>
      <c r="AT227" s="38" t="s">
        <v>27</v>
      </c>
      <c r="AU227" s="38" t="s">
        <v>27</v>
      </c>
      <c r="AV227" s="38" t="s">
        <v>710</v>
      </c>
      <c r="AW227" s="34"/>
      <c r="AX227" s="34" t="s">
        <v>747</v>
      </c>
      <c r="AY227" s="120">
        <v>9.5250000000000004</v>
      </c>
      <c r="AZ227" s="62">
        <v>10.797000000000001</v>
      </c>
      <c r="BA227" s="50">
        <f t="shared" si="15"/>
        <v>0.88218949708252292</v>
      </c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</row>
    <row r="228" spans="1:87" ht="14.25" customHeight="1" x14ac:dyDescent="0.25">
      <c r="A228" s="37">
        <v>179</v>
      </c>
      <c r="B228" s="38" t="s">
        <v>78</v>
      </c>
      <c r="C228" s="38" t="s">
        <v>28</v>
      </c>
      <c r="D228" s="38" t="s">
        <v>38</v>
      </c>
      <c r="E228" s="38"/>
      <c r="F228" s="38" t="s">
        <v>500</v>
      </c>
      <c r="G228" s="37">
        <v>29</v>
      </c>
      <c r="H228" s="37">
        <v>120</v>
      </c>
      <c r="I228" s="38" t="s">
        <v>122</v>
      </c>
      <c r="J228" s="37">
        <v>10184154</v>
      </c>
      <c r="K228" s="37">
        <v>2</v>
      </c>
      <c r="L228" s="37">
        <v>0.4</v>
      </c>
      <c r="M228" s="40">
        <v>1</v>
      </c>
      <c r="N228" s="35"/>
      <c r="O228" s="35"/>
      <c r="P228" s="40">
        <v>4</v>
      </c>
      <c r="Q228" s="40">
        <v>3</v>
      </c>
      <c r="R228" s="47">
        <v>1</v>
      </c>
      <c r="S228" s="40">
        <v>3</v>
      </c>
      <c r="T228" s="47"/>
      <c r="U228" s="40">
        <v>1</v>
      </c>
      <c r="V228" s="40">
        <v>1.5</v>
      </c>
      <c r="W228" s="38" t="s">
        <v>27</v>
      </c>
      <c r="X228" s="40">
        <v>0.5</v>
      </c>
      <c r="Y228" s="40">
        <v>3</v>
      </c>
      <c r="Z228" s="38">
        <f t="shared" si="12"/>
        <v>18</v>
      </c>
      <c r="AA228" s="38">
        <f t="shared" si="13"/>
        <v>3</v>
      </c>
      <c r="AB228" s="38" t="s">
        <v>99</v>
      </c>
      <c r="AC228" s="38" t="s">
        <v>27</v>
      </c>
      <c r="AD228" s="37">
        <v>7</v>
      </c>
      <c r="AE228" s="37">
        <v>2</v>
      </c>
      <c r="AF228" s="37">
        <v>1</v>
      </c>
      <c r="AG228" s="37">
        <v>11</v>
      </c>
      <c r="AH228" s="38" t="s">
        <v>503</v>
      </c>
      <c r="AI228" s="37">
        <v>25</v>
      </c>
      <c r="AJ228" s="47"/>
      <c r="AK228" s="38" t="s">
        <v>542</v>
      </c>
      <c r="AL228" s="38">
        <f t="shared" si="14"/>
        <v>1</v>
      </c>
      <c r="AM228" s="38" t="s">
        <v>27</v>
      </c>
      <c r="AN228" s="38" t="s">
        <v>680</v>
      </c>
      <c r="AO228" s="37">
        <v>25</v>
      </c>
      <c r="AP228" s="38" t="s">
        <v>677</v>
      </c>
      <c r="AQ228" s="38" t="s">
        <v>694</v>
      </c>
      <c r="AR228" s="38" t="s">
        <v>27</v>
      </c>
      <c r="AS228" s="38" t="s">
        <v>27</v>
      </c>
      <c r="AT228" s="38" t="s">
        <v>692</v>
      </c>
      <c r="AU228" s="38" t="s">
        <v>27</v>
      </c>
      <c r="AV228" s="38" t="s">
        <v>27</v>
      </c>
      <c r="AW228" s="34"/>
      <c r="AX228" s="34" t="s">
        <v>747</v>
      </c>
      <c r="AY228" s="120">
        <v>4.6359999999999992</v>
      </c>
      <c r="AZ228" s="62">
        <v>13.413</v>
      </c>
      <c r="BA228" s="50">
        <f t="shared" si="15"/>
        <v>0.34563483187951982</v>
      </c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</row>
    <row r="229" spans="1:87" ht="14.25" customHeight="1" x14ac:dyDescent="0.25">
      <c r="A229" s="37">
        <v>195</v>
      </c>
      <c r="B229" s="38" t="s">
        <v>78</v>
      </c>
      <c r="C229" s="38" t="s">
        <v>26</v>
      </c>
      <c r="D229" s="38" t="s">
        <v>38</v>
      </c>
      <c r="E229" s="38"/>
      <c r="F229" s="38" t="s">
        <v>500</v>
      </c>
      <c r="G229" s="37">
        <v>29</v>
      </c>
      <c r="H229" s="37">
        <v>120</v>
      </c>
      <c r="I229" s="38" t="s">
        <v>124</v>
      </c>
      <c r="J229" s="37">
        <v>1391113645</v>
      </c>
      <c r="K229" s="37">
        <v>2.43333333333333</v>
      </c>
      <c r="L229" s="37">
        <v>0.48666666666666702</v>
      </c>
      <c r="M229" s="40">
        <v>2</v>
      </c>
      <c r="N229" s="35"/>
      <c r="O229" s="47"/>
      <c r="P229" s="40">
        <v>3</v>
      </c>
      <c r="Q229" s="40">
        <v>1</v>
      </c>
      <c r="R229" s="35">
        <v>1</v>
      </c>
      <c r="S229" s="40">
        <v>1</v>
      </c>
      <c r="T229" s="47"/>
      <c r="U229" s="47"/>
      <c r="V229" s="47"/>
      <c r="W229" s="38" t="s">
        <v>27</v>
      </c>
      <c r="X229" s="47"/>
      <c r="Y229" s="47"/>
      <c r="Z229" s="38">
        <f t="shared" si="12"/>
        <v>8</v>
      </c>
      <c r="AA229" s="38">
        <f t="shared" si="13"/>
        <v>0</v>
      </c>
      <c r="AB229" s="38" t="s">
        <v>27</v>
      </c>
      <c r="AC229" s="38" t="s">
        <v>257</v>
      </c>
      <c r="AD229" s="37">
        <v>0</v>
      </c>
      <c r="AE229" s="37">
        <v>0</v>
      </c>
      <c r="AF229" s="37">
        <v>0</v>
      </c>
      <c r="AG229" s="37">
        <v>1</v>
      </c>
      <c r="AH229" s="38" t="s">
        <v>503</v>
      </c>
      <c r="AI229" s="37">
        <v>25</v>
      </c>
      <c r="AJ229" s="47"/>
      <c r="AK229" s="38" t="s">
        <v>543</v>
      </c>
      <c r="AL229" s="38">
        <f t="shared" si="14"/>
        <v>1</v>
      </c>
      <c r="AM229" s="38" t="s">
        <v>27</v>
      </c>
      <c r="AN229" s="38" t="s">
        <v>680</v>
      </c>
      <c r="AO229" s="37">
        <v>24</v>
      </c>
      <c r="AP229" s="38" t="s">
        <v>677</v>
      </c>
      <c r="AQ229" s="38" t="s">
        <v>691</v>
      </c>
      <c r="AR229" s="38" t="s">
        <v>695</v>
      </c>
      <c r="AS229" s="38" t="s">
        <v>27</v>
      </c>
      <c r="AT229" s="38" t="s">
        <v>692</v>
      </c>
      <c r="AU229" s="38" t="s">
        <v>695</v>
      </c>
      <c r="AV229" s="38" t="s">
        <v>27</v>
      </c>
      <c r="AW229" s="34"/>
      <c r="AX229" s="34" t="s">
        <v>747</v>
      </c>
      <c r="AY229" s="120">
        <v>5.1859999999999999</v>
      </c>
      <c r="AZ229" s="62">
        <v>6.9050000000000002</v>
      </c>
      <c r="BA229" s="50">
        <f t="shared" si="15"/>
        <v>0.75104996379435185</v>
      </c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</row>
    <row r="230" spans="1:87" ht="14.25" customHeight="1" x14ac:dyDescent="0.25">
      <c r="A230" s="37">
        <v>211</v>
      </c>
      <c r="B230" s="38" t="s">
        <v>78</v>
      </c>
      <c r="C230" s="38" t="s">
        <v>26</v>
      </c>
      <c r="D230" s="38" t="s">
        <v>38</v>
      </c>
      <c r="E230" s="38"/>
      <c r="F230" s="38" t="s">
        <v>500</v>
      </c>
      <c r="G230" s="37">
        <v>29</v>
      </c>
      <c r="H230" s="37">
        <v>120</v>
      </c>
      <c r="I230" s="38" t="s">
        <v>126</v>
      </c>
      <c r="J230" s="37">
        <v>8916155192</v>
      </c>
      <c r="K230" s="37">
        <v>1.93333333333333</v>
      </c>
      <c r="L230" s="37">
        <v>0.38666666666666699</v>
      </c>
      <c r="M230" s="39"/>
      <c r="N230" s="35"/>
      <c r="O230" s="39"/>
      <c r="P230" s="39"/>
      <c r="Q230" s="39"/>
      <c r="R230" s="47">
        <v>1</v>
      </c>
      <c r="S230" s="39"/>
      <c r="T230" s="39"/>
      <c r="U230" s="47"/>
      <c r="V230" s="39"/>
      <c r="W230" s="38" t="s">
        <v>27</v>
      </c>
      <c r="X230" s="39"/>
      <c r="Y230" s="39"/>
      <c r="Z230" s="38">
        <f t="shared" si="12"/>
        <v>1</v>
      </c>
      <c r="AA230" s="38">
        <f t="shared" si="13"/>
        <v>0</v>
      </c>
      <c r="AB230" s="38" t="s">
        <v>765</v>
      </c>
      <c r="AC230" s="38" t="s">
        <v>27</v>
      </c>
      <c r="AD230" s="37">
        <v>0</v>
      </c>
      <c r="AE230" s="37">
        <v>0</v>
      </c>
      <c r="AF230" s="37">
        <v>0</v>
      </c>
      <c r="AG230" s="37">
        <v>0</v>
      </c>
      <c r="AH230" s="38" t="s">
        <v>503</v>
      </c>
      <c r="AI230" s="37">
        <v>25</v>
      </c>
      <c r="AJ230" s="47"/>
      <c r="AK230" s="38" t="s">
        <v>544</v>
      </c>
      <c r="AL230" s="38">
        <f t="shared" si="14"/>
        <v>1</v>
      </c>
      <c r="AM230" s="38" t="s">
        <v>27</v>
      </c>
      <c r="AN230" s="38" t="s">
        <v>680</v>
      </c>
      <c r="AO230" s="37">
        <v>30</v>
      </c>
      <c r="AP230" s="38" t="s">
        <v>677</v>
      </c>
      <c r="AQ230" s="38" t="s">
        <v>697</v>
      </c>
      <c r="AR230" s="38" t="s">
        <v>27</v>
      </c>
      <c r="AS230" s="38" t="s">
        <v>27</v>
      </c>
      <c r="AT230" s="38" t="s">
        <v>27</v>
      </c>
      <c r="AU230" s="38" t="s">
        <v>27</v>
      </c>
      <c r="AV230" s="38" t="s">
        <v>27</v>
      </c>
      <c r="AW230" s="34"/>
      <c r="AX230" s="34" t="s">
        <v>748</v>
      </c>
      <c r="AY230" s="120">
        <v>10.012</v>
      </c>
      <c r="AZ230" s="62">
        <v>12.547000000000001</v>
      </c>
      <c r="BA230" s="50">
        <f t="shared" si="15"/>
        <v>0.79795967163465376</v>
      </c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</row>
    <row r="231" spans="1:87" ht="14.25" customHeight="1" x14ac:dyDescent="0.25">
      <c r="A231" s="37">
        <v>227</v>
      </c>
      <c r="B231" s="38" t="s">
        <v>78</v>
      </c>
      <c r="C231" s="38" t="s">
        <v>26</v>
      </c>
      <c r="D231" s="38" t="s">
        <v>38</v>
      </c>
      <c r="E231" s="38"/>
      <c r="F231" s="38" t="s">
        <v>500</v>
      </c>
      <c r="G231" s="37">
        <v>29</v>
      </c>
      <c r="H231" s="37">
        <v>120</v>
      </c>
      <c r="I231" s="38" t="s">
        <v>128</v>
      </c>
      <c r="J231" s="37">
        <v>9591208203</v>
      </c>
      <c r="K231" s="37">
        <v>2.3333333333333299</v>
      </c>
      <c r="L231" s="37">
        <v>0.46666666666666701</v>
      </c>
      <c r="M231" s="40">
        <v>10</v>
      </c>
      <c r="N231" s="35"/>
      <c r="O231" s="35"/>
      <c r="P231" s="40">
        <v>22</v>
      </c>
      <c r="Q231" s="40">
        <v>12</v>
      </c>
      <c r="R231" s="35">
        <v>1</v>
      </c>
      <c r="S231" s="40">
        <v>12</v>
      </c>
      <c r="T231" s="35"/>
      <c r="U231" s="40">
        <v>4</v>
      </c>
      <c r="V231" s="40">
        <v>4</v>
      </c>
      <c r="W231" s="38" t="s">
        <v>27</v>
      </c>
      <c r="X231" s="40">
        <v>2</v>
      </c>
      <c r="Y231" s="40">
        <v>10</v>
      </c>
      <c r="Z231" s="38">
        <f t="shared" si="12"/>
        <v>77</v>
      </c>
      <c r="AA231" s="38">
        <f t="shared" si="13"/>
        <v>10</v>
      </c>
      <c r="AB231" s="38" t="s">
        <v>89</v>
      </c>
      <c r="AC231" s="38" t="s">
        <v>27</v>
      </c>
      <c r="AD231" s="37">
        <v>6</v>
      </c>
      <c r="AE231" s="37">
        <v>10</v>
      </c>
      <c r="AF231" s="37">
        <v>0</v>
      </c>
      <c r="AG231" s="37">
        <v>18</v>
      </c>
      <c r="AH231" s="38" t="s">
        <v>503</v>
      </c>
      <c r="AI231" s="37">
        <v>25</v>
      </c>
      <c r="AJ231" s="35"/>
      <c r="AK231" s="38" t="s">
        <v>545</v>
      </c>
      <c r="AL231" s="38">
        <f t="shared" si="14"/>
        <v>1</v>
      </c>
      <c r="AM231" s="38" t="s">
        <v>27</v>
      </c>
      <c r="AN231" s="38" t="s">
        <v>680</v>
      </c>
      <c r="AO231" s="37">
        <v>33</v>
      </c>
      <c r="AP231" s="38" t="s">
        <v>677</v>
      </c>
      <c r="AQ231" s="38" t="s">
        <v>698</v>
      </c>
      <c r="AR231" s="38" t="s">
        <v>27</v>
      </c>
      <c r="AS231" s="38" t="s">
        <v>699</v>
      </c>
      <c r="AT231" s="38" t="s">
        <v>27</v>
      </c>
      <c r="AU231" s="38" t="s">
        <v>27</v>
      </c>
      <c r="AV231" s="38" t="s">
        <v>27</v>
      </c>
      <c r="AW231" s="34"/>
      <c r="AX231" s="34" t="s">
        <v>748</v>
      </c>
      <c r="AY231" s="120">
        <v>22.36</v>
      </c>
      <c r="AZ231" s="62">
        <v>23.748999999999999</v>
      </c>
      <c r="BA231" s="50">
        <f t="shared" si="15"/>
        <v>0.94151332687692113</v>
      </c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</row>
    <row r="232" spans="1:87" ht="14.25" customHeight="1" x14ac:dyDescent="0.25">
      <c r="A232" s="37">
        <v>244</v>
      </c>
      <c r="B232" s="38" t="s">
        <v>78</v>
      </c>
      <c r="C232" s="38" t="s">
        <v>26</v>
      </c>
      <c r="D232" s="38" t="s">
        <v>38</v>
      </c>
      <c r="E232" s="38"/>
      <c r="F232" s="38" t="s">
        <v>500</v>
      </c>
      <c r="G232" s="37">
        <v>29</v>
      </c>
      <c r="H232" s="37">
        <v>120</v>
      </c>
      <c r="I232" s="38" t="s">
        <v>130</v>
      </c>
      <c r="J232" s="37">
        <v>3712062108</v>
      </c>
      <c r="K232" s="37">
        <v>1.9666666666666699</v>
      </c>
      <c r="L232" s="37">
        <v>0.39333333333333298</v>
      </c>
      <c r="M232" s="40">
        <v>9</v>
      </c>
      <c r="N232" s="35"/>
      <c r="O232" s="35"/>
      <c r="P232" s="40">
        <v>22</v>
      </c>
      <c r="Q232" s="40">
        <v>12</v>
      </c>
      <c r="R232" s="47">
        <v>1</v>
      </c>
      <c r="S232" s="40">
        <v>12</v>
      </c>
      <c r="T232" s="47"/>
      <c r="U232" s="40">
        <v>6</v>
      </c>
      <c r="V232" s="40">
        <v>1.5</v>
      </c>
      <c r="W232" s="38" t="s">
        <v>27</v>
      </c>
      <c r="X232" s="40">
        <v>0.5</v>
      </c>
      <c r="Y232" s="40">
        <v>8</v>
      </c>
      <c r="Z232" s="38">
        <f t="shared" si="12"/>
        <v>72</v>
      </c>
      <c r="AA232" s="38">
        <f t="shared" si="13"/>
        <v>8</v>
      </c>
      <c r="AB232" s="38" t="s">
        <v>27</v>
      </c>
      <c r="AC232" s="38" t="s">
        <v>27</v>
      </c>
      <c r="AD232" s="37">
        <v>9</v>
      </c>
      <c r="AE232" s="37">
        <v>3</v>
      </c>
      <c r="AF232" s="37">
        <v>0</v>
      </c>
      <c r="AG232" s="37">
        <v>14</v>
      </c>
      <c r="AH232" s="38" t="s">
        <v>503</v>
      </c>
      <c r="AI232" s="37">
        <v>25</v>
      </c>
      <c r="AJ232" s="35"/>
      <c r="AK232" s="38" t="s">
        <v>546</v>
      </c>
      <c r="AL232" s="38">
        <f t="shared" si="14"/>
        <v>1</v>
      </c>
      <c r="AM232" s="38" t="s">
        <v>27</v>
      </c>
      <c r="AN232" s="38" t="s">
        <v>680</v>
      </c>
      <c r="AO232" s="37">
        <v>28</v>
      </c>
      <c r="AP232" s="38" t="s">
        <v>677</v>
      </c>
      <c r="AQ232" s="38" t="s">
        <v>700</v>
      </c>
      <c r="AR232" s="38" t="s">
        <v>695</v>
      </c>
      <c r="AS232" s="38" t="s">
        <v>701</v>
      </c>
      <c r="AT232" s="38" t="s">
        <v>27</v>
      </c>
      <c r="AU232" s="38" t="s">
        <v>27</v>
      </c>
      <c r="AV232" s="38" t="s">
        <v>27</v>
      </c>
      <c r="AW232" s="34"/>
      <c r="AX232" s="34" t="s">
        <v>748</v>
      </c>
      <c r="AY232" s="120">
        <v>11.659000000000001</v>
      </c>
      <c r="AZ232" s="62">
        <v>16.272000000000002</v>
      </c>
      <c r="BA232" s="50">
        <f t="shared" si="15"/>
        <v>0.71650688298918386</v>
      </c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</row>
    <row r="233" spans="1:87" ht="14.25" customHeight="1" x14ac:dyDescent="0.25">
      <c r="A233" s="37">
        <v>260</v>
      </c>
      <c r="B233" s="38" t="s">
        <v>78</v>
      </c>
      <c r="C233" s="38" t="s">
        <v>26</v>
      </c>
      <c r="D233" s="38" t="s">
        <v>38</v>
      </c>
      <c r="E233" s="38"/>
      <c r="F233" s="38" t="s">
        <v>500</v>
      </c>
      <c r="G233" s="37">
        <v>29</v>
      </c>
      <c r="H233" s="37">
        <v>120</v>
      </c>
      <c r="I233" s="38" t="s">
        <v>130</v>
      </c>
      <c r="J233" s="37">
        <v>3712062108</v>
      </c>
      <c r="K233" s="37">
        <v>1.9666666666666699</v>
      </c>
      <c r="L233" s="37">
        <v>0.39333333333333298</v>
      </c>
      <c r="M233" s="39"/>
      <c r="N233" s="35"/>
      <c r="O233" s="35"/>
      <c r="P233" s="39"/>
      <c r="Q233" s="39"/>
      <c r="R233" s="35">
        <v>1</v>
      </c>
      <c r="S233" s="39"/>
      <c r="T233" s="39"/>
      <c r="U233" s="39"/>
      <c r="V233" s="47"/>
      <c r="W233" s="38" t="s">
        <v>27</v>
      </c>
      <c r="X233" s="35"/>
      <c r="Y233" s="39"/>
      <c r="Z233" s="38">
        <f t="shared" si="12"/>
        <v>1</v>
      </c>
      <c r="AA233" s="38">
        <f t="shared" si="13"/>
        <v>0</v>
      </c>
      <c r="AB233" s="38" t="s">
        <v>27</v>
      </c>
      <c r="AC233" s="38" t="s">
        <v>257</v>
      </c>
      <c r="AD233" s="37">
        <v>0</v>
      </c>
      <c r="AE233" s="37">
        <v>0</v>
      </c>
      <c r="AF233" s="37">
        <v>0</v>
      </c>
      <c r="AG233" s="37">
        <v>0</v>
      </c>
      <c r="AH233" s="38" t="s">
        <v>503</v>
      </c>
      <c r="AI233" s="37">
        <v>25</v>
      </c>
      <c r="AJ233" s="35"/>
      <c r="AK233" s="38" t="s">
        <v>547</v>
      </c>
      <c r="AL233" s="38">
        <f t="shared" si="14"/>
        <v>1</v>
      </c>
      <c r="AM233" s="38" t="s">
        <v>27</v>
      </c>
      <c r="AN233" s="38" t="s">
        <v>680</v>
      </c>
      <c r="AO233" s="37">
        <v>28</v>
      </c>
      <c r="AP233" s="38" t="s">
        <v>677</v>
      </c>
      <c r="AQ233" s="38" t="s">
        <v>700</v>
      </c>
      <c r="AR233" s="38" t="s">
        <v>695</v>
      </c>
      <c r="AS233" s="38" t="s">
        <v>701</v>
      </c>
      <c r="AT233" s="38" t="s">
        <v>27</v>
      </c>
      <c r="AU233" s="38" t="s">
        <v>27</v>
      </c>
      <c r="AV233" s="38" t="s">
        <v>27</v>
      </c>
      <c r="AW233" s="34"/>
      <c r="AX233" s="34" t="s">
        <v>747</v>
      </c>
      <c r="AY233" s="120">
        <v>1.6779999999999999</v>
      </c>
      <c r="AZ233" s="62">
        <v>6.0860000000000003</v>
      </c>
      <c r="BA233" s="50">
        <f t="shared" si="15"/>
        <v>0.27571475517581334</v>
      </c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</row>
    <row r="234" spans="1:87" ht="14.25" customHeight="1" x14ac:dyDescent="0.25">
      <c r="A234" s="37">
        <v>278</v>
      </c>
      <c r="B234" s="38" t="s">
        <v>78</v>
      </c>
      <c r="C234" s="38" t="s">
        <v>26</v>
      </c>
      <c r="D234" s="38" t="s">
        <v>38</v>
      </c>
      <c r="E234" s="38"/>
      <c r="F234" s="38" t="s">
        <v>500</v>
      </c>
      <c r="G234" s="37">
        <v>29</v>
      </c>
      <c r="H234" s="37">
        <v>120</v>
      </c>
      <c r="I234" s="38" t="s">
        <v>134</v>
      </c>
      <c r="J234" s="37">
        <v>828360120</v>
      </c>
      <c r="K234" s="37">
        <v>2.3333333333333299</v>
      </c>
      <c r="L234" s="37">
        <v>0.46666666666666701</v>
      </c>
      <c r="M234" s="39"/>
      <c r="N234" s="35"/>
      <c r="O234" s="47"/>
      <c r="P234" s="39"/>
      <c r="Q234" s="39"/>
      <c r="R234" s="35">
        <v>1</v>
      </c>
      <c r="S234" s="39"/>
      <c r="T234" s="39"/>
      <c r="U234" s="47"/>
      <c r="V234" s="39"/>
      <c r="W234" s="38" t="s">
        <v>27</v>
      </c>
      <c r="X234" s="39"/>
      <c r="Y234" s="39"/>
      <c r="Z234" s="38">
        <f t="shared" si="12"/>
        <v>1</v>
      </c>
      <c r="AA234" s="38">
        <f t="shared" si="13"/>
        <v>0</v>
      </c>
      <c r="AB234" s="38" t="s">
        <v>89</v>
      </c>
      <c r="AC234" s="38" t="s">
        <v>27</v>
      </c>
      <c r="AD234" s="37">
        <v>0</v>
      </c>
      <c r="AE234" s="37">
        <v>0</v>
      </c>
      <c r="AF234" s="37">
        <v>0</v>
      </c>
      <c r="AG234" s="37">
        <v>0</v>
      </c>
      <c r="AH234" s="38" t="s">
        <v>503</v>
      </c>
      <c r="AI234" s="37">
        <v>25</v>
      </c>
      <c r="AJ234" s="47"/>
      <c r="AK234" s="38" t="s">
        <v>91</v>
      </c>
      <c r="AL234" s="38">
        <f t="shared" si="14"/>
        <v>1</v>
      </c>
      <c r="AM234" s="38" t="s">
        <v>27</v>
      </c>
      <c r="AN234" s="38" t="s">
        <v>673</v>
      </c>
      <c r="AO234" s="37">
        <v>26</v>
      </c>
      <c r="AP234" s="38" t="s">
        <v>674</v>
      </c>
      <c r="AQ234" s="38" t="s">
        <v>678</v>
      </c>
      <c r="AR234" s="38" t="s">
        <v>27</v>
      </c>
      <c r="AS234" s="38" t="s">
        <v>702</v>
      </c>
      <c r="AT234" s="38" t="s">
        <v>27</v>
      </c>
      <c r="AU234" s="38" t="s">
        <v>27</v>
      </c>
      <c r="AV234" s="38" t="s">
        <v>27</v>
      </c>
      <c r="AW234" s="34"/>
      <c r="AX234" s="34" t="s">
        <v>746</v>
      </c>
      <c r="AY234" s="120">
        <v>32.202999999999996</v>
      </c>
      <c r="AZ234" s="62">
        <v>33.049999999999997</v>
      </c>
      <c r="BA234" s="50">
        <f t="shared" si="15"/>
        <v>0.97437216338880484</v>
      </c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</row>
    <row r="235" spans="1:87" ht="14.25" customHeight="1" x14ac:dyDescent="0.25">
      <c r="A235" s="37">
        <v>294</v>
      </c>
      <c r="B235" s="38" t="s">
        <v>78</v>
      </c>
      <c r="C235" s="38" t="s">
        <v>28</v>
      </c>
      <c r="D235" s="38" t="s">
        <v>38</v>
      </c>
      <c r="E235" s="38"/>
      <c r="F235" s="38" t="s">
        <v>500</v>
      </c>
      <c r="G235" s="37">
        <v>29</v>
      </c>
      <c r="H235" s="37">
        <v>120</v>
      </c>
      <c r="I235" s="38" t="s">
        <v>135</v>
      </c>
      <c r="J235" s="37">
        <v>7717685176</v>
      </c>
      <c r="K235" s="37">
        <v>2</v>
      </c>
      <c r="L235" s="37">
        <v>0.4</v>
      </c>
      <c r="M235" s="37">
        <v>2</v>
      </c>
      <c r="N235" s="35"/>
      <c r="O235" s="40">
        <v>2</v>
      </c>
      <c r="P235" s="37">
        <v>5</v>
      </c>
      <c r="Q235" s="37">
        <v>2</v>
      </c>
      <c r="R235" s="35">
        <v>1</v>
      </c>
      <c r="S235" s="37">
        <v>2</v>
      </c>
      <c r="T235" s="39"/>
      <c r="U235" s="37">
        <v>1</v>
      </c>
      <c r="V235" s="40">
        <v>0.5</v>
      </c>
      <c r="W235" s="38" t="s">
        <v>27</v>
      </c>
      <c r="X235" s="40">
        <v>0.5</v>
      </c>
      <c r="Y235" s="37">
        <v>2</v>
      </c>
      <c r="Z235" s="38">
        <f t="shared" si="12"/>
        <v>18</v>
      </c>
      <c r="AA235" s="38">
        <f t="shared" si="13"/>
        <v>2</v>
      </c>
      <c r="AB235" s="38" t="s">
        <v>99</v>
      </c>
      <c r="AC235" s="38" t="s">
        <v>257</v>
      </c>
      <c r="AD235" s="37">
        <v>5</v>
      </c>
      <c r="AE235" s="37">
        <v>1</v>
      </c>
      <c r="AF235" s="37">
        <v>2</v>
      </c>
      <c r="AG235" s="37">
        <v>11</v>
      </c>
      <c r="AH235" s="38" t="s">
        <v>548</v>
      </c>
      <c r="AI235" s="37">
        <v>23</v>
      </c>
      <c r="AJ235" s="47"/>
      <c r="AK235" s="38" t="s">
        <v>549</v>
      </c>
      <c r="AL235" s="38">
        <f t="shared" si="14"/>
        <v>1</v>
      </c>
      <c r="AM235" s="38" t="s">
        <v>27</v>
      </c>
      <c r="AN235" s="38" t="s">
        <v>680</v>
      </c>
      <c r="AO235" s="37">
        <v>24</v>
      </c>
      <c r="AP235" s="38" t="s">
        <v>677</v>
      </c>
      <c r="AQ235" s="38" t="s">
        <v>691</v>
      </c>
      <c r="AR235" s="38" t="s">
        <v>27</v>
      </c>
      <c r="AS235" s="38" t="s">
        <v>27</v>
      </c>
      <c r="AT235" s="38" t="s">
        <v>27</v>
      </c>
      <c r="AU235" s="38" t="s">
        <v>27</v>
      </c>
      <c r="AV235" s="38" t="s">
        <v>27</v>
      </c>
      <c r="AW235" s="34"/>
      <c r="AX235" s="34" t="s">
        <v>747</v>
      </c>
      <c r="AY235" s="120">
        <v>3.2329999999999997</v>
      </c>
      <c r="AZ235" s="62">
        <v>4.5129999999999999</v>
      </c>
      <c r="BA235" s="50">
        <f t="shared" si="15"/>
        <v>0.71637491690671384</v>
      </c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</row>
    <row r="236" spans="1:87" ht="14.25" customHeight="1" x14ac:dyDescent="0.25">
      <c r="A236" s="37">
        <v>315</v>
      </c>
      <c r="B236" s="38" t="s">
        <v>78</v>
      </c>
      <c r="C236" s="38" t="s">
        <v>28</v>
      </c>
      <c r="D236" s="38" t="s">
        <v>38</v>
      </c>
      <c r="E236" s="38"/>
      <c r="F236" s="38" t="s">
        <v>500</v>
      </c>
      <c r="G236" s="37">
        <v>29</v>
      </c>
      <c r="H236" s="37">
        <v>120</v>
      </c>
      <c r="I236" s="38" t="s">
        <v>140</v>
      </c>
      <c r="J236" s="37">
        <v>79247246103</v>
      </c>
      <c r="K236" s="37">
        <v>2.1333333333333302</v>
      </c>
      <c r="L236" s="37">
        <v>0.42666666666666703</v>
      </c>
      <c r="M236" s="35"/>
      <c r="N236" s="35"/>
      <c r="O236" s="35"/>
      <c r="P236" s="35"/>
      <c r="Q236" s="35"/>
      <c r="R236" s="35">
        <v>1</v>
      </c>
      <c r="S236" s="35"/>
      <c r="T236" s="35"/>
      <c r="U236" s="35"/>
      <c r="V236" s="35"/>
      <c r="W236" s="38" t="s">
        <v>27</v>
      </c>
      <c r="X236" s="35"/>
      <c r="Y236" s="35"/>
      <c r="Z236" s="38">
        <f t="shared" si="12"/>
        <v>1</v>
      </c>
      <c r="AA236" s="38">
        <f t="shared" si="13"/>
        <v>0</v>
      </c>
      <c r="AB236" s="38" t="s">
        <v>102</v>
      </c>
      <c r="AC236" s="38" t="s">
        <v>27</v>
      </c>
      <c r="AD236" s="37">
        <v>0</v>
      </c>
      <c r="AE236" s="37">
        <v>0</v>
      </c>
      <c r="AF236" s="37">
        <v>0</v>
      </c>
      <c r="AG236" s="37">
        <v>0</v>
      </c>
      <c r="AH236" s="38" t="s">
        <v>503</v>
      </c>
      <c r="AI236" s="37">
        <v>25</v>
      </c>
      <c r="AJ236" s="35"/>
      <c r="AK236" s="38" t="s">
        <v>91</v>
      </c>
      <c r="AL236" s="38">
        <f t="shared" si="14"/>
        <v>1</v>
      </c>
      <c r="AM236" s="38" t="s">
        <v>27</v>
      </c>
      <c r="AN236" s="38" t="s">
        <v>673</v>
      </c>
      <c r="AO236" s="37">
        <v>18</v>
      </c>
      <c r="AP236" s="38" t="s">
        <v>674</v>
      </c>
      <c r="AQ236" s="38" t="s">
        <v>705</v>
      </c>
      <c r="AR236" s="38" t="s">
        <v>27</v>
      </c>
      <c r="AS236" s="38" t="s">
        <v>686</v>
      </c>
      <c r="AT236" s="38" t="s">
        <v>27</v>
      </c>
      <c r="AU236" s="38" t="s">
        <v>27</v>
      </c>
      <c r="AV236" s="38" t="s">
        <v>27</v>
      </c>
      <c r="AW236" s="34"/>
      <c r="AX236" s="34" t="s">
        <v>748</v>
      </c>
      <c r="AY236" s="120">
        <v>12.190999999999999</v>
      </c>
      <c r="AZ236" s="62">
        <v>13.151</v>
      </c>
      <c r="BA236" s="50">
        <f t="shared" si="15"/>
        <v>0.92700174891643217</v>
      </c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</row>
    <row r="237" spans="1:87" ht="14.25" customHeight="1" x14ac:dyDescent="0.25">
      <c r="A237" s="37">
        <v>331</v>
      </c>
      <c r="B237" s="38" t="s">
        <v>78</v>
      </c>
      <c r="C237" s="38" t="s">
        <v>26</v>
      </c>
      <c r="D237" s="38" t="s">
        <v>38</v>
      </c>
      <c r="E237" s="38"/>
      <c r="F237" s="38" t="s">
        <v>500</v>
      </c>
      <c r="G237" s="37">
        <v>29</v>
      </c>
      <c r="H237" s="37">
        <v>120</v>
      </c>
      <c r="I237" s="38" t="s">
        <v>142</v>
      </c>
      <c r="J237" s="37">
        <v>8282194225</v>
      </c>
      <c r="K237" s="37">
        <v>1.93333333333333</v>
      </c>
      <c r="L237" s="37">
        <v>0.38666666666666699</v>
      </c>
      <c r="M237" s="40">
        <v>4</v>
      </c>
      <c r="N237" s="35"/>
      <c r="O237" s="35"/>
      <c r="P237" s="40">
        <v>11</v>
      </c>
      <c r="Q237" s="40">
        <v>7</v>
      </c>
      <c r="R237" s="35">
        <v>1</v>
      </c>
      <c r="S237" s="40">
        <v>7</v>
      </c>
      <c r="T237" s="47"/>
      <c r="U237" s="40">
        <v>1</v>
      </c>
      <c r="V237" s="40">
        <v>2</v>
      </c>
      <c r="W237" s="38" t="s">
        <v>27</v>
      </c>
      <c r="X237" s="35"/>
      <c r="Y237" s="40">
        <v>3</v>
      </c>
      <c r="Z237" s="38">
        <f t="shared" si="12"/>
        <v>36</v>
      </c>
      <c r="AA237" s="38">
        <f t="shared" si="13"/>
        <v>3</v>
      </c>
      <c r="AB237" s="38" t="s">
        <v>765</v>
      </c>
      <c r="AC237" s="38" t="s">
        <v>27</v>
      </c>
      <c r="AD237" s="37">
        <v>8</v>
      </c>
      <c r="AE237" s="37">
        <v>3</v>
      </c>
      <c r="AF237" s="37">
        <v>0</v>
      </c>
      <c r="AG237" s="37">
        <v>12</v>
      </c>
      <c r="AH237" s="38" t="s">
        <v>503</v>
      </c>
      <c r="AI237" s="37">
        <v>25</v>
      </c>
      <c r="AJ237" s="35"/>
      <c r="AK237" s="38" t="s">
        <v>550</v>
      </c>
      <c r="AL237" s="38">
        <f t="shared" si="14"/>
        <v>1</v>
      </c>
      <c r="AM237" s="38" t="s">
        <v>27</v>
      </c>
      <c r="AN237" s="38" t="s">
        <v>680</v>
      </c>
      <c r="AO237" s="37">
        <v>27</v>
      </c>
      <c r="AP237" s="38" t="s">
        <v>677</v>
      </c>
      <c r="AQ237" s="38" t="s">
        <v>691</v>
      </c>
      <c r="AR237" s="38" t="s">
        <v>695</v>
      </c>
      <c r="AS237" s="38" t="s">
        <v>27</v>
      </c>
      <c r="AT237" s="38" t="s">
        <v>692</v>
      </c>
      <c r="AU237" s="38" t="s">
        <v>27</v>
      </c>
      <c r="AV237" s="38" t="s">
        <v>27</v>
      </c>
      <c r="AW237" s="34"/>
      <c r="AX237" s="34" t="s">
        <v>747</v>
      </c>
      <c r="AY237" s="120">
        <v>8.4459999999999997</v>
      </c>
      <c r="AZ237" s="62">
        <v>13.542</v>
      </c>
      <c r="BA237" s="50">
        <f t="shared" si="15"/>
        <v>0.62368926303352534</v>
      </c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</row>
    <row r="238" spans="1:87" ht="14.25" customHeight="1" x14ac:dyDescent="0.25">
      <c r="A238" s="37">
        <v>352</v>
      </c>
      <c r="B238" s="38" t="s">
        <v>78</v>
      </c>
      <c r="C238" s="38" t="s">
        <v>28</v>
      </c>
      <c r="D238" s="38" t="s">
        <v>38</v>
      </c>
      <c r="E238" s="38"/>
      <c r="F238" s="38" t="s">
        <v>500</v>
      </c>
      <c r="G238" s="37">
        <v>29</v>
      </c>
      <c r="H238" s="37">
        <v>120</v>
      </c>
      <c r="I238" s="38" t="s">
        <v>146</v>
      </c>
      <c r="J238" s="37">
        <v>94222252116</v>
      </c>
      <c r="K238" s="37">
        <v>2.2000000000000002</v>
      </c>
      <c r="L238" s="37">
        <v>0.44</v>
      </c>
      <c r="M238" s="37">
        <v>7</v>
      </c>
      <c r="N238" s="35"/>
      <c r="O238" s="35"/>
      <c r="P238" s="37">
        <v>16</v>
      </c>
      <c r="Q238" s="37">
        <v>8</v>
      </c>
      <c r="R238" s="35">
        <v>1</v>
      </c>
      <c r="S238" s="37">
        <v>8</v>
      </c>
      <c r="T238" s="39"/>
      <c r="U238" s="40">
        <v>1</v>
      </c>
      <c r="V238" s="37">
        <v>1.5</v>
      </c>
      <c r="W238" s="38" t="s">
        <v>27</v>
      </c>
      <c r="X238" s="37">
        <v>1.5</v>
      </c>
      <c r="Y238" s="37">
        <v>4</v>
      </c>
      <c r="Z238" s="38">
        <f t="shared" si="12"/>
        <v>48</v>
      </c>
      <c r="AA238" s="38">
        <f t="shared" si="13"/>
        <v>4</v>
      </c>
      <c r="AB238" s="38" t="s">
        <v>27</v>
      </c>
      <c r="AC238" s="38" t="s">
        <v>27</v>
      </c>
      <c r="AD238" s="37">
        <v>9</v>
      </c>
      <c r="AE238" s="37">
        <v>4</v>
      </c>
      <c r="AF238" s="37">
        <v>3</v>
      </c>
      <c r="AG238" s="37">
        <v>21</v>
      </c>
      <c r="AH238" s="38" t="s">
        <v>503</v>
      </c>
      <c r="AI238" s="37">
        <v>25</v>
      </c>
      <c r="AJ238" s="35"/>
      <c r="AK238" s="38" t="s">
        <v>551</v>
      </c>
      <c r="AL238" s="38">
        <f t="shared" si="14"/>
        <v>1</v>
      </c>
      <c r="AM238" s="38" t="s">
        <v>27</v>
      </c>
      <c r="AN238" s="38" t="s">
        <v>680</v>
      </c>
      <c r="AO238" s="37">
        <v>36</v>
      </c>
      <c r="AP238" s="38" t="s">
        <v>677</v>
      </c>
      <c r="AQ238" s="38" t="s">
        <v>707</v>
      </c>
      <c r="AR238" s="38" t="s">
        <v>27</v>
      </c>
      <c r="AS238" s="38" t="s">
        <v>708</v>
      </c>
      <c r="AT238" s="38" t="s">
        <v>27</v>
      </c>
      <c r="AU238" s="38" t="s">
        <v>27</v>
      </c>
      <c r="AV238" s="38" t="s">
        <v>27</v>
      </c>
      <c r="AW238" s="34"/>
      <c r="AX238" s="34" t="s">
        <v>747</v>
      </c>
      <c r="AY238" s="120">
        <v>1.5590000000000002</v>
      </c>
      <c r="AZ238" s="62">
        <v>14.008000000000001</v>
      </c>
      <c r="BA238" s="50">
        <f t="shared" si="15"/>
        <v>0.11129354654483153</v>
      </c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</row>
    <row r="239" spans="1:87" ht="14.25" customHeight="1" x14ac:dyDescent="0.25">
      <c r="A239" s="37">
        <v>368</v>
      </c>
      <c r="B239" s="38" t="s">
        <v>78</v>
      </c>
      <c r="C239" s="38" t="s">
        <v>26</v>
      </c>
      <c r="D239" s="38" t="s">
        <v>38</v>
      </c>
      <c r="E239" s="38"/>
      <c r="F239" s="38" t="s">
        <v>500</v>
      </c>
      <c r="G239" s="37">
        <v>29</v>
      </c>
      <c r="H239" s="37">
        <v>120</v>
      </c>
      <c r="I239" s="38" t="s">
        <v>147</v>
      </c>
      <c r="J239" s="37">
        <v>84463153</v>
      </c>
      <c r="K239" s="37">
        <v>1.9666666666666699</v>
      </c>
      <c r="L239" s="37">
        <v>0.39333333333333298</v>
      </c>
      <c r="M239" s="40">
        <v>2</v>
      </c>
      <c r="N239" s="35"/>
      <c r="O239" s="35"/>
      <c r="P239" s="40">
        <v>4</v>
      </c>
      <c r="Q239" s="40">
        <v>2</v>
      </c>
      <c r="R239" s="35">
        <v>1</v>
      </c>
      <c r="S239" s="40">
        <v>2</v>
      </c>
      <c r="T239" s="35"/>
      <c r="U239" s="35"/>
      <c r="V239" s="40">
        <v>1.5</v>
      </c>
      <c r="W239" s="38" t="s">
        <v>27</v>
      </c>
      <c r="X239" s="40">
        <v>0.5</v>
      </c>
      <c r="Y239" s="40">
        <v>2</v>
      </c>
      <c r="Z239" s="38">
        <f t="shared" si="12"/>
        <v>15</v>
      </c>
      <c r="AA239" s="38">
        <f t="shared" si="13"/>
        <v>2</v>
      </c>
      <c r="AB239" s="38" t="s">
        <v>27</v>
      </c>
      <c r="AC239" s="38" t="s">
        <v>27</v>
      </c>
      <c r="AD239" s="37">
        <v>6</v>
      </c>
      <c r="AE239" s="37">
        <v>2</v>
      </c>
      <c r="AF239" s="37">
        <v>0</v>
      </c>
      <c r="AG239" s="37">
        <v>9</v>
      </c>
      <c r="AH239" s="38" t="s">
        <v>503</v>
      </c>
      <c r="AI239" s="37">
        <v>25</v>
      </c>
      <c r="AJ239" s="35"/>
      <c r="AK239" s="38" t="s">
        <v>552</v>
      </c>
      <c r="AL239" s="38">
        <f t="shared" si="14"/>
        <v>1</v>
      </c>
      <c r="AM239" s="38" t="s">
        <v>27</v>
      </c>
      <c r="AN239" s="38" t="s">
        <v>680</v>
      </c>
      <c r="AO239" s="37">
        <v>26</v>
      </c>
      <c r="AP239" s="38" t="s">
        <v>677</v>
      </c>
      <c r="AQ239" s="38" t="s">
        <v>709</v>
      </c>
      <c r="AR239" s="38" t="s">
        <v>27</v>
      </c>
      <c r="AS239" s="38" t="s">
        <v>27</v>
      </c>
      <c r="AT239" s="38" t="s">
        <v>692</v>
      </c>
      <c r="AU239" s="38" t="s">
        <v>695</v>
      </c>
      <c r="AV239" s="38" t="s">
        <v>27</v>
      </c>
      <c r="AW239" s="34"/>
      <c r="AX239" s="34" t="s">
        <v>747</v>
      </c>
      <c r="AY239" s="120">
        <v>4.6390000000000002</v>
      </c>
      <c r="AZ239" s="62">
        <v>14.042</v>
      </c>
      <c r="BA239" s="50">
        <f t="shared" si="15"/>
        <v>0.33036604472297398</v>
      </c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</row>
    <row r="240" spans="1:87" ht="14.25" customHeight="1" x14ac:dyDescent="0.25">
      <c r="A240" s="37">
        <v>384</v>
      </c>
      <c r="B240" s="38" t="s">
        <v>78</v>
      </c>
      <c r="C240" s="38" t="s">
        <v>26</v>
      </c>
      <c r="D240" s="38" t="s">
        <v>38</v>
      </c>
      <c r="E240" s="38"/>
      <c r="F240" s="38" t="s">
        <v>500</v>
      </c>
      <c r="G240" s="37">
        <v>29</v>
      </c>
      <c r="H240" s="37">
        <v>120</v>
      </c>
      <c r="I240" s="38" t="s">
        <v>149</v>
      </c>
      <c r="J240" s="37">
        <v>8877127178</v>
      </c>
      <c r="K240" s="37">
        <v>1.93333333333333</v>
      </c>
      <c r="L240" s="37">
        <v>0.38666666666666699</v>
      </c>
      <c r="M240" s="39"/>
      <c r="N240" s="35"/>
      <c r="O240" s="39"/>
      <c r="P240" s="39"/>
      <c r="Q240" s="39"/>
      <c r="R240" s="35">
        <v>1</v>
      </c>
      <c r="S240" s="39"/>
      <c r="T240" s="39"/>
      <c r="U240" s="39"/>
      <c r="V240" s="39"/>
      <c r="W240" s="38" t="s">
        <v>27</v>
      </c>
      <c r="X240" s="39"/>
      <c r="Y240" s="39"/>
      <c r="Z240" s="38">
        <f t="shared" si="12"/>
        <v>1</v>
      </c>
      <c r="AA240" s="38">
        <f t="shared" si="13"/>
        <v>0</v>
      </c>
      <c r="AB240" s="38" t="s">
        <v>765</v>
      </c>
      <c r="AC240" s="38" t="s">
        <v>27</v>
      </c>
      <c r="AD240" s="37">
        <v>0</v>
      </c>
      <c r="AE240" s="37">
        <v>0</v>
      </c>
      <c r="AF240" s="37">
        <v>0</v>
      </c>
      <c r="AG240" s="37">
        <v>0</v>
      </c>
      <c r="AH240" s="38" t="s">
        <v>503</v>
      </c>
      <c r="AI240" s="37">
        <v>25</v>
      </c>
      <c r="AJ240" s="39"/>
      <c r="AK240" s="38" t="s">
        <v>553</v>
      </c>
      <c r="AL240" s="38">
        <f t="shared" si="14"/>
        <v>1</v>
      </c>
      <c r="AM240" s="38" t="s">
        <v>27</v>
      </c>
      <c r="AN240" s="38" t="s">
        <v>680</v>
      </c>
      <c r="AO240" s="37">
        <v>24</v>
      </c>
      <c r="AP240" s="38" t="s">
        <v>677</v>
      </c>
      <c r="AQ240" s="38" t="s">
        <v>711</v>
      </c>
      <c r="AR240" s="38" t="s">
        <v>27</v>
      </c>
      <c r="AS240" s="38" t="s">
        <v>686</v>
      </c>
      <c r="AT240" s="38" t="s">
        <v>27</v>
      </c>
      <c r="AU240" s="38" t="s">
        <v>27</v>
      </c>
      <c r="AV240" s="38" t="s">
        <v>27</v>
      </c>
      <c r="AX240" s="34" t="s">
        <v>747</v>
      </c>
      <c r="AY240" s="120">
        <v>19.544999999999998</v>
      </c>
      <c r="AZ240" s="62">
        <v>21.81</v>
      </c>
      <c r="BA240" s="50">
        <f t="shared" si="15"/>
        <v>0.89614855570839058</v>
      </c>
    </row>
    <row r="241" spans="1:89" ht="14.25" customHeight="1" x14ac:dyDescent="0.25">
      <c r="A241" s="37">
        <v>400</v>
      </c>
      <c r="B241" s="38" t="s">
        <v>78</v>
      </c>
      <c r="C241" s="38" t="s">
        <v>26</v>
      </c>
      <c r="D241" s="38" t="s">
        <v>38</v>
      </c>
      <c r="E241" s="38"/>
      <c r="F241" s="38" t="s">
        <v>500</v>
      </c>
      <c r="G241" s="37">
        <v>29</v>
      </c>
      <c r="H241" s="37">
        <v>120</v>
      </c>
      <c r="I241" s="38" t="s">
        <v>81</v>
      </c>
      <c r="J241" s="37">
        <v>9591241137</v>
      </c>
      <c r="K241" s="37">
        <v>2.3333333333333299</v>
      </c>
      <c r="L241" s="37">
        <v>0.46666666666666701</v>
      </c>
      <c r="M241" s="37">
        <v>1</v>
      </c>
      <c r="N241" s="35"/>
      <c r="O241" s="35"/>
      <c r="P241" s="37">
        <v>2</v>
      </c>
      <c r="Q241" s="37">
        <v>1</v>
      </c>
      <c r="R241" s="35">
        <v>1</v>
      </c>
      <c r="S241" s="37">
        <v>1</v>
      </c>
      <c r="T241" s="39"/>
      <c r="U241" s="40">
        <v>2</v>
      </c>
      <c r="V241" s="35"/>
      <c r="W241" s="38" t="s">
        <v>27</v>
      </c>
      <c r="X241" s="35"/>
      <c r="Y241" s="40">
        <v>2</v>
      </c>
      <c r="Z241" s="38">
        <f t="shared" si="12"/>
        <v>10</v>
      </c>
      <c r="AA241" s="38">
        <f t="shared" si="13"/>
        <v>2</v>
      </c>
      <c r="AB241" s="38" t="s">
        <v>89</v>
      </c>
      <c r="AC241" s="38" t="s">
        <v>257</v>
      </c>
      <c r="AD241" s="37">
        <v>2</v>
      </c>
      <c r="AE241" s="37">
        <v>2</v>
      </c>
      <c r="AF241" s="37">
        <v>0</v>
      </c>
      <c r="AG241" s="37">
        <v>5</v>
      </c>
      <c r="AH241" s="38" t="s">
        <v>503</v>
      </c>
      <c r="AI241" s="37">
        <v>25</v>
      </c>
      <c r="AJ241" s="35"/>
      <c r="AK241" s="38" t="s">
        <v>554</v>
      </c>
      <c r="AL241" s="38">
        <f t="shared" si="14"/>
        <v>1</v>
      </c>
      <c r="AM241" s="38" t="s">
        <v>27</v>
      </c>
      <c r="AN241" s="38" t="s">
        <v>673</v>
      </c>
      <c r="AO241" s="37">
        <v>26</v>
      </c>
      <c r="AP241" s="38" t="s">
        <v>674</v>
      </c>
      <c r="AQ241" s="38" t="s">
        <v>675</v>
      </c>
      <c r="AR241" s="38" t="s">
        <v>27</v>
      </c>
      <c r="AS241" s="38" t="s">
        <v>676</v>
      </c>
      <c r="AT241" s="38" t="s">
        <v>27</v>
      </c>
      <c r="AU241" s="38" t="s">
        <v>27</v>
      </c>
      <c r="AV241" s="38" t="s">
        <v>27</v>
      </c>
      <c r="AX241" s="34" t="s">
        <v>746</v>
      </c>
      <c r="AY241" s="120">
        <v>4.1630000000000003</v>
      </c>
      <c r="AZ241" s="62">
        <v>5.8289999999999997</v>
      </c>
      <c r="BA241" s="50">
        <f t="shared" si="15"/>
        <v>0.7141876822782639</v>
      </c>
    </row>
    <row r="242" spans="1:89" ht="14.25" customHeight="1" x14ac:dyDescent="0.25">
      <c r="A242" s="37">
        <v>417</v>
      </c>
      <c r="B242" s="38" t="s">
        <v>78</v>
      </c>
      <c r="C242" s="38" t="s">
        <v>28</v>
      </c>
      <c r="D242" s="38" t="s">
        <v>38</v>
      </c>
      <c r="E242" s="38"/>
      <c r="F242" s="38" t="s">
        <v>500</v>
      </c>
      <c r="G242" s="37">
        <v>29</v>
      </c>
      <c r="H242" s="37">
        <v>120</v>
      </c>
      <c r="I242" s="38" t="s">
        <v>85</v>
      </c>
      <c r="J242" s="37">
        <v>1347638136</v>
      </c>
      <c r="K242" s="37">
        <v>2.2000000000000002</v>
      </c>
      <c r="L242" s="37">
        <v>0.44</v>
      </c>
      <c r="M242" s="37">
        <v>4</v>
      </c>
      <c r="N242" s="35"/>
      <c r="O242" s="40">
        <v>2</v>
      </c>
      <c r="P242" s="37">
        <v>6</v>
      </c>
      <c r="Q242" s="37">
        <v>1</v>
      </c>
      <c r="R242" s="47">
        <v>1</v>
      </c>
      <c r="S242" s="37">
        <v>1</v>
      </c>
      <c r="T242" s="39"/>
      <c r="U242" s="40">
        <v>1</v>
      </c>
      <c r="V242" s="37">
        <v>0.5</v>
      </c>
      <c r="W242" s="38" t="s">
        <v>27</v>
      </c>
      <c r="X242" s="37">
        <v>0.5</v>
      </c>
      <c r="Y242" s="37">
        <v>2</v>
      </c>
      <c r="Z242" s="38">
        <f t="shared" si="12"/>
        <v>19</v>
      </c>
      <c r="AA242" s="38">
        <f t="shared" si="13"/>
        <v>2</v>
      </c>
      <c r="AB242" s="38" t="s">
        <v>27</v>
      </c>
      <c r="AC242" s="38" t="s">
        <v>27</v>
      </c>
      <c r="AD242" s="37">
        <v>6</v>
      </c>
      <c r="AE242" s="37">
        <v>2</v>
      </c>
      <c r="AF242" s="37">
        <v>1</v>
      </c>
      <c r="AG242" s="37">
        <v>13</v>
      </c>
      <c r="AH242" s="38" t="s">
        <v>555</v>
      </c>
      <c r="AI242" s="37">
        <v>23</v>
      </c>
      <c r="AJ242" s="35"/>
      <c r="AK242" s="38" t="s">
        <v>556</v>
      </c>
      <c r="AL242" s="38">
        <f t="shared" si="14"/>
        <v>1</v>
      </c>
      <c r="AM242" s="38" t="s">
        <v>27</v>
      </c>
      <c r="AN242" s="38" t="s">
        <v>673</v>
      </c>
      <c r="AO242" s="37">
        <v>20</v>
      </c>
      <c r="AP242" s="38" t="s">
        <v>677</v>
      </c>
      <c r="AQ242" s="38" t="s">
        <v>678</v>
      </c>
      <c r="AR242" s="38" t="s">
        <v>27</v>
      </c>
      <c r="AS242" s="38" t="s">
        <v>27</v>
      </c>
      <c r="AT242" s="38" t="s">
        <v>27</v>
      </c>
      <c r="AU242" s="38" t="s">
        <v>27</v>
      </c>
      <c r="AV242" s="38" t="s">
        <v>27</v>
      </c>
      <c r="AX242" s="34" t="s">
        <v>746</v>
      </c>
      <c r="AY242" s="120">
        <v>7.98</v>
      </c>
      <c r="AZ242" s="62">
        <v>10.902000000000001</v>
      </c>
      <c r="BA242" s="50">
        <f t="shared" si="15"/>
        <v>0.73197578425976884</v>
      </c>
    </row>
    <row r="243" spans="1:89" ht="14.25" customHeight="1" x14ac:dyDescent="0.25">
      <c r="A243" s="37">
        <v>433</v>
      </c>
      <c r="B243" s="38" t="s">
        <v>78</v>
      </c>
      <c r="C243" s="38" t="s">
        <v>26</v>
      </c>
      <c r="D243" s="38" t="s">
        <v>38</v>
      </c>
      <c r="E243" s="38"/>
      <c r="F243" s="38" t="s">
        <v>500</v>
      </c>
      <c r="G243" s="37">
        <v>29</v>
      </c>
      <c r="H243" s="37">
        <v>120</v>
      </c>
      <c r="I243" s="38" t="s">
        <v>88</v>
      </c>
      <c r="J243" s="37">
        <v>217831744</v>
      </c>
      <c r="K243" s="37">
        <v>2.3333333333333299</v>
      </c>
      <c r="L243" s="37">
        <v>0.46666666666666701</v>
      </c>
      <c r="M243" s="40">
        <v>2</v>
      </c>
      <c r="N243" s="35"/>
      <c r="O243" s="47"/>
      <c r="P243" s="40">
        <v>3</v>
      </c>
      <c r="Q243" s="40">
        <v>1</v>
      </c>
      <c r="R243" s="35">
        <v>1</v>
      </c>
      <c r="S243" s="40">
        <v>1</v>
      </c>
      <c r="T243" s="47"/>
      <c r="U243" s="47"/>
      <c r="V243" s="40">
        <v>1</v>
      </c>
      <c r="W243" s="38" t="s">
        <v>27</v>
      </c>
      <c r="X243" s="47"/>
      <c r="Y243" s="40">
        <v>1</v>
      </c>
      <c r="Z243" s="38">
        <f t="shared" si="12"/>
        <v>10</v>
      </c>
      <c r="AA243" s="38">
        <f t="shared" si="13"/>
        <v>1</v>
      </c>
      <c r="AB243" s="38" t="s">
        <v>89</v>
      </c>
      <c r="AC243" s="38" t="s">
        <v>27</v>
      </c>
      <c r="AD243" s="37">
        <v>0</v>
      </c>
      <c r="AE243" s="37">
        <v>0</v>
      </c>
      <c r="AF243" s="37">
        <v>0</v>
      </c>
      <c r="AG243" s="37">
        <v>1</v>
      </c>
      <c r="AH243" s="38" t="s">
        <v>503</v>
      </c>
      <c r="AI243" s="37">
        <v>25</v>
      </c>
      <c r="AJ243" s="47"/>
      <c r="AK243" s="38" t="s">
        <v>557</v>
      </c>
      <c r="AL243" s="38">
        <f t="shared" si="14"/>
        <v>1</v>
      </c>
      <c r="AM243" s="38" t="s">
        <v>27</v>
      </c>
      <c r="AN243" s="38" t="s">
        <v>673</v>
      </c>
      <c r="AO243" s="37">
        <v>24</v>
      </c>
      <c r="AP243" s="38" t="s">
        <v>677</v>
      </c>
      <c r="AQ243" s="38" t="s">
        <v>679</v>
      </c>
      <c r="AR243" s="38" t="s">
        <v>27</v>
      </c>
      <c r="AS243" s="38" t="s">
        <v>27</v>
      </c>
      <c r="AT243" s="38" t="s">
        <v>27</v>
      </c>
      <c r="AU243" s="38" t="s">
        <v>27</v>
      </c>
      <c r="AV243" s="38" t="s">
        <v>27</v>
      </c>
      <c r="AX243" s="34" t="s">
        <v>747</v>
      </c>
      <c r="AY243" s="120">
        <v>2.242</v>
      </c>
      <c r="AZ243" s="62">
        <v>11.541</v>
      </c>
      <c r="BA243" s="50">
        <f t="shared" si="15"/>
        <v>0.19426392860237413</v>
      </c>
    </row>
    <row r="244" spans="1:89" ht="14.25" customHeight="1" x14ac:dyDescent="0.25">
      <c r="A244" s="37">
        <v>449</v>
      </c>
      <c r="B244" s="38" t="s">
        <v>78</v>
      </c>
      <c r="C244" s="38" t="s">
        <v>26</v>
      </c>
      <c r="D244" s="38" t="s">
        <v>38</v>
      </c>
      <c r="E244" s="38"/>
      <c r="F244" s="38" t="s">
        <v>500</v>
      </c>
      <c r="G244" s="37">
        <v>29</v>
      </c>
      <c r="H244" s="37">
        <v>120</v>
      </c>
      <c r="I244" s="38" t="s">
        <v>150</v>
      </c>
      <c r="J244" s="37">
        <v>82135906</v>
      </c>
      <c r="K244" s="37">
        <v>1.93333333333333</v>
      </c>
      <c r="L244" s="37">
        <v>0.38666666666666699</v>
      </c>
      <c r="M244" s="39"/>
      <c r="N244" s="35"/>
      <c r="O244" s="39"/>
      <c r="P244" s="39"/>
      <c r="Q244" s="39"/>
      <c r="R244" s="35">
        <v>1</v>
      </c>
      <c r="S244" s="39"/>
      <c r="T244" s="39"/>
      <c r="U244" s="39"/>
      <c r="V244" s="39"/>
      <c r="W244" s="38" t="s">
        <v>27</v>
      </c>
      <c r="X244" s="39"/>
      <c r="Y244" s="39"/>
      <c r="Z244" s="38">
        <f t="shared" si="12"/>
        <v>1</v>
      </c>
      <c r="AA244" s="38">
        <f t="shared" si="13"/>
        <v>0</v>
      </c>
      <c r="AB244" s="38" t="s">
        <v>765</v>
      </c>
      <c r="AC244" s="38" t="s">
        <v>27</v>
      </c>
      <c r="AD244" s="37">
        <v>0</v>
      </c>
      <c r="AE244" s="37">
        <v>0</v>
      </c>
      <c r="AF244" s="37">
        <v>0</v>
      </c>
      <c r="AG244" s="37">
        <v>0</v>
      </c>
      <c r="AH244" s="38" t="s">
        <v>503</v>
      </c>
      <c r="AI244" s="37">
        <v>25</v>
      </c>
      <c r="AJ244" s="39"/>
      <c r="AK244" s="38" t="s">
        <v>558</v>
      </c>
      <c r="AL244" s="38">
        <f t="shared" si="14"/>
        <v>1</v>
      </c>
      <c r="AM244" s="38" t="s">
        <v>27</v>
      </c>
      <c r="AN244" s="38" t="s">
        <v>680</v>
      </c>
      <c r="AO244" s="37">
        <v>34</v>
      </c>
      <c r="AP244" s="38" t="s">
        <v>677</v>
      </c>
      <c r="AQ244" s="38" t="s">
        <v>712</v>
      </c>
      <c r="AR244" s="38" t="s">
        <v>27</v>
      </c>
      <c r="AS244" s="38" t="s">
        <v>713</v>
      </c>
      <c r="AT244" s="38" t="s">
        <v>27</v>
      </c>
      <c r="AU244" s="38" t="s">
        <v>27</v>
      </c>
      <c r="AV244" s="38" t="s">
        <v>27</v>
      </c>
      <c r="AX244" s="34" t="s">
        <v>748</v>
      </c>
      <c r="AY244" s="120">
        <v>2.6959999999999997</v>
      </c>
      <c r="AZ244" s="62">
        <v>27.085000000000001</v>
      </c>
      <c r="BA244" s="50">
        <f t="shared" si="15"/>
        <v>9.9538489939080654E-2</v>
      </c>
    </row>
    <row r="245" spans="1:89" ht="14.25" customHeight="1" x14ac:dyDescent="0.25">
      <c r="A245" s="37">
        <v>465</v>
      </c>
      <c r="B245" s="38" t="s">
        <v>78</v>
      </c>
      <c r="C245" s="38" t="s">
        <v>28</v>
      </c>
      <c r="D245" s="38" t="s">
        <v>38</v>
      </c>
      <c r="E245" s="38"/>
      <c r="F245" s="38" t="s">
        <v>500</v>
      </c>
      <c r="G245" s="37">
        <v>29</v>
      </c>
      <c r="H245" s="37">
        <v>120</v>
      </c>
      <c r="I245" s="38" t="s">
        <v>152</v>
      </c>
      <c r="J245" s="37">
        <v>792288984</v>
      </c>
      <c r="K245" s="37">
        <v>2.2000000000000002</v>
      </c>
      <c r="L245" s="37">
        <v>0.44</v>
      </c>
      <c r="M245" s="37">
        <v>26</v>
      </c>
      <c r="N245" s="39"/>
      <c r="O245" s="39"/>
      <c r="P245" s="37">
        <v>68</v>
      </c>
      <c r="Q245" s="37">
        <v>41</v>
      </c>
      <c r="R245" s="35">
        <v>1</v>
      </c>
      <c r="S245" s="37">
        <v>41</v>
      </c>
      <c r="T245" s="39"/>
      <c r="U245" s="37">
        <v>9</v>
      </c>
      <c r="V245" s="37">
        <v>14</v>
      </c>
      <c r="W245" s="38" t="s">
        <v>27</v>
      </c>
      <c r="X245" s="37">
        <v>3</v>
      </c>
      <c r="Y245" s="37">
        <v>26</v>
      </c>
      <c r="Z245" s="38">
        <f t="shared" si="12"/>
        <v>229</v>
      </c>
      <c r="AA245" s="38">
        <f t="shared" si="13"/>
        <v>26</v>
      </c>
      <c r="AB245" s="38" t="s">
        <v>27</v>
      </c>
      <c r="AC245" s="38" t="s">
        <v>27</v>
      </c>
      <c r="AD245" s="37">
        <v>37</v>
      </c>
      <c r="AE245" s="37">
        <v>21</v>
      </c>
      <c r="AF245" s="37">
        <v>6</v>
      </c>
      <c r="AG245" s="37">
        <v>72</v>
      </c>
      <c r="AH245" s="38" t="s">
        <v>503</v>
      </c>
      <c r="AI245" s="37">
        <v>25</v>
      </c>
      <c r="AJ245" s="37">
        <v>1</v>
      </c>
      <c r="AK245" s="38" t="s">
        <v>559</v>
      </c>
      <c r="AL245" s="38">
        <f t="shared" si="14"/>
        <v>1</v>
      </c>
      <c r="AM245" s="38" t="s">
        <v>27</v>
      </c>
      <c r="AN245" s="38" t="s">
        <v>673</v>
      </c>
      <c r="AO245" s="37">
        <v>23</v>
      </c>
      <c r="AP245" s="38" t="s">
        <v>677</v>
      </c>
      <c r="AQ245" s="38" t="s">
        <v>714</v>
      </c>
      <c r="AR245" s="38" t="s">
        <v>695</v>
      </c>
      <c r="AS245" s="38" t="s">
        <v>27</v>
      </c>
      <c r="AT245" s="38" t="s">
        <v>27</v>
      </c>
      <c r="AU245" s="38" t="s">
        <v>27</v>
      </c>
      <c r="AV245" s="38" t="s">
        <v>27</v>
      </c>
      <c r="AX245" s="34" t="s">
        <v>748</v>
      </c>
      <c r="AY245">
        <v>1.514</v>
      </c>
      <c r="AZ245" s="62">
        <v>61.176000000000002</v>
      </c>
      <c r="BA245" s="50">
        <f t="shared" si="15"/>
        <v>2.4748267294363802E-2</v>
      </c>
    </row>
    <row r="246" spans="1:89" ht="14.25" customHeight="1" x14ac:dyDescent="0.25">
      <c r="A246" s="37">
        <v>486</v>
      </c>
      <c r="B246" s="38" t="s">
        <v>78</v>
      </c>
      <c r="C246" s="38" t="s">
        <v>28</v>
      </c>
      <c r="D246" s="38" t="s">
        <v>38</v>
      </c>
      <c r="E246" s="38"/>
      <c r="F246" s="38" t="s">
        <v>500</v>
      </c>
      <c r="G246" s="37">
        <v>29</v>
      </c>
      <c r="H246" s="37">
        <v>120</v>
      </c>
      <c r="I246" s="38" t="s">
        <v>158</v>
      </c>
      <c r="J246" s="37">
        <v>927618937</v>
      </c>
      <c r="K246" s="37">
        <v>2.0499999999999998</v>
      </c>
      <c r="L246" s="37">
        <v>0.41</v>
      </c>
      <c r="M246" s="37">
        <v>7</v>
      </c>
      <c r="N246" s="35"/>
      <c r="O246" s="47"/>
      <c r="P246" s="37">
        <v>19</v>
      </c>
      <c r="Q246" s="37">
        <v>12</v>
      </c>
      <c r="R246" s="35">
        <v>1</v>
      </c>
      <c r="S246" s="37">
        <v>12</v>
      </c>
      <c r="T246" s="39"/>
      <c r="U246" s="40">
        <v>1</v>
      </c>
      <c r="V246" s="40">
        <v>5.5</v>
      </c>
      <c r="W246" s="38" t="s">
        <v>27</v>
      </c>
      <c r="X246" s="40">
        <v>1.5</v>
      </c>
      <c r="Y246" s="40">
        <v>8</v>
      </c>
      <c r="Z246" s="38">
        <f t="shared" si="12"/>
        <v>67</v>
      </c>
      <c r="AA246" s="38">
        <f t="shared" si="13"/>
        <v>8</v>
      </c>
      <c r="AB246" s="38" t="s">
        <v>27</v>
      </c>
      <c r="AC246" s="38" t="s">
        <v>27</v>
      </c>
      <c r="AD246" s="37">
        <v>19</v>
      </c>
      <c r="AE246" s="37">
        <v>18</v>
      </c>
      <c r="AF246" s="37">
        <v>2</v>
      </c>
      <c r="AG246" s="37">
        <v>46</v>
      </c>
      <c r="AH246" s="38" t="s">
        <v>503</v>
      </c>
      <c r="AI246" s="37">
        <v>25</v>
      </c>
      <c r="AJ246" s="40">
        <v>1</v>
      </c>
      <c r="AK246" s="38" t="s">
        <v>560</v>
      </c>
      <c r="AL246" s="38">
        <f t="shared" si="14"/>
        <v>1</v>
      </c>
      <c r="AM246" s="38" t="s">
        <v>27</v>
      </c>
      <c r="AN246" s="38" t="s">
        <v>673</v>
      </c>
      <c r="AO246" s="37">
        <v>25</v>
      </c>
      <c r="AP246" s="38" t="s">
        <v>677</v>
      </c>
      <c r="AQ246" s="38" t="s">
        <v>721</v>
      </c>
      <c r="AR246" s="38" t="s">
        <v>27</v>
      </c>
      <c r="AS246" s="38" t="s">
        <v>686</v>
      </c>
      <c r="AT246" s="38" t="s">
        <v>27</v>
      </c>
      <c r="AU246" s="38" t="s">
        <v>27</v>
      </c>
      <c r="AV246" s="38" t="s">
        <v>27</v>
      </c>
      <c r="AX246" s="34" t="s">
        <v>748</v>
      </c>
      <c r="AY246">
        <v>9.5609999999999999</v>
      </c>
      <c r="AZ246" s="62">
        <v>17.298000000000002</v>
      </c>
      <c r="BA246" s="50">
        <f t="shared" si="15"/>
        <v>0.55272285813388822</v>
      </c>
    </row>
    <row r="247" spans="1:89" ht="14.25" customHeight="1" x14ac:dyDescent="0.25">
      <c r="A247" s="37">
        <v>507</v>
      </c>
      <c r="B247" s="38" t="s">
        <v>78</v>
      </c>
      <c r="C247" s="38" t="s">
        <v>28</v>
      </c>
      <c r="D247" s="38" t="s">
        <v>38</v>
      </c>
      <c r="E247" s="38"/>
      <c r="F247" s="38" t="s">
        <v>500</v>
      </c>
      <c r="G247" s="37">
        <v>29</v>
      </c>
      <c r="H247" s="37">
        <v>120</v>
      </c>
      <c r="I247" s="38" t="s">
        <v>165</v>
      </c>
      <c r="J247" s="37">
        <v>1412134207</v>
      </c>
      <c r="K247" s="37">
        <v>2.0499999999999998</v>
      </c>
      <c r="L247" s="37">
        <v>0.41</v>
      </c>
      <c r="M247" s="39"/>
      <c r="N247" s="39"/>
      <c r="O247" s="39"/>
      <c r="P247" s="39"/>
      <c r="Q247" s="39"/>
      <c r="R247" s="35">
        <v>1</v>
      </c>
      <c r="S247" s="39"/>
      <c r="T247" s="39"/>
      <c r="U247" s="39"/>
      <c r="V247" s="39"/>
      <c r="W247" s="38" t="s">
        <v>27</v>
      </c>
      <c r="X247" s="39"/>
      <c r="Y247" s="39"/>
      <c r="Z247" s="38">
        <f t="shared" si="12"/>
        <v>1</v>
      </c>
      <c r="AA247" s="38">
        <f t="shared" si="13"/>
        <v>0</v>
      </c>
      <c r="AB247" s="38" t="s">
        <v>27</v>
      </c>
      <c r="AC247" s="38" t="s">
        <v>27</v>
      </c>
      <c r="AD247" s="37">
        <v>0</v>
      </c>
      <c r="AE247" s="37">
        <v>0</v>
      </c>
      <c r="AF247" s="37">
        <v>0</v>
      </c>
      <c r="AG247" s="37">
        <v>0</v>
      </c>
      <c r="AH247" s="38" t="s">
        <v>503</v>
      </c>
      <c r="AI247" s="37">
        <v>25</v>
      </c>
      <c r="AJ247" s="39"/>
      <c r="AK247" s="38" t="s">
        <v>561</v>
      </c>
      <c r="AL247" s="38">
        <f t="shared" si="14"/>
        <v>1</v>
      </c>
      <c r="AM247" s="38" t="s">
        <v>27</v>
      </c>
      <c r="AN247" s="38" t="s">
        <v>680</v>
      </c>
      <c r="AO247" s="37">
        <v>25</v>
      </c>
      <c r="AP247" s="38" t="s">
        <v>677</v>
      </c>
      <c r="AQ247" s="38" t="s">
        <v>705</v>
      </c>
      <c r="AR247" s="38" t="s">
        <v>27</v>
      </c>
      <c r="AS247" s="38" t="s">
        <v>27</v>
      </c>
      <c r="AT247" s="38" t="s">
        <v>27</v>
      </c>
      <c r="AU247" s="38" t="s">
        <v>27</v>
      </c>
      <c r="AV247" s="38" t="s">
        <v>27</v>
      </c>
      <c r="AX247" s="34" t="s">
        <v>746</v>
      </c>
      <c r="AY247">
        <v>6.6680000000000001</v>
      </c>
      <c r="AZ247" s="62">
        <v>8.4139999999999997</v>
      </c>
      <c r="BA247" s="50">
        <f t="shared" si="15"/>
        <v>0.79248870929403381</v>
      </c>
    </row>
    <row r="248" spans="1:89" ht="14.25" customHeight="1" x14ac:dyDescent="0.25">
      <c r="A248" s="37">
        <v>527</v>
      </c>
      <c r="B248" s="38" t="s">
        <v>78</v>
      </c>
      <c r="C248" s="38" t="s">
        <v>28</v>
      </c>
      <c r="D248" s="38" t="s">
        <v>38</v>
      </c>
      <c r="E248" s="38"/>
      <c r="F248" s="38" t="s">
        <v>500</v>
      </c>
      <c r="G248" s="37">
        <v>29</v>
      </c>
      <c r="H248" s="37">
        <v>120</v>
      </c>
      <c r="I248" s="38" t="s">
        <v>169</v>
      </c>
      <c r="J248" s="37">
        <v>178114327</v>
      </c>
      <c r="K248" s="37">
        <v>1.86666666666667</v>
      </c>
      <c r="L248" s="37">
        <v>0.37333333333333302</v>
      </c>
      <c r="M248" s="39"/>
      <c r="N248" s="35"/>
      <c r="O248" s="35"/>
      <c r="P248" s="39"/>
      <c r="Q248" s="39"/>
      <c r="R248" s="35">
        <v>1</v>
      </c>
      <c r="S248" s="39"/>
      <c r="T248" s="39"/>
      <c r="U248" s="39"/>
      <c r="V248" s="39"/>
      <c r="W248" s="38" t="s">
        <v>27</v>
      </c>
      <c r="X248" s="35"/>
      <c r="Y248" s="39"/>
      <c r="Z248" s="38">
        <f t="shared" si="12"/>
        <v>1</v>
      </c>
      <c r="AA248" s="38">
        <f t="shared" si="13"/>
        <v>0</v>
      </c>
      <c r="AB248" s="38" t="s">
        <v>27</v>
      </c>
      <c r="AC248" s="38" t="s">
        <v>257</v>
      </c>
      <c r="AD248" s="37">
        <v>0</v>
      </c>
      <c r="AE248" s="37">
        <v>0</v>
      </c>
      <c r="AF248" s="37">
        <v>0</v>
      </c>
      <c r="AG248" s="37">
        <v>0</v>
      </c>
      <c r="AH248" s="38" t="s">
        <v>503</v>
      </c>
      <c r="AI248" s="37">
        <v>25</v>
      </c>
      <c r="AJ248" s="35"/>
      <c r="AK248" s="38" t="s">
        <v>562</v>
      </c>
      <c r="AL248" s="38">
        <f t="shared" si="14"/>
        <v>1</v>
      </c>
      <c r="AM248" s="38" t="s">
        <v>27</v>
      </c>
      <c r="AN248" s="38" t="s">
        <v>680</v>
      </c>
      <c r="AO248" s="37">
        <v>31</v>
      </c>
      <c r="AP248" s="38" t="s">
        <v>677</v>
      </c>
      <c r="AQ248" s="38" t="s">
        <v>694</v>
      </c>
      <c r="AR248" s="38" t="s">
        <v>27</v>
      </c>
      <c r="AS248" s="38" t="s">
        <v>27</v>
      </c>
      <c r="AT248" s="38" t="s">
        <v>692</v>
      </c>
      <c r="AU248" s="38" t="s">
        <v>27</v>
      </c>
      <c r="AV248" s="38" t="s">
        <v>27</v>
      </c>
      <c r="AX248" s="34" t="s">
        <v>746</v>
      </c>
      <c r="AY248">
        <v>1.8660000000000001</v>
      </c>
      <c r="AZ248" s="62">
        <v>5.7869999999999999</v>
      </c>
      <c r="BA248" s="50">
        <f t="shared" si="15"/>
        <v>0.32244686365992742</v>
      </c>
    </row>
    <row r="249" spans="1:89" ht="14.25" customHeight="1" x14ac:dyDescent="0.25">
      <c r="A249" s="37">
        <v>543</v>
      </c>
      <c r="B249" s="38" t="s">
        <v>78</v>
      </c>
      <c r="C249" s="38" t="s">
        <v>28</v>
      </c>
      <c r="D249" s="38" t="s">
        <v>38</v>
      </c>
      <c r="E249" s="38"/>
      <c r="F249" s="38" t="s">
        <v>500</v>
      </c>
      <c r="G249" s="37">
        <v>29</v>
      </c>
      <c r="H249" s="37">
        <v>120</v>
      </c>
      <c r="I249" s="38" t="s">
        <v>171</v>
      </c>
      <c r="J249" s="37">
        <v>8518124088</v>
      </c>
      <c r="K249" s="37">
        <v>2</v>
      </c>
      <c r="L249" s="37">
        <v>0.4</v>
      </c>
      <c r="M249" s="47"/>
      <c r="N249" s="35"/>
      <c r="O249" s="35"/>
      <c r="P249" s="47"/>
      <c r="Q249" s="47"/>
      <c r="R249" s="35">
        <v>1</v>
      </c>
      <c r="S249" s="47"/>
      <c r="T249" s="35"/>
      <c r="U249" s="47"/>
      <c r="V249" s="47"/>
      <c r="W249" s="38" t="s">
        <v>27</v>
      </c>
      <c r="X249" s="47"/>
      <c r="Y249" s="47"/>
      <c r="Z249" s="38">
        <f t="shared" si="12"/>
        <v>1</v>
      </c>
      <c r="AA249" s="38">
        <f t="shared" si="13"/>
        <v>0</v>
      </c>
      <c r="AB249" s="38" t="s">
        <v>99</v>
      </c>
      <c r="AC249" s="38" t="s">
        <v>27</v>
      </c>
      <c r="AD249" s="37">
        <v>0</v>
      </c>
      <c r="AE249" s="37">
        <v>0</v>
      </c>
      <c r="AF249" s="37">
        <v>0</v>
      </c>
      <c r="AG249" s="37">
        <v>0</v>
      </c>
      <c r="AH249" s="38" t="s">
        <v>503</v>
      </c>
      <c r="AI249" s="37">
        <v>25</v>
      </c>
      <c r="AJ249" s="35"/>
      <c r="AK249" s="38" t="s">
        <v>563</v>
      </c>
      <c r="AL249" s="38">
        <f t="shared" si="14"/>
        <v>1</v>
      </c>
      <c r="AM249" s="38" t="s">
        <v>27</v>
      </c>
      <c r="AN249" s="38" t="s">
        <v>680</v>
      </c>
      <c r="AO249" s="37">
        <v>25</v>
      </c>
      <c r="AP249" s="38" t="s">
        <v>677</v>
      </c>
      <c r="AQ249" s="38" t="s">
        <v>725</v>
      </c>
      <c r="AR249" s="38" t="s">
        <v>27</v>
      </c>
      <c r="AS249" s="38" t="s">
        <v>726</v>
      </c>
      <c r="AT249" s="38" t="s">
        <v>27</v>
      </c>
      <c r="AU249" s="38" t="s">
        <v>27</v>
      </c>
      <c r="AV249" s="38" t="s">
        <v>27</v>
      </c>
      <c r="AX249" s="34" t="s">
        <v>747</v>
      </c>
      <c r="AY249">
        <v>2.4219999999999997</v>
      </c>
      <c r="AZ249" s="62">
        <v>8.6780000000000008</v>
      </c>
      <c r="BA249" s="50">
        <f t="shared" si="15"/>
        <v>0.27909656602903887</v>
      </c>
    </row>
    <row r="250" spans="1:89" ht="14.25" customHeight="1" x14ac:dyDescent="0.25">
      <c r="A250" s="37">
        <v>559</v>
      </c>
      <c r="B250" s="38" t="s">
        <v>78</v>
      </c>
      <c r="C250" s="38" t="s">
        <v>26</v>
      </c>
      <c r="D250" s="38" t="s">
        <v>38</v>
      </c>
      <c r="E250" s="38"/>
      <c r="F250" s="38" t="s">
        <v>500</v>
      </c>
      <c r="G250" s="37">
        <v>29</v>
      </c>
      <c r="H250" s="37">
        <v>120</v>
      </c>
      <c r="I250" s="38" t="s">
        <v>172</v>
      </c>
      <c r="J250" s="37">
        <v>8517821164</v>
      </c>
      <c r="K250" s="37">
        <v>2.3333333333333299</v>
      </c>
      <c r="L250" s="37">
        <v>0.46666666666666701</v>
      </c>
      <c r="M250" s="37">
        <v>2</v>
      </c>
      <c r="N250" s="35"/>
      <c r="O250" s="35"/>
      <c r="P250" s="37">
        <v>3</v>
      </c>
      <c r="Q250" s="37">
        <v>1</v>
      </c>
      <c r="R250" s="35">
        <v>1</v>
      </c>
      <c r="S250" s="37">
        <v>1</v>
      </c>
      <c r="T250" s="39"/>
      <c r="U250" s="37">
        <v>1</v>
      </c>
      <c r="V250" s="37">
        <v>0.5</v>
      </c>
      <c r="W250" s="38" t="s">
        <v>27</v>
      </c>
      <c r="X250" s="37">
        <v>0.5</v>
      </c>
      <c r="Y250" s="37">
        <v>2</v>
      </c>
      <c r="Z250" s="38">
        <f t="shared" si="12"/>
        <v>12</v>
      </c>
      <c r="AA250" s="38">
        <f t="shared" si="13"/>
        <v>2</v>
      </c>
      <c r="AB250" s="38" t="s">
        <v>89</v>
      </c>
      <c r="AC250" s="38" t="s">
        <v>27</v>
      </c>
      <c r="AD250" s="37">
        <v>0</v>
      </c>
      <c r="AE250" s="37">
        <v>3</v>
      </c>
      <c r="AF250" s="37">
        <v>1</v>
      </c>
      <c r="AG250" s="37">
        <v>6</v>
      </c>
      <c r="AH250" s="38" t="s">
        <v>503</v>
      </c>
      <c r="AI250" s="37">
        <v>25</v>
      </c>
      <c r="AJ250" s="35"/>
      <c r="AK250" s="38" t="s">
        <v>564</v>
      </c>
      <c r="AL250" s="38">
        <f t="shared" si="14"/>
        <v>1</v>
      </c>
      <c r="AM250" s="38" t="s">
        <v>27</v>
      </c>
      <c r="AN250" s="38" t="s">
        <v>680</v>
      </c>
      <c r="AO250" s="37">
        <v>29</v>
      </c>
      <c r="AP250" s="38" t="s">
        <v>674</v>
      </c>
      <c r="AQ250" s="38" t="s">
        <v>691</v>
      </c>
      <c r="AR250" s="38" t="s">
        <v>695</v>
      </c>
      <c r="AS250" s="38" t="s">
        <v>727</v>
      </c>
      <c r="AT250" s="38" t="s">
        <v>27</v>
      </c>
      <c r="AU250" s="38" t="s">
        <v>27</v>
      </c>
      <c r="AV250" s="38" t="s">
        <v>27</v>
      </c>
      <c r="AX250" s="34" t="s">
        <v>748</v>
      </c>
      <c r="AY250">
        <v>1.4689999999999994</v>
      </c>
      <c r="AZ250" s="62">
        <v>10.087</v>
      </c>
      <c r="BA250" s="50">
        <f t="shared" si="15"/>
        <v>0.14563299296123719</v>
      </c>
    </row>
    <row r="251" spans="1:89" ht="14.25" customHeight="1" x14ac:dyDescent="0.25">
      <c r="A251" s="37">
        <v>575</v>
      </c>
      <c r="B251" s="38" t="s">
        <v>78</v>
      </c>
      <c r="C251" s="38" t="s">
        <v>28</v>
      </c>
      <c r="D251" s="38" t="s">
        <v>38</v>
      </c>
      <c r="E251" s="38"/>
      <c r="F251" s="38" t="s">
        <v>500</v>
      </c>
      <c r="G251" s="37">
        <v>29</v>
      </c>
      <c r="H251" s="37">
        <v>120</v>
      </c>
      <c r="I251" s="38" t="s">
        <v>173</v>
      </c>
      <c r="J251" s="37">
        <v>79215167188</v>
      </c>
      <c r="K251" s="37">
        <v>2.1333333333333302</v>
      </c>
      <c r="L251" s="37">
        <v>0.42666666666666703</v>
      </c>
      <c r="M251" s="35"/>
      <c r="N251" s="35"/>
      <c r="O251" s="35"/>
      <c r="P251" s="35"/>
      <c r="Q251" s="35"/>
      <c r="R251" s="35">
        <v>1</v>
      </c>
      <c r="S251" s="35"/>
      <c r="T251" s="35"/>
      <c r="U251" s="35"/>
      <c r="V251" s="35"/>
      <c r="W251" s="38" t="s">
        <v>27</v>
      </c>
      <c r="X251" s="35"/>
      <c r="Y251" s="35"/>
      <c r="Z251" s="38">
        <f t="shared" si="12"/>
        <v>1</v>
      </c>
      <c r="AA251" s="38">
        <f t="shared" si="13"/>
        <v>0</v>
      </c>
      <c r="AB251" s="38" t="s">
        <v>102</v>
      </c>
      <c r="AC251" s="38" t="s">
        <v>27</v>
      </c>
      <c r="AD251" s="37">
        <v>0</v>
      </c>
      <c r="AE251" s="37">
        <v>0</v>
      </c>
      <c r="AF251" s="37">
        <v>0</v>
      </c>
      <c r="AG251" s="37">
        <v>0</v>
      </c>
      <c r="AH251" s="38" t="s">
        <v>503</v>
      </c>
      <c r="AI251" s="37">
        <v>25</v>
      </c>
      <c r="AJ251" s="35"/>
      <c r="AK251" s="38" t="s">
        <v>565</v>
      </c>
      <c r="AL251" s="38">
        <f t="shared" si="14"/>
        <v>1</v>
      </c>
      <c r="AM251" s="38" t="s">
        <v>27</v>
      </c>
      <c r="AN251" s="38" t="s">
        <v>673</v>
      </c>
      <c r="AO251" s="37">
        <v>18</v>
      </c>
      <c r="AP251" s="38" t="s">
        <v>677</v>
      </c>
      <c r="AQ251" s="38" t="s">
        <v>728</v>
      </c>
      <c r="AR251" s="38" t="s">
        <v>27</v>
      </c>
      <c r="AS251" s="38" t="s">
        <v>686</v>
      </c>
      <c r="AT251" s="38" t="s">
        <v>27</v>
      </c>
      <c r="AU251" s="38" t="s">
        <v>27</v>
      </c>
      <c r="AV251" s="38" t="s">
        <v>696</v>
      </c>
      <c r="AX251" s="34" t="s">
        <v>746</v>
      </c>
      <c r="AY251">
        <v>4.0920000000000005</v>
      </c>
      <c r="AZ251" s="62">
        <v>13.724</v>
      </c>
      <c r="BA251" s="50">
        <f t="shared" si="15"/>
        <v>0.29816380064121251</v>
      </c>
    </row>
    <row r="252" spans="1:89" ht="14.25" customHeight="1" x14ac:dyDescent="0.25">
      <c r="A252" s="37">
        <v>23</v>
      </c>
      <c r="B252" s="38" t="s">
        <v>78</v>
      </c>
      <c r="C252" s="38" t="s">
        <v>28</v>
      </c>
      <c r="D252" s="38" t="s">
        <v>39</v>
      </c>
      <c r="E252" s="38"/>
      <c r="F252" s="38" t="s">
        <v>40</v>
      </c>
      <c r="G252" s="37">
        <v>1</v>
      </c>
      <c r="H252" s="37">
        <v>9</v>
      </c>
      <c r="I252" s="38" t="s">
        <v>98</v>
      </c>
      <c r="J252" s="37">
        <v>871611960</v>
      </c>
      <c r="K252" s="37">
        <v>42.769230769230802</v>
      </c>
      <c r="L252" s="37">
        <v>0.29753265602322199</v>
      </c>
      <c r="M252" s="39"/>
      <c r="N252" s="35"/>
      <c r="O252" s="35"/>
      <c r="P252" s="39"/>
      <c r="Q252" s="39"/>
      <c r="R252" s="35">
        <v>1</v>
      </c>
      <c r="S252" s="39"/>
      <c r="T252" s="39"/>
      <c r="U252" s="39"/>
      <c r="V252" s="39"/>
      <c r="W252" s="38" t="s">
        <v>27</v>
      </c>
      <c r="X252" s="35"/>
      <c r="Y252" s="39"/>
      <c r="Z252" s="38">
        <f t="shared" si="12"/>
        <v>1</v>
      </c>
      <c r="AA252" s="38">
        <f t="shared" si="13"/>
        <v>0</v>
      </c>
      <c r="AB252" s="38" t="s">
        <v>99</v>
      </c>
      <c r="AC252" s="38" t="s">
        <v>27</v>
      </c>
      <c r="AD252" s="37">
        <v>0</v>
      </c>
      <c r="AE252" s="37">
        <v>0</v>
      </c>
      <c r="AF252" s="37">
        <v>0</v>
      </c>
      <c r="AG252" s="37">
        <v>0</v>
      </c>
      <c r="AH252" s="38" t="s">
        <v>90</v>
      </c>
      <c r="AI252" s="37">
        <v>4</v>
      </c>
      <c r="AJ252" s="47"/>
      <c r="AK252" s="38" t="s">
        <v>100</v>
      </c>
      <c r="AL252" s="38">
        <f t="shared" si="14"/>
        <v>1</v>
      </c>
      <c r="AM252" s="38" t="s">
        <v>27</v>
      </c>
      <c r="AN252" s="38" t="s">
        <v>673</v>
      </c>
      <c r="AO252" s="37">
        <v>28</v>
      </c>
      <c r="AP252" s="38" t="s">
        <v>677</v>
      </c>
      <c r="AQ252" s="38" t="s">
        <v>685</v>
      </c>
      <c r="AR252" s="38" t="s">
        <v>27</v>
      </c>
      <c r="AS252" s="38" t="s">
        <v>686</v>
      </c>
      <c r="AT252" s="38" t="s">
        <v>27</v>
      </c>
      <c r="AU252" s="38" t="s">
        <v>27</v>
      </c>
      <c r="AV252" s="38" t="s">
        <v>27</v>
      </c>
      <c r="AW252" s="34"/>
      <c r="AX252" s="34" t="s">
        <v>747</v>
      </c>
      <c r="AY252" s="120">
        <v>5.3419999999999996</v>
      </c>
      <c r="AZ252" s="62">
        <v>6.415</v>
      </c>
      <c r="BA252" s="50">
        <f t="shared" si="15"/>
        <v>0.83273577552611067</v>
      </c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50"/>
      <c r="CK252" s="50"/>
    </row>
    <row r="253" spans="1:89" ht="14.25" customHeight="1" x14ac:dyDescent="0.25">
      <c r="A253" s="37">
        <v>39</v>
      </c>
      <c r="B253" s="38" t="s">
        <v>78</v>
      </c>
      <c r="C253" s="38" t="s">
        <v>28</v>
      </c>
      <c r="D253" s="38" t="s">
        <v>39</v>
      </c>
      <c r="E253" s="38"/>
      <c r="F253" s="38" t="s">
        <v>40</v>
      </c>
      <c r="G253" s="37">
        <v>1</v>
      </c>
      <c r="H253" s="37">
        <v>9</v>
      </c>
      <c r="I253" s="38" t="s">
        <v>101</v>
      </c>
      <c r="J253" s="37">
        <v>17888851</v>
      </c>
      <c r="K253" s="37">
        <v>62.153846153846203</v>
      </c>
      <c r="L253" s="37">
        <v>0.66328011611030502</v>
      </c>
      <c r="M253" s="37">
        <v>2</v>
      </c>
      <c r="N253" s="35"/>
      <c r="O253" s="35"/>
      <c r="P253" s="37">
        <v>4</v>
      </c>
      <c r="Q253" s="37">
        <v>2</v>
      </c>
      <c r="R253" s="37">
        <v>1</v>
      </c>
      <c r="S253" s="37">
        <v>2</v>
      </c>
      <c r="T253" s="37">
        <v>1</v>
      </c>
      <c r="U253" s="35"/>
      <c r="V253" s="37">
        <v>3</v>
      </c>
      <c r="W253" s="38" t="s">
        <v>27</v>
      </c>
      <c r="X253" s="39"/>
      <c r="Y253" s="37">
        <v>3</v>
      </c>
      <c r="Z253" s="38">
        <f t="shared" si="12"/>
        <v>18</v>
      </c>
      <c r="AA253" s="38">
        <f t="shared" si="13"/>
        <v>3</v>
      </c>
      <c r="AB253" s="38" t="s">
        <v>102</v>
      </c>
      <c r="AC253" s="38" t="s">
        <v>27</v>
      </c>
      <c r="AD253" s="37">
        <v>2</v>
      </c>
      <c r="AE253" s="37">
        <v>0</v>
      </c>
      <c r="AF253" s="37">
        <v>0</v>
      </c>
      <c r="AG253" s="37">
        <v>4</v>
      </c>
      <c r="AH253" s="38" t="s">
        <v>90</v>
      </c>
      <c r="AI253" s="37">
        <v>4</v>
      </c>
      <c r="AJ253" s="40">
        <v>1</v>
      </c>
      <c r="AK253" s="38" t="s">
        <v>103</v>
      </c>
      <c r="AL253" s="38">
        <f t="shared" si="14"/>
        <v>1</v>
      </c>
      <c r="AM253" s="38" t="s">
        <v>27</v>
      </c>
      <c r="AN253" s="38" t="s">
        <v>680</v>
      </c>
      <c r="AO253" s="37">
        <v>30</v>
      </c>
      <c r="AP253" s="38" t="s">
        <v>674</v>
      </c>
      <c r="AQ253" s="38" t="s">
        <v>687</v>
      </c>
      <c r="AR253" s="38" t="s">
        <v>27</v>
      </c>
      <c r="AS253" s="38" t="s">
        <v>688</v>
      </c>
      <c r="AT253" s="38" t="s">
        <v>27</v>
      </c>
      <c r="AU253" s="38" t="s">
        <v>27</v>
      </c>
      <c r="AV253" s="38" t="s">
        <v>27</v>
      </c>
      <c r="AW253" s="34"/>
      <c r="AX253" s="34" t="s">
        <v>746</v>
      </c>
      <c r="AY253" s="120">
        <v>6.0190000000000001</v>
      </c>
      <c r="AZ253" s="62">
        <v>6.9539999999999997</v>
      </c>
      <c r="BA253" s="50">
        <f t="shared" si="15"/>
        <v>0.86554501006614903</v>
      </c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</row>
    <row r="254" spans="1:89" ht="14.25" customHeight="1" x14ac:dyDescent="0.25">
      <c r="A254" s="37">
        <v>71</v>
      </c>
      <c r="B254" s="38" t="s">
        <v>78</v>
      </c>
      <c r="C254" s="38" t="s">
        <v>26</v>
      </c>
      <c r="D254" s="38" t="s">
        <v>39</v>
      </c>
      <c r="E254" s="38"/>
      <c r="F254" s="38" t="s">
        <v>40</v>
      </c>
      <c r="G254" s="37">
        <v>1</v>
      </c>
      <c r="H254" s="37">
        <v>9</v>
      </c>
      <c r="I254" s="38" t="s">
        <v>106</v>
      </c>
      <c r="J254" s="37">
        <v>90153375</v>
      </c>
      <c r="K254" s="37">
        <v>55.2</v>
      </c>
      <c r="L254" s="37">
        <v>0.28085106382978697</v>
      </c>
      <c r="M254" s="40">
        <v>1</v>
      </c>
      <c r="N254" s="35"/>
      <c r="O254" s="47"/>
      <c r="P254" s="40">
        <v>4</v>
      </c>
      <c r="Q254" s="40">
        <v>3</v>
      </c>
      <c r="R254" s="40">
        <v>1</v>
      </c>
      <c r="S254" s="40">
        <v>3</v>
      </c>
      <c r="T254" s="40">
        <v>1</v>
      </c>
      <c r="U254" s="47"/>
      <c r="V254" s="40">
        <v>3.5</v>
      </c>
      <c r="W254" s="38" t="s">
        <v>27</v>
      </c>
      <c r="X254" s="40">
        <v>0.5</v>
      </c>
      <c r="Y254" s="40">
        <v>4</v>
      </c>
      <c r="Z254" s="38">
        <f t="shared" si="12"/>
        <v>21</v>
      </c>
      <c r="AA254" s="38">
        <f t="shared" si="13"/>
        <v>4</v>
      </c>
      <c r="AB254" s="38" t="s">
        <v>89</v>
      </c>
      <c r="AC254" s="38" t="s">
        <v>27</v>
      </c>
      <c r="AD254" s="37">
        <v>2</v>
      </c>
      <c r="AE254" s="37">
        <v>0</v>
      </c>
      <c r="AF254" s="37">
        <v>1</v>
      </c>
      <c r="AG254" s="37">
        <v>4</v>
      </c>
      <c r="AH254" s="38" t="s">
        <v>90</v>
      </c>
      <c r="AI254" s="37">
        <v>4</v>
      </c>
      <c r="AJ254" s="40">
        <v>1</v>
      </c>
      <c r="AK254" s="38" t="s">
        <v>107</v>
      </c>
      <c r="AL254" s="38">
        <f t="shared" si="14"/>
        <v>1</v>
      </c>
      <c r="AM254" s="38" t="s">
        <v>27</v>
      </c>
      <c r="AN254" s="38" t="s">
        <v>673</v>
      </c>
      <c r="AO254" s="37">
        <v>18</v>
      </c>
      <c r="AP254" s="38" t="s">
        <v>677</v>
      </c>
      <c r="AQ254" s="38" t="s">
        <v>690</v>
      </c>
      <c r="AR254" s="38" t="s">
        <v>27</v>
      </c>
      <c r="AS254" s="38" t="s">
        <v>27</v>
      </c>
      <c r="AT254" s="38" t="s">
        <v>27</v>
      </c>
      <c r="AU254" s="38" t="s">
        <v>27</v>
      </c>
      <c r="AV254" s="38" t="s">
        <v>27</v>
      </c>
      <c r="AW254" s="34"/>
      <c r="AX254" s="34" t="s">
        <v>746</v>
      </c>
      <c r="AY254" s="120">
        <v>6.8780000000000001</v>
      </c>
      <c r="AZ254" s="62">
        <v>9.0009999999999994</v>
      </c>
      <c r="BA254" s="50">
        <f t="shared" si="15"/>
        <v>0.76413731807576946</v>
      </c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</row>
    <row r="255" spans="1:89" ht="14.25" customHeight="1" x14ac:dyDescent="0.25">
      <c r="A255" s="37">
        <v>78</v>
      </c>
      <c r="B255" s="38" t="s">
        <v>78</v>
      </c>
      <c r="C255" s="38" t="s">
        <v>26</v>
      </c>
      <c r="D255" s="38" t="s">
        <v>39</v>
      </c>
      <c r="E255" s="38"/>
      <c r="F255" s="38" t="s">
        <v>40</v>
      </c>
      <c r="G255" s="37">
        <v>1</v>
      </c>
      <c r="H255" s="37">
        <v>9</v>
      </c>
      <c r="I255" s="38" t="s">
        <v>106</v>
      </c>
      <c r="J255" s="37">
        <v>90153375</v>
      </c>
      <c r="K255" s="37">
        <v>72.599999999999994</v>
      </c>
      <c r="L255" s="37">
        <v>0.65106382978723398</v>
      </c>
      <c r="M255" s="37">
        <v>5</v>
      </c>
      <c r="N255" s="35"/>
      <c r="O255" s="35"/>
      <c r="P255" s="37">
        <v>10</v>
      </c>
      <c r="Q255" s="37">
        <v>5</v>
      </c>
      <c r="R255" s="37">
        <v>1</v>
      </c>
      <c r="S255" s="37">
        <v>5</v>
      </c>
      <c r="T255" s="37">
        <v>1</v>
      </c>
      <c r="U255" s="37">
        <v>1</v>
      </c>
      <c r="V255" s="37">
        <v>1</v>
      </c>
      <c r="W255" s="38" t="s">
        <v>27</v>
      </c>
      <c r="X255" s="37">
        <v>1</v>
      </c>
      <c r="Y255" s="37">
        <v>3</v>
      </c>
      <c r="Z255" s="38">
        <f t="shared" si="12"/>
        <v>33</v>
      </c>
      <c r="AA255" s="38">
        <f t="shared" si="13"/>
        <v>3</v>
      </c>
      <c r="AB255" s="38" t="s">
        <v>765</v>
      </c>
      <c r="AC255" s="38" t="s">
        <v>27</v>
      </c>
      <c r="AD255" s="37">
        <v>1</v>
      </c>
      <c r="AE255" s="37">
        <v>4</v>
      </c>
      <c r="AF255" s="37">
        <v>1</v>
      </c>
      <c r="AG255" s="37">
        <v>9</v>
      </c>
      <c r="AH255" s="38" t="s">
        <v>109</v>
      </c>
      <c r="AI255" s="37">
        <v>2</v>
      </c>
      <c r="AJ255" s="40">
        <v>1</v>
      </c>
      <c r="AK255" s="38" t="s">
        <v>110</v>
      </c>
      <c r="AL255" s="38">
        <f t="shared" si="14"/>
        <v>1</v>
      </c>
      <c r="AM255" s="38" t="s">
        <v>27</v>
      </c>
      <c r="AN255" s="38" t="s">
        <v>673</v>
      </c>
      <c r="AO255" s="37">
        <v>18</v>
      </c>
      <c r="AP255" s="38" t="s">
        <v>677</v>
      </c>
      <c r="AQ255" s="38" t="s">
        <v>690</v>
      </c>
      <c r="AR255" s="38" t="s">
        <v>27</v>
      </c>
      <c r="AS255" s="38" t="s">
        <v>27</v>
      </c>
      <c r="AT255" s="38" t="s">
        <v>27</v>
      </c>
      <c r="AU255" s="38" t="s">
        <v>27</v>
      </c>
      <c r="AV255" s="38" t="s">
        <v>27</v>
      </c>
      <c r="AW255" s="34"/>
      <c r="AX255" s="34" t="s">
        <v>747</v>
      </c>
      <c r="AY255" s="120">
        <v>5.9390000000000001</v>
      </c>
      <c r="AZ255" s="62">
        <v>7.4560000000000004</v>
      </c>
      <c r="BA255" s="50">
        <f t="shared" si="15"/>
        <v>0.79653969957081538</v>
      </c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</row>
    <row r="256" spans="1:89" ht="14.25" customHeight="1" x14ac:dyDescent="0.25">
      <c r="A256" s="37">
        <v>103</v>
      </c>
      <c r="B256" s="38" t="s">
        <v>78</v>
      </c>
      <c r="C256" s="38" t="s">
        <v>28</v>
      </c>
      <c r="D256" s="38" t="s">
        <v>39</v>
      </c>
      <c r="E256" s="38"/>
      <c r="F256" s="38" t="s">
        <v>40</v>
      </c>
      <c r="G256" s="37">
        <v>1</v>
      </c>
      <c r="H256" s="37">
        <v>9</v>
      </c>
      <c r="I256" s="38" t="s">
        <v>114</v>
      </c>
      <c r="J256" s="37">
        <v>17888853</v>
      </c>
      <c r="K256" s="37">
        <v>42.769230769230802</v>
      </c>
      <c r="L256" s="37">
        <v>0.29753265602322199</v>
      </c>
      <c r="M256" s="39"/>
      <c r="N256" s="35"/>
      <c r="O256" s="47"/>
      <c r="P256" s="39"/>
      <c r="Q256" s="39"/>
      <c r="R256" s="35">
        <v>1</v>
      </c>
      <c r="S256" s="39"/>
      <c r="T256" s="39"/>
      <c r="U256" s="39"/>
      <c r="V256" s="39"/>
      <c r="W256" s="38" t="s">
        <v>27</v>
      </c>
      <c r="X256" s="39"/>
      <c r="Y256" s="39"/>
      <c r="Z256" s="38">
        <f t="shared" si="12"/>
        <v>1</v>
      </c>
      <c r="AA256" s="38">
        <f t="shared" si="13"/>
        <v>0</v>
      </c>
      <c r="AB256" s="38" t="s">
        <v>99</v>
      </c>
      <c r="AC256" s="38" t="s">
        <v>27</v>
      </c>
      <c r="AD256" s="37">
        <v>0</v>
      </c>
      <c r="AE256" s="37">
        <v>0</v>
      </c>
      <c r="AF256" s="37">
        <v>0</v>
      </c>
      <c r="AG256" s="37">
        <v>0</v>
      </c>
      <c r="AH256" s="38" t="s">
        <v>90</v>
      </c>
      <c r="AI256" s="37">
        <v>4</v>
      </c>
      <c r="AJ256" s="47"/>
      <c r="AK256" s="38" t="s">
        <v>115</v>
      </c>
      <c r="AL256" s="38">
        <f t="shared" si="14"/>
        <v>1</v>
      </c>
      <c r="AM256" s="38" t="s">
        <v>27</v>
      </c>
      <c r="AN256" s="38" t="s">
        <v>680</v>
      </c>
      <c r="AO256" s="37">
        <v>30</v>
      </c>
      <c r="AP256" s="38" t="s">
        <v>674</v>
      </c>
      <c r="AQ256" s="38" t="s">
        <v>687</v>
      </c>
      <c r="AR256" s="38" t="s">
        <v>27</v>
      </c>
      <c r="AS256" s="38" t="s">
        <v>688</v>
      </c>
      <c r="AT256" s="38" t="s">
        <v>27</v>
      </c>
      <c r="AU256" s="38" t="s">
        <v>27</v>
      </c>
      <c r="AV256" s="38" t="s">
        <v>710</v>
      </c>
      <c r="AW256" s="34"/>
      <c r="AX256" s="34" t="s">
        <v>747</v>
      </c>
      <c r="AY256" s="120">
        <v>4.12</v>
      </c>
      <c r="AZ256" s="62">
        <v>9.67</v>
      </c>
      <c r="BA256" s="50">
        <f t="shared" si="15"/>
        <v>0.42605997931747674</v>
      </c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</row>
    <row r="257" spans="1:87" ht="14.25" customHeight="1" x14ac:dyDescent="0.25">
      <c r="A257" s="37">
        <v>152</v>
      </c>
      <c r="B257" s="38" t="s">
        <v>78</v>
      </c>
      <c r="C257" s="38" t="s">
        <v>26</v>
      </c>
      <c r="D257" s="38" t="s">
        <v>39</v>
      </c>
      <c r="E257" s="38"/>
      <c r="F257" s="38" t="s">
        <v>40</v>
      </c>
      <c r="G257" s="37">
        <v>1</v>
      </c>
      <c r="H257" s="37">
        <v>9</v>
      </c>
      <c r="I257" s="38" t="s">
        <v>121</v>
      </c>
      <c r="J257" s="37">
        <v>8870124178</v>
      </c>
      <c r="K257" s="37">
        <v>55.2</v>
      </c>
      <c r="L257" s="37">
        <v>0.28085106382978697</v>
      </c>
      <c r="M257" s="39"/>
      <c r="N257" s="35"/>
      <c r="O257" s="47"/>
      <c r="P257" s="39"/>
      <c r="Q257" s="39"/>
      <c r="R257" s="35">
        <v>1</v>
      </c>
      <c r="S257" s="39"/>
      <c r="T257" s="39"/>
      <c r="U257" s="39"/>
      <c r="V257" s="39"/>
      <c r="W257" s="38" t="s">
        <v>27</v>
      </c>
      <c r="X257" s="39"/>
      <c r="Y257" s="39"/>
      <c r="Z257" s="38">
        <f t="shared" si="12"/>
        <v>1</v>
      </c>
      <c r="AA257" s="38">
        <f t="shared" si="13"/>
        <v>0</v>
      </c>
      <c r="AB257" s="38" t="s">
        <v>89</v>
      </c>
      <c r="AC257" s="38" t="s">
        <v>27</v>
      </c>
      <c r="AD257" s="37">
        <v>0</v>
      </c>
      <c r="AE257" s="37">
        <v>0</v>
      </c>
      <c r="AF257" s="37">
        <v>0</v>
      </c>
      <c r="AG257" s="37">
        <v>0</v>
      </c>
      <c r="AH257" s="38" t="s">
        <v>90</v>
      </c>
      <c r="AI257" s="37">
        <v>4</v>
      </c>
      <c r="AJ257" s="47"/>
      <c r="AK257" s="38" t="s">
        <v>91</v>
      </c>
      <c r="AL257" s="38">
        <f t="shared" si="14"/>
        <v>1</v>
      </c>
      <c r="AM257" s="38" t="s">
        <v>27</v>
      </c>
      <c r="AN257" s="38" t="s">
        <v>673</v>
      </c>
      <c r="AO257" s="37">
        <v>21</v>
      </c>
      <c r="AP257" s="38" t="s">
        <v>677</v>
      </c>
      <c r="AQ257" s="38" t="s">
        <v>693</v>
      </c>
      <c r="AR257" s="38" t="s">
        <v>27</v>
      </c>
      <c r="AS257" s="38" t="s">
        <v>27</v>
      </c>
      <c r="AT257" s="38" t="s">
        <v>27</v>
      </c>
      <c r="AU257" s="38" t="s">
        <v>27</v>
      </c>
      <c r="AV257" s="38" t="s">
        <v>27</v>
      </c>
      <c r="AW257" s="34"/>
      <c r="AX257" s="34" t="s">
        <v>748</v>
      </c>
      <c r="AY257" s="120">
        <v>6.6579999999999995</v>
      </c>
      <c r="AZ257" s="62">
        <v>8.0069999999999997</v>
      </c>
      <c r="BA257" s="50">
        <f t="shared" si="15"/>
        <v>0.83152241788435111</v>
      </c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</row>
    <row r="258" spans="1:87" ht="14.25" customHeight="1" x14ac:dyDescent="0.25">
      <c r="A258" s="37">
        <v>168</v>
      </c>
      <c r="B258" s="38" t="s">
        <v>78</v>
      </c>
      <c r="C258" s="38" t="s">
        <v>28</v>
      </c>
      <c r="D258" s="38" t="s">
        <v>39</v>
      </c>
      <c r="E258" s="38"/>
      <c r="F258" s="38" t="s">
        <v>40</v>
      </c>
      <c r="G258" s="37">
        <v>1</v>
      </c>
      <c r="H258" s="37">
        <v>9</v>
      </c>
      <c r="I258" s="38" t="s">
        <v>122</v>
      </c>
      <c r="J258" s="37">
        <v>10184154</v>
      </c>
      <c r="K258" s="37">
        <v>42.769230769230802</v>
      </c>
      <c r="L258" s="37">
        <v>0.29753265602322199</v>
      </c>
      <c r="M258" s="40">
        <v>2</v>
      </c>
      <c r="N258" s="35"/>
      <c r="O258" s="47"/>
      <c r="P258" s="40">
        <v>10</v>
      </c>
      <c r="Q258" s="40">
        <v>8</v>
      </c>
      <c r="R258" s="40">
        <v>1</v>
      </c>
      <c r="S258" s="40">
        <v>8</v>
      </c>
      <c r="T258" s="40">
        <v>1</v>
      </c>
      <c r="U258" s="40">
        <v>2</v>
      </c>
      <c r="V258" s="40">
        <v>2</v>
      </c>
      <c r="W258" s="38" t="s">
        <v>27</v>
      </c>
      <c r="X258" s="40">
        <v>1</v>
      </c>
      <c r="Y258" s="40">
        <v>5</v>
      </c>
      <c r="Z258" s="38">
        <f t="shared" ref="Z258:Z321" si="16">SUM(M258:Y258)</f>
        <v>40</v>
      </c>
      <c r="AA258" s="38">
        <f t="shared" ref="AA258:AA321" si="17">SUM(U258:X258)</f>
        <v>5</v>
      </c>
      <c r="AB258" s="38" t="s">
        <v>99</v>
      </c>
      <c r="AC258" s="38" t="s">
        <v>27</v>
      </c>
      <c r="AD258" s="37">
        <v>2</v>
      </c>
      <c r="AE258" s="37">
        <v>4</v>
      </c>
      <c r="AF258" s="37">
        <v>2</v>
      </c>
      <c r="AG258" s="37">
        <v>9</v>
      </c>
      <c r="AH258" s="38" t="s">
        <v>90</v>
      </c>
      <c r="AI258" s="37">
        <v>4</v>
      </c>
      <c r="AJ258" s="40">
        <v>1</v>
      </c>
      <c r="AK258" s="38" t="s">
        <v>123</v>
      </c>
      <c r="AL258" s="38">
        <f t="shared" ref="AL258:AL321" si="18">IF(OR(NOT(ISBLANK(V258)),NOT(ISBLANK(W258)),NOT(ISBLANK(X258)),NOT(ISBLANK(Y258)),AD258=2,AD258=3),1,0)</f>
        <v>1</v>
      </c>
      <c r="AM258" s="38" t="s">
        <v>27</v>
      </c>
      <c r="AN258" s="38" t="s">
        <v>680</v>
      </c>
      <c r="AO258" s="37">
        <v>25</v>
      </c>
      <c r="AP258" s="38" t="s">
        <v>677</v>
      </c>
      <c r="AQ258" s="38" t="s">
        <v>694</v>
      </c>
      <c r="AR258" s="38" t="s">
        <v>27</v>
      </c>
      <c r="AS258" s="38" t="s">
        <v>27</v>
      </c>
      <c r="AT258" s="38" t="s">
        <v>692</v>
      </c>
      <c r="AU258" s="38" t="s">
        <v>27</v>
      </c>
      <c r="AV258" s="38" t="s">
        <v>27</v>
      </c>
      <c r="AW258" s="34"/>
      <c r="AX258" s="34" t="s">
        <v>747</v>
      </c>
      <c r="AY258" s="120">
        <v>6.7330000000000005</v>
      </c>
      <c r="AZ258" s="62">
        <v>9.0139999999999993</v>
      </c>
      <c r="BA258" s="50">
        <f t="shared" si="15"/>
        <v>0.74694919014865779</v>
      </c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</row>
    <row r="259" spans="1:87" ht="14.25" customHeight="1" x14ac:dyDescent="0.25">
      <c r="A259" s="37">
        <v>184</v>
      </c>
      <c r="B259" s="38" t="s">
        <v>78</v>
      </c>
      <c r="C259" s="38" t="s">
        <v>26</v>
      </c>
      <c r="D259" s="38" t="s">
        <v>39</v>
      </c>
      <c r="E259" s="38"/>
      <c r="F259" s="38" t="s">
        <v>40</v>
      </c>
      <c r="G259" s="37">
        <v>1</v>
      </c>
      <c r="H259" s="37">
        <v>9</v>
      </c>
      <c r="I259" s="38" t="s">
        <v>124</v>
      </c>
      <c r="J259" s="37">
        <v>1391113645</v>
      </c>
      <c r="K259" s="37">
        <v>55.2</v>
      </c>
      <c r="L259" s="37">
        <v>0.28085106382978697</v>
      </c>
      <c r="M259" s="40">
        <v>4</v>
      </c>
      <c r="N259" s="35"/>
      <c r="O259" s="35"/>
      <c r="P259" s="40">
        <v>9</v>
      </c>
      <c r="Q259" s="40">
        <v>5</v>
      </c>
      <c r="R259" s="40">
        <v>1</v>
      </c>
      <c r="S259" s="40">
        <v>5</v>
      </c>
      <c r="T259" s="40">
        <v>1</v>
      </c>
      <c r="U259" s="40">
        <v>6</v>
      </c>
      <c r="V259" s="35"/>
      <c r="W259" s="38" t="s">
        <v>27</v>
      </c>
      <c r="X259" s="35"/>
      <c r="Y259" s="40">
        <v>6</v>
      </c>
      <c r="Z259" s="38">
        <f t="shared" si="16"/>
        <v>37</v>
      </c>
      <c r="AA259" s="38">
        <f t="shared" si="17"/>
        <v>6</v>
      </c>
      <c r="AB259" s="38" t="s">
        <v>89</v>
      </c>
      <c r="AC259" s="38" t="s">
        <v>27</v>
      </c>
      <c r="AD259" s="37">
        <v>4</v>
      </c>
      <c r="AE259" s="37">
        <v>1</v>
      </c>
      <c r="AF259" s="37">
        <v>0</v>
      </c>
      <c r="AG259" s="37">
        <v>6</v>
      </c>
      <c r="AH259" s="38" t="s">
        <v>90</v>
      </c>
      <c r="AI259" s="37">
        <v>4</v>
      </c>
      <c r="AJ259" s="40">
        <v>1</v>
      </c>
      <c r="AK259" s="38" t="s">
        <v>125</v>
      </c>
      <c r="AL259" s="38">
        <f t="shared" si="18"/>
        <v>1</v>
      </c>
      <c r="AM259" s="38" t="s">
        <v>27</v>
      </c>
      <c r="AN259" s="38" t="s">
        <v>680</v>
      </c>
      <c r="AO259" s="37">
        <v>24</v>
      </c>
      <c r="AP259" s="38" t="s">
        <v>677</v>
      </c>
      <c r="AQ259" s="38" t="s">
        <v>691</v>
      </c>
      <c r="AR259" s="38" t="s">
        <v>695</v>
      </c>
      <c r="AS259" s="38" t="s">
        <v>27</v>
      </c>
      <c r="AT259" s="38" t="s">
        <v>692</v>
      </c>
      <c r="AU259" s="38" t="s">
        <v>695</v>
      </c>
      <c r="AV259" s="38" t="s">
        <v>27</v>
      </c>
      <c r="AW259" s="34"/>
      <c r="AX259" s="34" t="s">
        <v>747</v>
      </c>
      <c r="AY259" s="120">
        <v>7.774</v>
      </c>
      <c r="AZ259" s="62">
        <v>8.4060000000000006</v>
      </c>
      <c r="BA259" s="50">
        <f t="shared" ref="BA259:BA322" si="19">AY259/AZ259</f>
        <v>0.92481560789911965</v>
      </c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</row>
    <row r="260" spans="1:87" ht="14.25" customHeight="1" x14ac:dyDescent="0.25">
      <c r="A260" s="37">
        <v>249</v>
      </c>
      <c r="B260" s="38" t="s">
        <v>78</v>
      </c>
      <c r="C260" s="38" t="s">
        <v>26</v>
      </c>
      <c r="D260" s="38" t="s">
        <v>39</v>
      </c>
      <c r="E260" s="38"/>
      <c r="F260" s="38" t="s">
        <v>40</v>
      </c>
      <c r="G260" s="37">
        <v>1</v>
      </c>
      <c r="H260" s="37">
        <v>9</v>
      </c>
      <c r="I260" s="38" t="s">
        <v>130</v>
      </c>
      <c r="J260" s="37">
        <v>3712062108</v>
      </c>
      <c r="K260" s="37">
        <v>55.2</v>
      </c>
      <c r="L260" s="37">
        <v>0.28085106382978697</v>
      </c>
      <c r="M260" s="37">
        <v>5</v>
      </c>
      <c r="N260" s="35"/>
      <c r="O260" s="35"/>
      <c r="P260" s="37">
        <v>12</v>
      </c>
      <c r="Q260" s="37">
        <v>7</v>
      </c>
      <c r="R260" s="37">
        <v>1</v>
      </c>
      <c r="S260" s="37">
        <v>7</v>
      </c>
      <c r="T260" s="37">
        <v>1</v>
      </c>
      <c r="U260" s="40">
        <v>1</v>
      </c>
      <c r="V260" s="37">
        <v>2</v>
      </c>
      <c r="W260" s="38" t="s">
        <v>27</v>
      </c>
      <c r="X260" s="37">
        <v>1</v>
      </c>
      <c r="Y260" s="37">
        <v>4</v>
      </c>
      <c r="Z260" s="38">
        <f t="shared" si="16"/>
        <v>41</v>
      </c>
      <c r="AA260" s="38">
        <f t="shared" si="17"/>
        <v>4</v>
      </c>
      <c r="AB260" s="38" t="s">
        <v>89</v>
      </c>
      <c r="AC260" s="38" t="s">
        <v>27</v>
      </c>
      <c r="AD260" s="37">
        <v>5</v>
      </c>
      <c r="AE260" s="37">
        <v>1</v>
      </c>
      <c r="AF260" s="37">
        <v>0</v>
      </c>
      <c r="AG260" s="37">
        <v>13</v>
      </c>
      <c r="AH260" s="38" t="s">
        <v>83</v>
      </c>
      <c r="AI260" s="37">
        <v>3</v>
      </c>
      <c r="AJ260" s="35"/>
      <c r="AK260" s="38" t="s">
        <v>133</v>
      </c>
      <c r="AL260" s="38">
        <f t="shared" si="18"/>
        <v>1</v>
      </c>
      <c r="AM260" s="38" t="s">
        <v>27</v>
      </c>
      <c r="AN260" s="38" t="s">
        <v>680</v>
      </c>
      <c r="AO260" s="37">
        <v>28</v>
      </c>
      <c r="AP260" s="38" t="s">
        <v>677</v>
      </c>
      <c r="AQ260" s="38" t="s">
        <v>700</v>
      </c>
      <c r="AR260" s="38" t="s">
        <v>695</v>
      </c>
      <c r="AS260" s="38" t="s">
        <v>701</v>
      </c>
      <c r="AT260" s="38" t="s">
        <v>27</v>
      </c>
      <c r="AU260" s="38" t="s">
        <v>27</v>
      </c>
      <c r="AV260" s="38" t="s">
        <v>27</v>
      </c>
      <c r="AW260" s="34"/>
      <c r="AX260" s="34" t="s">
        <v>747</v>
      </c>
      <c r="AY260" s="120">
        <v>8.0159999999999982</v>
      </c>
      <c r="AZ260" s="62">
        <v>9.0009999999999994</v>
      </c>
      <c r="BA260" s="50">
        <f t="shared" si="19"/>
        <v>0.89056771469836671</v>
      </c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</row>
    <row r="261" spans="1:87" ht="14.25" customHeight="1" x14ac:dyDescent="0.25">
      <c r="A261" s="37">
        <v>267</v>
      </c>
      <c r="B261" s="38" t="s">
        <v>78</v>
      </c>
      <c r="C261" s="38" t="s">
        <v>26</v>
      </c>
      <c r="D261" s="38" t="s">
        <v>39</v>
      </c>
      <c r="E261" s="38"/>
      <c r="F261" s="38" t="s">
        <v>40</v>
      </c>
      <c r="G261" s="37">
        <v>1</v>
      </c>
      <c r="H261" s="37">
        <v>9</v>
      </c>
      <c r="I261" s="38" t="s">
        <v>134</v>
      </c>
      <c r="J261" s="37">
        <v>828360120</v>
      </c>
      <c r="K261" s="37">
        <v>72.599999999999994</v>
      </c>
      <c r="L261" s="37">
        <v>0.65106382978723398</v>
      </c>
      <c r="M261" s="35"/>
      <c r="N261" s="35"/>
      <c r="O261" s="35"/>
      <c r="P261" s="35"/>
      <c r="Q261" s="35"/>
      <c r="R261" s="35">
        <v>1</v>
      </c>
      <c r="S261" s="35"/>
      <c r="T261" s="35"/>
      <c r="U261" s="35"/>
      <c r="V261" s="35"/>
      <c r="W261" s="38" t="s">
        <v>27</v>
      </c>
      <c r="X261" s="35"/>
      <c r="Y261" s="35"/>
      <c r="Z261" s="38">
        <f t="shared" si="16"/>
        <v>1</v>
      </c>
      <c r="AA261" s="38">
        <f t="shared" si="17"/>
        <v>0</v>
      </c>
      <c r="AB261" s="38" t="s">
        <v>765</v>
      </c>
      <c r="AC261" s="38" t="s">
        <v>27</v>
      </c>
      <c r="AD261" s="37">
        <v>0</v>
      </c>
      <c r="AE261" s="37">
        <v>0</v>
      </c>
      <c r="AF261" s="37">
        <v>0</v>
      </c>
      <c r="AG261" s="37">
        <v>0</v>
      </c>
      <c r="AH261" s="38" t="s">
        <v>90</v>
      </c>
      <c r="AI261" s="37">
        <v>4</v>
      </c>
      <c r="AJ261" s="35"/>
      <c r="AK261" s="38" t="s">
        <v>100</v>
      </c>
      <c r="AL261" s="38">
        <f t="shared" si="18"/>
        <v>1</v>
      </c>
      <c r="AM261" s="38" t="s">
        <v>27</v>
      </c>
      <c r="AN261" s="38" t="s">
        <v>673</v>
      </c>
      <c r="AO261" s="37">
        <v>26</v>
      </c>
      <c r="AP261" s="38" t="s">
        <v>674</v>
      </c>
      <c r="AQ261" s="38" t="s">
        <v>678</v>
      </c>
      <c r="AR261" s="38" t="s">
        <v>27</v>
      </c>
      <c r="AS261" s="38" t="s">
        <v>702</v>
      </c>
      <c r="AT261" s="38" t="s">
        <v>27</v>
      </c>
      <c r="AU261" s="38" t="s">
        <v>27</v>
      </c>
      <c r="AV261" s="38" t="s">
        <v>27</v>
      </c>
      <c r="AW261" s="34"/>
      <c r="AX261" s="34" t="s">
        <v>746</v>
      </c>
      <c r="AY261" s="120">
        <v>8.9139999999999997</v>
      </c>
      <c r="AZ261" s="62">
        <v>9.0020000000000007</v>
      </c>
      <c r="BA261" s="50">
        <f t="shared" si="19"/>
        <v>0.99022439457898237</v>
      </c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</row>
    <row r="262" spans="1:87" ht="14.25" customHeight="1" x14ac:dyDescent="0.25">
      <c r="A262" s="37">
        <v>283</v>
      </c>
      <c r="B262" s="38" t="s">
        <v>78</v>
      </c>
      <c r="C262" s="38" t="s">
        <v>28</v>
      </c>
      <c r="D262" s="38" t="s">
        <v>39</v>
      </c>
      <c r="E262" s="38"/>
      <c r="F262" s="38" t="s">
        <v>40</v>
      </c>
      <c r="G262" s="37">
        <v>1</v>
      </c>
      <c r="H262" s="37">
        <v>9</v>
      </c>
      <c r="I262" s="38" t="s">
        <v>135</v>
      </c>
      <c r="J262" s="37">
        <v>7717685176</v>
      </c>
      <c r="K262" s="37">
        <v>42.769230769230802</v>
      </c>
      <c r="L262" s="37">
        <v>0.29753265602322199</v>
      </c>
      <c r="M262" s="40">
        <v>2</v>
      </c>
      <c r="N262" s="35"/>
      <c r="O262" s="35"/>
      <c r="P262" s="40">
        <v>5</v>
      </c>
      <c r="Q262" s="40">
        <v>3</v>
      </c>
      <c r="R262" s="40">
        <v>1</v>
      </c>
      <c r="S262" s="40">
        <v>3</v>
      </c>
      <c r="T262" s="40">
        <v>1</v>
      </c>
      <c r="U262" s="40">
        <v>1</v>
      </c>
      <c r="V262" s="40">
        <v>2</v>
      </c>
      <c r="W262" s="38" t="s">
        <v>27</v>
      </c>
      <c r="X262" s="40">
        <v>1</v>
      </c>
      <c r="Y262" s="40">
        <v>4</v>
      </c>
      <c r="Z262" s="38">
        <f t="shared" si="16"/>
        <v>23</v>
      </c>
      <c r="AA262" s="38">
        <f t="shared" si="17"/>
        <v>4</v>
      </c>
      <c r="AB262" s="38" t="s">
        <v>99</v>
      </c>
      <c r="AC262" s="38" t="s">
        <v>27</v>
      </c>
      <c r="AD262" s="37">
        <v>2</v>
      </c>
      <c r="AE262" s="37">
        <v>2</v>
      </c>
      <c r="AF262" s="37">
        <v>0</v>
      </c>
      <c r="AG262" s="37">
        <v>8</v>
      </c>
      <c r="AH262" s="38" t="s">
        <v>119</v>
      </c>
      <c r="AI262" s="37">
        <v>1</v>
      </c>
      <c r="AJ262" s="40">
        <v>1</v>
      </c>
      <c r="AK262" s="38" t="s">
        <v>136</v>
      </c>
      <c r="AL262" s="38">
        <f t="shared" si="18"/>
        <v>1</v>
      </c>
      <c r="AM262" s="38" t="s">
        <v>27</v>
      </c>
      <c r="AN262" s="38" t="s">
        <v>680</v>
      </c>
      <c r="AO262" s="37">
        <v>24</v>
      </c>
      <c r="AP262" s="38" t="s">
        <v>677</v>
      </c>
      <c r="AQ262" s="38" t="s">
        <v>691</v>
      </c>
      <c r="AR262" s="38" t="s">
        <v>27</v>
      </c>
      <c r="AS262" s="38" t="s">
        <v>27</v>
      </c>
      <c r="AT262" s="38" t="s">
        <v>27</v>
      </c>
      <c r="AU262" s="38" t="s">
        <v>27</v>
      </c>
      <c r="AV262" s="38" t="s">
        <v>27</v>
      </c>
      <c r="AW262" s="34"/>
      <c r="AX262" s="34" t="s">
        <v>748</v>
      </c>
      <c r="AY262" s="120">
        <v>3.0150000000000001</v>
      </c>
      <c r="AZ262" s="62">
        <v>3.48</v>
      </c>
      <c r="BA262" s="50">
        <f t="shared" si="19"/>
        <v>0.86637931034482762</v>
      </c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</row>
    <row r="263" spans="1:87" ht="14.25" customHeight="1" x14ac:dyDescent="0.25">
      <c r="A263" s="37">
        <v>303</v>
      </c>
      <c r="B263" s="38" t="s">
        <v>78</v>
      </c>
      <c r="C263" s="38" t="s">
        <v>28</v>
      </c>
      <c r="D263" s="38" t="s">
        <v>39</v>
      </c>
      <c r="E263" s="38"/>
      <c r="F263" s="38" t="s">
        <v>40</v>
      </c>
      <c r="G263" s="37">
        <v>1</v>
      </c>
      <c r="H263" s="37">
        <v>9</v>
      </c>
      <c r="I263" s="38" t="s">
        <v>140</v>
      </c>
      <c r="J263" s="37">
        <v>79247246103</v>
      </c>
      <c r="K263" s="37">
        <v>42.769230769230802</v>
      </c>
      <c r="L263" s="37">
        <v>0.29753265602322199</v>
      </c>
      <c r="M263" s="37">
        <v>2</v>
      </c>
      <c r="N263" s="35"/>
      <c r="O263" s="39"/>
      <c r="P263" s="37">
        <v>3</v>
      </c>
      <c r="Q263" s="37">
        <v>1</v>
      </c>
      <c r="R263" s="40">
        <v>1</v>
      </c>
      <c r="S263" s="37">
        <v>1</v>
      </c>
      <c r="T263" s="37">
        <v>1</v>
      </c>
      <c r="U263" s="39"/>
      <c r="V263" s="39"/>
      <c r="W263" s="38" t="s">
        <v>682</v>
      </c>
      <c r="X263" s="35"/>
      <c r="Y263" s="37">
        <v>1</v>
      </c>
      <c r="Z263" s="38">
        <f t="shared" si="16"/>
        <v>10</v>
      </c>
      <c r="AA263" s="38">
        <f t="shared" si="17"/>
        <v>0</v>
      </c>
      <c r="AB263" s="38" t="s">
        <v>99</v>
      </c>
      <c r="AC263" s="38" t="s">
        <v>27</v>
      </c>
      <c r="AD263" s="37">
        <v>0</v>
      </c>
      <c r="AE263" s="37">
        <v>0</v>
      </c>
      <c r="AF263" s="37">
        <v>0</v>
      </c>
      <c r="AG263" s="37">
        <v>1</v>
      </c>
      <c r="AH263" s="38" t="s">
        <v>90</v>
      </c>
      <c r="AI263" s="37">
        <v>4</v>
      </c>
      <c r="AJ263" s="39"/>
      <c r="AK263" s="38" t="s">
        <v>141</v>
      </c>
      <c r="AL263" s="38">
        <f t="shared" si="18"/>
        <v>1</v>
      </c>
      <c r="AM263" s="38" t="s">
        <v>27</v>
      </c>
      <c r="AN263" s="38" t="s">
        <v>673</v>
      </c>
      <c r="AO263" s="37">
        <v>18</v>
      </c>
      <c r="AP263" s="38" t="s">
        <v>674</v>
      </c>
      <c r="AQ263" s="38" t="s">
        <v>705</v>
      </c>
      <c r="AR263" s="38" t="s">
        <v>27</v>
      </c>
      <c r="AS263" s="38" t="s">
        <v>686</v>
      </c>
      <c r="AT263" s="38" t="s">
        <v>27</v>
      </c>
      <c r="AU263" s="38" t="s">
        <v>27</v>
      </c>
      <c r="AV263" s="38" t="s">
        <v>27</v>
      </c>
      <c r="AW263" s="34"/>
      <c r="AX263" s="34" t="s">
        <v>748</v>
      </c>
      <c r="AY263" s="120">
        <v>6.8140000000000001</v>
      </c>
      <c r="AZ263" s="62">
        <v>9.0009999999999994</v>
      </c>
      <c r="BA263" s="50">
        <f t="shared" si="19"/>
        <v>0.75702699700033338</v>
      </c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</row>
    <row r="264" spans="1:87" ht="14.25" customHeight="1" x14ac:dyDescent="0.25">
      <c r="A264" s="37">
        <v>336</v>
      </c>
      <c r="B264" s="38" t="s">
        <v>78</v>
      </c>
      <c r="C264" s="38" t="s">
        <v>28</v>
      </c>
      <c r="D264" s="38" t="s">
        <v>39</v>
      </c>
      <c r="E264" s="38"/>
      <c r="F264" s="38" t="s">
        <v>40</v>
      </c>
      <c r="G264" s="37">
        <v>1</v>
      </c>
      <c r="H264" s="37">
        <v>9</v>
      </c>
      <c r="I264" s="38" t="s">
        <v>144</v>
      </c>
      <c r="J264" s="37">
        <v>46525319</v>
      </c>
      <c r="K264" s="37">
        <v>62.153846153846203</v>
      </c>
      <c r="L264" s="37">
        <v>0.66328011611030502</v>
      </c>
      <c r="M264" s="35"/>
      <c r="N264" s="35"/>
      <c r="O264" s="35"/>
      <c r="P264" s="35"/>
      <c r="Q264" s="35"/>
      <c r="R264" s="35">
        <v>1</v>
      </c>
      <c r="S264" s="35"/>
      <c r="T264" s="35"/>
      <c r="U264" s="35"/>
      <c r="V264" s="35"/>
      <c r="W264" s="38" t="s">
        <v>27</v>
      </c>
      <c r="X264" s="35"/>
      <c r="Y264" s="35"/>
      <c r="Z264" s="38">
        <f t="shared" si="16"/>
        <v>1</v>
      </c>
      <c r="AA264" s="38">
        <f t="shared" si="17"/>
        <v>0</v>
      </c>
      <c r="AB264" s="38" t="s">
        <v>102</v>
      </c>
      <c r="AC264" s="38" t="s">
        <v>27</v>
      </c>
      <c r="AD264" s="37">
        <v>0</v>
      </c>
      <c r="AE264" s="37">
        <v>0</v>
      </c>
      <c r="AF264" s="37">
        <v>0</v>
      </c>
      <c r="AG264" s="37">
        <v>0</v>
      </c>
      <c r="AH264" s="38" t="s">
        <v>90</v>
      </c>
      <c r="AI264" s="37">
        <v>4</v>
      </c>
      <c r="AJ264" s="35"/>
      <c r="AK264" s="38" t="s">
        <v>145</v>
      </c>
      <c r="AL264" s="38">
        <f t="shared" si="18"/>
        <v>1</v>
      </c>
      <c r="AM264" s="38" t="s">
        <v>27</v>
      </c>
      <c r="AN264" s="38" t="s">
        <v>673</v>
      </c>
      <c r="AO264" s="37">
        <v>28</v>
      </c>
      <c r="AP264" s="38" t="s">
        <v>677</v>
      </c>
      <c r="AQ264" s="38" t="s">
        <v>706</v>
      </c>
      <c r="AR264" s="38" t="s">
        <v>27</v>
      </c>
      <c r="AS264" s="38" t="s">
        <v>27</v>
      </c>
      <c r="AT264" s="38" t="s">
        <v>27</v>
      </c>
      <c r="AU264" s="38" t="s">
        <v>27</v>
      </c>
      <c r="AV264" s="38" t="s">
        <v>27</v>
      </c>
      <c r="AW264" s="34"/>
      <c r="AX264" s="34" t="s">
        <v>747</v>
      </c>
      <c r="AY264" s="120">
        <v>4.79</v>
      </c>
      <c r="AZ264" s="62">
        <v>20.940999999999999</v>
      </c>
      <c r="BA264" s="50">
        <f t="shared" si="19"/>
        <v>0.22873788262260639</v>
      </c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</row>
    <row r="265" spans="1:87" ht="14.25" customHeight="1" x14ac:dyDescent="0.25">
      <c r="A265" s="37">
        <v>341</v>
      </c>
      <c r="B265" s="38" t="s">
        <v>78</v>
      </c>
      <c r="C265" s="38" t="s">
        <v>28</v>
      </c>
      <c r="D265" s="38" t="s">
        <v>39</v>
      </c>
      <c r="E265" s="38"/>
      <c r="F265" s="38" t="s">
        <v>40</v>
      </c>
      <c r="G265" s="37">
        <v>1</v>
      </c>
      <c r="H265" s="37">
        <v>9</v>
      </c>
      <c r="I265" s="38" t="s">
        <v>146</v>
      </c>
      <c r="J265" s="37">
        <v>94222252116</v>
      </c>
      <c r="K265" s="37">
        <v>42.769230769230802</v>
      </c>
      <c r="L265" s="37">
        <v>0.29753265602322199</v>
      </c>
      <c r="M265" s="47"/>
      <c r="N265" s="35"/>
      <c r="O265" s="35"/>
      <c r="P265" s="47"/>
      <c r="Q265" s="47"/>
      <c r="R265" s="35">
        <v>1</v>
      </c>
      <c r="S265" s="47"/>
      <c r="T265" s="47"/>
      <c r="U265" s="47"/>
      <c r="V265" s="47"/>
      <c r="W265" s="38" t="s">
        <v>27</v>
      </c>
      <c r="X265" s="47"/>
      <c r="Y265" s="47"/>
      <c r="Z265" s="38">
        <f t="shared" si="16"/>
        <v>1</v>
      </c>
      <c r="AA265" s="38">
        <f t="shared" si="17"/>
        <v>0</v>
      </c>
      <c r="AB265" s="38" t="s">
        <v>99</v>
      </c>
      <c r="AC265" s="38" t="s">
        <v>27</v>
      </c>
      <c r="AD265" s="37">
        <v>0</v>
      </c>
      <c r="AE265" s="37">
        <v>0</v>
      </c>
      <c r="AF265" s="37">
        <v>0</v>
      </c>
      <c r="AG265" s="37">
        <v>0</v>
      </c>
      <c r="AH265" s="38" t="s">
        <v>90</v>
      </c>
      <c r="AI265" s="37">
        <v>4</v>
      </c>
      <c r="AJ265" s="35"/>
      <c r="AK265" s="38" t="s">
        <v>100</v>
      </c>
      <c r="AL265" s="38">
        <f t="shared" si="18"/>
        <v>1</v>
      </c>
      <c r="AM265" s="38" t="s">
        <v>27</v>
      </c>
      <c r="AN265" s="38" t="s">
        <v>680</v>
      </c>
      <c r="AO265" s="37">
        <v>36</v>
      </c>
      <c r="AP265" s="38" t="s">
        <v>677</v>
      </c>
      <c r="AQ265" s="38" t="s">
        <v>707</v>
      </c>
      <c r="AR265" s="38" t="s">
        <v>27</v>
      </c>
      <c r="AS265" s="38" t="s">
        <v>708</v>
      </c>
      <c r="AT265" s="38" t="s">
        <v>27</v>
      </c>
      <c r="AU265" s="38" t="s">
        <v>27</v>
      </c>
      <c r="AV265" s="38" t="s">
        <v>27</v>
      </c>
      <c r="AW265" s="34"/>
      <c r="AX265" s="34" t="s">
        <v>748</v>
      </c>
      <c r="AY265" s="120">
        <v>6.6760000000000002</v>
      </c>
      <c r="AZ265" s="62">
        <v>8.0250000000000004</v>
      </c>
      <c r="BA265" s="50">
        <f t="shared" si="19"/>
        <v>0.8319003115264797</v>
      </c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</row>
    <row r="266" spans="1:87" ht="14.25" customHeight="1" x14ac:dyDescent="0.25">
      <c r="A266" s="37">
        <v>357</v>
      </c>
      <c r="B266" s="38" t="s">
        <v>78</v>
      </c>
      <c r="C266" s="38" t="s">
        <v>26</v>
      </c>
      <c r="D266" s="38" t="s">
        <v>39</v>
      </c>
      <c r="E266" s="38"/>
      <c r="F266" s="38" t="s">
        <v>40</v>
      </c>
      <c r="G266" s="37">
        <v>1</v>
      </c>
      <c r="H266" s="37">
        <v>9</v>
      </c>
      <c r="I266" s="38" t="s">
        <v>147</v>
      </c>
      <c r="J266" s="37">
        <v>84463153</v>
      </c>
      <c r="K266" s="37">
        <v>72.599999999999994</v>
      </c>
      <c r="L266" s="37">
        <v>0.65106382978723398</v>
      </c>
      <c r="M266" s="37">
        <v>3</v>
      </c>
      <c r="N266" s="35"/>
      <c r="O266" s="39"/>
      <c r="P266" s="37">
        <v>6</v>
      </c>
      <c r="Q266" s="37">
        <v>3</v>
      </c>
      <c r="R266" s="37">
        <v>1</v>
      </c>
      <c r="S266" s="37">
        <v>3</v>
      </c>
      <c r="T266" s="37">
        <v>1</v>
      </c>
      <c r="U266" s="37">
        <v>1</v>
      </c>
      <c r="V266" s="37">
        <v>0.5</v>
      </c>
      <c r="W266" s="38" t="s">
        <v>27</v>
      </c>
      <c r="X266" s="37">
        <v>0.5</v>
      </c>
      <c r="Y266" s="37">
        <v>2</v>
      </c>
      <c r="Z266" s="38">
        <f t="shared" si="16"/>
        <v>21</v>
      </c>
      <c r="AA266" s="38">
        <f t="shared" si="17"/>
        <v>2</v>
      </c>
      <c r="AB266" s="38" t="s">
        <v>765</v>
      </c>
      <c r="AC266" s="38" t="s">
        <v>27</v>
      </c>
      <c r="AD266" s="37">
        <v>0</v>
      </c>
      <c r="AE266" s="37">
        <v>1</v>
      </c>
      <c r="AF266" s="37">
        <v>0</v>
      </c>
      <c r="AG266" s="37">
        <v>2</v>
      </c>
      <c r="AH266" s="38" t="s">
        <v>90</v>
      </c>
      <c r="AI266" s="37">
        <v>4</v>
      </c>
      <c r="AJ266" s="39"/>
      <c r="AK266" s="38" t="s">
        <v>148</v>
      </c>
      <c r="AL266" s="38">
        <f t="shared" si="18"/>
        <v>1</v>
      </c>
      <c r="AM266" s="38" t="s">
        <v>27</v>
      </c>
      <c r="AN266" s="38" t="s">
        <v>680</v>
      </c>
      <c r="AO266" s="37">
        <v>26</v>
      </c>
      <c r="AP266" s="38" t="s">
        <v>677</v>
      </c>
      <c r="AQ266" s="38" t="s">
        <v>709</v>
      </c>
      <c r="AR266" s="38" t="s">
        <v>27</v>
      </c>
      <c r="AS266" s="38" t="s">
        <v>27</v>
      </c>
      <c r="AT266" s="38" t="s">
        <v>692</v>
      </c>
      <c r="AU266" s="38" t="s">
        <v>695</v>
      </c>
      <c r="AV266" s="38" t="s">
        <v>27</v>
      </c>
      <c r="AW266" s="34"/>
      <c r="AX266" s="34" t="s">
        <v>747</v>
      </c>
      <c r="AY266" s="120">
        <v>7.89</v>
      </c>
      <c r="AZ266" s="62">
        <v>8.73</v>
      </c>
      <c r="BA266" s="50">
        <f t="shared" si="19"/>
        <v>0.90378006872852223</v>
      </c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</row>
    <row r="267" spans="1:87" ht="14.25" customHeight="1" x14ac:dyDescent="0.25">
      <c r="A267" s="37">
        <v>373</v>
      </c>
      <c r="B267" s="38" t="s">
        <v>78</v>
      </c>
      <c r="C267" s="38" t="s">
        <v>26</v>
      </c>
      <c r="D267" s="38" t="s">
        <v>39</v>
      </c>
      <c r="E267" s="38"/>
      <c r="F267" s="38" t="s">
        <v>40</v>
      </c>
      <c r="G267" s="37">
        <v>1</v>
      </c>
      <c r="H267" s="37">
        <v>9</v>
      </c>
      <c r="I267" s="38" t="s">
        <v>149</v>
      </c>
      <c r="J267" s="37">
        <v>8877127178</v>
      </c>
      <c r="K267" s="37">
        <v>72.599999999999994</v>
      </c>
      <c r="L267" s="37">
        <v>0.65106382978723398</v>
      </c>
      <c r="M267" s="35"/>
      <c r="N267" s="35"/>
      <c r="O267" s="35"/>
      <c r="P267" s="35"/>
      <c r="Q267" s="35"/>
      <c r="R267" s="35">
        <v>1</v>
      </c>
      <c r="S267" s="35"/>
      <c r="T267" s="35"/>
      <c r="U267" s="35"/>
      <c r="V267" s="35"/>
      <c r="W267" s="38" t="s">
        <v>27</v>
      </c>
      <c r="X267" s="35"/>
      <c r="Y267" s="35"/>
      <c r="Z267" s="38">
        <f t="shared" si="16"/>
        <v>1</v>
      </c>
      <c r="AA267" s="38">
        <f t="shared" si="17"/>
        <v>0</v>
      </c>
      <c r="AB267" s="38" t="s">
        <v>765</v>
      </c>
      <c r="AC267" s="38" t="s">
        <v>27</v>
      </c>
      <c r="AD267" s="37">
        <v>0</v>
      </c>
      <c r="AE267" s="37">
        <v>0</v>
      </c>
      <c r="AF267" s="37">
        <v>0</v>
      </c>
      <c r="AG267" s="37">
        <v>0</v>
      </c>
      <c r="AH267" s="38" t="s">
        <v>90</v>
      </c>
      <c r="AI267" s="37">
        <v>4</v>
      </c>
      <c r="AJ267" s="35"/>
      <c r="AK267" s="38" t="s">
        <v>100</v>
      </c>
      <c r="AL267" s="38">
        <f t="shared" si="18"/>
        <v>1</v>
      </c>
      <c r="AM267" s="38" t="s">
        <v>27</v>
      </c>
      <c r="AN267" s="38" t="s">
        <v>680</v>
      </c>
      <c r="AO267" s="37">
        <v>24</v>
      </c>
      <c r="AP267" s="38" t="s">
        <v>677</v>
      </c>
      <c r="AQ267" s="38" t="s">
        <v>711</v>
      </c>
      <c r="AR267" s="38" t="s">
        <v>27</v>
      </c>
      <c r="AS267" s="38" t="s">
        <v>686</v>
      </c>
      <c r="AT267" s="38" t="s">
        <v>27</v>
      </c>
      <c r="AU267" s="38" t="s">
        <v>27</v>
      </c>
      <c r="AV267" s="38" t="s">
        <v>27</v>
      </c>
      <c r="AW267" s="34"/>
      <c r="AX267" s="34" t="s">
        <v>747</v>
      </c>
      <c r="AY267" s="120">
        <v>7.7050000000000001</v>
      </c>
      <c r="AZ267" s="62">
        <v>8.6340000000000003</v>
      </c>
      <c r="BA267" s="50">
        <f t="shared" si="19"/>
        <v>0.89240213110956679</v>
      </c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</row>
    <row r="268" spans="1:87" ht="14.25" customHeight="1" x14ac:dyDescent="0.25">
      <c r="A268" s="37">
        <v>389</v>
      </c>
      <c r="B268" s="38" t="s">
        <v>78</v>
      </c>
      <c r="C268" s="38" t="s">
        <v>26</v>
      </c>
      <c r="D268" s="38" t="s">
        <v>39</v>
      </c>
      <c r="E268" s="38"/>
      <c r="F268" s="38" t="s">
        <v>40</v>
      </c>
      <c r="G268" s="37">
        <v>1</v>
      </c>
      <c r="H268" s="37">
        <v>9</v>
      </c>
      <c r="I268" s="38" t="s">
        <v>81</v>
      </c>
      <c r="J268" s="37">
        <v>9591241137</v>
      </c>
      <c r="K268" s="37">
        <v>55.2</v>
      </c>
      <c r="L268" s="37">
        <v>0.28085106382978697</v>
      </c>
      <c r="M268" s="37">
        <v>2</v>
      </c>
      <c r="N268" s="35"/>
      <c r="O268" s="39"/>
      <c r="P268" s="37">
        <v>4</v>
      </c>
      <c r="Q268" s="37">
        <v>1</v>
      </c>
      <c r="R268" s="40">
        <v>1</v>
      </c>
      <c r="S268" s="37">
        <v>1</v>
      </c>
      <c r="T268" s="37">
        <v>1</v>
      </c>
      <c r="U268" s="39"/>
      <c r="V268" s="37">
        <v>0.5</v>
      </c>
      <c r="W268" s="38" t="s">
        <v>27</v>
      </c>
      <c r="X268" s="37">
        <v>0.5</v>
      </c>
      <c r="Y268" s="37">
        <v>1</v>
      </c>
      <c r="Z268" s="38">
        <f t="shared" si="16"/>
        <v>12</v>
      </c>
      <c r="AA268" s="38">
        <f t="shared" si="17"/>
        <v>1</v>
      </c>
      <c r="AB268" s="38" t="s">
        <v>89</v>
      </c>
      <c r="AC268" s="38" t="s">
        <v>27</v>
      </c>
      <c r="AD268" s="37">
        <v>1</v>
      </c>
      <c r="AE268" s="37">
        <v>0</v>
      </c>
      <c r="AF268" s="37">
        <v>1</v>
      </c>
      <c r="AG268" s="37">
        <v>3</v>
      </c>
      <c r="AH268" s="38" t="s">
        <v>90</v>
      </c>
      <c r="AI268" s="37">
        <v>4</v>
      </c>
      <c r="AJ268" s="39"/>
      <c r="AK268" s="38" t="s">
        <v>215</v>
      </c>
      <c r="AL268" s="38">
        <f t="shared" si="18"/>
        <v>1</v>
      </c>
      <c r="AM268" s="38" t="s">
        <v>27</v>
      </c>
      <c r="AN268" s="38" t="s">
        <v>673</v>
      </c>
      <c r="AO268" s="37">
        <v>26</v>
      </c>
      <c r="AP268" s="38" t="s">
        <v>674</v>
      </c>
      <c r="AQ268" s="38" t="s">
        <v>675</v>
      </c>
      <c r="AR268" s="38" t="s">
        <v>27</v>
      </c>
      <c r="AS268" s="38" t="s">
        <v>676</v>
      </c>
      <c r="AT268" s="38" t="s">
        <v>27</v>
      </c>
      <c r="AU268" s="38" t="s">
        <v>27</v>
      </c>
      <c r="AV268" s="38" t="s">
        <v>27</v>
      </c>
      <c r="AX268" s="34" t="s">
        <v>746</v>
      </c>
      <c r="AY268" s="120">
        <v>6.8550000000000004</v>
      </c>
      <c r="AZ268" s="62">
        <v>7.9510000000000005</v>
      </c>
      <c r="BA268" s="50">
        <f t="shared" si="19"/>
        <v>0.86215570368507111</v>
      </c>
    </row>
    <row r="269" spans="1:87" ht="14.25" customHeight="1" x14ac:dyDescent="0.25">
      <c r="A269" s="37">
        <v>422</v>
      </c>
      <c r="B269" s="38" t="s">
        <v>78</v>
      </c>
      <c r="C269" s="38" t="s">
        <v>26</v>
      </c>
      <c r="D269" s="38" t="s">
        <v>39</v>
      </c>
      <c r="E269" s="38"/>
      <c r="F269" s="38" t="s">
        <v>40</v>
      </c>
      <c r="G269" s="37">
        <v>1</v>
      </c>
      <c r="H269" s="37">
        <v>9</v>
      </c>
      <c r="I269" s="38" t="s">
        <v>88</v>
      </c>
      <c r="J269" s="37">
        <v>217831744</v>
      </c>
      <c r="K269" s="37">
        <v>55.2</v>
      </c>
      <c r="L269" s="37">
        <v>0.28085106382978697</v>
      </c>
      <c r="M269" s="35"/>
      <c r="N269" s="35"/>
      <c r="O269" s="35"/>
      <c r="P269" s="35"/>
      <c r="Q269" s="35"/>
      <c r="R269" s="35">
        <v>1</v>
      </c>
      <c r="S269" s="35"/>
      <c r="T269" s="35"/>
      <c r="U269" s="35"/>
      <c r="V269" s="35"/>
      <c r="W269" s="38" t="s">
        <v>27</v>
      </c>
      <c r="X269" s="35"/>
      <c r="Y269" s="35"/>
      <c r="Z269" s="38">
        <f t="shared" si="16"/>
        <v>1</v>
      </c>
      <c r="AA269" s="38">
        <f t="shared" si="17"/>
        <v>0</v>
      </c>
      <c r="AB269" s="38" t="s">
        <v>89</v>
      </c>
      <c r="AC269" s="38" t="s">
        <v>27</v>
      </c>
      <c r="AD269" s="37">
        <v>0</v>
      </c>
      <c r="AE269" s="37">
        <v>0</v>
      </c>
      <c r="AF269" s="37">
        <v>0</v>
      </c>
      <c r="AG269" s="37">
        <v>0</v>
      </c>
      <c r="AH269" s="38" t="s">
        <v>90</v>
      </c>
      <c r="AI269" s="37">
        <v>4</v>
      </c>
      <c r="AJ269" s="35"/>
      <c r="AK269" s="38" t="s">
        <v>91</v>
      </c>
      <c r="AL269" s="38">
        <f t="shared" si="18"/>
        <v>1</v>
      </c>
      <c r="AM269" s="38" t="s">
        <v>27</v>
      </c>
      <c r="AN269" s="38" t="s">
        <v>673</v>
      </c>
      <c r="AO269" s="37">
        <v>24</v>
      </c>
      <c r="AP269" s="38" t="s">
        <v>677</v>
      </c>
      <c r="AQ269" s="38" t="s">
        <v>679</v>
      </c>
      <c r="AR269" s="38" t="s">
        <v>27</v>
      </c>
      <c r="AS269" s="38" t="s">
        <v>27</v>
      </c>
      <c r="AT269" s="38" t="s">
        <v>27</v>
      </c>
      <c r="AU269" s="38" t="s">
        <v>27</v>
      </c>
      <c r="AV269" s="38" t="s">
        <v>27</v>
      </c>
      <c r="AX269" s="34" t="s">
        <v>747</v>
      </c>
      <c r="AY269" s="120">
        <v>8.3579999999999988</v>
      </c>
      <c r="AZ269" s="62">
        <v>9.0009999999999994</v>
      </c>
      <c r="BA269" s="50">
        <f t="shared" si="19"/>
        <v>0.92856349294522822</v>
      </c>
    </row>
    <row r="270" spans="1:87" ht="14.25" customHeight="1" x14ac:dyDescent="0.25">
      <c r="A270" s="37">
        <v>438</v>
      </c>
      <c r="B270" s="38" t="s">
        <v>78</v>
      </c>
      <c r="C270" s="38" t="s">
        <v>26</v>
      </c>
      <c r="D270" s="38" t="s">
        <v>39</v>
      </c>
      <c r="E270" s="38"/>
      <c r="F270" s="38" t="s">
        <v>40</v>
      </c>
      <c r="G270" s="37">
        <v>1</v>
      </c>
      <c r="H270" s="37">
        <v>9</v>
      </c>
      <c r="I270" s="38" t="s">
        <v>150</v>
      </c>
      <c r="J270" s="37">
        <v>82135906</v>
      </c>
      <c r="K270" s="37">
        <v>55.2</v>
      </c>
      <c r="L270" s="37">
        <v>0.28085106382978697</v>
      </c>
      <c r="M270" s="39"/>
      <c r="N270" s="35"/>
      <c r="O270" s="39"/>
      <c r="P270" s="39"/>
      <c r="Q270" s="39"/>
      <c r="R270" s="35">
        <v>1</v>
      </c>
      <c r="S270" s="39"/>
      <c r="T270" s="39"/>
      <c r="U270" s="39"/>
      <c r="V270" s="39"/>
      <c r="W270" s="38" t="s">
        <v>27</v>
      </c>
      <c r="X270" s="39"/>
      <c r="Y270" s="39"/>
      <c r="Z270" s="38">
        <f t="shared" si="16"/>
        <v>1</v>
      </c>
      <c r="AA270" s="38">
        <f t="shared" si="17"/>
        <v>0</v>
      </c>
      <c r="AB270" s="38" t="s">
        <v>89</v>
      </c>
      <c r="AC270" s="38" t="s">
        <v>27</v>
      </c>
      <c r="AD270" s="37">
        <v>0</v>
      </c>
      <c r="AE270" s="37">
        <v>0</v>
      </c>
      <c r="AF270" s="37">
        <v>0</v>
      </c>
      <c r="AG270" s="37">
        <v>0</v>
      </c>
      <c r="AH270" s="38" t="s">
        <v>90</v>
      </c>
      <c r="AI270" s="37">
        <v>4</v>
      </c>
      <c r="AJ270" s="35"/>
      <c r="AK270" s="38" t="s">
        <v>174</v>
      </c>
      <c r="AL270" s="38">
        <f t="shared" si="18"/>
        <v>1</v>
      </c>
      <c r="AM270" s="38" t="s">
        <v>27</v>
      </c>
      <c r="AN270" s="38" t="s">
        <v>680</v>
      </c>
      <c r="AO270" s="37">
        <v>34</v>
      </c>
      <c r="AP270" s="38" t="s">
        <v>677</v>
      </c>
      <c r="AQ270" s="38" t="s">
        <v>712</v>
      </c>
      <c r="AR270" s="38" t="s">
        <v>27</v>
      </c>
      <c r="AS270" s="38" t="s">
        <v>713</v>
      </c>
      <c r="AT270" s="38" t="s">
        <v>27</v>
      </c>
      <c r="AU270" s="38" t="s">
        <v>27</v>
      </c>
      <c r="AV270" s="38" t="s">
        <v>27</v>
      </c>
      <c r="AX270" s="34" t="s">
        <v>747</v>
      </c>
      <c r="AY270" s="120">
        <v>8.2250000000000014</v>
      </c>
      <c r="AZ270" s="62">
        <v>9.0050000000000008</v>
      </c>
      <c r="BA270" s="50">
        <f t="shared" si="19"/>
        <v>0.91338145474736265</v>
      </c>
    </row>
    <row r="271" spans="1:87" ht="14.25" customHeight="1" x14ac:dyDescent="0.25">
      <c r="A271" s="37">
        <v>454</v>
      </c>
      <c r="B271" s="38" t="s">
        <v>78</v>
      </c>
      <c r="C271" s="38" t="s">
        <v>28</v>
      </c>
      <c r="D271" s="38" t="s">
        <v>39</v>
      </c>
      <c r="E271" s="38"/>
      <c r="F271" s="38" t="s">
        <v>40</v>
      </c>
      <c r="G271" s="37">
        <v>1</v>
      </c>
      <c r="H271" s="37">
        <v>9</v>
      </c>
      <c r="I271" s="38" t="s">
        <v>152</v>
      </c>
      <c r="J271" s="37">
        <v>792288984</v>
      </c>
      <c r="K271" s="37">
        <v>62.153846153846203</v>
      </c>
      <c r="L271" s="37">
        <v>0.66328011611030502</v>
      </c>
      <c r="M271" s="37">
        <v>4</v>
      </c>
      <c r="N271" s="35"/>
      <c r="O271" s="35"/>
      <c r="P271" s="37">
        <v>8</v>
      </c>
      <c r="Q271" s="37">
        <v>4</v>
      </c>
      <c r="R271" s="37">
        <v>2</v>
      </c>
      <c r="S271" s="37">
        <v>4</v>
      </c>
      <c r="T271" s="37">
        <v>1</v>
      </c>
      <c r="U271" s="37">
        <v>2</v>
      </c>
      <c r="V271" s="40">
        <v>0.5</v>
      </c>
      <c r="W271" s="38" t="s">
        <v>27</v>
      </c>
      <c r="X271" s="40">
        <v>0.5</v>
      </c>
      <c r="Y271" s="37">
        <v>3</v>
      </c>
      <c r="Z271" s="38">
        <f t="shared" si="16"/>
        <v>29</v>
      </c>
      <c r="AA271" s="38">
        <f t="shared" si="17"/>
        <v>3</v>
      </c>
      <c r="AB271" s="38" t="s">
        <v>102</v>
      </c>
      <c r="AC271" s="38" t="s">
        <v>27</v>
      </c>
      <c r="AD271" s="37">
        <v>1</v>
      </c>
      <c r="AE271" s="37">
        <v>2</v>
      </c>
      <c r="AF271" s="37">
        <v>1</v>
      </c>
      <c r="AG271" s="37">
        <v>7</v>
      </c>
      <c r="AH271" s="38" t="s">
        <v>90</v>
      </c>
      <c r="AI271" s="37">
        <v>4</v>
      </c>
      <c r="AJ271" s="40">
        <v>1</v>
      </c>
      <c r="AK271" s="38" t="s">
        <v>217</v>
      </c>
      <c r="AL271" s="38">
        <f t="shared" si="18"/>
        <v>1</v>
      </c>
      <c r="AM271" s="38" t="s">
        <v>27</v>
      </c>
      <c r="AN271" s="38" t="s">
        <v>673</v>
      </c>
      <c r="AO271" s="37">
        <v>23</v>
      </c>
      <c r="AP271" s="38" t="s">
        <v>677</v>
      </c>
      <c r="AQ271" s="38" t="s">
        <v>714</v>
      </c>
      <c r="AR271" s="38" t="s">
        <v>695</v>
      </c>
      <c r="AS271" s="38" t="s">
        <v>27</v>
      </c>
      <c r="AT271" s="38" t="s">
        <v>27</v>
      </c>
      <c r="AU271" s="38" t="s">
        <v>27</v>
      </c>
      <c r="AV271" s="38" t="s">
        <v>696</v>
      </c>
      <c r="AX271" s="34" t="s">
        <v>748</v>
      </c>
      <c r="AY271" s="120">
        <v>2.1839999999999997</v>
      </c>
      <c r="AZ271" s="62">
        <v>9.01</v>
      </c>
      <c r="BA271" s="50">
        <f t="shared" si="19"/>
        <v>0.24239733629300775</v>
      </c>
    </row>
    <row r="272" spans="1:87" ht="14.25" customHeight="1" x14ac:dyDescent="0.25">
      <c r="A272" s="37">
        <v>475</v>
      </c>
      <c r="B272" s="38" t="s">
        <v>78</v>
      </c>
      <c r="C272" s="38" t="s">
        <v>28</v>
      </c>
      <c r="D272" s="38" t="s">
        <v>39</v>
      </c>
      <c r="E272" s="38"/>
      <c r="F272" s="38" t="s">
        <v>40</v>
      </c>
      <c r="G272" s="37">
        <v>1</v>
      </c>
      <c r="H272" s="37">
        <v>9</v>
      </c>
      <c r="I272" s="38" t="s">
        <v>158</v>
      </c>
      <c r="J272" s="37">
        <v>927618937</v>
      </c>
      <c r="K272" s="37">
        <v>62.153846153846203</v>
      </c>
      <c r="L272" s="37">
        <v>0.66328011611030502</v>
      </c>
      <c r="M272" s="37">
        <v>4</v>
      </c>
      <c r="N272" s="35"/>
      <c r="O272" s="35"/>
      <c r="P272" s="37">
        <v>11</v>
      </c>
      <c r="Q272" s="37">
        <v>7</v>
      </c>
      <c r="R272" s="37">
        <v>1</v>
      </c>
      <c r="S272" s="37">
        <v>7</v>
      </c>
      <c r="T272" s="37">
        <v>1</v>
      </c>
      <c r="U272" s="37">
        <v>2</v>
      </c>
      <c r="V272" s="37">
        <v>1.5</v>
      </c>
      <c r="W272" s="38" t="s">
        <v>27</v>
      </c>
      <c r="X272" s="37">
        <v>0.5</v>
      </c>
      <c r="Y272" s="37">
        <v>4</v>
      </c>
      <c r="Z272" s="38">
        <f t="shared" si="16"/>
        <v>39</v>
      </c>
      <c r="AA272" s="38">
        <f t="shared" si="17"/>
        <v>4</v>
      </c>
      <c r="AB272" s="38" t="s">
        <v>102</v>
      </c>
      <c r="AC272" s="38" t="s">
        <v>27</v>
      </c>
      <c r="AD272" s="37">
        <v>1</v>
      </c>
      <c r="AE272" s="37">
        <v>5</v>
      </c>
      <c r="AF272" s="37">
        <v>0</v>
      </c>
      <c r="AG272" s="37">
        <v>9</v>
      </c>
      <c r="AH272" s="38" t="s">
        <v>90</v>
      </c>
      <c r="AI272" s="37">
        <v>4</v>
      </c>
      <c r="AJ272" s="40">
        <v>1</v>
      </c>
      <c r="AK272" s="38" t="s">
        <v>219</v>
      </c>
      <c r="AL272" s="38">
        <f t="shared" si="18"/>
        <v>1</v>
      </c>
      <c r="AM272" s="38" t="s">
        <v>27</v>
      </c>
      <c r="AN272" s="38" t="s">
        <v>673</v>
      </c>
      <c r="AO272" s="37">
        <v>25</v>
      </c>
      <c r="AP272" s="38" t="s">
        <v>677</v>
      </c>
      <c r="AQ272" s="38" t="s">
        <v>721</v>
      </c>
      <c r="AR272" s="38" t="s">
        <v>27</v>
      </c>
      <c r="AS272" s="38" t="s">
        <v>686</v>
      </c>
      <c r="AT272" s="38" t="s">
        <v>27</v>
      </c>
      <c r="AU272" s="38" t="s">
        <v>27</v>
      </c>
      <c r="AV272" s="38" t="s">
        <v>27</v>
      </c>
      <c r="AX272" s="34" t="s">
        <v>746</v>
      </c>
      <c r="AY272">
        <v>8.6389999999999993</v>
      </c>
      <c r="AZ272" s="62">
        <v>9.0020000000000007</v>
      </c>
      <c r="BA272" s="50">
        <f t="shared" si="19"/>
        <v>0.9596756276383025</v>
      </c>
    </row>
    <row r="273" spans="1:89" ht="14.25" customHeight="1" x14ac:dyDescent="0.25">
      <c r="A273" s="37">
        <v>491</v>
      </c>
      <c r="B273" s="38" t="s">
        <v>78</v>
      </c>
      <c r="C273" s="38" t="s">
        <v>26</v>
      </c>
      <c r="D273" s="38" t="s">
        <v>39</v>
      </c>
      <c r="E273" s="38"/>
      <c r="F273" s="38" t="s">
        <v>40</v>
      </c>
      <c r="G273" s="37">
        <v>1</v>
      </c>
      <c r="H273" s="37">
        <v>9</v>
      </c>
      <c r="I273" s="38" t="s">
        <v>161</v>
      </c>
      <c r="J273" s="37">
        <v>1015887</v>
      </c>
      <c r="K273" s="37">
        <v>55.2</v>
      </c>
      <c r="L273" s="37">
        <v>0.28085106382978697</v>
      </c>
      <c r="M273" s="39"/>
      <c r="N273" s="35"/>
      <c r="O273" s="47"/>
      <c r="P273" s="39"/>
      <c r="Q273" s="39"/>
      <c r="R273" s="35">
        <v>1</v>
      </c>
      <c r="S273" s="39"/>
      <c r="T273" s="39"/>
      <c r="U273" s="39"/>
      <c r="V273" s="39"/>
      <c r="W273" s="38" t="s">
        <v>27</v>
      </c>
      <c r="X273" s="39"/>
      <c r="Y273" s="39"/>
      <c r="Z273" s="38">
        <f t="shared" si="16"/>
        <v>1</v>
      </c>
      <c r="AA273" s="38">
        <f t="shared" si="17"/>
        <v>0</v>
      </c>
      <c r="AB273" s="38" t="s">
        <v>89</v>
      </c>
      <c r="AC273" s="38" t="s">
        <v>27</v>
      </c>
      <c r="AD273" s="37">
        <v>0</v>
      </c>
      <c r="AE273" s="37">
        <v>0</v>
      </c>
      <c r="AF273" s="37">
        <v>0</v>
      </c>
      <c r="AG273" s="37">
        <v>0</v>
      </c>
      <c r="AH273" s="38" t="s">
        <v>90</v>
      </c>
      <c r="AI273" s="37">
        <v>4</v>
      </c>
      <c r="AJ273" s="39"/>
      <c r="AK273" s="38" t="s">
        <v>145</v>
      </c>
      <c r="AL273" s="38">
        <f t="shared" si="18"/>
        <v>1</v>
      </c>
      <c r="AM273" s="38" t="s">
        <v>27</v>
      </c>
      <c r="AN273" s="38" t="s">
        <v>680</v>
      </c>
      <c r="AO273" s="37">
        <v>31</v>
      </c>
      <c r="AP273" s="38" t="s">
        <v>674</v>
      </c>
      <c r="AQ273" s="38" t="s">
        <v>722</v>
      </c>
      <c r="AR273" s="38" t="s">
        <v>27</v>
      </c>
      <c r="AS273" s="38" t="s">
        <v>723</v>
      </c>
      <c r="AT273" s="38" t="s">
        <v>27</v>
      </c>
      <c r="AU273" s="38" t="s">
        <v>27</v>
      </c>
      <c r="AV273" s="38" t="s">
        <v>27</v>
      </c>
      <c r="AX273" s="34" t="s">
        <v>747</v>
      </c>
      <c r="AY273">
        <v>8.3509999999999991</v>
      </c>
      <c r="AZ273" s="62">
        <v>9.0120000000000005</v>
      </c>
      <c r="BA273" s="50">
        <f t="shared" si="19"/>
        <v>0.92665335108743885</v>
      </c>
    </row>
    <row r="274" spans="1:89" ht="14.25" customHeight="1" x14ac:dyDescent="0.25">
      <c r="A274" s="37">
        <v>496</v>
      </c>
      <c r="B274" s="38" t="s">
        <v>78</v>
      </c>
      <c r="C274" s="38" t="s">
        <v>28</v>
      </c>
      <c r="D274" s="38" t="s">
        <v>39</v>
      </c>
      <c r="E274" s="38"/>
      <c r="F274" s="38" t="s">
        <v>40</v>
      </c>
      <c r="G274" s="37">
        <v>1</v>
      </c>
      <c r="H274" s="37">
        <v>9</v>
      </c>
      <c r="I274" s="38" t="s">
        <v>165</v>
      </c>
      <c r="J274" s="37">
        <v>1412134207</v>
      </c>
      <c r="K274" s="37">
        <v>62.153846153846203</v>
      </c>
      <c r="L274" s="37">
        <v>0.66328011611030502</v>
      </c>
      <c r="M274" s="40">
        <v>3</v>
      </c>
      <c r="N274" s="35"/>
      <c r="O274" s="35"/>
      <c r="P274" s="40">
        <v>7</v>
      </c>
      <c r="Q274" s="40">
        <v>3</v>
      </c>
      <c r="R274" s="40">
        <v>1</v>
      </c>
      <c r="S274" s="40">
        <v>3</v>
      </c>
      <c r="T274" s="40">
        <v>1</v>
      </c>
      <c r="U274" s="40">
        <v>3</v>
      </c>
      <c r="V274" s="47"/>
      <c r="W274" s="38" t="s">
        <v>27</v>
      </c>
      <c r="X274" s="35"/>
      <c r="Y274" s="40">
        <v>3</v>
      </c>
      <c r="Z274" s="38">
        <f t="shared" si="16"/>
        <v>24</v>
      </c>
      <c r="AA274" s="38">
        <f t="shared" si="17"/>
        <v>3</v>
      </c>
      <c r="AB274" s="38" t="s">
        <v>102</v>
      </c>
      <c r="AC274" s="38" t="s">
        <v>27</v>
      </c>
      <c r="AD274" s="37">
        <v>4</v>
      </c>
      <c r="AE274" s="37">
        <v>0</v>
      </c>
      <c r="AF274" s="37">
        <v>0</v>
      </c>
      <c r="AG274" s="37">
        <v>10</v>
      </c>
      <c r="AH274" s="38" t="s">
        <v>90</v>
      </c>
      <c r="AI274" s="37">
        <v>4</v>
      </c>
      <c r="AJ274" s="35"/>
      <c r="AK274" s="38" t="s">
        <v>220</v>
      </c>
      <c r="AL274" s="38">
        <f t="shared" si="18"/>
        <v>1</v>
      </c>
      <c r="AM274" s="38" t="s">
        <v>27</v>
      </c>
      <c r="AN274" s="38" t="s">
        <v>680</v>
      </c>
      <c r="AO274" s="37">
        <v>25</v>
      </c>
      <c r="AP274" s="38" t="s">
        <v>677</v>
      </c>
      <c r="AQ274" s="38" t="s">
        <v>705</v>
      </c>
      <c r="AR274" s="38" t="s">
        <v>27</v>
      </c>
      <c r="AS274" s="38" t="s">
        <v>27</v>
      </c>
      <c r="AT274" s="38" t="s">
        <v>27</v>
      </c>
      <c r="AU274" s="38" t="s">
        <v>27</v>
      </c>
      <c r="AV274" s="38" t="s">
        <v>27</v>
      </c>
      <c r="AX274" s="34" t="s">
        <v>747</v>
      </c>
      <c r="AY274">
        <v>6.5179999999999998</v>
      </c>
      <c r="AZ274" s="62">
        <v>9.0020000000000007</v>
      </c>
      <c r="BA274" s="50">
        <f t="shared" si="19"/>
        <v>0.72406131970673171</v>
      </c>
    </row>
    <row r="275" spans="1:89" ht="14.25" customHeight="1" x14ac:dyDescent="0.25">
      <c r="A275" s="37">
        <v>512</v>
      </c>
      <c r="B275" s="38" t="s">
        <v>78</v>
      </c>
      <c r="C275" s="38" t="s">
        <v>28</v>
      </c>
      <c r="D275" s="38" t="s">
        <v>39</v>
      </c>
      <c r="E275" s="38"/>
      <c r="F275" s="38" t="s">
        <v>40</v>
      </c>
      <c r="G275" s="37">
        <v>1</v>
      </c>
      <c r="H275" s="37">
        <v>9</v>
      </c>
      <c r="I275" s="38" t="s">
        <v>167</v>
      </c>
      <c r="J275" s="37">
        <v>912215825</v>
      </c>
      <c r="K275" s="37">
        <v>42.769230769230802</v>
      </c>
      <c r="L275" s="37">
        <v>0.29753265602322199</v>
      </c>
      <c r="M275" s="40">
        <v>1</v>
      </c>
      <c r="N275" s="35"/>
      <c r="O275" s="35"/>
      <c r="P275" s="40">
        <v>3</v>
      </c>
      <c r="Q275" s="40">
        <v>2</v>
      </c>
      <c r="R275" s="40">
        <v>1</v>
      </c>
      <c r="S275" s="40">
        <v>2</v>
      </c>
      <c r="T275" s="40">
        <v>1</v>
      </c>
      <c r="U275" s="47"/>
      <c r="V275" s="47"/>
      <c r="W275" s="38" t="s">
        <v>27</v>
      </c>
      <c r="X275" s="47"/>
      <c r="Y275" s="47"/>
      <c r="Z275" s="38">
        <f t="shared" si="16"/>
        <v>10</v>
      </c>
      <c r="AA275" s="38">
        <f t="shared" si="17"/>
        <v>0</v>
      </c>
      <c r="AB275" s="38" t="s">
        <v>99</v>
      </c>
      <c r="AC275" s="38" t="s">
        <v>27</v>
      </c>
      <c r="AD275" s="37">
        <v>2</v>
      </c>
      <c r="AE275" s="37">
        <v>2</v>
      </c>
      <c r="AF275" s="37">
        <v>0</v>
      </c>
      <c r="AG275" s="37">
        <v>9</v>
      </c>
      <c r="AH275" s="38" t="s">
        <v>159</v>
      </c>
      <c r="AI275" s="37">
        <v>2</v>
      </c>
      <c r="AJ275" s="40">
        <v>1</v>
      </c>
      <c r="AK275" s="38" t="s">
        <v>221</v>
      </c>
      <c r="AL275" s="38">
        <f t="shared" si="18"/>
        <v>1</v>
      </c>
      <c r="AM275" s="38" t="s">
        <v>27</v>
      </c>
      <c r="AN275" s="38" t="s">
        <v>680</v>
      </c>
      <c r="AO275" s="49">
        <v>28</v>
      </c>
      <c r="AP275" s="49" t="s">
        <v>677</v>
      </c>
      <c r="AQ275" s="49" t="s">
        <v>691</v>
      </c>
      <c r="AR275" s="49"/>
      <c r="AS275" s="49"/>
      <c r="AT275" s="49"/>
      <c r="AU275" s="49"/>
      <c r="AV275" s="49"/>
      <c r="AX275" s="34" t="s">
        <v>748</v>
      </c>
      <c r="AY275">
        <v>7.39</v>
      </c>
      <c r="AZ275" s="62">
        <v>8.9990000000000006</v>
      </c>
      <c r="BA275" s="50">
        <f t="shared" si="19"/>
        <v>0.82120235581731293</v>
      </c>
    </row>
    <row r="276" spans="1:89" ht="14.25" customHeight="1" x14ac:dyDescent="0.25">
      <c r="A276" s="37">
        <v>516</v>
      </c>
      <c r="B276" s="38" t="s">
        <v>78</v>
      </c>
      <c r="C276" s="38" t="s">
        <v>28</v>
      </c>
      <c r="D276" s="38" t="s">
        <v>39</v>
      </c>
      <c r="E276" s="38"/>
      <c r="F276" s="38" t="s">
        <v>40</v>
      </c>
      <c r="G276" s="37">
        <v>1</v>
      </c>
      <c r="H276" s="37">
        <v>9</v>
      </c>
      <c r="I276" s="38" t="s">
        <v>169</v>
      </c>
      <c r="J276" s="37">
        <v>178114327</v>
      </c>
      <c r="K276" s="37">
        <v>42.769230769230802</v>
      </c>
      <c r="L276" s="37">
        <v>0.29753265602322199</v>
      </c>
      <c r="M276" s="37">
        <v>1</v>
      </c>
      <c r="N276" s="35"/>
      <c r="O276" s="35"/>
      <c r="P276" s="37">
        <v>2</v>
      </c>
      <c r="Q276" s="37">
        <v>1</v>
      </c>
      <c r="R276" s="37">
        <v>1</v>
      </c>
      <c r="S276" s="37">
        <v>1</v>
      </c>
      <c r="T276" s="37">
        <v>1</v>
      </c>
      <c r="U276" s="39"/>
      <c r="V276" s="39"/>
      <c r="W276" s="38" t="s">
        <v>682</v>
      </c>
      <c r="X276" s="47"/>
      <c r="Y276" s="37">
        <v>1</v>
      </c>
      <c r="Z276" s="38">
        <f t="shared" si="16"/>
        <v>8</v>
      </c>
      <c r="AA276" s="38">
        <f t="shared" si="17"/>
        <v>0</v>
      </c>
      <c r="AB276" s="38" t="s">
        <v>99</v>
      </c>
      <c r="AC276" s="38" t="s">
        <v>27</v>
      </c>
      <c r="AD276" s="37">
        <v>0</v>
      </c>
      <c r="AE276" s="37">
        <v>0</v>
      </c>
      <c r="AF276" s="37">
        <v>0</v>
      </c>
      <c r="AG276" s="37">
        <v>1</v>
      </c>
      <c r="AH276" s="38" t="s">
        <v>90</v>
      </c>
      <c r="AI276" s="37">
        <v>4</v>
      </c>
      <c r="AJ276" s="47"/>
      <c r="AK276" s="38" t="s">
        <v>222</v>
      </c>
      <c r="AL276" s="38">
        <f t="shared" si="18"/>
        <v>1</v>
      </c>
      <c r="AM276" s="38" t="s">
        <v>27</v>
      </c>
      <c r="AN276" s="38" t="s">
        <v>680</v>
      </c>
      <c r="AO276" s="37">
        <v>31</v>
      </c>
      <c r="AP276" s="38" t="s">
        <v>677</v>
      </c>
      <c r="AQ276" s="38" t="s">
        <v>694</v>
      </c>
      <c r="AR276" s="38" t="s">
        <v>27</v>
      </c>
      <c r="AS276" s="38" t="s">
        <v>27</v>
      </c>
      <c r="AT276" s="38" t="s">
        <v>692</v>
      </c>
      <c r="AU276" s="38" t="s">
        <v>27</v>
      </c>
      <c r="AV276" s="38" t="s">
        <v>27</v>
      </c>
      <c r="AX276" s="34" t="s">
        <v>747</v>
      </c>
      <c r="AY276">
        <v>8.9280000000000008</v>
      </c>
      <c r="AZ276" s="62">
        <v>9.0009999999999994</v>
      </c>
      <c r="BA276" s="50">
        <f t="shared" si="19"/>
        <v>0.99188979002333089</v>
      </c>
    </row>
    <row r="277" spans="1:89" ht="14.25" customHeight="1" x14ac:dyDescent="0.25">
      <c r="A277" s="37">
        <v>532</v>
      </c>
      <c r="B277" s="38" t="s">
        <v>78</v>
      </c>
      <c r="C277" s="38" t="s">
        <v>28</v>
      </c>
      <c r="D277" s="38" t="s">
        <v>39</v>
      </c>
      <c r="E277" s="38"/>
      <c r="F277" s="38" t="s">
        <v>40</v>
      </c>
      <c r="G277" s="37">
        <v>1</v>
      </c>
      <c r="H277" s="37">
        <v>9</v>
      </c>
      <c r="I277" s="38" t="s">
        <v>171</v>
      </c>
      <c r="J277" s="37">
        <v>8518124088</v>
      </c>
      <c r="K277" s="37">
        <v>62.153846153846203</v>
      </c>
      <c r="L277" s="37">
        <v>0.66328011611030502</v>
      </c>
      <c r="M277" s="47"/>
      <c r="N277" s="35"/>
      <c r="O277" s="35"/>
      <c r="P277" s="47"/>
      <c r="Q277" s="47"/>
      <c r="R277" s="35">
        <v>1</v>
      </c>
      <c r="S277" s="47"/>
      <c r="T277" s="35"/>
      <c r="U277" s="47"/>
      <c r="V277" s="47"/>
      <c r="W277" s="38" t="s">
        <v>27</v>
      </c>
      <c r="X277" s="47"/>
      <c r="Y277" s="47"/>
      <c r="Z277" s="38">
        <f t="shared" si="16"/>
        <v>1</v>
      </c>
      <c r="AA277" s="38">
        <f t="shared" si="17"/>
        <v>0</v>
      </c>
      <c r="AB277" s="38" t="s">
        <v>102</v>
      </c>
      <c r="AC277" s="38" t="s">
        <v>27</v>
      </c>
      <c r="AD277" s="37">
        <v>0</v>
      </c>
      <c r="AE277" s="37">
        <v>0</v>
      </c>
      <c r="AF277" s="37">
        <v>0</v>
      </c>
      <c r="AG277" s="37">
        <v>0</v>
      </c>
      <c r="AH277" s="38" t="s">
        <v>90</v>
      </c>
      <c r="AI277" s="37">
        <v>4</v>
      </c>
      <c r="AJ277" s="35"/>
      <c r="AK277" s="38" t="s">
        <v>223</v>
      </c>
      <c r="AL277" s="38">
        <f t="shared" si="18"/>
        <v>1</v>
      </c>
      <c r="AM277" s="38" t="s">
        <v>27</v>
      </c>
      <c r="AN277" s="38" t="s">
        <v>680</v>
      </c>
      <c r="AO277" s="37">
        <v>25</v>
      </c>
      <c r="AP277" s="38" t="s">
        <v>677</v>
      </c>
      <c r="AQ277" s="38" t="s">
        <v>725</v>
      </c>
      <c r="AR277" s="38" t="s">
        <v>27</v>
      </c>
      <c r="AS277" s="38" t="s">
        <v>726</v>
      </c>
      <c r="AT277" s="38" t="s">
        <v>27</v>
      </c>
      <c r="AU277" s="38" t="s">
        <v>27</v>
      </c>
      <c r="AV277" s="38" t="s">
        <v>27</v>
      </c>
      <c r="AX277" s="34" t="s">
        <v>748</v>
      </c>
      <c r="AY277">
        <v>4.907</v>
      </c>
      <c r="AZ277" s="62">
        <v>6.1879999999999997</v>
      </c>
      <c r="BA277" s="50">
        <f t="shared" si="19"/>
        <v>0.79298642533936659</v>
      </c>
    </row>
    <row r="278" spans="1:89" ht="14.25" customHeight="1" x14ac:dyDescent="0.25">
      <c r="A278" s="37">
        <v>548</v>
      </c>
      <c r="B278" s="38" t="s">
        <v>78</v>
      </c>
      <c r="C278" s="38" t="s">
        <v>26</v>
      </c>
      <c r="D278" s="38" t="s">
        <v>39</v>
      </c>
      <c r="E278" s="38"/>
      <c r="F278" s="38" t="s">
        <v>40</v>
      </c>
      <c r="G278" s="37">
        <v>1</v>
      </c>
      <c r="H278" s="37">
        <v>9</v>
      </c>
      <c r="I278" s="38" t="s">
        <v>172</v>
      </c>
      <c r="J278" s="37">
        <v>8517821164</v>
      </c>
      <c r="K278" s="37">
        <v>72.599999999999994</v>
      </c>
      <c r="L278" s="37">
        <v>0.65106382978723398</v>
      </c>
      <c r="M278" s="37">
        <v>1</v>
      </c>
      <c r="N278" s="35"/>
      <c r="O278" s="35"/>
      <c r="P278" s="37">
        <v>1</v>
      </c>
      <c r="Q278" s="39"/>
      <c r="R278" s="37">
        <v>1</v>
      </c>
      <c r="S278" s="39"/>
      <c r="T278" s="37">
        <v>1</v>
      </c>
      <c r="U278" s="35"/>
      <c r="V278" s="39"/>
      <c r="W278" s="38" t="s">
        <v>27</v>
      </c>
      <c r="X278" s="39"/>
      <c r="Y278" s="39"/>
      <c r="Z278" s="38">
        <f t="shared" si="16"/>
        <v>4</v>
      </c>
      <c r="AA278" s="38">
        <f t="shared" si="17"/>
        <v>0</v>
      </c>
      <c r="AB278" s="38" t="s">
        <v>765</v>
      </c>
      <c r="AC278" s="38" t="s">
        <v>27</v>
      </c>
      <c r="AD278" s="37">
        <v>0</v>
      </c>
      <c r="AE278" s="37">
        <v>0</v>
      </c>
      <c r="AF278" s="37">
        <v>0</v>
      </c>
      <c r="AG278" s="37">
        <v>1</v>
      </c>
      <c r="AH278" s="38" t="s">
        <v>90</v>
      </c>
      <c r="AI278" s="37">
        <v>4</v>
      </c>
      <c r="AJ278" s="35"/>
      <c r="AK278" s="38" t="s">
        <v>224</v>
      </c>
      <c r="AL278" s="38">
        <f t="shared" si="18"/>
        <v>1</v>
      </c>
      <c r="AM278" s="38" t="s">
        <v>27</v>
      </c>
      <c r="AN278" s="38" t="s">
        <v>680</v>
      </c>
      <c r="AO278" s="37">
        <v>29</v>
      </c>
      <c r="AP278" s="38" t="s">
        <v>674</v>
      </c>
      <c r="AQ278" s="38" t="s">
        <v>691</v>
      </c>
      <c r="AR278" s="38" t="s">
        <v>695</v>
      </c>
      <c r="AS278" s="38" t="s">
        <v>727</v>
      </c>
      <c r="AT278" s="38" t="s">
        <v>27</v>
      </c>
      <c r="AU278" s="38" t="s">
        <v>27</v>
      </c>
      <c r="AV278" s="38" t="s">
        <v>27</v>
      </c>
      <c r="AX278" s="34" t="s">
        <v>747</v>
      </c>
      <c r="AY278">
        <v>7.37</v>
      </c>
      <c r="AZ278" s="62">
        <v>8.2910000000000004</v>
      </c>
      <c r="BA278" s="50">
        <f t="shared" si="19"/>
        <v>0.88891569171390661</v>
      </c>
    </row>
    <row r="279" spans="1:89" ht="14.25" customHeight="1" x14ac:dyDescent="0.25">
      <c r="A279" s="37">
        <v>564</v>
      </c>
      <c r="B279" s="38" t="s">
        <v>78</v>
      </c>
      <c r="C279" s="38" t="s">
        <v>28</v>
      </c>
      <c r="D279" s="38" t="s">
        <v>39</v>
      </c>
      <c r="E279" s="38"/>
      <c r="F279" s="38" t="s">
        <v>40</v>
      </c>
      <c r="G279" s="37">
        <v>1</v>
      </c>
      <c r="H279" s="37">
        <v>9</v>
      </c>
      <c r="I279" s="38" t="s">
        <v>173</v>
      </c>
      <c r="J279" s="37">
        <v>79215167188</v>
      </c>
      <c r="K279" s="37">
        <v>42.769230769230802</v>
      </c>
      <c r="L279" s="37">
        <v>0.29753265602322199</v>
      </c>
      <c r="M279" s="47"/>
      <c r="N279" s="35"/>
      <c r="O279" s="47"/>
      <c r="P279" s="47"/>
      <c r="Q279" s="47"/>
      <c r="R279" s="35">
        <v>1</v>
      </c>
      <c r="S279" s="47"/>
      <c r="T279" s="47"/>
      <c r="U279" s="47"/>
      <c r="V279" s="47"/>
      <c r="W279" s="38" t="s">
        <v>27</v>
      </c>
      <c r="X279" s="47"/>
      <c r="Y279" s="47"/>
      <c r="Z279" s="38">
        <f t="shared" si="16"/>
        <v>1</v>
      </c>
      <c r="AA279" s="38">
        <f t="shared" si="17"/>
        <v>0</v>
      </c>
      <c r="AB279" s="38" t="s">
        <v>99</v>
      </c>
      <c r="AC279" s="38" t="s">
        <v>27</v>
      </c>
      <c r="AD279" s="37">
        <v>0</v>
      </c>
      <c r="AE279" s="37">
        <v>0</v>
      </c>
      <c r="AF279" s="37">
        <v>0</v>
      </c>
      <c r="AG279" s="37">
        <v>0</v>
      </c>
      <c r="AH279" s="38" t="s">
        <v>90</v>
      </c>
      <c r="AI279" s="37">
        <v>4</v>
      </c>
      <c r="AJ279" s="47"/>
      <c r="AK279" s="38" t="s">
        <v>100</v>
      </c>
      <c r="AL279" s="38">
        <f t="shared" si="18"/>
        <v>1</v>
      </c>
      <c r="AM279" s="38" t="s">
        <v>27</v>
      </c>
      <c r="AN279" s="38" t="s">
        <v>673</v>
      </c>
      <c r="AO279" s="37">
        <v>18</v>
      </c>
      <c r="AP279" s="38" t="s">
        <v>677</v>
      </c>
      <c r="AQ279" s="38" t="s">
        <v>728</v>
      </c>
      <c r="AR279" s="38" t="s">
        <v>27</v>
      </c>
      <c r="AS279" s="38" t="s">
        <v>686</v>
      </c>
      <c r="AT279" s="38" t="s">
        <v>27</v>
      </c>
      <c r="AU279" s="38" t="s">
        <v>27</v>
      </c>
      <c r="AV279" s="38" t="s">
        <v>27</v>
      </c>
      <c r="AX279" s="34" t="s">
        <v>746</v>
      </c>
      <c r="AY279">
        <v>8.2900000000000009</v>
      </c>
      <c r="AZ279" s="62">
        <v>9</v>
      </c>
      <c r="BA279" s="50">
        <f t="shared" si="19"/>
        <v>0.92111111111111121</v>
      </c>
    </row>
    <row r="280" spans="1:89" ht="14.25" customHeight="1" x14ac:dyDescent="0.25">
      <c r="A280" s="37">
        <v>27</v>
      </c>
      <c r="B280" s="38" t="s">
        <v>78</v>
      </c>
      <c r="C280" s="38" t="s">
        <v>28</v>
      </c>
      <c r="D280" s="38" t="s">
        <v>41</v>
      </c>
      <c r="E280" s="38"/>
      <c r="F280" s="38" t="s">
        <v>32</v>
      </c>
      <c r="G280" s="37">
        <v>14</v>
      </c>
      <c r="H280" s="37">
        <v>13</v>
      </c>
      <c r="I280" s="38" t="s">
        <v>98</v>
      </c>
      <c r="J280" s="37">
        <v>871611960</v>
      </c>
      <c r="K280" s="37">
        <v>0.68181818181818199</v>
      </c>
      <c r="L280" s="37">
        <v>0.34090909090909099</v>
      </c>
      <c r="M280" s="39"/>
      <c r="N280" s="35"/>
      <c r="O280" s="47"/>
      <c r="P280" s="39"/>
      <c r="Q280" s="39"/>
      <c r="R280" s="35">
        <v>1</v>
      </c>
      <c r="S280" s="39"/>
      <c r="T280" s="39"/>
      <c r="U280" s="39"/>
      <c r="V280" s="39"/>
      <c r="W280" s="38" t="s">
        <v>27</v>
      </c>
      <c r="X280" s="39"/>
      <c r="Y280" s="39"/>
      <c r="Z280" s="38">
        <f t="shared" si="16"/>
        <v>1</v>
      </c>
      <c r="AA280" s="38">
        <f t="shared" si="17"/>
        <v>0</v>
      </c>
      <c r="AB280" s="38" t="s">
        <v>99</v>
      </c>
      <c r="AC280" s="38" t="s">
        <v>257</v>
      </c>
      <c r="AD280" s="37">
        <v>0</v>
      </c>
      <c r="AE280" s="37">
        <v>0</v>
      </c>
      <c r="AF280" s="37">
        <v>0</v>
      </c>
      <c r="AG280" s="37">
        <v>0</v>
      </c>
      <c r="AH280" s="38" t="s">
        <v>258</v>
      </c>
      <c r="AI280" s="37">
        <v>9</v>
      </c>
      <c r="AJ280" s="47"/>
      <c r="AK280" s="38" t="s">
        <v>100</v>
      </c>
      <c r="AL280" s="38">
        <f t="shared" si="18"/>
        <v>1</v>
      </c>
      <c r="AM280" s="38" t="s">
        <v>27</v>
      </c>
      <c r="AN280" s="38" t="s">
        <v>673</v>
      </c>
      <c r="AO280" s="37">
        <v>28</v>
      </c>
      <c r="AP280" s="38" t="s">
        <v>677</v>
      </c>
      <c r="AQ280" s="38" t="s">
        <v>685</v>
      </c>
      <c r="AR280" s="38" t="s">
        <v>27</v>
      </c>
      <c r="AS280" s="38" t="s">
        <v>686</v>
      </c>
      <c r="AT280" s="38" t="s">
        <v>27</v>
      </c>
      <c r="AU280" s="38" t="s">
        <v>27</v>
      </c>
      <c r="AV280" s="38" t="s">
        <v>27</v>
      </c>
      <c r="AW280" s="34"/>
      <c r="AX280" s="34" t="s">
        <v>748</v>
      </c>
      <c r="AY280" s="120">
        <v>0.99299999999999999</v>
      </c>
      <c r="AZ280" s="62">
        <v>1.5820000000000001</v>
      </c>
      <c r="BA280" s="50">
        <f t="shared" si="19"/>
        <v>0.62768647281921619</v>
      </c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50"/>
      <c r="CK280" s="50"/>
    </row>
    <row r="281" spans="1:89" ht="14.25" customHeight="1" x14ac:dyDescent="0.25">
      <c r="A281" s="37">
        <v>43</v>
      </c>
      <c r="B281" s="38" t="s">
        <v>78</v>
      </c>
      <c r="C281" s="38" t="s">
        <v>28</v>
      </c>
      <c r="D281" s="38" t="s">
        <v>41</v>
      </c>
      <c r="E281" s="38"/>
      <c r="F281" s="38" t="s">
        <v>32</v>
      </c>
      <c r="G281" s="37">
        <v>14</v>
      </c>
      <c r="H281" s="37">
        <v>13</v>
      </c>
      <c r="I281" s="38" t="s">
        <v>101</v>
      </c>
      <c r="J281" s="37">
        <v>17888851</v>
      </c>
      <c r="K281" s="37">
        <v>0.45454545454545497</v>
      </c>
      <c r="L281" s="37">
        <v>0.22727272727272699</v>
      </c>
      <c r="M281" s="40">
        <v>8</v>
      </c>
      <c r="N281" s="35"/>
      <c r="O281" s="40">
        <v>2</v>
      </c>
      <c r="P281" s="40">
        <v>23</v>
      </c>
      <c r="Q281" s="40">
        <v>13</v>
      </c>
      <c r="R281" s="40">
        <v>1</v>
      </c>
      <c r="S281" s="40">
        <v>13</v>
      </c>
      <c r="T281" s="40">
        <v>1</v>
      </c>
      <c r="U281" s="40">
        <v>3</v>
      </c>
      <c r="V281" s="40">
        <v>4.5</v>
      </c>
      <c r="W281" s="38" t="s">
        <v>27</v>
      </c>
      <c r="X281" s="40">
        <v>0.5</v>
      </c>
      <c r="Y281" s="40">
        <v>8</v>
      </c>
      <c r="Z281" s="38">
        <f t="shared" si="16"/>
        <v>77</v>
      </c>
      <c r="AA281" s="38">
        <f t="shared" si="17"/>
        <v>8</v>
      </c>
      <c r="AB281" s="38" t="s">
        <v>102</v>
      </c>
      <c r="AC281" s="38" t="s">
        <v>27</v>
      </c>
      <c r="AD281" s="37">
        <v>8</v>
      </c>
      <c r="AE281" s="37">
        <v>6</v>
      </c>
      <c r="AF281" s="37">
        <v>2</v>
      </c>
      <c r="AG281" s="37">
        <v>24</v>
      </c>
      <c r="AH281" s="38" t="s">
        <v>327</v>
      </c>
      <c r="AI281" s="37">
        <v>2</v>
      </c>
      <c r="AJ281" s="40">
        <v>1</v>
      </c>
      <c r="AK281" s="38" t="s">
        <v>328</v>
      </c>
      <c r="AL281" s="38">
        <f t="shared" si="18"/>
        <v>1</v>
      </c>
      <c r="AM281" s="38" t="s">
        <v>27</v>
      </c>
      <c r="AN281" s="38" t="s">
        <v>680</v>
      </c>
      <c r="AO281" s="37">
        <v>30</v>
      </c>
      <c r="AP281" s="38" t="s">
        <v>674</v>
      </c>
      <c r="AQ281" s="38" t="s">
        <v>687</v>
      </c>
      <c r="AR281" s="38" t="s">
        <v>27</v>
      </c>
      <c r="AS281" s="38" t="s">
        <v>688</v>
      </c>
      <c r="AT281" s="38" t="s">
        <v>27</v>
      </c>
      <c r="AU281" s="38" t="s">
        <v>27</v>
      </c>
      <c r="AV281" s="38" t="s">
        <v>27</v>
      </c>
      <c r="AW281" s="34"/>
      <c r="AX281" s="34" t="s">
        <v>748</v>
      </c>
      <c r="AY281" s="120">
        <v>9.6720000000000006</v>
      </c>
      <c r="AZ281" s="62">
        <v>10.208</v>
      </c>
      <c r="BA281" s="50">
        <f t="shared" si="19"/>
        <v>0.94749216300940442</v>
      </c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</row>
    <row r="282" spans="1:89" ht="14.25" customHeight="1" x14ac:dyDescent="0.25">
      <c r="A282" s="37">
        <v>59</v>
      </c>
      <c r="B282" s="38" t="s">
        <v>78</v>
      </c>
      <c r="C282" s="38" t="s">
        <v>28</v>
      </c>
      <c r="D282" s="38" t="s">
        <v>41</v>
      </c>
      <c r="E282" s="38"/>
      <c r="F282" s="38" t="s">
        <v>32</v>
      </c>
      <c r="G282" s="37">
        <v>14</v>
      </c>
      <c r="H282" s="37">
        <v>13</v>
      </c>
      <c r="I282" s="38" t="s">
        <v>104</v>
      </c>
      <c r="J282" s="37">
        <v>134766397</v>
      </c>
      <c r="K282" s="37">
        <v>0.68181818181818199</v>
      </c>
      <c r="L282" s="37">
        <v>0.34090909090909099</v>
      </c>
      <c r="M282" s="39"/>
      <c r="N282" s="35"/>
      <c r="O282" s="47"/>
      <c r="P282" s="39"/>
      <c r="Q282" s="39"/>
      <c r="R282" s="35">
        <v>1</v>
      </c>
      <c r="S282" s="39"/>
      <c r="T282" s="39"/>
      <c r="U282" s="39"/>
      <c r="V282" s="39"/>
      <c r="W282" s="38" t="s">
        <v>27</v>
      </c>
      <c r="X282" s="39"/>
      <c r="Y282" s="39"/>
      <c r="Z282" s="38">
        <f t="shared" si="16"/>
        <v>1</v>
      </c>
      <c r="AA282" s="38">
        <f t="shared" si="17"/>
        <v>0</v>
      </c>
      <c r="AB282" s="38" t="s">
        <v>99</v>
      </c>
      <c r="AC282" s="38" t="s">
        <v>27</v>
      </c>
      <c r="AD282" s="37">
        <v>0</v>
      </c>
      <c r="AE282" s="37">
        <v>0</v>
      </c>
      <c r="AF282" s="37">
        <v>0</v>
      </c>
      <c r="AG282" s="37">
        <v>0</v>
      </c>
      <c r="AH282" s="38" t="s">
        <v>258</v>
      </c>
      <c r="AI282" s="37">
        <v>9</v>
      </c>
      <c r="AJ282" s="39"/>
      <c r="AK282" s="38" t="s">
        <v>100</v>
      </c>
      <c r="AL282" s="38">
        <f t="shared" si="18"/>
        <v>1</v>
      </c>
      <c r="AM282" s="38" t="s">
        <v>27</v>
      </c>
      <c r="AN282" s="38" t="s">
        <v>673</v>
      </c>
      <c r="AO282" s="37">
        <v>20</v>
      </c>
      <c r="AP282" s="38" t="s">
        <v>674</v>
      </c>
      <c r="AQ282" s="38" t="s">
        <v>689</v>
      </c>
      <c r="AR282" s="38" t="s">
        <v>27</v>
      </c>
      <c r="AS282" s="38" t="s">
        <v>27</v>
      </c>
      <c r="AT282" s="38" t="s">
        <v>27</v>
      </c>
      <c r="AU282" s="38" t="s">
        <v>27</v>
      </c>
      <c r="AV282" s="38" t="s">
        <v>27</v>
      </c>
      <c r="AW282" s="34"/>
      <c r="AX282" s="34" t="s">
        <v>747</v>
      </c>
      <c r="AY282" s="120">
        <v>2.1219999999999999</v>
      </c>
      <c r="AZ282" s="62">
        <v>5.4850000000000003</v>
      </c>
      <c r="BA282" s="50">
        <f t="shared" si="19"/>
        <v>0.38687329079307198</v>
      </c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</row>
    <row r="283" spans="1:89" ht="14.25" customHeight="1" x14ac:dyDescent="0.25">
      <c r="A283" s="37">
        <v>82</v>
      </c>
      <c r="B283" s="38" t="s">
        <v>78</v>
      </c>
      <c r="C283" s="38" t="s">
        <v>26</v>
      </c>
      <c r="D283" s="38" t="s">
        <v>41</v>
      </c>
      <c r="E283" s="38"/>
      <c r="F283" s="38" t="s">
        <v>32</v>
      </c>
      <c r="G283" s="37">
        <v>14</v>
      </c>
      <c r="H283" s="37">
        <v>13</v>
      </c>
      <c r="I283" s="38" t="s">
        <v>106</v>
      </c>
      <c r="J283" s="37">
        <v>90153375</v>
      </c>
      <c r="K283" s="37">
        <v>0.30769230769230799</v>
      </c>
      <c r="L283" s="37">
        <v>0.15384615384615399</v>
      </c>
      <c r="M283" s="40">
        <v>7</v>
      </c>
      <c r="N283" s="35"/>
      <c r="O283" s="40">
        <v>2</v>
      </c>
      <c r="P283" s="40">
        <v>18</v>
      </c>
      <c r="Q283" s="40">
        <v>11</v>
      </c>
      <c r="R283" s="40">
        <v>1</v>
      </c>
      <c r="S283" s="40">
        <v>11</v>
      </c>
      <c r="T283" s="40">
        <v>1</v>
      </c>
      <c r="U283" s="40">
        <v>2</v>
      </c>
      <c r="V283" s="40">
        <v>3</v>
      </c>
      <c r="W283" s="38" t="s">
        <v>27</v>
      </c>
      <c r="X283" s="40">
        <v>1</v>
      </c>
      <c r="Y283" s="40">
        <v>6</v>
      </c>
      <c r="Z283" s="38">
        <f t="shared" si="16"/>
        <v>63</v>
      </c>
      <c r="AA283" s="38">
        <f t="shared" si="17"/>
        <v>6</v>
      </c>
      <c r="AB283" s="38" t="s">
        <v>89</v>
      </c>
      <c r="AC283" s="38" t="s">
        <v>27</v>
      </c>
      <c r="AD283" s="37">
        <v>5</v>
      </c>
      <c r="AE283" s="37">
        <v>14</v>
      </c>
      <c r="AF283" s="37">
        <v>2</v>
      </c>
      <c r="AG283" s="37">
        <v>30</v>
      </c>
      <c r="AH283" s="38" t="s">
        <v>329</v>
      </c>
      <c r="AI283" s="37">
        <v>4</v>
      </c>
      <c r="AJ283" s="40">
        <v>1</v>
      </c>
      <c r="AK283" s="38" t="s">
        <v>330</v>
      </c>
      <c r="AL283" s="38">
        <f t="shared" si="18"/>
        <v>1</v>
      </c>
      <c r="AM283" s="38" t="s">
        <v>27</v>
      </c>
      <c r="AN283" s="38" t="s">
        <v>673</v>
      </c>
      <c r="AO283" s="37">
        <v>18</v>
      </c>
      <c r="AP283" s="38" t="s">
        <v>677</v>
      </c>
      <c r="AQ283" s="38" t="s">
        <v>690</v>
      </c>
      <c r="AR283" s="38" t="s">
        <v>27</v>
      </c>
      <c r="AS283" s="38" t="s">
        <v>27</v>
      </c>
      <c r="AT283" s="38" t="s">
        <v>27</v>
      </c>
      <c r="AU283" s="38" t="s">
        <v>27</v>
      </c>
      <c r="AV283" s="38" t="s">
        <v>27</v>
      </c>
      <c r="AW283" s="34"/>
      <c r="AX283" s="34" t="s">
        <v>747</v>
      </c>
      <c r="AY283" s="120">
        <v>9.2809999999999988</v>
      </c>
      <c r="AZ283" s="62">
        <v>11.807</v>
      </c>
      <c r="BA283" s="50">
        <f t="shared" si="19"/>
        <v>0.78605911747268553</v>
      </c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</row>
    <row r="284" spans="1:89" ht="14.25" customHeight="1" x14ac:dyDescent="0.25">
      <c r="A284" s="37">
        <v>109</v>
      </c>
      <c r="B284" s="38" t="s">
        <v>78</v>
      </c>
      <c r="C284" s="38" t="s">
        <v>28</v>
      </c>
      <c r="D284" s="38" t="s">
        <v>41</v>
      </c>
      <c r="E284" s="38"/>
      <c r="F284" s="38" t="s">
        <v>32</v>
      </c>
      <c r="G284" s="37">
        <v>14</v>
      </c>
      <c r="H284" s="37">
        <v>13</v>
      </c>
      <c r="I284" s="38" t="s">
        <v>114</v>
      </c>
      <c r="J284" s="37">
        <v>17888853</v>
      </c>
      <c r="K284" s="37">
        <v>0.68181818181818199</v>
      </c>
      <c r="L284" s="37">
        <v>0.34090909090909099</v>
      </c>
      <c r="M284" s="37">
        <v>1</v>
      </c>
      <c r="N284" s="35"/>
      <c r="O284" s="35"/>
      <c r="P284" s="37">
        <v>2</v>
      </c>
      <c r="Q284" s="37">
        <v>1</v>
      </c>
      <c r="R284" s="37">
        <v>1</v>
      </c>
      <c r="S284" s="37">
        <v>1</v>
      </c>
      <c r="T284" s="37">
        <v>1</v>
      </c>
      <c r="U284" s="39"/>
      <c r="V284" s="37">
        <v>2</v>
      </c>
      <c r="W284" s="38" t="s">
        <v>27</v>
      </c>
      <c r="X284" s="39"/>
      <c r="Y284" s="37">
        <v>2</v>
      </c>
      <c r="Z284" s="38">
        <f t="shared" si="16"/>
        <v>11</v>
      </c>
      <c r="AA284" s="38">
        <f t="shared" si="17"/>
        <v>2</v>
      </c>
      <c r="AB284" s="38" t="s">
        <v>99</v>
      </c>
      <c r="AC284" s="38" t="s">
        <v>257</v>
      </c>
      <c r="AD284" s="37">
        <v>0</v>
      </c>
      <c r="AE284" s="37">
        <v>0</v>
      </c>
      <c r="AF284" s="37">
        <v>0</v>
      </c>
      <c r="AG284" s="37">
        <v>1</v>
      </c>
      <c r="AH284" s="38" t="s">
        <v>258</v>
      </c>
      <c r="AI284" s="37">
        <v>9</v>
      </c>
      <c r="AJ284" s="39"/>
      <c r="AK284" s="38" t="s">
        <v>332</v>
      </c>
      <c r="AL284" s="38">
        <f t="shared" si="18"/>
        <v>1</v>
      </c>
      <c r="AM284" s="38" t="s">
        <v>27</v>
      </c>
      <c r="AN284" s="38" t="s">
        <v>680</v>
      </c>
      <c r="AO284" s="37">
        <v>30</v>
      </c>
      <c r="AP284" s="38" t="s">
        <v>674</v>
      </c>
      <c r="AQ284" s="38" t="s">
        <v>687</v>
      </c>
      <c r="AR284" s="38" t="s">
        <v>27</v>
      </c>
      <c r="AS284" s="38" t="s">
        <v>688</v>
      </c>
      <c r="AT284" s="38" t="s">
        <v>27</v>
      </c>
      <c r="AU284" s="38" t="s">
        <v>27</v>
      </c>
      <c r="AV284" s="38" t="s">
        <v>27</v>
      </c>
      <c r="AW284" s="34"/>
      <c r="AX284" s="34" t="s">
        <v>746</v>
      </c>
      <c r="AY284" s="120">
        <v>1.724</v>
      </c>
      <c r="AZ284" s="62">
        <v>2.16</v>
      </c>
      <c r="BA284" s="50">
        <f t="shared" si="19"/>
        <v>0.79814814814814805</v>
      </c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</row>
    <row r="285" spans="1:89" ht="14.25" customHeight="1" x14ac:dyDescent="0.25">
      <c r="A285" s="37">
        <v>156</v>
      </c>
      <c r="B285" s="38" t="s">
        <v>78</v>
      </c>
      <c r="C285" s="38" t="s">
        <v>26</v>
      </c>
      <c r="D285" s="38" t="s">
        <v>41</v>
      </c>
      <c r="E285" s="38"/>
      <c r="F285" s="38" t="s">
        <v>32</v>
      </c>
      <c r="G285" s="37">
        <v>14</v>
      </c>
      <c r="H285" s="37">
        <v>13</v>
      </c>
      <c r="I285" s="38" t="s">
        <v>121</v>
      </c>
      <c r="J285" s="37">
        <v>8870124178</v>
      </c>
      <c r="K285" s="37">
        <v>0.30769230769230799</v>
      </c>
      <c r="L285" s="37">
        <v>0.15384615384615399</v>
      </c>
      <c r="M285" s="39"/>
      <c r="N285" s="35"/>
      <c r="O285" s="35"/>
      <c r="P285" s="39"/>
      <c r="Q285" s="39"/>
      <c r="R285" s="35">
        <v>1</v>
      </c>
      <c r="S285" s="39"/>
      <c r="T285" s="39"/>
      <c r="U285" s="39"/>
      <c r="V285" s="39"/>
      <c r="W285" s="38" t="s">
        <v>27</v>
      </c>
      <c r="X285" s="47"/>
      <c r="Y285" s="39"/>
      <c r="Z285" s="38">
        <f t="shared" si="16"/>
        <v>1</v>
      </c>
      <c r="AA285" s="38">
        <f t="shared" si="17"/>
        <v>0</v>
      </c>
      <c r="AB285" s="38" t="s">
        <v>89</v>
      </c>
      <c r="AC285" s="38" t="s">
        <v>27</v>
      </c>
      <c r="AD285" s="37">
        <v>0</v>
      </c>
      <c r="AE285" s="37">
        <v>0</v>
      </c>
      <c r="AF285" s="37">
        <v>0</v>
      </c>
      <c r="AG285" s="37">
        <v>0</v>
      </c>
      <c r="AH285" s="38" t="s">
        <v>258</v>
      </c>
      <c r="AI285" s="37">
        <v>9</v>
      </c>
      <c r="AJ285" s="35"/>
      <c r="AK285" s="38" t="s">
        <v>335</v>
      </c>
      <c r="AL285" s="38">
        <f t="shared" si="18"/>
        <v>1</v>
      </c>
      <c r="AM285" s="38" t="s">
        <v>27</v>
      </c>
      <c r="AN285" s="38" t="s">
        <v>673</v>
      </c>
      <c r="AO285" s="37">
        <v>21</v>
      </c>
      <c r="AP285" s="38" t="s">
        <v>677</v>
      </c>
      <c r="AQ285" s="38" t="s">
        <v>693</v>
      </c>
      <c r="AR285" s="38" t="s">
        <v>27</v>
      </c>
      <c r="AS285" s="38" t="s">
        <v>27</v>
      </c>
      <c r="AT285" s="38" t="s">
        <v>27</v>
      </c>
      <c r="AU285" s="38" t="s">
        <v>27</v>
      </c>
      <c r="AV285" s="38" t="s">
        <v>27</v>
      </c>
      <c r="AW285" s="34"/>
      <c r="AX285" s="34" t="s">
        <v>747</v>
      </c>
      <c r="AY285" s="120">
        <v>7.5909999999999993</v>
      </c>
      <c r="AZ285" s="62">
        <v>12.226000000000001</v>
      </c>
      <c r="BA285" s="50">
        <f t="shared" si="19"/>
        <v>0.62088990675609346</v>
      </c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</row>
    <row r="286" spans="1:89" ht="14.25" customHeight="1" x14ac:dyDescent="0.25">
      <c r="A286" s="37">
        <v>172</v>
      </c>
      <c r="B286" s="38" t="s">
        <v>78</v>
      </c>
      <c r="C286" s="38" t="s">
        <v>28</v>
      </c>
      <c r="D286" s="38" t="s">
        <v>41</v>
      </c>
      <c r="E286" s="38"/>
      <c r="F286" s="38" t="s">
        <v>32</v>
      </c>
      <c r="G286" s="37">
        <v>14</v>
      </c>
      <c r="H286" s="37">
        <v>13</v>
      </c>
      <c r="I286" s="38" t="s">
        <v>122</v>
      </c>
      <c r="J286" s="37">
        <v>10184154</v>
      </c>
      <c r="K286" s="37">
        <v>2</v>
      </c>
      <c r="L286" s="37">
        <v>1</v>
      </c>
      <c r="M286" s="35"/>
      <c r="N286" s="35"/>
      <c r="O286" s="35"/>
      <c r="P286" s="35"/>
      <c r="Q286" s="35"/>
      <c r="R286" s="35">
        <v>1</v>
      </c>
      <c r="S286" s="35"/>
      <c r="T286" s="35"/>
      <c r="U286" s="35"/>
      <c r="V286" s="35"/>
      <c r="W286" s="38" t="s">
        <v>27</v>
      </c>
      <c r="X286" s="35"/>
      <c r="Y286" s="35"/>
      <c r="Z286" s="38">
        <f t="shared" si="16"/>
        <v>1</v>
      </c>
      <c r="AA286" s="38">
        <f t="shared" si="17"/>
        <v>0</v>
      </c>
      <c r="AB286" s="38" t="s">
        <v>27</v>
      </c>
      <c r="AC286" s="38" t="s">
        <v>27</v>
      </c>
      <c r="AD286" s="37">
        <v>0</v>
      </c>
      <c r="AE286" s="37">
        <v>0</v>
      </c>
      <c r="AF286" s="37">
        <v>0</v>
      </c>
      <c r="AG286" s="37">
        <v>0</v>
      </c>
      <c r="AH286" s="38" t="s">
        <v>258</v>
      </c>
      <c r="AI286" s="37">
        <v>9</v>
      </c>
      <c r="AJ286" s="35"/>
      <c r="AK286" s="38" t="s">
        <v>305</v>
      </c>
      <c r="AL286" s="38">
        <f t="shared" si="18"/>
        <v>1</v>
      </c>
      <c r="AM286" s="38" t="s">
        <v>27</v>
      </c>
      <c r="AN286" s="38" t="s">
        <v>680</v>
      </c>
      <c r="AO286" s="37">
        <v>25</v>
      </c>
      <c r="AP286" s="38" t="s">
        <v>677</v>
      </c>
      <c r="AQ286" s="38" t="s">
        <v>694</v>
      </c>
      <c r="AR286" s="38" t="s">
        <v>27</v>
      </c>
      <c r="AS286" s="38" t="s">
        <v>27</v>
      </c>
      <c r="AT286" s="38" t="s">
        <v>692</v>
      </c>
      <c r="AU286" s="38" t="s">
        <v>27</v>
      </c>
      <c r="AV286" s="38" t="s">
        <v>27</v>
      </c>
      <c r="AW286" s="34"/>
      <c r="AX286" s="34" t="s">
        <v>746</v>
      </c>
      <c r="AY286" s="120">
        <v>5.8090000000000002</v>
      </c>
      <c r="AZ286" s="62">
        <v>6.4089999999999998</v>
      </c>
      <c r="BA286" s="50">
        <f t="shared" si="19"/>
        <v>0.90638165080355759</v>
      </c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</row>
    <row r="287" spans="1:89" ht="14.25" customHeight="1" x14ac:dyDescent="0.25">
      <c r="A287" s="37">
        <v>188</v>
      </c>
      <c r="B287" s="38" t="s">
        <v>78</v>
      </c>
      <c r="C287" s="38" t="s">
        <v>26</v>
      </c>
      <c r="D287" s="38" t="s">
        <v>41</v>
      </c>
      <c r="E287" s="38"/>
      <c r="F287" s="38" t="s">
        <v>32</v>
      </c>
      <c r="G287" s="37">
        <v>14</v>
      </c>
      <c r="H287" s="37">
        <v>13</v>
      </c>
      <c r="I287" s="38" t="s">
        <v>124</v>
      </c>
      <c r="J287" s="37">
        <v>1391113645</v>
      </c>
      <c r="K287" s="37">
        <v>2</v>
      </c>
      <c r="L287" s="37">
        <v>1</v>
      </c>
      <c r="M287" s="47"/>
      <c r="N287" s="35"/>
      <c r="O287" s="47"/>
      <c r="P287" s="47"/>
      <c r="Q287" s="47"/>
      <c r="R287" s="35">
        <v>1</v>
      </c>
      <c r="S287" s="47"/>
      <c r="T287" s="47"/>
      <c r="U287" s="47"/>
      <c r="V287" s="47"/>
      <c r="W287" s="38" t="s">
        <v>27</v>
      </c>
      <c r="X287" s="47"/>
      <c r="Y287" s="47"/>
      <c r="Z287" s="38">
        <f t="shared" si="16"/>
        <v>1</v>
      </c>
      <c r="AA287" s="38">
        <f t="shared" si="17"/>
        <v>0</v>
      </c>
      <c r="AB287" s="38" t="s">
        <v>27</v>
      </c>
      <c r="AC287" s="38" t="s">
        <v>27</v>
      </c>
      <c r="AD287" s="37">
        <v>0</v>
      </c>
      <c r="AE287" s="37">
        <v>0</v>
      </c>
      <c r="AF287" s="37">
        <v>0</v>
      </c>
      <c r="AG287" s="37">
        <v>0</v>
      </c>
      <c r="AH287" s="38" t="s">
        <v>258</v>
      </c>
      <c r="AI287" s="37">
        <v>9</v>
      </c>
      <c r="AJ287" s="35"/>
      <c r="AK287" s="38" t="s">
        <v>336</v>
      </c>
      <c r="AL287" s="38">
        <f t="shared" si="18"/>
        <v>1</v>
      </c>
      <c r="AM287" s="38" t="s">
        <v>27</v>
      </c>
      <c r="AN287" s="38" t="s">
        <v>680</v>
      </c>
      <c r="AO287" s="37">
        <v>24</v>
      </c>
      <c r="AP287" s="38" t="s">
        <v>677</v>
      </c>
      <c r="AQ287" s="38" t="s">
        <v>691</v>
      </c>
      <c r="AR287" s="38" t="s">
        <v>695</v>
      </c>
      <c r="AS287" s="38" t="s">
        <v>27</v>
      </c>
      <c r="AT287" s="38" t="s">
        <v>692</v>
      </c>
      <c r="AU287" s="38" t="s">
        <v>695</v>
      </c>
      <c r="AV287" s="38" t="s">
        <v>27</v>
      </c>
      <c r="AW287" s="34"/>
      <c r="AX287" s="34" t="s">
        <v>748</v>
      </c>
      <c r="AY287" s="120">
        <v>7.827</v>
      </c>
      <c r="AZ287" s="62">
        <v>9.9150000000000009</v>
      </c>
      <c r="BA287" s="50">
        <f t="shared" si="19"/>
        <v>0.7894099848714069</v>
      </c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</row>
    <row r="288" spans="1:89" ht="14.25" customHeight="1" x14ac:dyDescent="0.25">
      <c r="A288" s="37">
        <v>204</v>
      </c>
      <c r="B288" s="38" t="s">
        <v>78</v>
      </c>
      <c r="C288" s="38" t="s">
        <v>26</v>
      </c>
      <c r="D288" s="38" t="s">
        <v>41</v>
      </c>
      <c r="E288" s="38"/>
      <c r="F288" s="38" t="s">
        <v>32</v>
      </c>
      <c r="G288" s="37">
        <v>14</v>
      </c>
      <c r="H288" s="37">
        <v>13</v>
      </c>
      <c r="I288" s="38" t="s">
        <v>126</v>
      </c>
      <c r="J288" s="37">
        <v>8916155192</v>
      </c>
      <c r="K288" s="37">
        <v>0.46153846153846201</v>
      </c>
      <c r="L288" s="37">
        <v>0.230769230769231</v>
      </c>
      <c r="M288" s="47"/>
      <c r="N288" s="35"/>
      <c r="O288" s="47"/>
      <c r="P288" s="47"/>
      <c r="Q288" s="47"/>
      <c r="R288" s="35">
        <v>1</v>
      </c>
      <c r="S288" s="47"/>
      <c r="T288" s="47"/>
      <c r="U288" s="47"/>
      <c r="V288" s="47"/>
      <c r="W288" s="38" t="s">
        <v>27</v>
      </c>
      <c r="X288" s="47"/>
      <c r="Y288" s="47"/>
      <c r="Z288" s="38">
        <f t="shared" si="16"/>
        <v>1</v>
      </c>
      <c r="AA288" s="38">
        <f t="shared" si="17"/>
        <v>0</v>
      </c>
      <c r="AB288" s="38" t="s">
        <v>765</v>
      </c>
      <c r="AC288" s="38" t="s">
        <v>27</v>
      </c>
      <c r="AD288" s="37">
        <v>0</v>
      </c>
      <c r="AE288" s="37">
        <v>0</v>
      </c>
      <c r="AF288" s="37">
        <v>0</v>
      </c>
      <c r="AG288" s="37">
        <v>0</v>
      </c>
      <c r="AH288" s="38" t="s">
        <v>258</v>
      </c>
      <c r="AI288" s="37">
        <v>9</v>
      </c>
      <c r="AJ288" s="35"/>
      <c r="AK288" s="38" t="s">
        <v>100</v>
      </c>
      <c r="AL288" s="38">
        <f t="shared" si="18"/>
        <v>1</v>
      </c>
      <c r="AM288" s="38" t="s">
        <v>27</v>
      </c>
      <c r="AN288" s="38" t="s">
        <v>680</v>
      </c>
      <c r="AO288" s="37">
        <v>30</v>
      </c>
      <c r="AP288" s="38" t="s">
        <v>677</v>
      </c>
      <c r="AQ288" s="38" t="s">
        <v>697</v>
      </c>
      <c r="AR288" s="38" t="s">
        <v>27</v>
      </c>
      <c r="AS288" s="38" t="s">
        <v>27</v>
      </c>
      <c r="AT288" s="38" t="s">
        <v>27</v>
      </c>
      <c r="AU288" s="38" t="s">
        <v>27</v>
      </c>
      <c r="AV288" s="38" t="s">
        <v>27</v>
      </c>
      <c r="AW288" s="34"/>
      <c r="AX288" s="34" t="s">
        <v>748</v>
      </c>
      <c r="AY288" s="120">
        <v>4.0330000000000004</v>
      </c>
      <c r="AZ288" s="62">
        <v>4.8230000000000004</v>
      </c>
      <c r="BA288" s="50">
        <f t="shared" si="19"/>
        <v>0.83620153431474187</v>
      </c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</row>
    <row r="289" spans="1:87" ht="14.25" customHeight="1" x14ac:dyDescent="0.25">
      <c r="A289" s="37">
        <v>271</v>
      </c>
      <c r="B289" s="38" t="s">
        <v>78</v>
      </c>
      <c r="C289" s="38" t="s">
        <v>26</v>
      </c>
      <c r="D289" s="38" t="s">
        <v>41</v>
      </c>
      <c r="E289" s="38"/>
      <c r="F289" s="38" t="s">
        <v>32</v>
      </c>
      <c r="G289" s="37">
        <v>14</v>
      </c>
      <c r="H289" s="37">
        <v>13</v>
      </c>
      <c r="I289" s="38" t="s">
        <v>134</v>
      </c>
      <c r="J289" s="37">
        <v>828360120</v>
      </c>
      <c r="K289" s="37">
        <v>0.46153846153846201</v>
      </c>
      <c r="L289" s="37">
        <v>0.230769230769231</v>
      </c>
      <c r="M289" s="35"/>
      <c r="N289" s="35"/>
      <c r="O289" s="35"/>
      <c r="P289" s="35"/>
      <c r="Q289" s="35"/>
      <c r="R289" s="35">
        <v>1</v>
      </c>
      <c r="S289" s="35"/>
      <c r="T289" s="35"/>
      <c r="U289" s="35"/>
      <c r="V289" s="35"/>
      <c r="W289" s="38" t="s">
        <v>27</v>
      </c>
      <c r="X289" s="35"/>
      <c r="Y289" s="35"/>
      <c r="Z289" s="38">
        <f t="shared" si="16"/>
        <v>1</v>
      </c>
      <c r="AA289" s="38">
        <f t="shared" si="17"/>
        <v>0</v>
      </c>
      <c r="AB289" s="38" t="s">
        <v>765</v>
      </c>
      <c r="AC289" s="38" t="s">
        <v>27</v>
      </c>
      <c r="AD289" s="37">
        <v>0</v>
      </c>
      <c r="AE289" s="37">
        <v>0</v>
      </c>
      <c r="AF289" s="37">
        <v>0</v>
      </c>
      <c r="AG289" s="37">
        <v>0</v>
      </c>
      <c r="AH289" s="38" t="s">
        <v>258</v>
      </c>
      <c r="AI289" s="37">
        <v>9</v>
      </c>
      <c r="AJ289" s="35"/>
      <c r="AK289" s="38" t="s">
        <v>100</v>
      </c>
      <c r="AL289" s="38">
        <f t="shared" si="18"/>
        <v>1</v>
      </c>
      <c r="AM289" s="38" t="s">
        <v>27</v>
      </c>
      <c r="AN289" s="38" t="s">
        <v>673</v>
      </c>
      <c r="AO289" s="37">
        <v>26</v>
      </c>
      <c r="AP289" s="38" t="s">
        <v>674</v>
      </c>
      <c r="AQ289" s="38" t="s">
        <v>678</v>
      </c>
      <c r="AR289" s="38" t="s">
        <v>27</v>
      </c>
      <c r="AS289" s="38" t="s">
        <v>702</v>
      </c>
      <c r="AT289" s="38" t="s">
        <v>27</v>
      </c>
      <c r="AU289" s="38" t="s">
        <v>27</v>
      </c>
      <c r="AV289" s="38" t="s">
        <v>27</v>
      </c>
      <c r="AW289" s="50"/>
      <c r="AX289" s="34" t="s">
        <v>747</v>
      </c>
      <c r="AY289" s="120">
        <v>11.487</v>
      </c>
      <c r="AZ289" s="62">
        <v>12.831</v>
      </c>
      <c r="BA289" s="50">
        <f t="shared" si="19"/>
        <v>0.89525368248772508</v>
      </c>
      <c r="BB289" s="50"/>
      <c r="BC289" s="50"/>
      <c r="BD289" s="50"/>
      <c r="BE289" s="50"/>
      <c r="BF289" s="50"/>
      <c r="BG289" s="50"/>
      <c r="BH289" s="50"/>
      <c r="BI289" s="50"/>
      <c r="BJ289" s="50"/>
      <c r="BK289" s="50"/>
      <c r="BL289" s="50"/>
      <c r="BM289" s="50"/>
      <c r="BN289" s="50"/>
      <c r="BO289" s="50"/>
      <c r="BP289" s="50"/>
      <c r="BQ289" s="50"/>
      <c r="BR289" s="50"/>
      <c r="BS289" s="50"/>
      <c r="BT289" s="50"/>
      <c r="BU289" s="50"/>
      <c r="BV289" s="50"/>
      <c r="BW289" s="50"/>
      <c r="BX289" s="50"/>
      <c r="BY289" s="50"/>
      <c r="BZ289" s="50"/>
      <c r="CA289" s="50"/>
      <c r="CB289" s="50"/>
      <c r="CC289" s="50"/>
      <c r="CD289" s="50"/>
      <c r="CE289" s="50"/>
      <c r="CF289" s="50"/>
      <c r="CG289" s="50"/>
      <c r="CH289" s="50"/>
      <c r="CI289" s="50"/>
    </row>
    <row r="290" spans="1:87" ht="14.25" customHeight="1" x14ac:dyDescent="0.25">
      <c r="A290" s="37">
        <v>307</v>
      </c>
      <c r="B290" s="38" t="s">
        <v>78</v>
      </c>
      <c r="C290" s="38" t="s">
        <v>28</v>
      </c>
      <c r="D290" s="38" t="s">
        <v>41</v>
      </c>
      <c r="E290" s="38"/>
      <c r="F290" s="38" t="s">
        <v>32</v>
      </c>
      <c r="G290" s="37">
        <v>14</v>
      </c>
      <c r="H290" s="37">
        <v>13</v>
      </c>
      <c r="I290" s="38" t="s">
        <v>140</v>
      </c>
      <c r="J290" s="37">
        <v>79247246103</v>
      </c>
      <c r="K290" s="37">
        <v>0.45454545454545497</v>
      </c>
      <c r="L290" s="37">
        <v>0.22727272727272699</v>
      </c>
      <c r="M290" s="40">
        <v>3</v>
      </c>
      <c r="N290" s="35"/>
      <c r="O290" s="47"/>
      <c r="P290" s="40">
        <v>9</v>
      </c>
      <c r="Q290" s="40">
        <v>6</v>
      </c>
      <c r="R290" s="40">
        <v>1</v>
      </c>
      <c r="S290" s="40">
        <v>6</v>
      </c>
      <c r="T290" s="40">
        <v>1</v>
      </c>
      <c r="U290" s="40">
        <v>2</v>
      </c>
      <c r="V290" s="40">
        <v>1.5</v>
      </c>
      <c r="W290" s="38" t="s">
        <v>27</v>
      </c>
      <c r="X290" s="40">
        <v>1.5</v>
      </c>
      <c r="Y290" s="40">
        <v>5</v>
      </c>
      <c r="Z290" s="38">
        <f t="shared" si="16"/>
        <v>36</v>
      </c>
      <c r="AA290" s="38">
        <f t="shared" si="17"/>
        <v>5</v>
      </c>
      <c r="AB290" s="38" t="s">
        <v>102</v>
      </c>
      <c r="AC290" s="38" t="s">
        <v>27</v>
      </c>
      <c r="AD290" s="37">
        <v>2</v>
      </c>
      <c r="AE290" s="37">
        <v>3</v>
      </c>
      <c r="AF290" s="37">
        <v>1</v>
      </c>
      <c r="AG290" s="37">
        <v>8</v>
      </c>
      <c r="AH290" s="38" t="s">
        <v>258</v>
      </c>
      <c r="AI290" s="37">
        <v>9</v>
      </c>
      <c r="AJ290" s="35"/>
      <c r="AK290" s="38" t="s">
        <v>343</v>
      </c>
      <c r="AL290" s="38">
        <f t="shared" si="18"/>
        <v>1</v>
      </c>
      <c r="AM290" s="38" t="s">
        <v>27</v>
      </c>
      <c r="AN290" s="38" t="s">
        <v>673</v>
      </c>
      <c r="AO290" s="37">
        <v>18</v>
      </c>
      <c r="AP290" s="38" t="s">
        <v>674</v>
      </c>
      <c r="AQ290" s="38" t="s">
        <v>705</v>
      </c>
      <c r="AR290" s="38" t="s">
        <v>27</v>
      </c>
      <c r="AS290" s="38" t="s">
        <v>686</v>
      </c>
      <c r="AT290" s="38" t="s">
        <v>27</v>
      </c>
      <c r="AU290" s="38" t="s">
        <v>27</v>
      </c>
      <c r="AV290" s="38" t="s">
        <v>27</v>
      </c>
      <c r="AW290" s="50"/>
      <c r="AX290" s="34" t="s">
        <v>748</v>
      </c>
      <c r="AY290" s="120">
        <v>11.813000000000001</v>
      </c>
      <c r="AZ290" s="62">
        <v>12.962</v>
      </c>
      <c r="BA290" s="50">
        <f t="shared" si="19"/>
        <v>0.9113562721802192</v>
      </c>
      <c r="BB290" s="50"/>
      <c r="BC290" s="50"/>
      <c r="BD290" s="50"/>
      <c r="BE290" s="50"/>
      <c r="BF290" s="50"/>
      <c r="BG290" s="50"/>
      <c r="BH290" s="50"/>
      <c r="BI290" s="50"/>
      <c r="BJ290" s="50"/>
      <c r="BK290" s="50"/>
      <c r="BL290" s="50"/>
      <c r="BM290" s="50"/>
      <c r="BN290" s="50"/>
      <c r="BO290" s="50"/>
      <c r="BP290" s="50"/>
      <c r="BQ290" s="50"/>
      <c r="BR290" s="50"/>
      <c r="BS290" s="50"/>
      <c r="BT290" s="50"/>
      <c r="BU290" s="50"/>
      <c r="BV290" s="50"/>
      <c r="BW290" s="50"/>
      <c r="BX290" s="50"/>
      <c r="BY290" s="50"/>
      <c r="BZ290" s="50"/>
      <c r="CA290" s="50"/>
      <c r="CB290" s="50"/>
      <c r="CC290" s="50"/>
      <c r="CD290" s="50"/>
      <c r="CE290" s="50"/>
      <c r="CF290" s="50"/>
      <c r="CG290" s="50"/>
      <c r="CH290" s="50"/>
      <c r="CI290" s="50"/>
    </row>
    <row r="291" spans="1:87" ht="14.25" customHeight="1" x14ac:dyDescent="0.25">
      <c r="A291" s="37">
        <v>308</v>
      </c>
      <c r="B291" s="38" t="s">
        <v>78</v>
      </c>
      <c r="C291" s="38" t="s">
        <v>28</v>
      </c>
      <c r="D291" s="38" t="s">
        <v>41</v>
      </c>
      <c r="E291" s="38"/>
      <c r="F291" s="38" t="s">
        <v>32</v>
      </c>
      <c r="G291" s="37">
        <v>14</v>
      </c>
      <c r="H291" s="37">
        <v>13</v>
      </c>
      <c r="I291" s="38" t="s">
        <v>140</v>
      </c>
      <c r="J291" s="37">
        <v>79247246103</v>
      </c>
      <c r="K291" s="37">
        <v>0.45454545454545497</v>
      </c>
      <c r="L291" s="37">
        <v>0.22727272727272699</v>
      </c>
      <c r="M291" s="37">
        <v>3</v>
      </c>
      <c r="N291" s="35"/>
      <c r="O291" s="39"/>
      <c r="P291" s="37">
        <v>9</v>
      </c>
      <c r="Q291" s="37">
        <v>6</v>
      </c>
      <c r="R291" s="40">
        <v>1</v>
      </c>
      <c r="S291" s="37">
        <v>6</v>
      </c>
      <c r="T291" s="37">
        <v>2</v>
      </c>
      <c r="U291" s="37">
        <v>1</v>
      </c>
      <c r="V291" s="37">
        <v>2.5</v>
      </c>
      <c r="W291" s="38" t="s">
        <v>27</v>
      </c>
      <c r="X291" s="37">
        <v>1.5</v>
      </c>
      <c r="Y291" s="37">
        <v>5</v>
      </c>
      <c r="Z291" s="38">
        <f t="shared" si="16"/>
        <v>37</v>
      </c>
      <c r="AA291" s="38">
        <f t="shared" si="17"/>
        <v>5</v>
      </c>
      <c r="AB291" s="38" t="s">
        <v>102</v>
      </c>
      <c r="AC291" s="38" t="s">
        <v>27</v>
      </c>
      <c r="AD291" s="37">
        <v>2</v>
      </c>
      <c r="AE291" s="37">
        <v>3</v>
      </c>
      <c r="AF291" s="37">
        <v>1</v>
      </c>
      <c r="AG291" s="37">
        <v>8</v>
      </c>
      <c r="AH291" s="38" t="s">
        <v>258</v>
      </c>
      <c r="AI291" s="37">
        <v>9</v>
      </c>
      <c r="AJ291" s="35"/>
      <c r="AK291" s="38" t="s">
        <v>343</v>
      </c>
      <c r="AL291" s="38">
        <f t="shared" si="18"/>
        <v>1</v>
      </c>
      <c r="AM291" s="38" t="s">
        <v>27</v>
      </c>
      <c r="AN291" s="38" t="s">
        <v>673</v>
      </c>
      <c r="AO291" s="37">
        <v>18</v>
      </c>
      <c r="AP291" s="38" t="s">
        <v>674</v>
      </c>
      <c r="AQ291" s="38" t="s">
        <v>705</v>
      </c>
      <c r="AR291" s="38" t="s">
        <v>27</v>
      </c>
      <c r="AS291" s="38" t="s">
        <v>686</v>
      </c>
      <c r="AT291" s="38" t="s">
        <v>27</v>
      </c>
      <c r="AU291" s="38" t="s">
        <v>27</v>
      </c>
      <c r="AV291" s="38" t="s">
        <v>27</v>
      </c>
      <c r="AW291" s="50"/>
      <c r="AX291" s="34" t="s">
        <v>747</v>
      </c>
      <c r="AY291" s="120">
        <v>11.813000000000001</v>
      </c>
      <c r="AZ291" s="62">
        <v>18.271000000000001</v>
      </c>
      <c r="BA291" s="50">
        <f t="shared" si="19"/>
        <v>0.64654370313611731</v>
      </c>
      <c r="BB291" s="50"/>
      <c r="BC291" s="50"/>
      <c r="BD291" s="50"/>
      <c r="BE291" s="50"/>
      <c r="BF291" s="50"/>
      <c r="BG291" s="50"/>
      <c r="BH291" s="50"/>
      <c r="BI291" s="50"/>
      <c r="BJ291" s="50"/>
      <c r="BK291" s="50"/>
      <c r="BL291" s="50"/>
      <c r="BM291" s="50"/>
      <c r="BN291" s="50"/>
      <c r="BO291" s="50"/>
      <c r="BP291" s="50"/>
      <c r="BQ291" s="50"/>
      <c r="BR291" s="50"/>
      <c r="BS291" s="50"/>
      <c r="BT291" s="50"/>
      <c r="BU291" s="50"/>
      <c r="BV291" s="50"/>
      <c r="BW291" s="50"/>
      <c r="BX291" s="50"/>
      <c r="BY291" s="50"/>
      <c r="BZ291" s="50"/>
      <c r="CA291" s="50"/>
      <c r="CB291" s="50"/>
      <c r="CC291" s="50"/>
      <c r="CD291" s="50"/>
      <c r="CE291" s="50"/>
      <c r="CF291" s="50"/>
      <c r="CG291" s="50"/>
      <c r="CH291" s="50"/>
      <c r="CI291" s="50"/>
    </row>
    <row r="292" spans="1:87" ht="14.25" customHeight="1" x14ac:dyDescent="0.25">
      <c r="A292" s="37">
        <v>324</v>
      </c>
      <c r="B292" s="38" t="s">
        <v>78</v>
      </c>
      <c r="C292" s="38" t="s">
        <v>26</v>
      </c>
      <c r="D292" s="38" t="s">
        <v>41</v>
      </c>
      <c r="E292" s="38"/>
      <c r="F292" s="38" t="s">
        <v>32</v>
      </c>
      <c r="G292" s="37">
        <v>14</v>
      </c>
      <c r="H292" s="37">
        <v>13</v>
      </c>
      <c r="I292" s="38" t="s">
        <v>142</v>
      </c>
      <c r="J292" s="37">
        <v>8282194225</v>
      </c>
      <c r="K292" s="37">
        <v>0.30769230769230799</v>
      </c>
      <c r="L292" s="37">
        <v>0.15384615384615399</v>
      </c>
      <c r="M292" s="37">
        <v>7</v>
      </c>
      <c r="N292" s="40">
        <v>1</v>
      </c>
      <c r="O292" s="40">
        <v>1</v>
      </c>
      <c r="P292" s="37">
        <v>18</v>
      </c>
      <c r="Q292" s="37">
        <v>11</v>
      </c>
      <c r="R292" s="40">
        <v>1</v>
      </c>
      <c r="S292" s="37">
        <v>11</v>
      </c>
      <c r="T292" s="37">
        <v>1</v>
      </c>
      <c r="U292" s="37">
        <v>2</v>
      </c>
      <c r="V292" s="37">
        <v>5</v>
      </c>
      <c r="W292" s="38" t="s">
        <v>27</v>
      </c>
      <c r="X292" s="37">
        <v>2</v>
      </c>
      <c r="Y292" s="37">
        <v>9</v>
      </c>
      <c r="Z292" s="38">
        <f t="shared" si="16"/>
        <v>69</v>
      </c>
      <c r="AA292" s="38">
        <f t="shared" si="17"/>
        <v>9</v>
      </c>
      <c r="AB292" s="38" t="s">
        <v>89</v>
      </c>
      <c r="AC292" s="38" t="s">
        <v>27</v>
      </c>
      <c r="AD292" s="37">
        <v>10</v>
      </c>
      <c r="AE292" s="37">
        <v>5</v>
      </c>
      <c r="AF292" s="37">
        <v>0</v>
      </c>
      <c r="AG292" s="37">
        <v>18</v>
      </c>
      <c r="AH292" s="38" t="s">
        <v>258</v>
      </c>
      <c r="AI292" s="37">
        <v>9</v>
      </c>
      <c r="AJ292" s="40">
        <v>1</v>
      </c>
      <c r="AK292" s="38" t="s">
        <v>344</v>
      </c>
      <c r="AL292" s="38">
        <f t="shared" si="18"/>
        <v>1</v>
      </c>
      <c r="AM292" s="38" t="s">
        <v>27</v>
      </c>
      <c r="AN292" s="38" t="s">
        <v>680</v>
      </c>
      <c r="AO292" s="37">
        <v>27</v>
      </c>
      <c r="AP292" s="38" t="s">
        <v>677</v>
      </c>
      <c r="AQ292" s="38" t="s">
        <v>691</v>
      </c>
      <c r="AR292" s="38" t="s">
        <v>695</v>
      </c>
      <c r="AS292" s="38" t="s">
        <v>27</v>
      </c>
      <c r="AT292" s="38" t="s">
        <v>692</v>
      </c>
      <c r="AU292" s="38" t="s">
        <v>27</v>
      </c>
      <c r="AV292" s="38" t="s">
        <v>27</v>
      </c>
      <c r="AW292" s="50"/>
      <c r="AX292" s="34" t="s">
        <v>746</v>
      </c>
      <c r="AY292" s="120">
        <v>11.61</v>
      </c>
      <c r="AZ292" s="62">
        <v>12.114000000000001</v>
      </c>
      <c r="BA292" s="50">
        <f t="shared" si="19"/>
        <v>0.9583952451708766</v>
      </c>
      <c r="BB292" s="50"/>
      <c r="BC292" s="50"/>
      <c r="BD292" s="50"/>
      <c r="BE292" s="50"/>
      <c r="BF292" s="50"/>
      <c r="BG292" s="50"/>
      <c r="BH292" s="50"/>
      <c r="BI292" s="50"/>
      <c r="BJ292" s="50"/>
      <c r="BK292" s="50"/>
      <c r="BL292" s="50"/>
      <c r="BM292" s="50"/>
      <c r="BN292" s="50"/>
      <c r="BO292" s="50"/>
      <c r="BP292" s="50"/>
      <c r="BQ292" s="50"/>
      <c r="BR292" s="50"/>
      <c r="BS292" s="50"/>
      <c r="BT292" s="50"/>
      <c r="BU292" s="50"/>
      <c r="BV292" s="50"/>
      <c r="BW292" s="50"/>
      <c r="BX292" s="50"/>
      <c r="BY292" s="50"/>
      <c r="BZ292" s="50"/>
      <c r="CA292" s="50"/>
      <c r="CB292" s="50"/>
      <c r="CC292" s="50"/>
      <c r="CD292" s="50"/>
      <c r="CE292" s="50"/>
      <c r="CF292" s="50"/>
      <c r="CG292" s="50"/>
      <c r="CH292" s="50"/>
      <c r="CI292" s="50"/>
    </row>
    <row r="293" spans="1:87" ht="14.25" customHeight="1" x14ac:dyDescent="0.25">
      <c r="A293" s="37">
        <v>345</v>
      </c>
      <c r="B293" s="38" t="s">
        <v>78</v>
      </c>
      <c r="C293" s="38" t="s">
        <v>28</v>
      </c>
      <c r="D293" s="38" t="s">
        <v>41</v>
      </c>
      <c r="E293" s="38"/>
      <c r="F293" s="38" t="s">
        <v>32</v>
      </c>
      <c r="G293" s="37">
        <v>14</v>
      </c>
      <c r="H293" s="37">
        <v>13</v>
      </c>
      <c r="I293" s="38" t="s">
        <v>146</v>
      </c>
      <c r="J293" s="37">
        <v>94222252116</v>
      </c>
      <c r="K293" s="37">
        <v>0.45454545454545497</v>
      </c>
      <c r="L293" s="37">
        <v>0.22727272727272699</v>
      </c>
      <c r="M293" s="47"/>
      <c r="N293" s="35"/>
      <c r="O293" s="35"/>
      <c r="P293" s="47"/>
      <c r="Q293" s="47"/>
      <c r="R293" s="47">
        <v>1</v>
      </c>
      <c r="S293" s="47"/>
      <c r="T293" s="47"/>
      <c r="U293" s="35"/>
      <c r="V293" s="47"/>
      <c r="W293" s="38" t="s">
        <v>27</v>
      </c>
      <c r="X293" s="47"/>
      <c r="Y293" s="47"/>
      <c r="Z293" s="38">
        <f t="shared" si="16"/>
        <v>1</v>
      </c>
      <c r="AA293" s="38">
        <f t="shared" si="17"/>
        <v>0</v>
      </c>
      <c r="AB293" s="38" t="s">
        <v>102</v>
      </c>
      <c r="AC293" s="38" t="s">
        <v>27</v>
      </c>
      <c r="AD293" s="37">
        <v>0</v>
      </c>
      <c r="AE293" s="37">
        <v>0</v>
      </c>
      <c r="AF293" s="37">
        <v>0</v>
      </c>
      <c r="AG293" s="37">
        <v>0</v>
      </c>
      <c r="AH293" s="38" t="s">
        <v>258</v>
      </c>
      <c r="AI293" s="37">
        <v>9</v>
      </c>
      <c r="AJ293" s="35"/>
      <c r="AK293" s="38" t="s">
        <v>319</v>
      </c>
      <c r="AL293" s="38">
        <f t="shared" si="18"/>
        <v>1</v>
      </c>
      <c r="AM293" s="38" t="s">
        <v>27</v>
      </c>
      <c r="AN293" s="38" t="s">
        <v>680</v>
      </c>
      <c r="AO293" s="37">
        <v>36</v>
      </c>
      <c r="AP293" s="38" t="s">
        <v>677</v>
      </c>
      <c r="AQ293" s="38" t="s">
        <v>707</v>
      </c>
      <c r="AR293" s="38" t="s">
        <v>27</v>
      </c>
      <c r="AS293" s="38" t="s">
        <v>708</v>
      </c>
      <c r="AT293" s="38" t="s">
        <v>27</v>
      </c>
      <c r="AU293" s="38" t="s">
        <v>27</v>
      </c>
      <c r="AV293" s="38" t="s">
        <v>27</v>
      </c>
      <c r="AW293" s="50"/>
      <c r="AX293" s="34" t="s">
        <v>748</v>
      </c>
      <c r="AY293" s="120">
        <v>2.5779999999999998</v>
      </c>
      <c r="AZ293" s="62">
        <v>5.4910000000000005</v>
      </c>
      <c r="BA293" s="50">
        <f t="shared" si="19"/>
        <v>0.46949553815334177</v>
      </c>
      <c r="BB293" s="50"/>
      <c r="BC293" s="50"/>
      <c r="BD293" s="50"/>
      <c r="BE293" s="50"/>
      <c r="BF293" s="50"/>
      <c r="BG293" s="50"/>
      <c r="BH293" s="50"/>
      <c r="BI293" s="50"/>
      <c r="BJ293" s="50"/>
      <c r="BK293" s="50"/>
      <c r="BL293" s="50"/>
      <c r="BM293" s="50"/>
      <c r="BN293" s="50"/>
      <c r="BO293" s="50"/>
      <c r="BP293" s="50"/>
      <c r="BQ293" s="50"/>
      <c r="BR293" s="50"/>
      <c r="BS293" s="50"/>
      <c r="BT293" s="50"/>
      <c r="BU293" s="50"/>
      <c r="BV293" s="50"/>
      <c r="BW293" s="50"/>
      <c r="BX293" s="50"/>
      <c r="BY293" s="50"/>
      <c r="BZ293" s="50"/>
      <c r="CA293" s="50"/>
      <c r="CB293" s="50"/>
      <c r="CC293" s="50"/>
      <c r="CD293" s="50"/>
      <c r="CE293" s="50"/>
      <c r="CF293" s="50"/>
      <c r="CG293" s="50"/>
      <c r="CH293" s="50"/>
      <c r="CI293" s="50"/>
    </row>
    <row r="294" spans="1:87" ht="14.25" customHeight="1" x14ac:dyDescent="0.25">
      <c r="A294" s="37">
        <v>361</v>
      </c>
      <c r="B294" s="38" t="s">
        <v>78</v>
      </c>
      <c r="C294" s="38" t="s">
        <v>26</v>
      </c>
      <c r="D294" s="38" t="s">
        <v>41</v>
      </c>
      <c r="E294" s="38"/>
      <c r="F294" s="38" t="s">
        <v>32</v>
      </c>
      <c r="G294" s="37">
        <v>14</v>
      </c>
      <c r="H294" s="37">
        <v>13</v>
      </c>
      <c r="I294" s="38" t="s">
        <v>147</v>
      </c>
      <c r="J294" s="37">
        <v>84463153</v>
      </c>
      <c r="K294" s="37">
        <v>2</v>
      </c>
      <c r="L294" s="37">
        <v>1</v>
      </c>
      <c r="M294" s="47"/>
      <c r="N294" s="35"/>
      <c r="O294" s="35"/>
      <c r="P294" s="47"/>
      <c r="Q294" s="47"/>
      <c r="R294" s="47">
        <v>1</v>
      </c>
      <c r="S294" s="47"/>
      <c r="T294" s="47"/>
      <c r="U294" s="47"/>
      <c r="V294" s="47"/>
      <c r="W294" s="38" t="s">
        <v>27</v>
      </c>
      <c r="X294" s="35"/>
      <c r="Y294" s="47"/>
      <c r="Z294" s="38">
        <f t="shared" si="16"/>
        <v>1</v>
      </c>
      <c r="AA294" s="38">
        <f t="shared" si="17"/>
        <v>0</v>
      </c>
      <c r="AB294" s="38" t="s">
        <v>27</v>
      </c>
      <c r="AC294" s="38" t="s">
        <v>27</v>
      </c>
      <c r="AD294" s="37">
        <v>0</v>
      </c>
      <c r="AE294" s="37">
        <v>0</v>
      </c>
      <c r="AF294" s="37">
        <v>0</v>
      </c>
      <c r="AG294" s="37">
        <v>0</v>
      </c>
      <c r="AH294" s="38" t="s">
        <v>258</v>
      </c>
      <c r="AI294" s="37">
        <v>9</v>
      </c>
      <c r="AJ294" s="35"/>
      <c r="AK294" s="38" t="s">
        <v>345</v>
      </c>
      <c r="AL294" s="38">
        <f t="shared" si="18"/>
        <v>1</v>
      </c>
      <c r="AM294" s="38" t="s">
        <v>27</v>
      </c>
      <c r="AN294" s="38" t="s">
        <v>680</v>
      </c>
      <c r="AO294" s="37">
        <v>26</v>
      </c>
      <c r="AP294" s="38" t="s">
        <v>677</v>
      </c>
      <c r="AQ294" s="38" t="s">
        <v>709</v>
      </c>
      <c r="AR294" s="38" t="s">
        <v>27</v>
      </c>
      <c r="AS294" s="38" t="s">
        <v>27</v>
      </c>
      <c r="AT294" s="38" t="s">
        <v>692</v>
      </c>
      <c r="AU294" s="38" t="s">
        <v>695</v>
      </c>
      <c r="AV294" s="38" t="s">
        <v>27</v>
      </c>
      <c r="AW294" s="50"/>
      <c r="AX294" s="34" t="s">
        <v>746</v>
      </c>
      <c r="AY294" s="120">
        <v>3.7389999999999999</v>
      </c>
      <c r="AZ294" s="62">
        <v>16.596</v>
      </c>
      <c r="BA294" s="50">
        <f t="shared" si="19"/>
        <v>0.22529525186791996</v>
      </c>
      <c r="BB294" s="50"/>
      <c r="BC294" s="50"/>
      <c r="BD294" s="50"/>
      <c r="BE294" s="50"/>
      <c r="BF294" s="50"/>
      <c r="BG294" s="50"/>
      <c r="BH294" s="50"/>
      <c r="BI294" s="50"/>
      <c r="BJ294" s="50"/>
      <c r="BK294" s="50"/>
      <c r="BL294" s="50"/>
      <c r="BM294" s="50"/>
      <c r="BN294" s="50"/>
      <c r="BO294" s="50"/>
      <c r="BP294" s="50"/>
      <c r="BQ294" s="50"/>
      <c r="BR294" s="50"/>
      <c r="BS294" s="50"/>
      <c r="BT294" s="50"/>
      <c r="BU294" s="50"/>
      <c r="BV294" s="50"/>
      <c r="BW294" s="50"/>
      <c r="BX294" s="50"/>
      <c r="BY294" s="50"/>
      <c r="BZ294" s="50"/>
      <c r="CA294" s="50"/>
      <c r="CB294" s="50"/>
      <c r="CC294" s="50"/>
      <c r="CD294" s="50"/>
      <c r="CE294" s="50"/>
      <c r="CF294" s="50"/>
      <c r="CG294" s="50"/>
      <c r="CH294" s="50"/>
      <c r="CI294" s="50"/>
    </row>
    <row r="295" spans="1:87" ht="14.25" customHeight="1" x14ac:dyDescent="0.25">
      <c r="A295" s="37">
        <v>393</v>
      </c>
      <c r="B295" s="38" t="s">
        <v>78</v>
      </c>
      <c r="C295" s="38" t="s">
        <v>26</v>
      </c>
      <c r="D295" s="38" t="s">
        <v>41</v>
      </c>
      <c r="E295" s="38"/>
      <c r="F295" s="38" t="s">
        <v>32</v>
      </c>
      <c r="G295" s="37">
        <v>14</v>
      </c>
      <c r="H295" s="37">
        <v>13</v>
      </c>
      <c r="I295" s="38" t="s">
        <v>81</v>
      </c>
      <c r="J295" s="37">
        <v>9591241137</v>
      </c>
      <c r="K295" s="37">
        <v>0.46153846153846201</v>
      </c>
      <c r="L295" s="37">
        <v>0.230769230769231</v>
      </c>
      <c r="M295" s="40">
        <v>2</v>
      </c>
      <c r="N295" s="47"/>
      <c r="O295" s="47"/>
      <c r="P295" s="40">
        <v>4</v>
      </c>
      <c r="Q295" s="40">
        <v>2</v>
      </c>
      <c r="R295" s="40">
        <v>1</v>
      </c>
      <c r="S295" s="40">
        <v>2</v>
      </c>
      <c r="T295" s="40">
        <v>1</v>
      </c>
      <c r="U295" s="47"/>
      <c r="V295" s="40">
        <v>1</v>
      </c>
      <c r="W295" s="38" t="s">
        <v>27</v>
      </c>
      <c r="X295" s="47"/>
      <c r="Y295" s="40">
        <v>1</v>
      </c>
      <c r="Z295" s="38">
        <f t="shared" si="16"/>
        <v>14</v>
      </c>
      <c r="AA295" s="38">
        <f t="shared" si="17"/>
        <v>1</v>
      </c>
      <c r="AB295" s="38" t="s">
        <v>765</v>
      </c>
      <c r="AC295" s="38" t="s">
        <v>27</v>
      </c>
      <c r="AD295" s="37">
        <v>0</v>
      </c>
      <c r="AE295" s="37">
        <v>1</v>
      </c>
      <c r="AF295" s="37">
        <v>0</v>
      </c>
      <c r="AG295" s="37">
        <v>3</v>
      </c>
      <c r="AH295" s="38" t="s">
        <v>258</v>
      </c>
      <c r="AI295" s="37">
        <v>9</v>
      </c>
      <c r="AJ295" s="47"/>
      <c r="AK295" s="38" t="s">
        <v>347</v>
      </c>
      <c r="AL295" s="38">
        <f t="shared" si="18"/>
        <v>1</v>
      </c>
      <c r="AM295" s="38" t="s">
        <v>27</v>
      </c>
      <c r="AN295" s="38" t="s">
        <v>673</v>
      </c>
      <c r="AO295" s="37">
        <v>26</v>
      </c>
      <c r="AP295" s="38" t="s">
        <v>674</v>
      </c>
      <c r="AQ295" s="38" t="s">
        <v>675</v>
      </c>
      <c r="AR295" s="38" t="s">
        <v>27</v>
      </c>
      <c r="AS295" s="38" t="s">
        <v>676</v>
      </c>
      <c r="AT295" s="38" t="s">
        <v>27</v>
      </c>
      <c r="AU295" s="38" t="s">
        <v>27</v>
      </c>
      <c r="AV295" s="38" t="s">
        <v>27</v>
      </c>
      <c r="AX295" s="34" t="s">
        <v>747</v>
      </c>
      <c r="AY295" s="120">
        <v>7.5359999999999996</v>
      </c>
      <c r="AZ295" s="62">
        <v>8.947000000000001</v>
      </c>
      <c r="BA295" s="50">
        <f t="shared" si="19"/>
        <v>0.84229350620319643</v>
      </c>
    </row>
    <row r="296" spans="1:87" ht="14.25" customHeight="1" x14ac:dyDescent="0.25">
      <c r="A296" s="37">
        <v>426</v>
      </c>
      <c r="B296" s="38" t="s">
        <v>78</v>
      </c>
      <c r="C296" s="38" t="s">
        <v>26</v>
      </c>
      <c r="D296" s="38" t="s">
        <v>41</v>
      </c>
      <c r="E296" s="38"/>
      <c r="F296" s="38" t="s">
        <v>32</v>
      </c>
      <c r="G296" s="37">
        <v>14</v>
      </c>
      <c r="H296" s="37">
        <v>13</v>
      </c>
      <c r="I296" s="38" t="s">
        <v>88</v>
      </c>
      <c r="J296" s="37">
        <v>217831744</v>
      </c>
      <c r="K296" s="37">
        <v>0.46153846153846201</v>
      </c>
      <c r="L296" s="37">
        <v>0.230769230769231</v>
      </c>
      <c r="M296" s="39"/>
      <c r="N296" s="35"/>
      <c r="O296" s="35"/>
      <c r="P296" s="39"/>
      <c r="Q296" s="39"/>
      <c r="R296" s="35">
        <v>1</v>
      </c>
      <c r="S296" s="39"/>
      <c r="T296" s="39"/>
      <c r="U296" s="39"/>
      <c r="V296" s="39"/>
      <c r="W296" s="38" t="s">
        <v>27</v>
      </c>
      <c r="X296" s="39"/>
      <c r="Y296" s="39"/>
      <c r="Z296" s="38">
        <f t="shared" si="16"/>
        <v>1</v>
      </c>
      <c r="AA296" s="38">
        <f t="shared" si="17"/>
        <v>0</v>
      </c>
      <c r="AB296" s="38" t="s">
        <v>765</v>
      </c>
      <c r="AC296" s="38" t="s">
        <v>27</v>
      </c>
      <c r="AD296" s="37">
        <v>0</v>
      </c>
      <c r="AE296" s="37">
        <v>0</v>
      </c>
      <c r="AF296" s="37">
        <v>0</v>
      </c>
      <c r="AG296" s="37">
        <v>0</v>
      </c>
      <c r="AH296" s="38" t="s">
        <v>258</v>
      </c>
      <c r="AI296" s="37">
        <v>9</v>
      </c>
      <c r="AJ296" s="35"/>
      <c r="AK296" s="38" t="s">
        <v>350</v>
      </c>
      <c r="AL296" s="38">
        <f t="shared" si="18"/>
        <v>1</v>
      </c>
      <c r="AM296" s="38" t="s">
        <v>27</v>
      </c>
      <c r="AN296" s="38" t="s">
        <v>673</v>
      </c>
      <c r="AO296" s="37">
        <v>24</v>
      </c>
      <c r="AP296" s="38" t="s">
        <v>677</v>
      </c>
      <c r="AQ296" s="38" t="s">
        <v>679</v>
      </c>
      <c r="AR296" s="38" t="s">
        <v>27</v>
      </c>
      <c r="AS296" s="38" t="s">
        <v>27</v>
      </c>
      <c r="AT296" s="38" t="s">
        <v>27</v>
      </c>
      <c r="AU296" s="38" t="s">
        <v>27</v>
      </c>
      <c r="AV296" s="38" t="s">
        <v>27</v>
      </c>
      <c r="AX296" s="34" t="s">
        <v>747</v>
      </c>
      <c r="AY296" s="120">
        <v>3.383</v>
      </c>
      <c r="AZ296" s="62">
        <v>17.709</v>
      </c>
      <c r="BA296" s="50">
        <f t="shared" si="19"/>
        <v>0.19103280817663335</v>
      </c>
    </row>
    <row r="297" spans="1:87" ht="14.25" customHeight="1" x14ac:dyDescent="0.25">
      <c r="A297" s="37">
        <v>442</v>
      </c>
      <c r="B297" s="38" t="s">
        <v>78</v>
      </c>
      <c r="C297" s="38" t="s">
        <v>26</v>
      </c>
      <c r="D297" s="38" t="s">
        <v>41</v>
      </c>
      <c r="E297" s="38"/>
      <c r="F297" s="38" t="s">
        <v>32</v>
      </c>
      <c r="G297" s="37">
        <v>14</v>
      </c>
      <c r="H297" s="37">
        <v>13</v>
      </c>
      <c r="I297" s="38" t="s">
        <v>150</v>
      </c>
      <c r="J297" s="37">
        <v>82135906</v>
      </c>
      <c r="K297" s="37">
        <v>0.30769230769230799</v>
      </c>
      <c r="L297" s="37">
        <v>0.15384615384615399</v>
      </c>
      <c r="M297" s="47"/>
      <c r="N297" s="35"/>
      <c r="O297" s="35"/>
      <c r="P297" s="47"/>
      <c r="Q297" s="47"/>
      <c r="R297" s="35">
        <v>1</v>
      </c>
      <c r="S297" s="47"/>
      <c r="T297" s="47"/>
      <c r="U297" s="35"/>
      <c r="V297" s="35"/>
      <c r="W297" s="38" t="s">
        <v>27</v>
      </c>
      <c r="X297" s="35"/>
      <c r="Y297" s="35"/>
      <c r="Z297" s="38">
        <f t="shared" si="16"/>
        <v>1</v>
      </c>
      <c r="AA297" s="38">
        <f t="shared" si="17"/>
        <v>0</v>
      </c>
      <c r="AB297" s="38" t="s">
        <v>89</v>
      </c>
      <c r="AC297" s="38" t="s">
        <v>27</v>
      </c>
      <c r="AD297" s="37">
        <v>0</v>
      </c>
      <c r="AE297" s="37">
        <v>0</v>
      </c>
      <c r="AF297" s="37">
        <v>0</v>
      </c>
      <c r="AG297" s="37">
        <v>0</v>
      </c>
      <c r="AH297" s="38" t="s">
        <v>258</v>
      </c>
      <c r="AI297" s="37">
        <v>9</v>
      </c>
      <c r="AJ297" s="35"/>
      <c r="AK297" s="38" t="s">
        <v>319</v>
      </c>
      <c r="AL297" s="38">
        <f t="shared" si="18"/>
        <v>1</v>
      </c>
      <c r="AM297" s="38" t="s">
        <v>27</v>
      </c>
      <c r="AN297" s="38" t="s">
        <v>680</v>
      </c>
      <c r="AO297" s="37">
        <v>34</v>
      </c>
      <c r="AP297" s="38" t="s">
        <v>677</v>
      </c>
      <c r="AQ297" s="38" t="s">
        <v>712</v>
      </c>
      <c r="AR297" s="38" t="s">
        <v>27</v>
      </c>
      <c r="AS297" s="38" t="s">
        <v>713</v>
      </c>
      <c r="AT297" s="38" t="s">
        <v>27</v>
      </c>
      <c r="AU297" s="38" t="s">
        <v>27</v>
      </c>
      <c r="AV297" s="38" t="s">
        <v>27</v>
      </c>
      <c r="AX297" s="34" t="s">
        <v>748</v>
      </c>
      <c r="AY297" s="120">
        <v>3.774</v>
      </c>
      <c r="AZ297" s="62">
        <v>10.297000000000001</v>
      </c>
      <c r="BA297" s="50">
        <f t="shared" si="19"/>
        <v>0.36651451879188113</v>
      </c>
    </row>
    <row r="298" spans="1:87" ht="14.25" customHeight="1" x14ac:dyDescent="0.25">
      <c r="A298" s="37">
        <v>458</v>
      </c>
      <c r="B298" s="38" t="s">
        <v>78</v>
      </c>
      <c r="C298" s="38" t="s">
        <v>28</v>
      </c>
      <c r="D298" s="38" t="s">
        <v>41</v>
      </c>
      <c r="E298" s="38"/>
      <c r="F298" s="38" t="s">
        <v>32</v>
      </c>
      <c r="G298" s="37">
        <v>14</v>
      </c>
      <c r="H298" s="37">
        <v>13</v>
      </c>
      <c r="I298" s="38" t="s">
        <v>152</v>
      </c>
      <c r="J298" s="37">
        <v>792288984</v>
      </c>
      <c r="K298" s="37">
        <v>0.45454545454545497</v>
      </c>
      <c r="L298" s="37">
        <v>0.22727272727272699</v>
      </c>
      <c r="M298" s="40">
        <v>5</v>
      </c>
      <c r="N298" s="35"/>
      <c r="O298" s="35"/>
      <c r="P298" s="40">
        <v>19</v>
      </c>
      <c r="Q298" s="40">
        <v>14</v>
      </c>
      <c r="R298" s="40">
        <v>2</v>
      </c>
      <c r="S298" s="40">
        <v>14</v>
      </c>
      <c r="T298" s="40">
        <v>1</v>
      </c>
      <c r="U298" s="40">
        <v>2</v>
      </c>
      <c r="V298" s="40">
        <v>3</v>
      </c>
      <c r="W298" s="38" t="s">
        <v>27</v>
      </c>
      <c r="X298" s="40">
        <v>1</v>
      </c>
      <c r="Y298" s="40">
        <v>6</v>
      </c>
      <c r="Z298" s="38">
        <f t="shared" si="16"/>
        <v>67</v>
      </c>
      <c r="AA298" s="38">
        <f t="shared" si="17"/>
        <v>6</v>
      </c>
      <c r="AB298" s="38" t="s">
        <v>102</v>
      </c>
      <c r="AC298" s="38" t="s">
        <v>27</v>
      </c>
      <c r="AD298" s="37">
        <v>6</v>
      </c>
      <c r="AE298" s="37">
        <v>8</v>
      </c>
      <c r="AF298" s="37">
        <v>0</v>
      </c>
      <c r="AG298" s="37">
        <v>17</v>
      </c>
      <c r="AH298" s="38" t="s">
        <v>258</v>
      </c>
      <c r="AI298" s="37">
        <v>9</v>
      </c>
      <c r="AJ298" s="40">
        <v>1</v>
      </c>
      <c r="AK298" s="38" t="s">
        <v>351</v>
      </c>
      <c r="AL298" s="38">
        <f t="shared" si="18"/>
        <v>1</v>
      </c>
      <c r="AM298" s="38" t="s">
        <v>27</v>
      </c>
      <c r="AN298" s="38" t="s">
        <v>673</v>
      </c>
      <c r="AO298" s="37">
        <v>23</v>
      </c>
      <c r="AP298" s="38" t="s">
        <v>677</v>
      </c>
      <c r="AQ298" s="38" t="s">
        <v>714</v>
      </c>
      <c r="AR298" s="38" t="s">
        <v>695</v>
      </c>
      <c r="AS298" s="38" t="s">
        <v>27</v>
      </c>
      <c r="AT298" s="38" t="s">
        <v>27</v>
      </c>
      <c r="AU298" s="38" t="s">
        <v>27</v>
      </c>
      <c r="AV298" s="38" t="s">
        <v>27</v>
      </c>
      <c r="AX298" s="34" t="s">
        <v>746</v>
      </c>
      <c r="AY298">
        <v>4.0419999999999998</v>
      </c>
      <c r="AZ298" s="62">
        <v>13.013</v>
      </c>
      <c r="BA298" s="50">
        <f t="shared" si="19"/>
        <v>0.31061246445861829</v>
      </c>
    </row>
    <row r="299" spans="1:87" ht="14.25" customHeight="1" x14ac:dyDescent="0.25">
      <c r="A299" s="37">
        <v>500</v>
      </c>
      <c r="B299" s="38" t="s">
        <v>78</v>
      </c>
      <c r="C299" s="38" t="s">
        <v>28</v>
      </c>
      <c r="D299" s="38" t="s">
        <v>41</v>
      </c>
      <c r="E299" s="38"/>
      <c r="F299" s="38" t="s">
        <v>32</v>
      </c>
      <c r="G299" s="37">
        <v>14</v>
      </c>
      <c r="H299" s="37">
        <v>13</v>
      </c>
      <c r="I299" s="38" t="s">
        <v>165</v>
      </c>
      <c r="J299" s="37">
        <v>1412134207</v>
      </c>
      <c r="K299" s="37">
        <v>2</v>
      </c>
      <c r="L299" s="37">
        <v>1</v>
      </c>
      <c r="M299" s="40">
        <v>1</v>
      </c>
      <c r="N299" s="35"/>
      <c r="O299" s="35"/>
      <c r="P299" s="40">
        <v>1</v>
      </c>
      <c r="Q299" s="35"/>
      <c r="R299" s="40">
        <v>2</v>
      </c>
      <c r="S299" s="35"/>
      <c r="T299" s="40">
        <v>1</v>
      </c>
      <c r="U299" s="35"/>
      <c r="V299" s="35"/>
      <c r="W299" s="38" t="s">
        <v>27</v>
      </c>
      <c r="X299" s="35"/>
      <c r="Y299" s="35"/>
      <c r="Z299" s="38">
        <f t="shared" si="16"/>
        <v>5</v>
      </c>
      <c r="AA299" s="38">
        <f t="shared" si="17"/>
        <v>0</v>
      </c>
      <c r="AB299" s="38" t="s">
        <v>27</v>
      </c>
      <c r="AC299" s="38" t="s">
        <v>27</v>
      </c>
      <c r="AD299" s="37">
        <v>4</v>
      </c>
      <c r="AE299" s="37">
        <v>0</v>
      </c>
      <c r="AF299" s="37">
        <v>0</v>
      </c>
      <c r="AG299" s="37">
        <v>6</v>
      </c>
      <c r="AH299" s="38" t="s">
        <v>258</v>
      </c>
      <c r="AI299" s="37">
        <v>9</v>
      </c>
      <c r="AJ299" s="35"/>
      <c r="AK299" s="38" t="s">
        <v>353</v>
      </c>
      <c r="AL299" s="38">
        <f t="shared" si="18"/>
        <v>1</v>
      </c>
      <c r="AM299" s="38" t="s">
        <v>27</v>
      </c>
      <c r="AN299" s="38" t="s">
        <v>680</v>
      </c>
      <c r="AO299" s="37">
        <v>25</v>
      </c>
      <c r="AP299" s="38" t="s">
        <v>677</v>
      </c>
      <c r="AQ299" s="38" t="s">
        <v>705</v>
      </c>
      <c r="AR299" s="38" t="s">
        <v>27</v>
      </c>
      <c r="AS299" s="38" t="s">
        <v>27</v>
      </c>
      <c r="AT299" s="38" t="s">
        <v>27</v>
      </c>
      <c r="AU299" s="38" t="s">
        <v>27</v>
      </c>
      <c r="AV299" s="38" t="s">
        <v>27</v>
      </c>
      <c r="AX299" s="34" t="s">
        <v>747</v>
      </c>
      <c r="AY299">
        <v>3.5190000000000001</v>
      </c>
      <c r="AZ299" s="62">
        <v>6.4690000000000003</v>
      </c>
      <c r="BA299" s="50">
        <f t="shared" si="19"/>
        <v>0.54397897665790695</v>
      </c>
    </row>
    <row r="300" spans="1:87" ht="14.25" customHeight="1" x14ac:dyDescent="0.25">
      <c r="A300" s="37">
        <v>520</v>
      </c>
      <c r="B300" s="38" t="s">
        <v>78</v>
      </c>
      <c r="C300" s="38" t="s">
        <v>28</v>
      </c>
      <c r="D300" s="38" t="s">
        <v>41</v>
      </c>
      <c r="E300" s="38"/>
      <c r="F300" s="38" t="s">
        <v>32</v>
      </c>
      <c r="G300" s="37">
        <v>14</v>
      </c>
      <c r="H300" s="37">
        <v>13</v>
      </c>
      <c r="I300" s="38" t="s">
        <v>169</v>
      </c>
      <c r="J300" s="37">
        <v>178114327</v>
      </c>
      <c r="K300" s="37">
        <v>0.68181818181818199</v>
      </c>
      <c r="L300" s="37">
        <v>0.34090909090909099</v>
      </c>
      <c r="M300" s="39"/>
      <c r="N300" s="35"/>
      <c r="O300" s="35"/>
      <c r="P300" s="39"/>
      <c r="Q300" s="39"/>
      <c r="R300" s="35">
        <v>1</v>
      </c>
      <c r="S300" s="39"/>
      <c r="T300" s="39"/>
      <c r="U300" s="39"/>
      <c r="V300" s="35"/>
      <c r="W300" s="38" t="s">
        <v>27</v>
      </c>
      <c r="X300" s="35"/>
      <c r="Y300" s="39"/>
      <c r="Z300" s="38">
        <f t="shared" si="16"/>
        <v>1</v>
      </c>
      <c r="AA300" s="38">
        <f t="shared" si="17"/>
        <v>0</v>
      </c>
      <c r="AB300" s="38" t="s">
        <v>99</v>
      </c>
      <c r="AC300" s="38" t="s">
        <v>27</v>
      </c>
      <c r="AD300" s="37">
        <v>0</v>
      </c>
      <c r="AE300" s="37">
        <v>0</v>
      </c>
      <c r="AF300" s="37">
        <v>0</v>
      </c>
      <c r="AG300" s="37">
        <v>0</v>
      </c>
      <c r="AH300" s="38" t="s">
        <v>258</v>
      </c>
      <c r="AI300" s="37">
        <v>9</v>
      </c>
      <c r="AJ300" s="35"/>
      <c r="AK300" s="38" t="s">
        <v>354</v>
      </c>
      <c r="AL300" s="38">
        <f t="shared" si="18"/>
        <v>1</v>
      </c>
      <c r="AM300" s="38" t="s">
        <v>27</v>
      </c>
      <c r="AN300" s="38" t="s">
        <v>680</v>
      </c>
      <c r="AO300" s="37">
        <v>31</v>
      </c>
      <c r="AP300" s="38" t="s">
        <v>677</v>
      </c>
      <c r="AQ300" s="38" t="s">
        <v>694</v>
      </c>
      <c r="AR300" s="38" t="s">
        <v>27</v>
      </c>
      <c r="AS300" s="38" t="s">
        <v>27</v>
      </c>
      <c r="AT300" s="38" t="s">
        <v>692</v>
      </c>
      <c r="AU300" s="38" t="s">
        <v>27</v>
      </c>
      <c r="AV300" s="38" t="s">
        <v>27</v>
      </c>
      <c r="AX300" s="34" t="s">
        <v>747</v>
      </c>
      <c r="AY300">
        <v>10.379000000000001</v>
      </c>
      <c r="AZ300" s="62">
        <v>12.787000000000001</v>
      </c>
      <c r="BA300" s="50">
        <f t="shared" si="19"/>
        <v>0.81168374129975762</v>
      </c>
    </row>
    <row r="301" spans="1:87" ht="14.25" customHeight="1" x14ac:dyDescent="0.25">
      <c r="A301" s="37">
        <v>536</v>
      </c>
      <c r="B301" s="38" t="s">
        <v>78</v>
      </c>
      <c r="C301" s="38" t="s">
        <v>28</v>
      </c>
      <c r="D301" s="38" t="s">
        <v>41</v>
      </c>
      <c r="E301" s="38"/>
      <c r="F301" s="38" t="s">
        <v>32</v>
      </c>
      <c r="G301" s="37">
        <v>14</v>
      </c>
      <c r="H301" s="37">
        <v>13</v>
      </c>
      <c r="I301" s="38" t="s">
        <v>171</v>
      </c>
      <c r="J301" s="37">
        <v>8518124088</v>
      </c>
      <c r="K301" s="37">
        <v>2</v>
      </c>
      <c r="L301" s="37">
        <v>1</v>
      </c>
      <c r="M301" s="35"/>
      <c r="N301" s="35"/>
      <c r="O301" s="35"/>
      <c r="P301" s="35"/>
      <c r="Q301" s="35"/>
      <c r="R301" s="35">
        <v>1</v>
      </c>
      <c r="S301" s="35"/>
      <c r="T301" s="35"/>
      <c r="U301" s="35"/>
      <c r="V301" s="35"/>
      <c r="W301" s="38" t="s">
        <v>27</v>
      </c>
      <c r="X301" s="35"/>
      <c r="Y301" s="35"/>
      <c r="Z301" s="38">
        <f t="shared" si="16"/>
        <v>1</v>
      </c>
      <c r="AA301" s="38">
        <f t="shared" si="17"/>
        <v>0</v>
      </c>
      <c r="AB301" s="38" t="s">
        <v>27</v>
      </c>
      <c r="AC301" s="38" t="s">
        <v>27</v>
      </c>
      <c r="AD301" s="37">
        <v>0</v>
      </c>
      <c r="AE301" s="37">
        <v>0</v>
      </c>
      <c r="AF301" s="37">
        <v>0</v>
      </c>
      <c r="AG301" s="37">
        <v>0</v>
      </c>
      <c r="AH301" s="38" t="s">
        <v>258</v>
      </c>
      <c r="AI301" s="37">
        <v>9</v>
      </c>
      <c r="AJ301" s="35"/>
      <c r="AK301" s="38" t="s">
        <v>355</v>
      </c>
      <c r="AL301" s="38">
        <f t="shared" si="18"/>
        <v>1</v>
      </c>
      <c r="AM301" s="38" t="s">
        <v>27</v>
      </c>
      <c r="AN301" s="38" t="s">
        <v>680</v>
      </c>
      <c r="AO301" s="37">
        <v>25</v>
      </c>
      <c r="AP301" s="38" t="s">
        <v>677</v>
      </c>
      <c r="AQ301" s="38" t="s">
        <v>725</v>
      </c>
      <c r="AR301" s="38" t="s">
        <v>27</v>
      </c>
      <c r="AS301" s="38" t="s">
        <v>726</v>
      </c>
      <c r="AT301" s="38" t="s">
        <v>27</v>
      </c>
      <c r="AU301" s="38" t="s">
        <v>27</v>
      </c>
      <c r="AV301" s="38" t="s">
        <v>27</v>
      </c>
      <c r="AX301" s="34" t="s">
        <v>748</v>
      </c>
      <c r="AY301">
        <v>5.2380000000000004</v>
      </c>
      <c r="AZ301" s="62">
        <v>5.6660000000000004</v>
      </c>
      <c r="BA301" s="50">
        <f t="shared" si="19"/>
        <v>0.92446170137663253</v>
      </c>
    </row>
    <row r="302" spans="1:87" ht="14.25" customHeight="1" x14ac:dyDescent="0.25">
      <c r="A302" s="37">
        <v>552</v>
      </c>
      <c r="B302" s="38" t="s">
        <v>78</v>
      </c>
      <c r="C302" s="38" t="s">
        <v>26</v>
      </c>
      <c r="D302" s="38" t="s">
        <v>41</v>
      </c>
      <c r="E302" s="38"/>
      <c r="F302" s="38" t="s">
        <v>32</v>
      </c>
      <c r="G302" s="37">
        <v>14</v>
      </c>
      <c r="H302" s="37">
        <v>13</v>
      </c>
      <c r="I302" s="38" t="s">
        <v>172</v>
      </c>
      <c r="J302" s="37">
        <v>8517821164</v>
      </c>
      <c r="K302" s="37">
        <v>0.46153846153846201</v>
      </c>
      <c r="L302" s="37">
        <v>0.230769230769231</v>
      </c>
      <c r="M302" s="37">
        <v>4</v>
      </c>
      <c r="N302" s="35"/>
      <c r="O302" s="47"/>
      <c r="P302" s="37">
        <v>7</v>
      </c>
      <c r="Q302" s="37">
        <v>3</v>
      </c>
      <c r="R302" s="37">
        <v>1</v>
      </c>
      <c r="S302" s="37">
        <v>3</v>
      </c>
      <c r="T302" s="37">
        <v>1</v>
      </c>
      <c r="U302" s="37">
        <v>1</v>
      </c>
      <c r="V302" s="37">
        <v>2</v>
      </c>
      <c r="W302" s="38" t="s">
        <v>27</v>
      </c>
      <c r="X302" s="37">
        <v>1</v>
      </c>
      <c r="Y302" s="37">
        <v>4</v>
      </c>
      <c r="Z302" s="38">
        <f t="shared" si="16"/>
        <v>27</v>
      </c>
      <c r="AA302" s="38">
        <f t="shared" si="17"/>
        <v>4</v>
      </c>
      <c r="AB302" s="38" t="s">
        <v>765</v>
      </c>
      <c r="AC302" s="38" t="s">
        <v>27</v>
      </c>
      <c r="AD302" s="37">
        <v>0</v>
      </c>
      <c r="AE302" s="37">
        <v>4</v>
      </c>
      <c r="AF302" s="37">
        <v>0</v>
      </c>
      <c r="AG302" s="37">
        <v>6</v>
      </c>
      <c r="AH302" s="38" t="s">
        <v>258</v>
      </c>
      <c r="AI302" s="37">
        <v>9</v>
      </c>
      <c r="AJ302" s="47"/>
      <c r="AK302" s="38" t="s">
        <v>356</v>
      </c>
      <c r="AL302" s="38">
        <f t="shared" si="18"/>
        <v>1</v>
      </c>
      <c r="AM302" s="38" t="s">
        <v>27</v>
      </c>
      <c r="AN302" s="38" t="s">
        <v>680</v>
      </c>
      <c r="AO302" s="37">
        <v>29</v>
      </c>
      <c r="AP302" s="38" t="s">
        <v>674</v>
      </c>
      <c r="AQ302" s="38" t="s">
        <v>691</v>
      </c>
      <c r="AR302" s="38" t="s">
        <v>695</v>
      </c>
      <c r="AS302" s="38" t="s">
        <v>727</v>
      </c>
      <c r="AT302" s="38" t="s">
        <v>27</v>
      </c>
      <c r="AU302" s="38" t="s">
        <v>27</v>
      </c>
      <c r="AV302" s="38" t="s">
        <v>710</v>
      </c>
      <c r="AX302" s="34" t="s">
        <v>747</v>
      </c>
      <c r="AY302">
        <v>10.219000000000001</v>
      </c>
      <c r="AZ302" s="62">
        <v>11.202999999999999</v>
      </c>
      <c r="BA302" s="50">
        <f t="shared" si="19"/>
        <v>0.91216638400428474</v>
      </c>
    </row>
    <row r="303" spans="1:87" ht="14.25" customHeight="1" x14ac:dyDescent="0.25">
      <c r="A303" s="37">
        <v>568</v>
      </c>
      <c r="B303" s="38" t="s">
        <v>78</v>
      </c>
      <c r="C303" s="38" t="s">
        <v>28</v>
      </c>
      <c r="D303" s="38" t="s">
        <v>41</v>
      </c>
      <c r="E303" s="38"/>
      <c r="F303" s="38" t="s">
        <v>32</v>
      </c>
      <c r="G303" s="37">
        <v>14</v>
      </c>
      <c r="H303" s="37">
        <v>13</v>
      </c>
      <c r="I303" s="38" t="s">
        <v>173</v>
      </c>
      <c r="J303" s="37">
        <v>79215167188</v>
      </c>
      <c r="K303" s="37">
        <v>2</v>
      </c>
      <c r="L303" s="37">
        <v>1</v>
      </c>
      <c r="M303" s="47"/>
      <c r="N303" s="35"/>
      <c r="O303" s="47"/>
      <c r="P303" s="47"/>
      <c r="Q303" s="47"/>
      <c r="R303" s="35">
        <v>1</v>
      </c>
      <c r="S303" s="47"/>
      <c r="T303" s="47"/>
      <c r="U303" s="47"/>
      <c r="V303" s="47"/>
      <c r="W303" s="38" t="s">
        <v>27</v>
      </c>
      <c r="X303" s="47"/>
      <c r="Y303" s="47"/>
      <c r="Z303" s="38">
        <f t="shared" si="16"/>
        <v>1</v>
      </c>
      <c r="AA303" s="38">
        <f t="shared" si="17"/>
        <v>0</v>
      </c>
      <c r="AB303" s="38" t="s">
        <v>27</v>
      </c>
      <c r="AC303" s="38" t="s">
        <v>27</v>
      </c>
      <c r="AD303" s="37">
        <v>0</v>
      </c>
      <c r="AE303" s="37">
        <v>0</v>
      </c>
      <c r="AF303" s="37">
        <v>0</v>
      </c>
      <c r="AG303" s="37">
        <v>0</v>
      </c>
      <c r="AH303" s="38" t="s">
        <v>258</v>
      </c>
      <c r="AI303" s="37">
        <v>9</v>
      </c>
      <c r="AJ303" s="47"/>
      <c r="AK303" s="38" t="s">
        <v>357</v>
      </c>
      <c r="AL303" s="38">
        <f t="shared" si="18"/>
        <v>1</v>
      </c>
      <c r="AM303" s="38" t="s">
        <v>27</v>
      </c>
      <c r="AN303" s="38" t="s">
        <v>673</v>
      </c>
      <c r="AO303" s="37">
        <v>18</v>
      </c>
      <c r="AP303" s="38" t="s">
        <v>677</v>
      </c>
      <c r="AQ303" s="38" t="s">
        <v>728</v>
      </c>
      <c r="AR303" s="38" t="s">
        <v>27</v>
      </c>
      <c r="AS303" s="38" t="s">
        <v>686</v>
      </c>
      <c r="AT303" s="38" t="s">
        <v>27</v>
      </c>
      <c r="AU303" s="38" t="s">
        <v>27</v>
      </c>
      <c r="AV303" s="38" t="s">
        <v>27</v>
      </c>
      <c r="AX303" s="34" t="s">
        <v>748</v>
      </c>
      <c r="AY303">
        <v>8.8949999999999996</v>
      </c>
      <c r="AZ303" s="62">
        <v>10.151</v>
      </c>
      <c r="BA303" s="50">
        <f t="shared" si="19"/>
        <v>0.87626834794601516</v>
      </c>
    </row>
    <row r="304" spans="1:87" ht="14.25" customHeight="1" x14ac:dyDescent="0.25">
      <c r="A304" s="37">
        <v>31</v>
      </c>
      <c r="B304" s="38" t="s">
        <v>78</v>
      </c>
      <c r="C304" s="38" t="s">
        <v>28</v>
      </c>
      <c r="D304" s="38" t="s">
        <v>42</v>
      </c>
      <c r="E304" s="38"/>
      <c r="F304" s="38" t="s">
        <v>30</v>
      </c>
      <c r="G304" s="37">
        <v>40</v>
      </c>
      <c r="H304" s="37">
        <v>24</v>
      </c>
      <c r="I304" s="38" t="s">
        <v>98</v>
      </c>
      <c r="J304" s="37">
        <v>871611960</v>
      </c>
      <c r="K304" s="37">
        <v>2.93333333333333</v>
      </c>
      <c r="L304" s="37">
        <v>0.293333333333333</v>
      </c>
      <c r="M304" s="39"/>
      <c r="N304" s="39"/>
      <c r="O304" s="39"/>
      <c r="P304" s="39"/>
      <c r="Q304" s="39"/>
      <c r="R304" s="35">
        <v>1</v>
      </c>
      <c r="S304" s="39"/>
      <c r="T304" s="39"/>
      <c r="U304" s="39"/>
      <c r="V304" s="39"/>
      <c r="W304" s="38" t="s">
        <v>27</v>
      </c>
      <c r="X304" s="39"/>
      <c r="Y304" s="39"/>
      <c r="Z304" s="38">
        <f t="shared" si="16"/>
        <v>1</v>
      </c>
      <c r="AA304" s="38">
        <f t="shared" si="17"/>
        <v>0</v>
      </c>
      <c r="AB304" s="38" t="s">
        <v>27</v>
      </c>
      <c r="AC304" s="38" t="s">
        <v>257</v>
      </c>
      <c r="AD304" s="37">
        <v>0</v>
      </c>
      <c r="AE304" s="37">
        <v>0</v>
      </c>
      <c r="AF304" s="37">
        <v>0</v>
      </c>
      <c r="AG304" s="37">
        <v>0</v>
      </c>
      <c r="AH304" s="38" t="s">
        <v>381</v>
      </c>
      <c r="AI304" s="37">
        <v>16</v>
      </c>
      <c r="AJ304" s="39"/>
      <c r="AK304" s="38" t="s">
        <v>447</v>
      </c>
      <c r="AL304" s="38">
        <f t="shared" si="18"/>
        <v>1</v>
      </c>
      <c r="AM304" s="38" t="s">
        <v>27</v>
      </c>
      <c r="AN304" s="38" t="s">
        <v>673</v>
      </c>
      <c r="AO304" s="37">
        <v>28</v>
      </c>
      <c r="AP304" s="38" t="s">
        <v>677</v>
      </c>
      <c r="AQ304" s="38" t="s">
        <v>685</v>
      </c>
      <c r="AR304" s="38" t="s">
        <v>27</v>
      </c>
      <c r="AS304" s="38" t="s">
        <v>686</v>
      </c>
      <c r="AT304" s="38" t="s">
        <v>27</v>
      </c>
      <c r="AU304" s="38" t="s">
        <v>27</v>
      </c>
      <c r="AV304" s="38" t="s">
        <v>27</v>
      </c>
      <c r="AW304" s="50"/>
      <c r="AX304" s="34" t="s">
        <v>747</v>
      </c>
      <c r="AY304" s="120">
        <v>0.79099999999999993</v>
      </c>
      <c r="AZ304" s="62">
        <v>1.984</v>
      </c>
      <c r="BA304" s="50">
        <f t="shared" si="19"/>
        <v>0.39868951612903225</v>
      </c>
      <c r="BB304" s="50"/>
      <c r="BC304" s="50"/>
      <c r="BD304" s="50"/>
      <c r="BE304" s="50"/>
      <c r="BF304" s="50"/>
      <c r="BG304" s="50"/>
      <c r="BH304" s="50"/>
      <c r="BI304" s="50"/>
      <c r="BJ304" s="50"/>
      <c r="BK304" s="50"/>
      <c r="BL304" s="50"/>
      <c r="BM304" s="50"/>
      <c r="BN304" s="50"/>
      <c r="BO304" s="50"/>
      <c r="BP304" s="50"/>
      <c r="BQ304" s="50"/>
      <c r="BR304" s="50"/>
      <c r="BS304" s="50"/>
      <c r="BT304" s="50"/>
      <c r="BU304" s="50"/>
      <c r="BV304" s="50"/>
      <c r="BW304" s="50"/>
      <c r="BX304" s="50"/>
      <c r="BY304" s="50"/>
      <c r="BZ304" s="50"/>
      <c r="CA304" s="50"/>
      <c r="CB304" s="50"/>
      <c r="CC304" s="50"/>
      <c r="CD304" s="50"/>
      <c r="CE304" s="50"/>
      <c r="CF304" s="50"/>
      <c r="CG304" s="50"/>
      <c r="CH304" s="50"/>
      <c r="CI304" s="50"/>
    </row>
    <row r="305" spans="1:87" ht="14.25" customHeight="1" x14ac:dyDescent="0.25">
      <c r="A305" s="37">
        <v>47</v>
      </c>
      <c r="B305" s="38" t="s">
        <v>78</v>
      </c>
      <c r="C305" s="38" t="s">
        <v>28</v>
      </c>
      <c r="D305" s="38" t="s">
        <v>42</v>
      </c>
      <c r="E305" s="38"/>
      <c r="F305" s="38" t="s">
        <v>30</v>
      </c>
      <c r="G305" s="37">
        <v>40</v>
      </c>
      <c r="H305" s="37">
        <v>24</v>
      </c>
      <c r="I305" s="38" t="s">
        <v>101</v>
      </c>
      <c r="J305" s="37">
        <v>17888851</v>
      </c>
      <c r="K305" s="37">
        <v>3.8666666666666698</v>
      </c>
      <c r="L305" s="37">
        <v>0.38666666666666699</v>
      </c>
      <c r="M305" s="35"/>
      <c r="N305" s="35"/>
      <c r="O305" s="35"/>
      <c r="P305" s="35"/>
      <c r="Q305" s="35"/>
      <c r="R305" s="35">
        <v>1</v>
      </c>
      <c r="S305" s="35"/>
      <c r="T305" s="35"/>
      <c r="U305" s="35"/>
      <c r="V305" s="35"/>
      <c r="W305" s="38" t="s">
        <v>27</v>
      </c>
      <c r="X305" s="35"/>
      <c r="Y305" s="35"/>
      <c r="Z305" s="38">
        <f t="shared" si="16"/>
        <v>1</v>
      </c>
      <c r="AA305" s="38">
        <f t="shared" si="17"/>
        <v>0</v>
      </c>
      <c r="AB305" s="38" t="s">
        <v>102</v>
      </c>
      <c r="AC305" s="38" t="s">
        <v>257</v>
      </c>
      <c r="AD305" s="37">
        <v>0</v>
      </c>
      <c r="AE305" s="37">
        <v>0</v>
      </c>
      <c r="AF305" s="37">
        <v>0</v>
      </c>
      <c r="AG305" s="37">
        <v>0</v>
      </c>
      <c r="AH305" s="38" t="s">
        <v>381</v>
      </c>
      <c r="AI305" s="37">
        <v>16</v>
      </c>
      <c r="AJ305" s="35"/>
      <c r="AK305" s="38" t="s">
        <v>174</v>
      </c>
      <c r="AL305" s="38">
        <f t="shared" si="18"/>
        <v>1</v>
      </c>
      <c r="AM305" s="38" t="s">
        <v>27</v>
      </c>
      <c r="AN305" s="38" t="s">
        <v>680</v>
      </c>
      <c r="AO305" s="37">
        <v>30</v>
      </c>
      <c r="AP305" s="38" t="s">
        <v>674</v>
      </c>
      <c r="AQ305" s="38" t="s">
        <v>687</v>
      </c>
      <c r="AR305" s="38" t="s">
        <v>27</v>
      </c>
      <c r="AS305" s="38" t="s">
        <v>688</v>
      </c>
      <c r="AT305" s="38" t="s">
        <v>27</v>
      </c>
      <c r="AU305" s="38" t="s">
        <v>27</v>
      </c>
      <c r="AV305" s="38" t="s">
        <v>27</v>
      </c>
      <c r="AW305" s="50"/>
      <c r="AX305" s="34" t="s">
        <v>747</v>
      </c>
      <c r="AY305" s="120">
        <v>4.266</v>
      </c>
      <c r="AZ305" s="62">
        <v>4.72</v>
      </c>
      <c r="BA305" s="50">
        <f t="shared" si="19"/>
        <v>0.903813559322034</v>
      </c>
      <c r="BB305" s="50"/>
      <c r="BC305" s="50"/>
      <c r="BD305" s="50"/>
      <c r="BE305" s="50"/>
      <c r="BF305" s="50"/>
      <c r="BG305" s="50"/>
      <c r="BH305" s="50"/>
      <c r="BI305" s="50"/>
      <c r="BJ305" s="50"/>
      <c r="BK305" s="50"/>
      <c r="BL305" s="50"/>
      <c r="BM305" s="50"/>
      <c r="BN305" s="50"/>
      <c r="BO305" s="50"/>
      <c r="BP305" s="50"/>
      <c r="BQ305" s="50"/>
      <c r="BR305" s="50"/>
      <c r="BS305" s="50"/>
      <c r="BT305" s="50"/>
      <c r="BU305" s="50"/>
      <c r="BV305" s="50"/>
      <c r="BW305" s="50"/>
      <c r="BX305" s="50"/>
      <c r="BY305" s="50"/>
      <c r="BZ305" s="50"/>
      <c r="CA305" s="50"/>
      <c r="CB305" s="50"/>
      <c r="CC305" s="50"/>
      <c r="CD305" s="50"/>
      <c r="CE305" s="50"/>
      <c r="CF305" s="50"/>
      <c r="CG305" s="50"/>
      <c r="CH305" s="50"/>
      <c r="CI305" s="50"/>
    </row>
    <row r="306" spans="1:87" ht="14.25" customHeight="1" x14ac:dyDescent="0.25">
      <c r="A306" s="37">
        <v>63</v>
      </c>
      <c r="B306" s="38" t="s">
        <v>78</v>
      </c>
      <c r="C306" s="38" t="s">
        <v>28</v>
      </c>
      <c r="D306" s="38" t="s">
        <v>42</v>
      </c>
      <c r="E306" s="38"/>
      <c r="F306" s="38" t="s">
        <v>30</v>
      </c>
      <c r="G306" s="37">
        <v>40</v>
      </c>
      <c r="H306" s="37">
        <v>24</v>
      </c>
      <c r="I306" s="38" t="s">
        <v>104</v>
      </c>
      <c r="J306" s="37">
        <v>134766397</v>
      </c>
      <c r="K306" s="37">
        <v>4.4000000000000004</v>
      </c>
      <c r="L306" s="37">
        <v>0.44</v>
      </c>
      <c r="M306" s="47"/>
      <c r="N306" s="35"/>
      <c r="O306" s="35"/>
      <c r="P306" s="47"/>
      <c r="Q306" s="47"/>
      <c r="R306" s="35">
        <v>1</v>
      </c>
      <c r="S306" s="47"/>
      <c r="T306" s="47"/>
      <c r="U306" s="47"/>
      <c r="V306" s="47"/>
      <c r="W306" s="38" t="s">
        <v>27</v>
      </c>
      <c r="X306" s="47"/>
      <c r="Y306" s="47"/>
      <c r="Z306" s="38">
        <f t="shared" si="16"/>
        <v>1</v>
      </c>
      <c r="AA306" s="38">
        <f t="shared" si="17"/>
        <v>0</v>
      </c>
      <c r="AB306" s="38" t="s">
        <v>27</v>
      </c>
      <c r="AC306" s="38" t="s">
        <v>257</v>
      </c>
      <c r="AD306" s="37">
        <v>0</v>
      </c>
      <c r="AE306" s="37">
        <v>0</v>
      </c>
      <c r="AF306" s="37">
        <v>0</v>
      </c>
      <c r="AG306" s="37">
        <v>0</v>
      </c>
      <c r="AH306" s="38" t="s">
        <v>381</v>
      </c>
      <c r="AI306" s="37">
        <v>16</v>
      </c>
      <c r="AJ306" s="47"/>
      <c r="AK306" s="38" t="s">
        <v>448</v>
      </c>
      <c r="AL306" s="38">
        <f t="shared" si="18"/>
        <v>1</v>
      </c>
      <c r="AM306" s="38" t="s">
        <v>27</v>
      </c>
      <c r="AN306" s="38" t="s">
        <v>673</v>
      </c>
      <c r="AO306" s="37">
        <v>20</v>
      </c>
      <c r="AP306" s="38" t="s">
        <v>674</v>
      </c>
      <c r="AQ306" s="38" t="s">
        <v>689</v>
      </c>
      <c r="AR306" s="38" t="s">
        <v>27</v>
      </c>
      <c r="AS306" s="38" t="s">
        <v>27</v>
      </c>
      <c r="AT306" s="38" t="s">
        <v>27</v>
      </c>
      <c r="AU306" s="38" t="s">
        <v>27</v>
      </c>
      <c r="AV306" s="38" t="s">
        <v>27</v>
      </c>
      <c r="AW306" s="50"/>
      <c r="AX306" s="34" t="s">
        <v>746</v>
      </c>
      <c r="AY306" s="120">
        <v>3.536</v>
      </c>
      <c r="AZ306" s="62">
        <v>4.87</v>
      </c>
      <c r="BA306" s="50">
        <f t="shared" si="19"/>
        <v>0.72607802874743321</v>
      </c>
      <c r="BB306" s="50"/>
      <c r="BC306" s="50"/>
      <c r="BD306" s="50"/>
      <c r="BE306" s="50"/>
      <c r="BF306" s="50"/>
      <c r="BG306" s="50"/>
      <c r="BH306" s="50"/>
      <c r="BI306" s="50"/>
      <c r="BJ306" s="50"/>
      <c r="BK306" s="50"/>
      <c r="BL306" s="50"/>
      <c r="BM306" s="50"/>
      <c r="BN306" s="50"/>
      <c r="BO306" s="50"/>
      <c r="BP306" s="50"/>
      <c r="BQ306" s="50"/>
      <c r="BR306" s="50"/>
      <c r="BS306" s="50"/>
      <c r="BT306" s="50"/>
      <c r="BU306" s="50"/>
      <c r="BV306" s="50"/>
      <c r="BW306" s="50"/>
      <c r="BX306" s="50"/>
      <c r="BY306" s="50"/>
      <c r="BZ306" s="50"/>
      <c r="CA306" s="50"/>
      <c r="CB306" s="50"/>
      <c r="CC306" s="50"/>
      <c r="CD306" s="50"/>
      <c r="CE306" s="50"/>
      <c r="CF306" s="50"/>
      <c r="CG306" s="50"/>
      <c r="CH306" s="50"/>
      <c r="CI306" s="50"/>
    </row>
    <row r="307" spans="1:87" ht="14.25" customHeight="1" x14ac:dyDescent="0.25">
      <c r="A307" s="37">
        <v>86</v>
      </c>
      <c r="B307" s="38" t="s">
        <v>78</v>
      </c>
      <c r="C307" s="38" t="s">
        <v>26</v>
      </c>
      <c r="D307" s="38" t="s">
        <v>42</v>
      </c>
      <c r="E307" s="38"/>
      <c r="F307" s="38" t="s">
        <v>30</v>
      </c>
      <c r="G307" s="37">
        <v>40</v>
      </c>
      <c r="H307" s="37">
        <v>24</v>
      </c>
      <c r="I307" s="38" t="s">
        <v>106</v>
      </c>
      <c r="J307" s="37">
        <v>90153375</v>
      </c>
      <c r="K307" s="37">
        <v>4.5333333333333297</v>
      </c>
      <c r="L307" s="37">
        <v>0.45333333333333298</v>
      </c>
      <c r="M307" s="37">
        <v>3</v>
      </c>
      <c r="N307" s="35"/>
      <c r="O307" s="35"/>
      <c r="P307" s="37">
        <v>8</v>
      </c>
      <c r="Q307" s="37">
        <v>4</v>
      </c>
      <c r="R307" s="37">
        <v>1</v>
      </c>
      <c r="S307" s="37">
        <v>4</v>
      </c>
      <c r="T307" s="37">
        <v>1</v>
      </c>
      <c r="U307" s="37">
        <v>3</v>
      </c>
      <c r="V307" s="37">
        <v>1.5</v>
      </c>
      <c r="W307" s="38" t="s">
        <v>27</v>
      </c>
      <c r="X307" s="37">
        <v>0.5</v>
      </c>
      <c r="Y307" s="37">
        <v>5</v>
      </c>
      <c r="Z307" s="38">
        <f t="shared" si="16"/>
        <v>31</v>
      </c>
      <c r="AA307" s="38">
        <f t="shared" si="17"/>
        <v>5</v>
      </c>
      <c r="AB307" s="38" t="s">
        <v>89</v>
      </c>
      <c r="AC307" s="38" t="s">
        <v>27</v>
      </c>
      <c r="AD307" s="37">
        <v>7</v>
      </c>
      <c r="AE307" s="37">
        <v>12</v>
      </c>
      <c r="AF307" s="37">
        <v>3</v>
      </c>
      <c r="AG307" s="37">
        <v>23</v>
      </c>
      <c r="AH307" s="38" t="s">
        <v>381</v>
      </c>
      <c r="AI307" s="37">
        <v>16</v>
      </c>
      <c r="AJ307" s="37">
        <v>1</v>
      </c>
      <c r="AK307" s="38" t="s">
        <v>449</v>
      </c>
      <c r="AL307" s="38">
        <f t="shared" si="18"/>
        <v>1</v>
      </c>
      <c r="AM307" s="38" t="s">
        <v>27</v>
      </c>
      <c r="AN307" s="38" t="s">
        <v>673</v>
      </c>
      <c r="AO307" s="37">
        <v>18</v>
      </c>
      <c r="AP307" s="38" t="s">
        <v>677</v>
      </c>
      <c r="AQ307" s="38" t="s">
        <v>690</v>
      </c>
      <c r="AR307" s="38" t="s">
        <v>27</v>
      </c>
      <c r="AS307" s="38" t="s">
        <v>27</v>
      </c>
      <c r="AT307" s="38" t="s">
        <v>27</v>
      </c>
      <c r="AU307" s="38" t="s">
        <v>27</v>
      </c>
      <c r="AV307" s="38" t="s">
        <v>27</v>
      </c>
      <c r="AW307" s="50"/>
      <c r="AX307" s="34" t="s">
        <v>747</v>
      </c>
      <c r="AY307" s="120">
        <v>4.1579999999999995</v>
      </c>
      <c r="AZ307" s="62">
        <v>5.4180000000000001</v>
      </c>
      <c r="BA307" s="50">
        <f t="shared" si="19"/>
        <v>0.7674418604651162</v>
      </c>
      <c r="BB307" s="50"/>
      <c r="BC307" s="50"/>
      <c r="BD307" s="50"/>
      <c r="BE307" s="50"/>
      <c r="BF307" s="50"/>
      <c r="BG307" s="50"/>
      <c r="BH307" s="50"/>
      <c r="BI307" s="50"/>
      <c r="BJ307" s="50"/>
      <c r="BK307" s="50"/>
      <c r="BL307" s="50"/>
      <c r="BM307" s="50"/>
      <c r="BN307" s="50"/>
      <c r="BO307" s="50"/>
      <c r="BP307" s="50"/>
      <c r="BQ307" s="50"/>
      <c r="BR307" s="50"/>
      <c r="BS307" s="50"/>
      <c r="BT307" s="50"/>
      <c r="BU307" s="50"/>
      <c r="BV307" s="50"/>
      <c r="BW307" s="50"/>
      <c r="BX307" s="50"/>
      <c r="BY307" s="50"/>
      <c r="BZ307" s="50"/>
      <c r="CA307" s="50"/>
      <c r="CB307" s="50"/>
      <c r="CC307" s="50"/>
      <c r="CD307" s="50"/>
      <c r="CE307" s="50"/>
      <c r="CF307" s="50"/>
      <c r="CG307" s="50"/>
      <c r="CH307" s="50"/>
      <c r="CI307" s="50"/>
    </row>
    <row r="308" spans="1:87" ht="14.25" customHeight="1" x14ac:dyDescent="0.25">
      <c r="A308" s="37">
        <v>113</v>
      </c>
      <c r="B308" s="38" t="s">
        <v>78</v>
      </c>
      <c r="C308" s="38" t="s">
        <v>28</v>
      </c>
      <c r="D308" s="38" t="s">
        <v>42</v>
      </c>
      <c r="E308" s="38"/>
      <c r="F308" s="38" t="s">
        <v>30</v>
      </c>
      <c r="G308" s="37">
        <v>40</v>
      </c>
      <c r="H308" s="37">
        <v>24</v>
      </c>
      <c r="I308" s="38" t="s">
        <v>114</v>
      </c>
      <c r="J308" s="37">
        <v>17888853</v>
      </c>
      <c r="K308" s="37">
        <v>3.8666666666666698</v>
      </c>
      <c r="L308" s="37">
        <v>0.38666666666666699</v>
      </c>
      <c r="M308" s="39"/>
      <c r="N308" s="35"/>
      <c r="O308" s="35"/>
      <c r="P308" s="39"/>
      <c r="Q308" s="39"/>
      <c r="R308" s="47">
        <v>1</v>
      </c>
      <c r="S308" s="39"/>
      <c r="T308" s="39"/>
      <c r="U308" s="39"/>
      <c r="V308" s="39"/>
      <c r="W308" s="38" t="s">
        <v>27</v>
      </c>
      <c r="X308" s="39"/>
      <c r="Y308" s="39"/>
      <c r="Z308" s="38">
        <f t="shared" si="16"/>
        <v>1</v>
      </c>
      <c r="AA308" s="38">
        <f t="shared" si="17"/>
        <v>0</v>
      </c>
      <c r="AB308" s="38" t="s">
        <v>102</v>
      </c>
      <c r="AC308" s="38" t="s">
        <v>257</v>
      </c>
      <c r="AD308" s="37">
        <v>0</v>
      </c>
      <c r="AE308" s="37">
        <v>0</v>
      </c>
      <c r="AF308" s="37">
        <v>0</v>
      </c>
      <c r="AG308" s="37">
        <v>0</v>
      </c>
      <c r="AH308" s="38" t="s">
        <v>381</v>
      </c>
      <c r="AI308" s="37">
        <v>16</v>
      </c>
      <c r="AJ308" s="39"/>
      <c r="AK308" s="38" t="s">
        <v>174</v>
      </c>
      <c r="AL308" s="38">
        <f t="shared" si="18"/>
        <v>1</v>
      </c>
      <c r="AM308" s="38" t="s">
        <v>27</v>
      </c>
      <c r="AN308" s="38" t="s">
        <v>680</v>
      </c>
      <c r="AO308" s="37">
        <v>30</v>
      </c>
      <c r="AP308" s="38" t="s">
        <v>674</v>
      </c>
      <c r="AQ308" s="38" t="s">
        <v>687</v>
      </c>
      <c r="AR308" s="38" t="s">
        <v>27</v>
      </c>
      <c r="AS308" s="38" t="s">
        <v>688</v>
      </c>
      <c r="AT308" s="38" t="s">
        <v>27</v>
      </c>
      <c r="AU308" s="38" t="s">
        <v>27</v>
      </c>
      <c r="AV308" s="38" t="s">
        <v>27</v>
      </c>
      <c r="AW308" s="50"/>
      <c r="AX308" s="34" t="s">
        <v>748</v>
      </c>
      <c r="AY308" s="120">
        <v>1.5</v>
      </c>
      <c r="AZ308" s="62">
        <v>1.77</v>
      </c>
      <c r="BA308" s="50">
        <f t="shared" si="19"/>
        <v>0.84745762711864403</v>
      </c>
      <c r="BB308" s="50"/>
      <c r="BC308" s="50"/>
      <c r="BD308" s="50"/>
      <c r="BE308" s="50"/>
      <c r="BF308" s="50"/>
      <c r="BG308" s="50"/>
      <c r="BH308" s="50"/>
      <c r="BI308" s="50"/>
      <c r="BJ308" s="50"/>
      <c r="BK308" s="50"/>
      <c r="BL308" s="50"/>
      <c r="BM308" s="50"/>
      <c r="BN308" s="50"/>
      <c r="BO308" s="50"/>
      <c r="BP308" s="50"/>
      <c r="BQ308" s="50"/>
      <c r="BR308" s="50"/>
      <c r="BS308" s="50"/>
      <c r="BT308" s="50"/>
      <c r="BU308" s="50"/>
      <c r="BV308" s="50"/>
      <c r="BW308" s="50"/>
      <c r="BX308" s="50"/>
      <c r="BY308" s="50"/>
      <c r="BZ308" s="50"/>
      <c r="CA308" s="50"/>
      <c r="CB308" s="50"/>
      <c r="CC308" s="50"/>
      <c r="CD308" s="50"/>
      <c r="CE308" s="50"/>
      <c r="CF308" s="50"/>
      <c r="CG308" s="50"/>
      <c r="CH308" s="50"/>
      <c r="CI308" s="50"/>
    </row>
    <row r="309" spans="1:87" ht="14.25" customHeight="1" x14ac:dyDescent="0.25">
      <c r="A309" s="37">
        <v>160</v>
      </c>
      <c r="B309" s="38" t="s">
        <v>78</v>
      </c>
      <c r="C309" s="38" t="s">
        <v>26</v>
      </c>
      <c r="D309" s="38" t="s">
        <v>42</v>
      </c>
      <c r="E309" s="38"/>
      <c r="F309" s="38" t="s">
        <v>30</v>
      </c>
      <c r="G309" s="37">
        <v>40</v>
      </c>
      <c r="H309" s="37">
        <v>24</v>
      </c>
      <c r="I309" s="38" t="s">
        <v>121</v>
      </c>
      <c r="J309" s="37">
        <v>8870124178</v>
      </c>
      <c r="K309" s="37">
        <v>3.3333333333333299</v>
      </c>
      <c r="L309" s="37">
        <v>0.33333333333333298</v>
      </c>
      <c r="M309" s="47"/>
      <c r="N309" s="35"/>
      <c r="O309" s="47"/>
      <c r="P309" s="47"/>
      <c r="Q309" s="47"/>
      <c r="R309" s="35">
        <v>1</v>
      </c>
      <c r="S309" s="47"/>
      <c r="T309" s="47"/>
      <c r="U309" s="47"/>
      <c r="V309" s="47"/>
      <c r="W309" s="38" t="s">
        <v>27</v>
      </c>
      <c r="X309" s="47"/>
      <c r="Y309" s="47"/>
      <c r="Z309" s="38">
        <f t="shared" si="16"/>
        <v>1</v>
      </c>
      <c r="AA309" s="38">
        <f t="shared" si="17"/>
        <v>0</v>
      </c>
      <c r="AB309" s="38" t="s">
        <v>765</v>
      </c>
      <c r="AC309" s="38" t="s">
        <v>27</v>
      </c>
      <c r="AD309" s="37">
        <v>0</v>
      </c>
      <c r="AE309" s="37">
        <v>0</v>
      </c>
      <c r="AF309" s="37">
        <v>0</v>
      </c>
      <c r="AG309" s="37">
        <v>0</v>
      </c>
      <c r="AH309" s="38" t="s">
        <v>381</v>
      </c>
      <c r="AI309" s="37">
        <v>16</v>
      </c>
      <c r="AJ309" s="47"/>
      <c r="AK309" s="38" t="s">
        <v>115</v>
      </c>
      <c r="AL309" s="38">
        <f t="shared" si="18"/>
        <v>1</v>
      </c>
      <c r="AM309" s="38" t="s">
        <v>27</v>
      </c>
      <c r="AN309" s="38" t="s">
        <v>673</v>
      </c>
      <c r="AO309" s="37">
        <v>21</v>
      </c>
      <c r="AP309" s="38" t="s">
        <v>677</v>
      </c>
      <c r="AQ309" s="38" t="s">
        <v>693</v>
      </c>
      <c r="AR309" s="38" t="s">
        <v>27</v>
      </c>
      <c r="AS309" s="38" t="s">
        <v>27</v>
      </c>
      <c r="AT309" s="38" t="s">
        <v>27</v>
      </c>
      <c r="AU309" s="38" t="s">
        <v>27</v>
      </c>
      <c r="AV309" s="38" t="s">
        <v>27</v>
      </c>
      <c r="AW309" s="50"/>
      <c r="AX309" s="34" t="s">
        <v>748</v>
      </c>
      <c r="AY309" s="120">
        <v>5.13</v>
      </c>
      <c r="AZ309" s="62">
        <v>17.5</v>
      </c>
      <c r="BA309" s="50">
        <f t="shared" si="19"/>
        <v>0.29314285714285715</v>
      </c>
      <c r="BB309" s="50"/>
      <c r="BC309" s="50"/>
      <c r="BD309" s="50"/>
      <c r="BE309" s="50"/>
      <c r="BF309" s="50"/>
      <c r="BG309" s="50"/>
      <c r="BH309" s="50"/>
      <c r="BI309" s="50"/>
      <c r="BJ309" s="50"/>
      <c r="BK309" s="50"/>
      <c r="BL309" s="50"/>
      <c r="BM309" s="50"/>
      <c r="BN309" s="50"/>
      <c r="BO309" s="50"/>
      <c r="BP309" s="50"/>
      <c r="BQ309" s="50"/>
      <c r="BR309" s="50"/>
      <c r="BS309" s="50"/>
      <c r="BT309" s="50"/>
      <c r="BU309" s="50"/>
      <c r="BV309" s="50"/>
      <c r="BW309" s="50"/>
      <c r="BX309" s="50"/>
      <c r="BY309" s="50"/>
      <c r="BZ309" s="50"/>
      <c r="CA309" s="50"/>
      <c r="CB309" s="50"/>
      <c r="CC309" s="50"/>
      <c r="CD309" s="50"/>
      <c r="CE309" s="50"/>
      <c r="CF309" s="50"/>
      <c r="CG309" s="50"/>
      <c r="CH309" s="50"/>
      <c r="CI309" s="50"/>
    </row>
    <row r="310" spans="1:87" ht="14.25" customHeight="1" x14ac:dyDescent="0.25">
      <c r="A310" s="37">
        <v>176</v>
      </c>
      <c r="B310" s="38" t="s">
        <v>78</v>
      </c>
      <c r="C310" s="38" t="s">
        <v>28</v>
      </c>
      <c r="D310" s="38" t="s">
        <v>42</v>
      </c>
      <c r="E310" s="38"/>
      <c r="F310" s="38" t="s">
        <v>30</v>
      </c>
      <c r="G310" s="37">
        <v>40</v>
      </c>
      <c r="H310" s="37">
        <v>24</v>
      </c>
      <c r="I310" s="38" t="s">
        <v>122</v>
      </c>
      <c r="J310" s="37">
        <v>10184154</v>
      </c>
      <c r="K310" s="37">
        <v>3.8666666666666698</v>
      </c>
      <c r="L310" s="37">
        <v>0.38666666666666699</v>
      </c>
      <c r="M310" s="47"/>
      <c r="N310" s="35"/>
      <c r="O310" s="35"/>
      <c r="P310" s="47"/>
      <c r="Q310" s="47"/>
      <c r="R310" s="47">
        <v>1</v>
      </c>
      <c r="S310" s="47"/>
      <c r="T310" s="47"/>
      <c r="U310" s="47"/>
      <c r="V310" s="47"/>
      <c r="W310" s="38" t="s">
        <v>27</v>
      </c>
      <c r="X310" s="47"/>
      <c r="Y310" s="47"/>
      <c r="Z310" s="38">
        <f t="shared" si="16"/>
        <v>1</v>
      </c>
      <c r="AA310" s="38">
        <f t="shared" si="17"/>
        <v>0</v>
      </c>
      <c r="AB310" s="38" t="s">
        <v>102</v>
      </c>
      <c r="AC310" s="38" t="s">
        <v>257</v>
      </c>
      <c r="AD310" s="37">
        <v>0</v>
      </c>
      <c r="AE310" s="37">
        <v>0</v>
      </c>
      <c r="AF310" s="37">
        <v>0</v>
      </c>
      <c r="AG310" s="37">
        <v>0</v>
      </c>
      <c r="AH310" s="38" t="s">
        <v>381</v>
      </c>
      <c r="AI310" s="37">
        <v>16</v>
      </c>
      <c r="AJ310" s="47"/>
      <c r="AK310" s="38" t="s">
        <v>452</v>
      </c>
      <c r="AL310" s="38">
        <f t="shared" si="18"/>
        <v>1</v>
      </c>
      <c r="AM310" s="38" t="s">
        <v>27</v>
      </c>
      <c r="AN310" s="38" t="s">
        <v>680</v>
      </c>
      <c r="AO310" s="37">
        <v>25</v>
      </c>
      <c r="AP310" s="38" t="s">
        <v>677</v>
      </c>
      <c r="AQ310" s="38" t="s">
        <v>694</v>
      </c>
      <c r="AR310" s="38" t="s">
        <v>27</v>
      </c>
      <c r="AS310" s="38" t="s">
        <v>27</v>
      </c>
      <c r="AT310" s="38" t="s">
        <v>692</v>
      </c>
      <c r="AU310" s="38" t="s">
        <v>27</v>
      </c>
      <c r="AV310" s="38" t="s">
        <v>27</v>
      </c>
      <c r="AW310" s="50"/>
      <c r="AX310" s="34" t="s">
        <v>748</v>
      </c>
      <c r="AY310" s="120">
        <v>1.7090000000000001</v>
      </c>
      <c r="AZ310" s="62">
        <v>5.0609999999999999</v>
      </c>
      <c r="BA310" s="50">
        <f t="shared" si="19"/>
        <v>0.33768030033590202</v>
      </c>
      <c r="BB310" s="50"/>
      <c r="BC310" s="50"/>
      <c r="BD310" s="50"/>
      <c r="BE310" s="50"/>
      <c r="BF310" s="50"/>
      <c r="BG310" s="50"/>
      <c r="BH310" s="50"/>
      <c r="BI310" s="50"/>
      <c r="BJ310" s="50"/>
      <c r="BK310" s="50"/>
      <c r="BL310" s="50"/>
      <c r="BM310" s="50"/>
      <c r="BN310" s="50"/>
      <c r="BO310" s="50"/>
      <c r="BP310" s="50"/>
      <c r="BQ310" s="50"/>
      <c r="BR310" s="50"/>
      <c r="BS310" s="50"/>
      <c r="BT310" s="50"/>
      <c r="BU310" s="50"/>
      <c r="BV310" s="50"/>
      <c r="BW310" s="50"/>
      <c r="BX310" s="50"/>
      <c r="BY310" s="50"/>
      <c r="BZ310" s="50"/>
      <c r="CA310" s="50"/>
      <c r="CB310" s="50"/>
      <c r="CC310" s="50"/>
      <c r="CD310" s="50"/>
      <c r="CE310" s="50"/>
      <c r="CF310" s="50"/>
      <c r="CG310" s="50"/>
      <c r="CH310" s="50"/>
      <c r="CI310" s="50"/>
    </row>
    <row r="311" spans="1:87" ht="14.25" customHeight="1" x14ac:dyDescent="0.25">
      <c r="A311" s="37">
        <v>192</v>
      </c>
      <c r="B311" s="38" t="s">
        <v>78</v>
      </c>
      <c r="C311" s="38" t="s">
        <v>26</v>
      </c>
      <c r="D311" s="38" t="s">
        <v>42</v>
      </c>
      <c r="E311" s="38"/>
      <c r="F311" s="38" t="s">
        <v>30</v>
      </c>
      <c r="G311" s="37">
        <v>40</v>
      </c>
      <c r="H311" s="37">
        <v>24</v>
      </c>
      <c r="I311" s="38" t="s">
        <v>124</v>
      </c>
      <c r="J311" s="37">
        <v>1391113645</v>
      </c>
      <c r="K311" s="37">
        <v>4.8666666666666698</v>
      </c>
      <c r="L311" s="37">
        <v>0.48666666666666702</v>
      </c>
      <c r="M311" s="40">
        <v>1</v>
      </c>
      <c r="N311" s="35"/>
      <c r="O311" s="47"/>
      <c r="P311" s="40">
        <v>2</v>
      </c>
      <c r="Q311" s="47"/>
      <c r="R311" s="40">
        <v>5</v>
      </c>
      <c r="S311" s="47"/>
      <c r="T311" s="40">
        <v>1</v>
      </c>
      <c r="U311" s="47"/>
      <c r="V311" s="47"/>
      <c r="W311" s="38" t="s">
        <v>27</v>
      </c>
      <c r="X311" s="47"/>
      <c r="Y311" s="47"/>
      <c r="Z311" s="38">
        <f t="shared" si="16"/>
        <v>9</v>
      </c>
      <c r="AA311" s="38">
        <f t="shared" si="17"/>
        <v>0</v>
      </c>
      <c r="AB311" s="38" t="s">
        <v>27</v>
      </c>
      <c r="AC311" s="38" t="s">
        <v>27</v>
      </c>
      <c r="AD311" s="37">
        <v>0</v>
      </c>
      <c r="AE311" s="37">
        <v>0</v>
      </c>
      <c r="AF311" s="37">
        <v>0</v>
      </c>
      <c r="AG311" s="37">
        <v>1</v>
      </c>
      <c r="AH311" s="38" t="s">
        <v>381</v>
      </c>
      <c r="AI311" s="37">
        <v>16</v>
      </c>
      <c r="AJ311" s="47"/>
      <c r="AK311" s="38" t="s">
        <v>453</v>
      </c>
      <c r="AL311" s="38">
        <f t="shared" si="18"/>
        <v>1</v>
      </c>
      <c r="AM311" s="38" t="s">
        <v>27</v>
      </c>
      <c r="AN311" s="38" t="s">
        <v>680</v>
      </c>
      <c r="AO311" s="37">
        <v>24</v>
      </c>
      <c r="AP311" s="38" t="s">
        <v>677</v>
      </c>
      <c r="AQ311" s="38" t="s">
        <v>691</v>
      </c>
      <c r="AR311" s="38" t="s">
        <v>695</v>
      </c>
      <c r="AS311" s="38" t="s">
        <v>27</v>
      </c>
      <c r="AT311" s="38" t="s">
        <v>692</v>
      </c>
      <c r="AU311" s="38" t="s">
        <v>695</v>
      </c>
      <c r="AV311" s="38" t="s">
        <v>27</v>
      </c>
      <c r="AW311" s="50"/>
      <c r="AX311" s="34" t="s">
        <v>746</v>
      </c>
      <c r="AY311" s="120">
        <v>8.6240000000000006</v>
      </c>
      <c r="AZ311" s="62">
        <v>11.984</v>
      </c>
      <c r="BA311" s="50">
        <f t="shared" si="19"/>
        <v>0.71962616822429915</v>
      </c>
      <c r="BB311" s="50"/>
      <c r="BC311" s="50"/>
      <c r="BD311" s="50"/>
      <c r="BE311" s="50"/>
      <c r="BF311" s="50"/>
      <c r="BG311" s="50"/>
      <c r="BH311" s="50"/>
      <c r="BI311" s="50"/>
      <c r="BJ311" s="50"/>
      <c r="BK311" s="50"/>
      <c r="BL311" s="50"/>
      <c r="BM311" s="50"/>
      <c r="BN311" s="50"/>
      <c r="BO311" s="50"/>
      <c r="BP311" s="50"/>
      <c r="BQ311" s="50"/>
      <c r="BR311" s="50"/>
      <c r="BS311" s="50"/>
      <c r="BT311" s="50"/>
      <c r="BU311" s="50"/>
      <c r="BV311" s="50"/>
      <c r="BW311" s="50"/>
      <c r="BX311" s="50"/>
      <c r="BY311" s="50"/>
      <c r="BZ311" s="50"/>
      <c r="CA311" s="50"/>
      <c r="CB311" s="50"/>
      <c r="CC311" s="50"/>
      <c r="CD311" s="50"/>
      <c r="CE311" s="50"/>
      <c r="CF311" s="50"/>
      <c r="CG311" s="50"/>
      <c r="CH311" s="50"/>
      <c r="CI311" s="50"/>
    </row>
    <row r="312" spans="1:87" ht="14.25" customHeight="1" x14ac:dyDescent="0.25">
      <c r="A312" s="37">
        <v>208</v>
      </c>
      <c r="B312" s="38" t="s">
        <v>78</v>
      </c>
      <c r="C312" s="38" t="s">
        <v>26</v>
      </c>
      <c r="D312" s="38" t="s">
        <v>42</v>
      </c>
      <c r="E312" s="38"/>
      <c r="F312" s="38" t="s">
        <v>30</v>
      </c>
      <c r="G312" s="37">
        <v>40</v>
      </c>
      <c r="H312" s="37">
        <v>24</v>
      </c>
      <c r="I312" s="38" t="s">
        <v>126</v>
      </c>
      <c r="J312" s="37">
        <v>8916155192</v>
      </c>
      <c r="K312" s="37">
        <v>3.3333333333333299</v>
      </c>
      <c r="L312" s="37">
        <v>0.33333333333333298</v>
      </c>
      <c r="M312" s="39"/>
      <c r="N312" s="35"/>
      <c r="O312" s="39"/>
      <c r="P312" s="39"/>
      <c r="Q312" s="39"/>
      <c r="R312" s="35">
        <v>1</v>
      </c>
      <c r="S312" s="39"/>
      <c r="T312" s="39"/>
      <c r="U312" s="39"/>
      <c r="V312" s="39"/>
      <c r="W312" s="38" t="s">
        <v>27</v>
      </c>
      <c r="X312" s="39"/>
      <c r="Y312" s="39"/>
      <c r="Z312" s="38">
        <f t="shared" si="16"/>
        <v>1</v>
      </c>
      <c r="AA312" s="38">
        <f t="shared" si="17"/>
        <v>0</v>
      </c>
      <c r="AB312" s="38" t="s">
        <v>765</v>
      </c>
      <c r="AC312" s="38" t="s">
        <v>27</v>
      </c>
      <c r="AD312" s="37">
        <v>0</v>
      </c>
      <c r="AE312" s="37">
        <v>0</v>
      </c>
      <c r="AF312" s="37">
        <v>0</v>
      </c>
      <c r="AG312" s="37">
        <v>0</v>
      </c>
      <c r="AH312" s="38" t="s">
        <v>381</v>
      </c>
      <c r="AI312" s="37">
        <v>16</v>
      </c>
      <c r="AJ312" s="35"/>
      <c r="AK312" s="38" t="s">
        <v>100</v>
      </c>
      <c r="AL312" s="38">
        <f t="shared" si="18"/>
        <v>1</v>
      </c>
      <c r="AM312" s="38" t="s">
        <v>27</v>
      </c>
      <c r="AN312" s="38" t="s">
        <v>680</v>
      </c>
      <c r="AO312" s="37">
        <v>30</v>
      </c>
      <c r="AP312" s="38" t="s">
        <v>677</v>
      </c>
      <c r="AQ312" s="38" t="s">
        <v>697</v>
      </c>
      <c r="AR312" s="38" t="s">
        <v>27</v>
      </c>
      <c r="AS312" s="38" t="s">
        <v>27</v>
      </c>
      <c r="AT312" s="38" t="s">
        <v>27</v>
      </c>
      <c r="AU312" s="38" t="s">
        <v>27</v>
      </c>
      <c r="AV312" s="38" t="s">
        <v>27</v>
      </c>
      <c r="AW312" s="50"/>
      <c r="AX312" s="34" t="s">
        <v>748</v>
      </c>
      <c r="AY312" s="120">
        <v>2.4670000000000001</v>
      </c>
      <c r="AZ312" s="62">
        <v>5.4059999999999997</v>
      </c>
      <c r="BA312" s="50">
        <f t="shared" si="19"/>
        <v>0.45634480207177214</v>
      </c>
      <c r="BB312" s="50"/>
      <c r="BC312" s="50"/>
      <c r="BD312" s="50"/>
      <c r="BE312" s="50"/>
      <c r="BF312" s="50"/>
      <c r="BG312" s="50"/>
      <c r="BH312" s="50"/>
      <c r="BI312" s="50"/>
      <c r="BJ312" s="50"/>
      <c r="BK312" s="50"/>
      <c r="BL312" s="50"/>
      <c r="BM312" s="50"/>
      <c r="BN312" s="50"/>
      <c r="BO312" s="50"/>
      <c r="BP312" s="50"/>
      <c r="BQ312" s="50"/>
      <c r="BR312" s="50"/>
      <c r="BS312" s="50"/>
      <c r="BT312" s="50"/>
      <c r="BU312" s="50"/>
      <c r="BV312" s="50"/>
      <c r="BW312" s="50"/>
      <c r="BX312" s="50"/>
      <c r="BY312" s="50"/>
      <c r="BZ312" s="50"/>
      <c r="CA312" s="50"/>
      <c r="CB312" s="50"/>
      <c r="CC312" s="50"/>
      <c r="CD312" s="50"/>
      <c r="CE312" s="50"/>
      <c r="CF312" s="50"/>
      <c r="CG312" s="50"/>
      <c r="CH312" s="50"/>
      <c r="CI312" s="50"/>
    </row>
    <row r="313" spans="1:87" ht="14.25" customHeight="1" x14ac:dyDescent="0.25">
      <c r="A313" s="37">
        <v>224</v>
      </c>
      <c r="B313" s="38" t="s">
        <v>78</v>
      </c>
      <c r="C313" s="38" t="s">
        <v>26</v>
      </c>
      <c r="D313" s="38" t="s">
        <v>42</v>
      </c>
      <c r="E313" s="38"/>
      <c r="F313" s="38" t="s">
        <v>30</v>
      </c>
      <c r="G313" s="37">
        <v>40</v>
      </c>
      <c r="H313" s="37">
        <v>24</v>
      </c>
      <c r="I313" s="38" t="s">
        <v>128</v>
      </c>
      <c r="J313" s="37">
        <v>9591208203</v>
      </c>
      <c r="K313" s="37">
        <v>3.8</v>
      </c>
      <c r="L313" s="37">
        <v>0.38</v>
      </c>
      <c r="M313" s="40">
        <v>2</v>
      </c>
      <c r="N313" s="35"/>
      <c r="O313" s="47"/>
      <c r="P313" s="40">
        <v>3</v>
      </c>
      <c r="Q313" s="40">
        <v>1</v>
      </c>
      <c r="R313" s="40">
        <v>1</v>
      </c>
      <c r="S313" s="40">
        <v>1</v>
      </c>
      <c r="T313" s="40">
        <v>1</v>
      </c>
      <c r="U313" s="47"/>
      <c r="V313" s="47"/>
      <c r="W313" s="38" t="s">
        <v>682</v>
      </c>
      <c r="X313" s="47"/>
      <c r="Y313" s="40">
        <v>1</v>
      </c>
      <c r="Z313" s="38">
        <f t="shared" si="16"/>
        <v>10</v>
      </c>
      <c r="AA313" s="38">
        <f t="shared" si="17"/>
        <v>0</v>
      </c>
      <c r="AB313" s="38" t="s">
        <v>27</v>
      </c>
      <c r="AC313" s="38" t="s">
        <v>257</v>
      </c>
      <c r="AD313" s="37">
        <v>0</v>
      </c>
      <c r="AE313" s="37">
        <v>0</v>
      </c>
      <c r="AF313" s="37">
        <v>0</v>
      </c>
      <c r="AG313" s="37">
        <v>1</v>
      </c>
      <c r="AH313" s="38" t="s">
        <v>381</v>
      </c>
      <c r="AI313" s="37">
        <v>16</v>
      </c>
      <c r="AJ313" s="47"/>
      <c r="AK313" s="38" t="s">
        <v>454</v>
      </c>
      <c r="AL313" s="38">
        <f t="shared" si="18"/>
        <v>1</v>
      </c>
      <c r="AM313" s="38" t="s">
        <v>27</v>
      </c>
      <c r="AN313" s="38" t="s">
        <v>680</v>
      </c>
      <c r="AO313" s="37">
        <v>33</v>
      </c>
      <c r="AP313" s="38" t="s">
        <v>677</v>
      </c>
      <c r="AQ313" s="38" t="s">
        <v>698</v>
      </c>
      <c r="AR313" s="38" t="s">
        <v>27</v>
      </c>
      <c r="AS313" s="38" t="s">
        <v>699</v>
      </c>
      <c r="AT313" s="38" t="s">
        <v>27</v>
      </c>
      <c r="AU313" s="38" t="s">
        <v>27</v>
      </c>
      <c r="AV313" s="38" t="s">
        <v>27</v>
      </c>
      <c r="AW313" s="50"/>
      <c r="AX313" s="34" t="s">
        <v>747</v>
      </c>
      <c r="AY313" s="120">
        <v>2.5489999999999999</v>
      </c>
      <c r="AZ313" s="62">
        <v>3.5470000000000002</v>
      </c>
      <c r="BA313" s="50">
        <f t="shared" si="19"/>
        <v>0.71863546659148569</v>
      </c>
      <c r="BB313" s="50"/>
      <c r="BC313" s="50"/>
      <c r="BD313" s="50"/>
      <c r="BE313" s="50"/>
      <c r="BF313" s="50"/>
      <c r="BG313" s="50"/>
      <c r="BH313" s="50"/>
      <c r="BI313" s="50"/>
      <c r="BJ313" s="50"/>
      <c r="BK313" s="50"/>
      <c r="BL313" s="50"/>
      <c r="BM313" s="50"/>
      <c r="BN313" s="50"/>
      <c r="BO313" s="50"/>
      <c r="BP313" s="50"/>
      <c r="BQ313" s="50"/>
      <c r="BR313" s="50"/>
      <c r="BS313" s="50"/>
      <c r="BT313" s="50"/>
      <c r="BU313" s="50"/>
      <c r="BV313" s="50"/>
      <c r="BW313" s="50"/>
      <c r="BX313" s="50"/>
      <c r="BY313" s="50"/>
      <c r="BZ313" s="50"/>
      <c r="CA313" s="50"/>
      <c r="CB313" s="50"/>
      <c r="CC313" s="50"/>
      <c r="CD313" s="50"/>
      <c r="CE313" s="50"/>
      <c r="CF313" s="50"/>
      <c r="CG313" s="50"/>
      <c r="CH313" s="50"/>
      <c r="CI313" s="50"/>
    </row>
    <row r="314" spans="1:87" ht="14.25" customHeight="1" x14ac:dyDescent="0.25">
      <c r="A314" s="37">
        <v>241</v>
      </c>
      <c r="B314" s="38" t="s">
        <v>78</v>
      </c>
      <c r="C314" s="38" t="s">
        <v>26</v>
      </c>
      <c r="D314" s="38" t="s">
        <v>42</v>
      </c>
      <c r="E314" s="38"/>
      <c r="F314" s="38" t="s">
        <v>30</v>
      </c>
      <c r="G314" s="37">
        <v>40</v>
      </c>
      <c r="H314" s="37">
        <v>24</v>
      </c>
      <c r="I314" s="38" t="s">
        <v>130</v>
      </c>
      <c r="J314" s="37">
        <v>3712062108</v>
      </c>
      <c r="K314" s="37">
        <v>3.3333333333333299</v>
      </c>
      <c r="L314" s="37">
        <v>0.33333333333333298</v>
      </c>
      <c r="M314" s="37">
        <v>4</v>
      </c>
      <c r="N314" s="35"/>
      <c r="O314" s="35"/>
      <c r="P314" s="37">
        <v>13</v>
      </c>
      <c r="Q314" s="40">
        <v>9</v>
      </c>
      <c r="R314" s="37">
        <v>1</v>
      </c>
      <c r="S314" s="40">
        <v>9</v>
      </c>
      <c r="T314" s="37">
        <v>1</v>
      </c>
      <c r="U314" s="40">
        <v>1</v>
      </c>
      <c r="V314" s="40">
        <v>3</v>
      </c>
      <c r="W314" s="38" t="s">
        <v>27</v>
      </c>
      <c r="X314" s="40">
        <v>1</v>
      </c>
      <c r="Y314" s="40">
        <v>5</v>
      </c>
      <c r="Z314" s="38">
        <f t="shared" si="16"/>
        <v>47</v>
      </c>
      <c r="AA314" s="38">
        <f t="shared" si="17"/>
        <v>5</v>
      </c>
      <c r="AB314" s="38" t="s">
        <v>765</v>
      </c>
      <c r="AC314" s="38" t="s">
        <v>27</v>
      </c>
      <c r="AD314" s="37">
        <v>5</v>
      </c>
      <c r="AE314" s="37">
        <v>4</v>
      </c>
      <c r="AF314" s="37">
        <v>1</v>
      </c>
      <c r="AG314" s="37">
        <v>11</v>
      </c>
      <c r="AH314" s="38" t="s">
        <v>381</v>
      </c>
      <c r="AI314" s="37">
        <v>16</v>
      </c>
      <c r="AJ314" s="35"/>
      <c r="AK314" s="38" t="s">
        <v>455</v>
      </c>
      <c r="AL314" s="38">
        <f t="shared" si="18"/>
        <v>1</v>
      </c>
      <c r="AM314" s="38" t="s">
        <v>27</v>
      </c>
      <c r="AN314" s="38" t="s">
        <v>680</v>
      </c>
      <c r="AO314" s="37">
        <v>28</v>
      </c>
      <c r="AP314" s="38" t="s">
        <v>677</v>
      </c>
      <c r="AQ314" s="38" t="s">
        <v>700</v>
      </c>
      <c r="AR314" s="38" t="s">
        <v>695</v>
      </c>
      <c r="AS314" s="38" t="s">
        <v>701</v>
      </c>
      <c r="AT314" s="38" t="s">
        <v>27</v>
      </c>
      <c r="AU314" s="38" t="s">
        <v>27</v>
      </c>
      <c r="AV314" s="38" t="s">
        <v>27</v>
      </c>
      <c r="AW314" s="50"/>
      <c r="AX314" s="34" t="s">
        <v>746</v>
      </c>
      <c r="AY314" s="120">
        <v>13.163</v>
      </c>
      <c r="AZ314" s="62">
        <v>15.022</v>
      </c>
      <c r="BA314" s="50">
        <f t="shared" si="19"/>
        <v>0.87624816935161765</v>
      </c>
      <c r="BB314" s="50"/>
      <c r="BC314" s="50"/>
      <c r="BD314" s="50"/>
      <c r="BE314" s="50"/>
      <c r="BF314" s="50"/>
      <c r="BG314" s="50"/>
      <c r="BH314" s="50"/>
      <c r="BI314" s="50"/>
      <c r="BJ314" s="50"/>
      <c r="BK314" s="50"/>
      <c r="BL314" s="50"/>
      <c r="BM314" s="50"/>
      <c r="BN314" s="50"/>
      <c r="BO314" s="50"/>
      <c r="BP314" s="50"/>
      <c r="BQ314" s="50"/>
      <c r="BR314" s="50"/>
      <c r="BS314" s="50"/>
      <c r="BT314" s="50"/>
      <c r="BU314" s="50"/>
      <c r="BV314" s="50"/>
      <c r="BW314" s="50"/>
      <c r="BX314" s="50"/>
      <c r="BY314" s="50"/>
      <c r="BZ314" s="50"/>
      <c r="CA314" s="50"/>
      <c r="CB314" s="50"/>
      <c r="CC314" s="50"/>
      <c r="CD314" s="50"/>
      <c r="CE314" s="50"/>
      <c r="CF314" s="50"/>
      <c r="CG314" s="50"/>
      <c r="CH314" s="50"/>
      <c r="CI314" s="50"/>
    </row>
    <row r="315" spans="1:87" ht="14.25" customHeight="1" x14ac:dyDescent="0.25">
      <c r="A315" s="37">
        <v>257</v>
      </c>
      <c r="B315" s="38" t="s">
        <v>78</v>
      </c>
      <c r="C315" s="38" t="s">
        <v>26</v>
      </c>
      <c r="D315" s="38" t="s">
        <v>42</v>
      </c>
      <c r="E315" s="38"/>
      <c r="F315" s="38" t="s">
        <v>30</v>
      </c>
      <c r="G315" s="37">
        <v>40</v>
      </c>
      <c r="H315" s="37">
        <v>24</v>
      </c>
      <c r="I315" s="38" t="s">
        <v>130</v>
      </c>
      <c r="J315" s="37">
        <v>3712062108</v>
      </c>
      <c r="K315" s="37">
        <v>3.8</v>
      </c>
      <c r="L315" s="37">
        <v>0.38</v>
      </c>
      <c r="M315" s="35"/>
      <c r="N315" s="35"/>
      <c r="O315" s="35"/>
      <c r="P315" s="35"/>
      <c r="Q315" s="35"/>
      <c r="R315" s="35">
        <v>1</v>
      </c>
      <c r="S315" s="35"/>
      <c r="T315" s="35"/>
      <c r="U315" s="35"/>
      <c r="V315" s="35"/>
      <c r="W315" s="38" t="s">
        <v>27</v>
      </c>
      <c r="X315" s="35"/>
      <c r="Y315" s="35"/>
      <c r="Z315" s="38">
        <f t="shared" si="16"/>
        <v>1</v>
      </c>
      <c r="AA315" s="38">
        <f t="shared" si="17"/>
        <v>0</v>
      </c>
      <c r="AB315" s="38" t="s">
        <v>27</v>
      </c>
      <c r="AC315" s="38" t="s">
        <v>257</v>
      </c>
      <c r="AD315" s="37">
        <v>0</v>
      </c>
      <c r="AE315" s="37">
        <v>0</v>
      </c>
      <c r="AF315" s="37">
        <v>0</v>
      </c>
      <c r="AG315" s="37">
        <v>0</v>
      </c>
      <c r="AH315" s="38" t="s">
        <v>381</v>
      </c>
      <c r="AI315" s="37">
        <v>16</v>
      </c>
      <c r="AJ315" s="35"/>
      <c r="AK315" s="38" t="s">
        <v>456</v>
      </c>
      <c r="AL315" s="38">
        <f t="shared" si="18"/>
        <v>1</v>
      </c>
      <c r="AM315" s="38" t="s">
        <v>27</v>
      </c>
      <c r="AN315" s="38" t="s">
        <v>680</v>
      </c>
      <c r="AO315" s="37">
        <v>28</v>
      </c>
      <c r="AP315" s="38" t="s">
        <v>677</v>
      </c>
      <c r="AQ315" s="38" t="s">
        <v>700</v>
      </c>
      <c r="AR315" s="38" t="s">
        <v>695</v>
      </c>
      <c r="AS315" s="38" t="s">
        <v>701</v>
      </c>
      <c r="AT315" s="38" t="s">
        <v>27</v>
      </c>
      <c r="AU315" s="38" t="s">
        <v>27</v>
      </c>
      <c r="AV315" s="38" t="s">
        <v>27</v>
      </c>
      <c r="AW315" s="50"/>
      <c r="AX315" s="34" t="s">
        <v>747</v>
      </c>
      <c r="AY315" s="120">
        <v>2.6760000000000002</v>
      </c>
      <c r="AZ315" s="62">
        <v>4.2869999999999999</v>
      </c>
      <c r="BA315" s="50">
        <f t="shared" si="19"/>
        <v>0.6242127361791463</v>
      </c>
      <c r="BB315" s="50"/>
      <c r="BC315" s="50"/>
      <c r="BD315" s="50"/>
      <c r="BE315" s="50"/>
      <c r="BF315" s="50"/>
      <c r="BG315" s="50"/>
      <c r="BH315" s="50"/>
      <c r="BI315" s="50"/>
      <c r="BJ315" s="50"/>
      <c r="BK315" s="50"/>
      <c r="BL315" s="50"/>
      <c r="BM315" s="50"/>
      <c r="BN315" s="50"/>
      <c r="BO315" s="50"/>
      <c r="BP315" s="50"/>
      <c r="BQ315" s="50"/>
      <c r="BR315" s="50"/>
      <c r="BS315" s="50"/>
      <c r="BT315" s="50"/>
      <c r="BU315" s="50"/>
      <c r="BV315" s="50"/>
      <c r="BW315" s="50"/>
      <c r="BX315" s="50"/>
      <c r="BY315" s="50"/>
      <c r="BZ315" s="50"/>
      <c r="CA315" s="50"/>
      <c r="CB315" s="50"/>
      <c r="CC315" s="50"/>
      <c r="CD315" s="50"/>
      <c r="CE315" s="50"/>
      <c r="CF315" s="50"/>
      <c r="CG315" s="50"/>
      <c r="CH315" s="50"/>
      <c r="CI315" s="50"/>
    </row>
    <row r="316" spans="1:87" ht="14.25" customHeight="1" x14ac:dyDescent="0.25">
      <c r="A316" s="37">
        <v>275</v>
      </c>
      <c r="B316" s="38" t="s">
        <v>78</v>
      </c>
      <c r="C316" s="38" t="s">
        <v>26</v>
      </c>
      <c r="D316" s="38" t="s">
        <v>42</v>
      </c>
      <c r="E316" s="38"/>
      <c r="F316" s="38" t="s">
        <v>30</v>
      </c>
      <c r="G316" s="37">
        <v>40</v>
      </c>
      <c r="H316" s="37">
        <v>24</v>
      </c>
      <c r="I316" s="38" t="s">
        <v>134</v>
      </c>
      <c r="J316" s="37">
        <v>828360120</v>
      </c>
      <c r="K316" s="37">
        <v>3.3333333333333299</v>
      </c>
      <c r="L316" s="37">
        <v>0.33333333333333298</v>
      </c>
      <c r="M316" s="39"/>
      <c r="N316" s="47"/>
      <c r="O316" s="47"/>
      <c r="P316" s="39"/>
      <c r="Q316" s="39"/>
      <c r="R316" s="35">
        <v>1</v>
      </c>
      <c r="S316" s="39"/>
      <c r="T316" s="39"/>
      <c r="U316" s="47"/>
      <c r="V316" s="39"/>
      <c r="W316" s="38" t="s">
        <v>27</v>
      </c>
      <c r="X316" s="47"/>
      <c r="Y316" s="39"/>
      <c r="Z316" s="38">
        <f t="shared" si="16"/>
        <v>1</v>
      </c>
      <c r="AA316" s="38">
        <f t="shared" si="17"/>
        <v>0</v>
      </c>
      <c r="AB316" s="38" t="s">
        <v>765</v>
      </c>
      <c r="AC316" s="38" t="s">
        <v>27</v>
      </c>
      <c r="AD316" s="37">
        <v>0</v>
      </c>
      <c r="AE316" s="37">
        <v>0</v>
      </c>
      <c r="AF316" s="37">
        <v>0</v>
      </c>
      <c r="AG316" s="37">
        <v>0</v>
      </c>
      <c r="AH316" s="38" t="s">
        <v>381</v>
      </c>
      <c r="AI316" s="37">
        <v>16</v>
      </c>
      <c r="AJ316" s="47"/>
      <c r="AK316" s="38" t="s">
        <v>100</v>
      </c>
      <c r="AL316" s="38">
        <f t="shared" si="18"/>
        <v>1</v>
      </c>
      <c r="AM316" s="38" t="s">
        <v>27</v>
      </c>
      <c r="AN316" s="38" t="s">
        <v>673</v>
      </c>
      <c r="AO316" s="37">
        <v>26</v>
      </c>
      <c r="AP316" s="38" t="s">
        <v>674</v>
      </c>
      <c r="AQ316" s="38" t="s">
        <v>678</v>
      </c>
      <c r="AR316" s="38" t="s">
        <v>27</v>
      </c>
      <c r="AS316" s="38" t="s">
        <v>702</v>
      </c>
      <c r="AT316" s="38" t="s">
        <v>27</v>
      </c>
      <c r="AU316" s="38" t="s">
        <v>27</v>
      </c>
      <c r="AV316" s="38" t="s">
        <v>27</v>
      </c>
      <c r="AW316" s="50"/>
      <c r="AX316" s="34" t="s">
        <v>748</v>
      </c>
      <c r="AY316" s="120">
        <v>7.0389999999999997</v>
      </c>
      <c r="AZ316" s="62">
        <v>7.7839999999999998</v>
      </c>
      <c r="BA316" s="50">
        <f t="shared" si="19"/>
        <v>0.90429085303186019</v>
      </c>
      <c r="BB316" s="50"/>
      <c r="BC316" s="50"/>
      <c r="BD316" s="50"/>
      <c r="BE316" s="50"/>
      <c r="BF316" s="50"/>
      <c r="BG316" s="50"/>
      <c r="BH316" s="50"/>
      <c r="BI316" s="50"/>
      <c r="BJ316" s="50"/>
      <c r="BK316" s="50"/>
      <c r="BL316" s="50"/>
      <c r="BM316" s="50"/>
      <c r="BN316" s="50"/>
      <c r="BO316" s="50"/>
      <c r="BP316" s="50"/>
      <c r="BQ316" s="50"/>
      <c r="BR316" s="50"/>
      <c r="BS316" s="50"/>
      <c r="BT316" s="50"/>
      <c r="BU316" s="50"/>
      <c r="BV316" s="50"/>
      <c r="BW316" s="50"/>
      <c r="BX316" s="50"/>
      <c r="BY316" s="50"/>
      <c r="BZ316" s="50"/>
      <c r="CA316" s="50"/>
      <c r="CB316" s="50"/>
      <c r="CC316" s="50"/>
      <c r="CD316" s="50"/>
      <c r="CE316" s="50"/>
      <c r="CF316" s="50"/>
      <c r="CG316" s="50"/>
      <c r="CH316" s="50"/>
      <c r="CI316" s="50"/>
    </row>
    <row r="317" spans="1:87" ht="14.25" customHeight="1" x14ac:dyDescent="0.25">
      <c r="A317" s="37">
        <v>291</v>
      </c>
      <c r="B317" s="38" t="s">
        <v>78</v>
      </c>
      <c r="C317" s="38" t="s">
        <v>28</v>
      </c>
      <c r="D317" s="38" t="s">
        <v>42</v>
      </c>
      <c r="E317" s="38"/>
      <c r="F317" s="38" t="s">
        <v>30</v>
      </c>
      <c r="G317" s="37">
        <v>40</v>
      </c>
      <c r="H317" s="37">
        <v>24</v>
      </c>
      <c r="I317" s="38" t="s">
        <v>135</v>
      </c>
      <c r="J317" s="37">
        <v>7717685176</v>
      </c>
      <c r="K317" s="37">
        <v>3.8666666666666698</v>
      </c>
      <c r="L317" s="37">
        <v>0.38666666666666699</v>
      </c>
      <c r="M317" s="40">
        <v>2</v>
      </c>
      <c r="N317" s="35"/>
      <c r="O317" s="35"/>
      <c r="P317" s="40">
        <v>5</v>
      </c>
      <c r="Q317" s="40">
        <v>3</v>
      </c>
      <c r="R317" s="40">
        <v>1</v>
      </c>
      <c r="S317" s="40">
        <v>3</v>
      </c>
      <c r="T317" s="40">
        <v>1</v>
      </c>
      <c r="U317" s="40">
        <v>2</v>
      </c>
      <c r="V317" s="40">
        <v>1</v>
      </c>
      <c r="W317" s="38" t="s">
        <v>27</v>
      </c>
      <c r="X317" s="40">
        <v>1</v>
      </c>
      <c r="Y317" s="40">
        <v>4</v>
      </c>
      <c r="Z317" s="38">
        <f t="shared" si="16"/>
        <v>23</v>
      </c>
      <c r="AA317" s="38">
        <f t="shared" si="17"/>
        <v>4</v>
      </c>
      <c r="AB317" s="38" t="s">
        <v>102</v>
      </c>
      <c r="AC317" s="38" t="s">
        <v>257</v>
      </c>
      <c r="AD317" s="37">
        <v>4</v>
      </c>
      <c r="AE317" s="37">
        <v>1</v>
      </c>
      <c r="AF317" s="37">
        <v>2</v>
      </c>
      <c r="AG317" s="37">
        <v>11</v>
      </c>
      <c r="AH317" s="38" t="s">
        <v>429</v>
      </c>
      <c r="AI317" s="37">
        <v>13</v>
      </c>
      <c r="AJ317" s="35"/>
      <c r="AK317" s="38" t="s">
        <v>457</v>
      </c>
      <c r="AL317" s="38">
        <f t="shared" si="18"/>
        <v>1</v>
      </c>
      <c r="AM317" s="38" t="s">
        <v>27</v>
      </c>
      <c r="AN317" s="38" t="s">
        <v>680</v>
      </c>
      <c r="AO317" s="37">
        <v>24</v>
      </c>
      <c r="AP317" s="38" t="s">
        <v>677</v>
      </c>
      <c r="AQ317" s="38" t="s">
        <v>691</v>
      </c>
      <c r="AR317" s="38" t="s">
        <v>27</v>
      </c>
      <c r="AS317" s="38" t="s">
        <v>27</v>
      </c>
      <c r="AT317" s="38" t="s">
        <v>27</v>
      </c>
      <c r="AU317" s="38" t="s">
        <v>27</v>
      </c>
      <c r="AV317" s="38" t="s">
        <v>27</v>
      </c>
      <c r="AW317" s="50"/>
      <c r="AX317" s="34" t="s">
        <v>747</v>
      </c>
      <c r="AY317" s="120">
        <v>2.403</v>
      </c>
      <c r="AZ317" s="62">
        <v>2.923</v>
      </c>
      <c r="BA317" s="50">
        <f t="shared" si="19"/>
        <v>0.82210058159425248</v>
      </c>
      <c r="BB317" s="50"/>
      <c r="BC317" s="50"/>
      <c r="BD317" s="50"/>
      <c r="BE317" s="50"/>
      <c r="BF317" s="50"/>
      <c r="BG317" s="50"/>
      <c r="BH317" s="50"/>
      <c r="BI317" s="50"/>
      <c r="BJ317" s="50"/>
      <c r="BK317" s="50"/>
      <c r="BL317" s="50"/>
      <c r="BM317" s="50"/>
      <c r="BN317" s="50"/>
      <c r="BO317" s="50"/>
      <c r="BP317" s="50"/>
      <c r="BQ317" s="50"/>
      <c r="BR317" s="50"/>
      <c r="BS317" s="50"/>
      <c r="BT317" s="50"/>
      <c r="BU317" s="50"/>
      <c r="BV317" s="50"/>
      <c r="BW317" s="50"/>
      <c r="BX317" s="50"/>
      <c r="BY317" s="50"/>
      <c r="BZ317" s="50"/>
      <c r="CA317" s="50"/>
      <c r="CB317" s="50"/>
      <c r="CC317" s="50"/>
      <c r="CD317" s="50"/>
      <c r="CE317" s="50"/>
      <c r="CF317" s="50"/>
      <c r="CG317" s="50"/>
      <c r="CH317" s="50"/>
      <c r="CI317" s="50"/>
    </row>
    <row r="318" spans="1:87" ht="14.25" customHeight="1" x14ac:dyDescent="0.25">
      <c r="A318" s="37">
        <v>312</v>
      </c>
      <c r="B318" s="38" t="s">
        <v>78</v>
      </c>
      <c r="C318" s="38" t="s">
        <v>28</v>
      </c>
      <c r="D318" s="38" t="s">
        <v>42</v>
      </c>
      <c r="E318" s="38"/>
      <c r="F318" s="38" t="s">
        <v>30</v>
      </c>
      <c r="G318" s="37">
        <v>40</v>
      </c>
      <c r="H318" s="37">
        <v>24</v>
      </c>
      <c r="I318" s="38" t="s">
        <v>140</v>
      </c>
      <c r="J318" s="37">
        <v>79247246103</v>
      </c>
      <c r="K318" s="37">
        <v>2.2000000000000002</v>
      </c>
      <c r="L318" s="37">
        <v>0.22</v>
      </c>
      <c r="M318" s="39"/>
      <c r="N318" s="35"/>
      <c r="O318" s="39"/>
      <c r="P318" s="39"/>
      <c r="Q318" s="39"/>
      <c r="R318" s="35">
        <v>1</v>
      </c>
      <c r="S318" s="39"/>
      <c r="T318" s="39"/>
      <c r="U318" s="39"/>
      <c r="V318" s="39"/>
      <c r="W318" s="38" t="s">
        <v>27</v>
      </c>
      <c r="X318" s="39"/>
      <c r="Y318" s="39"/>
      <c r="Z318" s="38">
        <f t="shared" si="16"/>
        <v>1</v>
      </c>
      <c r="AA318" s="38">
        <f t="shared" si="17"/>
        <v>0</v>
      </c>
      <c r="AB318" s="38" t="s">
        <v>99</v>
      </c>
      <c r="AC318" s="38" t="s">
        <v>27</v>
      </c>
      <c r="AD318" s="37">
        <v>0</v>
      </c>
      <c r="AE318" s="37">
        <v>0</v>
      </c>
      <c r="AF318" s="37">
        <v>0</v>
      </c>
      <c r="AG318" s="37">
        <v>0</v>
      </c>
      <c r="AH318" s="38" t="s">
        <v>381</v>
      </c>
      <c r="AI318" s="37">
        <v>16</v>
      </c>
      <c r="AJ318" s="35"/>
      <c r="AK318" s="38" t="s">
        <v>458</v>
      </c>
      <c r="AL318" s="38">
        <f t="shared" si="18"/>
        <v>1</v>
      </c>
      <c r="AM318" s="38" t="s">
        <v>27</v>
      </c>
      <c r="AN318" s="38" t="s">
        <v>673</v>
      </c>
      <c r="AO318" s="37">
        <v>18</v>
      </c>
      <c r="AP318" s="38" t="s">
        <v>674</v>
      </c>
      <c r="AQ318" s="38" t="s">
        <v>705</v>
      </c>
      <c r="AR318" s="38" t="s">
        <v>27</v>
      </c>
      <c r="AS318" s="38" t="s">
        <v>686</v>
      </c>
      <c r="AT318" s="38" t="s">
        <v>27</v>
      </c>
      <c r="AU318" s="38" t="s">
        <v>27</v>
      </c>
      <c r="AV318" s="38" t="s">
        <v>27</v>
      </c>
      <c r="AW318" s="50"/>
      <c r="AX318" s="34" t="s">
        <v>746</v>
      </c>
      <c r="AY318" s="120">
        <v>5.7590000000000003</v>
      </c>
      <c r="AZ318" s="62">
        <v>6.931</v>
      </c>
      <c r="BA318" s="50">
        <f t="shared" si="19"/>
        <v>0.8309046313663252</v>
      </c>
      <c r="BB318" s="50"/>
      <c r="BC318" s="50"/>
      <c r="BD318" s="50"/>
      <c r="BE318" s="50"/>
      <c r="BF318" s="50"/>
      <c r="BG318" s="50"/>
      <c r="BH318" s="50"/>
      <c r="BI318" s="50"/>
      <c r="BJ318" s="50"/>
      <c r="BK318" s="50"/>
      <c r="BL318" s="50"/>
      <c r="BM318" s="50"/>
      <c r="BN318" s="50"/>
      <c r="BO318" s="50"/>
      <c r="BP318" s="50"/>
      <c r="BQ318" s="50"/>
      <c r="BR318" s="50"/>
      <c r="BS318" s="50"/>
      <c r="BT318" s="50"/>
      <c r="BU318" s="50"/>
      <c r="BV318" s="50"/>
      <c r="BW318" s="50"/>
      <c r="BX318" s="50"/>
      <c r="BY318" s="50"/>
      <c r="BZ318" s="50"/>
      <c r="CA318" s="50"/>
      <c r="CB318" s="50"/>
      <c r="CC318" s="50"/>
      <c r="CD318" s="50"/>
      <c r="CE318" s="50"/>
      <c r="CF318" s="50"/>
      <c r="CG318" s="50"/>
      <c r="CH318" s="50"/>
      <c r="CI318" s="50"/>
    </row>
    <row r="319" spans="1:87" ht="14.25" customHeight="1" x14ac:dyDescent="0.25">
      <c r="A319" s="37">
        <v>328</v>
      </c>
      <c r="B319" s="38" t="s">
        <v>78</v>
      </c>
      <c r="C319" s="38" t="s">
        <v>26</v>
      </c>
      <c r="D319" s="38" t="s">
        <v>42</v>
      </c>
      <c r="E319" s="38"/>
      <c r="F319" s="38" t="s">
        <v>30</v>
      </c>
      <c r="G319" s="37">
        <v>40</v>
      </c>
      <c r="H319" s="37">
        <v>24</v>
      </c>
      <c r="I319" s="38" t="s">
        <v>142</v>
      </c>
      <c r="J319" s="37">
        <v>8282194225</v>
      </c>
      <c r="K319" s="37">
        <v>3.3333333333333299</v>
      </c>
      <c r="L319" s="37">
        <v>0.33333333333333298</v>
      </c>
      <c r="M319" s="37">
        <v>1</v>
      </c>
      <c r="N319" s="35"/>
      <c r="O319" s="35"/>
      <c r="P319" s="37">
        <v>2</v>
      </c>
      <c r="Q319" s="37">
        <v>1</v>
      </c>
      <c r="R319" s="40">
        <v>1</v>
      </c>
      <c r="S319" s="37">
        <v>1</v>
      </c>
      <c r="T319" s="37">
        <v>1</v>
      </c>
      <c r="U319" s="37">
        <v>1</v>
      </c>
      <c r="V319" s="39"/>
      <c r="W319" s="38" t="s">
        <v>27</v>
      </c>
      <c r="X319" s="39"/>
      <c r="Y319" s="37">
        <v>1</v>
      </c>
      <c r="Z319" s="38">
        <f t="shared" si="16"/>
        <v>9</v>
      </c>
      <c r="AA319" s="38">
        <f t="shared" si="17"/>
        <v>1</v>
      </c>
      <c r="AB319" s="38" t="s">
        <v>765</v>
      </c>
      <c r="AC319" s="38" t="s">
        <v>27</v>
      </c>
      <c r="AD319" s="37">
        <v>4</v>
      </c>
      <c r="AE319" s="37">
        <v>1</v>
      </c>
      <c r="AF319" s="37">
        <v>0</v>
      </c>
      <c r="AG319" s="37">
        <v>6</v>
      </c>
      <c r="AH319" s="38" t="s">
        <v>381</v>
      </c>
      <c r="AI319" s="37">
        <v>16</v>
      </c>
      <c r="AJ319" s="35"/>
      <c r="AK319" s="38" t="s">
        <v>459</v>
      </c>
      <c r="AL319" s="38">
        <f t="shared" si="18"/>
        <v>1</v>
      </c>
      <c r="AM319" s="38" t="s">
        <v>27</v>
      </c>
      <c r="AN319" s="38" t="s">
        <v>680</v>
      </c>
      <c r="AO319" s="37">
        <v>27</v>
      </c>
      <c r="AP319" s="38" t="s">
        <v>677</v>
      </c>
      <c r="AQ319" s="38" t="s">
        <v>691</v>
      </c>
      <c r="AR319" s="38" t="s">
        <v>695</v>
      </c>
      <c r="AS319" s="38" t="s">
        <v>27</v>
      </c>
      <c r="AT319" s="38" t="s">
        <v>692</v>
      </c>
      <c r="AU319" s="38" t="s">
        <v>27</v>
      </c>
      <c r="AV319" s="38" t="s">
        <v>27</v>
      </c>
      <c r="AW319" s="50"/>
      <c r="AX319" s="34" t="s">
        <v>747</v>
      </c>
      <c r="AY319" s="120">
        <v>3.3499999999999996</v>
      </c>
      <c r="AZ319" s="62">
        <v>7.4619999999999997</v>
      </c>
      <c r="BA319" s="50">
        <f t="shared" si="19"/>
        <v>0.44894130259983916</v>
      </c>
      <c r="BB319" s="50"/>
      <c r="BC319" s="50"/>
      <c r="BD319" s="50"/>
      <c r="BE319" s="50"/>
      <c r="BF319" s="50"/>
      <c r="BG319" s="50"/>
      <c r="BH319" s="50"/>
      <c r="BI319" s="50"/>
      <c r="BJ319" s="50"/>
      <c r="BK319" s="50"/>
      <c r="BL319" s="50"/>
      <c r="BM319" s="50"/>
      <c r="BN319" s="50"/>
      <c r="BO319" s="50"/>
      <c r="BP319" s="50"/>
      <c r="BQ319" s="50"/>
      <c r="BR319" s="50"/>
      <c r="BS319" s="50"/>
      <c r="BT319" s="50"/>
      <c r="BU319" s="50"/>
      <c r="BV319" s="50"/>
      <c r="BW319" s="50"/>
      <c r="BX319" s="50"/>
      <c r="BY319" s="50"/>
      <c r="BZ319" s="50"/>
      <c r="CA319" s="50"/>
      <c r="CB319" s="50"/>
      <c r="CC319" s="50"/>
      <c r="CD319" s="50"/>
      <c r="CE319" s="50"/>
      <c r="CF319" s="50"/>
      <c r="CG319" s="50"/>
      <c r="CH319" s="50"/>
      <c r="CI319" s="50"/>
    </row>
    <row r="320" spans="1:87" ht="14.25" customHeight="1" x14ac:dyDescent="0.25">
      <c r="A320" s="37">
        <v>349</v>
      </c>
      <c r="B320" s="38" t="s">
        <v>78</v>
      </c>
      <c r="C320" s="38" t="s">
        <v>28</v>
      </c>
      <c r="D320" s="38" t="s">
        <v>42</v>
      </c>
      <c r="E320" s="38"/>
      <c r="F320" s="38" t="s">
        <v>30</v>
      </c>
      <c r="G320" s="37">
        <v>40</v>
      </c>
      <c r="H320" s="37">
        <v>24</v>
      </c>
      <c r="I320" s="38" t="s">
        <v>146</v>
      </c>
      <c r="J320" s="37">
        <v>94222252116</v>
      </c>
      <c r="K320" s="37">
        <v>2.2000000000000002</v>
      </c>
      <c r="L320" s="37">
        <v>0.22</v>
      </c>
      <c r="M320" s="35"/>
      <c r="N320" s="35"/>
      <c r="O320" s="35"/>
      <c r="P320" s="35"/>
      <c r="Q320" s="35"/>
      <c r="R320" s="35">
        <v>1</v>
      </c>
      <c r="S320" s="35"/>
      <c r="T320" s="35"/>
      <c r="U320" s="35"/>
      <c r="V320" s="35"/>
      <c r="W320" s="38" t="s">
        <v>27</v>
      </c>
      <c r="X320" s="35"/>
      <c r="Y320" s="35"/>
      <c r="Z320" s="38">
        <f t="shared" si="16"/>
        <v>1</v>
      </c>
      <c r="AA320" s="38">
        <f t="shared" si="17"/>
        <v>0</v>
      </c>
      <c r="AB320" s="38" t="s">
        <v>99</v>
      </c>
      <c r="AC320" s="38" t="s">
        <v>27</v>
      </c>
      <c r="AD320" s="37">
        <v>0</v>
      </c>
      <c r="AE320" s="37">
        <v>0</v>
      </c>
      <c r="AF320" s="37">
        <v>0</v>
      </c>
      <c r="AG320" s="37">
        <v>0</v>
      </c>
      <c r="AH320" s="38" t="s">
        <v>381</v>
      </c>
      <c r="AI320" s="37">
        <v>16</v>
      </c>
      <c r="AJ320" s="35"/>
      <c r="AK320" s="38" t="s">
        <v>460</v>
      </c>
      <c r="AL320" s="38">
        <f t="shared" si="18"/>
        <v>1</v>
      </c>
      <c r="AM320" s="38" t="s">
        <v>27</v>
      </c>
      <c r="AN320" s="38" t="s">
        <v>680</v>
      </c>
      <c r="AO320" s="37">
        <v>36</v>
      </c>
      <c r="AP320" s="38" t="s">
        <v>677</v>
      </c>
      <c r="AQ320" s="38" t="s">
        <v>707</v>
      </c>
      <c r="AR320" s="38" t="s">
        <v>27</v>
      </c>
      <c r="AS320" s="38" t="s">
        <v>708</v>
      </c>
      <c r="AT320" s="38" t="s">
        <v>27</v>
      </c>
      <c r="AU320" s="38" t="s">
        <v>27</v>
      </c>
      <c r="AV320" s="38" t="s">
        <v>27</v>
      </c>
      <c r="AW320" s="50"/>
      <c r="AX320" s="34" t="s">
        <v>747</v>
      </c>
      <c r="AY320" s="120">
        <v>1.288</v>
      </c>
      <c r="AZ320" s="62">
        <v>7.95</v>
      </c>
      <c r="BA320" s="50">
        <f t="shared" si="19"/>
        <v>0.16201257861635221</v>
      </c>
      <c r="BB320" s="50"/>
      <c r="BC320" s="50"/>
      <c r="BD320" s="50"/>
      <c r="BE320" s="50"/>
      <c r="BF320" s="50"/>
      <c r="BG320" s="50"/>
      <c r="BH320" s="50"/>
      <c r="BI320" s="50"/>
      <c r="BJ320" s="50"/>
      <c r="BK320" s="50"/>
      <c r="BL320" s="50"/>
      <c r="BM320" s="50"/>
      <c r="BN320" s="50"/>
      <c r="BO320" s="50"/>
      <c r="BP320" s="50"/>
      <c r="BQ320" s="50"/>
      <c r="BR320" s="50"/>
      <c r="BS320" s="50"/>
      <c r="BT320" s="50"/>
      <c r="BU320" s="50"/>
      <c r="BV320" s="50"/>
      <c r="BW320" s="50"/>
      <c r="BX320" s="50"/>
      <c r="BY320" s="50"/>
      <c r="BZ320" s="50"/>
      <c r="CA320" s="50"/>
      <c r="CB320" s="50"/>
      <c r="CC320" s="50"/>
      <c r="CD320" s="50"/>
      <c r="CE320" s="50"/>
      <c r="CF320" s="50"/>
      <c r="CG320" s="50"/>
      <c r="CH320" s="50"/>
      <c r="CI320" s="50"/>
    </row>
    <row r="321" spans="1:87" ht="14.25" customHeight="1" x14ac:dyDescent="0.25">
      <c r="A321" s="37">
        <v>365</v>
      </c>
      <c r="B321" s="38" t="s">
        <v>78</v>
      </c>
      <c r="C321" s="38" t="s">
        <v>26</v>
      </c>
      <c r="D321" s="38" t="s">
        <v>42</v>
      </c>
      <c r="E321" s="38"/>
      <c r="F321" s="38" t="s">
        <v>30</v>
      </c>
      <c r="G321" s="37">
        <v>40</v>
      </c>
      <c r="H321" s="37">
        <v>24</v>
      </c>
      <c r="I321" s="38" t="s">
        <v>147</v>
      </c>
      <c r="J321" s="37">
        <v>84463153</v>
      </c>
      <c r="K321" s="37">
        <v>3.8</v>
      </c>
      <c r="L321" s="37">
        <v>0.38</v>
      </c>
      <c r="M321" s="37">
        <v>1</v>
      </c>
      <c r="N321" s="35"/>
      <c r="O321" s="35"/>
      <c r="P321" s="37">
        <v>4</v>
      </c>
      <c r="Q321" s="37">
        <v>1</v>
      </c>
      <c r="R321" s="37">
        <v>3</v>
      </c>
      <c r="S321" s="37">
        <v>1</v>
      </c>
      <c r="T321" s="37">
        <v>1</v>
      </c>
      <c r="U321" s="40">
        <v>1</v>
      </c>
      <c r="V321" s="40">
        <v>0.5</v>
      </c>
      <c r="W321" s="38" t="s">
        <v>27</v>
      </c>
      <c r="X321" s="40">
        <v>0.5</v>
      </c>
      <c r="Y321" s="37">
        <v>2</v>
      </c>
      <c r="Z321" s="38">
        <f t="shared" si="16"/>
        <v>15</v>
      </c>
      <c r="AA321" s="38">
        <f t="shared" si="17"/>
        <v>2</v>
      </c>
      <c r="AB321" s="38" t="s">
        <v>27</v>
      </c>
      <c r="AC321" s="38" t="s">
        <v>27</v>
      </c>
      <c r="AD321" s="37">
        <v>4</v>
      </c>
      <c r="AE321" s="37">
        <v>2</v>
      </c>
      <c r="AF321" s="37">
        <v>0</v>
      </c>
      <c r="AG321" s="37">
        <v>7</v>
      </c>
      <c r="AH321" s="38" t="s">
        <v>381</v>
      </c>
      <c r="AI321" s="37">
        <v>16</v>
      </c>
      <c r="AJ321" s="35"/>
      <c r="AK321" s="38" t="s">
        <v>461</v>
      </c>
      <c r="AL321" s="38">
        <f t="shared" si="18"/>
        <v>1</v>
      </c>
      <c r="AM321" s="38" t="s">
        <v>27</v>
      </c>
      <c r="AN321" s="38" t="s">
        <v>680</v>
      </c>
      <c r="AO321" s="37">
        <v>26</v>
      </c>
      <c r="AP321" s="38" t="s">
        <v>677</v>
      </c>
      <c r="AQ321" s="38" t="s">
        <v>709</v>
      </c>
      <c r="AR321" s="38" t="s">
        <v>27</v>
      </c>
      <c r="AS321" s="38" t="s">
        <v>27</v>
      </c>
      <c r="AT321" s="38" t="s">
        <v>692</v>
      </c>
      <c r="AU321" s="38" t="s">
        <v>695</v>
      </c>
      <c r="AV321" s="38" t="s">
        <v>27</v>
      </c>
      <c r="AW321" s="50"/>
      <c r="AX321" s="34" t="s">
        <v>747</v>
      </c>
      <c r="AY321" s="120">
        <v>3.3490000000000002</v>
      </c>
      <c r="AZ321" s="62">
        <v>5.9850000000000003</v>
      </c>
      <c r="BA321" s="50">
        <f t="shared" si="19"/>
        <v>0.55956558061821215</v>
      </c>
      <c r="BB321" s="50"/>
      <c r="BC321" s="50"/>
      <c r="BD321" s="50"/>
      <c r="BE321" s="50"/>
      <c r="BF321" s="50"/>
      <c r="BG321" s="50"/>
      <c r="BH321" s="50"/>
      <c r="BI321" s="50"/>
      <c r="BJ321" s="50"/>
      <c r="BK321" s="50"/>
      <c r="BL321" s="50"/>
      <c r="BM321" s="50"/>
      <c r="BN321" s="50"/>
      <c r="BO321" s="50"/>
      <c r="BP321" s="50"/>
      <c r="BQ321" s="50"/>
      <c r="BR321" s="50"/>
      <c r="BS321" s="50"/>
      <c r="BT321" s="50"/>
      <c r="BU321" s="50"/>
      <c r="BV321" s="50"/>
      <c r="BW321" s="50"/>
      <c r="BX321" s="50"/>
      <c r="BY321" s="50"/>
      <c r="BZ321" s="50"/>
      <c r="CA321" s="50"/>
      <c r="CB321" s="50"/>
      <c r="CC321" s="50"/>
      <c r="CD321" s="50"/>
      <c r="CE321" s="50"/>
      <c r="CF321" s="50"/>
      <c r="CG321" s="50"/>
      <c r="CH321" s="50"/>
      <c r="CI321" s="50"/>
    </row>
    <row r="322" spans="1:87" ht="14.25" customHeight="1" x14ac:dyDescent="0.25">
      <c r="A322" s="37">
        <v>381</v>
      </c>
      <c r="B322" s="38" t="s">
        <v>78</v>
      </c>
      <c r="C322" s="38" t="s">
        <v>26</v>
      </c>
      <c r="D322" s="38" t="s">
        <v>42</v>
      </c>
      <c r="E322" s="38"/>
      <c r="F322" s="38" t="s">
        <v>30</v>
      </c>
      <c r="G322" s="37">
        <v>40</v>
      </c>
      <c r="H322" s="37">
        <v>24</v>
      </c>
      <c r="I322" s="38" t="s">
        <v>149</v>
      </c>
      <c r="J322" s="37">
        <v>8877127178</v>
      </c>
      <c r="K322" s="37">
        <v>3.3333333333333299</v>
      </c>
      <c r="L322" s="37">
        <v>0.33333333333333298</v>
      </c>
      <c r="M322" s="39"/>
      <c r="N322" s="35"/>
      <c r="O322" s="35"/>
      <c r="P322" s="39"/>
      <c r="Q322" s="39"/>
      <c r="R322" s="35">
        <v>1</v>
      </c>
      <c r="S322" s="39"/>
      <c r="T322" s="39"/>
      <c r="U322" s="35"/>
      <c r="V322" s="39"/>
      <c r="W322" s="38" t="s">
        <v>27</v>
      </c>
      <c r="X322" s="39"/>
      <c r="Y322" s="39"/>
      <c r="Z322" s="38">
        <f t="shared" ref="Z322:Z385" si="20">SUM(M322:Y322)</f>
        <v>1</v>
      </c>
      <c r="AA322" s="38">
        <f t="shared" ref="AA322:AA385" si="21">SUM(U322:X322)</f>
        <v>0</v>
      </c>
      <c r="AB322" s="38" t="s">
        <v>765</v>
      </c>
      <c r="AC322" s="38" t="s">
        <v>27</v>
      </c>
      <c r="AD322" s="37">
        <v>0</v>
      </c>
      <c r="AE322" s="37">
        <v>0</v>
      </c>
      <c r="AF322" s="37">
        <v>0</v>
      </c>
      <c r="AG322" s="37">
        <v>0</v>
      </c>
      <c r="AH322" s="38" t="s">
        <v>381</v>
      </c>
      <c r="AI322" s="37">
        <v>16</v>
      </c>
      <c r="AJ322" s="35"/>
      <c r="AK322" s="38" t="s">
        <v>100</v>
      </c>
      <c r="AL322" s="38">
        <f t="shared" ref="AL322:AL385" si="22">IF(OR(NOT(ISBLANK(V322)),NOT(ISBLANK(W322)),NOT(ISBLANK(X322)),NOT(ISBLANK(Y322)),AD322=2,AD322=3),1,0)</f>
        <v>1</v>
      </c>
      <c r="AM322" s="38" t="s">
        <v>27</v>
      </c>
      <c r="AN322" s="38" t="s">
        <v>680</v>
      </c>
      <c r="AO322" s="37">
        <v>24</v>
      </c>
      <c r="AP322" s="38" t="s">
        <v>677</v>
      </c>
      <c r="AQ322" s="38" t="s">
        <v>711</v>
      </c>
      <c r="AR322" s="38" t="s">
        <v>27</v>
      </c>
      <c r="AS322" s="38" t="s">
        <v>686</v>
      </c>
      <c r="AT322" s="38" t="s">
        <v>27</v>
      </c>
      <c r="AU322" s="38" t="s">
        <v>27</v>
      </c>
      <c r="AV322" s="38" t="s">
        <v>696</v>
      </c>
      <c r="AX322" s="34" t="s">
        <v>746</v>
      </c>
      <c r="AY322" s="120">
        <v>11.452</v>
      </c>
      <c r="AZ322" s="62">
        <v>12.468999999999999</v>
      </c>
      <c r="BA322" s="50">
        <f t="shared" si="19"/>
        <v>0.9184377255593873</v>
      </c>
    </row>
    <row r="323" spans="1:87" ht="14.25" customHeight="1" x14ac:dyDescent="0.25">
      <c r="A323" s="37">
        <v>397</v>
      </c>
      <c r="B323" s="38" t="s">
        <v>78</v>
      </c>
      <c r="C323" s="38" t="s">
        <v>26</v>
      </c>
      <c r="D323" s="38" t="s">
        <v>42</v>
      </c>
      <c r="E323" s="38"/>
      <c r="F323" s="38" t="s">
        <v>30</v>
      </c>
      <c r="G323" s="37">
        <v>40</v>
      </c>
      <c r="H323" s="37">
        <v>24</v>
      </c>
      <c r="I323" s="38" t="s">
        <v>81</v>
      </c>
      <c r="J323" s="37">
        <v>9591241137</v>
      </c>
      <c r="K323" s="37">
        <v>3.3333333333333299</v>
      </c>
      <c r="L323" s="37">
        <v>0.33333333333333298</v>
      </c>
      <c r="M323" s="47"/>
      <c r="N323" s="35"/>
      <c r="O323" s="35"/>
      <c r="P323" s="47"/>
      <c r="Q323" s="47"/>
      <c r="R323" s="35">
        <v>1</v>
      </c>
      <c r="S323" s="47"/>
      <c r="T323" s="47"/>
      <c r="U323" s="47"/>
      <c r="V323" s="47"/>
      <c r="W323" s="38" t="s">
        <v>27</v>
      </c>
      <c r="X323" s="47"/>
      <c r="Y323" s="47"/>
      <c r="Z323" s="38">
        <f t="shared" si="20"/>
        <v>1</v>
      </c>
      <c r="AA323" s="38">
        <f t="shared" si="21"/>
        <v>0</v>
      </c>
      <c r="AB323" s="38" t="s">
        <v>765</v>
      </c>
      <c r="AC323" s="38" t="s">
        <v>257</v>
      </c>
      <c r="AD323" s="37">
        <v>0</v>
      </c>
      <c r="AE323" s="37">
        <v>0</v>
      </c>
      <c r="AF323" s="37">
        <v>0</v>
      </c>
      <c r="AG323" s="37">
        <v>0</v>
      </c>
      <c r="AH323" s="38" t="s">
        <v>381</v>
      </c>
      <c r="AI323" s="37">
        <v>16</v>
      </c>
      <c r="AJ323" s="47"/>
      <c r="AK323" s="38" t="s">
        <v>100</v>
      </c>
      <c r="AL323" s="38">
        <f t="shared" si="22"/>
        <v>1</v>
      </c>
      <c r="AM323" s="38" t="s">
        <v>27</v>
      </c>
      <c r="AN323" s="38" t="s">
        <v>673</v>
      </c>
      <c r="AO323" s="37">
        <v>26</v>
      </c>
      <c r="AP323" s="38" t="s">
        <v>674</v>
      </c>
      <c r="AQ323" s="38" t="s">
        <v>675</v>
      </c>
      <c r="AR323" s="38" t="s">
        <v>27</v>
      </c>
      <c r="AS323" s="38" t="s">
        <v>676</v>
      </c>
      <c r="AT323" s="38" t="s">
        <v>27</v>
      </c>
      <c r="AU323" s="38" t="s">
        <v>27</v>
      </c>
      <c r="AV323" s="38" t="s">
        <v>27</v>
      </c>
      <c r="AX323" s="34" t="s">
        <v>748</v>
      </c>
      <c r="AY323" s="120">
        <v>3.5720000000000001</v>
      </c>
      <c r="AZ323" s="62">
        <v>4.9980000000000002</v>
      </c>
      <c r="BA323" s="50">
        <f t="shared" ref="BA323:BA386" si="23">AY323/AZ323</f>
        <v>0.71468587434973985</v>
      </c>
    </row>
    <row r="324" spans="1:87" ht="14.25" customHeight="1" x14ac:dyDescent="0.25">
      <c r="A324" s="37">
        <v>414</v>
      </c>
      <c r="B324" s="38" t="s">
        <v>78</v>
      </c>
      <c r="C324" s="38" t="s">
        <v>28</v>
      </c>
      <c r="D324" s="38" t="s">
        <v>42</v>
      </c>
      <c r="E324" s="38"/>
      <c r="F324" s="38" t="s">
        <v>30</v>
      </c>
      <c r="G324" s="37">
        <v>40</v>
      </c>
      <c r="H324" s="37">
        <v>24</v>
      </c>
      <c r="I324" s="38" t="s">
        <v>85</v>
      </c>
      <c r="J324" s="37">
        <v>1347638136</v>
      </c>
      <c r="K324" s="37">
        <v>2.93333333333333</v>
      </c>
      <c r="L324" s="37">
        <v>0.293333333333333</v>
      </c>
      <c r="M324" s="40">
        <v>3</v>
      </c>
      <c r="N324" s="40">
        <v>1</v>
      </c>
      <c r="O324" s="40">
        <v>2</v>
      </c>
      <c r="P324" s="40">
        <v>9</v>
      </c>
      <c r="Q324" s="40">
        <v>6</v>
      </c>
      <c r="R324" s="40">
        <v>2</v>
      </c>
      <c r="S324" s="40">
        <v>6</v>
      </c>
      <c r="T324" s="40">
        <v>1</v>
      </c>
      <c r="U324" s="40">
        <v>1</v>
      </c>
      <c r="V324" s="40">
        <v>1.5</v>
      </c>
      <c r="W324" s="38" t="s">
        <v>27</v>
      </c>
      <c r="X324" s="40">
        <v>0.5</v>
      </c>
      <c r="Y324" s="40">
        <v>3</v>
      </c>
      <c r="Z324" s="38">
        <f t="shared" si="20"/>
        <v>36</v>
      </c>
      <c r="AA324" s="38">
        <f t="shared" si="21"/>
        <v>3</v>
      </c>
      <c r="AB324" s="38" t="s">
        <v>27</v>
      </c>
      <c r="AC324" s="38" t="s">
        <v>27</v>
      </c>
      <c r="AD324" s="37">
        <v>10</v>
      </c>
      <c r="AE324" s="37">
        <v>3</v>
      </c>
      <c r="AF324" s="37">
        <v>0</v>
      </c>
      <c r="AG324" s="37">
        <v>20</v>
      </c>
      <c r="AH324" s="38" t="s">
        <v>462</v>
      </c>
      <c r="AI324" s="37">
        <v>15</v>
      </c>
      <c r="AJ324" s="40">
        <v>1</v>
      </c>
      <c r="AK324" s="38" t="s">
        <v>463</v>
      </c>
      <c r="AL324" s="38">
        <f t="shared" si="22"/>
        <v>1</v>
      </c>
      <c r="AM324" s="38" t="s">
        <v>27</v>
      </c>
      <c r="AN324" s="38" t="s">
        <v>673</v>
      </c>
      <c r="AO324" s="37">
        <v>20</v>
      </c>
      <c r="AP324" s="38" t="s">
        <v>677</v>
      </c>
      <c r="AQ324" s="38" t="s">
        <v>678</v>
      </c>
      <c r="AR324" s="38" t="s">
        <v>27</v>
      </c>
      <c r="AS324" s="38" t="s">
        <v>27</v>
      </c>
      <c r="AT324" s="38" t="s">
        <v>27</v>
      </c>
      <c r="AU324" s="38" t="s">
        <v>27</v>
      </c>
      <c r="AV324" s="38" t="s">
        <v>27</v>
      </c>
      <c r="AX324" s="34" t="s">
        <v>746</v>
      </c>
      <c r="AY324" s="120">
        <v>8.5920000000000005</v>
      </c>
      <c r="AZ324" s="62">
        <v>19.84</v>
      </c>
      <c r="BA324" s="50">
        <f t="shared" si="23"/>
        <v>0.4330645161290323</v>
      </c>
    </row>
    <row r="325" spans="1:87" ht="14.25" customHeight="1" x14ac:dyDescent="0.25">
      <c r="A325" s="37">
        <v>430</v>
      </c>
      <c r="B325" s="38" t="s">
        <v>78</v>
      </c>
      <c r="C325" s="38" t="s">
        <v>26</v>
      </c>
      <c r="D325" s="38" t="s">
        <v>42</v>
      </c>
      <c r="E325" s="38"/>
      <c r="F325" s="38" t="s">
        <v>30</v>
      </c>
      <c r="G325" s="37">
        <v>40</v>
      </c>
      <c r="H325" s="37">
        <v>24</v>
      </c>
      <c r="I325" s="38" t="s">
        <v>88</v>
      </c>
      <c r="J325" s="37">
        <v>217831744</v>
      </c>
      <c r="K325" s="37">
        <v>3.3333333333333299</v>
      </c>
      <c r="L325" s="37">
        <v>0.33333333333333298</v>
      </c>
      <c r="M325" s="39"/>
      <c r="N325" s="35"/>
      <c r="O325" s="35"/>
      <c r="P325" s="39"/>
      <c r="Q325" s="39"/>
      <c r="R325" s="35">
        <v>1</v>
      </c>
      <c r="S325" s="39"/>
      <c r="T325" s="39"/>
      <c r="U325" s="35"/>
      <c r="V325" s="35"/>
      <c r="W325" s="38" t="s">
        <v>27</v>
      </c>
      <c r="X325" s="35"/>
      <c r="Y325" s="35"/>
      <c r="Z325" s="38">
        <f t="shared" si="20"/>
        <v>1</v>
      </c>
      <c r="AA325" s="38">
        <f t="shared" si="21"/>
        <v>0</v>
      </c>
      <c r="AB325" s="38" t="s">
        <v>765</v>
      </c>
      <c r="AC325" s="38" t="s">
        <v>257</v>
      </c>
      <c r="AD325" s="37">
        <v>0</v>
      </c>
      <c r="AE325" s="37">
        <v>0</v>
      </c>
      <c r="AF325" s="37">
        <v>0</v>
      </c>
      <c r="AG325" s="37">
        <v>0</v>
      </c>
      <c r="AH325" s="38" t="s">
        <v>381</v>
      </c>
      <c r="AI325" s="37">
        <v>16</v>
      </c>
      <c r="AJ325" s="35"/>
      <c r="AK325" s="38" t="s">
        <v>437</v>
      </c>
      <c r="AL325" s="38">
        <f t="shared" si="22"/>
        <v>1</v>
      </c>
      <c r="AM325" s="38" t="s">
        <v>27</v>
      </c>
      <c r="AN325" s="38" t="s">
        <v>673</v>
      </c>
      <c r="AO325" s="37">
        <v>24</v>
      </c>
      <c r="AP325" s="38" t="s">
        <v>677</v>
      </c>
      <c r="AQ325" s="38" t="s">
        <v>679</v>
      </c>
      <c r="AR325" s="38" t="s">
        <v>27</v>
      </c>
      <c r="AS325" s="38" t="s">
        <v>27</v>
      </c>
      <c r="AT325" s="38" t="s">
        <v>27</v>
      </c>
      <c r="AU325" s="38" t="s">
        <v>27</v>
      </c>
      <c r="AV325" s="38" t="s">
        <v>27</v>
      </c>
      <c r="AX325" s="34" t="s">
        <v>748</v>
      </c>
      <c r="AY325" s="120">
        <v>1.351</v>
      </c>
      <c r="AZ325" s="62">
        <v>3.5910000000000002</v>
      </c>
      <c r="BA325" s="50">
        <f t="shared" si="23"/>
        <v>0.37621832358674462</v>
      </c>
    </row>
    <row r="326" spans="1:87" ht="14.25" customHeight="1" x14ac:dyDescent="0.25">
      <c r="A326" s="37">
        <v>446</v>
      </c>
      <c r="B326" s="38" t="s">
        <v>78</v>
      </c>
      <c r="C326" s="38" t="s">
        <v>26</v>
      </c>
      <c r="D326" s="38" t="s">
        <v>42</v>
      </c>
      <c r="E326" s="38"/>
      <c r="F326" s="38" t="s">
        <v>30</v>
      </c>
      <c r="G326" s="37">
        <v>40</v>
      </c>
      <c r="H326" s="37">
        <v>24</v>
      </c>
      <c r="I326" s="38" t="s">
        <v>150</v>
      </c>
      <c r="J326" s="37">
        <v>82135906</v>
      </c>
      <c r="K326" s="37">
        <v>4.5333333333333297</v>
      </c>
      <c r="L326" s="37">
        <v>0.45333333333333298</v>
      </c>
      <c r="M326" s="35"/>
      <c r="N326" s="35"/>
      <c r="O326" s="35"/>
      <c r="P326" s="35"/>
      <c r="Q326" s="35"/>
      <c r="R326" s="35">
        <v>1</v>
      </c>
      <c r="S326" s="35"/>
      <c r="T326" s="35"/>
      <c r="U326" s="35"/>
      <c r="V326" s="35"/>
      <c r="W326" s="38" t="s">
        <v>27</v>
      </c>
      <c r="X326" s="35"/>
      <c r="Y326" s="35"/>
      <c r="Z326" s="38">
        <f t="shared" si="20"/>
        <v>1</v>
      </c>
      <c r="AA326" s="38">
        <f t="shared" si="21"/>
        <v>0</v>
      </c>
      <c r="AB326" s="38" t="s">
        <v>89</v>
      </c>
      <c r="AC326" s="38" t="s">
        <v>27</v>
      </c>
      <c r="AD326" s="37">
        <v>0</v>
      </c>
      <c r="AE326" s="37">
        <v>0</v>
      </c>
      <c r="AF326" s="37">
        <v>0</v>
      </c>
      <c r="AG326" s="37">
        <v>0</v>
      </c>
      <c r="AH326" s="38" t="s">
        <v>381</v>
      </c>
      <c r="AI326" s="37">
        <v>16</v>
      </c>
      <c r="AJ326" s="35"/>
      <c r="AK326" s="38" t="s">
        <v>405</v>
      </c>
      <c r="AL326" s="38">
        <f t="shared" si="22"/>
        <v>1</v>
      </c>
      <c r="AM326" s="38" t="s">
        <v>27</v>
      </c>
      <c r="AN326" s="38" t="s">
        <v>680</v>
      </c>
      <c r="AO326" s="37">
        <v>34</v>
      </c>
      <c r="AP326" s="38" t="s">
        <v>677</v>
      </c>
      <c r="AQ326" s="38" t="s">
        <v>712</v>
      </c>
      <c r="AR326" s="38" t="s">
        <v>27</v>
      </c>
      <c r="AS326" s="38" t="s">
        <v>713</v>
      </c>
      <c r="AT326" s="38" t="s">
        <v>27</v>
      </c>
      <c r="AU326" s="38" t="s">
        <v>27</v>
      </c>
      <c r="AV326" s="38" t="s">
        <v>27</v>
      </c>
      <c r="AX326" s="34" t="s">
        <v>747</v>
      </c>
      <c r="AY326" s="120">
        <v>1.619</v>
      </c>
      <c r="AZ326" s="62">
        <v>11.316000000000001</v>
      </c>
      <c r="BA326" s="50">
        <f t="shared" si="23"/>
        <v>0.14307175680452455</v>
      </c>
    </row>
    <row r="327" spans="1:87" ht="14.25" customHeight="1" x14ac:dyDescent="0.25">
      <c r="A327" s="37">
        <v>462</v>
      </c>
      <c r="B327" s="38" t="s">
        <v>78</v>
      </c>
      <c r="C327" s="38" t="s">
        <v>28</v>
      </c>
      <c r="D327" s="38" t="s">
        <v>42</v>
      </c>
      <c r="E327" s="38"/>
      <c r="F327" s="38" t="s">
        <v>30</v>
      </c>
      <c r="G327" s="37">
        <v>40</v>
      </c>
      <c r="H327" s="37">
        <v>24</v>
      </c>
      <c r="I327" s="38" t="s">
        <v>152</v>
      </c>
      <c r="J327" s="37">
        <v>792288984</v>
      </c>
      <c r="K327" s="37">
        <v>4.4000000000000004</v>
      </c>
      <c r="L327" s="37">
        <v>0.44</v>
      </c>
      <c r="M327" s="40">
        <v>10</v>
      </c>
      <c r="N327" s="35"/>
      <c r="O327" s="35"/>
      <c r="P327" s="40">
        <v>29</v>
      </c>
      <c r="Q327" s="40">
        <v>17</v>
      </c>
      <c r="R327" s="40">
        <v>2</v>
      </c>
      <c r="S327" s="40">
        <v>17</v>
      </c>
      <c r="T327" s="40">
        <v>1</v>
      </c>
      <c r="U327" s="40">
        <v>3</v>
      </c>
      <c r="V327" s="40">
        <v>7</v>
      </c>
      <c r="W327" s="38" t="s">
        <v>27</v>
      </c>
      <c r="X327" s="40">
        <v>3</v>
      </c>
      <c r="Y327" s="40">
        <v>13</v>
      </c>
      <c r="Z327" s="38">
        <f t="shared" si="20"/>
        <v>102</v>
      </c>
      <c r="AA327" s="38">
        <f t="shared" si="21"/>
        <v>13</v>
      </c>
      <c r="AB327" s="38" t="s">
        <v>27</v>
      </c>
      <c r="AC327" s="38" t="s">
        <v>27</v>
      </c>
      <c r="AD327" s="37">
        <v>15</v>
      </c>
      <c r="AE327" s="37">
        <v>4</v>
      </c>
      <c r="AF327" s="37">
        <v>1</v>
      </c>
      <c r="AG327" s="37">
        <v>22</v>
      </c>
      <c r="AH327" s="38" t="s">
        <v>381</v>
      </c>
      <c r="AI327" s="37">
        <v>16</v>
      </c>
      <c r="AJ327" s="40">
        <v>1</v>
      </c>
      <c r="AK327" s="38" t="s">
        <v>464</v>
      </c>
      <c r="AL327" s="38">
        <f t="shared" si="22"/>
        <v>1</v>
      </c>
      <c r="AM327" s="38" t="s">
        <v>27</v>
      </c>
      <c r="AN327" s="38" t="s">
        <v>673</v>
      </c>
      <c r="AO327" s="37">
        <v>23</v>
      </c>
      <c r="AP327" s="38" t="s">
        <v>677</v>
      </c>
      <c r="AQ327" s="38" t="s">
        <v>714</v>
      </c>
      <c r="AR327" s="38" t="s">
        <v>695</v>
      </c>
      <c r="AS327" s="38" t="s">
        <v>27</v>
      </c>
      <c r="AT327" s="38" t="s">
        <v>27</v>
      </c>
      <c r="AU327" s="38" t="s">
        <v>27</v>
      </c>
      <c r="AV327" s="38" t="s">
        <v>27</v>
      </c>
      <c r="AX327" s="34" t="s">
        <v>747</v>
      </c>
      <c r="AY327">
        <v>1.3520000000000001</v>
      </c>
      <c r="AZ327" s="62">
        <v>24.004000000000001</v>
      </c>
      <c r="BA327" s="50">
        <f t="shared" si="23"/>
        <v>5.6323946008998503E-2</v>
      </c>
    </row>
    <row r="328" spans="1:87" ht="14.25" customHeight="1" x14ac:dyDescent="0.25">
      <c r="A328" s="37">
        <v>483</v>
      </c>
      <c r="B328" s="38" t="s">
        <v>78</v>
      </c>
      <c r="C328" s="38" t="s">
        <v>28</v>
      </c>
      <c r="D328" s="38" t="s">
        <v>42</v>
      </c>
      <c r="E328" s="38"/>
      <c r="F328" s="38" t="s">
        <v>30</v>
      </c>
      <c r="G328" s="37">
        <v>40</v>
      </c>
      <c r="H328" s="37">
        <v>24</v>
      </c>
      <c r="I328" s="38" t="s">
        <v>158</v>
      </c>
      <c r="J328" s="37">
        <v>927618937</v>
      </c>
      <c r="K328" s="37">
        <v>2.93333333333333</v>
      </c>
      <c r="L328" s="37">
        <v>0.293333333333333</v>
      </c>
      <c r="M328" s="37">
        <v>10</v>
      </c>
      <c r="N328" s="35"/>
      <c r="O328" s="39"/>
      <c r="P328" s="37">
        <v>24</v>
      </c>
      <c r="Q328" s="40">
        <v>14</v>
      </c>
      <c r="R328" s="37">
        <v>3</v>
      </c>
      <c r="S328" s="40">
        <v>14</v>
      </c>
      <c r="T328" s="37">
        <v>1</v>
      </c>
      <c r="U328" s="37">
        <v>2</v>
      </c>
      <c r="V328" s="37">
        <v>3.5</v>
      </c>
      <c r="W328" s="38" t="s">
        <v>27</v>
      </c>
      <c r="X328" s="37">
        <v>1.5</v>
      </c>
      <c r="Y328" s="37">
        <v>7</v>
      </c>
      <c r="Z328" s="38">
        <f t="shared" si="20"/>
        <v>80</v>
      </c>
      <c r="AA328" s="38">
        <f t="shared" si="21"/>
        <v>7</v>
      </c>
      <c r="AB328" s="38" t="s">
        <v>27</v>
      </c>
      <c r="AC328" s="38" t="s">
        <v>27</v>
      </c>
      <c r="AD328" s="37">
        <v>14</v>
      </c>
      <c r="AE328" s="37">
        <v>14</v>
      </c>
      <c r="AF328" s="37">
        <v>1</v>
      </c>
      <c r="AG328" s="37">
        <v>36</v>
      </c>
      <c r="AH328" s="38" t="s">
        <v>381</v>
      </c>
      <c r="AI328" s="37">
        <v>16</v>
      </c>
      <c r="AJ328" s="40">
        <v>1</v>
      </c>
      <c r="AK328" s="38" t="s">
        <v>465</v>
      </c>
      <c r="AL328" s="38">
        <f t="shared" si="22"/>
        <v>1</v>
      </c>
      <c r="AM328" s="38" t="s">
        <v>27</v>
      </c>
      <c r="AN328" s="38" t="s">
        <v>673</v>
      </c>
      <c r="AO328" s="37">
        <v>25</v>
      </c>
      <c r="AP328" s="38" t="s">
        <v>677</v>
      </c>
      <c r="AQ328" s="38" t="s">
        <v>721</v>
      </c>
      <c r="AR328" s="38" t="s">
        <v>27</v>
      </c>
      <c r="AS328" s="38" t="s">
        <v>686</v>
      </c>
      <c r="AT328" s="38" t="s">
        <v>27</v>
      </c>
      <c r="AU328" s="38" t="s">
        <v>27</v>
      </c>
      <c r="AV328" s="38" t="s">
        <v>27</v>
      </c>
      <c r="AX328" s="34" t="s">
        <v>747</v>
      </c>
      <c r="AY328">
        <v>13.577</v>
      </c>
      <c r="AZ328" s="62">
        <v>18.059000000000001</v>
      </c>
      <c r="BA328" s="50">
        <f t="shared" si="23"/>
        <v>0.7518135001938091</v>
      </c>
    </row>
    <row r="329" spans="1:87" ht="14.25" customHeight="1" x14ac:dyDescent="0.25">
      <c r="A329" s="37">
        <v>504</v>
      </c>
      <c r="B329" s="38" t="s">
        <v>78</v>
      </c>
      <c r="C329" s="38" t="s">
        <v>28</v>
      </c>
      <c r="D329" s="38" t="s">
        <v>42</v>
      </c>
      <c r="E329" s="38"/>
      <c r="F329" s="38" t="s">
        <v>30</v>
      </c>
      <c r="G329" s="37">
        <v>40</v>
      </c>
      <c r="H329" s="37">
        <v>24</v>
      </c>
      <c r="I329" s="38" t="s">
        <v>165</v>
      </c>
      <c r="J329" s="37">
        <v>1412134207</v>
      </c>
      <c r="K329" s="37">
        <v>3.8666666666666698</v>
      </c>
      <c r="L329" s="37">
        <v>0.38666666666666699</v>
      </c>
      <c r="M329" s="35"/>
      <c r="N329" s="35"/>
      <c r="O329" s="35"/>
      <c r="P329" s="35"/>
      <c r="Q329" s="35"/>
      <c r="R329" s="35">
        <v>1</v>
      </c>
      <c r="S329" s="35"/>
      <c r="T329" s="35"/>
      <c r="U329" s="35"/>
      <c r="V329" s="35"/>
      <c r="W329" s="38" t="s">
        <v>27</v>
      </c>
      <c r="X329" s="35"/>
      <c r="Y329" s="35"/>
      <c r="Z329" s="38">
        <f t="shared" si="20"/>
        <v>1</v>
      </c>
      <c r="AA329" s="38">
        <f t="shared" si="21"/>
        <v>0</v>
      </c>
      <c r="AB329" s="38" t="s">
        <v>102</v>
      </c>
      <c r="AC329" s="38" t="s">
        <v>27</v>
      </c>
      <c r="AD329" s="37">
        <v>0</v>
      </c>
      <c r="AE329" s="37">
        <v>0</v>
      </c>
      <c r="AF329" s="37">
        <v>0</v>
      </c>
      <c r="AG329" s="37">
        <v>0</v>
      </c>
      <c r="AH329" s="38" t="s">
        <v>381</v>
      </c>
      <c r="AI329" s="37">
        <v>16</v>
      </c>
      <c r="AJ329" s="35"/>
      <c r="AK329" s="38" t="s">
        <v>466</v>
      </c>
      <c r="AL329" s="38">
        <f t="shared" si="22"/>
        <v>1</v>
      </c>
      <c r="AM329" s="38" t="s">
        <v>27</v>
      </c>
      <c r="AN329" s="38" t="s">
        <v>680</v>
      </c>
      <c r="AO329" s="37">
        <v>25</v>
      </c>
      <c r="AP329" s="38" t="s">
        <v>677</v>
      </c>
      <c r="AQ329" s="38" t="s">
        <v>705</v>
      </c>
      <c r="AR329" s="38" t="s">
        <v>27</v>
      </c>
      <c r="AS329" s="38" t="s">
        <v>27</v>
      </c>
      <c r="AT329" s="38" t="s">
        <v>27</v>
      </c>
      <c r="AU329" s="38" t="s">
        <v>27</v>
      </c>
      <c r="AV329" s="38" t="s">
        <v>27</v>
      </c>
      <c r="AX329" s="34" t="s">
        <v>747</v>
      </c>
      <c r="AY329">
        <v>2.2440000000000002</v>
      </c>
      <c r="AZ329" s="62">
        <v>6.8460000000000001</v>
      </c>
      <c r="BA329" s="50">
        <f t="shared" si="23"/>
        <v>0.32778264680105174</v>
      </c>
    </row>
    <row r="330" spans="1:87" ht="14.25" customHeight="1" x14ac:dyDescent="0.25">
      <c r="A330" s="37">
        <v>524</v>
      </c>
      <c r="B330" s="38" t="s">
        <v>78</v>
      </c>
      <c r="C330" s="38" t="s">
        <v>28</v>
      </c>
      <c r="D330" s="38" t="s">
        <v>42</v>
      </c>
      <c r="E330" s="38"/>
      <c r="F330" s="38" t="s">
        <v>30</v>
      </c>
      <c r="G330" s="37">
        <v>40</v>
      </c>
      <c r="H330" s="37">
        <v>24</v>
      </c>
      <c r="I330" s="38" t="s">
        <v>169</v>
      </c>
      <c r="J330" s="37">
        <v>178114327</v>
      </c>
      <c r="K330" s="37">
        <v>2.93333333333333</v>
      </c>
      <c r="L330" s="37">
        <v>0.293333333333333</v>
      </c>
      <c r="M330" s="37">
        <v>1</v>
      </c>
      <c r="N330" s="35"/>
      <c r="O330" s="35"/>
      <c r="P330" s="37">
        <v>2</v>
      </c>
      <c r="Q330" s="37">
        <v>1</v>
      </c>
      <c r="R330" s="37">
        <v>3</v>
      </c>
      <c r="S330" s="37">
        <v>1</v>
      </c>
      <c r="T330" s="37">
        <v>1</v>
      </c>
      <c r="U330" s="39"/>
      <c r="V330" s="39"/>
      <c r="W330" s="38" t="s">
        <v>27</v>
      </c>
      <c r="X330" s="39"/>
      <c r="Y330" s="39"/>
      <c r="Z330" s="38">
        <f t="shared" si="20"/>
        <v>9</v>
      </c>
      <c r="AA330" s="38">
        <f t="shared" si="21"/>
        <v>0</v>
      </c>
      <c r="AB330" s="38" t="s">
        <v>27</v>
      </c>
      <c r="AC330" s="38" t="s">
        <v>27</v>
      </c>
      <c r="AD330" s="37">
        <v>0</v>
      </c>
      <c r="AE330" s="37">
        <v>0</v>
      </c>
      <c r="AF330" s="37">
        <v>0</v>
      </c>
      <c r="AG330" s="37">
        <v>1</v>
      </c>
      <c r="AH330" s="38" t="s">
        <v>381</v>
      </c>
      <c r="AI330" s="37">
        <v>16</v>
      </c>
      <c r="AJ330" s="35"/>
      <c r="AK330" s="38" t="s">
        <v>467</v>
      </c>
      <c r="AL330" s="38">
        <f t="shared" si="22"/>
        <v>1</v>
      </c>
      <c r="AM330" s="38" t="s">
        <v>27</v>
      </c>
      <c r="AN330" s="38" t="s">
        <v>680</v>
      </c>
      <c r="AO330" s="37">
        <v>31</v>
      </c>
      <c r="AP330" s="38" t="s">
        <v>677</v>
      </c>
      <c r="AQ330" s="38" t="s">
        <v>694</v>
      </c>
      <c r="AR330" s="38" t="s">
        <v>27</v>
      </c>
      <c r="AS330" s="38" t="s">
        <v>27</v>
      </c>
      <c r="AT330" s="38" t="s">
        <v>692</v>
      </c>
      <c r="AU330" s="38" t="s">
        <v>27</v>
      </c>
      <c r="AV330" s="38" t="s">
        <v>27</v>
      </c>
      <c r="AX330" s="34" t="s">
        <v>747</v>
      </c>
      <c r="AY330">
        <v>2.3010000000000002</v>
      </c>
      <c r="AZ330" s="62">
        <v>5.2130000000000001</v>
      </c>
      <c r="BA330" s="50">
        <f t="shared" si="23"/>
        <v>0.44139650872817959</v>
      </c>
    </row>
    <row r="331" spans="1:87" ht="14.25" customHeight="1" x14ac:dyDescent="0.25">
      <c r="A331" s="37">
        <v>540</v>
      </c>
      <c r="B331" s="38" t="s">
        <v>78</v>
      </c>
      <c r="C331" s="38" t="s">
        <v>28</v>
      </c>
      <c r="D331" s="38" t="s">
        <v>42</v>
      </c>
      <c r="E331" s="38"/>
      <c r="F331" s="38" t="s">
        <v>30</v>
      </c>
      <c r="G331" s="37">
        <v>40</v>
      </c>
      <c r="H331" s="37">
        <v>24</v>
      </c>
      <c r="I331" s="38" t="s">
        <v>171</v>
      </c>
      <c r="J331" s="37">
        <v>8518124088</v>
      </c>
      <c r="K331" s="37">
        <v>2.2000000000000002</v>
      </c>
      <c r="L331" s="37">
        <v>0.22</v>
      </c>
      <c r="M331" s="35"/>
      <c r="N331" s="35"/>
      <c r="O331" s="35"/>
      <c r="P331" s="35"/>
      <c r="Q331" s="35"/>
      <c r="R331" s="35">
        <v>1</v>
      </c>
      <c r="S331" s="35"/>
      <c r="T331" s="35"/>
      <c r="U331" s="35"/>
      <c r="V331" s="35"/>
      <c r="W331" s="38" t="s">
        <v>27</v>
      </c>
      <c r="X331" s="35"/>
      <c r="Y331" s="35"/>
      <c r="Z331" s="38">
        <f t="shared" si="20"/>
        <v>1</v>
      </c>
      <c r="AA331" s="38">
        <f t="shared" si="21"/>
        <v>0</v>
      </c>
      <c r="AB331" s="38" t="s">
        <v>99</v>
      </c>
      <c r="AC331" s="38" t="s">
        <v>257</v>
      </c>
      <c r="AD331" s="37">
        <v>0</v>
      </c>
      <c r="AE331" s="37">
        <v>0</v>
      </c>
      <c r="AF331" s="37">
        <v>0</v>
      </c>
      <c r="AG331" s="37">
        <v>0</v>
      </c>
      <c r="AH331" s="38" t="s">
        <v>381</v>
      </c>
      <c r="AI331" s="37">
        <v>16</v>
      </c>
      <c r="AJ331" s="35"/>
      <c r="AK331" s="38" t="s">
        <v>468</v>
      </c>
      <c r="AL331" s="38">
        <f t="shared" si="22"/>
        <v>1</v>
      </c>
      <c r="AM331" s="38" t="s">
        <v>27</v>
      </c>
      <c r="AN331" s="38" t="s">
        <v>680</v>
      </c>
      <c r="AO331" s="37">
        <v>25</v>
      </c>
      <c r="AP331" s="38" t="s">
        <v>677</v>
      </c>
      <c r="AQ331" s="38" t="s">
        <v>725</v>
      </c>
      <c r="AR331" s="38" t="s">
        <v>27</v>
      </c>
      <c r="AS331" s="38" t="s">
        <v>726</v>
      </c>
      <c r="AT331" s="38" t="s">
        <v>27</v>
      </c>
      <c r="AU331" s="38" t="s">
        <v>27</v>
      </c>
      <c r="AV331" s="38" t="s">
        <v>27</v>
      </c>
      <c r="AX331" s="34" t="s">
        <v>748</v>
      </c>
      <c r="AY331">
        <v>1.46</v>
      </c>
      <c r="AZ331" s="62">
        <v>4.3630000000000004</v>
      </c>
      <c r="BA331" s="50">
        <f t="shared" si="23"/>
        <v>0.33463213385285351</v>
      </c>
    </row>
    <row r="332" spans="1:87" ht="14.25" customHeight="1" x14ac:dyDescent="0.25">
      <c r="A332" s="37">
        <v>556</v>
      </c>
      <c r="B332" s="38" t="s">
        <v>78</v>
      </c>
      <c r="C332" s="38" t="s">
        <v>26</v>
      </c>
      <c r="D332" s="38" t="s">
        <v>42</v>
      </c>
      <c r="E332" s="38"/>
      <c r="F332" s="38" t="s">
        <v>30</v>
      </c>
      <c r="G332" s="37">
        <v>40</v>
      </c>
      <c r="H332" s="37">
        <v>24</v>
      </c>
      <c r="I332" s="38" t="s">
        <v>172</v>
      </c>
      <c r="J332" s="37">
        <v>8517821164</v>
      </c>
      <c r="K332" s="37">
        <v>4.5333333333333297</v>
      </c>
      <c r="L332" s="37">
        <v>0.45333333333333298</v>
      </c>
      <c r="M332" s="39"/>
      <c r="N332" s="47"/>
      <c r="O332" s="47"/>
      <c r="P332" s="39"/>
      <c r="Q332" s="39"/>
      <c r="R332" s="35">
        <v>1</v>
      </c>
      <c r="S332" s="39"/>
      <c r="T332" s="39"/>
      <c r="U332" s="39"/>
      <c r="V332" s="39"/>
      <c r="W332" s="38" t="s">
        <v>27</v>
      </c>
      <c r="X332" s="39"/>
      <c r="Y332" s="39"/>
      <c r="Z332" s="38">
        <f t="shared" si="20"/>
        <v>1</v>
      </c>
      <c r="AA332" s="38">
        <f t="shared" si="21"/>
        <v>0</v>
      </c>
      <c r="AB332" s="38" t="s">
        <v>89</v>
      </c>
      <c r="AC332" s="38" t="s">
        <v>27</v>
      </c>
      <c r="AD332" s="37">
        <v>0</v>
      </c>
      <c r="AE332" s="37">
        <v>0</v>
      </c>
      <c r="AF332" s="37">
        <v>0</v>
      </c>
      <c r="AG332" s="37">
        <v>0</v>
      </c>
      <c r="AH332" s="38" t="s">
        <v>381</v>
      </c>
      <c r="AI332" s="37">
        <v>16</v>
      </c>
      <c r="AJ332" s="47"/>
      <c r="AK332" s="38" t="s">
        <v>469</v>
      </c>
      <c r="AL332" s="38">
        <f t="shared" si="22"/>
        <v>1</v>
      </c>
      <c r="AM332" s="38" t="s">
        <v>27</v>
      </c>
      <c r="AN332" s="38" t="s">
        <v>680</v>
      </c>
      <c r="AO332" s="37">
        <v>29</v>
      </c>
      <c r="AP332" s="38" t="s">
        <v>674</v>
      </c>
      <c r="AQ332" s="38" t="s">
        <v>691</v>
      </c>
      <c r="AR332" s="38" t="s">
        <v>695</v>
      </c>
      <c r="AS332" s="38" t="s">
        <v>727</v>
      </c>
      <c r="AT332" s="38" t="s">
        <v>27</v>
      </c>
      <c r="AU332" s="38" t="s">
        <v>27</v>
      </c>
      <c r="AV332" s="38" t="s">
        <v>710</v>
      </c>
      <c r="AX332" s="34" t="s">
        <v>746</v>
      </c>
      <c r="AY332">
        <v>1.4690000000000001</v>
      </c>
      <c r="AZ332" s="62">
        <v>9.0630000000000006</v>
      </c>
      <c r="BA332" s="50">
        <f t="shared" si="23"/>
        <v>0.16208760895950569</v>
      </c>
    </row>
    <row r="333" spans="1:87" ht="14.25" customHeight="1" x14ac:dyDescent="0.25">
      <c r="A333" s="37">
        <v>572</v>
      </c>
      <c r="B333" s="38" t="s">
        <v>78</v>
      </c>
      <c r="C333" s="38" t="s">
        <v>28</v>
      </c>
      <c r="D333" s="38" t="s">
        <v>42</v>
      </c>
      <c r="E333" s="38"/>
      <c r="F333" s="38" t="s">
        <v>30</v>
      </c>
      <c r="G333" s="37">
        <v>40</v>
      </c>
      <c r="H333" s="37">
        <v>24</v>
      </c>
      <c r="I333" s="38" t="s">
        <v>173</v>
      </c>
      <c r="J333" s="37">
        <v>79215167188</v>
      </c>
      <c r="K333" s="37">
        <v>2.2000000000000002</v>
      </c>
      <c r="L333" s="37">
        <v>0.22</v>
      </c>
      <c r="M333" s="47"/>
      <c r="N333" s="35"/>
      <c r="O333" s="47"/>
      <c r="P333" s="47"/>
      <c r="Q333" s="47"/>
      <c r="R333" s="35">
        <v>1</v>
      </c>
      <c r="S333" s="47"/>
      <c r="T333" s="47"/>
      <c r="U333" s="47"/>
      <c r="V333" s="47"/>
      <c r="W333" s="38" t="s">
        <v>27</v>
      </c>
      <c r="X333" s="47"/>
      <c r="Y333" s="47"/>
      <c r="Z333" s="38">
        <f t="shared" si="20"/>
        <v>1</v>
      </c>
      <c r="AA333" s="38">
        <f t="shared" si="21"/>
        <v>0</v>
      </c>
      <c r="AB333" s="38" t="s">
        <v>99</v>
      </c>
      <c r="AC333" s="38" t="s">
        <v>27</v>
      </c>
      <c r="AD333" s="37">
        <v>0</v>
      </c>
      <c r="AE333" s="37">
        <v>0</v>
      </c>
      <c r="AF333" s="37">
        <v>0</v>
      </c>
      <c r="AG333" s="37">
        <v>0</v>
      </c>
      <c r="AH333" s="38" t="s">
        <v>381</v>
      </c>
      <c r="AI333" s="37">
        <v>16</v>
      </c>
      <c r="AJ333" s="47"/>
      <c r="AK333" s="38" t="s">
        <v>470</v>
      </c>
      <c r="AL333" s="38">
        <f t="shared" si="22"/>
        <v>1</v>
      </c>
      <c r="AM333" s="38" t="s">
        <v>27</v>
      </c>
      <c r="AN333" s="38" t="s">
        <v>673</v>
      </c>
      <c r="AO333" s="37">
        <v>18</v>
      </c>
      <c r="AP333" s="38" t="s">
        <v>677</v>
      </c>
      <c r="AQ333" s="38" t="s">
        <v>728</v>
      </c>
      <c r="AR333" s="38" t="s">
        <v>27</v>
      </c>
      <c r="AS333" s="38" t="s">
        <v>686</v>
      </c>
      <c r="AT333" s="38" t="s">
        <v>27</v>
      </c>
      <c r="AU333" s="38" t="s">
        <v>27</v>
      </c>
      <c r="AV333" s="38" t="s">
        <v>27</v>
      </c>
      <c r="AX333" s="34" t="s">
        <v>747</v>
      </c>
      <c r="AY333">
        <v>4.8500000000000005</v>
      </c>
      <c r="AZ333" s="62">
        <v>7.26</v>
      </c>
      <c r="BA333" s="50">
        <f t="shared" si="23"/>
        <v>0.66804407713498637</v>
      </c>
    </row>
    <row r="334" spans="1:87" ht="14.25" customHeight="1" x14ac:dyDescent="0.25">
      <c r="A334" s="37">
        <v>35</v>
      </c>
      <c r="B334" s="38" t="s">
        <v>78</v>
      </c>
      <c r="C334" s="38" t="s">
        <v>28</v>
      </c>
      <c r="D334" s="38" t="s">
        <v>43</v>
      </c>
      <c r="E334" s="38"/>
      <c r="F334" s="38" t="s">
        <v>500</v>
      </c>
      <c r="G334" s="37">
        <v>59</v>
      </c>
      <c r="H334" s="37">
        <v>26</v>
      </c>
      <c r="I334" s="38" t="s">
        <v>98</v>
      </c>
      <c r="J334" s="37">
        <v>871611960</v>
      </c>
      <c r="K334" s="37">
        <v>2.3666666666666698</v>
      </c>
      <c r="L334" s="37">
        <v>0.473333333333333</v>
      </c>
      <c r="M334" s="39"/>
      <c r="N334" s="35"/>
      <c r="O334" s="39"/>
      <c r="P334" s="39"/>
      <c r="Q334" s="39"/>
      <c r="R334" s="47">
        <v>1</v>
      </c>
      <c r="S334" s="39"/>
      <c r="T334" s="39"/>
      <c r="U334" s="39"/>
      <c r="V334" s="39"/>
      <c r="W334" s="38" t="s">
        <v>27</v>
      </c>
      <c r="X334" s="39"/>
      <c r="Y334" s="39"/>
      <c r="Z334" s="38">
        <f t="shared" si="20"/>
        <v>1</v>
      </c>
      <c r="AA334" s="38">
        <f t="shared" si="21"/>
        <v>0</v>
      </c>
      <c r="AB334" s="38" t="s">
        <v>27</v>
      </c>
      <c r="AC334" s="38" t="s">
        <v>257</v>
      </c>
      <c r="AD334" s="37">
        <v>0</v>
      </c>
      <c r="AE334" s="37">
        <v>0</v>
      </c>
      <c r="AF334" s="37">
        <v>0</v>
      </c>
      <c r="AG334" s="37">
        <v>0</v>
      </c>
      <c r="AH334" s="38" t="s">
        <v>503</v>
      </c>
      <c r="AI334" s="37">
        <v>25</v>
      </c>
      <c r="AJ334" s="39"/>
      <c r="AK334" s="38" t="s">
        <v>568</v>
      </c>
      <c r="AL334" s="38">
        <f t="shared" si="22"/>
        <v>1</v>
      </c>
      <c r="AM334" s="38" t="s">
        <v>27</v>
      </c>
      <c r="AN334" s="38" t="s">
        <v>673</v>
      </c>
      <c r="AO334" s="37">
        <v>28</v>
      </c>
      <c r="AP334" s="38" t="s">
        <v>677</v>
      </c>
      <c r="AQ334" s="38" t="s">
        <v>685</v>
      </c>
      <c r="AR334" s="38" t="s">
        <v>27</v>
      </c>
      <c r="AS334" s="38" t="s">
        <v>686</v>
      </c>
      <c r="AT334" s="38" t="s">
        <v>27</v>
      </c>
      <c r="AU334" s="38" t="s">
        <v>27</v>
      </c>
      <c r="AV334" s="38" t="s">
        <v>27</v>
      </c>
      <c r="AW334" s="50"/>
      <c r="AX334" s="34" t="s">
        <v>747</v>
      </c>
      <c r="AY334" s="120">
        <v>0.36699999999999999</v>
      </c>
      <c r="AZ334" s="62">
        <v>2.2010000000000001</v>
      </c>
      <c r="BA334" s="50">
        <f t="shared" si="23"/>
        <v>0.16674238982280781</v>
      </c>
      <c r="BB334" s="50"/>
      <c r="BC334" s="50"/>
      <c r="BD334" s="50"/>
      <c r="BE334" s="50"/>
      <c r="BF334" s="50"/>
      <c r="BG334" s="50"/>
      <c r="BH334" s="50"/>
      <c r="BI334" s="50"/>
      <c r="BJ334" s="50"/>
      <c r="BK334" s="50"/>
      <c r="BL334" s="50"/>
      <c r="BM334" s="50"/>
      <c r="BN334" s="50"/>
      <c r="BO334" s="50"/>
      <c r="BP334" s="50"/>
      <c r="BQ334" s="50"/>
      <c r="BR334" s="50"/>
      <c r="BS334" s="50"/>
      <c r="BT334" s="50"/>
      <c r="BU334" s="50"/>
      <c r="BV334" s="50"/>
      <c r="BW334" s="50"/>
      <c r="BX334" s="50"/>
      <c r="BY334" s="50"/>
      <c r="BZ334" s="50"/>
      <c r="CA334" s="50"/>
      <c r="CB334" s="50"/>
      <c r="CC334" s="50"/>
      <c r="CD334" s="50"/>
      <c r="CE334" s="50"/>
      <c r="CF334" s="50"/>
      <c r="CG334" s="50"/>
      <c r="CH334" s="50"/>
      <c r="CI334" s="50"/>
    </row>
    <row r="335" spans="1:87" ht="14.25" customHeight="1" x14ac:dyDescent="0.25">
      <c r="A335" s="37">
        <v>51</v>
      </c>
      <c r="B335" s="38" t="s">
        <v>78</v>
      </c>
      <c r="C335" s="38" t="s">
        <v>28</v>
      </c>
      <c r="D335" s="38" t="s">
        <v>43</v>
      </c>
      <c r="E335" s="38"/>
      <c r="F335" s="38" t="s">
        <v>500</v>
      </c>
      <c r="G335" s="37">
        <v>59</v>
      </c>
      <c r="H335" s="37">
        <v>26</v>
      </c>
      <c r="I335" s="38" t="s">
        <v>101</v>
      </c>
      <c r="J335" s="37">
        <v>17888851</v>
      </c>
      <c r="K335" s="37">
        <v>2.3333333333333299</v>
      </c>
      <c r="L335" s="37">
        <v>0.46666666666666701</v>
      </c>
      <c r="M335" s="40">
        <v>3</v>
      </c>
      <c r="N335" s="35"/>
      <c r="O335" s="35"/>
      <c r="P335" s="40">
        <v>8</v>
      </c>
      <c r="Q335" s="40">
        <v>4</v>
      </c>
      <c r="R335" s="35">
        <v>1</v>
      </c>
      <c r="S335" s="40">
        <v>4</v>
      </c>
      <c r="T335" s="47"/>
      <c r="U335" s="40">
        <v>1</v>
      </c>
      <c r="V335" s="40">
        <v>1</v>
      </c>
      <c r="W335" s="38" t="s">
        <v>682</v>
      </c>
      <c r="X335" s="47"/>
      <c r="Y335" s="40">
        <v>3</v>
      </c>
      <c r="Z335" s="38">
        <f t="shared" si="20"/>
        <v>25</v>
      </c>
      <c r="AA335" s="38">
        <f t="shared" si="21"/>
        <v>2</v>
      </c>
      <c r="AB335" s="38" t="s">
        <v>99</v>
      </c>
      <c r="AC335" s="38" t="s">
        <v>27</v>
      </c>
      <c r="AD335" s="37">
        <v>6</v>
      </c>
      <c r="AE335" s="37">
        <v>1</v>
      </c>
      <c r="AF335" s="37">
        <v>2</v>
      </c>
      <c r="AG335" s="37">
        <v>10</v>
      </c>
      <c r="AH335" s="38" t="s">
        <v>503</v>
      </c>
      <c r="AI335" s="37">
        <v>25</v>
      </c>
      <c r="AJ335" s="35"/>
      <c r="AK335" s="38" t="s">
        <v>569</v>
      </c>
      <c r="AL335" s="38">
        <f t="shared" si="22"/>
        <v>1</v>
      </c>
      <c r="AM335" s="38" t="s">
        <v>27</v>
      </c>
      <c r="AN335" s="38" t="s">
        <v>680</v>
      </c>
      <c r="AO335" s="37">
        <v>30</v>
      </c>
      <c r="AP335" s="38" t="s">
        <v>674</v>
      </c>
      <c r="AQ335" s="38" t="s">
        <v>687</v>
      </c>
      <c r="AR335" s="38" t="s">
        <v>27</v>
      </c>
      <c r="AS335" s="38" t="s">
        <v>688</v>
      </c>
      <c r="AT335" s="38" t="s">
        <v>27</v>
      </c>
      <c r="AU335" s="38" t="s">
        <v>27</v>
      </c>
      <c r="AV335" s="38" t="s">
        <v>27</v>
      </c>
      <c r="AW335" s="50"/>
      <c r="AX335" s="34" t="s">
        <v>746</v>
      </c>
      <c r="AY335" s="120">
        <v>11.492000000000001</v>
      </c>
      <c r="AZ335" s="62">
        <v>11.768000000000001</v>
      </c>
      <c r="BA335" s="50">
        <f t="shared" si="23"/>
        <v>0.97654656696125086</v>
      </c>
      <c r="BB335" s="50"/>
      <c r="BC335" s="50"/>
      <c r="BD335" s="50"/>
      <c r="BE335" s="50"/>
      <c r="BF335" s="50"/>
      <c r="BG335" s="50"/>
      <c r="BH335" s="50"/>
      <c r="BI335" s="50"/>
      <c r="BJ335" s="50"/>
      <c r="BK335" s="50"/>
      <c r="BL335" s="50"/>
      <c r="BM335" s="50"/>
      <c r="BN335" s="50"/>
      <c r="BO335" s="50"/>
      <c r="BP335" s="50"/>
      <c r="BQ335" s="50"/>
      <c r="BR335" s="50"/>
      <c r="BS335" s="50"/>
      <c r="BT335" s="50"/>
      <c r="BU335" s="50"/>
      <c r="BV335" s="50"/>
      <c r="BW335" s="50"/>
      <c r="BX335" s="50"/>
      <c r="BY335" s="50"/>
      <c r="BZ335" s="50"/>
      <c r="CA335" s="50"/>
      <c r="CB335" s="50"/>
      <c r="CC335" s="50"/>
      <c r="CD335" s="50"/>
      <c r="CE335" s="50"/>
      <c r="CF335" s="50"/>
      <c r="CG335" s="50"/>
      <c r="CH335" s="50"/>
      <c r="CI335" s="50"/>
    </row>
    <row r="336" spans="1:87" ht="14.25" customHeight="1" x14ac:dyDescent="0.25">
      <c r="A336" s="37">
        <v>67</v>
      </c>
      <c r="B336" s="38" t="s">
        <v>78</v>
      </c>
      <c r="C336" s="38" t="s">
        <v>28</v>
      </c>
      <c r="D336" s="38" t="s">
        <v>43</v>
      </c>
      <c r="E336" s="38"/>
      <c r="F336" s="38" t="s">
        <v>500</v>
      </c>
      <c r="G336" s="37">
        <v>59</v>
      </c>
      <c r="H336" s="37">
        <v>26</v>
      </c>
      <c r="I336" s="38" t="s">
        <v>104</v>
      </c>
      <c r="J336" s="37">
        <v>134766397</v>
      </c>
      <c r="K336" s="37">
        <v>2.3666666666666698</v>
      </c>
      <c r="L336" s="37">
        <v>0.473333333333333</v>
      </c>
      <c r="M336" s="35"/>
      <c r="N336" s="35"/>
      <c r="O336" s="35"/>
      <c r="P336" s="35"/>
      <c r="Q336" s="35"/>
      <c r="R336" s="35">
        <v>1</v>
      </c>
      <c r="S336" s="35"/>
      <c r="T336" s="35"/>
      <c r="U336" s="35"/>
      <c r="V336" s="35"/>
      <c r="W336" s="38" t="s">
        <v>27</v>
      </c>
      <c r="X336" s="35"/>
      <c r="Y336" s="35"/>
      <c r="Z336" s="38">
        <f t="shared" si="20"/>
        <v>1</v>
      </c>
      <c r="AA336" s="38">
        <f t="shared" si="21"/>
        <v>0</v>
      </c>
      <c r="AB336" s="38" t="s">
        <v>27</v>
      </c>
      <c r="AC336" s="38" t="s">
        <v>257</v>
      </c>
      <c r="AD336" s="37">
        <v>0</v>
      </c>
      <c r="AE336" s="37">
        <v>0</v>
      </c>
      <c r="AF336" s="37">
        <v>0</v>
      </c>
      <c r="AG336" s="37">
        <v>0</v>
      </c>
      <c r="AH336" s="38" t="s">
        <v>503</v>
      </c>
      <c r="AI336" s="37">
        <v>25</v>
      </c>
      <c r="AJ336" s="35"/>
      <c r="AK336" s="38" t="s">
        <v>570</v>
      </c>
      <c r="AL336" s="38">
        <f t="shared" si="22"/>
        <v>1</v>
      </c>
      <c r="AM336" s="38" t="s">
        <v>27</v>
      </c>
      <c r="AN336" s="38" t="s">
        <v>673</v>
      </c>
      <c r="AO336" s="37">
        <v>20</v>
      </c>
      <c r="AP336" s="38" t="s">
        <v>674</v>
      </c>
      <c r="AQ336" s="38" t="s">
        <v>689</v>
      </c>
      <c r="AR336" s="38" t="s">
        <v>27</v>
      </c>
      <c r="AS336" s="38" t="s">
        <v>27</v>
      </c>
      <c r="AT336" s="38" t="s">
        <v>27</v>
      </c>
      <c r="AU336" s="38" t="s">
        <v>27</v>
      </c>
      <c r="AV336" s="38" t="s">
        <v>27</v>
      </c>
      <c r="AW336" s="50"/>
      <c r="AX336" s="34" t="s">
        <v>748</v>
      </c>
      <c r="AY336" s="120">
        <v>2.0660000000000003</v>
      </c>
      <c r="AZ336" s="62">
        <v>2.8879999999999999</v>
      </c>
      <c r="BA336" s="50">
        <f t="shared" si="23"/>
        <v>0.71537396121883667</v>
      </c>
      <c r="BB336" s="50"/>
      <c r="BC336" s="50"/>
      <c r="BD336" s="50"/>
      <c r="BE336" s="50"/>
      <c r="BF336" s="50"/>
      <c r="BG336" s="50"/>
      <c r="BH336" s="50"/>
      <c r="BI336" s="50"/>
      <c r="BJ336" s="50"/>
      <c r="BK336" s="50"/>
      <c r="BL336" s="50"/>
      <c r="BM336" s="50"/>
      <c r="BN336" s="50"/>
      <c r="BO336" s="50"/>
      <c r="BP336" s="50"/>
      <c r="BQ336" s="50"/>
      <c r="BR336" s="50"/>
      <c r="BS336" s="50"/>
      <c r="BT336" s="50"/>
      <c r="BU336" s="50"/>
      <c r="BV336" s="50"/>
      <c r="BW336" s="50"/>
      <c r="BX336" s="50"/>
      <c r="BY336" s="50"/>
      <c r="BZ336" s="50"/>
      <c r="CA336" s="50"/>
      <c r="CB336" s="50"/>
      <c r="CC336" s="50"/>
      <c r="CD336" s="50"/>
      <c r="CE336" s="50"/>
      <c r="CF336" s="50"/>
      <c r="CG336" s="50"/>
      <c r="CH336" s="50"/>
      <c r="CI336" s="50"/>
    </row>
    <row r="337" spans="1:87" ht="14.25" customHeight="1" x14ac:dyDescent="0.25">
      <c r="A337" s="37">
        <v>90</v>
      </c>
      <c r="B337" s="38" t="s">
        <v>78</v>
      </c>
      <c r="C337" s="38" t="s">
        <v>26</v>
      </c>
      <c r="D337" s="38" t="s">
        <v>43</v>
      </c>
      <c r="E337" s="38"/>
      <c r="F337" s="38" t="s">
        <v>500</v>
      </c>
      <c r="G337" s="37">
        <v>59</v>
      </c>
      <c r="H337" s="37">
        <v>26</v>
      </c>
      <c r="I337" s="38" t="s">
        <v>106</v>
      </c>
      <c r="J337" s="37">
        <v>90153375</v>
      </c>
      <c r="K337" s="37">
        <v>3</v>
      </c>
      <c r="L337" s="37">
        <v>0.6</v>
      </c>
      <c r="M337" s="39"/>
      <c r="N337" s="35"/>
      <c r="O337" s="35"/>
      <c r="P337" s="39"/>
      <c r="Q337" s="39"/>
      <c r="R337" s="35">
        <v>1</v>
      </c>
      <c r="S337" s="39"/>
      <c r="T337" s="39"/>
      <c r="U337" s="39"/>
      <c r="V337" s="39"/>
      <c r="W337" s="38" t="s">
        <v>27</v>
      </c>
      <c r="X337" s="39"/>
      <c r="Y337" s="39"/>
      <c r="Z337" s="38">
        <f t="shared" si="20"/>
        <v>1</v>
      </c>
      <c r="AA337" s="38">
        <f t="shared" si="21"/>
        <v>0</v>
      </c>
      <c r="AB337" s="38" t="s">
        <v>89</v>
      </c>
      <c r="AC337" s="38" t="s">
        <v>27</v>
      </c>
      <c r="AD337" s="37">
        <v>0</v>
      </c>
      <c r="AE337" s="37">
        <v>0</v>
      </c>
      <c r="AF337" s="37">
        <v>0</v>
      </c>
      <c r="AG337" s="37">
        <v>0</v>
      </c>
      <c r="AH337" s="38" t="s">
        <v>503</v>
      </c>
      <c r="AI337" s="37">
        <v>25</v>
      </c>
      <c r="AJ337" s="39"/>
      <c r="AK337" s="38" t="s">
        <v>571</v>
      </c>
      <c r="AL337" s="38">
        <f t="shared" si="22"/>
        <v>1</v>
      </c>
      <c r="AM337" s="38" t="s">
        <v>27</v>
      </c>
      <c r="AN337" s="38" t="s">
        <v>673</v>
      </c>
      <c r="AO337" s="37">
        <v>18</v>
      </c>
      <c r="AP337" s="38" t="s">
        <v>677</v>
      </c>
      <c r="AQ337" s="38" t="s">
        <v>690</v>
      </c>
      <c r="AR337" s="38" t="s">
        <v>27</v>
      </c>
      <c r="AS337" s="38" t="s">
        <v>27</v>
      </c>
      <c r="AT337" s="38" t="s">
        <v>27</v>
      </c>
      <c r="AU337" s="38" t="s">
        <v>27</v>
      </c>
      <c r="AV337" s="38" t="s">
        <v>27</v>
      </c>
      <c r="AW337" s="50"/>
      <c r="AX337" s="34" t="s">
        <v>747</v>
      </c>
      <c r="AY337" s="120">
        <v>10.939</v>
      </c>
      <c r="AZ337" s="62">
        <v>11.664</v>
      </c>
      <c r="BA337" s="50">
        <f t="shared" si="23"/>
        <v>0.9378429355281207</v>
      </c>
      <c r="BB337" s="50"/>
      <c r="BC337" s="50"/>
      <c r="BD337" s="50"/>
      <c r="BE337" s="50"/>
      <c r="BF337" s="50"/>
      <c r="BG337" s="50"/>
      <c r="BH337" s="50"/>
      <c r="BI337" s="50"/>
      <c r="BJ337" s="50"/>
      <c r="BK337" s="50"/>
      <c r="BL337" s="50"/>
      <c r="BM337" s="50"/>
      <c r="BN337" s="50"/>
      <c r="BO337" s="50"/>
      <c r="BP337" s="50"/>
      <c r="BQ337" s="50"/>
      <c r="BR337" s="50"/>
      <c r="BS337" s="50"/>
      <c r="BT337" s="50"/>
      <c r="BU337" s="50"/>
      <c r="BV337" s="50"/>
      <c r="BW337" s="50"/>
      <c r="BX337" s="50"/>
      <c r="BY337" s="50"/>
      <c r="BZ337" s="50"/>
      <c r="CA337" s="50"/>
      <c r="CB337" s="50"/>
      <c r="CC337" s="50"/>
      <c r="CD337" s="50"/>
      <c r="CE337" s="50"/>
      <c r="CF337" s="50"/>
      <c r="CG337" s="50"/>
      <c r="CH337" s="50"/>
      <c r="CI337" s="50"/>
    </row>
    <row r="338" spans="1:87" ht="14.25" customHeight="1" x14ac:dyDescent="0.25">
      <c r="A338" s="37">
        <v>119</v>
      </c>
      <c r="B338" s="38" t="s">
        <v>78</v>
      </c>
      <c r="C338" s="38" t="s">
        <v>28</v>
      </c>
      <c r="D338" s="38" t="s">
        <v>43</v>
      </c>
      <c r="E338" s="38"/>
      <c r="F338" s="38" t="s">
        <v>500</v>
      </c>
      <c r="G338" s="37">
        <v>59</v>
      </c>
      <c r="H338" s="37">
        <v>26</v>
      </c>
      <c r="I338" s="38" t="s">
        <v>114</v>
      </c>
      <c r="J338" s="37">
        <v>17888853</v>
      </c>
      <c r="K338" s="37">
        <v>2.3333333333333299</v>
      </c>
      <c r="L338" s="37">
        <v>0.46666666666666701</v>
      </c>
      <c r="M338" s="39"/>
      <c r="N338" s="35"/>
      <c r="O338" s="35"/>
      <c r="P338" s="39"/>
      <c r="Q338" s="39"/>
      <c r="R338" s="35">
        <v>1</v>
      </c>
      <c r="S338" s="39"/>
      <c r="T338" s="39"/>
      <c r="U338" s="39"/>
      <c r="V338" s="39"/>
      <c r="W338" s="38" t="s">
        <v>27</v>
      </c>
      <c r="X338" s="39"/>
      <c r="Y338" s="39"/>
      <c r="Z338" s="38">
        <f t="shared" si="20"/>
        <v>1</v>
      </c>
      <c r="AA338" s="38">
        <f t="shared" si="21"/>
        <v>0</v>
      </c>
      <c r="AB338" s="38" t="s">
        <v>99</v>
      </c>
      <c r="AC338" s="38" t="s">
        <v>257</v>
      </c>
      <c r="AD338" s="37">
        <v>0</v>
      </c>
      <c r="AE338" s="37">
        <v>0</v>
      </c>
      <c r="AF338" s="37">
        <v>0</v>
      </c>
      <c r="AG338" s="37">
        <v>0</v>
      </c>
      <c r="AH338" s="38" t="s">
        <v>503</v>
      </c>
      <c r="AI338" s="37">
        <v>25</v>
      </c>
      <c r="AJ338" s="35"/>
      <c r="AK338" s="38" t="s">
        <v>297</v>
      </c>
      <c r="AL338" s="38">
        <f t="shared" si="22"/>
        <v>1</v>
      </c>
      <c r="AM338" s="38" t="s">
        <v>27</v>
      </c>
      <c r="AN338" s="38" t="s">
        <v>680</v>
      </c>
      <c r="AO338" s="37">
        <v>30</v>
      </c>
      <c r="AP338" s="38" t="s">
        <v>674</v>
      </c>
      <c r="AQ338" s="38" t="s">
        <v>687</v>
      </c>
      <c r="AR338" s="38" t="s">
        <v>27</v>
      </c>
      <c r="AS338" s="38" t="s">
        <v>688</v>
      </c>
      <c r="AT338" s="38" t="s">
        <v>27</v>
      </c>
      <c r="AU338" s="38" t="s">
        <v>27</v>
      </c>
      <c r="AV338" s="38" t="s">
        <v>27</v>
      </c>
      <c r="AW338" s="50"/>
      <c r="AX338" s="34" t="s">
        <v>746</v>
      </c>
      <c r="AY338" s="120">
        <v>4.8659999999999997</v>
      </c>
      <c r="AZ338" s="62">
        <v>5.1280000000000001</v>
      </c>
      <c r="BA338" s="50">
        <f t="shared" si="23"/>
        <v>0.94890795631825264</v>
      </c>
      <c r="BB338" s="50"/>
      <c r="BC338" s="50"/>
      <c r="BD338" s="50"/>
      <c r="BE338" s="50"/>
      <c r="BF338" s="50"/>
      <c r="BG338" s="50"/>
      <c r="BH338" s="50"/>
      <c r="BI338" s="50"/>
      <c r="BJ338" s="50"/>
      <c r="BK338" s="50"/>
      <c r="BL338" s="50"/>
      <c r="BM338" s="50"/>
      <c r="BN338" s="50"/>
      <c r="BO338" s="50"/>
      <c r="BP338" s="50"/>
      <c r="BQ338" s="50"/>
      <c r="BR338" s="50"/>
      <c r="BS338" s="50"/>
      <c r="BT338" s="50"/>
      <c r="BU338" s="50"/>
      <c r="BV338" s="50"/>
      <c r="BW338" s="50"/>
      <c r="BX338" s="50"/>
      <c r="BY338" s="50"/>
      <c r="BZ338" s="50"/>
      <c r="CA338" s="50"/>
      <c r="CB338" s="50"/>
      <c r="CC338" s="50"/>
      <c r="CD338" s="50"/>
      <c r="CE338" s="50"/>
      <c r="CF338" s="50"/>
      <c r="CG338" s="50"/>
      <c r="CH338" s="50"/>
      <c r="CI338" s="50"/>
    </row>
    <row r="339" spans="1:87" ht="14.25" customHeight="1" x14ac:dyDescent="0.25">
      <c r="A339" s="37">
        <v>164</v>
      </c>
      <c r="B339" s="38" t="s">
        <v>78</v>
      </c>
      <c r="C339" s="38" t="s">
        <v>26</v>
      </c>
      <c r="D339" s="38" t="s">
        <v>43</v>
      </c>
      <c r="E339" s="38"/>
      <c r="F339" s="38" t="s">
        <v>500</v>
      </c>
      <c r="G339" s="37">
        <v>59</v>
      </c>
      <c r="H339" s="37">
        <v>26</v>
      </c>
      <c r="I339" s="38" t="s">
        <v>121</v>
      </c>
      <c r="J339" s="37">
        <v>8870124178</v>
      </c>
      <c r="K339" s="37">
        <v>3</v>
      </c>
      <c r="L339" s="37">
        <v>0.6</v>
      </c>
      <c r="M339" s="47"/>
      <c r="N339" s="35"/>
      <c r="O339" s="35"/>
      <c r="P339" s="47"/>
      <c r="Q339" s="47"/>
      <c r="R339" s="35">
        <v>1</v>
      </c>
      <c r="S339" s="47"/>
      <c r="T339" s="47"/>
      <c r="U339" s="47"/>
      <c r="V339" s="47"/>
      <c r="W339" s="38" t="s">
        <v>27</v>
      </c>
      <c r="X339" s="47"/>
      <c r="Y339" s="47"/>
      <c r="Z339" s="38">
        <f t="shared" si="20"/>
        <v>1</v>
      </c>
      <c r="AA339" s="38">
        <f t="shared" si="21"/>
        <v>0</v>
      </c>
      <c r="AB339" s="38" t="s">
        <v>765</v>
      </c>
      <c r="AC339" s="38" t="s">
        <v>257</v>
      </c>
      <c r="AD339" s="37">
        <v>0</v>
      </c>
      <c r="AE339" s="37">
        <v>0</v>
      </c>
      <c r="AF339" s="37">
        <v>0</v>
      </c>
      <c r="AG339" s="37">
        <v>0</v>
      </c>
      <c r="AH339" s="38" t="s">
        <v>503</v>
      </c>
      <c r="AI339" s="37">
        <v>25</v>
      </c>
      <c r="AJ339" s="47"/>
      <c r="AK339" s="38" t="s">
        <v>575</v>
      </c>
      <c r="AL339" s="38">
        <f t="shared" si="22"/>
        <v>1</v>
      </c>
      <c r="AM339" s="38" t="s">
        <v>27</v>
      </c>
      <c r="AN339" s="38" t="s">
        <v>673</v>
      </c>
      <c r="AO339" s="37">
        <v>21</v>
      </c>
      <c r="AP339" s="38" t="s">
        <v>677</v>
      </c>
      <c r="AQ339" s="38" t="s">
        <v>693</v>
      </c>
      <c r="AR339" s="38" t="s">
        <v>27</v>
      </c>
      <c r="AS339" s="38" t="s">
        <v>27</v>
      </c>
      <c r="AT339" s="38" t="s">
        <v>27</v>
      </c>
      <c r="AU339" s="38" t="s">
        <v>27</v>
      </c>
      <c r="AV339" s="38" t="s">
        <v>27</v>
      </c>
      <c r="AW339" s="50"/>
      <c r="AX339" s="34" t="s">
        <v>747</v>
      </c>
      <c r="AY339" s="120">
        <v>5.6139999999999999</v>
      </c>
      <c r="AZ339" s="62">
        <v>6.5270000000000001</v>
      </c>
      <c r="BA339" s="50">
        <f t="shared" si="23"/>
        <v>0.86011950360042899</v>
      </c>
      <c r="BB339" s="50"/>
      <c r="BC339" s="50"/>
      <c r="BD339" s="50"/>
      <c r="BE339" s="50"/>
      <c r="BF339" s="50"/>
      <c r="BG339" s="50"/>
      <c r="BH339" s="50"/>
      <c r="BI339" s="50"/>
      <c r="BJ339" s="50"/>
      <c r="BK339" s="50"/>
      <c r="BL339" s="50"/>
      <c r="BM339" s="50"/>
      <c r="BN339" s="50"/>
      <c r="BO339" s="50"/>
      <c r="BP339" s="50"/>
      <c r="BQ339" s="50"/>
      <c r="BR339" s="50"/>
      <c r="BS339" s="50"/>
      <c r="BT339" s="50"/>
      <c r="BU339" s="50"/>
      <c r="BV339" s="50"/>
      <c r="BW339" s="50"/>
      <c r="BX339" s="50"/>
      <c r="BY339" s="50"/>
      <c r="BZ339" s="50"/>
      <c r="CA339" s="50"/>
      <c r="CB339" s="50"/>
      <c r="CC339" s="50"/>
      <c r="CD339" s="50"/>
      <c r="CE339" s="50"/>
      <c r="CF339" s="50"/>
      <c r="CG339" s="50"/>
      <c r="CH339" s="50"/>
      <c r="CI339" s="50"/>
    </row>
    <row r="340" spans="1:87" ht="14.25" customHeight="1" x14ac:dyDescent="0.25">
      <c r="A340" s="37">
        <v>181</v>
      </c>
      <c r="B340" s="38" t="s">
        <v>78</v>
      </c>
      <c r="C340" s="38" t="s">
        <v>28</v>
      </c>
      <c r="D340" s="38" t="s">
        <v>43</v>
      </c>
      <c r="E340" s="38"/>
      <c r="F340" s="38" t="s">
        <v>500</v>
      </c>
      <c r="G340" s="37">
        <v>59</v>
      </c>
      <c r="H340" s="37">
        <v>26</v>
      </c>
      <c r="I340" s="38" t="s">
        <v>122</v>
      </c>
      <c r="J340" s="37">
        <v>10184154</v>
      </c>
      <c r="K340" s="37">
        <v>2.4666666666666699</v>
      </c>
      <c r="L340" s="37">
        <v>0.49333333333333301</v>
      </c>
      <c r="M340" s="47"/>
      <c r="N340" s="35"/>
      <c r="O340" s="35"/>
      <c r="P340" s="47"/>
      <c r="Q340" s="47"/>
      <c r="R340" s="35">
        <v>1</v>
      </c>
      <c r="S340" s="47"/>
      <c r="T340" s="47"/>
      <c r="U340" s="47"/>
      <c r="V340" s="47"/>
      <c r="W340" s="38" t="s">
        <v>27</v>
      </c>
      <c r="X340" s="47"/>
      <c r="Y340" s="47"/>
      <c r="Z340" s="38">
        <f t="shared" si="20"/>
        <v>1</v>
      </c>
      <c r="AA340" s="38">
        <f t="shared" si="21"/>
        <v>0</v>
      </c>
      <c r="AB340" s="38" t="s">
        <v>102</v>
      </c>
      <c r="AC340" s="38" t="s">
        <v>27</v>
      </c>
      <c r="AD340" s="37">
        <v>0</v>
      </c>
      <c r="AE340" s="37">
        <v>0</v>
      </c>
      <c r="AF340" s="37">
        <v>0</v>
      </c>
      <c r="AG340" s="37">
        <v>0</v>
      </c>
      <c r="AH340" s="38" t="s">
        <v>503</v>
      </c>
      <c r="AI340" s="37">
        <v>25</v>
      </c>
      <c r="AJ340" s="47"/>
      <c r="AK340" s="38" t="s">
        <v>576</v>
      </c>
      <c r="AL340" s="38">
        <f t="shared" si="22"/>
        <v>1</v>
      </c>
      <c r="AM340" s="38" t="s">
        <v>27</v>
      </c>
      <c r="AN340" s="38" t="s">
        <v>680</v>
      </c>
      <c r="AO340" s="37">
        <v>25</v>
      </c>
      <c r="AP340" s="38" t="s">
        <v>677</v>
      </c>
      <c r="AQ340" s="38" t="s">
        <v>694</v>
      </c>
      <c r="AR340" s="38" t="s">
        <v>27</v>
      </c>
      <c r="AS340" s="38" t="s">
        <v>27</v>
      </c>
      <c r="AT340" s="38" t="s">
        <v>692</v>
      </c>
      <c r="AU340" s="38" t="s">
        <v>27</v>
      </c>
      <c r="AV340" s="38" t="s">
        <v>27</v>
      </c>
      <c r="AW340" s="50"/>
      <c r="AX340" s="34" t="s">
        <v>746</v>
      </c>
      <c r="AY340" s="120">
        <v>3.0210000000000004</v>
      </c>
      <c r="AZ340" s="62">
        <v>10.972</v>
      </c>
      <c r="BA340" s="50">
        <f t="shared" si="23"/>
        <v>0.27533722201968652</v>
      </c>
      <c r="BB340" s="50"/>
      <c r="BC340" s="50"/>
      <c r="BD340" s="50"/>
      <c r="BE340" s="50"/>
      <c r="BF340" s="50"/>
      <c r="BG340" s="50"/>
      <c r="BH340" s="50"/>
      <c r="BI340" s="50"/>
      <c r="BJ340" s="50"/>
      <c r="BK340" s="50"/>
      <c r="BL340" s="50"/>
      <c r="BM340" s="50"/>
      <c r="BN340" s="50"/>
      <c r="BO340" s="50"/>
      <c r="BP340" s="50"/>
      <c r="BQ340" s="50"/>
      <c r="BR340" s="50"/>
      <c r="BS340" s="50"/>
      <c r="BT340" s="50"/>
      <c r="BU340" s="50"/>
      <c r="BV340" s="50"/>
      <c r="BW340" s="50"/>
      <c r="BX340" s="50"/>
      <c r="BY340" s="50"/>
      <c r="BZ340" s="50"/>
      <c r="CA340" s="50"/>
      <c r="CB340" s="50"/>
      <c r="CC340" s="50"/>
      <c r="CD340" s="50"/>
      <c r="CE340" s="50"/>
      <c r="CF340" s="50"/>
      <c r="CG340" s="50"/>
      <c r="CH340" s="50"/>
      <c r="CI340" s="50"/>
    </row>
    <row r="341" spans="1:87" ht="14.25" customHeight="1" x14ac:dyDescent="0.25">
      <c r="A341" s="37">
        <v>196</v>
      </c>
      <c r="B341" s="38" t="s">
        <v>78</v>
      </c>
      <c r="C341" s="38" t="s">
        <v>26</v>
      </c>
      <c r="D341" s="38" t="s">
        <v>43</v>
      </c>
      <c r="E341" s="38"/>
      <c r="F341" s="38" t="s">
        <v>500</v>
      </c>
      <c r="G341" s="37">
        <v>59</v>
      </c>
      <c r="H341" s="37">
        <v>26</v>
      </c>
      <c r="I341" s="38" t="s">
        <v>124</v>
      </c>
      <c r="J341" s="37">
        <v>1391113645</v>
      </c>
      <c r="K341" s="37">
        <v>3</v>
      </c>
      <c r="L341" s="37">
        <v>0.6</v>
      </c>
      <c r="M341" s="47"/>
      <c r="N341" s="35"/>
      <c r="O341" s="35"/>
      <c r="P341" s="47"/>
      <c r="Q341" s="47"/>
      <c r="R341" s="35">
        <v>1</v>
      </c>
      <c r="S341" s="47"/>
      <c r="T341" s="47"/>
      <c r="U341" s="35"/>
      <c r="V341" s="47"/>
      <c r="W341" s="38" t="s">
        <v>27</v>
      </c>
      <c r="X341" s="47"/>
      <c r="Y341" s="47"/>
      <c r="Z341" s="38">
        <f t="shared" si="20"/>
        <v>1</v>
      </c>
      <c r="AA341" s="38">
        <f t="shared" si="21"/>
        <v>0</v>
      </c>
      <c r="AB341" s="38" t="s">
        <v>765</v>
      </c>
      <c r="AC341" s="38" t="s">
        <v>27</v>
      </c>
      <c r="AD341" s="37">
        <v>0</v>
      </c>
      <c r="AE341" s="37">
        <v>0</v>
      </c>
      <c r="AF341" s="37">
        <v>0</v>
      </c>
      <c r="AG341" s="37">
        <v>0</v>
      </c>
      <c r="AH341" s="38" t="s">
        <v>503</v>
      </c>
      <c r="AI341" s="37">
        <v>25</v>
      </c>
      <c r="AJ341" s="47"/>
      <c r="AK341" s="38" t="s">
        <v>577</v>
      </c>
      <c r="AL341" s="38">
        <f t="shared" si="22"/>
        <v>1</v>
      </c>
      <c r="AM341" s="38" t="s">
        <v>27</v>
      </c>
      <c r="AN341" s="38" t="s">
        <v>680</v>
      </c>
      <c r="AO341" s="37">
        <v>24</v>
      </c>
      <c r="AP341" s="38" t="s">
        <v>677</v>
      </c>
      <c r="AQ341" s="38" t="s">
        <v>691</v>
      </c>
      <c r="AR341" s="38" t="s">
        <v>695</v>
      </c>
      <c r="AS341" s="38" t="s">
        <v>27</v>
      </c>
      <c r="AT341" s="38" t="s">
        <v>692</v>
      </c>
      <c r="AU341" s="38" t="s">
        <v>695</v>
      </c>
      <c r="AV341" s="38" t="s">
        <v>27</v>
      </c>
      <c r="AW341" s="50"/>
      <c r="AX341" s="34" t="s">
        <v>747</v>
      </c>
      <c r="AY341" s="120">
        <v>5.7249999999999996</v>
      </c>
      <c r="AZ341" s="62">
        <v>8.1650000000000009</v>
      </c>
      <c r="BA341" s="50">
        <f t="shared" si="23"/>
        <v>0.7011635027556643</v>
      </c>
      <c r="BB341" s="50"/>
      <c r="BC341" s="50"/>
      <c r="BD341" s="50"/>
      <c r="BE341" s="50"/>
      <c r="BF341" s="50"/>
      <c r="BG341" s="50"/>
      <c r="BH341" s="50"/>
      <c r="BI341" s="50"/>
      <c r="BJ341" s="50"/>
      <c r="BK341" s="50"/>
      <c r="BL341" s="50"/>
      <c r="BM341" s="50"/>
      <c r="BN341" s="50"/>
      <c r="BO341" s="50"/>
      <c r="BP341" s="50"/>
      <c r="BQ341" s="50"/>
      <c r="BR341" s="50"/>
      <c r="BS341" s="50"/>
      <c r="BT341" s="50"/>
      <c r="BU341" s="50"/>
      <c r="BV341" s="50"/>
      <c r="BW341" s="50"/>
      <c r="BX341" s="50"/>
      <c r="BY341" s="50"/>
      <c r="BZ341" s="50"/>
      <c r="CA341" s="50"/>
      <c r="CB341" s="50"/>
      <c r="CC341" s="50"/>
      <c r="CD341" s="50"/>
      <c r="CE341" s="50"/>
      <c r="CF341" s="50"/>
      <c r="CG341" s="50"/>
      <c r="CH341" s="50"/>
      <c r="CI341" s="50"/>
    </row>
    <row r="342" spans="1:87" ht="14.25" customHeight="1" x14ac:dyDescent="0.25">
      <c r="A342" s="37">
        <v>212</v>
      </c>
      <c r="B342" s="38" t="s">
        <v>78</v>
      </c>
      <c r="C342" s="38" t="s">
        <v>26</v>
      </c>
      <c r="D342" s="38" t="s">
        <v>43</v>
      </c>
      <c r="E342" s="38"/>
      <c r="F342" s="38" t="s">
        <v>500</v>
      </c>
      <c r="G342" s="37">
        <v>59</v>
      </c>
      <c r="H342" s="37">
        <v>26</v>
      </c>
      <c r="I342" s="38" t="s">
        <v>126</v>
      </c>
      <c r="J342" s="37">
        <v>8916155192</v>
      </c>
      <c r="K342" s="37">
        <v>3</v>
      </c>
      <c r="L342" s="37">
        <v>0.6</v>
      </c>
      <c r="M342" s="39"/>
      <c r="N342" s="35"/>
      <c r="O342" s="35"/>
      <c r="P342" s="39"/>
      <c r="Q342" s="39"/>
      <c r="R342" s="47">
        <v>1</v>
      </c>
      <c r="S342" s="39"/>
      <c r="T342" s="47"/>
      <c r="U342" s="47"/>
      <c r="V342" s="39"/>
      <c r="W342" s="38" t="s">
        <v>27</v>
      </c>
      <c r="X342" s="47"/>
      <c r="Y342" s="39"/>
      <c r="Z342" s="38">
        <f t="shared" si="20"/>
        <v>1</v>
      </c>
      <c r="AA342" s="38">
        <f t="shared" si="21"/>
        <v>0</v>
      </c>
      <c r="AB342" s="38" t="s">
        <v>89</v>
      </c>
      <c r="AC342" s="38" t="s">
        <v>27</v>
      </c>
      <c r="AD342" s="37">
        <v>0</v>
      </c>
      <c r="AE342" s="37">
        <v>0</v>
      </c>
      <c r="AF342" s="37">
        <v>0</v>
      </c>
      <c r="AG342" s="37">
        <v>0</v>
      </c>
      <c r="AH342" s="38" t="s">
        <v>503</v>
      </c>
      <c r="AI342" s="37">
        <v>25</v>
      </c>
      <c r="AJ342" s="47"/>
      <c r="AK342" s="38" t="s">
        <v>486</v>
      </c>
      <c r="AL342" s="38">
        <f t="shared" si="22"/>
        <v>1</v>
      </c>
      <c r="AM342" s="38" t="s">
        <v>27</v>
      </c>
      <c r="AN342" s="38" t="s">
        <v>680</v>
      </c>
      <c r="AO342" s="37">
        <v>30</v>
      </c>
      <c r="AP342" s="38" t="s">
        <v>677</v>
      </c>
      <c r="AQ342" s="38" t="s">
        <v>697</v>
      </c>
      <c r="AR342" s="38" t="s">
        <v>27</v>
      </c>
      <c r="AS342" s="38" t="s">
        <v>27</v>
      </c>
      <c r="AT342" s="38" t="s">
        <v>27</v>
      </c>
      <c r="AU342" s="38" t="s">
        <v>27</v>
      </c>
      <c r="AV342" s="38" t="s">
        <v>27</v>
      </c>
      <c r="AW342" s="50"/>
      <c r="AX342" s="34" t="s">
        <v>747</v>
      </c>
      <c r="AY342" s="120">
        <v>16.79</v>
      </c>
      <c r="AZ342" s="62">
        <v>17.908000000000001</v>
      </c>
      <c r="BA342" s="50">
        <f t="shared" si="23"/>
        <v>0.93756980120616473</v>
      </c>
      <c r="BB342" s="50"/>
      <c r="BC342" s="50"/>
      <c r="BD342" s="50"/>
      <c r="BE342" s="50"/>
      <c r="BF342" s="50"/>
      <c r="BG342" s="50"/>
      <c r="BH342" s="50"/>
      <c r="BI342" s="50"/>
      <c r="BJ342" s="50"/>
      <c r="BK342" s="50"/>
      <c r="BL342" s="50"/>
      <c r="BM342" s="50"/>
      <c r="BN342" s="50"/>
      <c r="BO342" s="50"/>
      <c r="BP342" s="50"/>
      <c r="BQ342" s="50"/>
      <c r="BR342" s="50"/>
      <c r="BS342" s="50"/>
      <c r="BT342" s="50"/>
      <c r="BU342" s="50"/>
      <c r="BV342" s="50"/>
      <c r="BW342" s="50"/>
      <c r="BX342" s="50"/>
      <c r="BY342" s="50"/>
      <c r="BZ342" s="50"/>
      <c r="CA342" s="50"/>
      <c r="CB342" s="50"/>
      <c r="CC342" s="50"/>
      <c r="CD342" s="50"/>
      <c r="CE342" s="50"/>
      <c r="CF342" s="50"/>
      <c r="CG342" s="50"/>
      <c r="CH342" s="50"/>
      <c r="CI342" s="50"/>
    </row>
    <row r="343" spans="1:87" ht="14.25" customHeight="1" x14ac:dyDescent="0.25">
      <c r="A343" s="37">
        <v>228</v>
      </c>
      <c r="B343" s="38" t="s">
        <v>78</v>
      </c>
      <c r="C343" s="38" t="s">
        <v>26</v>
      </c>
      <c r="D343" s="38" t="s">
        <v>43</v>
      </c>
      <c r="E343" s="38"/>
      <c r="F343" s="38" t="s">
        <v>500</v>
      </c>
      <c r="G343" s="37">
        <v>59</v>
      </c>
      <c r="H343" s="37">
        <v>26</v>
      </c>
      <c r="I343" s="38" t="s">
        <v>128</v>
      </c>
      <c r="J343" s="37">
        <v>9591208203</v>
      </c>
      <c r="K343" s="37">
        <v>3</v>
      </c>
      <c r="L343" s="37">
        <v>0.6</v>
      </c>
      <c r="M343" s="37">
        <v>7</v>
      </c>
      <c r="N343" s="35"/>
      <c r="O343" s="35"/>
      <c r="P343" s="37">
        <v>16</v>
      </c>
      <c r="Q343" s="37">
        <v>9</v>
      </c>
      <c r="R343" s="35">
        <v>1</v>
      </c>
      <c r="S343" s="37">
        <v>9</v>
      </c>
      <c r="T343" s="39"/>
      <c r="U343" s="40">
        <v>3</v>
      </c>
      <c r="V343" s="40">
        <v>2</v>
      </c>
      <c r="W343" s="38" t="s">
        <v>27</v>
      </c>
      <c r="X343" s="40">
        <v>2</v>
      </c>
      <c r="Y343" s="40">
        <v>7</v>
      </c>
      <c r="Z343" s="38">
        <f t="shared" si="20"/>
        <v>56</v>
      </c>
      <c r="AA343" s="38">
        <f t="shared" si="21"/>
        <v>7</v>
      </c>
      <c r="AB343" s="38" t="s">
        <v>89</v>
      </c>
      <c r="AC343" s="38" t="s">
        <v>27</v>
      </c>
      <c r="AD343" s="37">
        <v>8</v>
      </c>
      <c r="AE343" s="37">
        <v>3</v>
      </c>
      <c r="AF343" s="37">
        <v>0</v>
      </c>
      <c r="AG343" s="37">
        <v>15</v>
      </c>
      <c r="AH343" s="38" t="s">
        <v>503</v>
      </c>
      <c r="AI343" s="37">
        <v>25</v>
      </c>
      <c r="AJ343" s="35"/>
      <c r="AK343" s="38" t="s">
        <v>578</v>
      </c>
      <c r="AL343" s="38">
        <f t="shared" si="22"/>
        <v>1</v>
      </c>
      <c r="AM343" s="38" t="s">
        <v>27</v>
      </c>
      <c r="AN343" s="38" t="s">
        <v>680</v>
      </c>
      <c r="AO343" s="37">
        <v>33</v>
      </c>
      <c r="AP343" s="38" t="s">
        <v>677</v>
      </c>
      <c r="AQ343" s="38" t="s">
        <v>698</v>
      </c>
      <c r="AR343" s="38" t="s">
        <v>27</v>
      </c>
      <c r="AS343" s="38" t="s">
        <v>699</v>
      </c>
      <c r="AT343" s="38" t="s">
        <v>27</v>
      </c>
      <c r="AU343" s="38" t="s">
        <v>27</v>
      </c>
      <c r="AV343" s="38" t="s">
        <v>27</v>
      </c>
      <c r="AW343" s="50"/>
      <c r="AX343" s="34" t="s">
        <v>748</v>
      </c>
      <c r="AY343" s="120">
        <v>10.105</v>
      </c>
      <c r="AZ343" s="62">
        <v>12.265000000000001</v>
      </c>
      <c r="BA343" s="50">
        <f t="shared" si="23"/>
        <v>0.82388911536893594</v>
      </c>
      <c r="BB343" s="50"/>
      <c r="BC343" s="50"/>
      <c r="BD343" s="50"/>
      <c r="BE343" s="50"/>
      <c r="BF343" s="50"/>
      <c r="BG343" s="50"/>
      <c r="BH343" s="50"/>
      <c r="BI343" s="50"/>
      <c r="BJ343" s="50"/>
      <c r="BK343" s="50"/>
      <c r="BL343" s="50"/>
      <c r="BM343" s="50"/>
      <c r="BN343" s="50"/>
      <c r="BO343" s="50"/>
      <c r="BP343" s="50"/>
      <c r="BQ343" s="50"/>
      <c r="BR343" s="50"/>
      <c r="BS343" s="50"/>
      <c r="BT343" s="50"/>
      <c r="BU343" s="50"/>
      <c r="BV343" s="50"/>
      <c r="BW343" s="50"/>
      <c r="BX343" s="50"/>
      <c r="BY343" s="50"/>
      <c r="BZ343" s="50"/>
      <c r="CA343" s="50"/>
      <c r="CB343" s="50"/>
      <c r="CC343" s="50"/>
      <c r="CD343" s="50"/>
      <c r="CE343" s="50"/>
      <c r="CF343" s="50"/>
      <c r="CG343" s="50"/>
      <c r="CH343" s="50"/>
      <c r="CI343" s="50"/>
    </row>
    <row r="344" spans="1:87" ht="14.25" customHeight="1" x14ac:dyDescent="0.25">
      <c r="A344" s="37">
        <v>245</v>
      </c>
      <c r="B344" s="38" t="s">
        <v>78</v>
      </c>
      <c r="C344" s="38" t="s">
        <v>26</v>
      </c>
      <c r="D344" s="38" t="s">
        <v>43</v>
      </c>
      <c r="E344" s="38"/>
      <c r="F344" s="38" t="s">
        <v>500</v>
      </c>
      <c r="G344" s="37">
        <v>59</v>
      </c>
      <c r="H344" s="37">
        <v>26</v>
      </c>
      <c r="I344" s="38" t="s">
        <v>130</v>
      </c>
      <c r="J344" s="37">
        <v>3712062108</v>
      </c>
      <c r="K344" s="37">
        <v>2.9285714285714302</v>
      </c>
      <c r="L344" s="37">
        <v>0.58571428571428596</v>
      </c>
      <c r="M344" s="37">
        <v>4</v>
      </c>
      <c r="N344" s="35"/>
      <c r="O344" s="35"/>
      <c r="P344" s="37">
        <v>12</v>
      </c>
      <c r="Q344" s="37">
        <v>8</v>
      </c>
      <c r="R344" s="47">
        <v>1</v>
      </c>
      <c r="S344" s="37">
        <v>8</v>
      </c>
      <c r="T344" s="39"/>
      <c r="U344" s="37">
        <v>1</v>
      </c>
      <c r="V344" s="37">
        <v>2</v>
      </c>
      <c r="W344" s="38" t="s">
        <v>27</v>
      </c>
      <c r="X344" s="37">
        <v>1</v>
      </c>
      <c r="Y344" s="37">
        <v>4</v>
      </c>
      <c r="Z344" s="38">
        <f t="shared" si="20"/>
        <v>41</v>
      </c>
      <c r="AA344" s="38">
        <f t="shared" si="21"/>
        <v>4</v>
      </c>
      <c r="AB344" s="38" t="s">
        <v>27</v>
      </c>
      <c r="AC344" s="38" t="s">
        <v>27</v>
      </c>
      <c r="AD344" s="37">
        <v>8</v>
      </c>
      <c r="AE344" s="37">
        <v>12</v>
      </c>
      <c r="AF344" s="37">
        <v>2</v>
      </c>
      <c r="AG344" s="37">
        <v>24</v>
      </c>
      <c r="AH344" s="38" t="s">
        <v>503</v>
      </c>
      <c r="AI344" s="37">
        <v>25</v>
      </c>
      <c r="AJ344" s="35"/>
      <c r="AK344" s="38" t="s">
        <v>579</v>
      </c>
      <c r="AL344" s="38">
        <f t="shared" si="22"/>
        <v>1</v>
      </c>
      <c r="AM344" s="38" t="s">
        <v>27</v>
      </c>
      <c r="AN344" s="38" t="s">
        <v>680</v>
      </c>
      <c r="AO344" s="37">
        <v>28</v>
      </c>
      <c r="AP344" s="38" t="s">
        <v>677</v>
      </c>
      <c r="AQ344" s="38" t="s">
        <v>700</v>
      </c>
      <c r="AR344" s="38" t="s">
        <v>695</v>
      </c>
      <c r="AS344" s="38" t="s">
        <v>701</v>
      </c>
      <c r="AT344" s="38" t="s">
        <v>27</v>
      </c>
      <c r="AU344" s="38" t="s">
        <v>27</v>
      </c>
      <c r="AV344" s="38" t="s">
        <v>27</v>
      </c>
      <c r="AW344" s="50"/>
      <c r="AX344" s="34" t="s">
        <v>748</v>
      </c>
      <c r="AY344" s="120">
        <v>8.109</v>
      </c>
      <c r="AZ344" s="62">
        <v>9.5470000000000006</v>
      </c>
      <c r="BA344" s="50">
        <f t="shared" si="23"/>
        <v>0.8493767675709647</v>
      </c>
      <c r="BB344" s="50"/>
      <c r="BC344" s="50"/>
      <c r="BD344" s="50"/>
      <c r="BE344" s="50"/>
      <c r="BF344" s="50"/>
      <c r="BG344" s="50"/>
      <c r="BH344" s="50"/>
      <c r="BI344" s="50"/>
      <c r="BJ344" s="50"/>
      <c r="BK344" s="50"/>
      <c r="BL344" s="50"/>
      <c r="BM344" s="50"/>
      <c r="BN344" s="50"/>
      <c r="BO344" s="50"/>
      <c r="BP344" s="50"/>
      <c r="BQ344" s="50"/>
      <c r="BR344" s="50"/>
      <c r="BS344" s="50"/>
      <c r="BT344" s="50"/>
      <c r="BU344" s="50"/>
      <c r="BV344" s="50"/>
      <c r="BW344" s="50"/>
      <c r="BX344" s="50"/>
      <c r="BY344" s="50"/>
      <c r="BZ344" s="50"/>
      <c r="CA344" s="50"/>
      <c r="CB344" s="50"/>
      <c r="CC344" s="50"/>
      <c r="CD344" s="50"/>
      <c r="CE344" s="50"/>
      <c r="CF344" s="50"/>
      <c r="CG344" s="50"/>
      <c r="CH344" s="50"/>
      <c r="CI344" s="50"/>
    </row>
    <row r="345" spans="1:87" ht="14.25" customHeight="1" x14ac:dyDescent="0.25">
      <c r="A345" s="37">
        <v>261</v>
      </c>
      <c r="B345" s="38" t="s">
        <v>78</v>
      </c>
      <c r="C345" s="38" t="s">
        <v>26</v>
      </c>
      <c r="D345" s="38" t="s">
        <v>43</v>
      </c>
      <c r="E345" s="38"/>
      <c r="F345" s="38" t="s">
        <v>500</v>
      </c>
      <c r="G345" s="37">
        <v>59</v>
      </c>
      <c r="H345" s="37">
        <v>26</v>
      </c>
      <c r="I345" s="38" t="s">
        <v>130</v>
      </c>
      <c r="J345" s="37">
        <v>3712062108</v>
      </c>
      <c r="K345" s="37">
        <v>2.9285714285714302</v>
      </c>
      <c r="L345" s="37">
        <v>0.58571428571428596</v>
      </c>
      <c r="M345" s="47"/>
      <c r="N345" s="35"/>
      <c r="O345" s="47"/>
      <c r="P345" s="47"/>
      <c r="Q345" s="47"/>
      <c r="R345" s="35">
        <v>1</v>
      </c>
      <c r="S345" s="47"/>
      <c r="T345" s="47"/>
      <c r="U345" s="47"/>
      <c r="V345" s="47"/>
      <c r="W345" s="38" t="s">
        <v>27</v>
      </c>
      <c r="X345" s="47"/>
      <c r="Y345" s="47"/>
      <c r="Z345" s="38">
        <f t="shared" si="20"/>
        <v>1</v>
      </c>
      <c r="AA345" s="38">
        <f t="shared" si="21"/>
        <v>0</v>
      </c>
      <c r="AB345" s="38" t="s">
        <v>27</v>
      </c>
      <c r="AC345" s="38" t="s">
        <v>257</v>
      </c>
      <c r="AD345" s="37">
        <v>0</v>
      </c>
      <c r="AE345" s="37">
        <v>0</v>
      </c>
      <c r="AF345" s="37">
        <v>0</v>
      </c>
      <c r="AG345" s="37">
        <v>0</v>
      </c>
      <c r="AH345" s="38" t="s">
        <v>503</v>
      </c>
      <c r="AI345" s="37">
        <v>25</v>
      </c>
      <c r="AJ345" s="47"/>
      <c r="AK345" s="38" t="s">
        <v>580</v>
      </c>
      <c r="AL345" s="38">
        <f t="shared" si="22"/>
        <v>1</v>
      </c>
      <c r="AM345" s="38" t="s">
        <v>27</v>
      </c>
      <c r="AN345" s="38" t="s">
        <v>680</v>
      </c>
      <c r="AO345" s="37">
        <v>28</v>
      </c>
      <c r="AP345" s="38" t="s">
        <v>677</v>
      </c>
      <c r="AQ345" s="38" t="s">
        <v>700</v>
      </c>
      <c r="AR345" s="38" t="s">
        <v>695</v>
      </c>
      <c r="AS345" s="38" t="s">
        <v>701</v>
      </c>
      <c r="AT345" s="38" t="s">
        <v>27</v>
      </c>
      <c r="AU345" s="38" t="s">
        <v>27</v>
      </c>
      <c r="AV345" s="38" t="s">
        <v>27</v>
      </c>
      <c r="AW345" s="50"/>
      <c r="AX345" s="34" t="s">
        <v>748</v>
      </c>
      <c r="AY345" s="120">
        <v>0.85099999999999998</v>
      </c>
      <c r="AZ345" s="62">
        <v>3.4510000000000001</v>
      </c>
      <c r="BA345" s="50">
        <f t="shared" si="23"/>
        <v>0.24659518980005796</v>
      </c>
      <c r="BB345" s="50"/>
      <c r="BC345" s="50"/>
      <c r="BD345" s="50"/>
      <c r="BE345" s="50"/>
      <c r="BF345" s="50"/>
      <c r="BG345" s="50"/>
      <c r="BH345" s="50"/>
      <c r="BI345" s="50"/>
      <c r="BJ345" s="50"/>
      <c r="BK345" s="50"/>
      <c r="BL345" s="50"/>
      <c r="BM345" s="50"/>
      <c r="BN345" s="50"/>
      <c r="BO345" s="50"/>
      <c r="BP345" s="50"/>
      <c r="BQ345" s="50"/>
      <c r="BR345" s="50"/>
      <c r="BS345" s="50"/>
      <c r="BT345" s="50"/>
      <c r="BU345" s="50"/>
      <c r="BV345" s="50"/>
      <c r="BW345" s="50"/>
      <c r="BX345" s="50"/>
      <c r="BY345" s="50"/>
      <c r="BZ345" s="50"/>
      <c r="CA345" s="50"/>
      <c r="CB345" s="50"/>
      <c r="CC345" s="50"/>
      <c r="CD345" s="50"/>
      <c r="CE345" s="50"/>
      <c r="CF345" s="50"/>
      <c r="CG345" s="50"/>
      <c r="CH345" s="50"/>
      <c r="CI345" s="50"/>
    </row>
    <row r="346" spans="1:87" ht="14.25" customHeight="1" x14ac:dyDescent="0.25">
      <c r="A346" s="37">
        <v>279</v>
      </c>
      <c r="B346" s="38" t="s">
        <v>78</v>
      </c>
      <c r="C346" s="38" t="s">
        <v>26</v>
      </c>
      <c r="D346" s="38" t="s">
        <v>43</v>
      </c>
      <c r="E346" s="38"/>
      <c r="F346" s="38" t="s">
        <v>500</v>
      </c>
      <c r="G346" s="37">
        <v>59</v>
      </c>
      <c r="H346" s="37">
        <v>26</v>
      </c>
      <c r="I346" s="38" t="s">
        <v>134</v>
      </c>
      <c r="J346" s="37">
        <v>828360120</v>
      </c>
      <c r="K346" s="37">
        <v>3</v>
      </c>
      <c r="L346" s="37">
        <v>0.6</v>
      </c>
      <c r="M346" s="39"/>
      <c r="N346" s="35"/>
      <c r="O346" s="35"/>
      <c r="P346" s="39"/>
      <c r="Q346" s="39"/>
      <c r="R346" s="35">
        <v>1</v>
      </c>
      <c r="S346" s="39"/>
      <c r="T346" s="39"/>
      <c r="U346" s="39"/>
      <c r="V346" s="39"/>
      <c r="W346" s="38" t="s">
        <v>27</v>
      </c>
      <c r="X346" s="39"/>
      <c r="Y346" s="39"/>
      <c r="Z346" s="38">
        <f t="shared" si="20"/>
        <v>1</v>
      </c>
      <c r="AA346" s="38">
        <f t="shared" si="21"/>
        <v>0</v>
      </c>
      <c r="AB346" s="38" t="s">
        <v>89</v>
      </c>
      <c r="AC346" s="38" t="s">
        <v>27</v>
      </c>
      <c r="AD346" s="37">
        <v>0</v>
      </c>
      <c r="AE346" s="37">
        <v>0</v>
      </c>
      <c r="AF346" s="37">
        <v>0</v>
      </c>
      <c r="AG346" s="37">
        <v>0</v>
      </c>
      <c r="AH346" s="38" t="s">
        <v>503</v>
      </c>
      <c r="AI346" s="37">
        <v>25</v>
      </c>
      <c r="AJ346" s="35"/>
      <c r="AK346" s="38" t="s">
        <v>91</v>
      </c>
      <c r="AL346" s="38">
        <f t="shared" si="22"/>
        <v>1</v>
      </c>
      <c r="AM346" s="38" t="s">
        <v>27</v>
      </c>
      <c r="AN346" s="38" t="s">
        <v>673</v>
      </c>
      <c r="AO346" s="37">
        <v>26</v>
      </c>
      <c r="AP346" s="38" t="s">
        <v>674</v>
      </c>
      <c r="AQ346" s="38" t="s">
        <v>678</v>
      </c>
      <c r="AR346" s="38" t="s">
        <v>27</v>
      </c>
      <c r="AS346" s="38" t="s">
        <v>702</v>
      </c>
      <c r="AT346" s="38" t="s">
        <v>27</v>
      </c>
      <c r="AU346" s="38" t="s">
        <v>27</v>
      </c>
      <c r="AV346" s="38" t="s">
        <v>27</v>
      </c>
      <c r="AW346" s="50"/>
      <c r="AX346" s="34" t="s">
        <v>747</v>
      </c>
      <c r="AY346" s="120">
        <v>7.1830000000000007</v>
      </c>
      <c r="AZ346" s="62">
        <v>9.0779999999999994</v>
      </c>
      <c r="BA346" s="50">
        <f t="shared" si="23"/>
        <v>0.79125358008371904</v>
      </c>
      <c r="BB346" s="50"/>
      <c r="BC346" s="50"/>
      <c r="BD346" s="50"/>
      <c r="BE346" s="50"/>
      <c r="BF346" s="50"/>
      <c r="BG346" s="50"/>
      <c r="BH346" s="50"/>
      <c r="BI346" s="50"/>
      <c r="BJ346" s="50"/>
      <c r="BK346" s="50"/>
      <c r="BL346" s="50"/>
      <c r="BM346" s="50"/>
      <c r="BN346" s="50"/>
      <c r="BO346" s="50"/>
      <c r="BP346" s="50"/>
      <c r="BQ346" s="50"/>
      <c r="BR346" s="50"/>
      <c r="BS346" s="50"/>
      <c r="BT346" s="50"/>
      <c r="BU346" s="50"/>
      <c r="BV346" s="50"/>
      <c r="BW346" s="50"/>
      <c r="BX346" s="50"/>
      <c r="BY346" s="50"/>
      <c r="BZ346" s="50"/>
      <c r="CA346" s="50"/>
      <c r="CB346" s="50"/>
      <c r="CC346" s="50"/>
      <c r="CD346" s="50"/>
      <c r="CE346" s="50"/>
      <c r="CF346" s="50"/>
      <c r="CG346" s="50"/>
      <c r="CH346" s="50"/>
      <c r="CI346" s="50"/>
    </row>
    <row r="347" spans="1:87" ht="14.25" customHeight="1" x14ac:dyDescent="0.25">
      <c r="A347" s="37">
        <v>295</v>
      </c>
      <c r="B347" s="38" t="s">
        <v>78</v>
      </c>
      <c r="C347" s="38" t="s">
        <v>28</v>
      </c>
      <c r="D347" s="38" t="s">
        <v>43</v>
      </c>
      <c r="E347" s="38"/>
      <c r="F347" s="38" t="s">
        <v>500</v>
      </c>
      <c r="G347" s="37">
        <v>59</v>
      </c>
      <c r="H347" s="37">
        <v>26</v>
      </c>
      <c r="I347" s="38" t="s">
        <v>135</v>
      </c>
      <c r="J347" s="37">
        <v>7717685176</v>
      </c>
      <c r="K347" s="37">
        <v>2.3333333333333299</v>
      </c>
      <c r="L347" s="37">
        <v>0.46666666666666701</v>
      </c>
      <c r="M347" s="40">
        <v>1</v>
      </c>
      <c r="N347" s="35"/>
      <c r="O347" s="47"/>
      <c r="P347" s="40">
        <v>3</v>
      </c>
      <c r="Q347" s="40">
        <v>2</v>
      </c>
      <c r="R347" s="35">
        <v>1</v>
      </c>
      <c r="S347" s="40">
        <v>2</v>
      </c>
      <c r="T347" s="47"/>
      <c r="U347" s="47"/>
      <c r="V347" s="40">
        <v>0.5</v>
      </c>
      <c r="W347" s="38" t="s">
        <v>27</v>
      </c>
      <c r="X347" s="40">
        <v>0.5</v>
      </c>
      <c r="Y347" s="40">
        <v>1</v>
      </c>
      <c r="Z347" s="38">
        <f t="shared" si="20"/>
        <v>11</v>
      </c>
      <c r="AA347" s="38">
        <f t="shared" si="21"/>
        <v>1</v>
      </c>
      <c r="AB347" s="38" t="s">
        <v>99</v>
      </c>
      <c r="AC347" s="38" t="s">
        <v>257</v>
      </c>
      <c r="AD347" s="37">
        <v>5</v>
      </c>
      <c r="AE347" s="37">
        <v>3</v>
      </c>
      <c r="AF347" s="37">
        <v>1</v>
      </c>
      <c r="AG347" s="37">
        <v>12</v>
      </c>
      <c r="AH347" s="38" t="s">
        <v>548</v>
      </c>
      <c r="AI347" s="37">
        <v>23</v>
      </c>
      <c r="AJ347" s="47"/>
      <c r="AK347" s="38" t="s">
        <v>581</v>
      </c>
      <c r="AL347" s="38">
        <f t="shared" si="22"/>
        <v>1</v>
      </c>
      <c r="AM347" s="38" t="s">
        <v>27</v>
      </c>
      <c r="AN347" s="38" t="s">
        <v>680</v>
      </c>
      <c r="AO347" s="37">
        <v>24</v>
      </c>
      <c r="AP347" s="38" t="s">
        <v>677</v>
      </c>
      <c r="AQ347" s="38" t="s">
        <v>691</v>
      </c>
      <c r="AR347" s="38" t="s">
        <v>27</v>
      </c>
      <c r="AS347" s="38" t="s">
        <v>27</v>
      </c>
      <c r="AT347" s="38" t="s">
        <v>27</v>
      </c>
      <c r="AU347" s="38" t="s">
        <v>27</v>
      </c>
      <c r="AV347" s="38" t="s">
        <v>27</v>
      </c>
      <c r="AW347" s="50"/>
      <c r="AX347" s="34" t="s">
        <v>748</v>
      </c>
      <c r="AY347" s="120">
        <v>2.1310000000000002</v>
      </c>
      <c r="AZ347" s="62">
        <v>3.7629999999999999</v>
      </c>
      <c r="BA347" s="50">
        <f t="shared" si="23"/>
        <v>0.56630348126494823</v>
      </c>
      <c r="BB347" s="50"/>
      <c r="BC347" s="50"/>
      <c r="BD347" s="50"/>
      <c r="BE347" s="50"/>
      <c r="BF347" s="50"/>
      <c r="BG347" s="50"/>
      <c r="BH347" s="50"/>
      <c r="BI347" s="50"/>
      <c r="BJ347" s="50"/>
      <c r="BK347" s="50"/>
      <c r="BL347" s="50"/>
      <c r="BM347" s="50"/>
      <c r="BN347" s="50"/>
      <c r="BO347" s="50"/>
      <c r="BP347" s="50"/>
      <c r="BQ347" s="50"/>
      <c r="BR347" s="50"/>
      <c r="BS347" s="50"/>
      <c r="BT347" s="50"/>
      <c r="BU347" s="50"/>
      <c r="BV347" s="50"/>
      <c r="BW347" s="50"/>
      <c r="BX347" s="50"/>
      <c r="BY347" s="50"/>
      <c r="BZ347" s="50"/>
      <c r="CA347" s="50"/>
      <c r="CB347" s="50"/>
      <c r="CC347" s="50"/>
      <c r="CD347" s="50"/>
      <c r="CE347" s="50"/>
      <c r="CF347" s="50"/>
      <c r="CG347" s="50"/>
      <c r="CH347" s="50"/>
      <c r="CI347" s="50"/>
    </row>
    <row r="348" spans="1:87" ht="14.25" customHeight="1" x14ac:dyDescent="0.25">
      <c r="A348" s="37">
        <v>316</v>
      </c>
      <c r="B348" s="38" t="s">
        <v>78</v>
      </c>
      <c r="C348" s="38" t="s">
        <v>28</v>
      </c>
      <c r="D348" s="38" t="s">
        <v>43</v>
      </c>
      <c r="E348" s="38"/>
      <c r="F348" s="38" t="s">
        <v>500</v>
      </c>
      <c r="G348" s="37">
        <v>59</v>
      </c>
      <c r="H348" s="37">
        <v>26</v>
      </c>
      <c r="I348" s="38" t="s">
        <v>140</v>
      </c>
      <c r="J348" s="37">
        <v>79247246103</v>
      </c>
      <c r="K348" s="37">
        <v>2.4666666666666699</v>
      </c>
      <c r="L348" s="37">
        <v>0.49333333333333301</v>
      </c>
      <c r="M348" s="39"/>
      <c r="N348" s="35"/>
      <c r="O348" s="39"/>
      <c r="P348" s="39"/>
      <c r="Q348" s="39"/>
      <c r="R348" s="35">
        <v>1</v>
      </c>
      <c r="S348" s="39"/>
      <c r="T348" s="39"/>
      <c r="U348" s="39"/>
      <c r="V348" s="39"/>
      <c r="W348" s="38" t="s">
        <v>27</v>
      </c>
      <c r="X348" s="39"/>
      <c r="Y348" s="39"/>
      <c r="Z348" s="38">
        <f t="shared" si="20"/>
        <v>1</v>
      </c>
      <c r="AA348" s="38">
        <f t="shared" si="21"/>
        <v>0</v>
      </c>
      <c r="AB348" s="38" t="s">
        <v>102</v>
      </c>
      <c r="AC348" s="38" t="s">
        <v>27</v>
      </c>
      <c r="AD348" s="37">
        <v>0</v>
      </c>
      <c r="AE348" s="37">
        <v>0</v>
      </c>
      <c r="AF348" s="37">
        <v>0</v>
      </c>
      <c r="AG348" s="37">
        <v>0</v>
      </c>
      <c r="AH348" s="38" t="s">
        <v>503</v>
      </c>
      <c r="AI348" s="37">
        <v>25</v>
      </c>
      <c r="AJ348" s="39"/>
      <c r="AK348" s="38" t="s">
        <v>174</v>
      </c>
      <c r="AL348" s="38">
        <f t="shared" si="22"/>
        <v>1</v>
      </c>
      <c r="AM348" s="38" t="s">
        <v>27</v>
      </c>
      <c r="AN348" s="38" t="s">
        <v>673</v>
      </c>
      <c r="AO348" s="37">
        <v>18</v>
      </c>
      <c r="AP348" s="38" t="s">
        <v>674</v>
      </c>
      <c r="AQ348" s="38" t="s">
        <v>705</v>
      </c>
      <c r="AR348" s="38" t="s">
        <v>27</v>
      </c>
      <c r="AS348" s="38" t="s">
        <v>686</v>
      </c>
      <c r="AT348" s="38" t="s">
        <v>27</v>
      </c>
      <c r="AU348" s="38" t="s">
        <v>27</v>
      </c>
      <c r="AV348" s="38" t="s">
        <v>27</v>
      </c>
      <c r="AW348" s="50"/>
      <c r="AX348" s="34" t="s">
        <v>748</v>
      </c>
      <c r="AY348" s="120">
        <v>6.8220000000000001</v>
      </c>
      <c r="AZ348" s="62">
        <v>8.6929999999999996</v>
      </c>
      <c r="BA348" s="50">
        <f t="shared" si="23"/>
        <v>0.78476935465316922</v>
      </c>
      <c r="BB348" s="50"/>
      <c r="BC348" s="50"/>
      <c r="BD348" s="50"/>
      <c r="BE348" s="50"/>
      <c r="BF348" s="50"/>
      <c r="BG348" s="50"/>
      <c r="BH348" s="50"/>
      <c r="BI348" s="50"/>
      <c r="BJ348" s="50"/>
      <c r="BK348" s="50"/>
      <c r="BL348" s="50"/>
      <c r="BM348" s="50"/>
      <c r="BN348" s="50"/>
      <c r="BO348" s="50"/>
      <c r="BP348" s="50"/>
      <c r="BQ348" s="50"/>
      <c r="BR348" s="50"/>
      <c r="BS348" s="50"/>
      <c r="BT348" s="50"/>
      <c r="BU348" s="50"/>
      <c r="BV348" s="50"/>
      <c r="BW348" s="50"/>
      <c r="BX348" s="50"/>
      <c r="BY348" s="50"/>
      <c r="BZ348" s="50"/>
      <c r="CA348" s="50"/>
      <c r="CB348" s="50"/>
      <c r="CC348" s="50"/>
      <c r="CD348" s="50"/>
      <c r="CE348" s="50"/>
      <c r="CF348" s="50"/>
      <c r="CG348" s="50"/>
      <c r="CH348" s="50"/>
      <c r="CI348" s="50"/>
    </row>
    <row r="349" spans="1:87" ht="14.25" customHeight="1" x14ac:dyDescent="0.25">
      <c r="A349" s="37">
        <v>332</v>
      </c>
      <c r="B349" s="38" t="s">
        <v>78</v>
      </c>
      <c r="C349" s="38" t="s">
        <v>26</v>
      </c>
      <c r="D349" s="38" t="s">
        <v>43</v>
      </c>
      <c r="E349" s="38"/>
      <c r="F349" s="38" t="s">
        <v>500</v>
      </c>
      <c r="G349" s="37">
        <v>59</v>
      </c>
      <c r="H349" s="37">
        <v>26</v>
      </c>
      <c r="I349" s="38" t="s">
        <v>142</v>
      </c>
      <c r="J349" s="37">
        <v>8282194225</v>
      </c>
      <c r="K349" s="37">
        <v>3</v>
      </c>
      <c r="L349" s="37">
        <v>0.6</v>
      </c>
      <c r="M349" s="37">
        <v>3</v>
      </c>
      <c r="N349" s="47"/>
      <c r="O349" s="47"/>
      <c r="P349" s="37">
        <v>8</v>
      </c>
      <c r="Q349" s="37">
        <v>5</v>
      </c>
      <c r="R349" s="35">
        <v>1</v>
      </c>
      <c r="S349" s="37">
        <v>5</v>
      </c>
      <c r="T349" s="39"/>
      <c r="U349" s="37">
        <v>1</v>
      </c>
      <c r="V349" s="37">
        <v>1.5</v>
      </c>
      <c r="W349" s="38" t="s">
        <v>27</v>
      </c>
      <c r="X349" s="37">
        <v>0.5</v>
      </c>
      <c r="Y349" s="37">
        <v>3</v>
      </c>
      <c r="Z349" s="38">
        <f t="shared" si="20"/>
        <v>28</v>
      </c>
      <c r="AA349" s="38">
        <f t="shared" si="21"/>
        <v>3</v>
      </c>
      <c r="AB349" s="38" t="s">
        <v>765</v>
      </c>
      <c r="AC349" s="38" t="s">
        <v>27</v>
      </c>
      <c r="AD349" s="37">
        <v>4</v>
      </c>
      <c r="AE349" s="37">
        <v>3</v>
      </c>
      <c r="AF349" s="37">
        <v>2</v>
      </c>
      <c r="AG349" s="37">
        <v>10</v>
      </c>
      <c r="AH349" s="38" t="s">
        <v>503</v>
      </c>
      <c r="AI349" s="37">
        <v>25</v>
      </c>
      <c r="AJ349" s="47"/>
      <c r="AK349" s="38" t="s">
        <v>582</v>
      </c>
      <c r="AL349" s="38">
        <f t="shared" si="22"/>
        <v>1</v>
      </c>
      <c r="AM349" s="38" t="s">
        <v>27</v>
      </c>
      <c r="AN349" s="38" t="s">
        <v>680</v>
      </c>
      <c r="AO349" s="37">
        <v>27</v>
      </c>
      <c r="AP349" s="38" t="s">
        <v>677</v>
      </c>
      <c r="AQ349" s="38" t="s">
        <v>691</v>
      </c>
      <c r="AR349" s="38" t="s">
        <v>695</v>
      </c>
      <c r="AS349" s="38" t="s">
        <v>27</v>
      </c>
      <c r="AT349" s="38" t="s">
        <v>692</v>
      </c>
      <c r="AU349" s="38" t="s">
        <v>27</v>
      </c>
      <c r="AV349" s="38" t="s">
        <v>27</v>
      </c>
      <c r="AW349" s="50"/>
      <c r="AX349" s="34" t="s">
        <v>747</v>
      </c>
      <c r="AY349" s="120">
        <v>3.855</v>
      </c>
      <c r="AZ349" s="62">
        <v>10.247999999999999</v>
      </c>
      <c r="BA349" s="50">
        <f t="shared" si="23"/>
        <v>0.37617096018735363</v>
      </c>
      <c r="BB349" s="50"/>
      <c r="BC349" s="50"/>
      <c r="BD349" s="50"/>
      <c r="BE349" s="50"/>
      <c r="BF349" s="50"/>
      <c r="BG349" s="50"/>
      <c r="BH349" s="50"/>
      <c r="BI349" s="50"/>
      <c r="BJ349" s="50"/>
      <c r="BK349" s="50"/>
      <c r="BL349" s="50"/>
      <c r="BM349" s="50"/>
      <c r="BN349" s="50"/>
      <c r="BO349" s="50"/>
      <c r="BP349" s="50"/>
      <c r="BQ349" s="50"/>
      <c r="BR349" s="50"/>
      <c r="BS349" s="50"/>
      <c r="BT349" s="50"/>
      <c r="BU349" s="50"/>
      <c r="BV349" s="50"/>
      <c r="BW349" s="50"/>
      <c r="BX349" s="50"/>
      <c r="BY349" s="50"/>
      <c r="BZ349" s="50"/>
      <c r="CA349" s="50"/>
      <c r="CB349" s="50"/>
      <c r="CC349" s="50"/>
      <c r="CD349" s="50"/>
      <c r="CE349" s="50"/>
      <c r="CF349" s="50"/>
      <c r="CG349" s="50"/>
      <c r="CH349" s="50"/>
      <c r="CI349" s="50"/>
    </row>
    <row r="350" spans="1:87" ht="14.25" customHeight="1" x14ac:dyDescent="0.25">
      <c r="A350" s="37">
        <v>353</v>
      </c>
      <c r="B350" s="38" t="s">
        <v>78</v>
      </c>
      <c r="C350" s="38" t="s">
        <v>28</v>
      </c>
      <c r="D350" s="38" t="s">
        <v>43</v>
      </c>
      <c r="E350" s="38"/>
      <c r="F350" s="38" t="s">
        <v>500</v>
      </c>
      <c r="G350" s="37">
        <v>59</v>
      </c>
      <c r="H350" s="37">
        <v>26</v>
      </c>
      <c r="I350" s="38" t="s">
        <v>146</v>
      </c>
      <c r="J350" s="37">
        <v>94222252116</v>
      </c>
      <c r="K350" s="37">
        <v>2.3333333333333299</v>
      </c>
      <c r="L350" s="37">
        <v>0.46666666666666701</v>
      </c>
      <c r="M350" s="40">
        <v>3</v>
      </c>
      <c r="N350" s="35"/>
      <c r="O350" s="47"/>
      <c r="P350" s="40">
        <v>8</v>
      </c>
      <c r="Q350" s="40">
        <v>5</v>
      </c>
      <c r="R350" s="35">
        <v>1</v>
      </c>
      <c r="S350" s="40">
        <v>5</v>
      </c>
      <c r="T350" s="47"/>
      <c r="U350" s="47"/>
      <c r="V350" s="40">
        <v>1.5</v>
      </c>
      <c r="W350" s="38" t="s">
        <v>27</v>
      </c>
      <c r="X350" s="40">
        <v>0.5</v>
      </c>
      <c r="Y350" s="40">
        <v>2</v>
      </c>
      <c r="Z350" s="38">
        <f t="shared" si="20"/>
        <v>26</v>
      </c>
      <c r="AA350" s="38">
        <f t="shared" si="21"/>
        <v>2</v>
      </c>
      <c r="AB350" s="38" t="s">
        <v>99</v>
      </c>
      <c r="AC350" s="38" t="s">
        <v>27</v>
      </c>
      <c r="AD350" s="37">
        <v>9</v>
      </c>
      <c r="AE350" s="37">
        <v>4</v>
      </c>
      <c r="AF350" s="37">
        <v>2</v>
      </c>
      <c r="AG350" s="37">
        <v>16</v>
      </c>
      <c r="AH350" s="38" t="s">
        <v>503</v>
      </c>
      <c r="AI350" s="37">
        <v>25</v>
      </c>
      <c r="AJ350" s="47"/>
      <c r="AK350" s="38" t="s">
        <v>583</v>
      </c>
      <c r="AL350" s="38">
        <f t="shared" si="22"/>
        <v>1</v>
      </c>
      <c r="AM350" s="38" t="s">
        <v>27</v>
      </c>
      <c r="AN350" s="38" t="s">
        <v>680</v>
      </c>
      <c r="AO350" s="37">
        <v>36</v>
      </c>
      <c r="AP350" s="38" t="s">
        <v>677</v>
      </c>
      <c r="AQ350" s="38" t="s">
        <v>707</v>
      </c>
      <c r="AR350" s="38" t="s">
        <v>27</v>
      </c>
      <c r="AS350" s="38" t="s">
        <v>708</v>
      </c>
      <c r="AT350" s="38" t="s">
        <v>27</v>
      </c>
      <c r="AU350" s="38" t="s">
        <v>27</v>
      </c>
      <c r="AV350" s="38" t="s">
        <v>27</v>
      </c>
      <c r="AW350" s="50"/>
      <c r="AX350" s="34" t="s">
        <v>748</v>
      </c>
      <c r="AY350" s="120">
        <v>3.4929999999999999</v>
      </c>
      <c r="AZ350" s="62">
        <v>16.318000000000001</v>
      </c>
      <c r="BA350" s="50">
        <f t="shared" si="23"/>
        <v>0.21405809535482287</v>
      </c>
      <c r="BB350" s="50"/>
      <c r="BC350" s="50"/>
      <c r="BD350" s="50"/>
      <c r="BE350" s="50"/>
      <c r="BF350" s="50"/>
      <c r="BG350" s="50"/>
      <c r="BH350" s="50"/>
      <c r="BI350" s="50"/>
      <c r="BJ350" s="50"/>
      <c r="BK350" s="50"/>
      <c r="BL350" s="50"/>
      <c r="BM350" s="50"/>
      <c r="BN350" s="50"/>
      <c r="BO350" s="50"/>
      <c r="BP350" s="50"/>
      <c r="BQ350" s="50"/>
      <c r="BR350" s="50"/>
      <c r="BS350" s="50"/>
      <c r="BT350" s="50"/>
      <c r="BU350" s="50"/>
      <c r="BV350" s="50"/>
      <c r="BW350" s="50"/>
      <c r="BX350" s="50"/>
      <c r="BY350" s="50"/>
      <c r="BZ350" s="50"/>
      <c r="CA350" s="50"/>
      <c r="CB350" s="50"/>
      <c r="CC350" s="50"/>
      <c r="CD350" s="50"/>
      <c r="CE350" s="50"/>
      <c r="CF350" s="50"/>
      <c r="CG350" s="50"/>
      <c r="CH350" s="50"/>
      <c r="CI350" s="50"/>
    </row>
    <row r="351" spans="1:87" ht="14.25" customHeight="1" x14ac:dyDescent="0.25">
      <c r="A351" s="37">
        <v>369</v>
      </c>
      <c r="B351" s="38" t="s">
        <v>78</v>
      </c>
      <c r="C351" s="38" t="s">
        <v>26</v>
      </c>
      <c r="D351" s="38" t="s">
        <v>43</v>
      </c>
      <c r="E351" s="38"/>
      <c r="F351" s="38" t="s">
        <v>500</v>
      </c>
      <c r="G351" s="37">
        <v>59</v>
      </c>
      <c r="H351" s="37">
        <v>26</v>
      </c>
      <c r="I351" s="38" t="s">
        <v>147</v>
      </c>
      <c r="J351" s="37">
        <v>84463153</v>
      </c>
      <c r="K351" s="37">
        <v>2.5714285714285698</v>
      </c>
      <c r="L351" s="37">
        <v>0.51428571428571401</v>
      </c>
      <c r="M351" s="37">
        <v>12</v>
      </c>
      <c r="N351" s="39"/>
      <c r="O351" s="39"/>
      <c r="P351" s="37">
        <v>28</v>
      </c>
      <c r="Q351" s="37">
        <v>16</v>
      </c>
      <c r="R351" s="47">
        <v>1</v>
      </c>
      <c r="S351" s="37">
        <v>16</v>
      </c>
      <c r="T351" s="39"/>
      <c r="U351" s="37">
        <v>3</v>
      </c>
      <c r="V351" s="37">
        <v>4.5</v>
      </c>
      <c r="W351" s="38" t="s">
        <v>27</v>
      </c>
      <c r="X351" s="37">
        <v>1.5</v>
      </c>
      <c r="Y351" s="37">
        <v>9</v>
      </c>
      <c r="Z351" s="38">
        <f t="shared" si="20"/>
        <v>91</v>
      </c>
      <c r="AA351" s="38">
        <f t="shared" si="21"/>
        <v>9</v>
      </c>
      <c r="AB351" s="38" t="s">
        <v>27</v>
      </c>
      <c r="AC351" s="38" t="s">
        <v>27</v>
      </c>
      <c r="AD351" s="37">
        <v>7</v>
      </c>
      <c r="AE351" s="37">
        <v>6</v>
      </c>
      <c r="AF351" s="37">
        <v>1</v>
      </c>
      <c r="AG351" s="37">
        <v>16</v>
      </c>
      <c r="AH351" s="38" t="s">
        <v>503</v>
      </c>
      <c r="AI351" s="37">
        <v>25</v>
      </c>
      <c r="AJ351" s="39"/>
      <c r="AK351" s="38" t="s">
        <v>584</v>
      </c>
      <c r="AL351" s="38">
        <f t="shared" si="22"/>
        <v>1</v>
      </c>
      <c r="AM351" s="38" t="s">
        <v>27</v>
      </c>
      <c r="AN351" s="38" t="s">
        <v>680</v>
      </c>
      <c r="AO351" s="37">
        <v>26</v>
      </c>
      <c r="AP351" s="38" t="s">
        <v>677</v>
      </c>
      <c r="AQ351" s="38" t="s">
        <v>709</v>
      </c>
      <c r="AR351" s="38" t="s">
        <v>27</v>
      </c>
      <c r="AS351" s="38" t="s">
        <v>27</v>
      </c>
      <c r="AT351" s="38" t="s">
        <v>692</v>
      </c>
      <c r="AU351" s="38" t="s">
        <v>695</v>
      </c>
      <c r="AV351" s="38" t="s">
        <v>27</v>
      </c>
      <c r="AW351" s="50"/>
      <c r="AX351" s="34" t="s">
        <v>748</v>
      </c>
      <c r="AY351" s="120">
        <v>17</v>
      </c>
      <c r="AZ351" s="62">
        <v>19.263000000000002</v>
      </c>
      <c r="BA351" s="50">
        <f t="shared" si="23"/>
        <v>0.8825208949800134</v>
      </c>
      <c r="BB351" s="50"/>
      <c r="BC351" s="50"/>
      <c r="BD351" s="50"/>
      <c r="BE351" s="50"/>
      <c r="BF351" s="50"/>
      <c r="BG351" s="50"/>
      <c r="BH351" s="50"/>
      <c r="BI351" s="50"/>
      <c r="BJ351" s="50"/>
      <c r="BK351" s="50"/>
      <c r="BL351" s="50"/>
      <c r="BM351" s="50"/>
      <c r="BN351" s="50"/>
      <c r="BO351" s="50"/>
      <c r="BP351" s="50"/>
      <c r="BQ351" s="50"/>
      <c r="BR351" s="50"/>
      <c r="BS351" s="50"/>
      <c r="BT351" s="50"/>
      <c r="BU351" s="50"/>
      <c r="BV351" s="50"/>
      <c r="BW351" s="50"/>
      <c r="BX351" s="50"/>
      <c r="BY351" s="50"/>
      <c r="BZ351" s="50"/>
      <c r="CA351" s="50"/>
      <c r="CB351" s="50"/>
      <c r="CC351" s="50"/>
      <c r="CD351" s="50"/>
      <c r="CE351" s="50"/>
      <c r="CF351" s="50"/>
      <c r="CG351" s="50"/>
      <c r="CH351" s="50"/>
      <c r="CI351" s="50"/>
    </row>
    <row r="352" spans="1:87" ht="14.25" customHeight="1" x14ac:dyDescent="0.25">
      <c r="A352" s="37">
        <v>385</v>
      </c>
      <c r="B352" s="38" t="s">
        <v>78</v>
      </c>
      <c r="C352" s="38" t="s">
        <v>26</v>
      </c>
      <c r="D352" s="38" t="s">
        <v>43</v>
      </c>
      <c r="E352" s="38"/>
      <c r="F352" s="38" t="s">
        <v>500</v>
      </c>
      <c r="G352" s="37">
        <v>59</v>
      </c>
      <c r="H352" s="37">
        <v>26</v>
      </c>
      <c r="I352" s="38" t="s">
        <v>149</v>
      </c>
      <c r="J352" s="37">
        <v>8877127178</v>
      </c>
      <c r="K352" s="37">
        <v>3</v>
      </c>
      <c r="L352" s="37">
        <v>0.6</v>
      </c>
      <c r="M352" s="39"/>
      <c r="N352" s="35"/>
      <c r="O352" s="35"/>
      <c r="P352" s="39"/>
      <c r="Q352" s="39"/>
      <c r="R352" s="35">
        <v>1</v>
      </c>
      <c r="S352" s="39"/>
      <c r="T352" s="39"/>
      <c r="U352" s="39"/>
      <c r="V352" s="39"/>
      <c r="W352" s="38" t="s">
        <v>27</v>
      </c>
      <c r="X352" s="39"/>
      <c r="Y352" s="39"/>
      <c r="Z352" s="38">
        <f t="shared" si="20"/>
        <v>1</v>
      </c>
      <c r="AA352" s="38">
        <f t="shared" si="21"/>
        <v>0</v>
      </c>
      <c r="AB352" s="38" t="s">
        <v>89</v>
      </c>
      <c r="AC352" s="38" t="s">
        <v>27</v>
      </c>
      <c r="AD352" s="37">
        <v>0</v>
      </c>
      <c r="AE352" s="37">
        <v>0</v>
      </c>
      <c r="AF352" s="37">
        <v>0</v>
      </c>
      <c r="AG352" s="37">
        <v>0</v>
      </c>
      <c r="AH352" s="38" t="s">
        <v>503</v>
      </c>
      <c r="AI352" s="37">
        <v>25</v>
      </c>
      <c r="AJ352" s="35"/>
      <c r="AK352" s="38" t="s">
        <v>585</v>
      </c>
      <c r="AL352" s="38">
        <f t="shared" si="22"/>
        <v>1</v>
      </c>
      <c r="AM352" s="38" t="s">
        <v>27</v>
      </c>
      <c r="AN352" s="38" t="s">
        <v>680</v>
      </c>
      <c r="AO352" s="37">
        <v>24</v>
      </c>
      <c r="AP352" s="38" t="s">
        <v>677</v>
      </c>
      <c r="AQ352" s="38" t="s">
        <v>711</v>
      </c>
      <c r="AR352" s="38" t="s">
        <v>27</v>
      </c>
      <c r="AS352" s="38" t="s">
        <v>686</v>
      </c>
      <c r="AT352" s="38" t="s">
        <v>27</v>
      </c>
      <c r="AU352" s="38" t="s">
        <v>27</v>
      </c>
      <c r="AV352" s="38" t="s">
        <v>696</v>
      </c>
      <c r="AX352" s="34" t="s">
        <v>748</v>
      </c>
      <c r="AY352" s="120">
        <v>23.073</v>
      </c>
      <c r="AZ352" s="62">
        <v>23.856000000000002</v>
      </c>
      <c r="BA352" s="50">
        <f t="shared" si="23"/>
        <v>0.96717806841046272</v>
      </c>
    </row>
    <row r="353" spans="1:89" ht="14.25" customHeight="1" x14ac:dyDescent="0.25">
      <c r="A353" s="37">
        <v>401</v>
      </c>
      <c r="B353" s="38" t="s">
        <v>78</v>
      </c>
      <c r="C353" s="38" t="s">
        <v>26</v>
      </c>
      <c r="D353" s="38" t="s">
        <v>43</v>
      </c>
      <c r="E353" s="38"/>
      <c r="F353" s="38" t="s">
        <v>500</v>
      </c>
      <c r="G353" s="37">
        <v>59</v>
      </c>
      <c r="H353" s="37">
        <v>26</v>
      </c>
      <c r="I353" s="38" t="s">
        <v>81</v>
      </c>
      <c r="J353" s="37">
        <v>9591241137</v>
      </c>
      <c r="K353" s="37">
        <v>3</v>
      </c>
      <c r="L353" s="37">
        <v>0.6</v>
      </c>
      <c r="M353" s="47"/>
      <c r="N353" s="35"/>
      <c r="O353" s="47"/>
      <c r="P353" s="47"/>
      <c r="Q353" s="47"/>
      <c r="R353" s="35">
        <v>1</v>
      </c>
      <c r="S353" s="47"/>
      <c r="T353" s="47"/>
      <c r="U353" s="47"/>
      <c r="V353" s="47"/>
      <c r="W353" s="38" t="s">
        <v>27</v>
      </c>
      <c r="X353" s="47"/>
      <c r="Y353" s="47"/>
      <c r="Z353" s="38">
        <f t="shared" si="20"/>
        <v>1</v>
      </c>
      <c r="AA353" s="38">
        <f t="shared" si="21"/>
        <v>0</v>
      </c>
      <c r="AB353" s="38" t="s">
        <v>765</v>
      </c>
      <c r="AC353" s="38" t="s">
        <v>257</v>
      </c>
      <c r="AD353" s="37">
        <v>0</v>
      </c>
      <c r="AE353" s="37">
        <v>0</v>
      </c>
      <c r="AF353" s="37">
        <v>0</v>
      </c>
      <c r="AG353" s="37">
        <v>0</v>
      </c>
      <c r="AH353" s="38" t="s">
        <v>503</v>
      </c>
      <c r="AI353" s="37">
        <v>25</v>
      </c>
      <c r="AJ353" s="35"/>
      <c r="AK353" s="38" t="s">
        <v>100</v>
      </c>
      <c r="AL353" s="38">
        <f t="shared" si="22"/>
        <v>1</v>
      </c>
      <c r="AM353" s="38" t="s">
        <v>27</v>
      </c>
      <c r="AN353" s="38" t="s">
        <v>673</v>
      </c>
      <c r="AO353" s="37">
        <v>26</v>
      </c>
      <c r="AP353" s="38" t="s">
        <v>674</v>
      </c>
      <c r="AQ353" s="38" t="s">
        <v>675</v>
      </c>
      <c r="AR353" s="38" t="s">
        <v>27</v>
      </c>
      <c r="AS353" s="38" t="s">
        <v>676</v>
      </c>
      <c r="AT353" s="38" t="s">
        <v>27</v>
      </c>
      <c r="AU353" s="38" t="s">
        <v>27</v>
      </c>
      <c r="AV353" s="38" t="s">
        <v>27</v>
      </c>
      <c r="AX353" s="34" t="s">
        <v>747</v>
      </c>
      <c r="AY353" s="120">
        <v>3.294</v>
      </c>
      <c r="AZ353" s="62">
        <v>6.97</v>
      </c>
      <c r="BA353" s="50">
        <f t="shared" si="23"/>
        <v>0.47259684361549498</v>
      </c>
    </row>
    <row r="354" spans="1:89" ht="14.25" customHeight="1" x14ac:dyDescent="0.25">
      <c r="A354" s="37">
        <v>434</v>
      </c>
      <c r="B354" s="38" t="s">
        <v>78</v>
      </c>
      <c r="C354" s="38" t="s">
        <v>26</v>
      </c>
      <c r="D354" s="38" t="s">
        <v>43</v>
      </c>
      <c r="E354" s="38"/>
      <c r="F354" s="38" t="s">
        <v>500</v>
      </c>
      <c r="G354" s="37">
        <v>59</v>
      </c>
      <c r="H354" s="37">
        <v>26</v>
      </c>
      <c r="I354" s="38" t="s">
        <v>88</v>
      </c>
      <c r="J354" s="37">
        <v>217831744</v>
      </c>
      <c r="K354" s="37">
        <v>3</v>
      </c>
      <c r="L354" s="37">
        <v>0.6</v>
      </c>
      <c r="M354" s="39"/>
      <c r="N354" s="35"/>
      <c r="O354" s="35"/>
      <c r="P354" s="39"/>
      <c r="Q354" s="39"/>
      <c r="R354" s="35">
        <v>1</v>
      </c>
      <c r="S354" s="39"/>
      <c r="T354" s="39"/>
      <c r="U354" s="39"/>
      <c r="V354" s="39"/>
      <c r="W354" s="38" t="s">
        <v>27</v>
      </c>
      <c r="X354" s="39"/>
      <c r="Y354" s="39"/>
      <c r="Z354" s="38">
        <f t="shared" si="20"/>
        <v>1</v>
      </c>
      <c r="AA354" s="38">
        <f t="shared" si="21"/>
        <v>0</v>
      </c>
      <c r="AB354" s="38" t="s">
        <v>89</v>
      </c>
      <c r="AC354" s="38" t="s">
        <v>257</v>
      </c>
      <c r="AD354" s="37">
        <v>0</v>
      </c>
      <c r="AE354" s="37">
        <v>0</v>
      </c>
      <c r="AF354" s="37">
        <v>0</v>
      </c>
      <c r="AG354" s="37">
        <v>0</v>
      </c>
      <c r="AH354" s="38" t="s">
        <v>503</v>
      </c>
      <c r="AI354" s="37">
        <v>25</v>
      </c>
      <c r="AJ354" s="35"/>
      <c r="AK354" s="38" t="s">
        <v>587</v>
      </c>
      <c r="AL354" s="38">
        <f t="shared" si="22"/>
        <v>1</v>
      </c>
      <c r="AM354" s="38" t="s">
        <v>27</v>
      </c>
      <c r="AN354" s="38" t="s">
        <v>673</v>
      </c>
      <c r="AO354" s="37">
        <v>24</v>
      </c>
      <c r="AP354" s="38" t="s">
        <v>677</v>
      </c>
      <c r="AQ354" s="38" t="s">
        <v>679</v>
      </c>
      <c r="AR354" s="38" t="s">
        <v>27</v>
      </c>
      <c r="AS354" s="38" t="s">
        <v>27</v>
      </c>
      <c r="AT354" s="38" t="s">
        <v>27</v>
      </c>
      <c r="AU354" s="38" t="s">
        <v>27</v>
      </c>
      <c r="AV354" s="38" t="s">
        <v>27</v>
      </c>
      <c r="AX354" s="34" t="s">
        <v>748</v>
      </c>
      <c r="AY354" s="120">
        <v>2.3140000000000001</v>
      </c>
      <c r="AZ354" s="62">
        <v>2.8610000000000002</v>
      </c>
      <c r="BA354" s="50">
        <f t="shared" si="23"/>
        <v>0.80880810905277867</v>
      </c>
    </row>
    <row r="355" spans="1:89" ht="14.25" customHeight="1" x14ac:dyDescent="0.25">
      <c r="A355" s="37">
        <v>450</v>
      </c>
      <c r="B355" s="38" t="s">
        <v>78</v>
      </c>
      <c r="C355" s="38" t="s">
        <v>26</v>
      </c>
      <c r="D355" s="38" t="s">
        <v>43</v>
      </c>
      <c r="E355" s="38"/>
      <c r="F355" s="38" t="s">
        <v>500</v>
      </c>
      <c r="G355" s="37">
        <v>59</v>
      </c>
      <c r="H355" s="37">
        <v>26</v>
      </c>
      <c r="I355" s="38" t="s">
        <v>150</v>
      </c>
      <c r="J355" s="37">
        <v>82135906</v>
      </c>
      <c r="K355" s="37">
        <v>2.9285714285714302</v>
      </c>
      <c r="L355" s="37">
        <v>0.58571428571428596</v>
      </c>
      <c r="M355" s="37">
        <v>2</v>
      </c>
      <c r="N355" s="47"/>
      <c r="O355" s="47"/>
      <c r="P355" s="37">
        <v>3</v>
      </c>
      <c r="Q355" s="37">
        <v>1</v>
      </c>
      <c r="R355" s="35">
        <v>1</v>
      </c>
      <c r="S355" s="37">
        <v>1</v>
      </c>
      <c r="T355" s="39"/>
      <c r="U355" s="47"/>
      <c r="V355" s="37">
        <v>0.5</v>
      </c>
      <c r="W355" s="38" t="s">
        <v>27</v>
      </c>
      <c r="X355" s="37">
        <v>0.5</v>
      </c>
      <c r="Y355" s="37">
        <v>1</v>
      </c>
      <c r="Z355" s="38">
        <f t="shared" si="20"/>
        <v>10</v>
      </c>
      <c r="AA355" s="38">
        <f t="shared" si="21"/>
        <v>1</v>
      </c>
      <c r="AB355" s="38" t="s">
        <v>27</v>
      </c>
      <c r="AC355" s="38" t="s">
        <v>27</v>
      </c>
      <c r="AD355" s="37">
        <v>0</v>
      </c>
      <c r="AE355" s="37">
        <v>1</v>
      </c>
      <c r="AF355" s="37">
        <v>0</v>
      </c>
      <c r="AG355" s="37">
        <v>2</v>
      </c>
      <c r="AH355" s="38" t="s">
        <v>503</v>
      </c>
      <c r="AI355" s="37">
        <v>25</v>
      </c>
      <c r="AJ355" s="47"/>
      <c r="AK355" s="38" t="s">
        <v>588</v>
      </c>
      <c r="AL355" s="38">
        <f t="shared" si="22"/>
        <v>1</v>
      </c>
      <c r="AM355" s="38" t="s">
        <v>27</v>
      </c>
      <c r="AN355" s="38" t="s">
        <v>680</v>
      </c>
      <c r="AO355" s="37">
        <v>34</v>
      </c>
      <c r="AP355" s="38" t="s">
        <v>677</v>
      </c>
      <c r="AQ355" s="38" t="s">
        <v>712</v>
      </c>
      <c r="AR355" s="38" t="s">
        <v>27</v>
      </c>
      <c r="AS355" s="38" t="s">
        <v>713</v>
      </c>
      <c r="AT355" s="38" t="s">
        <v>27</v>
      </c>
      <c r="AU355" s="38" t="s">
        <v>27</v>
      </c>
      <c r="AV355" s="38" t="s">
        <v>27</v>
      </c>
      <c r="AX355" s="34" t="s">
        <v>746</v>
      </c>
      <c r="AY355" s="120">
        <v>14.045</v>
      </c>
      <c r="AZ355" s="62">
        <v>29.474</v>
      </c>
      <c r="BA355" s="50">
        <f t="shared" si="23"/>
        <v>0.4765216801248558</v>
      </c>
    </row>
    <row r="356" spans="1:89" ht="14.25" customHeight="1" x14ac:dyDescent="0.25">
      <c r="A356" s="37">
        <v>466</v>
      </c>
      <c r="B356" s="38" t="s">
        <v>78</v>
      </c>
      <c r="C356" s="38" t="s">
        <v>28</v>
      </c>
      <c r="D356" s="38" t="s">
        <v>43</v>
      </c>
      <c r="E356" s="38"/>
      <c r="F356" s="38" t="s">
        <v>500</v>
      </c>
      <c r="G356" s="37">
        <v>59</v>
      </c>
      <c r="H356" s="37">
        <v>26</v>
      </c>
      <c r="I356" s="38" t="s">
        <v>152</v>
      </c>
      <c r="J356" s="37">
        <v>792288984</v>
      </c>
      <c r="K356" s="37">
        <v>2.4666666666666699</v>
      </c>
      <c r="L356" s="37">
        <v>0.49333333333333301</v>
      </c>
      <c r="M356" s="40">
        <v>6</v>
      </c>
      <c r="N356" s="35"/>
      <c r="O356" s="47"/>
      <c r="P356" s="40">
        <v>17</v>
      </c>
      <c r="Q356" s="40">
        <v>10</v>
      </c>
      <c r="R356" s="35">
        <v>1</v>
      </c>
      <c r="S356" s="40">
        <v>10</v>
      </c>
      <c r="T356" s="35"/>
      <c r="U356" s="40">
        <v>1</v>
      </c>
      <c r="V356" s="40">
        <v>3</v>
      </c>
      <c r="W356" s="38" t="s">
        <v>27</v>
      </c>
      <c r="X356" s="40">
        <v>2</v>
      </c>
      <c r="Y356" s="40">
        <v>6</v>
      </c>
      <c r="Z356" s="38">
        <f t="shared" si="20"/>
        <v>56</v>
      </c>
      <c r="AA356" s="38">
        <f t="shared" si="21"/>
        <v>6</v>
      </c>
      <c r="AB356" s="38" t="s">
        <v>102</v>
      </c>
      <c r="AC356" s="38" t="s">
        <v>27</v>
      </c>
      <c r="AD356" s="37">
        <v>15</v>
      </c>
      <c r="AE356" s="37">
        <v>5</v>
      </c>
      <c r="AF356" s="37">
        <v>3</v>
      </c>
      <c r="AG356" s="37">
        <v>28</v>
      </c>
      <c r="AH356" s="38" t="s">
        <v>503</v>
      </c>
      <c r="AI356" s="37">
        <v>25</v>
      </c>
      <c r="AJ356" s="40">
        <v>1</v>
      </c>
      <c r="AK356" s="38" t="s">
        <v>589</v>
      </c>
      <c r="AL356" s="38">
        <f t="shared" si="22"/>
        <v>1</v>
      </c>
      <c r="AM356" s="38" t="s">
        <v>27</v>
      </c>
      <c r="AN356" s="38" t="s">
        <v>673</v>
      </c>
      <c r="AO356" s="37">
        <v>23</v>
      </c>
      <c r="AP356" s="38" t="s">
        <v>677</v>
      </c>
      <c r="AQ356" s="38" t="s">
        <v>714</v>
      </c>
      <c r="AR356" s="38" t="s">
        <v>695</v>
      </c>
      <c r="AS356" s="38" t="s">
        <v>27</v>
      </c>
      <c r="AT356" s="38" t="s">
        <v>27</v>
      </c>
      <c r="AU356" s="38" t="s">
        <v>27</v>
      </c>
      <c r="AV356" s="38" t="s">
        <v>27</v>
      </c>
      <c r="AX356" s="34" t="s">
        <v>747</v>
      </c>
      <c r="AY356">
        <v>1.919</v>
      </c>
      <c r="AZ356" s="62">
        <v>31.268000000000001</v>
      </c>
      <c r="BA356" s="50">
        <f t="shared" si="23"/>
        <v>6.137264935397211E-2</v>
      </c>
    </row>
    <row r="357" spans="1:89" ht="14.25" customHeight="1" x14ac:dyDescent="0.25">
      <c r="A357" s="37">
        <v>487</v>
      </c>
      <c r="B357" s="38" t="s">
        <v>78</v>
      </c>
      <c r="C357" s="38" t="s">
        <v>28</v>
      </c>
      <c r="D357" s="38" t="s">
        <v>43</v>
      </c>
      <c r="E357" s="38"/>
      <c r="F357" s="38" t="s">
        <v>500</v>
      </c>
      <c r="G357" s="37">
        <v>59</v>
      </c>
      <c r="H357" s="37">
        <v>26</v>
      </c>
      <c r="I357" s="38" t="s">
        <v>158</v>
      </c>
      <c r="J357" s="37">
        <v>927618937</v>
      </c>
      <c r="K357" s="37">
        <v>2.3666666666666698</v>
      </c>
      <c r="L357" s="37">
        <v>0.473333333333333</v>
      </c>
      <c r="M357" s="37">
        <v>11</v>
      </c>
      <c r="N357" s="35"/>
      <c r="O357" s="39"/>
      <c r="P357" s="37">
        <v>24</v>
      </c>
      <c r="Q357" s="37">
        <v>12</v>
      </c>
      <c r="R357" s="35">
        <v>1</v>
      </c>
      <c r="S357" s="37">
        <v>12</v>
      </c>
      <c r="T357" s="39"/>
      <c r="U357" s="40">
        <v>1</v>
      </c>
      <c r="V357" s="37">
        <v>3.5</v>
      </c>
      <c r="W357" s="38" t="s">
        <v>27</v>
      </c>
      <c r="X357" s="37">
        <v>2.5</v>
      </c>
      <c r="Y357" s="37">
        <v>7</v>
      </c>
      <c r="Z357" s="38">
        <f t="shared" si="20"/>
        <v>74</v>
      </c>
      <c r="AA357" s="38">
        <f t="shared" si="21"/>
        <v>7</v>
      </c>
      <c r="AB357" s="38" t="s">
        <v>27</v>
      </c>
      <c r="AC357" s="38" t="s">
        <v>27</v>
      </c>
      <c r="AD357" s="37">
        <v>19</v>
      </c>
      <c r="AE357" s="37">
        <v>12</v>
      </c>
      <c r="AF357" s="37">
        <v>1</v>
      </c>
      <c r="AG357" s="37">
        <v>36</v>
      </c>
      <c r="AH357" s="38" t="s">
        <v>503</v>
      </c>
      <c r="AI357" s="37">
        <v>25</v>
      </c>
      <c r="AJ357" s="40">
        <v>1</v>
      </c>
      <c r="AK357" s="38" t="s">
        <v>590</v>
      </c>
      <c r="AL357" s="38">
        <f t="shared" si="22"/>
        <v>1</v>
      </c>
      <c r="AM357" s="38" t="s">
        <v>27</v>
      </c>
      <c r="AN357" s="38" t="s">
        <v>673</v>
      </c>
      <c r="AO357" s="37">
        <v>25</v>
      </c>
      <c r="AP357" s="38" t="s">
        <v>677</v>
      </c>
      <c r="AQ357" s="38" t="s">
        <v>721</v>
      </c>
      <c r="AR357" s="38" t="s">
        <v>27</v>
      </c>
      <c r="AS357" s="38" t="s">
        <v>686</v>
      </c>
      <c r="AT357" s="38" t="s">
        <v>27</v>
      </c>
      <c r="AU357" s="38" t="s">
        <v>27</v>
      </c>
      <c r="AV357" s="38" t="s">
        <v>27</v>
      </c>
      <c r="AX357" s="34" t="s">
        <v>746</v>
      </c>
      <c r="AY357">
        <v>8.0730000000000004</v>
      </c>
      <c r="AZ357" s="62">
        <v>17.022000000000002</v>
      </c>
      <c r="BA357" s="50">
        <f t="shared" si="23"/>
        <v>0.47426859358477264</v>
      </c>
    </row>
    <row r="358" spans="1:89" ht="14.25" customHeight="1" x14ac:dyDescent="0.25">
      <c r="A358" s="37">
        <v>508</v>
      </c>
      <c r="B358" s="38" t="s">
        <v>78</v>
      </c>
      <c r="C358" s="38" t="s">
        <v>28</v>
      </c>
      <c r="D358" s="38" t="s">
        <v>43</v>
      </c>
      <c r="E358" s="38"/>
      <c r="F358" s="38" t="s">
        <v>500</v>
      </c>
      <c r="G358" s="37">
        <v>59</v>
      </c>
      <c r="H358" s="37">
        <v>26</v>
      </c>
      <c r="I358" s="38" t="s">
        <v>165</v>
      </c>
      <c r="J358" s="37">
        <v>1412134207</v>
      </c>
      <c r="K358" s="37">
        <v>2.3666666666666698</v>
      </c>
      <c r="L358" s="37">
        <v>0.473333333333333</v>
      </c>
      <c r="M358" s="37">
        <v>4</v>
      </c>
      <c r="N358" s="35"/>
      <c r="O358" s="35"/>
      <c r="P358" s="37">
        <v>7</v>
      </c>
      <c r="Q358" s="37">
        <v>3</v>
      </c>
      <c r="R358" s="35">
        <v>1</v>
      </c>
      <c r="S358" s="37">
        <v>3</v>
      </c>
      <c r="T358" s="39"/>
      <c r="U358" s="37">
        <v>1</v>
      </c>
      <c r="V358" s="37">
        <v>1</v>
      </c>
      <c r="W358" s="38" t="s">
        <v>27</v>
      </c>
      <c r="X358" s="37">
        <v>1</v>
      </c>
      <c r="Y358" s="37">
        <v>3</v>
      </c>
      <c r="Z358" s="38">
        <f t="shared" si="20"/>
        <v>24</v>
      </c>
      <c r="AA358" s="38">
        <f t="shared" si="21"/>
        <v>3</v>
      </c>
      <c r="AB358" s="38" t="s">
        <v>27</v>
      </c>
      <c r="AC358" s="38" t="s">
        <v>27</v>
      </c>
      <c r="AD358" s="37">
        <v>3</v>
      </c>
      <c r="AE358" s="37">
        <v>2</v>
      </c>
      <c r="AF358" s="37">
        <v>1</v>
      </c>
      <c r="AG358" s="37">
        <v>7</v>
      </c>
      <c r="AH358" s="38" t="s">
        <v>503</v>
      </c>
      <c r="AI358" s="37">
        <v>25</v>
      </c>
      <c r="AJ358" s="35"/>
      <c r="AK358" s="38" t="s">
        <v>591</v>
      </c>
      <c r="AL358" s="38">
        <f t="shared" si="22"/>
        <v>1</v>
      </c>
      <c r="AM358" s="38" t="s">
        <v>27</v>
      </c>
      <c r="AN358" s="38" t="s">
        <v>680</v>
      </c>
      <c r="AO358" s="37">
        <v>25</v>
      </c>
      <c r="AP358" s="38" t="s">
        <v>677</v>
      </c>
      <c r="AQ358" s="38" t="s">
        <v>705</v>
      </c>
      <c r="AR358" s="38" t="s">
        <v>27</v>
      </c>
      <c r="AS358" s="38" t="s">
        <v>27</v>
      </c>
      <c r="AT358" s="38" t="s">
        <v>27</v>
      </c>
      <c r="AU358" s="38" t="s">
        <v>27</v>
      </c>
      <c r="AV358" s="38" t="s">
        <v>27</v>
      </c>
      <c r="AX358" s="34" t="s">
        <v>748</v>
      </c>
      <c r="AY358">
        <v>7.7290000000000001</v>
      </c>
      <c r="AZ358" s="62">
        <v>9.1460000000000008</v>
      </c>
      <c r="BA358" s="50">
        <f t="shared" si="23"/>
        <v>0.84506888257161594</v>
      </c>
    </row>
    <row r="359" spans="1:89" ht="14.25" customHeight="1" x14ac:dyDescent="0.25">
      <c r="A359" s="37">
        <v>528</v>
      </c>
      <c r="B359" s="38" t="s">
        <v>78</v>
      </c>
      <c r="C359" s="38" t="s">
        <v>28</v>
      </c>
      <c r="D359" s="38" t="s">
        <v>43</v>
      </c>
      <c r="E359" s="38"/>
      <c r="F359" s="38" t="s">
        <v>500</v>
      </c>
      <c r="G359" s="37">
        <v>59</v>
      </c>
      <c r="H359" s="37">
        <v>26</v>
      </c>
      <c r="I359" s="38" t="s">
        <v>169</v>
      </c>
      <c r="J359" s="37">
        <v>178114327</v>
      </c>
      <c r="K359" s="37">
        <v>2.1666666666666701</v>
      </c>
      <c r="L359" s="37">
        <v>0.43333333333333302</v>
      </c>
      <c r="M359" s="39"/>
      <c r="N359" s="35"/>
      <c r="O359" s="35"/>
      <c r="P359" s="39"/>
      <c r="Q359" s="39"/>
      <c r="R359" s="35">
        <v>1</v>
      </c>
      <c r="S359" s="39"/>
      <c r="T359" s="39"/>
      <c r="U359" s="39"/>
      <c r="V359" s="39"/>
      <c r="W359" s="38" t="s">
        <v>27</v>
      </c>
      <c r="X359" s="35"/>
      <c r="Y359" s="39"/>
      <c r="Z359" s="38">
        <f t="shared" si="20"/>
        <v>1</v>
      </c>
      <c r="AA359" s="38">
        <f t="shared" si="21"/>
        <v>0</v>
      </c>
      <c r="AB359" s="38" t="s">
        <v>27</v>
      </c>
      <c r="AC359" s="38" t="s">
        <v>257</v>
      </c>
      <c r="AD359" s="37">
        <v>0</v>
      </c>
      <c r="AE359" s="37">
        <v>0</v>
      </c>
      <c r="AF359" s="37">
        <v>0</v>
      </c>
      <c r="AG359" s="37">
        <v>0</v>
      </c>
      <c r="AH359" s="38" t="s">
        <v>503</v>
      </c>
      <c r="AI359" s="37">
        <v>25</v>
      </c>
      <c r="AJ359" s="35"/>
      <c r="AK359" s="38" t="s">
        <v>592</v>
      </c>
      <c r="AL359" s="38">
        <f t="shared" si="22"/>
        <v>1</v>
      </c>
      <c r="AM359" s="38" t="s">
        <v>27</v>
      </c>
      <c r="AN359" s="38" t="s">
        <v>680</v>
      </c>
      <c r="AO359" s="37">
        <v>31</v>
      </c>
      <c r="AP359" s="38" t="s">
        <v>677</v>
      </c>
      <c r="AQ359" s="38" t="s">
        <v>694</v>
      </c>
      <c r="AR359" s="38" t="s">
        <v>27</v>
      </c>
      <c r="AS359" s="38" t="s">
        <v>27</v>
      </c>
      <c r="AT359" s="38" t="s">
        <v>692</v>
      </c>
      <c r="AU359" s="38" t="s">
        <v>27</v>
      </c>
      <c r="AV359" s="38" t="s">
        <v>27</v>
      </c>
      <c r="AX359" s="34" t="s">
        <v>747</v>
      </c>
      <c r="AY359">
        <v>1.252</v>
      </c>
      <c r="AZ359" s="62">
        <v>3.6360000000000001</v>
      </c>
      <c r="BA359" s="50">
        <f t="shared" si="23"/>
        <v>0.3443344334433443</v>
      </c>
    </row>
    <row r="360" spans="1:89" ht="14.25" customHeight="1" x14ac:dyDescent="0.25">
      <c r="A360" s="37">
        <v>544</v>
      </c>
      <c r="B360" s="38" t="s">
        <v>78</v>
      </c>
      <c r="C360" s="38" t="s">
        <v>28</v>
      </c>
      <c r="D360" s="38" t="s">
        <v>43</v>
      </c>
      <c r="E360" s="38"/>
      <c r="F360" s="38" t="s">
        <v>500</v>
      </c>
      <c r="G360" s="37">
        <v>59</v>
      </c>
      <c r="H360" s="37">
        <v>26</v>
      </c>
      <c r="I360" s="38" t="s">
        <v>171</v>
      </c>
      <c r="J360" s="37">
        <v>8518124088</v>
      </c>
      <c r="K360" s="37">
        <v>2.3666666666666698</v>
      </c>
      <c r="L360" s="37">
        <v>0.473333333333333</v>
      </c>
      <c r="M360" s="39"/>
      <c r="N360" s="35"/>
      <c r="O360" s="35"/>
      <c r="P360" s="39"/>
      <c r="Q360" s="39"/>
      <c r="R360" s="35">
        <v>1</v>
      </c>
      <c r="S360" s="39"/>
      <c r="T360" s="39"/>
      <c r="U360" s="35"/>
      <c r="V360" s="39"/>
      <c r="W360" s="38" t="s">
        <v>27</v>
      </c>
      <c r="X360" s="39"/>
      <c r="Y360" s="39"/>
      <c r="Z360" s="38">
        <f t="shared" si="20"/>
        <v>1</v>
      </c>
      <c r="AA360" s="38">
        <f t="shared" si="21"/>
        <v>0</v>
      </c>
      <c r="AB360" s="38" t="s">
        <v>27</v>
      </c>
      <c r="AC360" s="38" t="s">
        <v>27</v>
      </c>
      <c r="AD360" s="37">
        <v>0</v>
      </c>
      <c r="AE360" s="37">
        <v>0</v>
      </c>
      <c r="AF360" s="37">
        <v>0</v>
      </c>
      <c r="AG360" s="37">
        <v>0</v>
      </c>
      <c r="AH360" s="38" t="s">
        <v>503</v>
      </c>
      <c r="AI360" s="37">
        <v>25</v>
      </c>
      <c r="AJ360" s="35"/>
      <c r="AK360" s="38" t="s">
        <v>593</v>
      </c>
      <c r="AL360" s="38">
        <f t="shared" si="22"/>
        <v>1</v>
      </c>
      <c r="AM360" s="38" t="s">
        <v>27</v>
      </c>
      <c r="AN360" s="38" t="s">
        <v>680</v>
      </c>
      <c r="AO360" s="37">
        <v>25</v>
      </c>
      <c r="AP360" s="38" t="s">
        <v>677</v>
      </c>
      <c r="AQ360" s="38" t="s">
        <v>725</v>
      </c>
      <c r="AR360" s="38" t="s">
        <v>27</v>
      </c>
      <c r="AS360" s="38" t="s">
        <v>726</v>
      </c>
      <c r="AT360" s="38" t="s">
        <v>27</v>
      </c>
      <c r="AU360" s="38" t="s">
        <v>27</v>
      </c>
      <c r="AV360" s="38" t="s">
        <v>27</v>
      </c>
      <c r="AX360" s="34" t="s">
        <v>746</v>
      </c>
      <c r="AY360">
        <v>4.6440000000000001</v>
      </c>
      <c r="AZ360" s="62">
        <v>9.7750000000000004</v>
      </c>
      <c r="BA360" s="50">
        <f t="shared" si="23"/>
        <v>0.47508951406649613</v>
      </c>
    </row>
    <row r="361" spans="1:89" ht="14.25" customHeight="1" x14ac:dyDescent="0.25">
      <c r="A361" s="37">
        <v>560</v>
      </c>
      <c r="B361" s="38" t="s">
        <v>78</v>
      </c>
      <c r="C361" s="38" t="s">
        <v>26</v>
      </c>
      <c r="D361" s="38" t="s">
        <v>43</v>
      </c>
      <c r="E361" s="38"/>
      <c r="F361" s="38" t="s">
        <v>500</v>
      </c>
      <c r="G361" s="37">
        <v>59</v>
      </c>
      <c r="H361" s="37">
        <v>26</v>
      </c>
      <c r="I361" s="38" t="s">
        <v>172</v>
      </c>
      <c r="J361" s="37">
        <v>8517821164</v>
      </c>
      <c r="K361" s="37">
        <v>3</v>
      </c>
      <c r="L361" s="37">
        <v>0.6</v>
      </c>
      <c r="M361" s="39"/>
      <c r="N361" s="35"/>
      <c r="O361" s="35"/>
      <c r="P361" s="39"/>
      <c r="Q361" s="39"/>
      <c r="R361" s="35">
        <v>1</v>
      </c>
      <c r="S361" s="39"/>
      <c r="T361" s="39"/>
      <c r="U361" s="39"/>
      <c r="V361" s="39"/>
      <c r="W361" s="38" t="s">
        <v>27</v>
      </c>
      <c r="X361" s="39"/>
      <c r="Y361" s="39"/>
      <c r="Z361" s="38">
        <f t="shared" si="20"/>
        <v>1</v>
      </c>
      <c r="AA361" s="38">
        <f t="shared" si="21"/>
        <v>0</v>
      </c>
      <c r="AB361" s="38" t="s">
        <v>765</v>
      </c>
      <c r="AC361" s="38" t="s">
        <v>27</v>
      </c>
      <c r="AD361" s="37">
        <v>0</v>
      </c>
      <c r="AE361" s="37">
        <v>0</v>
      </c>
      <c r="AF361" s="37">
        <v>0</v>
      </c>
      <c r="AG361" s="37">
        <v>0</v>
      </c>
      <c r="AH361" s="38" t="s">
        <v>503</v>
      </c>
      <c r="AI361" s="37">
        <v>25</v>
      </c>
      <c r="AJ361" s="47"/>
      <c r="AK361" s="38" t="s">
        <v>594</v>
      </c>
      <c r="AL361" s="38">
        <f t="shared" si="22"/>
        <v>1</v>
      </c>
      <c r="AM361" s="38" t="s">
        <v>27</v>
      </c>
      <c r="AN361" s="38" t="s">
        <v>680</v>
      </c>
      <c r="AO361" s="37">
        <v>29</v>
      </c>
      <c r="AP361" s="38" t="s">
        <v>674</v>
      </c>
      <c r="AQ361" s="38" t="s">
        <v>691</v>
      </c>
      <c r="AR361" s="38" t="s">
        <v>695</v>
      </c>
      <c r="AS361" s="38" t="s">
        <v>727</v>
      </c>
      <c r="AT361" s="38" t="s">
        <v>27</v>
      </c>
      <c r="AU361" s="38" t="s">
        <v>27</v>
      </c>
      <c r="AV361" s="38" t="s">
        <v>710</v>
      </c>
      <c r="AX361" s="34" t="s">
        <v>748</v>
      </c>
      <c r="AY361">
        <v>1.375</v>
      </c>
      <c r="AZ361" s="62">
        <v>16.975999999999999</v>
      </c>
      <c r="BA361" s="50">
        <f t="shared" si="23"/>
        <v>8.0996701225259191E-2</v>
      </c>
    </row>
    <row r="362" spans="1:89" ht="14.25" customHeight="1" x14ac:dyDescent="0.25">
      <c r="A362" s="37">
        <v>576</v>
      </c>
      <c r="B362" s="38" t="s">
        <v>78</v>
      </c>
      <c r="C362" s="38" t="s">
        <v>28</v>
      </c>
      <c r="D362" s="38" t="s">
        <v>43</v>
      </c>
      <c r="E362" s="38"/>
      <c r="F362" s="38" t="s">
        <v>500</v>
      </c>
      <c r="G362" s="37">
        <v>59</v>
      </c>
      <c r="H362" s="37">
        <v>26</v>
      </c>
      <c r="I362" s="38" t="s">
        <v>173</v>
      </c>
      <c r="J362" s="37">
        <v>79215167188</v>
      </c>
      <c r="K362" s="37">
        <v>2.4666666666666699</v>
      </c>
      <c r="L362" s="37">
        <v>0.49333333333333301</v>
      </c>
      <c r="M362" s="37">
        <v>2</v>
      </c>
      <c r="N362" s="35"/>
      <c r="O362" s="35"/>
      <c r="P362" s="37">
        <v>3</v>
      </c>
      <c r="Q362" s="40">
        <v>1</v>
      </c>
      <c r="R362" s="35">
        <v>1</v>
      </c>
      <c r="S362" s="40">
        <v>1</v>
      </c>
      <c r="T362" s="39"/>
      <c r="U362" s="47"/>
      <c r="V362" s="40">
        <v>0.5</v>
      </c>
      <c r="W362" s="38" t="s">
        <v>27</v>
      </c>
      <c r="X362" s="40">
        <v>0.5</v>
      </c>
      <c r="Y362" s="40">
        <v>1</v>
      </c>
      <c r="Z362" s="38">
        <f t="shared" si="20"/>
        <v>10</v>
      </c>
      <c r="AA362" s="38">
        <f t="shared" si="21"/>
        <v>1</v>
      </c>
      <c r="AB362" s="38" t="s">
        <v>102</v>
      </c>
      <c r="AC362" s="38" t="s">
        <v>27</v>
      </c>
      <c r="AD362" s="37">
        <v>0</v>
      </c>
      <c r="AE362" s="37">
        <v>2</v>
      </c>
      <c r="AF362" s="37">
        <v>0</v>
      </c>
      <c r="AG362" s="37">
        <v>3</v>
      </c>
      <c r="AH362" s="38" t="s">
        <v>503</v>
      </c>
      <c r="AI362" s="37">
        <v>25</v>
      </c>
      <c r="AJ362" s="47"/>
      <c r="AK362" s="38" t="s">
        <v>595</v>
      </c>
      <c r="AL362" s="38">
        <f t="shared" si="22"/>
        <v>1</v>
      </c>
      <c r="AM362" s="38" t="s">
        <v>27</v>
      </c>
      <c r="AN362" s="38" t="s">
        <v>673</v>
      </c>
      <c r="AO362" s="37">
        <v>18</v>
      </c>
      <c r="AP362" s="38" t="s">
        <v>677</v>
      </c>
      <c r="AQ362" s="38" t="s">
        <v>728</v>
      </c>
      <c r="AR362" s="38" t="s">
        <v>27</v>
      </c>
      <c r="AS362" s="38" t="s">
        <v>686</v>
      </c>
      <c r="AT362" s="38" t="s">
        <v>27</v>
      </c>
      <c r="AU362" s="38" t="s">
        <v>27</v>
      </c>
      <c r="AV362" s="38" t="s">
        <v>27</v>
      </c>
      <c r="AX362" s="34" t="s">
        <v>748</v>
      </c>
      <c r="AY362">
        <v>3.7009999999999996</v>
      </c>
      <c r="AZ362" s="62">
        <v>12.92</v>
      </c>
      <c r="BA362" s="50">
        <f t="shared" si="23"/>
        <v>0.28645510835913313</v>
      </c>
    </row>
    <row r="363" spans="1:89" ht="14.25" customHeight="1" x14ac:dyDescent="0.25">
      <c r="A363" s="37">
        <v>24</v>
      </c>
      <c r="B363" s="38" t="s">
        <v>78</v>
      </c>
      <c r="C363" s="38" t="s">
        <v>28</v>
      </c>
      <c r="D363" s="38" t="s">
        <v>44</v>
      </c>
      <c r="E363" s="38"/>
      <c r="F363" s="38" t="s">
        <v>45</v>
      </c>
      <c r="G363" s="37">
        <v>1</v>
      </c>
      <c r="H363" s="37">
        <v>8</v>
      </c>
      <c r="I363" s="38" t="s">
        <v>98</v>
      </c>
      <c r="J363" s="37">
        <v>871611960</v>
      </c>
      <c r="K363" s="37">
        <v>23.272727272727298</v>
      </c>
      <c r="L363" s="37">
        <v>0.14090909090909101</v>
      </c>
      <c r="M363" s="39"/>
      <c r="N363" s="35"/>
      <c r="O363" s="35"/>
      <c r="P363" s="39"/>
      <c r="Q363" s="39"/>
      <c r="R363" s="35">
        <v>1</v>
      </c>
      <c r="S363" s="39"/>
      <c r="T363" s="39"/>
      <c r="U363" s="39"/>
      <c r="V363" s="39"/>
      <c r="W363" s="38" t="s">
        <v>27</v>
      </c>
      <c r="X363" s="39"/>
      <c r="Y363" s="39"/>
      <c r="Z363" s="38">
        <f t="shared" si="20"/>
        <v>1</v>
      </c>
      <c r="AA363" s="38">
        <f t="shared" si="21"/>
        <v>0</v>
      </c>
      <c r="AB363" s="38" t="s">
        <v>99</v>
      </c>
      <c r="AC363" s="38" t="s">
        <v>27</v>
      </c>
      <c r="AD363" s="37">
        <v>0</v>
      </c>
      <c r="AE363" s="37">
        <v>0</v>
      </c>
      <c r="AF363" s="37">
        <v>0</v>
      </c>
      <c r="AG363" s="37">
        <v>0</v>
      </c>
      <c r="AH363" s="38" t="s">
        <v>90</v>
      </c>
      <c r="AI363" s="37">
        <v>4</v>
      </c>
      <c r="AJ363" s="47"/>
      <c r="AK363" s="38" t="s">
        <v>100</v>
      </c>
      <c r="AL363" s="38">
        <f t="shared" si="22"/>
        <v>1</v>
      </c>
      <c r="AM363" s="38" t="s">
        <v>27</v>
      </c>
      <c r="AN363" s="38" t="s">
        <v>673</v>
      </c>
      <c r="AO363" s="37">
        <v>28</v>
      </c>
      <c r="AP363" s="38" t="s">
        <v>677</v>
      </c>
      <c r="AQ363" s="38" t="s">
        <v>685</v>
      </c>
      <c r="AR363" s="38" t="s">
        <v>27</v>
      </c>
      <c r="AS363" s="38" t="s">
        <v>686</v>
      </c>
      <c r="AT363" s="38" t="s">
        <v>27</v>
      </c>
      <c r="AU363" s="38" t="s">
        <v>27</v>
      </c>
      <c r="AV363" s="38" t="s">
        <v>27</v>
      </c>
      <c r="AW363" s="50"/>
      <c r="AX363" s="34" t="s">
        <v>748</v>
      </c>
      <c r="AY363" s="120">
        <v>1.89</v>
      </c>
      <c r="AZ363" s="62">
        <v>2.5230000000000001</v>
      </c>
      <c r="BA363" s="50">
        <f t="shared" si="23"/>
        <v>0.74910820451843041</v>
      </c>
      <c r="BB363" s="50"/>
      <c r="BC363" s="50"/>
      <c r="BD363" s="50"/>
      <c r="BE363" s="50"/>
      <c r="BF363" s="50"/>
      <c r="BG363" s="50"/>
      <c r="BH363" s="50"/>
      <c r="BI363" s="50"/>
      <c r="BJ363" s="50"/>
      <c r="BK363" s="50"/>
      <c r="BL363" s="50"/>
      <c r="BM363" s="50"/>
      <c r="BN363" s="50"/>
      <c r="BO363" s="50"/>
      <c r="BP363" s="50"/>
      <c r="BQ363" s="50"/>
      <c r="BR363" s="50"/>
      <c r="BS363" s="50"/>
      <c r="BT363" s="50"/>
      <c r="BU363" s="50"/>
      <c r="BV363" s="50"/>
      <c r="BW363" s="50"/>
      <c r="BX363" s="50"/>
      <c r="BY363" s="50"/>
      <c r="BZ363" s="50"/>
      <c r="CA363" s="50"/>
      <c r="CB363" s="50"/>
      <c r="CC363" s="50"/>
      <c r="CD363" s="50"/>
      <c r="CE363" s="50"/>
      <c r="CF363" s="50"/>
      <c r="CG363" s="50"/>
      <c r="CH363" s="50"/>
      <c r="CI363" s="50"/>
      <c r="CJ363" s="50"/>
      <c r="CK363" s="50"/>
    </row>
    <row r="364" spans="1:89" ht="14.25" customHeight="1" x14ac:dyDescent="0.25">
      <c r="A364" s="37">
        <v>40</v>
      </c>
      <c r="B364" s="38" t="s">
        <v>78</v>
      </c>
      <c r="C364" s="38" t="s">
        <v>28</v>
      </c>
      <c r="D364" s="38" t="s">
        <v>44</v>
      </c>
      <c r="E364" s="38"/>
      <c r="F364" s="38" t="s">
        <v>45</v>
      </c>
      <c r="G364" s="37">
        <v>1</v>
      </c>
      <c r="H364" s="37">
        <v>8</v>
      </c>
      <c r="I364" s="38" t="s">
        <v>101</v>
      </c>
      <c r="J364" s="37">
        <v>17888851</v>
      </c>
      <c r="K364" s="37">
        <v>23.272727272727298</v>
      </c>
      <c r="L364" s="37">
        <v>0.14090909090909101</v>
      </c>
      <c r="M364" s="47"/>
      <c r="N364" s="35"/>
      <c r="O364" s="35"/>
      <c r="P364" s="47"/>
      <c r="Q364" s="47"/>
      <c r="R364" s="47">
        <v>1</v>
      </c>
      <c r="S364" s="47"/>
      <c r="T364" s="47"/>
      <c r="U364" s="47"/>
      <c r="V364" s="47"/>
      <c r="W364" s="38" t="s">
        <v>27</v>
      </c>
      <c r="X364" s="47"/>
      <c r="Y364" s="47"/>
      <c r="Z364" s="38">
        <f t="shared" si="20"/>
        <v>1</v>
      </c>
      <c r="AA364" s="38">
        <f t="shared" si="21"/>
        <v>0</v>
      </c>
      <c r="AB364" s="38" t="s">
        <v>99</v>
      </c>
      <c r="AC364" s="38" t="s">
        <v>27</v>
      </c>
      <c r="AD364" s="37">
        <v>0</v>
      </c>
      <c r="AE364" s="37">
        <v>0</v>
      </c>
      <c r="AF364" s="37">
        <v>0</v>
      </c>
      <c r="AG364" s="37">
        <v>0</v>
      </c>
      <c r="AH364" s="38" t="s">
        <v>90</v>
      </c>
      <c r="AI364" s="37">
        <v>4</v>
      </c>
      <c r="AJ364" s="47"/>
      <c r="AK364" s="38" t="s">
        <v>100</v>
      </c>
      <c r="AL364" s="38">
        <f t="shared" si="22"/>
        <v>1</v>
      </c>
      <c r="AM364" s="38" t="s">
        <v>27</v>
      </c>
      <c r="AN364" s="38" t="s">
        <v>680</v>
      </c>
      <c r="AO364" s="37">
        <v>30</v>
      </c>
      <c r="AP364" s="38" t="s">
        <v>674</v>
      </c>
      <c r="AQ364" s="38" t="s">
        <v>687</v>
      </c>
      <c r="AR364" s="38" t="s">
        <v>27</v>
      </c>
      <c r="AS364" s="38" t="s">
        <v>688</v>
      </c>
      <c r="AT364" s="38" t="s">
        <v>27</v>
      </c>
      <c r="AU364" s="38" t="s">
        <v>27</v>
      </c>
      <c r="AV364" s="38" t="s">
        <v>27</v>
      </c>
      <c r="AW364" s="50"/>
      <c r="AX364" s="34" t="s">
        <v>747</v>
      </c>
      <c r="AY364" s="120">
        <v>4.0890000000000004</v>
      </c>
      <c r="AZ364" s="62">
        <v>11.045999999999999</v>
      </c>
      <c r="BA364" s="50">
        <f t="shared" si="23"/>
        <v>0.37017925040738736</v>
      </c>
      <c r="BB364" s="50"/>
      <c r="BC364" s="50"/>
      <c r="BD364" s="50"/>
      <c r="BE364" s="50"/>
      <c r="BF364" s="50"/>
      <c r="BG364" s="50"/>
      <c r="BH364" s="50"/>
      <c r="BI364" s="50"/>
      <c r="BJ364" s="50"/>
      <c r="BK364" s="50"/>
      <c r="BL364" s="50"/>
      <c r="BM364" s="50"/>
      <c r="BN364" s="50"/>
      <c r="BO364" s="50"/>
      <c r="BP364" s="50"/>
      <c r="BQ364" s="50"/>
      <c r="BR364" s="50"/>
      <c r="BS364" s="50"/>
      <c r="BT364" s="50"/>
      <c r="BU364" s="50"/>
      <c r="BV364" s="50"/>
      <c r="BW364" s="50"/>
      <c r="BX364" s="50"/>
      <c r="BY364" s="50"/>
      <c r="BZ364" s="50"/>
      <c r="CA364" s="50"/>
      <c r="CB364" s="50"/>
      <c r="CC364" s="50"/>
      <c r="CD364" s="50"/>
      <c r="CE364" s="50"/>
      <c r="CF364" s="50"/>
      <c r="CG364" s="50"/>
      <c r="CH364" s="50"/>
      <c r="CI364" s="50"/>
    </row>
    <row r="365" spans="1:89" ht="14.25" customHeight="1" x14ac:dyDescent="0.25">
      <c r="A365" s="37">
        <v>56</v>
      </c>
      <c r="B365" s="38" t="s">
        <v>78</v>
      </c>
      <c r="C365" s="38" t="s">
        <v>28</v>
      </c>
      <c r="D365" s="38" t="s">
        <v>44</v>
      </c>
      <c r="E365" s="38"/>
      <c r="F365" s="38" t="s">
        <v>45</v>
      </c>
      <c r="G365" s="37">
        <v>1</v>
      </c>
      <c r="H365" s="37">
        <v>8</v>
      </c>
      <c r="I365" s="38" t="s">
        <v>104</v>
      </c>
      <c r="J365" s="37">
        <v>134766397</v>
      </c>
      <c r="K365" s="37">
        <v>23.272727272727298</v>
      </c>
      <c r="L365" s="37">
        <v>0.14090909090909101</v>
      </c>
      <c r="M365" s="39"/>
      <c r="N365" s="35"/>
      <c r="O365" s="35"/>
      <c r="P365" s="39"/>
      <c r="Q365" s="39"/>
      <c r="R365" s="35">
        <v>1</v>
      </c>
      <c r="S365" s="39"/>
      <c r="T365" s="39"/>
      <c r="U365" s="39"/>
      <c r="V365" s="39"/>
      <c r="W365" s="38" t="s">
        <v>27</v>
      </c>
      <c r="X365" s="39"/>
      <c r="Y365" s="39"/>
      <c r="Z365" s="38">
        <f t="shared" si="20"/>
        <v>1</v>
      </c>
      <c r="AA365" s="38">
        <f t="shared" si="21"/>
        <v>0</v>
      </c>
      <c r="AB365" s="38" t="s">
        <v>99</v>
      </c>
      <c r="AC365" s="38" t="s">
        <v>27</v>
      </c>
      <c r="AD365" s="37">
        <v>0</v>
      </c>
      <c r="AE365" s="37">
        <v>0</v>
      </c>
      <c r="AF365" s="37">
        <v>0</v>
      </c>
      <c r="AG365" s="37">
        <v>0</v>
      </c>
      <c r="AH365" s="38" t="s">
        <v>90</v>
      </c>
      <c r="AI365" s="37">
        <v>4</v>
      </c>
      <c r="AJ365" s="39"/>
      <c r="AK365" s="38" t="s">
        <v>100</v>
      </c>
      <c r="AL365" s="38">
        <f t="shared" si="22"/>
        <v>1</v>
      </c>
      <c r="AM365" s="38" t="s">
        <v>27</v>
      </c>
      <c r="AN365" s="38" t="s">
        <v>673</v>
      </c>
      <c r="AO365" s="37">
        <v>20</v>
      </c>
      <c r="AP365" s="38" t="s">
        <v>674</v>
      </c>
      <c r="AQ365" s="38" t="s">
        <v>689</v>
      </c>
      <c r="AR365" s="38" t="s">
        <v>27</v>
      </c>
      <c r="AS365" s="38" t="s">
        <v>27</v>
      </c>
      <c r="AT365" s="38" t="s">
        <v>27</v>
      </c>
      <c r="AU365" s="38" t="s">
        <v>27</v>
      </c>
      <c r="AV365" s="38" t="s">
        <v>27</v>
      </c>
      <c r="AW365" s="50"/>
      <c r="AX365" s="34" t="s">
        <v>747</v>
      </c>
      <c r="AY365" s="120">
        <v>2.98</v>
      </c>
      <c r="AZ365" s="62">
        <v>4.9270000000000005</v>
      </c>
      <c r="BA365" s="50">
        <f t="shared" si="23"/>
        <v>0.60483052567485274</v>
      </c>
      <c r="BB365" s="50"/>
      <c r="BC365" s="50"/>
      <c r="BD365" s="50"/>
      <c r="BE365" s="50"/>
      <c r="BF365" s="50"/>
      <c r="BG365" s="50"/>
      <c r="BH365" s="50"/>
      <c r="BI365" s="50"/>
      <c r="BJ365" s="50"/>
      <c r="BK365" s="50"/>
      <c r="BL365" s="50"/>
      <c r="BM365" s="50"/>
      <c r="BN365" s="50"/>
      <c r="BO365" s="50"/>
      <c r="BP365" s="50"/>
      <c r="BQ365" s="50"/>
      <c r="BR365" s="50"/>
      <c r="BS365" s="50"/>
      <c r="BT365" s="50"/>
      <c r="BU365" s="50"/>
      <c r="BV365" s="50"/>
      <c r="BW365" s="50"/>
      <c r="BX365" s="50"/>
      <c r="BY365" s="50"/>
      <c r="BZ365" s="50"/>
      <c r="CA365" s="50"/>
      <c r="CB365" s="50"/>
      <c r="CC365" s="50"/>
      <c r="CD365" s="50"/>
      <c r="CE365" s="50"/>
      <c r="CF365" s="50"/>
      <c r="CG365" s="50"/>
      <c r="CH365" s="50"/>
      <c r="CI365" s="50"/>
    </row>
    <row r="366" spans="1:89" ht="14.25" customHeight="1" x14ac:dyDescent="0.25">
      <c r="A366" s="37">
        <v>105</v>
      </c>
      <c r="B366" s="38" t="s">
        <v>78</v>
      </c>
      <c r="C366" s="38" t="s">
        <v>28</v>
      </c>
      <c r="D366" s="38" t="s">
        <v>44</v>
      </c>
      <c r="E366" s="38"/>
      <c r="F366" s="38" t="s">
        <v>45</v>
      </c>
      <c r="G366" s="37">
        <v>1</v>
      </c>
      <c r="H366" s="37">
        <v>8</v>
      </c>
      <c r="I366" s="38" t="s">
        <v>114</v>
      </c>
      <c r="J366" s="37">
        <v>17888853</v>
      </c>
      <c r="K366" s="37">
        <v>56.363636363636402</v>
      </c>
      <c r="L366" s="37">
        <v>0.55454545454545401</v>
      </c>
      <c r="M366" s="35"/>
      <c r="N366" s="35"/>
      <c r="O366" s="35"/>
      <c r="P366" s="35"/>
      <c r="Q366" s="35"/>
      <c r="R366" s="35">
        <v>1</v>
      </c>
      <c r="S366" s="35"/>
      <c r="T366" s="35"/>
      <c r="U366" s="35"/>
      <c r="V366" s="35"/>
      <c r="W366" s="38" t="s">
        <v>27</v>
      </c>
      <c r="X366" s="35"/>
      <c r="Y366" s="35"/>
      <c r="Z366" s="38">
        <f t="shared" si="20"/>
        <v>1</v>
      </c>
      <c r="AA366" s="38">
        <f t="shared" si="21"/>
        <v>0</v>
      </c>
      <c r="AB366" s="38" t="s">
        <v>102</v>
      </c>
      <c r="AC366" s="38" t="s">
        <v>27</v>
      </c>
      <c r="AD366" s="37">
        <v>0</v>
      </c>
      <c r="AE366" s="37">
        <v>0</v>
      </c>
      <c r="AF366" s="37">
        <v>0</v>
      </c>
      <c r="AG366" s="37">
        <v>0</v>
      </c>
      <c r="AH366" s="38" t="s">
        <v>90</v>
      </c>
      <c r="AI366" s="37">
        <v>4</v>
      </c>
      <c r="AJ366" s="35"/>
      <c r="AK366" s="38" t="s">
        <v>91</v>
      </c>
      <c r="AL366" s="38">
        <f t="shared" si="22"/>
        <v>1</v>
      </c>
      <c r="AM366" s="38" t="s">
        <v>27</v>
      </c>
      <c r="AN366" s="38" t="s">
        <v>680</v>
      </c>
      <c r="AO366" s="37">
        <v>30</v>
      </c>
      <c r="AP366" s="38" t="s">
        <v>674</v>
      </c>
      <c r="AQ366" s="38" t="s">
        <v>687</v>
      </c>
      <c r="AR366" s="38" t="s">
        <v>27</v>
      </c>
      <c r="AS366" s="38" t="s">
        <v>688</v>
      </c>
      <c r="AT366" s="38" t="s">
        <v>27</v>
      </c>
      <c r="AU366" s="38" t="s">
        <v>27</v>
      </c>
      <c r="AV366" s="38" t="s">
        <v>27</v>
      </c>
      <c r="AW366" s="50"/>
      <c r="AX366" s="34" t="s">
        <v>748</v>
      </c>
      <c r="AY366" s="120">
        <v>3.6360000000000001</v>
      </c>
      <c r="AZ366" s="62">
        <v>12.906000000000001</v>
      </c>
      <c r="BA366" s="50">
        <f t="shared" si="23"/>
        <v>0.28172942817294283</v>
      </c>
      <c r="BB366" s="50"/>
      <c r="BC366" s="50"/>
      <c r="BD366" s="50"/>
      <c r="BE366" s="50"/>
      <c r="BF366" s="50"/>
      <c r="BG366" s="50"/>
      <c r="BH366" s="50"/>
      <c r="BI366" s="50"/>
      <c r="BJ366" s="50"/>
      <c r="BK366" s="50"/>
      <c r="BL366" s="50"/>
      <c r="BM366" s="50"/>
      <c r="BN366" s="50"/>
      <c r="BO366" s="50"/>
      <c r="BP366" s="50"/>
      <c r="BQ366" s="50"/>
      <c r="BR366" s="50"/>
      <c r="BS366" s="50"/>
      <c r="BT366" s="50"/>
      <c r="BU366" s="50"/>
      <c r="BV366" s="50"/>
      <c r="BW366" s="50"/>
      <c r="BX366" s="50"/>
      <c r="BY366" s="50"/>
      <c r="BZ366" s="50"/>
      <c r="CA366" s="50"/>
      <c r="CB366" s="50"/>
      <c r="CC366" s="50"/>
      <c r="CD366" s="50"/>
      <c r="CE366" s="50"/>
      <c r="CF366" s="50"/>
      <c r="CG366" s="50"/>
      <c r="CH366" s="50"/>
      <c r="CI366" s="50"/>
    </row>
    <row r="367" spans="1:89" ht="14.25" customHeight="1" x14ac:dyDescent="0.25">
      <c r="A367" s="37">
        <v>153</v>
      </c>
      <c r="B367" s="38" t="s">
        <v>78</v>
      </c>
      <c r="C367" s="38" t="s">
        <v>26</v>
      </c>
      <c r="D367" s="38" t="s">
        <v>44</v>
      </c>
      <c r="E367" s="38"/>
      <c r="F367" s="38" t="s">
        <v>45</v>
      </c>
      <c r="G367" s="37">
        <v>1</v>
      </c>
      <c r="H367" s="37">
        <v>8</v>
      </c>
      <c r="I367" s="38" t="s">
        <v>121</v>
      </c>
      <c r="J367" s="37">
        <v>8870124178</v>
      </c>
      <c r="K367" s="37">
        <v>61.615384615384599</v>
      </c>
      <c r="L367" s="37">
        <v>0.64247020585048797</v>
      </c>
      <c r="M367" s="39"/>
      <c r="N367" s="35"/>
      <c r="O367" s="39"/>
      <c r="P367" s="39"/>
      <c r="Q367" s="39"/>
      <c r="R367" s="35">
        <v>1</v>
      </c>
      <c r="S367" s="39"/>
      <c r="T367" s="47"/>
      <c r="U367" s="47"/>
      <c r="V367" s="39"/>
      <c r="W367" s="38" t="s">
        <v>27</v>
      </c>
      <c r="X367" s="39"/>
      <c r="Y367" s="39"/>
      <c r="Z367" s="38">
        <f t="shared" si="20"/>
        <v>1</v>
      </c>
      <c r="AA367" s="38">
        <f t="shared" si="21"/>
        <v>0</v>
      </c>
      <c r="AB367" s="38" t="s">
        <v>89</v>
      </c>
      <c r="AC367" s="38" t="s">
        <v>27</v>
      </c>
      <c r="AD367" s="37">
        <v>0</v>
      </c>
      <c r="AE367" s="37">
        <v>0</v>
      </c>
      <c r="AF367" s="37">
        <v>0</v>
      </c>
      <c r="AG367" s="37">
        <v>0</v>
      </c>
      <c r="AH367" s="38" t="s">
        <v>90</v>
      </c>
      <c r="AI367" s="37">
        <v>4</v>
      </c>
      <c r="AJ367" s="39"/>
      <c r="AK367" s="38" t="s">
        <v>91</v>
      </c>
      <c r="AL367" s="38">
        <f t="shared" si="22"/>
        <v>1</v>
      </c>
      <c r="AM367" s="38" t="s">
        <v>27</v>
      </c>
      <c r="AN367" s="38" t="s">
        <v>673</v>
      </c>
      <c r="AO367" s="37">
        <v>21</v>
      </c>
      <c r="AP367" s="38" t="s">
        <v>677</v>
      </c>
      <c r="AQ367" s="38" t="s">
        <v>693</v>
      </c>
      <c r="AR367" s="38" t="s">
        <v>27</v>
      </c>
      <c r="AS367" s="38" t="s">
        <v>27</v>
      </c>
      <c r="AT367" s="38" t="s">
        <v>27</v>
      </c>
      <c r="AU367" s="38" t="s">
        <v>27</v>
      </c>
      <c r="AV367" s="38" t="s">
        <v>27</v>
      </c>
      <c r="AW367" s="50"/>
      <c r="AX367" s="34" t="s">
        <v>747</v>
      </c>
      <c r="AY367" s="120">
        <v>3.8050000000000002</v>
      </c>
      <c r="AZ367" s="62">
        <v>4.907</v>
      </c>
      <c r="BA367" s="50">
        <f t="shared" si="23"/>
        <v>0.77542286529447735</v>
      </c>
      <c r="BB367" s="50"/>
      <c r="BC367" s="50"/>
      <c r="BD367" s="50"/>
      <c r="BE367" s="50"/>
      <c r="BF367" s="50"/>
      <c r="BG367" s="50"/>
      <c r="BH367" s="50"/>
      <c r="BI367" s="50"/>
      <c r="BJ367" s="50"/>
      <c r="BK367" s="50"/>
      <c r="BL367" s="50"/>
      <c r="BM367" s="50"/>
      <c r="BN367" s="50"/>
      <c r="BO367" s="50"/>
      <c r="BP367" s="50"/>
      <c r="BQ367" s="50"/>
      <c r="BR367" s="50"/>
      <c r="BS367" s="50"/>
      <c r="BT367" s="50"/>
      <c r="BU367" s="50"/>
      <c r="BV367" s="50"/>
      <c r="BW367" s="50"/>
      <c r="BX367" s="50"/>
      <c r="BY367" s="50"/>
      <c r="BZ367" s="50"/>
      <c r="CA367" s="50"/>
      <c r="CB367" s="50"/>
      <c r="CC367" s="50"/>
      <c r="CD367" s="50"/>
      <c r="CE367" s="50"/>
      <c r="CF367" s="50"/>
      <c r="CG367" s="50"/>
      <c r="CH367" s="50"/>
      <c r="CI367" s="50"/>
    </row>
    <row r="368" spans="1:89" ht="14.25" customHeight="1" x14ac:dyDescent="0.25">
      <c r="A368" s="37">
        <v>169</v>
      </c>
      <c r="B368" s="38" t="s">
        <v>78</v>
      </c>
      <c r="C368" s="38" t="s">
        <v>28</v>
      </c>
      <c r="D368" s="38" t="s">
        <v>44</v>
      </c>
      <c r="E368" s="38"/>
      <c r="F368" s="38" t="s">
        <v>45</v>
      </c>
      <c r="G368" s="37">
        <v>1</v>
      </c>
      <c r="H368" s="37">
        <v>8</v>
      </c>
      <c r="I368" s="38" t="s">
        <v>122</v>
      </c>
      <c r="J368" s="37">
        <v>10184154</v>
      </c>
      <c r="K368" s="37">
        <v>23.272727272727298</v>
      </c>
      <c r="L368" s="37">
        <v>0.14090909090909101</v>
      </c>
      <c r="M368" s="40">
        <v>2</v>
      </c>
      <c r="N368" s="35"/>
      <c r="O368" s="35"/>
      <c r="P368" s="40">
        <v>7</v>
      </c>
      <c r="Q368" s="40">
        <v>5</v>
      </c>
      <c r="R368" s="40">
        <v>1</v>
      </c>
      <c r="S368" s="40">
        <v>5</v>
      </c>
      <c r="T368" s="40">
        <v>2</v>
      </c>
      <c r="U368" s="40">
        <v>3</v>
      </c>
      <c r="V368" s="40">
        <v>1.5</v>
      </c>
      <c r="W368" s="38" t="s">
        <v>27</v>
      </c>
      <c r="X368" s="40">
        <v>0.5</v>
      </c>
      <c r="Y368" s="40">
        <v>5</v>
      </c>
      <c r="Z368" s="38">
        <f t="shared" si="20"/>
        <v>32</v>
      </c>
      <c r="AA368" s="38">
        <f t="shared" si="21"/>
        <v>5</v>
      </c>
      <c r="AB368" s="38" t="s">
        <v>99</v>
      </c>
      <c r="AC368" s="38" t="s">
        <v>27</v>
      </c>
      <c r="AD368" s="37">
        <v>2</v>
      </c>
      <c r="AE368" s="37">
        <v>3</v>
      </c>
      <c r="AF368" s="37">
        <v>0</v>
      </c>
      <c r="AG368" s="37">
        <v>6</v>
      </c>
      <c r="AH368" s="38" t="s">
        <v>90</v>
      </c>
      <c r="AI368" s="37">
        <v>4</v>
      </c>
      <c r="AJ368" s="40">
        <v>1</v>
      </c>
      <c r="AK368" s="38" t="s">
        <v>234</v>
      </c>
      <c r="AL368" s="38">
        <f t="shared" si="22"/>
        <v>1</v>
      </c>
      <c r="AM368" s="38" t="s">
        <v>27</v>
      </c>
      <c r="AN368" s="38" t="s">
        <v>680</v>
      </c>
      <c r="AO368" s="37">
        <v>25</v>
      </c>
      <c r="AP368" s="38" t="s">
        <v>677</v>
      </c>
      <c r="AQ368" s="38" t="s">
        <v>694</v>
      </c>
      <c r="AR368" s="38" t="s">
        <v>27</v>
      </c>
      <c r="AS368" s="38" t="s">
        <v>27</v>
      </c>
      <c r="AT368" s="38" t="s">
        <v>692</v>
      </c>
      <c r="AU368" s="38" t="s">
        <v>27</v>
      </c>
      <c r="AV368" s="38" t="s">
        <v>27</v>
      </c>
      <c r="AW368" s="50"/>
      <c r="AX368" s="34" t="s">
        <v>747</v>
      </c>
      <c r="AY368" s="120">
        <v>5.2519999999999998</v>
      </c>
      <c r="AZ368" s="62">
        <v>24.364000000000001</v>
      </c>
      <c r="BA368" s="50">
        <f t="shared" si="23"/>
        <v>0.21556394680676405</v>
      </c>
      <c r="BB368" s="50"/>
      <c r="BC368" s="50"/>
      <c r="BD368" s="50"/>
      <c r="BE368" s="50"/>
      <c r="BF368" s="50"/>
      <c r="BG368" s="50"/>
      <c r="BH368" s="50"/>
      <c r="BI368" s="50"/>
      <c r="BJ368" s="50"/>
      <c r="BK368" s="50"/>
      <c r="BL368" s="50"/>
      <c r="BM368" s="50"/>
      <c r="BN368" s="50"/>
      <c r="BO368" s="50"/>
      <c r="BP368" s="50"/>
      <c r="BQ368" s="50"/>
      <c r="BR368" s="50"/>
      <c r="BS368" s="50"/>
      <c r="BT368" s="50"/>
      <c r="BU368" s="50"/>
      <c r="BV368" s="50"/>
      <c r="BW368" s="50"/>
      <c r="BX368" s="50"/>
      <c r="BY368" s="50"/>
      <c r="BZ368" s="50"/>
      <c r="CA368" s="50"/>
      <c r="CB368" s="50"/>
      <c r="CC368" s="50"/>
      <c r="CD368" s="50"/>
      <c r="CE368" s="50"/>
      <c r="CF368" s="50"/>
      <c r="CG368" s="50"/>
      <c r="CH368" s="50"/>
      <c r="CI368" s="50"/>
    </row>
    <row r="369" spans="1:87" ht="14.25" customHeight="1" x14ac:dyDescent="0.25">
      <c r="A369" s="37">
        <v>185</v>
      </c>
      <c r="B369" s="38" t="s">
        <v>78</v>
      </c>
      <c r="C369" s="38" t="s">
        <v>26</v>
      </c>
      <c r="D369" s="38" t="s">
        <v>44</v>
      </c>
      <c r="E369" s="38"/>
      <c r="F369" s="38" t="s">
        <v>45</v>
      </c>
      <c r="G369" s="37">
        <v>1</v>
      </c>
      <c r="H369" s="37">
        <v>8</v>
      </c>
      <c r="I369" s="38" t="s">
        <v>124</v>
      </c>
      <c r="J369" s="37">
        <v>1391113645</v>
      </c>
      <c r="K369" s="37">
        <v>61.615384615384599</v>
      </c>
      <c r="L369" s="37">
        <v>0.64247020585048797</v>
      </c>
      <c r="M369" s="37">
        <v>3</v>
      </c>
      <c r="N369" s="35"/>
      <c r="O369" s="35"/>
      <c r="P369" s="37">
        <v>7</v>
      </c>
      <c r="Q369" s="37">
        <v>4</v>
      </c>
      <c r="R369" s="40">
        <v>1</v>
      </c>
      <c r="S369" s="37">
        <v>4</v>
      </c>
      <c r="T369" s="40">
        <v>1</v>
      </c>
      <c r="U369" s="40">
        <v>2</v>
      </c>
      <c r="V369" s="37">
        <v>0.5</v>
      </c>
      <c r="W369" s="38" t="s">
        <v>27</v>
      </c>
      <c r="X369" s="37">
        <v>0.5</v>
      </c>
      <c r="Y369" s="37">
        <v>3</v>
      </c>
      <c r="Z369" s="38">
        <f t="shared" si="20"/>
        <v>26</v>
      </c>
      <c r="AA369" s="38">
        <f t="shared" si="21"/>
        <v>3</v>
      </c>
      <c r="AB369" s="38" t="s">
        <v>89</v>
      </c>
      <c r="AC369" s="38" t="s">
        <v>27</v>
      </c>
      <c r="AD369" s="37">
        <v>2</v>
      </c>
      <c r="AE369" s="37">
        <v>3</v>
      </c>
      <c r="AF369" s="37">
        <v>0</v>
      </c>
      <c r="AG369" s="37">
        <v>7</v>
      </c>
      <c r="AH369" s="38" t="s">
        <v>90</v>
      </c>
      <c r="AI369" s="37">
        <v>4</v>
      </c>
      <c r="AJ369" s="40">
        <v>1</v>
      </c>
      <c r="AK369" s="38" t="s">
        <v>235</v>
      </c>
      <c r="AL369" s="38">
        <f t="shared" si="22"/>
        <v>1</v>
      </c>
      <c r="AM369" s="38" t="s">
        <v>27</v>
      </c>
      <c r="AN369" s="38" t="s">
        <v>680</v>
      </c>
      <c r="AO369" s="37">
        <v>24</v>
      </c>
      <c r="AP369" s="38" t="s">
        <v>677</v>
      </c>
      <c r="AQ369" s="38" t="s">
        <v>691</v>
      </c>
      <c r="AR369" s="38" t="s">
        <v>695</v>
      </c>
      <c r="AS369" s="38" t="s">
        <v>27</v>
      </c>
      <c r="AT369" s="38" t="s">
        <v>692</v>
      </c>
      <c r="AU369" s="38" t="s">
        <v>695</v>
      </c>
      <c r="AV369" s="38" t="s">
        <v>27</v>
      </c>
      <c r="AW369" s="50"/>
      <c r="AX369" s="34" t="s">
        <v>748</v>
      </c>
      <c r="AY369" s="120">
        <v>7.6660000000000004</v>
      </c>
      <c r="AZ369" s="62">
        <v>8</v>
      </c>
      <c r="BA369" s="50">
        <f t="shared" si="23"/>
        <v>0.95825000000000005</v>
      </c>
      <c r="BB369" s="50"/>
      <c r="BC369" s="50"/>
      <c r="BD369" s="50"/>
      <c r="BE369" s="50"/>
      <c r="BF369" s="50"/>
      <c r="BG369" s="50"/>
      <c r="BH369" s="50"/>
      <c r="BI369" s="50"/>
      <c r="BJ369" s="50"/>
      <c r="BK369" s="50"/>
      <c r="BL369" s="50"/>
      <c r="BM369" s="50"/>
      <c r="BN369" s="50"/>
      <c r="BO369" s="50"/>
      <c r="BP369" s="50"/>
      <c r="BQ369" s="50"/>
      <c r="BR369" s="50"/>
      <c r="BS369" s="50"/>
      <c r="BT369" s="50"/>
      <c r="BU369" s="50"/>
      <c r="BV369" s="50"/>
      <c r="BW369" s="50"/>
      <c r="BX369" s="50"/>
      <c r="BY369" s="50"/>
      <c r="BZ369" s="50"/>
      <c r="CA369" s="50"/>
      <c r="CB369" s="50"/>
      <c r="CC369" s="50"/>
      <c r="CD369" s="50"/>
      <c r="CE369" s="50"/>
      <c r="CF369" s="50"/>
      <c r="CG369" s="50"/>
      <c r="CH369" s="50"/>
      <c r="CI369" s="50"/>
    </row>
    <row r="370" spans="1:87" ht="14.25" customHeight="1" x14ac:dyDescent="0.25">
      <c r="A370" s="37">
        <v>217</v>
      </c>
      <c r="B370" s="38" t="s">
        <v>78</v>
      </c>
      <c r="C370" s="38" t="s">
        <v>26</v>
      </c>
      <c r="D370" s="38" t="s">
        <v>44</v>
      </c>
      <c r="E370" s="38"/>
      <c r="F370" s="38" t="s">
        <v>45</v>
      </c>
      <c r="G370" s="37">
        <v>1</v>
      </c>
      <c r="H370" s="37">
        <v>8</v>
      </c>
      <c r="I370" s="38" t="s">
        <v>128</v>
      </c>
      <c r="J370" s="37">
        <v>9591208203</v>
      </c>
      <c r="K370" s="37">
        <v>61.615384615384599</v>
      </c>
      <c r="L370" s="37">
        <v>0.64247020585048797</v>
      </c>
      <c r="M370" s="37">
        <v>2</v>
      </c>
      <c r="N370" s="35"/>
      <c r="O370" s="35"/>
      <c r="P370" s="37">
        <v>8</v>
      </c>
      <c r="Q370" s="40">
        <v>6</v>
      </c>
      <c r="R370" s="40">
        <v>1</v>
      </c>
      <c r="S370" s="40">
        <v>6</v>
      </c>
      <c r="T370" s="40">
        <v>1</v>
      </c>
      <c r="U370" s="40">
        <v>1</v>
      </c>
      <c r="V370" s="40">
        <v>1</v>
      </c>
      <c r="W370" s="38" t="s">
        <v>27</v>
      </c>
      <c r="X370" s="40">
        <v>1</v>
      </c>
      <c r="Y370" s="40">
        <v>3</v>
      </c>
      <c r="Z370" s="38">
        <f t="shared" si="20"/>
        <v>30</v>
      </c>
      <c r="AA370" s="38">
        <f t="shared" si="21"/>
        <v>3</v>
      </c>
      <c r="AB370" s="38" t="s">
        <v>89</v>
      </c>
      <c r="AC370" s="38" t="s">
        <v>27</v>
      </c>
      <c r="AD370" s="37">
        <v>2</v>
      </c>
      <c r="AE370" s="37">
        <v>2</v>
      </c>
      <c r="AF370" s="37">
        <v>2</v>
      </c>
      <c r="AG370" s="37">
        <v>9</v>
      </c>
      <c r="AH370" s="38" t="s">
        <v>90</v>
      </c>
      <c r="AI370" s="37">
        <v>4</v>
      </c>
      <c r="AJ370" s="40">
        <v>1</v>
      </c>
      <c r="AK370" s="38" t="s">
        <v>237</v>
      </c>
      <c r="AL370" s="38">
        <f t="shared" si="22"/>
        <v>1</v>
      </c>
      <c r="AM370" s="38" t="s">
        <v>27</v>
      </c>
      <c r="AN370" s="38" t="s">
        <v>680</v>
      </c>
      <c r="AO370" s="37">
        <v>33</v>
      </c>
      <c r="AP370" s="38" t="s">
        <v>677</v>
      </c>
      <c r="AQ370" s="38" t="s">
        <v>698</v>
      </c>
      <c r="AR370" s="38" t="s">
        <v>27</v>
      </c>
      <c r="AS370" s="38" t="s">
        <v>699</v>
      </c>
      <c r="AT370" s="38" t="s">
        <v>27</v>
      </c>
      <c r="AU370" s="38" t="s">
        <v>27</v>
      </c>
      <c r="AV370" s="38" t="s">
        <v>27</v>
      </c>
      <c r="AW370" s="50"/>
      <c r="AX370" s="34" t="s">
        <v>746</v>
      </c>
      <c r="AY370" s="120">
        <v>5.7959999999999994</v>
      </c>
      <c r="AZ370" s="62">
        <v>6.8730000000000002</v>
      </c>
      <c r="BA370" s="50">
        <f t="shared" si="23"/>
        <v>0.84329986905281529</v>
      </c>
      <c r="BB370" s="50"/>
      <c r="BC370" s="50"/>
      <c r="BD370" s="50"/>
      <c r="BE370" s="50"/>
      <c r="BF370" s="50"/>
      <c r="BG370" s="50"/>
      <c r="BH370" s="50"/>
      <c r="BI370" s="50"/>
      <c r="BJ370" s="50"/>
      <c r="BK370" s="50"/>
      <c r="BL370" s="50"/>
      <c r="BM370" s="50"/>
      <c r="BN370" s="50"/>
      <c r="BO370" s="50"/>
      <c r="BP370" s="50"/>
      <c r="BQ370" s="50"/>
      <c r="BR370" s="50"/>
      <c r="BS370" s="50"/>
      <c r="BT370" s="50"/>
      <c r="BU370" s="50"/>
      <c r="BV370" s="50"/>
      <c r="BW370" s="50"/>
      <c r="BX370" s="50"/>
      <c r="BY370" s="50"/>
      <c r="BZ370" s="50"/>
      <c r="CA370" s="50"/>
      <c r="CB370" s="50"/>
      <c r="CC370" s="50"/>
      <c r="CD370" s="50"/>
      <c r="CE370" s="50"/>
      <c r="CF370" s="50"/>
      <c r="CG370" s="50"/>
      <c r="CH370" s="50"/>
      <c r="CI370" s="50"/>
    </row>
    <row r="371" spans="1:87" ht="14.25" customHeight="1" x14ac:dyDescent="0.25">
      <c r="A371" s="37">
        <v>268</v>
      </c>
      <c r="B371" s="38" t="s">
        <v>78</v>
      </c>
      <c r="C371" s="38" t="s">
        <v>26</v>
      </c>
      <c r="D371" s="38" t="s">
        <v>44</v>
      </c>
      <c r="E371" s="38"/>
      <c r="F371" s="38" t="s">
        <v>45</v>
      </c>
      <c r="G371" s="37">
        <v>1</v>
      </c>
      <c r="H371" s="37">
        <v>8</v>
      </c>
      <c r="I371" s="38" t="s">
        <v>134</v>
      </c>
      <c r="J371" s="37">
        <v>828360120</v>
      </c>
      <c r="K371" s="37">
        <v>31</v>
      </c>
      <c r="L371" s="37">
        <v>0.21126760563380301</v>
      </c>
      <c r="M371" s="35"/>
      <c r="N371" s="35"/>
      <c r="O371" s="35"/>
      <c r="P371" s="35"/>
      <c r="Q371" s="35"/>
      <c r="R371" s="35">
        <v>1</v>
      </c>
      <c r="S371" s="35"/>
      <c r="T371" s="35"/>
      <c r="U371" s="35"/>
      <c r="V371" s="35"/>
      <c r="W371" s="38" t="s">
        <v>27</v>
      </c>
      <c r="X371" s="35"/>
      <c r="Y371" s="35"/>
      <c r="Z371" s="38">
        <f t="shared" si="20"/>
        <v>1</v>
      </c>
      <c r="AA371" s="38">
        <f t="shared" si="21"/>
        <v>0</v>
      </c>
      <c r="AB371" s="38" t="s">
        <v>765</v>
      </c>
      <c r="AC371" s="38" t="s">
        <v>27</v>
      </c>
      <c r="AD371" s="37">
        <v>0</v>
      </c>
      <c r="AE371" s="37">
        <v>0</v>
      </c>
      <c r="AF371" s="37">
        <v>0</v>
      </c>
      <c r="AG371" s="37">
        <v>0</v>
      </c>
      <c r="AH371" s="38" t="s">
        <v>90</v>
      </c>
      <c r="AI371" s="37">
        <v>4</v>
      </c>
      <c r="AJ371" s="35"/>
      <c r="AK371" s="38" t="s">
        <v>100</v>
      </c>
      <c r="AL371" s="38">
        <f t="shared" si="22"/>
        <v>1</v>
      </c>
      <c r="AM371" s="38" t="s">
        <v>27</v>
      </c>
      <c r="AN371" s="38" t="s">
        <v>673</v>
      </c>
      <c r="AO371" s="37">
        <v>26</v>
      </c>
      <c r="AP371" s="38" t="s">
        <v>674</v>
      </c>
      <c r="AQ371" s="38" t="s">
        <v>678</v>
      </c>
      <c r="AR371" s="38" t="s">
        <v>27</v>
      </c>
      <c r="AS371" s="38" t="s">
        <v>702</v>
      </c>
      <c r="AT371" s="38" t="s">
        <v>27</v>
      </c>
      <c r="AU371" s="38" t="s">
        <v>27</v>
      </c>
      <c r="AV371" s="38" t="s">
        <v>27</v>
      </c>
      <c r="AW371" s="50"/>
      <c r="AX371" s="34" t="s">
        <v>748</v>
      </c>
      <c r="AY371" s="120">
        <v>7.8569999999999993</v>
      </c>
      <c r="AZ371" s="62">
        <v>8.0009999999999994</v>
      </c>
      <c r="BA371" s="50">
        <f t="shared" si="23"/>
        <v>0.98200224971878514</v>
      </c>
      <c r="BB371" s="50"/>
      <c r="BC371" s="50"/>
      <c r="BD371" s="50"/>
      <c r="BE371" s="50"/>
      <c r="BF371" s="50"/>
      <c r="BG371" s="50"/>
      <c r="BH371" s="50"/>
      <c r="BI371" s="50"/>
      <c r="BJ371" s="50"/>
      <c r="BK371" s="50"/>
      <c r="BL371" s="50"/>
      <c r="BM371" s="50"/>
      <c r="BN371" s="50"/>
      <c r="BO371" s="50"/>
      <c r="BP371" s="50"/>
      <c r="BQ371" s="50"/>
      <c r="BR371" s="50"/>
      <c r="BS371" s="50"/>
      <c r="BT371" s="50"/>
      <c r="BU371" s="50"/>
      <c r="BV371" s="50"/>
      <c r="BW371" s="50"/>
      <c r="BX371" s="50"/>
      <c r="BY371" s="50"/>
      <c r="BZ371" s="50"/>
      <c r="CA371" s="50"/>
      <c r="CB371" s="50"/>
      <c r="CC371" s="50"/>
      <c r="CD371" s="50"/>
      <c r="CE371" s="50"/>
      <c r="CF371" s="50"/>
      <c r="CG371" s="50"/>
      <c r="CH371" s="50"/>
      <c r="CI371" s="50"/>
    </row>
    <row r="372" spans="1:87" ht="14.25" customHeight="1" x14ac:dyDescent="0.25">
      <c r="A372" s="37">
        <v>284</v>
      </c>
      <c r="B372" s="38" t="s">
        <v>78</v>
      </c>
      <c r="C372" s="38" t="s">
        <v>28</v>
      </c>
      <c r="D372" s="38" t="s">
        <v>44</v>
      </c>
      <c r="E372" s="38"/>
      <c r="F372" s="38" t="s">
        <v>45</v>
      </c>
      <c r="G372" s="37">
        <v>1</v>
      </c>
      <c r="H372" s="37">
        <v>8</v>
      </c>
      <c r="I372" s="38" t="s">
        <v>135</v>
      </c>
      <c r="J372" s="37">
        <v>7717685176</v>
      </c>
      <c r="K372" s="37">
        <v>23.272727272727298</v>
      </c>
      <c r="L372" s="37">
        <v>0.14090909090909101</v>
      </c>
      <c r="M372" s="40">
        <v>3</v>
      </c>
      <c r="N372" s="35"/>
      <c r="O372" s="35"/>
      <c r="P372" s="40">
        <v>7</v>
      </c>
      <c r="Q372" s="40">
        <v>4</v>
      </c>
      <c r="R372" s="40">
        <v>1</v>
      </c>
      <c r="S372" s="40">
        <v>4</v>
      </c>
      <c r="T372" s="40">
        <v>1</v>
      </c>
      <c r="U372" s="40">
        <v>2</v>
      </c>
      <c r="V372" s="40">
        <v>2</v>
      </c>
      <c r="W372" s="38" t="s">
        <v>27</v>
      </c>
      <c r="X372" s="40">
        <v>1</v>
      </c>
      <c r="Y372" s="40">
        <v>5</v>
      </c>
      <c r="Z372" s="38">
        <f t="shared" si="20"/>
        <v>30</v>
      </c>
      <c r="AA372" s="38">
        <f t="shared" si="21"/>
        <v>5</v>
      </c>
      <c r="AB372" s="38" t="s">
        <v>99</v>
      </c>
      <c r="AC372" s="38" t="s">
        <v>27</v>
      </c>
      <c r="AD372" s="37">
        <v>3</v>
      </c>
      <c r="AE372" s="37">
        <v>0</v>
      </c>
      <c r="AF372" s="37">
        <v>1</v>
      </c>
      <c r="AG372" s="37">
        <v>8</v>
      </c>
      <c r="AH372" s="38" t="s">
        <v>96</v>
      </c>
      <c r="AI372" s="37">
        <v>1</v>
      </c>
      <c r="AJ372" s="35"/>
      <c r="AK372" s="38" t="s">
        <v>240</v>
      </c>
      <c r="AL372" s="38">
        <f t="shared" si="22"/>
        <v>1</v>
      </c>
      <c r="AM372" s="38" t="s">
        <v>27</v>
      </c>
      <c r="AN372" s="38" t="s">
        <v>680</v>
      </c>
      <c r="AO372" s="37">
        <v>24</v>
      </c>
      <c r="AP372" s="38" t="s">
        <v>677</v>
      </c>
      <c r="AQ372" s="38" t="s">
        <v>691</v>
      </c>
      <c r="AR372" s="38" t="s">
        <v>27</v>
      </c>
      <c r="AS372" s="38" t="s">
        <v>27</v>
      </c>
      <c r="AT372" s="38" t="s">
        <v>27</v>
      </c>
      <c r="AU372" s="38" t="s">
        <v>27</v>
      </c>
      <c r="AV372" s="38" t="s">
        <v>27</v>
      </c>
      <c r="AW372" s="50"/>
      <c r="AX372" s="34" t="s">
        <v>748</v>
      </c>
      <c r="AY372" s="120">
        <v>3.4609999999999999</v>
      </c>
      <c r="AZ372" s="62">
        <v>4.4610000000000003</v>
      </c>
      <c r="BA372" s="50">
        <f t="shared" si="23"/>
        <v>0.77583501457072401</v>
      </c>
      <c r="BB372" s="50"/>
      <c r="BC372" s="50"/>
      <c r="BD372" s="50"/>
      <c r="BE372" s="50"/>
      <c r="BF372" s="50"/>
      <c r="BG372" s="50"/>
      <c r="BH372" s="50"/>
      <c r="BI372" s="50"/>
      <c r="BJ372" s="50"/>
      <c r="BK372" s="50"/>
      <c r="BL372" s="50"/>
      <c r="BM372" s="50"/>
      <c r="BN372" s="50"/>
      <c r="BO372" s="50"/>
      <c r="BP372" s="50"/>
      <c r="BQ372" s="50"/>
      <c r="BR372" s="50"/>
      <c r="BS372" s="50"/>
      <c r="BT372" s="50"/>
      <c r="BU372" s="50"/>
      <c r="BV372" s="50"/>
      <c r="BW372" s="50"/>
      <c r="BX372" s="50"/>
      <c r="BY372" s="50"/>
      <c r="BZ372" s="50"/>
      <c r="CA372" s="50"/>
      <c r="CB372" s="50"/>
      <c r="CC372" s="50"/>
      <c r="CD372" s="50"/>
      <c r="CE372" s="50"/>
      <c r="CF372" s="50"/>
      <c r="CG372" s="50"/>
      <c r="CH372" s="50"/>
      <c r="CI372" s="50"/>
    </row>
    <row r="373" spans="1:87" ht="14.25" customHeight="1" x14ac:dyDescent="0.25">
      <c r="A373" s="37">
        <v>304</v>
      </c>
      <c r="B373" s="38" t="s">
        <v>78</v>
      </c>
      <c r="C373" s="38" t="s">
        <v>28</v>
      </c>
      <c r="D373" s="38" t="s">
        <v>44</v>
      </c>
      <c r="E373" s="38"/>
      <c r="F373" s="38" t="s">
        <v>45</v>
      </c>
      <c r="G373" s="37">
        <v>1</v>
      </c>
      <c r="H373" s="37">
        <v>8</v>
      </c>
      <c r="I373" s="38" t="s">
        <v>140</v>
      </c>
      <c r="J373" s="37">
        <v>79247246103</v>
      </c>
      <c r="K373" s="37">
        <v>56.363636363636402</v>
      </c>
      <c r="L373" s="37">
        <v>0.55454545454545401</v>
      </c>
      <c r="M373" s="39"/>
      <c r="N373" s="35"/>
      <c r="O373" s="35"/>
      <c r="P373" s="39"/>
      <c r="Q373" s="39"/>
      <c r="R373" s="35">
        <v>1</v>
      </c>
      <c r="S373" s="39"/>
      <c r="T373" s="35"/>
      <c r="U373" s="35"/>
      <c r="V373" s="35"/>
      <c r="W373" s="38" t="s">
        <v>27</v>
      </c>
      <c r="X373" s="35"/>
      <c r="Y373" s="35"/>
      <c r="Z373" s="38">
        <f t="shared" si="20"/>
        <v>1</v>
      </c>
      <c r="AA373" s="38">
        <f t="shared" si="21"/>
        <v>0</v>
      </c>
      <c r="AB373" s="38" t="s">
        <v>102</v>
      </c>
      <c r="AC373" s="38" t="s">
        <v>27</v>
      </c>
      <c r="AD373" s="37">
        <v>0</v>
      </c>
      <c r="AE373" s="37">
        <v>0</v>
      </c>
      <c r="AF373" s="37">
        <v>0</v>
      </c>
      <c r="AG373" s="37">
        <v>0</v>
      </c>
      <c r="AH373" s="38" t="s">
        <v>90</v>
      </c>
      <c r="AI373" s="37">
        <v>4</v>
      </c>
      <c r="AJ373" s="35"/>
      <c r="AK373" s="38" t="s">
        <v>145</v>
      </c>
      <c r="AL373" s="38">
        <f t="shared" si="22"/>
        <v>1</v>
      </c>
      <c r="AM373" s="38" t="s">
        <v>27</v>
      </c>
      <c r="AN373" s="38" t="s">
        <v>673</v>
      </c>
      <c r="AO373" s="37">
        <v>18</v>
      </c>
      <c r="AP373" s="38" t="s">
        <v>674</v>
      </c>
      <c r="AQ373" s="38" t="s">
        <v>705</v>
      </c>
      <c r="AR373" s="38" t="s">
        <v>27</v>
      </c>
      <c r="AS373" s="38" t="s">
        <v>686</v>
      </c>
      <c r="AT373" s="38" t="s">
        <v>27</v>
      </c>
      <c r="AU373" s="38" t="s">
        <v>27</v>
      </c>
      <c r="AV373" s="38" t="s">
        <v>696</v>
      </c>
      <c r="AW373" s="50"/>
      <c r="AX373" s="34" t="s">
        <v>748</v>
      </c>
      <c r="AY373" s="120">
        <v>7.9320000000000004</v>
      </c>
      <c r="AZ373" s="62">
        <v>8</v>
      </c>
      <c r="BA373" s="50">
        <f t="shared" si="23"/>
        <v>0.99150000000000005</v>
      </c>
      <c r="BB373" s="50"/>
      <c r="BC373" s="50"/>
      <c r="BD373" s="50"/>
      <c r="BE373" s="50"/>
      <c r="BF373" s="50"/>
      <c r="BG373" s="50"/>
      <c r="BH373" s="50"/>
      <c r="BI373" s="50"/>
      <c r="BJ373" s="50"/>
      <c r="BK373" s="50"/>
      <c r="BL373" s="50"/>
      <c r="BM373" s="50"/>
      <c r="BN373" s="50"/>
      <c r="BO373" s="50"/>
      <c r="BP373" s="50"/>
      <c r="BQ373" s="50"/>
      <c r="BR373" s="50"/>
      <c r="BS373" s="50"/>
      <c r="BT373" s="50"/>
      <c r="BU373" s="50"/>
      <c r="BV373" s="50"/>
      <c r="BW373" s="50"/>
      <c r="BX373" s="50"/>
      <c r="BY373" s="50"/>
      <c r="BZ373" s="50"/>
      <c r="CA373" s="50"/>
      <c r="CB373" s="50"/>
      <c r="CC373" s="50"/>
      <c r="CD373" s="50"/>
      <c r="CE373" s="50"/>
      <c r="CF373" s="50"/>
      <c r="CG373" s="50"/>
      <c r="CH373" s="50"/>
      <c r="CI373" s="50"/>
    </row>
    <row r="374" spans="1:87" ht="14.25" customHeight="1" x14ac:dyDescent="0.25">
      <c r="A374" s="37">
        <v>321</v>
      </c>
      <c r="B374" s="38" t="s">
        <v>78</v>
      </c>
      <c r="C374" s="38" t="s">
        <v>26</v>
      </c>
      <c r="D374" s="38" t="s">
        <v>44</v>
      </c>
      <c r="E374" s="38"/>
      <c r="F374" s="38" t="s">
        <v>45</v>
      </c>
      <c r="G374" s="37">
        <v>1</v>
      </c>
      <c r="H374" s="37">
        <v>8</v>
      </c>
      <c r="I374" s="38" t="s">
        <v>142</v>
      </c>
      <c r="J374" s="37">
        <v>8282194225</v>
      </c>
      <c r="K374" s="37">
        <v>31</v>
      </c>
      <c r="L374" s="37">
        <v>0.21126760563380301</v>
      </c>
      <c r="M374" s="40">
        <v>2</v>
      </c>
      <c r="N374" s="35"/>
      <c r="O374" s="35"/>
      <c r="P374" s="40">
        <v>5</v>
      </c>
      <c r="Q374" s="40">
        <v>2</v>
      </c>
      <c r="R374" s="40">
        <v>1</v>
      </c>
      <c r="S374" s="40">
        <v>2</v>
      </c>
      <c r="T374" s="40">
        <v>2</v>
      </c>
      <c r="U374" s="40">
        <v>1</v>
      </c>
      <c r="V374" s="40">
        <v>2</v>
      </c>
      <c r="W374" s="38" t="s">
        <v>27</v>
      </c>
      <c r="X374" s="35"/>
      <c r="Y374" s="40">
        <v>3</v>
      </c>
      <c r="Z374" s="38">
        <f t="shared" si="20"/>
        <v>20</v>
      </c>
      <c r="AA374" s="38">
        <f t="shared" si="21"/>
        <v>3</v>
      </c>
      <c r="AB374" s="38" t="s">
        <v>765</v>
      </c>
      <c r="AC374" s="38" t="s">
        <v>27</v>
      </c>
      <c r="AD374" s="37">
        <v>0</v>
      </c>
      <c r="AE374" s="37">
        <v>2</v>
      </c>
      <c r="AF374" s="37">
        <v>0</v>
      </c>
      <c r="AG374" s="37">
        <v>7</v>
      </c>
      <c r="AH374" s="38" t="s">
        <v>228</v>
      </c>
      <c r="AI374" s="37">
        <v>2</v>
      </c>
      <c r="AJ374" s="40">
        <v>1</v>
      </c>
      <c r="AK374" s="38" t="s">
        <v>242</v>
      </c>
      <c r="AL374" s="38">
        <f t="shared" si="22"/>
        <v>1</v>
      </c>
      <c r="AM374" s="38" t="s">
        <v>27</v>
      </c>
      <c r="AN374" s="38" t="s">
        <v>680</v>
      </c>
      <c r="AO374" s="37">
        <v>27</v>
      </c>
      <c r="AP374" s="38" t="s">
        <v>677</v>
      </c>
      <c r="AQ374" s="38" t="s">
        <v>691</v>
      </c>
      <c r="AR374" s="38" t="s">
        <v>695</v>
      </c>
      <c r="AS374" s="38" t="s">
        <v>27</v>
      </c>
      <c r="AT374" s="38" t="s">
        <v>692</v>
      </c>
      <c r="AU374" s="38" t="s">
        <v>27</v>
      </c>
      <c r="AV374" s="38" t="s">
        <v>27</v>
      </c>
      <c r="AW374" s="50"/>
      <c r="AX374" s="34" t="s">
        <v>747</v>
      </c>
      <c r="AY374" s="120">
        <v>3.7520000000000002</v>
      </c>
      <c r="AZ374" s="62">
        <v>12.909000000000001</v>
      </c>
      <c r="BA374" s="50">
        <f t="shared" si="23"/>
        <v>0.29064993415446588</v>
      </c>
      <c r="BB374" s="50"/>
      <c r="BC374" s="50"/>
      <c r="BD374" s="50"/>
      <c r="BE374" s="50"/>
      <c r="BF374" s="50"/>
      <c r="BG374" s="50"/>
      <c r="BH374" s="50"/>
      <c r="BI374" s="50"/>
      <c r="BJ374" s="50"/>
      <c r="BK374" s="50"/>
      <c r="BL374" s="50"/>
      <c r="BM374" s="50"/>
      <c r="BN374" s="50"/>
      <c r="BO374" s="50"/>
      <c r="BP374" s="50"/>
      <c r="BQ374" s="50"/>
      <c r="BR374" s="50"/>
      <c r="BS374" s="50"/>
      <c r="BT374" s="50"/>
      <c r="BU374" s="50"/>
      <c r="BV374" s="50"/>
      <c r="BW374" s="50"/>
      <c r="BX374" s="50"/>
      <c r="BY374" s="50"/>
      <c r="BZ374" s="50"/>
      <c r="CA374" s="50"/>
      <c r="CB374" s="50"/>
      <c r="CC374" s="50"/>
      <c r="CD374" s="50"/>
      <c r="CE374" s="50"/>
      <c r="CF374" s="50"/>
      <c r="CG374" s="50"/>
      <c r="CH374" s="50"/>
      <c r="CI374" s="50"/>
    </row>
    <row r="375" spans="1:87" ht="14.25" customHeight="1" x14ac:dyDescent="0.25">
      <c r="A375" s="37">
        <v>337</v>
      </c>
      <c r="B375" s="38" t="s">
        <v>78</v>
      </c>
      <c r="C375" s="38" t="s">
        <v>28</v>
      </c>
      <c r="D375" s="38" t="s">
        <v>44</v>
      </c>
      <c r="E375" s="38"/>
      <c r="F375" s="38" t="s">
        <v>45</v>
      </c>
      <c r="G375" s="37">
        <v>1</v>
      </c>
      <c r="H375" s="37">
        <v>8</v>
      </c>
      <c r="I375" s="38" t="s">
        <v>144</v>
      </c>
      <c r="J375" s="37">
        <v>46525319</v>
      </c>
      <c r="K375" s="37">
        <v>56.363636363636402</v>
      </c>
      <c r="L375" s="37">
        <v>0.55454545454545401</v>
      </c>
      <c r="M375" s="39"/>
      <c r="N375" s="35"/>
      <c r="O375" s="35"/>
      <c r="P375" s="39"/>
      <c r="Q375" s="39"/>
      <c r="R375" s="35">
        <v>1</v>
      </c>
      <c r="S375" s="39"/>
      <c r="T375" s="47"/>
      <c r="U375" s="39"/>
      <c r="V375" s="39"/>
      <c r="W375" s="38" t="s">
        <v>27</v>
      </c>
      <c r="X375" s="39"/>
      <c r="Y375" s="39"/>
      <c r="Z375" s="38">
        <f t="shared" si="20"/>
        <v>1</v>
      </c>
      <c r="AA375" s="38">
        <f t="shared" si="21"/>
        <v>0</v>
      </c>
      <c r="AB375" s="38" t="s">
        <v>102</v>
      </c>
      <c r="AC375" s="38" t="s">
        <v>27</v>
      </c>
      <c r="AD375" s="37">
        <v>0</v>
      </c>
      <c r="AE375" s="37">
        <v>0</v>
      </c>
      <c r="AF375" s="37">
        <v>0</v>
      </c>
      <c r="AG375" s="37">
        <v>0</v>
      </c>
      <c r="AH375" s="38" t="s">
        <v>90</v>
      </c>
      <c r="AI375" s="37">
        <v>4</v>
      </c>
      <c r="AJ375" s="35"/>
      <c r="AK375" s="38" t="s">
        <v>91</v>
      </c>
      <c r="AL375" s="38">
        <f t="shared" si="22"/>
        <v>1</v>
      </c>
      <c r="AM375" s="38" t="s">
        <v>27</v>
      </c>
      <c r="AN375" s="38" t="s">
        <v>673</v>
      </c>
      <c r="AO375" s="37">
        <v>28</v>
      </c>
      <c r="AP375" s="38" t="s">
        <v>677</v>
      </c>
      <c r="AQ375" s="38" t="s">
        <v>706</v>
      </c>
      <c r="AR375" s="38" t="s">
        <v>27</v>
      </c>
      <c r="AS375" s="38" t="s">
        <v>27</v>
      </c>
      <c r="AT375" s="38" t="s">
        <v>27</v>
      </c>
      <c r="AU375" s="38" t="s">
        <v>27</v>
      </c>
      <c r="AV375" s="38" t="s">
        <v>27</v>
      </c>
      <c r="AW375" s="50"/>
      <c r="AX375" s="34" t="s">
        <v>747</v>
      </c>
      <c r="AY375" s="120">
        <v>2.5299999999999998</v>
      </c>
      <c r="AZ375" s="62">
        <v>15.481</v>
      </c>
      <c r="BA375" s="50">
        <f t="shared" si="23"/>
        <v>0.16342613526257993</v>
      </c>
      <c r="BB375" s="50"/>
      <c r="BC375" s="50"/>
      <c r="BD375" s="50"/>
      <c r="BE375" s="50"/>
      <c r="BF375" s="50"/>
      <c r="BG375" s="50"/>
      <c r="BH375" s="50"/>
      <c r="BI375" s="50"/>
      <c r="BJ375" s="50"/>
      <c r="BK375" s="50"/>
      <c r="BL375" s="50"/>
      <c r="BM375" s="50"/>
      <c r="BN375" s="50"/>
      <c r="BO375" s="50"/>
      <c r="BP375" s="50"/>
      <c r="BQ375" s="50"/>
      <c r="BR375" s="50"/>
      <c r="BS375" s="50"/>
      <c r="BT375" s="50"/>
      <c r="BU375" s="50"/>
      <c r="BV375" s="50"/>
      <c r="BW375" s="50"/>
      <c r="BX375" s="50"/>
      <c r="BY375" s="50"/>
      <c r="BZ375" s="50"/>
      <c r="CA375" s="50"/>
      <c r="CB375" s="50"/>
      <c r="CC375" s="50"/>
      <c r="CD375" s="50"/>
      <c r="CE375" s="50"/>
      <c r="CF375" s="50"/>
      <c r="CG375" s="50"/>
      <c r="CH375" s="50"/>
      <c r="CI375" s="50"/>
    </row>
    <row r="376" spans="1:87" ht="14.25" customHeight="1" x14ac:dyDescent="0.25">
      <c r="A376" s="37">
        <v>342</v>
      </c>
      <c r="B376" s="38" t="s">
        <v>78</v>
      </c>
      <c r="C376" s="38" t="s">
        <v>28</v>
      </c>
      <c r="D376" s="38" t="s">
        <v>44</v>
      </c>
      <c r="E376" s="38"/>
      <c r="F376" s="38" t="s">
        <v>45</v>
      </c>
      <c r="G376" s="37">
        <v>1</v>
      </c>
      <c r="H376" s="37">
        <v>8</v>
      </c>
      <c r="I376" s="38" t="s">
        <v>146</v>
      </c>
      <c r="J376" s="37">
        <v>94222252116</v>
      </c>
      <c r="K376" s="37">
        <v>56.363636363636402</v>
      </c>
      <c r="L376" s="37">
        <v>0.55454545454545401</v>
      </c>
      <c r="M376" s="37">
        <v>1</v>
      </c>
      <c r="N376" s="35"/>
      <c r="O376" s="35"/>
      <c r="P376" s="37">
        <v>2</v>
      </c>
      <c r="Q376" s="37">
        <v>1</v>
      </c>
      <c r="R376" s="40">
        <v>1</v>
      </c>
      <c r="S376" s="37">
        <v>1</v>
      </c>
      <c r="T376" s="40">
        <v>1</v>
      </c>
      <c r="U376" s="37">
        <v>1</v>
      </c>
      <c r="V376" s="39"/>
      <c r="W376" s="38" t="s">
        <v>27</v>
      </c>
      <c r="X376" s="39"/>
      <c r="Y376" s="37">
        <v>1</v>
      </c>
      <c r="Z376" s="38">
        <f t="shared" si="20"/>
        <v>9</v>
      </c>
      <c r="AA376" s="38">
        <f t="shared" si="21"/>
        <v>1</v>
      </c>
      <c r="AB376" s="38" t="s">
        <v>102</v>
      </c>
      <c r="AC376" s="38" t="s">
        <v>27</v>
      </c>
      <c r="AD376" s="37">
        <v>0</v>
      </c>
      <c r="AE376" s="37">
        <v>1</v>
      </c>
      <c r="AF376" s="37">
        <v>0</v>
      </c>
      <c r="AG376" s="37">
        <v>2</v>
      </c>
      <c r="AH376" s="38" t="s">
        <v>90</v>
      </c>
      <c r="AI376" s="37">
        <v>4</v>
      </c>
      <c r="AJ376" s="35"/>
      <c r="AK376" s="38" t="s">
        <v>243</v>
      </c>
      <c r="AL376" s="38">
        <f t="shared" si="22"/>
        <v>1</v>
      </c>
      <c r="AM376" s="38" t="s">
        <v>27</v>
      </c>
      <c r="AN376" s="38" t="s">
        <v>680</v>
      </c>
      <c r="AO376" s="37">
        <v>36</v>
      </c>
      <c r="AP376" s="38" t="s">
        <v>677</v>
      </c>
      <c r="AQ376" s="38" t="s">
        <v>707</v>
      </c>
      <c r="AR376" s="38" t="s">
        <v>27</v>
      </c>
      <c r="AS376" s="38" t="s">
        <v>708</v>
      </c>
      <c r="AT376" s="38" t="s">
        <v>27</v>
      </c>
      <c r="AU376" s="38" t="s">
        <v>27</v>
      </c>
      <c r="AV376" s="38" t="s">
        <v>27</v>
      </c>
      <c r="AW376" s="50"/>
      <c r="AX376" s="34" t="s">
        <v>747</v>
      </c>
      <c r="AY376" s="120">
        <v>7.4980000000000002</v>
      </c>
      <c r="AZ376" s="62">
        <v>8</v>
      </c>
      <c r="BA376" s="50">
        <f t="shared" si="23"/>
        <v>0.93725000000000003</v>
      </c>
      <c r="BB376" s="50"/>
      <c r="BC376" s="50"/>
      <c r="BD376" s="50"/>
      <c r="BE376" s="50"/>
      <c r="BF376" s="50"/>
      <c r="BG376" s="50"/>
      <c r="BH376" s="50"/>
      <c r="BI376" s="50"/>
      <c r="BJ376" s="50"/>
      <c r="BK376" s="50"/>
      <c r="BL376" s="50"/>
      <c r="BM376" s="50"/>
      <c r="BN376" s="50"/>
      <c r="BO376" s="50"/>
      <c r="BP376" s="50"/>
      <c r="BQ376" s="50"/>
      <c r="BR376" s="50"/>
      <c r="BS376" s="50"/>
      <c r="BT376" s="50"/>
      <c r="BU376" s="50"/>
      <c r="BV376" s="50"/>
      <c r="BW376" s="50"/>
      <c r="BX376" s="50"/>
      <c r="BY376" s="50"/>
      <c r="BZ376" s="50"/>
      <c r="CA376" s="50"/>
      <c r="CB376" s="50"/>
      <c r="CC376" s="50"/>
      <c r="CD376" s="50"/>
      <c r="CE376" s="50"/>
      <c r="CF376" s="50"/>
      <c r="CG376" s="50"/>
      <c r="CH376" s="50"/>
      <c r="CI376" s="50"/>
    </row>
    <row r="377" spans="1:87" ht="14.25" customHeight="1" x14ac:dyDescent="0.25">
      <c r="A377" s="37">
        <v>358</v>
      </c>
      <c r="B377" s="38" t="s">
        <v>78</v>
      </c>
      <c r="C377" s="38" t="s">
        <v>26</v>
      </c>
      <c r="D377" s="38" t="s">
        <v>44</v>
      </c>
      <c r="E377" s="38"/>
      <c r="F377" s="38" t="s">
        <v>45</v>
      </c>
      <c r="G377" s="37">
        <v>1</v>
      </c>
      <c r="H377" s="37">
        <v>8</v>
      </c>
      <c r="I377" s="38" t="s">
        <v>147</v>
      </c>
      <c r="J377" s="37">
        <v>84463153</v>
      </c>
      <c r="K377" s="37">
        <v>31</v>
      </c>
      <c r="L377" s="37">
        <v>0.21126760563380301</v>
      </c>
      <c r="M377" s="40">
        <v>3</v>
      </c>
      <c r="N377" s="35"/>
      <c r="O377" s="35"/>
      <c r="P377" s="40">
        <v>5</v>
      </c>
      <c r="Q377" s="40">
        <v>2</v>
      </c>
      <c r="R377" s="40">
        <v>1</v>
      </c>
      <c r="S377" s="40">
        <v>2</v>
      </c>
      <c r="T377" s="40">
        <v>2</v>
      </c>
      <c r="U377" s="40">
        <v>1</v>
      </c>
      <c r="V377" s="40">
        <v>0.5</v>
      </c>
      <c r="W377" s="38" t="s">
        <v>27</v>
      </c>
      <c r="X377" s="40">
        <v>0.5</v>
      </c>
      <c r="Y377" s="40">
        <v>2</v>
      </c>
      <c r="Z377" s="38">
        <f t="shared" si="20"/>
        <v>19</v>
      </c>
      <c r="AA377" s="38">
        <f t="shared" si="21"/>
        <v>2</v>
      </c>
      <c r="AB377" s="38" t="s">
        <v>765</v>
      </c>
      <c r="AC377" s="38" t="s">
        <v>27</v>
      </c>
      <c r="AD377" s="37">
        <v>0</v>
      </c>
      <c r="AE377" s="37">
        <v>1</v>
      </c>
      <c r="AF377" s="37">
        <v>0</v>
      </c>
      <c r="AG377" s="37">
        <v>2</v>
      </c>
      <c r="AH377" s="38" t="s">
        <v>90</v>
      </c>
      <c r="AI377" s="37">
        <v>4</v>
      </c>
      <c r="AJ377" s="47"/>
      <c r="AK377" s="38" t="s">
        <v>244</v>
      </c>
      <c r="AL377" s="38">
        <f t="shared" si="22"/>
        <v>1</v>
      </c>
      <c r="AM377" s="38" t="s">
        <v>27</v>
      </c>
      <c r="AN377" s="38" t="s">
        <v>680</v>
      </c>
      <c r="AO377" s="37">
        <v>26</v>
      </c>
      <c r="AP377" s="38" t="s">
        <v>677</v>
      </c>
      <c r="AQ377" s="38" t="s">
        <v>709</v>
      </c>
      <c r="AR377" s="38" t="s">
        <v>27</v>
      </c>
      <c r="AS377" s="38" t="s">
        <v>27</v>
      </c>
      <c r="AT377" s="38" t="s">
        <v>692</v>
      </c>
      <c r="AU377" s="38" t="s">
        <v>695</v>
      </c>
      <c r="AV377" s="38" t="s">
        <v>27</v>
      </c>
      <c r="AW377" s="50"/>
      <c r="AX377" s="34" t="s">
        <v>748</v>
      </c>
      <c r="AY377" s="120">
        <v>6.7990000000000004</v>
      </c>
      <c r="AZ377" s="62">
        <v>15.665000000000001</v>
      </c>
      <c r="BA377" s="50">
        <f t="shared" si="23"/>
        <v>0.43402489626556018</v>
      </c>
      <c r="BB377" s="50"/>
      <c r="BC377" s="50"/>
      <c r="BD377" s="50"/>
      <c r="BE377" s="50"/>
      <c r="BF377" s="50"/>
      <c r="BG377" s="50"/>
      <c r="BH377" s="50"/>
      <c r="BI377" s="50"/>
      <c r="BJ377" s="50"/>
      <c r="BK377" s="50"/>
      <c r="BL377" s="50"/>
      <c r="BM377" s="50"/>
      <c r="BN377" s="50"/>
      <c r="BO377" s="50"/>
      <c r="BP377" s="50"/>
      <c r="BQ377" s="50"/>
      <c r="BR377" s="50"/>
      <c r="BS377" s="50"/>
      <c r="BT377" s="50"/>
      <c r="BU377" s="50"/>
      <c r="BV377" s="50"/>
      <c r="BW377" s="50"/>
      <c r="BX377" s="50"/>
      <c r="BY377" s="50"/>
      <c r="BZ377" s="50"/>
      <c r="CA377" s="50"/>
      <c r="CB377" s="50"/>
      <c r="CC377" s="50"/>
      <c r="CD377" s="50"/>
      <c r="CE377" s="50"/>
      <c r="CF377" s="50"/>
      <c r="CG377" s="50"/>
      <c r="CH377" s="50"/>
      <c r="CI377" s="50"/>
    </row>
    <row r="378" spans="1:87" ht="14.25" customHeight="1" x14ac:dyDescent="0.25">
      <c r="A378" s="37">
        <v>374</v>
      </c>
      <c r="B378" s="38" t="s">
        <v>78</v>
      </c>
      <c r="C378" s="38" t="s">
        <v>26</v>
      </c>
      <c r="D378" s="38" t="s">
        <v>44</v>
      </c>
      <c r="E378" s="38"/>
      <c r="F378" s="38" t="s">
        <v>45</v>
      </c>
      <c r="G378" s="37">
        <v>1</v>
      </c>
      <c r="H378" s="37">
        <v>8</v>
      </c>
      <c r="I378" s="38" t="s">
        <v>149</v>
      </c>
      <c r="J378" s="37">
        <v>8877127178</v>
      </c>
      <c r="K378" s="37">
        <v>31</v>
      </c>
      <c r="L378" s="37">
        <v>0.21126760563380301</v>
      </c>
      <c r="M378" s="35"/>
      <c r="N378" s="35"/>
      <c r="O378" s="35"/>
      <c r="P378" s="35"/>
      <c r="Q378" s="35"/>
      <c r="R378" s="35">
        <v>1</v>
      </c>
      <c r="S378" s="35"/>
      <c r="T378" s="35"/>
      <c r="U378" s="35"/>
      <c r="V378" s="35"/>
      <c r="W378" s="38" t="s">
        <v>27</v>
      </c>
      <c r="X378" s="35"/>
      <c r="Y378" s="35"/>
      <c r="Z378" s="38">
        <f t="shared" si="20"/>
        <v>1</v>
      </c>
      <c r="AA378" s="38">
        <f t="shared" si="21"/>
        <v>0</v>
      </c>
      <c r="AB378" s="38" t="s">
        <v>765</v>
      </c>
      <c r="AC378" s="38" t="s">
        <v>27</v>
      </c>
      <c r="AD378" s="37">
        <v>0</v>
      </c>
      <c r="AE378" s="37">
        <v>0</v>
      </c>
      <c r="AF378" s="37">
        <v>0</v>
      </c>
      <c r="AG378" s="37">
        <v>0</v>
      </c>
      <c r="AH378" s="38" t="s">
        <v>90</v>
      </c>
      <c r="AI378" s="37">
        <v>4</v>
      </c>
      <c r="AJ378" s="35"/>
      <c r="AK378" s="38" t="s">
        <v>186</v>
      </c>
      <c r="AL378" s="38">
        <f t="shared" si="22"/>
        <v>1</v>
      </c>
      <c r="AM378" s="38" t="s">
        <v>27</v>
      </c>
      <c r="AN378" s="38" t="s">
        <v>680</v>
      </c>
      <c r="AO378" s="37">
        <v>24</v>
      </c>
      <c r="AP378" s="38" t="s">
        <v>677</v>
      </c>
      <c r="AQ378" s="38" t="s">
        <v>711</v>
      </c>
      <c r="AR378" s="38" t="s">
        <v>27</v>
      </c>
      <c r="AS378" s="38" t="s">
        <v>686</v>
      </c>
      <c r="AT378" s="38" t="s">
        <v>27</v>
      </c>
      <c r="AU378" s="38" t="s">
        <v>27</v>
      </c>
      <c r="AV378" s="38" t="s">
        <v>27</v>
      </c>
      <c r="AX378" s="34" t="s">
        <v>748</v>
      </c>
      <c r="AY378" s="120">
        <v>7.6280000000000001</v>
      </c>
      <c r="AZ378" s="62">
        <v>8.0009999999999994</v>
      </c>
      <c r="BA378" s="50">
        <f t="shared" si="23"/>
        <v>0.95338082739657548</v>
      </c>
    </row>
    <row r="379" spans="1:87" ht="14.25" customHeight="1" x14ac:dyDescent="0.25">
      <c r="A379" s="37">
        <v>390</v>
      </c>
      <c r="B379" s="38" t="s">
        <v>78</v>
      </c>
      <c r="C379" s="38" t="s">
        <v>26</v>
      </c>
      <c r="D379" s="38" t="s">
        <v>44</v>
      </c>
      <c r="E379" s="38"/>
      <c r="F379" s="38" t="s">
        <v>45</v>
      </c>
      <c r="G379" s="37">
        <v>1</v>
      </c>
      <c r="H379" s="37">
        <v>8</v>
      </c>
      <c r="I379" s="38" t="s">
        <v>81</v>
      </c>
      <c r="J379" s="37">
        <v>9591241137</v>
      </c>
      <c r="K379" s="37">
        <v>61.615384615384599</v>
      </c>
      <c r="L379" s="37">
        <v>0.64247020585048797</v>
      </c>
      <c r="M379" s="37">
        <v>1</v>
      </c>
      <c r="N379" s="35"/>
      <c r="O379" s="39"/>
      <c r="P379" s="37">
        <v>1</v>
      </c>
      <c r="Q379" s="39"/>
      <c r="R379" s="40">
        <v>1</v>
      </c>
      <c r="S379" s="39"/>
      <c r="T379" s="40">
        <v>1</v>
      </c>
      <c r="U379" s="39"/>
      <c r="V379" s="39"/>
      <c r="W379" s="38" t="s">
        <v>27</v>
      </c>
      <c r="X379" s="39"/>
      <c r="Y379" s="39"/>
      <c r="Z379" s="38">
        <f t="shared" si="20"/>
        <v>4</v>
      </c>
      <c r="AA379" s="38">
        <f t="shared" si="21"/>
        <v>0</v>
      </c>
      <c r="AB379" s="38" t="s">
        <v>89</v>
      </c>
      <c r="AC379" s="38" t="s">
        <v>27</v>
      </c>
      <c r="AD379" s="37">
        <v>0</v>
      </c>
      <c r="AE379" s="37">
        <v>1</v>
      </c>
      <c r="AF379" s="37">
        <v>0</v>
      </c>
      <c r="AG379" s="37">
        <v>3</v>
      </c>
      <c r="AH379" s="38" t="s">
        <v>90</v>
      </c>
      <c r="AI379" s="37">
        <v>4</v>
      </c>
      <c r="AJ379" s="35"/>
      <c r="AK379" s="38" t="s">
        <v>245</v>
      </c>
      <c r="AL379" s="38">
        <f t="shared" si="22"/>
        <v>1</v>
      </c>
      <c r="AM379" s="38" t="s">
        <v>27</v>
      </c>
      <c r="AN379" s="38" t="s">
        <v>673</v>
      </c>
      <c r="AO379" s="37">
        <v>26</v>
      </c>
      <c r="AP379" s="38" t="s">
        <v>674</v>
      </c>
      <c r="AQ379" s="38" t="s">
        <v>675</v>
      </c>
      <c r="AR379" s="38" t="s">
        <v>27</v>
      </c>
      <c r="AS379" s="38" t="s">
        <v>676</v>
      </c>
      <c r="AT379" s="38" t="s">
        <v>27</v>
      </c>
      <c r="AU379" s="38" t="s">
        <v>27</v>
      </c>
      <c r="AV379" s="38" t="s">
        <v>27</v>
      </c>
      <c r="AX379" s="34" t="s">
        <v>748</v>
      </c>
      <c r="AY379" s="120">
        <v>7.492</v>
      </c>
      <c r="AZ379" s="62">
        <v>8.0050000000000008</v>
      </c>
      <c r="BA379" s="50">
        <f t="shared" si="23"/>
        <v>0.93591505309181755</v>
      </c>
    </row>
    <row r="380" spans="1:87" ht="14.25" customHeight="1" x14ac:dyDescent="0.25">
      <c r="A380" s="37">
        <v>439</v>
      </c>
      <c r="B380" s="38" t="s">
        <v>78</v>
      </c>
      <c r="C380" s="38" t="s">
        <v>26</v>
      </c>
      <c r="D380" s="38" t="s">
        <v>44</v>
      </c>
      <c r="E380" s="38"/>
      <c r="F380" s="38" t="s">
        <v>45</v>
      </c>
      <c r="G380" s="37">
        <v>1</v>
      </c>
      <c r="H380" s="37">
        <v>8</v>
      </c>
      <c r="I380" s="38" t="s">
        <v>150</v>
      </c>
      <c r="J380" s="37">
        <v>82135906</v>
      </c>
      <c r="K380" s="37">
        <v>31</v>
      </c>
      <c r="L380" s="37">
        <v>0.21126760563380301</v>
      </c>
      <c r="M380" s="37">
        <v>4</v>
      </c>
      <c r="N380" s="35"/>
      <c r="O380" s="35"/>
      <c r="P380" s="37">
        <v>7</v>
      </c>
      <c r="Q380" s="37">
        <v>3</v>
      </c>
      <c r="R380" s="40">
        <v>1</v>
      </c>
      <c r="S380" s="37">
        <v>3</v>
      </c>
      <c r="T380" s="40">
        <v>1</v>
      </c>
      <c r="U380" s="37">
        <v>1</v>
      </c>
      <c r="V380" s="37">
        <v>0.5</v>
      </c>
      <c r="W380" s="38" t="s">
        <v>682</v>
      </c>
      <c r="X380" s="37">
        <v>0.5</v>
      </c>
      <c r="Y380" s="37">
        <v>3</v>
      </c>
      <c r="Z380" s="38">
        <f t="shared" si="20"/>
        <v>24</v>
      </c>
      <c r="AA380" s="38">
        <f t="shared" si="21"/>
        <v>2</v>
      </c>
      <c r="AB380" s="38" t="s">
        <v>765</v>
      </c>
      <c r="AC380" s="38" t="s">
        <v>27</v>
      </c>
      <c r="AD380" s="37">
        <v>2</v>
      </c>
      <c r="AE380" s="37">
        <v>1</v>
      </c>
      <c r="AF380" s="37">
        <v>0</v>
      </c>
      <c r="AG380" s="37">
        <v>5</v>
      </c>
      <c r="AH380" s="38" t="s">
        <v>90</v>
      </c>
      <c r="AI380" s="37">
        <v>4</v>
      </c>
      <c r="AJ380" s="40">
        <v>1</v>
      </c>
      <c r="AK380" s="38" t="s">
        <v>247</v>
      </c>
      <c r="AL380" s="38">
        <f t="shared" si="22"/>
        <v>1</v>
      </c>
      <c r="AM380" s="38" t="s">
        <v>27</v>
      </c>
      <c r="AN380" s="38" t="s">
        <v>680</v>
      </c>
      <c r="AO380" s="37">
        <v>34</v>
      </c>
      <c r="AP380" s="38" t="s">
        <v>677</v>
      </c>
      <c r="AQ380" s="38" t="s">
        <v>712</v>
      </c>
      <c r="AR380" s="38" t="s">
        <v>27</v>
      </c>
      <c r="AS380" s="38" t="s">
        <v>713</v>
      </c>
      <c r="AT380" s="38" t="s">
        <v>27</v>
      </c>
      <c r="AU380" s="38" t="s">
        <v>27</v>
      </c>
      <c r="AV380" s="38" t="s">
        <v>27</v>
      </c>
      <c r="AX380" s="34" t="s">
        <v>746</v>
      </c>
      <c r="AY380" s="120">
        <v>6.899</v>
      </c>
      <c r="AZ380" s="62">
        <v>8.0030000000000001</v>
      </c>
      <c r="BA380" s="50">
        <f t="shared" si="23"/>
        <v>0.86205173060102458</v>
      </c>
    </row>
    <row r="381" spans="1:87" ht="14.25" customHeight="1" x14ac:dyDescent="0.25">
      <c r="A381" s="37">
        <v>455</v>
      </c>
      <c r="B381" s="38" t="s">
        <v>78</v>
      </c>
      <c r="C381" s="38" t="s">
        <v>28</v>
      </c>
      <c r="D381" s="38" t="s">
        <v>44</v>
      </c>
      <c r="E381" s="38"/>
      <c r="F381" s="38" t="s">
        <v>45</v>
      </c>
      <c r="G381" s="37">
        <v>1</v>
      </c>
      <c r="H381" s="37">
        <v>8</v>
      </c>
      <c r="I381" s="38" t="s">
        <v>152</v>
      </c>
      <c r="J381" s="37">
        <v>792288984</v>
      </c>
      <c r="K381" s="37">
        <v>23.272727272727298</v>
      </c>
      <c r="L381" s="37">
        <v>0.14090909090909101</v>
      </c>
      <c r="M381" s="37">
        <v>1</v>
      </c>
      <c r="N381" s="35"/>
      <c r="O381" s="35"/>
      <c r="P381" s="37">
        <v>5</v>
      </c>
      <c r="Q381" s="37">
        <v>3</v>
      </c>
      <c r="R381" s="40">
        <v>1</v>
      </c>
      <c r="S381" s="37">
        <v>3</v>
      </c>
      <c r="T381" s="40">
        <v>1</v>
      </c>
      <c r="U381" s="40">
        <v>2</v>
      </c>
      <c r="V381" s="37">
        <v>1.5</v>
      </c>
      <c r="W381" s="38" t="s">
        <v>27</v>
      </c>
      <c r="X381" s="37">
        <v>0.5</v>
      </c>
      <c r="Y381" s="37">
        <v>4</v>
      </c>
      <c r="Z381" s="38">
        <f t="shared" si="20"/>
        <v>22</v>
      </c>
      <c r="AA381" s="38">
        <f t="shared" si="21"/>
        <v>4</v>
      </c>
      <c r="AB381" s="38" t="s">
        <v>99</v>
      </c>
      <c r="AC381" s="38" t="s">
        <v>27</v>
      </c>
      <c r="AD381" s="37">
        <v>2</v>
      </c>
      <c r="AE381" s="37">
        <v>1</v>
      </c>
      <c r="AF381" s="37">
        <v>0</v>
      </c>
      <c r="AG381" s="37">
        <v>4</v>
      </c>
      <c r="AH381" s="38" t="s">
        <v>90</v>
      </c>
      <c r="AI381" s="37">
        <v>4</v>
      </c>
      <c r="AJ381" s="40">
        <v>1</v>
      </c>
      <c r="AK381" s="38" t="s">
        <v>248</v>
      </c>
      <c r="AL381" s="38">
        <f t="shared" si="22"/>
        <v>1</v>
      </c>
      <c r="AM381" s="38" t="s">
        <v>27</v>
      </c>
      <c r="AN381" s="38" t="s">
        <v>673</v>
      </c>
      <c r="AO381" s="37">
        <v>23</v>
      </c>
      <c r="AP381" s="38" t="s">
        <v>677</v>
      </c>
      <c r="AQ381" s="38" t="s">
        <v>714</v>
      </c>
      <c r="AR381" s="38" t="s">
        <v>695</v>
      </c>
      <c r="AS381" s="38" t="s">
        <v>27</v>
      </c>
      <c r="AT381" s="38" t="s">
        <v>27</v>
      </c>
      <c r="AU381" s="38" t="s">
        <v>27</v>
      </c>
      <c r="AV381" s="38" t="s">
        <v>710</v>
      </c>
      <c r="AX381" s="34" t="s">
        <v>747</v>
      </c>
      <c r="AY381">
        <v>3.669</v>
      </c>
      <c r="AZ381" s="62">
        <v>8.0090000000000003</v>
      </c>
      <c r="BA381" s="50">
        <f t="shared" si="23"/>
        <v>0.45810962666999622</v>
      </c>
    </row>
    <row r="382" spans="1:87" ht="14.25" customHeight="1" x14ac:dyDescent="0.25">
      <c r="A382" s="37">
        <v>471</v>
      </c>
      <c r="B382" s="38" t="s">
        <v>78</v>
      </c>
      <c r="C382" s="38" t="s">
        <v>26</v>
      </c>
      <c r="D382" s="38" t="s">
        <v>44</v>
      </c>
      <c r="E382" s="38"/>
      <c r="F382" s="38" t="s">
        <v>45</v>
      </c>
      <c r="G382" s="37">
        <v>1</v>
      </c>
      <c r="H382" s="37">
        <v>8</v>
      </c>
      <c r="I382" s="38" t="s">
        <v>154</v>
      </c>
      <c r="J382" s="37">
        <v>851786688</v>
      </c>
      <c r="K382" s="37">
        <v>31</v>
      </c>
      <c r="L382" s="37">
        <v>0.21126760563380301</v>
      </c>
      <c r="M382" s="47"/>
      <c r="N382" s="35"/>
      <c r="O382" s="35"/>
      <c r="P382" s="47"/>
      <c r="Q382" s="35"/>
      <c r="R382" s="35">
        <v>1</v>
      </c>
      <c r="S382" s="35"/>
      <c r="T382" s="35"/>
      <c r="U382" s="35"/>
      <c r="V382" s="35"/>
      <c r="W382" s="38" t="s">
        <v>27</v>
      </c>
      <c r="X382" s="35"/>
      <c r="Y382" s="35"/>
      <c r="Z382" s="38">
        <f t="shared" si="20"/>
        <v>1</v>
      </c>
      <c r="AA382" s="38">
        <f t="shared" si="21"/>
        <v>0</v>
      </c>
      <c r="AB382" s="38" t="s">
        <v>765</v>
      </c>
      <c r="AC382" s="38" t="s">
        <v>27</v>
      </c>
      <c r="AD382" s="37">
        <v>0</v>
      </c>
      <c r="AE382" s="37">
        <v>0</v>
      </c>
      <c r="AF382" s="37">
        <v>0</v>
      </c>
      <c r="AG382" s="37">
        <v>0</v>
      </c>
      <c r="AH382" s="38" t="s">
        <v>90</v>
      </c>
      <c r="AI382" s="37">
        <v>4</v>
      </c>
      <c r="AJ382" s="35"/>
      <c r="AK382" s="38" t="s">
        <v>179</v>
      </c>
      <c r="AL382" s="38">
        <f t="shared" si="22"/>
        <v>1</v>
      </c>
      <c r="AM382" s="38" t="s">
        <v>27</v>
      </c>
      <c r="AN382" s="38" t="s">
        <v>680</v>
      </c>
      <c r="AO382" s="37">
        <v>30</v>
      </c>
      <c r="AP382" s="38" t="s">
        <v>715</v>
      </c>
      <c r="AQ382" s="38" t="s">
        <v>716</v>
      </c>
      <c r="AR382" s="38" t="s">
        <v>27</v>
      </c>
      <c r="AS382" s="38" t="s">
        <v>717</v>
      </c>
      <c r="AT382" s="38" t="s">
        <v>692</v>
      </c>
      <c r="AU382" s="38" t="s">
        <v>695</v>
      </c>
      <c r="AV382" s="38" t="s">
        <v>27</v>
      </c>
      <c r="AX382" s="34" t="s">
        <v>748</v>
      </c>
      <c r="AY382">
        <v>3.6</v>
      </c>
      <c r="AZ382" s="62">
        <v>8.0039999999999996</v>
      </c>
      <c r="BA382" s="50">
        <f t="shared" si="23"/>
        <v>0.44977511244377816</v>
      </c>
    </row>
    <row r="383" spans="1:87" ht="14.25" customHeight="1" x14ac:dyDescent="0.25">
      <c r="A383" s="37">
        <v>476</v>
      </c>
      <c r="B383" s="38" t="s">
        <v>78</v>
      </c>
      <c r="C383" s="38" t="s">
        <v>28</v>
      </c>
      <c r="D383" s="38" t="s">
        <v>44</v>
      </c>
      <c r="E383" s="38"/>
      <c r="F383" s="38" t="s">
        <v>45</v>
      </c>
      <c r="G383" s="37">
        <v>1</v>
      </c>
      <c r="H383" s="37">
        <v>8</v>
      </c>
      <c r="I383" s="38" t="s">
        <v>158</v>
      </c>
      <c r="J383" s="37">
        <v>927618937</v>
      </c>
      <c r="K383" s="37">
        <v>23.272727272727298</v>
      </c>
      <c r="L383" s="37">
        <v>0.14090909090909101</v>
      </c>
      <c r="M383" s="37">
        <v>1</v>
      </c>
      <c r="N383" s="35"/>
      <c r="O383" s="35"/>
      <c r="P383" s="37">
        <v>2</v>
      </c>
      <c r="Q383" s="37">
        <v>1</v>
      </c>
      <c r="R383" s="40">
        <v>1</v>
      </c>
      <c r="S383" s="37">
        <v>1</v>
      </c>
      <c r="T383" s="40">
        <v>2</v>
      </c>
      <c r="U383" s="37">
        <v>1</v>
      </c>
      <c r="V383" s="40">
        <v>0.5</v>
      </c>
      <c r="W383" s="38" t="s">
        <v>27</v>
      </c>
      <c r="X383" s="40">
        <v>0.5</v>
      </c>
      <c r="Y383" s="37">
        <v>2</v>
      </c>
      <c r="Z383" s="38">
        <f t="shared" si="20"/>
        <v>12</v>
      </c>
      <c r="AA383" s="38">
        <f t="shared" si="21"/>
        <v>2</v>
      </c>
      <c r="AB383" s="38" t="s">
        <v>99</v>
      </c>
      <c r="AC383" s="38" t="s">
        <v>27</v>
      </c>
      <c r="AD383" s="37">
        <v>1</v>
      </c>
      <c r="AE383" s="37">
        <v>1</v>
      </c>
      <c r="AF383" s="37">
        <v>1</v>
      </c>
      <c r="AG383" s="37">
        <v>5</v>
      </c>
      <c r="AH383" s="38" t="s">
        <v>90</v>
      </c>
      <c r="AI383" s="37">
        <v>4</v>
      </c>
      <c r="AJ383" s="40">
        <v>1</v>
      </c>
      <c r="AK383" s="38" t="s">
        <v>249</v>
      </c>
      <c r="AL383" s="38">
        <f t="shared" si="22"/>
        <v>1</v>
      </c>
      <c r="AM383" s="38" t="s">
        <v>27</v>
      </c>
      <c r="AN383" s="38" t="s">
        <v>673</v>
      </c>
      <c r="AO383" s="37">
        <v>25</v>
      </c>
      <c r="AP383" s="38" t="s">
        <v>677</v>
      </c>
      <c r="AQ383" s="38" t="s">
        <v>721</v>
      </c>
      <c r="AR383" s="38" t="s">
        <v>27</v>
      </c>
      <c r="AS383" s="38" t="s">
        <v>686</v>
      </c>
      <c r="AT383" s="38" t="s">
        <v>27</v>
      </c>
      <c r="AU383" s="38" t="s">
        <v>27</v>
      </c>
      <c r="AV383" s="38" t="s">
        <v>27</v>
      </c>
      <c r="AX383" s="34" t="s">
        <v>747</v>
      </c>
      <c r="AY383">
        <v>5.1610000000000005</v>
      </c>
      <c r="AZ383" s="62">
        <v>13.164</v>
      </c>
      <c r="BA383" s="50">
        <f t="shared" si="23"/>
        <v>0.39205408690367671</v>
      </c>
    </row>
    <row r="384" spans="1:87" ht="14.25" customHeight="1" x14ac:dyDescent="0.25">
      <c r="A384" s="37">
        <v>492</v>
      </c>
      <c r="B384" s="38" t="s">
        <v>78</v>
      </c>
      <c r="C384" s="38" t="s">
        <v>26</v>
      </c>
      <c r="D384" s="38" t="s">
        <v>44</v>
      </c>
      <c r="E384" s="38"/>
      <c r="F384" s="38" t="s">
        <v>45</v>
      </c>
      <c r="G384" s="37">
        <v>1</v>
      </c>
      <c r="H384" s="37">
        <v>8</v>
      </c>
      <c r="I384" s="38" t="s">
        <v>161</v>
      </c>
      <c r="J384" s="37">
        <v>1015887</v>
      </c>
      <c r="K384" s="37">
        <v>31</v>
      </c>
      <c r="L384" s="37">
        <v>0.21126760563380301</v>
      </c>
      <c r="M384" s="39"/>
      <c r="N384" s="35"/>
      <c r="O384" s="39"/>
      <c r="P384" s="39"/>
      <c r="Q384" s="39"/>
      <c r="R384" s="35">
        <v>1</v>
      </c>
      <c r="S384" s="39"/>
      <c r="T384" s="35"/>
      <c r="U384" s="39"/>
      <c r="V384" s="39"/>
      <c r="W384" s="38" t="s">
        <v>27</v>
      </c>
      <c r="X384" s="39"/>
      <c r="Y384" s="39"/>
      <c r="Z384" s="38">
        <f t="shared" si="20"/>
        <v>1</v>
      </c>
      <c r="AA384" s="38">
        <f t="shared" si="21"/>
        <v>0</v>
      </c>
      <c r="AB384" s="38" t="s">
        <v>765</v>
      </c>
      <c r="AC384" s="38" t="s">
        <v>27</v>
      </c>
      <c r="AD384" s="37">
        <v>0</v>
      </c>
      <c r="AE384" s="37">
        <v>0</v>
      </c>
      <c r="AF384" s="37">
        <v>0</v>
      </c>
      <c r="AG384" s="37">
        <v>0</v>
      </c>
      <c r="AH384" s="38" t="s">
        <v>90</v>
      </c>
      <c r="AI384" s="37">
        <v>4</v>
      </c>
      <c r="AJ384" s="35"/>
      <c r="AK384" s="38" t="s">
        <v>100</v>
      </c>
      <c r="AL384" s="38">
        <f t="shared" si="22"/>
        <v>1</v>
      </c>
      <c r="AM384" s="38" t="s">
        <v>27</v>
      </c>
      <c r="AN384" s="38" t="s">
        <v>680</v>
      </c>
      <c r="AO384" s="37">
        <v>31</v>
      </c>
      <c r="AP384" s="38" t="s">
        <v>674</v>
      </c>
      <c r="AQ384" s="38" t="s">
        <v>722</v>
      </c>
      <c r="AR384" s="38" t="s">
        <v>27</v>
      </c>
      <c r="AS384" s="38" t="s">
        <v>723</v>
      </c>
      <c r="AT384" s="38" t="s">
        <v>27</v>
      </c>
      <c r="AU384" s="38" t="s">
        <v>27</v>
      </c>
      <c r="AV384" s="38" t="s">
        <v>27</v>
      </c>
      <c r="AX384" s="34" t="s">
        <v>747</v>
      </c>
      <c r="AY384">
        <v>4.7060000000000004</v>
      </c>
      <c r="AZ384" s="62">
        <v>41.468000000000004</v>
      </c>
      <c r="BA384" s="50">
        <f t="shared" si="23"/>
        <v>0.1134850969422205</v>
      </c>
    </row>
    <row r="385" spans="1:87" ht="14.25" customHeight="1" x14ac:dyDescent="0.25">
      <c r="A385" s="37">
        <v>517</v>
      </c>
      <c r="B385" s="38" t="s">
        <v>78</v>
      </c>
      <c r="C385" s="38" t="s">
        <v>28</v>
      </c>
      <c r="D385" s="38" t="s">
        <v>44</v>
      </c>
      <c r="E385" s="38"/>
      <c r="F385" s="38" t="s">
        <v>45</v>
      </c>
      <c r="G385" s="37">
        <v>1</v>
      </c>
      <c r="H385" s="37">
        <v>8</v>
      </c>
      <c r="I385" s="38" t="s">
        <v>169</v>
      </c>
      <c r="J385" s="37">
        <v>178114327</v>
      </c>
      <c r="K385" s="37">
        <v>23.272727272727298</v>
      </c>
      <c r="L385" s="37">
        <v>0.14090909090909101</v>
      </c>
      <c r="M385" s="39"/>
      <c r="N385" s="35"/>
      <c r="O385" s="35"/>
      <c r="P385" s="39"/>
      <c r="Q385" s="39"/>
      <c r="R385" s="35">
        <v>1</v>
      </c>
      <c r="S385" s="39"/>
      <c r="T385" s="35"/>
      <c r="U385" s="39"/>
      <c r="V385" s="39"/>
      <c r="W385" s="38" t="s">
        <v>27</v>
      </c>
      <c r="X385" s="39"/>
      <c r="Y385" s="39"/>
      <c r="Z385" s="38">
        <f t="shared" si="20"/>
        <v>1</v>
      </c>
      <c r="AA385" s="38">
        <f t="shared" si="21"/>
        <v>0</v>
      </c>
      <c r="AB385" s="38" t="s">
        <v>99</v>
      </c>
      <c r="AC385" s="38" t="s">
        <v>27</v>
      </c>
      <c r="AD385" s="37">
        <v>0</v>
      </c>
      <c r="AE385" s="37">
        <v>0</v>
      </c>
      <c r="AF385" s="37">
        <v>0</v>
      </c>
      <c r="AG385" s="37">
        <v>0</v>
      </c>
      <c r="AH385" s="38" t="s">
        <v>90</v>
      </c>
      <c r="AI385" s="37">
        <v>4</v>
      </c>
      <c r="AJ385" s="39"/>
      <c r="AK385" s="38" t="s">
        <v>100</v>
      </c>
      <c r="AL385" s="38">
        <f t="shared" si="22"/>
        <v>1</v>
      </c>
      <c r="AM385" s="38" t="s">
        <v>27</v>
      </c>
      <c r="AN385" s="38" t="s">
        <v>680</v>
      </c>
      <c r="AO385" s="37">
        <v>31</v>
      </c>
      <c r="AP385" s="38" t="s">
        <v>677</v>
      </c>
      <c r="AQ385" s="38" t="s">
        <v>694</v>
      </c>
      <c r="AR385" s="38" t="s">
        <v>27</v>
      </c>
      <c r="AS385" s="38" t="s">
        <v>27</v>
      </c>
      <c r="AT385" s="38" t="s">
        <v>692</v>
      </c>
      <c r="AU385" s="38" t="s">
        <v>27</v>
      </c>
      <c r="AV385" s="38" t="s">
        <v>27</v>
      </c>
      <c r="AX385" s="34" t="s">
        <v>746</v>
      </c>
      <c r="AY385">
        <v>3.2039999999999997</v>
      </c>
      <c r="AZ385" s="62">
        <v>4.492</v>
      </c>
      <c r="BA385" s="50">
        <f t="shared" si="23"/>
        <v>0.71326803205699019</v>
      </c>
    </row>
    <row r="386" spans="1:87" ht="14.25" customHeight="1" x14ac:dyDescent="0.25">
      <c r="A386" s="37">
        <v>533</v>
      </c>
      <c r="B386" s="38" t="s">
        <v>78</v>
      </c>
      <c r="C386" s="38" t="s">
        <v>28</v>
      </c>
      <c r="D386" s="38" t="s">
        <v>44</v>
      </c>
      <c r="E386" s="38"/>
      <c r="F386" s="38" t="s">
        <v>45</v>
      </c>
      <c r="G386" s="37">
        <v>1</v>
      </c>
      <c r="H386" s="37">
        <v>8</v>
      </c>
      <c r="I386" s="38" t="s">
        <v>171</v>
      </c>
      <c r="J386" s="37">
        <v>8518124088</v>
      </c>
      <c r="K386" s="37">
        <v>56.363636363636402</v>
      </c>
      <c r="L386" s="37">
        <v>0.55454545454545401</v>
      </c>
      <c r="M386" s="39"/>
      <c r="N386" s="35"/>
      <c r="O386" s="35"/>
      <c r="P386" s="39"/>
      <c r="Q386" s="39"/>
      <c r="R386" s="35">
        <v>1</v>
      </c>
      <c r="S386" s="39"/>
      <c r="T386" s="35"/>
      <c r="U386" s="39"/>
      <c r="V386" s="39"/>
      <c r="W386" s="38" t="s">
        <v>27</v>
      </c>
      <c r="X386" s="39"/>
      <c r="Y386" s="39"/>
      <c r="Z386" s="38">
        <f t="shared" ref="Z386:Z449" si="24">SUM(M386:Y386)</f>
        <v>1</v>
      </c>
      <c r="AA386" s="38">
        <f t="shared" ref="AA386:AA449" si="25">SUM(U386:X386)</f>
        <v>0</v>
      </c>
      <c r="AB386" s="38" t="s">
        <v>102</v>
      </c>
      <c r="AC386" s="38" t="s">
        <v>27</v>
      </c>
      <c r="AD386" s="37">
        <v>0</v>
      </c>
      <c r="AE386" s="37">
        <v>0</v>
      </c>
      <c r="AF386" s="37">
        <v>0</v>
      </c>
      <c r="AG386" s="37">
        <v>0</v>
      </c>
      <c r="AH386" s="38" t="s">
        <v>90</v>
      </c>
      <c r="AI386" s="37">
        <v>4</v>
      </c>
      <c r="AJ386" s="39"/>
      <c r="AK386" s="38" t="s">
        <v>252</v>
      </c>
      <c r="AL386" s="38">
        <f t="shared" ref="AL386:AL449" si="26">IF(OR(NOT(ISBLANK(V386)),NOT(ISBLANK(W386)),NOT(ISBLANK(X386)),NOT(ISBLANK(Y386)),AD386=2,AD386=3),1,0)</f>
        <v>1</v>
      </c>
      <c r="AM386" s="38" t="s">
        <v>27</v>
      </c>
      <c r="AN386" s="38" t="s">
        <v>680</v>
      </c>
      <c r="AO386" s="37">
        <v>25</v>
      </c>
      <c r="AP386" s="38" t="s">
        <v>677</v>
      </c>
      <c r="AQ386" s="38" t="s">
        <v>725</v>
      </c>
      <c r="AR386" s="38" t="s">
        <v>27</v>
      </c>
      <c r="AS386" s="38" t="s">
        <v>726</v>
      </c>
      <c r="AT386" s="38" t="s">
        <v>27</v>
      </c>
      <c r="AU386" s="38" t="s">
        <v>27</v>
      </c>
      <c r="AV386" s="38" t="s">
        <v>27</v>
      </c>
      <c r="AX386" s="34" t="s">
        <v>747</v>
      </c>
      <c r="AY386">
        <v>2.9169999999999998</v>
      </c>
      <c r="AZ386" s="62">
        <v>3.3890000000000002</v>
      </c>
      <c r="BA386" s="50">
        <f t="shared" si="23"/>
        <v>0.86072587784007071</v>
      </c>
    </row>
    <row r="387" spans="1:87" ht="14.25" customHeight="1" x14ac:dyDescent="0.25">
      <c r="A387" s="37">
        <v>28</v>
      </c>
      <c r="B387" s="38" t="s">
        <v>78</v>
      </c>
      <c r="C387" s="38" t="s">
        <v>28</v>
      </c>
      <c r="D387" s="38" t="s">
        <v>46</v>
      </c>
      <c r="E387" s="38"/>
      <c r="F387" s="38" t="s">
        <v>32</v>
      </c>
      <c r="G387" s="37">
        <v>98</v>
      </c>
      <c r="H387" s="37">
        <v>9</v>
      </c>
      <c r="I387" s="38" t="s">
        <v>98</v>
      </c>
      <c r="J387" s="37">
        <v>871611960</v>
      </c>
      <c r="K387" s="37">
        <v>0.5</v>
      </c>
      <c r="L387" s="37">
        <v>0.25</v>
      </c>
      <c r="M387" s="39"/>
      <c r="N387" s="35"/>
      <c r="O387" s="47"/>
      <c r="P387" s="39"/>
      <c r="Q387" s="39"/>
      <c r="R387" s="35">
        <v>1</v>
      </c>
      <c r="S387" s="39"/>
      <c r="T387" s="47"/>
      <c r="U387" s="39"/>
      <c r="V387" s="39"/>
      <c r="W387" s="38" t="s">
        <v>27</v>
      </c>
      <c r="X387" s="39"/>
      <c r="Y387" s="39"/>
      <c r="Z387" s="38">
        <f t="shared" si="24"/>
        <v>1</v>
      </c>
      <c r="AA387" s="38">
        <f t="shared" si="25"/>
        <v>0</v>
      </c>
      <c r="AB387" s="38" t="s">
        <v>102</v>
      </c>
      <c r="AC387" s="38" t="s">
        <v>257</v>
      </c>
      <c r="AD387" s="37">
        <v>0</v>
      </c>
      <c r="AE387" s="37">
        <v>0</v>
      </c>
      <c r="AF387" s="37">
        <v>0</v>
      </c>
      <c r="AG387" s="37">
        <v>0</v>
      </c>
      <c r="AH387" s="38" t="s">
        <v>258</v>
      </c>
      <c r="AI387" s="37">
        <v>9</v>
      </c>
      <c r="AJ387" s="35"/>
      <c r="AK387" s="38" t="s">
        <v>358</v>
      </c>
      <c r="AL387" s="38">
        <f t="shared" si="26"/>
        <v>1</v>
      </c>
      <c r="AM387" s="38" t="s">
        <v>27</v>
      </c>
      <c r="AN387" s="38" t="s">
        <v>673</v>
      </c>
      <c r="AO387" s="37">
        <v>28</v>
      </c>
      <c r="AP387" s="38" t="s">
        <v>677</v>
      </c>
      <c r="AQ387" s="38" t="s">
        <v>685</v>
      </c>
      <c r="AR387" s="38" t="s">
        <v>27</v>
      </c>
      <c r="AS387" s="38" t="s">
        <v>686</v>
      </c>
      <c r="AT387" s="38" t="s">
        <v>27</v>
      </c>
      <c r="AU387" s="38" t="s">
        <v>27</v>
      </c>
      <c r="AV387" s="38" t="s">
        <v>27</v>
      </c>
      <c r="AW387" s="50"/>
      <c r="AX387" s="34" t="s">
        <v>748</v>
      </c>
      <c r="AY387" s="120">
        <v>2.2649999999999997</v>
      </c>
      <c r="AZ387" s="62">
        <v>2.7770000000000001</v>
      </c>
      <c r="BA387" s="50">
        <f t="shared" ref="BA387:BA450" si="27">AY387/AZ387</f>
        <v>0.81562837594526449</v>
      </c>
      <c r="BB387" s="50"/>
      <c r="BC387" s="50"/>
      <c r="BD387" s="50"/>
      <c r="BE387" s="50"/>
      <c r="BF387" s="50"/>
      <c r="BG387" s="50"/>
      <c r="BH387" s="50"/>
      <c r="BI387" s="50"/>
      <c r="BJ387" s="50"/>
      <c r="BK387" s="50"/>
      <c r="BL387" s="50"/>
      <c r="BM387" s="50"/>
      <c r="BN387" s="50"/>
      <c r="BO387" s="50"/>
      <c r="BP387" s="50"/>
      <c r="BQ387" s="50"/>
      <c r="BR387" s="50"/>
      <c r="BS387" s="50"/>
      <c r="BT387" s="50"/>
      <c r="BU387" s="50"/>
      <c r="BV387" s="50"/>
      <c r="BW387" s="50"/>
      <c r="BX387" s="50"/>
      <c r="BY387" s="50"/>
      <c r="BZ387" s="50"/>
      <c r="CA387" s="50"/>
      <c r="CB387" s="50"/>
      <c r="CC387" s="50"/>
      <c r="CD387" s="50"/>
      <c r="CE387" s="50"/>
      <c r="CF387" s="50"/>
      <c r="CG387" s="50"/>
      <c r="CH387" s="50"/>
      <c r="CI387" s="50"/>
    </row>
    <row r="388" spans="1:87" ht="14.25" customHeight="1" x14ac:dyDescent="0.25">
      <c r="A388" s="37">
        <v>44</v>
      </c>
      <c r="B388" s="38" t="s">
        <v>78</v>
      </c>
      <c r="C388" s="38" t="s">
        <v>28</v>
      </c>
      <c r="D388" s="38" t="s">
        <v>46</v>
      </c>
      <c r="E388" s="38"/>
      <c r="F388" s="38" t="s">
        <v>32</v>
      </c>
      <c r="G388" s="37">
        <v>98</v>
      </c>
      <c r="H388" s="37">
        <v>9</v>
      </c>
      <c r="I388" s="38" t="s">
        <v>101</v>
      </c>
      <c r="J388" s="37">
        <v>17888851</v>
      </c>
      <c r="K388" s="37">
        <v>0.75</v>
      </c>
      <c r="L388" s="37">
        <v>0.375</v>
      </c>
      <c r="M388" s="40">
        <v>7</v>
      </c>
      <c r="N388" s="35"/>
      <c r="O388" s="40">
        <v>8</v>
      </c>
      <c r="P388" s="40">
        <v>12</v>
      </c>
      <c r="Q388" s="40">
        <v>5</v>
      </c>
      <c r="R388" s="40">
        <v>1</v>
      </c>
      <c r="S388" s="40">
        <v>5</v>
      </c>
      <c r="T388" s="40">
        <v>1</v>
      </c>
      <c r="U388" s="40">
        <v>1</v>
      </c>
      <c r="V388" s="40">
        <v>4.5</v>
      </c>
      <c r="W388" s="38" t="s">
        <v>27</v>
      </c>
      <c r="X388" s="40">
        <v>1.5</v>
      </c>
      <c r="Y388" s="40">
        <v>7</v>
      </c>
      <c r="Z388" s="38">
        <f t="shared" si="24"/>
        <v>53</v>
      </c>
      <c r="AA388" s="38">
        <f t="shared" si="25"/>
        <v>7</v>
      </c>
      <c r="AB388" s="38" t="s">
        <v>99</v>
      </c>
      <c r="AC388" s="38" t="s">
        <v>27</v>
      </c>
      <c r="AD388" s="37">
        <v>10</v>
      </c>
      <c r="AE388" s="37">
        <v>6</v>
      </c>
      <c r="AF388" s="37">
        <v>0</v>
      </c>
      <c r="AG388" s="37">
        <v>26</v>
      </c>
      <c r="AH388" s="38" t="s">
        <v>112</v>
      </c>
      <c r="AI388" s="37">
        <v>1</v>
      </c>
      <c r="AJ388" s="40">
        <v>1</v>
      </c>
      <c r="AK388" s="38" t="s">
        <v>359</v>
      </c>
      <c r="AL388" s="38">
        <f t="shared" si="26"/>
        <v>1</v>
      </c>
      <c r="AM388" s="38" t="s">
        <v>27</v>
      </c>
      <c r="AN388" s="38" t="s">
        <v>680</v>
      </c>
      <c r="AO388" s="37">
        <v>30</v>
      </c>
      <c r="AP388" s="38" t="s">
        <v>674</v>
      </c>
      <c r="AQ388" s="38" t="s">
        <v>687</v>
      </c>
      <c r="AR388" s="38" t="s">
        <v>27</v>
      </c>
      <c r="AS388" s="38" t="s">
        <v>688</v>
      </c>
      <c r="AT388" s="38" t="s">
        <v>27</v>
      </c>
      <c r="AU388" s="38" t="s">
        <v>27</v>
      </c>
      <c r="AV388" s="38" t="s">
        <v>27</v>
      </c>
      <c r="AW388" s="50"/>
      <c r="AX388" s="34" t="s">
        <v>748</v>
      </c>
      <c r="AY388" s="120">
        <v>8.4849999999999994</v>
      </c>
      <c r="AZ388" s="62">
        <v>9.0020000000000007</v>
      </c>
      <c r="BA388" s="50">
        <f t="shared" si="27"/>
        <v>0.94256831815152176</v>
      </c>
      <c r="BB388" s="50"/>
      <c r="BC388" s="50"/>
      <c r="BD388" s="50"/>
      <c r="BE388" s="50"/>
      <c r="BF388" s="50"/>
      <c r="BG388" s="50"/>
      <c r="BH388" s="50"/>
      <c r="BI388" s="50"/>
      <c r="BJ388" s="50"/>
      <c r="BK388" s="50"/>
      <c r="BL388" s="50"/>
      <c r="BM388" s="50"/>
      <c r="BN388" s="50"/>
      <c r="BO388" s="50"/>
      <c r="BP388" s="50"/>
      <c r="BQ388" s="50"/>
      <c r="BR388" s="50"/>
      <c r="BS388" s="50"/>
      <c r="BT388" s="50"/>
      <c r="BU388" s="50"/>
      <c r="BV388" s="50"/>
      <c r="BW388" s="50"/>
      <c r="BX388" s="50"/>
      <c r="BY388" s="50"/>
      <c r="BZ388" s="50"/>
      <c r="CA388" s="50"/>
      <c r="CB388" s="50"/>
      <c r="CC388" s="50"/>
      <c r="CD388" s="50"/>
      <c r="CE388" s="50"/>
      <c r="CF388" s="50"/>
      <c r="CG388" s="50"/>
      <c r="CH388" s="50"/>
      <c r="CI388" s="50"/>
    </row>
    <row r="389" spans="1:87" ht="14.25" customHeight="1" x14ac:dyDescent="0.25">
      <c r="A389" s="37">
        <v>60</v>
      </c>
      <c r="B389" s="38" t="s">
        <v>78</v>
      </c>
      <c r="C389" s="38" t="s">
        <v>28</v>
      </c>
      <c r="D389" s="38" t="s">
        <v>46</v>
      </c>
      <c r="E389" s="38"/>
      <c r="F389" s="38" t="s">
        <v>32</v>
      </c>
      <c r="G389" s="37">
        <v>98</v>
      </c>
      <c r="H389" s="37">
        <v>9</v>
      </c>
      <c r="I389" s="38" t="s">
        <v>104</v>
      </c>
      <c r="J389" s="37">
        <v>134766397</v>
      </c>
      <c r="K389" s="37">
        <v>0.5</v>
      </c>
      <c r="L389" s="37">
        <v>0.25</v>
      </c>
      <c r="M389" s="39"/>
      <c r="N389" s="35"/>
      <c r="O389" s="39"/>
      <c r="P389" s="39"/>
      <c r="Q389" s="39"/>
      <c r="R389" s="35">
        <v>1</v>
      </c>
      <c r="S389" s="39"/>
      <c r="T389" s="47"/>
      <c r="U389" s="39"/>
      <c r="V389" s="39"/>
      <c r="W389" s="38" t="s">
        <v>27</v>
      </c>
      <c r="X389" s="47"/>
      <c r="Y389" s="39"/>
      <c r="Z389" s="38">
        <f t="shared" si="24"/>
        <v>1</v>
      </c>
      <c r="AA389" s="38">
        <f t="shared" si="25"/>
        <v>0</v>
      </c>
      <c r="AB389" s="38" t="s">
        <v>102</v>
      </c>
      <c r="AC389" s="38" t="s">
        <v>27</v>
      </c>
      <c r="AD389" s="37">
        <v>0</v>
      </c>
      <c r="AE389" s="37">
        <v>0</v>
      </c>
      <c r="AF389" s="37">
        <v>0</v>
      </c>
      <c r="AG389" s="37">
        <v>0</v>
      </c>
      <c r="AH389" s="38" t="s">
        <v>258</v>
      </c>
      <c r="AI389" s="37">
        <v>9</v>
      </c>
      <c r="AJ389" s="47"/>
      <c r="AK389" s="38" t="s">
        <v>360</v>
      </c>
      <c r="AL389" s="38">
        <f t="shared" si="26"/>
        <v>1</v>
      </c>
      <c r="AM389" s="38" t="s">
        <v>27</v>
      </c>
      <c r="AN389" s="38" t="s">
        <v>673</v>
      </c>
      <c r="AO389" s="37">
        <v>20</v>
      </c>
      <c r="AP389" s="38" t="s">
        <v>674</v>
      </c>
      <c r="AQ389" s="38" t="s">
        <v>689</v>
      </c>
      <c r="AR389" s="38" t="s">
        <v>27</v>
      </c>
      <c r="AS389" s="38" t="s">
        <v>27</v>
      </c>
      <c r="AT389" s="38" t="s">
        <v>27</v>
      </c>
      <c r="AU389" s="38" t="s">
        <v>27</v>
      </c>
      <c r="AV389" s="38" t="s">
        <v>27</v>
      </c>
      <c r="AW389" s="50"/>
      <c r="AX389" s="34" t="s">
        <v>748</v>
      </c>
      <c r="AY389" s="120">
        <v>4.7769999999999992</v>
      </c>
      <c r="AZ389" s="62">
        <v>5.7309999999999999</v>
      </c>
      <c r="BA389" s="50">
        <f t="shared" si="27"/>
        <v>0.83353690455417895</v>
      </c>
      <c r="BB389" s="50"/>
      <c r="BC389" s="50"/>
      <c r="BD389" s="50"/>
      <c r="BE389" s="50"/>
      <c r="BF389" s="50"/>
      <c r="BG389" s="50"/>
      <c r="BH389" s="50"/>
      <c r="BI389" s="50"/>
      <c r="BJ389" s="50"/>
      <c r="BK389" s="50"/>
      <c r="BL389" s="50"/>
      <c r="BM389" s="50"/>
      <c r="BN389" s="50"/>
      <c r="BO389" s="50"/>
      <c r="BP389" s="50"/>
      <c r="BQ389" s="50"/>
      <c r="BR389" s="50"/>
      <c r="BS389" s="50"/>
      <c r="BT389" s="50"/>
      <c r="BU389" s="50"/>
      <c r="BV389" s="50"/>
      <c r="BW389" s="50"/>
      <c r="BX389" s="50"/>
      <c r="BY389" s="50"/>
      <c r="BZ389" s="50"/>
      <c r="CA389" s="50"/>
      <c r="CB389" s="50"/>
      <c r="CC389" s="50"/>
      <c r="CD389" s="50"/>
      <c r="CE389" s="50"/>
      <c r="CF389" s="50"/>
      <c r="CG389" s="50"/>
      <c r="CH389" s="50"/>
      <c r="CI389" s="50"/>
    </row>
    <row r="390" spans="1:87" ht="14.25" customHeight="1" x14ac:dyDescent="0.25">
      <c r="A390" s="37">
        <v>83</v>
      </c>
      <c r="B390" s="38" t="s">
        <v>78</v>
      </c>
      <c r="C390" s="38" t="s">
        <v>26</v>
      </c>
      <c r="D390" s="38" t="s">
        <v>46</v>
      </c>
      <c r="E390" s="38"/>
      <c r="F390" s="38" t="s">
        <v>32</v>
      </c>
      <c r="G390" s="37">
        <v>98</v>
      </c>
      <c r="H390" s="37">
        <v>9</v>
      </c>
      <c r="I390" s="38" t="s">
        <v>106</v>
      </c>
      <c r="J390" s="37">
        <v>90153375</v>
      </c>
      <c r="K390" s="37">
        <v>0.32142857142857101</v>
      </c>
      <c r="L390" s="37">
        <v>0.160714285714286</v>
      </c>
      <c r="M390" s="40">
        <v>6</v>
      </c>
      <c r="N390" s="35"/>
      <c r="O390" s="40">
        <v>6</v>
      </c>
      <c r="P390" s="40">
        <v>10</v>
      </c>
      <c r="Q390" s="40">
        <v>4</v>
      </c>
      <c r="R390" s="40">
        <v>1</v>
      </c>
      <c r="S390" s="40">
        <v>4</v>
      </c>
      <c r="T390" s="40">
        <v>1</v>
      </c>
      <c r="U390" s="40">
        <v>2</v>
      </c>
      <c r="V390" s="40">
        <v>3.5</v>
      </c>
      <c r="W390" s="38" t="s">
        <v>27</v>
      </c>
      <c r="X390" s="40">
        <v>0.5</v>
      </c>
      <c r="Y390" s="40">
        <v>6</v>
      </c>
      <c r="Z390" s="38">
        <f t="shared" si="24"/>
        <v>44</v>
      </c>
      <c r="AA390" s="38">
        <f t="shared" si="25"/>
        <v>6</v>
      </c>
      <c r="AB390" s="38" t="s">
        <v>765</v>
      </c>
      <c r="AC390" s="38" t="s">
        <v>27</v>
      </c>
      <c r="AD390" s="37">
        <v>7</v>
      </c>
      <c r="AE390" s="37">
        <v>11</v>
      </c>
      <c r="AF390" s="37">
        <v>1</v>
      </c>
      <c r="AG390" s="37">
        <v>28</v>
      </c>
      <c r="AH390" s="38" t="s">
        <v>262</v>
      </c>
      <c r="AI390" s="37">
        <v>3</v>
      </c>
      <c r="AJ390" s="40">
        <v>1</v>
      </c>
      <c r="AK390" s="38" t="s">
        <v>361</v>
      </c>
      <c r="AL390" s="38">
        <f t="shared" si="26"/>
        <v>1</v>
      </c>
      <c r="AM390" s="38" t="s">
        <v>27</v>
      </c>
      <c r="AN390" s="38" t="s">
        <v>673</v>
      </c>
      <c r="AO390" s="37">
        <v>18</v>
      </c>
      <c r="AP390" s="38" t="s">
        <v>677</v>
      </c>
      <c r="AQ390" s="38" t="s">
        <v>690</v>
      </c>
      <c r="AR390" s="38" t="s">
        <v>27</v>
      </c>
      <c r="AS390" s="38" t="s">
        <v>27</v>
      </c>
      <c r="AT390" s="38" t="s">
        <v>27</v>
      </c>
      <c r="AU390" s="38" t="s">
        <v>27</v>
      </c>
      <c r="AV390" s="38" t="s">
        <v>27</v>
      </c>
      <c r="AW390" s="50"/>
      <c r="AX390" s="34" t="s">
        <v>748</v>
      </c>
      <c r="AY390" s="120">
        <v>6.3529999999999998</v>
      </c>
      <c r="AZ390" s="62">
        <v>9.0009999999999994</v>
      </c>
      <c r="BA390" s="50">
        <f t="shared" si="27"/>
        <v>0.70581046550383297</v>
      </c>
      <c r="BB390" s="50"/>
      <c r="BC390" s="50"/>
      <c r="BD390" s="50"/>
      <c r="BE390" s="50"/>
      <c r="BF390" s="50"/>
      <c r="BG390" s="50"/>
      <c r="BH390" s="50"/>
      <c r="BI390" s="50"/>
      <c r="BJ390" s="50"/>
      <c r="BK390" s="50"/>
      <c r="BL390" s="50"/>
      <c r="BM390" s="50"/>
      <c r="BN390" s="50"/>
      <c r="BO390" s="50"/>
      <c r="BP390" s="50"/>
      <c r="BQ390" s="50"/>
      <c r="BR390" s="50"/>
      <c r="BS390" s="50"/>
      <c r="BT390" s="50"/>
      <c r="BU390" s="50"/>
      <c r="BV390" s="50"/>
      <c r="BW390" s="50"/>
      <c r="BX390" s="50"/>
      <c r="BY390" s="50"/>
      <c r="BZ390" s="50"/>
      <c r="CA390" s="50"/>
      <c r="CB390" s="50"/>
      <c r="CC390" s="50"/>
      <c r="CD390" s="50"/>
      <c r="CE390" s="50"/>
      <c r="CF390" s="50"/>
      <c r="CG390" s="50"/>
      <c r="CH390" s="50"/>
      <c r="CI390" s="50"/>
    </row>
    <row r="391" spans="1:87" ht="14.25" customHeight="1" x14ac:dyDescent="0.25">
      <c r="A391" s="37">
        <v>110</v>
      </c>
      <c r="B391" s="38" t="s">
        <v>78</v>
      </c>
      <c r="C391" s="38" t="s">
        <v>28</v>
      </c>
      <c r="D391" s="38" t="s">
        <v>46</v>
      </c>
      <c r="E391" s="38"/>
      <c r="F391" s="38" t="s">
        <v>32</v>
      </c>
      <c r="G391" s="37">
        <v>98</v>
      </c>
      <c r="H391" s="37">
        <v>9</v>
      </c>
      <c r="I391" s="38" t="s">
        <v>114</v>
      </c>
      <c r="J391" s="37">
        <v>17888853</v>
      </c>
      <c r="K391" s="37">
        <v>0.5</v>
      </c>
      <c r="L391" s="37">
        <v>0.25</v>
      </c>
      <c r="M391" s="47"/>
      <c r="N391" s="35"/>
      <c r="O391" s="35"/>
      <c r="P391" s="47"/>
      <c r="Q391" s="47"/>
      <c r="R391" s="35">
        <v>1</v>
      </c>
      <c r="S391" s="47"/>
      <c r="T391" s="47"/>
      <c r="U391" s="35"/>
      <c r="V391" s="35"/>
      <c r="W391" s="38" t="s">
        <v>27</v>
      </c>
      <c r="X391" s="35"/>
      <c r="Y391" s="35"/>
      <c r="Z391" s="38">
        <f t="shared" si="24"/>
        <v>1</v>
      </c>
      <c r="AA391" s="38">
        <f t="shared" si="25"/>
        <v>0</v>
      </c>
      <c r="AB391" s="38" t="s">
        <v>102</v>
      </c>
      <c r="AC391" s="38" t="s">
        <v>257</v>
      </c>
      <c r="AD391" s="37">
        <v>0</v>
      </c>
      <c r="AE391" s="37">
        <v>0</v>
      </c>
      <c r="AF391" s="37">
        <v>0</v>
      </c>
      <c r="AG391" s="37">
        <v>0</v>
      </c>
      <c r="AH391" s="38" t="s">
        <v>258</v>
      </c>
      <c r="AI391" s="37">
        <v>9</v>
      </c>
      <c r="AJ391" s="47"/>
      <c r="AK391" s="38" t="s">
        <v>91</v>
      </c>
      <c r="AL391" s="38">
        <f t="shared" si="26"/>
        <v>1</v>
      </c>
      <c r="AM391" s="38" t="s">
        <v>27</v>
      </c>
      <c r="AN391" s="38" t="s">
        <v>680</v>
      </c>
      <c r="AO391" s="37">
        <v>30</v>
      </c>
      <c r="AP391" s="38" t="s">
        <v>674</v>
      </c>
      <c r="AQ391" s="38" t="s">
        <v>687</v>
      </c>
      <c r="AR391" s="38" t="s">
        <v>27</v>
      </c>
      <c r="AS391" s="38" t="s">
        <v>688</v>
      </c>
      <c r="AT391" s="38" t="s">
        <v>27</v>
      </c>
      <c r="AU391" s="38" t="s">
        <v>27</v>
      </c>
      <c r="AV391" s="38" t="s">
        <v>27</v>
      </c>
      <c r="AW391" s="50"/>
      <c r="AX391" s="34" t="s">
        <v>747</v>
      </c>
      <c r="AY391" s="120">
        <v>1.169</v>
      </c>
      <c r="AZ391" s="62">
        <v>1.585</v>
      </c>
      <c r="BA391" s="50">
        <f t="shared" si="27"/>
        <v>0.73753943217665618</v>
      </c>
      <c r="BB391" s="50"/>
      <c r="BC391" s="50"/>
      <c r="BD391" s="50"/>
      <c r="BE391" s="50"/>
      <c r="BF391" s="50"/>
      <c r="BG391" s="50"/>
      <c r="BH391" s="50"/>
      <c r="BI391" s="50"/>
      <c r="BJ391" s="50"/>
      <c r="BK391" s="50"/>
      <c r="BL391" s="50"/>
      <c r="BM391" s="50"/>
      <c r="BN391" s="50"/>
      <c r="BO391" s="50"/>
      <c r="BP391" s="50"/>
      <c r="BQ391" s="50"/>
      <c r="BR391" s="50"/>
      <c r="BS391" s="50"/>
      <c r="BT391" s="50"/>
      <c r="BU391" s="50"/>
      <c r="BV391" s="50"/>
      <c r="BW391" s="50"/>
      <c r="BX391" s="50"/>
      <c r="BY391" s="50"/>
      <c r="BZ391" s="50"/>
      <c r="CA391" s="50"/>
      <c r="CB391" s="50"/>
      <c r="CC391" s="50"/>
      <c r="CD391" s="50"/>
      <c r="CE391" s="50"/>
      <c r="CF391" s="50"/>
      <c r="CG391" s="50"/>
      <c r="CH391" s="50"/>
      <c r="CI391" s="50"/>
    </row>
    <row r="392" spans="1:87" ht="14.25" customHeight="1" x14ac:dyDescent="0.25">
      <c r="A392" s="37">
        <v>157</v>
      </c>
      <c r="B392" s="38" t="s">
        <v>78</v>
      </c>
      <c r="C392" s="38" t="s">
        <v>26</v>
      </c>
      <c r="D392" s="38" t="s">
        <v>46</v>
      </c>
      <c r="E392" s="38"/>
      <c r="F392" s="38" t="s">
        <v>32</v>
      </c>
      <c r="G392" s="37">
        <v>98</v>
      </c>
      <c r="H392" s="37">
        <v>9</v>
      </c>
      <c r="I392" s="38" t="s">
        <v>121</v>
      </c>
      <c r="J392" s="37">
        <v>8870124178</v>
      </c>
      <c r="K392" s="37">
        <v>0.32142857142857101</v>
      </c>
      <c r="L392" s="37">
        <v>0.160714285714286</v>
      </c>
      <c r="M392" s="39"/>
      <c r="N392" s="35"/>
      <c r="O392" s="35"/>
      <c r="P392" s="39"/>
      <c r="Q392" s="39"/>
      <c r="R392" s="35">
        <v>1</v>
      </c>
      <c r="S392" s="39"/>
      <c r="T392" s="35"/>
      <c r="U392" s="39"/>
      <c r="V392" s="39"/>
      <c r="W392" s="38" t="s">
        <v>27</v>
      </c>
      <c r="X392" s="35"/>
      <c r="Y392" s="39"/>
      <c r="Z392" s="38">
        <f t="shared" si="24"/>
        <v>1</v>
      </c>
      <c r="AA392" s="38">
        <f t="shared" si="25"/>
        <v>0</v>
      </c>
      <c r="AB392" s="38" t="s">
        <v>765</v>
      </c>
      <c r="AC392" s="38" t="s">
        <v>27</v>
      </c>
      <c r="AD392" s="37">
        <v>0</v>
      </c>
      <c r="AE392" s="37">
        <v>0</v>
      </c>
      <c r="AF392" s="37">
        <v>0</v>
      </c>
      <c r="AG392" s="37">
        <v>0</v>
      </c>
      <c r="AH392" s="38" t="s">
        <v>258</v>
      </c>
      <c r="AI392" s="37">
        <v>9</v>
      </c>
      <c r="AJ392" s="35"/>
      <c r="AK392" s="38" t="s">
        <v>186</v>
      </c>
      <c r="AL392" s="38">
        <f t="shared" si="26"/>
        <v>1</v>
      </c>
      <c r="AM392" s="38" t="s">
        <v>27</v>
      </c>
      <c r="AN392" s="38" t="s">
        <v>673</v>
      </c>
      <c r="AO392" s="37">
        <v>21</v>
      </c>
      <c r="AP392" s="38" t="s">
        <v>677</v>
      </c>
      <c r="AQ392" s="38" t="s">
        <v>693</v>
      </c>
      <c r="AR392" s="38" t="s">
        <v>27</v>
      </c>
      <c r="AS392" s="38" t="s">
        <v>27</v>
      </c>
      <c r="AT392" s="38" t="s">
        <v>27</v>
      </c>
      <c r="AU392" s="38" t="s">
        <v>27</v>
      </c>
      <c r="AV392" s="38" t="s">
        <v>27</v>
      </c>
      <c r="AW392" s="50"/>
      <c r="AX392" s="34" t="s">
        <v>747</v>
      </c>
      <c r="AY392" s="120">
        <v>8.6010000000000009</v>
      </c>
      <c r="AZ392" s="62">
        <v>9.0120000000000005</v>
      </c>
      <c r="BA392" s="50">
        <f t="shared" si="27"/>
        <v>0.95439414114513987</v>
      </c>
      <c r="BB392" s="50"/>
      <c r="BC392" s="50"/>
      <c r="BD392" s="50"/>
      <c r="BE392" s="50"/>
      <c r="BF392" s="50"/>
      <c r="BG392" s="50"/>
      <c r="BH392" s="50"/>
      <c r="BI392" s="50"/>
      <c r="BJ392" s="50"/>
      <c r="BK392" s="50"/>
      <c r="BL392" s="50"/>
      <c r="BM392" s="50"/>
      <c r="BN392" s="50"/>
      <c r="BO392" s="50"/>
      <c r="BP392" s="50"/>
      <c r="BQ392" s="50"/>
      <c r="BR392" s="50"/>
      <c r="BS392" s="50"/>
      <c r="BT392" s="50"/>
      <c r="BU392" s="50"/>
      <c r="BV392" s="50"/>
      <c r="BW392" s="50"/>
      <c r="BX392" s="50"/>
      <c r="BY392" s="50"/>
      <c r="BZ392" s="50"/>
      <c r="CA392" s="50"/>
      <c r="CB392" s="50"/>
      <c r="CC392" s="50"/>
      <c r="CD392" s="50"/>
      <c r="CE392" s="50"/>
      <c r="CF392" s="50"/>
      <c r="CG392" s="50"/>
      <c r="CH392" s="50"/>
      <c r="CI392" s="50"/>
    </row>
    <row r="393" spans="1:87" ht="14.25" customHeight="1" x14ac:dyDescent="0.25">
      <c r="A393" s="37">
        <v>173</v>
      </c>
      <c r="B393" s="38" t="s">
        <v>78</v>
      </c>
      <c r="C393" s="38" t="s">
        <v>28</v>
      </c>
      <c r="D393" s="38" t="s">
        <v>46</v>
      </c>
      <c r="E393" s="38"/>
      <c r="F393" s="38" t="s">
        <v>32</v>
      </c>
      <c r="G393" s="37">
        <v>98</v>
      </c>
      <c r="H393" s="37">
        <v>9</v>
      </c>
      <c r="I393" s="38" t="s">
        <v>122</v>
      </c>
      <c r="J393" s="37">
        <v>10184154</v>
      </c>
      <c r="K393" s="37">
        <v>2</v>
      </c>
      <c r="L393" s="37">
        <v>1</v>
      </c>
      <c r="M393" s="39"/>
      <c r="N393" s="39"/>
      <c r="O393" s="39"/>
      <c r="P393" s="39"/>
      <c r="Q393" s="39"/>
      <c r="R393" s="47">
        <v>1</v>
      </c>
      <c r="S393" s="39"/>
      <c r="T393" s="47"/>
      <c r="U393" s="39"/>
      <c r="V393" s="39"/>
      <c r="W393" s="38" t="s">
        <v>27</v>
      </c>
      <c r="X393" s="39"/>
      <c r="Y393" s="39"/>
      <c r="Z393" s="38">
        <f t="shared" si="24"/>
        <v>1</v>
      </c>
      <c r="AA393" s="38">
        <f t="shared" si="25"/>
        <v>0</v>
      </c>
      <c r="AB393" s="38" t="s">
        <v>27</v>
      </c>
      <c r="AC393" s="38" t="s">
        <v>27</v>
      </c>
      <c r="AD393" s="37">
        <v>0</v>
      </c>
      <c r="AE393" s="37">
        <v>0</v>
      </c>
      <c r="AF393" s="37">
        <v>0</v>
      </c>
      <c r="AG393" s="37">
        <v>0</v>
      </c>
      <c r="AH393" s="38" t="s">
        <v>258</v>
      </c>
      <c r="AI393" s="37">
        <v>9</v>
      </c>
      <c r="AJ393" s="35"/>
      <c r="AK393" s="38" t="s">
        <v>305</v>
      </c>
      <c r="AL393" s="38">
        <f t="shared" si="26"/>
        <v>1</v>
      </c>
      <c r="AM393" s="38" t="s">
        <v>27</v>
      </c>
      <c r="AN393" s="38" t="s">
        <v>680</v>
      </c>
      <c r="AO393" s="37">
        <v>25</v>
      </c>
      <c r="AP393" s="38" t="s">
        <v>677</v>
      </c>
      <c r="AQ393" s="38" t="s">
        <v>694</v>
      </c>
      <c r="AR393" s="38" t="s">
        <v>27</v>
      </c>
      <c r="AS393" s="38" t="s">
        <v>27</v>
      </c>
      <c r="AT393" s="38" t="s">
        <v>692</v>
      </c>
      <c r="AU393" s="38" t="s">
        <v>27</v>
      </c>
      <c r="AV393" s="38" t="s">
        <v>27</v>
      </c>
      <c r="AW393" s="50"/>
      <c r="AX393" s="34" t="s">
        <v>746</v>
      </c>
      <c r="AY393" s="120">
        <v>1.8160000000000001</v>
      </c>
      <c r="AZ393" s="62">
        <v>18.391999999999999</v>
      </c>
      <c r="BA393" s="50">
        <f t="shared" si="27"/>
        <v>9.8738581992170518E-2</v>
      </c>
      <c r="BB393" s="50"/>
      <c r="BC393" s="50"/>
      <c r="BD393" s="50"/>
      <c r="BE393" s="50"/>
      <c r="BF393" s="50"/>
      <c r="BG393" s="50"/>
      <c r="BH393" s="50"/>
      <c r="BI393" s="50"/>
      <c r="BJ393" s="50"/>
      <c r="BK393" s="50"/>
      <c r="BL393" s="50"/>
      <c r="BM393" s="50"/>
      <c r="BN393" s="50"/>
      <c r="BO393" s="50"/>
      <c r="BP393" s="50"/>
      <c r="BQ393" s="50"/>
      <c r="BR393" s="50"/>
      <c r="BS393" s="50"/>
      <c r="BT393" s="50"/>
      <c r="BU393" s="50"/>
      <c r="BV393" s="50"/>
      <c r="BW393" s="50"/>
      <c r="BX393" s="50"/>
      <c r="BY393" s="50"/>
      <c r="BZ393" s="50"/>
      <c r="CA393" s="50"/>
      <c r="CB393" s="50"/>
      <c r="CC393" s="50"/>
      <c r="CD393" s="50"/>
      <c r="CE393" s="50"/>
      <c r="CF393" s="50"/>
      <c r="CG393" s="50"/>
      <c r="CH393" s="50"/>
      <c r="CI393" s="50"/>
    </row>
    <row r="394" spans="1:87" ht="14.25" customHeight="1" x14ac:dyDescent="0.25">
      <c r="A394" s="37">
        <v>189</v>
      </c>
      <c r="B394" s="38" t="s">
        <v>78</v>
      </c>
      <c r="C394" s="38" t="s">
        <v>26</v>
      </c>
      <c r="D394" s="38" t="s">
        <v>46</v>
      </c>
      <c r="E394" s="38"/>
      <c r="F394" s="38" t="s">
        <v>32</v>
      </c>
      <c r="G394" s="37">
        <v>98</v>
      </c>
      <c r="H394" s="37">
        <v>9</v>
      </c>
      <c r="I394" s="38" t="s">
        <v>124</v>
      </c>
      <c r="J394" s="37">
        <v>1391113645</v>
      </c>
      <c r="K394" s="37">
        <v>0.214285714285714</v>
      </c>
      <c r="L394" s="37">
        <v>0.107142857142857</v>
      </c>
      <c r="M394" s="35"/>
      <c r="N394" s="35"/>
      <c r="O394" s="35"/>
      <c r="P394" s="35"/>
      <c r="Q394" s="35"/>
      <c r="R394" s="35">
        <v>1</v>
      </c>
      <c r="S394" s="35"/>
      <c r="T394" s="35"/>
      <c r="U394" s="35"/>
      <c r="V394" s="35"/>
      <c r="W394" s="38" t="s">
        <v>27</v>
      </c>
      <c r="X394" s="35"/>
      <c r="Y394" s="35"/>
      <c r="Z394" s="38">
        <f t="shared" si="24"/>
        <v>1</v>
      </c>
      <c r="AA394" s="38">
        <f t="shared" si="25"/>
        <v>0</v>
      </c>
      <c r="AB394" s="38" t="s">
        <v>89</v>
      </c>
      <c r="AC394" s="38" t="s">
        <v>27</v>
      </c>
      <c r="AD394" s="37">
        <v>0</v>
      </c>
      <c r="AE394" s="37">
        <v>0</v>
      </c>
      <c r="AF394" s="37">
        <v>0</v>
      </c>
      <c r="AG394" s="37">
        <v>0</v>
      </c>
      <c r="AH394" s="38" t="s">
        <v>258</v>
      </c>
      <c r="AI394" s="37">
        <v>9</v>
      </c>
      <c r="AJ394" s="35"/>
      <c r="AK394" s="38" t="s">
        <v>365</v>
      </c>
      <c r="AL394" s="38">
        <f t="shared" si="26"/>
        <v>1</v>
      </c>
      <c r="AM394" s="38" t="s">
        <v>27</v>
      </c>
      <c r="AN394" s="38" t="s">
        <v>680</v>
      </c>
      <c r="AO394" s="37">
        <v>24</v>
      </c>
      <c r="AP394" s="38" t="s">
        <v>677</v>
      </c>
      <c r="AQ394" s="38" t="s">
        <v>691</v>
      </c>
      <c r="AR394" s="38" t="s">
        <v>695</v>
      </c>
      <c r="AS394" s="38" t="s">
        <v>27</v>
      </c>
      <c r="AT394" s="38" t="s">
        <v>692</v>
      </c>
      <c r="AU394" s="38" t="s">
        <v>695</v>
      </c>
      <c r="AV394" s="38" t="s">
        <v>27</v>
      </c>
      <c r="AW394" s="50"/>
      <c r="AX394" s="34" t="s">
        <v>747</v>
      </c>
      <c r="AY394" s="120">
        <v>7.9359999999999999</v>
      </c>
      <c r="AZ394" s="62">
        <v>8.8000000000000007</v>
      </c>
      <c r="BA394" s="50">
        <f t="shared" si="27"/>
        <v>0.90181818181818174</v>
      </c>
      <c r="BB394" s="50"/>
      <c r="BC394" s="50"/>
      <c r="BD394" s="50"/>
      <c r="BE394" s="50"/>
      <c r="BF394" s="50"/>
      <c r="BG394" s="50"/>
      <c r="BH394" s="50"/>
      <c r="BI394" s="50"/>
      <c r="BJ394" s="50"/>
      <c r="BK394" s="50"/>
      <c r="BL394" s="50"/>
      <c r="BM394" s="50"/>
      <c r="BN394" s="50"/>
      <c r="BO394" s="50"/>
      <c r="BP394" s="50"/>
      <c r="BQ394" s="50"/>
      <c r="BR394" s="50"/>
      <c r="BS394" s="50"/>
      <c r="BT394" s="50"/>
      <c r="BU394" s="50"/>
      <c r="BV394" s="50"/>
      <c r="BW394" s="50"/>
      <c r="BX394" s="50"/>
      <c r="BY394" s="50"/>
      <c r="BZ394" s="50"/>
      <c r="CA394" s="50"/>
      <c r="CB394" s="50"/>
      <c r="CC394" s="50"/>
      <c r="CD394" s="50"/>
      <c r="CE394" s="50"/>
      <c r="CF394" s="50"/>
      <c r="CG394" s="50"/>
      <c r="CH394" s="50"/>
      <c r="CI394" s="50"/>
    </row>
    <row r="395" spans="1:87" ht="14.25" customHeight="1" x14ac:dyDescent="0.25">
      <c r="A395" s="37">
        <v>205</v>
      </c>
      <c r="B395" s="38" t="s">
        <v>78</v>
      </c>
      <c r="C395" s="38" t="s">
        <v>26</v>
      </c>
      <c r="D395" s="38" t="s">
        <v>46</v>
      </c>
      <c r="E395" s="38"/>
      <c r="F395" s="38" t="s">
        <v>32</v>
      </c>
      <c r="G395" s="37">
        <v>98</v>
      </c>
      <c r="H395" s="37">
        <v>9</v>
      </c>
      <c r="I395" s="38" t="s">
        <v>126</v>
      </c>
      <c r="J395" s="37">
        <v>8916155192</v>
      </c>
      <c r="K395" s="37">
        <v>0.214285714285714</v>
      </c>
      <c r="L395" s="37">
        <v>0.107142857142857</v>
      </c>
      <c r="M395" s="35"/>
      <c r="N395" s="35"/>
      <c r="O395" s="35"/>
      <c r="P395" s="35"/>
      <c r="Q395" s="35"/>
      <c r="R395" s="35">
        <v>1</v>
      </c>
      <c r="S395" s="35"/>
      <c r="T395" s="35"/>
      <c r="U395" s="35"/>
      <c r="V395" s="35"/>
      <c r="W395" s="38" t="s">
        <v>27</v>
      </c>
      <c r="X395" s="35"/>
      <c r="Y395" s="35"/>
      <c r="Z395" s="38">
        <f t="shared" si="24"/>
        <v>1</v>
      </c>
      <c r="AA395" s="38">
        <f t="shared" si="25"/>
        <v>0</v>
      </c>
      <c r="AB395" s="38" t="s">
        <v>89</v>
      </c>
      <c r="AC395" s="38" t="s">
        <v>27</v>
      </c>
      <c r="AD395" s="37">
        <v>0</v>
      </c>
      <c r="AE395" s="37">
        <v>0</v>
      </c>
      <c r="AF395" s="37">
        <v>0</v>
      </c>
      <c r="AG395" s="37">
        <v>0</v>
      </c>
      <c r="AH395" s="38" t="s">
        <v>258</v>
      </c>
      <c r="AI395" s="37">
        <v>9</v>
      </c>
      <c r="AJ395" s="35"/>
      <c r="AK395" s="38" t="s">
        <v>91</v>
      </c>
      <c r="AL395" s="38">
        <f t="shared" si="26"/>
        <v>1</v>
      </c>
      <c r="AM395" s="38" t="s">
        <v>27</v>
      </c>
      <c r="AN395" s="38" t="s">
        <v>680</v>
      </c>
      <c r="AO395" s="37">
        <v>30</v>
      </c>
      <c r="AP395" s="38" t="s">
        <v>677</v>
      </c>
      <c r="AQ395" s="38" t="s">
        <v>697</v>
      </c>
      <c r="AR395" s="38" t="s">
        <v>27</v>
      </c>
      <c r="AS395" s="38" t="s">
        <v>27</v>
      </c>
      <c r="AT395" s="38" t="s">
        <v>27</v>
      </c>
      <c r="AU395" s="38" t="s">
        <v>27</v>
      </c>
      <c r="AV395" s="38" t="s">
        <v>27</v>
      </c>
      <c r="AW395" s="50"/>
      <c r="AX395" s="34" t="s">
        <v>747</v>
      </c>
      <c r="AY395" s="120">
        <v>3.7349999999999999</v>
      </c>
      <c r="AZ395" s="62">
        <v>7.0629999999999997</v>
      </c>
      <c r="BA395" s="50">
        <f t="shared" si="27"/>
        <v>0.52881211949596485</v>
      </c>
      <c r="BB395" s="50"/>
      <c r="BC395" s="50"/>
      <c r="BD395" s="50"/>
      <c r="BE395" s="50"/>
      <c r="BF395" s="50"/>
      <c r="BG395" s="50"/>
      <c r="BH395" s="50"/>
      <c r="BI395" s="50"/>
      <c r="BJ395" s="50"/>
      <c r="BK395" s="50"/>
      <c r="BL395" s="50"/>
      <c r="BM395" s="50"/>
      <c r="BN395" s="50"/>
      <c r="BO395" s="50"/>
      <c r="BP395" s="50"/>
      <c r="BQ395" s="50"/>
      <c r="BR395" s="50"/>
      <c r="BS395" s="50"/>
      <c r="BT395" s="50"/>
      <c r="BU395" s="50"/>
      <c r="BV395" s="50"/>
      <c r="BW395" s="50"/>
      <c r="BX395" s="50"/>
      <c r="BY395" s="50"/>
      <c r="BZ395" s="50"/>
      <c r="CA395" s="50"/>
      <c r="CB395" s="50"/>
      <c r="CC395" s="50"/>
      <c r="CD395" s="50"/>
      <c r="CE395" s="50"/>
      <c r="CF395" s="50"/>
      <c r="CG395" s="50"/>
      <c r="CH395" s="50"/>
      <c r="CI395" s="50"/>
    </row>
    <row r="396" spans="1:87" ht="14.25" customHeight="1" x14ac:dyDescent="0.25">
      <c r="A396" s="37">
        <v>221</v>
      </c>
      <c r="B396" s="38" t="s">
        <v>78</v>
      </c>
      <c r="C396" s="38" t="s">
        <v>26</v>
      </c>
      <c r="D396" s="38" t="s">
        <v>46</v>
      </c>
      <c r="E396" s="38"/>
      <c r="F396" s="38" t="s">
        <v>32</v>
      </c>
      <c r="G396" s="37">
        <v>98</v>
      </c>
      <c r="H396" s="37">
        <v>9</v>
      </c>
      <c r="I396" s="38" t="s">
        <v>128</v>
      </c>
      <c r="J396" s="37">
        <v>9591208203</v>
      </c>
      <c r="K396" s="37">
        <v>0.214285714285714</v>
      </c>
      <c r="L396" s="37">
        <v>0.107142857142857</v>
      </c>
      <c r="M396" s="35"/>
      <c r="N396" s="35"/>
      <c r="O396" s="35"/>
      <c r="P396" s="35"/>
      <c r="Q396" s="35"/>
      <c r="R396" s="35">
        <v>1</v>
      </c>
      <c r="S396" s="35"/>
      <c r="T396" s="35"/>
      <c r="U396" s="35"/>
      <c r="V396" s="35"/>
      <c r="W396" s="38" t="s">
        <v>27</v>
      </c>
      <c r="X396" s="35"/>
      <c r="Y396" s="35"/>
      <c r="Z396" s="38">
        <f t="shared" si="24"/>
        <v>1</v>
      </c>
      <c r="AA396" s="38">
        <f t="shared" si="25"/>
        <v>0</v>
      </c>
      <c r="AB396" s="38" t="s">
        <v>89</v>
      </c>
      <c r="AC396" s="38" t="s">
        <v>257</v>
      </c>
      <c r="AD396" s="37">
        <v>0</v>
      </c>
      <c r="AE396" s="37">
        <v>0</v>
      </c>
      <c r="AF396" s="37">
        <v>0</v>
      </c>
      <c r="AG396" s="37">
        <v>0</v>
      </c>
      <c r="AH396" s="38" t="s">
        <v>258</v>
      </c>
      <c r="AI396" s="37">
        <v>9</v>
      </c>
      <c r="AJ396" s="35"/>
      <c r="AK396" s="38" t="s">
        <v>91</v>
      </c>
      <c r="AL396" s="38">
        <f t="shared" si="26"/>
        <v>1</v>
      </c>
      <c r="AM396" s="38" t="s">
        <v>27</v>
      </c>
      <c r="AN396" s="38" t="s">
        <v>680</v>
      </c>
      <c r="AO396" s="37">
        <v>33</v>
      </c>
      <c r="AP396" s="38" t="s">
        <v>677</v>
      </c>
      <c r="AQ396" s="38" t="s">
        <v>698</v>
      </c>
      <c r="AR396" s="38" t="s">
        <v>27</v>
      </c>
      <c r="AS396" s="38" t="s">
        <v>699</v>
      </c>
      <c r="AT396" s="38" t="s">
        <v>27</v>
      </c>
      <c r="AU396" s="38" t="s">
        <v>27</v>
      </c>
      <c r="AV396" s="38" t="s">
        <v>696</v>
      </c>
      <c r="AW396" s="50"/>
      <c r="AX396" s="34" t="s">
        <v>747</v>
      </c>
      <c r="AY396" s="120">
        <v>0.54999999999999993</v>
      </c>
      <c r="AZ396" s="62">
        <v>1.329</v>
      </c>
      <c r="BA396" s="50">
        <f t="shared" si="27"/>
        <v>0.41384499623777271</v>
      </c>
      <c r="BB396" s="50"/>
      <c r="BC396" s="50"/>
      <c r="BD396" s="50"/>
      <c r="BE396" s="50"/>
      <c r="BF396" s="50"/>
      <c r="BG396" s="50"/>
      <c r="BH396" s="50"/>
      <c r="BI396" s="50"/>
      <c r="BJ396" s="50"/>
      <c r="BK396" s="50"/>
      <c r="BL396" s="50"/>
      <c r="BM396" s="50"/>
      <c r="BN396" s="50"/>
      <c r="BO396" s="50"/>
      <c r="BP396" s="50"/>
      <c r="BQ396" s="50"/>
      <c r="BR396" s="50"/>
      <c r="BS396" s="50"/>
      <c r="BT396" s="50"/>
      <c r="BU396" s="50"/>
      <c r="BV396" s="50"/>
      <c r="BW396" s="50"/>
      <c r="BX396" s="50"/>
      <c r="BY396" s="50"/>
      <c r="BZ396" s="50"/>
      <c r="CA396" s="50"/>
      <c r="CB396" s="50"/>
      <c r="CC396" s="50"/>
      <c r="CD396" s="50"/>
      <c r="CE396" s="50"/>
      <c r="CF396" s="50"/>
      <c r="CG396" s="50"/>
      <c r="CH396" s="50"/>
      <c r="CI396" s="50"/>
    </row>
    <row r="397" spans="1:87" ht="14.25" customHeight="1" x14ac:dyDescent="0.25">
      <c r="A397" s="37">
        <v>272</v>
      </c>
      <c r="B397" s="38" t="s">
        <v>78</v>
      </c>
      <c r="C397" s="38" t="s">
        <v>26</v>
      </c>
      <c r="D397" s="38" t="s">
        <v>46</v>
      </c>
      <c r="E397" s="38"/>
      <c r="F397" s="38" t="s">
        <v>32</v>
      </c>
      <c r="G397" s="37">
        <v>98</v>
      </c>
      <c r="H397" s="37">
        <v>9</v>
      </c>
      <c r="I397" s="38" t="s">
        <v>134</v>
      </c>
      <c r="J397" s="37">
        <v>828360120</v>
      </c>
      <c r="K397" s="37">
        <v>0.32142857142857101</v>
      </c>
      <c r="L397" s="37">
        <v>0.160714285714286</v>
      </c>
      <c r="M397" s="39"/>
      <c r="N397" s="35"/>
      <c r="O397" s="47"/>
      <c r="P397" s="39"/>
      <c r="Q397" s="39"/>
      <c r="R397" s="35">
        <v>1</v>
      </c>
      <c r="S397" s="39"/>
      <c r="T397" s="47"/>
      <c r="U397" s="39"/>
      <c r="V397" s="39"/>
      <c r="W397" s="38" t="s">
        <v>27</v>
      </c>
      <c r="X397" s="39"/>
      <c r="Y397" s="39"/>
      <c r="Z397" s="38">
        <f t="shared" si="24"/>
        <v>1</v>
      </c>
      <c r="AA397" s="38">
        <f t="shared" si="25"/>
        <v>0</v>
      </c>
      <c r="AB397" s="38" t="s">
        <v>765</v>
      </c>
      <c r="AC397" s="38" t="s">
        <v>27</v>
      </c>
      <c r="AD397" s="37">
        <v>0</v>
      </c>
      <c r="AE397" s="37">
        <v>0</v>
      </c>
      <c r="AF397" s="37">
        <v>0</v>
      </c>
      <c r="AG397" s="37">
        <v>0</v>
      </c>
      <c r="AH397" s="38" t="s">
        <v>258</v>
      </c>
      <c r="AI397" s="37">
        <v>9</v>
      </c>
      <c r="AJ397" s="35"/>
      <c r="AK397" s="38" t="s">
        <v>100</v>
      </c>
      <c r="AL397" s="38">
        <f t="shared" si="26"/>
        <v>1</v>
      </c>
      <c r="AM397" s="38" t="s">
        <v>27</v>
      </c>
      <c r="AN397" s="38" t="s">
        <v>673</v>
      </c>
      <c r="AO397" s="37">
        <v>26</v>
      </c>
      <c r="AP397" s="38" t="s">
        <v>674</v>
      </c>
      <c r="AQ397" s="38" t="s">
        <v>678</v>
      </c>
      <c r="AR397" s="38" t="s">
        <v>27</v>
      </c>
      <c r="AS397" s="38" t="s">
        <v>702</v>
      </c>
      <c r="AT397" s="38" t="s">
        <v>27</v>
      </c>
      <c r="AU397" s="38" t="s">
        <v>27</v>
      </c>
      <c r="AV397" s="38" t="s">
        <v>27</v>
      </c>
      <c r="AW397" s="50"/>
      <c r="AX397" s="34" t="s">
        <v>748</v>
      </c>
      <c r="AY397" s="120">
        <v>8.2349999999999994</v>
      </c>
      <c r="AZ397" s="62">
        <v>9.0009999999999994</v>
      </c>
      <c r="BA397" s="50">
        <f t="shared" si="27"/>
        <v>0.9148983446283746</v>
      </c>
      <c r="BB397" s="50"/>
      <c r="BC397" s="50"/>
      <c r="BD397" s="50"/>
      <c r="BE397" s="50"/>
      <c r="BF397" s="50"/>
      <c r="BG397" s="50"/>
      <c r="BH397" s="50"/>
      <c r="BI397" s="50"/>
      <c r="BJ397" s="50"/>
      <c r="BK397" s="50"/>
      <c r="BL397" s="50"/>
      <c r="BM397" s="50"/>
      <c r="BN397" s="50"/>
      <c r="BO397" s="50"/>
      <c r="BP397" s="50"/>
      <c r="BQ397" s="50"/>
      <c r="BR397" s="50"/>
      <c r="BS397" s="50"/>
      <c r="BT397" s="50"/>
      <c r="BU397" s="50"/>
      <c r="BV397" s="50"/>
      <c r="BW397" s="50"/>
      <c r="BX397" s="50"/>
      <c r="BY397" s="50"/>
      <c r="BZ397" s="50"/>
      <c r="CA397" s="50"/>
      <c r="CB397" s="50"/>
      <c r="CC397" s="50"/>
      <c r="CD397" s="50"/>
      <c r="CE397" s="50"/>
      <c r="CF397" s="50"/>
      <c r="CG397" s="50"/>
      <c r="CH397" s="50"/>
      <c r="CI397" s="50"/>
    </row>
    <row r="398" spans="1:87" ht="14.25" customHeight="1" x14ac:dyDescent="0.25">
      <c r="A398" s="37">
        <v>288</v>
      </c>
      <c r="B398" s="38" t="s">
        <v>78</v>
      </c>
      <c r="C398" s="38" t="s">
        <v>28</v>
      </c>
      <c r="D398" s="38" t="s">
        <v>46</v>
      </c>
      <c r="E398" s="38"/>
      <c r="F398" s="38" t="s">
        <v>32</v>
      </c>
      <c r="G398" s="37">
        <v>98</v>
      </c>
      <c r="H398" s="37">
        <v>9</v>
      </c>
      <c r="I398" s="38" t="s">
        <v>135</v>
      </c>
      <c r="J398" s="37">
        <v>7717685176</v>
      </c>
      <c r="K398" s="37">
        <v>0.75</v>
      </c>
      <c r="L398" s="37">
        <v>0.375</v>
      </c>
      <c r="M398" s="40">
        <v>1</v>
      </c>
      <c r="N398" s="35"/>
      <c r="O398" s="40">
        <v>2</v>
      </c>
      <c r="P398" s="40">
        <v>2</v>
      </c>
      <c r="Q398" s="40">
        <v>1</v>
      </c>
      <c r="R398" s="40">
        <v>1</v>
      </c>
      <c r="S398" s="40">
        <v>1</v>
      </c>
      <c r="T398" s="40">
        <v>1</v>
      </c>
      <c r="U398" s="40">
        <v>2</v>
      </c>
      <c r="V398" s="40">
        <v>0.5</v>
      </c>
      <c r="W398" s="38" t="s">
        <v>27</v>
      </c>
      <c r="X398" s="40">
        <v>0.5</v>
      </c>
      <c r="Y398" s="40">
        <v>3</v>
      </c>
      <c r="Z398" s="38">
        <f t="shared" si="24"/>
        <v>15</v>
      </c>
      <c r="AA398" s="38">
        <f t="shared" si="25"/>
        <v>3</v>
      </c>
      <c r="AB398" s="38" t="s">
        <v>99</v>
      </c>
      <c r="AC398" s="38" t="s">
        <v>27</v>
      </c>
      <c r="AD398" s="37">
        <v>2</v>
      </c>
      <c r="AE398" s="37">
        <v>1</v>
      </c>
      <c r="AF398" s="37">
        <v>0</v>
      </c>
      <c r="AG398" s="37">
        <v>6</v>
      </c>
      <c r="AH398" s="38" t="s">
        <v>274</v>
      </c>
      <c r="AI398" s="37">
        <v>7</v>
      </c>
      <c r="AJ398" s="35"/>
      <c r="AK398" s="38" t="s">
        <v>368</v>
      </c>
      <c r="AL398" s="38">
        <f t="shared" si="26"/>
        <v>1</v>
      </c>
      <c r="AM398" s="38" t="s">
        <v>27</v>
      </c>
      <c r="AN398" s="38" t="s">
        <v>680</v>
      </c>
      <c r="AO398" s="37">
        <v>24</v>
      </c>
      <c r="AP398" s="38" t="s">
        <v>677</v>
      </c>
      <c r="AQ398" s="38" t="s">
        <v>691</v>
      </c>
      <c r="AR398" s="38" t="s">
        <v>27</v>
      </c>
      <c r="AS398" s="38" t="s">
        <v>27</v>
      </c>
      <c r="AT398" s="38" t="s">
        <v>27</v>
      </c>
      <c r="AU398" s="38" t="s">
        <v>27</v>
      </c>
      <c r="AV398" s="38" t="s">
        <v>27</v>
      </c>
      <c r="AW398" s="50"/>
      <c r="AX398" s="34" t="s">
        <v>746</v>
      </c>
      <c r="AY398" s="120">
        <v>3.6120000000000001</v>
      </c>
      <c r="AZ398" s="62">
        <v>4.0040000000000004</v>
      </c>
      <c r="BA398" s="50">
        <f t="shared" si="27"/>
        <v>0.90209790209790197</v>
      </c>
      <c r="BB398" s="50"/>
      <c r="BC398" s="50"/>
      <c r="BD398" s="50"/>
      <c r="BE398" s="50"/>
      <c r="BF398" s="50"/>
      <c r="BG398" s="50"/>
      <c r="BH398" s="50"/>
      <c r="BI398" s="50"/>
      <c r="BJ398" s="50"/>
      <c r="BK398" s="50"/>
      <c r="BL398" s="50"/>
      <c r="BM398" s="50"/>
      <c r="BN398" s="50"/>
      <c r="BO398" s="50"/>
      <c r="BP398" s="50"/>
      <c r="BQ398" s="50"/>
      <c r="BR398" s="50"/>
      <c r="BS398" s="50"/>
      <c r="BT398" s="50"/>
      <c r="BU398" s="50"/>
      <c r="BV398" s="50"/>
      <c r="BW398" s="50"/>
      <c r="BX398" s="50"/>
      <c r="BY398" s="50"/>
      <c r="BZ398" s="50"/>
      <c r="CA398" s="50"/>
      <c r="CB398" s="50"/>
      <c r="CC398" s="50"/>
      <c r="CD398" s="50"/>
      <c r="CE398" s="50"/>
      <c r="CF398" s="50"/>
      <c r="CG398" s="50"/>
      <c r="CH398" s="50"/>
      <c r="CI398" s="50"/>
    </row>
    <row r="399" spans="1:87" ht="14.25" customHeight="1" x14ac:dyDescent="0.25">
      <c r="A399" s="37">
        <v>309</v>
      </c>
      <c r="B399" s="38" t="s">
        <v>78</v>
      </c>
      <c r="C399" s="38" t="s">
        <v>28</v>
      </c>
      <c r="D399" s="38" t="s">
        <v>46</v>
      </c>
      <c r="E399" s="38"/>
      <c r="F399" s="38" t="s">
        <v>32</v>
      </c>
      <c r="G399" s="37">
        <v>98</v>
      </c>
      <c r="H399" s="37">
        <v>9</v>
      </c>
      <c r="I399" s="38" t="s">
        <v>140</v>
      </c>
      <c r="J399" s="37">
        <v>79247246103</v>
      </c>
      <c r="K399" s="37">
        <v>0.5</v>
      </c>
      <c r="L399" s="37">
        <v>0.25</v>
      </c>
      <c r="M399" s="40">
        <v>5</v>
      </c>
      <c r="N399" s="35"/>
      <c r="O399" s="47"/>
      <c r="P399" s="40">
        <v>10</v>
      </c>
      <c r="Q399" s="40">
        <v>5</v>
      </c>
      <c r="R399" s="40">
        <v>1</v>
      </c>
      <c r="S399" s="40">
        <v>5</v>
      </c>
      <c r="T399" s="40">
        <v>1</v>
      </c>
      <c r="U399" s="40">
        <v>1</v>
      </c>
      <c r="V399" s="40">
        <v>2</v>
      </c>
      <c r="W399" s="38" t="s">
        <v>27</v>
      </c>
      <c r="X399" s="40">
        <v>2</v>
      </c>
      <c r="Y399" s="40">
        <v>5</v>
      </c>
      <c r="Z399" s="38">
        <f t="shared" si="24"/>
        <v>37</v>
      </c>
      <c r="AA399" s="38">
        <f t="shared" si="25"/>
        <v>5</v>
      </c>
      <c r="AB399" s="38" t="s">
        <v>102</v>
      </c>
      <c r="AC399" s="38" t="s">
        <v>27</v>
      </c>
      <c r="AD399" s="37">
        <v>2</v>
      </c>
      <c r="AE399" s="37">
        <v>3</v>
      </c>
      <c r="AF399" s="37">
        <v>0</v>
      </c>
      <c r="AG399" s="37">
        <v>6</v>
      </c>
      <c r="AH399" s="38" t="s">
        <v>258</v>
      </c>
      <c r="AI399" s="37">
        <v>9</v>
      </c>
      <c r="AJ399" s="35"/>
      <c r="AK399" s="38" t="s">
        <v>369</v>
      </c>
      <c r="AL399" s="38">
        <f t="shared" si="26"/>
        <v>1</v>
      </c>
      <c r="AM399" s="38" t="s">
        <v>27</v>
      </c>
      <c r="AN399" s="38" t="s">
        <v>673</v>
      </c>
      <c r="AO399" s="37">
        <v>18</v>
      </c>
      <c r="AP399" s="38" t="s">
        <v>674</v>
      </c>
      <c r="AQ399" s="38" t="s">
        <v>705</v>
      </c>
      <c r="AR399" s="38" t="s">
        <v>27</v>
      </c>
      <c r="AS399" s="38" t="s">
        <v>686</v>
      </c>
      <c r="AT399" s="38" t="s">
        <v>27</v>
      </c>
      <c r="AU399" s="38" t="s">
        <v>27</v>
      </c>
      <c r="AV399" s="38" t="s">
        <v>27</v>
      </c>
      <c r="AW399" s="50"/>
      <c r="AX399" s="34" t="s">
        <v>747</v>
      </c>
      <c r="AY399" s="120">
        <v>5.9539999999999997</v>
      </c>
      <c r="AZ399" s="62">
        <v>6.5739999999999998</v>
      </c>
      <c r="BA399" s="50">
        <f t="shared" si="27"/>
        <v>0.90568907818679645</v>
      </c>
      <c r="BB399" s="50"/>
      <c r="BC399" s="50"/>
      <c r="BD399" s="50"/>
      <c r="BE399" s="50"/>
      <c r="BF399" s="50"/>
      <c r="BG399" s="50"/>
      <c r="BH399" s="50"/>
      <c r="BI399" s="50"/>
      <c r="BJ399" s="50"/>
      <c r="BK399" s="50"/>
      <c r="BL399" s="50"/>
      <c r="BM399" s="50"/>
      <c r="BN399" s="50"/>
      <c r="BO399" s="50"/>
      <c r="BP399" s="50"/>
      <c r="BQ399" s="50"/>
      <c r="BR399" s="50"/>
      <c r="BS399" s="50"/>
      <c r="BT399" s="50"/>
      <c r="BU399" s="50"/>
      <c r="BV399" s="50"/>
      <c r="BW399" s="50"/>
      <c r="BX399" s="50"/>
      <c r="BY399" s="50"/>
      <c r="BZ399" s="50"/>
      <c r="CA399" s="50"/>
      <c r="CB399" s="50"/>
      <c r="CC399" s="50"/>
      <c r="CD399" s="50"/>
      <c r="CE399" s="50"/>
      <c r="CF399" s="50"/>
      <c r="CG399" s="50"/>
      <c r="CH399" s="50"/>
      <c r="CI399" s="50"/>
    </row>
    <row r="400" spans="1:87" ht="14.25" customHeight="1" x14ac:dyDescent="0.25">
      <c r="A400" s="37">
        <v>325</v>
      </c>
      <c r="B400" s="38" t="s">
        <v>78</v>
      </c>
      <c r="C400" s="38" t="s">
        <v>26</v>
      </c>
      <c r="D400" s="38" t="s">
        <v>46</v>
      </c>
      <c r="E400" s="38"/>
      <c r="F400" s="38" t="s">
        <v>32</v>
      </c>
      <c r="G400" s="37">
        <v>98</v>
      </c>
      <c r="H400" s="37">
        <v>9</v>
      </c>
      <c r="I400" s="38" t="s">
        <v>142</v>
      </c>
      <c r="J400" s="37">
        <v>8282194225</v>
      </c>
      <c r="K400" s="37">
        <v>0.32142857142857101</v>
      </c>
      <c r="L400" s="37">
        <v>0.160714285714286</v>
      </c>
      <c r="M400" s="37">
        <v>7</v>
      </c>
      <c r="N400" s="35"/>
      <c r="O400" s="47"/>
      <c r="P400" s="37">
        <v>16</v>
      </c>
      <c r="Q400" s="37">
        <v>9</v>
      </c>
      <c r="R400" s="40">
        <v>1</v>
      </c>
      <c r="S400" s="37">
        <v>9</v>
      </c>
      <c r="T400" s="40">
        <v>1</v>
      </c>
      <c r="U400" s="40">
        <v>1</v>
      </c>
      <c r="V400" s="37">
        <v>2</v>
      </c>
      <c r="W400" s="38" t="s">
        <v>27</v>
      </c>
      <c r="X400" s="37">
        <v>1</v>
      </c>
      <c r="Y400" s="37">
        <v>4</v>
      </c>
      <c r="Z400" s="38">
        <f t="shared" si="24"/>
        <v>51</v>
      </c>
      <c r="AA400" s="38">
        <f t="shared" si="25"/>
        <v>4</v>
      </c>
      <c r="AB400" s="38" t="s">
        <v>765</v>
      </c>
      <c r="AC400" s="38" t="s">
        <v>27</v>
      </c>
      <c r="AD400" s="37">
        <v>4</v>
      </c>
      <c r="AE400" s="37">
        <v>2</v>
      </c>
      <c r="AF400" s="37">
        <v>0</v>
      </c>
      <c r="AG400" s="37">
        <v>8</v>
      </c>
      <c r="AH400" s="38" t="s">
        <v>258</v>
      </c>
      <c r="AI400" s="37">
        <v>9</v>
      </c>
      <c r="AJ400" s="47"/>
      <c r="AK400" s="38" t="s">
        <v>370</v>
      </c>
      <c r="AL400" s="38">
        <f t="shared" si="26"/>
        <v>1</v>
      </c>
      <c r="AM400" s="38" t="s">
        <v>27</v>
      </c>
      <c r="AN400" s="38" t="s">
        <v>680</v>
      </c>
      <c r="AO400" s="37">
        <v>27</v>
      </c>
      <c r="AP400" s="38" t="s">
        <v>677</v>
      </c>
      <c r="AQ400" s="38" t="s">
        <v>691</v>
      </c>
      <c r="AR400" s="38" t="s">
        <v>695</v>
      </c>
      <c r="AS400" s="38" t="s">
        <v>27</v>
      </c>
      <c r="AT400" s="38" t="s">
        <v>692</v>
      </c>
      <c r="AU400" s="38" t="s">
        <v>27</v>
      </c>
      <c r="AV400" s="38" t="s">
        <v>27</v>
      </c>
      <c r="AW400" s="50"/>
      <c r="AX400" s="34" t="s">
        <v>747</v>
      </c>
      <c r="AY400" s="120">
        <v>8.3280000000000012</v>
      </c>
      <c r="AZ400" s="62">
        <v>9.01</v>
      </c>
      <c r="BA400" s="50">
        <f t="shared" si="27"/>
        <v>0.9243063263041067</v>
      </c>
      <c r="BB400" s="50"/>
      <c r="BC400" s="50"/>
      <c r="BD400" s="50"/>
      <c r="BE400" s="50"/>
      <c r="BF400" s="50"/>
      <c r="BG400" s="50"/>
      <c r="BH400" s="50"/>
      <c r="BI400" s="50"/>
      <c r="BJ400" s="50"/>
      <c r="BK400" s="50"/>
      <c r="BL400" s="50"/>
      <c r="BM400" s="50"/>
      <c r="BN400" s="50"/>
      <c r="BO400" s="50"/>
      <c r="BP400" s="50"/>
      <c r="BQ400" s="50"/>
      <c r="BR400" s="50"/>
      <c r="BS400" s="50"/>
      <c r="BT400" s="50"/>
      <c r="BU400" s="50"/>
      <c r="BV400" s="50"/>
      <c r="BW400" s="50"/>
      <c r="BX400" s="50"/>
      <c r="BY400" s="50"/>
      <c r="BZ400" s="50"/>
      <c r="CA400" s="50"/>
      <c r="CB400" s="50"/>
      <c r="CC400" s="50"/>
      <c r="CD400" s="50"/>
      <c r="CE400" s="50"/>
      <c r="CF400" s="50"/>
      <c r="CG400" s="50"/>
      <c r="CH400" s="50"/>
      <c r="CI400" s="50"/>
    </row>
    <row r="401" spans="1:87" ht="14.25" customHeight="1" x14ac:dyDescent="0.25">
      <c r="A401" s="37">
        <v>346</v>
      </c>
      <c r="B401" s="38" t="s">
        <v>78</v>
      </c>
      <c r="C401" s="38" t="s">
        <v>28</v>
      </c>
      <c r="D401" s="38" t="s">
        <v>46</v>
      </c>
      <c r="E401" s="38"/>
      <c r="F401" s="38" t="s">
        <v>32</v>
      </c>
      <c r="G401" s="37">
        <v>98</v>
      </c>
      <c r="H401" s="37">
        <v>9</v>
      </c>
      <c r="I401" s="38" t="s">
        <v>146</v>
      </c>
      <c r="J401" s="37">
        <v>94222252116</v>
      </c>
      <c r="K401" s="37">
        <v>0.75</v>
      </c>
      <c r="L401" s="37">
        <v>0.375</v>
      </c>
      <c r="M401" s="35"/>
      <c r="N401" s="35"/>
      <c r="O401" s="35"/>
      <c r="P401" s="35"/>
      <c r="Q401" s="35"/>
      <c r="R401" s="35">
        <v>1</v>
      </c>
      <c r="S401" s="35"/>
      <c r="T401" s="35"/>
      <c r="U401" s="35"/>
      <c r="V401" s="35"/>
      <c r="W401" s="38" t="s">
        <v>27</v>
      </c>
      <c r="X401" s="35"/>
      <c r="Y401" s="35"/>
      <c r="Z401" s="38">
        <f t="shared" si="24"/>
        <v>1</v>
      </c>
      <c r="AA401" s="38">
        <f t="shared" si="25"/>
        <v>0</v>
      </c>
      <c r="AB401" s="38" t="s">
        <v>99</v>
      </c>
      <c r="AC401" s="38" t="s">
        <v>27</v>
      </c>
      <c r="AD401" s="37">
        <v>0</v>
      </c>
      <c r="AE401" s="37">
        <v>0</v>
      </c>
      <c r="AF401" s="37">
        <v>0</v>
      </c>
      <c r="AG401" s="37">
        <v>0</v>
      </c>
      <c r="AH401" s="38" t="s">
        <v>258</v>
      </c>
      <c r="AI401" s="37">
        <v>9</v>
      </c>
      <c r="AJ401" s="35"/>
      <c r="AK401" s="38" t="s">
        <v>371</v>
      </c>
      <c r="AL401" s="38">
        <f t="shared" si="26"/>
        <v>1</v>
      </c>
      <c r="AM401" s="38" t="s">
        <v>27</v>
      </c>
      <c r="AN401" s="38" t="s">
        <v>680</v>
      </c>
      <c r="AO401" s="37">
        <v>36</v>
      </c>
      <c r="AP401" s="38" t="s">
        <v>677</v>
      </c>
      <c r="AQ401" s="38" t="s">
        <v>707</v>
      </c>
      <c r="AR401" s="38" t="s">
        <v>27</v>
      </c>
      <c r="AS401" s="38" t="s">
        <v>708</v>
      </c>
      <c r="AT401" s="38" t="s">
        <v>27</v>
      </c>
      <c r="AU401" s="38" t="s">
        <v>27</v>
      </c>
      <c r="AV401" s="38" t="s">
        <v>27</v>
      </c>
      <c r="AW401" s="50"/>
      <c r="AX401" s="34" t="s">
        <v>748</v>
      </c>
      <c r="AY401" s="120">
        <v>1.2989999999999999</v>
      </c>
      <c r="AZ401" s="62">
        <v>5.9489999999999998</v>
      </c>
      <c r="BA401" s="50">
        <f t="shared" si="27"/>
        <v>0.2183560262228946</v>
      </c>
      <c r="BB401" s="50"/>
      <c r="BC401" s="50"/>
      <c r="BD401" s="50"/>
      <c r="BE401" s="50"/>
      <c r="BF401" s="50"/>
      <c r="BG401" s="50"/>
      <c r="BH401" s="50"/>
      <c r="BI401" s="50"/>
      <c r="BJ401" s="50"/>
      <c r="BK401" s="50"/>
      <c r="BL401" s="50"/>
      <c r="BM401" s="50"/>
      <c r="BN401" s="50"/>
      <c r="BO401" s="50"/>
      <c r="BP401" s="50"/>
      <c r="BQ401" s="50"/>
      <c r="BR401" s="50"/>
      <c r="BS401" s="50"/>
      <c r="BT401" s="50"/>
      <c r="BU401" s="50"/>
      <c r="BV401" s="50"/>
      <c r="BW401" s="50"/>
      <c r="BX401" s="50"/>
      <c r="BY401" s="50"/>
      <c r="BZ401" s="50"/>
      <c r="CA401" s="50"/>
      <c r="CB401" s="50"/>
      <c r="CC401" s="50"/>
      <c r="CD401" s="50"/>
      <c r="CE401" s="50"/>
      <c r="CF401" s="50"/>
      <c r="CG401" s="50"/>
      <c r="CH401" s="50"/>
      <c r="CI401" s="50"/>
    </row>
    <row r="402" spans="1:87" ht="14.25" customHeight="1" x14ac:dyDescent="0.25">
      <c r="A402" s="37">
        <v>362</v>
      </c>
      <c r="B402" s="38" t="s">
        <v>78</v>
      </c>
      <c r="C402" s="38" t="s">
        <v>26</v>
      </c>
      <c r="D402" s="38" t="s">
        <v>46</v>
      </c>
      <c r="E402" s="38"/>
      <c r="F402" s="38" t="s">
        <v>32</v>
      </c>
      <c r="G402" s="37">
        <v>98</v>
      </c>
      <c r="H402" s="37">
        <v>9</v>
      </c>
      <c r="I402" s="38" t="s">
        <v>147</v>
      </c>
      <c r="J402" s="37">
        <v>84463153</v>
      </c>
      <c r="K402" s="37">
        <v>2</v>
      </c>
      <c r="L402" s="37">
        <v>1</v>
      </c>
      <c r="M402" s="37">
        <v>1</v>
      </c>
      <c r="N402" s="35"/>
      <c r="O402" s="35"/>
      <c r="P402" s="37">
        <v>3</v>
      </c>
      <c r="Q402" s="37">
        <v>1</v>
      </c>
      <c r="R402" s="40">
        <v>2</v>
      </c>
      <c r="S402" s="37">
        <v>1</v>
      </c>
      <c r="T402" s="40">
        <v>1</v>
      </c>
      <c r="U402" s="37">
        <v>2</v>
      </c>
      <c r="V402" s="37">
        <v>0.5</v>
      </c>
      <c r="W402" s="38" t="s">
        <v>27</v>
      </c>
      <c r="X402" s="37">
        <v>0.5</v>
      </c>
      <c r="Y402" s="37">
        <v>3</v>
      </c>
      <c r="Z402" s="38">
        <f t="shared" si="24"/>
        <v>15</v>
      </c>
      <c r="AA402" s="38">
        <f t="shared" si="25"/>
        <v>3</v>
      </c>
      <c r="AB402" s="38" t="s">
        <v>27</v>
      </c>
      <c r="AC402" s="38" t="s">
        <v>27</v>
      </c>
      <c r="AD402" s="37">
        <v>2</v>
      </c>
      <c r="AE402" s="37">
        <v>1</v>
      </c>
      <c r="AF402" s="37">
        <v>0</v>
      </c>
      <c r="AG402" s="37">
        <v>4</v>
      </c>
      <c r="AH402" s="38" t="s">
        <v>258</v>
      </c>
      <c r="AI402" s="37">
        <v>9</v>
      </c>
      <c r="AJ402" s="35"/>
      <c r="AK402" s="38" t="s">
        <v>372</v>
      </c>
      <c r="AL402" s="38">
        <f t="shared" si="26"/>
        <v>1</v>
      </c>
      <c r="AM402" s="38" t="s">
        <v>27</v>
      </c>
      <c r="AN402" s="38" t="s">
        <v>680</v>
      </c>
      <c r="AO402" s="37">
        <v>26</v>
      </c>
      <c r="AP402" s="38" t="s">
        <v>677</v>
      </c>
      <c r="AQ402" s="38" t="s">
        <v>709</v>
      </c>
      <c r="AR402" s="38" t="s">
        <v>27</v>
      </c>
      <c r="AS402" s="38" t="s">
        <v>27</v>
      </c>
      <c r="AT402" s="38" t="s">
        <v>692</v>
      </c>
      <c r="AU402" s="38" t="s">
        <v>695</v>
      </c>
      <c r="AV402" s="38" t="s">
        <v>27</v>
      </c>
      <c r="AW402" s="50"/>
      <c r="AX402" s="34" t="s">
        <v>748</v>
      </c>
      <c r="AY402" s="120">
        <v>2.2530000000000001</v>
      </c>
      <c r="AZ402" s="62">
        <v>5.4119999999999999</v>
      </c>
      <c r="BA402" s="50">
        <f t="shared" si="27"/>
        <v>0.41629711751662973</v>
      </c>
      <c r="BB402" s="50"/>
      <c r="BC402" s="50"/>
      <c r="BD402" s="50"/>
      <c r="BE402" s="50"/>
      <c r="BF402" s="50"/>
      <c r="BG402" s="50"/>
      <c r="BH402" s="50"/>
      <c r="BI402" s="50"/>
      <c r="BJ402" s="50"/>
      <c r="BK402" s="50"/>
      <c r="BL402" s="50"/>
      <c r="BM402" s="50"/>
      <c r="BN402" s="50"/>
      <c r="BO402" s="50"/>
      <c r="BP402" s="50"/>
      <c r="BQ402" s="50"/>
      <c r="BR402" s="50"/>
      <c r="BS402" s="50"/>
      <c r="BT402" s="50"/>
      <c r="BU402" s="50"/>
      <c r="BV402" s="50"/>
      <c r="BW402" s="50"/>
      <c r="BX402" s="50"/>
      <c r="BY402" s="50"/>
      <c r="BZ402" s="50"/>
      <c r="CA402" s="50"/>
      <c r="CB402" s="50"/>
      <c r="CC402" s="50"/>
      <c r="CD402" s="50"/>
      <c r="CE402" s="50"/>
      <c r="CF402" s="50"/>
      <c r="CG402" s="50"/>
      <c r="CH402" s="50"/>
      <c r="CI402" s="50"/>
    </row>
    <row r="403" spans="1:87" ht="14.25" customHeight="1" x14ac:dyDescent="0.25">
      <c r="A403" s="37">
        <v>394</v>
      </c>
      <c r="B403" s="38" t="s">
        <v>78</v>
      </c>
      <c r="C403" s="38" t="s">
        <v>26</v>
      </c>
      <c r="D403" s="38" t="s">
        <v>46</v>
      </c>
      <c r="E403" s="38"/>
      <c r="F403" s="38" t="s">
        <v>32</v>
      </c>
      <c r="G403" s="37">
        <v>98</v>
      </c>
      <c r="H403" s="37">
        <v>9</v>
      </c>
      <c r="I403" s="38" t="s">
        <v>81</v>
      </c>
      <c r="J403" s="37">
        <v>9591241137</v>
      </c>
      <c r="K403" s="37">
        <v>0.214285714285714</v>
      </c>
      <c r="L403" s="37">
        <v>0.107142857142857</v>
      </c>
      <c r="M403" s="39"/>
      <c r="N403" s="35"/>
      <c r="O403" s="35"/>
      <c r="P403" s="39"/>
      <c r="Q403" s="39"/>
      <c r="R403" s="35">
        <v>1</v>
      </c>
      <c r="S403" s="39"/>
      <c r="T403" s="35"/>
      <c r="U403" s="39"/>
      <c r="V403" s="39"/>
      <c r="W403" s="38" t="s">
        <v>27</v>
      </c>
      <c r="X403" s="39"/>
      <c r="Y403" s="39"/>
      <c r="Z403" s="38">
        <f t="shared" si="24"/>
        <v>1</v>
      </c>
      <c r="AA403" s="38">
        <f t="shared" si="25"/>
        <v>0</v>
      </c>
      <c r="AB403" s="38" t="s">
        <v>89</v>
      </c>
      <c r="AC403" s="38" t="s">
        <v>27</v>
      </c>
      <c r="AD403" s="37">
        <v>0</v>
      </c>
      <c r="AE403" s="37">
        <v>0</v>
      </c>
      <c r="AF403" s="37">
        <v>0</v>
      </c>
      <c r="AG403" s="37">
        <v>0</v>
      </c>
      <c r="AH403" s="38" t="s">
        <v>258</v>
      </c>
      <c r="AI403" s="37">
        <v>9</v>
      </c>
      <c r="AJ403" s="35"/>
      <c r="AK403" s="38" t="s">
        <v>174</v>
      </c>
      <c r="AL403" s="38">
        <f t="shared" si="26"/>
        <v>1</v>
      </c>
      <c r="AM403" s="38" t="s">
        <v>27</v>
      </c>
      <c r="AN403" s="38" t="s">
        <v>673</v>
      </c>
      <c r="AO403" s="37">
        <v>26</v>
      </c>
      <c r="AP403" s="38" t="s">
        <v>674</v>
      </c>
      <c r="AQ403" s="38" t="s">
        <v>675</v>
      </c>
      <c r="AR403" s="38" t="s">
        <v>27</v>
      </c>
      <c r="AS403" s="38" t="s">
        <v>676</v>
      </c>
      <c r="AT403" s="38" t="s">
        <v>27</v>
      </c>
      <c r="AU403" s="38" t="s">
        <v>27</v>
      </c>
      <c r="AV403" s="38" t="s">
        <v>710</v>
      </c>
      <c r="AX403" s="34" t="s">
        <v>748</v>
      </c>
      <c r="AY403" s="120">
        <v>3.2770000000000001</v>
      </c>
      <c r="AZ403" s="62">
        <v>4.8950000000000005</v>
      </c>
      <c r="BA403" s="50">
        <f t="shared" si="27"/>
        <v>0.66945863125638405</v>
      </c>
    </row>
    <row r="404" spans="1:87" ht="14.25" customHeight="1" x14ac:dyDescent="0.25">
      <c r="A404" s="37">
        <v>427</v>
      </c>
      <c r="B404" s="38" t="s">
        <v>78</v>
      </c>
      <c r="C404" s="38" t="s">
        <v>26</v>
      </c>
      <c r="D404" s="38" t="s">
        <v>46</v>
      </c>
      <c r="E404" s="38"/>
      <c r="F404" s="38" t="s">
        <v>32</v>
      </c>
      <c r="G404" s="37">
        <v>98</v>
      </c>
      <c r="H404" s="37">
        <v>9</v>
      </c>
      <c r="I404" s="38" t="s">
        <v>88</v>
      </c>
      <c r="J404" s="37">
        <v>217831744</v>
      </c>
      <c r="K404" s="37">
        <v>0.32142857142857101</v>
      </c>
      <c r="L404" s="37">
        <v>0.160714285714286</v>
      </c>
      <c r="M404" s="47"/>
      <c r="N404" s="35"/>
      <c r="O404" s="47"/>
      <c r="P404" s="47"/>
      <c r="Q404" s="35"/>
      <c r="R404" s="47">
        <v>1</v>
      </c>
      <c r="S404" s="35"/>
      <c r="T404" s="47"/>
      <c r="U404" s="47"/>
      <c r="V404" s="47"/>
      <c r="W404" s="38" t="s">
        <v>27</v>
      </c>
      <c r="X404" s="47"/>
      <c r="Y404" s="47"/>
      <c r="Z404" s="38">
        <f t="shared" si="24"/>
        <v>1</v>
      </c>
      <c r="AA404" s="38">
        <f t="shared" si="25"/>
        <v>0</v>
      </c>
      <c r="AB404" s="38" t="s">
        <v>765</v>
      </c>
      <c r="AC404" s="38" t="s">
        <v>27</v>
      </c>
      <c r="AD404" s="37">
        <v>0</v>
      </c>
      <c r="AE404" s="37">
        <v>0</v>
      </c>
      <c r="AF404" s="37">
        <v>0</v>
      </c>
      <c r="AG404" s="37">
        <v>0</v>
      </c>
      <c r="AH404" s="38" t="s">
        <v>258</v>
      </c>
      <c r="AI404" s="37">
        <v>9</v>
      </c>
      <c r="AJ404" s="35"/>
      <c r="AK404" s="38" t="s">
        <v>309</v>
      </c>
      <c r="AL404" s="38">
        <f t="shared" si="26"/>
        <v>1</v>
      </c>
      <c r="AM404" s="38" t="s">
        <v>27</v>
      </c>
      <c r="AN404" s="38" t="s">
        <v>673</v>
      </c>
      <c r="AO404" s="37">
        <v>24</v>
      </c>
      <c r="AP404" s="38" t="s">
        <v>677</v>
      </c>
      <c r="AQ404" s="38" t="s">
        <v>679</v>
      </c>
      <c r="AR404" s="38" t="s">
        <v>27</v>
      </c>
      <c r="AS404" s="38" t="s">
        <v>27</v>
      </c>
      <c r="AT404" s="38" t="s">
        <v>27</v>
      </c>
      <c r="AU404" s="38" t="s">
        <v>27</v>
      </c>
      <c r="AV404" s="38" t="s">
        <v>27</v>
      </c>
      <c r="AX404" s="34" t="s">
        <v>747</v>
      </c>
      <c r="AY404" s="120">
        <v>4.8280000000000003</v>
      </c>
      <c r="AZ404" s="62">
        <v>10.003</v>
      </c>
      <c r="BA404" s="50">
        <f t="shared" si="27"/>
        <v>0.48265520343896834</v>
      </c>
    </row>
    <row r="405" spans="1:87" ht="14.25" customHeight="1" x14ac:dyDescent="0.25">
      <c r="A405" s="37">
        <v>443</v>
      </c>
      <c r="B405" s="38" t="s">
        <v>78</v>
      </c>
      <c r="C405" s="38" t="s">
        <v>26</v>
      </c>
      <c r="D405" s="38" t="s">
        <v>46</v>
      </c>
      <c r="E405" s="38"/>
      <c r="F405" s="38" t="s">
        <v>32</v>
      </c>
      <c r="G405" s="37">
        <v>98</v>
      </c>
      <c r="H405" s="37">
        <v>9</v>
      </c>
      <c r="I405" s="38" t="s">
        <v>150</v>
      </c>
      <c r="J405" s="37">
        <v>82135906</v>
      </c>
      <c r="K405" s="37">
        <v>0.32142857142857101</v>
      </c>
      <c r="L405" s="37">
        <v>0.160714285714286</v>
      </c>
      <c r="M405" s="39"/>
      <c r="N405" s="35"/>
      <c r="O405" s="35"/>
      <c r="P405" s="39"/>
      <c r="Q405" s="39"/>
      <c r="R405" s="35">
        <v>1</v>
      </c>
      <c r="S405" s="39"/>
      <c r="T405" s="47"/>
      <c r="U405" s="39"/>
      <c r="V405" s="39"/>
      <c r="W405" s="38" t="s">
        <v>27</v>
      </c>
      <c r="X405" s="39"/>
      <c r="Y405" s="39"/>
      <c r="Z405" s="38">
        <f t="shared" si="24"/>
        <v>1</v>
      </c>
      <c r="AA405" s="38">
        <f t="shared" si="25"/>
        <v>0</v>
      </c>
      <c r="AB405" s="38" t="s">
        <v>765</v>
      </c>
      <c r="AC405" s="38" t="s">
        <v>27</v>
      </c>
      <c r="AD405" s="37">
        <v>0</v>
      </c>
      <c r="AE405" s="37">
        <v>0</v>
      </c>
      <c r="AF405" s="37">
        <v>0</v>
      </c>
      <c r="AG405" s="37">
        <v>0</v>
      </c>
      <c r="AH405" s="38" t="s">
        <v>258</v>
      </c>
      <c r="AI405" s="37">
        <v>9</v>
      </c>
      <c r="AJ405" s="35"/>
      <c r="AK405" s="38" t="s">
        <v>309</v>
      </c>
      <c r="AL405" s="38">
        <f t="shared" si="26"/>
        <v>1</v>
      </c>
      <c r="AM405" s="38" t="s">
        <v>27</v>
      </c>
      <c r="AN405" s="38" t="s">
        <v>680</v>
      </c>
      <c r="AO405" s="37">
        <v>34</v>
      </c>
      <c r="AP405" s="38" t="s">
        <v>677</v>
      </c>
      <c r="AQ405" s="38" t="s">
        <v>712</v>
      </c>
      <c r="AR405" s="38" t="s">
        <v>27</v>
      </c>
      <c r="AS405" s="38" t="s">
        <v>713</v>
      </c>
      <c r="AT405" s="38" t="s">
        <v>27</v>
      </c>
      <c r="AU405" s="38" t="s">
        <v>27</v>
      </c>
      <c r="AV405" s="38" t="s">
        <v>27</v>
      </c>
      <c r="AX405" s="34" t="s">
        <v>748</v>
      </c>
      <c r="AY405" s="120">
        <v>3.5539999999999998</v>
      </c>
      <c r="AZ405" s="62">
        <v>9.01</v>
      </c>
      <c r="BA405" s="50">
        <f t="shared" si="27"/>
        <v>0.3944506104328524</v>
      </c>
    </row>
    <row r="406" spans="1:87" ht="14.25" customHeight="1" x14ac:dyDescent="0.25">
      <c r="A406" s="37">
        <v>459</v>
      </c>
      <c r="B406" s="38" t="s">
        <v>78</v>
      </c>
      <c r="C406" s="38" t="s">
        <v>28</v>
      </c>
      <c r="D406" s="38" t="s">
        <v>46</v>
      </c>
      <c r="E406" s="38"/>
      <c r="F406" s="38" t="s">
        <v>32</v>
      </c>
      <c r="G406" s="37">
        <v>98</v>
      </c>
      <c r="H406" s="37">
        <v>9</v>
      </c>
      <c r="I406" s="38" t="s">
        <v>152</v>
      </c>
      <c r="J406" s="37">
        <v>792288984</v>
      </c>
      <c r="K406" s="37">
        <v>2</v>
      </c>
      <c r="L406" s="37">
        <v>1</v>
      </c>
      <c r="M406" s="40">
        <v>1</v>
      </c>
      <c r="N406" s="35"/>
      <c r="O406" s="35"/>
      <c r="P406" s="40">
        <v>4</v>
      </c>
      <c r="Q406" s="40">
        <v>3</v>
      </c>
      <c r="R406" s="40">
        <v>2</v>
      </c>
      <c r="S406" s="40">
        <v>3</v>
      </c>
      <c r="T406" s="40">
        <v>1</v>
      </c>
      <c r="U406" s="40">
        <v>1</v>
      </c>
      <c r="V406" s="47"/>
      <c r="W406" s="38" t="s">
        <v>27</v>
      </c>
      <c r="X406" s="47"/>
      <c r="Y406" s="40">
        <v>1</v>
      </c>
      <c r="Z406" s="38">
        <f t="shared" si="24"/>
        <v>16</v>
      </c>
      <c r="AA406" s="38">
        <f t="shared" si="25"/>
        <v>1</v>
      </c>
      <c r="AB406" s="38" t="s">
        <v>27</v>
      </c>
      <c r="AC406" s="38" t="s">
        <v>27</v>
      </c>
      <c r="AD406" s="37">
        <v>4</v>
      </c>
      <c r="AE406" s="37">
        <v>1</v>
      </c>
      <c r="AF406" s="37">
        <v>0</v>
      </c>
      <c r="AG406" s="37">
        <v>7</v>
      </c>
      <c r="AH406" s="38" t="s">
        <v>258</v>
      </c>
      <c r="AI406" s="37">
        <v>9</v>
      </c>
      <c r="AJ406" s="35"/>
      <c r="AK406" s="38" t="s">
        <v>374</v>
      </c>
      <c r="AL406" s="38">
        <f t="shared" si="26"/>
        <v>1</v>
      </c>
      <c r="AM406" s="38" t="s">
        <v>27</v>
      </c>
      <c r="AN406" s="38" t="s">
        <v>673</v>
      </c>
      <c r="AO406" s="37">
        <v>23</v>
      </c>
      <c r="AP406" s="38" t="s">
        <v>677</v>
      </c>
      <c r="AQ406" s="38" t="s">
        <v>714</v>
      </c>
      <c r="AR406" s="38" t="s">
        <v>695</v>
      </c>
      <c r="AS406" s="38" t="s">
        <v>27</v>
      </c>
      <c r="AT406" s="38" t="s">
        <v>27</v>
      </c>
      <c r="AU406" s="38" t="s">
        <v>27</v>
      </c>
      <c r="AV406" s="38" t="s">
        <v>27</v>
      </c>
      <c r="AX406" s="34" t="s">
        <v>748</v>
      </c>
      <c r="AY406">
        <v>2.0089999999999999</v>
      </c>
      <c r="AZ406" s="62">
        <v>9.0060000000000002</v>
      </c>
      <c r="BA406" s="50">
        <f t="shared" si="27"/>
        <v>0.22307350655118807</v>
      </c>
    </row>
    <row r="407" spans="1:87" ht="14.25" customHeight="1" x14ac:dyDescent="0.25">
      <c r="A407" s="37">
        <v>480</v>
      </c>
      <c r="B407" s="38" t="s">
        <v>78</v>
      </c>
      <c r="C407" s="38" t="s">
        <v>28</v>
      </c>
      <c r="D407" s="38" t="s">
        <v>46</v>
      </c>
      <c r="E407" s="38"/>
      <c r="F407" s="38" t="s">
        <v>32</v>
      </c>
      <c r="G407" s="37">
        <v>98</v>
      </c>
      <c r="H407" s="37">
        <v>9</v>
      </c>
      <c r="I407" s="38" t="s">
        <v>158</v>
      </c>
      <c r="J407" s="37">
        <v>927618937</v>
      </c>
      <c r="K407" s="37">
        <v>2</v>
      </c>
      <c r="L407" s="37">
        <v>1</v>
      </c>
      <c r="M407" s="37">
        <v>5</v>
      </c>
      <c r="N407" s="35"/>
      <c r="O407" s="35"/>
      <c r="P407" s="37">
        <v>10</v>
      </c>
      <c r="Q407" s="37">
        <v>5</v>
      </c>
      <c r="R407" s="40">
        <v>2</v>
      </c>
      <c r="S407" s="37">
        <v>5</v>
      </c>
      <c r="T407" s="40">
        <v>2</v>
      </c>
      <c r="U407" s="35"/>
      <c r="V407" s="37">
        <v>3</v>
      </c>
      <c r="W407" s="38" t="s">
        <v>27</v>
      </c>
      <c r="X407" s="37">
        <v>1</v>
      </c>
      <c r="Y407" s="37">
        <v>4</v>
      </c>
      <c r="Z407" s="38">
        <f t="shared" si="24"/>
        <v>37</v>
      </c>
      <c r="AA407" s="38">
        <f t="shared" si="25"/>
        <v>4</v>
      </c>
      <c r="AB407" s="38" t="s">
        <v>27</v>
      </c>
      <c r="AC407" s="38" t="s">
        <v>27</v>
      </c>
      <c r="AD407" s="37">
        <v>4</v>
      </c>
      <c r="AE407" s="37">
        <v>2</v>
      </c>
      <c r="AF407" s="37">
        <v>0</v>
      </c>
      <c r="AG407" s="37">
        <v>7</v>
      </c>
      <c r="AH407" s="38" t="s">
        <v>258</v>
      </c>
      <c r="AI407" s="37">
        <v>9</v>
      </c>
      <c r="AJ407" s="35"/>
      <c r="AK407" s="38" t="s">
        <v>375</v>
      </c>
      <c r="AL407" s="38">
        <f t="shared" si="26"/>
        <v>1</v>
      </c>
      <c r="AM407" s="38" t="s">
        <v>27</v>
      </c>
      <c r="AN407" s="38" t="s">
        <v>673</v>
      </c>
      <c r="AO407" s="37">
        <v>25</v>
      </c>
      <c r="AP407" s="38" t="s">
        <v>677</v>
      </c>
      <c r="AQ407" s="38" t="s">
        <v>721</v>
      </c>
      <c r="AR407" s="38" t="s">
        <v>27</v>
      </c>
      <c r="AS407" s="38" t="s">
        <v>686</v>
      </c>
      <c r="AT407" s="38" t="s">
        <v>27</v>
      </c>
      <c r="AU407" s="38" t="s">
        <v>27</v>
      </c>
      <c r="AV407" s="38" t="s">
        <v>27</v>
      </c>
      <c r="AX407" s="34" t="s">
        <v>747</v>
      </c>
      <c r="AY407">
        <v>7.2149999999999999</v>
      </c>
      <c r="AZ407" s="62">
        <v>20.870999999999999</v>
      </c>
      <c r="BA407" s="50">
        <f t="shared" si="27"/>
        <v>0.34569498346988647</v>
      </c>
    </row>
    <row r="408" spans="1:87" ht="14.25" customHeight="1" x14ac:dyDescent="0.25">
      <c r="A408" s="37">
        <v>501</v>
      </c>
      <c r="B408" s="38" t="s">
        <v>78</v>
      </c>
      <c r="C408" s="38" t="s">
        <v>28</v>
      </c>
      <c r="D408" s="38" t="s">
        <v>46</v>
      </c>
      <c r="E408" s="38"/>
      <c r="F408" s="38" t="s">
        <v>32</v>
      </c>
      <c r="G408" s="37">
        <v>98</v>
      </c>
      <c r="H408" s="37">
        <v>9</v>
      </c>
      <c r="I408" s="38" t="s">
        <v>165</v>
      </c>
      <c r="J408" s="37">
        <v>1412134207</v>
      </c>
      <c r="K408" s="37">
        <v>2</v>
      </c>
      <c r="L408" s="37">
        <v>1</v>
      </c>
      <c r="M408" s="37">
        <v>1</v>
      </c>
      <c r="N408" s="35"/>
      <c r="O408" s="35"/>
      <c r="P408" s="37">
        <v>2</v>
      </c>
      <c r="Q408" s="37">
        <v>1</v>
      </c>
      <c r="R408" s="40">
        <v>2</v>
      </c>
      <c r="S408" s="37">
        <v>1</v>
      </c>
      <c r="T408" s="40">
        <v>1</v>
      </c>
      <c r="U408" s="37">
        <v>1</v>
      </c>
      <c r="V408" s="39"/>
      <c r="W408" s="38" t="s">
        <v>27</v>
      </c>
      <c r="X408" s="39"/>
      <c r="Y408" s="37">
        <v>1</v>
      </c>
      <c r="Z408" s="38">
        <f t="shared" si="24"/>
        <v>10</v>
      </c>
      <c r="AA408" s="38">
        <f t="shared" si="25"/>
        <v>1</v>
      </c>
      <c r="AB408" s="38" t="s">
        <v>27</v>
      </c>
      <c r="AC408" s="38" t="s">
        <v>27</v>
      </c>
      <c r="AD408" s="37">
        <v>1</v>
      </c>
      <c r="AE408" s="37">
        <v>0</v>
      </c>
      <c r="AF408" s="37">
        <v>0</v>
      </c>
      <c r="AG408" s="37">
        <v>2</v>
      </c>
      <c r="AH408" s="38" t="s">
        <v>258</v>
      </c>
      <c r="AI408" s="37">
        <v>9</v>
      </c>
      <c r="AJ408" s="39"/>
      <c r="AK408" s="38" t="s">
        <v>376</v>
      </c>
      <c r="AL408" s="38">
        <f t="shared" si="26"/>
        <v>1</v>
      </c>
      <c r="AM408" s="38" t="s">
        <v>27</v>
      </c>
      <c r="AN408" s="38" t="s">
        <v>680</v>
      </c>
      <c r="AO408" s="37">
        <v>25</v>
      </c>
      <c r="AP408" s="38" t="s">
        <v>677</v>
      </c>
      <c r="AQ408" s="38" t="s">
        <v>705</v>
      </c>
      <c r="AR408" s="38" t="s">
        <v>27</v>
      </c>
      <c r="AS408" s="38" t="s">
        <v>27</v>
      </c>
      <c r="AT408" s="38" t="s">
        <v>27</v>
      </c>
      <c r="AU408" s="38" t="s">
        <v>27</v>
      </c>
      <c r="AV408" s="38" t="s">
        <v>27</v>
      </c>
      <c r="AX408" s="34" t="s">
        <v>748</v>
      </c>
      <c r="AY408">
        <v>3.919</v>
      </c>
      <c r="AZ408" s="62">
        <v>9.0039999999999996</v>
      </c>
      <c r="BA408" s="50">
        <f t="shared" si="27"/>
        <v>0.43525099955575303</v>
      </c>
    </row>
    <row r="409" spans="1:87" ht="14.25" customHeight="1" x14ac:dyDescent="0.25">
      <c r="A409" s="37">
        <v>521</v>
      </c>
      <c r="B409" s="38" t="s">
        <v>78</v>
      </c>
      <c r="C409" s="38" t="s">
        <v>28</v>
      </c>
      <c r="D409" s="38" t="s">
        <v>46</v>
      </c>
      <c r="E409" s="38"/>
      <c r="F409" s="38" t="s">
        <v>32</v>
      </c>
      <c r="G409" s="37">
        <v>98</v>
      </c>
      <c r="H409" s="37">
        <v>9</v>
      </c>
      <c r="I409" s="38" t="s">
        <v>169</v>
      </c>
      <c r="J409" s="37">
        <v>178114327</v>
      </c>
      <c r="K409" s="37">
        <v>0.5</v>
      </c>
      <c r="L409" s="37">
        <v>0.25</v>
      </c>
      <c r="M409" s="39"/>
      <c r="N409" s="35"/>
      <c r="O409" s="35"/>
      <c r="P409" s="39"/>
      <c r="Q409" s="39"/>
      <c r="R409" s="35">
        <v>1</v>
      </c>
      <c r="S409" s="39"/>
      <c r="T409" s="35"/>
      <c r="U409" s="39"/>
      <c r="V409" s="39"/>
      <c r="W409" s="38" t="s">
        <v>27</v>
      </c>
      <c r="X409" s="39"/>
      <c r="Y409" s="39"/>
      <c r="Z409" s="38">
        <f t="shared" si="24"/>
        <v>1</v>
      </c>
      <c r="AA409" s="38">
        <f t="shared" si="25"/>
        <v>0</v>
      </c>
      <c r="AB409" s="38" t="s">
        <v>102</v>
      </c>
      <c r="AC409" s="38" t="s">
        <v>27</v>
      </c>
      <c r="AD409" s="37">
        <v>0</v>
      </c>
      <c r="AE409" s="37">
        <v>0</v>
      </c>
      <c r="AF409" s="37">
        <v>0</v>
      </c>
      <c r="AG409" s="37">
        <v>0</v>
      </c>
      <c r="AH409" s="38" t="s">
        <v>258</v>
      </c>
      <c r="AI409" s="37">
        <v>9</v>
      </c>
      <c r="AJ409" s="39"/>
      <c r="AK409" s="38" t="s">
        <v>377</v>
      </c>
      <c r="AL409" s="38">
        <f t="shared" si="26"/>
        <v>1</v>
      </c>
      <c r="AM409" s="38" t="s">
        <v>27</v>
      </c>
      <c r="AN409" s="38" t="s">
        <v>680</v>
      </c>
      <c r="AO409" s="37">
        <v>31</v>
      </c>
      <c r="AP409" s="38" t="s">
        <v>677</v>
      </c>
      <c r="AQ409" s="38" t="s">
        <v>694</v>
      </c>
      <c r="AR409" s="38" t="s">
        <v>27</v>
      </c>
      <c r="AS409" s="38" t="s">
        <v>27</v>
      </c>
      <c r="AT409" s="38" t="s">
        <v>692</v>
      </c>
      <c r="AU409" s="38" t="s">
        <v>27</v>
      </c>
      <c r="AV409" s="38" t="s">
        <v>27</v>
      </c>
      <c r="AX409" s="34" t="s">
        <v>747</v>
      </c>
      <c r="AY409">
        <v>6.0330000000000004</v>
      </c>
      <c r="AZ409" s="62">
        <v>9</v>
      </c>
      <c r="BA409" s="50">
        <f t="shared" si="27"/>
        <v>0.67033333333333334</v>
      </c>
    </row>
    <row r="410" spans="1:87" ht="14.25" customHeight="1" x14ac:dyDescent="0.25">
      <c r="A410" s="37">
        <v>537</v>
      </c>
      <c r="B410" s="38" t="s">
        <v>78</v>
      </c>
      <c r="C410" s="38" t="s">
        <v>28</v>
      </c>
      <c r="D410" s="38" t="s">
        <v>46</v>
      </c>
      <c r="E410" s="38"/>
      <c r="F410" s="38" t="s">
        <v>32</v>
      </c>
      <c r="G410" s="37">
        <v>98</v>
      </c>
      <c r="H410" s="37">
        <v>9</v>
      </c>
      <c r="I410" s="38" t="s">
        <v>171</v>
      </c>
      <c r="J410" s="37">
        <v>8518124088</v>
      </c>
      <c r="K410" s="37">
        <v>2</v>
      </c>
      <c r="L410" s="37">
        <v>1</v>
      </c>
      <c r="M410" s="39"/>
      <c r="N410" s="35"/>
      <c r="O410" s="35"/>
      <c r="P410" s="39"/>
      <c r="Q410" s="39"/>
      <c r="R410" s="35">
        <v>1</v>
      </c>
      <c r="S410" s="39"/>
      <c r="T410" s="35"/>
      <c r="U410" s="39"/>
      <c r="V410" s="39"/>
      <c r="W410" s="38" t="s">
        <v>27</v>
      </c>
      <c r="X410" s="39"/>
      <c r="Y410" s="39"/>
      <c r="Z410" s="38">
        <f t="shared" si="24"/>
        <v>1</v>
      </c>
      <c r="AA410" s="38">
        <f t="shared" si="25"/>
        <v>0</v>
      </c>
      <c r="AB410" s="38" t="s">
        <v>27</v>
      </c>
      <c r="AC410" s="38" t="s">
        <v>257</v>
      </c>
      <c r="AD410" s="37">
        <v>0</v>
      </c>
      <c r="AE410" s="37">
        <v>0</v>
      </c>
      <c r="AF410" s="37">
        <v>0</v>
      </c>
      <c r="AG410" s="37">
        <v>0</v>
      </c>
      <c r="AH410" s="38" t="s">
        <v>258</v>
      </c>
      <c r="AI410" s="37">
        <v>9</v>
      </c>
      <c r="AJ410" s="35"/>
      <c r="AK410" s="38" t="s">
        <v>305</v>
      </c>
      <c r="AL410" s="38">
        <f t="shared" si="26"/>
        <v>1</v>
      </c>
      <c r="AM410" s="38" t="s">
        <v>27</v>
      </c>
      <c r="AN410" s="38" t="s">
        <v>680</v>
      </c>
      <c r="AO410" s="37">
        <v>25</v>
      </c>
      <c r="AP410" s="38" t="s">
        <v>677</v>
      </c>
      <c r="AQ410" s="38" t="s">
        <v>725</v>
      </c>
      <c r="AR410" s="38" t="s">
        <v>27</v>
      </c>
      <c r="AS410" s="38" t="s">
        <v>726</v>
      </c>
      <c r="AT410" s="38" t="s">
        <v>27</v>
      </c>
      <c r="AU410" s="38" t="s">
        <v>27</v>
      </c>
      <c r="AV410" s="38" t="s">
        <v>27</v>
      </c>
      <c r="AX410" s="34" t="s">
        <v>746</v>
      </c>
      <c r="AY410">
        <v>1.3170000000000002</v>
      </c>
      <c r="AZ410" s="62">
        <v>1.8440000000000001</v>
      </c>
      <c r="BA410" s="50">
        <f t="shared" si="27"/>
        <v>0.71420824295010854</v>
      </c>
    </row>
    <row r="411" spans="1:87" ht="14.25" customHeight="1" x14ac:dyDescent="0.25">
      <c r="A411" s="37">
        <v>553</v>
      </c>
      <c r="B411" s="38" t="s">
        <v>78</v>
      </c>
      <c r="C411" s="38" t="s">
        <v>26</v>
      </c>
      <c r="D411" s="38" t="s">
        <v>46</v>
      </c>
      <c r="E411" s="38"/>
      <c r="F411" s="38" t="s">
        <v>32</v>
      </c>
      <c r="G411" s="37">
        <v>98</v>
      </c>
      <c r="H411" s="37">
        <v>9</v>
      </c>
      <c r="I411" s="38" t="s">
        <v>172</v>
      </c>
      <c r="J411" s="37">
        <v>8517821164</v>
      </c>
      <c r="K411" s="37">
        <v>0.214285714285714</v>
      </c>
      <c r="L411" s="37">
        <v>0.107142857142857</v>
      </c>
      <c r="M411" s="40">
        <v>2</v>
      </c>
      <c r="N411" s="35"/>
      <c r="O411" s="47"/>
      <c r="P411" s="40">
        <v>3</v>
      </c>
      <c r="Q411" s="40">
        <v>1</v>
      </c>
      <c r="R411" s="40">
        <v>1</v>
      </c>
      <c r="S411" s="40">
        <v>1</v>
      </c>
      <c r="T411" s="40">
        <v>1</v>
      </c>
      <c r="U411" s="47"/>
      <c r="V411" s="40">
        <v>1.5</v>
      </c>
      <c r="W411" s="38" t="s">
        <v>27</v>
      </c>
      <c r="X411" s="40">
        <v>0.5</v>
      </c>
      <c r="Y411" s="40">
        <v>2</v>
      </c>
      <c r="Z411" s="38">
        <f t="shared" si="24"/>
        <v>13</v>
      </c>
      <c r="AA411" s="38">
        <f t="shared" si="25"/>
        <v>2</v>
      </c>
      <c r="AB411" s="38" t="s">
        <v>89</v>
      </c>
      <c r="AC411" s="38" t="s">
        <v>27</v>
      </c>
      <c r="AD411" s="37">
        <v>0</v>
      </c>
      <c r="AE411" s="37">
        <v>1</v>
      </c>
      <c r="AF411" s="37">
        <v>0</v>
      </c>
      <c r="AG411" s="37">
        <v>2</v>
      </c>
      <c r="AH411" s="38" t="s">
        <v>258</v>
      </c>
      <c r="AI411" s="37">
        <v>9</v>
      </c>
      <c r="AJ411" s="47"/>
      <c r="AK411" s="38" t="s">
        <v>378</v>
      </c>
      <c r="AL411" s="38">
        <f t="shared" si="26"/>
        <v>1</v>
      </c>
      <c r="AM411" s="38" t="s">
        <v>27</v>
      </c>
      <c r="AN411" s="38" t="s">
        <v>680</v>
      </c>
      <c r="AO411" s="37">
        <v>29</v>
      </c>
      <c r="AP411" s="38" t="s">
        <v>674</v>
      </c>
      <c r="AQ411" s="38" t="s">
        <v>691</v>
      </c>
      <c r="AR411" s="38" t="s">
        <v>695</v>
      </c>
      <c r="AS411" s="38" t="s">
        <v>727</v>
      </c>
      <c r="AT411" s="38" t="s">
        <v>27</v>
      </c>
      <c r="AU411" s="38" t="s">
        <v>27</v>
      </c>
      <c r="AV411" s="38" t="s">
        <v>27</v>
      </c>
      <c r="AX411" s="34" t="s">
        <v>747</v>
      </c>
      <c r="AY411">
        <v>6.2039999999999997</v>
      </c>
      <c r="AZ411" s="62">
        <v>6.9539999999999997</v>
      </c>
      <c r="BA411" s="50">
        <f t="shared" si="27"/>
        <v>0.89214840379637617</v>
      </c>
    </row>
    <row r="412" spans="1:87" ht="14.25" customHeight="1" x14ac:dyDescent="0.25">
      <c r="A412" s="37">
        <v>569</v>
      </c>
      <c r="B412" s="38" t="s">
        <v>78</v>
      </c>
      <c r="C412" s="38" t="s">
        <v>28</v>
      </c>
      <c r="D412" s="38" t="s">
        <v>46</v>
      </c>
      <c r="E412" s="38"/>
      <c r="F412" s="38" t="s">
        <v>32</v>
      </c>
      <c r="G412" s="37">
        <v>98</v>
      </c>
      <c r="H412" s="37">
        <v>9</v>
      </c>
      <c r="I412" s="38" t="s">
        <v>173</v>
      </c>
      <c r="J412" s="37">
        <v>79215167188</v>
      </c>
      <c r="K412" s="37">
        <v>0.5</v>
      </c>
      <c r="L412" s="37">
        <v>0.25</v>
      </c>
      <c r="M412" s="47"/>
      <c r="N412" s="35"/>
      <c r="O412" s="35"/>
      <c r="P412" s="47"/>
      <c r="Q412" s="47"/>
      <c r="R412" s="35">
        <v>1</v>
      </c>
      <c r="S412" s="47"/>
      <c r="T412" s="47"/>
      <c r="U412" s="35"/>
      <c r="V412" s="35"/>
      <c r="W412" s="38" t="s">
        <v>27</v>
      </c>
      <c r="X412" s="35"/>
      <c r="Y412" s="35"/>
      <c r="Z412" s="38">
        <f t="shared" si="24"/>
        <v>1</v>
      </c>
      <c r="AA412" s="38">
        <f t="shared" si="25"/>
        <v>0</v>
      </c>
      <c r="AB412" s="38" t="s">
        <v>102</v>
      </c>
      <c r="AC412" s="38" t="s">
        <v>27</v>
      </c>
      <c r="AD412" s="37">
        <v>0</v>
      </c>
      <c r="AE412" s="37">
        <v>0</v>
      </c>
      <c r="AF412" s="37">
        <v>0</v>
      </c>
      <c r="AG412" s="37">
        <v>0</v>
      </c>
      <c r="AH412" s="38" t="s">
        <v>258</v>
      </c>
      <c r="AI412" s="37">
        <v>9</v>
      </c>
      <c r="AJ412" s="35"/>
      <c r="AK412" s="38" t="s">
        <v>379</v>
      </c>
      <c r="AL412" s="38">
        <f t="shared" si="26"/>
        <v>1</v>
      </c>
      <c r="AM412" s="38" t="s">
        <v>27</v>
      </c>
      <c r="AN412" s="38" t="s">
        <v>673</v>
      </c>
      <c r="AO412" s="37">
        <v>18</v>
      </c>
      <c r="AP412" s="38" t="s">
        <v>677</v>
      </c>
      <c r="AQ412" s="38" t="s">
        <v>728</v>
      </c>
      <c r="AR412" s="38" t="s">
        <v>27</v>
      </c>
      <c r="AS412" s="38" t="s">
        <v>686</v>
      </c>
      <c r="AT412" s="38" t="s">
        <v>27</v>
      </c>
      <c r="AU412" s="38" t="s">
        <v>27</v>
      </c>
      <c r="AV412" s="38" t="s">
        <v>27</v>
      </c>
      <c r="AX412" s="34" t="s">
        <v>748</v>
      </c>
      <c r="AY412">
        <v>7.28</v>
      </c>
      <c r="AZ412" s="62">
        <v>9.0009999999999994</v>
      </c>
      <c r="BA412" s="50">
        <f t="shared" si="27"/>
        <v>0.80879902233085221</v>
      </c>
    </row>
    <row r="413" spans="1:87" ht="14.25" customHeight="1" x14ac:dyDescent="0.25">
      <c r="A413" s="37">
        <v>32</v>
      </c>
      <c r="B413" s="38" t="s">
        <v>78</v>
      </c>
      <c r="C413" s="38" t="s">
        <v>28</v>
      </c>
      <c r="D413" s="38" t="s">
        <v>47</v>
      </c>
      <c r="E413" s="38"/>
      <c r="F413" s="38" t="s">
        <v>30</v>
      </c>
      <c r="G413" s="37">
        <v>4</v>
      </c>
      <c r="H413" s="37">
        <v>8</v>
      </c>
      <c r="I413" s="38" t="s">
        <v>98</v>
      </c>
      <c r="J413" s="37">
        <v>871611960</v>
      </c>
      <c r="K413" s="37">
        <v>2.7692307692307701</v>
      </c>
      <c r="L413" s="37">
        <v>0.27692307692307699</v>
      </c>
      <c r="M413" s="39"/>
      <c r="N413" s="35"/>
      <c r="O413" s="35"/>
      <c r="P413" s="39"/>
      <c r="Q413" s="39"/>
      <c r="R413" s="35">
        <v>1</v>
      </c>
      <c r="S413" s="39"/>
      <c r="T413" s="47"/>
      <c r="U413" s="35"/>
      <c r="V413" s="39"/>
      <c r="W413" s="38" t="s">
        <v>27</v>
      </c>
      <c r="X413" s="39"/>
      <c r="Y413" s="39"/>
      <c r="Z413" s="38">
        <f t="shared" si="24"/>
        <v>1</v>
      </c>
      <c r="AA413" s="38">
        <f t="shared" si="25"/>
        <v>0</v>
      </c>
      <c r="AB413" s="38" t="s">
        <v>27</v>
      </c>
      <c r="AC413" s="38" t="s">
        <v>257</v>
      </c>
      <c r="AD413" s="37">
        <v>0</v>
      </c>
      <c r="AE413" s="37">
        <v>0</v>
      </c>
      <c r="AF413" s="37">
        <v>0</v>
      </c>
      <c r="AG413" s="37">
        <v>0</v>
      </c>
      <c r="AH413" s="38" t="s">
        <v>381</v>
      </c>
      <c r="AI413" s="37">
        <v>16</v>
      </c>
      <c r="AJ413" s="35"/>
      <c r="AK413" s="38" t="s">
        <v>472</v>
      </c>
      <c r="AL413" s="38">
        <f t="shared" si="26"/>
        <v>1</v>
      </c>
      <c r="AM413" s="38" t="s">
        <v>27</v>
      </c>
      <c r="AN413" s="38" t="s">
        <v>673</v>
      </c>
      <c r="AO413" s="37">
        <v>28</v>
      </c>
      <c r="AP413" s="38" t="s">
        <v>677</v>
      </c>
      <c r="AQ413" s="38" t="s">
        <v>685</v>
      </c>
      <c r="AR413" s="38" t="s">
        <v>27</v>
      </c>
      <c r="AS413" s="38" t="s">
        <v>686</v>
      </c>
      <c r="AT413" s="38" t="s">
        <v>27</v>
      </c>
      <c r="AU413" s="38" t="s">
        <v>27</v>
      </c>
      <c r="AV413" s="38" t="s">
        <v>27</v>
      </c>
      <c r="AW413" s="50"/>
      <c r="AX413" s="34" t="s">
        <v>748</v>
      </c>
      <c r="AY413" s="120">
        <v>0.52200000000000002</v>
      </c>
      <c r="AZ413" s="62">
        <v>1.7630000000000001</v>
      </c>
      <c r="BA413" s="50">
        <f t="shared" si="27"/>
        <v>0.29608621667612023</v>
      </c>
      <c r="BB413" s="50"/>
      <c r="BC413" s="50"/>
      <c r="BD413" s="50"/>
      <c r="BE413" s="50"/>
      <c r="BF413" s="50"/>
      <c r="BG413" s="50"/>
      <c r="BH413" s="50"/>
      <c r="BI413" s="50"/>
      <c r="BJ413" s="50"/>
      <c r="BK413" s="50"/>
      <c r="BL413" s="50"/>
      <c r="BM413" s="50"/>
      <c r="BN413" s="50"/>
      <c r="BO413" s="50"/>
      <c r="BP413" s="50"/>
      <c r="BQ413" s="50"/>
      <c r="BR413" s="50"/>
      <c r="BS413" s="50"/>
      <c r="BT413" s="50"/>
      <c r="BU413" s="50"/>
      <c r="BV413" s="50"/>
      <c r="BW413" s="50"/>
      <c r="BX413" s="50"/>
      <c r="BY413" s="50"/>
      <c r="BZ413" s="50"/>
      <c r="CA413" s="50"/>
      <c r="CB413" s="50"/>
      <c r="CC413" s="50"/>
      <c r="CD413" s="50"/>
      <c r="CE413" s="50"/>
      <c r="CF413" s="50"/>
      <c r="CG413" s="50"/>
      <c r="CH413" s="50"/>
      <c r="CI413" s="50"/>
    </row>
    <row r="414" spans="1:87" ht="14.25" customHeight="1" x14ac:dyDescent="0.25">
      <c r="A414" s="37">
        <v>48</v>
      </c>
      <c r="B414" s="38" t="s">
        <v>78</v>
      </c>
      <c r="C414" s="38" t="s">
        <v>28</v>
      </c>
      <c r="D414" s="38" t="s">
        <v>47</v>
      </c>
      <c r="E414" s="38"/>
      <c r="F414" s="38" t="s">
        <v>30</v>
      </c>
      <c r="G414" s="37">
        <v>4</v>
      </c>
      <c r="H414" s="37">
        <v>8</v>
      </c>
      <c r="I414" s="38" t="s">
        <v>101</v>
      </c>
      <c r="J414" s="37">
        <v>17888851</v>
      </c>
      <c r="K414" s="37">
        <v>2.9230769230769198</v>
      </c>
      <c r="L414" s="37">
        <v>0.29230769230769199</v>
      </c>
      <c r="M414" s="37">
        <v>1</v>
      </c>
      <c r="N414" s="35"/>
      <c r="O414" s="39"/>
      <c r="P414" s="37">
        <v>1</v>
      </c>
      <c r="Q414" s="39"/>
      <c r="R414" s="40">
        <v>1</v>
      </c>
      <c r="S414" s="39"/>
      <c r="T414" s="40">
        <v>1</v>
      </c>
      <c r="U414" s="35"/>
      <c r="V414" s="39"/>
      <c r="W414" s="38" t="s">
        <v>27</v>
      </c>
      <c r="X414" s="39"/>
      <c r="Y414" s="39"/>
      <c r="Z414" s="38">
        <f t="shared" si="24"/>
        <v>4</v>
      </c>
      <c r="AA414" s="38">
        <f t="shared" si="25"/>
        <v>0</v>
      </c>
      <c r="AB414" s="38" t="s">
        <v>102</v>
      </c>
      <c r="AC414" s="38" t="s">
        <v>257</v>
      </c>
      <c r="AD414" s="37">
        <v>2</v>
      </c>
      <c r="AE414" s="37">
        <v>1</v>
      </c>
      <c r="AF414" s="37">
        <v>0</v>
      </c>
      <c r="AG414" s="37">
        <v>4</v>
      </c>
      <c r="AH414" s="38" t="s">
        <v>381</v>
      </c>
      <c r="AI414" s="37">
        <v>16</v>
      </c>
      <c r="AJ414" s="35"/>
      <c r="AK414" s="38" t="s">
        <v>473</v>
      </c>
      <c r="AL414" s="38">
        <f t="shared" si="26"/>
        <v>1</v>
      </c>
      <c r="AM414" s="38" t="s">
        <v>27</v>
      </c>
      <c r="AN414" s="38" t="s">
        <v>680</v>
      </c>
      <c r="AO414" s="37">
        <v>30</v>
      </c>
      <c r="AP414" s="38" t="s">
        <v>674</v>
      </c>
      <c r="AQ414" s="38" t="s">
        <v>687</v>
      </c>
      <c r="AR414" s="38" t="s">
        <v>27</v>
      </c>
      <c r="AS414" s="38" t="s">
        <v>688</v>
      </c>
      <c r="AT414" s="38" t="s">
        <v>27</v>
      </c>
      <c r="AU414" s="38" t="s">
        <v>27</v>
      </c>
      <c r="AV414" s="38" t="s">
        <v>27</v>
      </c>
      <c r="AW414" s="50"/>
      <c r="AX414" s="34" t="s">
        <v>746</v>
      </c>
      <c r="AY414" s="120">
        <v>2.371</v>
      </c>
      <c r="AZ414" s="62">
        <v>2.681</v>
      </c>
      <c r="BA414" s="50">
        <f t="shared" si="27"/>
        <v>0.88437150317045876</v>
      </c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  <c r="BL414" s="50"/>
      <c r="BM414" s="50"/>
      <c r="BN414" s="50"/>
      <c r="BO414" s="50"/>
      <c r="BP414" s="50"/>
      <c r="BQ414" s="50"/>
      <c r="BR414" s="50"/>
      <c r="BS414" s="50"/>
      <c r="BT414" s="50"/>
      <c r="BU414" s="50"/>
      <c r="BV414" s="50"/>
      <c r="BW414" s="50"/>
      <c r="BX414" s="50"/>
      <c r="BY414" s="50"/>
      <c r="BZ414" s="50"/>
      <c r="CA414" s="50"/>
      <c r="CB414" s="50"/>
      <c r="CC414" s="50"/>
      <c r="CD414" s="50"/>
      <c r="CE414" s="50"/>
      <c r="CF414" s="50"/>
      <c r="CG414" s="50"/>
      <c r="CH414" s="50"/>
      <c r="CI414" s="50"/>
    </row>
    <row r="415" spans="1:87" ht="14.25" customHeight="1" x14ac:dyDescent="0.25">
      <c r="A415" s="37">
        <v>64</v>
      </c>
      <c r="B415" s="38" t="s">
        <v>78</v>
      </c>
      <c r="C415" s="38" t="s">
        <v>28</v>
      </c>
      <c r="D415" s="38" t="s">
        <v>47</v>
      </c>
      <c r="E415" s="38"/>
      <c r="F415" s="38" t="s">
        <v>30</v>
      </c>
      <c r="G415" s="37">
        <v>4</v>
      </c>
      <c r="H415" s="37">
        <v>8</v>
      </c>
      <c r="I415" s="38" t="s">
        <v>104</v>
      </c>
      <c r="J415" s="37">
        <v>134766397</v>
      </c>
      <c r="K415" s="37">
        <v>2.7692307692307701</v>
      </c>
      <c r="L415" s="37">
        <v>0.27692307692307699</v>
      </c>
      <c r="M415" s="39"/>
      <c r="N415" s="35"/>
      <c r="O415" s="35"/>
      <c r="P415" s="39"/>
      <c r="Q415" s="39"/>
      <c r="R415" s="47">
        <v>1</v>
      </c>
      <c r="S415" s="39"/>
      <c r="T415" s="47"/>
      <c r="U415" s="47"/>
      <c r="V415" s="47"/>
      <c r="W415" s="38" t="s">
        <v>27</v>
      </c>
      <c r="X415" s="47"/>
      <c r="Y415" s="47"/>
      <c r="Z415" s="38">
        <f t="shared" si="24"/>
        <v>1</v>
      </c>
      <c r="AA415" s="38">
        <f t="shared" si="25"/>
        <v>0</v>
      </c>
      <c r="AB415" s="38" t="s">
        <v>27</v>
      </c>
      <c r="AC415" s="38" t="s">
        <v>257</v>
      </c>
      <c r="AD415" s="37">
        <v>0</v>
      </c>
      <c r="AE415" s="37">
        <v>0</v>
      </c>
      <c r="AF415" s="37">
        <v>0</v>
      </c>
      <c r="AG415" s="37">
        <v>0</v>
      </c>
      <c r="AH415" s="38" t="s">
        <v>381</v>
      </c>
      <c r="AI415" s="37">
        <v>16</v>
      </c>
      <c r="AJ415" s="47"/>
      <c r="AK415" s="38" t="s">
        <v>474</v>
      </c>
      <c r="AL415" s="38">
        <f t="shared" si="26"/>
        <v>1</v>
      </c>
      <c r="AM415" s="38" t="s">
        <v>27</v>
      </c>
      <c r="AN415" s="38" t="s">
        <v>673</v>
      </c>
      <c r="AO415" s="37">
        <v>20</v>
      </c>
      <c r="AP415" s="38" t="s">
        <v>674</v>
      </c>
      <c r="AQ415" s="38" t="s">
        <v>689</v>
      </c>
      <c r="AR415" s="38" t="s">
        <v>27</v>
      </c>
      <c r="AS415" s="38" t="s">
        <v>27</v>
      </c>
      <c r="AT415" s="38" t="s">
        <v>27</v>
      </c>
      <c r="AU415" s="38" t="s">
        <v>27</v>
      </c>
      <c r="AV415" s="38" t="s">
        <v>27</v>
      </c>
      <c r="AW415" s="50"/>
      <c r="AX415" s="34" t="s">
        <v>747</v>
      </c>
      <c r="AY415" s="120">
        <v>3.6760000000000002</v>
      </c>
      <c r="AZ415" s="62">
        <v>4.5819999999999999</v>
      </c>
      <c r="BA415" s="50">
        <f t="shared" si="27"/>
        <v>0.80226975120034927</v>
      </c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  <c r="BL415" s="50"/>
      <c r="BM415" s="50"/>
      <c r="BN415" s="50"/>
      <c r="BO415" s="50"/>
      <c r="BP415" s="50"/>
      <c r="BQ415" s="50"/>
      <c r="BR415" s="50"/>
      <c r="BS415" s="50"/>
      <c r="BT415" s="50"/>
      <c r="BU415" s="50"/>
      <c r="BV415" s="50"/>
      <c r="BW415" s="50"/>
      <c r="BX415" s="50"/>
      <c r="BY415" s="50"/>
      <c r="BZ415" s="50"/>
      <c r="CA415" s="50"/>
      <c r="CB415" s="50"/>
      <c r="CC415" s="50"/>
      <c r="CD415" s="50"/>
      <c r="CE415" s="50"/>
      <c r="CF415" s="50"/>
      <c r="CG415" s="50"/>
      <c r="CH415" s="50"/>
      <c r="CI415" s="50"/>
    </row>
    <row r="416" spans="1:87" ht="14.25" customHeight="1" x14ac:dyDescent="0.25">
      <c r="A416" s="37">
        <v>87</v>
      </c>
      <c r="B416" s="38" t="s">
        <v>78</v>
      </c>
      <c r="C416" s="38" t="s">
        <v>26</v>
      </c>
      <c r="D416" s="38" t="s">
        <v>47</v>
      </c>
      <c r="E416" s="38"/>
      <c r="F416" s="38" t="s">
        <v>30</v>
      </c>
      <c r="G416" s="37">
        <v>4</v>
      </c>
      <c r="H416" s="37">
        <v>8</v>
      </c>
      <c r="I416" s="38" t="s">
        <v>106</v>
      </c>
      <c r="J416" s="37">
        <v>90153375</v>
      </c>
      <c r="K416" s="37">
        <v>5.4285714285714297</v>
      </c>
      <c r="L416" s="37">
        <v>0.54285714285714304</v>
      </c>
      <c r="M416" s="37">
        <v>2</v>
      </c>
      <c r="N416" s="35"/>
      <c r="O416" s="35"/>
      <c r="P416" s="37">
        <v>3</v>
      </c>
      <c r="Q416" s="37">
        <v>1</v>
      </c>
      <c r="R416" s="40">
        <v>1</v>
      </c>
      <c r="S416" s="37">
        <v>1</v>
      </c>
      <c r="T416" s="40">
        <v>1</v>
      </c>
      <c r="U416" s="35"/>
      <c r="V416" s="37">
        <v>1</v>
      </c>
      <c r="W416" s="38" t="s">
        <v>27</v>
      </c>
      <c r="X416" s="39"/>
      <c r="Y416" s="37">
        <v>1</v>
      </c>
      <c r="Z416" s="38">
        <f t="shared" si="24"/>
        <v>11</v>
      </c>
      <c r="AA416" s="38">
        <f t="shared" si="25"/>
        <v>1</v>
      </c>
      <c r="AB416" s="38" t="s">
        <v>89</v>
      </c>
      <c r="AC416" s="38" t="s">
        <v>27</v>
      </c>
      <c r="AD416" s="37">
        <v>2</v>
      </c>
      <c r="AE416" s="37">
        <v>1</v>
      </c>
      <c r="AF416" s="37">
        <v>0</v>
      </c>
      <c r="AG416" s="37">
        <v>5</v>
      </c>
      <c r="AH416" s="38" t="s">
        <v>381</v>
      </c>
      <c r="AI416" s="37">
        <v>16</v>
      </c>
      <c r="AJ416" s="35"/>
      <c r="AK416" s="38" t="s">
        <v>475</v>
      </c>
      <c r="AL416" s="38">
        <f t="shared" si="26"/>
        <v>1</v>
      </c>
      <c r="AM416" s="38" t="s">
        <v>27</v>
      </c>
      <c r="AN416" s="38" t="s">
        <v>673</v>
      </c>
      <c r="AO416" s="37">
        <v>18</v>
      </c>
      <c r="AP416" s="38" t="s">
        <v>677</v>
      </c>
      <c r="AQ416" s="38" t="s">
        <v>690</v>
      </c>
      <c r="AR416" s="38" t="s">
        <v>27</v>
      </c>
      <c r="AS416" s="38" t="s">
        <v>27</v>
      </c>
      <c r="AT416" s="38" t="s">
        <v>27</v>
      </c>
      <c r="AU416" s="38" t="s">
        <v>27</v>
      </c>
      <c r="AV416" s="38" t="s">
        <v>27</v>
      </c>
      <c r="AW416" s="50"/>
      <c r="AX416" s="34" t="s">
        <v>746</v>
      </c>
      <c r="AY416" s="120">
        <v>5.5950000000000006</v>
      </c>
      <c r="AZ416" s="62">
        <v>6.4030000000000005</v>
      </c>
      <c r="BA416" s="50">
        <f t="shared" si="27"/>
        <v>0.87380915196001874</v>
      </c>
      <c r="BB416" s="50"/>
      <c r="BC416" s="50"/>
      <c r="BD416" s="50"/>
      <c r="BE416" s="50"/>
      <c r="BF416" s="50"/>
      <c r="BG416" s="50"/>
      <c r="BH416" s="50"/>
      <c r="BI416" s="50"/>
      <c r="BJ416" s="50"/>
      <c r="BK416" s="50"/>
      <c r="BL416" s="50"/>
      <c r="BM416" s="50"/>
      <c r="BN416" s="50"/>
      <c r="BO416" s="50"/>
      <c r="BP416" s="50"/>
      <c r="BQ416" s="50"/>
      <c r="BR416" s="50"/>
      <c r="BS416" s="50"/>
      <c r="BT416" s="50"/>
      <c r="BU416" s="50"/>
      <c r="BV416" s="50"/>
      <c r="BW416" s="50"/>
      <c r="BX416" s="50"/>
      <c r="BY416" s="50"/>
      <c r="BZ416" s="50"/>
      <c r="CA416" s="50"/>
      <c r="CB416" s="50"/>
      <c r="CC416" s="50"/>
      <c r="CD416" s="50"/>
      <c r="CE416" s="50"/>
      <c r="CF416" s="50"/>
      <c r="CG416" s="50"/>
      <c r="CH416" s="50"/>
      <c r="CI416" s="50"/>
    </row>
    <row r="417" spans="1:87" ht="14.25" customHeight="1" x14ac:dyDescent="0.25">
      <c r="A417" s="37">
        <v>114</v>
      </c>
      <c r="B417" s="38" t="s">
        <v>78</v>
      </c>
      <c r="C417" s="38" t="s">
        <v>28</v>
      </c>
      <c r="D417" s="38" t="s">
        <v>47</v>
      </c>
      <c r="E417" s="38"/>
      <c r="F417" s="38" t="s">
        <v>30</v>
      </c>
      <c r="G417" s="37">
        <v>4</v>
      </c>
      <c r="H417" s="37">
        <v>8</v>
      </c>
      <c r="I417" s="38" t="s">
        <v>114</v>
      </c>
      <c r="J417" s="37">
        <v>17888853</v>
      </c>
      <c r="K417" s="37">
        <v>2.9230769230769198</v>
      </c>
      <c r="L417" s="37">
        <v>0.29230769230769199</v>
      </c>
      <c r="M417" s="35"/>
      <c r="N417" s="35"/>
      <c r="O417" s="35"/>
      <c r="P417" s="35"/>
      <c r="Q417" s="35"/>
      <c r="R417" s="35">
        <v>1</v>
      </c>
      <c r="S417" s="35"/>
      <c r="T417" s="35"/>
      <c r="U417" s="35"/>
      <c r="V417" s="35"/>
      <c r="W417" s="38" t="s">
        <v>27</v>
      </c>
      <c r="X417" s="35"/>
      <c r="Y417" s="35"/>
      <c r="Z417" s="38">
        <f t="shared" si="24"/>
        <v>1</v>
      </c>
      <c r="AA417" s="38">
        <f t="shared" si="25"/>
        <v>0</v>
      </c>
      <c r="AB417" s="38" t="s">
        <v>102</v>
      </c>
      <c r="AC417" s="38" t="s">
        <v>257</v>
      </c>
      <c r="AD417" s="37">
        <v>0</v>
      </c>
      <c r="AE417" s="37">
        <v>0</v>
      </c>
      <c r="AF417" s="37">
        <v>0</v>
      </c>
      <c r="AG417" s="37">
        <v>0</v>
      </c>
      <c r="AH417" s="38" t="s">
        <v>381</v>
      </c>
      <c r="AI417" s="37">
        <v>16</v>
      </c>
      <c r="AJ417" s="35"/>
      <c r="AK417" s="38" t="s">
        <v>174</v>
      </c>
      <c r="AL417" s="38">
        <f t="shared" si="26"/>
        <v>1</v>
      </c>
      <c r="AM417" s="38" t="s">
        <v>27</v>
      </c>
      <c r="AN417" s="38" t="s">
        <v>680</v>
      </c>
      <c r="AO417" s="37">
        <v>30</v>
      </c>
      <c r="AP417" s="38" t="s">
        <v>674</v>
      </c>
      <c r="AQ417" s="38" t="s">
        <v>687</v>
      </c>
      <c r="AR417" s="38" t="s">
        <v>27</v>
      </c>
      <c r="AS417" s="38" t="s">
        <v>688</v>
      </c>
      <c r="AT417" s="38" t="s">
        <v>27</v>
      </c>
      <c r="AU417" s="38" t="s">
        <v>27</v>
      </c>
      <c r="AV417" s="38" t="s">
        <v>27</v>
      </c>
      <c r="AW417" s="50"/>
      <c r="AX417" s="34" t="s">
        <v>748</v>
      </c>
      <c r="AY417" s="120">
        <v>2.0189999999999997</v>
      </c>
      <c r="AZ417" s="62">
        <v>2.339</v>
      </c>
      <c r="BA417" s="50">
        <f t="shared" si="27"/>
        <v>0.86318939717828125</v>
      </c>
      <c r="BB417" s="50"/>
      <c r="BC417" s="50"/>
      <c r="BD417" s="50"/>
      <c r="BE417" s="50"/>
      <c r="BF417" s="50"/>
      <c r="BG417" s="50"/>
      <c r="BH417" s="50"/>
      <c r="BI417" s="50"/>
      <c r="BJ417" s="50"/>
      <c r="BK417" s="50"/>
      <c r="BL417" s="50"/>
      <c r="BM417" s="50"/>
      <c r="BN417" s="50"/>
      <c r="BO417" s="50"/>
      <c r="BP417" s="50"/>
      <c r="BQ417" s="50"/>
      <c r="BR417" s="50"/>
      <c r="BS417" s="50"/>
      <c r="BT417" s="50"/>
      <c r="BU417" s="50"/>
      <c r="BV417" s="50"/>
      <c r="BW417" s="50"/>
      <c r="BX417" s="50"/>
      <c r="BY417" s="50"/>
      <c r="BZ417" s="50"/>
      <c r="CA417" s="50"/>
      <c r="CB417" s="50"/>
      <c r="CC417" s="50"/>
      <c r="CD417" s="50"/>
      <c r="CE417" s="50"/>
      <c r="CF417" s="50"/>
      <c r="CG417" s="50"/>
      <c r="CH417" s="50"/>
      <c r="CI417" s="50"/>
    </row>
    <row r="418" spans="1:87" ht="14.25" customHeight="1" x14ac:dyDescent="0.25">
      <c r="A418" s="37">
        <v>177</v>
      </c>
      <c r="B418" s="38" t="s">
        <v>78</v>
      </c>
      <c r="C418" s="38" t="s">
        <v>28</v>
      </c>
      <c r="D418" s="38" t="s">
        <v>47</v>
      </c>
      <c r="E418" s="38"/>
      <c r="F418" s="38" t="s">
        <v>30</v>
      </c>
      <c r="G418" s="37">
        <v>4</v>
      </c>
      <c r="H418" s="37">
        <v>8</v>
      </c>
      <c r="I418" s="38" t="s">
        <v>122</v>
      </c>
      <c r="J418" s="37">
        <v>10184154</v>
      </c>
      <c r="K418" s="37">
        <v>2.6923076923076898</v>
      </c>
      <c r="L418" s="37">
        <v>0.269230769230769</v>
      </c>
      <c r="M418" s="37">
        <v>1</v>
      </c>
      <c r="N418" s="35"/>
      <c r="O418" s="39"/>
      <c r="P418" s="37">
        <v>2</v>
      </c>
      <c r="Q418" s="37">
        <v>1</v>
      </c>
      <c r="R418" s="40">
        <v>3</v>
      </c>
      <c r="S418" s="37">
        <v>1</v>
      </c>
      <c r="T418" s="40">
        <v>1</v>
      </c>
      <c r="U418" s="47"/>
      <c r="V418" s="39"/>
      <c r="W418" s="38" t="s">
        <v>682</v>
      </c>
      <c r="X418" s="39"/>
      <c r="Y418" s="37">
        <v>1</v>
      </c>
      <c r="Z418" s="38">
        <f t="shared" si="24"/>
        <v>10</v>
      </c>
      <c r="AA418" s="38">
        <f t="shared" si="25"/>
        <v>0</v>
      </c>
      <c r="AB418" s="38" t="s">
        <v>99</v>
      </c>
      <c r="AC418" s="38" t="s">
        <v>27</v>
      </c>
      <c r="AD418" s="37">
        <v>0</v>
      </c>
      <c r="AE418" s="37">
        <v>0</v>
      </c>
      <c r="AF418" s="37">
        <v>0</v>
      </c>
      <c r="AG418" s="37">
        <v>1</v>
      </c>
      <c r="AH418" s="38" t="s">
        <v>381</v>
      </c>
      <c r="AI418" s="37">
        <v>16</v>
      </c>
      <c r="AJ418" s="47"/>
      <c r="AK418" s="38" t="s">
        <v>480</v>
      </c>
      <c r="AL418" s="38">
        <f t="shared" si="26"/>
        <v>1</v>
      </c>
      <c r="AM418" s="38" t="s">
        <v>27</v>
      </c>
      <c r="AN418" s="38" t="s">
        <v>680</v>
      </c>
      <c r="AO418" s="37">
        <v>25</v>
      </c>
      <c r="AP418" s="38" t="s">
        <v>677</v>
      </c>
      <c r="AQ418" s="38" t="s">
        <v>694</v>
      </c>
      <c r="AR418" s="38" t="s">
        <v>27</v>
      </c>
      <c r="AS418" s="38" t="s">
        <v>27</v>
      </c>
      <c r="AT418" s="38" t="s">
        <v>692</v>
      </c>
      <c r="AU418" s="38" t="s">
        <v>27</v>
      </c>
      <c r="AV418" s="38" t="s">
        <v>27</v>
      </c>
      <c r="AW418" s="50"/>
      <c r="AX418" s="34" t="s">
        <v>748</v>
      </c>
      <c r="AY418" s="120">
        <v>3.754</v>
      </c>
      <c r="AZ418" s="62">
        <v>5.5460000000000003</v>
      </c>
      <c r="BA418" s="50">
        <f t="shared" si="27"/>
        <v>0.67688424089433818</v>
      </c>
      <c r="BB418" s="50"/>
      <c r="BC418" s="50"/>
      <c r="BD418" s="50"/>
      <c r="BE418" s="50"/>
      <c r="BF418" s="50"/>
      <c r="BG418" s="50"/>
      <c r="BH418" s="50"/>
      <c r="BI418" s="50"/>
      <c r="BJ418" s="50"/>
      <c r="BK418" s="50"/>
      <c r="BL418" s="50"/>
      <c r="BM418" s="50"/>
      <c r="BN418" s="50"/>
      <c r="BO418" s="50"/>
      <c r="BP418" s="50"/>
      <c r="BQ418" s="50"/>
      <c r="BR418" s="50"/>
      <c r="BS418" s="50"/>
      <c r="BT418" s="50"/>
      <c r="BU418" s="50"/>
      <c r="BV418" s="50"/>
      <c r="BW418" s="50"/>
      <c r="BX418" s="50"/>
      <c r="BY418" s="50"/>
      <c r="BZ418" s="50"/>
      <c r="CA418" s="50"/>
      <c r="CB418" s="50"/>
      <c r="CC418" s="50"/>
      <c r="CD418" s="50"/>
      <c r="CE418" s="50"/>
      <c r="CF418" s="50"/>
      <c r="CG418" s="50"/>
      <c r="CH418" s="50"/>
      <c r="CI418" s="50"/>
    </row>
    <row r="419" spans="1:87" ht="14.25" customHeight="1" x14ac:dyDescent="0.25">
      <c r="A419" s="37">
        <v>193</v>
      </c>
      <c r="B419" s="38" t="s">
        <v>78</v>
      </c>
      <c r="C419" s="38" t="s">
        <v>26</v>
      </c>
      <c r="D419" s="38" t="s">
        <v>47</v>
      </c>
      <c r="E419" s="38"/>
      <c r="F419" s="38" t="s">
        <v>30</v>
      </c>
      <c r="G419" s="37">
        <v>4</v>
      </c>
      <c r="H419" s="37">
        <v>8</v>
      </c>
      <c r="I419" s="38" t="s">
        <v>124</v>
      </c>
      <c r="J419" s="37">
        <v>1391113645</v>
      </c>
      <c r="K419" s="37">
        <v>5.5</v>
      </c>
      <c r="L419" s="37">
        <v>0.55000000000000004</v>
      </c>
      <c r="M419" s="37">
        <v>1</v>
      </c>
      <c r="N419" s="35"/>
      <c r="O419" s="47"/>
      <c r="P419" s="37">
        <v>2</v>
      </c>
      <c r="Q419" s="40">
        <v>1</v>
      </c>
      <c r="R419" s="40">
        <v>2</v>
      </c>
      <c r="S419" s="40">
        <v>1</v>
      </c>
      <c r="T419" s="40">
        <v>1</v>
      </c>
      <c r="U419" s="47"/>
      <c r="V419" s="40">
        <v>1</v>
      </c>
      <c r="W419" s="38" t="s">
        <v>27</v>
      </c>
      <c r="X419" s="40">
        <v>1</v>
      </c>
      <c r="Y419" s="40">
        <v>2</v>
      </c>
      <c r="Z419" s="38">
        <f t="shared" si="24"/>
        <v>12</v>
      </c>
      <c r="AA419" s="38">
        <f t="shared" si="25"/>
        <v>2</v>
      </c>
      <c r="AB419" s="38" t="s">
        <v>27</v>
      </c>
      <c r="AC419" s="38" t="s">
        <v>27</v>
      </c>
      <c r="AD419" s="37">
        <v>3</v>
      </c>
      <c r="AE419" s="37">
        <v>1</v>
      </c>
      <c r="AF419" s="37">
        <v>1</v>
      </c>
      <c r="AG419" s="37">
        <v>6</v>
      </c>
      <c r="AH419" s="38" t="s">
        <v>381</v>
      </c>
      <c r="AI419" s="37">
        <v>16</v>
      </c>
      <c r="AJ419" s="47"/>
      <c r="AK419" s="38" t="s">
        <v>481</v>
      </c>
      <c r="AL419" s="38">
        <f t="shared" si="26"/>
        <v>1</v>
      </c>
      <c r="AM419" s="38" t="s">
        <v>27</v>
      </c>
      <c r="AN419" s="38" t="s">
        <v>680</v>
      </c>
      <c r="AO419" s="37">
        <v>24</v>
      </c>
      <c r="AP419" s="38" t="s">
        <v>677</v>
      </c>
      <c r="AQ419" s="38" t="s">
        <v>691</v>
      </c>
      <c r="AR419" s="38" t="s">
        <v>695</v>
      </c>
      <c r="AS419" s="38" t="s">
        <v>27</v>
      </c>
      <c r="AT419" s="38" t="s">
        <v>692</v>
      </c>
      <c r="AU419" s="38" t="s">
        <v>695</v>
      </c>
      <c r="AV419" s="38" t="s">
        <v>27</v>
      </c>
      <c r="AW419" s="50"/>
      <c r="AX419" s="34" t="s">
        <v>748</v>
      </c>
      <c r="AY419" s="120">
        <v>3.391</v>
      </c>
      <c r="AZ419" s="62">
        <v>6.4960000000000004</v>
      </c>
      <c r="BA419" s="50">
        <f t="shared" si="27"/>
        <v>0.52201354679802947</v>
      </c>
      <c r="BB419" s="50"/>
      <c r="BC419" s="50"/>
      <c r="BD419" s="50"/>
      <c r="BE419" s="50"/>
      <c r="BF419" s="50"/>
      <c r="BG419" s="50"/>
      <c r="BH419" s="50"/>
      <c r="BI419" s="50"/>
      <c r="BJ419" s="50"/>
      <c r="BK419" s="50"/>
      <c r="BL419" s="50"/>
      <c r="BM419" s="50"/>
      <c r="BN419" s="50"/>
      <c r="BO419" s="50"/>
      <c r="BP419" s="50"/>
      <c r="BQ419" s="50"/>
      <c r="BR419" s="50"/>
      <c r="BS419" s="50"/>
      <c r="BT419" s="50"/>
      <c r="BU419" s="50"/>
      <c r="BV419" s="50"/>
      <c r="BW419" s="50"/>
      <c r="BX419" s="50"/>
      <c r="BY419" s="50"/>
      <c r="BZ419" s="50"/>
      <c r="CA419" s="50"/>
      <c r="CB419" s="50"/>
      <c r="CC419" s="50"/>
      <c r="CD419" s="50"/>
      <c r="CE419" s="50"/>
      <c r="CF419" s="50"/>
      <c r="CG419" s="50"/>
      <c r="CH419" s="50"/>
      <c r="CI419" s="50"/>
    </row>
    <row r="420" spans="1:87" ht="14.25" customHeight="1" x14ac:dyDescent="0.25">
      <c r="A420" s="37">
        <v>209</v>
      </c>
      <c r="B420" s="38" t="s">
        <v>78</v>
      </c>
      <c r="C420" s="38" t="s">
        <v>26</v>
      </c>
      <c r="D420" s="38" t="s">
        <v>47</v>
      </c>
      <c r="E420" s="38"/>
      <c r="F420" s="38" t="s">
        <v>30</v>
      </c>
      <c r="G420" s="37">
        <v>4</v>
      </c>
      <c r="H420" s="37">
        <v>8</v>
      </c>
      <c r="I420" s="38" t="s">
        <v>126</v>
      </c>
      <c r="J420" s="37">
        <v>8916155192</v>
      </c>
      <c r="K420" s="37">
        <v>5.4285714285714297</v>
      </c>
      <c r="L420" s="37">
        <v>0.54285714285714304</v>
      </c>
      <c r="M420" s="47"/>
      <c r="N420" s="35"/>
      <c r="O420" s="47"/>
      <c r="P420" s="47"/>
      <c r="Q420" s="47"/>
      <c r="R420" s="47">
        <v>1</v>
      </c>
      <c r="S420" s="47"/>
      <c r="T420" s="47"/>
      <c r="U420" s="47"/>
      <c r="V420" s="47"/>
      <c r="W420" s="38" t="s">
        <v>27</v>
      </c>
      <c r="X420" s="47"/>
      <c r="Y420" s="47"/>
      <c r="Z420" s="38">
        <f t="shared" si="24"/>
        <v>1</v>
      </c>
      <c r="AA420" s="38">
        <f t="shared" si="25"/>
        <v>0</v>
      </c>
      <c r="AB420" s="38" t="s">
        <v>89</v>
      </c>
      <c r="AC420" s="38" t="s">
        <v>27</v>
      </c>
      <c r="AD420" s="37">
        <v>0</v>
      </c>
      <c r="AE420" s="37">
        <v>0</v>
      </c>
      <c r="AF420" s="37">
        <v>0</v>
      </c>
      <c r="AG420" s="37">
        <v>0</v>
      </c>
      <c r="AH420" s="38" t="s">
        <v>381</v>
      </c>
      <c r="AI420" s="37">
        <v>16</v>
      </c>
      <c r="AJ420" s="47"/>
      <c r="AK420" s="38" t="s">
        <v>91</v>
      </c>
      <c r="AL420" s="38">
        <f t="shared" si="26"/>
        <v>1</v>
      </c>
      <c r="AM420" s="38" t="s">
        <v>27</v>
      </c>
      <c r="AN420" s="38" t="s">
        <v>680</v>
      </c>
      <c r="AO420" s="37">
        <v>30</v>
      </c>
      <c r="AP420" s="38" t="s">
        <v>677</v>
      </c>
      <c r="AQ420" s="38" t="s">
        <v>697</v>
      </c>
      <c r="AR420" s="38" t="s">
        <v>27</v>
      </c>
      <c r="AS420" s="38" t="s">
        <v>27</v>
      </c>
      <c r="AT420" s="38" t="s">
        <v>27</v>
      </c>
      <c r="AU420" s="38" t="s">
        <v>27</v>
      </c>
      <c r="AV420" s="38" t="s">
        <v>27</v>
      </c>
      <c r="AW420" s="50"/>
      <c r="AX420" s="34" t="s">
        <v>748</v>
      </c>
      <c r="AY420" s="120">
        <v>5.0490000000000004</v>
      </c>
      <c r="AZ420" s="62">
        <v>5.9539999999999997</v>
      </c>
      <c r="BA420" s="50">
        <f t="shared" si="27"/>
        <v>0.8480013436345315</v>
      </c>
      <c r="BB420" s="50"/>
      <c r="BC420" s="50"/>
      <c r="BD420" s="50"/>
      <c r="BE420" s="50"/>
      <c r="BF420" s="50"/>
      <c r="BG420" s="50"/>
      <c r="BH420" s="50"/>
      <c r="BI420" s="50"/>
      <c r="BJ420" s="50"/>
      <c r="BK420" s="50"/>
      <c r="BL420" s="50"/>
      <c r="BM420" s="50"/>
      <c r="BN420" s="50"/>
      <c r="BO420" s="50"/>
      <c r="BP420" s="50"/>
      <c r="BQ420" s="50"/>
      <c r="BR420" s="50"/>
      <c r="BS420" s="50"/>
      <c r="BT420" s="50"/>
      <c r="BU420" s="50"/>
      <c r="BV420" s="50"/>
      <c r="BW420" s="50"/>
      <c r="BX420" s="50"/>
      <c r="BY420" s="50"/>
      <c r="BZ420" s="50"/>
      <c r="CA420" s="50"/>
      <c r="CB420" s="50"/>
      <c r="CC420" s="50"/>
      <c r="CD420" s="50"/>
      <c r="CE420" s="50"/>
      <c r="CF420" s="50"/>
      <c r="CG420" s="50"/>
      <c r="CH420" s="50"/>
      <c r="CI420" s="50"/>
    </row>
    <row r="421" spans="1:87" ht="14.25" customHeight="1" x14ac:dyDescent="0.25">
      <c r="A421" s="37">
        <v>225</v>
      </c>
      <c r="B421" s="38" t="s">
        <v>78</v>
      </c>
      <c r="C421" s="38" t="s">
        <v>26</v>
      </c>
      <c r="D421" s="38" t="s">
        <v>47</v>
      </c>
      <c r="E421" s="38"/>
      <c r="F421" s="38" t="s">
        <v>30</v>
      </c>
      <c r="G421" s="37">
        <v>4</v>
      </c>
      <c r="H421" s="37">
        <v>8</v>
      </c>
      <c r="I421" s="38" t="s">
        <v>128</v>
      </c>
      <c r="J421" s="37">
        <v>9591208203</v>
      </c>
      <c r="K421" s="37">
        <v>3.9285714285714302</v>
      </c>
      <c r="L421" s="37">
        <v>0.39285714285714302</v>
      </c>
      <c r="M421" s="47"/>
      <c r="N421" s="35"/>
      <c r="O421" s="47"/>
      <c r="P421" s="47"/>
      <c r="Q421" s="47"/>
      <c r="R421" s="35">
        <v>1</v>
      </c>
      <c r="S421" s="47"/>
      <c r="T421" s="47"/>
      <c r="U421" s="47"/>
      <c r="V421" s="47"/>
      <c r="W421" s="38" t="s">
        <v>27</v>
      </c>
      <c r="X421" s="47"/>
      <c r="Y421" s="47"/>
      <c r="Z421" s="38">
        <f t="shared" si="24"/>
        <v>1</v>
      </c>
      <c r="AA421" s="38">
        <f t="shared" si="25"/>
        <v>0</v>
      </c>
      <c r="AB421" s="38" t="s">
        <v>765</v>
      </c>
      <c r="AC421" s="38" t="s">
        <v>27</v>
      </c>
      <c r="AD421" s="37">
        <v>0</v>
      </c>
      <c r="AE421" s="37">
        <v>0</v>
      </c>
      <c r="AF421" s="37">
        <v>0</v>
      </c>
      <c r="AG421" s="37">
        <v>0</v>
      </c>
      <c r="AH421" s="38" t="s">
        <v>381</v>
      </c>
      <c r="AI421" s="37">
        <v>16</v>
      </c>
      <c r="AJ421" s="47"/>
      <c r="AK421" s="38" t="s">
        <v>482</v>
      </c>
      <c r="AL421" s="38">
        <f t="shared" si="26"/>
        <v>1</v>
      </c>
      <c r="AM421" s="38" t="s">
        <v>27</v>
      </c>
      <c r="AN421" s="38" t="s">
        <v>680</v>
      </c>
      <c r="AO421" s="37">
        <v>33</v>
      </c>
      <c r="AP421" s="38" t="s">
        <v>677</v>
      </c>
      <c r="AQ421" s="38" t="s">
        <v>698</v>
      </c>
      <c r="AR421" s="38" t="s">
        <v>27</v>
      </c>
      <c r="AS421" s="38" t="s">
        <v>699</v>
      </c>
      <c r="AT421" s="38" t="s">
        <v>27</v>
      </c>
      <c r="AU421" s="38" t="s">
        <v>27</v>
      </c>
      <c r="AV421" s="38" t="s">
        <v>696</v>
      </c>
      <c r="AW421" s="50"/>
      <c r="AX421" s="34" t="s">
        <v>748</v>
      </c>
      <c r="AY421" s="120">
        <v>5.6520000000000001</v>
      </c>
      <c r="AZ421" s="62">
        <v>6.8719999999999999</v>
      </c>
      <c r="BA421" s="50">
        <f t="shared" si="27"/>
        <v>0.82246798603026783</v>
      </c>
      <c r="BB421" s="50"/>
      <c r="BC421" s="50"/>
      <c r="BD421" s="50"/>
      <c r="BE421" s="50"/>
      <c r="BF421" s="50"/>
      <c r="BG421" s="50"/>
      <c r="BH421" s="50"/>
      <c r="BI421" s="50"/>
      <c r="BJ421" s="50"/>
      <c r="BK421" s="50"/>
      <c r="BL421" s="50"/>
      <c r="BM421" s="50"/>
      <c r="BN421" s="50"/>
      <c r="BO421" s="50"/>
      <c r="BP421" s="50"/>
      <c r="BQ421" s="50"/>
      <c r="BR421" s="50"/>
      <c r="BS421" s="50"/>
      <c r="BT421" s="50"/>
      <c r="BU421" s="50"/>
      <c r="BV421" s="50"/>
      <c r="BW421" s="50"/>
      <c r="BX421" s="50"/>
      <c r="BY421" s="50"/>
      <c r="BZ421" s="50"/>
      <c r="CA421" s="50"/>
      <c r="CB421" s="50"/>
      <c r="CC421" s="50"/>
      <c r="CD421" s="50"/>
      <c r="CE421" s="50"/>
      <c r="CF421" s="50"/>
      <c r="CG421" s="50"/>
      <c r="CH421" s="50"/>
      <c r="CI421" s="50"/>
    </row>
    <row r="422" spans="1:87" ht="14.25" customHeight="1" x14ac:dyDescent="0.25">
      <c r="A422" s="37">
        <v>242</v>
      </c>
      <c r="B422" s="38" t="s">
        <v>78</v>
      </c>
      <c r="C422" s="38" t="s">
        <v>26</v>
      </c>
      <c r="D422" s="38" t="s">
        <v>47</v>
      </c>
      <c r="E422" s="38"/>
      <c r="F422" s="38" t="s">
        <v>30</v>
      </c>
      <c r="G422" s="37">
        <v>4</v>
      </c>
      <c r="H422" s="37">
        <v>8</v>
      </c>
      <c r="I422" s="38" t="s">
        <v>130</v>
      </c>
      <c r="J422" s="37">
        <v>3712062108</v>
      </c>
      <c r="K422" s="37">
        <v>3.9285714285714302</v>
      </c>
      <c r="L422" s="37">
        <v>0.39285714285714302</v>
      </c>
      <c r="M422" s="40">
        <v>2</v>
      </c>
      <c r="N422" s="35"/>
      <c r="O422" s="35"/>
      <c r="P422" s="40">
        <v>3</v>
      </c>
      <c r="Q422" s="40">
        <v>1</v>
      </c>
      <c r="R422" s="40">
        <v>1</v>
      </c>
      <c r="S422" s="40">
        <v>1</v>
      </c>
      <c r="T422" s="40">
        <v>1</v>
      </c>
      <c r="U422" s="47"/>
      <c r="V422" s="47"/>
      <c r="W422" s="38" t="s">
        <v>27</v>
      </c>
      <c r="X422" s="47"/>
      <c r="Y422" s="47"/>
      <c r="Z422" s="38">
        <f t="shared" si="24"/>
        <v>9</v>
      </c>
      <c r="AA422" s="38">
        <f t="shared" si="25"/>
        <v>0</v>
      </c>
      <c r="AB422" s="38" t="s">
        <v>765</v>
      </c>
      <c r="AC422" s="38" t="s">
        <v>27</v>
      </c>
      <c r="AD422" s="37">
        <v>0</v>
      </c>
      <c r="AE422" s="37">
        <v>0</v>
      </c>
      <c r="AF422" s="37">
        <v>0</v>
      </c>
      <c r="AG422" s="37">
        <v>1</v>
      </c>
      <c r="AH422" s="38" t="s">
        <v>381</v>
      </c>
      <c r="AI422" s="37">
        <v>16</v>
      </c>
      <c r="AJ422" s="47"/>
      <c r="AK422" s="38" t="s">
        <v>483</v>
      </c>
      <c r="AL422" s="38">
        <f t="shared" si="26"/>
        <v>1</v>
      </c>
      <c r="AM422" s="38" t="s">
        <v>27</v>
      </c>
      <c r="AN422" s="38" t="s">
        <v>680</v>
      </c>
      <c r="AO422" s="37">
        <v>28</v>
      </c>
      <c r="AP422" s="38" t="s">
        <v>677</v>
      </c>
      <c r="AQ422" s="38" t="s">
        <v>700</v>
      </c>
      <c r="AR422" s="38" t="s">
        <v>695</v>
      </c>
      <c r="AS422" s="38" t="s">
        <v>701</v>
      </c>
      <c r="AT422" s="38" t="s">
        <v>27</v>
      </c>
      <c r="AU422" s="38" t="s">
        <v>27</v>
      </c>
      <c r="AV422" s="38" t="s">
        <v>27</v>
      </c>
      <c r="AW422" s="50"/>
      <c r="AX422" s="34" t="s">
        <v>747</v>
      </c>
      <c r="AY422" s="120">
        <v>6.2709999999999999</v>
      </c>
      <c r="AZ422" s="62">
        <v>7.343</v>
      </c>
      <c r="BA422" s="50">
        <f t="shared" si="27"/>
        <v>0.85401062236143266</v>
      </c>
      <c r="BB422" s="50"/>
      <c r="BC422" s="50"/>
      <c r="BD422" s="50"/>
      <c r="BE422" s="50"/>
      <c r="BF422" s="50"/>
      <c r="BG422" s="50"/>
      <c r="BH422" s="50"/>
      <c r="BI422" s="50"/>
      <c r="BJ422" s="50"/>
      <c r="BK422" s="50"/>
      <c r="BL422" s="50"/>
      <c r="BM422" s="50"/>
      <c r="BN422" s="50"/>
      <c r="BO422" s="50"/>
      <c r="BP422" s="50"/>
      <c r="BQ422" s="50"/>
      <c r="BR422" s="50"/>
      <c r="BS422" s="50"/>
      <c r="BT422" s="50"/>
      <c r="BU422" s="50"/>
      <c r="BV422" s="50"/>
      <c r="BW422" s="50"/>
      <c r="BX422" s="50"/>
      <c r="BY422" s="50"/>
      <c r="BZ422" s="50"/>
      <c r="CA422" s="50"/>
      <c r="CB422" s="50"/>
      <c r="CC422" s="50"/>
      <c r="CD422" s="50"/>
      <c r="CE422" s="50"/>
      <c r="CF422" s="50"/>
      <c r="CG422" s="50"/>
      <c r="CH422" s="50"/>
      <c r="CI422" s="50"/>
    </row>
    <row r="423" spans="1:87" ht="14.25" customHeight="1" x14ac:dyDescent="0.25">
      <c r="A423" s="37">
        <v>258</v>
      </c>
      <c r="B423" s="38" t="s">
        <v>78</v>
      </c>
      <c r="C423" s="38" t="s">
        <v>26</v>
      </c>
      <c r="D423" s="38" t="s">
        <v>47</v>
      </c>
      <c r="E423" s="38"/>
      <c r="F423" s="38" t="s">
        <v>30</v>
      </c>
      <c r="G423" s="37">
        <v>4</v>
      </c>
      <c r="H423" s="37">
        <v>8</v>
      </c>
      <c r="I423" s="38" t="s">
        <v>130</v>
      </c>
      <c r="J423" s="37">
        <v>3712062108</v>
      </c>
      <c r="K423" s="37">
        <v>4.5</v>
      </c>
      <c r="L423" s="37">
        <v>0.45</v>
      </c>
      <c r="M423" s="39"/>
      <c r="N423" s="35"/>
      <c r="O423" s="47"/>
      <c r="P423" s="39"/>
      <c r="Q423" s="39"/>
      <c r="R423" s="47">
        <v>1</v>
      </c>
      <c r="S423" s="39"/>
      <c r="T423" s="47"/>
      <c r="U423" s="39"/>
      <c r="V423" s="39"/>
      <c r="W423" s="38" t="s">
        <v>27</v>
      </c>
      <c r="X423" s="39"/>
      <c r="Y423" s="39"/>
      <c r="Z423" s="38">
        <f t="shared" si="24"/>
        <v>1</v>
      </c>
      <c r="AA423" s="38">
        <f t="shared" si="25"/>
        <v>0</v>
      </c>
      <c r="AB423" s="38" t="s">
        <v>27</v>
      </c>
      <c r="AC423" s="38" t="s">
        <v>257</v>
      </c>
      <c r="AD423" s="37">
        <v>0</v>
      </c>
      <c r="AE423" s="37">
        <v>0</v>
      </c>
      <c r="AF423" s="37">
        <v>0</v>
      </c>
      <c r="AG423" s="37">
        <v>0</v>
      </c>
      <c r="AH423" s="38" t="s">
        <v>381</v>
      </c>
      <c r="AI423" s="37">
        <v>16</v>
      </c>
      <c r="AJ423" s="47"/>
      <c r="AK423" s="38" t="s">
        <v>428</v>
      </c>
      <c r="AL423" s="38">
        <f t="shared" si="26"/>
        <v>1</v>
      </c>
      <c r="AM423" s="38" t="s">
        <v>27</v>
      </c>
      <c r="AN423" s="38" t="s">
        <v>680</v>
      </c>
      <c r="AO423" s="37">
        <v>28</v>
      </c>
      <c r="AP423" s="38" t="s">
        <v>677</v>
      </c>
      <c r="AQ423" s="38" t="s">
        <v>700</v>
      </c>
      <c r="AR423" s="38" t="s">
        <v>695</v>
      </c>
      <c r="AS423" s="38" t="s">
        <v>701</v>
      </c>
      <c r="AT423" s="38" t="s">
        <v>27</v>
      </c>
      <c r="AU423" s="38" t="s">
        <v>27</v>
      </c>
      <c r="AV423" s="38" t="s">
        <v>27</v>
      </c>
      <c r="AW423" s="50"/>
      <c r="AX423" s="34" t="s">
        <v>748</v>
      </c>
      <c r="AY423" s="120">
        <v>2.2610000000000001</v>
      </c>
      <c r="AZ423" s="62">
        <v>3.6310000000000002</v>
      </c>
      <c r="BA423" s="50">
        <f t="shared" si="27"/>
        <v>0.62269347287248689</v>
      </c>
      <c r="BB423" s="50"/>
      <c r="BC423" s="50"/>
      <c r="BD423" s="50"/>
      <c r="BE423" s="50"/>
      <c r="BF423" s="50"/>
      <c r="BG423" s="50"/>
      <c r="BH423" s="50"/>
      <c r="BI423" s="50"/>
      <c r="BJ423" s="50"/>
      <c r="BK423" s="50"/>
      <c r="BL423" s="50"/>
      <c r="BM423" s="50"/>
      <c r="BN423" s="50"/>
      <c r="BO423" s="50"/>
      <c r="BP423" s="50"/>
      <c r="BQ423" s="50"/>
      <c r="BR423" s="50"/>
      <c r="BS423" s="50"/>
      <c r="BT423" s="50"/>
      <c r="BU423" s="50"/>
      <c r="BV423" s="50"/>
      <c r="BW423" s="50"/>
      <c r="BX423" s="50"/>
      <c r="BY423" s="50"/>
      <c r="BZ423" s="50"/>
      <c r="CA423" s="50"/>
      <c r="CB423" s="50"/>
      <c r="CC423" s="50"/>
      <c r="CD423" s="50"/>
      <c r="CE423" s="50"/>
      <c r="CF423" s="50"/>
      <c r="CG423" s="50"/>
      <c r="CH423" s="50"/>
      <c r="CI423" s="50"/>
    </row>
    <row r="424" spans="1:87" ht="14.25" customHeight="1" x14ac:dyDescent="0.25">
      <c r="A424" s="37">
        <v>276</v>
      </c>
      <c r="B424" s="38" t="s">
        <v>78</v>
      </c>
      <c r="C424" s="38" t="s">
        <v>26</v>
      </c>
      <c r="D424" s="38" t="s">
        <v>47</v>
      </c>
      <c r="E424" s="38"/>
      <c r="F424" s="38" t="s">
        <v>30</v>
      </c>
      <c r="G424" s="37">
        <v>4</v>
      </c>
      <c r="H424" s="37">
        <v>8</v>
      </c>
      <c r="I424" s="38" t="s">
        <v>134</v>
      </c>
      <c r="J424" s="37">
        <v>828360120</v>
      </c>
      <c r="K424" s="37">
        <v>3.9285714285714302</v>
      </c>
      <c r="L424" s="37">
        <v>0.39285714285714302</v>
      </c>
      <c r="M424" s="39"/>
      <c r="N424" s="35"/>
      <c r="O424" s="35"/>
      <c r="P424" s="39"/>
      <c r="Q424" s="39"/>
      <c r="R424" s="35">
        <v>1</v>
      </c>
      <c r="S424" s="39"/>
      <c r="T424" s="35"/>
      <c r="U424" s="39"/>
      <c r="V424" s="39"/>
      <c r="W424" s="38" t="s">
        <v>27</v>
      </c>
      <c r="X424" s="39"/>
      <c r="Y424" s="39"/>
      <c r="Z424" s="38">
        <f t="shared" si="24"/>
        <v>1</v>
      </c>
      <c r="AA424" s="38">
        <f t="shared" si="25"/>
        <v>0</v>
      </c>
      <c r="AB424" s="38" t="s">
        <v>765</v>
      </c>
      <c r="AC424" s="38" t="s">
        <v>27</v>
      </c>
      <c r="AD424" s="37">
        <v>0</v>
      </c>
      <c r="AE424" s="37">
        <v>0</v>
      </c>
      <c r="AF424" s="37">
        <v>0</v>
      </c>
      <c r="AG424" s="37">
        <v>0</v>
      </c>
      <c r="AH424" s="38" t="s">
        <v>381</v>
      </c>
      <c r="AI424" s="37">
        <v>16</v>
      </c>
      <c r="AJ424" s="35"/>
      <c r="AK424" s="38" t="s">
        <v>100</v>
      </c>
      <c r="AL424" s="38">
        <f t="shared" si="26"/>
        <v>1</v>
      </c>
      <c r="AM424" s="38" t="s">
        <v>27</v>
      </c>
      <c r="AN424" s="38" t="s">
        <v>673</v>
      </c>
      <c r="AO424" s="37">
        <v>26</v>
      </c>
      <c r="AP424" s="38" t="s">
        <v>674</v>
      </c>
      <c r="AQ424" s="38" t="s">
        <v>678</v>
      </c>
      <c r="AR424" s="38" t="s">
        <v>27</v>
      </c>
      <c r="AS424" s="38" t="s">
        <v>702</v>
      </c>
      <c r="AT424" s="38" t="s">
        <v>27</v>
      </c>
      <c r="AU424" s="38" t="s">
        <v>27</v>
      </c>
      <c r="AV424" s="38" t="s">
        <v>27</v>
      </c>
      <c r="AW424" s="50"/>
      <c r="AX424" s="34" t="s">
        <v>747</v>
      </c>
      <c r="AY424" s="120">
        <v>6.0519999999999996</v>
      </c>
      <c r="AZ424" s="62">
        <v>7.23</v>
      </c>
      <c r="BA424" s="50">
        <f t="shared" si="27"/>
        <v>0.83706777316735814</v>
      </c>
      <c r="BB424" s="50"/>
      <c r="BC424" s="50"/>
      <c r="BD424" s="50"/>
      <c r="BE424" s="50"/>
      <c r="BF424" s="50"/>
      <c r="BG424" s="50"/>
      <c r="BH424" s="50"/>
      <c r="BI424" s="50"/>
      <c r="BJ424" s="50"/>
      <c r="BK424" s="50"/>
      <c r="BL424" s="50"/>
      <c r="BM424" s="50"/>
      <c r="BN424" s="50"/>
      <c r="BO424" s="50"/>
      <c r="BP424" s="50"/>
      <c r="BQ424" s="50"/>
      <c r="BR424" s="50"/>
      <c r="BS424" s="50"/>
      <c r="BT424" s="50"/>
      <c r="BU424" s="50"/>
      <c r="BV424" s="50"/>
      <c r="BW424" s="50"/>
      <c r="BX424" s="50"/>
      <c r="BY424" s="50"/>
      <c r="BZ424" s="50"/>
      <c r="CA424" s="50"/>
      <c r="CB424" s="50"/>
      <c r="CC424" s="50"/>
      <c r="CD424" s="50"/>
      <c r="CE424" s="50"/>
      <c r="CF424" s="50"/>
      <c r="CG424" s="50"/>
      <c r="CH424" s="50"/>
      <c r="CI424" s="50"/>
    </row>
    <row r="425" spans="1:87" ht="14.25" customHeight="1" x14ac:dyDescent="0.25">
      <c r="A425" s="37">
        <v>292</v>
      </c>
      <c r="B425" s="38" t="s">
        <v>78</v>
      </c>
      <c r="C425" s="38" t="s">
        <v>28</v>
      </c>
      <c r="D425" s="38" t="s">
        <v>47</v>
      </c>
      <c r="E425" s="38"/>
      <c r="F425" s="38" t="s">
        <v>30</v>
      </c>
      <c r="G425" s="37">
        <v>4</v>
      </c>
      <c r="H425" s="37">
        <v>8</v>
      </c>
      <c r="I425" s="38" t="s">
        <v>135</v>
      </c>
      <c r="J425" s="37">
        <v>7717685176</v>
      </c>
      <c r="K425" s="37">
        <v>2.6923076923076898</v>
      </c>
      <c r="L425" s="37">
        <v>0.269230769230769</v>
      </c>
      <c r="M425" s="40">
        <v>1</v>
      </c>
      <c r="N425" s="35"/>
      <c r="O425" s="40">
        <v>3</v>
      </c>
      <c r="P425" s="40">
        <v>1</v>
      </c>
      <c r="Q425" s="47"/>
      <c r="R425" s="40">
        <v>1</v>
      </c>
      <c r="S425" s="47"/>
      <c r="T425" s="40">
        <v>1</v>
      </c>
      <c r="U425" s="40">
        <v>1</v>
      </c>
      <c r="V425" s="40">
        <v>0.5</v>
      </c>
      <c r="W425" s="38" t="s">
        <v>27</v>
      </c>
      <c r="X425" s="40">
        <v>0.5</v>
      </c>
      <c r="Y425" s="40">
        <v>2</v>
      </c>
      <c r="Z425" s="38">
        <f t="shared" si="24"/>
        <v>11</v>
      </c>
      <c r="AA425" s="38">
        <f t="shared" si="25"/>
        <v>2</v>
      </c>
      <c r="AB425" s="38" t="s">
        <v>99</v>
      </c>
      <c r="AC425" s="38" t="s">
        <v>257</v>
      </c>
      <c r="AD425" s="37">
        <v>6</v>
      </c>
      <c r="AE425" s="37">
        <v>3</v>
      </c>
      <c r="AF425" s="37">
        <v>0</v>
      </c>
      <c r="AG425" s="37">
        <v>14</v>
      </c>
      <c r="AH425" s="38" t="s">
        <v>484</v>
      </c>
      <c r="AI425" s="37">
        <v>13</v>
      </c>
      <c r="AJ425" s="47"/>
      <c r="AK425" s="38" t="s">
        <v>485</v>
      </c>
      <c r="AL425" s="38">
        <f t="shared" si="26"/>
        <v>1</v>
      </c>
      <c r="AM425" s="38" t="s">
        <v>27</v>
      </c>
      <c r="AN425" s="38" t="s">
        <v>680</v>
      </c>
      <c r="AO425" s="37">
        <v>24</v>
      </c>
      <c r="AP425" s="38" t="s">
        <v>677</v>
      </c>
      <c r="AQ425" s="38" t="s">
        <v>691</v>
      </c>
      <c r="AR425" s="38" t="s">
        <v>27</v>
      </c>
      <c r="AS425" s="38" t="s">
        <v>27</v>
      </c>
      <c r="AT425" s="38" t="s">
        <v>27</v>
      </c>
      <c r="AU425" s="38" t="s">
        <v>27</v>
      </c>
      <c r="AV425" s="38" t="s">
        <v>27</v>
      </c>
      <c r="AW425" s="50"/>
      <c r="AX425" s="34" t="s">
        <v>748</v>
      </c>
      <c r="AY425" s="120">
        <v>1.9430000000000001</v>
      </c>
      <c r="AZ425" s="62">
        <v>2.4870000000000001</v>
      </c>
      <c r="BA425" s="50">
        <f t="shared" si="27"/>
        <v>0.78126256533976679</v>
      </c>
      <c r="BB425" s="50"/>
      <c r="BC425" s="50"/>
      <c r="BD425" s="50"/>
      <c r="BE425" s="50"/>
      <c r="BF425" s="50"/>
      <c r="BG425" s="50"/>
      <c r="BH425" s="50"/>
      <c r="BI425" s="50"/>
      <c r="BJ425" s="50"/>
      <c r="BK425" s="50"/>
      <c r="BL425" s="50"/>
      <c r="BM425" s="50"/>
      <c r="BN425" s="50"/>
      <c r="BO425" s="50"/>
      <c r="BP425" s="50"/>
      <c r="BQ425" s="50"/>
      <c r="BR425" s="50"/>
      <c r="BS425" s="50"/>
      <c r="BT425" s="50"/>
      <c r="BU425" s="50"/>
      <c r="BV425" s="50"/>
      <c r="BW425" s="50"/>
      <c r="BX425" s="50"/>
      <c r="BY425" s="50"/>
      <c r="BZ425" s="50"/>
      <c r="CA425" s="50"/>
      <c r="CB425" s="50"/>
      <c r="CC425" s="50"/>
      <c r="CD425" s="50"/>
      <c r="CE425" s="50"/>
      <c r="CF425" s="50"/>
      <c r="CG425" s="50"/>
      <c r="CH425" s="50"/>
      <c r="CI425" s="50"/>
    </row>
    <row r="426" spans="1:87" ht="14.25" customHeight="1" x14ac:dyDescent="0.25">
      <c r="A426" s="37">
        <v>313</v>
      </c>
      <c r="B426" s="38" t="s">
        <v>78</v>
      </c>
      <c r="C426" s="38" t="s">
        <v>28</v>
      </c>
      <c r="D426" s="38" t="s">
        <v>47</v>
      </c>
      <c r="E426" s="38"/>
      <c r="F426" s="38" t="s">
        <v>30</v>
      </c>
      <c r="G426" s="37">
        <v>4</v>
      </c>
      <c r="H426" s="37">
        <v>8</v>
      </c>
      <c r="I426" s="38" t="s">
        <v>140</v>
      </c>
      <c r="J426" s="37">
        <v>79247246103</v>
      </c>
      <c r="K426" s="37">
        <v>2.9230769230769198</v>
      </c>
      <c r="L426" s="37">
        <v>0.29230769230769199</v>
      </c>
      <c r="M426" s="35"/>
      <c r="N426" s="35"/>
      <c r="O426" s="35"/>
      <c r="P426" s="35"/>
      <c r="Q426" s="35"/>
      <c r="R426" s="35">
        <v>1</v>
      </c>
      <c r="S426" s="35"/>
      <c r="T426" s="35"/>
      <c r="U426" s="35"/>
      <c r="V426" s="35"/>
      <c r="W426" s="38" t="s">
        <v>27</v>
      </c>
      <c r="X426" s="35"/>
      <c r="Y426" s="35"/>
      <c r="Z426" s="38">
        <f t="shared" si="24"/>
        <v>1</v>
      </c>
      <c r="AA426" s="38">
        <f t="shared" si="25"/>
        <v>0</v>
      </c>
      <c r="AB426" s="38" t="s">
        <v>102</v>
      </c>
      <c r="AC426" s="38" t="s">
        <v>27</v>
      </c>
      <c r="AD426" s="37">
        <v>0</v>
      </c>
      <c r="AE426" s="37">
        <v>0</v>
      </c>
      <c r="AF426" s="37">
        <v>0</v>
      </c>
      <c r="AG426" s="37">
        <v>0</v>
      </c>
      <c r="AH426" s="38" t="s">
        <v>381</v>
      </c>
      <c r="AI426" s="37">
        <v>16</v>
      </c>
      <c r="AJ426" s="35"/>
      <c r="AK426" s="38" t="s">
        <v>486</v>
      </c>
      <c r="AL426" s="38">
        <f t="shared" si="26"/>
        <v>1</v>
      </c>
      <c r="AM426" s="38" t="s">
        <v>27</v>
      </c>
      <c r="AN426" s="38" t="s">
        <v>673</v>
      </c>
      <c r="AO426" s="37">
        <v>18</v>
      </c>
      <c r="AP426" s="38" t="s">
        <v>674</v>
      </c>
      <c r="AQ426" s="38" t="s">
        <v>705</v>
      </c>
      <c r="AR426" s="38" t="s">
        <v>27</v>
      </c>
      <c r="AS426" s="38" t="s">
        <v>686</v>
      </c>
      <c r="AT426" s="38" t="s">
        <v>27</v>
      </c>
      <c r="AU426" s="38" t="s">
        <v>27</v>
      </c>
      <c r="AV426" s="38" t="s">
        <v>27</v>
      </c>
      <c r="AW426" s="50"/>
      <c r="AX426" s="34" t="s">
        <v>746</v>
      </c>
      <c r="AY426" s="120">
        <v>7.101</v>
      </c>
      <c r="AZ426" s="62">
        <v>7.6859999999999999</v>
      </c>
      <c r="BA426" s="50">
        <f t="shared" si="27"/>
        <v>0.92388758782201408</v>
      </c>
      <c r="BB426" s="50"/>
      <c r="BC426" s="50"/>
      <c r="BD426" s="50"/>
      <c r="BE426" s="50"/>
      <c r="BF426" s="50"/>
      <c r="BG426" s="50"/>
      <c r="BH426" s="50"/>
      <c r="BI426" s="50"/>
      <c r="BJ426" s="50"/>
      <c r="BK426" s="50"/>
      <c r="BL426" s="50"/>
      <c r="BM426" s="50"/>
      <c r="BN426" s="50"/>
      <c r="BO426" s="50"/>
      <c r="BP426" s="50"/>
      <c r="BQ426" s="50"/>
      <c r="BR426" s="50"/>
      <c r="BS426" s="50"/>
      <c r="BT426" s="50"/>
      <c r="BU426" s="50"/>
      <c r="BV426" s="50"/>
      <c r="BW426" s="50"/>
      <c r="BX426" s="50"/>
      <c r="BY426" s="50"/>
      <c r="BZ426" s="50"/>
      <c r="CA426" s="50"/>
      <c r="CB426" s="50"/>
      <c r="CC426" s="50"/>
      <c r="CD426" s="50"/>
      <c r="CE426" s="50"/>
      <c r="CF426" s="50"/>
      <c r="CG426" s="50"/>
      <c r="CH426" s="50"/>
      <c r="CI426" s="50"/>
    </row>
    <row r="427" spans="1:87" ht="14.25" customHeight="1" x14ac:dyDescent="0.25">
      <c r="A427" s="37">
        <v>329</v>
      </c>
      <c r="B427" s="38" t="s">
        <v>78</v>
      </c>
      <c r="C427" s="38" t="s">
        <v>26</v>
      </c>
      <c r="D427" s="38" t="s">
        <v>47</v>
      </c>
      <c r="E427" s="38"/>
      <c r="F427" s="38" t="s">
        <v>30</v>
      </c>
      <c r="G427" s="37">
        <v>4</v>
      </c>
      <c r="H427" s="37">
        <v>8</v>
      </c>
      <c r="I427" s="38" t="s">
        <v>142</v>
      </c>
      <c r="J427" s="37">
        <v>8282194225</v>
      </c>
      <c r="K427" s="37">
        <v>5.4285714285714297</v>
      </c>
      <c r="L427" s="37">
        <v>0.54285714285714304</v>
      </c>
      <c r="M427" s="37">
        <v>4</v>
      </c>
      <c r="N427" s="35"/>
      <c r="O427" s="47"/>
      <c r="P427" s="37">
        <v>11</v>
      </c>
      <c r="Q427" s="37">
        <v>6</v>
      </c>
      <c r="R427" s="40">
        <v>1</v>
      </c>
      <c r="S427" s="37">
        <v>6</v>
      </c>
      <c r="T427" s="40">
        <v>2</v>
      </c>
      <c r="U427" s="40">
        <v>3</v>
      </c>
      <c r="V427" s="37">
        <v>3.5</v>
      </c>
      <c r="W427" s="38" t="s">
        <v>27</v>
      </c>
      <c r="X427" s="37">
        <v>1.5</v>
      </c>
      <c r="Y427" s="37">
        <v>8</v>
      </c>
      <c r="Z427" s="38">
        <f t="shared" si="24"/>
        <v>46</v>
      </c>
      <c r="AA427" s="38">
        <f t="shared" si="25"/>
        <v>8</v>
      </c>
      <c r="AB427" s="38" t="s">
        <v>89</v>
      </c>
      <c r="AC427" s="38" t="s">
        <v>27</v>
      </c>
      <c r="AD427" s="37">
        <v>8</v>
      </c>
      <c r="AE427" s="37">
        <v>2</v>
      </c>
      <c r="AF427" s="37">
        <v>0</v>
      </c>
      <c r="AG427" s="37">
        <v>11</v>
      </c>
      <c r="AH427" s="38" t="s">
        <v>381</v>
      </c>
      <c r="AI427" s="37">
        <v>16</v>
      </c>
      <c r="AJ427" s="47"/>
      <c r="AK427" s="38" t="s">
        <v>487</v>
      </c>
      <c r="AL427" s="38">
        <f t="shared" si="26"/>
        <v>1</v>
      </c>
      <c r="AM427" s="38" t="s">
        <v>27</v>
      </c>
      <c r="AN427" s="38" t="s">
        <v>680</v>
      </c>
      <c r="AO427" s="37">
        <v>27</v>
      </c>
      <c r="AP427" s="38" t="s">
        <v>677</v>
      </c>
      <c r="AQ427" s="38" t="s">
        <v>691</v>
      </c>
      <c r="AR427" s="38" t="s">
        <v>695</v>
      </c>
      <c r="AS427" s="38" t="s">
        <v>27</v>
      </c>
      <c r="AT427" s="38" t="s">
        <v>692</v>
      </c>
      <c r="AU427" s="38" t="s">
        <v>27</v>
      </c>
      <c r="AV427" s="38" t="s">
        <v>27</v>
      </c>
      <c r="AW427" s="50"/>
      <c r="AX427" s="34" t="s">
        <v>748</v>
      </c>
      <c r="AY427" s="120">
        <v>6.0270000000000001</v>
      </c>
      <c r="AZ427" s="62">
        <v>10.63</v>
      </c>
      <c r="BA427" s="50">
        <f t="shared" si="27"/>
        <v>0.56698024459078078</v>
      </c>
      <c r="BB427" s="50"/>
      <c r="BC427" s="50"/>
      <c r="BD427" s="50"/>
      <c r="BE427" s="50"/>
      <c r="BF427" s="50"/>
      <c r="BG427" s="50"/>
      <c r="BH427" s="50"/>
      <c r="BI427" s="50"/>
      <c r="BJ427" s="50"/>
      <c r="BK427" s="50"/>
      <c r="BL427" s="50"/>
      <c r="BM427" s="50"/>
      <c r="BN427" s="50"/>
      <c r="BO427" s="50"/>
      <c r="BP427" s="50"/>
      <c r="BQ427" s="50"/>
      <c r="BR427" s="50"/>
      <c r="BS427" s="50"/>
      <c r="BT427" s="50"/>
      <c r="BU427" s="50"/>
      <c r="BV427" s="50"/>
      <c r="BW427" s="50"/>
      <c r="BX427" s="50"/>
      <c r="BY427" s="50"/>
      <c r="BZ427" s="50"/>
      <c r="CA427" s="50"/>
      <c r="CB427" s="50"/>
      <c r="CC427" s="50"/>
      <c r="CD427" s="50"/>
      <c r="CE427" s="50"/>
      <c r="CF427" s="50"/>
      <c r="CG427" s="50"/>
      <c r="CH427" s="50"/>
      <c r="CI427" s="50"/>
    </row>
    <row r="428" spans="1:87" ht="14.25" customHeight="1" x14ac:dyDescent="0.25">
      <c r="A428" s="37">
        <v>350</v>
      </c>
      <c r="B428" s="38" t="s">
        <v>78</v>
      </c>
      <c r="C428" s="38" t="s">
        <v>28</v>
      </c>
      <c r="D428" s="38" t="s">
        <v>47</v>
      </c>
      <c r="E428" s="38"/>
      <c r="F428" s="38" t="s">
        <v>30</v>
      </c>
      <c r="G428" s="37">
        <v>4</v>
      </c>
      <c r="H428" s="37">
        <v>8</v>
      </c>
      <c r="I428" s="38" t="s">
        <v>146</v>
      </c>
      <c r="J428" s="37">
        <v>94222252116</v>
      </c>
      <c r="K428" s="37">
        <v>2.9230769230769198</v>
      </c>
      <c r="L428" s="37">
        <v>0.29230769230769199</v>
      </c>
      <c r="M428" s="35"/>
      <c r="N428" s="35"/>
      <c r="O428" s="35"/>
      <c r="P428" s="35"/>
      <c r="Q428" s="35"/>
      <c r="R428" s="35">
        <v>1</v>
      </c>
      <c r="S428" s="35"/>
      <c r="T428" s="35"/>
      <c r="U428" s="35"/>
      <c r="V428" s="35"/>
      <c r="W428" s="38" t="s">
        <v>27</v>
      </c>
      <c r="X428" s="35"/>
      <c r="Y428" s="35"/>
      <c r="Z428" s="38">
        <f t="shared" si="24"/>
        <v>1</v>
      </c>
      <c r="AA428" s="38">
        <f t="shared" si="25"/>
        <v>0</v>
      </c>
      <c r="AB428" s="38" t="s">
        <v>102</v>
      </c>
      <c r="AC428" s="38" t="s">
        <v>257</v>
      </c>
      <c r="AD428" s="37">
        <v>0</v>
      </c>
      <c r="AE428" s="37">
        <v>0</v>
      </c>
      <c r="AF428" s="37">
        <v>0</v>
      </c>
      <c r="AG428" s="37">
        <v>0</v>
      </c>
      <c r="AH428" s="38" t="s">
        <v>381</v>
      </c>
      <c r="AI428" s="37">
        <v>16</v>
      </c>
      <c r="AJ428" s="35"/>
      <c r="AK428" s="38" t="s">
        <v>488</v>
      </c>
      <c r="AL428" s="38">
        <f t="shared" si="26"/>
        <v>1</v>
      </c>
      <c r="AM428" s="38" t="s">
        <v>27</v>
      </c>
      <c r="AN428" s="38" t="s">
        <v>680</v>
      </c>
      <c r="AO428" s="37">
        <v>36</v>
      </c>
      <c r="AP428" s="38" t="s">
        <v>677</v>
      </c>
      <c r="AQ428" s="38" t="s">
        <v>707</v>
      </c>
      <c r="AR428" s="38" t="s">
        <v>27</v>
      </c>
      <c r="AS428" s="38" t="s">
        <v>708</v>
      </c>
      <c r="AT428" s="38" t="s">
        <v>27</v>
      </c>
      <c r="AU428" s="38" t="s">
        <v>27</v>
      </c>
      <c r="AV428" s="38" t="s">
        <v>27</v>
      </c>
      <c r="AW428" s="50"/>
      <c r="AX428" s="34" t="s">
        <v>748</v>
      </c>
      <c r="AY428" s="120">
        <v>2.0110000000000001</v>
      </c>
      <c r="AZ428" s="62">
        <v>4.2110000000000003</v>
      </c>
      <c r="BA428" s="50">
        <f t="shared" si="27"/>
        <v>0.47755877463785323</v>
      </c>
      <c r="BB428" s="50"/>
      <c r="BC428" s="50"/>
      <c r="BD428" s="50"/>
      <c r="BE428" s="50"/>
      <c r="BF428" s="50"/>
      <c r="BG428" s="50"/>
      <c r="BH428" s="50"/>
      <c r="BI428" s="50"/>
      <c r="BJ428" s="50"/>
      <c r="BK428" s="50"/>
      <c r="BL428" s="50"/>
      <c r="BM428" s="50"/>
      <c r="BN428" s="50"/>
      <c r="BO428" s="50"/>
      <c r="BP428" s="50"/>
      <c r="BQ428" s="50"/>
      <c r="BR428" s="50"/>
      <c r="BS428" s="50"/>
      <c r="BT428" s="50"/>
      <c r="BU428" s="50"/>
      <c r="BV428" s="50"/>
      <c r="BW428" s="50"/>
      <c r="BX428" s="50"/>
      <c r="BY428" s="50"/>
      <c r="BZ428" s="50"/>
      <c r="CA428" s="50"/>
      <c r="CB428" s="50"/>
      <c r="CC428" s="50"/>
      <c r="CD428" s="50"/>
      <c r="CE428" s="50"/>
      <c r="CF428" s="50"/>
      <c r="CG428" s="50"/>
      <c r="CH428" s="50"/>
      <c r="CI428" s="50"/>
    </row>
    <row r="429" spans="1:87" ht="14.25" customHeight="1" x14ac:dyDescent="0.25">
      <c r="A429" s="37">
        <v>366</v>
      </c>
      <c r="B429" s="38" t="s">
        <v>78</v>
      </c>
      <c r="C429" s="38" t="s">
        <v>26</v>
      </c>
      <c r="D429" s="38" t="s">
        <v>47</v>
      </c>
      <c r="E429" s="38"/>
      <c r="F429" s="38" t="s">
        <v>30</v>
      </c>
      <c r="G429" s="37">
        <v>4</v>
      </c>
      <c r="H429" s="37">
        <v>8</v>
      </c>
      <c r="I429" s="38" t="s">
        <v>147</v>
      </c>
      <c r="J429" s="37">
        <v>84463153</v>
      </c>
      <c r="K429" s="37">
        <v>5.5</v>
      </c>
      <c r="L429" s="37">
        <v>0.55000000000000004</v>
      </c>
      <c r="M429" s="37">
        <v>5</v>
      </c>
      <c r="N429" s="35"/>
      <c r="O429" s="35"/>
      <c r="P429" s="37">
        <v>9</v>
      </c>
      <c r="Q429" s="37">
        <v>4</v>
      </c>
      <c r="R429" s="40">
        <v>2</v>
      </c>
      <c r="S429" s="37">
        <v>4</v>
      </c>
      <c r="T429" s="40">
        <v>1</v>
      </c>
      <c r="U429" s="37">
        <v>4</v>
      </c>
      <c r="V429" s="37">
        <v>1.5</v>
      </c>
      <c r="W429" s="38" t="s">
        <v>27</v>
      </c>
      <c r="X429" s="40">
        <v>0.5</v>
      </c>
      <c r="Y429" s="37">
        <v>6</v>
      </c>
      <c r="Z429" s="38">
        <f t="shared" si="24"/>
        <v>37</v>
      </c>
      <c r="AA429" s="38">
        <f t="shared" si="25"/>
        <v>6</v>
      </c>
      <c r="AB429" s="38" t="s">
        <v>27</v>
      </c>
      <c r="AC429" s="38" t="s">
        <v>27</v>
      </c>
      <c r="AD429" s="37">
        <v>6</v>
      </c>
      <c r="AE429" s="37">
        <v>5</v>
      </c>
      <c r="AF429" s="37">
        <v>0</v>
      </c>
      <c r="AG429" s="37">
        <v>15</v>
      </c>
      <c r="AH429" s="38" t="s">
        <v>381</v>
      </c>
      <c r="AI429" s="37">
        <v>16</v>
      </c>
      <c r="AJ429" s="35"/>
      <c r="AK429" s="38" t="s">
        <v>489</v>
      </c>
      <c r="AL429" s="38">
        <f t="shared" si="26"/>
        <v>1</v>
      </c>
      <c r="AM429" s="38" t="s">
        <v>27</v>
      </c>
      <c r="AN429" s="38" t="s">
        <v>680</v>
      </c>
      <c r="AO429" s="37">
        <v>26</v>
      </c>
      <c r="AP429" s="38" t="s">
        <v>677</v>
      </c>
      <c r="AQ429" s="38" t="s">
        <v>709</v>
      </c>
      <c r="AR429" s="38" t="s">
        <v>27</v>
      </c>
      <c r="AS429" s="38" t="s">
        <v>27</v>
      </c>
      <c r="AT429" s="38" t="s">
        <v>692</v>
      </c>
      <c r="AU429" s="38" t="s">
        <v>695</v>
      </c>
      <c r="AV429" s="38" t="s">
        <v>27</v>
      </c>
      <c r="AW429" s="50"/>
      <c r="AX429" s="34" t="s">
        <v>748</v>
      </c>
      <c r="AY429" s="120">
        <v>5.94</v>
      </c>
      <c r="AZ429" s="62">
        <v>8.0009999999999994</v>
      </c>
      <c r="BA429" s="50">
        <f t="shared" si="27"/>
        <v>0.74240719910011255</v>
      </c>
      <c r="BB429" s="50"/>
      <c r="BC429" s="50"/>
      <c r="BD429" s="50"/>
      <c r="BE429" s="50"/>
      <c r="BF429" s="50"/>
      <c r="BG429" s="50"/>
      <c r="BH429" s="50"/>
      <c r="BI429" s="50"/>
      <c r="BJ429" s="50"/>
      <c r="BK429" s="50"/>
      <c r="BL429" s="50"/>
      <c r="BM429" s="50"/>
      <c r="BN429" s="50"/>
      <c r="BO429" s="50"/>
      <c r="BP429" s="50"/>
      <c r="BQ429" s="50"/>
      <c r="BR429" s="50"/>
      <c r="BS429" s="50"/>
      <c r="BT429" s="50"/>
      <c r="BU429" s="50"/>
      <c r="BV429" s="50"/>
      <c r="BW429" s="50"/>
      <c r="BX429" s="50"/>
      <c r="BY429" s="50"/>
      <c r="BZ429" s="50"/>
      <c r="CA429" s="50"/>
      <c r="CB429" s="50"/>
      <c r="CC429" s="50"/>
      <c r="CD429" s="50"/>
      <c r="CE429" s="50"/>
      <c r="CF429" s="50"/>
      <c r="CG429" s="50"/>
      <c r="CH429" s="50"/>
      <c r="CI429" s="50"/>
    </row>
    <row r="430" spans="1:87" ht="14.25" customHeight="1" x14ac:dyDescent="0.25">
      <c r="A430" s="37">
        <v>398</v>
      </c>
      <c r="B430" s="38" t="s">
        <v>78</v>
      </c>
      <c r="C430" s="38" t="s">
        <v>26</v>
      </c>
      <c r="D430" s="38" t="s">
        <v>47</v>
      </c>
      <c r="E430" s="38"/>
      <c r="F430" s="38" t="s">
        <v>30</v>
      </c>
      <c r="G430" s="37">
        <v>4</v>
      </c>
      <c r="H430" s="37">
        <v>8</v>
      </c>
      <c r="I430" s="38" t="s">
        <v>81</v>
      </c>
      <c r="J430" s="37">
        <v>9591241137</v>
      </c>
      <c r="K430" s="37">
        <v>5.4285714285714297</v>
      </c>
      <c r="L430" s="37">
        <v>0.54285714285714304</v>
      </c>
      <c r="M430" s="39"/>
      <c r="N430" s="35"/>
      <c r="O430" s="35"/>
      <c r="P430" s="39"/>
      <c r="Q430" s="39"/>
      <c r="R430" s="35">
        <v>1</v>
      </c>
      <c r="S430" s="39"/>
      <c r="T430" s="35"/>
      <c r="U430" s="39"/>
      <c r="V430" s="39"/>
      <c r="W430" s="38" t="s">
        <v>27</v>
      </c>
      <c r="X430" s="39"/>
      <c r="Y430" s="39"/>
      <c r="Z430" s="38">
        <f t="shared" si="24"/>
        <v>1</v>
      </c>
      <c r="AA430" s="38">
        <f t="shared" si="25"/>
        <v>0</v>
      </c>
      <c r="AB430" s="38" t="s">
        <v>89</v>
      </c>
      <c r="AC430" s="38" t="s">
        <v>257</v>
      </c>
      <c r="AD430" s="37">
        <v>0</v>
      </c>
      <c r="AE430" s="37">
        <v>0</v>
      </c>
      <c r="AF430" s="37">
        <v>0</v>
      </c>
      <c r="AG430" s="37">
        <v>0</v>
      </c>
      <c r="AH430" s="38" t="s">
        <v>381</v>
      </c>
      <c r="AI430" s="37">
        <v>16</v>
      </c>
      <c r="AJ430" s="35"/>
      <c r="AK430" s="38" t="s">
        <v>91</v>
      </c>
      <c r="AL430" s="38">
        <f t="shared" si="26"/>
        <v>1</v>
      </c>
      <c r="AM430" s="38" t="s">
        <v>27</v>
      </c>
      <c r="AN430" s="38" t="s">
        <v>673</v>
      </c>
      <c r="AO430" s="37">
        <v>26</v>
      </c>
      <c r="AP430" s="38" t="s">
        <v>674</v>
      </c>
      <c r="AQ430" s="38" t="s">
        <v>675</v>
      </c>
      <c r="AR430" s="38" t="s">
        <v>27</v>
      </c>
      <c r="AS430" s="38" t="s">
        <v>676</v>
      </c>
      <c r="AT430" s="38" t="s">
        <v>27</v>
      </c>
      <c r="AU430" s="38" t="s">
        <v>27</v>
      </c>
      <c r="AV430" s="38" t="s">
        <v>710</v>
      </c>
      <c r="AX430" s="34" t="s">
        <v>747</v>
      </c>
      <c r="AY430" s="120">
        <v>2.8980000000000001</v>
      </c>
      <c r="AZ430" s="62">
        <v>3.7629999999999999</v>
      </c>
      <c r="BA430" s="50">
        <f t="shared" si="27"/>
        <v>0.77013021525378689</v>
      </c>
    </row>
    <row r="431" spans="1:87" ht="14.25" customHeight="1" x14ac:dyDescent="0.25">
      <c r="A431" s="37">
        <v>431</v>
      </c>
      <c r="B431" s="38" t="s">
        <v>78</v>
      </c>
      <c r="C431" s="38" t="s">
        <v>26</v>
      </c>
      <c r="D431" s="38" t="s">
        <v>47</v>
      </c>
      <c r="E431" s="38"/>
      <c r="F431" s="38" t="s">
        <v>30</v>
      </c>
      <c r="G431" s="37">
        <v>4</v>
      </c>
      <c r="H431" s="37">
        <v>8</v>
      </c>
      <c r="I431" s="38" t="s">
        <v>88</v>
      </c>
      <c r="J431" s="37">
        <v>217831744</v>
      </c>
      <c r="K431" s="37">
        <v>3.9285714285714302</v>
      </c>
      <c r="L431" s="37">
        <v>0.39285714285714302</v>
      </c>
      <c r="M431" s="47"/>
      <c r="N431" s="35"/>
      <c r="O431" s="35"/>
      <c r="P431" s="47"/>
      <c r="Q431" s="47"/>
      <c r="R431" s="35">
        <v>1</v>
      </c>
      <c r="S431" s="47"/>
      <c r="T431" s="47"/>
      <c r="U431" s="47"/>
      <c r="V431" s="47"/>
      <c r="W431" s="38" t="s">
        <v>27</v>
      </c>
      <c r="X431" s="47"/>
      <c r="Y431" s="47"/>
      <c r="Z431" s="38">
        <f t="shared" si="24"/>
        <v>1</v>
      </c>
      <c r="AA431" s="38">
        <f t="shared" si="25"/>
        <v>0</v>
      </c>
      <c r="AB431" s="38" t="s">
        <v>765</v>
      </c>
      <c r="AC431" s="38" t="s">
        <v>27</v>
      </c>
      <c r="AD431" s="37">
        <v>0</v>
      </c>
      <c r="AE431" s="37">
        <v>0</v>
      </c>
      <c r="AF431" s="37">
        <v>0</v>
      </c>
      <c r="AG431" s="37">
        <v>0</v>
      </c>
      <c r="AH431" s="38" t="s">
        <v>381</v>
      </c>
      <c r="AI431" s="37">
        <v>16</v>
      </c>
      <c r="AJ431" s="35"/>
      <c r="AK431" s="38" t="s">
        <v>492</v>
      </c>
      <c r="AL431" s="38">
        <f t="shared" si="26"/>
        <v>1</v>
      </c>
      <c r="AM431" s="38" t="s">
        <v>27</v>
      </c>
      <c r="AN431" s="38" t="s">
        <v>673</v>
      </c>
      <c r="AO431" s="37">
        <v>24</v>
      </c>
      <c r="AP431" s="38" t="s">
        <v>677</v>
      </c>
      <c r="AQ431" s="38" t="s">
        <v>679</v>
      </c>
      <c r="AR431" s="38" t="s">
        <v>27</v>
      </c>
      <c r="AS431" s="38" t="s">
        <v>27</v>
      </c>
      <c r="AT431" s="38" t="s">
        <v>27</v>
      </c>
      <c r="AU431" s="38" t="s">
        <v>27</v>
      </c>
      <c r="AV431" s="38" t="s">
        <v>27</v>
      </c>
      <c r="AX431" s="34" t="s">
        <v>748</v>
      </c>
      <c r="AY431" s="120">
        <v>1.3069999999999999</v>
      </c>
      <c r="AZ431" s="62">
        <v>5.4960000000000004</v>
      </c>
      <c r="BA431" s="50">
        <f t="shared" si="27"/>
        <v>0.23780931586608439</v>
      </c>
    </row>
    <row r="432" spans="1:87" ht="14.25" customHeight="1" x14ac:dyDescent="0.25">
      <c r="A432" s="37">
        <v>447</v>
      </c>
      <c r="B432" s="38" t="s">
        <v>78</v>
      </c>
      <c r="C432" s="38" t="s">
        <v>26</v>
      </c>
      <c r="D432" s="38" t="s">
        <v>47</v>
      </c>
      <c r="E432" s="38"/>
      <c r="F432" s="38" t="s">
        <v>30</v>
      </c>
      <c r="G432" s="37">
        <v>4</v>
      </c>
      <c r="H432" s="37">
        <v>8</v>
      </c>
      <c r="I432" s="38" t="s">
        <v>150</v>
      </c>
      <c r="J432" s="37">
        <v>82135906</v>
      </c>
      <c r="K432" s="37">
        <v>5.5</v>
      </c>
      <c r="L432" s="37">
        <v>0.55000000000000004</v>
      </c>
      <c r="M432" s="47"/>
      <c r="N432" s="35"/>
      <c r="O432" s="47"/>
      <c r="P432" s="47"/>
      <c r="Q432" s="47"/>
      <c r="R432" s="35">
        <v>1</v>
      </c>
      <c r="S432" s="47"/>
      <c r="T432" s="47"/>
      <c r="U432" s="47"/>
      <c r="V432" s="47"/>
      <c r="W432" s="38" t="s">
        <v>27</v>
      </c>
      <c r="X432" s="47"/>
      <c r="Y432" s="47"/>
      <c r="Z432" s="38">
        <f t="shared" si="24"/>
        <v>1</v>
      </c>
      <c r="AA432" s="38">
        <f t="shared" si="25"/>
        <v>0</v>
      </c>
      <c r="AB432" s="38" t="s">
        <v>27</v>
      </c>
      <c r="AC432" s="38" t="s">
        <v>27</v>
      </c>
      <c r="AD432" s="37">
        <v>0</v>
      </c>
      <c r="AE432" s="37">
        <v>0</v>
      </c>
      <c r="AF432" s="37">
        <v>0</v>
      </c>
      <c r="AG432" s="37">
        <v>0</v>
      </c>
      <c r="AH432" s="38" t="s">
        <v>381</v>
      </c>
      <c r="AI432" s="37">
        <v>16</v>
      </c>
      <c r="AJ432" s="47"/>
      <c r="AK432" s="38" t="s">
        <v>493</v>
      </c>
      <c r="AL432" s="38">
        <f t="shared" si="26"/>
        <v>1</v>
      </c>
      <c r="AM432" s="38" t="s">
        <v>27</v>
      </c>
      <c r="AN432" s="38" t="s">
        <v>680</v>
      </c>
      <c r="AO432" s="37">
        <v>34</v>
      </c>
      <c r="AP432" s="38" t="s">
        <v>677</v>
      </c>
      <c r="AQ432" s="38" t="s">
        <v>712</v>
      </c>
      <c r="AR432" s="38" t="s">
        <v>27</v>
      </c>
      <c r="AS432" s="38" t="s">
        <v>713</v>
      </c>
      <c r="AT432" s="38" t="s">
        <v>27</v>
      </c>
      <c r="AU432" s="38" t="s">
        <v>27</v>
      </c>
      <c r="AV432" s="38" t="s">
        <v>27</v>
      </c>
      <c r="AX432" s="34" t="s">
        <v>747</v>
      </c>
      <c r="AY432" s="120">
        <v>2.29</v>
      </c>
      <c r="AZ432" s="62">
        <v>8.0120000000000005</v>
      </c>
      <c r="BA432" s="50">
        <f t="shared" si="27"/>
        <v>0.28582126809785319</v>
      </c>
    </row>
    <row r="433" spans="1:89" ht="14.25" customHeight="1" x14ac:dyDescent="0.25">
      <c r="A433" s="37">
        <v>463</v>
      </c>
      <c r="B433" s="38" t="s">
        <v>78</v>
      </c>
      <c r="C433" s="38" t="s">
        <v>28</v>
      </c>
      <c r="D433" s="38" t="s">
        <v>47</v>
      </c>
      <c r="E433" s="38"/>
      <c r="F433" s="38" t="s">
        <v>30</v>
      </c>
      <c r="G433" s="37">
        <v>4</v>
      </c>
      <c r="H433" s="37">
        <v>8</v>
      </c>
      <c r="I433" s="38" t="s">
        <v>152</v>
      </c>
      <c r="J433" s="37">
        <v>792288984</v>
      </c>
      <c r="K433" s="37">
        <v>2.9230769230769198</v>
      </c>
      <c r="L433" s="37">
        <v>0.29230769230769199</v>
      </c>
      <c r="M433" s="37">
        <v>1</v>
      </c>
      <c r="N433" s="35"/>
      <c r="O433" s="35"/>
      <c r="P433" s="37">
        <v>4</v>
      </c>
      <c r="Q433" s="37">
        <v>2</v>
      </c>
      <c r="R433" s="40">
        <v>3</v>
      </c>
      <c r="S433" s="37">
        <v>2</v>
      </c>
      <c r="T433" s="40">
        <v>1</v>
      </c>
      <c r="U433" s="37">
        <v>1</v>
      </c>
      <c r="V433" s="37">
        <v>0.5</v>
      </c>
      <c r="W433" s="38" t="s">
        <v>27</v>
      </c>
      <c r="X433" s="40">
        <v>0.5</v>
      </c>
      <c r="Y433" s="37">
        <v>2</v>
      </c>
      <c r="Z433" s="38">
        <f t="shared" si="24"/>
        <v>17</v>
      </c>
      <c r="AA433" s="38">
        <f t="shared" si="25"/>
        <v>2</v>
      </c>
      <c r="AB433" s="38" t="s">
        <v>102</v>
      </c>
      <c r="AC433" s="38" t="s">
        <v>27</v>
      </c>
      <c r="AD433" s="37">
        <v>11</v>
      </c>
      <c r="AE433" s="37">
        <v>5</v>
      </c>
      <c r="AF433" s="37">
        <v>2</v>
      </c>
      <c r="AG433" s="37">
        <v>22</v>
      </c>
      <c r="AH433" s="38" t="s">
        <v>381</v>
      </c>
      <c r="AI433" s="37">
        <v>16</v>
      </c>
      <c r="AJ433" s="40">
        <v>1</v>
      </c>
      <c r="AK433" s="38" t="s">
        <v>494</v>
      </c>
      <c r="AL433" s="38">
        <f t="shared" si="26"/>
        <v>1</v>
      </c>
      <c r="AM433" s="38" t="s">
        <v>27</v>
      </c>
      <c r="AN433" s="38" t="s">
        <v>673</v>
      </c>
      <c r="AO433" s="37">
        <v>23</v>
      </c>
      <c r="AP433" s="38" t="s">
        <v>677</v>
      </c>
      <c r="AQ433" s="38" t="s">
        <v>714</v>
      </c>
      <c r="AR433" s="38" t="s">
        <v>695</v>
      </c>
      <c r="AS433" s="38" t="s">
        <v>27</v>
      </c>
      <c r="AT433" s="38" t="s">
        <v>27</v>
      </c>
      <c r="AU433" s="38" t="s">
        <v>27</v>
      </c>
      <c r="AV433" s="38" t="s">
        <v>27</v>
      </c>
      <c r="AX433" s="34" t="s">
        <v>748</v>
      </c>
      <c r="AY433">
        <v>1.2529999999999999</v>
      </c>
      <c r="AZ433" s="62">
        <v>8.0250000000000004</v>
      </c>
      <c r="BA433" s="50">
        <f t="shared" si="27"/>
        <v>0.15613707165109031</v>
      </c>
    </row>
    <row r="434" spans="1:89" ht="14.25" customHeight="1" x14ac:dyDescent="0.25">
      <c r="A434" s="37">
        <v>484</v>
      </c>
      <c r="B434" s="38" t="s">
        <v>78</v>
      </c>
      <c r="C434" s="38" t="s">
        <v>28</v>
      </c>
      <c r="D434" s="38" t="s">
        <v>47</v>
      </c>
      <c r="E434" s="38"/>
      <c r="F434" s="38" t="s">
        <v>30</v>
      </c>
      <c r="G434" s="37">
        <v>4</v>
      </c>
      <c r="H434" s="37">
        <v>8</v>
      </c>
      <c r="I434" s="38" t="s">
        <v>158</v>
      </c>
      <c r="J434" s="37">
        <v>927618937</v>
      </c>
      <c r="K434" s="37">
        <v>3.5384615384615401</v>
      </c>
      <c r="L434" s="37">
        <v>0.35384615384615398</v>
      </c>
      <c r="M434" s="40">
        <v>3</v>
      </c>
      <c r="N434" s="35"/>
      <c r="O434" s="35"/>
      <c r="P434" s="40">
        <v>7</v>
      </c>
      <c r="Q434" s="40">
        <v>4</v>
      </c>
      <c r="R434" s="40">
        <v>2</v>
      </c>
      <c r="S434" s="40">
        <v>4</v>
      </c>
      <c r="T434" s="40">
        <v>1</v>
      </c>
      <c r="U434" s="40">
        <v>2</v>
      </c>
      <c r="V434" s="40">
        <v>2.5</v>
      </c>
      <c r="W434" s="38" t="s">
        <v>27</v>
      </c>
      <c r="X434" s="40">
        <v>0.5</v>
      </c>
      <c r="Y434" s="40">
        <v>5</v>
      </c>
      <c r="Z434" s="38">
        <f t="shared" si="24"/>
        <v>31</v>
      </c>
      <c r="AA434" s="38">
        <f t="shared" si="25"/>
        <v>5</v>
      </c>
      <c r="AB434" s="38" t="s">
        <v>27</v>
      </c>
      <c r="AC434" s="38" t="s">
        <v>27</v>
      </c>
      <c r="AD434" s="37">
        <v>2</v>
      </c>
      <c r="AE434" s="37">
        <v>5</v>
      </c>
      <c r="AF434" s="37">
        <v>0</v>
      </c>
      <c r="AG434" s="37">
        <v>8</v>
      </c>
      <c r="AH434" s="38" t="s">
        <v>381</v>
      </c>
      <c r="AI434" s="37">
        <v>16</v>
      </c>
      <c r="AJ434" s="35"/>
      <c r="AK434" s="38" t="s">
        <v>495</v>
      </c>
      <c r="AL434" s="38">
        <f t="shared" si="26"/>
        <v>1</v>
      </c>
      <c r="AM434" s="38" t="s">
        <v>27</v>
      </c>
      <c r="AN434" s="38" t="s">
        <v>673</v>
      </c>
      <c r="AO434" s="37">
        <v>25</v>
      </c>
      <c r="AP434" s="38" t="s">
        <v>677</v>
      </c>
      <c r="AQ434" s="38" t="s">
        <v>721</v>
      </c>
      <c r="AR434" s="38" t="s">
        <v>27</v>
      </c>
      <c r="AS434" s="38" t="s">
        <v>686</v>
      </c>
      <c r="AT434" s="38" t="s">
        <v>27</v>
      </c>
      <c r="AU434" s="38" t="s">
        <v>27</v>
      </c>
      <c r="AV434" s="38" t="s">
        <v>27</v>
      </c>
      <c r="AX434" s="34" t="s">
        <v>746</v>
      </c>
      <c r="AY434">
        <v>7.4139999999999997</v>
      </c>
      <c r="AZ434" s="62">
        <v>8.0009999999999994</v>
      </c>
      <c r="BA434" s="50">
        <f t="shared" si="27"/>
        <v>0.92663417072865895</v>
      </c>
    </row>
    <row r="435" spans="1:89" ht="14.25" customHeight="1" x14ac:dyDescent="0.25">
      <c r="A435" s="37">
        <v>505</v>
      </c>
      <c r="B435" s="38" t="s">
        <v>78</v>
      </c>
      <c r="C435" s="38" t="s">
        <v>28</v>
      </c>
      <c r="D435" s="38" t="s">
        <v>47</v>
      </c>
      <c r="E435" s="38"/>
      <c r="F435" s="38" t="s">
        <v>30</v>
      </c>
      <c r="G435" s="37">
        <v>4</v>
      </c>
      <c r="H435" s="37">
        <v>8</v>
      </c>
      <c r="I435" s="38" t="s">
        <v>165</v>
      </c>
      <c r="J435" s="37">
        <v>1412134207</v>
      </c>
      <c r="K435" s="37">
        <v>2.7692307692307701</v>
      </c>
      <c r="L435" s="37">
        <v>0.27692307692307699</v>
      </c>
      <c r="M435" s="39"/>
      <c r="N435" s="35"/>
      <c r="O435" s="35"/>
      <c r="P435" s="39"/>
      <c r="Q435" s="39"/>
      <c r="R435" s="35">
        <v>1</v>
      </c>
      <c r="S435" s="39"/>
      <c r="T435" s="35"/>
      <c r="U435" s="39"/>
      <c r="V435" s="39"/>
      <c r="W435" s="38" t="s">
        <v>27</v>
      </c>
      <c r="X435" s="39"/>
      <c r="Y435" s="39"/>
      <c r="Z435" s="38">
        <f t="shared" si="24"/>
        <v>1</v>
      </c>
      <c r="AA435" s="38">
        <f t="shared" si="25"/>
        <v>0</v>
      </c>
      <c r="AB435" s="38" t="s">
        <v>27</v>
      </c>
      <c r="AC435" s="38" t="s">
        <v>27</v>
      </c>
      <c r="AD435" s="37">
        <v>0</v>
      </c>
      <c r="AE435" s="37">
        <v>0</v>
      </c>
      <c r="AF435" s="37">
        <v>0</v>
      </c>
      <c r="AG435" s="37">
        <v>0</v>
      </c>
      <c r="AH435" s="38" t="s">
        <v>381</v>
      </c>
      <c r="AI435" s="37">
        <v>16</v>
      </c>
      <c r="AJ435" s="35"/>
      <c r="AK435" s="38" t="s">
        <v>496</v>
      </c>
      <c r="AL435" s="38">
        <f t="shared" si="26"/>
        <v>1</v>
      </c>
      <c r="AM435" s="38" t="s">
        <v>27</v>
      </c>
      <c r="AN435" s="38" t="s">
        <v>680</v>
      </c>
      <c r="AO435" s="37">
        <v>25</v>
      </c>
      <c r="AP435" s="38" t="s">
        <v>677</v>
      </c>
      <c r="AQ435" s="38" t="s">
        <v>705</v>
      </c>
      <c r="AR435" s="38" t="s">
        <v>27</v>
      </c>
      <c r="AS435" s="38" t="s">
        <v>27</v>
      </c>
      <c r="AT435" s="38" t="s">
        <v>27</v>
      </c>
      <c r="AU435" s="38" t="s">
        <v>27</v>
      </c>
      <c r="AV435" s="38" t="s">
        <v>27</v>
      </c>
      <c r="AX435" s="34" t="s">
        <v>746</v>
      </c>
      <c r="AY435">
        <v>2.673</v>
      </c>
      <c r="AZ435" s="62">
        <v>8.0009999999999994</v>
      </c>
      <c r="BA435" s="50">
        <f t="shared" si="27"/>
        <v>0.33408323959505065</v>
      </c>
    </row>
    <row r="436" spans="1:89" ht="14.25" customHeight="1" x14ac:dyDescent="0.25">
      <c r="A436" s="37">
        <v>525</v>
      </c>
      <c r="B436" s="38" t="s">
        <v>78</v>
      </c>
      <c r="C436" s="38" t="s">
        <v>28</v>
      </c>
      <c r="D436" s="38" t="s">
        <v>47</v>
      </c>
      <c r="E436" s="38"/>
      <c r="F436" s="38" t="s">
        <v>30</v>
      </c>
      <c r="G436" s="37">
        <v>4</v>
      </c>
      <c r="H436" s="37">
        <v>8</v>
      </c>
      <c r="I436" s="38" t="s">
        <v>169</v>
      </c>
      <c r="J436" s="37">
        <v>178114327</v>
      </c>
      <c r="K436" s="37">
        <v>2.7692307692307701</v>
      </c>
      <c r="L436" s="37">
        <v>0.27692307692307699</v>
      </c>
      <c r="M436" s="39"/>
      <c r="N436" s="35"/>
      <c r="O436" s="35"/>
      <c r="P436" s="39"/>
      <c r="Q436" s="39"/>
      <c r="R436" s="35">
        <v>1</v>
      </c>
      <c r="S436" s="39"/>
      <c r="T436" s="35"/>
      <c r="U436" s="35"/>
      <c r="V436" s="39"/>
      <c r="W436" s="38" t="s">
        <v>27</v>
      </c>
      <c r="X436" s="35"/>
      <c r="Y436" s="39"/>
      <c r="Z436" s="38">
        <f t="shared" si="24"/>
        <v>1</v>
      </c>
      <c r="AA436" s="38">
        <f t="shared" si="25"/>
        <v>0</v>
      </c>
      <c r="AB436" s="38" t="s">
        <v>27</v>
      </c>
      <c r="AC436" s="38" t="s">
        <v>27</v>
      </c>
      <c r="AD436" s="37">
        <v>0</v>
      </c>
      <c r="AE436" s="37">
        <v>0</v>
      </c>
      <c r="AF436" s="37">
        <v>0</v>
      </c>
      <c r="AG436" s="37">
        <v>0</v>
      </c>
      <c r="AH436" s="38" t="s">
        <v>381</v>
      </c>
      <c r="AI436" s="37">
        <v>16</v>
      </c>
      <c r="AJ436" s="35"/>
      <c r="AK436" s="38" t="s">
        <v>497</v>
      </c>
      <c r="AL436" s="38">
        <f t="shared" si="26"/>
        <v>1</v>
      </c>
      <c r="AM436" s="38" t="s">
        <v>27</v>
      </c>
      <c r="AN436" s="38" t="s">
        <v>680</v>
      </c>
      <c r="AO436" s="37">
        <v>31</v>
      </c>
      <c r="AP436" s="38" t="s">
        <v>677</v>
      </c>
      <c r="AQ436" s="38" t="s">
        <v>694</v>
      </c>
      <c r="AR436" s="38" t="s">
        <v>27</v>
      </c>
      <c r="AS436" s="38" t="s">
        <v>27</v>
      </c>
      <c r="AT436" s="38" t="s">
        <v>692</v>
      </c>
      <c r="AU436" s="38" t="s">
        <v>27</v>
      </c>
      <c r="AV436" s="38" t="s">
        <v>27</v>
      </c>
      <c r="AX436" s="34" t="s">
        <v>748</v>
      </c>
      <c r="AY436">
        <v>3.3260000000000001</v>
      </c>
      <c r="AZ436" s="62">
        <v>5.63</v>
      </c>
      <c r="BA436" s="50">
        <f t="shared" si="27"/>
        <v>0.5907637655417407</v>
      </c>
    </row>
    <row r="437" spans="1:89" ht="14.25" customHeight="1" x14ac:dyDescent="0.25">
      <c r="A437" s="37">
        <v>541</v>
      </c>
      <c r="B437" s="38" t="s">
        <v>78</v>
      </c>
      <c r="C437" s="38" t="s">
        <v>28</v>
      </c>
      <c r="D437" s="38" t="s">
        <v>47</v>
      </c>
      <c r="E437" s="38"/>
      <c r="F437" s="38" t="s">
        <v>30</v>
      </c>
      <c r="G437" s="37">
        <v>4</v>
      </c>
      <c r="H437" s="37">
        <v>8</v>
      </c>
      <c r="I437" s="38" t="s">
        <v>171</v>
      </c>
      <c r="J437" s="37">
        <v>8518124088</v>
      </c>
      <c r="K437" s="37">
        <v>2.7692307692307701</v>
      </c>
      <c r="L437" s="37">
        <v>0.27692307692307699</v>
      </c>
      <c r="M437" s="39"/>
      <c r="N437" s="35"/>
      <c r="O437" s="35"/>
      <c r="P437" s="39"/>
      <c r="Q437" s="39"/>
      <c r="R437" s="35">
        <v>1</v>
      </c>
      <c r="S437" s="39"/>
      <c r="T437" s="35"/>
      <c r="U437" s="39"/>
      <c r="V437" s="39"/>
      <c r="W437" s="38" t="s">
        <v>27</v>
      </c>
      <c r="X437" s="39"/>
      <c r="Y437" s="39"/>
      <c r="Z437" s="38">
        <f t="shared" si="24"/>
        <v>1</v>
      </c>
      <c r="AA437" s="38">
        <f t="shared" si="25"/>
        <v>0</v>
      </c>
      <c r="AB437" s="38" t="s">
        <v>27</v>
      </c>
      <c r="AC437" s="38" t="s">
        <v>27</v>
      </c>
      <c r="AD437" s="37">
        <v>0</v>
      </c>
      <c r="AE437" s="37">
        <v>0</v>
      </c>
      <c r="AF437" s="37">
        <v>0</v>
      </c>
      <c r="AG437" s="37">
        <v>0</v>
      </c>
      <c r="AH437" s="38" t="s">
        <v>381</v>
      </c>
      <c r="AI437" s="37">
        <v>16</v>
      </c>
      <c r="AJ437" s="35"/>
      <c r="AK437" s="38" t="s">
        <v>498</v>
      </c>
      <c r="AL437" s="38">
        <f t="shared" si="26"/>
        <v>1</v>
      </c>
      <c r="AM437" s="38" t="s">
        <v>27</v>
      </c>
      <c r="AN437" s="38" t="s">
        <v>680</v>
      </c>
      <c r="AO437" s="37">
        <v>25</v>
      </c>
      <c r="AP437" s="38" t="s">
        <v>677</v>
      </c>
      <c r="AQ437" s="38" t="s">
        <v>725</v>
      </c>
      <c r="AR437" s="38" t="s">
        <v>27</v>
      </c>
      <c r="AS437" s="38" t="s">
        <v>726</v>
      </c>
      <c r="AT437" s="38" t="s">
        <v>27</v>
      </c>
      <c r="AU437" s="38" t="s">
        <v>27</v>
      </c>
      <c r="AV437" s="38" t="s">
        <v>27</v>
      </c>
      <c r="AX437" s="34" t="s">
        <v>747</v>
      </c>
      <c r="AY437">
        <v>3.282</v>
      </c>
      <c r="AZ437" s="62">
        <v>7.181</v>
      </c>
      <c r="BA437" s="50">
        <f t="shared" si="27"/>
        <v>0.45703940955298705</v>
      </c>
    </row>
    <row r="438" spans="1:89" ht="14.25" customHeight="1" x14ac:dyDescent="0.25">
      <c r="A438" s="37">
        <v>557</v>
      </c>
      <c r="B438" s="38" t="s">
        <v>78</v>
      </c>
      <c r="C438" s="38" t="s">
        <v>26</v>
      </c>
      <c r="D438" s="38" t="s">
        <v>47</v>
      </c>
      <c r="E438" s="38"/>
      <c r="F438" s="38" t="s">
        <v>30</v>
      </c>
      <c r="G438" s="37">
        <v>4</v>
      </c>
      <c r="H438" s="37">
        <v>8</v>
      </c>
      <c r="I438" s="38" t="s">
        <v>172</v>
      </c>
      <c r="J438" s="37">
        <v>8517821164</v>
      </c>
      <c r="K438" s="37">
        <v>5.4285714285714297</v>
      </c>
      <c r="L438" s="37">
        <v>0.54285714285714304</v>
      </c>
      <c r="M438" s="39"/>
      <c r="N438" s="35"/>
      <c r="O438" s="47"/>
      <c r="P438" s="39"/>
      <c r="Q438" s="47"/>
      <c r="R438" s="35">
        <v>1</v>
      </c>
      <c r="S438" s="47"/>
      <c r="T438" s="47"/>
      <c r="U438" s="47"/>
      <c r="V438" s="47"/>
      <c r="W438" s="38" t="s">
        <v>27</v>
      </c>
      <c r="X438" s="47"/>
      <c r="Y438" s="47"/>
      <c r="Z438" s="38">
        <f t="shared" si="24"/>
        <v>1</v>
      </c>
      <c r="AA438" s="38">
        <f t="shared" si="25"/>
        <v>0</v>
      </c>
      <c r="AB438" s="38" t="s">
        <v>89</v>
      </c>
      <c r="AC438" s="38" t="s">
        <v>27</v>
      </c>
      <c r="AD438" s="37">
        <v>0</v>
      </c>
      <c r="AE438" s="37">
        <v>0</v>
      </c>
      <c r="AF438" s="37">
        <v>0</v>
      </c>
      <c r="AG438" s="37">
        <v>0</v>
      </c>
      <c r="AH438" s="38" t="s">
        <v>381</v>
      </c>
      <c r="AI438" s="37">
        <v>16</v>
      </c>
      <c r="AJ438" s="47"/>
      <c r="AK438" s="38" t="s">
        <v>405</v>
      </c>
      <c r="AL438" s="38">
        <f t="shared" si="26"/>
        <v>1</v>
      </c>
      <c r="AM438" s="38" t="s">
        <v>27</v>
      </c>
      <c r="AN438" s="38" t="s">
        <v>680</v>
      </c>
      <c r="AO438" s="37">
        <v>29</v>
      </c>
      <c r="AP438" s="38" t="s">
        <v>674</v>
      </c>
      <c r="AQ438" s="38" t="s">
        <v>691</v>
      </c>
      <c r="AR438" s="38" t="s">
        <v>695</v>
      </c>
      <c r="AS438" s="38" t="s">
        <v>727</v>
      </c>
      <c r="AT438" s="38" t="s">
        <v>27</v>
      </c>
      <c r="AU438" s="38" t="s">
        <v>27</v>
      </c>
      <c r="AV438" s="38" t="s">
        <v>27</v>
      </c>
      <c r="AX438" s="34" t="s">
        <v>746</v>
      </c>
      <c r="AY438">
        <v>1.5629999999999999</v>
      </c>
      <c r="AZ438" s="62">
        <v>6.9219999999999997</v>
      </c>
      <c r="BA438" s="50">
        <f t="shared" si="27"/>
        <v>0.22580179138977174</v>
      </c>
    </row>
    <row r="439" spans="1:89" ht="14.25" customHeight="1" x14ac:dyDescent="0.25">
      <c r="A439" s="37">
        <v>573</v>
      </c>
      <c r="B439" s="38" t="s">
        <v>78</v>
      </c>
      <c r="C439" s="38" t="s">
        <v>28</v>
      </c>
      <c r="D439" s="38" t="s">
        <v>47</v>
      </c>
      <c r="E439" s="38"/>
      <c r="F439" s="38" t="s">
        <v>30</v>
      </c>
      <c r="G439" s="37">
        <v>4</v>
      </c>
      <c r="H439" s="37">
        <v>8</v>
      </c>
      <c r="I439" s="38" t="s">
        <v>173</v>
      </c>
      <c r="J439" s="37">
        <v>79215167188</v>
      </c>
      <c r="K439" s="37">
        <v>2.6923076923076898</v>
      </c>
      <c r="L439" s="37">
        <v>0.269230769230769</v>
      </c>
      <c r="M439" s="47"/>
      <c r="N439" s="35"/>
      <c r="O439" s="35"/>
      <c r="P439" s="47"/>
      <c r="Q439" s="47"/>
      <c r="R439" s="35">
        <v>1</v>
      </c>
      <c r="S439" s="47"/>
      <c r="T439" s="47"/>
      <c r="U439" s="35"/>
      <c r="V439" s="47"/>
      <c r="W439" s="38" t="s">
        <v>27</v>
      </c>
      <c r="X439" s="47"/>
      <c r="Y439" s="47"/>
      <c r="Z439" s="38">
        <f t="shared" si="24"/>
        <v>1</v>
      </c>
      <c r="AA439" s="38">
        <f t="shared" si="25"/>
        <v>0</v>
      </c>
      <c r="AB439" s="38" t="s">
        <v>99</v>
      </c>
      <c r="AC439" s="38" t="s">
        <v>27</v>
      </c>
      <c r="AD439" s="37">
        <v>0</v>
      </c>
      <c r="AE439" s="37">
        <v>0</v>
      </c>
      <c r="AF439" s="37">
        <v>0</v>
      </c>
      <c r="AG439" s="37">
        <v>0</v>
      </c>
      <c r="AH439" s="38" t="s">
        <v>381</v>
      </c>
      <c r="AI439" s="37">
        <v>16</v>
      </c>
      <c r="AJ439" s="35"/>
      <c r="AK439" s="38" t="s">
        <v>499</v>
      </c>
      <c r="AL439" s="38">
        <f t="shared" si="26"/>
        <v>1</v>
      </c>
      <c r="AM439" s="38" t="s">
        <v>27</v>
      </c>
      <c r="AN439" s="38" t="s">
        <v>673</v>
      </c>
      <c r="AO439" s="37">
        <v>18</v>
      </c>
      <c r="AP439" s="38" t="s">
        <v>677</v>
      </c>
      <c r="AQ439" s="38" t="s">
        <v>728</v>
      </c>
      <c r="AR439" s="38" t="s">
        <v>27</v>
      </c>
      <c r="AS439" s="38" t="s">
        <v>686</v>
      </c>
      <c r="AT439" s="38" t="s">
        <v>27</v>
      </c>
      <c r="AU439" s="38" t="s">
        <v>27</v>
      </c>
      <c r="AV439" s="38" t="s">
        <v>27</v>
      </c>
      <c r="AX439" s="34" t="s">
        <v>747</v>
      </c>
      <c r="AY439">
        <v>5.8330000000000002</v>
      </c>
      <c r="AZ439" s="62">
        <v>7.3360000000000003</v>
      </c>
      <c r="BA439" s="50">
        <f t="shared" si="27"/>
        <v>0.79511995637949839</v>
      </c>
    </row>
    <row r="440" spans="1:89" ht="14.25" customHeight="1" x14ac:dyDescent="0.25">
      <c r="A440" s="37">
        <v>15</v>
      </c>
      <c r="B440" s="38" t="s">
        <v>78</v>
      </c>
      <c r="C440" s="38" t="s">
        <v>28</v>
      </c>
      <c r="D440" s="38" t="s">
        <v>48</v>
      </c>
      <c r="E440" s="38"/>
      <c r="F440" s="38" t="s">
        <v>500</v>
      </c>
      <c r="G440" s="37">
        <v>53</v>
      </c>
      <c r="H440" s="37">
        <v>7</v>
      </c>
      <c r="I440" s="38" t="s">
        <v>92</v>
      </c>
      <c r="J440" s="37">
        <v>9165180138</v>
      </c>
      <c r="K440" s="37">
        <v>1.3653846153846201</v>
      </c>
      <c r="L440" s="37">
        <v>0.27307692307692299</v>
      </c>
      <c r="M440" s="40">
        <v>2</v>
      </c>
      <c r="N440" s="35"/>
      <c r="O440" s="40">
        <v>7</v>
      </c>
      <c r="P440" s="40">
        <v>5</v>
      </c>
      <c r="Q440" s="40">
        <v>2</v>
      </c>
      <c r="R440" s="35">
        <v>1</v>
      </c>
      <c r="S440" s="40">
        <v>2</v>
      </c>
      <c r="T440" s="47"/>
      <c r="U440" s="47"/>
      <c r="V440" s="40">
        <v>1.5</v>
      </c>
      <c r="W440" s="38" t="s">
        <v>27</v>
      </c>
      <c r="X440" s="40">
        <v>0.5</v>
      </c>
      <c r="Y440" s="40">
        <v>2</v>
      </c>
      <c r="Z440" s="38">
        <f t="shared" si="24"/>
        <v>23</v>
      </c>
      <c r="AA440" s="38">
        <f t="shared" si="25"/>
        <v>2</v>
      </c>
      <c r="AB440" s="38" t="s">
        <v>27</v>
      </c>
      <c r="AC440" s="38" t="s">
        <v>257</v>
      </c>
      <c r="AD440" s="37">
        <v>10</v>
      </c>
      <c r="AE440" s="37">
        <v>5</v>
      </c>
      <c r="AF440" s="37">
        <v>1</v>
      </c>
      <c r="AG440" s="37">
        <v>25</v>
      </c>
      <c r="AH440" s="38" t="s">
        <v>596</v>
      </c>
      <c r="AI440" s="37">
        <v>18</v>
      </c>
      <c r="AJ440" s="47"/>
      <c r="AK440" s="38" t="s">
        <v>597</v>
      </c>
      <c r="AL440" s="38">
        <f t="shared" si="26"/>
        <v>1</v>
      </c>
      <c r="AM440" s="38" t="s">
        <v>27</v>
      </c>
      <c r="AN440" s="38" t="s">
        <v>680</v>
      </c>
      <c r="AO440" s="37">
        <v>24</v>
      </c>
      <c r="AP440" s="38" t="s">
        <v>677</v>
      </c>
      <c r="AQ440" s="38" t="s">
        <v>679</v>
      </c>
      <c r="AR440" s="38" t="s">
        <v>27</v>
      </c>
      <c r="AS440" s="38" t="s">
        <v>681</v>
      </c>
      <c r="AT440" s="38" t="s">
        <v>27</v>
      </c>
      <c r="AU440" s="38" t="s">
        <v>27</v>
      </c>
      <c r="AV440" s="38" t="s">
        <v>27</v>
      </c>
      <c r="AW440" s="50"/>
      <c r="AX440" s="34" t="s">
        <v>748</v>
      </c>
      <c r="AY440" s="120">
        <v>1.278</v>
      </c>
      <c r="AZ440" s="62">
        <v>7.0129999999999999</v>
      </c>
      <c r="BA440" s="50">
        <f t="shared" si="27"/>
        <v>0.18223299586482247</v>
      </c>
      <c r="BB440" s="50"/>
      <c r="BC440" s="50"/>
      <c r="BD440" s="50"/>
      <c r="BE440" s="50"/>
      <c r="BF440" s="50"/>
      <c r="BG440" s="50"/>
      <c r="BH440" s="50"/>
      <c r="BI440" s="50"/>
      <c r="BJ440" s="50"/>
      <c r="BK440" s="50"/>
      <c r="BL440" s="50"/>
      <c r="BM440" s="50"/>
      <c r="BN440" s="50"/>
      <c r="BO440" s="50"/>
      <c r="BP440" s="50"/>
      <c r="BQ440" s="50"/>
      <c r="BR440" s="50"/>
      <c r="BS440" s="50"/>
      <c r="BT440" s="50"/>
      <c r="BU440" s="50"/>
      <c r="BV440" s="50"/>
      <c r="BW440" s="50"/>
      <c r="BX440" s="50"/>
      <c r="BY440" s="50"/>
      <c r="BZ440" s="50"/>
      <c r="CA440" s="50"/>
      <c r="CB440" s="50"/>
      <c r="CC440" s="50"/>
      <c r="CD440" s="50"/>
      <c r="CE440" s="50"/>
      <c r="CF440" s="50"/>
      <c r="CG440" s="50"/>
      <c r="CH440" s="50"/>
      <c r="CI440" s="50"/>
      <c r="CJ440" s="50"/>
      <c r="CK440" s="50"/>
    </row>
    <row r="441" spans="1:89" ht="14.25" customHeight="1" x14ac:dyDescent="0.25">
      <c r="A441" s="37">
        <v>36</v>
      </c>
      <c r="B441" s="38" t="s">
        <v>78</v>
      </c>
      <c r="C441" s="38" t="s">
        <v>28</v>
      </c>
      <c r="D441" s="38" t="s">
        <v>48</v>
      </c>
      <c r="E441" s="38"/>
      <c r="F441" s="38" t="s">
        <v>500</v>
      </c>
      <c r="G441" s="37">
        <v>53</v>
      </c>
      <c r="H441" s="37">
        <v>7</v>
      </c>
      <c r="I441" s="38" t="s">
        <v>98</v>
      </c>
      <c r="J441" s="37">
        <v>871611960</v>
      </c>
      <c r="K441" s="37">
        <v>1.3653846153846201</v>
      </c>
      <c r="L441" s="37">
        <v>0.27307692307692299</v>
      </c>
      <c r="M441" s="40">
        <v>1</v>
      </c>
      <c r="N441" s="35"/>
      <c r="O441" s="35"/>
      <c r="P441" s="40">
        <v>2</v>
      </c>
      <c r="Q441" s="40">
        <v>1</v>
      </c>
      <c r="R441" s="35">
        <v>1</v>
      </c>
      <c r="S441" s="40">
        <v>1</v>
      </c>
      <c r="T441" s="47"/>
      <c r="U441" s="47"/>
      <c r="V441" s="47"/>
      <c r="W441" s="38" t="s">
        <v>27</v>
      </c>
      <c r="X441" s="47"/>
      <c r="Y441" s="47"/>
      <c r="Z441" s="38">
        <f t="shared" si="24"/>
        <v>6</v>
      </c>
      <c r="AA441" s="38">
        <f t="shared" si="25"/>
        <v>0</v>
      </c>
      <c r="AB441" s="38" t="s">
        <v>27</v>
      </c>
      <c r="AC441" s="38" t="s">
        <v>257</v>
      </c>
      <c r="AD441" s="37">
        <v>0</v>
      </c>
      <c r="AE441" s="37">
        <v>0</v>
      </c>
      <c r="AF441" s="37">
        <v>0</v>
      </c>
      <c r="AG441" s="37">
        <v>1</v>
      </c>
      <c r="AH441" s="38" t="s">
        <v>503</v>
      </c>
      <c r="AI441" s="37">
        <v>25</v>
      </c>
      <c r="AJ441" s="47"/>
      <c r="AK441" s="38" t="s">
        <v>598</v>
      </c>
      <c r="AL441" s="38">
        <f t="shared" si="26"/>
        <v>1</v>
      </c>
      <c r="AM441" s="38" t="s">
        <v>27</v>
      </c>
      <c r="AN441" s="38" t="s">
        <v>673</v>
      </c>
      <c r="AO441" s="37">
        <v>28</v>
      </c>
      <c r="AP441" s="38" t="s">
        <v>677</v>
      </c>
      <c r="AQ441" s="38" t="s">
        <v>685</v>
      </c>
      <c r="AR441" s="38" t="s">
        <v>27</v>
      </c>
      <c r="AS441" s="38" t="s">
        <v>686</v>
      </c>
      <c r="AT441" s="38" t="s">
        <v>27</v>
      </c>
      <c r="AU441" s="38" t="s">
        <v>27</v>
      </c>
      <c r="AV441" s="38" t="s">
        <v>27</v>
      </c>
      <c r="AW441" s="50"/>
      <c r="AX441" s="34" t="s">
        <v>748</v>
      </c>
      <c r="AY441" s="120">
        <v>0.72199999999999998</v>
      </c>
      <c r="AZ441" s="62">
        <v>2.4980000000000002</v>
      </c>
      <c r="BA441" s="50">
        <f t="shared" si="27"/>
        <v>0.28903122497998396</v>
      </c>
      <c r="BB441" s="50"/>
      <c r="BC441" s="50"/>
      <c r="BD441" s="50"/>
      <c r="BE441" s="50"/>
      <c r="BF441" s="50"/>
      <c r="BG441" s="50"/>
      <c r="BH441" s="50"/>
      <c r="BI441" s="50"/>
      <c r="BJ441" s="50"/>
      <c r="BK441" s="50"/>
      <c r="BL441" s="50"/>
      <c r="BM441" s="50"/>
      <c r="BN441" s="50"/>
      <c r="BO441" s="50"/>
      <c r="BP441" s="50"/>
      <c r="BQ441" s="50"/>
      <c r="BR441" s="50"/>
      <c r="BS441" s="50"/>
      <c r="BT441" s="50"/>
      <c r="BU441" s="50"/>
      <c r="BV441" s="50"/>
      <c r="BW441" s="50"/>
      <c r="BX441" s="50"/>
      <c r="BY441" s="50"/>
      <c r="BZ441" s="50"/>
      <c r="CA441" s="50"/>
      <c r="CB441" s="50"/>
      <c r="CC441" s="50"/>
      <c r="CD441" s="50"/>
      <c r="CE441" s="50"/>
      <c r="CF441" s="50"/>
      <c r="CG441" s="50"/>
      <c r="CH441" s="50"/>
      <c r="CI441" s="50"/>
    </row>
    <row r="442" spans="1:89" ht="14.25" customHeight="1" x14ac:dyDescent="0.25">
      <c r="A442" s="37">
        <v>52</v>
      </c>
      <c r="B442" s="38" t="s">
        <v>78</v>
      </c>
      <c r="C442" s="38" t="s">
        <v>28</v>
      </c>
      <c r="D442" s="38" t="s">
        <v>48</v>
      </c>
      <c r="E442" s="38"/>
      <c r="F442" s="38" t="s">
        <v>500</v>
      </c>
      <c r="G442" s="37">
        <v>53</v>
      </c>
      <c r="H442" s="37">
        <v>7</v>
      </c>
      <c r="I442" s="38" t="s">
        <v>101</v>
      </c>
      <c r="J442" s="37">
        <v>17888851</v>
      </c>
      <c r="K442" s="37">
        <v>2</v>
      </c>
      <c r="L442" s="37">
        <v>0.4</v>
      </c>
      <c r="M442" s="40">
        <v>2</v>
      </c>
      <c r="N442" s="35"/>
      <c r="O442" s="35"/>
      <c r="P442" s="40">
        <v>3</v>
      </c>
      <c r="Q442" s="40">
        <v>1</v>
      </c>
      <c r="R442" s="35">
        <v>1</v>
      </c>
      <c r="S442" s="40">
        <v>1</v>
      </c>
      <c r="T442" s="35"/>
      <c r="U442" s="35"/>
      <c r="V442" s="40">
        <v>0.5</v>
      </c>
      <c r="W442" s="38" t="s">
        <v>27</v>
      </c>
      <c r="X442" s="40">
        <v>0.5</v>
      </c>
      <c r="Y442" s="40">
        <v>1</v>
      </c>
      <c r="Z442" s="38">
        <f t="shared" si="24"/>
        <v>10</v>
      </c>
      <c r="AA442" s="38">
        <f t="shared" si="25"/>
        <v>1</v>
      </c>
      <c r="AB442" s="38" t="s">
        <v>99</v>
      </c>
      <c r="AC442" s="38" t="s">
        <v>257</v>
      </c>
      <c r="AD442" s="37">
        <v>5</v>
      </c>
      <c r="AE442" s="37">
        <v>0</v>
      </c>
      <c r="AF442" s="37">
        <v>1</v>
      </c>
      <c r="AG442" s="37">
        <v>7</v>
      </c>
      <c r="AH442" s="38" t="s">
        <v>503</v>
      </c>
      <c r="AI442" s="37">
        <v>25</v>
      </c>
      <c r="AJ442" s="35"/>
      <c r="AK442" s="38" t="s">
        <v>599</v>
      </c>
      <c r="AL442" s="38">
        <f t="shared" si="26"/>
        <v>1</v>
      </c>
      <c r="AM442" s="38" t="s">
        <v>27</v>
      </c>
      <c r="AN442" s="38" t="s">
        <v>680</v>
      </c>
      <c r="AO442" s="37">
        <v>30</v>
      </c>
      <c r="AP442" s="38" t="s">
        <v>674</v>
      </c>
      <c r="AQ442" s="38" t="s">
        <v>687</v>
      </c>
      <c r="AR442" s="38" t="s">
        <v>27</v>
      </c>
      <c r="AS442" s="38" t="s">
        <v>688</v>
      </c>
      <c r="AT442" s="38" t="s">
        <v>27</v>
      </c>
      <c r="AU442" s="38" t="s">
        <v>27</v>
      </c>
      <c r="AV442" s="38" t="s">
        <v>27</v>
      </c>
      <c r="AW442" s="50"/>
      <c r="AX442" s="34" t="s">
        <v>747</v>
      </c>
      <c r="AY442" s="120">
        <v>6.0919999999999996</v>
      </c>
      <c r="AZ442" s="62">
        <v>7.0010000000000003</v>
      </c>
      <c r="BA442" s="50">
        <f t="shared" si="27"/>
        <v>0.87016140551349797</v>
      </c>
      <c r="BB442" s="50"/>
      <c r="BC442" s="50"/>
      <c r="BD442" s="50"/>
      <c r="BE442" s="50"/>
      <c r="BF442" s="50"/>
      <c r="BG442" s="50"/>
      <c r="BH442" s="50"/>
      <c r="BI442" s="50"/>
      <c r="BJ442" s="50"/>
      <c r="BK442" s="50"/>
      <c r="BL442" s="50"/>
      <c r="BM442" s="50"/>
      <c r="BN442" s="50"/>
      <c r="BO442" s="50"/>
      <c r="BP442" s="50"/>
      <c r="BQ442" s="50"/>
      <c r="BR442" s="50"/>
      <c r="BS442" s="50"/>
      <c r="BT442" s="50"/>
      <c r="BU442" s="50"/>
      <c r="BV442" s="50"/>
      <c r="BW442" s="50"/>
      <c r="BX442" s="50"/>
      <c r="BY442" s="50"/>
      <c r="BZ442" s="50"/>
      <c r="CA442" s="50"/>
      <c r="CB442" s="50"/>
      <c r="CC442" s="50"/>
      <c r="CD442" s="50"/>
      <c r="CE442" s="50"/>
      <c r="CF442" s="50"/>
      <c r="CG442" s="50"/>
      <c r="CH442" s="50"/>
      <c r="CI442" s="50"/>
    </row>
    <row r="443" spans="1:89" ht="14.25" customHeight="1" x14ac:dyDescent="0.25">
      <c r="A443" s="37">
        <v>68</v>
      </c>
      <c r="B443" s="38" t="s">
        <v>78</v>
      </c>
      <c r="C443" s="38" t="s">
        <v>28</v>
      </c>
      <c r="D443" s="38" t="s">
        <v>48</v>
      </c>
      <c r="E443" s="38"/>
      <c r="F443" s="38" t="s">
        <v>500</v>
      </c>
      <c r="G443" s="37">
        <v>53</v>
      </c>
      <c r="H443" s="37">
        <v>7</v>
      </c>
      <c r="I443" s="38" t="s">
        <v>104</v>
      </c>
      <c r="J443" s="37">
        <v>134766397</v>
      </c>
      <c r="K443" s="37">
        <v>2</v>
      </c>
      <c r="L443" s="37">
        <v>0.4</v>
      </c>
      <c r="M443" s="39"/>
      <c r="N443" s="35"/>
      <c r="O443" s="39"/>
      <c r="P443" s="39"/>
      <c r="Q443" s="39"/>
      <c r="R443" s="35">
        <v>1</v>
      </c>
      <c r="S443" s="39"/>
      <c r="T443" s="39"/>
      <c r="U443" s="39"/>
      <c r="V443" s="39"/>
      <c r="W443" s="38" t="s">
        <v>27</v>
      </c>
      <c r="X443" s="39"/>
      <c r="Y443" s="39"/>
      <c r="Z443" s="38">
        <f t="shared" si="24"/>
        <v>1</v>
      </c>
      <c r="AA443" s="38">
        <f t="shared" si="25"/>
        <v>0</v>
      </c>
      <c r="AB443" s="38" t="s">
        <v>99</v>
      </c>
      <c r="AC443" s="38" t="s">
        <v>257</v>
      </c>
      <c r="AD443" s="37">
        <v>0</v>
      </c>
      <c r="AE443" s="37">
        <v>0</v>
      </c>
      <c r="AF443" s="37">
        <v>0</v>
      </c>
      <c r="AG443" s="37">
        <v>0</v>
      </c>
      <c r="AH443" s="38" t="s">
        <v>503</v>
      </c>
      <c r="AI443" s="37">
        <v>25</v>
      </c>
      <c r="AJ443" s="39"/>
      <c r="AK443" s="38" t="s">
        <v>600</v>
      </c>
      <c r="AL443" s="38">
        <f t="shared" si="26"/>
        <v>1</v>
      </c>
      <c r="AM443" s="38" t="s">
        <v>27</v>
      </c>
      <c r="AN443" s="38" t="s">
        <v>673</v>
      </c>
      <c r="AO443" s="37">
        <v>20</v>
      </c>
      <c r="AP443" s="38" t="s">
        <v>674</v>
      </c>
      <c r="AQ443" s="38" t="s">
        <v>689</v>
      </c>
      <c r="AR443" s="38" t="s">
        <v>27</v>
      </c>
      <c r="AS443" s="38" t="s">
        <v>27</v>
      </c>
      <c r="AT443" s="38" t="s">
        <v>27</v>
      </c>
      <c r="AU443" s="38" t="s">
        <v>27</v>
      </c>
      <c r="AV443" s="38" t="s">
        <v>27</v>
      </c>
      <c r="AW443" s="50"/>
      <c r="AX443" s="34" t="s">
        <v>748</v>
      </c>
      <c r="AY443" s="120">
        <v>1.2950000000000002</v>
      </c>
      <c r="AZ443" s="62">
        <v>2.036</v>
      </c>
      <c r="BA443" s="50">
        <f t="shared" si="27"/>
        <v>0.63605108055009829</v>
      </c>
      <c r="BB443" s="50"/>
      <c r="BC443" s="50"/>
      <c r="BD443" s="50"/>
      <c r="BE443" s="50"/>
      <c r="BF443" s="50"/>
      <c r="BG443" s="50"/>
      <c r="BH443" s="50"/>
      <c r="BI443" s="50"/>
      <c r="BJ443" s="50"/>
      <c r="BK443" s="50"/>
      <c r="BL443" s="50"/>
      <c r="BM443" s="50"/>
      <c r="BN443" s="50"/>
      <c r="BO443" s="50"/>
      <c r="BP443" s="50"/>
      <c r="BQ443" s="50"/>
      <c r="BR443" s="50"/>
      <c r="BS443" s="50"/>
      <c r="BT443" s="50"/>
      <c r="BU443" s="50"/>
      <c r="BV443" s="50"/>
      <c r="BW443" s="50"/>
      <c r="BX443" s="50"/>
      <c r="BY443" s="50"/>
      <c r="BZ443" s="50"/>
      <c r="CA443" s="50"/>
      <c r="CB443" s="50"/>
      <c r="CC443" s="50"/>
      <c r="CD443" s="50"/>
      <c r="CE443" s="50"/>
      <c r="CF443" s="50"/>
      <c r="CG443" s="50"/>
      <c r="CH443" s="50"/>
      <c r="CI443" s="50"/>
    </row>
    <row r="444" spans="1:89" ht="14.25" customHeight="1" x14ac:dyDescent="0.25">
      <c r="A444" s="37">
        <v>91</v>
      </c>
      <c r="B444" s="38" t="s">
        <v>78</v>
      </c>
      <c r="C444" s="38" t="s">
        <v>26</v>
      </c>
      <c r="D444" s="38" t="s">
        <v>48</v>
      </c>
      <c r="E444" s="38"/>
      <c r="F444" s="38" t="s">
        <v>500</v>
      </c>
      <c r="G444" s="37">
        <v>53</v>
      </c>
      <c r="H444" s="37">
        <v>7</v>
      </c>
      <c r="I444" s="38" t="s">
        <v>106</v>
      </c>
      <c r="J444" s="37">
        <v>90153375</v>
      </c>
      <c r="K444" s="37">
        <v>2.8</v>
      </c>
      <c r="L444" s="37">
        <v>0.56000000000000005</v>
      </c>
      <c r="M444" s="39"/>
      <c r="N444" s="35"/>
      <c r="O444" s="39"/>
      <c r="P444" s="39"/>
      <c r="Q444" s="39"/>
      <c r="R444" s="35">
        <v>1</v>
      </c>
      <c r="S444" s="39"/>
      <c r="T444" s="39"/>
      <c r="U444" s="39"/>
      <c r="V444" s="39"/>
      <c r="W444" s="38" t="s">
        <v>27</v>
      </c>
      <c r="X444" s="39"/>
      <c r="Y444" s="39"/>
      <c r="Z444" s="38">
        <f t="shared" si="24"/>
        <v>1</v>
      </c>
      <c r="AA444" s="38">
        <f t="shared" si="25"/>
        <v>0</v>
      </c>
      <c r="AB444" s="38" t="s">
        <v>765</v>
      </c>
      <c r="AC444" s="38" t="s">
        <v>257</v>
      </c>
      <c r="AD444" s="37">
        <v>0</v>
      </c>
      <c r="AE444" s="37">
        <v>0</v>
      </c>
      <c r="AF444" s="37">
        <v>0</v>
      </c>
      <c r="AG444" s="37">
        <v>0</v>
      </c>
      <c r="AH444" s="38" t="s">
        <v>503</v>
      </c>
      <c r="AI444" s="37">
        <v>25</v>
      </c>
      <c r="AJ444" s="39"/>
      <c r="AK444" s="38" t="s">
        <v>601</v>
      </c>
      <c r="AL444" s="38">
        <f t="shared" si="26"/>
        <v>1</v>
      </c>
      <c r="AM444" s="38" t="s">
        <v>27</v>
      </c>
      <c r="AN444" s="38" t="s">
        <v>673</v>
      </c>
      <c r="AO444" s="37">
        <v>18</v>
      </c>
      <c r="AP444" s="38" t="s">
        <v>677</v>
      </c>
      <c r="AQ444" s="38" t="s">
        <v>690</v>
      </c>
      <c r="AR444" s="38" t="s">
        <v>27</v>
      </c>
      <c r="AS444" s="38" t="s">
        <v>27</v>
      </c>
      <c r="AT444" s="38" t="s">
        <v>27</v>
      </c>
      <c r="AU444" s="38" t="s">
        <v>27</v>
      </c>
      <c r="AV444" s="38" t="s">
        <v>27</v>
      </c>
      <c r="AW444" s="50"/>
      <c r="AX444" s="34" t="s">
        <v>747</v>
      </c>
      <c r="AY444" s="120">
        <v>5.3769999999999998</v>
      </c>
      <c r="AZ444" s="62">
        <v>5.9830000000000005</v>
      </c>
      <c r="BA444" s="50">
        <f t="shared" si="27"/>
        <v>0.89871302022396782</v>
      </c>
      <c r="BB444" s="50"/>
      <c r="BC444" s="50"/>
      <c r="BD444" s="50"/>
      <c r="BE444" s="50"/>
      <c r="BF444" s="50"/>
      <c r="BG444" s="50"/>
      <c r="BH444" s="50"/>
      <c r="BI444" s="50"/>
      <c r="BJ444" s="50"/>
      <c r="BK444" s="50"/>
      <c r="BL444" s="50"/>
      <c r="BM444" s="50"/>
      <c r="BN444" s="50"/>
      <c r="BO444" s="50"/>
      <c r="BP444" s="50"/>
      <c r="BQ444" s="50"/>
      <c r="BR444" s="50"/>
      <c r="BS444" s="50"/>
      <c r="BT444" s="50"/>
      <c r="BU444" s="50"/>
      <c r="BV444" s="50"/>
      <c r="BW444" s="50"/>
      <c r="BX444" s="50"/>
      <c r="BY444" s="50"/>
      <c r="BZ444" s="50"/>
      <c r="CA444" s="50"/>
      <c r="CB444" s="50"/>
      <c r="CC444" s="50"/>
      <c r="CD444" s="50"/>
      <c r="CE444" s="50"/>
      <c r="CF444" s="50"/>
      <c r="CG444" s="50"/>
      <c r="CH444" s="50"/>
      <c r="CI444" s="50"/>
    </row>
    <row r="445" spans="1:89" ht="14.25" customHeight="1" x14ac:dyDescent="0.25">
      <c r="A445" s="37">
        <v>120</v>
      </c>
      <c r="B445" s="38" t="s">
        <v>78</v>
      </c>
      <c r="C445" s="38" t="s">
        <v>28</v>
      </c>
      <c r="D445" s="38" t="s">
        <v>48</v>
      </c>
      <c r="E445" s="38"/>
      <c r="F445" s="38" t="s">
        <v>500</v>
      </c>
      <c r="G445" s="37">
        <v>53</v>
      </c>
      <c r="H445" s="37">
        <v>7</v>
      </c>
      <c r="I445" s="38" t="s">
        <v>114</v>
      </c>
      <c r="J445" s="37">
        <v>17888853</v>
      </c>
      <c r="K445" s="37">
        <v>2</v>
      </c>
      <c r="L445" s="37">
        <v>0.4</v>
      </c>
      <c r="M445" s="39"/>
      <c r="N445" s="35"/>
      <c r="O445" s="35"/>
      <c r="P445" s="39"/>
      <c r="Q445" s="39"/>
      <c r="R445" s="35">
        <v>1</v>
      </c>
      <c r="S445" s="39"/>
      <c r="T445" s="39"/>
      <c r="U445" s="39"/>
      <c r="V445" s="39"/>
      <c r="W445" s="38" t="s">
        <v>27</v>
      </c>
      <c r="X445" s="35"/>
      <c r="Y445" s="39"/>
      <c r="Z445" s="38">
        <f t="shared" si="24"/>
        <v>1</v>
      </c>
      <c r="AA445" s="38">
        <f t="shared" si="25"/>
        <v>0</v>
      </c>
      <c r="AB445" s="38" t="s">
        <v>99</v>
      </c>
      <c r="AC445" s="38" t="s">
        <v>257</v>
      </c>
      <c r="AD445" s="37">
        <v>0</v>
      </c>
      <c r="AE445" s="37">
        <v>0</v>
      </c>
      <c r="AF445" s="37">
        <v>0</v>
      </c>
      <c r="AG445" s="37">
        <v>0</v>
      </c>
      <c r="AH445" s="38" t="s">
        <v>503</v>
      </c>
      <c r="AI445" s="37">
        <v>25</v>
      </c>
      <c r="AJ445" s="35"/>
      <c r="AK445" s="38" t="s">
        <v>100</v>
      </c>
      <c r="AL445" s="38">
        <f t="shared" si="26"/>
        <v>1</v>
      </c>
      <c r="AM445" s="38" t="s">
        <v>27</v>
      </c>
      <c r="AN445" s="38" t="s">
        <v>680</v>
      </c>
      <c r="AO445" s="37">
        <v>30</v>
      </c>
      <c r="AP445" s="38" t="s">
        <v>674</v>
      </c>
      <c r="AQ445" s="38" t="s">
        <v>687</v>
      </c>
      <c r="AR445" s="38" t="s">
        <v>27</v>
      </c>
      <c r="AS445" s="38" t="s">
        <v>688</v>
      </c>
      <c r="AT445" s="38" t="s">
        <v>27</v>
      </c>
      <c r="AU445" s="38" t="s">
        <v>27</v>
      </c>
      <c r="AV445" s="38" t="s">
        <v>27</v>
      </c>
      <c r="AW445" s="50"/>
      <c r="AX445" s="34" t="s">
        <v>748</v>
      </c>
      <c r="AY445" s="120">
        <v>2.161</v>
      </c>
      <c r="AZ445" s="62">
        <v>2.4860000000000002</v>
      </c>
      <c r="BA445" s="50">
        <f t="shared" si="27"/>
        <v>0.86926790024135148</v>
      </c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  <c r="BL445" s="50"/>
      <c r="BM445" s="50"/>
      <c r="BN445" s="50"/>
      <c r="BO445" s="50"/>
      <c r="BP445" s="50"/>
      <c r="BQ445" s="50"/>
      <c r="BR445" s="50"/>
      <c r="BS445" s="50"/>
      <c r="BT445" s="50"/>
      <c r="BU445" s="50"/>
      <c r="BV445" s="50"/>
      <c r="BW445" s="50"/>
      <c r="BX445" s="50"/>
      <c r="BY445" s="50"/>
      <c r="BZ445" s="50"/>
      <c r="CA445" s="50"/>
      <c r="CB445" s="50"/>
      <c r="CC445" s="50"/>
      <c r="CD445" s="50"/>
      <c r="CE445" s="50"/>
      <c r="CF445" s="50"/>
      <c r="CG445" s="50"/>
      <c r="CH445" s="50"/>
      <c r="CI445" s="50"/>
    </row>
    <row r="446" spans="1:89" ht="14.25" customHeight="1" x14ac:dyDescent="0.25">
      <c r="A446" s="37">
        <v>165</v>
      </c>
      <c r="B446" s="38" t="s">
        <v>78</v>
      </c>
      <c r="C446" s="38" t="s">
        <v>26</v>
      </c>
      <c r="D446" s="38" t="s">
        <v>48</v>
      </c>
      <c r="E446" s="38"/>
      <c r="F446" s="38" t="s">
        <v>500</v>
      </c>
      <c r="G446" s="37">
        <v>53</v>
      </c>
      <c r="H446" s="37">
        <v>7</v>
      </c>
      <c r="I446" s="38" t="s">
        <v>121</v>
      </c>
      <c r="J446" s="37">
        <v>8870124178</v>
      </c>
      <c r="K446" s="37">
        <v>2.8</v>
      </c>
      <c r="L446" s="37">
        <v>0.56000000000000005</v>
      </c>
      <c r="M446" s="37">
        <v>1</v>
      </c>
      <c r="N446" s="35"/>
      <c r="O446" s="39"/>
      <c r="P446" s="37">
        <v>1</v>
      </c>
      <c r="Q446" s="39"/>
      <c r="R446" s="35">
        <v>1</v>
      </c>
      <c r="S446" s="39"/>
      <c r="T446" s="39"/>
      <c r="U446" s="39"/>
      <c r="V446" s="39"/>
      <c r="W446" s="38" t="s">
        <v>27</v>
      </c>
      <c r="X446" s="39"/>
      <c r="Y446" s="39"/>
      <c r="Z446" s="38">
        <f t="shared" si="24"/>
        <v>3</v>
      </c>
      <c r="AA446" s="38">
        <f t="shared" si="25"/>
        <v>0</v>
      </c>
      <c r="AB446" s="38" t="s">
        <v>765</v>
      </c>
      <c r="AC446" s="38" t="s">
        <v>257</v>
      </c>
      <c r="AD446" s="37">
        <v>0</v>
      </c>
      <c r="AE446" s="37">
        <v>0</v>
      </c>
      <c r="AF446" s="37">
        <v>0</v>
      </c>
      <c r="AG446" s="37">
        <v>1</v>
      </c>
      <c r="AH446" s="38" t="s">
        <v>503</v>
      </c>
      <c r="AI446" s="37">
        <v>25</v>
      </c>
      <c r="AJ446" s="39"/>
      <c r="AK446" s="38" t="s">
        <v>605</v>
      </c>
      <c r="AL446" s="38">
        <f t="shared" si="26"/>
        <v>1</v>
      </c>
      <c r="AM446" s="38" t="s">
        <v>27</v>
      </c>
      <c r="AN446" s="38" t="s">
        <v>673</v>
      </c>
      <c r="AO446" s="37">
        <v>21</v>
      </c>
      <c r="AP446" s="38" t="s">
        <v>677</v>
      </c>
      <c r="AQ446" s="38" t="s">
        <v>693</v>
      </c>
      <c r="AR446" s="38" t="s">
        <v>27</v>
      </c>
      <c r="AS446" s="38" t="s">
        <v>27</v>
      </c>
      <c r="AT446" s="38" t="s">
        <v>27</v>
      </c>
      <c r="AU446" s="38" t="s">
        <v>27</v>
      </c>
      <c r="AV446" s="38" t="s">
        <v>27</v>
      </c>
      <c r="AW446" s="50"/>
      <c r="AX446" s="34" t="s">
        <v>747</v>
      </c>
      <c r="AY446" s="120">
        <v>5.8109999999999999</v>
      </c>
      <c r="AZ446" s="62">
        <v>7.0070000000000006</v>
      </c>
      <c r="BA446" s="50">
        <f t="shared" si="27"/>
        <v>0.8293135435992578</v>
      </c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  <c r="BL446" s="50"/>
      <c r="BM446" s="50"/>
      <c r="BN446" s="50"/>
      <c r="BO446" s="50"/>
      <c r="BP446" s="50"/>
      <c r="BQ446" s="50"/>
      <c r="BR446" s="50"/>
      <c r="BS446" s="50"/>
      <c r="BT446" s="50"/>
      <c r="BU446" s="50"/>
      <c r="BV446" s="50"/>
      <c r="BW446" s="50"/>
      <c r="BX446" s="50"/>
      <c r="BY446" s="50"/>
      <c r="BZ446" s="50"/>
      <c r="CA446" s="50"/>
      <c r="CB446" s="50"/>
      <c r="CC446" s="50"/>
      <c r="CD446" s="50"/>
      <c r="CE446" s="50"/>
      <c r="CF446" s="50"/>
      <c r="CG446" s="50"/>
      <c r="CH446" s="50"/>
      <c r="CI446" s="50"/>
    </row>
    <row r="447" spans="1:89" ht="14.25" customHeight="1" x14ac:dyDescent="0.25">
      <c r="A447" s="37">
        <v>182</v>
      </c>
      <c r="B447" s="38" t="s">
        <v>78</v>
      </c>
      <c r="C447" s="38" t="s">
        <v>28</v>
      </c>
      <c r="D447" s="38" t="s">
        <v>48</v>
      </c>
      <c r="E447" s="38"/>
      <c r="F447" s="38" t="s">
        <v>500</v>
      </c>
      <c r="G447" s="37">
        <v>53</v>
      </c>
      <c r="H447" s="37">
        <v>7</v>
      </c>
      <c r="I447" s="38" t="s">
        <v>122</v>
      </c>
      <c r="J447" s="37">
        <v>10184154</v>
      </c>
      <c r="K447" s="37">
        <v>1.3846153846153799</v>
      </c>
      <c r="L447" s="37">
        <v>0.27692307692307699</v>
      </c>
      <c r="M447" s="39"/>
      <c r="N447" s="39"/>
      <c r="O447" s="39"/>
      <c r="P447" s="39"/>
      <c r="Q447" s="39"/>
      <c r="R447" s="35">
        <v>1</v>
      </c>
      <c r="S447" s="39"/>
      <c r="T447" s="39"/>
      <c r="U447" s="39"/>
      <c r="V447" s="39"/>
      <c r="W447" s="38" t="s">
        <v>27</v>
      </c>
      <c r="X447" s="39"/>
      <c r="Y447" s="39"/>
      <c r="Z447" s="38">
        <f t="shared" si="24"/>
        <v>1</v>
      </c>
      <c r="AA447" s="38">
        <f t="shared" si="25"/>
        <v>0</v>
      </c>
      <c r="AB447" s="38" t="s">
        <v>102</v>
      </c>
      <c r="AC447" s="38" t="s">
        <v>257</v>
      </c>
      <c r="AD447" s="37">
        <v>0</v>
      </c>
      <c r="AE447" s="37">
        <v>0</v>
      </c>
      <c r="AF447" s="37">
        <v>0</v>
      </c>
      <c r="AG447" s="37">
        <v>0</v>
      </c>
      <c r="AH447" s="38" t="s">
        <v>503</v>
      </c>
      <c r="AI447" s="37">
        <v>25</v>
      </c>
      <c r="AJ447" s="39"/>
      <c r="AK447" s="38" t="s">
        <v>606</v>
      </c>
      <c r="AL447" s="38">
        <f t="shared" si="26"/>
        <v>1</v>
      </c>
      <c r="AM447" s="38" t="s">
        <v>27</v>
      </c>
      <c r="AN447" s="38" t="s">
        <v>680</v>
      </c>
      <c r="AO447" s="37">
        <v>25</v>
      </c>
      <c r="AP447" s="38" t="s">
        <v>677</v>
      </c>
      <c r="AQ447" s="38" t="s">
        <v>694</v>
      </c>
      <c r="AR447" s="38" t="s">
        <v>27</v>
      </c>
      <c r="AS447" s="38" t="s">
        <v>27</v>
      </c>
      <c r="AT447" s="38" t="s">
        <v>692</v>
      </c>
      <c r="AU447" s="38" t="s">
        <v>27</v>
      </c>
      <c r="AV447" s="38" t="s">
        <v>27</v>
      </c>
      <c r="AW447" s="50"/>
      <c r="AX447" s="34" t="s">
        <v>748</v>
      </c>
      <c r="AY447" s="120">
        <v>1.728</v>
      </c>
      <c r="AZ447" s="62">
        <v>7.0110000000000001</v>
      </c>
      <c r="BA447" s="50">
        <f t="shared" si="27"/>
        <v>0.24646983311938381</v>
      </c>
      <c r="BB447" s="50"/>
      <c r="BC447" s="50"/>
      <c r="BD447" s="50"/>
      <c r="BE447" s="50"/>
      <c r="BF447" s="50"/>
      <c r="BG447" s="50"/>
      <c r="BH447" s="50"/>
      <c r="BI447" s="50"/>
      <c r="BJ447" s="50"/>
      <c r="BK447" s="50"/>
      <c r="BL447" s="50"/>
      <c r="BM447" s="50"/>
      <c r="BN447" s="50"/>
      <c r="BO447" s="50"/>
      <c r="BP447" s="50"/>
      <c r="BQ447" s="50"/>
      <c r="BR447" s="50"/>
      <c r="BS447" s="50"/>
      <c r="BT447" s="50"/>
      <c r="BU447" s="50"/>
      <c r="BV447" s="50"/>
      <c r="BW447" s="50"/>
      <c r="BX447" s="50"/>
      <c r="BY447" s="50"/>
      <c r="BZ447" s="50"/>
      <c r="CA447" s="50"/>
      <c r="CB447" s="50"/>
      <c r="CC447" s="50"/>
      <c r="CD447" s="50"/>
      <c r="CE447" s="50"/>
      <c r="CF447" s="50"/>
      <c r="CG447" s="50"/>
      <c r="CH447" s="50"/>
      <c r="CI447" s="50"/>
    </row>
    <row r="448" spans="1:89" ht="14.25" customHeight="1" x14ac:dyDescent="0.25">
      <c r="A448" s="37">
        <v>197</v>
      </c>
      <c r="B448" s="38" t="s">
        <v>78</v>
      </c>
      <c r="C448" s="38" t="s">
        <v>26</v>
      </c>
      <c r="D448" s="38" t="s">
        <v>48</v>
      </c>
      <c r="E448" s="38"/>
      <c r="F448" s="38" t="s">
        <v>500</v>
      </c>
      <c r="G448" s="37">
        <v>53</v>
      </c>
      <c r="H448" s="37">
        <v>7</v>
      </c>
      <c r="I448" s="38" t="s">
        <v>124</v>
      </c>
      <c r="J448" s="37">
        <v>1391113645</v>
      </c>
      <c r="K448" s="37">
        <v>2.8</v>
      </c>
      <c r="L448" s="37">
        <v>0.56000000000000005</v>
      </c>
      <c r="M448" s="39"/>
      <c r="N448" s="35"/>
      <c r="O448" s="39"/>
      <c r="P448" s="39"/>
      <c r="Q448" s="39"/>
      <c r="R448" s="35">
        <v>1</v>
      </c>
      <c r="S448" s="39"/>
      <c r="T448" s="39"/>
      <c r="U448" s="39"/>
      <c r="V448" s="39"/>
      <c r="W448" s="38" t="s">
        <v>27</v>
      </c>
      <c r="X448" s="39"/>
      <c r="Y448" s="39"/>
      <c r="Z448" s="38">
        <f t="shared" si="24"/>
        <v>1</v>
      </c>
      <c r="AA448" s="38">
        <f t="shared" si="25"/>
        <v>0</v>
      </c>
      <c r="AB448" s="38" t="s">
        <v>765</v>
      </c>
      <c r="AC448" s="38" t="s">
        <v>257</v>
      </c>
      <c r="AD448" s="37">
        <v>0</v>
      </c>
      <c r="AE448" s="37">
        <v>0</v>
      </c>
      <c r="AF448" s="37">
        <v>0</v>
      </c>
      <c r="AG448" s="37">
        <v>0</v>
      </c>
      <c r="AH448" s="38" t="s">
        <v>503</v>
      </c>
      <c r="AI448" s="37">
        <v>25</v>
      </c>
      <c r="AJ448" s="39"/>
      <c r="AK448" s="38" t="s">
        <v>607</v>
      </c>
      <c r="AL448" s="38">
        <f t="shared" si="26"/>
        <v>1</v>
      </c>
      <c r="AM448" s="38" t="s">
        <v>27</v>
      </c>
      <c r="AN448" s="38" t="s">
        <v>680</v>
      </c>
      <c r="AO448" s="37">
        <v>24</v>
      </c>
      <c r="AP448" s="38" t="s">
        <v>677</v>
      </c>
      <c r="AQ448" s="38" t="s">
        <v>691</v>
      </c>
      <c r="AR448" s="38" t="s">
        <v>695</v>
      </c>
      <c r="AS448" s="38" t="s">
        <v>27</v>
      </c>
      <c r="AT448" s="38" t="s">
        <v>692</v>
      </c>
      <c r="AU448" s="38" t="s">
        <v>695</v>
      </c>
      <c r="AV448" s="38" t="s">
        <v>27</v>
      </c>
      <c r="AW448" s="50"/>
      <c r="AX448" s="34" t="s">
        <v>748</v>
      </c>
      <c r="AY448" s="120">
        <v>5.9219999999999997</v>
      </c>
      <c r="AZ448" s="62">
        <v>6.8900000000000006</v>
      </c>
      <c r="BA448" s="50">
        <f t="shared" si="27"/>
        <v>0.85950653120464426</v>
      </c>
      <c r="BB448" s="50"/>
      <c r="BC448" s="50"/>
      <c r="BD448" s="50"/>
      <c r="BE448" s="50"/>
      <c r="BF448" s="50"/>
      <c r="BG448" s="50"/>
      <c r="BH448" s="50"/>
      <c r="BI448" s="50"/>
      <c r="BJ448" s="50"/>
      <c r="BK448" s="50"/>
      <c r="BL448" s="50"/>
      <c r="BM448" s="50"/>
      <c r="BN448" s="50"/>
      <c r="BO448" s="50"/>
      <c r="BP448" s="50"/>
      <c r="BQ448" s="50"/>
      <c r="BR448" s="50"/>
      <c r="BS448" s="50"/>
      <c r="BT448" s="50"/>
      <c r="BU448" s="50"/>
      <c r="BV448" s="50"/>
      <c r="BW448" s="50"/>
      <c r="BX448" s="50"/>
      <c r="BY448" s="50"/>
      <c r="BZ448" s="50"/>
      <c r="CA448" s="50"/>
      <c r="CB448" s="50"/>
      <c r="CC448" s="50"/>
      <c r="CD448" s="50"/>
      <c r="CE448" s="50"/>
      <c r="CF448" s="50"/>
      <c r="CG448" s="50"/>
      <c r="CH448" s="50"/>
      <c r="CI448" s="50"/>
    </row>
    <row r="449" spans="1:87" ht="14.25" customHeight="1" x14ac:dyDescent="0.25">
      <c r="A449" s="37">
        <v>213</v>
      </c>
      <c r="B449" s="38" t="s">
        <v>78</v>
      </c>
      <c r="C449" s="38" t="s">
        <v>26</v>
      </c>
      <c r="D449" s="38" t="s">
        <v>48</v>
      </c>
      <c r="E449" s="38"/>
      <c r="F449" s="38" t="s">
        <v>500</v>
      </c>
      <c r="G449" s="37">
        <v>53</v>
      </c>
      <c r="H449" s="37">
        <v>7</v>
      </c>
      <c r="I449" s="38" t="s">
        <v>126</v>
      </c>
      <c r="J449" s="37">
        <v>8916155192</v>
      </c>
      <c r="K449" s="37">
        <v>2.8</v>
      </c>
      <c r="L449" s="37">
        <v>0.56000000000000005</v>
      </c>
      <c r="M449" s="39"/>
      <c r="N449" s="35"/>
      <c r="O449" s="35"/>
      <c r="P449" s="39"/>
      <c r="Q449" s="39"/>
      <c r="R449" s="35">
        <v>1</v>
      </c>
      <c r="S449" s="39"/>
      <c r="T449" s="39"/>
      <c r="U449" s="39"/>
      <c r="V449" s="39"/>
      <c r="W449" s="38" t="s">
        <v>27</v>
      </c>
      <c r="X449" s="39"/>
      <c r="Y449" s="39"/>
      <c r="Z449" s="38">
        <f t="shared" si="24"/>
        <v>1</v>
      </c>
      <c r="AA449" s="38">
        <f t="shared" si="25"/>
        <v>0</v>
      </c>
      <c r="AB449" s="38" t="s">
        <v>89</v>
      </c>
      <c r="AC449" s="38" t="s">
        <v>257</v>
      </c>
      <c r="AD449" s="37">
        <v>0</v>
      </c>
      <c r="AE449" s="37">
        <v>0</v>
      </c>
      <c r="AF449" s="37">
        <v>0</v>
      </c>
      <c r="AG449" s="37">
        <v>0</v>
      </c>
      <c r="AH449" s="38" t="s">
        <v>503</v>
      </c>
      <c r="AI449" s="37">
        <v>25</v>
      </c>
      <c r="AJ449" s="39"/>
      <c r="AK449" s="38" t="s">
        <v>91</v>
      </c>
      <c r="AL449" s="38">
        <f t="shared" si="26"/>
        <v>1</v>
      </c>
      <c r="AM449" s="38" t="s">
        <v>27</v>
      </c>
      <c r="AN449" s="38" t="s">
        <v>680</v>
      </c>
      <c r="AO449" s="37">
        <v>30</v>
      </c>
      <c r="AP449" s="38" t="s">
        <v>677</v>
      </c>
      <c r="AQ449" s="38" t="s">
        <v>697</v>
      </c>
      <c r="AR449" s="38" t="s">
        <v>27</v>
      </c>
      <c r="AS449" s="38" t="s">
        <v>27</v>
      </c>
      <c r="AT449" s="38" t="s">
        <v>27</v>
      </c>
      <c r="AU449" s="38" t="s">
        <v>27</v>
      </c>
      <c r="AV449" s="38" t="s">
        <v>27</v>
      </c>
      <c r="AW449" s="50"/>
      <c r="AX449" s="34" t="s">
        <v>746</v>
      </c>
      <c r="AY449" s="120">
        <v>4.04</v>
      </c>
      <c r="AZ449" s="62">
        <v>4.8049999999999997</v>
      </c>
      <c r="BA449" s="50">
        <f t="shared" si="27"/>
        <v>0.84079084287200834</v>
      </c>
      <c r="BB449" s="50"/>
      <c r="BC449" s="50"/>
      <c r="BD449" s="50"/>
      <c r="BE449" s="50"/>
      <c r="BF449" s="50"/>
      <c r="BG449" s="50"/>
      <c r="BH449" s="50"/>
      <c r="BI449" s="50"/>
      <c r="BJ449" s="50"/>
      <c r="BK449" s="50"/>
      <c r="BL449" s="50"/>
      <c r="BM449" s="50"/>
      <c r="BN449" s="50"/>
      <c r="BO449" s="50"/>
      <c r="BP449" s="50"/>
      <c r="BQ449" s="50"/>
      <c r="BR449" s="50"/>
      <c r="BS449" s="50"/>
      <c r="BT449" s="50"/>
      <c r="BU449" s="50"/>
      <c r="BV449" s="50"/>
      <c r="BW449" s="50"/>
      <c r="BX449" s="50"/>
      <c r="BY449" s="50"/>
      <c r="BZ449" s="50"/>
      <c r="CA449" s="50"/>
      <c r="CB449" s="50"/>
      <c r="CC449" s="50"/>
      <c r="CD449" s="50"/>
      <c r="CE449" s="50"/>
      <c r="CF449" s="50"/>
      <c r="CG449" s="50"/>
      <c r="CH449" s="50"/>
      <c r="CI449" s="50"/>
    </row>
    <row r="450" spans="1:87" ht="14.25" customHeight="1" x14ac:dyDescent="0.25">
      <c r="A450" s="37">
        <v>229</v>
      </c>
      <c r="B450" s="38" t="s">
        <v>78</v>
      </c>
      <c r="C450" s="38" t="s">
        <v>26</v>
      </c>
      <c r="D450" s="38" t="s">
        <v>48</v>
      </c>
      <c r="E450" s="38"/>
      <c r="F450" s="38" t="s">
        <v>500</v>
      </c>
      <c r="G450" s="37">
        <v>53</v>
      </c>
      <c r="H450" s="37">
        <v>7</v>
      </c>
      <c r="I450" s="38" t="s">
        <v>128</v>
      </c>
      <c r="J450" s="37">
        <v>9591208203</v>
      </c>
      <c r="K450" s="37">
        <v>2.8</v>
      </c>
      <c r="L450" s="37">
        <v>0.56000000000000005</v>
      </c>
      <c r="M450" s="37">
        <v>3</v>
      </c>
      <c r="N450" s="35"/>
      <c r="O450" s="35"/>
      <c r="P450" s="37">
        <v>8</v>
      </c>
      <c r="Q450" s="37">
        <v>5</v>
      </c>
      <c r="R450" s="35">
        <v>1</v>
      </c>
      <c r="S450" s="37">
        <v>5</v>
      </c>
      <c r="T450" s="39"/>
      <c r="U450" s="37">
        <v>3</v>
      </c>
      <c r="V450" s="40">
        <v>2.5</v>
      </c>
      <c r="W450" s="38" t="s">
        <v>27</v>
      </c>
      <c r="X450" s="40">
        <v>1.5</v>
      </c>
      <c r="Y450" s="37">
        <v>7</v>
      </c>
      <c r="Z450" s="38">
        <f t="shared" ref="Z450:Z467" si="28">SUM(M450:Y450)</f>
        <v>36</v>
      </c>
      <c r="AA450" s="38">
        <f t="shared" ref="AA450:AA467" si="29">SUM(U450:X450)</f>
        <v>7</v>
      </c>
      <c r="AB450" s="38" t="s">
        <v>765</v>
      </c>
      <c r="AC450" s="38" t="s">
        <v>257</v>
      </c>
      <c r="AD450" s="37">
        <v>5</v>
      </c>
      <c r="AE450" s="37">
        <v>6</v>
      </c>
      <c r="AF450" s="37">
        <v>0</v>
      </c>
      <c r="AG450" s="37">
        <v>12</v>
      </c>
      <c r="AH450" s="38" t="s">
        <v>503</v>
      </c>
      <c r="AI450" s="37">
        <v>25</v>
      </c>
      <c r="AJ450" s="47"/>
      <c r="AK450" s="38" t="s">
        <v>608</v>
      </c>
      <c r="AL450" s="38">
        <f t="shared" ref="AL450:AL467" si="30">IF(OR(NOT(ISBLANK(V450)),NOT(ISBLANK(W450)),NOT(ISBLANK(X450)),NOT(ISBLANK(Y450)),AD450=2,AD450=3),1,0)</f>
        <v>1</v>
      </c>
      <c r="AM450" s="38" t="s">
        <v>27</v>
      </c>
      <c r="AN450" s="38" t="s">
        <v>680</v>
      </c>
      <c r="AO450" s="37">
        <v>33</v>
      </c>
      <c r="AP450" s="38" t="s">
        <v>677</v>
      </c>
      <c r="AQ450" s="38" t="s">
        <v>698</v>
      </c>
      <c r="AR450" s="38" t="s">
        <v>27</v>
      </c>
      <c r="AS450" s="38" t="s">
        <v>699</v>
      </c>
      <c r="AT450" s="38" t="s">
        <v>27</v>
      </c>
      <c r="AU450" s="38" t="s">
        <v>27</v>
      </c>
      <c r="AV450" s="38" t="s">
        <v>27</v>
      </c>
      <c r="AW450" s="50"/>
      <c r="AX450" s="34" t="s">
        <v>747</v>
      </c>
      <c r="AY450" s="120">
        <v>5.7560000000000002</v>
      </c>
      <c r="AZ450" s="62">
        <v>7.0030000000000001</v>
      </c>
      <c r="BA450" s="50">
        <f t="shared" si="27"/>
        <v>0.82193345708981869</v>
      </c>
      <c r="BB450" s="50"/>
      <c r="BC450" s="50"/>
      <c r="BD450" s="50"/>
      <c r="BE450" s="50"/>
      <c r="BF450" s="50"/>
      <c r="BG450" s="50"/>
      <c r="BH450" s="50"/>
      <c r="BI450" s="50"/>
      <c r="BJ450" s="50"/>
      <c r="BK450" s="50"/>
      <c r="BL450" s="50"/>
      <c r="BM450" s="50"/>
      <c r="BN450" s="50"/>
      <c r="BO450" s="50"/>
      <c r="BP450" s="50"/>
      <c r="BQ450" s="50"/>
      <c r="BR450" s="50"/>
      <c r="BS450" s="50"/>
      <c r="BT450" s="50"/>
      <c r="BU450" s="50"/>
      <c r="BV450" s="50"/>
      <c r="BW450" s="50"/>
      <c r="BX450" s="50"/>
      <c r="BY450" s="50"/>
      <c r="BZ450" s="50"/>
      <c r="CA450" s="50"/>
      <c r="CB450" s="50"/>
      <c r="CC450" s="50"/>
      <c r="CD450" s="50"/>
      <c r="CE450" s="50"/>
      <c r="CF450" s="50"/>
      <c r="CG450" s="50"/>
      <c r="CH450" s="50"/>
      <c r="CI450" s="50"/>
    </row>
    <row r="451" spans="1:87" ht="14.25" customHeight="1" x14ac:dyDescent="0.25">
      <c r="A451" s="37">
        <v>262</v>
      </c>
      <c r="B451" s="38" t="s">
        <v>78</v>
      </c>
      <c r="C451" s="38" t="s">
        <v>26</v>
      </c>
      <c r="D451" s="38" t="s">
        <v>48</v>
      </c>
      <c r="E451" s="38"/>
      <c r="F451" s="38" t="s">
        <v>500</v>
      </c>
      <c r="G451" s="37">
        <v>53</v>
      </c>
      <c r="H451" s="37">
        <v>7</v>
      </c>
      <c r="I451" s="38" t="s">
        <v>130</v>
      </c>
      <c r="J451" s="37">
        <v>3712062108</v>
      </c>
      <c r="K451" s="37">
        <v>2.75</v>
      </c>
      <c r="L451" s="37">
        <v>0.55000000000000004</v>
      </c>
      <c r="M451" s="39"/>
      <c r="N451" s="35"/>
      <c r="O451" s="47"/>
      <c r="P451" s="39"/>
      <c r="Q451" s="39"/>
      <c r="R451" s="35">
        <v>1</v>
      </c>
      <c r="S451" s="39"/>
      <c r="T451" s="39"/>
      <c r="U451" s="39"/>
      <c r="V451" s="39"/>
      <c r="W451" s="38" t="s">
        <v>27</v>
      </c>
      <c r="X451" s="39"/>
      <c r="Y451" s="39"/>
      <c r="Z451" s="38">
        <f t="shared" si="28"/>
        <v>1</v>
      </c>
      <c r="AA451" s="38">
        <f t="shared" si="29"/>
        <v>0</v>
      </c>
      <c r="AB451" s="38" t="s">
        <v>27</v>
      </c>
      <c r="AC451" s="38" t="s">
        <v>257</v>
      </c>
      <c r="AD451" s="37">
        <v>0</v>
      </c>
      <c r="AE451" s="37">
        <v>0</v>
      </c>
      <c r="AF451" s="37">
        <v>0</v>
      </c>
      <c r="AG451" s="37">
        <v>0</v>
      </c>
      <c r="AH451" s="38" t="s">
        <v>503</v>
      </c>
      <c r="AI451" s="37">
        <v>25</v>
      </c>
      <c r="AJ451" s="39"/>
      <c r="AK451" s="38" t="s">
        <v>610</v>
      </c>
      <c r="AL451" s="38">
        <f t="shared" si="30"/>
        <v>1</v>
      </c>
      <c r="AM451" s="38" t="s">
        <v>27</v>
      </c>
      <c r="AN451" s="38" t="s">
        <v>680</v>
      </c>
      <c r="AO451" s="37">
        <v>28</v>
      </c>
      <c r="AP451" s="38" t="s">
        <v>677</v>
      </c>
      <c r="AQ451" s="38" t="s">
        <v>700</v>
      </c>
      <c r="AR451" s="38" t="s">
        <v>695</v>
      </c>
      <c r="AS451" s="38" t="s">
        <v>701</v>
      </c>
      <c r="AT451" s="38" t="s">
        <v>27</v>
      </c>
      <c r="AU451" s="38" t="s">
        <v>27</v>
      </c>
      <c r="AV451" s="38" t="s">
        <v>27</v>
      </c>
      <c r="AW451" s="50"/>
      <c r="AX451" s="34" t="s">
        <v>747</v>
      </c>
      <c r="AY451" s="120">
        <v>1.0640000000000001</v>
      </c>
      <c r="AZ451" s="62">
        <v>3.1080000000000001</v>
      </c>
      <c r="BA451" s="50">
        <f t="shared" ref="BA451:BA467" si="31">AY451/AZ451</f>
        <v>0.34234234234234234</v>
      </c>
      <c r="BB451" s="50"/>
      <c r="BC451" s="50"/>
      <c r="BD451" s="50"/>
      <c r="BE451" s="50"/>
      <c r="BF451" s="50"/>
      <c r="BG451" s="50"/>
      <c r="BH451" s="50"/>
      <c r="BI451" s="50"/>
      <c r="BJ451" s="50"/>
      <c r="BK451" s="50"/>
      <c r="BL451" s="50"/>
      <c r="BM451" s="50"/>
      <c r="BN451" s="50"/>
      <c r="BO451" s="50"/>
      <c r="BP451" s="50"/>
      <c r="BQ451" s="50"/>
      <c r="BR451" s="50"/>
      <c r="BS451" s="50"/>
      <c r="BT451" s="50"/>
      <c r="BU451" s="50"/>
      <c r="BV451" s="50"/>
      <c r="BW451" s="50"/>
      <c r="BX451" s="50"/>
      <c r="BY451" s="50"/>
      <c r="BZ451" s="50"/>
      <c r="CA451" s="50"/>
      <c r="CB451" s="50"/>
      <c r="CC451" s="50"/>
      <c r="CD451" s="50"/>
      <c r="CE451" s="50"/>
      <c r="CF451" s="50"/>
      <c r="CG451" s="50"/>
      <c r="CH451" s="50"/>
      <c r="CI451" s="50"/>
    </row>
    <row r="452" spans="1:87" ht="14.25" customHeight="1" x14ac:dyDescent="0.25">
      <c r="A452" s="37">
        <v>280</v>
      </c>
      <c r="B452" s="38" t="s">
        <v>78</v>
      </c>
      <c r="C452" s="38" t="s">
        <v>26</v>
      </c>
      <c r="D452" s="38" t="s">
        <v>48</v>
      </c>
      <c r="E452" s="38"/>
      <c r="F452" s="38" t="s">
        <v>500</v>
      </c>
      <c r="G452" s="37">
        <v>53</v>
      </c>
      <c r="H452" s="37">
        <v>7</v>
      </c>
      <c r="I452" s="38" t="s">
        <v>134</v>
      </c>
      <c r="J452" s="37">
        <v>828360120</v>
      </c>
      <c r="K452" s="37">
        <v>2.8</v>
      </c>
      <c r="L452" s="37">
        <v>0.56000000000000005</v>
      </c>
      <c r="M452" s="35"/>
      <c r="N452" s="35"/>
      <c r="O452" s="35"/>
      <c r="P452" s="35"/>
      <c r="Q452" s="35"/>
      <c r="R452" s="35">
        <v>1</v>
      </c>
      <c r="S452" s="35"/>
      <c r="T452" s="35"/>
      <c r="U452" s="35"/>
      <c r="V452" s="35"/>
      <c r="W452" s="38" t="s">
        <v>27</v>
      </c>
      <c r="X452" s="35"/>
      <c r="Y452" s="35"/>
      <c r="Z452" s="38">
        <f t="shared" si="28"/>
        <v>1</v>
      </c>
      <c r="AA452" s="38">
        <f t="shared" si="29"/>
        <v>0</v>
      </c>
      <c r="AB452" s="38" t="s">
        <v>765</v>
      </c>
      <c r="AC452" s="38" t="s">
        <v>257</v>
      </c>
      <c r="AD452" s="37">
        <v>0</v>
      </c>
      <c r="AE452" s="37">
        <v>0</v>
      </c>
      <c r="AF452" s="37">
        <v>0</v>
      </c>
      <c r="AG452" s="37">
        <v>0</v>
      </c>
      <c r="AH452" s="38" t="s">
        <v>503</v>
      </c>
      <c r="AI452" s="37">
        <v>25</v>
      </c>
      <c r="AJ452" s="35"/>
      <c r="AK452" s="38" t="s">
        <v>100</v>
      </c>
      <c r="AL452" s="38">
        <f t="shared" si="30"/>
        <v>1</v>
      </c>
      <c r="AM452" s="38" t="s">
        <v>27</v>
      </c>
      <c r="AN452" s="38" t="s">
        <v>673</v>
      </c>
      <c r="AO452" s="37">
        <v>26</v>
      </c>
      <c r="AP452" s="38" t="s">
        <v>674</v>
      </c>
      <c r="AQ452" s="38" t="s">
        <v>678</v>
      </c>
      <c r="AR452" s="38" t="s">
        <v>27</v>
      </c>
      <c r="AS452" s="38" t="s">
        <v>702</v>
      </c>
      <c r="AT452" s="38" t="s">
        <v>27</v>
      </c>
      <c r="AU452" s="38" t="s">
        <v>27</v>
      </c>
      <c r="AV452" s="38" t="s">
        <v>27</v>
      </c>
      <c r="AW452" s="50"/>
      <c r="AX452" s="34" t="s">
        <v>748</v>
      </c>
      <c r="AY452" s="120">
        <v>5.0720000000000001</v>
      </c>
      <c r="AZ452" s="62">
        <v>5.8170000000000002</v>
      </c>
      <c r="BA452" s="50">
        <f t="shared" si="31"/>
        <v>0.87192711019425817</v>
      </c>
      <c r="BB452" s="50"/>
      <c r="BC452" s="50"/>
      <c r="BD452" s="50"/>
      <c r="BE452" s="50"/>
      <c r="BF452" s="50"/>
      <c r="BG452" s="50"/>
      <c r="BH452" s="50"/>
      <c r="BI452" s="50"/>
      <c r="BJ452" s="50"/>
      <c r="BK452" s="50"/>
      <c r="BL452" s="50"/>
      <c r="BM452" s="50"/>
      <c r="BN452" s="50"/>
      <c r="BO452" s="50"/>
      <c r="BP452" s="50"/>
      <c r="BQ452" s="50"/>
      <c r="BR452" s="50"/>
      <c r="BS452" s="50"/>
      <c r="BT452" s="50"/>
      <c r="BU452" s="50"/>
      <c r="BV452" s="50"/>
      <c r="BW452" s="50"/>
      <c r="BX452" s="50"/>
      <c r="BY452" s="50"/>
      <c r="BZ452" s="50"/>
      <c r="CA452" s="50"/>
      <c r="CB452" s="50"/>
      <c r="CC452" s="50"/>
      <c r="CD452" s="50"/>
      <c r="CE452" s="50"/>
      <c r="CF452" s="50"/>
      <c r="CG452" s="50"/>
      <c r="CH452" s="50"/>
      <c r="CI452" s="50"/>
    </row>
    <row r="453" spans="1:87" ht="14.25" customHeight="1" x14ac:dyDescent="0.25">
      <c r="A453" s="37">
        <v>296</v>
      </c>
      <c r="B453" s="38" t="s">
        <v>78</v>
      </c>
      <c r="C453" s="38" t="s">
        <v>28</v>
      </c>
      <c r="D453" s="38" t="s">
        <v>48</v>
      </c>
      <c r="E453" s="38"/>
      <c r="F453" s="38" t="s">
        <v>500</v>
      </c>
      <c r="G453" s="37">
        <v>53</v>
      </c>
      <c r="H453" s="37">
        <v>7</v>
      </c>
      <c r="I453" s="38" t="s">
        <v>135</v>
      </c>
      <c r="J453" s="37">
        <v>7717685176</v>
      </c>
      <c r="K453" s="37">
        <v>2</v>
      </c>
      <c r="L453" s="37">
        <v>0.4</v>
      </c>
      <c r="M453" s="37">
        <v>1</v>
      </c>
      <c r="N453" s="35"/>
      <c r="O453" s="35"/>
      <c r="P453" s="37">
        <v>5</v>
      </c>
      <c r="Q453" s="37">
        <v>3</v>
      </c>
      <c r="R453" s="35">
        <v>1</v>
      </c>
      <c r="S453" s="37">
        <v>3</v>
      </c>
      <c r="T453" s="39"/>
      <c r="U453" s="39"/>
      <c r="V453" s="37">
        <v>0.5</v>
      </c>
      <c r="W453" s="38" t="s">
        <v>27</v>
      </c>
      <c r="X453" s="37">
        <v>0.5</v>
      </c>
      <c r="Y453" s="37">
        <v>1</v>
      </c>
      <c r="Z453" s="38">
        <f t="shared" si="28"/>
        <v>15</v>
      </c>
      <c r="AA453" s="38">
        <f t="shared" si="29"/>
        <v>1</v>
      </c>
      <c r="AB453" s="38" t="s">
        <v>99</v>
      </c>
      <c r="AC453" s="38" t="s">
        <v>257</v>
      </c>
      <c r="AD453" s="37">
        <v>6</v>
      </c>
      <c r="AE453" s="37">
        <v>2</v>
      </c>
      <c r="AF453" s="37">
        <v>2</v>
      </c>
      <c r="AG453" s="37">
        <v>14</v>
      </c>
      <c r="AH453" s="38" t="s">
        <v>611</v>
      </c>
      <c r="AI453" s="37">
        <v>22</v>
      </c>
      <c r="AJ453" s="39"/>
      <c r="AK453" s="38" t="s">
        <v>612</v>
      </c>
      <c r="AL453" s="38">
        <f t="shared" si="30"/>
        <v>1</v>
      </c>
      <c r="AM453" s="38" t="s">
        <v>27</v>
      </c>
      <c r="AN453" s="38" t="s">
        <v>680</v>
      </c>
      <c r="AO453" s="37">
        <v>24</v>
      </c>
      <c r="AP453" s="38" t="s">
        <v>677</v>
      </c>
      <c r="AQ453" s="38" t="s">
        <v>691</v>
      </c>
      <c r="AR453" s="38" t="s">
        <v>27</v>
      </c>
      <c r="AS453" s="38" t="s">
        <v>27</v>
      </c>
      <c r="AT453" s="38" t="s">
        <v>27</v>
      </c>
      <c r="AU453" s="38" t="s">
        <v>27</v>
      </c>
      <c r="AV453" s="38" t="s">
        <v>27</v>
      </c>
      <c r="AW453" s="50"/>
      <c r="AX453" s="34" t="s">
        <v>747</v>
      </c>
      <c r="AY453" s="120">
        <v>2.8</v>
      </c>
      <c r="AZ453" s="62">
        <v>3.2069999999999999</v>
      </c>
      <c r="BA453" s="50">
        <f t="shared" si="31"/>
        <v>0.87309011537262238</v>
      </c>
      <c r="BB453" s="50"/>
      <c r="BC453" s="50"/>
      <c r="BD453" s="50"/>
      <c r="BE453" s="50"/>
      <c r="BF453" s="50"/>
      <c r="BG453" s="50"/>
      <c r="BH453" s="50"/>
      <c r="BI453" s="50"/>
      <c r="BJ453" s="50"/>
      <c r="BK453" s="50"/>
      <c r="BL453" s="50"/>
      <c r="BM453" s="50"/>
      <c r="BN453" s="50"/>
      <c r="BO453" s="50"/>
      <c r="BP453" s="50"/>
      <c r="BQ453" s="50"/>
      <c r="BR453" s="50"/>
      <c r="BS453" s="50"/>
      <c r="BT453" s="50"/>
      <c r="BU453" s="50"/>
      <c r="BV453" s="50"/>
      <c r="BW453" s="50"/>
      <c r="BX453" s="50"/>
      <c r="BY453" s="50"/>
      <c r="BZ453" s="50"/>
      <c r="CA453" s="50"/>
      <c r="CB453" s="50"/>
      <c r="CC453" s="50"/>
      <c r="CD453" s="50"/>
      <c r="CE453" s="50"/>
      <c r="CF453" s="50"/>
      <c r="CG453" s="50"/>
      <c r="CH453" s="50"/>
      <c r="CI453" s="50"/>
    </row>
    <row r="454" spans="1:87" ht="14.25" customHeight="1" x14ac:dyDescent="0.25">
      <c r="A454" s="37">
        <v>317</v>
      </c>
      <c r="B454" s="38" t="s">
        <v>78</v>
      </c>
      <c r="C454" s="38" t="s">
        <v>28</v>
      </c>
      <c r="D454" s="38" t="s">
        <v>48</v>
      </c>
      <c r="E454" s="38"/>
      <c r="F454" s="38" t="s">
        <v>500</v>
      </c>
      <c r="G454" s="37">
        <v>53</v>
      </c>
      <c r="H454" s="37">
        <v>7</v>
      </c>
      <c r="I454" s="38" t="s">
        <v>140</v>
      </c>
      <c r="J454" s="37">
        <v>79247246103</v>
      </c>
      <c r="K454" s="37">
        <v>1.3846153846153799</v>
      </c>
      <c r="L454" s="37">
        <v>0.27692307692307699</v>
      </c>
      <c r="M454" s="47"/>
      <c r="N454" s="35"/>
      <c r="O454" s="35"/>
      <c r="P454" s="47"/>
      <c r="Q454" s="47"/>
      <c r="R454" s="35">
        <v>1</v>
      </c>
      <c r="S454" s="47"/>
      <c r="T454" s="47"/>
      <c r="U454" s="47"/>
      <c r="V454" s="35"/>
      <c r="W454" s="38" t="s">
        <v>27</v>
      </c>
      <c r="X454" s="35"/>
      <c r="Y454" s="47"/>
      <c r="Z454" s="38">
        <f t="shared" si="28"/>
        <v>1</v>
      </c>
      <c r="AA454" s="38">
        <f t="shared" si="29"/>
        <v>0</v>
      </c>
      <c r="AB454" s="38" t="s">
        <v>102</v>
      </c>
      <c r="AC454" s="38" t="s">
        <v>257</v>
      </c>
      <c r="AD454" s="37">
        <v>0</v>
      </c>
      <c r="AE454" s="37">
        <v>0</v>
      </c>
      <c r="AF454" s="37">
        <v>0</v>
      </c>
      <c r="AG454" s="37">
        <v>0</v>
      </c>
      <c r="AH454" s="38" t="s">
        <v>503</v>
      </c>
      <c r="AI454" s="37">
        <v>25</v>
      </c>
      <c r="AJ454" s="35"/>
      <c r="AK454" s="38" t="s">
        <v>91</v>
      </c>
      <c r="AL454" s="38">
        <f t="shared" si="30"/>
        <v>1</v>
      </c>
      <c r="AM454" s="38" t="s">
        <v>27</v>
      </c>
      <c r="AN454" s="38" t="s">
        <v>673</v>
      </c>
      <c r="AO454" s="37">
        <v>18</v>
      </c>
      <c r="AP454" s="38" t="s">
        <v>674</v>
      </c>
      <c r="AQ454" s="38" t="s">
        <v>705</v>
      </c>
      <c r="AR454" s="38" t="s">
        <v>27</v>
      </c>
      <c r="AS454" s="38" t="s">
        <v>686</v>
      </c>
      <c r="AT454" s="38" t="s">
        <v>27</v>
      </c>
      <c r="AU454" s="38" t="s">
        <v>27</v>
      </c>
      <c r="AV454" s="38" t="s">
        <v>696</v>
      </c>
      <c r="AW454" s="50"/>
      <c r="AX454" s="34" t="s">
        <v>748</v>
      </c>
      <c r="AY454" s="120">
        <v>5.1230000000000002</v>
      </c>
      <c r="AZ454" s="62">
        <v>5.8159999999999998</v>
      </c>
      <c r="BA454" s="50">
        <f t="shared" si="31"/>
        <v>0.88084594222833568</v>
      </c>
      <c r="BB454" s="50"/>
      <c r="BC454" s="50"/>
      <c r="BD454" s="50"/>
      <c r="BE454" s="50"/>
      <c r="BF454" s="50"/>
      <c r="BG454" s="50"/>
      <c r="BH454" s="50"/>
      <c r="BI454" s="50"/>
      <c r="BJ454" s="50"/>
      <c r="BK454" s="50"/>
      <c r="BL454" s="50"/>
      <c r="BM454" s="50"/>
      <c r="BN454" s="50"/>
      <c r="BO454" s="50"/>
      <c r="BP454" s="50"/>
      <c r="BQ454" s="50"/>
      <c r="BR454" s="50"/>
      <c r="BS454" s="50"/>
      <c r="BT454" s="50"/>
      <c r="BU454" s="50"/>
      <c r="BV454" s="50"/>
      <c r="BW454" s="50"/>
      <c r="BX454" s="50"/>
      <c r="BY454" s="50"/>
      <c r="BZ454" s="50"/>
      <c r="CA454" s="50"/>
      <c r="CB454" s="50"/>
      <c r="CC454" s="50"/>
      <c r="CD454" s="50"/>
      <c r="CE454" s="50"/>
      <c r="CF454" s="50"/>
      <c r="CG454" s="50"/>
      <c r="CH454" s="50"/>
      <c r="CI454" s="50"/>
    </row>
    <row r="455" spans="1:87" ht="14.25" customHeight="1" x14ac:dyDescent="0.25">
      <c r="A455" s="37">
        <v>333</v>
      </c>
      <c r="B455" s="38" t="s">
        <v>78</v>
      </c>
      <c r="C455" s="38" t="s">
        <v>26</v>
      </c>
      <c r="D455" s="38" t="s">
        <v>48</v>
      </c>
      <c r="E455" s="38"/>
      <c r="F455" s="38" t="s">
        <v>500</v>
      </c>
      <c r="G455" s="37">
        <v>53</v>
      </c>
      <c r="H455" s="37">
        <v>7</v>
      </c>
      <c r="I455" s="38" t="s">
        <v>142</v>
      </c>
      <c r="J455" s="37">
        <v>8282194225</v>
      </c>
      <c r="K455" s="37">
        <v>2.8</v>
      </c>
      <c r="L455" s="37">
        <v>0.56000000000000005</v>
      </c>
      <c r="M455" s="37">
        <v>1</v>
      </c>
      <c r="N455" s="35"/>
      <c r="O455" s="39"/>
      <c r="P455" s="37">
        <v>4</v>
      </c>
      <c r="Q455" s="37">
        <v>2</v>
      </c>
      <c r="R455" s="35">
        <v>1</v>
      </c>
      <c r="S455" s="37">
        <v>2</v>
      </c>
      <c r="T455" s="39"/>
      <c r="U455" s="37">
        <v>1</v>
      </c>
      <c r="V455" s="37">
        <v>3</v>
      </c>
      <c r="W455" s="38" t="s">
        <v>27</v>
      </c>
      <c r="X455" s="39"/>
      <c r="Y455" s="37">
        <v>4</v>
      </c>
      <c r="Z455" s="38">
        <f t="shared" si="28"/>
        <v>18</v>
      </c>
      <c r="AA455" s="38">
        <f t="shared" si="29"/>
        <v>4</v>
      </c>
      <c r="AB455" s="38" t="s">
        <v>765</v>
      </c>
      <c r="AC455" s="38" t="s">
        <v>257</v>
      </c>
      <c r="AD455" s="37">
        <v>6</v>
      </c>
      <c r="AE455" s="37">
        <v>1</v>
      </c>
      <c r="AF455" s="37">
        <v>0</v>
      </c>
      <c r="AG455" s="37">
        <v>8</v>
      </c>
      <c r="AH455" s="38" t="s">
        <v>503</v>
      </c>
      <c r="AI455" s="37">
        <v>25</v>
      </c>
      <c r="AJ455" s="39"/>
      <c r="AK455" s="38" t="s">
        <v>613</v>
      </c>
      <c r="AL455" s="38">
        <f t="shared" si="30"/>
        <v>1</v>
      </c>
      <c r="AM455" s="38" t="s">
        <v>27</v>
      </c>
      <c r="AN455" s="38" t="s">
        <v>680</v>
      </c>
      <c r="AO455" s="37">
        <v>27</v>
      </c>
      <c r="AP455" s="38" t="s">
        <v>677</v>
      </c>
      <c r="AQ455" s="38" t="s">
        <v>691</v>
      </c>
      <c r="AR455" s="38" t="s">
        <v>695</v>
      </c>
      <c r="AS455" s="38" t="s">
        <v>27</v>
      </c>
      <c r="AT455" s="38" t="s">
        <v>692</v>
      </c>
      <c r="AU455" s="38" t="s">
        <v>27</v>
      </c>
      <c r="AV455" s="38" t="s">
        <v>27</v>
      </c>
      <c r="AW455" s="50"/>
      <c r="AX455" s="34" t="s">
        <v>746</v>
      </c>
      <c r="AY455" s="120">
        <v>6.7279999999999998</v>
      </c>
      <c r="AZ455" s="62">
        <v>7.0060000000000002</v>
      </c>
      <c r="BA455" s="50">
        <f t="shared" si="31"/>
        <v>0.96031972594918635</v>
      </c>
      <c r="BB455" s="50"/>
      <c r="BC455" s="50"/>
      <c r="BD455" s="50"/>
      <c r="BE455" s="50"/>
      <c r="BF455" s="50"/>
      <c r="BG455" s="50"/>
      <c r="BH455" s="50"/>
      <c r="BI455" s="50"/>
      <c r="BJ455" s="50"/>
      <c r="BK455" s="50"/>
      <c r="BL455" s="50"/>
      <c r="BM455" s="50"/>
      <c r="BN455" s="50"/>
      <c r="BO455" s="50"/>
      <c r="BP455" s="50"/>
      <c r="BQ455" s="50"/>
      <c r="BR455" s="50"/>
      <c r="BS455" s="50"/>
      <c r="BT455" s="50"/>
      <c r="BU455" s="50"/>
      <c r="BV455" s="50"/>
      <c r="BW455" s="50"/>
      <c r="BX455" s="50"/>
      <c r="BY455" s="50"/>
      <c r="BZ455" s="50"/>
      <c r="CA455" s="50"/>
      <c r="CB455" s="50"/>
      <c r="CC455" s="50"/>
      <c r="CD455" s="50"/>
      <c r="CE455" s="50"/>
      <c r="CF455" s="50"/>
      <c r="CG455" s="50"/>
      <c r="CH455" s="50"/>
      <c r="CI455" s="50"/>
    </row>
    <row r="456" spans="1:87" ht="14.25" customHeight="1" x14ac:dyDescent="0.25">
      <c r="A456" s="37">
        <v>354</v>
      </c>
      <c r="B456" s="38" t="s">
        <v>78</v>
      </c>
      <c r="C456" s="38" t="s">
        <v>28</v>
      </c>
      <c r="D456" s="38" t="s">
        <v>48</v>
      </c>
      <c r="E456" s="38"/>
      <c r="F456" s="38" t="s">
        <v>500</v>
      </c>
      <c r="G456" s="37">
        <v>53</v>
      </c>
      <c r="H456" s="37">
        <v>7</v>
      </c>
      <c r="I456" s="38" t="s">
        <v>146</v>
      </c>
      <c r="J456" s="37">
        <v>94222252116</v>
      </c>
      <c r="K456" s="37">
        <v>1.32692307692308</v>
      </c>
      <c r="L456" s="37">
        <v>0.265384615384615</v>
      </c>
      <c r="M456" s="37">
        <v>1</v>
      </c>
      <c r="N456" s="35"/>
      <c r="O456" s="35"/>
      <c r="P456" s="37">
        <v>1</v>
      </c>
      <c r="Q456" s="39"/>
      <c r="R456" s="35">
        <v>1</v>
      </c>
      <c r="S456" s="39"/>
      <c r="T456" s="39"/>
      <c r="U456" s="39"/>
      <c r="V456" s="35"/>
      <c r="W456" s="38" t="s">
        <v>27</v>
      </c>
      <c r="X456" s="35"/>
      <c r="Y456" s="39"/>
      <c r="Z456" s="38">
        <f t="shared" si="28"/>
        <v>3</v>
      </c>
      <c r="AA456" s="38">
        <f t="shared" si="29"/>
        <v>0</v>
      </c>
      <c r="AB456" s="38" t="s">
        <v>27</v>
      </c>
      <c r="AC456" s="38" t="s">
        <v>257</v>
      </c>
      <c r="AD456" s="37">
        <v>0</v>
      </c>
      <c r="AE456" s="37">
        <v>0</v>
      </c>
      <c r="AF456" s="37">
        <v>0</v>
      </c>
      <c r="AG456" s="37">
        <v>1</v>
      </c>
      <c r="AH456" s="38" t="s">
        <v>503</v>
      </c>
      <c r="AI456" s="37">
        <v>25</v>
      </c>
      <c r="AJ456" s="39"/>
      <c r="AK456" s="38" t="s">
        <v>614</v>
      </c>
      <c r="AL456" s="38">
        <f t="shared" si="30"/>
        <v>1</v>
      </c>
      <c r="AM456" s="38" t="s">
        <v>27</v>
      </c>
      <c r="AN456" s="38" t="s">
        <v>680</v>
      </c>
      <c r="AO456" s="37">
        <v>36</v>
      </c>
      <c r="AP456" s="38" t="s">
        <v>677</v>
      </c>
      <c r="AQ456" s="38" t="s">
        <v>707</v>
      </c>
      <c r="AR456" s="38" t="s">
        <v>27</v>
      </c>
      <c r="AS456" s="38" t="s">
        <v>708</v>
      </c>
      <c r="AT456" s="38" t="s">
        <v>27</v>
      </c>
      <c r="AU456" s="38" t="s">
        <v>27</v>
      </c>
      <c r="AV456" s="38" t="s">
        <v>27</v>
      </c>
      <c r="AW456" s="50"/>
      <c r="AX456" s="34" t="s">
        <v>747</v>
      </c>
      <c r="AY456" s="120">
        <v>2.137</v>
      </c>
      <c r="AZ456" s="62">
        <v>7.0010000000000003</v>
      </c>
      <c r="BA456" s="50">
        <f t="shared" si="31"/>
        <v>0.30524210827024711</v>
      </c>
      <c r="BB456" s="50"/>
      <c r="BC456" s="50"/>
      <c r="BD456" s="50"/>
      <c r="BE456" s="50"/>
      <c r="BF456" s="50"/>
      <c r="BG456" s="50"/>
      <c r="BH456" s="50"/>
      <c r="BI456" s="50"/>
      <c r="BJ456" s="50"/>
      <c r="BK456" s="50"/>
      <c r="BL456" s="50"/>
      <c r="BM456" s="50"/>
      <c r="BN456" s="50"/>
      <c r="BO456" s="50"/>
      <c r="BP456" s="50"/>
      <c r="BQ456" s="50"/>
      <c r="BR456" s="50"/>
      <c r="BS456" s="50"/>
      <c r="BT456" s="50"/>
      <c r="BU456" s="50"/>
      <c r="BV456" s="50"/>
      <c r="BW456" s="50"/>
      <c r="BX456" s="50"/>
      <c r="BY456" s="50"/>
      <c r="BZ456" s="50"/>
      <c r="CA456" s="50"/>
      <c r="CB456" s="50"/>
      <c r="CC456" s="50"/>
      <c r="CD456" s="50"/>
      <c r="CE456" s="50"/>
      <c r="CF456" s="50"/>
      <c r="CG456" s="50"/>
      <c r="CH456" s="50"/>
      <c r="CI456" s="50"/>
    </row>
    <row r="457" spans="1:87" ht="14.25" customHeight="1" x14ac:dyDescent="0.25">
      <c r="A457" s="37">
        <v>370</v>
      </c>
      <c r="B457" s="38" t="s">
        <v>78</v>
      </c>
      <c r="C457" s="38" t="s">
        <v>26</v>
      </c>
      <c r="D457" s="38" t="s">
        <v>48</v>
      </c>
      <c r="E457" s="38"/>
      <c r="F457" s="38" t="s">
        <v>500</v>
      </c>
      <c r="G457" s="37">
        <v>53</v>
      </c>
      <c r="H457" s="37">
        <v>7</v>
      </c>
      <c r="I457" s="38" t="s">
        <v>147</v>
      </c>
      <c r="J457" s="37">
        <v>84463153</v>
      </c>
      <c r="K457" s="37">
        <v>2.9</v>
      </c>
      <c r="L457" s="37">
        <v>0.57999999999999996</v>
      </c>
      <c r="M457" s="37">
        <v>5</v>
      </c>
      <c r="N457" s="35"/>
      <c r="O457" s="35"/>
      <c r="P457" s="37">
        <v>16</v>
      </c>
      <c r="Q457" s="37">
        <v>11</v>
      </c>
      <c r="R457" s="35">
        <v>1</v>
      </c>
      <c r="S457" s="37">
        <v>11</v>
      </c>
      <c r="T457" s="39"/>
      <c r="U457" s="37">
        <v>3</v>
      </c>
      <c r="V457" s="37">
        <v>4</v>
      </c>
      <c r="W457" s="38" t="s">
        <v>27</v>
      </c>
      <c r="X457" s="40">
        <v>2</v>
      </c>
      <c r="Y457" s="37">
        <v>9</v>
      </c>
      <c r="Z457" s="38">
        <f t="shared" si="28"/>
        <v>62</v>
      </c>
      <c r="AA457" s="38">
        <f t="shared" si="29"/>
        <v>9</v>
      </c>
      <c r="AB457" s="38" t="s">
        <v>27</v>
      </c>
      <c r="AC457" s="38" t="s">
        <v>257</v>
      </c>
      <c r="AD457" s="37">
        <v>8</v>
      </c>
      <c r="AE457" s="37">
        <v>8</v>
      </c>
      <c r="AF457" s="37">
        <v>0</v>
      </c>
      <c r="AG457" s="37">
        <v>17</v>
      </c>
      <c r="AH457" s="38" t="s">
        <v>503</v>
      </c>
      <c r="AI457" s="37">
        <v>25</v>
      </c>
      <c r="AJ457" s="39"/>
      <c r="AK457" s="38" t="s">
        <v>615</v>
      </c>
      <c r="AL457" s="38">
        <f t="shared" si="30"/>
        <v>1</v>
      </c>
      <c r="AM457" s="38" t="s">
        <v>27</v>
      </c>
      <c r="AN457" s="38" t="s">
        <v>680</v>
      </c>
      <c r="AO457" s="37">
        <v>26</v>
      </c>
      <c r="AP457" s="38" t="s">
        <v>677</v>
      </c>
      <c r="AQ457" s="38" t="s">
        <v>709</v>
      </c>
      <c r="AR457" s="38" t="s">
        <v>27</v>
      </c>
      <c r="AS457" s="38" t="s">
        <v>27</v>
      </c>
      <c r="AT457" s="38" t="s">
        <v>692</v>
      </c>
      <c r="AU457" s="38" t="s">
        <v>695</v>
      </c>
      <c r="AV457" s="38" t="s">
        <v>27</v>
      </c>
      <c r="AW457" s="50"/>
      <c r="AX457" s="34" t="s">
        <v>747</v>
      </c>
      <c r="AY457" s="120">
        <v>6.859</v>
      </c>
      <c r="AZ457" s="62">
        <v>7.0030000000000001</v>
      </c>
      <c r="BA457" s="50">
        <f t="shared" si="31"/>
        <v>0.97943738397829505</v>
      </c>
      <c r="BB457" s="50"/>
      <c r="BC457" s="50"/>
      <c r="BD457" s="50"/>
      <c r="BE457" s="50"/>
      <c r="BF457" s="50"/>
      <c r="BG457" s="50"/>
      <c r="BH457" s="50"/>
      <c r="BI457" s="50"/>
      <c r="BJ457" s="50"/>
      <c r="BK457" s="50"/>
      <c r="BL457" s="50"/>
      <c r="BM457" s="50"/>
      <c r="BN457" s="50"/>
      <c r="BO457" s="50"/>
      <c r="BP457" s="50"/>
      <c r="BQ457" s="50"/>
      <c r="BR457" s="50"/>
      <c r="BS457" s="50"/>
      <c r="BT457" s="50"/>
      <c r="BU457" s="50"/>
      <c r="BV457" s="50"/>
      <c r="BW457" s="50"/>
      <c r="BX457" s="50"/>
      <c r="BY457" s="50"/>
      <c r="BZ457" s="50"/>
      <c r="CA457" s="50"/>
      <c r="CB457" s="50"/>
      <c r="CC457" s="50"/>
      <c r="CD457" s="50"/>
      <c r="CE457" s="50"/>
      <c r="CF457" s="50"/>
      <c r="CG457" s="50"/>
      <c r="CH457" s="50"/>
      <c r="CI457" s="50"/>
    </row>
    <row r="458" spans="1:87" ht="14.25" customHeight="1" x14ac:dyDescent="0.25">
      <c r="A458" s="37">
        <v>402</v>
      </c>
      <c r="B458" s="38" t="s">
        <v>78</v>
      </c>
      <c r="C458" s="38" t="s">
        <v>26</v>
      </c>
      <c r="D458" s="38" t="s">
        <v>48</v>
      </c>
      <c r="E458" s="38"/>
      <c r="F458" s="38" t="s">
        <v>500</v>
      </c>
      <c r="G458" s="37">
        <v>53</v>
      </c>
      <c r="H458" s="37">
        <v>7</v>
      </c>
      <c r="I458" s="38" t="s">
        <v>81</v>
      </c>
      <c r="J458" s="37">
        <v>9591241137</v>
      </c>
      <c r="K458" s="37">
        <v>2.8</v>
      </c>
      <c r="L458" s="37">
        <v>0.56000000000000005</v>
      </c>
      <c r="M458" s="39"/>
      <c r="N458" s="35"/>
      <c r="O458" s="39"/>
      <c r="P458" s="39"/>
      <c r="Q458" s="39"/>
      <c r="R458" s="35">
        <v>1</v>
      </c>
      <c r="S458" s="39"/>
      <c r="T458" s="39"/>
      <c r="U458" s="39"/>
      <c r="V458" s="39"/>
      <c r="W458" s="38" t="s">
        <v>27</v>
      </c>
      <c r="X458" s="39"/>
      <c r="Y458" s="39"/>
      <c r="Z458" s="38">
        <f t="shared" si="28"/>
        <v>1</v>
      </c>
      <c r="AA458" s="38">
        <f t="shared" si="29"/>
        <v>0</v>
      </c>
      <c r="AB458" s="38" t="s">
        <v>89</v>
      </c>
      <c r="AC458" s="38" t="s">
        <v>257</v>
      </c>
      <c r="AD458" s="37">
        <v>0</v>
      </c>
      <c r="AE458" s="37">
        <v>0</v>
      </c>
      <c r="AF458" s="37">
        <v>0</v>
      </c>
      <c r="AG458" s="37">
        <v>0</v>
      </c>
      <c r="AH458" s="38" t="s">
        <v>503</v>
      </c>
      <c r="AI458" s="37">
        <v>25</v>
      </c>
      <c r="AJ458" s="39"/>
      <c r="AK458" s="38" t="s">
        <v>145</v>
      </c>
      <c r="AL458" s="38">
        <f t="shared" si="30"/>
        <v>1</v>
      </c>
      <c r="AM458" s="38" t="s">
        <v>27</v>
      </c>
      <c r="AN458" s="38" t="s">
        <v>673</v>
      </c>
      <c r="AO458" s="37">
        <v>26</v>
      </c>
      <c r="AP458" s="38" t="s">
        <v>674</v>
      </c>
      <c r="AQ458" s="38" t="s">
        <v>675</v>
      </c>
      <c r="AR458" s="38" t="s">
        <v>27</v>
      </c>
      <c r="AS458" s="38" t="s">
        <v>676</v>
      </c>
      <c r="AT458" s="38" t="s">
        <v>27</v>
      </c>
      <c r="AU458" s="38" t="s">
        <v>27</v>
      </c>
      <c r="AV458" s="38" t="s">
        <v>27</v>
      </c>
      <c r="AX458" s="34" t="s">
        <v>748</v>
      </c>
      <c r="AY458" s="120">
        <v>2.7109999999999999</v>
      </c>
      <c r="AZ458" s="62">
        <v>4.1589999999999998</v>
      </c>
      <c r="BA458" s="50">
        <f t="shared" si="31"/>
        <v>0.65183938446742007</v>
      </c>
    </row>
    <row r="459" spans="1:87" ht="14.25" customHeight="1" x14ac:dyDescent="0.25">
      <c r="A459" s="37">
        <v>403</v>
      </c>
      <c r="B459" s="38" t="s">
        <v>78</v>
      </c>
      <c r="C459" s="38" t="s">
        <v>26</v>
      </c>
      <c r="D459" s="38" t="s">
        <v>48</v>
      </c>
      <c r="E459" s="38"/>
      <c r="F459" s="38" t="s">
        <v>500</v>
      </c>
      <c r="G459" s="37">
        <v>53</v>
      </c>
      <c r="H459" s="37">
        <v>7</v>
      </c>
      <c r="I459" s="38" t="s">
        <v>81</v>
      </c>
      <c r="J459" s="37">
        <v>9591241137</v>
      </c>
      <c r="K459" s="37">
        <v>2.8</v>
      </c>
      <c r="L459" s="37">
        <v>0.56000000000000005</v>
      </c>
      <c r="M459" s="39"/>
      <c r="N459" s="35"/>
      <c r="O459" s="35"/>
      <c r="P459" s="39"/>
      <c r="Q459" s="39"/>
      <c r="R459" s="47">
        <v>1</v>
      </c>
      <c r="S459" s="39"/>
      <c r="T459" s="39"/>
      <c r="U459" s="35"/>
      <c r="V459" s="35"/>
      <c r="W459" s="38" t="s">
        <v>27</v>
      </c>
      <c r="X459" s="35"/>
      <c r="Y459" s="35"/>
      <c r="Z459" s="38">
        <f t="shared" si="28"/>
        <v>1</v>
      </c>
      <c r="AA459" s="38">
        <f t="shared" si="29"/>
        <v>0</v>
      </c>
      <c r="AB459" s="38" t="s">
        <v>89</v>
      </c>
      <c r="AC459" s="38" t="s">
        <v>27</v>
      </c>
      <c r="AD459" s="37">
        <v>0</v>
      </c>
      <c r="AE459" s="37">
        <v>0</v>
      </c>
      <c r="AF459" s="37">
        <v>0</v>
      </c>
      <c r="AG459" s="37">
        <v>0</v>
      </c>
      <c r="AH459" s="38" t="s">
        <v>503</v>
      </c>
      <c r="AI459" s="37">
        <v>25</v>
      </c>
      <c r="AJ459" s="35"/>
      <c r="AK459" s="38" t="s">
        <v>145</v>
      </c>
      <c r="AL459" s="38">
        <f t="shared" si="30"/>
        <v>1</v>
      </c>
      <c r="AM459" s="38" t="s">
        <v>27</v>
      </c>
      <c r="AN459" s="38" t="s">
        <v>673</v>
      </c>
      <c r="AO459" s="37">
        <v>26</v>
      </c>
      <c r="AP459" s="38" t="s">
        <v>674</v>
      </c>
      <c r="AQ459" s="38" t="s">
        <v>675</v>
      </c>
      <c r="AR459" s="38" t="s">
        <v>27</v>
      </c>
      <c r="AS459" s="38" t="s">
        <v>676</v>
      </c>
      <c r="AT459" s="38" t="s">
        <v>27</v>
      </c>
      <c r="AU459" s="38" t="s">
        <v>27</v>
      </c>
      <c r="AV459" s="38" t="s">
        <v>27</v>
      </c>
      <c r="AX459" s="34" t="s">
        <v>748</v>
      </c>
      <c r="AY459" s="120">
        <v>2.7109999999999999</v>
      </c>
      <c r="AZ459" s="62">
        <v>18.939</v>
      </c>
      <c r="BA459" s="50">
        <f t="shared" si="31"/>
        <v>0.14314377739056972</v>
      </c>
    </row>
    <row r="460" spans="1:87" ht="14.25" customHeight="1" x14ac:dyDescent="0.25">
      <c r="A460" s="37">
        <v>435</v>
      </c>
      <c r="B460" s="38" t="s">
        <v>78</v>
      </c>
      <c r="C460" s="38" t="s">
        <v>26</v>
      </c>
      <c r="D460" s="38" t="s">
        <v>48</v>
      </c>
      <c r="E460" s="38"/>
      <c r="F460" s="38" t="s">
        <v>500</v>
      </c>
      <c r="G460" s="37">
        <v>53</v>
      </c>
      <c r="H460" s="37">
        <v>7</v>
      </c>
      <c r="I460" s="38" t="s">
        <v>88</v>
      </c>
      <c r="J460" s="37">
        <v>217831744</v>
      </c>
      <c r="K460" s="37">
        <v>2.9</v>
      </c>
      <c r="L460" s="37">
        <v>0.57999999999999996</v>
      </c>
      <c r="M460" s="35"/>
      <c r="N460" s="35"/>
      <c r="O460" s="35"/>
      <c r="P460" s="35"/>
      <c r="Q460" s="35"/>
      <c r="R460" s="35">
        <v>1</v>
      </c>
      <c r="S460" s="35"/>
      <c r="T460" s="35"/>
      <c r="U460" s="35"/>
      <c r="V460" s="35"/>
      <c r="W460" s="38" t="s">
        <v>27</v>
      </c>
      <c r="X460" s="35"/>
      <c r="Y460" s="35"/>
      <c r="Z460" s="38">
        <f t="shared" si="28"/>
        <v>1</v>
      </c>
      <c r="AA460" s="38">
        <f t="shared" si="29"/>
        <v>0</v>
      </c>
      <c r="AB460" s="38" t="s">
        <v>27</v>
      </c>
      <c r="AC460" s="38" t="s">
        <v>257</v>
      </c>
      <c r="AD460" s="37">
        <v>0</v>
      </c>
      <c r="AE460" s="37">
        <v>0</v>
      </c>
      <c r="AF460" s="37">
        <v>0</v>
      </c>
      <c r="AG460" s="37">
        <v>0</v>
      </c>
      <c r="AH460" s="38" t="s">
        <v>503</v>
      </c>
      <c r="AI460" s="37">
        <v>25</v>
      </c>
      <c r="AJ460" s="35"/>
      <c r="AK460" s="38" t="s">
        <v>619</v>
      </c>
      <c r="AL460" s="38">
        <f t="shared" si="30"/>
        <v>1</v>
      </c>
      <c r="AM460" s="38" t="s">
        <v>27</v>
      </c>
      <c r="AN460" s="38" t="s">
        <v>673</v>
      </c>
      <c r="AO460" s="37">
        <v>24</v>
      </c>
      <c r="AP460" s="38" t="s">
        <v>677</v>
      </c>
      <c r="AQ460" s="38" t="s">
        <v>679</v>
      </c>
      <c r="AR460" s="38" t="s">
        <v>27</v>
      </c>
      <c r="AS460" s="38" t="s">
        <v>27</v>
      </c>
      <c r="AT460" s="38" t="s">
        <v>27</v>
      </c>
      <c r="AU460" s="38" t="s">
        <v>27</v>
      </c>
      <c r="AV460" s="38" t="s">
        <v>27</v>
      </c>
      <c r="AX460" s="34" t="s">
        <v>747</v>
      </c>
      <c r="AY460" s="120">
        <v>1.585</v>
      </c>
      <c r="AZ460" s="62">
        <v>2.573</v>
      </c>
      <c r="BA460" s="50">
        <f t="shared" si="31"/>
        <v>0.61601243684415075</v>
      </c>
    </row>
    <row r="461" spans="1:87" ht="14.25" customHeight="1" x14ac:dyDescent="0.25">
      <c r="A461" s="37">
        <v>451</v>
      </c>
      <c r="B461" s="38" t="s">
        <v>78</v>
      </c>
      <c r="C461" s="38" t="s">
        <v>26</v>
      </c>
      <c r="D461" s="38" t="s">
        <v>48</v>
      </c>
      <c r="E461" s="38"/>
      <c r="F461" s="38" t="s">
        <v>500</v>
      </c>
      <c r="G461" s="37">
        <v>53</v>
      </c>
      <c r="H461" s="37">
        <v>7</v>
      </c>
      <c r="I461" s="38" t="s">
        <v>150</v>
      </c>
      <c r="J461" s="37">
        <v>82135906</v>
      </c>
      <c r="K461" s="37">
        <v>2.8</v>
      </c>
      <c r="L461" s="37">
        <v>0.56000000000000005</v>
      </c>
      <c r="M461" s="37">
        <v>1</v>
      </c>
      <c r="N461" s="35"/>
      <c r="O461" s="39"/>
      <c r="P461" s="37">
        <v>3</v>
      </c>
      <c r="Q461" s="37">
        <v>2</v>
      </c>
      <c r="R461" s="35">
        <v>1</v>
      </c>
      <c r="S461" s="37">
        <v>2</v>
      </c>
      <c r="T461" s="39"/>
      <c r="U461" s="37">
        <v>1</v>
      </c>
      <c r="V461" s="37">
        <v>0.5</v>
      </c>
      <c r="W461" s="38" t="s">
        <v>27</v>
      </c>
      <c r="X461" s="37">
        <v>0.5</v>
      </c>
      <c r="Y461" s="37">
        <v>2</v>
      </c>
      <c r="Z461" s="38">
        <f t="shared" si="28"/>
        <v>13</v>
      </c>
      <c r="AA461" s="38">
        <f t="shared" si="29"/>
        <v>2</v>
      </c>
      <c r="AB461" s="38" t="s">
        <v>765</v>
      </c>
      <c r="AC461" s="38" t="s">
        <v>27</v>
      </c>
      <c r="AD461" s="37">
        <v>1</v>
      </c>
      <c r="AE461" s="37">
        <v>3</v>
      </c>
      <c r="AF461" s="37">
        <v>1</v>
      </c>
      <c r="AG461" s="37">
        <v>6</v>
      </c>
      <c r="AH461" s="38" t="s">
        <v>503</v>
      </c>
      <c r="AI461" s="37">
        <v>25</v>
      </c>
      <c r="AJ461" s="39"/>
      <c r="AK461" s="38" t="s">
        <v>620</v>
      </c>
      <c r="AL461" s="38">
        <f t="shared" si="30"/>
        <v>1</v>
      </c>
      <c r="AM461" s="38" t="s">
        <v>27</v>
      </c>
      <c r="AN461" s="38" t="s">
        <v>680</v>
      </c>
      <c r="AO461" s="37">
        <v>34</v>
      </c>
      <c r="AP461" s="38" t="s">
        <v>677</v>
      </c>
      <c r="AQ461" s="38" t="s">
        <v>712</v>
      </c>
      <c r="AR461" s="38" t="s">
        <v>27</v>
      </c>
      <c r="AS461" s="38" t="s">
        <v>713</v>
      </c>
      <c r="AT461" s="38" t="s">
        <v>27</v>
      </c>
      <c r="AU461" s="38" t="s">
        <v>27</v>
      </c>
      <c r="AV461" s="38" t="s">
        <v>27</v>
      </c>
      <c r="AX461" s="34" t="s">
        <v>747</v>
      </c>
      <c r="AY461" s="120">
        <v>1.915</v>
      </c>
      <c r="AZ461" s="62">
        <v>16.434000000000001</v>
      </c>
      <c r="BA461" s="50">
        <f t="shared" si="31"/>
        <v>0.11652671291225508</v>
      </c>
    </row>
    <row r="462" spans="1:87" ht="14.25" customHeight="1" x14ac:dyDescent="0.25">
      <c r="A462" s="37">
        <v>467</v>
      </c>
      <c r="B462" s="38" t="s">
        <v>78</v>
      </c>
      <c r="C462" s="38" t="s">
        <v>28</v>
      </c>
      <c r="D462" s="38" t="s">
        <v>48</v>
      </c>
      <c r="E462" s="38"/>
      <c r="F462" s="38" t="s">
        <v>500</v>
      </c>
      <c r="G462" s="37">
        <v>53</v>
      </c>
      <c r="H462" s="37">
        <v>7</v>
      </c>
      <c r="I462" s="38" t="s">
        <v>152</v>
      </c>
      <c r="J462" s="37">
        <v>792288984</v>
      </c>
      <c r="K462" s="37">
        <v>1.7692307692307701</v>
      </c>
      <c r="L462" s="37">
        <v>0.35384615384615398</v>
      </c>
      <c r="M462" s="37">
        <v>3</v>
      </c>
      <c r="N462" s="35"/>
      <c r="O462" s="39"/>
      <c r="P462" s="37">
        <v>7</v>
      </c>
      <c r="Q462" s="37">
        <v>3</v>
      </c>
      <c r="R462" s="35">
        <v>1</v>
      </c>
      <c r="S462" s="37">
        <v>3</v>
      </c>
      <c r="T462" s="39"/>
      <c r="U462" s="39"/>
      <c r="V462" s="37">
        <v>1</v>
      </c>
      <c r="W462" s="38" t="s">
        <v>27</v>
      </c>
      <c r="X462" s="39"/>
      <c r="Y462" s="37">
        <v>1</v>
      </c>
      <c r="Z462" s="38">
        <f t="shared" si="28"/>
        <v>19</v>
      </c>
      <c r="AA462" s="38">
        <f t="shared" si="29"/>
        <v>1</v>
      </c>
      <c r="AB462" s="38" t="s">
        <v>27</v>
      </c>
      <c r="AC462" s="38" t="s">
        <v>257</v>
      </c>
      <c r="AD462" s="37">
        <v>4</v>
      </c>
      <c r="AE462" s="37">
        <v>3</v>
      </c>
      <c r="AF462" s="37">
        <v>3</v>
      </c>
      <c r="AG462" s="37">
        <v>12</v>
      </c>
      <c r="AH462" s="38" t="s">
        <v>503</v>
      </c>
      <c r="AI462" s="37">
        <v>25</v>
      </c>
      <c r="AJ462" s="39"/>
      <c r="AK462" s="38" t="s">
        <v>621</v>
      </c>
      <c r="AL462" s="38">
        <f t="shared" si="30"/>
        <v>1</v>
      </c>
      <c r="AM462" s="38" t="s">
        <v>27</v>
      </c>
      <c r="AN462" s="38" t="s">
        <v>673</v>
      </c>
      <c r="AO462" s="37">
        <v>23</v>
      </c>
      <c r="AP462" s="38" t="s">
        <v>677</v>
      </c>
      <c r="AQ462" s="38" t="s">
        <v>714</v>
      </c>
      <c r="AR462" s="38" t="s">
        <v>695</v>
      </c>
      <c r="AS462" s="38" t="s">
        <v>27</v>
      </c>
      <c r="AT462" s="38" t="s">
        <v>27</v>
      </c>
      <c r="AU462" s="38" t="s">
        <v>27</v>
      </c>
      <c r="AV462" s="38" t="s">
        <v>27</v>
      </c>
      <c r="AX462" s="34" t="s">
        <v>746</v>
      </c>
      <c r="AY462">
        <v>1.6919999999999999</v>
      </c>
      <c r="AZ462" s="62">
        <v>7.0060000000000002</v>
      </c>
      <c r="BA462" s="50">
        <f t="shared" si="31"/>
        <v>0.24150727947473594</v>
      </c>
    </row>
    <row r="463" spans="1:87" ht="14.25" customHeight="1" x14ac:dyDescent="0.25">
      <c r="A463" s="37">
        <v>488</v>
      </c>
      <c r="B463" s="38" t="s">
        <v>78</v>
      </c>
      <c r="C463" s="38" t="s">
        <v>28</v>
      </c>
      <c r="D463" s="38" t="s">
        <v>48</v>
      </c>
      <c r="E463" s="38"/>
      <c r="F463" s="38" t="s">
        <v>500</v>
      </c>
      <c r="G463" s="37">
        <v>53</v>
      </c>
      <c r="H463" s="37">
        <v>7</v>
      </c>
      <c r="I463" s="38" t="s">
        <v>158</v>
      </c>
      <c r="J463" s="37">
        <v>927618937</v>
      </c>
      <c r="K463" s="37">
        <v>1.3846153846153799</v>
      </c>
      <c r="L463" s="37">
        <v>0.27692307692307699</v>
      </c>
      <c r="M463" s="37">
        <v>1</v>
      </c>
      <c r="N463" s="35"/>
      <c r="O463" s="35"/>
      <c r="P463" s="37">
        <v>4</v>
      </c>
      <c r="Q463" s="37">
        <v>3</v>
      </c>
      <c r="R463" s="35">
        <v>1</v>
      </c>
      <c r="S463" s="37">
        <v>3</v>
      </c>
      <c r="T463" s="39"/>
      <c r="U463" s="40">
        <v>1</v>
      </c>
      <c r="V463" s="37">
        <v>0.5</v>
      </c>
      <c r="W463" s="38" t="s">
        <v>27</v>
      </c>
      <c r="X463" s="37">
        <v>0.5</v>
      </c>
      <c r="Y463" s="37">
        <v>2</v>
      </c>
      <c r="Z463" s="38">
        <f t="shared" si="28"/>
        <v>16</v>
      </c>
      <c r="AA463" s="38">
        <f t="shared" si="29"/>
        <v>2</v>
      </c>
      <c r="AB463" s="38" t="s">
        <v>102</v>
      </c>
      <c r="AC463" s="38" t="s">
        <v>257</v>
      </c>
      <c r="AD463" s="37">
        <v>9</v>
      </c>
      <c r="AE463" s="37">
        <v>5</v>
      </c>
      <c r="AF463" s="37">
        <v>1</v>
      </c>
      <c r="AG463" s="37">
        <v>17</v>
      </c>
      <c r="AH463" s="38" t="s">
        <v>503</v>
      </c>
      <c r="AI463" s="37">
        <v>25</v>
      </c>
      <c r="AJ463" s="47"/>
      <c r="AK463" s="38" t="s">
        <v>622</v>
      </c>
      <c r="AL463" s="38">
        <f t="shared" si="30"/>
        <v>1</v>
      </c>
      <c r="AM463" s="38" t="s">
        <v>27</v>
      </c>
      <c r="AN463" s="38" t="s">
        <v>673</v>
      </c>
      <c r="AO463" s="37">
        <v>25</v>
      </c>
      <c r="AP463" s="38" t="s">
        <v>677</v>
      </c>
      <c r="AQ463" s="38" t="s">
        <v>721</v>
      </c>
      <c r="AR463" s="38" t="s">
        <v>27</v>
      </c>
      <c r="AS463" s="38" t="s">
        <v>686</v>
      </c>
      <c r="AT463" s="38" t="s">
        <v>27</v>
      </c>
      <c r="AU463" s="38" t="s">
        <v>27</v>
      </c>
      <c r="AV463" s="38" t="s">
        <v>27</v>
      </c>
      <c r="AX463" s="34" t="s">
        <v>748</v>
      </c>
      <c r="AY463">
        <v>6.7079999999999993</v>
      </c>
      <c r="AZ463" s="62">
        <v>7.0129999999999999</v>
      </c>
      <c r="BA463" s="50">
        <f t="shared" si="31"/>
        <v>0.95650933979751884</v>
      </c>
    </row>
    <row r="464" spans="1:87" ht="14.25" customHeight="1" x14ac:dyDescent="0.25">
      <c r="A464" s="37">
        <v>509</v>
      </c>
      <c r="B464" s="38" t="s">
        <v>78</v>
      </c>
      <c r="C464" s="38" t="s">
        <v>28</v>
      </c>
      <c r="D464" s="38" t="s">
        <v>48</v>
      </c>
      <c r="E464" s="38"/>
      <c r="F464" s="38" t="s">
        <v>500</v>
      </c>
      <c r="G464" s="37">
        <v>53</v>
      </c>
      <c r="H464" s="37">
        <v>7</v>
      </c>
      <c r="I464" s="38" t="s">
        <v>165</v>
      </c>
      <c r="J464" s="37">
        <v>1412134207</v>
      </c>
      <c r="K464" s="37">
        <v>1.32692307692308</v>
      </c>
      <c r="L464" s="37">
        <v>0.265384615384615</v>
      </c>
      <c r="M464" s="37">
        <v>1</v>
      </c>
      <c r="N464" s="35"/>
      <c r="O464" s="35"/>
      <c r="P464" s="37">
        <v>1</v>
      </c>
      <c r="Q464" s="39"/>
      <c r="R464" s="35">
        <v>1</v>
      </c>
      <c r="S464" s="39"/>
      <c r="T464" s="39"/>
      <c r="U464" s="39"/>
      <c r="V464" s="39"/>
      <c r="W464" s="38" t="s">
        <v>27</v>
      </c>
      <c r="X464" s="39"/>
      <c r="Y464" s="39"/>
      <c r="Z464" s="38">
        <f t="shared" si="28"/>
        <v>3</v>
      </c>
      <c r="AA464" s="38">
        <f t="shared" si="29"/>
        <v>0</v>
      </c>
      <c r="AB464" s="38" t="s">
        <v>27</v>
      </c>
      <c r="AC464" s="38" t="s">
        <v>257</v>
      </c>
      <c r="AD464" s="37">
        <v>0</v>
      </c>
      <c r="AE464" s="37">
        <v>0</v>
      </c>
      <c r="AF464" s="37">
        <v>0</v>
      </c>
      <c r="AG464" s="37">
        <v>2</v>
      </c>
      <c r="AH464" s="38" t="s">
        <v>503</v>
      </c>
      <c r="AI464" s="37">
        <v>25</v>
      </c>
      <c r="AJ464" s="39"/>
      <c r="AK464" s="38" t="s">
        <v>623</v>
      </c>
      <c r="AL464" s="38">
        <f t="shared" si="30"/>
        <v>1</v>
      </c>
      <c r="AM464" s="38" t="s">
        <v>27</v>
      </c>
      <c r="AN464" s="38" t="s">
        <v>680</v>
      </c>
      <c r="AO464" s="37">
        <v>25</v>
      </c>
      <c r="AP464" s="38" t="s">
        <v>677</v>
      </c>
      <c r="AQ464" s="38" t="s">
        <v>705</v>
      </c>
      <c r="AR464" s="38" t="s">
        <v>27</v>
      </c>
      <c r="AS464" s="38" t="s">
        <v>27</v>
      </c>
      <c r="AT464" s="38" t="s">
        <v>27</v>
      </c>
      <c r="AU464" s="38" t="s">
        <v>27</v>
      </c>
      <c r="AV464" s="38" t="s">
        <v>27</v>
      </c>
      <c r="AX464" s="34" t="s">
        <v>747</v>
      </c>
      <c r="AY464">
        <v>1.1789999999999998</v>
      </c>
      <c r="AZ464" s="62">
        <v>4.3479999999999999</v>
      </c>
      <c r="BA464" s="50">
        <f t="shared" si="31"/>
        <v>0.27115915363385462</v>
      </c>
    </row>
    <row r="465" spans="1:53" ht="14.25" customHeight="1" x14ac:dyDescent="0.25">
      <c r="A465" s="37">
        <v>529</v>
      </c>
      <c r="B465" s="38" t="s">
        <v>78</v>
      </c>
      <c r="C465" s="38" t="s">
        <v>28</v>
      </c>
      <c r="D465" s="38" t="s">
        <v>48</v>
      </c>
      <c r="E465" s="38"/>
      <c r="F465" s="38" t="s">
        <v>500</v>
      </c>
      <c r="G465" s="37">
        <v>53</v>
      </c>
      <c r="H465" s="37">
        <v>7</v>
      </c>
      <c r="I465" s="38" t="s">
        <v>169</v>
      </c>
      <c r="J465" s="37">
        <v>178114327</v>
      </c>
      <c r="K465" s="37">
        <v>1.32692307692308</v>
      </c>
      <c r="L465" s="37">
        <v>0.265384615384615</v>
      </c>
      <c r="M465" s="35"/>
      <c r="N465" s="35"/>
      <c r="O465" s="35"/>
      <c r="P465" s="35"/>
      <c r="Q465" s="35"/>
      <c r="R465" s="35">
        <v>1</v>
      </c>
      <c r="S465" s="35"/>
      <c r="T465" s="35"/>
      <c r="U465" s="35"/>
      <c r="V465" s="35"/>
      <c r="W465" s="38" t="s">
        <v>27</v>
      </c>
      <c r="X465" s="35"/>
      <c r="Y465" s="35"/>
      <c r="Z465" s="38">
        <f t="shared" si="28"/>
        <v>1</v>
      </c>
      <c r="AA465" s="38">
        <f t="shared" si="29"/>
        <v>0</v>
      </c>
      <c r="AB465" s="38" t="s">
        <v>27</v>
      </c>
      <c r="AC465" s="38" t="s">
        <v>257</v>
      </c>
      <c r="AD465" s="37">
        <v>0</v>
      </c>
      <c r="AE465" s="37">
        <v>0</v>
      </c>
      <c r="AF465" s="37">
        <v>0</v>
      </c>
      <c r="AG465" s="37">
        <v>0</v>
      </c>
      <c r="AH465" s="38" t="s">
        <v>503</v>
      </c>
      <c r="AI465" s="37">
        <v>25</v>
      </c>
      <c r="AJ465" s="35"/>
      <c r="AK465" s="38" t="s">
        <v>624</v>
      </c>
      <c r="AL465" s="38">
        <f t="shared" si="30"/>
        <v>1</v>
      </c>
      <c r="AM465" s="38" t="s">
        <v>27</v>
      </c>
      <c r="AN465" s="38" t="s">
        <v>680</v>
      </c>
      <c r="AO465" s="37">
        <v>31</v>
      </c>
      <c r="AP465" s="38" t="s">
        <v>677</v>
      </c>
      <c r="AQ465" s="38" t="s">
        <v>694</v>
      </c>
      <c r="AR465" s="38" t="s">
        <v>27</v>
      </c>
      <c r="AS465" s="38" t="s">
        <v>27</v>
      </c>
      <c r="AT465" s="38" t="s">
        <v>692</v>
      </c>
      <c r="AU465" s="38" t="s">
        <v>27</v>
      </c>
      <c r="AV465" s="38" t="s">
        <v>27</v>
      </c>
      <c r="AX465" s="34" t="s">
        <v>748</v>
      </c>
      <c r="AY465">
        <v>2.2969999999999997</v>
      </c>
      <c r="AZ465" s="62">
        <v>3.9450000000000003</v>
      </c>
      <c r="BA465" s="50">
        <f t="shared" si="31"/>
        <v>0.58225602027883383</v>
      </c>
    </row>
    <row r="466" spans="1:53" ht="14.25" customHeight="1" x14ac:dyDescent="0.25">
      <c r="A466" s="37">
        <v>545</v>
      </c>
      <c r="B466" s="38" t="s">
        <v>78</v>
      </c>
      <c r="C466" s="38" t="s">
        <v>28</v>
      </c>
      <c r="D466" s="38" t="s">
        <v>48</v>
      </c>
      <c r="E466" s="38"/>
      <c r="F466" s="38" t="s">
        <v>500</v>
      </c>
      <c r="G466" s="37">
        <v>53</v>
      </c>
      <c r="H466" s="37">
        <v>7</v>
      </c>
      <c r="I466" s="38" t="s">
        <v>171</v>
      </c>
      <c r="J466" s="37">
        <v>8518124088</v>
      </c>
      <c r="K466" s="37">
        <v>1.3846153846153799</v>
      </c>
      <c r="L466" s="37">
        <v>0.27692307692307699</v>
      </c>
      <c r="M466" s="39"/>
      <c r="N466" s="35"/>
      <c r="O466" s="35"/>
      <c r="P466" s="39"/>
      <c r="Q466" s="39"/>
      <c r="R466" s="35">
        <v>1</v>
      </c>
      <c r="S466" s="39"/>
      <c r="T466" s="39"/>
      <c r="U466" s="39"/>
      <c r="V466" s="39"/>
      <c r="W466" s="38" t="s">
        <v>27</v>
      </c>
      <c r="X466" s="39"/>
      <c r="Y466" s="39"/>
      <c r="Z466" s="38">
        <f t="shared" si="28"/>
        <v>1</v>
      </c>
      <c r="AA466" s="38">
        <f t="shared" si="29"/>
        <v>0</v>
      </c>
      <c r="AB466" s="38" t="s">
        <v>102</v>
      </c>
      <c r="AC466" s="38" t="s">
        <v>257</v>
      </c>
      <c r="AD466" s="37">
        <v>0</v>
      </c>
      <c r="AE466" s="37">
        <v>0</v>
      </c>
      <c r="AF466" s="37">
        <v>0</v>
      </c>
      <c r="AG466" s="37">
        <v>0</v>
      </c>
      <c r="AH466" s="38" t="s">
        <v>503</v>
      </c>
      <c r="AI466" s="37">
        <v>25</v>
      </c>
      <c r="AJ466" s="39"/>
      <c r="AK466" s="38" t="s">
        <v>625</v>
      </c>
      <c r="AL466" s="38">
        <f t="shared" si="30"/>
        <v>1</v>
      </c>
      <c r="AM466" s="38" t="s">
        <v>27</v>
      </c>
      <c r="AN466" s="38" t="s">
        <v>680</v>
      </c>
      <c r="AO466" s="37">
        <v>25</v>
      </c>
      <c r="AP466" s="38" t="s">
        <v>677</v>
      </c>
      <c r="AQ466" s="38" t="s">
        <v>725</v>
      </c>
      <c r="AR466" s="38" t="s">
        <v>27</v>
      </c>
      <c r="AS466" s="38" t="s">
        <v>726</v>
      </c>
      <c r="AT466" s="38" t="s">
        <v>27</v>
      </c>
      <c r="AU466" s="38" t="s">
        <v>27</v>
      </c>
      <c r="AV466" s="38" t="s">
        <v>27</v>
      </c>
      <c r="AX466" s="34" t="s">
        <v>748</v>
      </c>
      <c r="AY466">
        <v>5.4660000000000002</v>
      </c>
      <c r="AZ466" s="62">
        <v>7.0040000000000004</v>
      </c>
      <c r="BA466" s="50">
        <f t="shared" si="31"/>
        <v>0.78041119360365507</v>
      </c>
    </row>
    <row r="467" spans="1:53" ht="14.25" customHeight="1" x14ac:dyDescent="0.25">
      <c r="A467" s="37">
        <v>561</v>
      </c>
      <c r="B467" s="38" t="s">
        <v>78</v>
      </c>
      <c r="C467" s="38" t="s">
        <v>28</v>
      </c>
      <c r="D467" s="38" t="s">
        <v>48</v>
      </c>
      <c r="E467" s="38"/>
      <c r="F467" s="38" t="s">
        <v>500</v>
      </c>
      <c r="G467" s="37">
        <v>53</v>
      </c>
      <c r="H467" s="37">
        <v>7</v>
      </c>
      <c r="I467" s="38" t="s">
        <v>172</v>
      </c>
      <c r="J467" s="37">
        <v>8517821164</v>
      </c>
      <c r="K467" s="37">
        <v>1.32692307692308</v>
      </c>
      <c r="L467" s="37">
        <v>0.265384615384615</v>
      </c>
      <c r="M467" s="39"/>
      <c r="N467" s="35"/>
      <c r="O467" s="35"/>
      <c r="P467" s="39"/>
      <c r="Q467" s="39"/>
      <c r="R467" s="35">
        <v>1</v>
      </c>
      <c r="S467" s="39"/>
      <c r="T467" s="39"/>
      <c r="U467" s="35"/>
      <c r="V467" s="39"/>
      <c r="W467" s="38" t="s">
        <v>27</v>
      </c>
      <c r="X467" s="39"/>
      <c r="Y467" s="39"/>
      <c r="Z467" s="38">
        <f t="shared" si="28"/>
        <v>1</v>
      </c>
      <c r="AA467" s="38">
        <f t="shared" si="29"/>
        <v>0</v>
      </c>
      <c r="AB467" s="38" t="s">
        <v>27</v>
      </c>
      <c r="AC467" s="38" t="s">
        <v>257</v>
      </c>
      <c r="AD467" s="37">
        <v>0</v>
      </c>
      <c r="AE467" s="37">
        <v>0</v>
      </c>
      <c r="AF467" s="37">
        <v>0</v>
      </c>
      <c r="AG467" s="37">
        <v>0</v>
      </c>
      <c r="AH467" s="38" t="s">
        <v>503</v>
      </c>
      <c r="AI467" s="37">
        <v>25</v>
      </c>
      <c r="AJ467" s="35"/>
      <c r="AK467" s="38" t="s">
        <v>626</v>
      </c>
      <c r="AL467" s="38">
        <f t="shared" si="30"/>
        <v>1</v>
      </c>
      <c r="AM467" s="38" t="s">
        <v>27</v>
      </c>
      <c r="AN467" s="38" t="s">
        <v>680</v>
      </c>
      <c r="AO467" s="37">
        <v>29</v>
      </c>
      <c r="AP467" s="38" t="s">
        <v>674</v>
      </c>
      <c r="AQ467" s="38" t="s">
        <v>691</v>
      </c>
      <c r="AR467" s="38" t="s">
        <v>695</v>
      </c>
      <c r="AS467" s="38" t="s">
        <v>727</v>
      </c>
      <c r="AT467" s="38" t="s">
        <v>27</v>
      </c>
      <c r="AU467" s="38" t="s">
        <v>27</v>
      </c>
      <c r="AV467" s="38" t="s">
        <v>710</v>
      </c>
      <c r="AX467" s="34" t="s">
        <v>748</v>
      </c>
      <c r="AY467">
        <v>2.1560000000000001</v>
      </c>
      <c r="AZ467" s="62">
        <v>7.0150000000000006</v>
      </c>
      <c r="BA467" s="50">
        <f t="shared" si="31"/>
        <v>0.30734141126158232</v>
      </c>
    </row>
    <row r="468" spans="1:53" ht="14.25" customHeight="1" x14ac:dyDescent="0.25">
      <c r="AH468" s="5"/>
      <c r="AI468" s="9"/>
      <c r="AJ468" s="10"/>
      <c r="AK468" s="11"/>
      <c r="AL468" s="12"/>
      <c r="AM468" s="10"/>
      <c r="AN468" s="32"/>
      <c r="AO468" s="11"/>
      <c r="AP468" s="10"/>
      <c r="AQ468" s="12"/>
      <c r="AR468" s="10"/>
      <c r="AS468" s="8"/>
    </row>
    <row r="469" spans="1:53" ht="14.25" customHeight="1" x14ac:dyDescent="0.25">
      <c r="AH469" s="5"/>
      <c r="AI469" s="9"/>
      <c r="AJ469" s="10"/>
      <c r="AK469" s="11"/>
      <c r="AL469" s="12"/>
      <c r="AM469" s="10"/>
      <c r="AN469" s="32"/>
      <c r="AO469" s="11"/>
      <c r="AP469" s="10"/>
      <c r="AQ469" s="12"/>
      <c r="AR469" s="10"/>
      <c r="AS469" s="8"/>
    </row>
    <row r="470" spans="1:53" ht="14.25" customHeight="1" x14ac:dyDescent="0.25">
      <c r="AH470" s="5"/>
      <c r="AI470" s="9"/>
      <c r="AJ470" s="10"/>
      <c r="AK470" s="11"/>
      <c r="AL470" s="12"/>
      <c r="AM470" s="10"/>
      <c r="AN470" s="32"/>
      <c r="AO470" s="11"/>
      <c r="AP470" s="10"/>
      <c r="AQ470" s="12"/>
      <c r="AR470" s="10"/>
      <c r="AS470" s="8"/>
    </row>
    <row r="471" spans="1:53" ht="14.25" customHeight="1" x14ac:dyDescent="0.25">
      <c r="AH471" s="5"/>
      <c r="AI471" s="9"/>
      <c r="AJ471" s="10"/>
      <c r="AK471" s="11"/>
      <c r="AL471" s="12"/>
      <c r="AM471" s="10"/>
      <c r="AN471" s="32"/>
      <c r="AO471" s="11"/>
      <c r="AP471" s="10"/>
      <c r="AQ471" s="12"/>
      <c r="AR471" s="10"/>
      <c r="AS471" s="8"/>
    </row>
    <row r="472" spans="1:53" ht="14.25" customHeight="1" x14ac:dyDescent="0.25">
      <c r="AH472" s="5"/>
      <c r="AI472" s="9"/>
      <c r="AJ472" s="10"/>
      <c r="AK472" s="11"/>
      <c r="AL472" s="12"/>
      <c r="AM472" s="10"/>
      <c r="AN472" s="32"/>
      <c r="AO472" s="11"/>
      <c r="AP472" s="10"/>
      <c r="AQ472" s="12"/>
      <c r="AR472" s="10"/>
      <c r="AS472" s="8"/>
    </row>
    <row r="473" spans="1:53" ht="14.25" customHeight="1" x14ac:dyDescent="0.25">
      <c r="AH473" s="5"/>
      <c r="AI473" s="9"/>
      <c r="AJ473" s="10"/>
      <c r="AK473" s="11"/>
      <c r="AL473" s="12"/>
      <c r="AM473" s="10"/>
      <c r="AN473" s="32"/>
      <c r="AO473" s="11"/>
      <c r="AP473" s="10"/>
      <c r="AQ473" s="12"/>
      <c r="AR473" s="10"/>
      <c r="AS473" s="8"/>
    </row>
    <row r="474" spans="1:53" ht="14.25" customHeight="1" x14ac:dyDescent="0.25">
      <c r="AH474" s="5"/>
      <c r="AI474" s="9"/>
      <c r="AJ474" s="10"/>
      <c r="AK474" s="11"/>
      <c r="AL474" s="12"/>
      <c r="AM474" s="10"/>
      <c r="AN474" s="32"/>
      <c r="AO474" s="11"/>
      <c r="AP474" s="10"/>
      <c r="AQ474" s="12"/>
      <c r="AR474" s="10"/>
      <c r="AS474" s="8"/>
    </row>
    <row r="475" spans="1:53" ht="14.25" customHeight="1" x14ac:dyDescent="0.25">
      <c r="AH475" s="5"/>
      <c r="AI475" s="9"/>
      <c r="AJ475" s="10"/>
      <c r="AK475" s="11"/>
      <c r="AL475" s="12"/>
      <c r="AM475" s="10"/>
      <c r="AN475" s="32"/>
      <c r="AO475" s="11"/>
      <c r="AP475" s="10"/>
      <c r="AQ475" s="12"/>
      <c r="AR475" s="10"/>
      <c r="AS475" s="8"/>
    </row>
    <row r="476" spans="1:53" ht="14.25" customHeight="1" x14ac:dyDescent="0.25">
      <c r="AH476" s="5"/>
      <c r="AI476" s="9"/>
      <c r="AJ476" s="10"/>
      <c r="AK476" s="11"/>
      <c r="AL476" s="12"/>
      <c r="AM476" s="10"/>
      <c r="AN476" s="32"/>
      <c r="AO476" s="11"/>
      <c r="AP476" s="10"/>
      <c r="AQ476" s="12"/>
      <c r="AR476" s="10"/>
      <c r="AS476" s="8"/>
    </row>
    <row r="477" spans="1:53" ht="14.25" customHeight="1" x14ac:dyDescent="0.25">
      <c r="AH477" s="5"/>
      <c r="AI477" s="9"/>
      <c r="AJ477" s="10"/>
      <c r="AK477" s="11"/>
      <c r="AL477" s="12"/>
      <c r="AM477" s="10"/>
      <c r="AN477" s="32"/>
      <c r="AO477" s="11"/>
      <c r="AP477" s="10"/>
      <c r="AQ477" s="12"/>
      <c r="AR477" s="10"/>
      <c r="AS477" s="8"/>
    </row>
    <row r="478" spans="1:53" ht="14.25" customHeight="1" x14ac:dyDescent="0.25">
      <c r="AH478" s="5"/>
      <c r="AI478" s="9"/>
      <c r="AJ478" s="10"/>
      <c r="AK478" s="11"/>
      <c r="AL478" s="12"/>
      <c r="AM478" s="10"/>
      <c r="AN478" s="32"/>
      <c r="AO478" s="11"/>
      <c r="AP478" s="10"/>
      <c r="AQ478" s="12"/>
      <c r="AR478" s="10"/>
      <c r="AS478" s="8"/>
    </row>
    <row r="479" spans="1:53" ht="14.25" customHeight="1" x14ac:dyDescent="0.25">
      <c r="AH479" s="5"/>
      <c r="AI479" s="9"/>
      <c r="AJ479" s="10"/>
      <c r="AK479" s="11"/>
      <c r="AL479" s="12"/>
      <c r="AM479" s="10"/>
      <c r="AN479" s="32"/>
      <c r="AO479" s="11"/>
      <c r="AP479" s="10"/>
      <c r="AQ479" s="12"/>
      <c r="AR479" s="10"/>
      <c r="AS479" s="8"/>
    </row>
    <row r="480" spans="1:53" ht="14.25" customHeight="1" x14ac:dyDescent="0.25">
      <c r="AH480" s="5"/>
      <c r="AI480" s="9"/>
      <c r="AJ480" s="10"/>
      <c r="AK480" s="11"/>
      <c r="AL480" s="12"/>
      <c r="AM480" s="10"/>
      <c r="AN480" s="32"/>
      <c r="AO480" s="11"/>
      <c r="AP480" s="10"/>
      <c r="AQ480" s="12"/>
      <c r="AR480" s="10"/>
      <c r="AS480" s="8"/>
    </row>
    <row r="481" spans="34:45" ht="14.25" customHeight="1" x14ac:dyDescent="0.25">
      <c r="AH481" s="5"/>
      <c r="AI481" s="9"/>
      <c r="AJ481" s="10"/>
      <c r="AK481" s="11"/>
      <c r="AL481" s="12"/>
      <c r="AM481" s="10"/>
      <c r="AN481" s="32"/>
      <c r="AO481" s="11"/>
      <c r="AP481" s="10"/>
      <c r="AQ481" s="12"/>
      <c r="AR481" s="10"/>
      <c r="AS481" s="8"/>
    </row>
    <row r="482" spans="34:45" ht="14.25" customHeight="1" x14ac:dyDescent="0.25">
      <c r="AH482" s="5"/>
      <c r="AI482" s="9"/>
      <c r="AJ482" s="10"/>
      <c r="AK482" s="11"/>
      <c r="AL482" s="12"/>
      <c r="AM482" s="10"/>
      <c r="AN482" s="32"/>
      <c r="AO482" s="11"/>
      <c r="AP482" s="10"/>
      <c r="AQ482" s="12"/>
      <c r="AR482" s="10"/>
      <c r="AS482" s="8"/>
    </row>
    <row r="483" spans="34:45" ht="14.25" customHeight="1" x14ac:dyDescent="0.25">
      <c r="AH483" s="5"/>
      <c r="AI483" s="9"/>
      <c r="AJ483" s="10"/>
      <c r="AK483" s="11"/>
      <c r="AL483" s="12"/>
      <c r="AM483" s="10"/>
      <c r="AN483" s="32"/>
      <c r="AO483" s="11"/>
      <c r="AP483" s="10"/>
      <c r="AQ483" s="12"/>
      <c r="AR483" s="10"/>
      <c r="AS483" s="8"/>
    </row>
    <row r="484" spans="34:45" ht="14.25" customHeight="1" x14ac:dyDescent="0.25">
      <c r="AH484" s="5"/>
      <c r="AI484" s="9"/>
      <c r="AJ484" s="10"/>
      <c r="AK484" s="11"/>
      <c r="AL484" s="12"/>
      <c r="AM484" s="10"/>
      <c r="AN484" s="32"/>
      <c r="AO484" s="11"/>
      <c r="AP484" s="10"/>
      <c r="AQ484" s="12"/>
      <c r="AR484" s="10"/>
      <c r="AS484" s="8"/>
    </row>
    <row r="485" spans="34:45" ht="14.25" customHeight="1" x14ac:dyDescent="0.25">
      <c r="AH485" s="5"/>
      <c r="AI485" s="9"/>
      <c r="AJ485" s="10"/>
      <c r="AK485" s="11"/>
      <c r="AL485" s="12"/>
      <c r="AM485" s="10"/>
      <c r="AN485" s="32"/>
      <c r="AO485" s="11"/>
      <c r="AP485" s="10"/>
      <c r="AQ485" s="12"/>
      <c r="AR485" s="10"/>
      <c r="AS485" s="8"/>
    </row>
    <row r="486" spans="34:45" ht="14.25" customHeight="1" x14ac:dyDescent="0.25">
      <c r="AH486" s="5"/>
      <c r="AI486" s="9"/>
      <c r="AJ486" s="10"/>
      <c r="AK486" s="11"/>
      <c r="AL486" s="12"/>
      <c r="AM486" s="10"/>
      <c r="AN486" s="32"/>
      <c r="AO486" s="11"/>
      <c r="AP486" s="10"/>
      <c r="AQ486" s="12"/>
      <c r="AR486" s="10"/>
      <c r="AS486" s="8"/>
    </row>
    <row r="487" spans="34:45" ht="14.25" customHeight="1" x14ac:dyDescent="0.25">
      <c r="AH487" s="5"/>
      <c r="AI487" s="9"/>
      <c r="AJ487" s="10"/>
      <c r="AK487" s="11"/>
      <c r="AL487" s="12"/>
      <c r="AM487" s="10"/>
      <c r="AN487" s="32"/>
      <c r="AO487" s="11"/>
      <c r="AP487" s="10"/>
      <c r="AQ487" s="12"/>
      <c r="AR487" s="10"/>
      <c r="AS487" s="8"/>
    </row>
    <row r="488" spans="34:45" ht="14.25" customHeight="1" x14ac:dyDescent="0.25">
      <c r="AH488" s="5"/>
      <c r="AI488" s="9"/>
      <c r="AJ488" s="10"/>
      <c r="AK488" s="11"/>
      <c r="AL488" s="12"/>
      <c r="AM488" s="10"/>
      <c r="AN488" s="32"/>
      <c r="AO488" s="11"/>
      <c r="AP488" s="10"/>
      <c r="AQ488" s="12"/>
      <c r="AR488" s="10"/>
      <c r="AS488" s="8"/>
    </row>
    <row r="489" spans="34:45" ht="14.25" customHeight="1" x14ac:dyDescent="0.25">
      <c r="AH489" s="5"/>
      <c r="AI489" s="9"/>
      <c r="AJ489" s="10"/>
      <c r="AK489" s="11"/>
      <c r="AL489" s="12"/>
      <c r="AM489" s="10"/>
      <c r="AN489" s="32"/>
      <c r="AO489" s="11"/>
      <c r="AP489" s="10"/>
      <c r="AQ489" s="12"/>
      <c r="AR489" s="10"/>
      <c r="AS489" s="8"/>
    </row>
    <row r="490" spans="34:45" ht="14.25" customHeight="1" x14ac:dyDescent="0.25">
      <c r="AH490" s="5"/>
      <c r="AI490" s="9"/>
      <c r="AJ490" s="10"/>
      <c r="AK490" s="11"/>
      <c r="AL490" s="12"/>
      <c r="AM490" s="10"/>
      <c r="AN490" s="32"/>
      <c r="AO490" s="11"/>
      <c r="AP490" s="10"/>
      <c r="AQ490" s="12"/>
      <c r="AR490" s="10"/>
      <c r="AS490" s="8"/>
    </row>
    <row r="491" spans="34:45" ht="14.25" customHeight="1" x14ac:dyDescent="0.25">
      <c r="AH491" s="5"/>
      <c r="AI491" s="9"/>
      <c r="AJ491" s="10"/>
      <c r="AK491" s="11"/>
      <c r="AL491" s="12"/>
      <c r="AM491" s="10"/>
      <c r="AN491" s="32"/>
      <c r="AO491" s="11"/>
      <c r="AP491" s="10"/>
      <c r="AQ491" s="12"/>
      <c r="AR491" s="10"/>
      <c r="AS491" s="8"/>
    </row>
    <row r="492" spans="34:45" ht="14.25" customHeight="1" x14ac:dyDescent="0.25">
      <c r="AH492" s="5"/>
      <c r="AI492" s="9"/>
      <c r="AJ492" s="10"/>
      <c r="AK492" s="11"/>
      <c r="AL492" s="12"/>
      <c r="AM492" s="10"/>
      <c r="AN492" s="32"/>
      <c r="AO492" s="11"/>
      <c r="AP492" s="10"/>
      <c r="AQ492" s="12"/>
      <c r="AR492" s="10"/>
      <c r="AS492" s="8"/>
    </row>
    <row r="493" spans="34:45" ht="14.25" customHeight="1" x14ac:dyDescent="0.25">
      <c r="AH493" s="5"/>
      <c r="AI493" s="9"/>
      <c r="AJ493" s="10"/>
      <c r="AK493" s="11"/>
      <c r="AL493" s="12"/>
      <c r="AM493" s="10"/>
      <c r="AN493" s="32"/>
      <c r="AO493" s="11"/>
      <c r="AP493" s="10"/>
      <c r="AQ493" s="12"/>
      <c r="AR493" s="10"/>
      <c r="AS493" s="8"/>
    </row>
    <row r="494" spans="34:45" ht="14.25" customHeight="1" x14ac:dyDescent="0.25">
      <c r="AH494" s="5"/>
      <c r="AI494" s="9"/>
      <c r="AJ494" s="10"/>
      <c r="AK494" s="11"/>
      <c r="AL494" s="12"/>
      <c r="AM494" s="10"/>
      <c r="AN494" s="32"/>
      <c r="AO494" s="11"/>
      <c r="AP494" s="10"/>
      <c r="AQ494" s="12"/>
      <c r="AR494" s="10"/>
      <c r="AS494" s="8"/>
    </row>
    <row r="495" spans="34:45" ht="14.25" customHeight="1" x14ac:dyDescent="0.25">
      <c r="AH495" s="5"/>
      <c r="AI495" s="9"/>
      <c r="AJ495" s="10"/>
      <c r="AK495" s="11"/>
      <c r="AL495" s="12"/>
      <c r="AM495" s="10"/>
      <c r="AN495" s="32"/>
      <c r="AO495" s="11"/>
      <c r="AP495" s="10"/>
      <c r="AQ495" s="12"/>
      <c r="AR495" s="10"/>
      <c r="AS495" s="8"/>
    </row>
    <row r="496" spans="34:45" ht="14.25" customHeight="1" x14ac:dyDescent="0.25">
      <c r="AH496" s="5"/>
      <c r="AI496" s="9"/>
      <c r="AJ496" s="10"/>
      <c r="AK496" s="11"/>
      <c r="AL496" s="12"/>
      <c r="AM496" s="10"/>
      <c r="AN496" s="32"/>
      <c r="AO496" s="11"/>
      <c r="AP496" s="10"/>
      <c r="AQ496" s="12"/>
      <c r="AR496" s="10"/>
      <c r="AS496" s="8"/>
    </row>
    <row r="497" spans="34:45" ht="14.25" customHeight="1" x14ac:dyDescent="0.25">
      <c r="AH497" s="5"/>
      <c r="AI497" s="9"/>
      <c r="AJ497" s="10"/>
      <c r="AK497" s="11"/>
      <c r="AL497" s="12"/>
      <c r="AM497" s="10"/>
      <c r="AN497" s="32"/>
      <c r="AO497" s="11"/>
      <c r="AP497" s="10"/>
      <c r="AQ497" s="12"/>
      <c r="AR497" s="10"/>
      <c r="AS497" s="8"/>
    </row>
    <row r="498" spans="34:45" ht="14.25" customHeight="1" x14ac:dyDescent="0.25">
      <c r="AH498" s="5"/>
      <c r="AI498" s="9"/>
      <c r="AJ498" s="10"/>
      <c r="AK498" s="11"/>
      <c r="AL498" s="12"/>
      <c r="AM498" s="10"/>
      <c r="AN498" s="32"/>
      <c r="AO498" s="11"/>
      <c r="AP498" s="10"/>
      <c r="AQ498" s="12"/>
      <c r="AR498" s="10"/>
      <c r="AS498" s="8"/>
    </row>
    <row r="499" spans="34:45" ht="14.25" customHeight="1" x14ac:dyDescent="0.25">
      <c r="AH499" s="5"/>
      <c r="AI499" s="9"/>
      <c r="AJ499" s="10"/>
      <c r="AK499" s="11"/>
      <c r="AL499" s="12"/>
      <c r="AM499" s="10"/>
      <c r="AN499" s="32"/>
      <c r="AO499" s="11"/>
      <c r="AP499" s="10"/>
      <c r="AQ499" s="12"/>
      <c r="AR499" s="10"/>
      <c r="AS499" s="8"/>
    </row>
    <row r="500" spans="34:45" ht="14.25" customHeight="1" x14ac:dyDescent="0.25">
      <c r="AH500" s="5"/>
      <c r="AI500" s="9"/>
      <c r="AJ500" s="10"/>
      <c r="AK500" s="11"/>
      <c r="AL500" s="12"/>
      <c r="AM500" s="10"/>
      <c r="AN500" s="32"/>
      <c r="AO500" s="11"/>
      <c r="AP500" s="10"/>
      <c r="AQ500" s="12"/>
      <c r="AR500" s="10"/>
      <c r="AS500" s="8"/>
    </row>
    <row r="501" spans="34:45" ht="14.25" customHeight="1" x14ac:dyDescent="0.25">
      <c r="AH501" s="5"/>
      <c r="AI501" s="9"/>
      <c r="AJ501" s="10"/>
      <c r="AK501" s="11"/>
      <c r="AL501" s="12"/>
      <c r="AM501" s="10"/>
      <c r="AN501" s="32"/>
      <c r="AO501" s="11"/>
      <c r="AP501" s="10"/>
      <c r="AQ501" s="12"/>
      <c r="AR501" s="10"/>
      <c r="AS501" s="8"/>
    </row>
    <row r="502" spans="34:45" ht="14.25" customHeight="1" x14ac:dyDescent="0.25">
      <c r="AH502" s="5"/>
      <c r="AI502" s="9"/>
      <c r="AJ502" s="10"/>
      <c r="AK502" s="11"/>
      <c r="AL502" s="12"/>
      <c r="AM502" s="10"/>
      <c r="AN502" s="32"/>
      <c r="AO502" s="11"/>
      <c r="AP502" s="10"/>
      <c r="AQ502" s="12"/>
      <c r="AR502" s="10"/>
      <c r="AS502" s="8"/>
    </row>
    <row r="503" spans="34:45" ht="14.25" customHeight="1" x14ac:dyDescent="0.25">
      <c r="AH503" s="5"/>
      <c r="AI503" s="9"/>
      <c r="AJ503" s="10"/>
      <c r="AK503" s="11"/>
      <c r="AL503" s="12"/>
      <c r="AM503" s="10"/>
      <c r="AN503" s="32"/>
      <c r="AO503" s="11"/>
      <c r="AP503" s="10"/>
      <c r="AQ503" s="12"/>
      <c r="AR503" s="10"/>
      <c r="AS503" s="8"/>
    </row>
    <row r="504" spans="34:45" ht="14.25" customHeight="1" x14ac:dyDescent="0.25">
      <c r="AH504" s="5"/>
      <c r="AI504" s="9"/>
      <c r="AJ504" s="10"/>
      <c r="AK504" s="11"/>
      <c r="AL504" s="12"/>
      <c r="AM504" s="10"/>
      <c r="AN504" s="32"/>
      <c r="AO504" s="11"/>
      <c r="AP504" s="10"/>
      <c r="AQ504" s="12"/>
      <c r="AR504" s="10"/>
      <c r="AS504" s="8"/>
    </row>
    <row r="505" spans="34:45" ht="14.25" customHeight="1" x14ac:dyDescent="0.25">
      <c r="AH505" s="5"/>
      <c r="AI505" s="9"/>
      <c r="AJ505" s="10"/>
      <c r="AK505" s="11"/>
      <c r="AL505" s="12"/>
      <c r="AM505" s="10"/>
      <c r="AN505" s="32"/>
      <c r="AO505" s="11"/>
      <c r="AP505" s="10"/>
      <c r="AQ505" s="12"/>
      <c r="AR505" s="10"/>
      <c r="AS505" s="8"/>
    </row>
    <row r="506" spans="34:45" ht="14.25" customHeight="1" x14ac:dyDescent="0.25">
      <c r="AH506" s="5"/>
      <c r="AI506" s="9"/>
      <c r="AJ506" s="10"/>
      <c r="AK506" s="11"/>
      <c r="AL506" s="12"/>
      <c r="AM506" s="10"/>
      <c r="AN506" s="32"/>
      <c r="AO506" s="11"/>
      <c r="AP506" s="10"/>
      <c r="AQ506" s="12"/>
      <c r="AR506" s="10"/>
      <c r="AS506" s="8"/>
    </row>
    <row r="507" spans="34:45" ht="14.25" customHeight="1" x14ac:dyDescent="0.25">
      <c r="AH507" s="5"/>
      <c r="AI507" s="9"/>
      <c r="AJ507" s="10"/>
      <c r="AK507" s="11"/>
      <c r="AL507" s="12"/>
      <c r="AM507" s="10"/>
      <c r="AN507" s="32"/>
      <c r="AO507" s="11"/>
      <c r="AP507" s="10"/>
      <c r="AQ507" s="12"/>
      <c r="AR507" s="10"/>
      <c r="AS507" s="8"/>
    </row>
    <row r="508" spans="34:45" ht="14.25" customHeight="1" x14ac:dyDescent="0.25">
      <c r="AH508" s="5"/>
      <c r="AI508" s="9"/>
      <c r="AJ508" s="10"/>
      <c r="AK508" s="11"/>
      <c r="AL508" s="12"/>
      <c r="AM508" s="10"/>
      <c r="AN508" s="32"/>
      <c r="AO508" s="11"/>
      <c r="AP508" s="10"/>
      <c r="AQ508" s="12"/>
      <c r="AR508" s="10"/>
      <c r="AS508" s="8"/>
    </row>
    <row r="509" spans="34:45" ht="14.25" customHeight="1" x14ac:dyDescent="0.25">
      <c r="AH509" s="5"/>
      <c r="AI509" s="9"/>
      <c r="AJ509" s="10"/>
      <c r="AK509" s="11"/>
      <c r="AL509" s="12"/>
      <c r="AM509" s="10"/>
      <c r="AN509" s="32"/>
      <c r="AO509" s="11"/>
      <c r="AP509" s="10"/>
      <c r="AQ509" s="12"/>
      <c r="AR509" s="10"/>
      <c r="AS509" s="8"/>
    </row>
    <row r="510" spans="34:45" ht="14.25" customHeight="1" x14ac:dyDescent="0.25">
      <c r="AH510" s="5"/>
      <c r="AI510" s="9"/>
      <c r="AJ510" s="10"/>
      <c r="AK510" s="11"/>
      <c r="AL510" s="12"/>
      <c r="AM510" s="10"/>
      <c r="AN510" s="32"/>
      <c r="AO510" s="11"/>
      <c r="AP510" s="10"/>
      <c r="AQ510" s="12"/>
      <c r="AR510" s="10"/>
      <c r="AS510" s="8"/>
    </row>
    <row r="511" spans="34:45" ht="14.25" customHeight="1" x14ac:dyDescent="0.25">
      <c r="AH511" s="5"/>
      <c r="AI511" s="9"/>
      <c r="AJ511" s="10"/>
      <c r="AK511" s="11"/>
      <c r="AL511" s="12"/>
      <c r="AM511" s="10"/>
      <c r="AN511" s="32"/>
      <c r="AO511" s="11"/>
      <c r="AP511" s="10"/>
      <c r="AQ511" s="12"/>
      <c r="AR511" s="10"/>
      <c r="AS511" s="8"/>
    </row>
    <row r="512" spans="34:45" ht="14.25" customHeight="1" x14ac:dyDescent="0.25">
      <c r="AH512" s="5"/>
      <c r="AI512" s="9"/>
      <c r="AJ512" s="10"/>
      <c r="AK512" s="11"/>
      <c r="AL512" s="12"/>
      <c r="AM512" s="10"/>
      <c r="AN512" s="32"/>
      <c r="AO512" s="11"/>
      <c r="AP512" s="10"/>
      <c r="AQ512" s="12"/>
      <c r="AR512" s="10"/>
      <c r="AS512" s="8"/>
    </row>
    <row r="513" spans="34:45" ht="14.25" customHeight="1" x14ac:dyDescent="0.25">
      <c r="AH513" s="5"/>
      <c r="AI513" s="9"/>
      <c r="AJ513" s="10"/>
      <c r="AK513" s="11"/>
      <c r="AL513" s="12"/>
      <c r="AM513" s="10"/>
      <c r="AN513" s="32"/>
      <c r="AO513" s="11"/>
      <c r="AP513" s="10"/>
      <c r="AQ513" s="12"/>
      <c r="AR513" s="10"/>
      <c r="AS513" s="8"/>
    </row>
    <row r="514" spans="34:45" ht="14.25" customHeight="1" x14ac:dyDescent="0.25">
      <c r="AH514" s="5"/>
      <c r="AI514" s="9"/>
      <c r="AJ514" s="10"/>
      <c r="AK514" s="11"/>
      <c r="AL514" s="12"/>
      <c r="AM514" s="10"/>
      <c r="AN514" s="32"/>
      <c r="AO514" s="11"/>
      <c r="AP514" s="10"/>
      <c r="AQ514" s="12"/>
      <c r="AR514" s="10"/>
      <c r="AS514" s="8"/>
    </row>
    <row r="515" spans="34:45" ht="14.25" customHeight="1" x14ac:dyDescent="0.25">
      <c r="AH515" s="5"/>
      <c r="AI515" s="9"/>
      <c r="AJ515" s="10"/>
      <c r="AK515" s="11"/>
      <c r="AL515" s="12"/>
      <c r="AM515" s="10"/>
      <c r="AN515" s="32"/>
      <c r="AO515" s="11"/>
      <c r="AP515" s="10"/>
      <c r="AQ515" s="12"/>
      <c r="AR515" s="10"/>
      <c r="AS515" s="8"/>
    </row>
    <row r="516" spans="34:45" ht="14.25" customHeight="1" x14ac:dyDescent="0.25">
      <c r="AH516" s="5"/>
      <c r="AI516" s="9"/>
      <c r="AJ516" s="10"/>
      <c r="AK516" s="11"/>
      <c r="AL516" s="12"/>
      <c r="AM516" s="10"/>
      <c r="AN516" s="32"/>
      <c r="AO516" s="11"/>
      <c r="AP516" s="10"/>
      <c r="AQ516" s="12"/>
      <c r="AR516" s="10"/>
      <c r="AS516" s="8"/>
    </row>
    <row r="517" spans="34:45" ht="14.25" customHeight="1" x14ac:dyDescent="0.25">
      <c r="AH517" s="5"/>
      <c r="AI517" s="9"/>
      <c r="AJ517" s="10"/>
      <c r="AK517" s="11"/>
      <c r="AL517" s="12"/>
      <c r="AM517" s="10"/>
      <c r="AN517" s="32"/>
      <c r="AO517" s="11"/>
      <c r="AP517" s="10"/>
      <c r="AQ517" s="12"/>
      <c r="AR517" s="10"/>
      <c r="AS517" s="8"/>
    </row>
    <row r="518" spans="34:45" ht="14.25" customHeight="1" x14ac:dyDescent="0.25">
      <c r="AH518" s="5"/>
      <c r="AI518" s="9"/>
      <c r="AJ518" s="10"/>
      <c r="AK518" s="11"/>
      <c r="AL518" s="12"/>
      <c r="AM518" s="10"/>
      <c r="AN518" s="32"/>
      <c r="AO518" s="11"/>
      <c r="AP518" s="10"/>
      <c r="AQ518" s="12"/>
      <c r="AR518" s="10"/>
      <c r="AS518" s="8"/>
    </row>
    <row r="519" spans="34:45" ht="14.25" customHeight="1" x14ac:dyDescent="0.25">
      <c r="AH519" s="5"/>
      <c r="AI519" s="9"/>
      <c r="AJ519" s="10"/>
      <c r="AK519" s="11"/>
      <c r="AL519" s="12"/>
      <c r="AM519" s="10"/>
      <c r="AN519" s="32"/>
      <c r="AO519" s="11"/>
      <c r="AP519" s="10"/>
      <c r="AQ519" s="12"/>
      <c r="AR519" s="10"/>
      <c r="AS519" s="8"/>
    </row>
    <row r="520" spans="34:45" ht="14.25" customHeight="1" x14ac:dyDescent="0.25">
      <c r="AH520" s="5"/>
      <c r="AI520" s="9"/>
      <c r="AJ520" s="10"/>
      <c r="AK520" s="11"/>
      <c r="AL520" s="12"/>
      <c r="AM520" s="10"/>
      <c r="AN520" s="32"/>
      <c r="AO520" s="11"/>
      <c r="AP520" s="10"/>
      <c r="AQ520" s="12"/>
      <c r="AR520" s="10"/>
      <c r="AS520" s="8"/>
    </row>
    <row r="521" spans="34:45" ht="14.25" customHeight="1" x14ac:dyDescent="0.25">
      <c r="AH521" s="5"/>
      <c r="AI521" s="9"/>
      <c r="AJ521" s="10"/>
      <c r="AK521" s="11"/>
      <c r="AL521" s="12"/>
      <c r="AM521" s="10"/>
      <c r="AN521" s="32"/>
      <c r="AO521" s="11"/>
      <c r="AP521" s="10"/>
      <c r="AQ521" s="12"/>
      <c r="AR521" s="10"/>
      <c r="AS521" s="8"/>
    </row>
    <row r="522" spans="34:45" ht="14.25" customHeight="1" x14ac:dyDescent="0.25">
      <c r="AH522" s="5"/>
      <c r="AI522" s="9"/>
      <c r="AJ522" s="10"/>
      <c r="AK522" s="11"/>
      <c r="AL522" s="12"/>
      <c r="AM522" s="10"/>
      <c r="AN522" s="32"/>
      <c r="AO522" s="11"/>
      <c r="AP522" s="10"/>
      <c r="AQ522" s="12"/>
      <c r="AR522" s="10"/>
      <c r="AS522" s="8"/>
    </row>
    <row r="523" spans="34:45" ht="14.25" customHeight="1" x14ac:dyDescent="0.25">
      <c r="AH523" s="5"/>
      <c r="AI523" s="9"/>
      <c r="AJ523" s="10"/>
      <c r="AK523" s="11"/>
      <c r="AL523" s="12"/>
      <c r="AM523" s="10"/>
      <c r="AN523" s="32"/>
      <c r="AO523" s="11"/>
      <c r="AP523" s="10"/>
      <c r="AQ523" s="12"/>
      <c r="AR523" s="10"/>
      <c r="AS523" s="8"/>
    </row>
    <row r="524" spans="34:45" ht="14.25" customHeight="1" x14ac:dyDescent="0.25">
      <c r="AH524" s="5"/>
      <c r="AI524" s="9"/>
      <c r="AJ524" s="10"/>
      <c r="AK524" s="11"/>
      <c r="AL524" s="12"/>
      <c r="AM524" s="10"/>
      <c r="AN524" s="32"/>
      <c r="AO524" s="11"/>
      <c r="AP524" s="10"/>
      <c r="AQ524" s="12"/>
      <c r="AR524" s="10"/>
      <c r="AS524" s="8"/>
    </row>
    <row r="525" spans="34:45" ht="14.25" customHeight="1" x14ac:dyDescent="0.25">
      <c r="AH525" s="5"/>
      <c r="AI525" s="9"/>
      <c r="AJ525" s="10"/>
      <c r="AK525" s="11"/>
      <c r="AL525" s="12"/>
      <c r="AM525" s="10"/>
      <c r="AN525" s="32"/>
      <c r="AO525" s="11"/>
      <c r="AP525" s="10"/>
      <c r="AQ525" s="12"/>
      <c r="AR525" s="10"/>
      <c r="AS525" s="8"/>
    </row>
    <row r="526" spans="34:45" ht="14.25" customHeight="1" x14ac:dyDescent="0.25">
      <c r="AH526" s="5"/>
      <c r="AI526" s="9"/>
      <c r="AJ526" s="10"/>
      <c r="AK526" s="11"/>
      <c r="AL526" s="12"/>
      <c r="AM526" s="10"/>
      <c r="AN526" s="32"/>
      <c r="AO526" s="11"/>
      <c r="AP526" s="10"/>
      <c r="AQ526" s="12"/>
      <c r="AR526" s="10"/>
      <c r="AS526" s="8"/>
    </row>
    <row r="527" spans="34:45" ht="14.25" customHeight="1" x14ac:dyDescent="0.25">
      <c r="AH527" s="5"/>
      <c r="AI527" s="9"/>
      <c r="AJ527" s="10"/>
      <c r="AK527" s="11"/>
      <c r="AL527" s="12"/>
      <c r="AM527" s="10"/>
      <c r="AN527" s="32"/>
      <c r="AO527" s="11"/>
      <c r="AP527" s="10"/>
      <c r="AQ527" s="12"/>
      <c r="AR527" s="10"/>
      <c r="AS527" s="8"/>
    </row>
    <row r="528" spans="34:45" ht="14.25" customHeight="1" x14ac:dyDescent="0.25">
      <c r="AH528" s="5"/>
      <c r="AI528" s="9"/>
      <c r="AJ528" s="10"/>
      <c r="AK528" s="11"/>
      <c r="AL528" s="12"/>
      <c r="AM528" s="10"/>
      <c r="AN528" s="32"/>
      <c r="AO528" s="11"/>
      <c r="AP528" s="10"/>
      <c r="AQ528" s="12"/>
      <c r="AR528" s="10"/>
      <c r="AS528" s="8"/>
    </row>
    <row r="529" spans="34:45" ht="14.25" customHeight="1" x14ac:dyDescent="0.25">
      <c r="AH529" s="5"/>
      <c r="AI529" s="9"/>
      <c r="AJ529" s="10"/>
      <c r="AK529" s="11"/>
      <c r="AL529" s="12"/>
      <c r="AM529" s="10"/>
      <c r="AN529" s="32"/>
      <c r="AO529" s="11"/>
      <c r="AP529" s="10"/>
      <c r="AQ529" s="12"/>
      <c r="AR529" s="10"/>
      <c r="AS529" s="8"/>
    </row>
    <row r="530" spans="34:45" ht="14.25" customHeight="1" x14ac:dyDescent="0.25">
      <c r="AH530" s="5"/>
      <c r="AI530" s="9"/>
      <c r="AJ530" s="10"/>
      <c r="AK530" s="11"/>
      <c r="AL530" s="12"/>
      <c r="AM530" s="10"/>
      <c r="AN530" s="32"/>
      <c r="AO530" s="11"/>
      <c r="AP530" s="10"/>
      <c r="AQ530" s="12"/>
      <c r="AR530" s="10"/>
      <c r="AS530" s="8"/>
    </row>
    <row r="531" spans="34:45" ht="14.25" customHeight="1" x14ac:dyDescent="0.25">
      <c r="AH531" s="5"/>
      <c r="AI531" s="9"/>
      <c r="AJ531" s="10"/>
      <c r="AK531" s="11"/>
      <c r="AL531" s="12"/>
      <c r="AM531" s="10"/>
      <c r="AN531" s="32"/>
      <c r="AO531" s="11"/>
      <c r="AP531" s="10"/>
      <c r="AQ531" s="12"/>
      <c r="AR531" s="10"/>
      <c r="AS531" s="8"/>
    </row>
    <row r="532" spans="34:45" ht="14.25" customHeight="1" x14ac:dyDescent="0.25">
      <c r="AH532" s="5"/>
      <c r="AI532" s="9"/>
      <c r="AJ532" s="10"/>
      <c r="AK532" s="11"/>
      <c r="AL532" s="12"/>
      <c r="AM532" s="10"/>
      <c r="AN532" s="32"/>
      <c r="AO532" s="11"/>
      <c r="AP532" s="10"/>
      <c r="AQ532" s="12"/>
      <c r="AR532" s="10"/>
      <c r="AS532" s="8"/>
    </row>
    <row r="533" spans="34:45" ht="14.25" customHeight="1" x14ac:dyDescent="0.25">
      <c r="AH533" s="5"/>
      <c r="AI533" s="9"/>
      <c r="AJ533" s="10"/>
      <c r="AK533" s="11"/>
      <c r="AL533" s="12"/>
      <c r="AM533" s="10"/>
      <c r="AN533" s="32"/>
      <c r="AO533" s="11"/>
      <c r="AP533" s="10"/>
      <c r="AQ533" s="12"/>
      <c r="AR533" s="10"/>
      <c r="AS533" s="8"/>
    </row>
    <row r="534" spans="34:45" ht="14.25" customHeight="1" x14ac:dyDescent="0.25">
      <c r="AH534" s="5"/>
      <c r="AI534" s="9"/>
      <c r="AJ534" s="10"/>
      <c r="AK534" s="11"/>
      <c r="AL534" s="12"/>
      <c r="AM534" s="10"/>
      <c r="AN534" s="32"/>
      <c r="AO534" s="11"/>
      <c r="AP534" s="10"/>
      <c r="AQ534" s="12"/>
      <c r="AR534" s="10"/>
      <c r="AS534" s="8"/>
    </row>
    <row r="535" spans="34:45" ht="14.25" customHeight="1" x14ac:dyDescent="0.25">
      <c r="AH535" s="5"/>
      <c r="AI535" s="9"/>
      <c r="AJ535" s="10"/>
      <c r="AK535" s="11"/>
      <c r="AL535" s="12"/>
      <c r="AM535" s="10"/>
      <c r="AN535" s="32"/>
      <c r="AO535" s="11"/>
      <c r="AP535" s="10"/>
      <c r="AQ535" s="12"/>
      <c r="AR535" s="10"/>
      <c r="AS535" s="8"/>
    </row>
    <row r="536" spans="34:45" ht="14.25" customHeight="1" x14ac:dyDescent="0.25">
      <c r="AH536" s="5"/>
      <c r="AI536" s="9"/>
      <c r="AJ536" s="10"/>
      <c r="AK536" s="11"/>
      <c r="AL536" s="12"/>
      <c r="AM536" s="10"/>
      <c r="AN536" s="32"/>
      <c r="AO536" s="11"/>
      <c r="AP536" s="10"/>
      <c r="AQ536" s="12"/>
      <c r="AR536" s="10"/>
      <c r="AS536" s="8"/>
    </row>
    <row r="537" spans="34:45" ht="14.25" customHeight="1" x14ac:dyDescent="0.25">
      <c r="AH537" s="5"/>
      <c r="AI537" s="9"/>
      <c r="AJ537" s="10"/>
      <c r="AK537" s="11"/>
      <c r="AL537" s="12"/>
      <c r="AM537" s="10"/>
      <c r="AN537" s="32"/>
      <c r="AO537" s="11"/>
      <c r="AP537" s="10"/>
      <c r="AQ537" s="12"/>
      <c r="AR537" s="10"/>
      <c r="AS537" s="8"/>
    </row>
    <row r="538" spans="34:45" ht="14.25" customHeight="1" x14ac:dyDescent="0.25">
      <c r="AH538" s="5"/>
      <c r="AI538" s="9"/>
      <c r="AJ538" s="10"/>
      <c r="AK538" s="11"/>
      <c r="AL538" s="12"/>
      <c r="AM538" s="10"/>
      <c r="AN538" s="32"/>
      <c r="AO538" s="11"/>
      <c r="AP538" s="10"/>
      <c r="AQ538" s="12"/>
      <c r="AR538" s="10"/>
      <c r="AS538" s="8"/>
    </row>
    <row r="539" spans="34:45" ht="14.25" customHeight="1" x14ac:dyDescent="0.25">
      <c r="AH539" s="5"/>
      <c r="AI539" s="9"/>
      <c r="AJ539" s="10"/>
      <c r="AK539" s="11"/>
      <c r="AL539" s="12"/>
      <c r="AM539" s="10"/>
      <c r="AN539" s="32"/>
      <c r="AO539" s="11"/>
      <c r="AP539" s="10"/>
      <c r="AQ539" s="12"/>
      <c r="AR539" s="10"/>
      <c r="AS539" s="8"/>
    </row>
    <row r="540" spans="34:45" ht="14.25" customHeight="1" x14ac:dyDescent="0.25">
      <c r="AH540" s="5"/>
      <c r="AI540" s="9"/>
      <c r="AJ540" s="10"/>
      <c r="AK540" s="11"/>
      <c r="AL540" s="12"/>
      <c r="AM540" s="10"/>
      <c r="AN540" s="32"/>
      <c r="AO540" s="11"/>
      <c r="AP540" s="10"/>
      <c r="AQ540" s="12"/>
      <c r="AR540" s="10"/>
      <c r="AS540" s="8"/>
    </row>
    <row r="541" spans="34:45" ht="14.25" customHeight="1" x14ac:dyDescent="0.25">
      <c r="AH541" s="5"/>
      <c r="AI541" s="9"/>
      <c r="AJ541" s="10"/>
      <c r="AK541" s="11"/>
      <c r="AL541" s="12"/>
      <c r="AM541" s="10"/>
      <c r="AN541" s="32"/>
      <c r="AO541" s="11"/>
      <c r="AP541" s="10"/>
      <c r="AQ541" s="12"/>
      <c r="AR541" s="10"/>
      <c r="AS541" s="8"/>
    </row>
    <row r="542" spans="34:45" ht="14.25" customHeight="1" x14ac:dyDescent="0.25">
      <c r="AH542" s="5"/>
      <c r="AI542" s="9"/>
      <c r="AJ542" s="10"/>
      <c r="AK542" s="11"/>
      <c r="AL542" s="12"/>
      <c r="AM542" s="10"/>
      <c r="AN542" s="32"/>
      <c r="AO542" s="11"/>
      <c r="AP542" s="10"/>
      <c r="AQ542" s="12"/>
      <c r="AR542" s="10"/>
      <c r="AS542" s="8"/>
    </row>
    <row r="543" spans="34:45" ht="14.25" customHeight="1" x14ac:dyDescent="0.25">
      <c r="AH543" s="5"/>
      <c r="AI543" s="9"/>
      <c r="AJ543" s="10"/>
      <c r="AK543" s="11"/>
      <c r="AL543" s="12"/>
      <c r="AM543" s="10"/>
      <c r="AN543" s="32"/>
      <c r="AO543" s="11"/>
      <c r="AP543" s="10"/>
      <c r="AQ543" s="12"/>
      <c r="AR543" s="10"/>
      <c r="AS543" s="8"/>
    </row>
    <row r="544" spans="34:45" ht="14.25" customHeight="1" x14ac:dyDescent="0.25">
      <c r="AH544" s="5"/>
      <c r="AI544" s="9"/>
      <c r="AJ544" s="10"/>
      <c r="AK544" s="11"/>
      <c r="AL544" s="12"/>
      <c r="AM544" s="10"/>
      <c r="AN544" s="32"/>
      <c r="AO544" s="11"/>
      <c r="AP544" s="10"/>
      <c r="AQ544" s="12"/>
      <c r="AR544" s="10"/>
      <c r="AS544" s="8"/>
    </row>
    <row r="545" spans="34:45" ht="14.25" customHeight="1" x14ac:dyDescent="0.25">
      <c r="AH545" s="5"/>
      <c r="AI545" s="9"/>
      <c r="AJ545" s="10"/>
      <c r="AK545" s="11"/>
      <c r="AL545" s="12"/>
      <c r="AM545" s="10"/>
      <c r="AN545" s="32"/>
      <c r="AO545" s="11"/>
      <c r="AP545" s="10"/>
      <c r="AQ545" s="12"/>
      <c r="AR545" s="10"/>
      <c r="AS545" s="8"/>
    </row>
    <row r="546" spans="34:45" ht="14.25" customHeight="1" x14ac:dyDescent="0.25">
      <c r="AH546" s="5"/>
      <c r="AI546" s="9"/>
      <c r="AJ546" s="10"/>
      <c r="AK546" s="11"/>
      <c r="AL546" s="12"/>
      <c r="AM546" s="10"/>
      <c r="AN546" s="32"/>
      <c r="AO546" s="11"/>
      <c r="AP546" s="10"/>
      <c r="AQ546" s="12"/>
      <c r="AR546" s="10"/>
      <c r="AS546" s="8"/>
    </row>
    <row r="547" spans="34:45" ht="14.25" customHeight="1" x14ac:dyDescent="0.25">
      <c r="AH547" s="5"/>
      <c r="AI547" s="9"/>
      <c r="AJ547" s="10"/>
      <c r="AK547" s="11"/>
      <c r="AL547" s="12"/>
      <c r="AM547" s="10"/>
      <c r="AN547" s="32"/>
      <c r="AO547" s="11"/>
      <c r="AP547" s="10"/>
      <c r="AQ547" s="12"/>
      <c r="AR547" s="10"/>
      <c r="AS547" s="8"/>
    </row>
    <row r="548" spans="34:45" ht="14.25" customHeight="1" x14ac:dyDescent="0.25">
      <c r="AH548" s="5"/>
      <c r="AI548" s="9"/>
      <c r="AJ548" s="10"/>
      <c r="AK548" s="11"/>
      <c r="AL548" s="12"/>
      <c r="AM548" s="10"/>
      <c r="AN548" s="32"/>
      <c r="AO548" s="11"/>
      <c r="AP548" s="10"/>
      <c r="AQ548" s="12"/>
      <c r="AR548" s="10"/>
      <c r="AS548" s="8"/>
    </row>
    <row r="549" spans="34:45" ht="14.25" customHeight="1" x14ac:dyDescent="0.25">
      <c r="AH549" s="5"/>
      <c r="AI549" s="9"/>
      <c r="AJ549" s="10"/>
      <c r="AK549" s="11"/>
      <c r="AL549" s="12"/>
      <c r="AM549" s="10"/>
      <c r="AN549" s="32"/>
      <c r="AO549" s="11"/>
      <c r="AP549" s="10"/>
      <c r="AQ549" s="12"/>
      <c r="AR549" s="10"/>
      <c r="AS549" s="8"/>
    </row>
    <row r="550" spans="34:45" ht="14.25" customHeight="1" x14ac:dyDescent="0.25">
      <c r="AH550" s="5"/>
      <c r="AI550" s="9"/>
      <c r="AJ550" s="10"/>
      <c r="AK550" s="11"/>
      <c r="AL550" s="12"/>
      <c r="AM550" s="10"/>
      <c r="AN550" s="32"/>
      <c r="AO550" s="11"/>
      <c r="AP550" s="10"/>
      <c r="AQ550" s="12"/>
      <c r="AR550" s="10"/>
      <c r="AS550" s="8"/>
    </row>
    <row r="551" spans="34:45" ht="14.25" customHeight="1" x14ac:dyDescent="0.25">
      <c r="AH551" s="5"/>
      <c r="AI551" s="9"/>
      <c r="AJ551" s="10"/>
      <c r="AK551" s="11"/>
      <c r="AL551" s="12"/>
      <c r="AM551" s="10"/>
      <c r="AN551" s="32"/>
      <c r="AO551" s="11"/>
      <c r="AP551" s="10"/>
      <c r="AQ551" s="12"/>
      <c r="AR551" s="10"/>
      <c r="AS551" s="8"/>
    </row>
    <row r="552" spans="34:45" ht="14.25" customHeight="1" x14ac:dyDescent="0.25">
      <c r="AH552" s="5"/>
      <c r="AI552" s="9"/>
      <c r="AJ552" s="10"/>
      <c r="AK552" s="11"/>
      <c r="AL552" s="12"/>
      <c r="AM552" s="10"/>
      <c r="AN552" s="32"/>
      <c r="AO552" s="11"/>
      <c r="AP552" s="10"/>
      <c r="AQ552" s="12"/>
      <c r="AR552" s="10"/>
      <c r="AS552" s="8"/>
    </row>
    <row r="553" spans="34:45" ht="14.25" customHeight="1" x14ac:dyDescent="0.25">
      <c r="AH553" s="5"/>
      <c r="AI553" s="9"/>
      <c r="AJ553" s="10"/>
      <c r="AK553" s="11"/>
      <c r="AL553" s="12"/>
      <c r="AM553" s="10"/>
      <c r="AN553" s="32"/>
      <c r="AO553" s="11"/>
      <c r="AP553" s="10"/>
      <c r="AQ553" s="12"/>
      <c r="AR553" s="10"/>
      <c r="AS553" s="8"/>
    </row>
    <row r="554" spans="34:45" ht="14.25" customHeight="1" x14ac:dyDescent="0.25">
      <c r="AH554" s="5"/>
      <c r="AI554" s="9"/>
      <c r="AJ554" s="10"/>
      <c r="AK554" s="11"/>
      <c r="AL554" s="12"/>
      <c r="AM554" s="10"/>
      <c r="AN554" s="32"/>
      <c r="AO554" s="11"/>
      <c r="AP554" s="10"/>
      <c r="AQ554" s="12"/>
      <c r="AR554" s="10"/>
      <c r="AS554" s="8"/>
    </row>
    <row r="555" spans="34:45" ht="14.25" customHeight="1" x14ac:dyDescent="0.25">
      <c r="AH555" s="5"/>
      <c r="AI555" s="9"/>
      <c r="AJ555" s="10"/>
      <c r="AK555" s="11"/>
      <c r="AL555" s="12"/>
      <c r="AM555" s="10"/>
      <c r="AN555" s="32"/>
      <c r="AO555" s="11"/>
      <c r="AP555" s="10"/>
      <c r="AQ555" s="12"/>
      <c r="AR555" s="10"/>
      <c r="AS555" s="8"/>
    </row>
    <row r="556" spans="34:45" ht="14.25" customHeight="1" x14ac:dyDescent="0.25">
      <c r="AH556" s="5"/>
      <c r="AI556" s="9"/>
      <c r="AJ556" s="10"/>
      <c r="AK556" s="11"/>
      <c r="AL556" s="12"/>
      <c r="AM556" s="10"/>
      <c r="AN556" s="32"/>
      <c r="AO556" s="11"/>
      <c r="AP556" s="10"/>
      <c r="AQ556" s="12"/>
      <c r="AR556" s="10"/>
      <c r="AS556" s="8"/>
    </row>
    <row r="557" spans="34:45" ht="14.25" customHeight="1" x14ac:dyDescent="0.25">
      <c r="AH557" s="5"/>
      <c r="AI557" s="9"/>
      <c r="AJ557" s="10"/>
      <c r="AK557" s="11"/>
      <c r="AL557" s="12"/>
      <c r="AM557" s="10"/>
      <c r="AN557" s="32"/>
      <c r="AO557" s="11"/>
      <c r="AP557" s="10"/>
      <c r="AQ557" s="12"/>
      <c r="AR557" s="10"/>
      <c r="AS557" s="8"/>
    </row>
    <row r="558" spans="34:45" ht="14.25" customHeight="1" x14ac:dyDescent="0.25">
      <c r="AH558" s="5"/>
      <c r="AI558" s="9"/>
      <c r="AJ558" s="10"/>
      <c r="AK558" s="11"/>
      <c r="AL558" s="12"/>
      <c r="AM558" s="10"/>
      <c r="AN558" s="32"/>
      <c r="AO558" s="11"/>
      <c r="AP558" s="10"/>
      <c r="AQ558" s="12"/>
      <c r="AR558" s="10"/>
      <c r="AS558" s="8"/>
    </row>
    <row r="559" spans="34:45" ht="14.25" customHeight="1" x14ac:dyDescent="0.25">
      <c r="AH559" s="5"/>
      <c r="AI559" s="9"/>
      <c r="AJ559" s="10"/>
      <c r="AK559" s="11"/>
      <c r="AL559" s="12"/>
      <c r="AM559" s="10"/>
      <c r="AN559" s="32"/>
      <c r="AO559" s="11"/>
      <c r="AP559" s="10"/>
      <c r="AQ559" s="12"/>
      <c r="AR559" s="10"/>
      <c r="AS559" s="8"/>
    </row>
    <row r="560" spans="34:45" ht="14.25" customHeight="1" x14ac:dyDescent="0.25">
      <c r="AH560" s="5"/>
      <c r="AI560" s="9"/>
      <c r="AJ560" s="10"/>
      <c r="AK560" s="11"/>
      <c r="AL560" s="12"/>
      <c r="AM560" s="10"/>
      <c r="AN560" s="32"/>
      <c r="AO560" s="11"/>
      <c r="AP560" s="10"/>
      <c r="AQ560" s="12"/>
      <c r="AR560" s="10"/>
      <c r="AS560" s="8"/>
    </row>
    <row r="561" spans="34:45" ht="14.25" customHeight="1" x14ac:dyDescent="0.25">
      <c r="AH561" s="5"/>
      <c r="AI561" s="9"/>
      <c r="AJ561" s="10"/>
      <c r="AK561" s="11"/>
      <c r="AL561" s="12"/>
      <c r="AM561" s="10"/>
      <c r="AN561" s="32"/>
      <c r="AO561" s="11"/>
      <c r="AP561" s="10"/>
      <c r="AQ561" s="12"/>
      <c r="AR561" s="10"/>
      <c r="AS561" s="8"/>
    </row>
    <row r="562" spans="34:45" ht="14.25" customHeight="1" x14ac:dyDescent="0.25">
      <c r="AH562" s="5"/>
      <c r="AI562" s="9"/>
      <c r="AJ562" s="10"/>
      <c r="AK562" s="11"/>
      <c r="AL562" s="12"/>
      <c r="AM562" s="10"/>
      <c r="AN562" s="32"/>
      <c r="AO562" s="11"/>
      <c r="AP562" s="10"/>
      <c r="AQ562" s="12"/>
      <c r="AR562" s="10"/>
      <c r="AS562" s="8"/>
    </row>
    <row r="563" spans="34:45" ht="14.25" customHeight="1" x14ac:dyDescent="0.25">
      <c r="AH563" s="5"/>
      <c r="AI563" s="9"/>
      <c r="AJ563" s="10"/>
      <c r="AK563" s="11"/>
      <c r="AL563" s="12"/>
      <c r="AM563" s="10"/>
      <c r="AN563" s="32"/>
      <c r="AO563" s="11"/>
      <c r="AP563" s="10"/>
      <c r="AQ563" s="12"/>
      <c r="AR563" s="10"/>
      <c r="AS563" s="8"/>
    </row>
    <row r="564" spans="34:45" ht="14.25" customHeight="1" x14ac:dyDescent="0.25">
      <c r="AH564" s="5"/>
      <c r="AI564" s="9"/>
      <c r="AJ564" s="10"/>
      <c r="AK564" s="11"/>
      <c r="AL564" s="12"/>
      <c r="AM564" s="10"/>
      <c r="AN564" s="32"/>
      <c r="AO564" s="11"/>
      <c r="AP564" s="10"/>
      <c r="AQ564" s="12"/>
      <c r="AR564" s="10"/>
      <c r="AS564" s="8"/>
    </row>
    <row r="565" spans="34:45" ht="14.25" customHeight="1" x14ac:dyDescent="0.25">
      <c r="AH565" s="5"/>
      <c r="AI565" s="9"/>
      <c r="AJ565" s="10"/>
      <c r="AK565" s="11"/>
      <c r="AL565" s="12"/>
      <c r="AM565" s="10"/>
      <c r="AN565" s="32"/>
      <c r="AO565" s="11"/>
      <c r="AP565" s="10"/>
      <c r="AQ565" s="12"/>
      <c r="AR565" s="10"/>
      <c r="AS565" s="8"/>
    </row>
    <row r="566" spans="34:45" ht="14.25" customHeight="1" x14ac:dyDescent="0.25">
      <c r="AH566" s="5"/>
      <c r="AI566" s="9"/>
      <c r="AJ566" s="10"/>
      <c r="AK566" s="11"/>
      <c r="AL566" s="12"/>
      <c r="AM566" s="10"/>
      <c r="AN566" s="32"/>
      <c r="AO566" s="11"/>
      <c r="AP566" s="10"/>
      <c r="AQ566" s="12"/>
      <c r="AR566" s="10"/>
      <c r="AS566" s="8"/>
    </row>
    <row r="567" spans="34:45" ht="14.25" customHeight="1" x14ac:dyDescent="0.25">
      <c r="AH567" s="5"/>
      <c r="AI567" s="9"/>
      <c r="AJ567" s="10"/>
      <c r="AK567" s="11"/>
      <c r="AL567" s="12"/>
      <c r="AM567" s="10"/>
      <c r="AN567" s="32"/>
      <c r="AO567" s="11"/>
      <c r="AP567" s="10"/>
      <c r="AQ567" s="12"/>
      <c r="AR567" s="10"/>
      <c r="AS567" s="8"/>
    </row>
    <row r="568" spans="34:45" ht="14.25" customHeight="1" x14ac:dyDescent="0.25">
      <c r="AH568" s="5"/>
      <c r="AI568" s="9"/>
      <c r="AJ568" s="10"/>
      <c r="AK568" s="11"/>
      <c r="AL568" s="12"/>
      <c r="AM568" s="10"/>
      <c r="AN568" s="32"/>
      <c r="AO568" s="11"/>
      <c r="AP568" s="10"/>
      <c r="AQ568" s="12"/>
      <c r="AR568" s="10"/>
      <c r="AS568" s="8"/>
    </row>
    <row r="569" spans="34:45" ht="14.25" customHeight="1" x14ac:dyDescent="0.25">
      <c r="AH569" s="5"/>
      <c r="AI569" s="9"/>
      <c r="AJ569" s="10"/>
      <c r="AK569" s="11"/>
      <c r="AL569" s="12"/>
      <c r="AM569" s="10"/>
      <c r="AN569" s="32"/>
      <c r="AO569" s="11"/>
      <c r="AP569" s="10"/>
      <c r="AQ569" s="12"/>
      <c r="AR569" s="10"/>
      <c r="AS569" s="8"/>
    </row>
    <row r="570" spans="34:45" ht="14.25" customHeight="1" x14ac:dyDescent="0.25">
      <c r="AH570" s="5"/>
      <c r="AI570" s="9"/>
      <c r="AJ570" s="10"/>
      <c r="AK570" s="11"/>
      <c r="AL570" s="12"/>
      <c r="AM570" s="10"/>
      <c r="AN570" s="32"/>
      <c r="AO570" s="11"/>
      <c r="AP570" s="10"/>
      <c r="AQ570" s="12"/>
      <c r="AR570" s="10"/>
      <c r="AS570" s="8"/>
    </row>
    <row r="571" spans="34:45" ht="14.25" customHeight="1" x14ac:dyDescent="0.25">
      <c r="AH571" s="5"/>
      <c r="AI571" s="9"/>
      <c r="AJ571" s="10"/>
      <c r="AK571" s="11"/>
      <c r="AL571" s="12"/>
      <c r="AM571" s="10"/>
      <c r="AN571" s="32"/>
      <c r="AO571" s="11"/>
      <c r="AP571" s="10"/>
      <c r="AQ571" s="12"/>
      <c r="AR571" s="10"/>
      <c r="AS571" s="8"/>
    </row>
    <row r="572" spans="34:45" ht="14.25" customHeight="1" x14ac:dyDescent="0.25">
      <c r="AH572" s="5"/>
      <c r="AI572" s="9"/>
      <c r="AJ572" s="10"/>
      <c r="AK572" s="11"/>
      <c r="AL572" s="12"/>
      <c r="AM572" s="10"/>
      <c r="AN572" s="32"/>
      <c r="AO572" s="11"/>
      <c r="AP572" s="10"/>
      <c r="AQ572" s="12"/>
      <c r="AR572" s="10"/>
      <c r="AS572" s="8"/>
    </row>
    <row r="573" spans="34:45" ht="14.25" customHeight="1" x14ac:dyDescent="0.25">
      <c r="AH573" s="5"/>
      <c r="AI573" s="9"/>
      <c r="AJ573" s="10"/>
      <c r="AK573" s="11"/>
      <c r="AL573" s="12"/>
      <c r="AM573" s="10"/>
      <c r="AN573" s="32"/>
      <c r="AO573" s="11"/>
      <c r="AP573" s="10"/>
      <c r="AQ573" s="12"/>
      <c r="AR573" s="10"/>
      <c r="AS573" s="8"/>
    </row>
    <row r="574" spans="34:45" ht="14.25" customHeight="1" x14ac:dyDescent="0.25">
      <c r="AH574" s="5"/>
      <c r="AI574" s="9"/>
      <c r="AJ574" s="10"/>
      <c r="AK574" s="11"/>
      <c r="AL574" s="12"/>
      <c r="AM574" s="10"/>
      <c r="AN574" s="32"/>
      <c r="AO574" s="11"/>
      <c r="AP574" s="10"/>
      <c r="AQ574" s="12"/>
      <c r="AR574" s="10"/>
      <c r="AS574" s="8"/>
    </row>
    <row r="575" spans="34:45" ht="14.25" customHeight="1" x14ac:dyDescent="0.25">
      <c r="AH575" s="5"/>
      <c r="AI575" s="9"/>
      <c r="AJ575" s="10"/>
      <c r="AK575" s="11"/>
      <c r="AL575" s="12"/>
      <c r="AM575" s="10"/>
      <c r="AN575" s="32"/>
      <c r="AO575" s="11"/>
      <c r="AP575" s="10"/>
      <c r="AQ575" s="12"/>
      <c r="AR575" s="10"/>
      <c r="AS575" s="8"/>
    </row>
    <row r="576" spans="34:45" ht="14.25" customHeight="1" x14ac:dyDescent="0.25">
      <c r="AH576" s="5"/>
      <c r="AI576" s="9"/>
      <c r="AJ576" s="10"/>
      <c r="AK576" s="11"/>
      <c r="AL576" s="12"/>
      <c r="AM576" s="10"/>
      <c r="AN576" s="32"/>
      <c r="AO576" s="11"/>
      <c r="AP576" s="10"/>
      <c r="AQ576" s="12"/>
      <c r="AR576" s="10"/>
      <c r="AS576" s="8"/>
    </row>
    <row r="577" spans="34:45" ht="14.25" customHeight="1" x14ac:dyDescent="0.25">
      <c r="AH577" s="5"/>
      <c r="AI577" s="9"/>
      <c r="AJ577" s="10"/>
      <c r="AK577" s="11"/>
      <c r="AL577" s="12"/>
      <c r="AM577" s="10"/>
      <c r="AN577" s="32"/>
      <c r="AO577" s="11"/>
      <c r="AP577" s="10"/>
      <c r="AQ577" s="12"/>
      <c r="AR577" s="10"/>
      <c r="AS577" s="8"/>
    </row>
    <row r="578" spans="34:45" ht="14.25" customHeight="1" x14ac:dyDescent="0.25">
      <c r="AH578" s="5"/>
      <c r="AI578" s="9"/>
      <c r="AJ578" s="10"/>
      <c r="AK578" s="11"/>
      <c r="AL578" s="12"/>
      <c r="AM578" s="10"/>
      <c r="AN578" s="32"/>
      <c r="AO578" s="11"/>
      <c r="AP578" s="10"/>
      <c r="AQ578" s="12"/>
      <c r="AR578" s="10"/>
      <c r="AS578" s="8"/>
    </row>
    <row r="579" spans="34:45" ht="14.25" customHeight="1" x14ac:dyDescent="0.25">
      <c r="AH579" s="5"/>
      <c r="AI579" s="9"/>
      <c r="AJ579" s="10"/>
      <c r="AK579" s="11"/>
      <c r="AL579" s="12"/>
      <c r="AM579" s="10"/>
      <c r="AN579" s="32"/>
      <c r="AO579" s="11"/>
      <c r="AP579" s="10"/>
      <c r="AQ579" s="12"/>
      <c r="AR579" s="10"/>
      <c r="AS579" s="8"/>
    </row>
    <row r="580" spans="34:45" ht="14.25" customHeight="1" x14ac:dyDescent="0.25">
      <c r="AH580" s="5"/>
      <c r="AI580" s="9"/>
      <c r="AJ580" s="10"/>
      <c r="AK580" s="11"/>
      <c r="AL580" s="12"/>
      <c r="AM580" s="10"/>
      <c r="AN580" s="32"/>
      <c r="AO580" s="11"/>
      <c r="AP580" s="10"/>
      <c r="AQ580" s="12"/>
      <c r="AR580" s="10"/>
      <c r="AS580" s="8"/>
    </row>
    <row r="581" spans="34:45" ht="14.25" customHeight="1" x14ac:dyDescent="0.25">
      <c r="AH581" s="5"/>
      <c r="AI581" s="9"/>
      <c r="AJ581" s="10"/>
      <c r="AK581" s="11"/>
      <c r="AL581" s="12"/>
      <c r="AM581" s="10"/>
      <c r="AN581" s="32"/>
      <c r="AO581" s="11"/>
      <c r="AP581" s="10"/>
      <c r="AQ581" s="12"/>
      <c r="AR581" s="10"/>
      <c r="AS581" s="8"/>
    </row>
    <row r="582" spans="34:45" ht="14.25" customHeight="1" x14ac:dyDescent="0.25">
      <c r="AH582" s="5"/>
      <c r="AI582" s="9"/>
      <c r="AJ582" s="10"/>
      <c r="AK582" s="11"/>
      <c r="AL582" s="12"/>
      <c r="AM582" s="10"/>
      <c r="AN582" s="32"/>
      <c r="AO582" s="11"/>
      <c r="AP582" s="10"/>
      <c r="AQ582" s="12"/>
      <c r="AR582" s="10"/>
      <c r="AS582" s="8"/>
    </row>
    <row r="583" spans="34:45" ht="14.25" customHeight="1" x14ac:dyDescent="0.25">
      <c r="AH583" s="5"/>
      <c r="AI583" s="9"/>
      <c r="AJ583" s="10"/>
      <c r="AK583" s="11"/>
      <c r="AL583" s="12"/>
      <c r="AM583" s="10"/>
      <c r="AN583" s="32"/>
      <c r="AO583" s="11"/>
      <c r="AP583" s="10"/>
      <c r="AQ583" s="12"/>
      <c r="AR583" s="10"/>
      <c r="AS583" s="8"/>
    </row>
    <row r="584" spans="34:45" ht="14.25" customHeight="1" x14ac:dyDescent="0.25">
      <c r="AH584" s="5"/>
      <c r="AI584" s="9"/>
      <c r="AJ584" s="10"/>
      <c r="AK584" s="11"/>
      <c r="AL584" s="12"/>
      <c r="AM584" s="10"/>
      <c r="AN584" s="32"/>
      <c r="AO584" s="11"/>
      <c r="AP584" s="10"/>
      <c r="AQ584" s="12"/>
      <c r="AR584" s="10"/>
      <c r="AS584" s="8"/>
    </row>
    <row r="585" spans="34:45" ht="14.25" customHeight="1" x14ac:dyDescent="0.25">
      <c r="AH585" s="5"/>
      <c r="AI585" s="9"/>
      <c r="AJ585" s="10"/>
      <c r="AK585" s="11"/>
      <c r="AL585" s="12"/>
      <c r="AM585" s="10"/>
      <c r="AN585" s="32"/>
      <c r="AO585" s="11"/>
      <c r="AP585" s="10"/>
      <c r="AQ585" s="12"/>
      <c r="AR585" s="10"/>
      <c r="AS585" s="8"/>
    </row>
    <row r="586" spans="34:45" ht="14.25" customHeight="1" x14ac:dyDescent="0.25">
      <c r="AH586" s="5"/>
      <c r="AI586" s="9"/>
      <c r="AJ586" s="10"/>
      <c r="AK586" s="11"/>
      <c r="AL586" s="12"/>
      <c r="AM586" s="10"/>
      <c r="AN586" s="32"/>
      <c r="AO586" s="11"/>
      <c r="AP586" s="10"/>
      <c r="AQ586" s="12"/>
      <c r="AR586" s="10"/>
      <c r="AS586" s="8"/>
    </row>
    <row r="587" spans="34:45" ht="14.25" customHeight="1" x14ac:dyDescent="0.25">
      <c r="AH587" s="5"/>
      <c r="AI587" s="9"/>
      <c r="AJ587" s="10"/>
      <c r="AK587" s="11"/>
      <c r="AL587" s="12"/>
      <c r="AM587" s="10"/>
      <c r="AN587" s="32"/>
      <c r="AO587" s="11"/>
      <c r="AP587" s="10"/>
      <c r="AQ587" s="12"/>
      <c r="AR587" s="10"/>
      <c r="AS587" s="8"/>
    </row>
    <row r="588" spans="34:45" ht="14.25" customHeight="1" x14ac:dyDescent="0.25">
      <c r="AH588" s="5"/>
      <c r="AI588" s="9"/>
      <c r="AJ588" s="10"/>
      <c r="AK588" s="11"/>
      <c r="AL588" s="12"/>
      <c r="AM588" s="10"/>
      <c r="AN588" s="32"/>
      <c r="AO588" s="11"/>
      <c r="AP588" s="10"/>
      <c r="AQ588" s="12"/>
      <c r="AR588" s="10"/>
      <c r="AS588" s="8"/>
    </row>
    <row r="589" spans="34:45" ht="14.25" customHeight="1" x14ac:dyDescent="0.25">
      <c r="AH589" s="5"/>
      <c r="AI589" s="9"/>
      <c r="AJ589" s="10"/>
      <c r="AK589" s="11"/>
      <c r="AL589" s="12"/>
      <c r="AM589" s="10"/>
      <c r="AN589" s="32"/>
      <c r="AO589" s="11"/>
      <c r="AP589" s="10"/>
      <c r="AQ589" s="12"/>
      <c r="AR589" s="10"/>
      <c r="AS589" s="8"/>
    </row>
    <row r="590" spans="34:45" ht="14.25" customHeight="1" x14ac:dyDescent="0.25">
      <c r="AH590" s="5"/>
      <c r="AI590" s="9"/>
      <c r="AJ590" s="10"/>
      <c r="AK590" s="11"/>
      <c r="AL590" s="12"/>
      <c r="AM590" s="10"/>
      <c r="AN590" s="32"/>
      <c r="AO590" s="11"/>
      <c r="AP590" s="10"/>
      <c r="AQ590" s="12"/>
      <c r="AR590" s="10"/>
      <c r="AS590" s="8"/>
    </row>
    <row r="591" spans="34:45" ht="14.25" customHeight="1" x14ac:dyDescent="0.25">
      <c r="AH591" s="5"/>
      <c r="AI591" s="9"/>
      <c r="AJ591" s="10"/>
      <c r="AK591" s="11"/>
      <c r="AL591" s="12"/>
      <c r="AM591" s="10"/>
      <c r="AN591" s="32"/>
      <c r="AO591" s="11"/>
      <c r="AP591" s="10"/>
      <c r="AQ591" s="12"/>
      <c r="AR591" s="10"/>
      <c r="AS591" s="8"/>
    </row>
    <row r="592" spans="34:45" ht="14.25" customHeight="1" x14ac:dyDescent="0.25">
      <c r="AH592" s="5"/>
      <c r="AI592" s="9"/>
      <c r="AJ592" s="10"/>
      <c r="AK592" s="11"/>
      <c r="AL592" s="12"/>
      <c r="AM592" s="10"/>
      <c r="AN592" s="32"/>
      <c r="AO592" s="11"/>
      <c r="AP592" s="10"/>
      <c r="AQ592" s="12"/>
      <c r="AR592" s="10"/>
      <c r="AS592" s="8"/>
    </row>
    <row r="593" spans="34:45" ht="14.25" customHeight="1" x14ac:dyDescent="0.25">
      <c r="AH593" s="5"/>
      <c r="AI593" s="9"/>
      <c r="AJ593" s="10"/>
      <c r="AK593" s="11"/>
      <c r="AL593" s="12"/>
      <c r="AM593" s="10"/>
      <c r="AN593" s="32"/>
      <c r="AO593" s="11"/>
      <c r="AP593" s="10"/>
      <c r="AQ593" s="12"/>
      <c r="AR593" s="10"/>
      <c r="AS593" s="8"/>
    </row>
    <row r="594" spans="34:45" ht="14.25" customHeight="1" x14ac:dyDescent="0.25">
      <c r="AH594" s="5"/>
      <c r="AI594" s="9"/>
      <c r="AJ594" s="10"/>
      <c r="AK594" s="11"/>
      <c r="AL594" s="12"/>
      <c r="AM594" s="10"/>
      <c r="AN594" s="32"/>
      <c r="AO594" s="11"/>
      <c r="AP594" s="10"/>
      <c r="AQ594" s="12"/>
      <c r="AR594" s="10"/>
      <c r="AS594" s="8"/>
    </row>
    <row r="595" spans="34:45" ht="14.25" customHeight="1" x14ac:dyDescent="0.25">
      <c r="AH595" s="5"/>
      <c r="AI595" s="9"/>
      <c r="AJ595" s="10"/>
      <c r="AK595" s="11"/>
      <c r="AL595" s="12"/>
      <c r="AM595" s="10"/>
      <c r="AN595" s="32"/>
      <c r="AO595" s="11"/>
      <c r="AP595" s="10"/>
      <c r="AQ595" s="12"/>
      <c r="AR595" s="10"/>
      <c r="AS595" s="8"/>
    </row>
    <row r="596" spans="34:45" ht="14.25" customHeight="1" x14ac:dyDescent="0.25">
      <c r="AH596" s="5"/>
      <c r="AI596" s="9"/>
      <c r="AJ596" s="10"/>
      <c r="AK596" s="11"/>
      <c r="AL596" s="12"/>
      <c r="AM596" s="10"/>
      <c r="AN596" s="32"/>
      <c r="AO596" s="11"/>
      <c r="AP596" s="10"/>
      <c r="AQ596" s="12"/>
      <c r="AR596" s="10"/>
      <c r="AS596" s="8"/>
    </row>
    <row r="597" spans="34:45" ht="14.25" customHeight="1" x14ac:dyDescent="0.25">
      <c r="AH597" s="5"/>
      <c r="AI597" s="9"/>
      <c r="AJ597" s="10"/>
      <c r="AK597" s="11"/>
      <c r="AL597" s="12"/>
      <c r="AM597" s="10"/>
      <c r="AN597" s="32"/>
      <c r="AO597" s="11"/>
      <c r="AP597" s="10"/>
      <c r="AQ597" s="12"/>
      <c r="AR597" s="10"/>
      <c r="AS597" s="8"/>
    </row>
    <row r="598" spans="34:45" ht="14.25" customHeight="1" x14ac:dyDescent="0.25">
      <c r="AH598" s="5"/>
      <c r="AI598" s="9"/>
      <c r="AJ598" s="10"/>
      <c r="AK598" s="11"/>
      <c r="AL598" s="12"/>
      <c r="AM598" s="10"/>
      <c r="AN598" s="32"/>
      <c r="AO598" s="11"/>
      <c r="AP598" s="10"/>
      <c r="AQ598" s="12"/>
      <c r="AR598" s="10"/>
      <c r="AS598" s="8"/>
    </row>
    <row r="599" spans="34:45" ht="14.25" customHeight="1" x14ac:dyDescent="0.25">
      <c r="AH599" s="5"/>
      <c r="AI599" s="9"/>
      <c r="AJ599" s="10"/>
      <c r="AK599" s="11"/>
      <c r="AL599" s="12"/>
      <c r="AM599" s="10"/>
      <c r="AN599" s="32"/>
      <c r="AO599" s="11"/>
      <c r="AP599" s="10"/>
      <c r="AQ599" s="12"/>
      <c r="AR599" s="10"/>
      <c r="AS599" s="8"/>
    </row>
    <row r="600" spans="34:45" ht="14.25" customHeight="1" x14ac:dyDescent="0.25">
      <c r="AH600" s="5"/>
      <c r="AI600" s="9"/>
      <c r="AJ600" s="10"/>
      <c r="AK600" s="11"/>
      <c r="AL600" s="12"/>
      <c r="AM600" s="10"/>
      <c r="AN600" s="32"/>
      <c r="AO600" s="11"/>
      <c r="AP600" s="10"/>
      <c r="AQ600" s="12"/>
      <c r="AR600" s="10"/>
      <c r="AS600" s="8"/>
    </row>
    <row r="601" spans="34:45" ht="14.25" customHeight="1" x14ac:dyDescent="0.25">
      <c r="AH601" s="5"/>
      <c r="AI601" s="9"/>
      <c r="AJ601" s="10"/>
      <c r="AK601" s="11"/>
      <c r="AL601" s="12"/>
      <c r="AM601" s="10"/>
      <c r="AN601" s="32"/>
      <c r="AO601" s="11"/>
      <c r="AP601" s="10"/>
      <c r="AQ601" s="12"/>
      <c r="AR601" s="10"/>
      <c r="AS601" s="8"/>
    </row>
    <row r="602" spans="34:45" ht="14.25" customHeight="1" x14ac:dyDescent="0.25">
      <c r="AH602" s="5"/>
      <c r="AI602" s="9"/>
      <c r="AJ602" s="10"/>
      <c r="AK602" s="11"/>
      <c r="AL602" s="12"/>
      <c r="AM602" s="10"/>
      <c r="AN602" s="32"/>
      <c r="AO602" s="11"/>
      <c r="AP602" s="10"/>
      <c r="AQ602" s="12"/>
      <c r="AR602" s="10"/>
      <c r="AS602" s="8"/>
    </row>
    <row r="603" spans="34:45" ht="14.25" customHeight="1" x14ac:dyDescent="0.25">
      <c r="AH603" s="5"/>
      <c r="AI603" s="9"/>
      <c r="AJ603" s="10"/>
      <c r="AK603" s="11"/>
      <c r="AL603" s="12"/>
      <c r="AM603" s="10"/>
      <c r="AN603" s="32"/>
      <c r="AO603" s="11"/>
      <c r="AP603" s="10"/>
      <c r="AQ603" s="12"/>
      <c r="AR603" s="10"/>
      <c r="AS603" s="8"/>
    </row>
    <row r="604" spans="34:45" ht="14.25" customHeight="1" x14ac:dyDescent="0.25">
      <c r="AH604" s="5"/>
      <c r="AI604" s="9"/>
      <c r="AJ604" s="10"/>
      <c r="AK604" s="11"/>
      <c r="AL604" s="12"/>
      <c r="AM604" s="10"/>
      <c r="AN604" s="32"/>
      <c r="AO604" s="11"/>
      <c r="AP604" s="10"/>
      <c r="AQ604" s="12"/>
      <c r="AR604" s="10"/>
      <c r="AS604" s="8"/>
    </row>
    <row r="605" spans="34:45" ht="14.25" customHeight="1" x14ac:dyDescent="0.25">
      <c r="AH605" s="5"/>
      <c r="AI605" s="9"/>
      <c r="AJ605" s="10"/>
      <c r="AK605" s="11"/>
      <c r="AL605" s="12"/>
      <c r="AM605" s="10"/>
      <c r="AN605" s="32"/>
      <c r="AO605" s="11"/>
      <c r="AP605" s="10"/>
      <c r="AQ605" s="12"/>
      <c r="AR605" s="10"/>
      <c r="AS605" s="8"/>
    </row>
    <row r="606" spans="34:45" ht="14.25" customHeight="1" x14ac:dyDescent="0.25">
      <c r="AH606" s="5"/>
      <c r="AI606" s="9"/>
      <c r="AJ606" s="10"/>
      <c r="AK606" s="11"/>
      <c r="AL606" s="12"/>
      <c r="AM606" s="10"/>
      <c r="AN606" s="32"/>
      <c r="AO606" s="11"/>
      <c r="AP606" s="10"/>
      <c r="AQ606" s="12"/>
      <c r="AR606" s="10"/>
      <c r="AS606" s="8"/>
    </row>
    <row r="607" spans="34:45" ht="14.25" customHeight="1" x14ac:dyDescent="0.25">
      <c r="AH607" s="5"/>
      <c r="AI607" s="9"/>
      <c r="AJ607" s="10"/>
      <c r="AK607" s="11"/>
      <c r="AL607" s="12"/>
      <c r="AM607" s="10"/>
      <c r="AN607" s="32"/>
      <c r="AO607" s="11"/>
      <c r="AP607" s="10"/>
      <c r="AQ607" s="12"/>
      <c r="AR607" s="10"/>
      <c r="AS607" s="8"/>
    </row>
    <row r="608" spans="34:45" ht="14.25" customHeight="1" x14ac:dyDescent="0.25">
      <c r="AH608" s="5"/>
      <c r="AI608" s="9"/>
      <c r="AJ608" s="10"/>
      <c r="AK608" s="11"/>
      <c r="AL608" s="12"/>
      <c r="AM608" s="10"/>
      <c r="AN608" s="32"/>
      <c r="AO608" s="11"/>
      <c r="AP608" s="10"/>
      <c r="AQ608" s="12"/>
      <c r="AR608" s="10"/>
      <c r="AS608" s="8"/>
    </row>
    <row r="609" spans="34:45" ht="14.25" customHeight="1" x14ac:dyDescent="0.25">
      <c r="AH609" s="5"/>
      <c r="AI609" s="9"/>
      <c r="AJ609" s="10"/>
      <c r="AK609" s="11"/>
      <c r="AL609" s="12"/>
      <c r="AM609" s="10"/>
      <c r="AN609" s="32"/>
      <c r="AO609" s="11"/>
      <c r="AP609" s="10"/>
      <c r="AQ609" s="12"/>
      <c r="AR609" s="10"/>
      <c r="AS609" s="8"/>
    </row>
    <row r="610" spans="34:45" ht="14.25" customHeight="1" x14ac:dyDescent="0.25">
      <c r="AH610" s="5"/>
      <c r="AI610" s="9"/>
      <c r="AJ610" s="10"/>
      <c r="AK610" s="11"/>
      <c r="AL610" s="12"/>
      <c r="AM610" s="10"/>
      <c r="AN610" s="32"/>
      <c r="AO610" s="11"/>
      <c r="AP610" s="10"/>
      <c r="AQ610" s="12"/>
      <c r="AR610" s="10"/>
      <c r="AS610" s="8"/>
    </row>
    <row r="611" spans="34:45" ht="14.25" customHeight="1" x14ac:dyDescent="0.25">
      <c r="AH611" s="5"/>
      <c r="AI611" s="9"/>
      <c r="AJ611" s="10"/>
      <c r="AK611" s="11"/>
      <c r="AL611" s="12"/>
      <c r="AM611" s="10"/>
      <c r="AN611" s="32"/>
      <c r="AO611" s="11"/>
      <c r="AP611" s="10"/>
      <c r="AQ611" s="12"/>
      <c r="AR611" s="10"/>
      <c r="AS611" s="8"/>
    </row>
    <row r="612" spans="34:45" ht="14.25" customHeight="1" x14ac:dyDescent="0.25">
      <c r="AH612" s="5"/>
      <c r="AI612" s="9"/>
      <c r="AJ612" s="10"/>
      <c r="AK612" s="11"/>
      <c r="AL612" s="12"/>
      <c r="AM612" s="10"/>
      <c r="AN612" s="32"/>
      <c r="AO612" s="11"/>
      <c r="AP612" s="10"/>
      <c r="AQ612" s="12"/>
      <c r="AR612" s="10"/>
      <c r="AS612" s="8"/>
    </row>
    <row r="613" spans="34:45" ht="14.25" customHeight="1" x14ac:dyDescent="0.25">
      <c r="AH613" s="5"/>
      <c r="AI613" s="9"/>
      <c r="AJ613" s="10"/>
      <c r="AK613" s="11"/>
      <c r="AL613" s="12"/>
      <c r="AM613" s="10"/>
      <c r="AN613" s="32"/>
      <c r="AO613" s="11"/>
      <c r="AP613" s="10"/>
      <c r="AQ613" s="12"/>
      <c r="AR613" s="10"/>
      <c r="AS613" s="8"/>
    </row>
    <row r="614" spans="34:45" ht="14.25" customHeight="1" x14ac:dyDescent="0.25">
      <c r="AH614" s="5"/>
      <c r="AI614" s="9"/>
      <c r="AJ614" s="10"/>
      <c r="AK614" s="11"/>
      <c r="AL614" s="12"/>
      <c r="AM614" s="10"/>
      <c r="AN614" s="32"/>
      <c r="AO614" s="11"/>
      <c r="AP614" s="10"/>
      <c r="AQ614" s="12"/>
      <c r="AR614" s="10"/>
      <c r="AS614" s="8"/>
    </row>
    <row r="615" spans="34:45" ht="14.25" customHeight="1" x14ac:dyDescent="0.25">
      <c r="AH615" s="5"/>
      <c r="AI615" s="9"/>
      <c r="AJ615" s="10"/>
      <c r="AK615" s="11"/>
      <c r="AL615" s="12"/>
      <c r="AM615" s="10"/>
      <c r="AN615" s="32"/>
      <c r="AO615" s="11"/>
      <c r="AP615" s="10"/>
      <c r="AQ615" s="12"/>
      <c r="AR615" s="10"/>
      <c r="AS615" s="8"/>
    </row>
    <row r="616" spans="34:45" ht="14.25" customHeight="1" x14ac:dyDescent="0.25">
      <c r="AH616" s="5"/>
      <c r="AI616" s="9"/>
      <c r="AJ616" s="10"/>
      <c r="AK616" s="11"/>
      <c r="AL616" s="12"/>
      <c r="AM616" s="10"/>
      <c r="AN616" s="32"/>
      <c r="AO616" s="11"/>
      <c r="AP616" s="10"/>
      <c r="AQ616" s="12"/>
      <c r="AR616" s="10"/>
      <c r="AS616" s="8"/>
    </row>
    <row r="617" spans="34:45" ht="14.25" customHeight="1" x14ac:dyDescent="0.25">
      <c r="AH617" s="5"/>
      <c r="AI617" s="9"/>
      <c r="AJ617" s="10"/>
      <c r="AK617" s="11"/>
      <c r="AL617" s="12"/>
      <c r="AM617" s="10"/>
      <c r="AN617" s="32"/>
      <c r="AO617" s="11"/>
      <c r="AP617" s="10"/>
      <c r="AQ617" s="12"/>
      <c r="AR617" s="10"/>
      <c r="AS617" s="8"/>
    </row>
    <row r="618" spans="34:45" ht="14.25" customHeight="1" x14ac:dyDescent="0.25">
      <c r="AH618" s="5"/>
      <c r="AI618" s="9"/>
      <c r="AJ618" s="10"/>
      <c r="AK618" s="11"/>
      <c r="AL618" s="12"/>
      <c r="AM618" s="10"/>
      <c r="AN618" s="32"/>
      <c r="AO618" s="11"/>
      <c r="AP618" s="10"/>
      <c r="AQ618" s="12"/>
      <c r="AR618" s="10"/>
      <c r="AS618" s="8"/>
    </row>
    <row r="619" spans="34:45" ht="14.25" customHeight="1" x14ac:dyDescent="0.25">
      <c r="AH619" s="5"/>
      <c r="AI619" s="9"/>
      <c r="AJ619" s="10"/>
      <c r="AK619" s="11"/>
      <c r="AL619" s="12"/>
      <c r="AM619" s="10"/>
      <c r="AN619" s="32"/>
      <c r="AO619" s="11"/>
      <c r="AP619" s="10"/>
      <c r="AQ619" s="12"/>
      <c r="AR619" s="10"/>
      <c r="AS619" s="8"/>
    </row>
    <row r="620" spans="34:45" ht="14.25" customHeight="1" x14ac:dyDescent="0.25">
      <c r="AH620" s="5"/>
      <c r="AI620" s="9"/>
      <c r="AJ620" s="10"/>
      <c r="AK620" s="11"/>
      <c r="AL620" s="12"/>
      <c r="AM620" s="10"/>
      <c r="AN620" s="32"/>
      <c r="AO620" s="11"/>
      <c r="AP620" s="10"/>
      <c r="AQ620" s="12"/>
      <c r="AR620" s="10"/>
      <c r="AS620" s="8"/>
    </row>
    <row r="621" spans="34:45" ht="14.25" customHeight="1" x14ac:dyDescent="0.25">
      <c r="AH621" s="5"/>
      <c r="AI621" s="9"/>
      <c r="AJ621" s="10"/>
      <c r="AK621" s="11"/>
      <c r="AL621" s="12"/>
      <c r="AM621" s="10"/>
      <c r="AN621" s="32"/>
      <c r="AO621" s="11"/>
      <c r="AP621" s="10"/>
      <c r="AQ621" s="12"/>
      <c r="AR621" s="10"/>
      <c r="AS621" s="8"/>
    </row>
    <row r="622" spans="34:45" ht="14.25" customHeight="1" x14ac:dyDescent="0.25">
      <c r="AH622" s="5"/>
      <c r="AI622" s="9"/>
      <c r="AJ622" s="10"/>
      <c r="AK622" s="11"/>
      <c r="AL622" s="12"/>
      <c r="AM622" s="10"/>
      <c r="AN622" s="32"/>
      <c r="AO622" s="11"/>
      <c r="AP622" s="10"/>
      <c r="AQ622" s="12"/>
      <c r="AR622" s="10"/>
      <c r="AS622" s="8"/>
    </row>
    <row r="623" spans="34:45" ht="14.25" customHeight="1" x14ac:dyDescent="0.25">
      <c r="AH623" s="5"/>
      <c r="AI623" s="9"/>
      <c r="AJ623" s="10"/>
      <c r="AK623" s="11"/>
      <c r="AL623" s="12"/>
      <c r="AM623" s="10"/>
      <c r="AN623" s="32"/>
      <c r="AO623" s="11"/>
      <c r="AP623" s="10"/>
      <c r="AQ623" s="12"/>
      <c r="AR623" s="10"/>
      <c r="AS623" s="8"/>
    </row>
    <row r="624" spans="34:45" ht="14.25" customHeight="1" x14ac:dyDescent="0.25">
      <c r="AH624" s="5"/>
      <c r="AI624" s="9"/>
      <c r="AJ624" s="10"/>
      <c r="AK624" s="11"/>
      <c r="AL624" s="12"/>
      <c r="AM624" s="10"/>
      <c r="AN624" s="32"/>
      <c r="AO624" s="11"/>
      <c r="AP624" s="10"/>
      <c r="AQ624" s="12"/>
      <c r="AR624" s="10"/>
      <c r="AS624" s="8"/>
    </row>
    <row r="625" spans="34:45" ht="14.25" customHeight="1" x14ac:dyDescent="0.25">
      <c r="AH625" s="5"/>
      <c r="AI625" s="9"/>
      <c r="AJ625" s="10"/>
      <c r="AK625" s="11"/>
      <c r="AL625" s="12"/>
      <c r="AM625" s="10"/>
      <c r="AN625" s="32"/>
      <c r="AO625" s="11"/>
      <c r="AP625" s="10"/>
      <c r="AQ625" s="12"/>
      <c r="AR625" s="10"/>
      <c r="AS625" s="8"/>
    </row>
    <row r="626" spans="34:45" ht="14.25" customHeight="1" x14ac:dyDescent="0.25">
      <c r="AH626" s="5"/>
      <c r="AI626" s="9"/>
      <c r="AJ626" s="10"/>
      <c r="AK626" s="11"/>
      <c r="AL626" s="12"/>
      <c r="AM626" s="10"/>
      <c r="AN626" s="32"/>
      <c r="AO626" s="11"/>
      <c r="AP626" s="10"/>
      <c r="AQ626" s="12"/>
      <c r="AR626" s="10"/>
      <c r="AS626" s="8"/>
    </row>
    <row r="627" spans="34:45" ht="14.25" customHeight="1" x14ac:dyDescent="0.25">
      <c r="AH627" s="5"/>
      <c r="AI627" s="9"/>
      <c r="AJ627" s="10"/>
      <c r="AK627" s="11"/>
      <c r="AL627" s="12"/>
      <c r="AM627" s="10"/>
      <c r="AN627" s="32"/>
      <c r="AO627" s="11"/>
      <c r="AP627" s="10"/>
      <c r="AQ627" s="12"/>
      <c r="AR627" s="10"/>
      <c r="AS627" s="8"/>
    </row>
    <row r="628" spans="34:45" ht="14.25" customHeight="1" x14ac:dyDescent="0.25">
      <c r="AH628" s="5"/>
      <c r="AI628" s="9"/>
      <c r="AJ628" s="10"/>
      <c r="AK628" s="11"/>
      <c r="AL628" s="12"/>
      <c r="AM628" s="10"/>
      <c r="AN628" s="32"/>
      <c r="AO628" s="11"/>
      <c r="AP628" s="10"/>
      <c r="AQ628" s="12"/>
      <c r="AR628" s="10"/>
      <c r="AS628" s="8"/>
    </row>
    <row r="629" spans="34:45" ht="14.25" customHeight="1" x14ac:dyDescent="0.25">
      <c r="AH629" s="5"/>
      <c r="AI629" s="9"/>
      <c r="AJ629" s="10"/>
      <c r="AK629" s="11"/>
      <c r="AL629" s="12"/>
      <c r="AM629" s="10"/>
      <c r="AN629" s="32"/>
      <c r="AO629" s="11"/>
      <c r="AP629" s="10"/>
      <c r="AQ629" s="12"/>
      <c r="AR629" s="10"/>
      <c r="AS629" s="8"/>
    </row>
    <row r="630" spans="34:45" ht="14.25" customHeight="1" x14ac:dyDescent="0.25">
      <c r="AH630" s="5"/>
      <c r="AI630" s="9"/>
      <c r="AJ630" s="10"/>
      <c r="AK630" s="11"/>
      <c r="AL630" s="12"/>
      <c r="AM630" s="10"/>
      <c r="AN630" s="32"/>
      <c r="AO630" s="11"/>
      <c r="AP630" s="10"/>
      <c r="AQ630" s="12"/>
      <c r="AR630" s="10"/>
      <c r="AS630" s="8"/>
    </row>
    <row r="631" spans="34:45" ht="14.25" customHeight="1" x14ac:dyDescent="0.25">
      <c r="AH631" s="5"/>
      <c r="AI631" s="9"/>
      <c r="AJ631" s="10"/>
      <c r="AK631" s="11"/>
      <c r="AL631" s="12"/>
      <c r="AM631" s="10"/>
      <c r="AN631" s="32"/>
      <c r="AO631" s="11"/>
      <c r="AP631" s="10"/>
      <c r="AQ631" s="12"/>
      <c r="AR631" s="10"/>
      <c r="AS631" s="8"/>
    </row>
    <row r="632" spans="34:45" ht="14.25" customHeight="1" x14ac:dyDescent="0.25">
      <c r="AH632" s="5"/>
      <c r="AI632" s="9"/>
      <c r="AJ632" s="10"/>
      <c r="AK632" s="11"/>
      <c r="AL632" s="12"/>
      <c r="AM632" s="10"/>
      <c r="AN632" s="32"/>
      <c r="AO632" s="11"/>
      <c r="AP632" s="10"/>
      <c r="AQ632" s="12"/>
      <c r="AR632" s="10"/>
      <c r="AS632" s="8"/>
    </row>
    <row r="633" spans="34:45" ht="14.25" customHeight="1" x14ac:dyDescent="0.25">
      <c r="AH633" s="5"/>
      <c r="AI633" s="9"/>
      <c r="AJ633" s="10"/>
      <c r="AK633" s="11"/>
      <c r="AL633" s="12"/>
      <c r="AM633" s="10"/>
      <c r="AN633" s="32"/>
      <c r="AO633" s="11"/>
      <c r="AP633" s="10"/>
      <c r="AQ633" s="12"/>
      <c r="AR633" s="10"/>
      <c r="AS633" s="8"/>
    </row>
    <row r="634" spans="34:45" ht="14.25" customHeight="1" x14ac:dyDescent="0.25">
      <c r="AH634" s="5"/>
      <c r="AI634" s="9"/>
      <c r="AJ634" s="10"/>
      <c r="AK634" s="11"/>
      <c r="AL634" s="12"/>
      <c r="AM634" s="10"/>
      <c r="AN634" s="32"/>
      <c r="AO634" s="11"/>
      <c r="AP634" s="10"/>
      <c r="AQ634" s="12"/>
      <c r="AR634" s="10"/>
      <c r="AS634" s="8"/>
    </row>
    <row r="635" spans="34:45" ht="14.25" customHeight="1" x14ac:dyDescent="0.25">
      <c r="AH635" s="5"/>
      <c r="AI635" s="9"/>
      <c r="AJ635" s="10"/>
      <c r="AK635" s="11"/>
      <c r="AL635" s="12"/>
      <c r="AM635" s="10"/>
      <c r="AN635" s="32"/>
      <c r="AO635" s="11"/>
      <c r="AP635" s="10"/>
      <c r="AQ635" s="12"/>
      <c r="AR635" s="10"/>
      <c r="AS635" s="8"/>
    </row>
    <row r="636" spans="34:45" ht="14.25" customHeight="1" x14ac:dyDescent="0.25">
      <c r="AH636" s="5"/>
      <c r="AI636" s="9"/>
      <c r="AJ636" s="10"/>
      <c r="AK636" s="11"/>
      <c r="AL636" s="12"/>
      <c r="AM636" s="10"/>
      <c r="AN636" s="32"/>
      <c r="AO636" s="11"/>
      <c r="AP636" s="10"/>
      <c r="AQ636" s="12"/>
      <c r="AR636" s="10"/>
      <c r="AS636" s="8"/>
    </row>
    <row r="637" spans="34:45" ht="14.25" customHeight="1" x14ac:dyDescent="0.25">
      <c r="AH637" s="5"/>
      <c r="AI637" s="9"/>
      <c r="AJ637" s="10"/>
      <c r="AK637" s="11"/>
      <c r="AL637" s="12"/>
      <c r="AM637" s="10"/>
      <c r="AN637" s="32"/>
      <c r="AO637" s="11"/>
      <c r="AP637" s="10"/>
      <c r="AQ637" s="12"/>
      <c r="AR637" s="10"/>
      <c r="AS637" s="8"/>
    </row>
    <row r="638" spans="34:45" ht="14.25" customHeight="1" x14ac:dyDescent="0.25">
      <c r="AH638" s="5"/>
      <c r="AI638" s="9"/>
      <c r="AJ638" s="10"/>
      <c r="AK638" s="11"/>
      <c r="AL638" s="12"/>
      <c r="AM638" s="10"/>
      <c r="AN638" s="32"/>
      <c r="AO638" s="11"/>
      <c r="AP638" s="10"/>
      <c r="AQ638" s="12"/>
      <c r="AR638" s="10"/>
      <c r="AS638" s="8"/>
    </row>
    <row r="639" spans="34:45" ht="14.25" customHeight="1" x14ac:dyDescent="0.25">
      <c r="AH639" s="5"/>
      <c r="AI639" s="9"/>
      <c r="AJ639" s="10"/>
      <c r="AK639" s="11"/>
      <c r="AL639" s="12"/>
      <c r="AM639" s="10"/>
      <c r="AN639" s="32"/>
      <c r="AO639" s="11"/>
      <c r="AP639" s="10"/>
      <c r="AQ639" s="12"/>
      <c r="AR639" s="10"/>
      <c r="AS639" s="8"/>
    </row>
    <row r="640" spans="34:45" ht="14.25" customHeight="1" x14ac:dyDescent="0.25">
      <c r="AH640" s="5"/>
      <c r="AI640" s="9"/>
      <c r="AJ640" s="10"/>
      <c r="AK640" s="11"/>
      <c r="AL640" s="12"/>
      <c r="AM640" s="10"/>
      <c r="AN640" s="32"/>
      <c r="AO640" s="11"/>
      <c r="AP640" s="10"/>
      <c r="AQ640" s="12"/>
      <c r="AR640" s="10"/>
      <c r="AS640" s="8"/>
    </row>
    <row r="641" spans="34:45" ht="14.25" customHeight="1" x14ac:dyDescent="0.25">
      <c r="AH641" s="5"/>
      <c r="AI641" s="9"/>
      <c r="AJ641" s="10"/>
      <c r="AK641" s="11"/>
      <c r="AL641" s="12"/>
      <c r="AM641" s="10"/>
      <c r="AN641" s="32"/>
      <c r="AO641" s="11"/>
      <c r="AP641" s="10"/>
      <c r="AQ641" s="12"/>
      <c r="AR641" s="10"/>
      <c r="AS641" s="8"/>
    </row>
    <row r="642" spans="34:45" ht="14.25" customHeight="1" x14ac:dyDescent="0.25">
      <c r="AH642" s="5"/>
      <c r="AI642" s="9"/>
      <c r="AJ642" s="10"/>
      <c r="AK642" s="11"/>
      <c r="AL642" s="12"/>
      <c r="AM642" s="10"/>
      <c r="AN642" s="32"/>
      <c r="AO642" s="11"/>
      <c r="AP642" s="10"/>
      <c r="AQ642" s="12"/>
      <c r="AR642" s="10"/>
      <c r="AS642" s="8"/>
    </row>
    <row r="643" spans="34:45" ht="14.25" customHeight="1" x14ac:dyDescent="0.25">
      <c r="AH643" s="5"/>
      <c r="AI643" s="9"/>
      <c r="AJ643" s="10"/>
      <c r="AK643" s="11"/>
      <c r="AL643" s="12"/>
      <c r="AM643" s="10"/>
      <c r="AN643" s="32"/>
      <c r="AO643" s="11"/>
      <c r="AP643" s="10"/>
      <c r="AQ643" s="12"/>
      <c r="AR643" s="10"/>
      <c r="AS643" s="8"/>
    </row>
    <row r="644" spans="34:45" ht="14.25" customHeight="1" x14ac:dyDescent="0.25">
      <c r="AH644" s="5"/>
      <c r="AI644" s="9"/>
      <c r="AJ644" s="10"/>
      <c r="AK644" s="11"/>
      <c r="AL644" s="12"/>
      <c r="AM644" s="10"/>
      <c r="AN644" s="32"/>
      <c r="AO644" s="11"/>
      <c r="AP644" s="10"/>
      <c r="AQ644" s="12"/>
      <c r="AR644" s="10"/>
      <c r="AS644" s="8"/>
    </row>
    <row r="645" spans="34:45" ht="14.25" customHeight="1" x14ac:dyDescent="0.25">
      <c r="AH645" s="5"/>
      <c r="AI645" s="9"/>
      <c r="AJ645" s="10"/>
      <c r="AK645" s="11"/>
      <c r="AL645" s="12"/>
      <c r="AM645" s="10"/>
      <c r="AN645" s="32"/>
      <c r="AO645" s="11"/>
      <c r="AP645" s="10"/>
      <c r="AQ645" s="12"/>
      <c r="AR645" s="10"/>
      <c r="AS645" s="8"/>
    </row>
    <row r="646" spans="34:45" ht="14.25" customHeight="1" x14ac:dyDescent="0.25">
      <c r="AH646" s="5"/>
      <c r="AI646" s="9"/>
      <c r="AJ646" s="10"/>
      <c r="AK646" s="11"/>
      <c r="AL646" s="12"/>
      <c r="AM646" s="10"/>
      <c r="AN646" s="32"/>
      <c r="AO646" s="11"/>
      <c r="AP646" s="10"/>
      <c r="AQ646" s="12"/>
      <c r="AR646" s="10"/>
      <c r="AS646" s="8"/>
    </row>
    <row r="647" spans="34:45" ht="14.25" customHeight="1" x14ac:dyDescent="0.25">
      <c r="AH647" s="5"/>
      <c r="AI647" s="9"/>
      <c r="AJ647" s="10"/>
      <c r="AK647" s="11"/>
      <c r="AL647" s="12"/>
      <c r="AM647" s="10"/>
      <c r="AN647" s="32"/>
      <c r="AO647" s="11"/>
      <c r="AP647" s="10"/>
      <c r="AQ647" s="12"/>
      <c r="AR647" s="10"/>
      <c r="AS647" s="8"/>
    </row>
    <row r="648" spans="34:45" ht="14.25" customHeight="1" x14ac:dyDescent="0.25">
      <c r="AH648" s="5"/>
      <c r="AI648" s="9"/>
      <c r="AJ648" s="10"/>
      <c r="AK648" s="11"/>
      <c r="AL648" s="12"/>
      <c r="AM648" s="10"/>
      <c r="AN648" s="32"/>
      <c r="AO648" s="11"/>
      <c r="AP648" s="10"/>
      <c r="AQ648" s="12"/>
      <c r="AR648" s="10"/>
      <c r="AS648" s="8"/>
    </row>
    <row r="649" spans="34:45" ht="14.25" customHeight="1" x14ac:dyDescent="0.25">
      <c r="AH649" s="5"/>
      <c r="AI649" s="9"/>
      <c r="AJ649" s="10"/>
      <c r="AK649" s="11"/>
      <c r="AL649" s="12"/>
      <c r="AM649" s="10"/>
      <c r="AN649" s="32"/>
      <c r="AO649" s="11"/>
      <c r="AP649" s="10"/>
      <c r="AQ649" s="12"/>
      <c r="AR649" s="10"/>
      <c r="AS649" s="8"/>
    </row>
    <row r="650" spans="34:45" ht="14.25" customHeight="1" x14ac:dyDescent="0.25">
      <c r="AH650" s="5"/>
      <c r="AI650" s="9"/>
      <c r="AJ650" s="10"/>
      <c r="AK650" s="11"/>
      <c r="AL650" s="12"/>
      <c r="AM650" s="10"/>
      <c r="AN650" s="32"/>
      <c r="AO650" s="11"/>
      <c r="AP650" s="10"/>
      <c r="AQ650" s="12"/>
      <c r="AR650" s="10"/>
      <c r="AS650" s="8"/>
    </row>
    <row r="651" spans="34:45" ht="14.25" customHeight="1" x14ac:dyDescent="0.25">
      <c r="AH651" s="5"/>
      <c r="AI651" s="9"/>
      <c r="AJ651" s="10"/>
      <c r="AK651" s="11"/>
      <c r="AL651" s="12"/>
      <c r="AM651" s="10"/>
      <c r="AN651" s="32"/>
      <c r="AO651" s="11"/>
      <c r="AP651" s="10"/>
      <c r="AQ651" s="12"/>
      <c r="AR651" s="10"/>
      <c r="AS651" s="8"/>
    </row>
    <row r="652" spans="34:45" ht="14.25" customHeight="1" x14ac:dyDescent="0.25">
      <c r="AH652" s="5"/>
      <c r="AI652" s="9"/>
      <c r="AJ652" s="10"/>
      <c r="AK652" s="11"/>
      <c r="AL652" s="12"/>
      <c r="AM652" s="10"/>
      <c r="AN652" s="32"/>
      <c r="AO652" s="11"/>
      <c r="AP652" s="10"/>
      <c r="AQ652" s="12"/>
      <c r="AR652" s="10"/>
      <c r="AS652" s="8"/>
    </row>
    <row r="653" spans="34:45" ht="14.25" customHeight="1" x14ac:dyDescent="0.25">
      <c r="AH653" s="5"/>
      <c r="AI653" s="9"/>
      <c r="AJ653" s="10"/>
      <c r="AK653" s="11"/>
      <c r="AL653" s="12"/>
      <c r="AM653" s="10"/>
      <c r="AN653" s="32"/>
      <c r="AO653" s="11"/>
      <c r="AP653" s="10"/>
      <c r="AQ653" s="12"/>
      <c r="AR653" s="10"/>
      <c r="AS653" s="8"/>
    </row>
    <row r="654" spans="34:45" ht="14.25" customHeight="1" x14ac:dyDescent="0.25">
      <c r="AH654" s="5"/>
      <c r="AI654" s="9"/>
      <c r="AJ654" s="10"/>
      <c r="AK654" s="11"/>
      <c r="AL654" s="12"/>
      <c r="AM654" s="10"/>
      <c r="AN654" s="32"/>
      <c r="AO654" s="11"/>
      <c r="AP654" s="10"/>
      <c r="AQ654" s="12"/>
      <c r="AR654" s="10"/>
      <c r="AS654" s="8"/>
    </row>
    <row r="655" spans="34:45" ht="14.25" customHeight="1" x14ac:dyDescent="0.25">
      <c r="AH655" s="5"/>
      <c r="AI655" s="9"/>
      <c r="AJ655" s="10"/>
      <c r="AK655" s="11"/>
      <c r="AL655" s="12"/>
      <c r="AM655" s="10"/>
      <c r="AN655" s="32"/>
      <c r="AO655" s="11"/>
      <c r="AP655" s="10"/>
      <c r="AQ655" s="12"/>
      <c r="AR655" s="10"/>
      <c r="AS655" s="8"/>
    </row>
    <row r="656" spans="34:45" ht="14.25" customHeight="1" x14ac:dyDescent="0.25">
      <c r="AH656" s="5"/>
      <c r="AI656" s="9"/>
      <c r="AJ656" s="10"/>
      <c r="AK656" s="11"/>
      <c r="AL656" s="12"/>
      <c r="AM656" s="10"/>
      <c r="AN656" s="32"/>
      <c r="AO656" s="11"/>
      <c r="AP656" s="10"/>
      <c r="AQ656" s="12"/>
      <c r="AR656" s="10"/>
      <c r="AS656" s="8"/>
    </row>
    <row r="657" spans="34:45" ht="14.25" customHeight="1" x14ac:dyDescent="0.25">
      <c r="AH657" s="5"/>
      <c r="AI657" s="9"/>
      <c r="AJ657" s="10"/>
      <c r="AK657" s="11"/>
      <c r="AL657" s="12"/>
      <c r="AM657" s="10"/>
      <c r="AN657" s="32"/>
      <c r="AO657" s="11"/>
      <c r="AP657" s="10"/>
      <c r="AQ657" s="12"/>
      <c r="AR657" s="10"/>
      <c r="AS657" s="8"/>
    </row>
    <row r="658" spans="34:45" ht="14.25" customHeight="1" x14ac:dyDescent="0.25">
      <c r="AH658" s="5"/>
      <c r="AI658" s="9"/>
      <c r="AJ658" s="10"/>
      <c r="AK658" s="11"/>
      <c r="AL658" s="12"/>
      <c r="AM658" s="10"/>
      <c r="AN658" s="32"/>
      <c r="AO658" s="11"/>
      <c r="AP658" s="10"/>
      <c r="AQ658" s="12"/>
      <c r="AR658" s="10"/>
      <c r="AS658" s="8"/>
    </row>
    <row r="659" spans="34:45" ht="14.25" customHeight="1" x14ac:dyDescent="0.25">
      <c r="AH659" s="5"/>
      <c r="AI659" s="9"/>
      <c r="AJ659" s="10"/>
      <c r="AK659" s="11"/>
      <c r="AL659" s="12"/>
      <c r="AM659" s="10"/>
      <c r="AN659" s="32"/>
      <c r="AO659" s="11"/>
      <c r="AP659" s="10"/>
      <c r="AQ659" s="12"/>
      <c r="AR659" s="10"/>
      <c r="AS659" s="8"/>
    </row>
    <row r="660" spans="34:45" ht="14.25" customHeight="1" x14ac:dyDescent="0.25">
      <c r="AH660" s="5"/>
      <c r="AI660" s="9"/>
      <c r="AJ660" s="10"/>
      <c r="AK660" s="11"/>
      <c r="AL660" s="12"/>
      <c r="AM660" s="10"/>
      <c r="AN660" s="32"/>
      <c r="AO660" s="11"/>
      <c r="AP660" s="10"/>
      <c r="AQ660" s="12"/>
      <c r="AR660" s="10"/>
      <c r="AS660" s="8"/>
    </row>
    <row r="661" spans="34:45" ht="14.25" customHeight="1" x14ac:dyDescent="0.25">
      <c r="AH661" s="5"/>
      <c r="AI661" s="9"/>
      <c r="AJ661" s="10"/>
      <c r="AK661" s="11"/>
      <c r="AL661" s="12"/>
      <c r="AM661" s="10"/>
      <c r="AN661" s="32"/>
      <c r="AO661" s="11"/>
      <c r="AP661" s="10"/>
      <c r="AQ661" s="12"/>
      <c r="AR661" s="10"/>
      <c r="AS661" s="8"/>
    </row>
    <row r="662" spans="34:45" ht="14.25" customHeight="1" x14ac:dyDescent="0.25">
      <c r="AH662" s="5"/>
      <c r="AI662" s="9"/>
      <c r="AJ662" s="10"/>
      <c r="AK662" s="11"/>
      <c r="AL662" s="12"/>
      <c r="AM662" s="10"/>
      <c r="AN662" s="32"/>
      <c r="AO662" s="11"/>
      <c r="AP662" s="10"/>
      <c r="AQ662" s="12"/>
      <c r="AR662" s="10"/>
      <c r="AS662" s="8"/>
    </row>
    <row r="663" spans="34:45" ht="14.25" customHeight="1" x14ac:dyDescent="0.25">
      <c r="AH663" s="5"/>
      <c r="AI663" s="9"/>
      <c r="AJ663" s="10"/>
      <c r="AK663" s="11"/>
      <c r="AL663" s="12"/>
      <c r="AM663" s="10"/>
      <c r="AN663" s="32"/>
      <c r="AO663" s="11"/>
      <c r="AP663" s="10"/>
      <c r="AQ663" s="12"/>
      <c r="AR663" s="10"/>
      <c r="AS663" s="8"/>
    </row>
    <row r="664" spans="34:45" ht="14.25" customHeight="1" x14ac:dyDescent="0.25">
      <c r="AH664" s="5"/>
      <c r="AI664" s="9"/>
      <c r="AJ664" s="10"/>
      <c r="AK664" s="11"/>
      <c r="AL664" s="12"/>
      <c r="AM664" s="10"/>
      <c r="AN664" s="32"/>
      <c r="AO664" s="11"/>
      <c r="AP664" s="10"/>
      <c r="AQ664" s="12"/>
      <c r="AR664" s="10"/>
      <c r="AS664" s="8"/>
    </row>
    <row r="665" spans="34:45" ht="14.25" customHeight="1" x14ac:dyDescent="0.25">
      <c r="AH665" s="5"/>
      <c r="AI665" s="9"/>
      <c r="AJ665" s="10"/>
      <c r="AK665" s="11"/>
      <c r="AL665" s="12"/>
      <c r="AM665" s="10"/>
      <c r="AN665" s="32"/>
      <c r="AO665" s="11"/>
      <c r="AP665" s="10"/>
      <c r="AQ665" s="12"/>
      <c r="AR665" s="10"/>
      <c r="AS665" s="8"/>
    </row>
    <row r="666" spans="34:45" ht="14.25" customHeight="1" x14ac:dyDescent="0.25">
      <c r="AH666" s="5"/>
      <c r="AI666" s="9"/>
      <c r="AJ666" s="10"/>
      <c r="AK666" s="11"/>
      <c r="AL666" s="12"/>
      <c r="AM666" s="10"/>
      <c r="AN666" s="32"/>
      <c r="AO666" s="11"/>
      <c r="AP666" s="10"/>
      <c r="AQ666" s="12"/>
      <c r="AR666" s="10"/>
      <c r="AS666" s="8"/>
    </row>
    <row r="667" spans="34:45" ht="14.25" customHeight="1" x14ac:dyDescent="0.25">
      <c r="AH667" s="5"/>
      <c r="AI667" s="9"/>
      <c r="AJ667" s="10"/>
      <c r="AK667" s="11"/>
      <c r="AL667" s="12"/>
      <c r="AM667" s="10"/>
      <c r="AN667" s="32"/>
      <c r="AO667" s="11"/>
      <c r="AP667" s="10"/>
      <c r="AQ667" s="12"/>
      <c r="AR667" s="10"/>
      <c r="AS667" s="8"/>
    </row>
    <row r="668" spans="34:45" ht="14.25" customHeight="1" x14ac:dyDescent="0.25">
      <c r="AH668" s="5"/>
      <c r="AI668" s="9"/>
      <c r="AJ668" s="10"/>
      <c r="AK668" s="11"/>
      <c r="AL668" s="12"/>
      <c r="AM668" s="10"/>
      <c r="AN668" s="32"/>
      <c r="AO668" s="11"/>
      <c r="AP668" s="10"/>
      <c r="AQ668" s="12"/>
      <c r="AR668" s="10"/>
      <c r="AS668" s="8"/>
    </row>
    <row r="669" spans="34:45" ht="14.25" customHeight="1" x14ac:dyDescent="0.25">
      <c r="AH669" s="5"/>
      <c r="AI669" s="9"/>
      <c r="AJ669" s="10"/>
      <c r="AK669" s="11"/>
      <c r="AL669" s="12"/>
      <c r="AM669" s="10"/>
      <c r="AN669" s="32"/>
      <c r="AO669" s="11"/>
      <c r="AP669" s="10"/>
      <c r="AQ669" s="12"/>
      <c r="AR669" s="10"/>
      <c r="AS669" s="8"/>
    </row>
    <row r="670" spans="34:45" ht="14.25" customHeight="1" x14ac:dyDescent="0.25">
      <c r="AH670" s="5"/>
      <c r="AI670" s="9"/>
      <c r="AJ670" s="10"/>
      <c r="AK670" s="11"/>
      <c r="AL670" s="12"/>
      <c r="AM670" s="10"/>
      <c r="AN670" s="32"/>
      <c r="AO670" s="11"/>
      <c r="AP670" s="10"/>
      <c r="AQ670" s="12"/>
      <c r="AR670" s="10"/>
      <c r="AS670" s="8"/>
    </row>
    <row r="671" spans="34:45" ht="14.25" customHeight="1" x14ac:dyDescent="0.25">
      <c r="AH671" s="5"/>
      <c r="AI671" s="9"/>
      <c r="AJ671" s="10"/>
      <c r="AK671" s="11"/>
      <c r="AL671" s="12"/>
      <c r="AM671" s="10"/>
      <c r="AN671" s="32"/>
      <c r="AO671" s="11"/>
      <c r="AP671" s="10"/>
      <c r="AQ671" s="12"/>
      <c r="AR671" s="10"/>
      <c r="AS671" s="8"/>
    </row>
    <row r="672" spans="34:45" ht="14.25" customHeight="1" x14ac:dyDescent="0.25">
      <c r="AH672" s="5"/>
      <c r="AI672" s="9"/>
      <c r="AJ672" s="10"/>
      <c r="AK672" s="11"/>
      <c r="AL672" s="12"/>
      <c r="AM672" s="10"/>
      <c r="AN672" s="32"/>
      <c r="AO672" s="11"/>
      <c r="AP672" s="10"/>
      <c r="AQ672" s="12"/>
      <c r="AR672" s="10"/>
      <c r="AS672" s="8"/>
    </row>
    <row r="673" spans="34:45" ht="14.25" customHeight="1" x14ac:dyDescent="0.25">
      <c r="AH673" s="5"/>
      <c r="AI673" s="9"/>
      <c r="AJ673" s="10"/>
      <c r="AK673" s="11"/>
      <c r="AL673" s="12"/>
      <c r="AM673" s="10"/>
      <c r="AN673" s="32"/>
      <c r="AO673" s="11"/>
      <c r="AP673" s="10"/>
      <c r="AQ673" s="12"/>
      <c r="AR673" s="10"/>
      <c r="AS673" s="8"/>
    </row>
    <row r="674" spans="34:45" ht="14.25" customHeight="1" x14ac:dyDescent="0.25">
      <c r="AH674" s="5"/>
      <c r="AI674" s="9"/>
      <c r="AJ674" s="10"/>
      <c r="AK674" s="11"/>
      <c r="AL674" s="12"/>
      <c r="AM674" s="10"/>
      <c r="AN674" s="32"/>
      <c r="AO674" s="11"/>
      <c r="AP674" s="10"/>
      <c r="AQ674" s="12"/>
      <c r="AR674" s="10"/>
      <c r="AS674" s="8"/>
    </row>
    <row r="675" spans="34:45" ht="14.25" customHeight="1" x14ac:dyDescent="0.25">
      <c r="AH675" s="5"/>
      <c r="AI675" s="9"/>
      <c r="AJ675" s="10"/>
      <c r="AK675" s="11"/>
      <c r="AL675" s="12"/>
      <c r="AM675" s="10"/>
      <c r="AN675" s="32"/>
      <c r="AO675" s="11"/>
      <c r="AP675" s="10"/>
      <c r="AQ675" s="12"/>
      <c r="AR675" s="10"/>
      <c r="AS675" s="8"/>
    </row>
    <row r="676" spans="34:45" ht="14.25" customHeight="1" x14ac:dyDescent="0.25">
      <c r="AH676" s="5"/>
      <c r="AI676" s="9"/>
      <c r="AJ676" s="10"/>
      <c r="AK676" s="11"/>
      <c r="AL676" s="12"/>
      <c r="AM676" s="10"/>
      <c r="AN676" s="32"/>
      <c r="AO676" s="11"/>
      <c r="AP676" s="10"/>
      <c r="AQ676" s="12"/>
      <c r="AR676" s="10"/>
      <c r="AS676" s="8"/>
    </row>
    <row r="677" spans="34:45" ht="14.25" customHeight="1" x14ac:dyDescent="0.25">
      <c r="AH677" s="5"/>
      <c r="AI677" s="9"/>
      <c r="AJ677" s="10"/>
      <c r="AK677" s="11"/>
      <c r="AL677" s="12"/>
      <c r="AM677" s="10"/>
      <c r="AN677" s="32"/>
      <c r="AO677" s="11"/>
      <c r="AP677" s="10"/>
      <c r="AQ677" s="12"/>
      <c r="AR677" s="10"/>
      <c r="AS677" s="8"/>
    </row>
    <row r="678" spans="34:45" ht="14.25" customHeight="1" x14ac:dyDescent="0.25">
      <c r="AH678" s="5"/>
      <c r="AI678" s="9"/>
      <c r="AJ678" s="10"/>
      <c r="AK678" s="11"/>
      <c r="AL678" s="12"/>
      <c r="AM678" s="10"/>
      <c r="AN678" s="32"/>
      <c r="AO678" s="11"/>
      <c r="AP678" s="10"/>
      <c r="AQ678" s="12"/>
      <c r="AR678" s="10"/>
      <c r="AS678" s="8"/>
    </row>
    <row r="679" spans="34:45" ht="14.25" customHeight="1" x14ac:dyDescent="0.25">
      <c r="AH679" s="5"/>
      <c r="AI679" s="9"/>
      <c r="AJ679" s="10"/>
      <c r="AK679" s="11"/>
      <c r="AL679" s="12"/>
      <c r="AM679" s="10"/>
      <c r="AN679" s="32"/>
      <c r="AO679" s="11"/>
      <c r="AP679" s="10"/>
      <c r="AQ679" s="12"/>
      <c r="AR679" s="10"/>
      <c r="AS679" s="8"/>
    </row>
    <row r="680" spans="34:45" ht="14.25" customHeight="1" x14ac:dyDescent="0.25">
      <c r="AH680" s="5"/>
      <c r="AI680" s="9"/>
      <c r="AJ680" s="10"/>
      <c r="AK680" s="11"/>
      <c r="AL680" s="12"/>
      <c r="AM680" s="10"/>
      <c r="AN680" s="32"/>
      <c r="AO680" s="11"/>
      <c r="AP680" s="10"/>
      <c r="AQ680" s="12"/>
      <c r="AR680" s="10"/>
      <c r="AS680" s="8"/>
    </row>
    <row r="681" spans="34:45" ht="14.25" customHeight="1" x14ac:dyDescent="0.25">
      <c r="AH681" s="5"/>
      <c r="AI681" s="9"/>
      <c r="AJ681" s="10"/>
      <c r="AK681" s="11"/>
      <c r="AL681" s="12"/>
      <c r="AM681" s="10"/>
      <c r="AN681" s="32"/>
      <c r="AO681" s="11"/>
      <c r="AP681" s="10"/>
      <c r="AQ681" s="12"/>
      <c r="AR681" s="10"/>
      <c r="AS681" s="8"/>
    </row>
    <row r="682" spans="34:45" ht="14.25" customHeight="1" x14ac:dyDescent="0.25">
      <c r="AH682" s="5"/>
      <c r="AI682" s="9"/>
      <c r="AJ682" s="10"/>
      <c r="AK682" s="11"/>
      <c r="AL682" s="12"/>
      <c r="AM682" s="10"/>
      <c r="AN682" s="32"/>
      <c r="AO682" s="11"/>
      <c r="AP682" s="10"/>
      <c r="AQ682" s="12"/>
      <c r="AR682" s="10"/>
      <c r="AS682" s="8"/>
    </row>
    <row r="683" spans="34:45" ht="14.25" customHeight="1" x14ac:dyDescent="0.25">
      <c r="AH683" s="5"/>
      <c r="AI683" s="9"/>
      <c r="AJ683" s="10"/>
      <c r="AK683" s="11"/>
      <c r="AL683" s="12"/>
      <c r="AM683" s="10"/>
      <c r="AN683" s="32"/>
      <c r="AO683" s="11"/>
      <c r="AP683" s="10"/>
      <c r="AQ683" s="12"/>
      <c r="AR683" s="10"/>
      <c r="AS683" s="8"/>
    </row>
    <row r="684" spans="34:45" ht="14.25" customHeight="1" x14ac:dyDescent="0.25">
      <c r="AH684" s="5"/>
      <c r="AI684" s="9"/>
      <c r="AJ684" s="10"/>
      <c r="AK684" s="11"/>
      <c r="AL684" s="12"/>
      <c r="AM684" s="10"/>
      <c r="AN684" s="32"/>
      <c r="AO684" s="11"/>
      <c r="AP684" s="10"/>
      <c r="AQ684" s="12"/>
      <c r="AR684" s="10"/>
      <c r="AS684" s="8"/>
    </row>
    <row r="685" spans="34:45" ht="14.25" customHeight="1" x14ac:dyDescent="0.25">
      <c r="AH685" s="5"/>
      <c r="AI685" s="9"/>
      <c r="AJ685" s="10"/>
      <c r="AK685" s="11"/>
      <c r="AL685" s="12"/>
      <c r="AM685" s="10"/>
      <c r="AN685" s="32"/>
      <c r="AO685" s="11"/>
      <c r="AP685" s="10"/>
      <c r="AQ685" s="12"/>
      <c r="AR685" s="10"/>
      <c r="AS685" s="8"/>
    </row>
    <row r="686" spans="34:45" ht="14.25" customHeight="1" x14ac:dyDescent="0.25">
      <c r="AH686" s="5"/>
      <c r="AI686" s="9"/>
      <c r="AJ686" s="10"/>
      <c r="AK686" s="11"/>
      <c r="AL686" s="12"/>
      <c r="AM686" s="10"/>
      <c r="AN686" s="32"/>
      <c r="AO686" s="11"/>
      <c r="AP686" s="10"/>
      <c r="AQ686" s="12"/>
      <c r="AR686" s="10"/>
      <c r="AS686" s="8"/>
    </row>
    <row r="687" spans="34:45" ht="14.25" customHeight="1" x14ac:dyDescent="0.25">
      <c r="AH687" s="5"/>
      <c r="AI687" s="9"/>
      <c r="AJ687" s="10"/>
      <c r="AK687" s="11"/>
      <c r="AL687" s="12"/>
      <c r="AM687" s="10"/>
      <c r="AN687" s="32"/>
      <c r="AO687" s="11"/>
      <c r="AP687" s="10"/>
      <c r="AQ687" s="12"/>
      <c r="AR687" s="10"/>
      <c r="AS687" s="8"/>
    </row>
    <row r="688" spans="34:45" ht="14.25" customHeight="1" x14ac:dyDescent="0.25">
      <c r="AH688" s="5"/>
      <c r="AI688" s="9"/>
      <c r="AJ688" s="10"/>
      <c r="AK688" s="11"/>
      <c r="AL688" s="12"/>
      <c r="AM688" s="10"/>
      <c r="AN688" s="32"/>
      <c r="AO688" s="11"/>
      <c r="AP688" s="10"/>
      <c r="AQ688" s="12"/>
      <c r="AR688" s="10"/>
      <c r="AS688" s="8"/>
    </row>
    <row r="689" spans="34:45" ht="14.25" customHeight="1" x14ac:dyDescent="0.25">
      <c r="AH689" s="5"/>
      <c r="AI689" s="9"/>
      <c r="AJ689" s="10"/>
      <c r="AK689" s="11"/>
      <c r="AL689" s="12"/>
      <c r="AM689" s="10"/>
      <c r="AN689" s="32"/>
      <c r="AO689" s="11"/>
      <c r="AP689" s="10"/>
      <c r="AQ689" s="12"/>
      <c r="AR689" s="10"/>
      <c r="AS689" s="8"/>
    </row>
    <row r="690" spans="34:45" ht="14.25" customHeight="1" x14ac:dyDescent="0.25">
      <c r="AH690" s="5"/>
      <c r="AI690" s="9"/>
      <c r="AJ690" s="10"/>
      <c r="AK690" s="11"/>
      <c r="AL690" s="12"/>
      <c r="AM690" s="10"/>
      <c r="AN690" s="32"/>
      <c r="AO690" s="11"/>
      <c r="AP690" s="10"/>
      <c r="AQ690" s="12"/>
      <c r="AR690" s="10"/>
      <c r="AS690" s="8"/>
    </row>
    <row r="691" spans="34:45" ht="14.25" customHeight="1" x14ac:dyDescent="0.25">
      <c r="AH691" s="5"/>
      <c r="AI691" s="9"/>
      <c r="AJ691" s="10"/>
      <c r="AK691" s="11"/>
      <c r="AL691" s="12"/>
      <c r="AM691" s="10"/>
      <c r="AN691" s="32"/>
      <c r="AO691" s="11"/>
      <c r="AP691" s="10"/>
      <c r="AQ691" s="12"/>
      <c r="AR691" s="10"/>
      <c r="AS691" s="8"/>
    </row>
    <row r="692" spans="34:45" ht="14.25" customHeight="1" x14ac:dyDescent="0.25">
      <c r="AH692" s="5"/>
      <c r="AI692" s="9"/>
      <c r="AJ692" s="10"/>
      <c r="AK692" s="11"/>
      <c r="AL692" s="12"/>
      <c r="AM692" s="10"/>
      <c r="AN692" s="32"/>
      <c r="AO692" s="11"/>
      <c r="AP692" s="10"/>
      <c r="AQ692" s="12"/>
      <c r="AR692" s="10"/>
      <c r="AS692" s="8"/>
    </row>
    <row r="693" spans="34:45" ht="14.25" customHeight="1" x14ac:dyDescent="0.25">
      <c r="AH693" s="5"/>
      <c r="AI693" s="9"/>
      <c r="AJ693" s="10"/>
      <c r="AK693" s="11"/>
      <c r="AL693" s="12"/>
      <c r="AM693" s="10"/>
      <c r="AN693" s="32"/>
      <c r="AO693" s="11"/>
      <c r="AP693" s="10"/>
      <c r="AQ693" s="12"/>
      <c r="AR693" s="10"/>
      <c r="AS693" s="8"/>
    </row>
    <row r="694" spans="34:45" ht="14.25" customHeight="1" x14ac:dyDescent="0.25">
      <c r="AH694" s="5"/>
      <c r="AI694" s="9"/>
      <c r="AJ694" s="10"/>
      <c r="AK694" s="11"/>
      <c r="AL694" s="12"/>
      <c r="AM694" s="10"/>
      <c r="AN694" s="32"/>
      <c r="AO694" s="11"/>
      <c r="AP694" s="10"/>
      <c r="AQ694" s="12"/>
      <c r="AR694" s="10"/>
      <c r="AS694" s="8"/>
    </row>
    <row r="695" spans="34:45" ht="14.25" customHeight="1" x14ac:dyDescent="0.25">
      <c r="AH695" s="5"/>
      <c r="AI695" s="9"/>
      <c r="AJ695" s="10"/>
      <c r="AK695" s="11"/>
      <c r="AL695" s="12"/>
      <c r="AM695" s="10"/>
      <c r="AN695" s="32"/>
      <c r="AO695" s="11"/>
      <c r="AP695" s="10"/>
      <c r="AQ695" s="12"/>
      <c r="AR695" s="10"/>
      <c r="AS695" s="8"/>
    </row>
    <row r="696" spans="34:45" ht="14.25" customHeight="1" x14ac:dyDescent="0.25">
      <c r="AH696" s="5"/>
      <c r="AI696" s="9"/>
      <c r="AJ696" s="10"/>
      <c r="AK696" s="11"/>
      <c r="AL696" s="12"/>
      <c r="AM696" s="10"/>
      <c r="AN696" s="32"/>
      <c r="AO696" s="11"/>
      <c r="AP696" s="10"/>
      <c r="AQ696" s="12"/>
      <c r="AR696" s="10"/>
      <c r="AS696" s="8"/>
    </row>
    <row r="697" spans="34:45" ht="14.25" customHeight="1" x14ac:dyDescent="0.25">
      <c r="AH697" s="5"/>
      <c r="AI697" s="9"/>
      <c r="AJ697" s="10"/>
      <c r="AK697" s="11"/>
      <c r="AL697" s="12"/>
      <c r="AM697" s="10"/>
      <c r="AN697" s="32"/>
      <c r="AO697" s="11"/>
      <c r="AP697" s="10"/>
      <c r="AQ697" s="12"/>
      <c r="AR697" s="10"/>
      <c r="AS697" s="8"/>
    </row>
    <row r="698" spans="34:45" ht="14.25" customHeight="1" x14ac:dyDescent="0.25">
      <c r="AH698" s="5"/>
      <c r="AI698" s="9"/>
      <c r="AJ698" s="10"/>
      <c r="AK698" s="11"/>
      <c r="AL698" s="12"/>
      <c r="AM698" s="10"/>
      <c r="AN698" s="32"/>
      <c r="AO698" s="11"/>
      <c r="AP698" s="10"/>
      <c r="AQ698" s="12"/>
      <c r="AR698" s="10"/>
      <c r="AS698" s="8"/>
    </row>
    <row r="699" spans="34:45" ht="14.25" customHeight="1" x14ac:dyDescent="0.25">
      <c r="AH699" s="5"/>
      <c r="AI699" s="9"/>
      <c r="AJ699" s="10"/>
      <c r="AK699" s="11"/>
      <c r="AL699" s="12"/>
      <c r="AM699" s="10"/>
      <c r="AN699" s="32"/>
      <c r="AO699" s="11"/>
      <c r="AP699" s="10"/>
      <c r="AQ699" s="12"/>
      <c r="AR699" s="10"/>
      <c r="AS699" s="8"/>
    </row>
    <row r="700" spans="34:45" ht="14.25" customHeight="1" x14ac:dyDescent="0.25">
      <c r="AH700" s="5"/>
      <c r="AI700" s="9"/>
      <c r="AJ700" s="10"/>
      <c r="AK700" s="11"/>
      <c r="AL700" s="12"/>
      <c r="AM700" s="10"/>
      <c r="AN700" s="32"/>
      <c r="AO700" s="11"/>
      <c r="AP700" s="10"/>
      <c r="AQ700" s="12"/>
      <c r="AR700" s="10"/>
      <c r="AS700" s="8"/>
    </row>
    <row r="701" spans="34:45" ht="14.25" customHeight="1" x14ac:dyDescent="0.25">
      <c r="AH701" s="5"/>
      <c r="AI701" s="9"/>
      <c r="AJ701" s="10"/>
      <c r="AK701" s="11"/>
      <c r="AL701" s="12"/>
      <c r="AM701" s="10"/>
      <c r="AN701" s="32"/>
      <c r="AO701" s="11"/>
      <c r="AP701" s="10"/>
      <c r="AQ701" s="12"/>
      <c r="AR701" s="10"/>
      <c r="AS701" s="8"/>
    </row>
    <row r="702" spans="34:45" ht="14.25" customHeight="1" x14ac:dyDescent="0.25">
      <c r="AH702" s="5"/>
      <c r="AI702" s="9"/>
      <c r="AJ702" s="10"/>
      <c r="AK702" s="11"/>
      <c r="AL702" s="12"/>
      <c r="AM702" s="10"/>
      <c r="AN702" s="32"/>
      <c r="AO702" s="11"/>
      <c r="AP702" s="10"/>
      <c r="AQ702" s="12"/>
      <c r="AR702" s="10"/>
      <c r="AS702" s="8"/>
    </row>
    <row r="703" spans="34:45" ht="14.25" customHeight="1" x14ac:dyDescent="0.25">
      <c r="AH703" s="5"/>
      <c r="AI703" s="9"/>
      <c r="AJ703" s="10"/>
      <c r="AK703" s="11"/>
      <c r="AL703" s="12"/>
      <c r="AM703" s="10"/>
      <c r="AN703" s="32"/>
      <c r="AO703" s="11"/>
      <c r="AP703" s="10"/>
      <c r="AQ703" s="12"/>
      <c r="AR703" s="10"/>
      <c r="AS703" s="8"/>
    </row>
    <row r="704" spans="34:45" ht="14.25" customHeight="1" x14ac:dyDescent="0.25">
      <c r="AH704" s="5"/>
      <c r="AI704" s="9"/>
      <c r="AJ704" s="10"/>
      <c r="AK704" s="11"/>
      <c r="AL704" s="12"/>
      <c r="AM704" s="10"/>
      <c r="AN704" s="32"/>
      <c r="AO704" s="11"/>
      <c r="AP704" s="10"/>
      <c r="AQ704" s="12"/>
      <c r="AR704" s="10"/>
      <c r="AS704" s="8"/>
    </row>
    <row r="705" spans="34:45" ht="14.25" customHeight="1" x14ac:dyDescent="0.25">
      <c r="AH705" s="5"/>
      <c r="AI705" s="9"/>
      <c r="AJ705" s="10"/>
      <c r="AK705" s="11"/>
      <c r="AL705" s="12"/>
      <c r="AM705" s="10"/>
      <c r="AN705" s="32"/>
      <c r="AO705" s="11"/>
      <c r="AP705" s="10"/>
      <c r="AQ705" s="12"/>
      <c r="AR705" s="10"/>
      <c r="AS705" s="8"/>
    </row>
    <row r="706" spans="34:45" ht="14.25" customHeight="1" x14ac:dyDescent="0.25">
      <c r="AH706" s="5"/>
      <c r="AI706" s="9"/>
      <c r="AJ706" s="10"/>
      <c r="AK706" s="11"/>
      <c r="AL706" s="12"/>
      <c r="AM706" s="10"/>
      <c r="AN706" s="32"/>
      <c r="AO706" s="11"/>
      <c r="AP706" s="10"/>
      <c r="AQ706" s="12"/>
      <c r="AR706" s="10"/>
      <c r="AS706" s="8"/>
    </row>
    <row r="707" spans="34:45" ht="14.25" customHeight="1" x14ac:dyDescent="0.25">
      <c r="AH707" s="5"/>
      <c r="AI707" s="9"/>
      <c r="AJ707" s="10"/>
      <c r="AK707" s="11"/>
      <c r="AL707" s="12"/>
      <c r="AM707" s="10"/>
      <c r="AN707" s="32"/>
      <c r="AO707" s="11"/>
      <c r="AP707" s="10"/>
      <c r="AQ707" s="12"/>
      <c r="AR707" s="10"/>
      <c r="AS707" s="8"/>
    </row>
    <row r="708" spans="34:45" ht="14.25" customHeight="1" x14ac:dyDescent="0.25">
      <c r="AH708" s="5"/>
      <c r="AI708" s="9"/>
      <c r="AJ708" s="10"/>
      <c r="AK708" s="11"/>
      <c r="AL708" s="12"/>
      <c r="AM708" s="10"/>
      <c r="AN708" s="32"/>
      <c r="AO708" s="11"/>
      <c r="AP708" s="10"/>
      <c r="AQ708" s="12"/>
      <c r="AR708" s="10"/>
      <c r="AS708" s="8"/>
    </row>
    <row r="709" spans="34:45" ht="14.25" customHeight="1" x14ac:dyDescent="0.25">
      <c r="AH709" s="5"/>
      <c r="AI709" s="9"/>
      <c r="AJ709" s="10"/>
      <c r="AK709" s="11"/>
      <c r="AL709" s="12"/>
      <c r="AM709" s="10"/>
      <c r="AN709" s="32"/>
      <c r="AO709" s="11"/>
      <c r="AP709" s="10"/>
      <c r="AQ709" s="12"/>
      <c r="AR709" s="10"/>
      <c r="AS709" s="8"/>
    </row>
    <row r="710" spans="34:45" ht="14.25" customHeight="1" x14ac:dyDescent="0.25">
      <c r="AH710" s="5"/>
      <c r="AI710" s="9"/>
      <c r="AJ710" s="10"/>
      <c r="AK710" s="11"/>
      <c r="AL710" s="12"/>
      <c r="AM710" s="10"/>
      <c r="AN710" s="32"/>
      <c r="AO710" s="11"/>
      <c r="AP710" s="10"/>
      <c r="AQ710" s="12"/>
      <c r="AR710" s="10"/>
      <c r="AS710" s="8"/>
    </row>
    <row r="711" spans="34:45" ht="14.25" customHeight="1" x14ac:dyDescent="0.25">
      <c r="AH711" s="5"/>
      <c r="AI711" s="9"/>
      <c r="AJ711" s="10"/>
      <c r="AK711" s="11"/>
      <c r="AL711" s="12"/>
      <c r="AM711" s="10"/>
      <c r="AN711" s="32"/>
      <c r="AO711" s="11"/>
      <c r="AP711" s="10"/>
      <c r="AQ711" s="12"/>
      <c r="AR711" s="10"/>
      <c r="AS711" s="8"/>
    </row>
    <row r="712" spans="34:45" ht="14.25" customHeight="1" x14ac:dyDescent="0.25">
      <c r="AH712" s="5"/>
      <c r="AI712" s="9"/>
      <c r="AJ712" s="10"/>
      <c r="AK712" s="11"/>
      <c r="AL712" s="12"/>
      <c r="AM712" s="10"/>
      <c r="AN712" s="32"/>
      <c r="AO712" s="11"/>
      <c r="AP712" s="10"/>
      <c r="AQ712" s="12"/>
      <c r="AR712" s="10"/>
      <c r="AS712" s="8"/>
    </row>
    <row r="713" spans="34:45" ht="14.25" customHeight="1" x14ac:dyDescent="0.25">
      <c r="AH713" s="5"/>
      <c r="AI713" s="9"/>
      <c r="AJ713" s="10"/>
      <c r="AK713" s="11"/>
      <c r="AL713" s="12"/>
      <c r="AM713" s="10"/>
      <c r="AN713" s="32"/>
      <c r="AO713" s="11"/>
      <c r="AP713" s="10"/>
      <c r="AQ713" s="12"/>
      <c r="AR713" s="10"/>
      <c r="AS713" s="8"/>
    </row>
    <row r="714" spans="34:45" ht="14.25" customHeight="1" x14ac:dyDescent="0.25">
      <c r="AH714" s="5"/>
      <c r="AI714" s="9"/>
      <c r="AJ714" s="10"/>
      <c r="AK714" s="11"/>
      <c r="AL714" s="12"/>
      <c r="AM714" s="10"/>
      <c r="AN714" s="32"/>
      <c r="AO714" s="11"/>
      <c r="AP714" s="10"/>
      <c r="AQ714" s="12"/>
      <c r="AR714" s="10"/>
      <c r="AS714" s="8"/>
    </row>
    <row r="715" spans="34:45" ht="14.25" customHeight="1" x14ac:dyDescent="0.25">
      <c r="AH715" s="5"/>
      <c r="AI715" s="9"/>
      <c r="AJ715" s="10"/>
      <c r="AK715" s="11"/>
      <c r="AL715" s="12"/>
      <c r="AM715" s="10"/>
      <c r="AN715" s="32"/>
      <c r="AO715" s="11"/>
      <c r="AP715" s="10"/>
      <c r="AQ715" s="12"/>
      <c r="AR715" s="10"/>
      <c r="AS715" s="8"/>
    </row>
    <row r="716" spans="34:45" ht="14.25" customHeight="1" x14ac:dyDescent="0.25">
      <c r="AH716" s="5"/>
      <c r="AI716" s="9"/>
      <c r="AJ716" s="10"/>
      <c r="AK716" s="11"/>
      <c r="AL716" s="12"/>
      <c r="AM716" s="10"/>
      <c r="AN716" s="32"/>
      <c r="AO716" s="11"/>
      <c r="AP716" s="10"/>
      <c r="AQ716" s="12"/>
      <c r="AR716" s="10"/>
      <c r="AS716" s="8"/>
    </row>
    <row r="717" spans="34:45" ht="14.25" customHeight="1" x14ac:dyDescent="0.25">
      <c r="AH717" s="5"/>
      <c r="AI717" s="9"/>
      <c r="AJ717" s="10"/>
      <c r="AK717" s="11"/>
      <c r="AL717" s="12"/>
      <c r="AM717" s="10"/>
      <c r="AN717" s="32"/>
      <c r="AO717" s="11"/>
      <c r="AP717" s="10"/>
      <c r="AQ717" s="12"/>
      <c r="AR717" s="10"/>
      <c r="AS717" s="8"/>
    </row>
    <row r="718" spans="34:45" ht="14.25" customHeight="1" x14ac:dyDescent="0.25">
      <c r="AH718" s="5"/>
      <c r="AI718" s="9"/>
      <c r="AJ718" s="10"/>
      <c r="AK718" s="11"/>
      <c r="AL718" s="12"/>
      <c r="AM718" s="10"/>
      <c r="AN718" s="32"/>
      <c r="AO718" s="11"/>
      <c r="AP718" s="10"/>
      <c r="AQ718" s="12"/>
      <c r="AR718" s="10"/>
      <c r="AS718" s="8"/>
    </row>
    <row r="719" spans="34:45" ht="14.25" customHeight="1" x14ac:dyDescent="0.25">
      <c r="AH719" s="5"/>
      <c r="AI719" s="9"/>
      <c r="AJ719" s="10"/>
      <c r="AK719" s="11"/>
      <c r="AL719" s="12"/>
      <c r="AM719" s="10"/>
      <c r="AN719" s="32"/>
      <c r="AO719" s="11"/>
      <c r="AP719" s="10"/>
      <c r="AQ719" s="12"/>
      <c r="AR719" s="10"/>
      <c r="AS719" s="8"/>
    </row>
    <row r="720" spans="34:45" ht="14.25" customHeight="1" x14ac:dyDescent="0.25">
      <c r="AH720" s="5"/>
      <c r="AI720" s="9"/>
      <c r="AJ720" s="10"/>
      <c r="AK720" s="11"/>
      <c r="AL720" s="12"/>
      <c r="AM720" s="10"/>
      <c r="AN720" s="32"/>
      <c r="AO720" s="11"/>
      <c r="AP720" s="10"/>
      <c r="AQ720" s="12"/>
      <c r="AR720" s="10"/>
      <c r="AS720" s="8"/>
    </row>
    <row r="721" spans="34:45" ht="14.25" customHeight="1" x14ac:dyDescent="0.25">
      <c r="AH721" s="5"/>
      <c r="AI721" s="9"/>
      <c r="AJ721" s="10"/>
      <c r="AK721" s="11"/>
      <c r="AL721" s="12"/>
      <c r="AM721" s="10"/>
      <c r="AN721" s="32"/>
      <c r="AO721" s="11"/>
      <c r="AP721" s="10"/>
      <c r="AQ721" s="12"/>
      <c r="AR721" s="10"/>
      <c r="AS721" s="8"/>
    </row>
    <row r="722" spans="34:45" ht="14.25" customHeight="1" x14ac:dyDescent="0.25">
      <c r="AH722" s="5"/>
      <c r="AI722" s="9"/>
      <c r="AJ722" s="10"/>
      <c r="AK722" s="11"/>
      <c r="AL722" s="12"/>
      <c r="AM722" s="10"/>
      <c r="AN722" s="32"/>
      <c r="AO722" s="11"/>
      <c r="AP722" s="10"/>
      <c r="AQ722" s="12"/>
      <c r="AR722" s="10"/>
      <c r="AS722" s="8"/>
    </row>
    <row r="723" spans="34:45" ht="14.25" customHeight="1" x14ac:dyDescent="0.25">
      <c r="AH723" s="5"/>
      <c r="AI723" s="9"/>
      <c r="AJ723" s="10"/>
      <c r="AK723" s="11"/>
      <c r="AL723" s="12"/>
      <c r="AM723" s="10"/>
      <c r="AN723" s="32"/>
      <c r="AO723" s="11"/>
      <c r="AP723" s="10"/>
      <c r="AQ723" s="12"/>
      <c r="AR723" s="10"/>
      <c r="AS723" s="8"/>
    </row>
    <row r="724" spans="34:45" ht="14.25" customHeight="1" x14ac:dyDescent="0.25">
      <c r="AH724" s="5"/>
      <c r="AI724" s="9"/>
      <c r="AJ724" s="10"/>
      <c r="AK724" s="11"/>
      <c r="AL724" s="12"/>
      <c r="AM724" s="10"/>
      <c r="AN724" s="32"/>
      <c r="AO724" s="11"/>
      <c r="AP724" s="10"/>
      <c r="AQ724" s="12"/>
      <c r="AR724" s="10"/>
      <c r="AS724" s="8"/>
    </row>
    <row r="725" spans="34:45" ht="14.25" customHeight="1" x14ac:dyDescent="0.25">
      <c r="AH725" s="5"/>
      <c r="AI725" s="9"/>
      <c r="AJ725" s="10"/>
      <c r="AK725" s="11"/>
      <c r="AL725" s="12"/>
      <c r="AM725" s="10"/>
      <c r="AN725" s="32"/>
      <c r="AO725" s="11"/>
      <c r="AP725" s="10"/>
      <c r="AQ725" s="12"/>
      <c r="AR725" s="10"/>
      <c r="AS725" s="8"/>
    </row>
    <row r="726" spans="34:45" ht="14.25" customHeight="1" x14ac:dyDescent="0.25">
      <c r="AH726" s="5"/>
      <c r="AI726" s="9"/>
      <c r="AJ726" s="10"/>
      <c r="AK726" s="11"/>
      <c r="AL726" s="12"/>
      <c r="AM726" s="10"/>
      <c r="AN726" s="32"/>
      <c r="AO726" s="11"/>
      <c r="AP726" s="10"/>
      <c r="AQ726" s="12"/>
      <c r="AR726" s="10"/>
      <c r="AS726" s="8"/>
    </row>
    <row r="727" spans="34:45" ht="14.25" customHeight="1" x14ac:dyDescent="0.25">
      <c r="AH727" s="5"/>
      <c r="AI727" s="9"/>
      <c r="AJ727" s="10"/>
      <c r="AK727" s="11"/>
      <c r="AL727" s="12"/>
      <c r="AM727" s="10"/>
      <c r="AN727" s="32"/>
      <c r="AO727" s="11"/>
      <c r="AP727" s="10"/>
      <c r="AQ727" s="12"/>
      <c r="AR727" s="10"/>
      <c r="AS727" s="8"/>
    </row>
    <row r="728" spans="34:45" ht="14.25" customHeight="1" x14ac:dyDescent="0.25">
      <c r="AH728" s="5"/>
      <c r="AI728" s="9"/>
      <c r="AJ728" s="10"/>
      <c r="AK728" s="11"/>
      <c r="AL728" s="12"/>
      <c r="AM728" s="10"/>
      <c r="AN728" s="32"/>
      <c r="AO728" s="11"/>
      <c r="AP728" s="10"/>
      <c r="AQ728" s="12"/>
      <c r="AR728" s="10"/>
      <c r="AS728" s="8"/>
    </row>
    <row r="729" spans="34:45" ht="14.25" customHeight="1" x14ac:dyDescent="0.25">
      <c r="AH729" s="5"/>
      <c r="AI729" s="9"/>
      <c r="AJ729" s="10"/>
      <c r="AK729" s="11"/>
      <c r="AL729" s="12"/>
      <c r="AM729" s="10"/>
      <c r="AN729" s="32"/>
      <c r="AO729" s="11"/>
      <c r="AP729" s="10"/>
      <c r="AQ729" s="12"/>
      <c r="AR729" s="10"/>
      <c r="AS729" s="8"/>
    </row>
    <row r="730" spans="34:45" ht="14.25" customHeight="1" x14ac:dyDescent="0.25">
      <c r="AH730" s="5"/>
      <c r="AI730" s="9"/>
      <c r="AJ730" s="10"/>
      <c r="AK730" s="11"/>
      <c r="AL730" s="12"/>
      <c r="AM730" s="10"/>
      <c r="AN730" s="32"/>
      <c r="AO730" s="11"/>
      <c r="AP730" s="10"/>
      <c r="AQ730" s="12"/>
      <c r="AR730" s="10"/>
      <c r="AS730" s="8"/>
    </row>
    <row r="731" spans="34:45" ht="14.25" customHeight="1" x14ac:dyDescent="0.25">
      <c r="AH731" s="5"/>
      <c r="AI731" s="9"/>
      <c r="AJ731" s="10"/>
      <c r="AK731" s="11"/>
      <c r="AL731" s="12"/>
      <c r="AM731" s="10"/>
      <c r="AN731" s="32"/>
      <c r="AO731" s="11"/>
      <c r="AP731" s="10"/>
      <c r="AQ731" s="12"/>
      <c r="AR731" s="10"/>
      <c r="AS731" s="8"/>
    </row>
    <row r="732" spans="34:45" ht="14.25" customHeight="1" x14ac:dyDescent="0.25">
      <c r="AH732" s="5"/>
      <c r="AI732" s="9"/>
      <c r="AJ732" s="10"/>
      <c r="AK732" s="11"/>
      <c r="AL732" s="12"/>
      <c r="AM732" s="10"/>
      <c r="AN732" s="32"/>
      <c r="AO732" s="11"/>
      <c r="AP732" s="10"/>
      <c r="AQ732" s="12"/>
      <c r="AR732" s="10"/>
      <c r="AS732" s="8"/>
    </row>
    <row r="733" spans="34:45" ht="14.25" customHeight="1" x14ac:dyDescent="0.25">
      <c r="AH733" s="5"/>
      <c r="AI733" s="9"/>
      <c r="AJ733" s="10"/>
      <c r="AK733" s="11"/>
      <c r="AL733" s="12"/>
      <c r="AM733" s="10"/>
      <c r="AN733" s="32"/>
      <c r="AO733" s="11"/>
      <c r="AP733" s="10"/>
      <c r="AQ733" s="12"/>
      <c r="AR733" s="10"/>
      <c r="AS733" s="8"/>
    </row>
    <row r="734" spans="34:45" ht="14.25" customHeight="1" x14ac:dyDescent="0.25">
      <c r="AH734" s="5"/>
      <c r="AI734" s="9"/>
      <c r="AJ734" s="10"/>
      <c r="AK734" s="11"/>
      <c r="AL734" s="12"/>
      <c r="AM734" s="10"/>
      <c r="AN734" s="32"/>
      <c r="AO734" s="11"/>
      <c r="AP734" s="10"/>
      <c r="AQ734" s="12"/>
      <c r="AR734" s="10"/>
      <c r="AS734" s="8"/>
    </row>
    <row r="735" spans="34:45" ht="14.25" customHeight="1" x14ac:dyDescent="0.25">
      <c r="AH735" s="5"/>
      <c r="AI735" s="9"/>
      <c r="AJ735" s="10"/>
      <c r="AK735" s="11"/>
      <c r="AL735" s="12"/>
      <c r="AM735" s="10"/>
      <c r="AN735" s="32"/>
      <c r="AO735" s="11"/>
      <c r="AP735" s="10"/>
      <c r="AQ735" s="12"/>
      <c r="AR735" s="10"/>
      <c r="AS735" s="8"/>
    </row>
    <row r="736" spans="34:45" ht="14.25" customHeight="1" x14ac:dyDescent="0.25">
      <c r="AH736" s="5"/>
      <c r="AI736" s="9"/>
      <c r="AJ736" s="10"/>
      <c r="AK736" s="11"/>
      <c r="AL736" s="12"/>
      <c r="AM736" s="10"/>
      <c r="AN736" s="32"/>
      <c r="AO736" s="11"/>
      <c r="AP736" s="10"/>
      <c r="AQ736" s="12"/>
      <c r="AR736" s="10"/>
      <c r="AS736" s="8"/>
    </row>
    <row r="737" spans="34:45" ht="14.25" customHeight="1" x14ac:dyDescent="0.25">
      <c r="AH737" s="5"/>
      <c r="AI737" s="9"/>
      <c r="AJ737" s="10"/>
      <c r="AK737" s="11"/>
      <c r="AL737" s="12"/>
      <c r="AM737" s="10"/>
      <c r="AN737" s="32"/>
      <c r="AO737" s="11"/>
      <c r="AP737" s="10"/>
      <c r="AQ737" s="12"/>
      <c r="AR737" s="10"/>
      <c r="AS737" s="8"/>
    </row>
    <row r="738" spans="34:45" ht="14.25" customHeight="1" x14ac:dyDescent="0.25">
      <c r="AH738" s="5"/>
      <c r="AI738" s="9"/>
      <c r="AJ738" s="10"/>
      <c r="AK738" s="11"/>
      <c r="AL738" s="12"/>
      <c r="AM738" s="10"/>
      <c r="AN738" s="32"/>
      <c r="AO738" s="11"/>
      <c r="AP738" s="10"/>
      <c r="AQ738" s="12"/>
      <c r="AR738" s="10"/>
      <c r="AS738" s="8"/>
    </row>
    <row r="739" spans="34:45" ht="14.25" customHeight="1" x14ac:dyDescent="0.25">
      <c r="AH739" s="5"/>
      <c r="AI739" s="9"/>
      <c r="AJ739" s="10"/>
      <c r="AK739" s="11"/>
      <c r="AL739" s="12"/>
      <c r="AM739" s="10"/>
      <c r="AN739" s="32"/>
      <c r="AO739" s="11"/>
      <c r="AP739" s="10"/>
      <c r="AQ739" s="12"/>
      <c r="AR739" s="10"/>
      <c r="AS739" s="8"/>
    </row>
    <row r="740" spans="34:45" ht="14.25" customHeight="1" x14ac:dyDescent="0.25">
      <c r="AH740" s="5"/>
      <c r="AI740" s="9"/>
      <c r="AJ740" s="10"/>
      <c r="AK740" s="11"/>
      <c r="AL740" s="12"/>
      <c r="AM740" s="10"/>
      <c r="AN740" s="32"/>
      <c r="AO740" s="11"/>
      <c r="AP740" s="10"/>
      <c r="AQ740" s="12"/>
      <c r="AR740" s="10"/>
      <c r="AS740" s="8"/>
    </row>
    <row r="741" spans="34:45" ht="14.25" customHeight="1" x14ac:dyDescent="0.25">
      <c r="AH741" s="5"/>
      <c r="AI741" s="9"/>
      <c r="AJ741" s="10"/>
      <c r="AK741" s="11"/>
      <c r="AL741" s="12"/>
      <c r="AM741" s="10"/>
      <c r="AN741" s="32"/>
      <c r="AO741" s="11"/>
      <c r="AP741" s="10"/>
      <c r="AQ741" s="12"/>
      <c r="AR741" s="10"/>
      <c r="AS741" s="8"/>
    </row>
    <row r="742" spans="34:45" ht="14.25" customHeight="1" x14ac:dyDescent="0.25">
      <c r="AH742" s="5"/>
      <c r="AI742" s="9"/>
      <c r="AJ742" s="10"/>
      <c r="AK742" s="11"/>
      <c r="AL742" s="12"/>
      <c r="AM742" s="10"/>
      <c r="AN742" s="32"/>
      <c r="AO742" s="11"/>
      <c r="AP742" s="10"/>
      <c r="AQ742" s="12"/>
      <c r="AR742" s="10"/>
      <c r="AS742" s="8"/>
    </row>
    <row r="743" spans="34:45" ht="14.25" customHeight="1" x14ac:dyDescent="0.25">
      <c r="AH743" s="5"/>
      <c r="AI743" s="9"/>
      <c r="AJ743" s="10"/>
      <c r="AK743" s="11"/>
      <c r="AL743" s="12"/>
      <c r="AM743" s="10"/>
      <c r="AN743" s="32"/>
      <c r="AO743" s="11"/>
      <c r="AP743" s="10"/>
      <c r="AQ743" s="12"/>
      <c r="AR743" s="10"/>
      <c r="AS743" s="8"/>
    </row>
    <row r="744" spans="34:45" ht="14.25" customHeight="1" x14ac:dyDescent="0.25">
      <c r="AH744" s="5"/>
      <c r="AI744" s="9"/>
      <c r="AJ744" s="10"/>
      <c r="AK744" s="11"/>
      <c r="AL744" s="12"/>
      <c r="AM744" s="10"/>
      <c r="AN744" s="32"/>
      <c r="AO744" s="11"/>
      <c r="AP744" s="10"/>
      <c r="AQ744" s="12"/>
      <c r="AR744" s="10"/>
      <c r="AS744" s="8"/>
    </row>
    <row r="745" spans="34:45" ht="14.25" customHeight="1" x14ac:dyDescent="0.25">
      <c r="AH745" s="5"/>
      <c r="AI745" s="9"/>
      <c r="AJ745" s="10"/>
      <c r="AK745" s="11"/>
      <c r="AL745" s="12"/>
      <c r="AM745" s="10"/>
      <c r="AN745" s="32"/>
      <c r="AO745" s="11"/>
      <c r="AP745" s="10"/>
      <c r="AQ745" s="12"/>
      <c r="AR745" s="10"/>
      <c r="AS745" s="8"/>
    </row>
    <row r="746" spans="34:45" ht="14.25" customHeight="1" x14ac:dyDescent="0.25">
      <c r="AH746" s="5"/>
      <c r="AI746" s="9"/>
      <c r="AJ746" s="10"/>
      <c r="AK746" s="11"/>
      <c r="AL746" s="12"/>
      <c r="AM746" s="10"/>
      <c r="AN746" s="32"/>
      <c r="AO746" s="11"/>
      <c r="AP746" s="10"/>
      <c r="AQ746" s="12"/>
      <c r="AR746" s="10"/>
      <c r="AS746" s="8"/>
    </row>
    <row r="747" spans="34:45" ht="14.25" customHeight="1" x14ac:dyDescent="0.25">
      <c r="AH747" s="5"/>
      <c r="AI747" s="9"/>
      <c r="AJ747" s="10"/>
      <c r="AK747" s="11"/>
      <c r="AL747" s="12"/>
      <c r="AM747" s="10"/>
      <c r="AN747" s="32"/>
      <c r="AO747" s="11"/>
      <c r="AP747" s="10"/>
      <c r="AQ747" s="12"/>
      <c r="AR747" s="10"/>
      <c r="AS747" s="8"/>
    </row>
    <row r="748" spans="34:45" ht="14.25" customHeight="1" x14ac:dyDescent="0.25">
      <c r="AH748" s="5"/>
      <c r="AI748" s="9"/>
      <c r="AJ748" s="10"/>
      <c r="AK748" s="11"/>
      <c r="AL748" s="12"/>
      <c r="AM748" s="10"/>
      <c r="AN748" s="32"/>
      <c r="AO748" s="11"/>
      <c r="AP748" s="10"/>
      <c r="AQ748" s="12"/>
      <c r="AR748" s="10"/>
      <c r="AS748" s="8"/>
    </row>
    <row r="749" spans="34:45" ht="14.25" customHeight="1" x14ac:dyDescent="0.25">
      <c r="AH749" s="5"/>
      <c r="AI749" s="9"/>
      <c r="AJ749" s="10"/>
      <c r="AK749" s="11"/>
      <c r="AL749" s="12"/>
      <c r="AM749" s="10"/>
      <c r="AN749" s="32"/>
      <c r="AO749" s="11"/>
      <c r="AP749" s="10"/>
      <c r="AQ749" s="12"/>
      <c r="AR749" s="10"/>
      <c r="AS749" s="8"/>
    </row>
    <row r="750" spans="34:45" ht="14.25" customHeight="1" x14ac:dyDescent="0.25">
      <c r="AH750" s="5"/>
      <c r="AI750" s="9"/>
      <c r="AJ750" s="10"/>
      <c r="AK750" s="11"/>
      <c r="AL750" s="12"/>
      <c r="AM750" s="10"/>
      <c r="AN750" s="32"/>
      <c r="AO750" s="11"/>
      <c r="AP750" s="10"/>
      <c r="AQ750" s="12"/>
      <c r="AR750" s="10"/>
      <c r="AS750" s="8"/>
    </row>
    <row r="751" spans="34:45" ht="14.25" customHeight="1" x14ac:dyDescent="0.25">
      <c r="AH751" s="5"/>
      <c r="AI751" s="9"/>
      <c r="AJ751" s="10"/>
      <c r="AK751" s="11"/>
      <c r="AL751" s="12"/>
      <c r="AM751" s="10"/>
      <c r="AN751" s="32"/>
      <c r="AO751" s="11"/>
      <c r="AP751" s="10"/>
      <c r="AQ751" s="12"/>
      <c r="AR751" s="10"/>
      <c r="AS751" s="8"/>
    </row>
    <row r="752" spans="34:45" ht="14.25" customHeight="1" x14ac:dyDescent="0.25">
      <c r="AH752" s="5"/>
      <c r="AI752" s="9"/>
      <c r="AJ752" s="10"/>
      <c r="AK752" s="11"/>
      <c r="AL752" s="12"/>
      <c r="AM752" s="10"/>
      <c r="AN752" s="32"/>
      <c r="AO752" s="11"/>
      <c r="AP752" s="10"/>
      <c r="AQ752" s="12"/>
      <c r="AR752" s="10"/>
      <c r="AS752" s="8"/>
    </row>
    <row r="753" spans="34:45" ht="14.25" customHeight="1" x14ac:dyDescent="0.25">
      <c r="AH753" s="5"/>
      <c r="AI753" s="9"/>
      <c r="AJ753" s="10"/>
      <c r="AK753" s="11"/>
      <c r="AL753" s="12"/>
      <c r="AM753" s="10"/>
      <c r="AN753" s="32"/>
      <c r="AO753" s="11"/>
      <c r="AP753" s="10"/>
      <c r="AQ753" s="12"/>
      <c r="AR753" s="10"/>
      <c r="AS753" s="8"/>
    </row>
    <row r="754" spans="34:45" ht="14.25" customHeight="1" x14ac:dyDescent="0.25">
      <c r="AH754" s="5"/>
      <c r="AI754" s="9"/>
      <c r="AJ754" s="10"/>
      <c r="AK754" s="11"/>
      <c r="AL754" s="12"/>
      <c r="AM754" s="10"/>
      <c r="AN754" s="32"/>
      <c r="AO754" s="11"/>
      <c r="AP754" s="10"/>
      <c r="AQ754" s="12"/>
      <c r="AR754" s="10"/>
      <c r="AS754" s="8"/>
    </row>
    <row r="755" spans="34:45" ht="14.25" customHeight="1" x14ac:dyDescent="0.25">
      <c r="AH755" s="5"/>
      <c r="AI755" s="9"/>
      <c r="AJ755" s="10"/>
      <c r="AK755" s="11"/>
      <c r="AL755" s="12"/>
      <c r="AM755" s="10"/>
      <c r="AN755" s="32"/>
      <c r="AO755" s="11"/>
      <c r="AP755" s="10"/>
      <c r="AQ755" s="12"/>
      <c r="AR755" s="10"/>
      <c r="AS755" s="8"/>
    </row>
    <row r="756" spans="34:45" ht="14.25" customHeight="1" x14ac:dyDescent="0.25">
      <c r="AH756" s="5"/>
      <c r="AI756" s="9"/>
      <c r="AJ756" s="10"/>
      <c r="AK756" s="11"/>
      <c r="AL756" s="12"/>
      <c r="AM756" s="10"/>
      <c r="AN756" s="32"/>
      <c r="AO756" s="11"/>
      <c r="AP756" s="10"/>
      <c r="AQ756" s="12"/>
      <c r="AR756" s="10"/>
      <c r="AS756" s="8"/>
    </row>
    <row r="757" spans="34:45" ht="14.25" customHeight="1" x14ac:dyDescent="0.25">
      <c r="AH757" s="5"/>
      <c r="AI757" s="9"/>
      <c r="AJ757" s="10"/>
      <c r="AK757" s="11"/>
      <c r="AL757" s="12"/>
      <c r="AM757" s="10"/>
      <c r="AN757" s="32"/>
      <c r="AO757" s="11"/>
      <c r="AP757" s="10"/>
      <c r="AQ757" s="12"/>
      <c r="AR757" s="10"/>
      <c r="AS757" s="8"/>
    </row>
    <row r="758" spans="34:45" ht="14.25" customHeight="1" x14ac:dyDescent="0.25">
      <c r="AH758" s="5"/>
      <c r="AI758" s="9"/>
      <c r="AJ758" s="10"/>
      <c r="AK758" s="11"/>
      <c r="AL758" s="12"/>
      <c r="AM758" s="10"/>
      <c r="AN758" s="32"/>
      <c r="AO758" s="11"/>
      <c r="AP758" s="10"/>
      <c r="AQ758" s="12"/>
      <c r="AR758" s="10"/>
      <c r="AS758" s="8"/>
    </row>
    <row r="759" spans="34:45" ht="14.25" customHeight="1" x14ac:dyDescent="0.25">
      <c r="AH759" s="5"/>
      <c r="AI759" s="9"/>
      <c r="AJ759" s="10"/>
      <c r="AK759" s="11"/>
      <c r="AL759" s="12"/>
      <c r="AM759" s="10"/>
      <c r="AN759" s="32"/>
      <c r="AO759" s="11"/>
      <c r="AP759" s="10"/>
      <c r="AQ759" s="12"/>
      <c r="AR759" s="10"/>
      <c r="AS759" s="8"/>
    </row>
    <row r="760" spans="34:45" ht="14.25" customHeight="1" x14ac:dyDescent="0.25">
      <c r="AH760" s="5"/>
      <c r="AI760" s="9"/>
      <c r="AJ760" s="10"/>
      <c r="AK760" s="11"/>
      <c r="AL760" s="12"/>
      <c r="AM760" s="10"/>
      <c r="AN760" s="32"/>
      <c r="AO760" s="11"/>
      <c r="AP760" s="10"/>
      <c r="AQ760" s="12"/>
      <c r="AR760" s="10"/>
      <c r="AS760" s="8"/>
    </row>
    <row r="761" spans="34:45" ht="14.25" customHeight="1" x14ac:dyDescent="0.25">
      <c r="AH761" s="5"/>
      <c r="AI761" s="9"/>
      <c r="AJ761" s="10"/>
      <c r="AK761" s="11"/>
      <c r="AL761" s="12"/>
      <c r="AM761" s="10"/>
      <c r="AN761" s="32"/>
      <c r="AO761" s="11"/>
      <c r="AP761" s="10"/>
      <c r="AQ761" s="12"/>
      <c r="AR761" s="10"/>
      <c r="AS761" s="8"/>
    </row>
    <row r="762" spans="34:45" ht="14.25" customHeight="1" x14ac:dyDescent="0.25">
      <c r="AH762" s="5"/>
      <c r="AI762" s="9"/>
      <c r="AJ762" s="10"/>
      <c r="AK762" s="11"/>
      <c r="AL762" s="12"/>
      <c r="AM762" s="10"/>
      <c r="AN762" s="32"/>
      <c r="AO762" s="11"/>
      <c r="AP762" s="10"/>
      <c r="AQ762" s="12"/>
      <c r="AR762" s="10"/>
      <c r="AS762" s="8"/>
    </row>
    <row r="763" spans="34:45" ht="14.25" customHeight="1" x14ac:dyDescent="0.25">
      <c r="AH763" s="5"/>
      <c r="AI763" s="9"/>
      <c r="AJ763" s="10"/>
      <c r="AK763" s="11"/>
      <c r="AL763" s="12"/>
      <c r="AM763" s="10"/>
      <c r="AN763" s="32"/>
      <c r="AO763" s="11"/>
      <c r="AP763" s="10"/>
      <c r="AQ763" s="12"/>
      <c r="AR763" s="10"/>
      <c r="AS763" s="8"/>
    </row>
    <row r="764" spans="34:45" ht="14.25" customHeight="1" x14ac:dyDescent="0.25">
      <c r="AH764" s="5"/>
      <c r="AI764" s="9"/>
      <c r="AJ764" s="10"/>
      <c r="AK764" s="11"/>
      <c r="AL764" s="12"/>
      <c r="AM764" s="10"/>
      <c r="AN764" s="32"/>
      <c r="AO764" s="11"/>
      <c r="AP764" s="10"/>
      <c r="AQ764" s="12"/>
      <c r="AR764" s="10"/>
      <c r="AS764" s="8"/>
    </row>
    <row r="765" spans="34:45" ht="14.25" customHeight="1" x14ac:dyDescent="0.25">
      <c r="AH765" s="5"/>
      <c r="AI765" s="9"/>
      <c r="AJ765" s="10"/>
      <c r="AK765" s="11"/>
      <c r="AL765" s="12"/>
      <c r="AM765" s="10"/>
      <c r="AN765" s="32"/>
      <c r="AO765" s="11"/>
      <c r="AP765" s="10"/>
      <c r="AQ765" s="12"/>
      <c r="AR765" s="10"/>
      <c r="AS765" s="8"/>
    </row>
    <row r="766" spans="34:45" ht="14.25" customHeight="1" x14ac:dyDescent="0.25">
      <c r="AH766" s="5"/>
      <c r="AI766" s="9"/>
      <c r="AJ766" s="10"/>
      <c r="AK766" s="11"/>
      <c r="AL766" s="12"/>
      <c r="AM766" s="10"/>
      <c r="AN766" s="32"/>
      <c r="AO766" s="11"/>
      <c r="AP766" s="10"/>
      <c r="AQ766" s="12"/>
      <c r="AR766" s="10"/>
      <c r="AS766" s="8"/>
    </row>
    <row r="767" spans="34:45" ht="14.25" customHeight="1" x14ac:dyDescent="0.25">
      <c r="AH767" s="5"/>
      <c r="AI767" s="9"/>
      <c r="AJ767" s="10"/>
      <c r="AK767" s="11"/>
      <c r="AL767" s="12"/>
      <c r="AM767" s="10"/>
      <c r="AN767" s="32"/>
      <c r="AO767" s="11"/>
      <c r="AP767" s="10"/>
      <c r="AQ767" s="12"/>
      <c r="AR767" s="10"/>
      <c r="AS767" s="8"/>
    </row>
    <row r="768" spans="34:45" ht="14.25" customHeight="1" x14ac:dyDescent="0.25">
      <c r="AH768" s="5"/>
      <c r="AI768" s="9"/>
      <c r="AJ768" s="10"/>
      <c r="AK768" s="11"/>
      <c r="AL768" s="12"/>
      <c r="AM768" s="10"/>
      <c r="AN768" s="32"/>
      <c r="AO768" s="11"/>
      <c r="AP768" s="10"/>
      <c r="AQ768" s="12"/>
      <c r="AR768" s="10"/>
      <c r="AS768" s="8"/>
    </row>
    <row r="769" spans="34:45" ht="14.25" customHeight="1" x14ac:dyDescent="0.25">
      <c r="AH769" s="5"/>
      <c r="AI769" s="9"/>
      <c r="AJ769" s="10"/>
      <c r="AK769" s="11"/>
      <c r="AL769" s="12"/>
      <c r="AM769" s="10"/>
      <c r="AN769" s="32"/>
      <c r="AO769" s="11"/>
      <c r="AP769" s="10"/>
      <c r="AQ769" s="12"/>
      <c r="AR769" s="10"/>
      <c r="AS769" s="8"/>
    </row>
    <row r="770" spans="34:45" ht="14.25" customHeight="1" x14ac:dyDescent="0.25">
      <c r="AH770" s="5"/>
      <c r="AI770" s="9"/>
      <c r="AJ770" s="10"/>
      <c r="AK770" s="11"/>
      <c r="AL770" s="12"/>
      <c r="AM770" s="10"/>
      <c r="AN770" s="32"/>
      <c r="AO770" s="11"/>
      <c r="AP770" s="10"/>
      <c r="AQ770" s="12"/>
      <c r="AR770" s="10"/>
      <c r="AS770" s="8"/>
    </row>
    <row r="771" spans="34:45" ht="14.25" customHeight="1" x14ac:dyDescent="0.25">
      <c r="AH771" s="5"/>
      <c r="AI771" s="9"/>
      <c r="AJ771" s="10"/>
      <c r="AK771" s="11"/>
      <c r="AL771" s="12"/>
      <c r="AM771" s="10"/>
      <c r="AN771" s="32"/>
      <c r="AO771" s="11"/>
      <c r="AP771" s="10"/>
      <c r="AQ771" s="12"/>
      <c r="AR771" s="10"/>
      <c r="AS771" s="8"/>
    </row>
    <row r="772" spans="34:45" ht="14.25" customHeight="1" x14ac:dyDescent="0.25">
      <c r="AH772" s="5"/>
      <c r="AI772" s="9"/>
      <c r="AJ772" s="10"/>
      <c r="AK772" s="11"/>
      <c r="AL772" s="12"/>
      <c r="AM772" s="10"/>
      <c r="AN772" s="32"/>
      <c r="AO772" s="11"/>
      <c r="AP772" s="10"/>
      <c r="AQ772" s="12"/>
      <c r="AR772" s="10"/>
      <c r="AS772" s="8"/>
    </row>
    <row r="773" spans="34:45" ht="14.25" customHeight="1" x14ac:dyDescent="0.25">
      <c r="AH773" s="5"/>
      <c r="AI773" s="9"/>
      <c r="AJ773" s="10"/>
      <c r="AK773" s="11"/>
      <c r="AL773" s="12"/>
      <c r="AM773" s="10"/>
      <c r="AN773" s="32"/>
      <c r="AO773" s="11"/>
      <c r="AP773" s="10"/>
      <c r="AQ773" s="12"/>
      <c r="AR773" s="10"/>
      <c r="AS773" s="8"/>
    </row>
    <row r="774" spans="34:45" ht="14.25" customHeight="1" x14ac:dyDescent="0.25">
      <c r="AH774" s="5"/>
      <c r="AI774" s="9"/>
      <c r="AJ774" s="10"/>
      <c r="AK774" s="11"/>
      <c r="AL774" s="12"/>
      <c r="AM774" s="10"/>
      <c r="AN774" s="32"/>
      <c r="AO774" s="11"/>
      <c r="AP774" s="10"/>
      <c r="AQ774" s="12"/>
      <c r="AR774" s="10"/>
      <c r="AS774" s="8"/>
    </row>
    <row r="775" spans="34:45" ht="14.25" customHeight="1" x14ac:dyDescent="0.25">
      <c r="AH775" s="5"/>
      <c r="AI775" s="9"/>
      <c r="AJ775" s="10"/>
      <c r="AK775" s="11"/>
      <c r="AL775" s="12"/>
      <c r="AM775" s="10"/>
      <c r="AN775" s="32"/>
      <c r="AO775" s="11"/>
      <c r="AP775" s="10"/>
      <c r="AQ775" s="12"/>
      <c r="AR775" s="10"/>
      <c r="AS775" s="8"/>
    </row>
    <row r="776" spans="34:45" ht="14.25" customHeight="1" x14ac:dyDescent="0.25">
      <c r="AH776" s="5"/>
      <c r="AI776" s="9"/>
      <c r="AJ776" s="10"/>
      <c r="AK776" s="11"/>
      <c r="AL776" s="12"/>
      <c r="AM776" s="10"/>
      <c r="AN776" s="32"/>
      <c r="AO776" s="11"/>
      <c r="AP776" s="10"/>
      <c r="AQ776" s="12"/>
      <c r="AR776" s="10"/>
      <c r="AS776" s="8"/>
    </row>
    <row r="777" spans="34:45" ht="14.25" customHeight="1" x14ac:dyDescent="0.25">
      <c r="AH777" s="5"/>
      <c r="AI777" s="9"/>
      <c r="AJ777" s="10"/>
      <c r="AK777" s="11"/>
      <c r="AL777" s="12"/>
      <c r="AM777" s="10"/>
      <c r="AN777" s="32"/>
      <c r="AO777" s="11"/>
      <c r="AP777" s="10"/>
      <c r="AQ777" s="12"/>
      <c r="AR777" s="10"/>
      <c r="AS777" s="8"/>
    </row>
    <row r="778" spans="34:45" ht="14.25" customHeight="1" x14ac:dyDescent="0.25">
      <c r="AH778" s="5"/>
      <c r="AI778" s="9"/>
      <c r="AJ778" s="10"/>
      <c r="AK778" s="11"/>
      <c r="AL778" s="12"/>
      <c r="AM778" s="10"/>
      <c r="AN778" s="32"/>
      <c r="AO778" s="11"/>
      <c r="AP778" s="10"/>
      <c r="AQ778" s="12"/>
      <c r="AR778" s="10"/>
      <c r="AS778" s="8"/>
    </row>
    <row r="779" spans="34:45" ht="14.25" customHeight="1" x14ac:dyDescent="0.25">
      <c r="AH779" s="5"/>
      <c r="AI779" s="9"/>
      <c r="AJ779" s="10"/>
      <c r="AK779" s="11"/>
      <c r="AL779" s="12"/>
      <c r="AM779" s="10"/>
      <c r="AN779" s="32"/>
      <c r="AO779" s="11"/>
      <c r="AP779" s="10"/>
      <c r="AQ779" s="12"/>
      <c r="AR779" s="10"/>
      <c r="AS779" s="8"/>
    </row>
    <row r="780" spans="34:45" ht="14.25" customHeight="1" x14ac:dyDescent="0.25">
      <c r="AH780" s="5"/>
      <c r="AI780" s="9"/>
      <c r="AJ780" s="10"/>
      <c r="AK780" s="11"/>
      <c r="AL780" s="12"/>
      <c r="AM780" s="10"/>
      <c r="AN780" s="32"/>
      <c r="AO780" s="11"/>
      <c r="AP780" s="10"/>
      <c r="AQ780" s="12"/>
      <c r="AR780" s="10"/>
      <c r="AS780" s="8"/>
    </row>
    <row r="781" spans="34:45" ht="14.25" customHeight="1" x14ac:dyDescent="0.25">
      <c r="AH781" s="5"/>
      <c r="AI781" s="9"/>
      <c r="AJ781" s="10"/>
      <c r="AK781" s="11"/>
      <c r="AL781" s="12"/>
      <c r="AM781" s="10"/>
      <c r="AN781" s="32"/>
      <c r="AO781" s="11"/>
      <c r="AP781" s="10"/>
      <c r="AQ781" s="12"/>
      <c r="AR781" s="10"/>
      <c r="AS781" s="8"/>
    </row>
    <row r="782" spans="34:45" ht="14.25" customHeight="1" x14ac:dyDescent="0.25">
      <c r="AH782" s="5"/>
      <c r="AI782" s="9"/>
      <c r="AJ782" s="10"/>
      <c r="AK782" s="11"/>
      <c r="AL782" s="12"/>
      <c r="AM782" s="10"/>
      <c r="AN782" s="32"/>
      <c r="AO782" s="11"/>
      <c r="AP782" s="10"/>
      <c r="AQ782" s="12"/>
      <c r="AR782" s="10"/>
      <c r="AS782" s="8"/>
    </row>
    <row r="783" spans="34:45" ht="14.25" customHeight="1" x14ac:dyDescent="0.25">
      <c r="AH783" s="5"/>
      <c r="AI783" s="9"/>
      <c r="AJ783" s="10"/>
      <c r="AK783" s="11"/>
      <c r="AL783" s="12"/>
      <c r="AM783" s="10"/>
      <c r="AN783" s="32"/>
      <c r="AO783" s="11"/>
      <c r="AP783" s="10"/>
      <c r="AQ783" s="12"/>
      <c r="AR783" s="10"/>
      <c r="AS783" s="8"/>
    </row>
    <row r="784" spans="34:45" ht="14.25" customHeight="1" x14ac:dyDescent="0.25">
      <c r="AH784" s="5"/>
      <c r="AI784" s="9"/>
      <c r="AJ784" s="10"/>
      <c r="AK784" s="11"/>
      <c r="AL784" s="12"/>
      <c r="AM784" s="10"/>
      <c r="AN784" s="32"/>
      <c r="AO784" s="11"/>
      <c r="AP784" s="10"/>
      <c r="AQ784" s="12"/>
      <c r="AR784" s="10"/>
      <c r="AS784" s="8"/>
    </row>
    <row r="785" spans="34:45" ht="14.25" customHeight="1" x14ac:dyDescent="0.25">
      <c r="AH785" s="5"/>
      <c r="AI785" s="9"/>
      <c r="AJ785" s="10"/>
      <c r="AK785" s="11"/>
      <c r="AL785" s="12"/>
      <c r="AM785" s="10"/>
      <c r="AN785" s="32"/>
      <c r="AO785" s="11"/>
      <c r="AP785" s="10"/>
      <c r="AQ785" s="12"/>
      <c r="AR785" s="10"/>
      <c r="AS785" s="8"/>
    </row>
    <row r="786" spans="34:45" ht="14.25" customHeight="1" x14ac:dyDescent="0.25">
      <c r="AH786" s="5"/>
      <c r="AI786" s="9"/>
      <c r="AJ786" s="10"/>
      <c r="AK786" s="11"/>
      <c r="AL786" s="12"/>
      <c r="AM786" s="10"/>
      <c r="AN786" s="32"/>
      <c r="AO786" s="11"/>
      <c r="AP786" s="10"/>
      <c r="AQ786" s="12"/>
      <c r="AR786" s="10"/>
      <c r="AS786" s="8"/>
    </row>
    <row r="787" spans="34:45" ht="14.25" customHeight="1" x14ac:dyDescent="0.25">
      <c r="AH787" s="5"/>
      <c r="AI787" s="9"/>
      <c r="AJ787" s="10"/>
      <c r="AK787" s="11"/>
      <c r="AL787" s="12"/>
      <c r="AM787" s="10"/>
      <c r="AN787" s="32"/>
      <c r="AO787" s="11"/>
      <c r="AP787" s="10"/>
      <c r="AQ787" s="12"/>
      <c r="AR787" s="10"/>
      <c r="AS787" s="8"/>
    </row>
    <row r="788" spans="34:45" ht="14.25" customHeight="1" x14ac:dyDescent="0.25">
      <c r="AH788" s="5"/>
      <c r="AI788" s="9"/>
      <c r="AJ788" s="10"/>
      <c r="AK788" s="11"/>
      <c r="AL788" s="12"/>
      <c r="AM788" s="10"/>
      <c r="AN788" s="32"/>
      <c r="AO788" s="11"/>
      <c r="AP788" s="10"/>
      <c r="AQ788" s="12"/>
      <c r="AR788" s="10"/>
      <c r="AS788" s="8"/>
    </row>
    <row r="789" spans="34:45" ht="14.25" customHeight="1" x14ac:dyDescent="0.25">
      <c r="AH789" s="5"/>
      <c r="AI789" s="9"/>
      <c r="AJ789" s="10"/>
      <c r="AK789" s="11"/>
      <c r="AL789" s="12"/>
      <c r="AM789" s="10"/>
      <c r="AN789" s="32"/>
      <c r="AO789" s="11"/>
      <c r="AP789" s="10"/>
      <c r="AQ789" s="12"/>
      <c r="AR789" s="10"/>
      <c r="AS789" s="8"/>
    </row>
    <row r="790" spans="34:45" ht="14.25" customHeight="1" x14ac:dyDescent="0.25">
      <c r="AH790" s="5"/>
      <c r="AI790" s="9"/>
      <c r="AJ790" s="10"/>
      <c r="AK790" s="11"/>
      <c r="AL790" s="12"/>
      <c r="AM790" s="10"/>
      <c r="AN790" s="32"/>
      <c r="AO790" s="11"/>
      <c r="AP790" s="10"/>
      <c r="AQ790" s="12"/>
      <c r="AR790" s="10"/>
      <c r="AS790" s="8"/>
    </row>
    <row r="791" spans="34:45" ht="14.25" customHeight="1" x14ac:dyDescent="0.25">
      <c r="AH791" s="5"/>
      <c r="AI791" s="9"/>
      <c r="AJ791" s="10"/>
      <c r="AK791" s="11"/>
      <c r="AL791" s="12"/>
      <c r="AM791" s="10"/>
      <c r="AN791" s="32"/>
      <c r="AO791" s="11"/>
      <c r="AP791" s="10"/>
      <c r="AQ791" s="12"/>
      <c r="AR791" s="10"/>
      <c r="AS791" s="8"/>
    </row>
    <row r="792" spans="34:45" ht="14.25" customHeight="1" x14ac:dyDescent="0.25">
      <c r="AH792" s="5"/>
      <c r="AI792" s="9"/>
      <c r="AJ792" s="10"/>
      <c r="AK792" s="11"/>
      <c r="AL792" s="12"/>
      <c r="AM792" s="10"/>
      <c r="AN792" s="32"/>
      <c r="AO792" s="11"/>
      <c r="AP792" s="10"/>
      <c r="AQ792" s="12"/>
      <c r="AR792" s="10"/>
      <c r="AS792" s="8"/>
    </row>
    <row r="793" spans="34:45" ht="14.25" customHeight="1" x14ac:dyDescent="0.25">
      <c r="AH793" s="5"/>
      <c r="AI793" s="9"/>
      <c r="AJ793" s="10"/>
      <c r="AK793" s="11"/>
      <c r="AL793" s="12"/>
      <c r="AM793" s="10"/>
      <c r="AN793" s="32"/>
      <c r="AO793" s="11"/>
      <c r="AP793" s="10"/>
      <c r="AQ793" s="12"/>
      <c r="AR793" s="10"/>
      <c r="AS793" s="8"/>
    </row>
    <row r="794" spans="34:45" ht="14.25" customHeight="1" x14ac:dyDescent="0.25">
      <c r="AH794" s="5"/>
      <c r="AI794" s="9"/>
      <c r="AJ794" s="10"/>
      <c r="AK794" s="11"/>
      <c r="AL794" s="12"/>
      <c r="AM794" s="10"/>
      <c r="AN794" s="32"/>
      <c r="AO794" s="11"/>
      <c r="AP794" s="10"/>
      <c r="AQ794" s="12"/>
      <c r="AR794" s="10"/>
      <c r="AS794" s="8"/>
    </row>
    <row r="795" spans="34:45" ht="14.25" customHeight="1" x14ac:dyDescent="0.25">
      <c r="AH795" s="5"/>
      <c r="AI795" s="9"/>
      <c r="AJ795" s="10"/>
      <c r="AK795" s="11"/>
      <c r="AL795" s="12"/>
      <c r="AM795" s="10"/>
      <c r="AN795" s="32"/>
      <c r="AO795" s="11"/>
      <c r="AP795" s="10"/>
      <c r="AQ795" s="12"/>
      <c r="AR795" s="10"/>
      <c r="AS795" s="8"/>
    </row>
    <row r="796" spans="34:45" ht="14.25" customHeight="1" x14ac:dyDescent="0.25">
      <c r="AH796" s="5"/>
      <c r="AI796" s="9"/>
      <c r="AJ796" s="10"/>
      <c r="AK796" s="11"/>
      <c r="AL796" s="12"/>
      <c r="AM796" s="10"/>
      <c r="AN796" s="32"/>
      <c r="AO796" s="11"/>
      <c r="AP796" s="10"/>
      <c r="AQ796" s="12"/>
      <c r="AR796" s="10"/>
      <c r="AS796" s="8"/>
    </row>
    <row r="797" spans="34:45" ht="14.25" customHeight="1" x14ac:dyDescent="0.25">
      <c r="AH797" s="5"/>
      <c r="AI797" s="9"/>
      <c r="AJ797" s="10"/>
      <c r="AK797" s="11"/>
      <c r="AL797" s="12"/>
      <c r="AM797" s="10"/>
      <c r="AN797" s="32"/>
      <c r="AO797" s="11"/>
      <c r="AP797" s="10"/>
      <c r="AQ797" s="12"/>
      <c r="AR797" s="10"/>
      <c r="AS797" s="8"/>
    </row>
    <row r="798" spans="34:45" ht="14.25" customHeight="1" x14ac:dyDescent="0.25">
      <c r="AH798" s="5"/>
      <c r="AI798" s="9"/>
      <c r="AJ798" s="10"/>
      <c r="AK798" s="11"/>
      <c r="AL798" s="12"/>
      <c r="AM798" s="10"/>
      <c r="AN798" s="32"/>
      <c r="AO798" s="11"/>
      <c r="AP798" s="10"/>
      <c r="AQ798" s="12"/>
      <c r="AR798" s="10"/>
      <c r="AS798" s="8"/>
    </row>
    <row r="799" spans="34:45" ht="14.25" customHeight="1" x14ac:dyDescent="0.25">
      <c r="AH799" s="5"/>
      <c r="AI799" s="9"/>
      <c r="AJ799" s="10"/>
      <c r="AK799" s="11"/>
      <c r="AL799" s="12"/>
      <c r="AM799" s="10"/>
      <c r="AN799" s="32"/>
      <c r="AO799" s="11"/>
      <c r="AP799" s="10"/>
      <c r="AQ799" s="12"/>
      <c r="AR799" s="10"/>
      <c r="AS799" s="8"/>
    </row>
    <row r="800" spans="34:45" ht="14.25" customHeight="1" x14ac:dyDescent="0.25">
      <c r="AH800" s="5"/>
      <c r="AI800" s="9"/>
      <c r="AJ800" s="10"/>
      <c r="AK800" s="11"/>
      <c r="AL800" s="12"/>
      <c r="AM800" s="10"/>
      <c r="AN800" s="32"/>
      <c r="AO800" s="11"/>
      <c r="AP800" s="10"/>
      <c r="AQ800" s="12"/>
      <c r="AR800" s="10"/>
      <c r="AS800" s="8"/>
    </row>
    <row r="801" spans="34:45" ht="14.25" customHeight="1" x14ac:dyDescent="0.25">
      <c r="AH801" s="5"/>
      <c r="AI801" s="9"/>
      <c r="AJ801" s="10"/>
      <c r="AK801" s="11"/>
      <c r="AL801" s="12"/>
      <c r="AM801" s="10"/>
      <c r="AN801" s="32"/>
      <c r="AO801" s="11"/>
      <c r="AP801" s="10"/>
      <c r="AQ801" s="12"/>
      <c r="AR801" s="10"/>
      <c r="AS801" s="8"/>
    </row>
    <row r="802" spans="34:45" ht="14.25" customHeight="1" x14ac:dyDescent="0.25">
      <c r="AH802" s="5"/>
      <c r="AI802" s="9"/>
      <c r="AJ802" s="10"/>
      <c r="AK802" s="11"/>
      <c r="AL802" s="12"/>
      <c r="AM802" s="10"/>
      <c r="AN802" s="32"/>
      <c r="AO802" s="11"/>
      <c r="AP802" s="10"/>
      <c r="AQ802" s="12"/>
      <c r="AR802" s="10"/>
      <c r="AS802" s="8"/>
    </row>
    <row r="803" spans="34:45" ht="14.25" customHeight="1" x14ac:dyDescent="0.25">
      <c r="AH803" s="5"/>
      <c r="AI803" s="9"/>
      <c r="AJ803" s="10"/>
      <c r="AK803" s="11"/>
      <c r="AL803" s="12"/>
      <c r="AM803" s="10"/>
      <c r="AN803" s="32"/>
      <c r="AO803" s="11"/>
      <c r="AP803" s="10"/>
      <c r="AQ803" s="12"/>
      <c r="AR803" s="10"/>
      <c r="AS803" s="8"/>
    </row>
    <row r="804" spans="34:45" ht="14.25" customHeight="1" x14ac:dyDescent="0.25">
      <c r="AH804" s="5"/>
      <c r="AI804" s="9"/>
      <c r="AJ804" s="10"/>
      <c r="AK804" s="11"/>
      <c r="AL804" s="12"/>
      <c r="AM804" s="10"/>
      <c r="AN804" s="32"/>
      <c r="AO804" s="11"/>
      <c r="AP804" s="10"/>
      <c r="AQ804" s="12"/>
      <c r="AR804" s="10"/>
      <c r="AS804" s="8"/>
    </row>
    <row r="805" spans="34:45" ht="14.25" customHeight="1" x14ac:dyDescent="0.25">
      <c r="AH805" s="5"/>
      <c r="AI805" s="9"/>
      <c r="AJ805" s="10"/>
      <c r="AK805" s="11"/>
      <c r="AL805" s="12"/>
      <c r="AM805" s="10"/>
      <c r="AN805" s="32"/>
      <c r="AO805" s="11"/>
      <c r="AP805" s="10"/>
      <c r="AQ805" s="12"/>
      <c r="AR805" s="10"/>
      <c r="AS805" s="8"/>
    </row>
    <row r="806" spans="34:45" ht="14.25" customHeight="1" x14ac:dyDescent="0.25">
      <c r="AH806" s="5"/>
      <c r="AI806" s="9"/>
      <c r="AJ806" s="10"/>
      <c r="AK806" s="11"/>
      <c r="AL806" s="12"/>
      <c r="AM806" s="10"/>
      <c r="AN806" s="32"/>
      <c r="AO806" s="11"/>
      <c r="AP806" s="10"/>
      <c r="AQ806" s="12"/>
      <c r="AR806" s="10"/>
      <c r="AS806" s="8"/>
    </row>
    <row r="807" spans="34:45" ht="14.25" customHeight="1" x14ac:dyDescent="0.25">
      <c r="AH807" s="5"/>
      <c r="AI807" s="9"/>
      <c r="AJ807" s="10"/>
      <c r="AK807" s="11"/>
      <c r="AL807" s="12"/>
      <c r="AM807" s="10"/>
      <c r="AN807" s="32"/>
      <c r="AO807" s="11"/>
      <c r="AP807" s="10"/>
      <c r="AQ807" s="12"/>
      <c r="AR807" s="10"/>
      <c r="AS807" s="8"/>
    </row>
    <row r="808" spans="34:45" ht="14.25" customHeight="1" x14ac:dyDescent="0.25">
      <c r="AH808" s="5"/>
      <c r="AI808" s="9"/>
      <c r="AJ808" s="10"/>
      <c r="AK808" s="11"/>
      <c r="AL808" s="12"/>
      <c r="AM808" s="10"/>
      <c r="AN808" s="32"/>
      <c r="AO808" s="11"/>
      <c r="AP808" s="10"/>
      <c r="AQ808" s="12"/>
      <c r="AR808" s="10"/>
      <c r="AS808" s="8"/>
    </row>
    <row r="809" spans="34:45" ht="14.25" customHeight="1" x14ac:dyDescent="0.25">
      <c r="AH809" s="5"/>
      <c r="AI809" s="9"/>
      <c r="AJ809" s="10"/>
      <c r="AK809" s="11"/>
      <c r="AL809" s="12"/>
      <c r="AM809" s="10"/>
      <c r="AN809" s="32"/>
      <c r="AO809" s="11"/>
      <c r="AP809" s="10"/>
      <c r="AQ809" s="12"/>
      <c r="AR809" s="10"/>
      <c r="AS809" s="8"/>
    </row>
    <row r="810" spans="34:45" ht="14.25" customHeight="1" x14ac:dyDescent="0.25">
      <c r="AH810" s="5"/>
      <c r="AI810" s="9"/>
      <c r="AJ810" s="10"/>
      <c r="AK810" s="11"/>
      <c r="AL810" s="12"/>
      <c r="AM810" s="10"/>
      <c r="AN810" s="32"/>
      <c r="AO810" s="11"/>
      <c r="AP810" s="10"/>
      <c r="AQ810" s="12"/>
      <c r="AR810" s="10"/>
      <c r="AS810" s="8"/>
    </row>
    <row r="811" spans="34:45" ht="14.25" customHeight="1" x14ac:dyDescent="0.25">
      <c r="AH811" s="5"/>
      <c r="AI811" s="9"/>
      <c r="AJ811" s="10"/>
      <c r="AK811" s="11"/>
      <c r="AL811" s="12"/>
      <c r="AM811" s="10"/>
      <c r="AN811" s="32"/>
      <c r="AO811" s="11"/>
      <c r="AP811" s="10"/>
      <c r="AQ811" s="12"/>
      <c r="AR811" s="10"/>
      <c r="AS811" s="8"/>
    </row>
    <row r="812" spans="34:45" ht="14.25" customHeight="1" x14ac:dyDescent="0.25">
      <c r="AH812" s="5"/>
      <c r="AI812" s="9"/>
      <c r="AJ812" s="10"/>
      <c r="AK812" s="11"/>
      <c r="AL812" s="12"/>
      <c r="AM812" s="10"/>
      <c r="AN812" s="32"/>
      <c r="AO812" s="11"/>
      <c r="AP812" s="10"/>
      <c r="AQ812" s="12"/>
      <c r="AR812" s="10"/>
      <c r="AS812" s="8"/>
    </row>
    <row r="813" spans="34:45" ht="14.25" customHeight="1" x14ac:dyDescent="0.25">
      <c r="AH813" s="5"/>
      <c r="AI813" s="9"/>
      <c r="AJ813" s="10"/>
      <c r="AK813" s="11"/>
      <c r="AL813" s="12"/>
      <c r="AM813" s="10"/>
      <c r="AN813" s="32"/>
      <c r="AO813" s="11"/>
      <c r="AP813" s="10"/>
      <c r="AQ813" s="12"/>
      <c r="AR813" s="10"/>
      <c r="AS813" s="8"/>
    </row>
    <row r="814" spans="34:45" ht="14.25" customHeight="1" x14ac:dyDescent="0.25">
      <c r="AH814" s="5"/>
      <c r="AI814" s="9"/>
      <c r="AJ814" s="10"/>
      <c r="AK814" s="11"/>
      <c r="AL814" s="12"/>
      <c r="AM814" s="10"/>
      <c r="AN814" s="32"/>
      <c r="AO814" s="11"/>
      <c r="AP814" s="10"/>
      <c r="AQ814" s="12"/>
      <c r="AR814" s="10"/>
      <c r="AS814" s="8"/>
    </row>
    <row r="815" spans="34:45" ht="14.25" customHeight="1" x14ac:dyDescent="0.25">
      <c r="AH815" s="5"/>
      <c r="AI815" s="9"/>
      <c r="AJ815" s="10"/>
      <c r="AK815" s="11"/>
      <c r="AL815" s="12"/>
      <c r="AM815" s="10"/>
      <c r="AN815" s="32"/>
      <c r="AO815" s="11"/>
      <c r="AP815" s="10"/>
      <c r="AQ815" s="12"/>
      <c r="AR815" s="10"/>
      <c r="AS815" s="8"/>
    </row>
    <row r="816" spans="34:45" ht="14.25" customHeight="1" x14ac:dyDescent="0.25">
      <c r="AH816" s="5"/>
      <c r="AI816" s="9"/>
      <c r="AJ816" s="10"/>
      <c r="AK816" s="11"/>
      <c r="AL816" s="12"/>
      <c r="AM816" s="10"/>
      <c r="AN816" s="32"/>
      <c r="AO816" s="11"/>
      <c r="AP816" s="10"/>
      <c r="AQ816" s="12"/>
      <c r="AR816" s="10"/>
      <c r="AS816" s="8"/>
    </row>
    <row r="817" spans="34:45" ht="14.25" customHeight="1" x14ac:dyDescent="0.25">
      <c r="AH817" s="5"/>
      <c r="AI817" s="9"/>
      <c r="AJ817" s="10"/>
      <c r="AK817" s="11"/>
      <c r="AL817" s="12"/>
      <c r="AM817" s="10"/>
      <c r="AN817" s="32"/>
      <c r="AO817" s="11"/>
      <c r="AP817" s="10"/>
      <c r="AQ817" s="12"/>
      <c r="AR817" s="10"/>
      <c r="AS817" s="8"/>
    </row>
    <row r="818" spans="34:45" ht="14.25" customHeight="1" x14ac:dyDescent="0.25">
      <c r="AH818" s="5"/>
      <c r="AI818" s="9"/>
      <c r="AJ818" s="10"/>
      <c r="AK818" s="11"/>
      <c r="AL818" s="12"/>
      <c r="AM818" s="10"/>
      <c r="AN818" s="32"/>
      <c r="AO818" s="11"/>
      <c r="AP818" s="10"/>
      <c r="AQ818" s="12"/>
      <c r="AR818" s="10"/>
      <c r="AS818" s="8"/>
    </row>
    <row r="819" spans="34:45" ht="14.25" customHeight="1" x14ac:dyDescent="0.25">
      <c r="AH819" s="5"/>
      <c r="AI819" s="9"/>
      <c r="AJ819" s="10"/>
      <c r="AK819" s="11"/>
      <c r="AL819" s="12"/>
      <c r="AM819" s="10"/>
      <c r="AN819" s="32"/>
      <c r="AO819" s="11"/>
      <c r="AP819" s="10"/>
      <c r="AQ819" s="12"/>
      <c r="AR819" s="10"/>
      <c r="AS819" s="8"/>
    </row>
    <row r="820" spans="34:45" ht="14.25" customHeight="1" x14ac:dyDescent="0.25">
      <c r="AH820" s="5"/>
      <c r="AI820" s="9"/>
      <c r="AJ820" s="10"/>
      <c r="AK820" s="11"/>
      <c r="AL820" s="12"/>
      <c r="AM820" s="10"/>
      <c r="AN820" s="32"/>
      <c r="AO820" s="11"/>
      <c r="AP820" s="10"/>
      <c r="AQ820" s="12"/>
      <c r="AR820" s="10"/>
      <c r="AS820" s="8"/>
    </row>
    <row r="821" spans="34:45" ht="14.25" customHeight="1" x14ac:dyDescent="0.25">
      <c r="AH821" s="5"/>
      <c r="AI821" s="9"/>
      <c r="AJ821" s="10"/>
      <c r="AK821" s="11"/>
      <c r="AL821" s="12"/>
      <c r="AM821" s="10"/>
      <c r="AN821" s="32"/>
      <c r="AO821" s="11"/>
      <c r="AP821" s="10"/>
      <c r="AQ821" s="12"/>
      <c r="AR821" s="10"/>
      <c r="AS821" s="8"/>
    </row>
    <row r="822" spans="34:45" ht="14.25" customHeight="1" x14ac:dyDescent="0.25">
      <c r="AH822" s="5"/>
      <c r="AI822" s="9"/>
      <c r="AJ822" s="10"/>
      <c r="AK822" s="11"/>
      <c r="AL822" s="12"/>
      <c r="AM822" s="10"/>
      <c r="AN822" s="32"/>
      <c r="AO822" s="11"/>
      <c r="AP822" s="10"/>
      <c r="AQ822" s="12"/>
      <c r="AR822" s="10"/>
      <c r="AS822" s="8"/>
    </row>
    <row r="823" spans="34:45" ht="14.25" customHeight="1" x14ac:dyDescent="0.25">
      <c r="AH823" s="5"/>
      <c r="AI823" s="9"/>
      <c r="AJ823" s="10"/>
      <c r="AK823" s="11"/>
      <c r="AL823" s="12"/>
      <c r="AM823" s="10"/>
      <c r="AN823" s="32"/>
      <c r="AO823" s="11"/>
      <c r="AP823" s="10"/>
      <c r="AQ823" s="12"/>
      <c r="AR823" s="10"/>
      <c r="AS823" s="8"/>
    </row>
    <row r="824" spans="34:45" ht="14.25" customHeight="1" x14ac:dyDescent="0.25">
      <c r="AH824" s="5"/>
      <c r="AI824" s="9"/>
      <c r="AJ824" s="10"/>
      <c r="AK824" s="11"/>
      <c r="AL824" s="12"/>
      <c r="AM824" s="10"/>
      <c r="AN824" s="32"/>
      <c r="AO824" s="11"/>
      <c r="AP824" s="10"/>
      <c r="AQ824" s="12"/>
      <c r="AR824" s="10"/>
      <c r="AS824" s="8"/>
    </row>
    <row r="825" spans="34:45" ht="14.25" customHeight="1" x14ac:dyDescent="0.25">
      <c r="AH825" s="5"/>
      <c r="AI825" s="9"/>
      <c r="AJ825" s="10"/>
      <c r="AK825" s="11"/>
      <c r="AL825" s="12"/>
      <c r="AM825" s="10"/>
      <c r="AN825" s="32"/>
      <c r="AO825" s="11"/>
      <c r="AP825" s="10"/>
      <c r="AQ825" s="12"/>
      <c r="AR825" s="10"/>
      <c r="AS825" s="8"/>
    </row>
    <row r="826" spans="34:45" ht="14.25" customHeight="1" x14ac:dyDescent="0.25">
      <c r="AH826" s="5"/>
      <c r="AI826" s="9"/>
      <c r="AJ826" s="10"/>
      <c r="AK826" s="11"/>
      <c r="AL826" s="12"/>
      <c r="AM826" s="10"/>
      <c r="AN826" s="32"/>
      <c r="AO826" s="11"/>
      <c r="AP826" s="10"/>
      <c r="AQ826" s="12"/>
      <c r="AR826" s="10"/>
      <c r="AS826" s="8"/>
    </row>
    <row r="827" spans="34:45" ht="14.25" customHeight="1" x14ac:dyDescent="0.25">
      <c r="AH827" s="5"/>
      <c r="AI827" s="9"/>
      <c r="AJ827" s="10"/>
      <c r="AK827" s="11"/>
      <c r="AL827" s="12"/>
      <c r="AM827" s="10"/>
      <c r="AN827" s="32"/>
      <c r="AO827" s="11"/>
      <c r="AP827" s="10"/>
      <c r="AQ827" s="12"/>
      <c r="AR827" s="10"/>
      <c r="AS827" s="8"/>
    </row>
    <row r="828" spans="34:45" ht="14.25" customHeight="1" x14ac:dyDescent="0.25">
      <c r="AH828" s="5"/>
      <c r="AI828" s="9"/>
      <c r="AJ828" s="10"/>
      <c r="AK828" s="11"/>
      <c r="AL828" s="12"/>
      <c r="AM828" s="10"/>
      <c r="AN828" s="32"/>
      <c r="AO828" s="11"/>
      <c r="AP828" s="10"/>
      <c r="AQ828" s="12"/>
      <c r="AR828" s="10"/>
      <c r="AS828" s="8"/>
    </row>
    <row r="829" spans="34:45" ht="14.25" customHeight="1" x14ac:dyDescent="0.25">
      <c r="AH829" s="5"/>
      <c r="AI829" s="9"/>
      <c r="AJ829" s="10"/>
      <c r="AK829" s="11"/>
      <c r="AL829" s="12"/>
      <c r="AM829" s="10"/>
      <c r="AN829" s="32"/>
      <c r="AO829" s="11"/>
      <c r="AP829" s="10"/>
      <c r="AQ829" s="12"/>
      <c r="AR829" s="10"/>
      <c r="AS829" s="8"/>
    </row>
    <row r="830" spans="34:45" ht="14.25" customHeight="1" x14ac:dyDescent="0.25">
      <c r="AH830" s="5"/>
      <c r="AI830" s="9"/>
      <c r="AJ830" s="10"/>
      <c r="AK830" s="11"/>
      <c r="AL830" s="12"/>
      <c r="AM830" s="10"/>
      <c r="AN830" s="32"/>
      <c r="AO830" s="11"/>
      <c r="AP830" s="10"/>
      <c r="AQ830" s="12"/>
      <c r="AR830" s="10"/>
      <c r="AS830" s="8"/>
    </row>
    <row r="831" spans="34:45" ht="14.25" customHeight="1" x14ac:dyDescent="0.25">
      <c r="AH831" s="5"/>
      <c r="AI831" s="9"/>
      <c r="AJ831" s="10"/>
      <c r="AK831" s="11"/>
      <c r="AL831" s="12"/>
      <c r="AM831" s="10"/>
      <c r="AN831" s="32"/>
      <c r="AO831" s="11"/>
      <c r="AP831" s="10"/>
      <c r="AQ831" s="12"/>
      <c r="AR831" s="10"/>
      <c r="AS831" s="8"/>
    </row>
    <row r="832" spans="34:45" ht="14.25" customHeight="1" x14ac:dyDescent="0.25">
      <c r="AH832" s="5"/>
      <c r="AI832" s="9"/>
      <c r="AJ832" s="10"/>
      <c r="AK832" s="11"/>
      <c r="AL832" s="12"/>
      <c r="AM832" s="10"/>
      <c r="AN832" s="32"/>
      <c r="AO832" s="11"/>
      <c r="AP832" s="10"/>
      <c r="AQ832" s="12"/>
      <c r="AR832" s="10"/>
      <c r="AS832" s="8"/>
    </row>
    <row r="833" spans="34:45" ht="14.25" customHeight="1" x14ac:dyDescent="0.25">
      <c r="AH833" s="5"/>
      <c r="AI833" s="9"/>
      <c r="AJ833" s="10"/>
      <c r="AK833" s="11"/>
      <c r="AL833" s="12"/>
      <c r="AM833" s="10"/>
      <c r="AN833" s="32"/>
      <c r="AO833" s="11"/>
      <c r="AP833" s="10"/>
      <c r="AQ833" s="12"/>
      <c r="AR833" s="10"/>
      <c r="AS833" s="8"/>
    </row>
    <row r="834" spans="34:45" ht="14.25" customHeight="1" x14ac:dyDescent="0.25">
      <c r="AH834" s="5"/>
      <c r="AI834" s="9"/>
      <c r="AJ834" s="10"/>
      <c r="AK834" s="11"/>
      <c r="AL834" s="12"/>
      <c r="AM834" s="10"/>
      <c r="AN834" s="32"/>
      <c r="AO834" s="11"/>
      <c r="AP834" s="10"/>
      <c r="AQ834" s="12"/>
      <c r="AR834" s="10"/>
      <c r="AS834" s="8"/>
    </row>
    <row r="835" spans="34:45" ht="14.25" customHeight="1" x14ac:dyDescent="0.25">
      <c r="AH835" s="5"/>
      <c r="AI835" s="9"/>
      <c r="AJ835" s="10"/>
      <c r="AK835" s="11"/>
      <c r="AL835" s="12"/>
      <c r="AM835" s="10"/>
      <c r="AN835" s="32"/>
      <c r="AO835" s="11"/>
      <c r="AP835" s="10"/>
      <c r="AQ835" s="12"/>
      <c r="AR835" s="10"/>
      <c r="AS835" s="8"/>
    </row>
    <row r="836" spans="34:45" ht="14.25" customHeight="1" x14ac:dyDescent="0.25">
      <c r="AH836" s="5"/>
      <c r="AI836" s="9"/>
      <c r="AJ836" s="10"/>
      <c r="AK836" s="11"/>
      <c r="AL836" s="12"/>
      <c r="AM836" s="10"/>
      <c r="AN836" s="32"/>
      <c r="AO836" s="11"/>
      <c r="AP836" s="10"/>
      <c r="AQ836" s="12"/>
      <c r="AR836" s="10"/>
      <c r="AS836" s="8"/>
    </row>
    <row r="837" spans="34:45" ht="14.25" customHeight="1" x14ac:dyDescent="0.25">
      <c r="AH837" s="5"/>
      <c r="AI837" s="9"/>
      <c r="AJ837" s="10"/>
      <c r="AK837" s="11"/>
      <c r="AL837" s="12"/>
      <c r="AM837" s="10"/>
      <c r="AN837" s="32"/>
      <c r="AO837" s="11"/>
      <c r="AP837" s="10"/>
      <c r="AQ837" s="12"/>
      <c r="AR837" s="10"/>
      <c r="AS837" s="8"/>
    </row>
    <row r="838" spans="34:45" ht="14.25" customHeight="1" x14ac:dyDescent="0.25">
      <c r="AH838" s="5"/>
      <c r="AI838" s="9"/>
      <c r="AJ838" s="10"/>
      <c r="AK838" s="11"/>
      <c r="AL838" s="12"/>
      <c r="AM838" s="10"/>
      <c r="AN838" s="32"/>
      <c r="AO838" s="11"/>
      <c r="AP838" s="10"/>
      <c r="AQ838" s="12"/>
      <c r="AR838" s="10"/>
      <c r="AS838" s="8"/>
    </row>
    <row r="839" spans="34:45" ht="14.25" customHeight="1" x14ac:dyDescent="0.25">
      <c r="AH839" s="5"/>
      <c r="AI839" s="9"/>
      <c r="AJ839" s="10"/>
      <c r="AK839" s="11"/>
      <c r="AL839" s="12"/>
      <c r="AM839" s="10"/>
      <c r="AN839" s="32"/>
      <c r="AO839" s="11"/>
      <c r="AP839" s="10"/>
      <c r="AQ839" s="12"/>
      <c r="AR839" s="10"/>
      <c r="AS839" s="8"/>
    </row>
    <row r="840" spans="34:45" ht="14.25" customHeight="1" x14ac:dyDescent="0.25">
      <c r="AH840" s="5"/>
      <c r="AI840" s="9"/>
      <c r="AJ840" s="10"/>
      <c r="AK840" s="11"/>
      <c r="AL840" s="12"/>
      <c r="AM840" s="10"/>
      <c r="AN840" s="32"/>
      <c r="AO840" s="11"/>
      <c r="AP840" s="10"/>
      <c r="AQ840" s="12"/>
      <c r="AR840" s="10"/>
      <c r="AS840" s="8"/>
    </row>
    <row r="841" spans="34:45" ht="14.25" customHeight="1" x14ac:dyDescent="0.25">
      <c r="AH841" s="5"/>
      <c r="AI841" s="9"/>
      <c r="AJ841" s="10"/>
      <c r="AK841" s="11"/>
      <c r="AL841" s="12"/>
      <c r="AM841" s="10"/>
      <c r="AN841" s="32"/>
      <c r="AO841" s="11"/>
      <c r="AP841" s="10"/>
      <c r="AQ841" s="12"/>
      <c r="AR841" s="10"/>
      <c r="AS841" s="8"/>
    </row>
    <row r="842" spans="34:45" ht="14.25" customHeight="1" x14ac:dyDescent="0.25">
      <c r="AH842" s="5"/>
      <c r="AI842" s="9"/>
      <c r="AJ842" s="10"/>
      <c r="AK842" s="11"/>
      <c r="AL842" s="12"/>
      <c r="AM842" s="10"/>
      <c r="AN842" s="32"/>
      <c r="AO842" s="11"/>
      <c r="AP842" s="10"/>
      <c r="AQ842" s="12"/>
      <c r="AR842" s="10"/>
      <c r="AS842" s="8"/>
    </row>
    <row r="843" spans="34:45" ht="14.25" customHeight="1" x14ac:dyDescent="0.25">
      <c r="AH843" s="5"/>
      <c r="AI843" s="9"/>
      <c r="AJ843" s="10"/>
      <c r="AK843" s="11"/>
      <c r="AL843" s="12"/>
      <c r="AM843" s="10"/>
      <c r="AN843" s="32"/>
      <c r="AO843" s="11"/>
      <c r="AP843" s="10"/>
      <c r="AQ843" s="12"/>
      <c r="AR843" s="10"/>
      <c r="AS843" s="8"/>
    </row>
    <row r="844" spans="34:45" ht="14.25" customHeight="1" x14ac:dyDescent="0.25">
      <c r="AH844" s="5"/>
      <c r="AI844" s="9"/>
      <c r="AJ844" s="10"/>
      <c r="AK844" s="11"/>
      <c r="AL844" s="12"/>
      <c r="AM844" s="10"/>
      <c r="AN844" s="32"/>
      <c r="AO844" s="11"/>
      <c r="AP844" s="10"/>
      <c r="AQ844" s="12"/>
      <c r="AR844" s="10"/>
      <c r="AS844" s="8"/>
    </row>
    <row r="845" spans="34:45" ht="14.25" customHeight="1" x14ac:dyDescent="0.25">
      <c r="AH845" s="5"/>
      <c r="AI845" s="9"/>
      <c r="AJ845" s="10"/>
      <c r="AK845" s="11"/>
      <c r="AL845" s="12"/>
      <c r="AM845" s="10"/>
      <c r="AN845" s="32"/>
      <c r="AO845" s="11"/>
      <c r="AP845" s="10"/>
      <c r="AQ845" s="12"/>
      <c r="AR845" s="10"/>
      <c r="AS845" s="8"/>
    </row>
    <row r="846" spans="34:45" ht="14.25" customHeight="1" x14ac:dyDescent="0.25">
      <c r="AH846" s="5"/>
      <c r="AI846" s="9"/>
      <c r="AJ846" s="10"/>
      <c r="AK846" s="11"/>
      <c r="AL846" s="12"/>
      <c r="AM846" s="10"/>
      <c r="AN846" s="32"/>
      <c r="AO846" s="11"/>
      <c r="AP846" s="10"/>
      <c r="AQ846" s="12"/>
      <c r="AR846" s="10"/>
      <c r="AS846" s="8"/>
    </row>
    <row r="847" spans="34:45" ht="14.25" customHeight="1" x14ac:dyDescent="0.25">
      <c r="AH847" s="5"/>
      <c r="AI847" s="9"/>
      <c r="AJ847" s="10"/>
      <c r="AK847" s="11"/>
      <c r="AL847" s="12"/>
      <c r="AM847" s="10"/>
      <c r="AN847" s="32"/>
      <c r="AO847" s="11"/>
      <c r="AP847" s="10"/>
      <c r="AQ847" s="12"/>
      <c r="AR847" s="10"/>
      <c r="AS847" s="8"/>
    </row>
    <row r="848" spans="34:45" ht="14.25" customHeight="1" x14ac:dyDescent="0.25">
      <c r="AH848" s="5"/>
      <c r="AI848" s="9"/>
      <c r="AJ848" s="10"/>
      <c r="AK848" s="11"/>
      <c r="AL848" s="12"/>
      <c r="AM848" s="10"/>
      <c r="AN848" s="32"/>
      <c r="AO848" s="11"/>
      <c r="AP848" s="10"/>
      <c r="AQ848" s="12"/>
      <c r="AR848" s="10"/>
      <c r="AS848" s="8"/>
    </row>
    <row r="849" spans="34:45" ht="14.25" customHeight="1" x14ac:dyDescent="0.25">
      <c r="AH849" s="5"/>
      <c r="AI849" s="9"/>
      <c r="AJ849" s="10"/>
      <c r="AK849" s="11"/>
      <c r="AL849" s="12"/>
      <c r="AM849" s="10"/>
      <c r="AN849" s="32"/>
      <c r="AO849" s="11"/>
      <c r="AP849" s="10"/>
      <c r="AQ849" s="12"/>
      <c r="AR849" s="10"/>
      <c r="AS849" s="8"/>
    </row>
    <row r="850" spans="34:45" ht="14.25" customHeight="1" x14ac:dyDescent="0.25">
      <c r="AH850" s="5"/>
      <c r="AI850" s="9"/>
      <c r="AJ850" s="10"/>
      <c r="AK850" s="11"/>
      <c r="AL850" s="12"/>
      <c r="AM850" s="10"/>
      <c r="AN850" s="32"/>
      <c r="AO850" s="11"/>
      <c r="AP850" s="10"/>
      <c r="AQ850" s="12"/>
      <c r="AR850" s="10"/>
      <c r="AS850" s="8"/>
    </row>
    <row r="851" spans="34:45" ht="14.25" customHeight="1" x14ac:dyDescent="0.25">
      <c r="AH851" s="5"/>
      <c r="AI851" s="9"/>
      <c r="AJ851" s="10"/>
      <c r="AK851" s="11"/>
      <c r="AL851" s="12"/>
      <c r="AM851" s="10"/>
      <c r="AN851" s="32"/>
      <c r="AO851" s="11"/>
      <c r="AP851" s="10"/>
      <c r="AQ851" s="12"/>
      <c r="AR851" s="10"/>
      <c r="AS851" s="8"/>
    </row>
    <row r="852" spans="34:45" ht="14.25" customHeight="1" x14ac:dyDescent="0.25">
      <c r="AH852" s="5"/>
      <c r="AI852" s="9"/>
      <c r="AJ852" s="10"/>
      <c r="AK852" s="11"/>
      <c r="AL852" s="12"/>
      <c r="AM852" s="10"/>
      <c r="AN852" s="32"/>
      <c r="AO852" s="11"/>
      <c r="AP852" s="10"/>
      <c r="AQ852" s="12"/>
      <c r="AR852" s="10"/>
      <c r="AS852" s="8"/>
    </row>
    <row r="853" spans="34:45" ht="14.25" customHeight="1" x14ac:dyDescent="0.25">
      <c r="AH853" s="5"/>
      <c r="AI853" s="9"/>
      <c r="AJ853" s="10"/>
      <c r="AK853" s="11"/>
      <c r="AL853" s="12"/>
      <c r="AM853" s="10"/>
      <c r="AN853" s="32"/>
      <c r="AO853" s="11"/>
      <c r="AP853" s="10"/>
      <c r="AQ853" s="12"/>
      <c r="AR853" s="10"/>
      <c r="AS853" s="8"/>
    </row>
    <row r="854" spans="34:45" ht="14.25" customHeight="1" x14ac:dyDescent="0.25">
      <c r="AH854" s="5"/>
      <c r="AI854" s="9"/>
      <c r="AJ854" s="10"/>
      <c r="AK854" s="11"/>
      <c r="AL854" s="12"/>
      <c r="AM854" s="10"/>
      <c r="AN854" s="32"/>
      <c r="AO854" s="11"/>
      <c r="AP854" s="10"/>
      <c r="AQ854" s="12"/>
      <c r="AR854" s="10"/>
      <c r="AS854" s="8"/>
    </row>
    <row r="855" spans="34:45" ht="14.25" customHeight="1" x14ac:dyDescent="0.25">
      <c r="AH855" s="5"/>
      <c r="AI855" s="9"/>
      <c r="AJ855" s="10"/>
      <c r="AK855" s="11"/>
      <c r="AL855" s="12"/>
      <c r="AM855" s="10"/>
      <c r="AN855" s="32"/>
      <c r="AO855" s="11"/>
      <c r="AP855" s="10"/>
      <c r="AQ855" s="12"/>
      <c r="AR855" s="10"/>
      <c r="AS855" s="8"/>
    </row>
    <row r="856" spans="34:45" ht="14.25" customHeight="1" x14ac:dyDescent="0.25">
      <c r="AH856" s="5"/>
      <c r="AI856" s="9"/>
      <c r="AJ856" s="10"/>
      <c r="AK856" s="11"/>
      <c r="AL856" s="12"/>
      <c r="AM856" s="10"/>
      <c r="AN856" s="32"/>
      <c r="AO856" s="11"/>
      <c r="AP856" s="10"/>
      <c r="AQ856" s="12"/>
      <c r="AR856" s="10"/>
      <c r="AS856" s="8"/>
    </row>
    <row r="857" spans="34:45" ht="14.25" customHeight="1" x14ac:dyDescent="0.25">
      <c r="AH857" s="5"/>
      <c r="AI857" s="9"/>
      <c r="AJ857" s="10"/>
      <c r="AK857" s="11"/>
      <c r="AL857" s="12"/>
      <c r="AM857" s="10"/>
      <c r="AN857" s="32"/>
      <c r="AO857" s="11"/>
      <c r="AP857" s="10"/>
      <c r="AQ857" s="12"/>
      <c r="AR857" s="10"/>
      <c r="AS857" s="8"/>
    </row>
    <row r="858" spans="34:45" ht="14.25" customHeight="1" x14ac:dyDescent="0.25">
      <c r="AH858" s="5"/>
      <c r="AI858" s="9"/>
      <c r="AJ858" s="10"/>
      <c r="AK858" s="11"/>
      <c r="AL858" s="12"/>
      <c r="AM858" s="10"/>
      <c r="AN858" s="32"/>
      <c r="AO858" s="11"/>
      <c r="AP858" s="10"/>
      <c r="AQ858" s="12"/>
      <c r="AR858" s="10"/>
      <c r="AS858" s="8"/>
    </row>
    <row r="859" spans="34:45" ht="14.25" customHeight="1" x14ac:dyDescent="0.25">
      <c r="AH859" s="5"/>
      <c r="AI859" s="9"/>
      <c r="AJ859" s="10"/>
      <c r="AK859" s="11"/>
      <c r="AL859" s="12"/>
      <c r="AM859" s="10"/>
      <c r="AN859" s="32"/>
      <c r="AO859" s="11"/>
      <c r="AP859" s="10"/>
      <c r="AQ859" s="12"/>
      <c r="AR859" s="10"/>
      <c r="AS859" s="8"/>
    </row>
    <row r="860" spans="34:45" ht="14.25" customHeight="1" x14ac:dyDescent="0.25">
      <c r="AH860" s="5"/>
      <c r="AI860" s="9"/>
      <c r="AJ860" s="10"/>
      <c r="AK860" s="11"/>
      <c r="AL860" s="12"/>
      <c r="AM860" s="10"/>
      <c r="AN860" s="32"/>
      <c r="AO860" s="11"/>
      <c r="AP860" s="10"/>
      <c r="AQ860" s="12"/>
      <c r="AR860" s="10"/>
      <c r="AS860" s="8"/>
    </row>
    <row r="861" spans="34:45" ht="14.25" customHeight="1" x14ac:dyDescent="0.25">
      <c r="AH861" s="5"/>
      <c r="AI861" s="9"/>
      <c r="AJ861" s="10"/>
      <c r="AK861" s="11"/>
      <c r="AL861" s="12"/>
      <c r="AM861" s="10"/>
      <c r="AN861" s="32"/>
      <c r="AO861" s="11"/>
      <c r="AP861" s="10"/>
      <c r="AQ861" s="12"/>
      <c r="AR861" s="10"/>
      <c r="AS861" s="8"/>
    </row>
    <row r="862" spans="34:45" ht="14.25" customHeight="1" x14ac:dyDescent="0.25">
      <c r="AH862" s="5"/>
      <c r="AI862" s="9"/>
      <c r="AJ862" s="10"/>
      <c r="AK862" s="11"/>
      <c r="AL862" s="12"/>
      <c r="AM862" s="10"/>
      <c r="AN862" s="32"/>
      <c r="AO862" s="11"/>
      <c r="AP862" s="10"/>
      <c r="AQ862" s="12"/>
      <c r="AR862" s="10"/>
      <c r="AS862" s="8"/>
    </row>
    <row r="863" spans="34:45" ht="14.25" customHeight="1" x14ac:dyDescent="0.25">
      <c r="AH863" s="5"/>
      <c r="AI863" s="9"/>
      <c r="AJ863" s="10"/>
      <c r="AK863" s="11"/>
      <c r="AL863" s="12"/>
      <c r="AM863" s="10"/>
      <c r="AN863" s="32"/>
      <c r="AO863" s="11"/>
      <c r="AP863" s="10"/>
      <c r="AQ863" s="12"/>
      <c r="AR863" s="10"/>
      <c r="AS863" s="8"/>
    </row>
    <row r="864" spans="34:45" ht="14.25" customHeight="1" x14ac:dyDescent="0.25">
      <c r="AH864" s="5"/>
      <c r="AI864" s="9"/>
      <c r="AJ864" s="10"/>
      <c r="AK864" s="11"/>
      <c r="AL864" s="12"/>
      <c r="AM864" s="10"/>
      <c r="AN864" s="32"/>
      <c r="AO864" s="11"/>
      <c r="AP864" s="10"/>
      <c r="AQ864" s="12"/>
      <c r="AR864" s="10"/>
      <c r="AS864" s="8"/>
    </row>
    <row r="865" spans="34:45" ht="14.25" customHeight="1" x14ac:dyDescent="0.25">
      <c r="AH865" s="5"/>
      <c r="AI865" s="9"/>
      <c r="AJ865" s="10"/>
      <c r="AK865" s="11"/>
      <c r="AL865" s="12"/>
      <c r="AM865" s="10"/>
      <c r="AN865" s="32"/>
      <c r="AO865" s="11"/>
      <c r="AP865" s="10"/>
      <c r="AQ865" s="12"/>
      <c r="AR865" s="10"/>
      <c r="AS865" s="8"/>
    </row>
    <row r="866" spans="34:45" ht="14.25" customHeight="1" x14ac:dyDescent="0.25">
      <c r="AH866" s="5"/>
      <c r="AI866" s="9"/>
      <c r="AJ866" s="10"/>
      <c r="AK866" s="11"/>
      <c r="AL866" s="12"/>
      <c r="AM866" s="10"/>
      <c r="AN866" s="32"/>
      <c r="AO866" s="11"/>
      <c r="AP866" s="10"/>
      <c r="AQ866" s="12"/>
      <c r="AR866" s="10"/>
      <c r="AS866" s="8"/>
    </row>
    <row r="867" spans="34:45" ht="14.25" customHeight="1" x14ac:dyDescent="0.25">
      <c r="AH867" s="5"/>
      <c r="AI867" s="9"/>
      <c r="AJ867" s="10"/>
      <c r="AK867" s="11"/>
      <c r="AL867" s="12"/>
      <c r="AM867" s="10"/>
      <c r="AN867" s="32"/>
      <c r="AO867" s="11"/>
      <c r="AP867" s="10"/>
      <c r="AQ867" s="12"/>
      <c r="AR867" s="10"/>
      <c r="AS867" s="8"/>
    </row>
    <row r="868" spans="34:45" ht="14.25" customHeight="1" x14ac:dyDescent="0.25">
      <c r="AH868" s="5"/>
      <c r="AI868" s="9"/>
      <c r="AJ868" s="10"/>
      <c r="AK868" s="11"/>
      <c r="AL868" s="12"/>
      <c r="AM868" s="10"/>
      <c r="AN868" s="32"/>
      <c r="AO868" s="11"/>
      <c r="AP868" s="10"/>
      <c r="AQ868" s="12"/>
      <c r="AR868" s="10"/>
      <c r="AS868" s="8"/>
    </row>
    <row r="869" spans="34:45" ht="14.25" customHeight="1" x14ac:dyDescent="0.25">
      <c r="AH869" s="5"/>
      <c r="AI869" s="9"/>
      <c r="AJ869" s="10"/>
      <c r="AK869" s="11"/>
      <c r="AL869" s="12"/>
      <c r="AM869" s="10"/>
      <c r="AN869" s="32"/>
      <c r="AO869" s="11"/>
      <c r="AP869" s="10"/>
      <c r="AQ869" s="12"/>
      <c r="AR869" s="10"/>
      <c r="AS869" s="8"/>
    </row>
    <row r="870" spans="34:45" ht="14.25" customHeight="1" x14ac:dyDescent="0.25">
      <c r="AH870" s="5"/>
      <c r="AI870" s="9"/>
      <c r="AJ870" s="10"/>
      <c r="AK870" s="11"/>
      <c r="AL870" s="12"/>
      <c r="AM870" s="10"/>
      <c r="AN870" s="32"/>
      <c r="AO870" s="11"/>
      <c r="AP870" s="10"/>
      <c r="AQ870" s="12"/>
      <c r="AR870" s="10"/>
      <c r="AS870" s="8"/>
    </row>
    <row r="871" spans="34:45" ht="14.25" customHeight="1" x14ac:dyDescent="0.25">
      <c r="AH871" s="5"/>
      <c r="AI871" s="9"/>
      <c r="AJ871" s="10"/>
      <c r="AK871" s="11"/>
      <c r="AL871" s="12"/>
      <c r="AM871" s="10"/>
      <c r="AN871" s="32"/>
      <c r="AO871" s="11"/>
      <c r="AP871" s="10"/>
      <c r="AQ871" s="12"/>
      <c r="AR871" s="10"/>
      <c r="AS871" s="8"/>
    </row>
    <row r="872" spans="34:45" ht="14.25" customHeight="1" x14ac:dyDescent="0.25">
      <c r="AH872" s="5"/>
      <c r="AI872" s="9"/>
      <c r="AJ872" s="10"/>
      <c r="AK872" s="11"/>
      <c r="AL872" s="12"/>
      <c r="AM872" s="10"/>
      <c r="AN872" s="32"/>
      <c r="AO872" s="11"/>
      <c r="AP872" s="10"/>
      <c r="AQ872" s="12"/>
      <c r="AR872" s="10"/>
      <c r="AS872" s="8"/>
    </row>
    <row r="873" spans="34:45" ht="14.25" customHeight="1" x14ac:dyDescent="0.25">
      <c r="AH873" s="5"/>
      <c r="AI873" s="9"/>
      <c r="AJ873" s="10"/>
      <c r="AK873" s="11"/>
      <c r="AL873" s="12"/>
      <c r="AM873" s="10"/>
      <c r="AN873" s="32"/>
      <c r="AO873" s="11"/>
      <c r="AP873" s="10"/>
      <c r="AQ873" s="12"/>
      <c r="AR873" s="10"/>
      <c r="AS873" s="8"/>
    </row>
    <row r="874" spans="34:45" ht="14.25" customHeight="1" x14ac:dyDescent="0.25">
      <c r="AH874" s="5"/>
      <c r="AI874" s="9"/>
      <c r="AJ874" s="10"/>
      <c r="AK874" s="11"/>
      <c r="AL874" s="12"/>
      <c r="AM874" s="10"/>
      <c r="AN874" s="32"/>
      <c r="AO874" s="11"/>
      <c r="AP874" s="10"/>
      <c r="AQ874" s="12"/>
      <c r="AR874" s="10"/>
      <c r="AS874" s="8"/>
    </row>
    <row r="875" spans="34:45" ht="14.25" customHeight="1" x14ac:dyDescent="0.25">
      <c r="AH875" s="5"/>
      <c r="AI875" s="9"/>
      <c r="AJ875" s="10"/>
      <c r="AK875" s="11"/>
      <c r="AL875" s="12"/>
      <c r="AM875" s="10"/>
      <c r="AN875" s="32"/>
      <c r="AO875" s="11"/>
      <c r="AP875" s="10"/>
      <c r="AQ875" s="12"/>
      <c r="AR875" s="10"/>
      <c r="AS875" s="8"/>
    </row>
    <row r="876" spans="34:45" ht="14.25" customHeight="1" x14ac:dyDescent="0.25">
      <c r="AH876" s="5"/>
      <c r="AI876" s="9"/>
      <c r="AJ876" s="10"/>
      <c r="AK876" s="11"/>
      <c r="AL876" s="12"/>
      <c r="AM876" s="10"/>
      <c r="AN876" s="32"/>
      <c r="AO876" s="11"/>
      <c r="AP876" s="10"/>
      <c r="AQ876" s="12"/>
      <c r="AR876" s="10"/>
      <c r="AS876" s="8"/>
    </row>
    <row r="877" spans="34:45" ht="14.25" customHeight="1" x14ac:dyDescent="0.25">
      <c r="AH877" s="5"/>
      <c r="AI877" s="9"/>
      <c r="AJ877" s="10"/>
      <c r="AK877" s="11"/>
      <c r="AL877" s="12"/>
      <c r="AM877" s="10"/>
      <c r="AN877" s="32"/>
      <c r="AO877" s="11"/>
      <c r="AP877" s="10"/>
      <c r="AQ877" s="12"/>
      <c r="AR877" s="10"/>
      <c r="AS877" s="8"/>
    </row>
    <row r="878" spans="34:45" ht="14.25" customHeight="1" x14ac:dyDescent="0.25">
      <c r="AH878" s="5"/>
      <c r="AI878" s="9"/>
      <c r="AJ878" s="10"/>
      <c r="AK878" s="11"/>
      <c r="AL878" s="12"/>
      <c r="AM878" s="10"/>
      <c r="AN878" s="32"/>
      <c r="AO878" s="11"/>
      <c r="AP878" s="10"/>
      <c r="AQ878" s="12"/>
      <c r="AR878" s="10"/>
      <c r="AS878" s="8"/>
    </row>
    <row r="879" spans="34:45" ht="14.25" customHeight="1" x14ac:dyDescent="0.25">
      <c r="AH879" s="5"/>
      <c r="AI879" s="9"/>
      <c r="AJ879" s="10"/>
      <c r="AK879" s="11"/>
      <c r="AL879" s="12"/>
      <c r="AM879" s="10"/>
      <c r="AN879" s="32"/>
      <c r="AO879" s="11"/>
      <c r="AP879" s="10"/>
      <c r="AQ879" s="12"/>
      <c r="AR879" s="10"/>
      <c r="AS879" s="8"/>
    </row>
    <row r="880" spans="34:45" ht="14.25" customHeight="1" x14ac:dyDescent="0.25">
      <c r="AH880" s="5"/>
      <c r="AI880" s="9"/>
      <c r="AJ880" s="10"/>
      <c r="AK880" s="11"/>
      <c r="AL880" s="12"/>
      <c r="AM880" s="10"/>
      <c r="AN880" s="32"/>
      <c r="AO880" s="11"/>
      <c r="AP880" s="10"/>
      <c r="AQ880" s="12"/>
      <c r="AR880" s="10"/>
      <c r="AS880" s="8"/>
    </row>
    <row r="881" spans="34:45" ht="14.25" customHeight="1" x14ac:dyDescent="0.25">
      <c r="AH881" s="5"/>
      <c r="AI881" s="9"/>
      <c r="AJ881" s="10"/>
      <c r="AK881" s="11"/>
      <c r="AL881" s="12"/>
      <c r="AM881" s="10"/>
      <c r="AN881" s="32"/>
      <c r="AO881" s="11"/>
      <c r="AP881" s="10"/>
      <c r="AQ881" s="12"/>
      <c r="AR881" s="10"/>
      <c r="AS881" s="8"/>
    </row>
    <row r="882" spans="34:45" ht="14.25" customHeight="1" x14ac:dyDescent="0.25">
      <c r="AH882" s="5"/>
      <c r="AI882" s="9"/>
      <c r="AJ882" s="10"/>
      <c r="AK882" s="11"/>
      <c r="AL882" s="12"/>
      <c r="AM882" s="10"/>
      <c r="AN882" s="32"/>
      <c r="AO882" s="11"/>
      <c r="AP882" s="10"/>
      <c r="AQ882" s="12"/>
      <c r="AR882" s="10"/>
      <c r="AS882" s="8"/>
    </row>
    <row r="883" spans="34:45" ht="14.25" customHeight="1" x14ac:dyDescent="0.25">
      <c r="AH883" s="5"/>
      <c r="AI883" s="9"/>
      <c r="AJ883" s="10"/>
      <c r="AK883" s="11"/>
      <c r="AL883" s="12"/>
      <c r="AM883" s="10"/>
      <c r="AN883" s="32"/>
      <c r="AO883" s="11"/>
      <c r="AP883" s="10"/>
      <c r="AQ883" s="12"/>
      <c r="AR883" s="10"/>
      <c r="AS883" s="8"/>
    </row>
    <row r="884" spans="34:45" ht="14.25" customHeight="1" x14ac:dyDescent="0.25">
      <c r="AH884" s="5"/>
      <c r="AI884" s="9"/>
      <c r="AJ884" s="10"/>
      <c r="AK884" s="11"/>
      <c r="AL884" s="12"/>
      <c r="AM884" s="10"/>
      <c r="AN884" s="32"/>
      <c r="AO884" s="11"/>
      <c r="AP884" s="10"/>
      <c r="AQ884" s="12"/>
      <c r="AR884" s="10"/>
      <c r="AS884" s="8"/>
    </row>
    <row r="885" spans="34:45" ht="14.25" customHeight="1" x14ac:dyDescent="0.25">
      <c r="AH885" s="5"/>
      <c r="AI885" s="9"/>
      <c r="AJ885" s="10"/>
      <c r="AK885" s="11"/>
      <c r="AL885" s="12"/>
      <c r="AM885" s="10"/>
      <c r="AN885" s="32"/>
      <c r="AO885" s="11"/>
      <c r="AP885" s="10"/>
      <c r="AQ885" s="12"/>
      <c r="AR885" s="10"/>
      <c r="AS885" s="8"/>
    </row>
    <row r="886" spans="34:45" ht="14.25" customHeight="1" x14ac:dyDescent="0.25">
      <c r="AH886" s="5"/>
      <c r="AI886" s="9"/>
      <c r="AJ886" s="10"/>
      <c r="AK886" s="11"/>
      <c r="AL886" s="12"/>
      <c r="AM886" s="10"/>
      <c r="AN886" s="32"/>
      <c r="AO886" s="11"/>
      <c r="AP886" s="10"/>
      <c r="AQ886" s="12"/>
      <c r="AR886" s="10"/>
      <c r="AS886" s="8"/>
    </row>
    <row r="887" spans="34:45" ht="14.25" customHeight="1" x14ac:dyDescent="0.25">
      <c r="AH887" s="5"/>
      <c r="AI887" s="9"/>
      <c r="AJ887" s="10"/>
      <c r="AK887" s="11"/>
      <c r="AL887" s="12"/>
      <c r="AM887" s="10"/>
      <c r="AN887" s="32"/>
      <c r="AO887" s="11"/>
      <c r="AP887" s="10"/>
      <c r="AQ887" s="12"/>
      <c r="AR887" s="10"/>
      <c r="AS887" s="8"/>
    </row>
    <row r="888" spans="34:45" ht="14.25" customHeight="1" x14ac:dyDescent="0.25">
      <c r="AH888" s="5"/>
      <c r="AI888" s="9"/>
      <c r="AJ888" s="10"/>
      <c r="AK888" s="11"/>
      <c r="AL888" s="12"/>
      <c r="AM888" s="10"/>
      <c r="AN888" s="32"/>
      <c r="AO888" s="11"/>
      <c r="AP888" s="10"/>
      <c r="AQ888" s="12"/>
      <c r="AR888" s="10"/>
      <c r="AS888" s="8"/>
    </row>
    <row r="889" spans="34:45" ht="14.25" customHeight="1" x14ac:dyDescent="0.25">
      <c r="AH889" s="5"/>
      <c r="AI889" s="9"/>
      <c r="AJ889" s="10"/>
      <c r="AK889" s="11"/>
      <c r="AL889" s="12"/>
      <c r="AM889" s="10"/>
      <c r="AN889" s="32"/>
      <c r="AO889" s="11"/>
      <c r="AP889" s="10"/>
      <c r="AQ889" s="12"/>
      <c r="AR889" s="10"/>
      <c r="AS889" s="8"/>
    </row>
    <row r="890" spans="34:45" ht="14.25" customHeight="1" x14ac:dyDescent="0.25">
      <c r="AH890" s="5"/>
      <c r="AI890" s="9"/>
      <c r="AJ890" s="10"/>
      <c r="AK890" s="11"/>
      <c r="AL890" s="12"/>
      <c r="AM890" s="10"/>
      <c r="AN890" s="32"/>
      <c r="AO890" s="11"/>
      <c r="AP890" s="10"/>
      <c r="AQ890" s="12"/>
      <c r="AR890" s="10"/>
      <c r="AS890" s="8"/>
    </row>
    <row r="891" spans="34:45" ht="14.25" customHeight="1" x14ac:dyDescent="0.25">
      <c r="AH891" s="5"/>
      <c r="AI891" s="9"/>
      <c r="AJ891" s="10"/>
      <c r="AK891" s="11"/>
      <c r="AL891" s="12"/>
      <c r="AM891" s="10"/>
      <c r="AN891" s="32"/>
      <c r="AO891" s="11"/>
      <c r="AP891" s="10"/>
      <c r="AQ891" s="12"/>
      <c r="AR891" s="10"/>
      <c r="AS891" s="8"/>
    </row>
    <row r="892" spans="34:45" ht="14.25" customHeight="1" x14ac:dyDescent="0.25">
      <c r="AH892" s="5"/>
      <c r="AI892" s="9"/>
      <c r="AJ892" s="10"/>
      <c r="AK892" s="11"/>
      <c r="AL892" s="12"/>
      <c r="AM892" s="10"/>
      <c r="AN892" s="32"/>
      <c r="AO892" s="11"/>
      <c r="AP892" s="10"/>
      <c r="AQ892" s="12"/>
      <c r="AR892" s="10"/>
      <c r="AS892" s="8"/>
    </row>
    <row r="893" spans="34:45" ht="14.25" customHeight="1" x14ac:dyDescent="0.25">
      <c r="AH893" s="5"/>
      <c r="AI893" s="9"/>
      <c r="AJ893" s="10"/>
      <c r="AK893" s="11"/>
      <c r="AL893" s="12"/>
      <c r="AM893" s="10"/>
      <c r="AN893" s="32"/>
      <c r="AO893" s="11"/>
      <c r="AP893" s="10"/>
      <c r="AQ893" s="12"/>
      <c r="AR893" s="10"/>
      <c r="AS893" s="8"/>
    </row>
    <row r="894" spans="34:45" ht="14.25" customHeight="1" x14ac:dyDescent="0.25">
      <c r="AH894" s="5"/>
      <c r="AI894" s="9"/>
      <c r="AJ894" s="10"/>
      <c r="AK894" s="11"/>
      <c r="AL894" s="12"/>
      <c r="AM894" s="10"/>
      <c r="AN894" s="32"/>
      <c r="AO894" s="11"/>
      <c r="AP894" s="10"/>
      <c r="AQ894" s="12"/>
      <c r="AR894" s="10"/>
      <c r="AS894" s="8"/>
    </row>
    <row r="895" spans="34:45" ht="14.25" customHeight="1" x14ac:dyDescent="0.25">
      <c r="AH895" s="5"/>
      <c r="AI895" s="9"/>
      <c r="AJ895" s="10"/>
      <c r="AK895" s="11"/>
      <c r="AL895" s="12"/>
      <c r="AM895" s="10"/>
      <c r="AN895" s="32"/>
      <c r="AO895" s="11"/>
      <c r="AP895" s="10"/>
      <c r="AQ895" s="12"/>
      <c r="AR895" s="10"/>
      <c r="AS895" s="8"/>
    </row>
    <row r="896" spans="34:45" ht="14.25" customHeight="1" x14ac:dyDescent="0.25">
      <c r="AH896" s="5"/>
      <c r="AI896" s="9"/>
      <c r="AJ896" s="10"/>
      <c r="AK896" s="11"/>
      <c r="AL896" s="12"/>
      <c r="AM896" s="10"/>
      <c r="AN896" s="32"/>
      <c r="AO896" s="11"/>
      <c r="AP896" s="10"/>
      <c r="AQ896" s="12"/>
      <c r="AR896" s="10"/>
      <c r="AS896" s="8"/>
    </row>
    <row r="897" spans="34:45" ht="14.25" customHeight="1" x14ac:dyDescent="0.25">
      <c r="AH897" s="5"/>
      <c r="AI897" s="9"/>
      <c r="AJ897" s="10"/>
      <c r="AK897" s="11"/>
      <c r="AL897" s="12"/>
      <c r="AM897" s="10"/>
      <c r="AN897" s="32"/>
      <c r="AO897" s="11"/>
      <c r="AP897" s="10"/>
      <c r="AQ897" s="12"/>
      <c r="AR897" s="10"/>
      <c r="AS897" s="8"/>
    </row>
    <row r="898" spans="34:45" ht="14.25" customHeight="1" x14ac:dyDescent="0.25">
      <c r="AH898" s="5"/>
      <c r="AI898" s="9"/>
      <c r="AJ898" s="10"/>
      <c r="AK898" s="11"/>
      <c r="AL898" s="12"/>
      <c r="AM898" s="10"/>
      <c r="AN898" s="32"/>
      <c r="AO898" s="11"/>
      <c r="AP898" s="10"/>
      <c r="AQ898" s="12"/>
      <c r="AR898" s="10"/>
      <c r="AS898" s="8"/>
    </row>
    <row r="899" spans="34:45" ht="14.25" customHeight="1" x14ac:dyDescent="0.25">
      <c r="AH899" s="5"/>
      <c r="AI899" s="9"/>
      <c r="AJ899" s="10"/>
      <c r="AK899" s="11"/>
      <c r="AL899" s="12"/>
      <c r="AM899" s="10"/>
      <c r="AN899" s="32"/>
      <c r="AO899" s="11"/>
      <c r="AP899" s="10"/>
      <c r="AQ899" s="12"/>
      <c r="AR899" s="10"/>
      <c r="AS899" s="8"/>
    </row>
    <row r="900" spans="34:45" ht="14.25" customHeight="1" x14ac:dyDescent="0.25">
      <c r="AH900" s="5"/>
      <c r="AI900" s="9"/>
      <c r="AJ900" s="10"/>
      <c r="AK900" s="11"/>
      <c r="AL900" s="12"/>
      <c r="AM900" s="10"/>
      <c r="AN900" s="32"/>
      <c r="AO900" s="11"/>
      <c r="AP900" s="10"/>
      <c r="AQ900" s="12"/>
      <c r="AR900" s="10"/>
      <c r="AS900" s="8"/>
    </row>
    <row r="901" spans="34:45" ht="14.25" customHeight="1" x14ac:dyDescent="0.25">
      <c r="AH901" s="5"/>
      <c r="AI901" s="9"/>
      <c r="AJ901" s="10"/>
      <c r="AK901" s="11"/>
      <c r="AL901" s="12"/>
      <c r="AM901" s="10"/>
      <c r="AN901" s="32"/>
      <c r="AO901" s="11"/>
      <c r="AP901" s="10"/>
      <c r="AQ901" s="12"/>
      <c r="AR901" s="10"/>
      <c r="AS901" s="8"/>
    </row>
    <row r="902" spans="34:45" ht="14.25" customHeight="1" x14ac:dyDescent="0.25">
      <c r="AH902" s="5"/>
      <c r="AI902" s="9"/>
      <c r="AJ902" s="10"/>
      <c r="AK902" s="11"/>
      <c r="AL902" s="12"/>
      <c r="AM902" s="10"/>
      <c r="AN902" s="32"/>
      <c r="AO902" s="11"/>
      <c r="AP902" s="10"/>
      <c r="AQ902" s="12"/>
      <c r="AR902" s="10"/>
      <c r="AS902" s="8"/>
    </row>
    <row r="903" spans="34:45" ht="14.25" customHeight="1" x14ac:dyDescent="0.25">
      <c r="AH903" s="5"/>
      <c r="AI903" s="9"/>
      <c r="AJ903" s="10"/>
      <c r="AK903" s="11"/>
      <c r="AL903" s="12"/>
      <c r="AM903" s="10"/>
      <c r="AN903" s="32"/>
      <c r="AO903" s="11"/>
      <c r="AP903" s="10"/>
      <c r="AQ903" s="12"/>
      <c r="AR903" s="10"/>
      <c r="AS903" s="8"/>
    </row>
    <row r="904" spans="34:45" ht="14.25" customHeight="1" x14ac:dyDescent="0.25">
      <c r="AH904" s="5"/>
      <c r="AI904" s="9"/>
      <c r="AJ904" s="10"/>
      <c r="AK904" s="11"/>
      <c r="AL904" s="12"/>
      <c r="AM904" s="10"/>
      <c r="AN904" s="32"/>
      <c r="AO904" s="11"/>
      <c r="AP904" s="10"/>
      <c r="AQ904" s="12"/>
      <c r="AR904" s="10"/>
      <c r="AS904" s="8"/>
    </row>
    <row r="905" spans="34:45" ht="14.25" customHeight="1" x14ac:dyDescent="0.25">
      <c r="AH905" s="5"/>
      <c r="AI905" s="9"/>
      <c r="AJ905" s="10"/>
      <c r="AK905" s="11"/>
      <c r="AL905" s="12"/>
      <c r="AM905" s="10"/>
      <c r="AN905" s="32"/>
      <c r="AO905" s="11"/>
      <c r="AP905" s="10"/>
      <c r="AQ905" s="12"/>
      <c r="AR905" s="10"/>
      <c r="AS905" s="8"/>
    </row>
    <row r="906" spans="34:45" ht="14.25" customHeight="1" x14ac:dyDescent="0.25">
      <c r="AH906" s="5"/>
      <c r="AI906" s="9"/>
      <c r="AJ906" s="10"/>
      <c r="AK906" s="11"/>
      <c r="AL906" s="12"/>
      <c r="AM906" s="10"/>
      <c r="AN906" s="32"/>
      <c r="AO906" s="11"/>
      <c r="AP906" s="10"/>
      <c r="AQ906" s="12"/>
      <c r="AR906" s="10"/>
      <c r="AS906" s="8"/>
    </row>
    <row r="907" spans="34:45" ht="14.25" customHeight="1" x14ac:dyDescent="0.25">
      <c r="AH907" s="5"/>
      <c r="AI907" s="9"/>
      <c r="AJ907" s="10"/>
      <c r="AK907" s="11"/>
      <c r="AL907" s="12"/>
      <c r="AM907" s="10"/>
      <c r="AN907" s="32"/>
      <c r="AO907" s="11"/>
      <c r="AP907" s="10"/>
      <c r="AQ907" s="12"/>
      <c r="AR907" s="10"/>
      <c r="AS907" s="8"/>
    </row>
    <row r="908" spans="34:45" ht="14.25" customHeight="1" x14ac:dyDescent="0.25">
      <c r="AH908" s="5"/>
      <c r="AI908" s="9"/>
      <c r="AJ908" s="10"/>
      <c r="AK908" s="11"/>
      <c r="AL908" s="12"/>
      <c r="AM908" s="10"/>
      <c r="AN908" s="32"/>
      <c r="AO908" s="11"/>
      <c r="AP908" s="10"/>
      <c r="AQ908" s="12"/>
      <c r="AR908" s="10"/>
      <c r="AS908" s="8"/>
    </row>
    <row r="909" spans="34:45" ht="14.25" customHeight="1" x14ac:dyDescent="0.25">
      <c r="AH909" s="5"/>
      <c r="AI909" s="9"/>
      <c r="AJ909" s="10"/>
      <c r="AK909" s="11"/>
      <c r="AL909" s="12"/>
      <c r="AM909" s="10"/>
      <c r="AN909" s="32"/>
      <c r="AO909" s="11"/>
      <c r="AP909" s="10"/>
      <c r="AQ909" s="12"/>
      <c r="AR909" s="10"/>
      <c r="AS909" s="8"/>
    </row>
    <row r="910" spans="34:45" ht="14.25" customHeight="1" x14ac:dyDescent="0.25">
      <c r="AH910" s="5"/>
      <c r="AI910" s="9"/>
      <c r="AJ910" s="10"/>
      <c r="AK910" s="11"/>
      <c r="AL910" s="12"/>
      <c r="AM910" s="10"/>
      <c r="AN910" s="32"/>
      <c r="AO910" s="11"/>
      <c r="AP910" s="10"/>
      <c r="AQ910" s="12"/>
      <c r="AR910" s="10"/>
      <c r="AS910" s="8"/>
    </row>
    <row r="911" spans="34:45" ht="14.25" customHeight="1" x14ac:dyDescent="0.25">
      <c r="AH911" s="5"/>
      <c r="AI911" s="9"/>
      <c r="AJ911" s="10"/>
      <c r="AK911" s="11"/>
      <c r="AL911" s="12"/>
      <c r="AM911" s="10"/>
      <c r="AN911" s="32"/>
      <c r="AO911" s="11"/>
      <c r="AP911" s="10"/>
      <c r="AQ911" s="12"/>
      <c r="AR911" s="10"/>
      <c r="AS911" s="8"/>
    </row>
    <row r="912" spans="34:45" ht="14.25" customHeight="1" x14ac:dyDescent="0.25">
      <c r="AH912" s="5"/>
      <c r="AI912" s="9"/>
      <c r="AJ912" s="10"/>
      <c r="AK912" s="11"/>
      <c r="AL912" s="12"/>
      <c r="AM912" s="10"/>
      <c r="AN912" s="32"/>
      <c r="AO912" s="11"/>
      <c r="AP912" s="10"/>
      <c r="AQ912" s="12"/>
      <c r="AR912" s="10"/>
      <c r="AS912" s="8"/>
    </row>
    <row r="913" spans="34:45" ht="14.25" customHeight="1" x14ac:dyDescent="0.25">
      <c r="AH913" s="5"/>
      <c r="AI913" s="9"/>
      <c r="AJ913" s="10"/>
      <c r="AK913" s="11"/>
      <c r="AL913" s="12"/>
      <c r="AM913" s="10"/>
      <c r="AN913" s="32"/>
      <c r="AO913" s="11"/>
      <c r="AP913" s="10"/>
      <c r="AQ913" s="12"/>
      <c r="AR913" s="10"/>
      <c r="AS913" s="8"/>
    </row>
    <row r="914" spans="34:45" ht="14.25" customHeight="1" x14ac:dyDescent="0.25">
      <c r="AH914" s="5"/>
      <c r="AI914" s="9"/>
      <c r="AJ914" s="10"/>
      <c r="AK914" s="11"/>
      <c r="AL914" s="12"/>
      <c r="AM914" s="10"/>
      <c r="AN914" s="32"/>
      <c r="AO914" s="11"/>
      <c r="AP914" s="10"/>
      <c r="AQ914" s="12"/>
      <c r="AR914" s="10"/>
      <c r="AS914" s="8"/>
    </row>
    <row r="915" spans="34:45" ht="14.25" customHeight="1" x14ac:dyDescent="0.25">
      <c r="AH915" s="5"/>
      <c r="AI915" s="9"/>
      <c r="AJ915" s="10"/>
      <c r="AK915" s="11"/>
      <c r="AL915" s="12"/>
      <c r="AM915" s="10"/>
      <c r="AN915" s="32"/>
      <c r="AO915" s="11"/>
      <c r="AP915" s="10"/>
      <c r="AQ915" s="12"/>
      <c r="AR915" s="10"/>
      <c r="AS915" s="8"/>
    </row>
    <row r="916" spans="34:45" ht="14.25" customHeight="1" x14ac:dyDescent="0.25">
      <c r="AH916" s="5"/>
      <c r="AI916" s="9"/>
      <c r="AJ916" s="10"/>
      <c r="AK916" s="11"/>
      <c r="AL916" s="12"/>
      <c r="AM916" s="10"/>
      <c r="AN916" s="32"/>
      <c r="AO916" s="11"/>
      <c r="AP916" s="10"/>
      <c r="AQ916" s="12"/>
      <c r="AR916" s="10"/>
      <c r="AS916" s="8"/>
    </row>
    <row r="917" spans="34:45" ht="14.25" customHeight="1" x14ac:dyDescent="0.25">
      <c r="AH917" s="5"/>
      <c r="AI917" s="9"/>
      <c r="AJ917" s="10"/>
      <c r="AK917" s="11"/>
      <c r="AL917" s="12"/>
      <c r="AM917" s="10"/>
      <c r="AN917" s="32"/>
      <c r="AO917" s="11"/>
      <c r="AP917" s="10"/>
      <c r="AQ917" s="12"/>
      <c r="AR917" s="10"/>
      <c r="AS917" s="8"/>
    </row>
    <row r="918" spans="34:45" ht="14.25" customHeight="1" x14ac:dyDescent="0.25">
      <c r="AH918" s="5"/>
      <c r="AI918" s="9"/>
      <c r="AJ918" s="10"/>
      <c r="AK918" s="11"/>
      <c r="AL918" s="12"/>
      <c r="AM918" s="10"/>
      <c r="AN918" s="32"/>
      <c r="AO918" s="11"/>
      <c r="AP918" s="10"/>
      <c r="AQ918" s="12"/>
      <c r="AR918" s="10"/>
      <c r="AS918" s="8"/>
    </row>
    <row r="919" spans="34:45" ht="14.25" customHeight="1" x14ac:dyDescent="0.25">
      <c r="AH919" s="5"/>
      <c r="AI919" s="9"/>
      <c r="AJ919" s="10"/>
      <c r="AK919" s="11"/>
      <c r="AL919" s="12"/>
      <c r="AM919" s="10"/>
      <c r="AN919" s="32"/>
      <c r="AO919" s="11"/>
      <c r="AP919" s="10"/>
      <c r="AQ919" s="12"/>
      <c r="AR919" s="10"/>
      <c r="AS919" s="8"/>
    </row>
    <row r="920" spans="34:45" ht="14.25" customHeight="1" x14ac:dyDescent="0.25">
      <c r="AH920" s="5"/>
      <c r="AI920" s="9"/>
      <c r="AJ920" s="10"/>
      <c r="AK920" s="11"/>
      <c r="AL920" s="12"/>
      <c r="AM920" s="10"/>
      <c r="AN920" s="32"/>
      <c r="AO920" s="11"/>
      <c r="AP920" s="10"/>
      <c r="AQ920" s="12"/>
      <c r="AR920" s="10"/>
      <c r="AS920" s="8"/>
    </row>
    <row r="921" spans="34:45" ht="14.25" customHeight="1" x14ac:dyDescent="0.25">
      <c r="AH921" s="5"/>
      <c r="AI921" s="9"/>
      <c r="AJ921" s="10"/>
      <c r="AK921" s="11"/>
      <c r="AL921" s="12"/>
      <c r="AM921" s="10"/>
      <c r="AN921" s="32"/>
      <c r="AO921" s="11"/>
      <c r="AP921" s="10"/>
      <c r="AQ921" s="12"/>
      <c r="AR921" s="10"/>
      <c r="AS921" s="8"/>
    </row>
    <row r="922" spans="34:45" ht="14.25" customHeight="1" x14ac:dyDescent="0.25">
      <c r="AH922" s="5"/>
      <c r="AI922" s="9"/>
      <c r="AJ922" s="10"/>
      <c r="AK922" s="11"/>
      <c r="AL922" s="12"/>
      <c r="AM922" s="10"/>
      <c r="AN922" s="32"/>
      <c r="AO922" s="11"/>
      <c r="AP922" s="10"/>
      <c r="AQ922" s="12"/>
      <c r="AR922" s="10"/>
      <c r="AS922" s="8"/>
    </row>
    <row r="923" spans="34:45" ht="14.25" customHeight="1" x14ac:dyDescent="0.25">
      <c r="AH923" s="5"/>
      <c r="AI923" s="9"/>
      <c r="AJ923" s="10"/>
      <c r="AK923" s="11"/>
      <c r="AL923" s="12"/>
      <c r="AM923" s="10"/>
      <c r="AN923" s="32"/>
      <c r="AO923" s="11"/>
      <c r="AP923" s="10"/>
      <c r="AQ923" s="12"/>
      <c r="AR923" s="10"/>
      <c r="AS923" s="8"/>
    </row>
    <row r="924" spans="34:45" ht="14.25" customHeight="1" x14ac:dyDescent="0.25">
      <c r="AH924" s="5"/>
      <c r="AI924" s="9"/>
      <c r="AJ924" s="10"/>
      <c r="AK924" s="11"/>
      <c r="AL924" s="12"/>
      <c r="AM924" s="10"/>
      <c r="AN924" s="32"/>
      <c r="AO924" s="11"/>
      <c r="AP924" s="10"/>
      <c r="AQ924" s="12"/>
      <c r="AR924" s="10"/>
      <c r="AS924" s="8"/>
    </row>
    <row r="925" spans="34:45" ht="14.25" customHeight="1" x14ac:dyDescent="0.25">
      <c r="AH925" s="5"/>
      <c r="AI925" s="9"/>
      <c r="AJ925" s="10"/>
      <c r="AK925" s="11"/>
      <c r="AL925" s="12"/>
      <c r="AM925" s="10"/>
      <c r="AN925" s="32"/>
      <c r="AO925" s="11"/>
      <c r="AP925" s="10"/>
      <c r="AQ925" s="12"/>
      <c r="AR925" s="10"/>
      <c r="AS925" s="8"/>
    </row>
    <row r="926" spans="34:45" ht="14.25" customHeight="1" x14ac:dyDescent="0.25">
      <c r="AH926" s="5"/>
      <c r="AI926" s="9"/>
      <c r="AJ926" s="10"/>
      <c r="AK926" s="11"/>
      <c r="AL926" s="12"/>
      <c r="AM926" s="10"/>
      <c r="AN926" s="32"/>
      <c r="AO926" s="11"/>
      <c r="AP926" s="10"/>
      <c r="AQ926" s="12"/>
      <c r="AR926" s="10"/>
      <c r="AS926" s="8"/>
    </row>
    <row r="927" spans="34:45" ht="14.25" customHeight="1" x14ac:dyDescent="0.25">
      <c r="AH927" s="5"/>
      <c r="AI927" s="9"/>
      <c r="AJ927" s="10"/>
      <c r="AK927" s="11"/>
      <c r="AL927" s="12"/>
      <c r="AM927" s="10"/>
      <c r="AN927" s="32"/>
      <c r="AO927" s="11"/>
      <c r="AP927" s="10"/>
      <c r="AQ927" s="12"/>
      <c r="AR927" s="10"/>
      <c r="AS927" s="8"/>
    </row>
    <row r="928" spans="34:45" ht="14.25" customHeight="1" x14ac:dyDescent="0.25">
      <c r="AH928" s="5"/>
      <c r="AI928" s="9"/>
      <c r="AJ928" s="10"/>
      <c r="AK928" s="11"/>
      <c r="AL928" s="12"/>
      <c r="AM928" s="10"/>
      <c r="AN928" s="32"/>
      <c r="AO928" s="11"/>
      <c r="AP928" s="10"/>
      <c r="AQ928" s="12"/>
      <c r="AR928" s="10"/>
      <c r="AS928" s="8"/>
    </row>
    <row r="929" spans="34:45" ht="14.25" customHeight="1" x14ac:dyDescent="0.25">
      <c r="AH929" s="5"/>
      <c r="AI929" s="9"/>
      <c r="AJ929" s="10"/>
      <c r="AK929" s="11"/>
      <c r="AL929" s="12"/>
      <c r="AM929" s="10"/>
      <c r="AN929" s="32"/>
      <c r="AO929" s="11"/>
      <c r="AP929" s="10"/>
      <c r="AQ929" s="12"/>
      <c r="AR929" s="10"/>
      <c r="AS929" s="8"/>
    </row>
    <row r="930" spans="34:45" ht="14.25" customHeight="1" x14ac:dyDescent="0.25">
      <c r="AH930" s="5"/>
      <c r="AI930" s="9"/>
      <c r="AJ930" s="10"/>
      <c r="AK930" s="11"/>
      <c r="AL930" s="12"/>
      <c r="AM930" s="10"/>
      <c r="AN930" s="32"/>
      <c r="AO930" s="11"/>
      <c r="AP930" s="10"/>
      <c r="AQ930" s="12"/>
      <c r="AR930" s="10"/>
      <c r="AS930" s="8"/>
    </row>
    <row r="931" spans="34:45" ht="14.25" customHeight="1" x14ac:dyDescent="0.25">
      <c r="AH931" s="5"/>
      <c r="AI931" s="9"/>
      <c r="AJ931" s="10"/>
      <c r="AK931" s="11"/>
      <c r="AL931" s="12"/>
      <c r="AM931" s="10"/>
      <c r="AN931" s="32"/>
      <c r="AO931" s="11"/>
      <c r="AP931" s="10"/>
      <c r="AQ931" s="12"/>
      <c r="AR931" s="10"/>
      <c r="AS931" s="8"/>
    </row>
    <row r="932" spans="34:45" ht="14.25" customHeight="1" x14ac:dyDescent="0.25">
      <c r="AH932" s="5"/>
      <c r="AI932" s="9"/>
      <c r="AJ932" s="10"/>
      <c r="AK932" s="11"/>
      <c r="AL932" s="12"/>
      <c r="AM932" s="10"/>
      <c r="AN932" s="32"/>
      <c r="AO932" s="11"/>
      <c r="AP932" s="10"/>
      <c r="AQ932" s="12"/>
      <c r="AR932" s="10"/>
      <c r="AS932" s="8"/>
    </row>
    <row r="933" spans="34:45" ht="14.25" customHeight="1" x14ac:dyDescent="0.25">
      <c r="AH933" s="5"/>
      <c r="AI933" s="9"/>
      <c r="AJ933" s="10"/>
      <c r="AK933" s="11"/>
      <c r="AL933" s="12"/>
      <c r="AM933" s="10"/>
      <c r="AN933" s="32"/>
      <c r="AO933" s="11"/>
      <c r="AP933" s="10"/>
      <c r="AQ933" s="12"/>
      <c r="AR933" s="10"/>
      <c r="AS933" s="8"/>
    </row>
    <row r="934" spans="34:45" ht="14.25" customHeight="1" x14ac:dyDescent="0.25">
      <c r="AH934" s="5"/>
      <c r="AI934" s="9"/>
      <c r="AJ934" s="10"/>
      <c r="AK934" s="11"/>
      <c r="AL934" s="12"/>
      <c r="AM934" s="10"/>
      <c r="AN934" s="32"/>
      <c r="AO934" s="11"/>
      <c r="AP934" s="10"/>
      <c r="AQ934" s="12"/>
      <c r="AR934" s="10"/>
      <c r="AS934" s="8"/>
    </row>
    <row r="935" spans="34:45" ht="14.25" customHeight="1" x14ac:dyDescent="0.25">
      <c r="AH935" s="5"/>
      <c r="AI935" s="9"/>
      <c r="AJ935" s="10"/>
      <c r="AK935" s="11"/>
      <c r="AL935" s="12"/>
      <c r="AM935" s="10"/>
      <c r="AN935" s="32"/>
      <c r="AO935" s="11"/>
      <c r="AP935" s="10"/>
      <c r="AQ935" s="12"/>
      <c r="AR935" s="10"/>
      <c r="AS935" s="8"/>
    </row>
    <row r="936" spans="34:45" ht="14.25" customHeight="1" x14ac:dyDescent="0.25">
      <c r="AH936" s="5"/>
      <c r="AI936" s="9"/>
      <c r="AJ936" s="10"/>
      <c r="AK936" s="11"/>
      <c r="AL936" s="12"/>
      <c r="AM936" s="10"/>
      <c r="AN936" s="32"/>
      <c r="AO936" s="11"/>
      <c r="AP936" s="10"/>
      <c r="AQ936" s="12"/>
      <c r="AR936" s="10"/>
      <c r="AS936" s="8"/>
    </row>
    <row r="937" spans="34:45" ht="14.25" customHeight="1" x14ac:dyDescent="0.25">
      <c r="AH937" s="5"/>
      <c r="AI937" s="9"/>
      <c r="AJ937" s="10"/>
      <c r="AK937" s="11"/>
      <c r="AL937" s="12"/>
      <c r="AM937" s="10"/>
      <c r="AN937" s="32"/>
      <c r="AO937" s="11"/>
      <c r="AP937" s="10"/>
      <c r="AQ937" s="12"/>
      <c r="AR937" s="10"/>
      <c r="AS937" s="8"/>
    </row>
    <row r="938" spans="34:45" ht="14.25" customHeight="1" x14ac:dyDescent="0.25">
      <c r="AH938" s="5"/>
      <c r="AI938" s="9"/>
      <c r="AJ938" s="10"/>
      <c r="AK938" s="11"/>
      <c r="AL938" s="12"/>
      <c r="AM938" s="10"/>
      <c r="AN938" s="32"/>
      <c r="AO938" s="11"/>
      <c r="AP938" s="10"/>
      <c r="AQ938" s="12"/>
      <c r="AR938" s="10"/>
      <c r="AS938" s="8"/>
    </row>
    <row r="939" spans="34:45" ht="14.25" customHeight="1" x14ac:dyDescent="0.25">
      <c r="AH939" s="5"/>
      <c r="AI939" s="9"/>
      <c r="AJ939" s="10"/>
      <c r="AK939" s="11"/>
      <c r="AL939" s="12"/>
      <c r="AM939" s="10"/>
      <c r="AN939" s="32"/>
      <c r="AO939" s="11"/>
      <c r="AP939" s="10"/>
      <c r="AQ939" s="12"/>
      <c r="AR939" s="10"/>
      <c r="AS939" s="8"/>
    </row>
    <row r="940" spans="34:45" ht="14.25" customHeight="1" x14ac:dyDescent="0.25">
      <c r="AH940" s="5"/>
      <c r="AI940" s="9"/>
      <c r="AJ940" s="10"/>
      <c r="AK940" s="11"/>
      <c r="AL940" s="12"/>
      <c r="AM940" s="10"/>
      <c r="AN940" s="32"/>
      <c r="AO940" s="11"/>
      <c r="AP940" s="10"/>
      <c r="AQ940" s="12"/>
      <c r="AR940" s="10"/>
      <c r="AS940" s="8"/>
    </row>
    <row r="941" spans="34:45" ht="14.25" customHeight="1" x14ac:dyDescent="0.25">
      <c r="AH941" s="5"/>
      <c r="AI941" s="9"/>
      <c r="AJ941" s="10"/>
      <c r="AK941" s="11"/>
      <c r="AL941" s="12"/>
      <c r="AM941" s="10"/>
      <c r="AN941" s="32"/>
      <c r="AO941" s="11"/>
      <c r="AP941" s="10"/>
      <c r="AQ941" s="12"/>
      <c r="AR941" s="10"/>
      <c r="AS941" s="8"/>
    </row>
    <row r="942" spans="34:45" ht="14.25" customHeight="1" x14ac:dyDescent="0.25">
      <c r="AH942" s="5"/>
      <c r="AI942" s="9"/>
      <c r="AJ942" s="10"/>
      <c r="AK942" s="11"/>
      <c r="AL942" s="12"/>
      <c r="AM942" s="10"/>
      <c r="AN942" s="32"/>
      <c r="AO942" s="11"/>
      <c r="AP942" s="10"/>
      <c r="AQ942" s="12"/>
      <c r="AR942" s="10"/>
      <c r="AS942" s="8"/>
    </row>
    <row r="943" spans="34:45" ht="14.25" customHeight="1" x14ac:dyDescent="0.25">
      <c r="AH943" s="5"/>
      <c r="AI943" s="9"/>
      <c r="AJ943" s="10"/>
      <c r="AK943" s="11"/>
      <c r="AL943" s="12"/>
      <c r="AM943" s="10"/>
      <c r="AN943" s="32"/>
      <c r="AO943" s="11"/>
      <c r="AP943" s="10"/>
      <c r="AQ943" s="12"/>
      <c r="AR943" s="10"/>
      <c r="AS943" s="8"/>
    </row>
    <row r="944" spans="34:45" ht="14.25" customHeight="1" x14ac:dyDescent="0.25">
      <c r="AH944" s="5"/>
      <c r="AI944" s="9"/>
      <c r="AJ944" s="10"/>
      <c r="AK944" s="11"/>
      <c r="AL944" s="12"/>
      <c r="AM944" s="10"/>
      <c r="AN944" s="32"/>
      <c r="AO944" s="11"/>
      <c r="AP944" s="10"/>
      <c r="AQ944" s="12"/>
      <c r="AR944" s="10"/>
      <c r="AS944" s="8"/>
    </row>
    <row r="945" spans="34:45" ht="14.25" customHeight="1" x14ac:dyDescent="0.25">
      <c r="AH945" s="5"/>
      <c r="AI945" s="9"/>
      <c r="AJ945" s="10"/>
      <c r="AK945" s="11"/>
      <c r="AL945" s="12"/>
      <c r="AM945" s="10"/>
      <c r="AN945" s="32"/>
      <c r="AO945" s="11"/>
      <c r="AP945" s="10"/>
      <c r="AQ945" s="12"/>
      <c r="AR945" s="10"/>
      <c r="AS945" s="8"/>
    </row>
    <row r="946" spans="34:45" ht="14.25" customHeight="1" x14ac:dyDescent="0.25">
      <c r="AH946" s="5"/>
      <c r="AI946" s="9"/>
      <c r="AJ946" s="10"/>
      <c r="AK946" s="11"/>
      <c r="AL946" s="12"/>
      <c r="AM946" s="10"/>
      <c r="AN946" s="32"/>
      <c r="AO946" s="11"/>
      <c r="AP946" s="10"/>
      <c r="AQ946" s="12"/>
      <c r="AR946" s="10"/>
      <c r="AS946" s="8"/>
    </row>
    <row r="947" spans="34:45" ht="14.25" customHeight="1" x14ac:dyDescent="0.25">
      <c r="AH947" s="5"/>
      <c r="AI947" s="9"/>
      <c r="AJ947" s="10"/>
      <c r="AK947" s="11"/>
      <c r="AL947" s="12"/>
      <c r="AM947" s="10"/>
      <c r="AN947" s="32"/>
      <c r="AO947" s="11"/>
      <c r="AP947" s="10"/>
      <c r="AQ947" s="12"/>
      <c r="AR947" s="10"/>
      <c r="AS947" s="8"/>
    </row>
    <row r="948" spans="34:45" ht="14.25" customHeight="1" x14ac:dyDescent="0.25">
      <c r="AH948" s="5"/>
      <c r="AI948" s="9"/>
      <c r="AJ948" s="10"/>
      <c r="AK948" s="11"/>
      <c r="AL948" s="12"/>
      <c r="AM948" s="10"/>
      <c r="AN948" s="32"/>
      <c r="AO948" s="11"/>
      <c r="AP948" s="10"/>
      <c r="AQ948" s="12"/>
      <c r="AR948" s="10"/>
      <c r="AS948" s="8"/>
    </row>
    <row r="949" spans="34:45" ht="14.25" customHeight="1" x14ac:dyDescent="0.25">
      <c r="AH949" s="5"/>
      <c r="AI949" s="9"/>
      <c r="AJ949" s="10"/>
      <c r="AK949" s="11"/>
      <c r="AL949" s="12"/>
      <c r="AM949" s="10"/>
      <c r="AN949" s="32"/>
      <c r="AO949" s="11"/>
      <c r="AP949" s="10"/>
      <c r="AQ949" s="12"/>
      <c r="AR949" s="10"/>
      <c r="AS949" s="8"/>
    </row>
    <row r="950" spans="34:45" ht="14.25" customHeight="1" x14ac:dyDescent="0.25">
      <c r="AH950" s="5"/>
      <c r="AI950" s="9"/>
      <c r="AJ950" s="10"/>
      <c r="AK950" s="11"/>
      <c r="AL950" s="12"/>
      <c r="AM950" s="10"/>
      <c r="AN950" s="32"/>
      <c r="AO950" s="11"/>
      <c r="AP950" s="10"/>
      <c r="AQ950" s="12"/>
      <c r="AR950" s="10"/>
      <c r="AS950" s="8"/>
    </row>
    <row r="951" spans="34:45" ht="14.25" customHeight="1" x14ac:dyDescent="0.25">
      <c r="AH951" s="5"/>
      <c r="AI951" s="9"/>
      <c r="AJ951" s="10"/>
      <c r="AK951" s="11"/>
      <c r="AL951" s="12"/>
      <c r="AM951" s="10"/>
      <c r="AN951" s="32"/>
      <c r="AO951" s="11"/>
      <c r="AP951" s="10"/>
      <c r="AQ951" s="12"/>
      <c r="AR951" s="10"/>
      <c r="AS951" s="8"/>
    </row>
    <row r="952" spans="34:45" ht="14.25" customHeight="1" x14ac:dyDescent="0.25">
      <c r="AH952" s="5"/>
      <c r="AI952" s="9"/>
      <c r="AJ952" s="10"/>
      <c r="AK952" s="11"/>
      <c r="AL952" s="12"/>
      <c r="AM952" s="10"/>
      <c r="AN952" s="32"/>
      <c r="AO952" s="11"/>
      <c r="AP952" s="10"/>
      <c r="AQ952" s="12"/>
      <c r="AR952" s="10"/>
      <c r="AS952" s="8"/>
    </row>
    <row r="953" spans="34:45" ht="14.25" customHeight="1" thickBot="1" x14ac:dyDescent="0.3">
      <c r="AH953" s="5"/>
      <c r="AI953" s="9"/>
      <c r="AJ953" s="10"/>
      <c r="AK953" s="11"/>
      <c r="AL953" s="12"/>
      <c r="AM953" s="10"/>
      <c r="AN953" s="32"/>
      <c r="AO953" s="11"/>
      <c r="AP953" s="13"/>
      <c r="AQ953" s="14"/>
      <c r="AR953" s="13"/>
      <c r="AS953" s="8"/>
    </row>
    <row r="954" spans="34:45" ht="14.25" customHeight="1" x14ac:dyDescent="0.25">
      <c r="AH954" s="5"/>
      <c r="AI954" s="9"/>
      <c r="AJ954" s="10"/>
      <c r="AK954" s="11"/>
      <c r="AL954" s="12"/>
      <c r="AM954" s="10"/>
      <c r="AN954" s="32"/>
      <c r="AO954" s="11"/>
      <c r="AP954" s="7"/>
      <c r="AQ954" s="7"/>
      <c r="AR954" s="7"/>
      <c r="AS954" s="8"/>
    </row>
    <row r="955" spans="34:45" ht="14.25" customHeight="1" thickBot="1" x14ac:dyDescent="0.3">
      <c r="AH955" s="6"/>
      <c r="AI955" s="15"/>
      <c r="AJ955" s="13"/>
      <c r="AK955" s="16"/>
      <c r="AL955" s="42"/>
      <c r="AM955" s="13"/>
      <c r="AN955" s="33"/>
      <c r="AO955" s="16"/>
      <c r="AP955" s="7"/>
      <c r="AQ955" s="7"/>
      <c r="AR955" s="7"/>
      <c r="AS955" s="8"/>
    </row>
  </sheetData>
  <autoFilter ref="A1:CK1">
    <sortState ref="A2:CK467">
      <sortCondition ref="D1"/>
    </sortState>
  </autoFilter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CK669"/>
  <sheetViews>
    <sheetView topLeftCell="A169" workbookViewId="0">
      <selection activeCell="A181" sqref="A181"/>
    </sheetView>
  </sheetViews>
  <sheetFormatPr baseColWidth="10" defaultRowHeight="15" x14ac:dyDescent="0.25"/>
  <sheetData>
    <row r="1" spans="1:89" s="17" customFormat="1" ht="14.25" customHeight="1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66</v>
      </c>
      <c r="AC1" s="36" t="s">
        <v>67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X1" s="17" t="s">
        <v>745</v>
      </c>
    </row>
    <row r="2" spans="1:89" ht="14.25" customHeight="1" x14ac:dyDescent="0.25">
      <c r="A2" s="37">
        <v>53</v>
      </c>
      <c r="B2" s="38" t="s">
        <v>78</v>
      </c>
      <c r="C2" s="38" t="s">
        <v>28</v>
      </c>
      <c r="D2" s="38" t="s">
        <v>79</v>
      </c>
      <c r="E2" s="38"/>
      <c r="F2" s="38" t="s">
        <v>80</v>
      </c>
      <c r="G2" s="37">
        <v>1</v>
      </c>
      <c r="H2" s="37">
        <v>30</v>
      </c>
      <c r="I2" s="38" t="s">
        <v>104</v>
      </c>
      <c r="J2" s="37">
        <v>134766397</v>
      </c>
      <c r="K2" s="37">
        <v>64.857142857142904</v>
      </c>
      <c r="L2" s="37">
        <v>0.40121580547112501</v>
      </c>
      <c r="M2" s="39"/>
      <c r="N2" s="35"/>
      <c r="O2" s="39"/>
      <c r="P2" s="39"/>
      <c r="Q2" s="39"/>
      <c r="R2" s="39">
        <v>1</v>
      </c>
      <c r="S2" s="39"/>
      <c r="T2" s="39"/>
      <c r="U2" s="47"/>
      <c r="V2" s="39"/>
      <c r="W2" s="38" t="s">
        <v>27</v>
      </c>
      <c r="X2" s="39"/>
      <c r="Y2" s="39"/>
      <c r="Z2" s="38">
        <v>1</v>
      </c>
      <c r="AA2" s="38">
        <v>0</v>
      </c>
      <c r="AB2" s="38" t="s">
        <v>99</v>
      </c>
      <c r="AC2" s="38">
        <v>0</v>
      </c>
      <c r="AD2" s="37">
        <v>0</v>
      </c>
      <c r="AE2" s="37">
        <v>0</v>
      </c>
      <c r="AF2" s="37">
        <v>0</v>
      </c>
      <c r="AG2" s="37">
        <v>0</v>
      </c>
      <c r="AH2" s="38" t="s">
        <v>90</v>
      </c>
      <c r="AI2" s="37">
        <v>4</v>
      </c>
      <c r="AJ2" s="39"/>
      <c r="AK2" s="38" t="s">
        <v>631</v>
      </c>
      <c r="AL2" s="38">
        <v>1</v>
      </c>
      <c r="AM2" s="38" t="s">
        <v>27</v>
      </c>
      <c r="AN2" s="38" t="s">
        <v>673</v>
      </c>
      <c r="AO2" s="37">
        <v>20</v>
      </c>
      <c r="AP2" s="38" t="s">
        <v>674</v>
      </c>
      <c r="AQ2" s="38" t="s">
        <v>689</v>
      </c>
      <c r="AR2" s="38" t="s">
        <v>27</v>
      </c>
      <c r="AS2" s="38" t="s">
        <v>27</v>
      </c>
      <c r="AT2" s="38" t="s">
        <v>27</v>
      </c>
      <c r="AU2" s="38" t="s">
        <v>27</v>
      </c>
      <c r="AV2" s="38" t="s">
        <v>27</v>
      </c>
      <c r="AW2" s="50"/>
      <c r="AX2" s="50" t="s">
        <v>748</v>
      </c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</row>
    <row r="3" spans="1:89" ht="14.25" customHeight="1" x14ac:dyDescent="0.25">
      <c r="A3" s="37">
        <v>69</v>
      </c>
      <c r="B3" s="38" t="s">
        <v>78</v>
      </c>
      <c r="C3" s="38" t="s">
        <v>26</v>
      </c>
      <c r="D3" s="38" t="s">
        <v>79</v>
      </c>
      <c r="E3" s="38"/>
      <c r="F3" s="38" t="s">
        <v>80</v>
      </c>
      <c r="G3" s="37">
        <v>1</v>
      </c>
      <c r="H3" s="37">
        <v>30</v>
      </c>
      <c r="I3" s="38" t="s">
        <v>106</v>
      </c>
      <c r="J3" s="37">
        <v>90153375</v>
      </c>
      <c r="K3" s="37">
        <v>74.9375</v>
      </c>
      <c r="L3" s="37">
        <v>0.82900943396226401</v>
      </c>
      <c r="M3" s="37">
        <v>7</v>
      </c>
      <c r="N3" s="35"/>
      <c r="O3" s="40">
        <v>3</v>
      </c>
      <c r="P3" s="37">
        <v>15</v>
      </c>
      <c r="Q3" s="37">
        <v>7</v>
      </c>
      <c r="R3" s="40">
        <v>1</v>
      </c>
      <c r="S3" s="37">
        <v>7</v>
      </c>
      <c r="T3" s="37">
        <v>1</v>
      </c>
      <c r="U3" s="37">
        <v>2</v>
      </c>
      <c r="V3" s="37">
        <v>4.5</v>
      </c>
      <c r="W3" s="38" t="s">
        <v>27</v>
      </c>
      <c r="X3" s="37">
        <v>0.5</v>
      </c>
      <c r="Y3" s="37">
        <v>7</v>
      </c>
      <c r="Z3" s="38">
        <v>55</v>
      </c>
      <c r="AA3" s="38">
        <v>7</v>
      </c>
      <c r="AB3" s="38" t="s">
        <v>765</v>
      </c>
      <c r="AC3" s="38">
        <v>0</v>
      </c>
      <c r="AD3" s="37">
        <v>7</v>
      </c>
      <c r="AE3" s="37">
        <v>3</v>
      </c>
      <c r="AF3" s="37">
        <v>2</v>
      </c>
      <c r="AG3" s="37">
        <v>21</v>
      </c>
      <c r="AH3" s="38" t="s">
        <v>116</v>
      </c>
      <c r="AI3" s="37">
        <v>1</v>
      </c>
      <c r="AJ3" s="37">
        <v>1</v>
      </c>
      <c r="AK3" s="38" t="s">
        <v>632</v>
      </c>
      <c r="AL3" s="38">
        <v>1</v>
      </c>
      <c r="AM3" s="38" t="s">
        <v>27</v>
      </c>
      <c r="AN3" s="38" t="s">
        <v>673</v>
      </c>
      <c r="AO3" s="37">
        <v>18</v>
      </c>
      <c r="AP3" s="38" t="s">
        <v>677</v>
      </c>
      <c r="AQ3" s="38" t="s">
        <v>690</v>
      </c>
      <c r="AR3" s="38" t="s">
        <v>27</v>
      </c>
      <c r="AS3" s="38" t="s">
        <v>27</v>
      </c>
      <c r="AT3" s="38" t="s">
        <v>27</v>
      </c>
      <c r="AU3" s="38" t="s">
        <v>27</v>
      </c>
      <c r="AV3" s="38" t="s">
        <v>27</v>
      </c>
      <c r="AW3" s="50"/>
      <c r="AX3" s="50" t="s">
        <v>748</v>
      </c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0"/>
    </row>
    <row r="4" spans="1:89" ht="14.25" customHeight="1" x14ac:dyDescent="0.25">
      <c r="A4" s="37">
        <v>100</v>
      </c>
      <c r="B4" s="38" t="s">
        <v>78</v>
      </c>
      <c r="C4" s="38" t="s">
        <v>28</v>
      </c>
      <c r="D4" s="38" t="s">
        <v>79</v>
      </c>
      <c r="E4" s="38"/>
      <c r="F4" s="38" t="s">
        <v>80</v>
      </c>
      <c r="G4" s="37">
        <v>1</v>
      </c>
      <c r="H4" s="37">
        <v>30</v>
      </c>
      <c r="I4" s="38" t="s">
        <v>114</v>
      </c>
      <c r="J4" s="37">
        <v>17888853</v>
      </c>
      <c r="K4" s="37">
        <v>64.857142857142904</v>
      </c>
      <c r="L4" s="37">
        <v>0.40121580547112501</v>
      </c>
      <c r="M4" s="37">
        <v>2</v>
      </c>
      <c r="N4" s="35"/>
      <c r="O4" s="35"/>
      <c r="P4" s="37">
        <v>3</v>
      </c>
      <c r="Q4" s="37">
        <v>1</v>
      </c>
      <c r="R4" s="40">
        <v>1</v>
      </c>
      <c r="S4" s="37">
        <v>1</v>
      </c>
      <c r="T4" s="37">
        <v>1</v>
      </c>
      <c r="U4" s="40">
        <v>1</v>
      </c>
      <c r="V4" s="39"/>
      <c r="W4" s="38" t="s">
        <v>682</v>
      </c>
      <c r="X4" s="47"/>
      <c r="Y4" s="37">
        <v>2</v>
      </c>
      <c r="Z4" s="38">
        <v>12</v>
      </c>
      <c r="AA4" s="38">
        <v>1</v>
      </c>
      <c r="AB4" s="38" t="s">
        <v>99</v>
      </c>
      <c r="AC4" s="38">
        <v>0</v>
      </c>
      <c r="AD4" s="37">
        <v>0</v>
      </c>
      <c r="AE4" s="37">
        <v>0</v>
      </c>
      <c r="AF4" s="37">
        <v>0</v>
      </c>
      <c r="AG4" s="37">
        <v>1</v>
      </c>
      <c r="AH4" s="38" t="s">
        <v>90</v>
      </c>
      <c r="AI4" s="37">
        <v>4</v>
      </c>
      <c r="AJ4" s="39"/>
      <c r="AK4" s="38" t="s">
        <v>636</v>
      </c>
      <c r="AL4" s="38">
        <v>1</v>
      </c>
      <c r="AM4" s="38" t="s">
        <v>27</v>
      </c>
      <c r="AN4" s="38" t="s">
        <v>680</v>
      </c>
      <c r="AO4" s="37">
        <v>30</v>
      </c>
      <c r="AP4" s="38" t="s">
        <v>674</v>
      </c>
      <c r="AQ4" s="38" t="s">
        <v>687</v>
      </c>
      <c r="AR4" s="38" t="s">
        <v>27</v>
      </c>
      <c r="AS4" s="38" t="s">
        <v>688</v>
      </c>
      <c r="AT4" s="38" t="s">
        <v>27</v>
      </c>
      <c r="AU4" s="38" t="s">
        <v>27</v>
      </c>
      <c r="AV4" s="38" t="s">
        <v>27</v>
      </c>
      <c r="AW4" s="50"/>
      <c r="AX4" s="50" t="s">
        <v>747</v>
      </c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</row>
    <row r="5" spans="1:89" ht="14.25" customHeight="1" x14ac:dyDescent="0.25">
      <c r="A5" s="37">
        <v>150</v>
      </c>
      <c r="B5" s="38" t="s">
        <v>78</v>
      </c>
      <c r="C5" s="38" t="s">
        <v>26</v>
      </c>
      <c r="D5" s="38" t="s">
        <v>79</v>
      </c>
      <c r="E5" s="38"/>
      <c r="F5" s="38" t="s">
        <v>80</v>
      </c>
      <c r="G5" s="37">
        <v>1</v>
      </c>
      <c r="H5" s="37">
        <v>30</v>
      </c>
      <c r="I5" s="38" t="s">
        <v>121</v>
      </c>
      <c r="J5" s="37">
        <v>8870124178</v>
      </c>
      <c r="K5" s="37">
        <v>74.9375</v>
      </c>
      <c r="L5" s="37">
        <v>0.82900943396226401</v>
      </c>
      <c r="M5" s="39"/>
      <c r="N5" s="35"/>
      <c r="O5" s="35"/>
      <c r="P5" s="39"/>
      <c r="Q5" s="39"/>
      <c r="R5" s="47">
        <v>1</v>
      </c>
      <c r="S5" s="39"/>
      <c r="T5" s="39"/>
      <c r="U5" s="47"/>
      <c r="V5" s="39"/>
      <c r="W5" s="38" t="s">
        <v>27</v>
      </c>
      <c r="X5" s="39"/>
      <c r="Y5" s="39"/>
      <c r="Z5" s="38">
        <v>1</v>
      </c>
      <c r="AA5" s="38">
        <v>0</v>
      </c>
      <c r="AB5" s="38" t="s">
        <v>765</v>
      </c>
      <c r="AC5" s="38">
        <v>0</v>
      </c>
      <c r="AD5" s="37">
        <v>0</v>
      </c>
      <c r="AE5" s="37">
        <v>0</v>
      </c>
      <c r="AF5" s="37">
        <v>0</v>
      </c>
      <c r="AG5" s="37">
        <v>0</v>
      </c>
      <c r="AH5" s="38" t="s">
        <v>90</v>
      </c>
      <c r="AI5" s="37">
        <v>4</v>
      </c>
      <c r="AJ5" s="39"/>
      <c r="AK5" s="38" t="s">
        <v>162</v>
      </c>
      <c r="AL5" s="38">
        <v>1</v>
      </c>
      <c r="AM5" s="38" t="s">
        <v>27</v>
      </c>
      <c r="AN5" s="38" t="s">
        <v>673</v>
      </c>
      <c r="AO5" s="37">
        <v>21</v>
      </c>
      <c r="AP5" s="38" t="s">
        <v>677</v>
      </c>
      <c r="AQ5" s="38" t="s">
        <v>693</v>
      </c>
      <c r="AR5" s="38" t="s">
        <v>27</v>
      </c>
      <c r="AS5" s="38" t="s">
        <v>27</v>
      </c>
      <c r="AT5" s="38" t="s">
        <v>27</v>
      </c>
      <c r="AU5" s="38" t="s">
        <v>27</v>
      </c>
      <c r="AV5" s="41">
        <v>100</v>
      </c>
      <c r="AW5" s="50"/>
      <c r="AX5" s="50" t="s">
        <v>748</v>
      </c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</row>
    <row r="6" spans="1:89" ht="14.25" customHeight="1" x14ac:dyDescent="0.25">
      <c r="A6" s="37">
        <v>198</v>
      </c>
      <c r="B6" s="38" t="s">
        <v>78</v>
      </c>
      <c r="C6" s="38" t="s">
        <v>26</v>
      </c>
      <c r="D6" s="38" t="s">
        <v>79</v>
      </c>
      <c r="E6" s="38"/>
      <c r="F6" s="38" t="s">
        <v>80</v>
      </c>
      <c r="G6" s="37">
        <v>1</v>
      </c>
      <c r="H6" s="37">
        <v>30</v>
      </c>
      <c r="I6" s="38" t="s">
        <v>126</v>
      </c>
      <c r="J6" s="37">
        <v>8916155192</v>
      </c>
      <c r="K6" s="37">
        <v>74.9375</v>
      </c>
      <c r="L6" s="37">
        <v>0.82900943396226401</v>
      </c>
      <c r="M6" s="40">
        <v>5</v>
      </c>
      <c r="N6" s="35"/>
      <c r="O6" s="40">
        <v>3</v>
      </c>
      <c r="P6" s="40">
        <v>12</v>
      </c>
      <c r="Q6" s="40">
        <v>6</v>
      </c>
      <c r="R6" s="40">
        <v>1</v>
      </c>
      <c r="S6" s="40">
        <v>6</v>
      </c>
      <c r="T6" s="40">
        <v>1</v>
      </c>
      <c r="U6" s="40">
        <v>1</v>
      </c>
      <c r="V6" s="40">
        <v>2.5</v>
      </c>
      <c r="W6" s="38" t="s">
        <v>27</v>
      </c>
      <c r="X6" s="40">
        <v>1.5</v>
      </c>
      <c r="Y6" s="40">
        <v>5</v>
      </c>
      <c r="Z6" s="38">
        <v>44</v>
      </c>
      <c r="AA6" s="38">
        <v>5</v>
      </c>
      <c r="AB6" s="38" t="s">
        <v>765</v>
      </c>
      <c r="AC6" s="38">
        <v>0</v>
      </c>
      <c r="AD6" s="37">
        <v>2</v>
      </c>
      <c r="AE6" s="37">
        <v>2</v>
      </c>
      <c r="AF6" s="37">
        <v>0</v>
      </c>
      <c r="AG6" s="37">
        <v>9</v>
      </c>
      <c r="AH6" s="38" t="s">
        <v>112</v>
      </c>
      <c r="AI6" s="37">
        <v>1</v>
      </c>
      <c r="AJ6" s="40">
        <v>1</v>
      </c>
      <c r="AK6" s="38" t="s">
        <v>641</v>
      </c>
      <c r="AL6" s="38">
        <v>1</v>
      </c>
      <c r="AM6" s="38" t="s">
        <v>27</v>
      </c>
      <c r="AN6" s="38" t="s">
        <v>680</v>
      </c>
      <c r="AO6" s="37">
        <v>30</v>
      </c>
      <c r="AP6" s="38" t="s">
        <v>677</v>
      </c>
      <c r="AQ6" s="38" t="s">
        <v>697</v>
      </c>
      <c r="AR6" s="38" t="s">
        <v>27</v>
      </c>
      <c r="AS6" s="38" t="s">
        <v>27</v>
      </c>
      <c r="AT6" s="38" t="s">
        <v>27</v>
      </c>
      <c r="AU6" s="38" t="s">
        <v>27</v>
      </c>
      <c r="AV6" s="38" t="s">
        <v>27</v>
      </c>
      <c r="AW6" s="50"/>
      <c r="AX6" s="50" t="s">
        <v>746</v>
      </c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</row>
    <row r="7" spans="1:89" ht="14.25" customHeight="1" x14ac:dyDescent="0.25">
      <c r="A7" s="37">
        <v>214</v>
      </c>
      <c r="B7" s="38" t="s">
        <v>78</v>
      </c>
      <c r="C7" s="38" t="s">
        <v>26</v>
      </c>
      <c r="D7" s="38" t="s">
        <v>79</v>
      </c>
      <c r="E7" s="38"/>
      <c r="F7" s="38" t="s">
        <v>80</v>
      </c>
      <c r="G7" s="37">
        <v>1</v>
      </c>
      <c r="H7" s="37">
        <v>30</v>
      </c>
      <c r="I7" s="38" t="s">
        <v>128</v>
      </c>
      <c r="J7" s="37">
        <v>9591208203</v>
      </c>
      <c r="K7" s="37">
        <v>74.9375</v>
      </c>
      <c r="L7" s="37">
        <v>0.82900943396226401</v>
      </c>
      <c r="M7" s="37">
        <v>7</v>
      </c>
      <c r="N7" s="35"/>
      <c r="O7" s="39"/>
      <c r="P7" s="37">
        <v>17</v>
      </c>
      <c r="Q7" s="40">
        <v>9</v>
      </c>
      <c r="R7" s="40">
        <v>3</v>
      </c>
      <c r="S7" s="40">
        <v>9</v>
      </c>
      <c r="T7" s="37">
        <v>1</v>
      </c>
      <c r="U7" s="40">
        <v>4</v>
      </c>
      <c r="V7" s="39"/>
      <c r="W7" s="38" t="s">
        <v>27</v>
      </c>
      <c r="X7" s="39"/>
      <c r="Y7" s="37">
        <v>4</v>
      </c>
      <c r="Z7" s="38">
        <v>54</v>
      </c>
      <c r="AA7" s="38">
        <v>4</v>
      </c>
      <c r="AB7" s="38" t="s">
        <v>765</v>
      </c>
      <c r="AC7" s="38">
        <v>0</v>
      </c>
      <c r="AD7" s="37">
        <v>4</v>
      </c>
      <c r="AE7" s="37">
        <v>3</v>
      </c>
      <c r="AF7" s="37">
        <v>1</v>
      </c>
      <c r="AG7" s="37">
        <v>11</v>
      </c>
      <c r="AH7" s="38" t="s">
        <v>90</v>
      </c>
      <c r="AI7" s="37">
        <v>4</v>
      </c>
      <c r="AJ7" s="40">
        <v>1</v>
      </c>
      <c r="AK7" s="38" t="s">
        <v>642</v>
      </c>
      <c r="AL7" s="38">
        <v>1</v>
      </c>
      <c r="AM7" s="38" t="s">
        <v>27</v>
      </c>
      <c r="AN7" s="38" t="s">
        <v>680</v>
      </c>
      <c r="AO7" s="37">
        <v>33</v>
      </c>
      <c r="AP7" s="38" t="s">
        <v>677</v>
      </c>
      <c r="AQ7" s="38" t="s">
        <v>698</v>
      </c>
      <c r="AR7" s="38" t="s">
        <v>27</v>
      </c>
      <c r="AS7" s="38" t="s">
        <v>699</v>
      </c>
      <c r="AT7" s="38" t="s">
        <v>27</v>
      </c>
      <c r="AU7" s="38" t="s">
        <v>27</v>
      </c>
      <c r="AV7" s="41">
        <v>180</v>
      </c>
      <c r="AW7" s="50"/>
      <c r="AX7" s="50" t="s">
        <v>748</v>
      </c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</row>
    <row r="8" spans="1:89" ht="14.25" customHeight="1" x14ac:dyDescent="0.25">
      <c r="A8" s="37">
        <v>231</v>
      </c>
      <c r="B8" s="38" t="s">
        <v>78</v>
      </c>
      <c r="C8" s="38" t="s">
        <v>26</v>
      </c>
      <c r="D8" s="38" t="s">
        <v>79</v>
      </c>
      <c r="E8" s="38"/>
      <c r="F8" s="38" t="s">
        <v>80</v>
      </c>
      <c r="G8" s="37">
        <v>1</v>
      </c>
      <c r="H8" s="37">
        <v>30</v>
      </c>
      <c r="I8" s="38" t="s">
        <v>130</v>
      </c>
      <c r="J8" s="37">
        <v>3712062108</v>
      </c>
      <c r="K8" s="37">
        <v>74.9375</v>
      </c>
      <c r="L8" s="37">
        <v>0.82900943396226401</v>
      </c>
      <c r="M8" s="37">
        <v>5</v>
      </c>
      <c r="N8" s="35"/>
      <c r="O8" s="47"/>
      <c r="P8" s="37">
        <v>9</v>
      </c>
      <c r="Q8" s="37">
        <v>4</v>
      </c>
      <c r="R8" s="40">
        <v>1</v>
      </c>
      <c r="S8" s="37">
        <v>4</v>
      </c>
      <c r="T8" s="37">
        <v>1</v>
      </c>
      <c r="U8" s="39"/>
      <c r="V8" s="39"/>
      <c r="W8" s="38" t="s">
        <v>27</v>
      </c>
      <c r="X8" s="39"/>
      <c r="Y8" s="39"/>
      <c r="Z8" s="38">
        <v>24</v>
      </c>
      <c r="AA8" s="38">
        <v>0</v>
      </c>
      <c r="AB8" s="38" t="s">
        <v>765</v>
      </c>
      <c r="AC8" s="38">
        <v>0</v>
      </c>
      <c r="AD8" s="37">
        <v>0</v>
      </c>
      <c r="AE8" s="37">
        <v>0</v>
      </c>
      <c r="AF8" s="37">
        <v>0</v>
      </c>
      <c r="AG8" s="37">
        <v>2</v>
      </c>
      <c r="AH8" s="38" t="s">
        <v>90</v>
      </c>
      <c r="AI8" s="37">
        <v>4</v>
      </c>
      <c r="AJ8" s="47"/>
      <c r="AK8" s="38" t="s">
        <v>645</v>
      </c>
      <c r="AL8" s="38">
        <v>1</v>
      </c>
      <c r="AM8" s="38" t="s">
        <v>27</v>
      </c>
      <c r="AN8" s="38" t="s">
        <v>680</v>
      </c>
      <c r="AO8" s="37">
        <v>28</v>
      </c>
      <c r="AP8" s="38" t="s">
        <v>677</v>
      </c>
      <c r="AQ8" s="38" t="s">
        <v>700</v>
      </c>
      <c r="AR8" s="38" t="s">
        <v>695</v>
      </c>
      <c r="AS8" s="38" t="s">
        <v>701</v>
      </c>
      <c r="AT8" s="38" t="s">
        <v>27</v>
      </c>
      <c r="AU8" s="38" t="s">
        <v>27</v>
      </c>
      <c r="AV8" s="38" t="s">
        <v>27</v>
      </c>
      <c r="AW8" s="50"/>
      <c r="AX8" s="50" t="s">
        <v>747</v>
      </c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0"/>
      <c r="CF8" s="50"/>
      <c r="CG8" s="50"/>
      <c r="CH8" s="50"/>
      <c r="CI8" s="50"/>
    </row>
    <row r="9" spans="1:89" ht="14.25" customHeight="1" x14ac:dyDescent="0.25">
      <c r="A9" s="37">
        <v>265</v>
      </c>
      <c r="B9" s="38" t="s">
        <v>78</v>
      </c>
      <c r="C9" s="38" t="s">
        <v>26</v>
      </c>
      <c r="D9" s="38" t="s">
        <v>79</v>
      </c>
      <c r="E9" s="38"/>
      <c r="F9" s="38" t="s">
        <v>80</v>
      </c>
      <c r="G9" s="37">
        <v>1</v>
      </c>
      <c r="H9" s="37">
        <v>30</v>
      </c>
      <c r="I9" s="38" t="s">
        <v>134</v>
      </c>
      <c r="J9" s="37">
        <v>828360120</v>
      </c>
      <c r="K9" s="37">
        <v>74.9375</v>
      </c>
      <c r="L9" s="37">
        <v>0.82900943396226401</v>
      </c>
      <c r="M9" s="47"/>
      <c r="N9" s="35"/>
      <c r="O9" s="35"/>
      <c r="P9" s="47"/>
      <c r="Q9" s="47"/>
      <c r="R9" s="35">
        <v>1</v>
      </c>
      <c r="S9" s="47"/>
      <c r="T9" s="47"/>
      <c r="U9" s="35"/>
      <c r="V9" s="35"/>
      <c r="W9" s="38" t="s">
        <v>27</v>
      </c>
      <c r="X9" s="35"/>
      <c r="Y9" s="35"/>
      <c r="Z9" s="38">
        <v>1</v>
      </c>
      <c r="AA9" s="38">
        <v>0</v>
      </c>
      <c r="AB9" s="38" t="s">
        <v>765</v>
      </c>
      <c r="AC9" s="38">
        <v>0</v>
      </c>
      <c r="AD9" s="37">
        <v>0</v>
      </c>
      <c r="AE9" s="37">
        <v>0</v>
      </c>
      <c r="AF9" s="37">
        <v>0</v>
      </c>
      <c r="AG9" s="37">
        <v>0</v>
      </c>
      <c r="AH9" s="38" t="s">
        <v>90</v>
      </c>
      <c r="AI9" s="37">
        <v>4</v>
      </c>
      <c r="AJ9" s="47"/>
      <c r="AK9" s="38" t="s">
        <v>100</v>
      </c>
      <c r="AL9" s="38">
        <v>1</v>
      </c>
      <c r="AM9" s="38" t="s">
        <v>27</v>
      </c>
      <c r="AN9" s="38" t="s">
        <v>673</v>
      </c>
      <c r="AO9" s="37">
        <v>26</v>
      </c>
      <c r="AP9" s="38" t="s">
        <v>674</v>
      </c>
      <c r="AQ9" s="38" t="s">
        <v>678</v>
      </c>
      <c r="AR9" s="38" t="s">
        <v>27</v>
      </c>
      <c r="AS9" s="38" t="s">
        <v>702</v>
      </c>
      <c r="AT9" s="38" t="s">
        <v>27</v>
      </c>
      <c r="AU9" s="38" t="s">
        <v>27</v>
      </c>
      <c r="AV9" s="38" t="s">
        <v>27</v>
      </c>
      <c r="AW9" s="50"/>
      <c r="AX9" s="50" t="s">
        <v>747</v>
      </c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</row>
    <row r="10" spans="1:89" ht="14.25" customHeight="1" x14ac:dyDescent="0.25">
      <c r="A10" s="37">
        <v>318</v>
      </c>
      <c r="B10" s="38" t="s">
        <v>78</v>
      </c>
      <c r="C10" s="38" t="s">
        <v>26</v>
      </c>
      <c r="D10" s="38" t="s">
        <v>79</v>
      </c>
      <c r="E10" s="38"/>
      <c r="F10" s="38" t="s">
        <v>80</v>
      </c>
      <c r="G10" s="37">
        <v>1</v>
      </c>
      <c r="H10" s="37">
        <v>30</v>
      </c>
      <c r="I10" s="38" t="s">
        <v>142</v>
      </c>
      <c r="J10" s="37">
        <v>8282194225</v>
      </c>
      <c r="K10" s="37">
        <v>74.9375</v>
      </c>
      <c r="L10" s="37">
        <v>0.82900943396226401</v>
      </c>
      <c r="M10" s="37">
        <v>8</v>
      </c>
      <c r="N10" s="35"/>
      <c r="O10" s="47"/>
      <c r="P10" s="37">
        <v>18</v>
      </c>
      <c r="Q10" s="37">
        <v>10</v>
      </c>
      <c r="R10" s="40">
        <v>1</v>
      </c>
      <c r="S10" s="37">
        <v>10</v>
      </c>
      <c r="T10" s="37">
        <v>2</v>
      </c>
      <c r="U10" s="37">
        <v>3</v>
      </c>
      <c r="V10" s="37">
        <v>2.5</v>
      </c>
      <c r="W10" s="38" t="s">
        <v>27</v>
      </c>
      <c r="X10" s="37">
        <v>1.5</v>
      </c>
      <c r="Y10" s="37">
        <v>7</v>
      </c>
      <c r="Z10" s="38">
        <v>63</v>
      </c>
      <c r="AA10" s="38">
        <v>7</v>
      </c>
      <c r="AB10" s="38" t="s">
        <v>765</v>
      </c>
      <c r="AC10" s="38">
        <v>0</v>
      </c>
      <c r="AD10" s="37">
        <v>2</v>
      </c>
      <c r="AE10" s="37">
        <v>3</v>
      </c>
      <c r="AF10" s="37">
        <v>0</v>
      </c>
      <c r="AG10" s="37">
        <v>7</v>
      </c>
      <c r="AH10" s="38" t="s">
        <v>90</v>
      </c>
      <c r="AI10" s="37">
        <v>4</v>
      </c>
      <c r="AJ10" s="37">
        <v>1</v>
      </c>
      <c r="AK10" s="38" t="s">
        <v>655</v>
      </c>
      <c r="AL10" s="38">
        <v>1</v>
      </c>
      <c r="AM10" s="38" t="s">
        <v>27</v>
      </c>
      <c r="AN10" s="38" t="s">
        <v>680</v>
      </c>
      <c r="AO10" s="37">
        <v>27</v>
      </c>
      <c r="AP10" s="38" t="s">
        <v>677</v>
      </c>
      <c r="AQ10" s="38" t="s">
        <v>691</v>
      </c>
      <c r="AR10" s="38" t="s">
        <v>695</v>
      </c>
      <c r="AS10" s="38" t="s">
        <v>27</v>
      </c>
      <c r="AT10" s="38" t="s">
        <v>692</v>
      </c>
      <c r="AU10" s="38" t="s">
        <v>27</v>
      </c>
      <c r="AV10" s="38" t="s">
        <v>27</v>
      </c>
      <c r="AW10" s="50"/>
      <c r="AX10" s="50" t="s">
        <v>748</v>
      </c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</row>
    <row r="11" spans="1:89" ht="14.25" customHeight="1" x14ac:dyDescent="0.25">
      <c r="A11" s="37">
        <v>339</v>
      </c>
      <c r="B11" s="38" t="s">
        <v>78</v>
      </c>
      <c r="C11" s="38" t="s">
        <v>28</v>
      </c>
      <c r="D11" s="38" t="s">
        <v>79</v>
      </c>
      <c r="E11" s="38"/>
      <c r="F11" s="38" t="s">
        <v>80</v>
      </c>
      <c r="G11" s="37">
        <v>1</v>
      </c>
      <c r="H11" s="37">
        <v>30</v>
      </c>
      <c r="I11" s="38" t="s">
        <v>146</v>
      </c>
      <c r="J11" s="37">
        <v>94222252116</v>
      </c>
      <c r="K11" s="37">
        <v>64.857142857142904</v>
      </c>
      <c r="L11" s="37">
        <v>0.40121580547112501</v>
      </c>
      <c r="M11" s="37">
        <v>7</v>
      </c>
      <c r="N11" s="35"/>
      <c r="O11" s="47"/>
      <c r="P11" s="37">
        <v>21</v>
      </c>
      <c r="Q11" s="37">
        <v>14</v>
      </c>
      <c r="R11" s="40">
        <v>1</v>
      </c>
      <c r="S11" s="37">
        <v>14</v>
      </c>
      <c r="T11" s="37">
        <v>1</v>
      </c>
      <c r="U11" s="37">
        <v>4</v>
      </c>
      <c r="V11" s="37">
        <v>2.5</v>
      </c>
      <c r="W11" s="38" t="s">
        <v>27</v>
      </c>
      <c r="X11" s="37">
        <v>2.5</v>
      </c>
      <c r="Y11" s="37">
        <v>9</v>
      </c>
      <c r="Z11" s="38">
        <v>76</v>
      </c>
      <c r="AA11" s="38">
        <v>9</v>
      </c>
      <c r="AB11" s="38" t="s">
        <v>99</v>
      </c>
      <c r="AC11" s="38">
        <v>0</v>
      </c>
      <c r="AD11" s="37">
        <v>6</v>
      </c>
      <c r="AE11" s="37">
        <v>4</v>
      </c>
      <c r="AF11" s="37">
        <v>0</v>
      </c>
      <c r="AG11" s="37">
        <v>13</v>
      </c>
      <c r="AH11" s="38" t="s">
        <v>90</v>
      </c>
      <c r="AI11" s="37">
        <v>4</v>
      </c>
      <c r="AJ11" s="40">
        <v>1</v>
      </c>
      <c r="AK11" s="38" t="s">
        <v>657</v>
      </c>
      <c r="AL11" s="38">
        <v>1</v>
      </c>
      <c r="AM11" s="38" t="s">
        <v>27</v>
      </c>
      <c r="AN11" s="38" t="s">
        <v>680</v>
      </c>
      <c r="AO11" s="37">
        <v>36</v>
      </c>
      <c r="AP11" s="38" t="s">
        <v>677</v>
      </c>
      <c r="AQ11" s="38" t="s">
        <v>707</v>
      </c>
      <c r="AR11" s="38" t="s">
        <v>27</v>
      </c>
      <c r="AS11" s="38" t="s">
        <v>708</v>
      </c>
      <c r="AT11" s="38" t="s">
        <v>27</v>
      </c>
      <c r="AU11" s="38" t="s">
        <v>27</v>
      </c>
      <c r="AV11" s="38" t="s">
        <v>27</v>
      </c>
      <c r="AW11" s="50"/>
      <c r="AX11" s="50" t="s">
        <v>747</v>
      </c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</row>
    <row r="12" spans="1:89" ht="14.25" customHeight="1" x14ac:dyDescent="0.25">
      <c r="A12" s="37">
        <v>355</v>
      </c>
      <c r="B12" s="38" t="s">
        <v>78</v>
      </c>
      <c r="C12" s="38" t="s">
        <v>26</v>
      </c>
      <c r="D12" s="38" t="s">
        <v>79</v>
      </c>
      <c r="E12" s="38"/>
      <c r="F12" s="38" t="s">
        <v>80</v>
      </c>
      <c r="G12" s="37">
        <v>1</v>
      </c>
      <c r="H12" s="37">
        <v>30</v>
      </c>
      <c r="I12" s="38" t="s">
        <v>147</v>
      </c>
      <c r="J12" s="37">
        <v>84463153</v>
      </c>
      <c r="K12" s="37">
        <v>74.9375</v>
      </c>
      <c r="L12" s="37">
        <v>0.82900943396226401</v>
      </c>
      <c r="M12" s="37">
        <v>4</v>
      </c>
      <c r="N12" s="35"/>
      <c r="O12" s="35"/>
      <c r="P12" s="37">
        <v>8</v>
      </c>
      <c r="Q12" s="37">
        <v>4</v>
      </c>
      <c r="R12" s="37">
        <v>1</v>
      </c>
      <c r="S12" s="37">
        <v>4</v>
      </c>
      <c r="T12" s="37">
        <v>2</v>
      </c>
      <c r="U12" s="39"/>
      <c r="V12" s="37">
        <v>1.5</v>
      </c>
      <c r="W12" s="38" t="s">
        <v>27</v>
      </c>
      <c r="X12" s="37">
        <v>0.5</v>
      </c>
      <c r="Y12" s="37">
        <v>2</v>
      </c>
      <c r="Z12" s="38">
        <v>27</v>
      </c>
      <c r="AA12" s="38">
        <v>2</v>
      </c>
      <c r="AB12" s="38" t="s">
        <v>765</v>
      </c>
      <c r="AC12" s="38">
        <v>0</v>
      </c>
      <c r="AD12" s="37">
        <v>0</v>
      </c>
      <c r="AE12" s="37">
        <v>2</v>
      </c>
      <c r="AF12" s="37">
        <v>0</v>
      </c>
      <c r="AG12" s="37">
        <v>3</v>
      </c>
      <c r="AH12" s="38" t="s">
        <v>90</v>
      </c>
      <c r="AI12" s="37">
        <v>4</v>
      </c>
      <c r="AJ12" s="39"/>
      <c r="AK12" s="38" t="s">
        <v>658</v>
      </c>
      <c r="AL12" s="38">
        <v>1</v>
      </c>
      <c r="AM12" s="38" t="s">
        <v>27</v>
      </c>
      <c r="AN12" s="38" t="s">
        <v>680</v>
      </c>
      <c r="AO12" s="37">
        <v>26</v>
      </c>
      <c r="AP12" s="38" t="s">
        <v>677</v>
      </c>
      <c r="AQ12" s="38" t="s">
        <v>709</v>
      </c>
      <c r="AR12" s="38" t="s">
        <v>27</v>
      </c>
      <c r="AS12" s="38" t="s">
        <v>27</v>
      </c>
      <c r="AT12" s="38" t="s">
        <v>692</v>
      </c>
      <c r="AU12" s="38" t="s">
        <v>695</v>
      </c>
      <c r="AV12" s="38" t="s">
        <v>27</v>
      </c>
      <c r="AW12" s="50"/>
      <c r="AX12" s="50" t="s">
        <v>747</v>
      </c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</row>
    <row r="13" spans="1:89" ht="14.25" customHeight="1" x14ac:dyDescent="0.25">
      <c r="A13" s="37">
        <v>387</v>
      </c>
      <c r="B13" s="38" t="s">
        <v>78</v>
      </c>
      <c r="C13" s="38" t="s">
        <v>26</v>
      </c>
      <c r="D13" s="38" t="s">
        <v>79</v>
      </c>
      <c r="E13" s="38"/>
      <c r="F13" s="38" t="s">
        <v>80</v>
      </c>
      <c r="G13" s="37">
        <v>1</v>
      </c>
      <c r="H13" s="37">
        <v>30</v>
      </c>
      <c r="I13" s="38" t="s">
        <v>81</v>
      </c>
      <c r="J13" s="37">
        <v>9591241137</v>
      </c>
      <c r="K13" s="37">
        <v>74.9375</v>
      </c>
      <c r="L13" s="37">
        <v>0.82900943396226401</v>
      </c>
      <c r="M13" s="37">
        <v>7</v>
      </c>
      <c r="N13" s="35"/>
      <c r="O13" s="40">
        <v>1</v>
      </c>
      <c r="P13" s="37">
        <v>13</v>
      </c>
      <c r="Q13" s="40">
        <v>6</v>
      </c>
      <c r="R13" s="37">
        <v>1</v>
      </c>
      <c r="S13" s="40">
        <v>6</v>
      </c>
      <c r="T13" s="37">
        <v>1</v>
      </c>
      <c r="U13" s="47"/>
      <c r="V13" s="40">
        <v>3</v>
      </c>
      <c r="W13" s="38" t="s">
        <v>27</v>
      </c>
      <c r="X13" s="40">
        <v>1</v>
      </c>
      <c r="Y13" s="40">
        <v>4</v>
      </c>
      <c r="Z13" s="38">
        <v>43</v>
      </c>
      <c r="AA13" s="38">
        <v>4</v>
      </c>
      <c r="AB13" s="38" t="s">
        <v>765</v>
      </c>
      <c r="AC13" s="38">
        <v>0</v>
      </c>
      <c r="AD13" s="37">
        <v>2</v>
      </c>
      <c r="AE13" s="37">
        <v>4</v>
      </c>
      <c r="AF13" s="37">
        <v>0</v>
      </c>
      <c r="AG13" s="37">
        <v>10</v>
      </c>
      <c r="AH13" s="38" t="s">
        <v>83</v>
      </c>
      <c r="AI13" s="37">
        <v>3</v>
      </c>
      <c r="AJ13" s="40">
        <v>1</v>
      </c>
      <c r="AK13" s="38" t="s">
        <v>84</v>
      </c>
      <c r="AL13" s="38">
        <v>1</v>
      </c>
      <c r="AM13" s="38" t="s">
        <v>27</v>
      </c>
      <c r="AN13" s="38" t="s">
        <v>673</v>
      </c>
      <c r="AO13" s="37">
        <v>26</v>
      </c>
      <c r="AP13" s="38" t="s">
        <v>674</v>
      </c>
      <c r="AQ13" s="38" t="s">
        <v>675</v>
      </c>
      <c r="AR13" s="38" t="s">
        <v>27</v>
      </c>
      <c r="AS13" s="38" t="s">
        <v>676</v>
      </c>
      <c r="AT13" s="38" t="s">
        <v>27</v>
      </c>
      <c r="AU13" s="38" t="s">
        <v>27</v>
      </c>
      <c r="AV13" s="38" t="s">
        <v>27</v>
      </c>
      <c r="AW13" s="50"/>
      <c r="AX13" s="50" t="s">
        <v>748</v>
      </c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</row>
    <row r="14" spans="1:89" ht="14.25" customHeight="1" x14ac:dyDescent="0.25">
      <c r="A14" s="37">
        <v>436</v>
      </c>
      <c r="B14" s="38" t="s">
        <v>78</v>
      </c>
      <c r="C14" s="38" t="s">
        <v>26</v>
      </c>
      <c r="D14" s="38" t="s">
        <v>79</v>
      </c>
      <c r="E14" s="38"/>
      <c r="F14" s="38" t="s">
        <v>80</v>
      </c>
      <c r="G14" s="37">
        <v>1</v>
      </c>
      <c r="H14" s="37">
        <v>30</v>
      </c>
      <c r="I14" s="38" t="s">
        <v>150</v>
      </c>
      <c r="J14" s="37">
        <v>82135906</v>
      </c>
      <c r="K14" s="37">
        <v>74.9375</v>
      </c>
      <c r="L14" s="37">
        <v>0.82900943396226401</v>
      </c>
      <c r="M14" s="37">
        <v>2</v>
      </c>
      <c r="N14" s="35"/>
      <c r="O14" s="39"/>
      <c r="P14" s="37">
        <v>3</v>
      </c>
      <c r="Q14" s="37">
        <v>1</v>
      </c>
      <c r="R14" s="37">
        <v>1</v>
      </c>
      <c r="S14" s="37">
        <v>1</v>
      </c>
      <c r="T14" s="37">
        <v>2</v>
      </c>
      <c r="U14" s="39"/>
      <c r="V14" s="39"/>
      <c r="W14" s="38" t="s">
        <v>27</v>
      </c>
      <c r="X14" s="39"/>
      <c r="Y14" s="39"/>
      <c r="Z14" s="38">
        <v>10</v>
      </c>
      <c r="AA14" s="38">
        <v>0</v>
      </c>
      <c r="AB14" s="38" t="s">
        <v>765</v>
      </c>
      <c r="AC14" s="38">
        <v>0</v>
      </c>
      <c r="AD14" s="37">
        <v>1</v>
      </c>
      <c r="AE14" s="37">
        <v>1</v>
      </c>
      <c r="AF14" s="37">
        <v>0</v>
      </c>
      <c r="AG14" s="37">
        <v>3</v>
      </c>
      <c r="AH14" s="38" t="s">
        <v>90</v>
      </c>
      <c r="AI14" s="37">
        <v>4</v>
      </c>
      <c r="AJ14" s="39"/>
      <c r="AK14" s="38" t="s">
        <v>151</v>
      </c>
      <c r="AL14" s="38">
        <v>1</v>
      </c>
      <c r="AM14" s="38" t="s">
        <v>27</v>
      </c>
      <c r="AN14" s="38" t="s">
        <v>680</v>
      </c>
      <c r="AO14" s="37">
        <v>34</v>
      </c>
      <c r="AP14" s="38" t="s">
        <v>677</v>
      </c>
      <c r="AQ14" s="38" t="s">
        <v>712</v>
      </c>
      <c r="AR14" s="38" t="s">
        <v>27</v>
      </c>
      <c r="AS14" s="38" t="s">
        <v>713</v>
      </c>
      <c r="AT14" s="38" t="s">
        <v>27</v>
      </c>
      <c r="AU14" s="38" t="s">
        <v>27</v>
      </c>
      <c r="AV14" s="38" t="s">
        <v>27</v>
      </c>
      <c r="AW14" s="50"/>
      <c r="AX14" s="50" t="s">
        <v>748</v>
      </c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</row>
    <row r="15" spans="1:89" ht="14.25" customHeight="1" x14ac:dyDescent="0.25">
      <c r="A15" s="37">
        <v>473</v>
      </c>
      <c r="B15" s="38" t="s">
        <v>78</v>
      </c>
      <c r="C15" s="38" t="s">
        <v>28</v>
      </c>
      <c r="D15" s="38" t="s">
        <v>79</v>
      </c>
      <c r="E15" s="38"/>
      <c r="F15" s="38" t="s">
        <v>80</v>
      </c>
      <c r="G15" s="37">
        <v>1</v>
      </c>
      <c r="H15" s="37">
        <v>30</v>
      </c>
      <c r="I15" s="38" t="s">
        <v>158</v>
      </c>
      <c r="J15" s="37">
        <v>927618937</v>
      </c>
      <c r="K15" s="37">
        <v>64.857142857142904</v>
      </c>
      <c r="L15" s="37">
        <v>0.40121580547112501</v>
      </c>
      <c r="M15" s="37">
        <v>4</v>
      </c>
      <c r="N15" s="35"/>
      <c r="O15" s="40">
        <v>2</v>
      </c>
      <c r="P15" s="37">
        <v>8</v>
      </c>
      <c r="Q15" s="37">
        <v>4</v>
      </c>
      <c r="R15" s="40">
        <v>1</v>
      </c>
      <c r="S15" s="37">
        <v>4</v>
      </c>
      <c r="T15" s="37">
        <v>2</v>
      </c>
      <c r="U15" s="40">
        <v>3</v>
      </c>
      <c r="V15" s="40">
        <v>0.5</v>
      </c>
      <c r="W15" s="38" t="s">
        <v>27</v>
      </c>
      <c r="X15" s="40">
        <v>0.5</v>
      </c>
      <c r="Y15" s="40">
        <v>4</v>
      </c>
      <c r="Z15" s="38">
        <v>33</v>
      </c>
      <c r="AA15" s="38">
        <v>4</v>
      </c>
      <c r="AB15" s="38" t="s">
        <v>99</v>
      </c>
      <c r="AC15" s="38">
        <v>0</v>
      </c>
      <c r="AD15" s="37">
        <v>5</v>
      </c>
      <c r="AE15" s="37">
        <v>0</v>
      </c>
      <c r="AF15" s="37">
        <v>1</v>
      </c>
      <c r="AG15" s="37">
        <v>12</v>
      </c>
      <c r="AH15" s="38" t="s">
        <v>159</v>
      </c>
      <c r="AI15" s="37">
        <v>2</v>
      </c>
      <c r="AJ15" s="37">
        <v>1</v>
      </c>
      <c r="AK15" s="38" t="s">
        <v>160</v>
      </c>
      <c r="AL15" s="38">
        <v>1</v>
      </c>
      <c r="AM15" s="38" t="s">
        <v>27</v>
      </c>
      <c r="AN15" s="38" t="s">
        <v>673</v>
      </c>
      <c r="AO15" s="40">
        <v>25</v>
      </c>
      <c r="AP15" s="38" t="s">
        <v>677</v>
      </c>
      <c r="AQ15" s="38" t="s">
        <v>721</v>
      </c>
      <c r="AR15" s="38" t="s">
        <v>27</v>
      </c>
      <c r="AS15" s="38" t="s">
        <v>686</v>
      </c>
      <c r="AT15" s="38" t="s">
        <v>27</v>
      </c>
      <c r="AU15" s="38" t="s">
        <v>27</v>
      </c>
      <c r="AV15" s="38" t="s">
        <v>27</v>
      </c>
      <c r="AW15" s="50"/>
      <c r="AX15" s="50" t="s">
        <v>748</v>
      </c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</row>
    <row r="16" spans="1:89" ht="14.25" customHeight="1" x14ac:dyDescent="0.25">
      <c r="A16" s="37">
        <v>489</v>
      </c>
      <c r="B16" s="38" t="s">
        <v>78</v>
      </c>
      <c r="C16" s="38" t="s">
        <v>26</v>
      </c>
      <c r="D16" s="38" t="s">
        <v>79</v>
      </c>
      <c r="E16" s="38"/>
      <c r="F16" s="38" t="s">
        <v>80</v>
      </c>
      <c r="G16" s="37">
        <v>1</v>
      </c>
      <c r="H16" s="37">
        <v>30</v>
      </c>
      <c r="I16" s="38" t="s">
        <v>161</v>
      </c>
      <c r="J16" s="37">
        <v>1015887</v>
      </c>
      <c r="K16" s="37">
        <v>74.9375</v>
      </c>
      <c r="L16" s="37">
        <v>0.82900943396226401</v>
      </c>
      <c r="M16" s="47"/>
      <c r="N16" s="35"/>
      <c r="O16" s="35"/>
      <c r="P16" s="47"/>
      <c r="Q16" s="47"/>
      <c r="R16" s="35">
        <v>1</v>
      </c>
      <c r="S16" s="47"/>
      <c r="T16" s="47"/>
      <c r="U16" s="47"/>
      <c r="V16" s="47"/>
      <c r="W16" s="38" t="s">
        <v>27</v>
      </c>
      <c r="X16" s="47"/>
      <c r="Y16" s="47"/>
      <c r="Z16" s="38">
        <v>1</v>
      </c>
      <c r="AA16" s="38">
        <v>0</v>
      </c>
      <c r="AB16" s="38" t="s">
        <v>765</v>
      </c>
      <c r="AC16" s="38">
        <v>0</v>
      </c>
      <c r="AD16" s="37">
        <v>0</v>
      </c>
      <c r="AE16" s="37">
        <v>0</v>
      </c>
      <c r="AF16" s="37">
        <v>0</v>
      </c>
      <c r="AG16" s="37">
        <v>0</v>
      </c>
      <c r="AH16" s="38" t="s">
        <v>90</v>
      </c>
      <c r="AI16" s="37">
        <v>4</v>
      </c>
      <c r="AJ16" s="47"/>
      <c r="AK16" s="38" t="s">
        <v>162</v>
      </c>
      <c r="AL16" s="38">
        <v>1</v>
      </c>
      <c r="AM16" s="38" t="s">
        <v>27</v>
      </c>
      <c r="AN16" s="38" t="s">
        <v>680</v>
      </c>
      <c r="AO16" s="37">
        <v>31</v>
      </c>
      <c r="AP16" s="38" t="s">
        <v>674</v>
      </c>
      <c r="AQ16" s="38" t="s">
        <v>722</v>
      </c>
      <c r="AR16" s="38" t="s">
        <v>27</v>
      </c>
      <c r="AS16" s="38" t="s">
        <v>723</v>
      </c>
      <c r="AT16" s="38" t="s">
        <v>27</v>
      </c>
      <c r="AU16" s="38" t="s">
        <v>27</v>
      </c>
      <c r="AV16" s="38" t="s">
        <v>27</v>
      </c>
      <c r="AW16" s="50"/>
      <c r="AX16" s="50" t="s">
        <v>746</v>
      </c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</row>
    <row r="17" spans="1:87" ht="14.25" customHeight="1" x14ac:dyDescent="0.25">
      <c r="A17" s="37">
        <v>514</v>
      </c>
      <c r="B17" s="38" t="s">
        <v>78</v>
      </c>
      <c r="C17" s="38" t="s">
        <v>28</v>
      </c>
      <c r="D17" s="38" t="s">
        <v>79</v>
      </c>
      <c r="E17" s="38"/>
      <c r="F17" s="38" t="s">
        <v>80</v>
      </c>
      <c r="G17" s="37">
        <v>1</v>
      </c>
      <c r="H17" s="37">
        <v>30</v>
      </c>
      <c r="I17" s="38" t="s">
        <v>169</v>
      </c>
      <c r="J17" s="37">
        <v>178114327</v>
      </c>
      <c r="K17" s="37">
        <v>64.857142857142904</v>
      </c>
      <c r="L17" s="37">
        <v>0.40121580547112501</v>
      </c>
      <c r="M17" s="39"/>
      <c r="N17" s="35"/>
      <c r="O17" s="39"/>
      <c r="P17" s="39"/>
      <c r="Q17" s="39"/>
      <c r="R17" s="35">
        <v>1</v>
      </c>
      <c r="S17" s="39"/>
      <c r="T17" s="39"/>
      <c r="U17" s="39"/>
      <c r="V17" s="39"/>
      <c r="W17" s="38" t="s">
        <v>27</v>
      </c>
      <c r="X17" s="39"/>
      <c r="Y17" s="39"/>
      <c r="Z17" s="38">
        <v>1</v>
      </c>
      <c r="AA17" s="38">
        <v>0</v>
      </c>
      <c r="AB17" s="38" t="s">
        <v>99</v>
      </c>
      <c r="AC17" s="38">
        <v>0</v>
      </c>
      <c r="AD17" s="37">
        <v>0</v>
      </c>
      <c r="AE17" s="37">
        <v>0</v>
      </c>
      <c r="AF17" s="37">
        <v>0</v>
      </c>
      <c r="AG17" s="37">
        <v>0</v>
      </c>
      <c r="AH17" s="38" t="s">
        <v>90</v>
      </c>
      <c r="AI17" s="37">
        <v>4</v>
      </c>
      <c r="AJ17" s="39"/>
      <c r="AK17" s="38" t="s">
        <v>170</v>
      </c>
      <c r="AL17" s="38">
        <v>1</v>
      </c>
      <c r="AM17" s="38" t="s">
        <v>27</v>
      </c>
      <c r="AN17" s="38" t="s">
        <v>680</v>
      </c>
      <c r="AO17" s="37">
        <v>31</v>
      </c>
      <c r="AP17" s="38" t="s">
        <v>677</v>
      </c>
      <c r="AQ17" s="38" t="s">
        <v>694</v>
      </c>
      <c r="AR17" s="38" t="s">
        <v>27</v>
      </c>
      <c r="AS17" s="38" t="s">
        <v>27</v>
      </c>
      <c r="AT17" s="38" t="s">
        <v>692</v>
      </c>
      <c r="AU17" s="38" t="s">
        <v>27</v>
      </c>
      <c r="AV17" s="38" t="s">
        <v>27</v>
      </c>
      <c r="AW17" s="50"/>
      <c r="AX17" s="50" t="s">
        <v>748</v>
      </c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</row>
    <row r="18" spans="1:87" ht="14.25" customHeight="1" x14ac:dyDescent="0.25">
      <c r="A18" s="37">
        <v>546</v>
      </c>
      <c r="B18" s="38" t="s">
        <v>78</v>
      </c>
      <c r="C18" s="38" t="s">
        <v>26</v>
      </c>
      <c r="D18" s="38" t="s">
        <v>79</v>
      </c>
      <c r="E18" s="38"/>
      <c r="F18" s="38" t="s">
        <v>80</v>
      </c>
      <c r="G18" s="37">
        <v>1</v>
      </c>
      <c r="H18" s="37">
        <v>30</v>
      </c>
      <c r="I18" s="38" t="s">
        <v>172</v>
      </c>
      <c r="J18" s="37">
        <v>8517821164</v>
      </c>
      <c r="K18" s="37">
        <v>74.9375</v>
      </c>
      <c r="L18" s="37">
        <v>0.82900943396226401</v>
      </c>
      <c r="M18" s="39"/>
      <c r="N18" s="35"/>
      <c r="O18" s="47"/>
      <c r="P18" s="39"/>
      <c r="Q18" s="39"/>
      <c r="R18" s="35">
        <v>1</v>
      </c>
      <c r="S18" s="39"/>
      <c r="T18" s="39"/>
      <c r="U18" s="39"/>
      <c r="V18" s="39"/>
      <c r="W18" s="38" t="s">
        <v>27</v>
      </c>
      <c r="X18" s="39"/>
      <c r="Y18" s="39"/>
      <c r="Z18" s="38">
        <v>1</v>
      </c>
      <c r="AA18" s="38">
        <v>0</v>
      </c>
      <c r="AB18" s="38" t="s">
        <v>765</v>
      </c>
      <c r="AC18" s="38">
        <v>0</v>
      </c>
      <c r="AD18" s="37">
        <v>0</v>
      </c>
      <c r="AE18" s="37">
        <v>0</v>
      </c>
      <c r="AF18" s="37">
        <v>0</v>
      </c>
      <c r="AG18" s="37">
        <v>0</v>
      </c>
      <c r="AH18" s="38" t="s">
        <v>90</v>
      </c>
      <c r="AI18" s="37">
        <v>4</v>
      </c>
      <c r="AJ18" s="35"/>
      <c r="AK18" s="38" t="s">
        <v>162</v>
      </c>
      <c r="AL18" s="38">
        <v>1</v>
      </c>
      <c r="AM18" s="38" t="s">
        <v>27</v>
      </c>
      <c r="AN18" s="38" t="s">
        <v>680</v>
      </c>
      <c r="AO18" s="37">
        <v>29</v>
      </c>
      <c r="AP18" s="38" t="s">
        <v>674</v>
      </c>
      <c r="AQ18" s="38" t="s">
        <v>691</v>
      </c>
      <c r="AR18" s="38" t="s">
        <v>695</v>
      </c>
      <c r="AS18" s="38" t="s">
        <v>727</v>
      </c>
      <c r="AT18" s="38" t="s">
        <v>27</v>
      </c>
      <c r="AU18" s="38" t="s">
        <v>27</v>
      </c>
      <c r="AV18" s="38" t="s">
        <v>27</v>
      </c>
      <c r="AW18" s="50"/>
      <c r="AX18" s="50" t="s">
        <v>746</v>
      </c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</row>
    <row r="19" spans="1:87" ht="14.25" customHeight="1" x14ac:dyDescent="0.25">
      <c r="A19" s="37">
        <v>41</v>
      </c>
      <c r="B19" s="38" t="s">
        <v>78</v>
      </c>
      <c r="C19" s="38" t="s">
        <v>28</v>
      </c>
      <c r="D19" s="38" t="s">
        <v>29</v>
      </c>
      <c r="E19" s="38"/>
      <c r="F19" s="38" t="s">
        <v>32</v>
      </c>
      <c r="G19" s="37">
        <v>19</v>
      </c>
      <c r="H19" s="37">
        <v>75</v>
      </c>
      <c r="I19" s="38" t="s">
        <v>101</v>
      </c>
      <c r="J19" s="37">
        <v>17888851</v>
      </c>
      <c r="K19" s="37">
        <v>0.5625</v>
      </c>
      <c r="L19" s="37">
        <v>0.28125</v>
      </c>
      <c r="M19" s="37">
        <v>2</v>
      </c>
      <c r="N19" s="35"/>
      <c r="O19" s="40">
        <v>1</v>
      </c>
      <c r="P19" s="37">
        <v>2</v>
      </c>
      <c r="Q19" s="39"/>
      <c r="R19" s="37">
        <v>1</v>
      </c>
      <c r="S19" s="39"/>
      <c r="T19" s="37">
        <v>1</v>
      </c>
      <c r="U19" s="40">
        <v>1</v>
      </c>
      <c r="V19" s="39"/>
      <c r="W19" s="38" t="s">
        <v>27</v>
      </c>
      <c r="X19" s="39"/>
      <c r="Y19" s="37">
        <v>1</v>
      </c>
      <c r="Z19" s="38">
        <v>9</v>
      </c>
      <c r="AA19" s="38">
        <v>1</v>
      </c>
      <c r="AB19" s="38" t="s">
        <v>99</v>
      </c>
      <c r="AC19" s="38">
        <v>0</v>
      </c>
      <c r="AD19" s="37">
        <v>2</v>
      </c>
      <c r="AE19" s="37">
        <v>0</v>
      </c>
      <c r="AF19" s="37">
        <v>0</v>
      </c>
      <c r="AG19" s="37">
        <v>4</v>
      </c>
      <c r="AH19" s="38" t="s">
        <v>259</v>
      </c>
      <c r="AI19" s="37">
        <v>8</v>
      </c>
      <c r="AJ19" s="39"/>
      <c r="AK19" s="38" t="s">
        <v>260</v>
      </c>
      <c r="AL19" s="38">
        <v>1</v>
      </c>
      <c r="AM19" s="38" t="s">
        <v>27</v>
      </c>
      <c r="AN19" s="38" t="s">
        <v>680</v>
      </c>
      <c r="AO19" s="37">
        <v>30</v>
      </c>
      <c r="AP19" s="38" t="s">
        <v>674</v>
      </c>
      <c r="AQ19" s="38" t="s">
        <v>687</v>
      </c>
      <c r="AR19" s="38" t="s">
        <v>27</v>
      </c>
      <c r="AS19" s="38" t="s">
        <v>688</v>
      </c>
      <c r="AT19" s="38" t="s">
        <v>27</v>
      </c>
      <c r="AU19" s="38" t="s">
        <v>27</v>
      </c>
      <c r="AV19" s="38" t="s">
        <v>27</v>
      </c>
      <c r="AW19" s="50"/>
      <c r="AX19" s="50" t="s">
        <v>748</v>
      </c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</row>
    <row r="20" spans="1:87" ht="14.25" customHeight="1" x14ac:dyDescent="0.25">
      <c r="A20" s="37">
        <v>80</v>
      </c>
      <c r="B20" s="38" t="s">
        <v>78</v>
      </c>
      <c r="C20" s="38" t="s">
        <v>26</v>
      </c>
      <c r="D20" s="38" t="s">
        <v>29</v>
      </c>
      <c r="E20" s="38"/>
      <c r="F20" s="38" t="s">
        <v>32</v>
      </c>
      <c r="G20" s="37">
        <v>19</v>
      </c>
      <c r="H20" s="37">
        <v>75</v>
      </c>
      <c r="I20" s="38" t="s">
        <v>106</v>
      </c>
      <c r="J20" s="37">
        <v>90153375</v>
      </c>
      <c r="K20" s="37">
        <v>0.52941176470588203</v>
      </c>
      <c r="L20" s="37">
        <v>0.26470588235294101</v>
      </c>
      <c r="M20" s="37">
        <v>10</v>
      </c>
      <c r="N20" s="35"/>
      <c r="O20" s="37">
        <v>6</v>
      </c>
      <c r="P20" s="37">
        <v>15</v>
      </c>
      <c r="Q20" s="37">
        <v>5</v>
      </c>
      <c r="R20" s="40">
        <v>1</v>
      </c>
      <c r="S20" s="37">
        <v>5</v>
      </c>
      <c r="T20" s="37">
        <v>1</v>
      </c>
      <c r="U20" s="37">
        <v>3</v>
      </c>
      <c r="V20" s="37">
        <v>8.5</v>
      </c>
      <c r="W20" s="38" t="s">
        <v>27</v>
      </c>
      <c r="X20" s="37">
        <v>0.5</v>
      </c>
      <c r="Y20" s="37">
        <v>12</v>
      </c>
      <c r="Z20" s="38">
        <v>67</v>
      </c>
      <c r="AA20" s="38">
        <v>12</v>
      </c>
      <c r="AB20" s="38" t="s">
        <v>765</v>
      </c>
      <c r="AC20" s="38">
        <v>0</v>
      </c>
      <c r="AD20" s="37">
        <v>9</v>
      </c>
      <c r="AE20" s="37">
        <v>13</v>
      </c>
      <c r="AF20" s="37">
        <v>4</v>
      </c>
      <c r="AG20" s="37">
        <v>36</v>
      </c>
      <c r="AH20" s="38" t="s">
        <v>262</v>
      </c>
      <c r="AI20" s="37">
        <v>3</v>
      </c>
      <c r="AJ20" s="37">
        <v>1</v>
      </c>
      <c r="AK20" s="38" t="s">
        <v>263</v>
      </c>
      <c r="AL20" s="38">
        <v>1</v>
      </c>
      <c r="AM20" s="38" t="s">
        <v>27</v>
      </c>
      <c r="AN20" s="38" t="s">
        <v>673</v>
      </c>
      <c r="AO20" s="37">
        <v>18</v>
      </c>
      <c r="AP20" s="38" t="s">
        <v>677</v>
      </c>
      <c r="AQ20" s="38" t="s">
        <v>690</v>
      </c>
      <c r="AR20" s="38" t="s">
        <v>27</v>
      </c>
      <c r="AS20" s="38" t="s">
        <v>27</v>
      </c>
      <c r="AT20" s="38" t="s">
        <v>27</v>
      </c>
      <c r="AU20" s="38" t="s">
        <v>27</v>
      </c>
      <c r="AV20" s="38" t="s">
        <v>27</v>
      </c>
      <c r="AW20" s="50"/>
      <c r="AX20" s="50" t="s">
        <v>747</v>
      </c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</row>
    <row r="21" spans="1:87" ht="14.25" customHeight="1" x14ac:dyDescent="0.25">
      <c r="A21" s="37">
        <v>154</v>
      </c>
      <c r="B21" s="38" t="s">
        <v>78</v>
      </c>
      <c r="C21" s="38" t="s">
        <v>26</v>
      </c>
      <c r="D21" s="38" t="s">
        <v>29</v>
      </c>
      <c r="E21" s="38"/>
      <c r="F21" s="38" t="s">
        <v>32</v>
      </c>
      <c r="G21" s="37">
        <v>19</v>
      </c>
      <c r="H21" s="37">
        <v>75</v>
      </c>
      <c r="I21" s="38" t="s">
        <v>121</v>
      </c>
      <c r="J21" s="37">
        <v>8870124178</v>
      </c>
      <c r="K21" s="37">
        <v>0.52941176470588203</v>
      </c>
      <c r="L21" s="37">
        <v>0.26470588235294101</v>
      </c>
      <c r="M21" s="39"/>
      <c r="N21" s="35"/>
      <c r="O21" s="47"/>
      <c r="P21" s="39"/>
      <c r="Q21" s="39"/>
      <c r="R21" s="35">
        <v>1</v>
      </c>
      <c r="S21" s="39"/>
      <c r="T21" s="39"/>
      <c r="U21" s="39"/>
      <c r="V21" s="39"/>
      <c r="W21" s="38" t="s">
        <v>27</v>
      </c>
      <c r="X21" s="39"/>
      <c r="Y21" s="39"/>
      <c r="Z21" s="38">
        <v>1</v>
      </c>
      <c r="AA21" s="38">
        <v>0</v>
      </c>
      <c r="AB21" s="38" t="s">
        <v>765</v>
      </c>
      <c r="AC21" s="38">
        <v>0</v>
      </c>
      <c r="AD21" s="37">
        <v>0</v>
      </c>
      <c r="AE21" s="37">
        <v>0</v>
      </c>
      <c r="AF21" s="37">
        <v>0</v>
      </c>
      <c r="AG21" s="37">
        <v>0</v>
      </c>
      <c r="AH21" s="38" t="s">
        <v>258</v>
      </c>
      <c r="AI21" s="37">
        <v>9</v>
      </c>
      <c r="AJ21" s="39"/>
      <c r="AK21" s="38" t="s">
        <v>162</v>
      </c>
      <c r="AL21" s="38">
        <v>1</v>
      </c>
      <c r="AM21" s="38" t="s">
        <v>27</v>
      </c>
      <c r="AN21" s="38" t="s">
        <v>673</v>
      </c>
      <c r="AO21" s="37">
        <v>21</v>
      </c>
      <c r="AP21" s="38" t="s">
        <v>677</v>
      </c>
      <c r="AQ21" s="38" t="s">
        <v>693</v>
      </c>
      <c r="AR21" s="38" t="s">
        <v>27</v>
      </c>
      <c r="AS21" s="38" t="s">
        <v>27</v>
      </c>
      <c r="AT21" s="38" t="s">
        <v>27</v>
      </c>
      <c r="AU21" s="38" t="s">
        <v>27</v>
      </c>
      <c r="AV21" s="38" t="s">
        <v>27</v>
      </c>
      <c r="AW21" s="50"/>
      <c r="AX21" s="50" t="s">
        <v>747</v>
      </c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</row>
    <row r="22" spans="1:87" ht="14.25" customHeight="1" x14ac:dyDescent="0.25">
      <c r="A22" s="37">
        <v>251</v>
      </c>
      <c r="B22" s="38" t="s">
        <v>78</v>
      </c>
      <c r="C22" s="38" t="s">
        <v>26</v>
      </c>
      <c r="D22" s="38" t="s">
        <v>29</v>
      </c>
      <c r="E22" s="38"/>
      <c r="F22" s="38" t="s">
        <v>32</v>
      </c>
      <c r="G22" s="37">
        <v>19</v>
      </c>
      <c r="H22" s="37">
        <v>75</v>
      </c>
      <c r="I22" s="38" t="s">
        <v>130</v>
      </c>
      <c r="J22" s="37">
        <v>3712062108</v>
      </c>
      <c r="K22" s="37">
        <v>0.52941176470588203</v>
      </c>
      <c r="L22" s="37">
        <v>0.26470588235294101</v>
      </c>
      <c r="M22" s="40">
        <v>11</v>
      </c>
      <c r="N22" s="40">
        <v>1</v>
      </c>
      <c r="O22" s="40">
        <v>9</v>
      </c>
      <c r="P22" s="40">
        <v>26</v>
      </c>
      <c r="Q22" s="40">
        <v>15</v>
      </c>
      <c r="R22" s="40">
        <v>1</v>
      </c>
      <c r="S22" s="40">
        <v>15</v>
      </c>
      <c r="T22" s="40">
        <v>1</v>
      </c>
      <c r="U22" s="40">
        <v>5</v>
      </c>
      <c r="V22" s="40">
        <v>4.5</v>
      </c>
      <c r="W22" s="38" t="s">
        <v>27</v>
      </c>
      <c r="X22" s="40">
        <v>0.5</v>
      </c>
      <c r="Y22" s="40">
        <v>10</v>
      </c>
      <c r="Z22" s="38">
        <v>99</v>
      </c>
      <c r="AA22" s="38">
        <v>10</v>
      </c>
      <c r="AB22" s="38" t="s">
        <v>765</v>
      </c>
      <c r="AC22" s="38">
        <v>0</v>
      </c>
      <c r="AD22" s="37">
        <v>15</v>
      </c>
      <c r="AE22" s="37">
        <v>7</v>
      </c>
      <c r="AF22" s="37">
        <v>1</v>
      </c>
      <c r="AG22" s="37">
        <v>34</v>
      </c>
      <c r="AH22" s="38" t="s">
        <v>112</v>
      </c>
      <c r="AI22" s="37">
        <v>1</v>
      </c>
      <c r="AJ22" s="35"/>
      <c r="AK22" s="38" t="s">
        <v>272</v>
      </c>
      <c r="AL22" s="38">
        <v>1</v>
      </c>
      <c r="AM22" s="38" t="s">
        <v>27</v>
      </c>
      <c r="AN22" s="38" t="s">
        <v>680</v>
      </c>
      <c r="AO22" s="37">
        <v>28</v>
      </c>
      <c r="AP22" s="38" t="s">
        <v>677</v>
      </c>
      <c r="AQ22" s="38" t="s">
        <v>700</v>
      </c>
      <c r="AR22" s="38" t="s">
        <v>695</v>
      </c>
      <c r="AS22" s="38" t="s">
        <v>701</v>
      </c>
      <c r="AT22" s="38" t="s">
        <v>27</v>
      </c>
      <c r="AU22" s="38" t="s">
        <v>27</v>
      </c>
      <c r="AV22" s="38" t="s">
        <v>27</v>
      </c>
      <c r="AW22" s="50"/>
      <c r="AX22" s="50" t="s">
        <v>748</v>
      </c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</row>
    <row r="23" spans="1:87" ht="14.25" customHeight="1" x14ac:dyDescent="0.25">
      <c r="A23" s="37">
        <v>285</v>
      </c>
      <c r="B23" s="38" t="s">
        <v>78</v>
      </c>
      <c r="C23" s="38" t="s">
        <v>28</v>
      </c>
      <c r="D23" s="38" t="s">
        <v>29</v>
      </c>
      <c r="E23" s="38"/>
      <c r="F23" s="38" t="s">
        <v>32</v>
      </c>
      <c r="G23" s="37">
        <v>19</v>
      </c>
      <c r="H23" s="37">
        <v>75</v>
      </c>
      <c r="I23" s="38" t="s">
        <v>135</v>
      </c>
      <c r="J23" s="37">
        <v>7717685176</v>
      </c>
      <c r="K23" s="37">
        <v>0.5625</v>
      </c>
      <c r="L23" s="37">
        <v>0.28125</v>
      </c>
      <c r="M23" s="37">
        <v>4</v>
      </c>
      <c r="N23" s="35"/>
      <c r="O23" s="40">
        <v>2</v>
      </c>
      <c r="P23" s="37">
        <v>6</v>
      </c>
      <c r="Q23" s="37">
        <v>2</v>
      </c>
      <c r="R23" s="37">
        <v>1</v>
      </c>
      <c r="S23" s="37">
        <v>2</v>
      </c>
      <c r="T23" s="37">
        <v>1</v>
      </c>
      <c r="U23" s="37">
        <v>1</v>
      </c>
      <c r="V23" s="37">
        <v>1</v>
      </c>
      <c r="W23" s="38" t="s">
        <v>27</v>
      </c>
      <c r="X23" s="37">
        <v>1</v>
      </c>
      <c r="Y23" s="37">
        <v>3</v>
      </c>
      <c r="Z23" s="38">
        <v>24</v>
      </c>
      <c r="AA23" s="38">
        <v>3</v>
      </c>
      <c r="AB23" s="38" t="s">
        <v>99</v>
      </c>
      <c r="AC23" s="38">
        <v>0</v>
      </c>
      <c r="AD23" s="37">
        <v>2</v>
      </c>
      <c r="AE23" s="37">
        <v>2</v>
      </c>
      <c r="AF23" s="37">
        <v>0</v>
      </c>
      <c r="AG23" s="37">
        <v>7</v>
      </c>
      <c r="AH23" s="38" t="s">
        <v>274</v>
      </c>
      <c r="AI23" s="37">
        <v>7</v>
      </c>
      <c r="AJ23" s="39"/>
      <c r="AK23" s="38" t="s">
        <v>275</v>
      </c>
      <c r="AL23" s="38">
        <v>1</v>
      </c>
      <c r="AM23" s="38" t="s">
        <v>27</v>
      </c>
      <c r="AN23" s="38" t="s">
        <v>680</v>
      </c>
      <c r="AO23" s="37">
        <v>24</v>
      </c>
      <c r="AP23" s="38" t="s">
        <v>677</v>
      </c>
      <c r="AQ23" s="38" t="s">
        <v>691</v>
      </c>
      <c r="AR23" s="38" t="s">
        <v>27</v>
      </c>
      <c r="AS23" s="38" t="s">
        <v>27</v>
      </c>
      <c r="AT23" s="38" t="s">
        <v>27</v>
      </c>
      <c r="AU23" s="38" t="s">
        <v>27</v>
      </c>
      <c r="AV23" s="38" t="s">
        <v>27</v>
      </c>
      <c r="AW23" s="50"/>
      <c r="AX23" s="50" t="s">
        <v>747</v>
      </c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</row>
    <row r="24" spans="1:87" ht="14.25" customHeight="1" x14ac:dyDescent="0.25">
      <c r="A24" s="37">
        <v>322</v>
      </c>
      <c r="B24" s="38" t="s">
        <v>78</v>
      </c>
      <c r="C24" s="38" t="s">
        <v>26</v>
      </c>
      <c r="D24" s="38" t="s">
        <v>29</v>
      </c>
      <c r="E24" s="38"/>
      <c r="F24" s="38" t="s">
        <v>32</v>
      </c>
      <c r="G24" s="37">
        <v>19</v>
      </c>
      <c r="H24" s="37">
        <v>75</v>
      </c>
      <c r="I24" s="38" t="s">
        <v>142</v>
      </c>
      <c r="J24" s="37">
        <v>8282194225</v>
      </c>
      <c r="K24" s="37">
        <v>0.52941176470588203</v>
      </c>
      <c r="L24" s="37">
        <v>0.26470588235294101</v>
      </c>
      <c r="M24" s="37">
        <v>7</v>
      </c>
      <c r="N24" s="35"/>
      <c r="O24" s="37">
        <v>6</v>
      </c>
      <c r="P24" s="37">
        <v>15</v>
      </c>
      <c r="Q24" s="37">
        <v>6</v>
      </c>
      <c r="R24" s="37">
        <v>1</v>
      </c>
      <c r="S24" s="37">
        <v>6</v>
      </c>
      <c r="T24" s="37">
        <v>1</v>
      </c>
      <c r="U24" s="37">
        <v>4</v>
      </c>
      <c r="V24" s="37">
        <v>4</v>
      </c>
      <c r="W24" s="38" t="s">
        <v>27</v>
      </c>
      <c r="X24" s="37">
        <v>2</v>
      </c>
      <c r="Y24" s="37">
        <v>10</v>
      </c>
      <c r="Z24" s="38">
        <v>62</v>
      </c>
      <c r="AA24" s="38">
        <v>10</v>
      </c>
      <c r="AB24" s="38" t="s">
        <v>765</v>
      </c>
      <c r="AC24" s="38">
        <v>0</v>
      </c>
      <c r="AD24" s="37">
        <v>10</v>
      </c>
      <c r="AE24" s="37">
        <v>5</v>
      </c>
      <c r="AF24" s="37">
        <v>0</v>
      </c>
      <c r="AG24" s="37">
        <v>23</v>
      </c>
      <c r="AH24" s="38" t="s">
        <v>277</v>
      </c>
      <c r="AI24" s="37">
        <v>3</v>
      </c>
      <c r="AJ24" s="37">
        <v>1</v>
      </c>
      <c r="AK24" s="38" t="s">
        <v>278</v>
      </c>
      <c r="AL24" s="38">
        <v>1</v>
      </c>
      <c r="AM24" s="38" t="s">
        <v>27</v>
      </c>
      <c r="AN24" s="38" t="s">
        <v>680</v>
      </c>
      <c r="AO24" s="37">
        <v>27</v>
      </c>
      <c r="AP24" s="38" t="s">
        <v>677</v>
      </c>
      <c r="AQ24" s="38" t="s">
        <v>691</v>
      </c>
      <c r="AR24" s="38" t="s">
        <v>695</v>
      </c>
      <c r="AS24" s="38" t="s">
        <v>27</v>
      </c>
      <c r="AT24" s="38" t="s">
        <v>692</v>
      </c>
      <c r="AU24" s="38" t="s">
        <v>27</v>
      </c>
      <c r="AV24" s="38" t="s">
        <v>27</v>
      </c>
      <c r="AW24" s="50"/>
      <c r="AX24" s="50" t="s">
        <v>746</v>
      </c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</row>
    <row r="25" spans="1:87" ht="14.25" customHeight="1" x14ac:dyDescent="0.25">
      <c r="A25" s="37">
        <v>343</v>
      </c>
      <c r="B25" s="38" t="s">
        <v>78</v>
      </c>
      <c r="C25" s="38" t="s">
        <v>28</v>
      </c>
      <c r="D25" s="38" t="s">
        <v>29</v>
      </c>
      <c r="E25" s="38"/>
      <c r="F25" s="38" t="s">
        <v>32</v>
      </c>
      <c r="G25" s="37">
        <v>19</v>
      </c>
      <c r="H25" s="37">
        <v>75</v>
      </c>
      <c r="I25" s="38" t="s">
        <v>146</v>
      </c>
      <c r="J25" s="37">
        <v>94222252116</v>
      </c>
      <c r="K25" s="37">
        <v>0.5625</v>
      </c>
      <c r="L25" s="37">
        <v>0.28125</v>
      </c>
      <c r="M25" s="37">
        <v>8</v>
      </c>
      <c r="N25" s="40">
        <v>3</v>
      </c>
      <c r="O25" s="40">
        <v>10</v>
      </c>
      <c r="P25" s="37">
        <v>28</v>
      </c>
      <c r="Q25" s="37">
        <v>20</v>
      </c>
      <c r="R25" s="37">
        <v>4</v>
      </c>
      <c r="S25" s="37">
        <v>20</v>
      </c>
      <c r="T25" s="37">
        <v>1</v>
      </c>
      <c r="U25" s="37">
        <v>2</v>
      </c>
      <c r="V25" s="37">
        <v>5</v>
      </c>
      <c r="W25" s="38" t="s">
        <v>27</v>
      </c>
      <c r="X25" s="37">
        <v>4</v>
      </c>
      <c r="Y25" s="37">
        <v>11</v>
      </c>
      <c r="Z25" s="38">
        <v>116</v>
      </c>
      <c r="AA25" s="38">
        <v>11</v>
      </c>
      <c r="AB25" s="38" t="s">
        <v>99</v>
      </c>
      <c r="AC25" s="38">
        <v>0</v>
      </c>
      <c r="AD25" s="37">
        <v>16</v>
      </c>
      <c r="AE25" s="37">
        <v>9</v>
      </c>
      <c r="AF25" s="37">
        <v>4</v>
      </c>
      <c r="AG25" s="37">
        <v>50</v>
      </c>
      <c r="AH25" s="38" t="s">
        <v>109</v>
      </c>
      <c r="AI25" s="37">
        <v>2</v>
      </c>
      <c r="AJ25" s="39"/>
      <c r="AK25" s="38" t="s">
        <v>280</v>
      </c>
      <c r="AL25" s="38">
        <v>1</v>
      </c>
      <c r="AM25" s="38" t="s">
        <v>27</v>
      </c>
      <c r="AN25" s="38" t="s">
        <v>680</v>
      </c>
      <c r="AO25" s="37">
        <v>36</v>
      </c>
      <c r="AP25" s="38" t="s">
        <v>677</v>
      </c>
      <c r="AQ25" s="38" t="s">
        <v>707</v>
      </c>
      <c r="AR25" s="38" t="s">
        <v>27</v>
      </c>
      <c r="AS25" s="38" t="s">
        <v>708</v>
      </c>
      <c r="AT25" s="38" t="s">
        <v>27</v>
      </c>
      <c r="AU25" s="38" t="s">
        <v>27</v>
      </c>
      <c r="AV25" s="38" t="s">
        <v>27</v>
      </c>
      <c r="AW25" s="50"/>
      <c r="AX25" s="50" t="s">
        <v>748</v>
      </c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</row>
    <row r="26" spans="1:87" ht="14.25" customHeight="1" x14ac:dyDescent="0.25">
      <c r="A26" s="37">
        <v>375</v>
      </c>
      <c r="B26" s="38" t="s">
        <v>78</v>
      </c>
      <c r="C26" s="38" t="s">
        <v>26</v>
      </c>
      <c r="D26" s="38" t="s">
        <v>29</v>
      </c>
      <c r="E26" s="38"/>
      <c r="F26" s="38" t="s">
        <v>32</v>
      </c>
      <c r="G26" s="37">
        <v>19</v>
      </c>
      <c r="H26" s="37">
        <v>75</v>
      </c>
      <c r="I26" s="38" t="s">
        <v>149</v>
      </c>
      <c r="J26" s="37">
        <v>8877127178</v>
      </c>
      <c r="K26" s="37">
        <v>0.52941176470588203</v>
      </c>
      <c r="L26" s="37">
        <v>0.26470588235294101</v>
      </c>
      <c r="M26" s="37">
        <v>1</v>
      </c>
      <c r="N26" s="35"/>
      <c r="O26" s="35"/>
      <c r="P26" s="37">
        <v>1</v>
      </c>
      <c r="Q26" s="39"/>
      <c r="R26" s="37">
        <v>1</v>
      </c>
      <c r="S26" s="39"/>
      <c r="T26" s="37">
        <v>1</v>
      </c>
      <c r="U26" s="35"/>
      <c r="V26" s="39"/>
      <c r="W26" s="38" t="s">
        <v>27</v>
      </c>
      <c r="X26" s="35"/>
      <c r="Y26" s="39"/>
      <c r="Z26" s="38">
        <v>4</v>
      </c>
      <c r="AA26" s="38">
        <v>0</v>
      </c>
      <c r="AB26" s="38" t="s">
        <v>765</v>
      </c>
      <c r="AC26" s="38">
        <v>0</v>
      </c>
      <c r="AD26" s="37">
        <v>0</v>
      </c>
      <c r="AE26" s="37">
        <v>0</v>
      </c>
      <c r="AF26" s="37">
        <v>0</v>
      </c>
      <c r="AG26" s="37">
        <v>1</v>
      </c>
      <c r="AH26" s="38" t="s">
        <v>258</v>
      </c>
      <c r="AI26" s="37">
        <v>9</v>
      </c>
      <c r="AJ26" s="35"/>
      <c r="AK26" s="38" t="s">
        <v>282</v>
      </c>
      <c r="AL26" s="38">
        <v>1</v>
      </c>
      <c r="AM26" s="38" t="s">
        <v>27</v>
      </c>
      <c r="AN26" s="38" t="s">
        <v>680</v>
      </c>
      <c r="AO26" s="37">
        <v>24</v>
      </c>
      <c r="AP26" s="38" t="s">
        <v>677</v>
      </c>
      <c r="AQ26" s="38" t="s">
        <v>711</v>
      </c>
      <c r="AR26" s="38" t="s">
        <v>27</v>
      </c>
      <c r="AS26" s="38" t="s">
        <v>686</v>
      </c>
      <c r="AT26" s="38" t="s">
        <v>27</v>
      </c>
      <c r="AU26" s="38" t="s">
        <v>27</v>
      </c>
      <c r="AV26" s="38" t="s">
        <v>27</v>
      </c>
      <c r="AW26" s="50"/>
      <c r="AX26" s="50" t="s">
        <v>747</v>
      </c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</row>
    <row r="27" spans="1:87" ht="14.25" customHeight="1" x14ac:dyDescent="0.25">
      <c r="A27" s="37">
        <v>477</v>
      </c>
      <c r="B27" s="38" t="s">
        <v>78</v>
      </c>
      <c r="C27" s="38" t="s">
        <v>28</v>
      </c>
      <c r="D27" s="38" t="s">
        <v>29</v>
      </c>
      <c r="E27" s="38"/>
      <c r="F27" s="38" t="s">
        <v>32</v>
      </c>
      <c r="G27" s="37">
        <v>19</v>
      </c>
      <c r="H27" s="37">
        <v>75</v>
      </c>
      <c r="I27" s="38" t="s">
        <v>158</v>
      </c>
      <c r="J27" s="37">
        <v>927618937</v>
      </c>
      <c r="K27" s="37">
        <v>0.5625</v>
      </c>
      <c r="L27" s="37">
        <v>0.28125</v>
      </c>
      <c r="M27" s="37">
        <v>9</v>
      </c>
      <c r="N27" s="35"/>
      <c r="O27" s="35"/>
      <c r="P27" s="37">
        <v>25</v>
      </c>
      <c r="Q27" s="37">
        <v>16</v>
      </c>
      <c r="R27" s="40">
        <v>2</v>
      </c>
      <c r="S27" s="37">
        <v>16</v>
      </c>
      <c r="T27" s="37">
        <v>1</v>
      </c>
      <c r="U27" s="40">
        <v>2</v>
      </c>
      <c r="V27" s="40">
        <v>4</v>
      </c>
      <c r="W27" s="38" t="s">
        <v>27</v>
      </c>
      <c r="X27" s="35"/>
      <c r="Y27" s="40">
        <v>6</v>
      </c>
      <c r="Z27" s="38">
        <v>81</v>
      </c>
      <c r="AA27" s="38">
        <v>6</v>
      </c>
      <c r="AB27" s="38" t="s">
        <v>99</v>
      </c>
      <c r="AC27" s="38">
        <v>0</v>
      </c>
      <c r="AD27" s="37">
        <v>7</v>
      </c>
      <c r="AE27" s="37">
        <v>6</v>
      </c>
      <c r="AF27" s="37">
        <v>0</v>
      </c>
      <c r="AG27" s="37">
        <v>21</v>
      </c>
      <c r="AH27" s="38" t="s">
        <v>289</v>
      </c>
      <c r="AI27" s="37">
        <v>3</v>
      </c>
      <c r="AJ27" s="40">
        <v>1</v>
      </c>
      <c r="AK27" s="38" t="s">
        <v>290</v>
      </c>
      <c r="AL27" s="38">
        <v>1</v>
      </c>
      <c r="AM27" s="38" t="s">
        <v>27</v>
      </c>
      <c r="AN27" s="38" t="s">
        <v>673</v>
      </c>
      <c r="AO27" s="37">
        <v>25</v>
      </c>
      <c r="AP27" s="38" t="s">
        <v>677</v>
      </c>
      <c r="AQ27" s="38" t="s">
        <v>721</v>
      </c>
      <c r="AR27" s="38" t="s">
        <v>27</v>
      </c>
      <c r="AS27" s="38" t="s">
        <v>686</v>
      </c>
      <c r="AT27" s="38" t="s">
        <v>27</v>
      </c>
      <c r="AU27" s="38" t="s">
        <v>27</v>
      </c>
      <c r="AV27" s="38" t="s">
        <v>718</v>
      </c>
      <c r="AW27" s="50"/>
      <c r="AX27" s="50" t="s">
        <v>747</v>
      </c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</row>
    <row r="28" spans="1:87" ht="14.25" customHeight="1" x14ac:dyDescent="0.25">
      <c r="A28" s="37">
        <v>534</v>
      </c>
      <c r="B28" s="38" t="s">
        <v>78</v>
      </c>
      <c r="C28" s="38" t="s">
        <v>28</v>
      </c>
      <c r="D28" s="38" t="s">
        <v>29</v>
      </c>
      <c r="E28" s="38"/>
      <c r="F28" s="38" t="s">
        <v>32</v>
      </c>
      <c r="G28" s="37">
        <v>19</v>
      </c>
      <c r="H28" s="37">
        <v>75</v>
      </c>
      <c r="I28" s="38" t="s">
        <v>171</v>
      </c>
      <c r="J28" s="37">
        <v>8518124088</v>
      </c>
      <c r="K28" s="37">
        <v>0.5625</v>
      </c>
      <c r="L28" s="37">
        <v>0.28125</v>
      </c>
      <c r="M28" s="37">
        <v>1</v>
      </c>
      <c r="N28" s="35"/>
      <c r="O28" s="35"/>
      <c r="P28" s="37">
        <v>2</v>
      </c>
      <c r="Q28" s="37">
        <v>1</v>
      </c>
      <c r="R28" s="40">
        <v>1</v>
      </c>
      <c r="S28" s="37">
        <v>1</v>
      </c>
      <c r="T28" s="37">
        <v>1</v>
      </c>
      <c r="U28" s="47"/>
      <c r="V28" s="39"/>
      <c r="W28" s="38" t="s">
        <v>682</v>
      </c>
      <c r="X28" s="39"/>
      <c r="Y28" s="37">
        <v>1</v>
      </c>
      <c r="Z28" s="38">
        <v>8</v>
      </c>
      <c r="AA28" s="38">
        <v>0</v>
      </c>
      <c r="AB28" s="38" t="s">
        <v>99</v>
      </c>
      <c r="AC28" s="38">
        <v>0</v>
      </c>
      <c r="AD28" s="37">
        <v>0</v>
      </c>
      <c r="AE28" s="37">
        <v>0</v>
      </c>
      <c r="AF28" s="37">
        <v>0</v>
      </c>
      <c r="AG28" s="37">
        <v>1</v>
      </c>
      <c r="AH28" s="38" t="s">
        <v>258</v>
      </c>
      <c r="AI28" s="37">
        <v>9</v>
      </c>
      <c r="AJ28" s="39"/>
      <c r="AK28" s="38" t="s">
        <v>293</v>
      </c>
      <c r="AL28" s="38">
        <v>1</v>
      </c>
      <c r="AM28" s="38" t="s">
        <v>27</v>
      </c>
      <c r="AN28" s="38" t="s">
        <v>680</v>
      </c>
      <c r="AO28" s="37">
        <v>25</v>
      </c>
      <c r="AP28" s="38" t="s">
        <v>677</v>
      </c>
      <c r="AQ28" s="38" t="s">
        <v>725</v>
      </c>
      <c r="AR28" s="38" t="s">
        <v>27</v>
      </c>
      <c r="AS28" s="38" t="s">
        <v>726</v>
      </c>
      <c r="AT28" s="38" t="s">
        <v>27</v>
      </c>
      <c r="AU28" s="38" t="s">
        <v>27</v>
      </c>
      <c r="AV28" s="38" t="s">
        <v>27</v>
      </c>
      <c r="AW28" s="50"/>
      <c r="AX28" s="50" t="s">
        <v>748</v>
      </c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</row>
    <row r="29" spans="1:87" ht="14.25" customHeight="1" x14ac:dyDescent="0.25">
      <c r="A29" s="37">
        <v>550</v>
      </c>
      <c r="B29" s="38" t="s">
        <v>78</v>
      </c>
      <c r="C29" s="38" t="s">
        <v>26</v>
      </c>
      <c r="D29" s="38" t="s">
        <v>29</v>
      </c>
      <c r="E29" s="38"/>
      <c r="F29" s="38" t="s">
        <v>32</v>
      </c>
      <c r="G29" s="37">
        <v>19</v>
      </c>
      <c r="H29" s="37">
        <v>75</v>
      </c>
      <c r="I29" s="38" t="s">
        <v>172</v>
      </c>
      <c r="J29" s="37">
        <v>8517821164</v>
      </c>
      <c r="K29" s="37">
        <v>0.52941176470588203</v>
      </c>
      <c r="L29" s="37">
        <v>0.26470588235294101</v>
      </c>
      <c r="M29" s="37">
        <v>8</v>
      </c>
      <c r="N29" s="35"/>
      <c r="O29" s="39"/>
      <c r="P29" s="37">
        <v>19</v>
      </c>
      <c r="Q29" s="37">
        <v>11</v>
      </c>
      <c r="R29" s="40">
        <v>1</v>
      </c>
      <c r="S29" s="37">
        <v>11</v>
      </c>
      <c r="T29" s="37">
        <v>1</v>
      </c>
      <c r="U29" s="40">
        <v>4</v>
      </c>
      <c r="V29" s="40">
        <v>3</v>
      </c>
      <c r="W29" s="38" t="s">
        <v>27</v>
      </c>
      <c r="X29" s="40">
        <v>2</v>
      </c>
      <c r="Y29" s="40">
        <v>9</v>
      </c>
      <c r="Z29" s="38">
        <v>69</v>
      </c>
      <c r="AA29" s="38">
        <v>9</v>
      </c>
      <c r="AB29" s="38" t="s">
        <v>765</v>
      </c>
      <c r="AC29" s="38">
        <v>0</v>
      </c>
      <c r="AD29" s="37">
        <v>8</v>
      </c>
      <c r="AE29" s="37">
        <v>7</v>
      </c>
      <c r="AF29" s="37">
        <v>1</v>
      </c>
      <c r="AG29" s="37">
        <v>19</v>
      </c>
      <c r="AH29" s="38" t="s">
        <v>258</v>
      </c>
      <c r="AI29" s="37">
        <v>9</v>
      </c>
      <c r="AJ29" s="37">
        <v>1</v>
      </c>
      <c r="AK29" s="38" t="s">
        <v>294</v>
      </c>
      <c r="AL29" s="38">
        <v>1</v>
      </c>
      <c r="AM29" s="38" t="s">
        <v>27</v>
      </c>
      <c r="AN29" s="38" t="s">
        <v>680</v>
      </c>
      <c r="AO29" s="40">
        <v>29</v>
      </c>
      <c r="AP29" s="38" t="s">
        <v>674</v>
      </c>
      <c r="AQ29" s="38" t="s">
        <v>691</v>
      </c>
      <c r="AR29" s="38" t="s">
        <v>695</v>
      </c>
      <c r="AS29" s="38" t="s">
        <v>727</v>
      </c>
      <c r="AT29" s="38" t="s">
        <v>27</v>
      </c>
      <c r="AU29" s="38" t="s">
        <v>27</v>
      </c>
      <c r="AV29" s="38" t="s">
        <v>27</v>
      </c>
      <c r="AW29" s="50"/>
      <c r="AX29" s="50" t="s">
        <v>748</v>
      </c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</row>
    <row r="30" spans="1:87" ht="14.25" customHeight="1" x14ac:dyDescent="0.25">
      <c r="A30" s="37">
        <v>566</v>
      </c>
      <c r="B30" s="38" t="s">
        <v>78</v>
      </c>
      <c r="C30" s="38" t="s">
        <v>28</v>
      </c>
      <c r="D30" s="38" t="s">
        <v>29</v>
      </c>
      <c r="E30" s="38"/>
      <c r="F30" s="38" t="s">
        <v>32</v>
      </c>
      <c r="G30" s="37">
        <v>19</v>
      </c>
      <c r="H30" s="37">
        <v>75</v>
      </c>
      <c r="I30" s="38" t="s">
        <v>173</v>
      </c>
      <c r="J30" s="37">
        <v>79215167188</v>
      </c>
      <c r="K30" s="37">
        <v>0.5625</v>
      </c>
      <c r="L30" s="37">
        <v>0.28125</v>
      </c>
      <c r="M30" s="39"/>
      <c r="N30" s="35"/>
      <c r="O30" s="35"/>
      <c r="P30" s="39"/>
      <c r="Q30" s="39"/>
      <c r="R30" s="35">
        <v>1</v>
      </c>
      <c r="S30" s="39"/>
      <c r="T30" s="39"/>
      <c r="U30" s="39"/>
      <c r="V30" s="39"/>
      <c r="W30" s="38" t="s">
        <v>27</v>
      </c>
      <c r="X30" s="39"/>
      <c r="Y30" s="39"/>
      <c r="Z30" s="38">
        <v>1</v>
      </c>
      <c r="AA30" s="38">
        <v>0</v>
      </c>
      <c r="AB30" s="38" t="s">
        <v>99</v>
      </c>
      <c r="AC30" s="38">
        <v>0</v>
      </c>
      <c r="AD30" s="37">
        <v>0</v>
      </c>
      <c r="AE30" s="37">
        <v>0</v>
      </c>
      <c r="AF30" s="37">
        <v>0</v>
      </c>
      <c r="AG30" s="37">
        <v>0</v>
      </c>
      <c r="AH30" s="38" t="s">
        <v>258</v>
      </c>
      <c r="AI30" s="37">
        <v>9</v>
      </c>
      <c r="AJ30" s="39"/>
      <c r="AK30" s="38" t="s">
        <v>295</v>
      </c>
      <c r="AL30" s="38">
        <v>1</v>
      </c>
      <c r="AM30" s="38" t="s">
        <v>27</v>
      </c>
      <c r="AN30" s="38" t="s">
        <v>673</v>
      </c>
      <c r="AO30" s="37">
        <v>18</v>
      </c>
      <c r="AP30" s="38" t="s">
        <v>677</v>
      </c>
      <c r="AQ30" s="38" t="s">
        <v>728</v>
      </c>
      <c r="AR30" s="38" t="s">
        <v>27</v>
      </c>
      <c r="AS30" s="38" t="s">
        <v>686</v>
      </c>
      <c r="AT30" s="38" t="s">
        <v>27</v>
      </c>
      <c r="AU30" s="38" t="s">
        <v>27</v>
      </c>
      <c r="AV30" s="38" t="s">
        <v>27</v>
      </c>
      <c r="AW30" s="50"/>
      <c r="AX30" s="50" t="s">
        <v>747</v>
      </c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</row>
    <row r="31" spans="1:87" ht="14.25" customHeight="1" x14ac:dyDescent="0.25">
      <c r="A31" s="37">
        <v>45</v>
      </c>
      <c r="B31" s="38" t="s">
        <v>78</v>
      </c>
      <c r="C31" s="38" t="s">
        <v>28</v>
      </c>
      <c r="D31" s="38" t="s">
        <v>31</v>
      </c>
      <c r="E31" s="38"/>
      <c r="F31" s="38" t="s">
        <v>30</v>
      </c>
      <c r="G31" s="37">
        <v>62</v>
      </c>
      <c r="H31" s="37">
        <v>150</v>
      </c>
      <c r="I31" s="38" t="s">
        <v>101</v>
      </c>
      <c r="J31" s="37">
        <v>17888851</v>
      </c>
      <c r="K31" s="37">
        <v>4.3333333333333304</v>
      </c>
      <c r="L31" s="37">
        <v>0.43333333333333302</v>
      </c>
      <c r="M31" s="40">
        <v>6</v>
      </c>
      <c r="N31" s="35"/>
      <c r="O31" s="35"/>
      <c r="P31" s="40">
        <v>13</v>
      </c>
      <c r="Q31" s="40">
        <v>7</v>
      </c>
      <c r="R31" s="40">
        <v>1</v>
      </c>
      <c r="S31" s="40">
        <v>7</v>
      </c>
      <c r="T31" s="40">
        <v>1</v>
      </c>
      <c r="U31" s="47"/>
      <c r="V31" s="40">
        <v>5.5</v>
      </c>
      <c r="W31" s="38" t="s">
        <v>27</v>
      </c>
      <c r="X31" s="40">
        <v>2.5</v>
      </c>
      <c r="Y31" s="40">
        <v>8</v>
      </c>
      <c r="Z31" s="38">
        <v>51</v>
      </c>
      <c r="AA31" s="38">
        <v>8</v>
      </c>
      <c r="AB31" s="38" t="s">
        <v>99</v>
      </c>
      <c r="AC31" s="38">
        <v>0</v>
      </c>
      <c r="AD31" s="37">
        <v>8</v>
      </c>
      <c r="AE31" s="37">
        <v>1</v>
      </c>
      <c r="AF31" s="37">
        <v>0</v>
      </c>
      <c r="AG31" s="37">
        <v>10</v>
      </c>
      <c r="AH31" s="38" t="s">
        <v>381</v>
      </c>
      <c r="AI31" s="37">
        <v>16</v>
      </c>
      <c r="AJ31" s="35"/>
      <c r="AK31" s="38" t="s">
        <v>383</v>
      </c>
      <c r="AL31" s="38">
        <v>1</v>
      </c>
      <c r="AM31" s="38" t="s">
        <v>27</v>
      </c>
      <c r="AN31" s="38" t="s">
        <v>680</v>
      </c>
      <c r="AO31" s="37">
        <v>30</v>
      </c>
      <c r="AP31" s="38" t="s">
        <v>674</v>
      </c>
      <c r="AQ31" s="38" t="s">
        <v>687</v>
      </c>
      <c r="AR31" s="38" t="s">
        <v>27</v>
      </c>
      <c r="AS31" s="38" t="s">
        <v>688</v>
      </c>
      <c r="AT31" s="38" t="s">
        <v>27</v>
      </c>
      <c r="AU31" s="38" t="s">
        <v>27</v>
      </c>
      <c r="AV31" s="38" t="s">
        <v>27</v>
      </c>
      <c r="AW31" s="50"/>
      <c r="AX31" s="50" t="s">
        <v>748</v>
      </c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</row>
    <row r="32" spans="1:87" ht="14.25" customHeight="1" x14ac:dyDescent="0.25">
      <c r="A32" s="37">
        <v>84</v>
      </c>
      <c r="B32" s="38" t="s">
        <v>78</v>
      </c>
      <c r="C32" s="38" t="s">
        <v>26</v>
      </c>
      <c r="D32" s="38" t="s">
        <v>31</v>
      </c>
      <c r="E32" s="38"/>
      <c r="F32" s="38" t="s">
        <v>30</v>
      </c>
      <c r="G32" s="37">
        <v>62</v>
      </c>
      <c r="H32" s="37">
        <v>150</v>
      </c>
      <c r="I32" s="38" t="s">
        <v>106</v>
      </c>
      <c r="J32" s="37">
        <v>90153375</v>
      </c>
      <c r="K32" s="37">
        <v>4.1333333333333302</v>
      </c>
      <c r="L32" s="37">
        <v>0.413333333333333</v>
      </c>
      <c r="M32" s="37">
        <v>9</v>
      </c>
      <c r="N32" s="35"/>
      <c r="O32" s="37">
        <v>8</v>
      </c>
      <c r="P32" s="37">
        <v>21</v>
      </c>
      <c r="Q32" s="37">
        <v>12</v>
      </c>
      <c r="R32" s="40">
        <v>1</v>
      </c>
      <c r="S32" s="37">
        <v>12</v>
      </c>
      <c r="T32" s="37">
        <v>1</v>
      </c>
      <c r="U32" s="37">
        <v>1</v>
      </c>
      <c r="V32" s="40">
        <v>4.5</v>
      </c>
      <c r="W32" s="38" t="s">
        <v>27</v>
      </c>
      <c r="X32" s="40">
        <v>1.5</v>
      </c>
      <c r="Y32" s="37">
        <v>7</v>
      </c>
      <c r="Z32" s="38">
        <v>78</v>
      </c>
      <c r="AA32" s="38">
        <v>7</v>
      </c>
      <c r="AB32" s="38" t="s">
        <v>765</v>
      </c>
      <c r="AC32" s="38">
        <v>0</v>
      </c>
      <c r="AD32" s="37">
        <v>11</v>
      </c>
      <c r="AE32" s="37">
        <v>19</v>
      </c>
      <c r="AF32" s="37">
        <v>4</v>
      </c>
      <c r="AG32" s="37">
        <v>51</v>
      </c>
      <c r="AH32" s="38" t="s">
        <v>86</v>
      </c>
      <c r="AI32" s="37">
        <v>3</v>
      </c>
      <c r="AJ32" s="37">
        <v>1</v>
      </c>
      <c r="AK32" s="38" t="s">
        <v>384</v>
      </c>
      <c r="AL32" s="38">
        <v>1</v>
      </c>
      <c r="AM32" s="38" t="s">
        <v>27</v>
      </c>
      <c r="AN32" s="38" t="s">
        <v>673</v>
      </c>
      <c r="AO32" s="37">
        <v>18</v>
      </c>
      <c r="AP32" s="38" t="s">
        <v>677</v>
      </c>
      <c r="AQ32" s="38" t="s">
        <v>690</v>
      </c>
      <c r="AR32" s="38" t="s">
        <v>27</v>
      </c>
      <c r="AS32" s="38" t="s">
        <v>27</v>
      </c>
      <c r="AT32" s="38" t="s">
        <v>27</v>
      </c>
      <c r="AU32" s="38" t="s">
        <v>27</v>
      </c>
      <c r="AV32" s="38" t="s">
        <v>27</v>
      </c>
      <c r="AW32" s="50"/>
      <c r="AX32" s="50" t="s">
        <v>747</v>
      </c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</row>
    <row r="33" spans="1:87" ht="14.25" customHeight="1" x14ac:dyDescent="0.25">
      <c r="A33" s="37">
        <v>255</v>
      </c>
      <c r="B33" s="38" t="s">
        <v>78</v>
      </c>
      <c r="C33" s="38" t="s">
        <v>26</v>
      </c>
      <c r="D33" s="38" t="s">
        <v>31</v>
      </c>
      <c r="E33" s="38"/>
      <c r="F33" s="38" t="s">
        <v>30</v>
      </c>
      <c r="G33" s="37">
        <v>62</v>
      </c>
      <c r="H33" s="37">
        <v>150</v>
      </c>
      <c r="I33" s="38" t="s">
        <v>130</v>
      </c>
      <c r="J33" s="37">
        <v>3712062108</v>
      </c>
      <c r="K33" s="37">
        <v>4.1333333333333302</v>
      </c>
      <c r="L33" s="37">
        <v>0.413333333333333</v>
      </c>
      <c r="M33" s="37">
        <v>3</v>
      </c>
      <c r="N33" s="47"/>
      <c r="O33" s="47"/>
      <c r="P33" s="37">
        <v>7</v>
      </c>
      <c r="Q33" s="40">
        <v>4</v>
      </c>
      <c r="R33" s="37">
        <v>3</v>
      </c>
      <c r="S33" s="40">
        <v>4</v>
      </c>
      <c r="T33" s="37">
        <v>1</v>
      </c>
      <c r="U33" s="47"/>
      <c r="V33" s="40">
        <v>2</v>
      </c>
      <c r="W33" s="38" t="s">
        <v>27</v>
      </c>
      <c r="X33" s="40">
        <v>1</v>
      </c>
      <c r="Y33" s="40">
        <v>3</v>
      </c>
      <c r="Z33" s="38">
        <v>28</v>
      </c>
      <c r="AA33" s="38">
        <v>3</v>
      </c>
      <c r="AB33" s="38" t="s">
        <v>765</v>
      </c>
      <c r="AC33" s="38">
        <v>0</v>
      </c>
      <c r="AD33" s="37">
        <v>2</v>
      </c>
      <c r="AE33" s="37">
        <v>2</v>
      </c>
      <c r="AF33" s="37">
        <v>1</v>
      </c>
      <c r="AG33" s="37">
        <v>6</v>
      </c>
      <c r="AH33" s="38" t="s">
        <v>381</v>
      </c>
      <c r="AI33" s="37">
        <v>16</v>
      </c>
      <c r="AJ33" s="47"/>
      <c r="AK33" s="38" t="s">
        <v>395</v>
      </c>
      <c r="AL33" s="38">
        <v>1</v>
      </c>
      <c r="AM33" s="38" t="s">
        <v>27</v>
      </c>
      <c r="AN33" s="38" t="s">
        <v>680</v>
      </c>
      <c r="AO33" s="37">
        <v>28</v>
      </c>
      <c r="AP33" s="38" t="s">
        <v>677</v>
      </c>
      <c r="AQ33" s="38" t="s">
        <v>700</v>
      </c>
      <c r="AR33" s="38" t="s">
        <v>695</v>
      </c>
      <c r="AS33" s="38" t="s">
        <v>701</v>
      </c>
      <c r="AT33" s="38" t="s">
        <v>27</v>
      </c>
      <c r="AU33" s="38" t="s">
        <v>27</v>
      </c>
      <c r="AV33" s="38" t="s">
        <v>27</v>
      </c>
      <c r="AW33" s="50"/>
      <c r="AX33" s="50" t="s">
        <v>748</v>
      </c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0"/>
      <c r="CF33" s="50"/>
      <c r="CG33" s="50"/>
      <c r="CH33" s="50"/>
      <c r="CI33" s="50"/>
    </row>
    <row r="34" spans="1:87" ht="14.25" customHeight="1" x14ac:dyDescent="0.25">
      <c r="A34" s="37">
        <v>326</v>
      </c>
      <c r="B34" s="38" t="s">
        <v>78</v>
      </c>
      <c r="C34" s="38" t="s">
        <v>26</v>
      </c>
      <c r="D34" s="38" t="s">
        <v>31</v>
      </c>
      <c r="E34" s="38"/>
      <c r="F34" s="38" t="s">
        <v>30</v>
      </c>
      <c r="G34" s="37">
        <v>62</v>
      </c>
      <c r="H34" s="37">
        <v>150</v>
      </c>
      <c r="I34" s="38" t="s">
        <v>142</v>
      </c>
      <c r="J34" s="37">
        <v>8282194225</v>
      </c>
      <c r="K34" s="37">
        <v>4.1333333333333302</v>
      </c>
      <c r="L34" s="37">
        <v>0.413333333333333</v>
      </c>
      <c r="M34" s="40">
        <v>4</v>
      </c>
      <c r="N34" s="35"/>
      <c r="O34" s="35"/>
      <c r="P34" s="40">
        <v>10</v>
      </c>
      <c r="Q34" s="40">
        <v>6</v>
      </c>
      <c r="R34" s="40">
        <v>1</v>
      </c>
      <c r="S34" s="40">
        <v>6</v>
      </c>
      <c r="T34" s="40">
        <v>1</v>
      </c>
      <c r="U34" s="40">
        <v>2</v>
      </c>
      <c r="V34" s="40">
        <v>0.5</v>
      </c>
      <c r="W34" s="38" t="s">
        <v>27</v>
      </c>
      <c r="X34" s="40">
        <v>0.5</v>
      </c>
      <c r="Y34" s="40">
        <v>3</v>
      </c>
      <c r="Z34" s="38">
        <v>34</v>
      </c>
      <c r="AA34" s="38">
        <v>3</v>
      </c>
      <c r="AB34" s="38" t="s">
        <v>765</v>
      </c>
      <c r="AC34" s="38">
        <v>0</v>
      </c>
      <c r="AD34" s="37">
        <v>5</v>
      </c>
      <c r="AE34" s="37">
        <v>3</v>
      </c>
      <c r="AF34" s="37">
        <v>1</v>
      </c>
      <c r="AG34" s="37">
        <v>11</v>
      </c>
      <c r="AH34" s="38" t="s">
        <v>381</v>
      </c>
      <c r="AI34" s="37">
        <v>16</v>
      </c>
      <c r="AJ34" s="35"/>
      <c r="AK34" s="38" t="s">
        <v>397</v>
      </c>
      <c r="AL34" s="38">
        <v>1</v>
      </c>
      <c r="AM34" s="38" t="s">
        <v>27</v>
      </c>
      <c r="AN34" s="38" t="s">
        <v>680</v>
      </c>
      <c r="AO34" s="37">
        <v>27</v>
      </c>
      <c r="AP34" s="38" t="s">
        <v>677</v>
      </c>
      <c r="AQ34" s="38" t="s">
        <v>691</v>
      </c>
      <c r="AR34" s="38" t="s">
        <v>695</v>
      </c>
      <c r="AS34" s="38" t="s">
        <v>27</v>
      </c>
      <c r="AT34" s="38" t="s">
        <v>692</v>
      </c>
      <c r="AU34" s="38" t="s">
        <v>27</v>
      </c>
      <c r="AV34" s="38" t="s">
        <v>27</v>
      </c>
      <c r="AW34" s="50"/>
      <c r="AX34" s="50" t="s">
        <v>746</v>
      </c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</row>
    <row r="35" spans="1:87" ht="14.25" customHeight="1" x14ac:dyDescent="0.25">
      <c r="A35" s="37">
        <v>428</v>
      </c>
      <c r="B35" s="38" t="s">
        <v>78</v>
      </c>
      <c r="C35" s="38" t="s">
        <v>26</v>
      </c>
      <c r="D35" s="38" t="s">
        <v>31</v>
      </c>
      <c r="E35" s="38"/>
      <c r="F35" s="38" t="s">
        <v>30</v>
      </c>
      <c r="G35" s="37">
        <v>62</v>
      </c>
      <c r="H35" s="37">
        <v>150</v>
      </c>
      <c r="I35" s="38" t="s">
        <v>88</v>
      </c>
      <c r="J35" s="37">
        <v>217831744</v>
      </c>
      <c r="K35" s="37">
        <v>4.1333333333333302</v>
      </c>
      <c r="L35" s="37">
        <v>0.413333333333333</v>
      </c>
      <c r="M35" s="35"/>
      <c r="N35" s="35"/>
      <c r="O35" s="35"/>
      <c r="P35" s="35"/>
      <c r="Q35" s="35"/>
      <c r="R35" s="35">
        <v>1</v>
      </c>
      <c r="S35" s="35"/>
      <c r="T35" s="35"/>
      <c r="U35" s="35"/>
      <c r="V35" s="35"/>
      <c r="W35" s="38" t="s">
        <v>27</v>
      </c>
      <c r="X35" s="35"/>
      <c r="Y35" s="35"/>
      <c r="Z35" s="38">
        <v>1</v>
      </c>
      <c r="AA35" s="38">
        <v>0</v>
      </c>
      <c r="AB35" s="38" t="s">
        <v>765</v>
      </c>
      <c r="AC35" s="38">
        <v>0</v>
      </c>
      <c r="AD35" s="37">
        <v>0</v>
      </c>
      <c r="AE35" s="37">
        <v>0</v>
      </c>
      <c r="AF35" s="37">
        <v>0</v>
      </c>
      <c r="AG35" s="37">
        <v>0</v>
      </c>
      <c r="AH35" s="38" t="s">
        <v>381</v>
      </c>
      <c r="AI35" s="37">
        <v>16</v>
      </c>
      <c r="AJ35" s="35"/>
      <c r="AK35" s="38" t="s">
        <v>404</v>
      </c>
      <c r="AL35" s="38">
        <v>1</v>
      </c>
      <c r="AM35" s="38" t="s">
        <v>27</v>
      </c>
      <c r="AN35" s="38" t="s">
        <v>673</v>
      </c>
      <c r="AO35" s="37">
        <v>24</v>
      </c>
      <c r="AP35" s="38" t="s">
        <v>677</v>
      </c>
      <c r="AQ35" s="38" t="s">
        <v>679</v>
      </c>
      <c r="AR35" s="38" t="s">
        <v>27</v>
      </c>
      <c r="AS35" s="38" t="s">
        <v>27</v>
      </c>
      <c r="AT35" s="38" t="s">
        <v>27</v>
      </c>
      <c r="AU35" s="38" t="s">
        <v>27</v>
      </c>
      <c r="AV35" s="38" t="s">
        <v>27</v>
      </c>
      <c r="AW35" s="50"/>
      <c r="AX35" s="50" t="s">
        <v>747</v>
      </c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</row>
    <row r="36" spans="1:87" ht="14.25" customHeight="1" x14ac:dyDescent="0.25">
      <c r="A36" s="37">
        <v>460</v>
      </c>
      <c r="B36" s="38" t="s">
        <v>78</v>
      </c>
      <c r="C36" s="38" t="s">
        <v>28</v>
      </c>
      <c r="D36" s="38" t="s">
        <v>31</v>
      </c>
      <c r="E36" s="38"/>
      <c r="F36" s="38" t="s">
        <v>30</v>
      </c>
      <c r="G36" s="37">
        <v>62</v>
      </c>
      <c r="H36" s="37">
        <v>150</v>
      </c>
      <c r="I36" s="38" t="s">
        <v>152</v>
      </c>
      <c r="J36" s="37">
        <v>792288984</v>
      </c>
      <c r="K36" s="37">
        <v>4.3333333333333304</v>
      </c>
      <c r="L36" s="37">
        <v>0.43333333333333302</v>
      </c>
      <c r="M36" s="37">
        <v>12</v>
      </c>
      <c r="N36" s="35"/>
      <c r="O36" s="35"/>
      <c r="P36" s="37">
        <v>35</v>
      </c>
      <c r="Q36" s="37">
        <v>22</v>
      </c>
      <c r="R36" s="40">
        <v>4</v>
      </c>
      <c r="S36" s="37">
        <v>22</v>
      </c>
      <c r="T36" s="37">
        <v>1</v>
      </c>
      <c r="U36" s="37">
        <v>6</v>
      </c>
      <c r="V36" s="37">
        <v>3.5</v>
      </c>
      <c r="W36" s="38" t="s">
        <v>27</v>
      </c>
      <c r="X36" s="37">
        <v>3.5</v>
      </c>
      <c r="Y36" s="37">
        <v>13</v>
      </c>
      <c r="Z36" s="38">
        <v>122</v>
      </c>
      <c r="AA36" s="38">
        <v>13</v>
      </c>
      <c r="AB36" s="38" t="s">
        <v>99</v>
      </c>
      <c r="AC36" s="38">
        <v>0</v>
      </c>
      <c r="AD36" s="37">
        <v>16</v>
      </c>
      <c r="AE36" s="37">
        <v>7</v>
      </c>
      <c r="AF36" s="37">
        <v>1</v>
      </c>
      <c r="AG36" s="37">
        <v>28</v>
      </c>
      <c r="AH36" s="38" t="s">
        <v>381</v>
      </c>
      <c r="AI36" s="37">
        <v>16</v>
      </c>
      <c r="AJ36" s="40">
        <v>1</v>
      </c>
      <c r="AK36" s="38" t="s">
        <v>406</v>
      </c>
      <c r="AL36" s="38">
        <v>1</v>
      </c>
      <c r="AM36" s="38" t="s">
        <v>27</v>
      </c>
      <c r="AN36" s="38" t="s">
        <v>673</v>
      </c>
      <c r="AO36" s="37">
        <v>23</v>
      </c>
      <c r="AP36" s="38" t="s">
        <v>677</v>
      </c>
      <c r="AQ36" s="38" t="s">
        <v>714</v>
      </c>
      <c r="AR36" s="38" t="s">
        <v>695</v>
      </c>
      <c r="AS36" s="38" t="s">
        <v>27</v>
      </c>
      <c r="AT36" s="38" t="s">
        <v>27</v>
      </c>
      <c r="AU36" s="38" t="s">
        <v>27</v>
      </c>
      <c r="AV36" s="38" t="s">
        <v>27</v>
      </c>
      <c r="AW36" s="50"/>
      <c r="AX36" s="50" t="s">
        <v>747</v>
      </c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</row>
    <row r="37" spans="1:87" ht="14.25" customHeight="1" x14ac:dyDescent="0.25">
      <c r="A37" s="37">
        <v>49</v>
      </c>
      <c r="B37" s="38" t="s">
        <v>78</v>
      </c>
      <c r="C37" s="38" t="s">
        <v>28</v>
      </c>
      <c r="D37" s="38" t="s">
        <v>33</v>
      </c>
      <c r="E37" s="38"/>
      <c r="F37" s="38" t="s">
        <v>500</v>
      </c>
      <c r="G37" s="37">
        <v>28</v>
      </c>
      <c r="H37" s="37">
        <v>200</v>
      </c>
      <c r="I37" s="38" t="s">
        <v>101</v>
      </c>
      <c r="J37" s="37">
        <v>17888851</v>
      </c>
      <c r="K37" s="37">
        <v>2.2000000000000002</v>
      </c>
      <c r="L37" s="37">
        <v>0.44</v>
      </c>
      <c r="M37" s="37">
        <v>2</v>
      </c>
      <c r="N37" s="35"/>
      <c r="O37" s="35"/>
      <c r="P37" s="37">
        <v>5</v>
      </c>
      <c r="Q37" s="37">
        <v>3</v>
      </c>
      <c r="R37" s="37">
        <v>1</v>
      </c>
      <c r="S37" s="37">
        <v>3</v>
      </c>
      <c r="T37" s="37">
        <v>1</v>
      </c>
      <c r="U37" s="37">
        <v>1</v>
      </c>
      <c r="V37" s="37">
        <v>1.5</v>
      </c>
      <c r="W37" s="38" t="s">
        <v>27</v>
      </c>
      <c r="X37" s="37">
        <v>1.5</v>
      </c>
      <c r="Y37" s="37">
        <v>4</v>
      </c>
      <c r="Z37" s="38">
        <v>23</v>
      </c>
      <c r="AA37" s="38">
        <v>4</v>
      </c>
      <c r="AB37" s="38" t="s">
        <v>99</v>
      </c>
      <c r="AC37" s="41">
        <v>3</v>
      </c>
      <c r="AD37" s="37">
        <v>8</v>
      </c>
      <c r="AE37" s="37">
        <v>4</v>
      </c>
      <c r="AF37" s="37">
        <v>0</v>
      </c>
      <c r="AG37" s="37">
        <v>14</v>
      </c>
      <c r="AH37" s="38" t="s">
        <v>503</v>
      </c>
      <c r="AI37" s="37">
        <v>25</v>
      </c>
      <c r="AJ37" s="47"/>
      <c r="AK37" s="38" t="s">
        <v>505</v>
      </c>
      <c r="AL37" s="38">
        <v>1</v>
      </c>
      <c r="AM37" s="38" t="s">
        <v>27</v>
      </c>
      <c r="AN37" s="38" t="s">
        <v>680</v>
      </c>
      <c r="AO37" s="37">
        <v>30</v>
      </c>
      <c r="AP37" s="38" t="s">
        <v>674</v>
      </c>
      <c r="AQ37" s="38" t="s">
        <v>687</v>
      </c>
      <c r="AR37" s="38" t="s">
        <v>27</v>
      </c>
      <c r="AS37" s="38" t="s">
        <v>688</v>
      </c>
      <c r="AT37" s="38" t="s">
        <v>27</v>
      </c>
      <c r="AU37" s="38" t="s">
        <v>27</v>
      </c>
      <c r="AV37" s="38" t="s">
        <v>27</v>
      </c>
      <c r="AW37" s="50"/>
      <c r="AX37" s="50" t="s">
        <v>748</v>
      </c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</row>
    <row r="38" spans="1:87" ht="14.25" customHeight="1" x14ac:dyDescent="0.25">
      <c r="A38" s="37">
        <v>65</v>
      </c>
      <c r="B38" s="38" t="s">
        <v>78</v>
      </c>
      <c r="C38" s="38" t="s">
        <v>28</v>
      </c>
      <c r="D38" s="38" t="s">
        <v>33</v>
      </c>
      <c r="E38" s="38"/>
      <c r="F38" s="38" t="s">
        <v>500</v>
      </c>
      <c r="G38" s="37">
        <v>28</v>
      </c>
      <c r="H38" s="37">
        <v>200</v>
      </c>
      <c r="I38" s="38" t="s">
        <v>104</v>
      </c>
      <c r="J38" s="37">
        <v>134766397</v>
      </c>
      <c r="K38" s="37">
        <v>2.2000000000000002</v>
      </c>
      <c r="L38" s="37">
        <v>0.44</v>
      </c>
      <c r="M38" s="39"/>
      <c r="N38" s="35"/>
      <c r="O38" s="39"/>
      <c r="P38" s="39"/>
      <c r="Q38" s="39"/>
      <c r="R38" s="35">
        <v>1</v>
      </c>
      <c r="S38" s="39"/>
      <c r="T38" s="39"/>
      <c r="U38" s="39"/>
      <c r="V38" s="39"/>
      <c r="W38" s="38" t="s">
        <v>27</v>
      </c>
      <c r="X38" s="39"/>
      <c r="Y38" s="39"/>
      <c r="Z38" s="38">
        <v>1</v>
      </c>
      <c r="AA38" s="38">
        <v>0</v>
      </c>
      <c r="AB38" s="38" t="s">
        <v>99</v>
      </c>
      <c r="AC38" s="41">
        <v>3</v>
      </c>
      <c r="AD38" s="37">
        <v>0</v>
      </c>
      <c r="AE38" s="37">
        <v>0</v>
      </c>
      <c r="AF38" s="37">
        <v>0</v>
      </c>
      <c r="AG38" s="37">
        <v>0</v>
      </c>
      <c r="AH38" s="38" t="s">
        <v>503</v>
      </c>
      <c r="AI38" s="37">
        <v>25</v>
      </c>
      <c r="AJ38" s="39"/>
      <c r="AK38" s="38" t="s">
        <v>506</v>
      </c>
      <c r="AL38" s="38">
        <v>1</v>
      </c>
      <c r="AM38" s="38" t="s">
        <v>27</v>
      </c>
      <c r="AN38" s="38" t="s">
        <v>673</v>
      </c>
      <c r="AO38" s="37">
        <v>20</v>
      </c>
      <c r="AP38" s="38" t="s">
        <v>674</v>
      </c>
      <c r="AQ38" s="38" t="s">
        <v>689</v>
      </c>
      <c r="AR38" s="38" t="s">
        <v>27</v>
      </c>
      <c r="AS38" s="38" t="s">
        <v>27</v>
      </c>
      <c r="AT38" s="38" t="s">
        <v>27</v>
      </c>
      <c r="AU38" s="38" t="s">
        <v>27</v>
      </c>
      <c r="AV38" s="38" t="s">
        <v>27</v>
      </c>
      <c r="AW38" s="50"/>
      <c r="AX38" s="50" t="s">
        <v>747</v>
      </c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</row>
    <row r="39" spans="1:87" ht="14.25" customHeight="1" x14ac:dyDescent="0.25">
      <c r="A39" s="37">
        <v>88</v>
      </c>
      <c r="B39" s="38" t="s">
        <v>78</v>
      </c>
      <c r="C39" s="38" t="s">
        <v>26</v>
      </c>
      <c r="D39" s="38" t="s">
        <v>33</v>
      </c>
      <c r="E39" s="38"/>
      <c r="F39" s="38" t="s">
        <v>500</v>
      </c>
      <c r="G39" s="37">
        <v>28</v>
      </c>
      <c r="H39" s="37">
        <v>200</v>
      </c>
      <c r="I39" s="38" t="s">
        <v>106</v>
      </c>
      <c r="J39" s="37">
        <v>90153375</v>
      </c>
      <c r="K39" s="37">
        <v>2.125</v>
      </c>
      <c r="L39" s="37">
        <v>0.42499999999999999</v>
      </c>
      <c r="M39" s="40">
        <v>5</v>
      </c>
      <c r="N39" s="35"/>
      <c r="O39" s="35"/>
      <c r="P39" s="40">
        <v>12</v>
      </c>
      <c r="Q39" s="40">
        <v>5</v>
      </c>
      <c r="R39" s="40">
        <v>1</v>
      </c>
      <c r="S39" s="40">
        <v>5</v>
      </c>
      <c r="T39" s="40">
        <v>1</v>
      </c>
      <c r="U39" s="40">
        <v>1</v>
      </c>
      <c r="V39" s="40">
        <v>4</v>
      </c>
      <c r="W39" s="38" t="s">
        <v>27</v>
      </c>
      <c r="X39" s="40">
        <v>2</v>
      </c>
      <c r="Y39" s="40">
        <v>7</v>
      </c>
      <c r="Z39" s="38">
        <v>43</v>
      </c>
      <c r="AA39" s="38">
        <v>7</v>
      </c>
      <c r="AB39" s="38" t="s">
        <v>765</v>
      </c>
      <c r="AC39" s="38">
        <v>0</v>
      </c>
      <c r="AD39" s="37">
        <v>5</v>
      </c>
      <c r="AE39" s="37">
        <v>11</v>
      </c>
      <c r="AF39" s="37">
        <v>1</v>
      </c>
      <c r="AG39" s="37">
        <v>18</v>
      </c>
      <c r="AH39" s="38" t="s">
        <v>503</v>
      </c>
      <c r="AI39" s="37">
        <v>25</v>
      </c>
      <c r="AJ39" s="35"/>
      <c r="AK39" s="38" t="s">
        <v>507</v>
      </c>
      <c r="AL39" s="38">
        <v>1</v>
      </c>
      <c r="AM39" s="38" t="s">
        <v>27</v>
      </c>
      <c r="AN39" s="38" t="s">
        <v>673</v>
      </c>
      <c r="AO39" s="37">
        <v>18</v>
      </c>
      <c r="AP39" s="38" t="s">
        <v>677</v>
      </c>
      <c r="AQ39" s="38" t="s">
        <v>690</v>
      </c>
      <c r="AR39" s="38" t="s">
        <v>27</v>
      </c>
      <c r="AS39" s="38" t="s">
        <v>27</v>
      </c>
      <c r="AT39" s="38" t="s">
        <v>27</v>
      </c>
      <c r="AU39" s="38" t="s">
        <v>27</v>
      </c>
      <c r="AV39" s="38" t="s">
        <v>27</v>
      </c>
      <c r="AW39" s="50"/>
      <c r="AX39" s="50" t="s">
        <v>747</v>
      </c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</row>
    <row r="40" spans="1:87" ht="14.25" customHeight="1" x14ac:dyDescent="0.25">
      <c r="A40" s="37">
        <v>162</v>
      </c>
      <c r="B40" s="38" t="s">
        <v>78</v>
      </c>
      <c r="C40" s="38" t="s">
        <v>26</v>
      </c>
      <c r="D40" s="38" t="s">
        <v>33</v>
      </c>
      <c r="E40" s="38"/>
      <c r="F40" s="38" t="s">
        <v>500</v>
      </c>
      <c r="G40" s="37">
        <v>28</v>
      </c>
      <c r="H40" s="37">
        <v>200</v>
      </c>
      <c r="I40" s="38" t="s">
        <v>121</v>
      </c>
      <c r="J40" s="37">
        <v>8870124178</v>
      </c>
      <c r="K40" s="37">
        <v>2.125</v>
      </c>
      <c r="L40" s="37">
        <v>0.42499999999999999</v>
      </c>
      <c r="M40" s="39"/>
      <c r="N40" s="35"/>
      <c r="O40" s="35"/>
      <c r="P40" s="39"/>
      <c r="Q40" s="39"/>
      <c r="R40" s="35">
        <v>1</v>
      </c>
      <c r="S40" s="39"/>
      <c r="T40" s="39"/>
      <c r="U40" s="39"/>
      <c r="V40" s="39"/>
      <c r="W40" s="38" t="s">
        <v>27</v>
      </c>
      <c r="X40" s="39"/>
      <c r="Y40" s="39"/>
      <c r="Z40" s="38">
        <v>1</v>
      </c>
      <c r="AA40" s="38">
        <v>0</v>
      </c>
      <c r="AB40" s="38" t="s">
        <v>765</v>
      </c>
      <c r="AC40" s="38">
        <v>0</v>
      </c>
      <c r="AD40" s="37">
        <v>0</v>
      </c>
      <c r="AE40" s="37">
        <v>0</v>
      </c>
      <c r="AF40" s="37">
        <v>0</v>
      </c>
      <c r="AG40" s="37">
        <v>0</v>
      </c>
      <c r="AH40" s="38" t="s">
        <v>503</v>
      </c>
      <c r="AI40" s="37">
        <v>25</v>
      </c>
      <c r="AJ40" s="35"/>
      <c r="AK40" s="38" t="s">
        <v>162</v>
      </c>
      <c r="AL40" s="38">
        <v>1</v>
      </c>
      <c r="AM40" s="38" t="s">
        <v>27</v>
      </c>
      <c r="AN40" s="38" t="s">
        <v>673</v>
      </c>
      <c r="AO40" s="37">
        <v>21</v>
      </c>
      <c r="AP40" s="38" t="s">
        <v>677</v>
      </c>
      <c r="AQ40" s="38" t="s">
        <v>693</v>
      </c>
      <c r="AR40" s="38" t="s">
        <v>27</v>
      </c>
      <c r="AS40" s="38" t="s">
        <v>27</v>
      </c>
      <c r="AT40" s="38" t="s">
        <v>27</v>
      </c>
      <c r="AU40" s="38" t="s">
        <v>27</v>
      </c>
      <c r="AV40" s="38" t="s">
        <v>710</v>
      </c>
      <c r="AW40" s="50"/>
      <c r="AX40" s="50" t="s">
        <v>747</v>
      </c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</row>
    <row r="41" spans="1:87" ht="14.25" customHeight="1" x14ac:dyDescent="0.25">
      <c r="A41" s="37">
        <v>178</v>
      </c>
      <c r="B41" s="38" t="s">
        <v>78</v>
      </c>
      <c r="C41" s="38" t="s">
        <v>28</v>
      </c>
      <c r="D41" s="38" t="s">
        <v>33</v>
      </c>
      <c r="E41" s="38"/>
      <c r="F41" s="38" t="s">
        <v>500</v>
      </c>
      <c r="G41" s="37">
        <v>28</v>
      </c>
      <c r="H41" s="37">
        <v>200</v>
      </c>
      <c r="I41" s="38" t="s">
        <v>122</v>
      </c>
      <c r="J41" s="37">
        <v>10184154</v>
      </c>
      <c r="K41" s="37">
        <v>2.2000000000000002</v>
      </c>
      <c r="L41" s="37">
        <v>0.44</v>
      </c>
      <c r="M41" s="40">
        <v>12</v>
      </c>
      <c r="N41" s="40">
        <v>1</v>
      </c>
      <c r="O41" s="40">
        <v>1</v>
      </c>
      <c r="P41" s="40">
        <v>34</v>
      </c>
      <c r="Q41" s="40">
        <v>21</v>
      </c>
      <c r="R41" s="40">
        <v>4</v>
      </c>
      <c r="S41" s="40">
        <v>21</v>
      </c>
      <c r="T41" s="40">
        <v>1</v>
      </c>
      <c r="U41" s="40">
        <v>3</v>
      </c>
      <c r="V41" s="40">
        <v>8</v>
      </c>
      <c r="W41" s="38" t="s">
        <v>27</v>
      </c>
      <c r="X41" s="40">
        <v>2</v>
      </c>
      <c r="Y41" s="40">
        <v>13</v>
      </c>
      <c r="Z41" s="38">
        <v>121</v>
      </c>
      <c r="AA41" s="38">
        <v>13</v>
      </c>
      <c r="AB41" s="38" t="s">
        <v>99</v>
      </c>
      <c r="AC41" s="38">
        <v>0</v>
      </c>
      <c r="AD41" s="37">
        <v>11</v>
      </c>
      <c r="AE41" s="37">
        <v>11</v>
      </c>
      <c r="AF41" s="37">
        <v>0</v>
      </c>
      <c r="AG41" s="37">
        <v>31</v>
      </c>
      <c r="AH41" s="38" t="s">
        <v>503</v>
      </c>
      <c r="AI41" s="37">
        <v>25</v>
      </c>
      <c r="AJ41" s="40">
        <v>1</v>
      </c>
      <c r="AK41" s="38" t="s">
        <v>510</v>
      </c>
      <c r="AL41" s="38">
        <v>1</v>
      </c>
      <c r="AM41" s="38" t="s">
        <v>27</v>
      </c>
      <c r="AN41" s="38" t="s">
        <v>680</v>
      </c>
      <c r="AO41" s="37">
        <v>25</v>
      </c>
      <c r="AP41" s="38" t="s">
        <v>677</v>
      </c>
      <c r="AQ41" s="38" t="s">
        <v>694</v>
      </c>
      <c r="AR41" s="38" t="s">
        <v>27</v>
      </c>
      <c r="AS41" s="38" t="s">
        <v>27</v>
      </c>
      <c r="AT41" s="38" t="s">
        <v>692</v>
      </c>
      <c r="AU41" s="38" t="s">
        <v>27</v>
      </c>
      <c r="AV41" s="38" t="s">
        <v>27</v>
      </c>
      <c r="AW41" s="50"/>
      <c r="AX41" s="50" t="s">
        <v>746</v>
      </c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</row>
    <row r="42" spans="1:87" ht="14.25" customHeight="1" x14ac:dyDescent="0.25">
      <c r="A42" s="37">
        <v>194</v>
      </c>
      <c r="B42" s="38" t="s">
        <v>78</v>
      </c>
      <c r="C42" s="38" t="s">
        <v>26</v>
      </c>
      <c r="D42" s="38" t="s">
        <v>33</v>
      </c>
      <c r="E42" s="38"/>
      <c r="F42" s="38" t="s">
        <v>500</v>
      </c>
      <c r="G42" s="37">
        <v>28</v>
      </c>
      <c r="H42" s="37">
        <v>200</v>
      </c>
      <c r="I42" s="38" t="s">
        <v>124</v>
      </c>
      <c r="J42" s="37">
        <v>1391113645</v>
      </c>
      <c r="K42" s="37">
        <v>2.125</v>
      </c>
      <c r="L42" s="37">
        <v>0.42499999999999999</v>
      </c>
      <c r="M42" s="37">
        <v>3</v>
      </c>
      <c r="N42" s="35"/>
      <c r="O42" s="47"/>
      <c r="P42" s="37">
        <v>8</v>
      </c>
      <c r="Q42" s="40">
        <v>5</v>
      </c>
      <c r="R42" s="37">
        <v>1</v>
      </c>
      <c r="S42" s="40">
        <v>5</v>
      </c>
      <c r="T42" s="37">
        <v>1</v>
      </c>
      <c r="U42" s="40">
        <v>2</v>
      </c>
      <c r="V42" s="40">
        <v>1</v>
      </c>
      <c r="W42" s="38" t="s">
        <v>27</v>
      </c>
      <c r="X42" s="40">
        <v>1</v>
      </c>
      <c r="Y42" s="40">
        <v>4</v>
      </c>
      <c r="Z42" s="38">
        <v>31</v>
      </c>
      <c r="AA42" s="38">
        <v>4</v>
      </c>
      <c r="AB42" s="38" t="s">
        <v>765</v>
      </c>
      <c r="AC42" s="38">
        <v>0</v>
      </c>
      <c r="AD42" s="37">
        <v>5</v>
      </c>
      <c r="AE42" s="37">
        <v>2</v>
      </c>
      <c r="AF42" s="37">
        <v>1</v>
      </c>
      <c r="AG42" s="37">
        <v>10</v>
      </c>
      <c r="AH42" s="38" t="s">
        <v>503</v>
      </c>
      <c r="AI42" s="37">
        <v>25</v>
      </c>
      <c r="AJ42" s="47"/>
      <c r="AK42" s="38" t="s">
        <v>511</v>
      </c>
      <c r="AL42" s="38">
        <v>1</v>
      </c>
      <c r="AM42" s="38" t="s">
        <v>27</v>
      </c>
      <c r="AN42" s="38" t="s">
        <v>680</v>
      </c>
      <c r="AO42" s="37">
        <v>24</v>
      </c>
      <c r="AP42" s="38" t="s">
        <v>677</v>
      </c>
      <c r="AQ42" s="38" t="s">
        <v>691</v>
      </c>
      <c r="AR42" s="38" t="s">
        <v>695</v>
      </c>
      <c r="AS42" s="38" t="s">
        <v>27</v>
      </c>
      <c r="AT42" s="38" t="s">
        <v>692</v>
      </c>
      <c r="AU42" s="38" t="s">
        <v>695</v>
      </c>
      <c r="AV42" s="38" t="s">
        <v>27</v>
      </c>
      <c r="AW42" s="50"/>
      <c r="AX42" s="50" t="s">
        <v>746</v>
      </c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</row>
    <row r="43" spans="1:87" ht="14.25" customHeight="1" x14ac:dyDescent="0.25">
      <c r="A43" s="37">
        <v>210</v>
      </c>
      <c r="B43" s="38" t="s">
        <v>78</v>
      </c>
      <c r="C43" s="38" t="s">
        <v>26</v>
      </c>
      <c r="D43" s="38" t="s">
        <v>33</v>
      </c>
      <c r="E43" s="38"/>
      <c r="F43" s="38" t="s">
        <v>500</v>
      </c>
      <c r="G43" s="37">
        <v>28</v>
      </c>
      <c r="H43" s="37">
        <v>200</v>
      </c>
      <c r="I43" s="38" t="s">
        <v>126</v>
      </c>
      <c r="J43" s="37">
        <v>8916155192</v>
      </c>
      <c r="K43" s="37">
        <v>2.125</v>
      </c>
      <c r="L43" s="37">
        <v>0.42499999999999999</v>
      </c>
      <c r="M43" s="39"/>
      <c r="N43" s="35"/>
      <c r="O43" s="39"/>
      <c r="P43" s="39"/>
      <c r="Q43" s="39"/>
      <c r="R43" s="35">
        <v>1</v>
      </c>
      <c r="S43" s="39"/>
      <c r="T43" s="39"/>
      <c r="U43" s="39"/>
      <c r="V43" s="39"/>
      <c r="W43" s="38" t="s">
        <v>27</v>
      </c>
      <c r="X43" s="39"/>
      <c r="Y43" s="39"/>
      <c r="Z43" s="38">
        <v>1</v>
      </c>
      <c r="AA43" s="38">
        <v>0</v>
      </c>
      <c r="AB43" s="38" t="s">
        <v>765</v>
      </c>
      <c r="AC43" s="38">
        <v>0</v>
      </c>
      <c r="AD43" s="37">
        <v>0</v>
      </c>
      <c r="AE43" s="37">
        <v>0</v>
      </c>
      <c r="AF43" s="37">
        <v>0</v>
      </c>
      <c r="AG43" s="37">
        <v>0</v>
      </c>
      <c r="AH43" s="38" t="s">
        <v>503</v>
      </c>
      <c r="AI43" s="37">
        <v>25</v>
      </c>
      <c r="AJ43" s="39"/>
      <c r="AK43" s="38" t="s">
        <v>512</v>
      </c>
      <c r="AL43" s="38">
        <v>1</v>
      </c>
      <c r="AM43" s="38" t="s">
        <v>27</v>
      </c>
      <c r="AN43" s="38" t="s">
        <v>680</v>
      </c>
      <c r="AO43" s="37">
        <v>30</v>
      </c>
      <c r="AP43" s="38" t="s">
        <v>677</v>
      </c>
      <c r="AQ43" s="38" t="s">
        <v>697</v>
      </c>
      <c r="AR43" s="38" t="s">
        <v>27</v>
      </c>
      <c r="AS43" s="38" t="s">
        <v>27</v>
      </c>
      <c r="AT43" s="38" t="s">
        <v>27</v>
      </c>
      <c r="AU43" s="38" t="s">
        <v>27</v>
      </c>
      <c r="AV43" s="38" t="s">
        <v>27</v>
      </c>
      <c r="AW43" s="50"/>
      <c r="AX43" s="50" t="s">
        <v>747</v>
      </c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</row>
    <row r="44" spans="1:87" ht="14.25" customHeight="1" x14ac:dyDescent="0.25">
      <c r="A44" s="37">
        <v>277</v>
      </c>
      <c r="B44" s="38" t="s">
        <v>78</v>
      </c>
      <c r="C44" s="38" t="s">
        <v>26</v>
      </c>
      <c r="D44" s="38" t="s">
        <v>33</v>
      </c>
      <c r="E44" s="38"/>
      <c r="F44" s="38" t="s">
        <v>500</v>
      </c>
      <c r="G44" s="37">
        <v>28</v>
      </c>
      <c r="H44" s="37">
        <v>200</v>
      </c>
      <c r="I44" s="38" t="s">
        <v>134</v>
      </c>
      <c r="J44" s="37">
        <v>828360120</v>
      </c>
      <c r="K44" s="37">
        <v>2.125</v>
      </c>
      <c r="L44" s="37">
        <v>0.42499999999999999</v>
      </c>
      <c r="M44" s="47"/>
      <c r="N44" s="35"/>
      <c r="O44" s="47"/>
      <c r="P44" s="47"/>
      <c r="Q44" s="47"/>
      <c r="R44" s="35">
        <v>1</v>
      </c>
      <c r="S44" s="47"/>
      <c r="T44" s="47"/>
      <c r="U44" s="35"/>
      <c r="V44" s="47"/>
      <c r="W44" s="38" t="s">
        <v>27</v>
      </c>
      <c r="X44" s="47"/>
      <c r="Y44" s="47"/>
      <c r="Z44" s="38">
        <v>1</v>
      </c>
      <c r="AA44" s="38">
        <v>0</v>
      </c>
      <c r="AB44" s="38" t="s">
        <v>765</v>
      </c>
      <c r="AC44" s="38">
        <v>0</v>
      </c>
      <c r="AD44" s="37">
        <v>0</v>
      </c>
      <c r="AE44" s="37">
        <v>0</v>
      </c>
      <c r="AF44" s="37">
        <v>0</v>
      </c>
      <c r="AG44" s="37">
        <v>0</v>
      </c>
      <c r="AH44" s="38" t="s">
        <v>503</v>
      </c>
      <c r="AI44" s="37">
        <v>25</v>
      </c>
      <c r="AJ44" s="35"/>
      <c r="AK44" s="38" t="s">
        <v>100</v>
      </c>
      <c r="AL44" s="38">
        <v>1</v>
      </c>
      <c r="AM44" s="38" t="s">
        <v>27</v>
      </c>
      <c r="AN44" s="38" t="s">
        <v>673</v>
      </c>
      <c r="AO44" s="37">
        <v>26</v>
      </c>
      <c r="AP44" s="38" t="s">
        <v>674</v>
      </c>
      <c r="AQ44" s="38" t="s">
        <v>678</v>
      </c>
      <c r="AR44" s="38" t="s">
        <v>27</v>
      </c>
      <c r="AS44" s="38" t="s">
        <v>702</v>
      </c>
      <c r="AT44" s="38" t="s">
        <v>27</v>
      </c>
      <c r="AU44" s="38" t="s">
        <v>27</v>
      </c>
      <c r="AV44" s="38" t="s">
        <v>718</v>
      </c>
      <c r="AW44" s="50"/>
      <c r="AX44" s="50" t="s">
        <v>748</v>
      </c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</row>
    <row r="45" spans="1:87" ht="14.25" customHeight="1" x14ac:dyDescent="0.25">
      <c r="A45" s="37">
        <v>293</v>
      </c>
      <c r="B45" s="38" t="s">
        <v>78</v>
      </c>
      <c r="C45" s="38" t="s">
        <v>28</v>
      </c>
      <c r="D45" s="38" t="s">
        <v>33</v>
      </c>
      <c r="E45" s="38"/>
      <c r="F45" s="38" t="s">
        <v>500</v>
      </c>
      <c r="G45" s="37">
        <v>28</v>
      </c>
      <c r="H45" s="37">
        <v>200</v>
      </c>
      <c r="I45" s="38" t="s">
        <v>135</v>
      </c>
      <c r="J45" s="37">
        <v>7717685176</v>
      </c>
      <c r="K45" s="37">
        <v>2.2000000000000002</v>
      </c>
      <c r="L45" s="37">
        <v>0.44</v>
      </c>
      <c r="M45" s="37">
        <v>2</v>
      </c>
      <c r="N45" s="35"/>
      <c r="O45" s="40">
        <v>3</v>
      </c>
      <c r="P45" s="37">
        <v>5</v>
      </c>
      <c r="Q45" s="37">
        <v>2</v>
      </c>
      <c r="R45" s="37">
        <v>1</v>
      </c>
      <c r="S45" s="37">
        <v>2</v>
      </c>
      <c r="T45" s="37">
        <v>1</v>
      </c>
      <c r="U45" s="39"/>
      <c r="V45" s="37">
        <v>2</v>
      </c>
      <c r="W45" s="38" t="s">
        <v>682</v>
      </c>
      <c r="X45" s="37">
        <v>1</v>
      </c>
      <c r="Y45" s="37">
        <v>4</v>
      </c>
      <c r="Z45" s="38">
        <v>23</v>
      </c>
      <c r="AA45" s="38">
        <v>3</v>
      </c>
      <c r="AB45" s="38" t="s">
        <v>99</v>
      </c>
      <c r="AC45" s="41">
        <v>3</v>
      </c>
      <c r="AD45" s="37">
        <v>7</v>
      </c>
      <c r="AE45" s="37">
        <v>2</v>
      </c>
      <c r="AF45" s="37">
        <v>1</v>
      </c>
      <c r="AG45" s="37">
        <v>14</v>
      </c>
      <c r="AH45" s="38" t="s">
        <v>516</v>
      </c>
      <c r="AI45" s="37">
        <v>22</v>
      </c>
      <c r="AJ45" s="39"/>
      <c r="AK45" s="38" t="s">
        <v>517</v>
      </c>
      <c r="AL45" s="38">
        <v>1</v>
      </c>
      <c r="AM45" s="38" t="s">
        <v>27</v>
      </c>
      <c r="AN45" s="38" t="s">
        <v>680</v>
      </c>
      <c r="AO45" s="37">
        <v>24</v>
      </c>
      <c r="AP45" s="38" t="s">
        <v>677</v>
      </c>
      <c r="AQ45" s="38" t="s">
        <v>691</v>
      </c>
      <c r="AR45" s="38" t="s">
        <v>27</v>
      </c>
      <c r="AS45" s="38" t="s">
        <v>27</v>
      </c>
      <c r="AT45" s="38" t="s">
        <v>27</v>
      </c>
      <c r="AU45" s="38" t="s">
        <v>27</v>
      </c>
      <c r="AV45" s="38" t="s">
        <v>27</v>
      </c>
      <c r="AW45" s="50"/>
      <c r="AX45" s="50" t="s">
        <v>747</v>
      </c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</row>
    <row r="46" spans="1:87" ht="14.25" customHeight="1" x14ac:dyDescent="0.25">
      <c r="A46" s="37">
        <v>314</v>
      </c>
      <c r="B46" s="38" t="s">
        <v>78</v>
      </c>
      <c r="C46" s="38" t="s">
        <v>28</v>
      </c>
      <c r="D46" s="38" t="s">
        <v>33</v>
      </c>
      <c r="E46" s="38"/>
      <c r="F46" s="38" t="s">
        <v>500</v>
      </c>
      <c r="G46" s="37">
        <v>28</v>
      </c>
      <c r="H46" s="37">
        <v>200</v>
      </c>
      <c r="I46" s="38" t="s">
        <v>140</v>
      </c>
      <c r="J46" s="37">
        <v>79247246103</v>
      </c>
      <c r="K46" s="37">
        <v>2.2000000000000002</v>
      </c>
      <c r="L46" s="37">
        <v>0.44</v>
      </c>
      <c r="M46" s="40">
        <v>4</v>
      </c>
      <c r="N46" s="35"/>
      <c r="O46" s="35"/>
      <c r="P46" s="40">
        <v>8</v>
      </c>
      <c r="Q46" s="40">
        <v>4</v>
      </c>
      <c r="R46" s="40">
        <v>1</v>
      </c>
      <c r="S46" s="40">
        <v>4</v>
      </c>
      <c r="T46" s="40">
        <v>1</v>
      </c>
      <c r="U46" s="40">
        <v>1</v>
      </c>
      <c r="V46" s="40">
        <v>0.5</v>
      </c>
      <c r="W46" s="38" t="s">
        <v>27</v>
      </c>
      <c r="X46" s="40">
        <v>0.5</v>
      </c>
      <c r="Y46" s="40">
        <v>2</v>
      </c>
      <c r="Z46" s="38">
        <v>26</v>
      </c>
      <c r="AA46" s="38">
        <v>2</v>
      </c>
      <c r="AB46" s="38" t="s">
        <v>99</v>
      </c>
      <c r="AC46" s="38">
        <v>0</v>
      </c>
      <c r="AD46" s="37">
        <v>5</v>
      </c>
      <c r="AE46" s="37">
        <v>2</v>
      </c>
      <c r="AF46" s="37">
        <v>1</v>
      </c>
      <c r="AG46" s="37">
        <v>10</v>
      </c>
      <c r="AH46" s="38" t="s">
        <v>503</v>
      </c>
      <c r="AI46" s="37">
        <v>25</v>
      </c>
      <c r="AJ46" s="35"/>
      <c r="AK46" s="38" t="s">
        <v>518</v>
      </c>
      <c r="AL46" s="38">
        <v>1</v>
      </c>
      <c r="AM46" s="38" t="s">
        <v>27</v>
      </c>
      <c r="AN46" s="38" t="s">
        <v>673</v>
      </c>
      <c r="AO46" s="37">
        <v>18</v>
      </c>
      <c r="AP46" s="38" t="s">
        <v>674</v>
      </c>
      <c r="AQ46" s="38" t="s">
        <v>705</v>
      </c>
      <c r="AR46" s="38" t="s">
        <v>27</v>
      </c>
      <c r="AS46" s="38" t="s">
        <v>686</v>
      </c>
      <c r="AT46" s="38" t="s">
        <v>27</v>
      </c>
      <c r="AU46" s="38" t="s">
        <v>27</v>
      </c>
      <c r="AV46" s="38" t="s">
        <v>27</v>
      </c>
      <c r="AW46" s="50"/>
      <c r="AX46" s="50" t="s">
        <v>747</v>
      </c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</row>
    <row r="47" spans="1:87" ht="14.25" customHeight="1" x14ac:dyDescent="0.25">
      <c r="A47" s="37">
        <v>432</v>
      </c>
      <c r="B47" s="38" t="s">
        <v>78</v>
      </c>
      <c r="C47" s="38" t="s">
        <v>26</v>
      </c>
      <c r="D47" s="38" t="s">
        <v>33</v>
      </c>
      <c r="E47" s="38"/>
      <c r="F47" s="38" t="s">
        <v>500</v>
      </c>
      <c r="G47" s="37">
        <v>28</v>
      </c>
      <c r="H47" s="37">
        <v>200</v>
      </c>
      <c r="I47" s="38" t="s">
        <v>88</v>
      </c>
      <c r="J47" s="37">
        <v>217831744</v>
      </c>
      <c r="K47" s="37">
        <v>2.125</v>
      </c>
      <c r="L47" s="37">
        <v>0.42499999999999999</v>
      </c>
      <c r="M47" s="37">
        <v>5</v>
      </c>
      <c r="N47" s="35"/>
      <c r="O47" s="39"/>
      <c r="P47" s="37">
        <v>11</v>
      </c>
      <c r="Q47" s="37">
        <v>6</v>
      </c>
      <c r="R47" s="37">
        <v>4</v>
      </c>
      <c r="S47" s="37">
        <v>6</v>
      </c>
      <c r="T47" s="40">
        <v>1</v>
      </c>
      <c r="U47" s="40">
        <v>4</v>
      </c>
      <c r="V47" s="37">
        <v>3</v>
      </c>
      <c r="W47" s="38" t="s">
        <v>27</v>
      </c>
      <c r="X47" s="37">
        <v>2</v>
      </c>
      <c r="Y47" s="37">
        <v>9</v>
      </c>
      <c r="Z47" s="38">
        <v>51</v>
      </c>
      <c r="AA47" s="38">
        <v>9</v>
      </c>
      <c r="AB47" s="38" t="s">
        <v>765</v>
      </c>
      <c r="AC47" s="38">
        <v>0</v>
      </c>
      <c r="AD47" s="37">
        <v>8</v>
      </c>
      <c r="AE47" s="37">
        <v>3</v>
      </c>
      <c r="AF47" s="37">
        <v>0</v>
      </c>
      <c r="AG47" s="37">
        <v>14</v>
      </c>
      <c r="AH47" s="38" t="s">
        <v>503</v>
      </c>
      <c r="AI47" s="37">
        <v>25</v>
      </c>
      <c r="AJ47" s="39"/>
      <c r="AK47" s="38" t="s">
        <v>526</v>
      </c>
      <c r="AL47" s="38">
        <v>1</v>
      </c>
      <c r="AM47" s="38" t="s">
        <v>27</v>
      </c>
      <c r="AN47" s="38" t="s">
        <v>673</v>
      </c>
      <c r="AO47" s="37">
        <v>24</v>
      </c>
      <c r="AP47" s="38" t="s">
        <v>677</v>
      </c>
      <c r="AQ47" s="38" t="s">
        <v>679</v>
      </c>
      <c r="AR47" s="38" t="s">
        <v>27</v>
      </c>
      <c r="AS47" s="38" t="s">
        <v>27</v>
      </c>
      <c r="AT47" s="38" t="s">
        <v>27</v>
      </c>
      <c r="AU47" s="38" t="s">
        <v>27</v>
      </c>
      <c r="AV47" s="38" t="s">
        <v>27</v>
      </c>
      <c r="AW47" s="50"/>
      <c r="AX47" s="50" t="s">
        <v>747</v>
      </c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</row>
    <row r="48" spans="1:87" ht="14.25" customHeight="1" x14ac:dyDescent="0.25">
      <c r="A48" s="37">
        <v>464</v>
      </c>
      <c r="B48" s="38" t="s">
        <v>78</v>
      </c>
      <c r="C48" s="38" t="s">
        <v>28</v>
      </c>
      <c r="D48" s="38" t="s">
        <v>33</v>
      </c>
      <c r="E48" s="38"/>
      <c r="F48" s="38" t="s">
        <v>500</v>
      </c>
      <c r="G48" s="37">
        <v>28</v>
      </c>
      <c r="H48" s="37">
        <v>200</v>
      </c>
      <c r="I48" s="38" t="s">
        <v>152</v>
      </c>
      <c r="J48" s="37">
        <v>792288984</v>
      </c>
      <c r="K48" s="37">
        <v>2.2000000000000002</v>
      </c>
      <c r="L48" s="37">
        <v>0.44</v>
      </c>
      <c r="M48" s="40">
        <v>26</v>
      </c>
      <c r="N48" s="35"/>
      <c r="O48" s="35"/>
      <c r="P48" s="40">
        <v>65</v>
      </c>
      <c r="Q48" s="40">
        <v>38</v>
      </c>
      <c r="R48" s="40">
        <v>4</v>
      </c>
      <c r="S48" s="40">
        <v>38</v>
      </c>
      <c r="T48" s="40">
        <v>1</v>
      </c>
      <c r="U48" s="40">
        <v>6</v>
      </c>
      <c r="V48" s="40">
        <v>10.5</v>
      </c>
      <c r="W48" s="38" t="s">
        <v>27</v>
      </c>
      <c r="X48" s="40">
        <v>2.5</v>
      </c>
      <c r="Y48" s="40">
        <v>19</v>
      </c>
      <c r="Z48" s="38">
        <v>210</v>
      </c>
      <c r="AA48" s="38">
        <v>19</v>
      </c>
      <c r="AB48" s="38" t="s">
        <v>99</v>
      </c>
      <c r="AC48" s="38">
        <v>0</v>
      </c>
      <c r="AD48" s="37">
        <v>29</v>
      </c>
      <c r="AE48" s="37">
        <v>11</v>
      </c>
      <c r="AF48" s="37">
        <v>2</v>
      </c>
      <c r="AG48" s="37">
        <v>49</v>
      </c>
      <c r="AH48" s="38" t="s">
        <v>503</v>
      </c>
      <c r="AI48" s="37">
        <v>25</v>
      </c>
      <c r="AJ48" s="40">
        <v>1</v>
      </c>
      <c r="AK48" s="38" t="s">
        <v>528</v>
      </c>
      <c r="AL48" s="38">
        <v>1</v>
      </c>
      <c r="AM48" s="38" t="s">
        <v>27</v>
      </c>
      <c r="AN48" s="38" t="s">
        <v>673</v>
      </c>
      <c r="AO48" s="37">
        <v>23</v>
      </c>
      <c r="AP48" s="38" t="s">
        <v>677</v>
      </c>
      <c r="AQ48" s="38" t="s">
        <v>714</v>
      </c>
      <c r="AR48" s="38" t="s">
        <v>695</v>
      </c>
      <c r="AS48" s="38" t="s">
        <v>27</v>
      </c>
      <c r="AT48" s="38" t="s">
        <v>27</v>
      </c>
      <c r="AU48" s="38" t="s">
        <v>27</v>
      </c>
      <c r="AV48" s="38" t="s">
        <v>27</v>
      </c>
      <c r="AW48" s="50"/>
      <c r="AX48" s="50" t="s">
        <v>747</v>
      </c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</row>
    <row r="49" spans="1:87" ht="14.25" customHeight="1" x14ac:dyDescent="0.25">
      <c r="A49" s="37">
        <v>574</v>
      </c>
      <c r="B49" s="38" t="s">
        <v>78</v>
      </c>
      <c r="C49" s="38" t="s">
        <v>28</v>
      </c>
      <c r="D49" s="38" t="s">
        <v>33</v>
      </c>
      <c r="E49" s="38"/>
      <c r="F49" s="38" t="s">
        <v>500</v>
      </c>
      <c r="G49" s="37">
        <v>28</v>
      </c>
      <c r="H49" s="37">
        <v>200</v>
      </c>
      <c r="I49" s="38" t="s">
        <v>173</v>
      </c>
      <c r="J49" s="37">
        <v>79215167188</v>
      </c>
      <c r="K49" s="37">
        <v>2.2000000000000002</v>
      </c>
      <c r="L49" s="37">
        <v>0.44</v>
      </c>
      <c r="M49" s="39"/>
      <c r="N49" s="35"/>
      <c r="O49" s="39"/>
      <c r="P49" s="39"/>
      <c r="Q49" s="39"/>
      <c r="R49" s="35">
        <v>1</v>
      </c>
      <c r="S49" s="39"/>
      <c r="T49" s="39"/>
      <c r="U49" s="39"/>
      <c r="V49" s="39"/>
      <c r="W49" s="38" t="s">
        <v>27</v>
      </c>
      <c r="X49" s="39"/>
      <c r="Y49" s="39"/>
      <c r="Z49" s="38">
        <v>1</v>
      </c>
      <c r="AA49" s="38">
        <v>0</v>
      </c>
      <c r="AB49" s="38" t="s">
        <v>99</v>
      </c>
      <c r="AC49" s="38">
        <v>0</v>
      </c>
      <c r="AD49" s="37">
        <v>0</v>
      </c>
      <c r="AE49" s="37">
        <v>0</v>
      </c>
      <c r="AF49" s="37">
        <v>0</v>
      </c>
      <c r="AG49" s="37">
        <v>0</v>
      </c>
      <c r="AH49" s="38" t="s">
        <v>503</v>
      </c>
      <c r="AI49" s="37">
        <v>25</v>
      </c>
      <c r="AJ49" s="39"/>
      <c r="AK49" s="38" t="s">
        <v>534</v>
      </c>
      <c r="AL49" s="38">
        <v>1</v>
      </c>
      <c r="AM49" s="38" t="s">
        <v>27</v>
      </c>
      <c r="AN49" s="38" t="s">
        <v>673</v>
      </c>
      <c r="AO49" s="37">
        <v>18</v>
      </c>
      <c r="AP49" s="38" t="s">
        <v>677</v>
      </c>
      <c r="AQ49" s="38" t="s">
        <v>728</v>
      </c>
      <c r="AR49" s="38" t="s">
        <v>27</v>
      </c>
      <c r="AS49" s="38" t="s">
        <v>686</v>
      </c>
      <c r="AT49" s="38" t="s">
        <v>27</v>
      </c>
      <c r="AU49" s="38" t="s">
        <v>27</v>
      </c>
      <c r="AV49" s="38" t="s">
        <v>27</v>
      </c>
      <c r="AW49" s="50"/>
      <c r="AX49" s="50" t="s">
        <v>747</v>
      </c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</row>
    <row r="50" spans="1:87" ht="14.25" customHeight="1" x14ac:dyDescent="0.25">
      <c r="A50" s="37">
        <v>38</v>
      </c>
      <c r="B50" s="38" t="s">
        <v>78</v>
      </c>
      <c r="C50" s="38" t="s">
        <v>28</v>
      </c>
      <c r="D50" s="38" t="s">
        <v>34</v>
      </c>
      <c r="E50" s="38"/>
      <c r="F50" s="38" t="s">
        <v>35</v>
      </c>
      <c r="G50" s="37">
        <v>1</v>
      </c>
      <c r="H50" s="37">
        <v>19</v>
      </c>
      <c r="I50" s="38" t="s">
        <v>101</v>
      </c>
      <c r="J50" s="37">
        <v>17888851</v>
      </c>
      <c r="K50" s="37">
        <v>52.625</v>
      </c>
      <c r="L50" s="37">
        <v>0.48349056603773599</v>
      </c>
      <c r="M50" s="35"/>
      <c r="N50" s="35"/>
      <c r="O50" s="35"/>
      <c r="P50" s="35"/>
      <c r="Q50" s="35"/>
      <c r="R50" s="35">
        <v>1</v>
      </c>
      <c r="S50" s="35"/>
      <c r="T50" s="35"/>
      <c r="U50" s="35"/>
      <c r="V50" s="35"/>
      <c r="W50" s="38" t="s">
        <v>27</v>
      </c>
      <c r="X50" s="35"/>
      <c r="Y50" s="35"/>
      <c r="Z50" s="38">
        <v>1</v>
      </c>
      <c r="AA50" s="38">
        <v>0</v>
      </c>
      <c r="AB50" s="38" t="s">
        <v>99</v>
      </c>
      <c r="AC50" s="38">
        <v>0</v>
      </c>
      <c r="AD50" s="37">
        <v>0</v>
      </c>
      <c r="AE50" s="37">
        <v>0</v>
      </c>
      <c r="AF50" s="37">
        <v>0</v>
      </c>
      <c r="AG50" s="37">
        <v>0</v>
      </c>
      <c r="AH50" s="38" t="s">
        <v>90</v>
      </c>
      <c r="AI50" s="37">
        <v>4</v>
      </c>
      <c r="AJ50" s="35"/>
      <c r="AK50" s="38" t="s">
        <v>179</v>
      </c>
      <c r="AL50" s="38">
        <v>1</v>
      </c>
      <c r="AM50" s="38" t="s">
        <v>27</v>
      </c>
      <c r="AN50" s="38" t="s">
        <v>680</v>
      </c>
      <c r="AO50" s="37">
        <v>30</v>
      </c>
      <c r="AP50" s="38" t="s">
        <v>674</v>
      </c>
      <c r="AQ50" s="38" t="s">
        <v>687</v>
      </c>
      <c r="AR50" s="38" t="s">
        <v>27</v>
      </c>
      <c r="AS50" s="38" t="s">
        <v>688</v>
      </c>
      <c r="AT50" s="38" t="s">
        <v>27</v>
      </c>
      <c r="AU50" s="38" t="s">
        <v>27</v>
      </c>
      <c r="AV50" s="38" t="s">
        <v>696</v>
      </c>
      <c r="AW50" s="50"/>
      <c r="AX50" s="50" t="s">
        <v>748</v>
      </c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</row>
    <row r="51" spans="1:87" ht="14.25" customHeight="1" x14ac:dyDescent="0.25">
      <c r="A51" s="37">
        <v>54</v>
      </c>
      <c r="B51" s="38" t="s">
        <v>78</v>
      </c>
      <c r="C51" s="38" t="s">
        <v>28</v>
      </c>
      <c r="D51" s="38" t="s">
        <v>34</v>
      </c>
      <c r="E51" s="38"/>
      <c r="F51" s="38" t="s">
        <v>35</v>
      </c>
      <c r="G51" s="37">
        <v>1</v>
      </c>
      <c r="H51" s="37">
        <v>19</v>
      </c>
      <c r="I51" s="38" t="s">
        <v>104</v>
      </c>
      <c r="J51" s="37">
        <v>134766397</v>
      </c>
      <c r="K51" s="37">
        <v>52.625</v>
      </c>
      <c r="L51" s="37">
        <v>0.48349056603773599</v>
      </c>
      <c r="M51" s="37">
        <v>5</v>
      </c>
      <c r="N51" s="35"/>
      <c r="O51" s="47"/>
      <c r="P51" s="37">
        <v>9</v>
      </c>
      <c r="Q51" s="37">
        <v>4</v>
      </c>
      <c r="R51" s="37">
        <v>1</v>
      </c>
      <c r="S51" s="37">
        <v>4</v>
      </c>
      <c r="T51" s="37">
        <v>1</v>
      </c>
      <c r="U51" s="37">
        <v>2</v>
      </c>
      <c r="V51" s="47"/>
      <c r="W51" s="38" t="s">
        <v>27</v>
      </c>
      <c r="X51" s="47"/>
      <c r="Y51" s="37">
        <v>2</v>
      </c>
      <c r="Z51" s="38">
        <v>28</v>
      </c>
      <c r="AA51" s="38">
        <v>2</v>
      </c>
      <c r="AB51" s="38" t="s">
        <v>99</v>
      </c>
      <c r="AC51" s="38">
        <v>0</v>
      </c>
      <c r="AD51" s="37">
        <v>2</v>
      </c>
      <c r="AE51" s="37">
        <v>0</v>
      </c>
      <c r="AF51" s="37">
        <v>0</v>
      </c>
      <c r="AG51" s="37">
        <v>3</v>
      </c>
      <c r="AH51" s="38" t="s">
        <v>90</v>
      </c>
      <c r="AI51" s="37">
        <v>4</v>
      </c>
      <c r="AJ51" s="39"/>
      <c r="AK51" s="38" t="s">
        <v>180</v>
      </c>
      <c r="AL51" s="38">
        <v>1</v>
      </c>
      <c r="AM51" s="38" t="s">
        <v>27</v>
      </c>
      <c r="AN51" s="38" t="s">
        <v>673</v>
      </c>
      <c r="AO51" s="37">
        <v>20</v>
      </c>
      <c r="AP51" s="38" t="s">
        <v>674</v>
      </c>
      <c r="AQ51" s="38" t="s">
        <v>689</v>
      </c>
      <c r="AR51" s="38" t="s">
        <v>27</v>
      </c>
      <c r="AS51" s="38" t="s">
        <v>27</v>
      </c>
      <c r="AT51" s="38" t="s">
        <v>27</v>
      </c>
      <c r="AU51" s="38" t="s">
        <v>27</v>
      </c>
      <c r="AV51" s="38" t="s">
        <v>27</v>
      </c>
      <c r="AW51" s="50"/>
      <c r="AX51" s="50" t="s">
        <v>747</v>
      </c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</row>
    <row r="52" spans="1:87" ht="14.25" customHeight="1" x14ac:dyDescent="0.25">
      <c r="A52" s="37">
        <v>73</v>
      </c>
      <c r="B52" s="38" t="s">
        <v>78</v>
      </c>
      <c r="C52" s="38" t="s">
        <v>26</v>
      </c>
      <c r="D52" s="38" t="s">
        <v>34</v>
      </c>
      <c r="E52" s="38"/>
      <c r="F52" s="38" t="s">
        <v>35</v>
      </c>
      <c r="G52" s="37">
        <v>1</v>
      </c>
      <c r="H52" s="37">
        <v>19</v>
      </c>
      <c r="I52" s="38" t="s">
        <v>106</v>
      </c>
      <c r="J52" s="37">
        <v>90153375</v>
      </c>
      <c r="K52" s="37">
        <v>74.357142857142904</v>
      </c>
      <c r="L52" s="37">
        <v>0.68844984802431597</v>
      </c>
      <c r="M52" s="37">
        <v>5</v>
      </c>
      <c r="N52" s="35"/>
      <c r="O52" s="47"/>
      <c r="P52" s="37">
        <v>15</v>
      </c>
      <c r="Q52" s="37">
        <v>8</v>
      </c>
      <c r="R52" s="37">
        <v>1</v>
      </c>
      <c r="S52" s="37">
        <v>8</v>
      </c>
      <c r="T52" s="37">
        <v>1</v>
      </c>
      <c r="U52" s="39"/>
      <c r="V52" s="37">
        <v>6</v>
      </c>
      <c r="W52" s="38" t="s">
        <v>27</v>
      </c>
      <c r="X52" s="37">
        <v>1</v>
      </c>
      <c r="Y52" s="37">
        <v>7</v>
      </c>
      <c r="Z52" s="38">
        <v>52</v>
      </c>
      <c r="AA52" s="38">
        <v>7</v>
      </c>
      <c r="AB52" s="38" t="s">
        <v>765</v>
      </c>
      <c r="AC52" s="38">
        <v>0</v>
      </c>
      <c r="AD52" s="37">
        <v>5</v>
      </c>
      <c r="AE52" s="37">
        <v>8</v>
      </c>
      <c r="AF52" s="37">
        <v>0</v>
      </c>
      <c r="AG52" s="37">
        <v>19</v>
      </c>
      <c r="AH52" s="38" t="s">
        <v>182</v>
      </c>
      <c r="AI52" s="37">
        <v>3</v>
      </c>
      <c r="AJ52" s="37">
        <v>1</v>
      </c>
      <c r="AK52" s="38" t="s">
        <v>183</v>
      </c>
      <c r="AL52" s="38">
        <v>1</v>
      </c>
      <c r="AM52" s="38" t="s">
        <v>27</v>
      </c>
      <c r="AN52" s="38" t="s">
        <v>673</v>
      </c>
      <c r="AO52" s="37">
        <v>18</v>
      </c>
      <c r="AP52" s="38" t="s">
        <v>677</v>
      </c>
      <c r="AQ52" s="38" t="s">
        <v>690</v>
      </c>
      <c r="AR52" s="38" t="s">
        <v>27</v>
      </c>
      <c r="AS52" s="38" t="s">
        <v>27</v>
      </c>
      <c r="AT52" s="38" t="s">
        <v>27</v>
      </c>
      <c r="AU52" s="38" t="s">
        <v>27</v>
      </c>
      <c r="AV52" s="38" t="s">
        <v>27</v>
      </c>
      <c r="AW52" s="50"/>
      <c r="AX52" s="50" t="s">
        <v>747</v>
      </c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</row>
    <row r="53" spans="1:87" ht="14.25" customHeight="1" x14ac:dyDescent="0.25">
      <c r="A53" s="37">
        <v>77</v>
      </c>
      <c r="B53" s="38" t="s">
        <v>78</v>
      </c>
      <c r="C53" s="38" t="s">
        <v>26</v>
      </c>
      <c r="D53" s="38" t="s">
        <v>34</v>
      </c>
      <c r="E53" s="38"/>
      <c r="F53" s="38" t="s">
        <v>35</v>
      </c>
      <c r="G53" s="37">
        <v>1</v>
      </c>
      <c r="H53" s="37">
        <v>19</v>
      </c>
      <c r="I53" s="38" t="s">
        <v>106</v>
      </c>
      <c r="J53" s="37">
        <v>90153375</v>
      </c>
      <c r="K53" s="37">
        <v>74.357142857142904</v>
      </c>
      <c r="L53" s="37">
        <v>0.68844984802431597</v>
      </c>
      <c r="M53" s="37">
        <v>4</v>
      </c>
      <c r="N53" s="39"/>
      <c r="O53" s="37">
        <v>2</v>
      </c>
      <c r="P53" s="37">
        <v>6</v>
      </c>
      <c r="Q53" s="37">
        <v>2</v>
      </c>
      <c r="R53" s="37">
        <v>1</v>
      </c>
      <c r="S53" s="37">
        <v>2</v>
      </c>
      <c r="T53" s="37">
        <v>1</v>
      </c>
      <c r="U53" s="37">
        <v>2</v>
      </c>
      <c r="V53" s="39"/>
      <c r="W53" s="38" t="s">
        <v>27</v>
      </c>
      <c r="X53" s="39"/>
      <c r="Y53" s="37">
        <v>2</v>
      </c>
      <c r="Z53" s="38">
        <v>22</v>
      </c>
      <c r="AA53" s="38">
        <v>2</v>
      </c>
      <c r="AB53" s="38" t="s">
        <v>765</v>
      </c>
      <c r="AC53" s="38">
        <v>0</v>
      </c>
      <c r="AD53" s="37">
        <v>1</v>
      </c>
      <c r="AE53" s="37">
        <v>4</v>
      </c>
      <c r="AF53" s="37">
        <v>0</v>
      </c>
      <c r="AG53" s="37">
        <v>9</v>
      </c>
      <c r="AH53" s="38" t="s">
        <v>109</v>
      </c>
      <c r="AI53" s="37">
        <v>2</v>
      </c>
      <c r="AJ53" s="40">
        <v>1</v>
      </c>
      <c r="AK53" s="38" t="s">
        <v>184</v>
      </c>
      <c r="AL53" s="38">
        <v>1</v>
      </c>
      <c r="AM53" s="38" t="s">
        <v>27</v>
      </c>
      <c r="AN53" s="38" t="s">
        <v>673</v>
      </c>
      <c r="AO53" s="37">
        <v>18</v>
      </c>
      <c r="AP53" s="38" t="s">
        <v>677</v>
      </c>
      <c r="AQ53" s="38" t="s">
        <v>690</v>
      </c>
      <c r="AR53" s="38" t="s">
        <v>27</v>
      </c>
      <c r="AS53" s="38" t="s">
        <v>27</v>
      </c>
      <c r="AT53" s="38" t="s">
        <v>27</v>
      </c>
      <c r="AU53" s="38" t="s">
        <v>27</v>
      </c>
      <c r="AV53" s="38" t="s">
        <v>27</v>
      </c>
      <c r="AW53" s="50"/>
      <c r="AX53" s="50" t="s">
        <v>747</v>
      </c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</row>
    <row r="54" spans="1:87" ht="14.25" customHeight="1" x14ac:dyDescent="0.25">
      <c r="A54" s="37">
        <v>101</v>
      </c>
      <c r="B54" s="38" t="s">
        <v>78</v>
      </c>
      <c r="C54" s="38" t="s">
        <v>28</v>
      </c>
      <c r="D54" s="38" t="s">
        <v>34</v>
      </c>
      <c r="E54" s="38"/>
      <c r="F54" s="38" t="s">
        <v>35</v>
      </c>
      <c r="G54" s="37">
        <v>1</v>
      </c>
      <c r="H54" s="37">
        <v>19</v>
      </c>
      <c r="I54" s="38" t="s">
        <v>114</v>
      </c>
      <c r="J54" s="37">
        <v>17888853</v>
      </c>
      <c r="K54" s="37">
        <v>52.625</v>
      </c>
      <c r="L54" s="37">
        <v>0.48349056603773599</v>
      </c>
      <c r="M54" s="39"/>
      <c r="N54" s="35"/>
      <c r="O54" s="39"/>
      <c r="P54" s="39"/>
      <c r="Q54" s="39"/>
      <c r="R54" s="35">
        <v>1</v>
      </c>
      <c r="S54" s="39"/>
      <c r="T54" s="39"/>
      <c r="U54" s="39"/>
      <c r="V54" s="39"/>
      <c r="W54" s="38" t="s">
        <v>27</v>
      </c>
      <c r="X54" s="39"/>
      <c r="Y54" s="39"/>
      <c r="Z54" s="38">
        <v>1</v>
      </c>
      <c r="AA54" s="38">
        <v>0</v>
      </c>
      <c r="AB54" s="38" t="s">
        <v>99</v>
      </c>
      <c r="AC54" s="38">
        <v>0</v>
      </c>
      <c r="AD54" s="37">
        <v>0</v>
      </c>
      <c r="AE54" s="37">
        <v>0</v>
      </c>
      <c r="AF54" s="37">
        <v>0</v>
      </c>
      <c r="AG54" s="37">
        <v>0</v>
      </c>
      <c r="AH54" s="38" t="s">
        <v>90</v>
      </c>
      <c r="AI54" s="37">
        <v>4</v>
      </c>
      <c r="AJ54" s="35"/>
      <c r="AK54" s="38" t="s">
        <v>186</v>
      </c>
      <c r="AL54" s="38">
        <v>1</v>
      </c>
      <c r="AM54" s="38" t="s">
        <v>27</v>
      </c>
      <c r="AN54" s="38" t="s">
        <v>680</v>
      </c>
      <c r="AO54" s="37">
        <v>30</v>
      </c>
      <c r="AP54" s="38" t="s">
        <v>674</v>
      </c>
      <c r="AQ54" s="38" t="s">
        <v>687</v>
      </c>
      <c r="AR54" s="38" t="s">
        <v>27</v>
      </c>
      <c r="AS54" s="38" t="s">
        <v>688</v>
      </c>
      <c r="AT54" s="38" t="s">
        <v>27</v>
      </c>
      <c r="AU54" s="38" t="s">
        <v>27</v>
      </c>
      <c r="AV54" s="38" t="s">
        <v>27</v>
      </c>
      <c r="AW54" s="50"/>
      <c r="AX54" s="50" t="s">
        <v>748</v>
      </c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</row>
    <row r="55" spans="1:87" ht="14.25" customHeight="1" x14ac:dyDescent="0.25">
      <c r="A55" s="37">
        <v>183</v>
      </c>
      <c r="B55" s="38" t="s">
        <v>78</v>
      </c>
      <c r="C55" s="38" t="s">
        <v>26</v>
      </c>
      <c r="D55" s="38" t="s">
        <v>34</v>
      </c>
      <c r="E55" s="38"/>
      <c r="F55" s="38" t="s">
        <v>35</v>
      </c>
      <c r="G55" s="37">
        <v>1</v>
      </c>
      <c r="H55" s="37">
        <v>19</v>
      </c>
      <c r="I55" s="38" t="s">
        <v>124</v>
      </c>
      <c r="J55" s="37">
        <v>1391113645</v>
      </c>
      <c r="K55" s="37">
        <v>74.357142857142904</v>
      </c>
      <c r="L55" s="37">
        <v>0.68844984802431597</v>
      </c>
      <c r="M55" s="37">
        <v>7</v>
      </c>
      <c r="N55" s="40">
        <v>1</v>
      </c>
      <c r="O55" s="40">
        <v>1</v>
      </c>
      <c r="P55" s="37">
        <v>16</v>
      </c>
      <c r="Q55" s="37">
        <v>7</v>
      </c>
      <c r="R55" s="37">
        <v>1</v>
      </c>
      <c r="S55" s="37">
        <v>7</v>
      </c>
      <c r="T55" s="37">
        <v>1</v>
      </c>
      <c r="U55" s="37">
        <v>1</v>
      </c>
      <c r="V55" s="37">
        <v>2</v>
      </c>
      <c r="W55" s="38" t="s">
        <v>27</v>
      </c>
      <c r="X55" s="37">
        <v>1</v>
      </c>
      <c r="Y55" s="37">
        <v>4</v>
      </c>
      <c r="Z55" s="38">
        <v>49</v>
      </c>
      <c r="AA55" s="38">
        <v>4</v>
      </c>
      <c r="AB55" s="38" t="s">
        <v>765</v>
      </c>
      <c r="AC55" s="38">
        <v>0</v>
      </c>
      <c r="AD55" s="37">
        <v>3</v>
      </c>
      <c r="AE55" s="37">
        <v>4</v>
      </c>
      <c r="AF55" s="37">
        <v>1</v>
      </c>
      <c r="AG55" s="37">
        <v>14</v>
      </c>
      <c r="AH55" s="38" t="s">
        <v>90</v>
      </c>
      <c r="AI55" s="37">
        <v>4</v>
      </c>
      <c r="AJ55" s="37">
        <v>1</v>
      </c>
      <c r="AK55" s="38" t="s">
        <v>190</v>
      </c>
      <c r="AL55" s="38">
        <v>1</v>
      </c>
      <c r="AM55" s="38" t="s">
        <v>27</v>
      </c>
      <c r="AN55" s="38" t="s">
        <v>680</v>
      </c>
      <c r="AO55" s="37">
        <v>24</v>
      </c>
      <c r="AP55" s="38" t="s">
        <v>677</v>
      </c>
      <c r="AQ55" s="38" t="s">
        <v>691</v>
      </c>
      <c r="AR55" s="38" t="s">
        <v>695</v>
      </c>
      <c r="AS55" s="38" t="s">
        <v>27</v>
      </c>
      <c r="AT55" s="38" t="s">
        <v>692</v>
      </c>
      <c r="AU55" s="38" t="s">
        <v>695</v>
      </c>
      <c r="AV55" s="38" t="s">
        <v>710</v>
      </c>
      <c r="AW55" s="50"/>
      <c r="AX55" s="50" t="s">
        <v>746</v>
      </c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</row>
    <row r="56" spans="1:87" ht="14.25" customHeight="1" x14ac:dyDescent="0.25">
      <c r="A56" s="37">
        <v>199</v>
      </c>
      <c r="B56" s="38" t="s">
        <v>78</v>
      </c>
      <c r="C56" s="38" t="s">
        <v>26</v>
      </c>
      <c r="D56" s="38" t="s">
        <v>34</v>
      </c>
      <c r="E56" s="38"/>
      <c r="F56" s="38" t="s">
        <v>35</v>
      </c>
      <c r="G56" s="37">
        <v>1</v>
      </c>
      <c r="H56" s="37">
        <v>19</v>
      </c>
      <c r="I56" s="38" t="s">
        <v>126</v>
      </c>
      <c r="J56" s="37">
        <v>8916155192</v>
      </c>
      <c r="K56" s="37">
        <v>74.357142857142904</v>
      </c>
      <c r="L56" s="37">
        <v>0.68844984802431597</v>
      </c>
      <c r="M56" s="37">
        <v>5</v>
      </c>
      <c r="N56" s="35"/>
      <c r="O56" s="35"/>
      <c r="P56" s="37">
        <v>12</v>
      </c>
      <c r="Q56" s="40">
        <v>7</v>
      </c>
      <c r="R56" s="37">
        <v>1</v>
      </c>
      <c r="S56" s="40">
        <v>7</v>
      </c>
      <c r="T56" s="37">
        <v>1</v>
      </c>
      <c r="U56" s="40">
        <v>3</v>
      </c>
      <c r="V56" s="40">
        <v>2</v>
      </c>
      <c r="W56" s="38" t="s">
        <v>27</v>
      </c>
      <c r="X56" s="40">
        <v>1</v>
      </c>
      <c r="Y56" s="40">
        <v>6</v>
      </c>
      <c r="Z56" s="38">
        <v>45</v>
      </c>
      <c r="AA56" s="38">
        <v>6</v>
      </c>
      <c r="AB56" s="38" t="s">
        <v>765</v>
      </c>
      <c r="AC56" s="38">
        <v>0</v>
      </c>
      <c r="AD56" s="37">
        <v>2</v>
      </c>
      <c r="AE56" s="37">
        <v>1</v>
      </c>
      <c r="AF56" s="37">
        <v>0</v>
      </c>
      <c r="AG56" s="37">
        <v>7</v>
      </c>
      <c r="AH56" s="38" t="s">
        <v>112</v>
      </c>
      <c r="AI56" s="37">
        <v>1</v>
      </c>
      <c r="AJ56" s="40">
        <v>1</v>
      </c>
      <c r="AK56" s="38" t="s">
        <v>191</v>
      </c>
      <c r="AL56" s="38">
        <v>1</v>
      </c>
      <c r="AM56" s="38" t="s">
        <v>27</v>
      </c>
      <c r="AN56" s="38" t="s">
        <v>680</v>
      </c>
      <c r="AO56" s="37">
        <v>30</v>
      </c>
      <c r="AP56" s="38" t="s">
        <v>677</v>
      </c>
      <c r="AQ56" s="38" t="s">
        <v>697</v>
      </c>
      <c r="AR56" s="38" t="s">
        <v>27</v>
      </c>
      <c r="AS56" s="38" t="s">
        <v>27</v>
      </c>
      <c r="AT56" s="38" t="s">
        <v>27</v>
      </c>
      <c r="AU56" s="38" t="s">
        <v>27</v>
      </c>
      <c r="AV56" s="38" t="s">
        <v>27</v>
      </c>
      <c r="AW56" s="50"/>
      <c r="AX56" s="50" t="s">
        <v>747</v>
      </c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</row>
    <row r="57" spans="1:87" ht="14.25" customHeight="1" x14ac:dyDescent="0.25">
      <c r="A57" s="37">
        <v>232</v>
      </c>
      <c r="B57" s="38" t="s">
        <v>78</v>
      </c>
      <c r="C57" s="38" t="s">
        <v>26</v>
      </c>
      <c r="D57" s="38" t="s">
        <v>34</v>
      </c>
      <c r="E57" s="38"/>
      <c r="F57" s="38" t="s">
        <v>35</v>
      </c>
      <c r="G57" s="37">
        <v>1</v>
      </c>
      <c r="H57" s="37">
        <v>19</v>
      </c>
      <c r="I57" s="38" t="s">
        <v>130</v>
      </c>
      <c r="J57" s="37">
        <v>3712062108</v>
      </c>
      <c r="K57" s="37">
        <v>74.357142857142904</v>
      </c>
      <c r="L57" s="37">
        <v>0.68844984802431597</v>
      </c>
      <c r="M57" s="37">
        <v>5</v>
      </c>
      <c r="N57" s="47"/>
      <c r="O57" s="39"/>
      <c r="P57" s="37">
        <v>11</v>
      </c>
      <c r="Q57" s="37">
        <v>6</v>
      </c>
      <c r="R57" s="37">
        <v>1</v>
      </c>
      <c r="S57" s="37">
        <v>6</v>
      </c>
      <c r="T57" s="37">
        <v>1</v>
      </c>
      <c r="U57" s="37">
        <v>2</v>
      </c>
      <c r="V57" s="37">
        <v>1</v>
      </c>
      <c r="W57" s="38" t="s">
        <v>27</v>
      </c>
      <c r="X57" s="37">
        <v>1</v>
      </c>
      <c r="Y57" s="37">
        <v>4</v>
      </c>
      <c r="Z57" s="38">
        <v>38</v>
      </c>
      <c r="AA57" s="38">
        <v>4</v>
      </c>
      <c r="AB57" s="38" t="s">
        <v>765</v>
      </c>
      <c r="AC57" s="38">
        <v>0</v>
      </c>
      <c r="AD57" s="37">
        <v>0</v>
      </c>
      <c r="AE57" s="37">
        <v>2</v>
      </c>
      <c r="AF57" s="37">
        <v>1</v>
      </c>
      <c r="AG57" s="37">
        <v>5</v>
      </c>
      <c r="AH57" s="38" t="s">
        <v>90</v>
      </c>
      <c r="AI57" s="37">
        <v>4</v>
      </c>
      <c r="AJ57" s="37">
        <v>1</v>
      </c>
      <c r="AK57" s="38" t="s">
        <v>193</v>
      </c>
      <c r="AL57" s="38">
        <v>1</v>
      </c>
      <c r="AM57" s="38" t="s">
        <v>27</v>
      </c>
      <c r="AN57" s="38" t="s">
        <v>680</v>
      </c>
      <c r="AO57" s="37">
        <v>28</v>
      </c>
      <c r="AP57" s="38" t="s">
        <v>677</v>
      </c>
      <c r="AQ57" s="38" t="s">
        <v>700</v>
      </c>
      <c r="AR57" s="38" t="s">
        <v>695</v>
      </c>
      <c r="AS57" s="38" t="s">
        <v>701</v>
      </c>
      <c r="AT57" s="38" t="s">
        <v>27</v>
      </c>
      <c r="AU57" s="38" t="s">
        <v>27</v>
      </c>
      <c r="AV57" s="38" t="s">
        <v>27</v>
      </c>
      <c r="AW57" s="50"/>
      <c r="AX57" s="50" t="s">
        <v>748</v>
      </c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</row>
    <row r="58" spans="1:87" ht="14.25" customHeight="1" x14ac:dyDescent="0.25">
      <c r="A58" s="37">
        <v>282</v>
      </c>
      <c r="B58" s="38" t="s">
        <v>78</v>
      </c>
      <c r="C58" s="38" t="s">
        <v>28</v>
      </c>
      <c r="D58" s="38" t="s">
        <v>34</v>
      </c>
      <c r="E58" s="38"/>
      <c r="F58" s="38" t="s">
        <v>35</v>
      </c>
      <c r="G58" s="37">
        <v>1</v>
      </c>
      <c r="H58" s="37">
        <v>19</v>
      </c>
      <c r="I58" s="38" t="s">
        <v>135</v>
      </c>
      <c r="J58" s="37">
        <v>7717685176</v>
      </c>
      <c r="K58" s="37">
        <v>52.625</v>
      </c>
      <c r="L58" s="37">
        <v>0.48349056603773599</v>
      </c>
      <c r="M58" s="37">
        <v>3</v>
      </c>
      <c r="N58" s="35"/>
      <c r="O58" s="40">
        <v>3</v>
      </c>
      <c r="P58" s="37">
        <v>4</v>
      </c>
      <c r="Q58" s="37">
        <v>1</v>
      </c>
      <c r="R58" s="37">
        <v>1</v>
      </c>
      <c r="S58" s="37">
        <v>1</v>
      </c>
      <c r="T58" s="40">
        <v>1</v>
      </c>
      <c r="U58" s="37">
        <v>1</v>
      </c>
      <c r="V58" s="37">
        <v>3</v>
      </c>
      <c r="W58" s="38" t="s">
        <v>27</v>
      </c>
      <c r="X58" s="37">
        <v>2</v>
      </c>
      <c r="Y58" s="37">
        <v>6</v>
      </c>
      <c r="Z58" s="38">
        <v>26</v>
      </c>
      <c r="AA58" s="38">
        <v>6</v>
      </c>
      <c r="AB58" s="38" t="s">
        <v>99</v>
      </c>
      <c r="AC58" s="38">
        <v>0</v>
      </c>
      <c r="AD58" s="37">
        <v>2</v>
      </c>
      <c r="AE58" s="37">
        <v>2</v>
      </c>
      <c r="AF58" s="37">
        <v>0</v>
      </c>
      <c r="AG58" s="37">
        <v>8</v>
      </c>
      <c r="AH58" s="38" t="s">
        <v>119</v>
      </c>
      <c r="AI58" s="37">
        <v>1</v>
      </c>
      <c r="AJ58" s="37">
        <v>1</v>
      </c>
      <c r="AK58" s="38" t="s">
        <v>195</v>
      </c>
      <c r="AL58" s="38">
        <v>1</v>
      </c>
      <c r="AM58" s="38" t="s">
        <v>27</v>
      </c>
      <c r="AN58" s="38" t="s">
        <v>680</v>
      </c>
      <c r="AO58" s="37">
        <v>24</v>
      </c>
      <c r="AP58" s="38" t="s">
        <v>677</v>
      </c>
      <c r="AQ58" s="38" t="s">
        <v>691</v>
      </c>
      <c r="AR58" s="38" t="s">
        <v>27</v>
      </c>
      <c r="AS58" s="38" t="s">
        <v>27</v>
      </c>
      <c r="AT58" s="38" t="s">
        <v>27</v>
      </c>
      <c r="AU58" s="38" t="s">
        <v>27</v>
      </c>
      <c r="AV58" s="38" t="s">
        <v>27</v>
      </c>
      <c r="AW58" s="50"/>
      <c r="AX58" s="50" t="s">
        <v>747</v>
      </c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</row>
    <row r="59" spans="1:87" ht="14.25" customHeight="1" x14ac:dyDescent="0.25">
      <c r="A59" s="37">
        <v>302</v>
      </c>
      <c r="B59" s="38" t="s">
        <v>78</v>
      </c>
      <c r="C59" s="38" t="s">
        <v>28</v>
      </c>
      <c r="D59" s="38" t="s">
        <v>34</v>
      </c>
      <c r="E59" s="38"/>
      <c r="F59" s="38" t="s">
        <v>35</v>
      </c>
      <c r="G59" s="37">
        <v>1</v>
      </c>
      <c r="H59" s="37">
        <v>19</v>
      </c>
      <c r="I59" s="38" t="s">
        <v>140</v>
      </c>
      <c r="J59" s="37">
        <v>79247246103</v>
      </c>
      <c r="K59" s="37">
        <v>52.625</v>
      </c>
      <c r="L59" s="37">
        <v>0.48349056603773599</v>
      </c>
      <c r="M59" s="37">
        <v>3</v>
      </c>
      <c r="N59" s="35"/>
      <c r="O59" s="35"/>
      <c r="P59" s="37">
        <v>7</v>
      </c>
      <c r="Q59" s="37">
        <v>3</v>
      </c>
      <c r="R59" s="37">
        <v>1</v>
      </c>
      <c r="S59" s="37">
        <v>3</v>
      </c>
      <c r="T59" s="37">
        <v>1</v>
      </c>
      <c r="U59" s="37">
        <v>2</v>
      </c>
      <c r="V59" s="37">
        <v>0.5</v>
      </c>
      <c r="W59" s="38" t="s">
        <v>27</v>
      </c>
      <c r="X59" s="37">
        <v>0.5</v>
      </c>
      <c r="Y59" s="37">
        <v>3</v>
      </c>
      <c r="Z59" s="38">
        <v>24</v>
      </c>
      <c r="AA59" s="38">
        <v>3</v>
      </c>
      <c r="AB59" s="38" t="s">
        <v>99</v>
      </c>
      <c r="AC59" s="38">
        <v>0</v>
      </c>
      <c r="AD59" s="37">
        <v>1</v>
      </c>
      <c r="AE59" s="37">
        <v>1</v>
      </c>
      <c r="AF59" s="37">
        <v>1</v>
      </c>
      <c r="AG59" s="37">
        <v>4</v>
      </c>
      <c r="AH59" s="38" t="s">
        <v>90</v>
      </c>
      <c r="AI59" s="37">
        <v>4</v>
      </c>
      <c r="AJ59" s="37">
        <v>1</v>
      </c>
      <c r="AK59" s="38" t="s">
        <v>197</v>
      </c>
      <c r="AL59" s="38">
        <v>1</v>
      </c>
      <c r="AM59" s="38" t="s">
        <v>27</v>
      </c>
      <c r="AN59" s="38" t="s">
        <v>673</v>
      </c>
      <c r="AO59" s="37">
        <v>18</v>
      </c>
      <c r="AP59" s="38" t="s">
        <v>674</v>
      </c>
      <c r="AQ59" s="38" t="s">
        <v>705</v>
      </c>
      <c r="AR59" s="38" t="s">
        <v>27</v>
      </c>
      <c r="AS59" s="38" t="s">
        <v>686</v>
      </c>
      <c r="AT59" s="38" t="s">
        <v>27</v>
      </c>
      <c r="AU59" s="38" t="s">
        <v>27</v>
      </c>
      <c r="AV59" s="38" t="s">
        <v>27</v>
      </c>
      <c r="AW59" s="50"/>
      <c r="AX59" s="50" t="s">
        <v>747</v>
      </c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</row>
    <row r="60" spans="1:87" ht="14.25" customHeight="1" x14ac:dyDescent="0.25">
      <c r="A60" s="37">
        <v>335</v>
      </c>
      <c r="B60" s="38" t="s">
        <v>78</v>
      </c>
      <c r="C60" s="38" t="s">
        <v>28</v>
      </c>
      <c r="D60" s="38" t="s">
        <v>34</v>
      </c>
      <c r="E60" s="38"/>
      <c r="F60" s="38" t="s">
        <v>35</v>
      </c>
      <c r="G60" s="37">
        <v>1</v>
      </c>
      <c r="H60" s="37">
        <v>19</v>
      </c>
      <c r="I60" s="38" t="s">
        <v>144</v>
      </c>
      <c r="J60" s="37">
        <v>46525319</v>
      </c>
      <c r="K60" s="37">
        <v>52.625</v>
      </c>
      <c r="L60" s="37">
        <v>0.48349056603773599</v>
      </c>
      <c r="M60" s="39"/>
      <c r="N60" s="35"/>
      <c r="O60" s="35"/>
      <c r="P60" s="39"/>
      <c r="Q60" s="39"/>
      <c r="R60" s="35">
        <v>1</v>
      </c>
      <c r="S60" s="39"/>
      <c r="T60" s="39"/>
      <c r="U60" s="35"/>
      <c r="V60" s="35"/>
      <c r="W60" s="38" t="s">
        <v>27</v>
      </c>
      <c r="X60" s="35"/>
      <c r="Y60" s="39"/>
      <c r="Z60" s="38">
        <v>1</v>
      </c>
      <c r="AA60" s="38">
        <v>0</v>
      </c>
      <c r="AB60" s="38" t="s">
        <v>99</v>
      </c>
      <c r="AC60" s="38">
        <v>0</v>
      </c>
      <c r="AD60" s="37">
        <v>0</v>
      </c>
      <c r="AE60" s="37">
        <v>0</v>
      </c>
      <c r="AF60" s="37">
        <v>0</v>
      </c>
      <c r="AG60" s="37">
        <v>0</v>
      </c>
      <c r="AH60" s="38" t="s">
        <v>90</v>
      </c>
      <c r="AI60" s="37">
        <v>4</v>
      </c>
      <c r="AJ60" s="35"/>
      <c r="AK60" s="38" t="s">
        <v>162</v>
      </c>
      <c r="AL60" s="38">
        <v>1</v>
      </c>
      <c r="AM60" s="38" t="s">
        <v>27</v>
      </c>
      <c r="AN60" s="38" t="s">
        <v>673</v>
      </c>
      <c r="AO60" s="37">
        <v>28</v>
      </c>
      <c r="AP60" s="38" t="s">
        <v>677</v>
      </c>
      <c r="AQ60" s="38" t="s">
        <v>706</v>
      </c>
      <c r="AR60" s="38" t="s">
        <v>27</v>
      </c>
      <c r="AS60" s="38" t="s">
        <v>27</v>
      </c>
      <c r="AT60" s="38" t="s">
        <v>27</v>
      </c>
      <c r="AU60" s="38" t="s">
        <v>27</v>
      </c>
      <c r="AV60" s="38" t="s">
        <v>27</v>
      </c>
      <c r="AW60" s="50"/>
      <c r="AX60" s="50" t="s">
        <v>747</v>
      </c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</row>
    <row r="61" spans="1:87" ht="14.25" customHeight="1" x14ac:dyDescent="0.25">
      <c r="A61" s="37">
        <v>340</v>
      </c>
      <c r="B61" s="38" t="s">
        <v>78</v>
      </c>
      <c r="C61" s="38" t="s">
        <v>28</v>
      </c>
      <c r="D61" s="38" t="s">
        <v>34</v>
      </c>
      <c r="E61" s="38"/>
      <c r="F61" s="38" t="s">
        <v>35</v>
      </c>
      <c r="G61" s="37">
        <v>1</v>
      </c>
      <c r="H61" s="37">
        <v>19</v>
      </c>
      <c r="I61" s="38" t="s">
        <v>146</v>
      </c>
      <c r="J61" s="37">
        <v>94222252116</v>
      </c>
      <c r="K61" s="37">
        <v>52.625</v>
      </c>
      <c r="L61" s="37">
        <v>0.48349056603773599</v>
      </c>
      <c r="M61" s="37">
        <v>7</v>
      </c>
      <c r="N61" s="35"/>
      <c r="O61" s="35"/>
      <c r="P61" s="37">
        <v>16</v>
      </c>
      <c r="Q61" s="37">
        <v>9</v>
      </c>
      <c r="R61" s="37">
        <v>1</v>
      </c>
      <c r="S61" s="37">
        <v>9</v>
      </c>
      <c r="T61" s="37">
        <v>1</v>
      </c>
      <c r="U61" s="37">
        <v>2</v>
      </c>
      <c r="V61" s="37">
        <v>0.5</v>
      </c>
      <c r="W61" s="38" t="s">
        <v>682</v>
      </c>
      <c r="X61" s="37">
        <v>0.5</v>
      </c>
      <c r="Y61" s="37">
        <v>4</v>
      </c>
      <c r="Z61" s="38">
        <v>50</v>
      </c>
      <c r="AA61" s="38">
        <v>3</v>
      </c>
      <c r="AB61" s="38" t="s">
        <v>99</v>
      </c>
      <c r="AC61" s="38">
        <v>0</v>
      </c>
      <c r="AD61" s="37">
        <v>1</v>
      </c>
      <c r="AE61" s="37">
        <v>2</v>
      </c>
      <c r="AF61" s="37">
        <v>1</v>
      </c>
      <c r="AG61" s="37">
        <v>5</v>
      </c>
      <c r="AH61" s="38" t="s">
        <v>90</v>
      </c>
      <c r="AI61" s="37">
        <v>4</v>
      </c>
      <c r="AJ61" s="37">
        <v>1</v>
      </c>
      <c r="AK61" s="38" t="s">
        <v>199</v>
      </c>
      <c r="AL61" s="38">
        <v>1</v>
      </c>
      <c r="AM61" s="38" t="s">
        <v>27</v>
      </c>
      <c r="AN61" s="38" t="s">
        <v>680</v>
      </c>
      <c r="AO61" s="37">
        <v>36</v>
      </c>
      <c r="AP61" s="38" t="s">
        <v>677</v>
      </c>
      <c r="AQ61" s="38" t="s">
        <v>707</v>
      </c>
      <c r="AR61" s="38" t="s">
        <v>27</v>
      </c>
      <c r="AS61" s="38" t="s">
        <v>708</v>
      </c>
      <c r="AT61" s="38" t="s">
        <v>27</v>
      </c>
      <c r="AU61" s="38" t="s">
        <v>27</v>
      </c>
      <c r="AV61" s="38" t="s">
        <v>27</v>
      </c>
      <c r="AW61" s="50"/>
      <c r="AX61" s="50" t="s">
        <v>748</v>
      </c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</row>
    <row r="62" spans="1:87" ht="14.25" customHeight="1" x14ac:dyDescent="0.25">
      <c r="A62" s="37">
        <v>356</v>
      </c>
      <c r="B62" s="38" t="s">
        <v>78</v>
      </c>
      <c r="C62" s="38" t="s">
        <v>26</v>
      </c>
      <c r="D62" s="38" t="s">
        <v>34</v>
      </c>
      <c r="E62" s="38"/>
      <c r="F62" s="38" t="s">
        <v>35</v>
      </c>
      <c r="G62" s="37">
        <v>1</v>
      </c>
      <c r="H62" s="37">
        <v>19</v>
      </c>
      <c r="I62" s="38" t="s">
        <v>147</v>
      </c>
      <c r="J62" s="37">
        <v>84463153</v>
      </c>
      <c r="K62" s="37">
        <v>74.357142857142904</v>
      </c>
      <c r="L62" s="37">
        <v>0.68844984802431597</v>
      </c>
      <c r="M62" s="40">
        <v>3</v>
      </c>
      <c r="N62" s="35"/>
      <c r="O62" s="47"/>
      <c r="P62" s="40">
        <v>6</v>
      </c>
      <c r="Q62" s="40">
        <v>3</v>
      </c>
      <c r="R62" s="40">
        <v>1</v>
      </c>
      <c r="S62" s="40">
        <v>3</v>
      </c>
      <c r="T62" s="40">
        <v>1</v>
      </c>
      <c r="U62" s="40">
        <v>1</v>
      </c>
      <c r="V62" s="40">
        <v>1.5</v>
      </c>
      <c r="W62" s="38" t="s">
        <v>27</v>
      </c>
      <c r="X62" s="40">
        <v>0.5</v>
      </c>
      <c r="Y62" s="40">
        <v>3</v>
      </c>
      <c r="Z62" s="38">
        <v>23</v>
      </c>
      <c r="AA62" s="38">
        <v>3</v>
      </c>
      <c r="AB62" s="38" t="s">
        <v>765</v>
      </c>
      <c r="AC62" s="38">
        <v>0</v>
      </c>
      <c r="AD62" s="37">
        <v>0</v>
      </c>
      <c r="AE62" s="37">
        <v>2</v>
      </c>
      <c r="AF62" s="37">
        <v>0</v>
      </c>
      <c r="AG62" s="37">
        <v>3</v>
      </c>
      <c r="AH62" s="38" t="s">
        <v>90</v>
      </c>
      <c r="AI62" s="37">
        <v>4</v>
      </c>
      <c r="AJ62" s="35"/>
      <c r="AK62" s="38" t="s">
        <v>200</v>
      </c>
      <c r="AL62" s="38">
        <v>1</v>
      </c>
      <c r="AM62" s="38" t="s">
        <v>27</v>
      </c>
      <c r="AN62" s="38" t="s">
        <v>680</v>
      </c>
      <c r="AO62" s="37">
        <v>26</v>
      </c>
      <c r="AP62" s="38" t="s">
        <v>677</v>
      </c>
      <c r="AQ62" s="38" t="s">
        <v>709</v>
      </c>
      <c r="AR62" s="38" t="s">
        <v>27</v>
      </c>
      <c r="AS62" s="38" t="s">
        <v>27</v>
      </c>
      <c r="AT62" s="38" t="s">
        <v>692</v>
      </c>
      <c r="AU62" s="38" t="s">
        <v>695</v>
      </c>
      <c r="AV62" s="38" t="s">
        <v>27</v>
      </c>
      <c r="AW62" s="50"/>
      <c r="AX62" s="50" t="s">
        <v>746</v>
      </c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</row>
    <row r="63" spans="1:87" ht="14.25" customHeight="1" x14ac:dyDescent="0.25">
      <c r="A63" s="37">
        <v>372</v>
      </c>
      <c r="B63" s="38" t="s">
        <v>78</v>
      </c>
      <c r="C63" s="38" t="s">
        <v>26</v>
      </c>
      <c r="D63" s="38" t="s">
        <v>34</v>
      </c>
      <c r="E63" s="38"/>
      <c r="F63" s="38" t="s">
        <v>35</v>
      </c>
      <c r="G63" s="37">
        <v>1</v>
      </c>
      <c r="H63" s="37">
        <v>19</v>
      </c>
      <c r="I63" s="38" t="s">
        <v>149</v>
      </c>
      <c r="J63" s="37">
        <v>8877127178</v>
      </c>
      <c r="K63" s="37">
        <v>74.357142857142904</v>
      </c>
      <c r="L63" s="37">
        <v>0.68844984802431597</v>
      </c>
      <c r="M63" s="37">
        <v>1</v>
      </c>
      <c r="N63" s="35"/>
      <c r="O63" s="39"/>
      <c r="P63" s="37">
        <v>2</v>
      </c>
      <c r="Q63" s="37">
        <v>1</v>
      </c>
      <c r="R63" s="40">
        <v>1</v>
      </c>
      <c r="S63" s="37">
        <v>1</v>
      </c>
      <c r="T63" s="37">
        <v>1</v>
      </c>
      <c r="U63" s="39"/>
      <c r="V63" s="37">
        <v>1</v>
      </c>
      <c r="W63" s="38" t="s">
        <v>682</v>
      </c>
      <c r="X63" s="39"/>
      <c r="Y63" s="37">
        <v>2</v>
      </c>
      <c r="Z63" s="38">
        <v>10</v>
      </c>
      <c r="AA63" s="38">
        <v>1</v>
      </c>
      <c r="AB63" s="38" t="s">
        <v>765</v>
      </c>
      <c r="AC63" s="38">
        <v>0</v>
      </c>
      <c r="AD63" s="37">
        <v>0</v>
      </c>
      <c r="AE63" s="37">
        <v>0</v>
      </c>
      <c r="AF63" s="37">
        <v>0</v>
      </c>
      <c r="AG63" s="37">
        <v>1</v>
      </c>
      <c r="AH63" s="38" t="s">
        <v>90</v>
      </c>
      <c r="AI63" s="37">
        <v>4</v>
      </c>
      <c r="AJ63" s="39"/>
      <c r="AK63" s="38" t="s">
        <v>201</v>
      </c>
      <c r="AL63" s="38">
        <v>1</v>
      </c>
      <c r="AM63" s="38" t="s">
        <v>27</v>
      </c>
      <c r="AN63" s="38" t="s">
        <v>680</v>
      </c>
      <c r="AO63" s="37">
        <v>24</v>
      </c>
      <c r="AP63" s="38" t="s">
        <v>677</v>
      </c>
      <c r="AQ63" s="38" t="s">
        <v>711</v>
      </c>
      <c r="AR63" s="38" t="s">
        <v>27</v>
      </c>
      <c r="AS63" s="38" t="s">
        <v>686</v>
      </c>
      <c r="AT63" s="38" t="s">
        <v>27</v>
      </c>
      <c r="AU63" s="38" t="s">
        <v>27</v>
      </c>
      <c r="AV63" s="38" t="s">
        <v>27</v>
      </c>
      <c r="AW63" s="50"/>
      <c r="AX63" s="50" t="s">
        <v>747</v>
      </c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</row>
    <row r="64" spans="1:87" ht="14.25" customHeight="1" x14ac:dyDescent="0.25">
      <c r="A64" s="37">
        <v>437</v>
      </c>
      <c r="B64" s="38" t="s">
        <v>78</v>
      </c>
      <c r="C64" s="38" t="s">
        <v>26</v>
      </c>
      <c r="D64" s="38" t="s">
        <v>34</v>
      </c>
      <c r="E64" s="38"/>
      <c r="F64" s="38" t="s">
        <v>35</v>
      </c>
      <c r="G64" s="37">
        <v>1</v>
      </c>
      <c r="H64" s="37">
        <v>19</v>
      </c>
      <c r="I64" s="38" t="s">
        <v>150</v>
      </c>
      <c r="J64" s="37">
        <v>82135906</v>
      </c>
      <c r="K64" s="37">
        <v>74.357142857142904</v>
      </c>
      <c r="L64" s="37">
        <v>0.68844984802431597</v>
      </c>
      <c r="M64" s="37">
        <v>6</v>
      </c>
      <c r="N64" s="35"/>
      <c r="O64" s="39"/>
      <c r="P64" s="37">
        <v>13</v>
      </c>
      <c r="Q64" s="37">
        <v>6</v>
      </c>
      <c r="R64" s="37">
        <v>1</v>
      </c>
      <c r="S64" s="37">
        <v>6</v>
      </c>
      <c r="T64" s="37">
        <v>2</v>
      </c>
      <c r="U64" s="37">
        <v>4</v>
      </c>
      <c r="V64" s="37">
        <v>1.5</v>
      </c>
      <c r="W64" s="38" t="s">
        <v>27</v>
      </c>
      <c r="X64" s="37">
        <v>1.5</v>
      </c>
      <c r="Y64" s="37">
        <v>7</v>
      </c>
      <c r="Z64" s="38">
        <v>48</v>
      </c>
      <c r="AA64" s="38">
        <v>7</v>
      </c>
      <c r="AB64" s="38" t="s">
        <v>765</v>
      </c>
      <c r="AC64" s="38">
        <v>0</v>
      </c>
      <c r="AD64" s="37">
        <v>2</v>
      </c>
      <c r="AE64" s="37">
        <v>1</v>
      </c>
      <c r="AF64" s="37">
        <v>2</v>
      </c>
      <c r="AG64" s="37">
        <v>6</v>
      </c>
      <c r="AH64" s="38" t="s">
        <v>90</v>
      </c>
      <c r="AI64" s="37">
        <v>4</v>
      </c>
      <c r="AJ64" s="37">
        <v>1</v>
      </c>
      <c r="AK64" s="38" t="s">
        <v>206</v>
      </c>
      <c r="AL64" s="38">
        <v>1</v>
      </c>
      <c r="AM64" s="38" t="s">
        <v>27</v>
      </c>
      <c r="AN64" s="38" t="s">
        <v>680</v>
      </c>
      <c r="AO64" s="37">
        <v>34</v>
      </c>
      <c r="AP64" s="38" t="s">
        <v>677</v>
      </c>
      <c r="AQ64" s="38" t="s">
        <v>712</v>
      </c>
      <c r="AR64" s="38" t="s">
        <v>27</v>
      </c>
      <c r="AS64" s="38" t="s">
        <v>713</v>
      </c>
      <c r="AT64" s="38" t="s">
        <v>27</v>
      </c>
      <c r="AU64" s="38" t="s">
        <v>27</v>
      </c>
      <c r="AV64" s="38" t="s">
        <v>27</v>
      </c>
      <c r="AW64" s="50"/>
      <c r="AX64" s="50" t="s">
        <v>748</v>
      </c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</row>
    <row r="65" spans="1:87" ht="14.25" customHeight="1" x14ac:dyDescent="0.25">
      <c r="A65" s="37">
        <v>474</v>
      </c>
      <c r="B65" s="38" t="s">
        <v>78</v>
      </c>
      <c r="C65" s="38" t="s">
        <v>28</v>
      </c>
      <c r="D65" s="38" t="s">
        <v>34</v>
      </c>
      <c r="E65" s="38"/>
      <c r="F65" s="38" t="s">
        <v>35</v>
      </c>
      <c r="G65" s="37">
        <v>1</v>
      </c>
      <c r="H65" s="37">
        <v>19</v>
      </c>
      <c r="I65" s="38" t="s">
        <v>158</v>
      </c>
      <c r="J65" s="37">
        <v>927618937</v>
      </c>
      <c r="K65" s="37">
        <v>52.625</v>
      </c>
      <c r="L65" s="37">
        <v>0.48349056603773599</v>
      </c>
      <c r="M65" s="37">
        <v>4</v>
      </c>
      <c r="N65" s="35"/>
      <c r="O65" s="39"/>
      <c r="P65" s="37">
        <v>7</v>
      </c>
      <c r="Q65" s="37">
        <v>3</v>
      </c>
      <c r="R65" s="40">
        <v>1</v>
      </c>
      <c r="S65" s="37">
        <v>3</v>
      </c>
      <c r="T65" s="37">
        <v>2</v>
      </c>
      <c r="U65" s="39"/>
      <c r="V65" s="39"/>
      <c r="W65" s="38" t="s">
        <v>682</v>
      </c>
      <c r="X65" s="39"/>
      <c r="Y65" s="37">
        <v>1</v>
      </c>
      <c r="Z65" s="38">
        <v>21</v>
      </c>
      <c r="AA65" s="38">
        <v>0</v>
      </c>
      <c r="AB65" s="38" t="s">
        <v>99</v>
      </c>
      <c r="AC65" s="38">
        <v>0</v>
      </c>
      <c r="AD65" s="37">
        <v>1</v>
      </c>
      <c r="AE65" s="37">
        <v>1</v>
      </c>
      <c r="AF65" s="37">
        <v>0</v>
      </c>
      <c r="AG65" s="37">
        <v>3</v>
      </c>
      <c r="AH65" s="38" t="s">
        <v>90</v>
      </c>
      <c r="AI65" s="37">
        <v>4</v>
      </c>
      <c r="AJ65" s="39"/>
      <c r="AK65" s="38" t="s">
        <v>209</v>
      </c>
      <c r="AL65" s="38">
        <v>1</v>
      </c>
      <c r="AM65" s="38" t="s">
        <v>27</v>
      </c>
      <c r="AN65" s="38" t="s">
        <v>673</v>
      </c>
      <c r="AO65" s="37">
        <v>25</v>
      </c>
      <c r="AP65" s="38" t="s">
        <v>677</v>
      </c>
      <c r="AQ65" s="38" t="s">
        <v>721</v>
      </c>
      <c r="AR65" s="38" t="s">
        <v>27</v>
      </c>
      <c r="AS65" s="38" t="s">
        <v>686</v>
      </c>
      <c r="AT65" s="38" t="s">
        <v>27</v>
      </c>
      <c r="AU65" s="38" t="s">
        <v>27</v>
      </c>
      <c r="AV65" s="38" t="s">
        <v>27</v>
      </c>
      <c r="AW65" s="50"/>
      <c r="AX65" s="50" t="s">
        <v>747</v>
      </c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</row>
    <row r="66" spans="1:87" ht="14.25" customHeight="1" x14ac:dyDescent="0.25">
      <c r="A66" s="37">
        <v>490</v>
      </c>
      <c r="B66" s="38" t="s">
        <v>78</v>
      </c>
      <c r="C66" s="38" t="s">
        <v>26</v>
      </c>
      <c r="D66" s="38" t="s">
        <v>34</v>
      </c>
      <c r="E66" s="38"/>
      <c r="F66" s="38" t="s">
        <v>35</v>
      </c>
      <c r="G66" s="37">
        <v>1</v>
      </c>
      <c r="H66" s="37">
        <v>19</v>
      </c>
      <c r="I66" s="38" t="s">
        <v>161</v>
      </c>
      <c r="J66" s="37">
        <v>1015887</v>
      </c>
      <c r="K66" s="37">
        <v>74.357142857142904</v>
      </c>
      <c r="L66" s="37">
        <v>0.68844984802431597</v>
      </c>
      <c r="M66" s="39"/>
      <c r="N66" s="35"/>
      <c r="O66" s="39"/>
      <c r="P66" s="39"/>
      <c r="Q66" s="39"/>
      <c r="R66" s="35">
        <v>1</v>
      </c>
      <c r="S66" s="39"/>
      <c r="T66" s="39"/>
      <c r="U66" s="39"/>
      <c r="V66" s="39"/>
      <c r="W66" s="38" t="s">
        <v>27</v>
      </c>
      <c r="X66" s="39"/>
      <c r="Y66" s="39"/>
      <c r="Z66" s="38">
        <v>1</v>
      </c>
      <c r="AA66" s="38">
        <v>0</v>
      </c>
      <c r="AB66" s="38" t="s">
        <v>765</v>
      </c>
      <c r="AC66" s="38">
        <v>0</v>
      </c>
      <c r="AD66" s="37">
        <v>0</v>
      </c>
      <c r="AE66" s="37">
        <v>0</v>
      </c>
      <c r="AF66" s="37">
        <v>0</v>
      </c>
      <c r="AG66" s="37">
        <v>0</v>
      </c>
      <c r="AH66" s="38" t="s">
        <v>90</v>
      </c>
      <c r="AI66" s="37">
        <v>4</v>
      </c>
      <c r="AJ66" s="39"/>
      <c r="AK66" s="38" t="s">
        <v>210</v>
      </c>
      <c r="AL66" s="38">
        <v>1</v>
      </c>
      <c r="AM66" s="38" t="s">
        <v>27</v>
      </c>
      <c r="AN66" s="38" t="s">
        <v>680</v>
      </c>
      <c r="AO66" s="37">
        <v>31</v>
      </c>
      <c r="AP66" s="38" t="s">
        <v>674</v>
      </c>
      <c r="AQ66" s="38" t="s">
        <v>722</v>
      </c>
      <c r="AR66" s="38" t="s">
        <v>27</v>
      </c>
      <c r="AS66" s="38" t="s">
        <v>723</v>
      </c>
      <c r="AT66" s="38" t="s">
        <v>27</v>
      </c>
      <c r="AU66" s="38" t="s">
        <v>27</v>
      </c>
      <c r="AV66" s="38" t="s">
        <v>27</v>
      </c>
      <c r="AW66" s="50"/>
      <c r="AX66" s="50" t="s">
        <v>748</v>
      </c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</row>
    <row r="67" spans="1:87" ht="14.25" customHeight="1" x14ac:dyDescent="0.25">
      <c r="A67" s="37">
        <v>531</v>
      </c>
      <c r="B67" s="38" t="s">
        <v>78</v>
      </c>
      <c r="C67" s="38" t="s">
        <v>28</v>
      </c>
      <c r="D67" s="38" t="s">
        <v>34</v>
      </c>
      <c r="E67" s="38"/>
      <c r="F67" s="38" t="s">
        <v>35</v>
      </c>
      <c r="G67" s="37">
        <v>1</v>
      </c>
      <c r="H67" s="37">
        <v>19</v>
      </c>
      <c r="I67" s="38" t="s">
        <v>171</v>
      </c>
      <c r="J67" s="37">
        <v>8518124088</v>
      </c>
      <c r="K67" s="37">
        <v>52.625</v>
      </c>
      <c r="L67" s="37">
        <v>0.48349056603773599</v>
      </c>
      <c r="M67" s="40">
        <v>2</v>
      </c>
      <c r="N67" s="35"/>
      <c r="O67" s="35"/>
      <c r="P67" s="40">
        <v>3</v>
      </c>
      <c r="Q67" s="40">
        <v>1</v>
      </c>
      <c r="R67" s="40">
        <v>1</v>
      </c>
      <c r="S67" s="40">
        <v>1</v>
      </c>
      <c r="T67" s="40">
        <v>1</v>
      </c>
      <c r="U67" s="40">
        <v>1</v>
      </c>
      <c r="V67" s="35"/>
      <c r="W67" s="38" t="s">
        <v>27</v>
      </c>
      <c r="X67" s="35"/>
      <c r="Y67" s="40">
        <v>1</v>
      </c>
      <c r="Z67" s="38">
        <v>11</v>
      </c>
      <c r="AA67" s="38">
        <v>1</v>
      </c>
      <c r="AB67" s="38" t="s">
        <v>99</v>
      </c>
      <c r="AC67" s="38">
        <v>0</v>
      </c>
      <c r="AD67" s="37">
        <v>0</v>
      </c>
      <c r="AE67" s="37">
        <v>0</v>
      </c>
      <c r="AF67" s="37">
        <v>0</v>
      </c>
      <c r="AG67" s="37">
        <v>1</v>
      </c>
      <c r="AH67" s="38" t="s">
        <v>90</v>
      </c>
      <c r="AI67" s="37">
        <v>4</v>
      </c>
      <c r="AJ67" s="35"/>
      <c r="AK67" s="38" t="s">
        <v>214</v>
      </c>
      <c r="AL67" s="38">
        <v>1</v>
      </c>
      <c r="AM67" s="38" t="s">
        <v>27</v>
      </c>
      <c r="AN67" s="38" t="s">
        <v>680</v>
      </c>
      <c r="AO67" s="37">
        <v>25</v>
      </c>
      <c r="AP67" s="38" t="s">
        <v>677</v>
      </c>
      <c r="AQ67" s="38" t="s">
        <v>725</v>
      </c>
      <c r="AR67" s="38" t="s">
        <v>27</v>
      </c>
      <c r="AS67" s="38" t="s">
        <v>726</v>
      </c>
      <c r="AT67" s="38" t="s">
        <v>27</v>
      </c>
      <c r="AU67" s="38" t="s">
        <v>27</v>
      </c>
      <c r="AV67" s="38" t="s">
        <v>27</v>
      </c>
      <c r="AW67" s="50"/>
      <c r="AX67" s="50" t="s">
        <v>748</v>
      </c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</row>
    <row r="68" spans="1:87" ht="14.25" customHeight="1" x14ac:dyDescent="0.25">
      <c r="A68" s="37">
        <v>547</v>
      </c>
      <c r="B68" s="38" t="s">
        <v>78</v>
      </c>
      <c r="C68" s="38" t="s">
        <v>26</v>
      </c>
      <c r="D68" s="38" t="s">
        <v>34</v>
      </c>
      <c r="E68" s="38"/>
      <c r="F68" s="38" t="s">
        <v>35</v>
      </c>
      <c r="G68" s="37">
        <v>1</v>
      </c>
      <c r="H68" s="37">
        <v>19</v>
      </c>
      <c r="I68" s="38" t="s">
        <v>172</v>
      </c>
      <c r="J68" s="37">
        <v>8517821164</v>
      </c>
      <c r="K68" s="37">
        <v>74.357142857142904</v>
      </c>
      <c r="L68" s="37">
        <v>0.68844984802431597</v>
      </c>
      <c r="M68" s="35"/>
      <c r="N68" s="35"/>
      <c r="O68" s="35"/>
      <c r="P68" s="35"/>
      <c r="Q68" s="35"/>
      <c r="R68" s="35">
        <v>1</v>
      </c>
      <c r="S68" s="35"/>
      <c r="T68" s="35"/>
      <c r="U68" s="35"/>
      <c r="V68" s="35"/>
      <c r="W68" s="38" t="s">
        <v>27</v>
      </c>
      <c r="X68" s="35"/>
      <c r="Y68" s="35"/>
      <c r="Z68" s="38">
        <v>1</v>
      </c>
      <c r="AA68" s="38">
        <v>0</v>
      </c>
      <c r="AB68" s="38" t="s">
        <v>765</v>
      </c>
      <c r="AC68" s="38">
        <v>0</v>
      </c>
      <c r="AD68" s="37">
        <v>0</v>
      </c>
      <c r="AE68" s="37">
        <v>0</v>
      </c>
      <c r="AF68" s="37">
        <v>0</v>
      </c>
      <c r="AG68" s="37">
        <v>0</v>
      </c>
      <c r="AH68" s="38" t="s">
        <v>90</v>
      </c>
      <c r="AI68" s="37">
        <v>4</v>
      </c>
      <c r="AJ68" s="35"/>
      <c r="AK68" s="38" t="s">
        <v>100</v>
      </c>
      <c r="AL68" s="38">
        <v>1</v>
      </c>
      <c r="AM68" s="38" t="s">
        <v>27</v>
      </c>
      <c r="AN68" s="38" t="s">
        <v>680</v>
      </c>
      <c r="AO68" s="37">
        <v>29</v>
      </c>
      <c r="AP68" s="38" t="s">
        <v>674</v>
      </c>
      <c r="AQ68" s="38" t="s">
        <v>691</v>
      </c>
      <c r="AR68" s="38" t="s">
        <v>695</v>
      </c>
      <c r="AS68" s="38" t="s">
        <v>727</v>
      </c>
      <c r="AT68" s="38" t="s">
        <v>27</v>
      </c>
      <c r="AU68" s="38" t="s">
        <v>27</v>
      </c>
      <c r="AV68" s="38" t="s">
        <v>27</v>
      </c>
      <c r="AW68" s="50"/>
      <c r="AX68" s="50" t="s">
        <v>748</v>
      </c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</row>
    <row r="69" spans="1:87" ht="14.25" customHeight="1" x14ac:dyDescent="0.25">
      <c r="A69" s="37">
        <v>26</v>
      </c>
      <c r="B69" s="38" t="s">
        <v>78</v>
      </c>
      <c r="C69" s="38" t="s">
        <v>28</v>
      </c>
      <c r="D69" s="38" t="s">
        <v>36</v>
      </c>
      <c r="E69" s="38"/>
      <c r="F69" s="38" t="s">
        <v>32</v>
      </c>
      <c r="G69" s="37">
        <v>66</v>
      </c>
      <c r="H69" s="37">
        <v>56</v>
      </c>
      <c r="I69" s="38" t="s">
        <v>98</v>
      </c>
      <c r="J69" s="37">
        <v>871611960</v>
      </c>
      <c r="K69" s="37">
        <v>0.42857142857142899</v>
      </c>
      <c r="L69" s="37">
        <v>0.214285714285714</v>
      </c>
      <c r="M69" s="47"/>
      <c r="N69" s="35"/>
      <c r="O69" s="35"/>
      <c r="P69" s="47"/>
      <c r="Q69" s="47"/>
      <c r="R69" s="35">
        <v>1</v>
      </c>
      <c r="S69" s="47"/>
      <c r="T69" s="47"/>
      <c r="U69" s="35"/>
      <c r="V69" s="47"/>
      <c r="W69" s="38" t="s">
        <v>27</v>
      </c>
      <c r="X69" s="35"/>
      <c r="Y69" s="47"/>
      <c r="Z69" s="38">
        <v>1</v>
      </c>
      <c r="AA69" s="38">
        <v>0</v>
      </c>
      <c r="AB69" s="38" t="s">
        <v>99</v>
      </c>
      <c r="AC69" s="41">
        <v>3</v>
      </c>
      <c r="AD69" s="37">
        <v>0</v>
      </c>
      <c r="AE69" s="37">
        <v>0</v>
      </c>
      <c r="AF69" s="37">
        <v>0</v>
      </c>
      <c r="AG69" s="37">
        <v>0</v>
      </c>
      <c r="AH69" s="38" t="s">
        <v>258</v>
      </c>
      <c r="AI69" s="37">
        <v>9</v>
      </c>
      <c r="AJ69" s="47"/>
      <c r="AK69" s="38" t="s">
        <v>297</v>
      </c>
      <c r="AL69" s="38">
        <v>1</v>
      </c>
      <c r="AM69" s="38" t="s">
        <v>27</v>
      </c>
      <c r="AN69" s="38" t="s">
        <v>673</v>
      </c>
      <c r="AO69" s="37">
        <v>28</v>
      </c>
      <c r="AP69" s="38" t="s">
        <v>677</v>
      </c>
      <c r="AQ69" s="38" t="s">
        <v>685</v>
      </c>
      <c r="AR69" s="38" t="s">
        <v>27</v>
      </c>
      <c r="AS69" s="38" t="s">
        <v>686</v>
      </c>
      <c r="AT69" s="38" t="s">
        <v>27</v>
      </c>
      <c r="AU69" s="38" t="s">
        <v>27</v>
      </c>
      <c r="AV69" s="38" t="s">
        <v>27</v>
      </c>
      <c r="AW69" s="50"/>
      <c r="AX69" s="50" t="s">
        <v>747</v>
      </c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</row>
    <row r="70" spans="1:87" ht="14.25" customHeight="1" x14ac:dyDescent="0.25">
      <c r="A70" s="37">
        <v>42</v>
      </c>
      <c r="B70" s="38" t="s">
        <v>78</v>
      </c>
      <c r="C70" s="38" t="s">
        <v>28</v>
      </c>
      <c r="D70" s="38" t="s">
        <v>36</v>
      </c>
      <c r="E70" s="38"/>
      <c r="F70" s="38" t="s">
        <v>32</v>
      </c>
      <c r="G70" s="37">
        <v>66</v>
      </c>
      <c r="H70" s="37">
        <v>56</v>
      </c>
      <c r="I70" s="38" t="s">
        <v>101</v>
      </c>
      <c r="J70" s="37">
        <v>17888851</v>
      </c>
      <c r="K70" s="37">
        <v>0.42857142857142899</v>
      </c>
      <c r="L70" s="37">
        <v>0.214285714285714</v>
      </c>
      <c r="M70" s="37">
        <v>5</v>
      </c>
      <c r="N70" s="35"/>
      <c r="O70" s="37">
        <v>6</v>
      </c>
      <c r="P70" s="37">
        <v>11</v>
      </c>
      <c r="Q70" s="37">
        <v>6</v>
      </c>
      <c r="R70" s="37">
        <v>1</v>
      </c>
      <c r="S70" s="37">
        <v>6</v>
      </c>
      <c r="T70" s="37">
        <v>1</v>
      </c>
      <c r="U70" s="37">
        <v>4</v>
      </c>
      <c r="V70" s="37">
        <v>2.5</v>
      </c>
      <c r="W70" s="38" t="s">
        <v>27</v>
      </c>
      <c r="X70" s="37">
        <v>2.5</v>
      </c>
      <c r="Y70" s="37">
        <v>9</v>
      </c>
      <c r="Z70" s="38">
        <v>54</v>
      </c>
      <c r="AA70" s="38">
        <v>9</v>
      </c>
      <c r="AB70" s="38" t="s">
        <v>99</v>
      </c>
      <c r="AC70" s="38">
        <v>0</v>
      </c>
      <c r="AD70" s="37">
        <v>8</v>
      </c>
      <c r="AE70" s="37">
        <v>8</v>
      </c>
      <c r="AF70" s="37">
        <v>2</v>
      </c>
      <c r="AG70" s="37">
        <v>27</v>
      </c>
      <c r="AH70" s="38" t="s">
        <v>298</v>
      </c>
      <c r="AI70" s="37">
        <v>3</v>
      </c>
      <c r="AJ70" s="40">
        <v>1</v>
      </c>
      <c r="AK70" s="38" t="s">
        <v>299</v>
      </c>
      <c r="AL70" s="38">
        <v>1</v>
      </c>
      <c r="AM70" s="38" t="s">
        <v>27</v>
      </c>
      <c r="AN70" s="38" t="s">
        <v>680</v>
      </c>
      <c r="AO70" s="37">
        <v>30</v>
      </c>
      <c r="AP70" s="38" t="s">
        <v>674</v>
      </c>
      <c r="AQ70" s="38" t="s">
        <v>687</v>
      </c>
      <c r="AR70" s="38" t="s">
        <v>27</v>
      </c>
      <c r="AS70" s="38" t="s">
        <v>688</v>
      </c>
      <c r="AT70" s="38" t="s">
        <v>27</v>
      </c>
      <c r="AU70" s="38" t="s">
        <v>27</v>
      </c>
      <c r="AV70" s="38" t="s">
        <v>27</v>
      </c>
      <c r="AW70" s="50"/>
      <c r="AX70" s="50" t="s">
        <v>748</v>
      </c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</row>
    <row r="71" spans="1:87" ht="14.25" customHeight="1" x14ac:dyDescent="0.25">
      <c r="A71" s="37">
        <v>58</v>
      </c>
      <c r="B71" s="38" t="s">
        <v>78</v>
      </c>
      <c r="C71" s="38" t="s">
        <v>28</v>
      </c>
      <c r="D71" s="38" t="s">
        <v>36</v>
      </c>
      <c r="E71" s="38"/>
      <c r="F71" s="38" t="s">
        <v>32</v>
      </c>
      <c r="G71" s="37">
        <v>66</v>
      </c>
      <c r="H71" s="37">
        <v>56</v>
      </c>
      <c r="I71" s="38" t="s">
        <v>104</v>
      </c>
      <c r="J71" s="37">
        <v>134766397</v>
      </c>
      <c r="K71" s="37">
        <v>0.42857142857142899</v>
      </c>
      <c r="L71" s="37">
        <v>0.214285714285714</v>
      </c>
      <c r="M71" s="39"/>
      <c r="N71" s="35"/>
      <c r="O71" s="35"/>
      <c r="P71" s="39"/>
      <c r="Q71" s="39"/>
      <c r="R71" s="47">
        <v>1</v>
      </c>
      <c r="S71" s="39"/>
      <c r="T71" s="39"/>
      <c r="U71" s="39"/>
      <c r="V71" s="39"/>
      <c r="W71" s="38" t="s">
        <v>27</v>
      </c>
      <c r="X71" s="39"/>
      <c r="Y71" s="39"/>
      <c r="Z71" s="38">
        <v>1</v>
      </c>
      <c r="AA71" s="38">
        <v>0</v>
      </c>
      <c r="AB71" s="38" t="s">
        <v>99</v>
      </c>
      <c r="AC71" s="38">
        <v>0</v>
      </c>
      <c r="AD71" s="37">
        <v>0</v>
      </c>
      <c r="AE71" s="37">
        <v>0</v>
      </c>
      <c r="AF71" s="37">
        <v>0</v>
      </c>
      <c r="AG71" s="37">
        <v>0</v>
      </c>
      <c r="AH71" s="38" t="s">
        <v>258</v>
      </c>
      <c r="AI71" s="37">
        <v>9</v>
      </c>
      <c r="AJ71" s="47"/>
      <c r="AK71" s="38" t="s">
        <v>162</v>
      </c>
      <c r="AL71" s="38">
        <v>1</v>
      </c>
      <c r="AM71" s="38" t="s">
        <v>27</v>
      </c>
      <c r="AN71" s="38" t="s">
        <v>673</v>
      </c>
      <c r="AO71" s="37">
        <v>20</v>
      </c>
      <c r="AP71" s="38" t="s">
        <v>674</v>
      </c>
      <c r="AQ71" s="38" t="s">
        <v>689</v>
      </c>
      <c r="AR71" s="38" t="s">
        <v>27</v>
      </c>
      <c r="AS71" s="38" t="s">
        <v>27</v>
      </c>
      <c r="AT71" s="38" t="s">
        <v>27</v>
      </c>
      <c r="AU71" s="38" t="s">
        <v>27</v>
      </c>
      <c r="AV71" s="38" t="s">
        <v>27</v>
      </c>
      <c r="AW71" s="50"/>
      <c r="AX71" s="50" t="s">
        <v>747</v>
      </c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</row>
    <row r="72" spans="1:87" ht="14.25" customHeight="1" x14ac:dyDescent="0.25">
      <c r="A72" s="37">
        <v>155</v>
      </c>
      <c r="B72" s="38" t="s">
        <v>78</v>
      </c>
      <c r="C72" s="38" t="s">
        <v>26</v>
      </c>
      <c r="D72" s="38" t="s">
        <v>36</v>
      </c>
      <c r="E72" s="38"/>
      <c r="F72" s="38" t="s">
        <v>32</v>
      </c>
      <c r="G72" s="37">
        <v>66</v>
      </c>
      <c r="H72" s="37">
        <v>56</v>
      </c>
      <c r="I72" s="38" t="s">
        <v>121</v>
      </c>
      <c r="J72" s="37">
        <v>8870124178</v>
      </c>
      <c r="K72" s="37">
        <v>0.28125</v>
      </c>
      <c r="L72" s="37">
        <v>0.140625</v>
      </c>
      <c r="M72" s="39"/>
      <c r="N72" s="39"/>
      <c r="O72" s="39"/>
      <c r="P72" s="39"/>
      <c r="Q72" s="39"/>
      <c r="R72" s="35">
        <v>1</v>
      </c>
      <c r="S72" s="39"/>
      <c r="T72" s="39"/>
      <c r="U72" s="39"/>
      <c r="V72" s="39"/>
      <c r="W72" s="38" t="s">
        <v>27</v>
      </c>
      <c r="X72" s="39"/>
      <c r="Y72" s="39"/>
      <c r="Z72" s="38">
        <v>1</v>
      </c>
      <c r="AA72" s="38">
        <v>0</v>
      </c>
      <c r="AB72" s="38" t="s">
        <v>765</v>
      </c>
      <c r="AC72" s="38">
        <v>0</v>
      </c>
      <c r="AD72" s="37">
        <v>0</v>
      </c>
      <c r="AE72" s="37">
        <v>0</v>
      </c>
      <c r="AF72" s="37">
        <v>0</v>
      </c>
      <c r="AG72" s="37">
        <v>0</v>
      </c>
      <c r="AH72" s="38" t="s">
        <v>258</v>
      </c>
      <c r="AI72" s="37">
        <v>9</v>
      </c>
      <c r="AJ72" s="39"/>
      <c r="AK72" s="38" t="s">
        <v>304</v>
      </c>
      <c r="AL72" s="38">
        <v>1</v>
      </c>
      <c r="AM72" s="38" t="s">
        <v>27</v>
      </c>
      <c r="AN72" s="38" t="s">
        <v>673</v>
      </c>
      <c r="AO72" s="37">
        <v>21</v>
      </c>
      <c r="AP72" s="38" t="s">
        <v>677</v>
      </c>
      <c r="AQ72" s="38" t="s">
        <v>693</v>
      </c>
      <c r="AR72" s="38" t="s">
        <v>27</v>
      </c>
      <c r="AS72" s="38" t="s">
        <v>27</v>
      </c>
      <c r="AT72" s="38" t="s">
        <v>27</v>
      </c>
      <c r="AU72" s="38" t="s">
        <v>27</v>
      </c>
      <c r="AV72" s="38" t="s">
        <v>27</v>
      </c>
      <c r="AW72" s="50"/>
      <c r="AX72" s="50" t="s">
        <v>747</v>
      </c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</row>
    <row r="73" spans="1:87" ht="14.25" customHeight="1" x14ac:dyDescent="0.25">
      <c r="A73" s="37">
        <v>203</v>
      </c>
      <c r="B73" s="38" t="s">
        <v>78</v>
      </c>
      <c r="C73" s="38" t="s">
        <v>26</v>
      </c>
      <c r="D73" s="38" t="s">
        <v>36</v>
      </c>
      <c r="E73" s="38"/>
      <c r="F73" s="38" t="s">
        <v>32</v>
      </c>
      <c r="G73" s="37">
        <v>66</v>
      </c>
      <c r="H73" s="37">
        <v>56</v>
      </c>
      <c r="I73" s="38" t="s">
        <v>126</v>
      </c>
      <c r="J73" s="37">
        <v>8916155192</v>
      </c>
      <c r="K73" s="37">
        <v>0.28125</v>
      </c>
      <c r="L73" s="37">
        <v>0.140625</v>
      </c>
      <c r="M73" s="39"/>
      <c r="N73" s="35"/>
      <c r="O73" s="35"/>
      <c r="P73" s="39"/>
      <c r="Q73" s="39"/>
      <c r="R73" s="35">
        <v>1</v>
      </c>
      <c r="S73" s="39"/>
      <c r="T73" s="39"/>
      <c r="U73" s="39"/>
      <c r="V73" s="39"/>
      <c r="W73" s="38" t="s">
        <v>27</v>
      </c>
      <c r="X73" s="39"/>
      <c r="Y73" s="39"/>
      <c r="Z73" s="38">
        <v>1</v>
      </c>
      <c r="AA73" s="38">
        <v>0</v>
      </c>
      <c r="AB73" s="38" t="s">
        <v>765</v>
      </c>
      <c r="AC73" s="38">
        <v>0</v>
      </c>
      <c r="AD73" s="37">
        <v>0</v>
      </c>
      <c r="AE73" s="37">
        <v>0</v>
      </c>
      <c r="AF73" s="37">
        <v>0</v>
      </c>
      <c r="AG73" s="37">
        <v>0</v>
      </c>
      <c r="AH73" s="38" t="s">
        <v>258</v>
      </c>
      <c r="AI73" s="37">
        <v>9</v>
      </c>
      <c r="AJ73" s="39"/>
      <c r="AK73" s="38" t="s">
        <v>100</v>
      </c>
      <c r="AL73" s="38">
        <v>1</v>
      </c>
      <c r="AM73" s="38" t="s">
        <v>27</v>
      </c>
      <c r="AN73" s="38" t="s">
        <v>680</v>
      </c>
      <c r="AO73" s="37">
        <v>30</v>
      </c>
      <c r="AP73" s="38" t="s">
        <v>677</v>
      </c>
      <c r="AQ73" s="38" t="s">
        <v>697</v>
      </c>
      <c r="AR73" s="38" t="s">
        <v>27</v>
      </c>
      <c r="AS73" s="38" t="s">
        <v>27</v>
      </c>
      <c r="AT73" s="38" t="s">
        <v>27</v>
      </c>
      <c r="AU73" s="38" t="s">
        <v>27</v>
      </c>
      <c r="AV73" s="38" t="s">
        <v>27</v>
      </c>
      <c r="AW73" s="50"/>
      <c r="AX73" s="50" t="s">
        <v>747</v>
      </c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</row>
    <row r="74" spans="1:87" ht="14.25" customHeight="1" x14ac:dyDescent="0.25">
      <c r="A74" s="37">
        <v>219</v>
      </c>
      <c r="B74" s="38" t="s">
        <v>78</v>
      </c>
      <c r="C74" s="38" t="s">
        <v>26</v>
      </c>
      <c r="D74" s="38" t="s">
        <v>36</v>
      </c>
      <c r="E74" s="38"/>
      <c r="F74" s="38" t="s">
        <v>32</v>
      </c>
      <c r="G74" s="37">
        <v>66</v>
      </c>
      <c r="H74" s="37">
        <v>56</v>
      </c>
      <c r="I74" s="38" t="s">
        <v>128</v>
      </c>
      <c r="J74" s="37">
        <v>9591208203</v>
      </c>
      <c r="K74" s="37">
        <v>0.28125</v>
      </c>
      <c r="L74" s="37">
        <v>0.140625</v>
      </c>
      <c r="M74" s="39"/>
      <c r="N74" s="35"/>
      <c r="O74" s="35"/>
      <c r="P74" s="39"/>
      <c r="Q74" s="39"/>
      <c r="R74" s="35">
        <v>1</v>
      </c>
      <c r="S74" s="39"/>
      <c r="T74" s="39"/>
      <c r="U74" s="35"/>
      <c r="V74" s="39"/>
      <c r="W74" s="38" t="s">
        <v>27</v>
      </c>
      <c r="X74" s="39"/>
      <c r="Y74" s="39"/>
      <c r="Z74" s="38">
        <v>1</v>
      </c>
      <c r="AA74" s="38">
        <v>0</v>
      </c>
      <c r="AB74" s="38" t="s">
        <v>765</v>
      </c>
      <c r="AC74" s="38">
        <v>0</v>
      </c>
      <c r="AD74" s="37">
        <v>0</v>
      </c>
      <c r="AE74" s="37">
        <v>0</v>
      </c>
      <c r="AF74" s="37">
        <v>0</v>
      </c>
      <c r="AG74" s="37">
        <v>0</v>
      </c>
      <c r="AH74" s="38" t="s">
        <v>258</v>
      </c>
      <c r="AI74" s="37">
        <v>9</v>
      </c>
      <c r="AJ74" s="35"/>
      <c r="AK74" s="38" t="s">
        <v>100</v>
      </c>
      <c r="AL74" s="38">
        <v>1</v>
      </c>
      <c r="AM74" s="38" t="s">
        <v>27</v>
      </c>
      <c r="AN74" s="38" t="s">
        <v>680</v>
      </c>
      <c r="AO74" s="37">
        <v>33</v>
      </c>
      <c r="AP74" s="38" t="s">
        <v>677</v>
      </c>
      <c r="AQ74" s="38" t="s">
        <v>698</v>
      </c>
      <c r="AR74" s="38" t="s">
        <v>27</v>
      </c>
      <c r="AS74" s="38" t="s">
        <v>699</v>
      </c>
      <c r="AT74" s="38" t="s">
        <v>27</v>
      </c>
      <c r="AU74" s="38" t="s">
        <v>27</v>
      </c>
      <c r="AV74" s="38" t="s">
        <v>27</v>
      </c>
      <c r="AW74" s="50"/>
      <c r="AX74" s="50" t="s">
        <v>748</v>
      </c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</row>
    <row r="75" spans="1:87" ht="14.25" customHeight="1" x14ac:dyDescent="0.25">
      <c r="A75" s="37">
        <v>270</v>
      </c>
      <c r="B75" s="38" t="s">
        <v>78</v>
      </c>
      <c r="C75" s="38" t="s">
        <v>26</v>
      </c>
      <c r="D75" s="38" t="s">
        <v>36</v>
      </c>
      <c r="E75" s="38"/>
      <c r="F75" s="38" t="s">
        <v>32</v>
      </c>
      <c r="G75" s="37">
        <v>66</v>
      </c>
      <c r="H75" s="37">
        <v>56</v>
      </c>
      <c r="I75" s="38" t="s">
        <v>134</v>
      </c>
      <c r="J75" s="37">
        <v>828360120</v>
      </c>
      <c r="K75" s="37">
        <v>0.28125</v>
      </c>
      <c r="L75" s="37">
        <v>0.140625</v>
      </c>
      <c r="M75" s="39"/>
      <c r="N75" s="35"/>
      <c r="O75" s="35"/>
      <c r="P75" s="39"/>
      <c r="Q75" s="39"/>
      <c r="R75" s="35">
        <v>1</v>
      </c>
      <c r="S75" s="39"/>
      <c r="T75" s="39"/>
      <c r="U75" s="39"/>
      <c r="V75" s="39"/>
      <c r="W75" s="38" t="s">
        <v>27</v>
      </c>
      <c r="X75" s="39"/>
      <c r="Y75" s="39"/>
      <c r="Z75" s="38">
        <v>1</v>
      </c>
      <c r="AA75" s="38">
        <v>0</v>
      </c>
      <c r="AB75" s="38" t="s">
        <v>765</v>
      </c>
      <c r="AC75" s="38">
        <v>0</v>
      </c>
      <c r="AD75" s="37">
        <v>0</v>
      </c>
      <c r="AE75" s="37">
        <v>0</v>
      </c>
      <c r="AF75" s="37">
        <v>0</v>
      </c>
      <c r="AG75" s="37">
        <v>0</v>
      </c>
      <c r="AH75" s="38" t="s">
        <v>258</v>
      </c>
      <c r="AI75" s="37">
        <v>9</v>
      </c>
      <c r="AJ75" s="35"/>
      <c r="AK75" s="38" t="s">
        <v>309</v>
      </c>
      <c r="AL75" s="38">
        <v>1</v>
      </c>
      <c r="AM75" s="38" t="s">
        <v>27</v>
      </c>
      <c r="AN75" s="38" t="s">
        <v>673</v>
      </c>
      <c r="AO75" s="37">
        <v>26</v>
      </c>
      <c r="AP75" s="38" t="s">
        <v>674</v>
      </c>
      <c r="AQ75" s="38" t="s">
        <v>678</v>
      </c>
      <c r="AR75" s="38" t="s">
        <v>27</v>
      </c>
      <c r="AS75" s="38" t="s">
        <v>702</v>
      </c>
      <c r="AT75" s="38" t="s">
        <v>27</v>
      </c>
      <c r="AU75" s="38" t="s">
        <v>27</v>
      </c>
      <c r="AV75" s="38" t="s">
        <v>27</v>
      </c>
      <c r="AW75" s="50"/>
      <c r="AX75" s="50" t="s">
        <v>748</v>
      </c>
      <c r="AY75" s="50"/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</row>
    <row r="76" spans="1:87" ht="14.25" customHeight="1" x14ac:dyDescent="0.25">
      <c r="A76" s="37">
        <v>85</v>
      </c>
      <c r="B76" s="38" t="s">
        <v>78</v>
      </c>
      <c r="C76" s="38" t="s">
        <v>26</v>
      </c>
      <c r="D76" s="38" t="s">
        <v>37</v>
      </c>
      <c r="E76" s="38"/>
      <c r="F76" s="38" t="s">
        <v>30</v>
      </c>
      <c r="G76" s="37">
        <v>69</v>
      </c>
      <c r="H76" s="37">
        <v>104</v>
      </c>
      <c r="I76" s="38" t="s">
        <v>106</v>
      </c>
      <c r="J76" s="37">
        <v>90153375</v>
      </c>
      <c r="K76" s="37">
        <v>3.7333333333333298</v>
      </c>
      <c r="L76" s="37">
        <v>0.37333333333333302</v>
      </c>
      <c r="M76" s="37">
        <v>6</v>
      </c>
      <c r="N76" s="35"/>
      <c r="O76" s="40">
        <v>3</v>
      </c>
      <c r="P76" s="37">
        <v>17</v>
      </c>
      <c r="Q76" s="37">
        <v>11</v>
      </c>
      <c r="R76" s="37">
        <v>1</v>
      </c>
      <c r="S76" s="37">
        <v>11</v>
      </c>
      <c r="T76" s="37">
        <v>1</v>
      </c>
      <c r="U76" s="37">
        <v>4</v>
      </c>
      <c r="V76" s="37">
        <v>4</v>
      </c>
      <c r="W76" s="38" t="s">
        <v>27</v>
      </c>
      <c r="X76" s="37">
        <v>3</v>
      </c>
      <c r="Y76" s="37">
        <v>11</v>
      </c>
      <c r="Z76" s="38">
        <v>72</v>
      </c>
      <c r="AA76" s="38">
        <v>11</v>
      </c>
      <c r="AB76" s="38" t="s">
        <v>765</v>
      </c>
      <c r="AC76" s="38">
        <v>0</v>
      </c>
      <c r="AD76" s="37">
        <v>10</v>
      </c>
      <c r="AE76" s="37">
        <v>20</v>
      </c>
      <c r="AF76" s="37">
        <v>3</v>
      </c>
      <c r="AG76" s="37">
        <v>45</v>
      </c>
      <c r="AH76" s="38" t="s">
        <v>418</v>
      </c>
      <c r="AI76" s="37">
        <v>8</v>
      </c>
      <c r="AJ76" s="40">
        <v>1</v>
      </c>
      <c r="AK76" s="38" t="s">
        <v>419</v>
      </c>
      <c r="AL76" s="38">
        <v>1</v>
      </c>
      <c r="AM76" s="38" t="s">
        <v>27</v>
      </c>
      <c r="AN76" s="38" t="s">
        <v>673</v>
      </c>
      <c r="AO76" s="37">
        <v>18</v>
      </c>
      <c r="AP76" s="38" t="s">
        <v>677</v>
      </c>
      <c r="AQ76" s="38" t="s">
        <v>690</v>
      </c>
      <c r="AR76" s="38" t="s">
        <v>27</v>
      </c>
      <c r="AS76" s="38" t="s">
        <v>27</v>
      </c>
      <c r="AT76" s="38" t="s">
        <v>27</v>
      </c>
      <c r="AU76" s="38" t="s">
        <v>27</v>
      </c>
      <c r="AV76" s="38" t="s">
        <v>27</v>
      </c>
      <c r="AW76" s="50"/>
      <c r="AX76" s="50" t="s">
        <v>747</v>
      </c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</row>
    <row r="77" spans="1:87" ht="14.25" customHeight="1" x14ac:dyDescent="0.25">
      <c r="A77" s="37">
        <v>112</v>
      </c>
      <c r="B77" s="38" t="s">
        <v>78</v>
      </c>
      <c r="C77" s="38" t="s">
        <v>28</v>
      </c>
      <c r="D77" s="38" t="s">
        <v>37</v>
      </c>
      <c r="E77" s="38"/>
      <c r="F77" s="38" t="s">
        <v>30</v>
      </c>
      <c r="G77" s="37">
        <v>69</v>
      </c>
      <c r="H77" s="37">
        <v>104</v>
      </c>
      <c r="I77" s="38" t="s">
        <v>114</v>
      </c>
      <c r="J77" s="37">
        <v>17888853</v>
      </c>
      <c r="K77" s="37">
        <v>3.4</v>
      </c>
      <c r="L77" s="37">
        <v>0.34</v>
      </c>
      <c r="M77" s="39"/>
      <c r="N77" s="39"/>
      <c r="O77" s="39"/>
      <c r="P77" s="39"/>
      <c r="Q77" s="39"/>
      <c r="R77" s="35">
        <v>1</v>
      </c>
      <c r="S77" s="39"/>
      <c r="T77" s="39"/>
      <c r="U77" s="39"/>
      <c r="V77" s="39"/>
      <c r="W77" s="38" t="s">
        <v>27</v>
      </c>
      <c r="X77" s="39"/>
      <c r="Y77" s="39"/>
      <c r="Z77" s="38">
        <v>1</v>
      </c>
      <c r="AA77" s="38">
        <v>0</v>
      </c>
      <c r="AB77" s="38" t="s">
        <v>99</v>
      </c>
      <c r="AC77" s="41">
        <v>3</v>
      </c>
      <c r="AD77" s="37">
        <v>0</v>
      </c>
      <c r="AE77" s="37">
        <v>0</v>
      </c>
      <c r="AF77" s="37">
        <v>0</v>
      </c>
      <c r="AG77" s="37">
        <v>0</v>
      </c>
      <c r="AH77" s="38" t="s">
        <v>381</v>
      </c>
      <c r="AI77" s="37">
        <v>16</v>
      </c>
      <c r="AJ77" s="39"/>
      <c r="AK77" s="38" t="s">
        <v>100</v>
      </c>
      <c r="AL77" s="38">
        <v>1</v>
      </c>
      <c r="AM77" s="38" t="s">
        <v>27</v>
      </c>
      <c r="AN77" s="38" t="s">
        <v>680</v>
      </c>
      <c r="AO77" s="37">
        <v>30</v>
      </c>
      <c r="AP77" s="38" t="s">
        <v>674</v>
      </c>
      <c r="AQ77" s="38" t="s">
        <v>687</v>
      </c>
      <c r="AR77" s="38" t="s">
        <v>27</v>
      </c>
      <c r="AS77" s="38" t="s">
        <v>688</v>
      </c>
      <c r="AT77" s="38" t="s">
        <v>27</v>
      </c>
      <c r="AU77" s="38" t="s">
        <v>27</v>
      </c>
      <c r="AV77" s="38" t="s">
        <v>27</v>
      </c>
      <c r="AW77" s="50"/>
      <c r="AX77" s="50" t="s">
        <v>748</v>
      </c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</row>
    <row r="78" spans="1:87" ht="14.25" customHeight="1" x14ac:dyDescent="0.25">
      <c r="A78" s="37">
        <v>159</v>
      </c>
      <c r="B78" s="38" t="s">
        <v>78</v>
      </c>
      <c r="C78" s="38" t="s">
        <v>26</v>
      </c>
      <c r="D78" s="38" t="s">
        <v>37</v>
      </c>
      <c r="E78" s="38"/>
      <c r="F78" s="38" t="s">
        <v>30</v>
      </c>
      <c r="G78" s="37">
        <v>69</v>
      </c>
      <c r="H78" s="37">
        <v>104</v>
      </c>
      <c r="I78" s="38" t="s">
        <v>121</v>
      </c>
      <c r="J78" s="37">
        <v>8870124178</v>
      </c>
      <c r="K78" s="37">
        <v>3.7333333333333298</v>
      </c>
      <c r="L78" s="37">
        <v>0.37333333333333302</v>
      </c>
      <c r="M78" s="35"/>
      <c r="N78" s="35"/>
      <c r="O78" s="35"/>
      <c r="P78" s="35"/>
      <c r="Q78" s="35"/>
      <c r="R78" s="35">
        <v>1</v>
      </c>
      <c r="S78" s="35"/>
      <c r="T78" s="35"/>
      <c r="U78" s="35"/>
      <c r="V78" s="35"/>
      <c r="W78" s="38" t="s">
        <v>27</v>
      </c>
      <c r="X78" s="35"/>
      <c r="Y78" s="35"/>
      <c r="Z78" s="38">
        <v>1</v>
      </c>
      <c r="AA78" s="38">
        <v>0</v>
      </c>
      <c r="AB78" s="38" t="s">
        <v>765</v>
      </c>
      <c r="AC78" s="38">
        <v>0</v>
      </c>
      <c r="AD78" s="37">
        <v>0</v>
      </c>
      <c r="AE78" s="37">
        <v>0</v>
      </c>
      <c r="AF78" s="37">
        <v>0</v>
      </c>
      <c r="AG78" s="37">
        <v>0</v>
      </c>
      <c r="AH78" s="38" t="s">
        <v>381</v>
      </c>
      <c r="AI78" s="37">
        <v>16</v>
      </c>
      <c r="AJ78" s="35"/>
      <c r="AK78" s="38" t="s">
        <v>115</v>
      </c>
      <c r="AL78" s="38">
        <v>1</v>
      </c>
      <c r="AM78" s="38" t="s">
        <v>27</v>
      </c>
      <c r="AN78" s="38" t="s">
        <v>673</v>
      </c>
      <c r="AO78" s="37">
        <v>21</v>
      </c>
      <c r="AP78" s="38" t="s">
        <v>677</v>
      </c>
      <c r="AQ78" s="38" t="s">
        <v>693</v>
      </c>
      <c r="AR78" s="38" t="s">
        <v>27</v>
      </c>
      <c r="AS78" s="38" t="s">
        <v>27</v>
      </c>
      <c r="AT78" s="38" t="s">
        <v>27</v>
      </c>
      <c r="AU78" s="38" t="s">
        <v>27</v>
      </c>
      <c r="AV78" s="38" t="s">
        <v>27</v>
      </c>
      <c r="AW78" s="50"/>
      <c r="AX78" s="50" t="s">
        <v>747</v>
      </c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</row>
    <row r="79" spans="1:87" ht="14.25" customHeight="1" x14ac:dyDescent="0.25">
      <c r="A79" s="37">
        <v>240</v>
      </c>
      <c r="B79" s="38" t="s">
        <v>78</v>
      </c>
      <c r="C79" s="38" t="s">
        <v>26</v>
      </c>
      <c r="D79" s="38" t="s">
        <v>37</v>
      </c>
      <c r="E79" s="38"/>
      <c r="F79" s="38" t="s">
        <v>30</v>
      </c>
      <c r="G79" s="37">
        <v>69</v>
      </c>
      <c r="H79" s="37">
        <v>104</v>
      </c>
      <c r="I79" s="38" t="s">
        <v>130</v>
      </c>
      <c r="J79" s="37">
        <v>3712062108</v>
      </c>
      <c r="K79" s="37">
        <v>3.7333333333333298</v>
      </c>
      <c r="L79" s="37">
        <v>0.37333333333333302</v>
      </c>
      <c r="M79" s="37">
        <v>6</v>
      </c>
      <c r="N79" s="35"/>
      <c r="O79" s="35"/>
      <c r="P79" s="37">
        <v>16</v>
      </c>
      <c r="Q79" s="37">
        <v>10</v>
      </c>
      <c r="R79" s="37">
        <v>1</v>
      </c>
      <c r="S79" s="37">
        <v>10</v>
      </c>
      <c r="T79" s="37">
        <v>1</v>
      </c>
      <c r="U79" s="37">
        <v>1</v>
      </c>
      <c r="V79" s="37">
        <v>3</v>
      </c>
      <c r="W79" s="38" t="s">
        <v>27</v>
      </c>
      <c r="X79" s="37">
        <v>1</v>
      </c>
      <c r="Y79" s="37">
        <v>5</v>
      </c>
      <c r="Z79" s="38">
        <v>54</v>
      </c>
      <c r="AA79" s="38">
        <v>5</v>
      </c>
      <c r="AB79" s="38" t="s">
        <v>765</v>
      </c>
      <c r="AC79" s="38">
        <v>0</v>
      </c>
      <c r="AD79" s="37">
        <v>10</v>
      </c>
      <c r="AE79" s="37">
        <v>5</v>
      </c>
      <c r="AF79" s="37">
        <v>0</v>
      </c>
      <c r="AG79" s="37">
        <v>18</v>
      </c>
      <c r="AH79" s="38" t="s">
        <v>381</v>
      </c>
      <c r="AI79" s="37">
        <v>16</v>
      </c>
      <c r="AJ79" s="37">
        <v>1</v>
      </c>
      <c r="AK79" s="38" t="s">
        <v>427</v>
      </c>
      <c r="AL79" s="38">
        <v>1</v>
      </c>
      <c r="AM79" s="38" t="s">
        <v>27</v>
      </c>
      <c r="AN79" s="38" t="s">
        <v>680</v>
      </c>
      <c r="AO79" s="37">
        <v>28</v>
      </c>
      <c r="AP79" s="38" t="s">
        <v>677</v>
      </c>
      <c r="AQ79" s="38" t="s">
        <v>700</v>
      </c>
      <c r="AR79" s="38" t="s">
        <v>695</v>
      </c>
      <c r="AS79" s="38" t="s">
        <v>701</v>
      </c>
      <c r="AT79" s="38" t="s">
        <v>27</v>
      </c>
      <c r="AU79" s="38" t="s">
        <v>27</v>
      </c>
      <c r="AV79" s="38" t="s">
        <v>27</v>
      </c>
      <c r="AW79" s="50"/>
      <c r="AX79" s="50" t="s">
        <v>748</v>
      </c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</row>
    <row r="80" spans="1:87" ht="14.25" customHeight="1" x14ac:dyDescent="0.25">
      <c r="A80" s="37">
        <v>290</v>
      </c>
      <c r="B80" s="38" t="s">
        <v>78</v>
      </c>
      <c r="C80" s="38" t="s">
        <v>28</v>
      </c>
      <c r="D80" s="38" t="s">
        <v>37</v>
      </c>
      <c r="E80" s="38"/>
      <c r="F80" s="38" t="s">
        <v>30</v>
      </c>
      <c r="G80" s="37">
        <v>69</v>
      </c>
      <c r="H80" s="37">
        <v>104</v>
      </c>
      <c r="I80" s="38" t="s">
        <v>135</v>
      </c>
      <c r="J80" s="37">
        <v>7717685176</v>
      </c>
      <c r="K80" s="37">
        <v>3.4</v>
      </c>
      <c r="L80" s="37">
        <v>0.34</v>
      </c>
      <c r="M80" s="40">
        <v>1</v>
      </c>
      <c r="N80" s="35"/>
      <c r="O80" s="47"/>
      <c r="P80" s="40">
        <v>5</v>
      </c>
      <c r="Q80" s="40">
        <v>4</v>
      </c>
      <c r="R80" s="40">
        <v>1</v>
      </c>
      <c r="S80" s="40">
        <v>4</v>
      </c>
      <c r="T80" s="40">
        <v>1</v>
      </c>
      <c r="U80" s="40">
        <v>1</v>
      </c>
      <c r="V80" s="40">
        <v>2</v>
      </c>
      <c r="W80" s="38" t="s">
        <v>27</v>
      </c>
      <c r="X80" s="47"/>
      <c r="Y80" s="40">
        <v>3</v>
      </c>
      <c r="Z80" s="38">
        <v>22</v>
      </c>
      <c r="AA80" s="38">
        <v>3</v>
      </c>
      <c r="AB80" s="38" t="s">
        <v>99</v>
      </c>
      <c r="AC80" s="41">
        <v>3</v>
      </c>
      <c r="AD80" s="37">
        <v>7</v>
      </c>
      <c r="AE80" s="37">
        <v>3</v>
      </c>
      <c r="AF80" s="37">
        <v>1</v>
      </c>
      <c r="AG80" s="37">
        <v>16</v>
      </c>
      <c r="AH80" s="38" t="s">
        <v>429</v>
      </c>
      <c r="AI80" s="37">
        <v>13</v>
      </c>
      <c r="AJ80" s="47"/>
      <c r="AK80" s="38" t="s">
        <v>430</v>
      </c>
      <c r="AL80" s="38">
        <v>1</v>
      </c>
      <c r="AM80" s="38" t="s">
        <v>27</v>
      </c>
      <c r="AN80" s="38" t="s">
        <v>680</v>
      </c>
      <c r="AO80" s="37">
        <v>24</v>
      </c>
      <c r="AP80" s="38" t="s">
        <v>677</v>
      </c>
      <c r="AQ80" s="38" t="s">
        <v>691</v>
      </c>
      <c r="AR80" s="38" t="s">
        <v>27</v>
      </c>
      <c r="AS80" s="38" t="s">
        <v>27</v>
      </c>
      <c r="AT80" s="38" t="s">
        <v>27</v>
      </c>
      <c r="AU80" s="38" t="s">
        <v>27</v>
      </c>
      <c r="AV80" s="38" t="s">
        <v>27</v>
      </c>
      <c r="AW80" s="50"/>
      <c r="AX80" s="50" t="s">
        <v>747</v>
      </c>
      <c r="AY80" s="50"/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</row>
    <row r="81" spans="1:87" ht="14.25" customHeight="1" x14ac:dyDescent="0.25">
      <c r="A81" s="37">
        <v>311</v>
      </c>
      <c r="B81" s="38" t="s">
        <v>78</v>
      </c>
      <c r="C81" s="38" t="s">
        <v>28</v>
      </c>
      <c r="D81" s="38" t="s">
        <v>37</v>
      </c>
      <c r="E81" s="38"/>
      <c r="F81" s="38" t="s">
        <v>30</v>
      </c>
      <c r="G81" s="37">
        <v>69</v>
      </c>
      <c r="H81" s="37">
        <v>104</v>
      </c>
      <c r="I81" s="38" t="s">
        <v>140</v>
      </c>
      <c r="J81" s="37">
        <v>79247246103</v>
      </c>
      <c r="K81" s="37">
        <v>3.4</v>
      </c>
      <c r="L81" s="37">
        <v>0.34</v>
      </c>
      <c r="M81" s="35"/>
      <c r="N81" s="35"/>
      <c r="O81" s="35"/>
      <c r="P81" s="35"/>
      <c r="Q81" s="35"/>
      <c r="R81" s="35">
        <v>1</v>
      </c>
      <c r="S81" s="35"/>
      <c r="T81" s="35"/>
      <c r="U81" s="35"/>
      <c r="V81" s="35"/>
      <c r="W81" s="38" t="s">
        <v>27</v>
      </c>
      <c r="X81" s="35"/>
      <c r="Y81" s="35"/>
      <c r="Z81" s="38">
        <v>1</v>
      </c>
      <c r="AA81" s="38">
        <v>0</v>
      </c>
      <c r="AB81" s="38" t="s">
        <v>99</v>
      </c>
      <c r="AC81" s="38">
        <v>0</v>
      </c>
      <c r="AD81" s="37">
        <v>0</v>
      </c>
      <c r="AE81" s="37">
        <v>0</v>
      </c>
      <c r="AF81" s="37">
        <v>0</v>
      </c>
      <c r="AG81" s="37">
        <v>0</v>
      </c>
      <c r="AH81" s="38" t="s">
        <v>381</v>
      </c>
      <c r="AI81" s="37">
        <v>16</v>
      </c>
      <c r="AJ81" s="35"/>
      <c r="AK81" s="38" t="s">
        <v>162</v>
      </c>
      <c r="AL81" s="38">
        <v>1</v>
      </c>
      <c r="AM81" s="38" t="s">
        <v>27</v>
      </c>
      <c r="AN81" s="38" t="s">
        <v>673</v>
      </c>
      <c r="AO81" s="37">
        <v>18</v>
      </c>
      <c r="AP81" s="38" t="s">
        <v>674</v>
      </c>
      <c r="AQ81" s="38" t="s">
        <v>705</v>
      </c>
      <c r="AR81" s="38" t="s">
        <v>27</v>
      </c>
      <c r="AS81" s="38" t="s">
        <v>686</v>
      </c>
      <c r="AT81" s="38" t="s">
        <v>27</v>
      </c>
      <c r="AU81" s="38" t="s">
        <v>27</v>
      </c>
      <c r="AV81" s="38" t="s">
        <v>27</v>
      </c>
      <c r="AW81" s="50"/>
      <c r="AX81" s="50" t="s">
        <v>747</v>
      </c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</row>
    <row r="82" spans="1:87" ht="14.25" customHeight="1" x14ac:dyDescent="0.25">
      <c r="A82" s="37">
        <v>348</v>
      </c>
      <c r="B82" s="38" t="s">
        <v>78</v>
      </c>
      <c r="C82" s="38" t="s">
        <v>28</v>
      </c>
      <c r="D82" s="38" t="s">
        <v>37</v>
      </c>
      <c r="E82" s="38"/>
      <c r="F82" s="38" t="s">
        <v>30</v>
      </c>
      <c r="G82" s="37">
        <v>69</v>
      </c>
      <c r="H82" s="37">
        <v>104</v>
      </c>
      <c r="I82" s="38" t="s">
        <v>146</v>
      </c>
      <c r="J82" s="37">
        <v>94222252116</v>
      </c>
      <c r="K82" s="37">
        <v>3.4</v>
      </c>
      <c r="L82" s="37">
        <v>0.34</v>
      </c>
      <c r="M82" s="35"/>
      <c r="N82" s="35"/>
      <c r="O82" s="35"/>
      <c r="P82" s="35"/>
      <c r="Q82" s="35"/>
      <c r="R82" s="35">
        <v>1</v>
      </c>
      <c r="S82" s="35"/>
      <c r="T82" s="35"/>
      <c r="U82" s="35"/>
      <c r="V82" s="35"/>
      <c r="W82" s="38" t="s">
        <v>27</v>
      </c>
      <c r="X82" s="35"/>
      <c r="Y82" s="35"/>
      <c r="Z82" s="38">
        <v>1</v>
      </c>
      <c r="AA82" s="38">
        <v>0</v>
      </c>
      <c r="AB82" s="38" t="s">
        <v>99</v>
      </c>
      <c r="AC82" s="38">
        <v>0</v>
      </c>
      <c r="AD82" s="37">
        <v>0</v>
      </c>
      <c r="AE82" s="37">
        <v>0</v>
      </c>
      <c r="AF82" s="37">
        <v>0</v>
      </c>
      <c r="AG82" s="37">
        <v>0</v>
      </c>
      <c r="AH82" s="38" t="s">
        <v>381</v>
      </c>
      <c r="AI82" s="37">
        <v>16</v>
      </c>
      <c r="AJ82" s="35"/>
      <c r="AK82" s="38" t="s">
        <v>432</v>
      </c>
      <c r="AL82" s="38">
        <v>1</v>
      </c>
      <c r="AM82" s="38" t="s">
        <v>27</v>
      </c>
      <c r="AN82" s="38" t="s">
        <v>680</v>
      </c>
      <c r="AO82" s="37">
        <v>36</v>
      </c>
      <c r="AP82" s="38" t="s">
        <v>677</v>
      </c>
      <c r="AQ82" s="38" t="s">
        <v>707</v>
      </c>
      <c r="AR82" s="38" t="s">
        <v>27</v>
      </c>
      <c r="AS82" s="38" t="s">
        <v>708</v>
      </c>
      <c r="AT82" s="38" t="s">
        <v>27</v>
      </c>
      <c r="AU82" s="38" t="s">
        <v>27</v>
      </c>
      <c r="AV82" s="38" t="s">
        <v>27</v>
      </c>
      <c r="AW82" s="50"/>
      <c r="AX82" s="50" t="s">
        <v>748</v>
      </c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</row>
    <row r="83" spans="1:87" ht="14.25" customHeight="1" x14ac:dyDescent="0.25">
      <c r="A83" s="37">
        <v>429</v>
      </c>
      <c r="B83" s="38" t="s">
        <v>78</v>
      </c>
      <c r="C83" s="38" t="s">
        <v>26</v>
      </c>
      <c r="D83" s="38" t="s">
        <v>37</v>
      </c>
      <c r="E83" s="38"/>
      <c r="F83" s="38" t="s">
        <v>30</v>
      </c>
      <c r="G83" s="37">
        <v>69</v>
      </c>
      <c r="H83" s="37">
        <v>104</v>
      </c>
      <c r="I83" s="38" t="s">
        <v>88</v>
      </c>
      <c r="J83" s="37">
        <v>217831744</v>
      </c>
      <c r="K83" s="37">
        <v>3.7333333333333298</v>
      </c>
      <c r="L83" s="37">
        <v>0.37333333333333302</v>
      </c>
      <c r="M83" s="39"/>
      <c r="N83" s="35"/>
      <c r="O83" s="39"/>
      <c r="P83" s="39"/>
      <c r="Q83" s="39"/>
      <c r="R83" s="35">
        <v>1</v>
      </c>
      <c r="S83" s="39"/>
      <c r="T83" s="39"/>
      <c r="U83" s="39"/>
      <c r="V83" s="39"/>
      <c r="W83" s="38" t="s">
        <v>27</v>
      </c>
      <c r="X83" s="39"/>
      <c r="Y83" s="39"/>
      <c r="Z83" s="38">
        <v>1</v>
      </c>
      <c r="AA83" s="38">
        <v>0</v>
      </c>
      <c r="AB83" s="38" t="s">
        <v>765</v>
      </c>
      <c r="AC83" s="38">
        <v>0</v>
      </c>
      <c r="AD83" s="37">
        <v>0</v>
      </c>
      <c r="AE83" s="37">
        <v>0</v>
      </c>
      <c r="AF83" s="37">
        <v>0</v>
      </c>
      <c r="AG83" s="37">
        <v>0</v>
      </c>
      <c r="AH83" s="38" t="s">
        <v>381</v>
      </c>
      <c r="AI83" s="37">
        <v>16</v>
      </c>
      <c r="AJ83" s="39"/>
      <c r="AK83" s="38" t="s">
        <v>437</v>
      </c>
      <c r="AL83" s="38">
        <v>1</v>
      </c>
      <c r="AM83" s="38" t="s">
        <v>27</v>
      </c>
      <c r="AN83" s="38" t="s">
        <v>673</v>
      </c>
      <c r="AO83" s="37">
        <v>24</v>
      </c>
      <c r="AP83" s="38" t="s">
        <v>677</v>
      </c>
      <c r="AQ83" s="38" t="s">
        <v>679</v>
      </c>
      <c r="AR83" s="38" t="s">
        <v>27</v>
      </c>
      <c r="AS83" s="38" t="s">
        <v>27</v>
      </c>
      <c r="AT83" s="38" t="s">
        <v>27</v>
      </c>
      <c r="AU83" s="38" t="s">
        <v>27</v>
      </c>
      <c r="AV83" s="38" t="s">
        <v>27</v>
      </c>
      <c r="AW83" s="50"/>
      <c r="AX83" s="50" t="s">
        <v>747</v>
      </c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</row>
    <row r="84" spans="1:87" ht="14.25" customHeight="1" x14ac:dyDescent="0.25">
      <c r="A84" s="37">
        <v>445</v>
      </c>
      <c r="B84" s="38" t="s">
        <v>78</v>
      </c>
      <c r="C84" s="38" t="s">
        <v>26</v>
      </c>
      <c r="D84" s="38" t="s">
        <v>37</v>
      </c>
      <c r="E84" s="38"/>
      <c r="F84" s="38" t="s">
        <v>30</v>
      </c>
      <c r="G84" s="37">
        <v>69</v>
      </c>
      <c r="H84" s="37">
        <v>104</v>
      </c>
      <c r="I84" s="38" t="s">
        <v>150</v>
      </c>
      <c r="J84" s="37">
        <v>82135906</v>
      </c>
      <c r="K84" s="37">
        <v>3.7333333333333298</v>
      </c>
      <c r="L84" s="37">
        <v>0.37333333333333302</v>
      </c>
      <c r="M84" s="39"/>
      <c r="N84" s="35"/>
      <c r="O84" s="39"/>
      <c r="P84" s="39"/>
      <c r="Q84" s="39"/>
      <c r="R84" s="35">
        <v>1</v>
      </c>
      <c r="S84" s="39"/>
      <c r="T84" s="39"/>
      <c r="U84" s="39"/>
      <c r="V84" s="39"/>
      <c r="W84" s="38" t="s">
        <v>27</v>
      </c>
      <c r="X84" s="39"/>
      <c r="Y84" s="39"/>
      <c r="Z84" s="38">
        <v>1</v>
      </c>
      <c r="AA84" s="38">
        <v>0</v>
      </c>
      <c r="AB84" s="38" t="s">
        <v>765</v>
      </c>
      <c r="AC84" s="38">
        <v>0</v>
      </c>
      <c r="AD84" s="37">
        <v>0</v>
      </c>
      <c r="AE84" s="37">
        <v>0</v>
      </c>
      <c r="AF84" s="37">
        <v>0</v>
      </c>
      <c r="AG84" s="37">
        <v>0</v>
      </c>
      <c r="AH84" s="38" t="s">
        <v>381</v>
      </c>
      <c r="AI84" s="37">
        <v>16</v>
      </c>
      <c r="AJ84" s="39"/>
      <c r="AK84" s="38" t="s">
        <v>438</v>
      </c>
      <c r="AL84" s="38">
        <v>1</v>
      </c>
      <c r="AM84" s="38" t="s">
        <v>27</v>
      </c>
      <c r="AN84" s="38" t="s">
        <v>680</v>
      </c>
      <c r="AO84" s="37">
        <v>34</v>
      </c>
      <c r="AP84" s="38" t="s">
        <v>677</v>
      </c>
      <c r="AQ84" s="38" t="s">
        <v>712</v>
      </c>
      <c r="AR84" s="38" t="s">
        <v>27</v>
      </c>
      <c r="AS84" s="38" t="s">
        <v>713</v>
      </c>
      <c r="AT84" s="38" t="s">
        <v>27</v>
      </c>
      <c r="AU84" s="38" t="s">
        <v>27</v>
      </c>
      <c r="AV84" s="38" t="s">
        <v>27</v>
      </c>
      <c r="AW84" s="50"/>
      <c r="AX84" s="50" t="s">
        <v>748</v>
      </c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</row>
    <row r="85" spans="1:87" ht="14.25" customHeight="1" x14ac:dyDescent="0.25">
      <c r="A85" s="37">
        <v>555</v>
      </c>
      <c r="B85" s="38" t="s">
        <v>78</v>
      </c>
      <c r="C85" s="38" t="s">
        <v>26</v>
      </c>
      <c r="D85" s="38" t="s">
        <v>37</v>
      </c>
      <c r="E85" s="38"/>
      <c r="F85" s="38" t="s">
        <v>30</v>
      </c>
      <c r="G85" s="37">
        <v>69</v>
      </c>
      <c r="H85" s="37">
        <v>104</v>
      </c>
      <c r="I85" s="38" t="s">
        <v>172</v>
      </c>
      <c r="J85" s="37">
        <v>8517821164</v>
      </c>
      <c r="K85" s="37">
        <v>3.7333333333333298</v>
      </c>
      <c r="L85" s="37">
        <v>0.37333333333333302</v>
      </c>
      <c r="M85" s="47"/>
      <c r="N85" s="35"/>
      <c r="O85" s="47"/>
      <c r="P85" s="47"/>
      <c r="Q85" s="47"/>
      <c r="R85" s="35">
        <v>1</v>
      </c>
      <c r="S85" s="47"/>
      <c r="T85" s="47"/>
      <c r="U85" s="47"/>
      <c r="V85" s="47"/>
      <c r="W85" s="38" t="s">
        <v>27</v>
      </c>
      <c r="X85" s="47"/>
      <c r="Y85" s="47"/>
      <c r="Z85" s="38">
        <v>1</v>
      </c>
      <c r="AA85" s="38">
        <v>0</v>
      </c>
      <c r="AB85" s="38" t="s">
        <v>765</v>
      </c>
      <c r="AC85" s="38">
        <v>0</v>
      </c>
      <c r="AD85" s="37">
        <v>0</v>
      </c>
      <c r="AE85" s="37">
        <v>0</v>
      </c>
      <c r="AF85" s="37">
        <v>0</v>
      </c>
      <c r="AG85" s="37">
        <v>0</v>
      </c>
      <c r="AH85" s="38" t="s">
        <v>381</v>
      </c>
      <c r="AI85" s="37">
        <v>16</v>
      </c>
      <c r="AJ85" s="47"/>
      <c r="AK85" s="38" t="s">
        <v>444</v>
      </c>
      <c r="AL85" s="38">
        <v>1</v>
      </c>
      <c r="AM85" s="38" t="s">
        <v>27</v>
      </c>
      <c r="AN85" s="38" t="s">
        <v>680</v>
      </c>
      <c r="AO85" s="37">
        <v>29</v>
      </c>
      <c r="AP85" s="38" t="s">
        <v>674</v>
      </c>
      <c r="AQ85" s="38" t="s">
        <v>691</v>
      </c>
      <c r="AR85" s="38" t="s">
        <v>695</v>
      </c>
      <c r="AS85" s="38" t="s">
        <v>727</v>
      </c>
      <c r="AT85" s="38" t="s">
        <v>27</v>
      </c>
      <c r="AU85" s="38" t="s">
        <v>27</v>
      </c>
      <c r="AV85" s="38" t="s">
        <v>696</v>
      </c>
      <c r="AW85" s="50"/>
      <c r="AX85" s="50" t="s">
        <v>748</v>
      </c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</row>
    <row r="86" spans="1:87" ht="14.25" customHeight="1" x14ac:dyDescent="0.25">
      <c r="A86" s="37">
        <v>50</v>
      </c>
      <c r="B86" s="38" t="s">
        <v>78</v>
      </c>
      <c r="C86" s="38" t="s">
        <v>28</v>
      </c>
      <c r="D86" s="38" t="s">
        <v>38</v>
      </c>
      <c r="E86" s="38"/>
      <c r="F86" s="38" t="s">
        <v>500</v>
      </c>
      <c r="G86" s="37">
        <v>29</v>
      </c>
      <c r="H86" s="37">
        <v>120</v>
      </c>
      <c r="I86" s="38" t="s">
        <v>101</v>
      </c>
      <c r="J86" s="37">
        <v>17888851</v>
      </c>
      <c r="K86" s="37">
        <v>2</v>
      </c>
      <c r="L86" s="37">
        <v>0.4</v>
      </c>
      <c r="M86" s="37">
        <v>4</v>
      </c>
      <c r="N86" s="35"/>
      <c r="O86" s="39"/>
      <c r="P86" s="37">
        <v>9</v>
      </c>
      <c r="Q86" s="37">
        <v>4</v>
      </c>
      <c r="R86" s="47">
        <v>1</v>
      </c>
      <c r="S86" s="37">
        <v>4</v>
      </c>
      <c r="T86" s="39"/>
      <c r="U86" s="35"/>
      <c r="V86" s="37">
        <v>0.5</v>
      </c>
      <c r="W86" s="38" t="s">
        <v>27</v>
      </c>
      <c r="X86" s="37">
        <v>0.5</v>
      </c>
      <c r="Y86" s="37">
        <v>1</v>
      </c>
      <c r="Z86" s="38">
        <v>24</v>
      </c>
      <c r="AA86" s="38">
        <v>1</v>
      </c>
      <c r="AB86" s="38" t="s">
        <v>99</v>
      </c>
      <c r="AC86" s="38">
        <v>0</v>
      </c>
      <c r="AD86" s="37">
        <v>5</v>
      </c>
      <c r="AE86" s="37">
        <v>1</v>
      </c>
      <c r="AF86" s="37">
        <v>1</v>
      </c>
      <c r="AG86" s="37">
        <v>8</v>
      </c>
      <c r="AH86" s="38" t="s">
        <v>503</v>
      </c>
      <c r="AI86" s="37">
        <v>25</v>
      </c>
      <c r="AJ86" s="35"/>
      <c r="AK86" s="38" t="s">
        <v>538</v>
      </c>
      <c r="AL86" s="38">
        <v>1</v>
      </c>
      <c r="AM86" s="38" t="s">
        <v>27</v>
      </c>
      <c r="AN86" s="38" t="s">
        <v>680</v>
      </c>
      <c r="AO86" s="37">
        <v>30</v>
      </c>
      <c r="AP86" s="38" t="s">
        <v>674</v>
      </c>
      <c r="AQ86" s="38" t="s">
        <v>687</v>
      </c>
      <c r="AR86" s="38" t="s">
        <v>27</v>
      </c>
      <c r="AS86" s="38" t="s">
        <v>688</v>
      </c>
      <c r="AT86" s="38" t="s">
        <v>27</v>
      </c>
      <c r="AU86" s="38" t="s">
        <v>27</v>
      </c>
      <c r="AV86" s="38" t="s">
        <v>27</v>
      </c>
      <c r="AW86" s="50"/>
      <c r="AX86" s="50" t="s">
        <v>748</v>
      </c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</row>
    <row r="87" spans="1:87" ht="14.25" customHeight="1" x14ac:dyDescent="0.25">
      <c r="A87" s="37">
        <v>89</v>
      </c>
      <c r="B87" s="38" t="s">
        <v>78</v>
      </c>
      <c r="C87" s="38" t="s">
        <v>26</v>
      </c>
      <c r="D87" s="38" t="s">
        <v>38</v>
      </c>
      <c r="E87" s="38"/>
      <c r="F87" s="38" t="s">
        <v>500</v>
      </c>
      <c r="G87" s="37">
        <v>29</v>
      </c>
      <c r="H87" s="37">
        <v>120</v>
      </c>
      <c r="I87" s="38" t="s">
        <v>106</v>
      </c>
      <c r="J87" s="37">
        <v>90153375</v>
      </c>
      <c r="K87" s="37">
        <v>1.93333333333333</v>
      </c>
      <c r="L87" s="37">
        <v>0.38666666666666699</v>
      </c>
      <c r="M87" s="37">
        <v>1</v>
      </c>
      <c r="N87" s="35"/>
      <c r="O87" s="39"/>
      <c r="P87" s="37">
        <v>1</v>
      </c>
      <c r="Q87" s="39"/>
      <c r="R87" s="35">
        <v>1</v>
      </c>
      <c r="S87" s="39"/>
      <c r="T87" s="39"/>
      <c r="U87" s="39"/>
      <c r="V87" s="39"/>
      <c r="W87" s="38" t="s">
        <v>27</v>
      </c>
      <c r="X87" s="39"/>
      <c r="Y87" s="39"/>
      <c r="Z87" s="38">
        <v>3</v>
      </c>
      <c r="AA87" s="38">
        <v>0</v>
      </c>
      <c r="AB87" s="38" t="s">
        <v>765</v>
      </c>
      <c r="AC87" s="41">
        <v>3</v>
      </c>
      <c r="AD87" s="37">
        <v>0</v>
      </c>
      <c r="AE87" s="37">
        <v>1</v>
      </c>
      <c r="AF87" s="37">
        <v>0</v>
      </c>
      <c r="AG87" s="37">
        <v>2</v>
      </c>
      <c r="AH87" s="38" t="s">
        <v>503</v>
      </c>
      <c r="AI87" s="37">
        <v>25</v>
      </c>
      <c r="AJ87" s="47"/>
      <c r="AK87" s="38" t="s">
        <v>540</v>
      </c>
      <c r="AL87" s="38">
        <v>1</v>
      </c>
      <c r="AM87" s="38" t="s">
        <v>27</v>
      </c>
      <c r="AN87" s="38" t="s">
        <v>673</v>
      </c>
      <c r="AO87" s="37">
        <v>18</v>
      </c>
      <c r="AP87" s="38" t="s">
        <v>677</v>
      </c>
      <c r="AQ87" s="38" t="s">
        <v>690</v>
      </c>
      <c r="AR87" s="38" t="s">
        <v>27</v>
      </c>
      <c r="AS87" s="38" t="s">
        <v>27</v>
      </c>
      <c r="AT87" s="38" t="s">
        <v>27</v>
      </c>
      <c r="AU87" s="38" t="s">
        <v>27</v>
      </c>
      <c r="AV87" s="38" t="s">
        <v>27</v>
      </c>
      <c r="AW87" s="50"/>
      <c r="AX87" s="50" t="s">
        <v>747</v>
      </c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</row>
    <row r="88" spans="1:87" ht="14.25" customHeight="1" x14ac:dyDescent="0.25">
      <c r="A88" s="37">
        <v>117</v>
      </c>
      <c r="B88" s="38" t="s">
        <v>78</v>
      </c>
      <c r="C88" s="38" t="s">
        <v>28</v>
      </c>
      <c r="D88" s="38" t="s">
        <v>38</v>
      </c>
      <c r="E88" s="38"/>
      <c r="F88" s="38" t="s">
        <v>500</v>
      </c>
      <c r="G88" s="37">
        <v>29</v>
      </c>
      <c r="H88" s="37">
        <v>120</v>
      </c>
      <c r="I88" s="38" t="s">
        <v>114</v>
      </c>
      <c r="J88" s="37">
        <v>17888853</v>
      </c>
      <c r="K88" s="37">
        <v>2</v>
      </c>
      <c r="L88" s="37">
        <v>0.4</v>
      </c>
      <c r="M88" s="39"/>
      <c r="N88" s="35"/>
      <c r="O88" s="35"/>
      <c r="P88" s="39"/>
      <c r="Q88" s="39"/>
      <c r="R88" s="35">
        <v>1</v>
      </c>
      <c r="S88" s="39"/>
      <c r="T88" s="39"/>
      <c r="U88" s="39"/>
      <c r="V88" s="39"/>
      <c r="W88" s="38" t="s">
        <v>27</v>
      </c>
      <c r="X88" s="39"/>
      <c r="Y88" s="39"/>
      <c r="Z88" s="38">
        <v>1</v>
      </c>
      <c r="AA88" s="38">
        <v>0</v>
      </c>
      <c r="AB88" s="38" t="s">
        <v>99</v>
      </c>
      <c r="AC88" s="41">
        <v>3</v>
      </c>
      <c r="AD88" s="37">
        <v>0</v>
      </c>
      <c r="AE88" s="37">
        <v>0</v>
      </c>
      <c r="AF88" s="37">
        <v>0</v>
      </c>
      <c r="AG88" s="37">
        <v>0</v>
      </c>
      <c r="AH88" s="38" t="s">
        <v>503</v>
      </c>
      <c r="AI88" s="37">
        <v>25</v>
      </c>
      <c r="AJ88" s="35"/>
      <c r="AK88" s="38" t="s">
        <v>115</v>
      </c>
      <c r="AL88" s="38">
        <v>1</v>
      </c>
      <c r="AM88" s="38" t="s">
        <v>27</v>
      </c>
      <c r="AN88" s="38" t="s">
        <v>680</v>
      </c>
      <c r="AO88" s="37">
        <v>30</v>
      </c>
      <c r="AP88" s="38" t="s">
        <v>674</v>
      </c>
      <c r="AQ88" s="38" t="s">
        <v>687</v>
      </c>
      <c r="AR88" s="38" t="s">
        <v>27</v>
      </c>
      <c r="AS88" s="38" t="s">
        <v>688</v>
      </c>
      <c r="AT88" s="38" t="s">
        <v>27</v>
      </c>
      <c r="AU88" s="38" t="s">
        <v>27</v>
      </c>
      <c r="AV88" s="38" t="s">
        <v>27</v>
      </c>
      <c r="AW88" s="50"/>
      <c r="AX88" s="50" t="s">
        <v>748</v>
      </c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</row>
    <row r="89" spans="1:87" ht="14.25" customHeight="1" x14ac:dyDescent="0.25">
      <c r="A89" s="37">
        <v>179</v>
      </c>
      <c r="B89" s="38" t="s">
        <v>78</v>
      </c>
      <c r="C89" s="38" t="s">
        <v>28</v>
      </c>
      <c r="D89" s="38" t="s">
        <v>38</v>
      </c>
      <c r="E89" s="38"/>
      <c r="F89" s="38" t="s">
        <v>500</v>
      </c>
      <c r="G89" s="37">
        <v>29</v>
      </c>
      <c r="H89" s="37">
        <v>120</v>
      </c>
      <c r="I89" s="38" t="s">
        <v>122</v>
      </c>
      <c r="J89" s="37">
        <v>10184154</v>
      </c>
      <c r="K89" s="37">
        <v>2</v>
      </c>
      <c r="L89" s="37">
        <v>0.4</v>
      </c>
      <c r="M89" s="40">
        <v>1</v>
      </c>
      <c r="N89" s="35"/>
      <c r="O89" s="35"/>
      <c r="P89" s="40">
        <v>4</v>
      </c>
      <c r="Q89" s="40">
        <v>3</v>
      </c>
      <c r="R89" s="47">
        <v>1</v>
      </c>
      <c r="S89" s="40">
        <v>3</v>
      </c>
      <c r="T89" s="47"/>
      <c r="U89" s="40">
        <v>1</v>
      </c>
      <c r="V89" s="40">
        <v>1.5</v>
      </c>
      <c r="W89" s="38" t="s">
        <v>27</v>
      </c>
      <c r="X89" s="40">
        <v>0.5</v>
      </c>
      <c r="Y89" s="40">
        <v>3</v>
      </c>
      <c r="Z89" s="38">
        <v>18</v>
      </c>
      <c r="AA89" s="38">
        <v>3</v>
      </c>
      <c r="AB89" s="38" t="s">
        <v>99</v>
      </c>
      <c r="AC89" s="38">
        <v>0</v>
      </c>
      <c r="AD89" s="37">
        <v>7</v>
      </c>
      <c r="AE89" s="37">
        <v>2</v>
      </c>
      <c r="AF89" s="37">
        <v>1</v>
      </c>
      <c r="AG89" s="37">
        <v>11</v>
      </c>
      <c r="AH89" s="38" t="s">
        <v>503</v>
      </c>
      <c r="AI89" s="37">
        <v>25</v>
      </c>
      <c r="AJ89" s="47"/>
      <c r="AK89" s="38" t="s">
        <v>542</v>
      </c>
      <c r="AL89" s="38">
        <v>1</v>
      </c>
      <c r="AM89" s="38" t="s">
        <v>27</v>
      </c>
      <c r="AN89" s="38" t="s">
        <v>680</v>
      </c>
      <c r="AO89" s="37">
        <v>25</v>
      </c>
      <c r="AP89" s="38" t="s">
        <v>677</v>
      </c>
      <c r="AQ89" s="38" t="s">
        <v>694</v>
      </c>
      <c r="AR89" s="38" t="s">
        <v>27</v>
      </c>
      <c r="AS89" s="38" t="s">
        <v>27</v>
      </c>
      <c r="AT89" s="38" t="s">
        <v>692</v>
      </c>
      <c r="AU89" s="38" t="s">
        <v>27</v>
      </c>
      <c r="AV89" s="38" t="s">
        <v>27</v>
      </c>
      <c r="AW89" s="50"/>
      <c r="AX89" s="50" t="s">
        <v>746</v>
      </c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</row>
    <row r="90" spans="1:87" ht="14.25" customHeight="1" x14ac:dyDescent="0.25">
      <c r="A90" s="37">
        <v>211</v>
      </c>
      <c r="B90" s="38" t="s">
        <v>78</v>
      </c>
      <c r="C90" s="38" t="s">
        <v>26</v>
      </c>
      <c r="D90" s="38" t="s">
        <v>38</v>
      </c>
      <c r="E90" s="38"/>
      <c r="F90" s="38" t="s">
        <v>500</v>
      </c>
      <c r="G90" s="37">
        <v>29</v>
      </c>
      <c r="H90" s="37">
        <v>120</v>
      </c>
      <c r="I90" s="38" t="s">
        <v>126</v>
      </c>
      <c r="J90" s="37">
        <v>8916155192</v>
      </c>
      <c r="K90" s="37">
        <v>1.93333333333333</v>
      </c>
      <c r="L90" s="37">
        <v>0.38666666666666699</v>
      </c>
      <c r="M90" s="39"/>
      <c r="N90" s="35"/>
      <c r="O90" s="39"/>
      <c r="P90" s="39"/>
      <c r="Q90" s="39"/>
      <c r="R90" s="35">
        <v>1</v>
      </c>
      <c r="S90" s="39"/>
      <c r="T90" s="39"/>
      <c r="U90" s="47"/>
      <c r="V90" s="39"/>
      <c r="W90" s="38" t="s">
        <v>27</v>
      </c>
      <c r="X90" s="39"/>
      <c r="Y90" s="39"/>
      <c r="Z90" s="38">
        <v>1</v>
      </c>
      <c r="AA90" s="38">
        <v>0</v>
      </c>
      <c r="AB90" s="38" t="s">
        <v>765</v>
      </c>
      <c r="AC90" s="38">
        <v>0</v>
      </c>
      <c r="AD90" s="37">
        <v>0</v>
      </c>
      <c r="AE90" s="37">
        <v>0</v>
      </c>
      <c r="AF90" s="37">
        <v>0</v>
      </c>
      <c r="AG90" s="37">
        <v>0</v>
      </c>
      <c r="AH90" s="38" t="s">
        <v>503</v>
      </c>
      <c r="AI90" s="37">
        <v>25</v>
      </c>
      <c r="AJ90" s="47"/>
      <c r="AK90" s="38" t="s">
        <v>544</v>
      </c>
      <c r="AL90" s="38">
        <v>1</v>
      </c>
      <c r="AM90" s="38" t="s">
        <v>27</v>
      </c>
      <c r="AN90" s="38" t="s">
        <v>680</v>
      </c>
      <c r="AO90" s="37">
        <v>30</v>
      </c>
      <c r="AP90" s="38" t="s">
        <v>677</v>
      </c>
      <c r="AQ90" s="38" t="s">
        <v>697</v>
      </c>
      <c r="AR90" s="38" t="s">
        <v>27</v>
      </c>
      <c r="AS90" s="38" t="s">
        <v>27</v>
      </c>
      <c r="AT90" s="38" t="s">
        <v>27</v>
      </c>
      <c r="AU90" s="38" t="s">
        <v>27</v>
      </c>
      <c r="AV90" s="38" t="s">
        <v>27</v>
      </c>
      <c r="AW90" s="50"/>
      <c r="AX90" s="50" t="s">
        <v>747</v>
      </c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0"/>
      <c r="CF90" s="50"/>
      <c r="CG90" s="50"/>
      <c r="CH90" s="50"/>
      <c r="CI90" s="50"/>
    </row>
    <row r="91" spans="1:87" ht="14.25" customHeight="1" x14ac:dyDescent="0.25">
      <c r="A91" s="37">
        <v>294</v>
      </c>
      <c r="B91" s="38" t="s">
        <v>78</v>
      </c>
      <c r="C91" s="38" t="s">
        <v>28</v>
      </c>
      <c r="D91" s="38" t="s">
        <v>38</v>
      </c>
      <c r="E91" s="38"/>
      <c r="F91" s="38" t="s">
        <v>500</v>
      </c>
      <c r="G91" s="37">
        <v>29</v>
      </c>
      <c r="H91" s="37">
        <v>120</v>
      </c>
      <c r="I91" s="38" t="s">
        <v>135</v>
      </c>
      <c r="J91" s="37">
        <v>7717685176</v>
      </c>
      <c r="K91" s="37">
        <v>2</v>
      </c>
      <c r="L91" s="37">
        <v>0.4</v>
      </c>
      <c r="M91" s="37">
        <v>2</v>
      </c>
      <c r="N91" s="35"/>
      <c r="O91" s="40">
        <v>2</v>
      </c>
      <c r="P91" s="37">
        <v>5</v>
      </c>
      <c r="Q91" s="37">
        <v>2</v>
      </c>
      <c r="R91" s="35">
        <v>1</v>
      </c>
      <c r="S91" s="37">
        <v>2</v>
      </c>
      <c r="T91" s="39"/>
      <c r="U91" s="37">
        <v>1</v>
      </c>
      <c r="V91" s="40">
        <v>0.5</v>
      </c>
      <c r="W91" s="38" t="s">
        <v>27</v>
      </c>
      <c r="X91" s="40">
        <v>0.5</v>
      </c>
      <c r="Y91" s="37">
        <v>2</v>
      </c>
      <c r="Z91" s="38">
        <v>18</v>
      </c>
      <c r="AA91" s="38">
        <v>2</v>
      </c>
      <c r="AB91" s="38" t="s">
        <v>99</v>
      </c>
      <c r="AC91" s="41">
        <v>3</v>
      </c>
      <c r="AD91" s="37">
        <v>5</v>
      </c>
      <c r="AE91" s="37">
        <v>1</v>
      </c>
      <c r="AF91" s="37">
        <v>2</v>
      </c>
      <c r="AG91" s="37">
        <v>11</v>
      </c>
      <c r="AH91" s="38" t="s">
        <v>548</v>
      </c>
      <c r="AI91" s="37">
        <v>23</v>
      </c>
      <c r="AJ91" s="35"/>
      <c r="AK91" s="38" t="s">
        <v>549</v>
      </c>
      <c r="AL91" s="38">
        <v>1</v>
      </c>
      <c r="AM91" s="38" t="s">
        <v>27</v>
      </c>
      <c r="AN91" s="38" t="s">
        <v>680</v>
      </c>
      <c r="AO91" s="37">
        <v>24</v>
      </c>
      <c r="AP91" s="38" t="s">
        <v>677</v>
      </c>
      <c r="AQ91" s="38" t="s">
        <v>691</v>
      </c>
      <c r="AR91" s="38" t="s">
        <v>27</v>
      </c>
      <c r="AS91" s="38" t="s">
        <v>27</v>
      </c>
      <c r="AT91" s="38" t="s">
        <v>27</v>
      </c>
      <c r="AU91" s="38" t="s">
        <v>27</v>
      </c>
      <c r="AV91" s="38" t="s">
        <v>27</v>
      </c>
      <c r="AW91" s="50"/>
      <c r="AX91" s="50" t="s">
        <v>747</v>
      </c>
      <c r="AY91" s="50"/>
      <c r="AZ91" s="50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0"/>
      <c r="CF91" s="50"/>
      <c r="CG91" s="50"/>
      <c r="CH91" s="50"/>
      <c r="CI91" s="50"/>
    </row>
    <row r="92" spans="1:87" ht="14.25" customHeight="1" x14ac:dyDescent="0.25">
      <c r="A92" s="37">
        <v>331</v>
      </c>
      <c r="B92" s="38" t="s">
        <v>78</v>
      </c>
      <c r="C92" s="38" t="s">
        <v>26</v>
      </c>
      <c r="D92" s="38" t="s">
        <v>38</v>
      </c>
      <c r="E92" s="38"/>
      <c r="F92" s="38" t="s">
        <v>500</v>
      </c>
      <c r="G92" s="37">
        <v>29</v>
      </c>
      <c r="H92" s="37">
        <v>120</v>
      </c>
      <c r="I92" s="38" t="s">
        <v>142</v>
      </c>
      <c r="J92" s="37">
        <v>8282194225</v>
      </c>
      <c r="K92" s="37">
        <v>1.93333333333333</v>
      </c>
      <c r="L92" s="37">
        <v>0.38666666666666699</v>
      </c>
      <c r="M92" s="40">
        <v>4</v>
      </c>
      <c r="N92" s="35"/>
      <c r="O92" s="35"/>
      <c r="P92" s="40">
        <v>11</v>
      </c>
      <c r="Q92" s="40">
        <v>7</v>
      </c>
      <c r="R92" s="35">
        <v>1</v>
      </c>
      <c r="S92" s="40">
        <v>7</v>
      </c>
      <c r="T92" s="47"/>
      <c r="U92" s="40">
        <v>1</v>
      </c>
      <c r="V92" s="40">
        <v>2</v>
      </c>
      <c r="W92" s="38" t="s">
        <v>27</v>
      </c>
      <c r="X92" s="47"/>
      <c r="Y92" s="40">
        <v>3</v>
      </c>
      <c r="Z92" s="38">
        <v>36</v>
      </c>
      <c r="AA92" s="38">
        <v>3</v>
      </c>
      <c r="AB92" s="38" t="s">
        <v>765</v>
      </c>
      <c r="AC92" s="38">
        <v>0</v>
      </c>
      <c r="AD92" s="37">
        <v>8</v>
      </c>
      <c r="AE92" s="37">
        <v>3</v>
      </c>
      <c r="AF92" s="37">
        <v>0</v>
      </c>
      <c r="AG92" s="37">
        <v>12</v>
      </c>
      <c r="AH92" s="38" t="s">
        <v>503</v>
      </c>
      <c r="AI92" s="37">
        <v>25</v>
      </c>
      <c r="AJ92" s="35"/>
      <c r="AK92" s="38" t="s">
        <v>550</v>
      </c>
      <c r="AL92" s="38">
        <v>1</v>
      </c>
      <c r="AM92" s="38" t="s">
        <v>27</v>
      </c>
      <c r="AN92" s="38" t="s">
        <v>680</v>
      </c>
      <c r="AO92" s="37">
        <v>27</v>
      </c>
      <c r="AP92" s="38" t="s">
        <v>677</v>
      </c>
      <c r="AQ92" s="38" t="s">
        <v>691</v>
      </c>
      <c r="AR92" s="38" t="s">
        <v>695</v>
      </c>
      <c r="AS92" s="38" t="s">
        <v>27</v>
      </c>
      <c r="AT92" s="38" t="s">
        <v>692</v>
      </c>
      <c r="AU92" s="38" t="s">
        <v>27</v>
      </c>
      <c r="AV92" s="38" t="s">
        <v>27</v>
      </c>
      <c r="AW92" s="50"/>
      <c r="AX92" s="50" t="s">
        <v>746</v>
      </c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0"/>
      <c r="CF92" s="50"/>
      <c r="CG92" s="50"/>
      <c r="CH92" s="50"/>
      <c r="CI92" s="50"/>
    </row>
    <row r="93" spans="1:87" ht="14.25" customHeight="1" x14ac:dyDescent="0.25">
      <c r="A93" s="37">
        <v>384</v>
      </c>
      <c r="B93" s="38" t="s">
        <v>78</v>
      </c>
      <c r="C93" s="38" t="s">
        <v>26</v>
      </c>
      <c r="D93" s="38" t="s">
        <v>38</v>
      </c>
      <c r="E93" s="38"/>
      <c r="F93" s="38" t="s">
        <v>500</v>
      </c>
      <c r="G93" s="37">
        <v>29</v>
      </c>
      <c r="H93" s="37">
        <v>120</v>
      </c>
      <c r="I93" s="38" t="s">
        <v>149</v>
      </c>
      <c r="J93" s="37">
        <v>8877127178</v>
      </c>
      <c r="K93" s="37">
        <v>1.93333333333333</v>
      </c>
      <c r="L93" s="37">
        <v>0.38666666666666699</v>
      </c>
      <c r="M93" s="39"/>
      <c r="N93" s="35"/>
      <c r="O93" s="39"/>
      <c r="P93" s="39"/>
      <c r="Q93" s="39"/>
      <c r="R93" s="35">
        <v>1</v>
      </c>
      <c r="S93" s="39"/>
      <c r="T93" s="39"/>
      <c r="U93" s="39"/>
      <c r="V93" s="39"/>
      <c r="W93" s="38" t="s">
        <v>27</v>
      </c>
      <c r="X93" s="39"/>
      <c r="Y93" s="39"/>
      <c r="Z93" s="38">
        <v>1</v>
      </c>
      <c r="AA93" s="38">
        <v>0</v>
      </c>
      <c r="AB93" s="38" t="s">
        <v>765</v>
      </c>
      <c r="AC93" s="38">
        <v>0</v>
      </c>
      <c r="AD93" s="37">
        <v>0</v>
      </c>
      <c r="AE93" s="37">
        <v>0</v>
      </c>
      <c r="AF93" s="37">
        <v>0</v>
      </c>
      <c r="AG93" s="37">
        <v>0</v>
      </c>
      <c r="AH93" s="38" t="s">
        <v>503</v>
      </c>
      <c r="AI93" s="37">
        <v>25</v>
      </c>
      <c r="AJ93" s="39"/>
      <c r="AK93" s="38" t="s">
        <v>553</v>
      </c>
      <c r="AL93" s="38">
        <v>1</v>
      </c>
      <c r="AM93" s="38" t="s">
        <v>27</v>
      </c>
      <c r="AN93" s="38" t="s">
        <v>680</v>
      </c>
      <c r="AO93" s="37">
        <v>24</v>
      </c>
      <c r="AP93" s="38" t="s">
        <v>677</v>
      </c>
      <c r="AQ93" s="38" t="s">
        <v>711</v>
      </c>
      <c r="AR93" s="38" t="s">
        <v>27</v>
      </c>
      <c r="AS93" s="38" t="s">
        <v>686</v>
      </c>
      <c r="AT93" s="38" t="s">
        <v>27</v>
      </c>
      <c r="AU93" s="38" t="s">
        <v>27</v>
      </c>
      <c r="AV93" s="38" t="s">
        <v>27</v>
      </c>
      <c r="AW93" s="50"/>
      <c r="AX93" s="50" t="s">
        <v>747</v>
      </c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0"/>
      <c r="CF93" s="50"/>
      <c r="CG93" s="50"/>
      <c r="CH93" s="50"/>
      <c r="CI93" s="50"/>
    </row>
    <row r="94" spans="1:87" ht="14.25" customHeight="1" x14ac:dyDescent="0.25">
      <c r="A94" s="37">
        <v>449</v>
      </c>
      <c r="B94" s="38" t="s">
        <v>78</v>
      </c>
      <c r="C94" s="38" t="s">
        <v>26</v>
      </c>
      <c r="D94" s="38" t="s">
        <v>38</v>
      </c>
      <c r="E94" s="38"/>
      <c r="F94" s="38" t="s">
        <v>500</v>
      </c>
      <c r="G94" s="37">
        <v>29</v>
      </c>
      <c r="H94" s="37">
        <v>120</v>
      </c>
      <c r="I94" s="38" t="s">
        <v>150</v>
      </c>
      <c r="J94" s="37">
        <v>82135906</v>
      </c>
      <c r="K94" s="37">
        <v>1.93333333333333</v>
      </c>
      <c r="L94" s="37">
        <v>0.38666666666666699</v>
      </c>
      <c r="M94" s="39"/>
      <c r="N94" s="35"/>
      <c r="O94" s="39"/>
      <c r="P94" s="39"/>
      <c r="Q94" s="39"/>
      <c r="R94" s="35">
        <v>1</v>
      </c>
      <c r="S94" s="39"/>
      <c r="T94" s="39"/>
      <c r="U94" s="39"/>
      <c r="V94" s="39"/>
      <c r="W94" s="38" t="s">
        <v>27</v>
      </c>
      <c r="X94" s="39"/>
      <c r="Y94" s="39"/>
      <c r="Z94" s="38">
        <v>1</v>
      </c>
      <c r="AA94" s="38">
        <v>0</v>
      </c>
      <c r="AB94" s="38" t="s">
        <v>765</v>
      </c>
      <c r="AC94" s="38">
        <v>0</v>
      </c>
      <c r="AD94" s="37">
        <v>0</v>
      </c>
      <c r="AE94" s="37">
        <v>0</v>
      </c>
      <c r="AF94" s="37">
        <v>0</v>
      </c>
      <c r="AG94" s="37">
        <v>0</v>
      </c>
      <c r="AH94" s="38" t="s">
        <v>503</v>
      </c>
      <c r="AI94" s="37">
        <v>25</v>
      </c>
      <c r="AJ94" s="39"/>
      <c r="AK94" s="38" t="s">
        <v>558</v>
      </c>
      <c r="AL94" s="38">
        <v>1</v>
      </c>
      <c r="AM94" s="38" t="s">
        <v>27</v>
      </c>
      <c r="AN94" s="38" t="s">
        <v>680</v>
      </c>
      <c r="AO94" s="37">
        <v>34</v>
      </c>
      <c r="AP94" s="38" t="s">
        <v>677</v>
      </c>
      <c r="AQ94" s="38" t="s">
        <v>712</v>
      </c>
      <c r="AR94" s="38" t="s">
        <v>27</v>
      </c>
      <c r="AS94" s="38" t="s">
        <v>713</v>
      </c>
      <c r="AT94" s="38" t="s">
        <v>27</v>
      </c>
      <c r="AU94" s="38" t="s">
        <v>27</v>
      </c>
      <c r="AV94" s="38" t="s">
        <v>27</v>
      </c>
      <c r="AW94" s="50"/>
      <c r="AX94" s="50" t="s">
        <v>748</v>
      </c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</row>
    <row r="95" spans="1:87" ht="14.25" customHeight="1" x14ac:dyDescent="0.25">
      <c r="A95" s="37">
        <v>543</v>
      </c>
      <c r="B95" s="38" t="s">
        <v>78</v>
      </c>
      <c r="C95" s="38" t="s">
        <v>28</v>
      </c>
      <c r="D95" s="38" t="s">
        <v>38</v>
      </c>
      <c r="E95" s="38"/>
      <c r="F95" s="38" t="s">
        <v>500</v>
      </c>
      <c r="G95" s="37">
        <v>29</v>
      </c>
      <c r="H95" s="37">
        <v>120</v>
      </c>
      <c r="I95" s="38" t="s">
        <v>171</v>
      </c>
      <c r="J95" s="37">
        <v>8518124088</v>
      </c>
      <c r="K95" s="37">
        <v>2</v>
      </c>
      <c r="L95" s="37">
        <v>0.4</v>
      </c>
      <c r="M95" s="35"/>
      <c r="N95" s="35"/>
      <c r="O95" s="35"/>
      <c r="P95" s="35"/>
      <c r="Q95" s="35"/>
      <c r="R95" s="35">
        <v>1</v>
      </c>
      <c r="S95" s="35"/>
      <c r="T95" s="35"/>
      <c r="U95" s="35"/>
      <c r="V95" s="35"/>
      <c r="W95" s="38" t="s">
        <v>27</v>
      </c>
      <c r="X95" s="35"/>
      <c r="Y95" s="35"/>
      <c r="Z95" s="38">
        <v>1</v>
      </c>
      <c r="AA95" s="38">
        <v>0</v>
      </c>
      <c r="AB95" s="38" t="s">
        <v>99</v>
      </c>
      <c r="AC95" s="38">
        <v>0</v>
      </c>
      <c r="AD95" s="37">
        <v>0</v>
      </c>
      <c r="AE95" s="37">
        <v>0</v>
      </c>
      <c r="AF95" s="37">
        <v>0</v>
      </c>
      <c r="AG95" s="37">
        <v>0</v>
      </c>
      <c r="AH95" s="38" t="s">
        <v>503</v>
      </c>
      <c r="AI95" s="37">
        <v>25</v>
      </c>
      <c r="AJ95" s="35"/>
      <c r="AK95" s="38" t="s">
        <v>563</v>
      </c>
      <c r="AL95" s="38">
        <v>1</v>
      </c>
      <c r="AM95" s="38" t="s">
        <v>27</v>
      </c>
      <c r="AN95" s="38" t="s">
        <v>680</v>
      </c>
      <c r="AO95" s="37">
        <v>25</v>
      </c>
      <c r="AP95" s="38" t="s">
        <v>677</v>
      </c>
      <c r="AQ95" s="38" t="s">
        <v>725</v>
      </c>
      <c r="AR95" s="38" t="s">
        <v>27</v>
      </c>
      <c r="AS95" s="38" t="s">
        <v>726</v>
      </c>
      <c r="AT95" s="38" t="s">
        <v>27</v>
      </c>
      <c r="AU95" s="38" t="s">
        <v>27</v>
      </c>
      <c r="AV95" s="38" t="s">
        <v>27</v>
      </c>
      <c r="AW95" s="50"/>
      <c r="AX95" s="50" t="s">
        <v>748</v>
      </c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</row>
    <row r="96" spans="1:87" ht="14.25" customHeight="1" x14ac:dyDescent="0.25">
      <c r="A96" s="37">
        <v>23</v>
      </c>
      <c r="B96" s="38" t="s">
        <v>78</v>
      </c>
      <c r="C96" s="38" t="s">
        <v>28</v>
      </c>
      <c r="D96" s="38" t="s">
        <v>39</v>
      </c>
      <c r="E96" s="38"/>
      <c r="F96" s="38" t="s">
        <v>40</v>
      </c>
      <c r="G96" s="37">
        <v>1</v>
      </c>
      <c r="H96" s="37">
        <v>9</v>
      </c>
      <c r="I96" s="38" t="s">
        <v>98</v>
      </c>
      <c r="J96" s="37">
        <v>871611960</v>
      </c>
      <c r="K96" s="37">
        <v>42.769230769230802</v>
      </c>
      <c r="L96" s="37">
        <v>0.29753265602322199</v>
      </c>
      <c r="M96" s="39"/>
      <c r="N96" s="35"/>
      <c r="O96" s="47"/>
      <c r="P96" s="39"/>
      <c r="Q96" s="39"/>
      <c r="R96" s="47">
        <v>1</v>
      </c>
      <c r="S96" s="39"/>
      <c r="T96" s="39"/>
      <c r="U96" s="39"/>
      <c r="V96" s="39"/>
      <c r="W96" s="38" t="s">
        <v>27</v>
      </c>
      <c r="X96" s="47"/>
      <c r="Y96" s="39"/>
      <c r="Z96" s="38">
        <v>1</v>
      </c>
      <c r="AA96" s="38">
        <v>0</v>
      </c>
      <c r="AB96" s="38" t="s">
        <v>99</v>
      </c>
      <c r="AC96" s="38">
        <v>0</v>
      </c>
      <c r="AD96" s="37">
        <v>0</v>
      </c>
      <c r="AE96" s="37">
        <v>0</v>
      </c>
      <c r="AF96" s="37">
        <v>0</v>
      </c>
      <c r="AG96" s="37">
        <v>0</v>
      </c>
      <c r="AH96" s="38" t="s">
        <v>90</v>
      </c>
      <c r="AI96" s="37">
        <v>4</v>
      </c>
      <c r="AJ96" s="47"/>
      <c r="AK96" s="38" t="s">
        <v>100</v>
      </c>
      <c r="AL96" s="38">
        <v>1</v>
      </c>
      <c r="AM96" s="38" t="s">
        <v>27</v>
      </c>
      <c r="AN96" s="38" t="s">
        <v>673</v>
      </c>
      <c r="AO96" s="37">
        <v>28</v>
      </c>
      <c r="AP96" s="38" t="s">
        <v>677</v>
      </c>
      <c r="AQ96" s="38" t="s">
        <v>685</v>
      </c>
      <c r="AR96" s="38" t="s">
        <v>27</v>
      </c>
      <c r="AS96" s="38" t="s">
        <v>686</v>
      </c>
      <c r="AT96" s="38" t="s">
        <v>27</v>
      </c>
      <c r="AU96" s="38" t="s">
        <v>27</v>
      </c>
      <c r="AV96" s="38" t="s">
        <v>27</v>
      </c>
      <c r="AW96" s="50"/>
      <c r="AX96" s="50" t="s">
        <v>747</v>
      </c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0"/>
      <c r="CF96" s="50"/>
      <c r="CG96" s="50"/>
      <c r="CH96" s="50"/>
      <c r="CI96" s="50"/>
    </row>
    <row r="97" spans="1:87" ht="14.25" customHeight="1" x14ac:dyDescent="0.25">
      <c r="A97" s="37">
        <v>78</v>
      </c>
      <c r="B97" s="38" t="s">
        <v>78</v>
      </c>
      <c r="C97" s="38" t="s">
        <v>26</v>
      </c>
      <c r="D97" s="38" t="s">
        <v>39</v>
      </c>
      <c r="E97" s="38"/>
      <c r="F97" s="38" t="s">
        <v>40</v>
      </c>
      <c r="G97" s="37">
        <v>1</v>
      </c>
      <c r="H97" s="37">
        <v>9</v>
      </c>
      <c r="I97" s="38" t="s">
        <v>106</v>
      </c>
      <c r="J97" s="37">
        <v>90153375</v>
      </c>
      <c r="K97" s="37">
        <v>72.599999999999994</v>
      </c>
      <c r="L97" s="37">
        <v>0.65106382978723398</v>
      </c>
      <c r="M97" s="37">
        <v>5</v>
      </c>
      <c r="N97" s="35"/>
      <c r="O97" s="35"/>
      <c r="P97" s="37">
        <v>10</v>
      </c>
      <c r="Q97" s="37">
        <v>5</v>
      </c>
      <c r="R97" s="37">
        <v>1</v>
      </c>
      <c r="S97" s="37">
        <v>5</v>
      </c>
      <c r="T97" s="37">
        <v>1</v>
      </c>
      <c r="U97" s="37">
        <v>1</v>
      </c>
      <c r="V97" s="37">
        <v>1</v>
      </c>
      <c r="W97" s="38" t="s">
        <v>27</v>
      </c>
      <c r="X97" s="37">
        <v>1</v>
      </c>
      <c r="Y97" s="37">
        <v>3</v>
      </c>
      <c r="Z97" s="38">
        <v>33</v>
      </c>
      <c r="AA97" s="38">
        <v>3</v>
      </c>
      <c r="AB97" s="38" t="s">
        <v>765</v>
      </c>
      <c r="AC97" s="38">
        <v>0</v>
      </c>
      <c r="AD97" s="37">
        <v>1</v>
      </c>
      <c r="AE97" s="37">
        <v>4</v>
      </c>
      <c r="AF97" s="37">
        <v>1</v>
      </c>
      <c r="AG97" s="37">
        <v>9</v>
      </c>
      <c r="AH97" s="38" t="s">
        <v>109</v>
      </c>
      <c r="AI97" s="37">
        <v>2</v>
      </c>
      <c r="AJ97" s="40">
        <v>1</v>
      </c>
      <c r="AK97" s="38" t="s">
        <v>110</v>
      </c>
      <c r="AL97" s="38">
        <v>1</v>
      </c>
      <c r="AM97" s="38" t="s">
        <v>27</v>
      </c>
      <c r="AN97" s="38" t="s">
        <v>673</v>
      </c>
      <c r="AO97" s="37">
        <v>18</v>
      </c>
      <c r="AP97" s="38" t="s">
        <v>677</v>
      </c>
      <c r="AQ97" s="38" t="s">
        <v>690</v>
      </c>
      <c r="AR97" s="38" t="s">
        <v>27</v>
      </c>
      <c r="AS97" s="38" t="s">
        <v>27</v>
      </c>
      <c r="AT97" s="38" t="s">
        <v>27</v>
      </c>
      <c r="AU97" s="38" t="s">
        <v>27</v>
      </c>
      <c r="AV97" s="38" t="s">
        <v>27</v>
      </c>
      <c r="AW97" s="50"/>
      <c r="AX97" s="50" t="s">
        <v>747</v>
      </c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50"/>
    </row>
    <row r="98" spans="1:87" ht="14.25" customHeight="1" x14ac:dyDescent="0.25">
      <c r="A98" s="37">
        <v>103</v>
      </c>
      <c r="B98" s="38" t="s">
        <v>78</v>
      </c>
      <c r="C98" s="38" t="s">
        <v>28</v>
      </c>
      <c r="D98" s="38" t="s">
        <v>39</v>
      </c>
      <c r="E98" s="38"/>
      <c r="F98" s="38" t="s">
        <v>40</v>
      </c>
      <c r="G98" s="37">
        <v>1</v>
      </c>
      <c r="H98" s="37">
        <v>9</v>
      </c>
      <c r="I98" s="38" t="s">
        <v>114</v>
      </c>
      <c r="J98" s="37">
        <v>17888853</v>
      </c>
      <c r="K98" s="37">
        <v>42.769230769230802</v>
      </c>
      <c r="L98" s="37">
        <v>0.29753265602322199</v>
      </c>
      <c r="M98" s="39"/>
      <c r="N98" s="35"/>
      <c r="O98" s="35"/>
      <c r="P98" s="39"/>
      <c r="Q98" s="39"/>
      <c r="R98" s="35">
        <v>1</v>
      </c>
      <c r="S98" s="39"/>
      <c r="T98" s="39"/>
      <c r="U98" s="39"/>
      <c r="V98" s="39"/>
      <c r="W98" s="38" t="s">
        <v>27</v>
      </c>
      <c r="X98" s="39"/>
      <c r="Y98" s="39"/>
      <c r="Z98" s="38">
        <v>1</v>
      </c>
      <c r="AA98" s="38">
        <v>0</v>
      </c>
      <c r="AB98" s="38" t="s">
        <v>99</v>
      </c>
      <c r="AC98" s="38">
        <v>0</v>
      </c>
      <c r="AD98" s="37">
        <v>0</v>
      </c>
      <c r="AE98" s="37">
        <v>0</v>
      </c>
      <c r="AF98" s="37">
        <v>0</v>
      </c>
      <c r="AG98" s="37">
        <v>0</v>
      </c>
      <c r="AH98" s="38" t="s">
        <v>90</v>
      </c>
      <c r="AI98" s="37">
        <v>4</v>
      </c>
      <c r="AJ98" s="35"/>
      <c r="AK98" s="38" t="s">
        <v>115</v>
      </c>
      <c r="AL98" s="38">
        <v>1</v>
      </c>
      <c r="AM98" s="38" t="s">
        <v>27</v>
      </c>
      <c r="AN98" s="38" t="s">
        <v>680</v>
      </c>
      <c r="AO98" s="37">
        <v>30</v>
      </c>
      <c r="AP98" s="38" t="s">
        <v>674</v>
      </c>
      <c r="AQ98" s="38" t="s">
        <v>687</v>
      </c>
      <c r="AR98" s="38" t="s">
        <v>27</v>
      </c>
      <c r="AS98" s="38" t="s">
        <v>688</v>
      </c>
      <c r="AT98" s="38" t="s">
        <v>27</v>
      </c>
      <c r="AU98" s="38" t="s">
        <v>27</v>
      </c>
      <c r="AV98" s="38" t="s">
        <v>710</v>
      </c>
      <c r="AW98" s="50"/>
      <c r="AX98" s="50" t="s">
        <v>748</v>
      </c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0"/>
      <c r="CF98" s="50"/>
      <c r="CG98" s="50"/>
      <c r="CH98" s="50"/>
      <c r="CI98" s="50"/>
    </row>
    <row r="99" spans="1:87" ht="14.25" customHeight="1" x14ac:dyDescent="0.25">
      <c r="A99" s="37">
        <v>168</v>
      </c>
      <c r="B99" s="38" t="s">
        <v>78</v>
      </c>
      <c r="C99" s="38" t="s">
        <v>28</v>
      </c>
      <c r="D99" s="38" t="s">
        <v>39</v>
      </c>
      <c r="E99" s="38"/>
      <c r="F99" s="38" t="s">
        <v>40</v>
      </c>
      <c r="G99" s="37">
        <v>1</v>
      </c>
      <c r="H99" s="37">
        <v>9</v>
      </c>
      <c r="I99" s="38" t="s">
        <v>122</v>
      </c>
      <c r="J99" s="37">
        <v>10184154</v>
      </c>
      <c r="K99" s="37">
        <v>42.769230769230802</v>
      </c>
      <c r="L99" s="37">
        <v>0.29753265602322199</v>
      </c>
      <c r="M99" s="40">
        <v>2</v>
      </c>
      <c r="N99" s="35"/>
      <c r="O99" s="35"/>
      <c r="P99" s="40">
        <v>10</v>
      </c>
      <c r="Q99" s="40">
        <v>8</v>
      </c>
      <c r="R99" s="40">
        <v>1</v>
      </c>
      <c r="S99" s="40">
        <v>8</v>
      </c>
      <c r="T99" s="40">
        <v>1</v>
      </c>
      <c r="U99" s="40">
        <v>2</v>
      </c>
      <c r="V99" s="40">
        <v>2</v>
      </c>
      <c r="W99" s="38" t="s">
        <v>27</v>
      </c>
      <c r="X99" s="40">
        <v>1</v>
      </c>
      <c r="Y99" s="40">
        <v>5</v>
      </c>
      <c r="Z99" s="38">
        <v>40</v>
      </c>
      <c r="AA99" s="38">
        <v>5</v>
      </c>
      <c r="AB99" s="38" t="s">
        <v>99</v>
      </c>
      <c r="AC99" s="38">
        <v>0</v>
      </c>
      <c r="AD99" s="37">
        <v>2</v>
      </c>
      <c r="AE99" s="37">
        <v>4</v>
      </c>
      <c r="AF99" s="37">
        <v>2</v>
      </c>
      <c r="AG99" s="37">
        <v>9</v>
      </c>
      <c r="AH99" s="38" t="s">
        <v>90</v>
      </c>
      <c r="AI99" s="37">
        <v>4</v>
      </c>
      <c r="AJ99" s="40">
        <v>1</v>
      </c>
      <c r="AK99" s="38" t="s">
        <v>123</v>
      </c>
      <c r="AL99" s="38">
        <v>1</v>
      </c>
      <c r="AM99" s="38" t="s">
        <v>27</v>
      </c>
      <c r="AN99" s="38" t="s">
        <v>680</v>
      </c>
      <c r="AO99" s="37">
        <v>25</v>
      </c>
      <c r="AP99" s="38" t="s">
        <v>677</v>
      </c>
      <c r="AQ99" s="38" t="s">
        <v>694</v>
      </c>
      <c r="AR99" s="38" t="s">
        <v>27</v>
      </c>
      <c r="AS99" s="38" t="s">
        <v>27</v>
      </c>
      <c r="AT99" s="38" t="s">
        <v>692</v>
      </c>
      <c r="AU99" s="38" t="s">
        <v>27</v>
      </c>
      <c r="AV99" s="38" t="s">
        <v>27</v>
      </c>
      <c r="AW99" s="50"/>
      <c r="AX99" s="50" t="s">
        <v>746</v>
      </c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0"/>
      <c r="CF99" s="50"/>
      <c r="CG99" s="50"/>
      <c r="CH99" s="50"/>
      <c r="CI99" s="50"/>
    </row>
    <row r="100" spans="1:87" ht="14.25" customHeight="1" x14ac:dyDescent="0.25">
      <c r="A100" s="37">
        <v>267</v>
      </c>
      <c r="B100" s="38" t="s">
        <v>78</v>
      </c>
      <c r="C100" s="38" t="s">
        <v>26</v>
      </c>
      <c r="D100" s="38" t="s">
        <v>39</v>
      </c>
      <c r="E100" s="38"/>
      <c r="F100" s="38" t="s">
        <v>40</v>
      </c>
      <c r="G100" s="37">
        <v>1</v>
      </c>
      <c r="H100" s="37">
        <v>9</v>
      </c>
      <c r="I100" s="38" t="s">
        <v>134</v>
      </c>
      <c r="J100" s="37">
        <v>828360120</v>
      </c>
      <c r="K100" s="37">
        <v>72.599999999999994</v>
      </c>
      <c r="L100" s="37">
        <v>0.65106382978723398</v>
      </c>
      <c r="M100" s="47"/>
      <c r="N100" s="35"/>
      <c r="O100" s="35"/>
      <c r="P100" s="47"/>
      <c r="Q100" s="47"/>
      <c r="R100" s="47">
        <v>1</v>
      </c>
      <c r="S100" s="47"/>
      <c r="T100" s="47"/>
      <c r="U100" s="47"/>
      <c r="V100" s="47"/>
      <c r="W100" s="38" t="s">
        <v>27</v>
      </c>
      <c r="X100" s="47"/>
      <c r="Y100" s="47"/>
      <c r="Z100" s="38">
        <v>1</v>
      </c>
      <c r="AA100" s="38">
        <v>0</v>
      </c>
      <c r="AB100" s="38" t="s">
        <v>765</v>
      </c>
      <c r="AC100" s="38">
        <v>0</v>
      </c>
      <c r="AD100" s="37">
        <v>0</v>
      </c>
      <c r="AE100" s="37">
        <v>0</v>
      </c>
      <c r="AF100" s="37">
        <v>0</v>
      </c>
      <c r="AG100" s="37">
        <v>0</v>
      </c>
      <c r="AH100" s="38" t="s">
        <v>90</v>
      </c>
      <c r="AI100" s="37">
        <v>4</v>
      </c>
      <c r="AJ100" s="47"/>
      <c r="AK100" s="38" t="s">
        <v>100</v>
      </c>
      <c r="AL100" s="38">
        <v>1</v>
      </c>
      <c r="AM100" s="38" t="s">
        <v>27</v>
      </c>
      <c r="AN100" s="38" t="s">
        <v>673</v>
      </c>
      <c r="AO100" s="37">
        <v>26</v>
      </c>
      <c r="AP100" s="38" t="s">
        <v>674</v>
      </c>
      <c r="AQ100" s="38" t="s">
        <v>678</v>
      </c>
      <c r="AR100" s="38" t="s">
        <v>27</v>
      </c>
      <c r="AS100" s="38" t="s">
        <v>702</v>
      </c>
      <c r="AT100" s="38" t="s">
        <v>27</v>
      </c>
      <c r="AU100" s="38" t="s">
        <v>27</v>
      </c>
      <c r="AV100" s="38" t="s">
        <v>27</v>
      </c>
      <c r="AW100" s="50"/>
      <c r="AX100" s="50" t="s">
        <v>748</v>
      </c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0"/>
      <c r="CF100" s="50"/>
      <c r="CG100" s="50"/>
      <c r="CH100" s="50"/>
      <c r="CI100" s="50"/>
    </row>
    <row r="101" spans="1:87" ht="14.25" customHeight="1" x14ac:dyDescent="0.25">
      <c r="A101" s="37">
        <v>283</v>
      </c>
      <c r="B101" s="38" t="s">
        <v>78</v>
      </c>
      <c r="C101" s="38" t="s">
        <v>28</v>
      </c>
      <c r="D101" s="38" t="s">
        <v>39</v>
      </c>
      <c r="E101" s="38"/>
      <c r="F101" s="38" t="s">
        <v>40</v>
      </c>
      <c r="G101" s="37">
        <v>1</v>
      </c>
      <c r="H101" s="37">
        <v>9</v>
      </c>
      <c r="I101" s="38" t="s">
        <v>135</v>
      </c>
      <c r="J101" s="37">
        <v>7717685176</v>
      </c>
      <c r="K101" s="37">
        <v>42.769230769230802</v>
      </c>
      <c r="L101" s="37">
        <v>0.29753265602322199</v>
      </c>
      <c r="M101" s="40">
        <v>2</v>
      </c>
      <c r="N101" s="35"/>
      <c r="O101" s="35"/>
      <c r="P101" s="40">
        <v>5</v>
      </c>
      <c r="Q101" s="40">
        <v>3</v>
      </c>
      <c r="R101" s="40">
        <v>1</v>
      </c>
      <c r="S101" s="40">
        <v>3</v>
      </c>
      <c r="T101" s="40">
        <v>1</v>
      </c>
      <c r="U101" s="40">
        <v>1</v>
      </c>
      <c r="V101" s="40">
        <v>2</v>
      </c>
      <c r="W101" s="38" t="s">
        <v>27</v>
      </c>
      <c r="X101" s="40">
        <v>1</v>
      </c>
      <c r="Y101" s="40">
        <v>4</v>
      </c>
      <c r="Z101" s="38">
        <v>23</v>
      </c>
      <c r="AA101" s="38">
        <v>4</v>
      </c>
      <c r="AB101" s="38" t="s">
        <v>99</v>
      </c>
      <c r="AC101" s="38">
        <v>0</v>
      </c>
      <c r="AD101" s="37">
        <v>2</v>
      </c>
      <c r="AE101" s="37">
        <v>2</v>
      </c>
      <c r="AF101" s="37">
        <v>0</v>
      </c>
      <c r="AG101" s="37">
        <v>8</v>
      </c>
      <c r="AH101" s="38" t="s">
        <v>119</v>
      </c>
      <c r="AI101" s="37">
        <v>1</v>
      </c>
      <c r="AJ101" s="40">
        <v>1</v>
      </c>
      <c r="AK101" s="38" t="s">
        <v>136</v>
      </c>
      <c r="AL101" s="38">
        <v>1</v>
      </c>
      <c r="AM101" s="38" t="s">
        <v>27</v>
      </c>
      <c r="AN101" s="38" t="s">
        <v>680</v>
      </c>
      <c r="AO101" s="37">
        <v>24</v>
      </c>
      <c r="AP101" s="38" t="s">
        <v>677</v>
      </c>
      <c r="AQ101" s="38" t="s">
        <v>691</v>
      </c>
      <c r="AR101" s="38" t="s">
        <v>27</v>
      </c>
      <c r="AS101" s="38" t="s">
        <v>27</v>
      </c>
      <c r="AT101" s="38" t="s">
        <v>27</v>
      </c>
      <c r="AU101" s="38" t="s">
        <v>27</v>
      </c>
      <c r="AV101" s="38" t="s">
        <v>27</v>
      </c>
      <c r="AW101" s="50"/>
      <c r="AX101" s="50" t="s">
        <v>747</v>
      </c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0"/>
      <c r="CF101" s="50"/>
      <c r="CG101" s="50"/>
      <c r="CH101" s="50"/>
      <c r="CI101" s="50"/>
    </row>
    <row r="102" spans="1:87" ht="14.25" customHeight="1" x14ac:dyDescent="0.25">
      <c r="A102" s="37">
        <v>303</v>
      </c>
      <c r="B102" s="38" t="s">
        <v>78</v>
      </c>
      <c r="C102" s="38" t="s">
        <v>28</v>
      </c>
      <c r="D102" s="38" t="s">
        <v>39</v>
      </c>
      <c r="E102" s="38"/>
      <c r="F102" s="38" t="s">
        <v>40</v>
      </c>
      <c r="G102" s="37">
        <v>1</v>
      </c>
      <c r="H102" s="37">
        <v>9</v>
      </c>
      <c r="I102" s="38" t="s">
        <v>140</v>
      </c>
      <c r="J102" s="37">
        <v>79247246103</v>
      </c>
      <c r="K102" s="37">
        <v>42.769230769230802</v>
      </c>
      <c r="L102" s="37">
        <v>0.29753265602322199</v>
      </c>
      <c r="M102" s="37">
        <v>2</v>
      </c>
      <c r="N102" s="35"/>
      <c r="O102" s="39"/>
      <c r="P102" s="37">
        <v>3</v>
      </c>
      <c r="Q102" s="37">
        <v>1</v>
      </c>
      <c r="R102" s="40">
        <v>1</v>
      </c>
      <c r="S102" s="37">
        <v>1</v>
      </c>
      <c r="T102" s="37">
        <v>1</v>
      </c>
      <c r="U102" s="39"/>
      <c r="V102" s="39"/>
      <c r="W102" s="38" t="s">
        <v>682</v>
      </c>
      <c r="X102" s="35"/>
      <c r="Y102" s="37">
        <v>1</v>
      </c>
      <c r="Z102" s="38">
        <v>10</v>
      </c>
      <c r="AA102" s="38">
        <v>0</v>
      </c>
      <c r="AB102" s="38" t="s">
        <v>99</v>
      </c>
      <c r="AC102" s="38">
        <v>0</v>
      </c>
      <c r="AD102" s="37">
        <v>0</v>
      </c>
      <c r="AE102" s="37">
        <v>0</v>
      </c>
      <c r="AF102" s="37">
        <v>0</v>
      </c>
      <c r="AG102" s="37">
        <v>1</v>
      </c>
      <c r="AH102" s="38" t="s">
        <v>90</v>
      </c>
      <c r="AI102" s="37">
        <v>4</v>
      </c>
      <c r="AJ102" s="39"/>
      <c r="AK102" s="38" t="s">
        <v>141</v>
      </c>
      <c r="AL102" s="38">
        <v>1</v>
      </c>
      <c r="AM102" s="38" t="s">
        <v>27</v>
      </c>
      <c r="AN102" s="38" t="s">
        <v>673</v>
      </c>
      <c r="AO102" s="37">
        <v>18</v>
      </c>
      <c r="AP102" s="38" t="s">
        <v>674</v>
      </c>
      <c r="AQ102" s="38" t="s">
        <v>705</v>
      </c>
      <c r="AR102" s="38" t="s">
        <v>27</v>
      </c>
      <c r="AS102" s="38" t="s">
        <v>686</v>
      </c>
      <c r="AT102" s="38" t="s">
        <v>27</v>
      </c>
      <c r="AU102" s="38" t="s">
        <v>27</v>
      </c>
      <c r="AV102" s="38" t="s">
        <v>27</v>
      </c>
      <c r="AW102" s="50"/>
      <c r="AX102" s="50" t="s">
        <v>747</v>
      </c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</row>
    <row r="103" spans="1:87" ht="14.25" customHeight="1" x14ac:dyDescent="0.25">
      <c r="A103" s="37">
        <v>341</v>
      </c>
      <c r="B103" s="38" t="s">
        <v>78</v>
      </c>
      <c r="C103" s="38" t="s">
        <v>28</v>
      </c>
      <c r="D103" s="38" t="s">
        <v>39</v>
      </c>
      <c r="E103" s="38"/>
      <c r="F103" s="38" t="s">
        <v>40</v>
      </c>
      <c r="G103" s="37">
        <v>1</v>
      </c>
      <c r="H103" s="37">
        <v>9</v>
      </c>
      <c r="I103" s="38" t="s">
        <v>146</v>
      </c>
      <c r="J103" s="37">
        <v>94222252116</v>
      </c>
      <c r="K103" s="37">
        <v>42.769230769230802</v>
      </c>
      <c r="L103" s="37">
        <v>0.29753265602322199</v>
      </c>
      <c r="M103" s="47"/>
      <c r="N103" s="35"/>
      <c r="O103" s="35"/>
      <c r="P103" s="47"/>
      <c r="Q103" s="47"/>
      <c r="R103" s="35">
        <v>1</v>
      </c>
      <c r="S103" s="47"/>
      <c r="T103" s="47"/>
      <c r="U103" s="47"/>
      <c r="V103" s="47"/>
      <c r="W103" s="38" t="s">
        <v>27</v>
      </c>
      <c r="X103" s="47"/>
      <c r="Y103" s="47"/>
      <c r="Z103" s="38">
        <v>1</v>
      </c>
      <c r="AA103" s="38">
        <v>0</v>
      </c>
      <c r="AB103" s="38" t="s">
        <v>99</v>
      </c>
      <c r="AC103" s="38">
        <v>0</v>
      </c>
      <c r="AD103" s="37">
        <v>0</v>
      </c>
      <c r="AE103" s="37">
        <v>0</v>
      </c>
      <c r="AF103" s="37">
        <v>0</v>
      </c>
      <c r="AG103" s="37">
        <v>0</v>
      </c>
      <c r="AH103" s="38" t="s">
        <v>90</v>
      </c>
      <c r="AI103" s="37">
        <v>4</v>
      </c>
      <c r="AJ103" s="35"/>
      <c r="AK103" s="38" t="s">
        <v>100</v>
      </c>
      <c r="AL103" s="38">
        <v>1</v>
      </c>
      <c r="AM103" s="38" t="s">
        <v>27</v>
      </c>
      <c r="AN103" s="38" t="s">
        <v>680</v>
      </c>
      <c r="AO103" s="37">
        <v>36</v>
      </c>
      <c r="AP103" s="38" t="s">
        <v>677</v>
      </c>
      <c r="AQ103" s="38" t="s">
        <v>707</v>
      </c>
      <c r="AR103" s="38" t="s">
        <v>27</v>
      </c>
      <c r="AS103" s="38" t="s">
        <v>708</v>
      </c>
      <c r="AT103" s="38" t="s">
        <v>27</v>
      </c>
      <c r="AU103" s="38" t="s">
        <v>27</v>
      </c>
      <c r="AV103" s="38" t="s">
        <v>27</v>
      </c>
      <c r="AW103" s="50"/>
      <c r="AX103" s="50" t="s">
        <v>748</v>
      </c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0"/>
      <c r="CF103" s="50"/>
      <c r="CG103" s="50"/>
      <c r="CH103" s="50"/>
      <c r="CI103" s="50"/>
    </row>
    <row r="104" spans="1:87" ht="14.25" customHeight="1" x14ac:dyDescent="0.25">
      <c r="A104" s="37">
        <v>357</v>
      </c>
      <c r="B104" s="38" t="s">
        <v>78</v>
      </c>
      <c r="C104" s="38" t="s">
        <v>26</v>
      </c>
      <c r="D104" s="38" t="s">
        <v>39</v>
      </c>
      <c r="E104" s="38"/>
      <c r="F104" s="38" t="s">
        <v>40</v>
      </c>
      <c r="G104" s="37">
        <v>1</v>
      </c>
      <c r="H104" s="37">
        <v>9</v>
      </c>
      <c r="I104" s="38" t="s">
        <v>147</v>
      </c>
      <c r="J104" s="37">
        <v>84463153</v>
      </c>
      <c r="K104" s="37">
        <v>72.599999999999994</v>
      </c>
      <c r="L104" s="37">
        <v>0.65106382978723398</v>
      </c>
      <c r="M104" s="37">
        <v>3</v>
      </c>
      <c r="N104" s="35"/>
      <c r="O104" s="39"/>
      <c r="P104" s="37">
        <v>6</v>
      </c>
      <c r="Q104" s="37">
        <v>3</v>
      </c>
      <c r="R104" s="37">
        <v>1</v>
      </c>
      <c r="S104" s="37">
        <v>3</v>
      </c>
      <c r="T104" s="37">
        <v>1</v>
      </c>
      <c r="U104" s="37">
        <v>1</v>
      </c>
      <c r="V104" s="37">
        <v>0.5</v>
      </c>
      <c r="W104" s="38" t="s">
        <v>27</v>
      </c>
      <c r="X104" s="37">
        <v>0.5</v>
      </c>
      <c r="Y104" s="37">
        <v>2</v>
      </c>
      <c r="Z104" s="38">
        <v>21</v>
      </c>
      <c r="AA104" s="38">
        <v>2</v>
      </c>
      <c r="AB104" s="38" t="s">
        <v>765</v>
      </c>
      <c r="AC104" s="38">
        <v>0</v>
      </c>
      <c r="AD104" s="37">
        <v>0</v>
      </c>
      <c r="AE104" s="37">
        <v>1</v>
      </c>
      <c r="AF104" s="37">
        <v>0</v>
      </c>
      <c r="AG104" s="37">
        <v>2</v>
      </c>
      <c r="AH104" s="38" t="s">
        <v>90</v>
      </c>
      <c r="AI104" s="37">
        <v>4</v>
      </c>
      <c r="AJ104" s="39"/>
      <c r="AK104" s="38" t="s">
        <v>148</v>
      </c>
      <c r="AL104" s="38">
        <v>1</v>
      </c>
      <c r="AM104" s="38" t="s">
        <v>27</v>
      </c>
      <c r="AN104" s="38" t="s">
        <v>680</v>
      </c>
      <c r="AO104" s="37">
        <v>26</v>
      </c>
      <c r="AP104" s="38" t="s">
        <v>677</v>
      </c>
      <c r="AQ104" s="38" t="s">
        <v>709</v>
      </c>
      <c r="AR104" s="38" t="s">
        <v>27</v>
      </c>
      <c r="AS104" s="38" t="s">
        <v>27</v>
      </c>
      <c r="AT104" s="38" t="s">
        <v>692</v>
      </c>
      <c r="AU104" s="38" t="s">
        <v>695</v>
      </c>
      <c r="AV104" s="38" t="s">
        <v>27</v>
      </c>
      <c r="AW104" s="50"/>
      <c r="AX104" s="50" t="s">
        <v>746</v>
      </c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</row>
    <row r="105" spans="1:87" ht="14.25" customHeight="1" x14ac:dyDescent="0.25">
      <c r="A105" s="37">
        <v>373</v>
      </c>
      <c r="B105" s="38" t="s">
        <v>78</v>
      </c>
      <c r="C105" s="38" t="s">
        <v>26</v>
      </c>
      <c r="D105" s="38" t="s">
        <v>39</v>
      </c>
      <c r="E105" s="38"/>
      <c r="F105" s="38" t="s">
        <v>40</v>
      </c>
      <c r="G105" s="37">
        <v>1</v>
      </c>
      <c r="H105" s="37">
        <v>9</v>
      </c>
      <c r="I105" s="38" t="s">
        <v>149</v>
      </c>
      <c r="J105" s="37">
        <v>8877127178</v>
      </c>
      <c r="K105" s="37">
        <v>72.599999999999994</v>
      </c>
      <c r="L105" s="37">
        <v>0.65106382978723398</v>
      </c>
      <c r="M105" s="35"/>
      <c r="N105" s="35"/>
      <c r="O105" s="35"/>
      <c r="P105" s="35"/>
      <c r="Q105" s="35"/>
      <c r="R105" s="35">
        <v>1</v>
      </c>
      <c r="S105" s="35"/>
      <c r="T105" s="35"/>
      <c r="U105" s="35"/>
      <c r="V105" s="35"/>
      <c r="W105" s="38" t="s">
        <v>27</v>
      </c>
      <c r="X105" s="35"/>
      <c r="Y105" s="35"/>
      <c r="Z105" s="38">
        <v>1</v>
      </c>
      <c r="AA105" s="38">
        <v>0</v>
      </c>
      <c r="AB105" s="38" t="s">
        <v>765</v>
      </c>
      <c r="AC105" s="38">
        <v>0</v>
      </c>
      <c r="AD105" s="37">
        <v>0</v>
      </c>
      <c r="AE105" s="37">
        <v>0</v>
      </c>
      <c r="AF105" s="37">
        <v>0</v>
      </c>
      <c r="AG105" s="37">
        <v>0</v>
      </c>
      <c r="AH105" s="38" t="s">
        <v>90</v>
      </c>
      <c r="AI105" s="37">
        <v>4</v>
      </c>
      <c r="AJ105" s="35"/>
      <c r="AK105" s="38" t="s">
        <v>100</v>
      </c>
      <c r="AL105" s="38">
        <v>1</v>
      </c>
      <c r="AM105" s="38" t="s">
        <v>27</v>
      </c>
      <c r="AN105" s="38" t="s">
        <v>680</v>
      </c>
      <c r="AO105" s="37">
        <v>24</v>
      </c>
      <c r="AP105" s="38" t="s">
        <v>677</v>
      </c>
      <c r="AQ105" s="38" t="s">
        <v>711</v>
      </c>
      <c r="AR105" s="38" t="s">
        <v>27</v>
      </c>
      <c r="AS105" s="38" t="s">
        <v>686</v>
      </c>
      <c r="AT105" s="38" t="s">
        <v>27</v>
      </c>
      <c r="AU105" s="38" t="s">
        <v>27</v>
      </c>
      <c r="AV105" s="38" t="s">
        <v>27</v>
      </c>
      <c r="AW105" s="50"/>
      <c r="AX105" s="50" t="s">
        <v>747</v>
      </c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0"/>
      <c r="CF105" s="50"/>
      <c r="CG105" s="50"/>
      <c r="CH105" s="50"/>
      <c r="CI105" s="50"/>
    </row>
    <row r="106" spans="1:87" ht="14.25" customHeight="1" x14ac:dyDescent="0.25">
      <c r="A106" s="37">
        <v>512</v>
      </c>
      <c r="B106" s="38" t="s">
        <v>78</v>
      </c>
      <c r="C106" s="38" t="s">
        <v>28</v>
      </c>
      <c r="D106" s="38" t="s">
        <v>39</v>
      </c>
      <c r="E106" s="38"/>
      <c r="F106" s="38" t="s">
        <v>40</v>
      </c>
      <c r="G106" s="37">
        <v>1</v>
      </c>
      <c r="H106" s="37">
        <v>9</v>
      </c>
      <c r="I106" s="38" t="s">
        <v>167</v>
      </c>
      <c r="J106" s="37">
        <v>912215825</v>
      </c>
      <c r="K106" s="37">
        <v>42.769230769230802</v>
      </c>
      <c r="L106" s="37">
        <v>0.29753265602322199</v>
      </c>
      <c r="M106" s="40">
        <v>1</v>
      </c>
      <c r="N106" s="35"/>
      <c r="O106" s="35"/>
      <c r="P106" s="40">
        <v>3</v>
      </c>
      <c r="Q106" s="40">
        <v>2</v>
      </c>
      <c r="R106" s="40">
        <v>1</v>
      </c>
      <c r="S106" s="40">
        <v>2</v>
      </c>
      <c r="T106" s="40">
        <v>1</v>
      </c>
      <c r="U106" s="35"/>
      <c r="V106" s="35"/>
      <c r="W106" s="38" t="s">
        <v>27</v>
      </c>
      <c r="X106" s="35"/>
      <c r="Y106" s="35"/>
      <c r="Z106" s="38">
        <v>10</v>
      </c>
      <c r="AA106" s="38">
        <v>0</v>
      </c>
      <c r="AB106" s="38" t="s">
        <v>99</v>
      </c>
      <c r="AC106" s="38">
        <v>0</v>
      </c>
      <c r="AD106" s="37">
        <v>2</v>
      </c>
      <c r="AE106" s="37">
        <v>2</v>
      </c>
      <c r="AF106" s="37">
        <v>0</v>
      </c>
      <c r="AG106" s="37">
        <v>9</v>
      </c>
      <c r="AH106" s="38" t="s">
        <v>159</v>
      </c>
      <c r="AI106" s="37">
        <v>2</v>
      </c>
      <c r="AJ106" s="40">
        <v>1</v>
      </c>
      <c r="AK106" s="38" t="s">
        <v>221</v>
      </c>
      <c r="AL106" s="38">
        <v>1</v>
      </c>
      <c r="AM106" s="38" t="s">
        <v>27</v>
      </c>
      <c r="AN106" s="38" t="s">
        <v>680</v>
      </c>
      <c r="AO106" s="49">
        <v>28</v>
      </c>
      <c r="AP106" s="49" t="s">
        <v>677</v>
      </c>
      <c r="AQ106" s="49" t="s">
        <v>691</v>
      </c>
      <c r="AR106" s="49"/>
      <c r="AS106" s="49"/>
      <c r="AT106" s="49"/>
      <c r="AU106" s="49"/>
      <c r="AV106" s="49"/>
      <c r="AW106" s="50"/>
      <c r="AX106" s="50" t="s">
        <v>747</v>
      </c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</row>
    <row r="107" spans="1:87" ht="14.25" customHeight="1" x14ac:dyDescent="0.25">
      <c r="A107" s="37">
        <v>516</v>
      </c>
      <c r="B107" s="38" t="s">
        <v>78</v>
      </c>
      <c r="C107" s="38" t="s">
        <v>28</v>
      </c>
      <c r="D107" s="38" t="s">
        <v>39</v>
      </c>
      <c r="E107" s="38"/>
      <c r="F107" s="38" t="s">
        <v>40</v>
      </c>
      <c r="G107" s="37">
        <v>1</v>
      </c>
      <c r="H107" s="37">
        <v>9</v>
      </c>
      <c r="I107" s="38" t="s">
        <v>169</v>
      </c>
      <c r="J107" s="37">
        <v>178114327</v>
      </c>
      <c r="K107" s="37">
        <v>42.769230769230802</v>
      </c>
      <c r="L107" s="37">
        <v>0.29753265602322199</v>
      </c>
      <c r="M107" s="37">
        <v>1</v>
      </c>
      <c r="N107" s="35"/>
      <c r="O107" s="35"/>
      <c r="P107" s="37">
        <v>2</v>
      </c>
      <c r="Q107" s="37">
        <v>1</v>
      </c>
      <c r="R107" s="37">
        <v>1</v>
      </c>
      <c r="S107" s="37">
        <v>1</v>
      </c>
      <c r="T107" s="37">
        <v>1</v>
      </c>
      <c r="U107" s="39"/>
      <c r="V107" s="39"/>
      <c r="W107" s="38" t="s">
        <v>682</v>
      </c>
      <c r="X107" s="47"/>
      <c r="Y107" s="37">
        <v>1</v>
      </c>
      <c r="Z107" s="38">
        <v>8</v>
      </c>
      <c r="AA107" s="38">
        <v>0</v>
      </c>
      <c r="AB107" s="38" t="s">
        <v>99</v>
      </c>
      <c r="AC107" s="38">
        <v>0</v>
      </c>
      <c r="AD107" s="37">
        <v>0</v>
      </c>
      <c r="AE107" s="37">
        <v>0</v>
      </c>
      <c r="AF107" s="37">
        <v>0</v>
      </c>
      <c r="AG107" s="37">
        <v>1</v>
      </c>
      <c r="AH107" s="38" t="s">
        <v>90</v>
      </c>
      <c r="AI107" s="37">
        <v>4</v>
      </c>
      <c r="AJ107" s="35"/>
      <c r="AK107" s="38" t="s">
        <v>222</v>
      </c>
      <c r="AL107" s="38">
        <v>1</v>
      </c>
      <c r="AM107" s="38" t="s">
        <v>27</v>
      </c>
      <c r="AN107" s="38" t="s">
        <v>680</v>
      </c>
      <c r="AO107" s="37">
        <v>31</v>
      </c>
      <c r="AP107" s="38" t="s">
        <v>677</v>
      </c>
      <c r="AQ107" s="38" t="s">
        <v>694</v>
      </c>
      <c r="AR107" s="38" t="s">
        <v>27</v>
      </c>
      <c r="AS107" s="38" t="s">
        <v>27</v>
      </c>
      <c r="AT107" s="38" t="s">
        <v>692</v>
      </c>
      <c r="AU107" s="38" t="s">
        <v>27</v>
      </c>
      <c r="AV107" s="38" t="s">
        <v>27</v>
      </c>
      <c r="AW107" s="50"/>
      <c r="AX107" s="50" t="s">
        <v>746</v>
      </c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0"/>
      <c r="CF107" s="50"/>
      <c r="CG107" s="50"/>
      <c r="CH107" s="50"/>
      <c r="CI107" s="50"/>
    </row>
    <row r="108" spans="1:87" ht="14.25" customHeight="1" x14ac:dyDescent="0.25">
      <c r="A108" s="37">
        <v>548</v>
      </c>
      <c r="B108" s="38" t="s">
        <v>78</v>
      </c>
      <c r="C108" s="38" t="s">
        <v>26</v>
      </c>
      <c r="D108" s="38" t="s">
        <v>39</v>
      </c>
      <c r="E108" s="38"/>
      <c r="F108" s="38" t="s">
        <v>40</v>
      </c>
      <c r="G108" s="37">
        <v>1</v>
      </c>
      <c r="H108" s="37">
        <v>9</v>
      </c>
      <c r="I108" s="38" t="s">
        <v>172</v>
      </c>
      <c r="J108" s="37">
        <v>8517821164</v>
      </c>
      <c r="K108" s="37">
        <v>72.599999999999994</v>
      </c>
      <c r="L108" s="37">
        <v>0.65106382978723398</v>
      </c>
      <c r="M108" s="37">
        <v>1</v>
      </c>
      <c r="N108" s="35"/>
      <c r="O108" s="47"/>
      <c r="P108" s="37">
        <v>1</v>
      </c>
      <c r="Q108" s="39"/>
      <c r="R108" s="37">
        <v>1</v>
      </c>
      <c r="S108" s="39"/>
      <c r="T108" s="37">
        <v>1</v>
      </c>
      <c r="U108" s="47"/>
      <c r="V108" s="39"/>
      <c r="W108" s="38" t="s">
        <v>27</v>
      </c>
      <c r="X108" s="39"/>
      <c r="Y108" s="39"/>
      <c r="Z108" s="38">
        <v>4</v>
      </c>
      <c r="AA108" s="38">
        <v>0</v>
      </c>
      <c r="AB108" s="38" t="s">
        <v>765</v>
      </c>
      <c r="AC108" s="38">
        <v>0</v>
      </c>
      <c r="AD108" s="37">
        <v>0</v>
      </c>
      <c r="AE108" s="37">
        <v>0</v>
      </c>
      <c r="AF108" s="37">
        <v>0</v>
      </c>
      <c r="AG108" s="37">
        <v>1</v>
      </c>
      <c r="AH108" s="38" t="s">
        <v>90</v>
      </c>
      <c r="AI108" s="37">
        <v>4</v>
      </c>
      <c r="AJ108" s="47"/>
      <c r="AK108" s="38" t="s">
        <v>224</v>
      </c>
      <c r="AL108" s="38">
        <v>1</v>
      </c>
      <c r="AM108" s="38" t="s">
        <v>27</v>
      </c>
      <c r="AN108" s="38" t="s">
        <v>680</v>
      </c>
      <c r="AO108" s="37">
        <v>29</v>
      </c>
      <c r="AP108" s="38" t="s">
        <v>674</v>
      </c>
      <c r="AQ108" s="38" t="s">
        <v>691</v>
      </c>
      <c r="AR108" s="38" t="s">
        <v>695</v>
      </c>
      <c r="AS108" s="38" t="s">
        <v>727</v>
      </c>
      <c r="AT108" s="38" t="s">
        <v>27</v>
      </c>
      <c r="AU108" s="38" t="s">
        <v>27</v>
      </c>
      <c r="AV108" s="38" t="s">
        <v>27</v>
      </c>
      <c r="AW108" s="50"/>
      <c r="AX108" s="50" t="s">
        <v>748</v>
      </c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</row>
    <row r="109" spans="1:87" ht="14.25" customHeight="1" x14ac:dyDescent="0.25">
      <c r="A109" s="37">
        <v>564</v>
      </c>
      <c r="B109" s="38" t="s">
        <v>78</v>
      </c>
      <c r="C109" s="38" t="s">
        <v>28</v>
      </c>
      <c r="D109" s="38" t="s">
        <v>39</v>
      </c>
      <c r="E109" s="38"/>
      <c r="F109" s="38" t="s">
        <v>40</v>
      </c>
      <c r="G109" s="37">
        <v>1</v>
      </c>
      <c r="H109" s="37">
        <v>9</v>
      </c>
      <c r="I109" s="38" t="s">
        <v>173</v>
      </c>
      <c r="J109" s="37">
        <v>79215167188</v>
      </c>
      <c r="K109" s="37">
        <v>42.769230769230802</v>
      </c>
      <c r="L109" s="37">
        <v>0.29753265602322199</v>
      </c>
      <c r="M109" s="47"/>
      <c r="N109" s="35"/>
      <c r="O109" s="35"/>
      <c r="P109" s="47"/>
      <c r="Q109" s="47"/>
      <c r="R109" s="35">
        <v>1</v>
      </c>
      <c r="S109" s="47"/>
      <c r="T109" s="47"/>
      <c r="U109" s="47"/>
      <c r="V109" s="35"/>
      <c r="W109" s="38" t="s">
        <v>27</v>
      </c>
      <c r="X109" s="35"/>
      <c r="Y109" s="47"/>
      <c r="Z109" s="38">
        <v>1</v>
      </c>
      <c r="AA109" s="38">
        <v>0</v>
      </c>
      <c r="AB109" s="38" t="s">
        <v>99</v>
      </c>
      <c r="AC109" s="38">
        <v>0</v>
      </c>
      <c r="AD109" s="37">
        <v>0</v>
      </c>
      <c r="AE109" s="37">
        <v>0</v>
      </c>
      <c r="AF109" s="37">
        <v>0</v>
      </c>
      <c r="AG109" s="37">
        <v>0</v>
      </c>
      <c r="AH109" s="38" t="s">
        <v>90</v>
      </c>
      <c r="AI109" s="37">
        <v>4</v>
      </c>
      <c r="AJ109" s="35"/>
      <c r="AK109" s="38" t="s">
        <v>100</v>
      </c>
      <c r="AL109" s="38">
        <v>1</v>
      </c>
      <c r="AM109" s="38" t="s">
        <v>27</v>
      </c>
      <c r="AN109" s="38" t="s">
        <v>673</v>
      </c>
      <c r="AO109" s="37">
        <v>18</v>
      </c>
      <c r="AP109" s="38" t="s">
        <v>677</v>
      </c>
      <c r="AQ109" s="38" t="s">
        <v>728</v>
      </c>
      <c r="AR109" s="38" t="s">
        <v>27</v>
      </c>
      <c r="AS109" s="38" t="s">
        <v>686</v>
      </c>
      <c r="AT109" s="38" t="s">
        <v>27</v>
      </c>
      <c r="AU109" s="38" t="s">
        <v>27</v>
      </c>
      <c r="AV109" s="38" t="s">
        <v>27</v>
      </c>
      <c r="AW109" s="50"/>
      <c r="AX109" s="50" t="s">
        <v>747</v>
      </c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</row>
    <row r="110" spans="1:87" ht="14.25" customHeight="1" x14ac:dyDescent="0.25">
      <c r="A110" s="37">
        <v>27</v>
      </c>
      <c r="B110" s="38" t="s">
        <v>78</v>
      </c>
      <c r="C110" s="38" t="s">
        <v>28</v>
      </c>
      <c r="D110" s="38" t="s">
        <v>41</v>
      </c>
      <c r="E110" s="38"/>
      <c r="F110" s="38" t="s">
        <v>32</v>
      </c>
      <c r="G110" s="37">
        <v>14</v>
      </c>
      <c r="H110" s="37">
        <v>13</v>
      </c>
      <c r="I110" s="38" t="s">
        <v>98</v>
      </c>
      <c r="J110" s="37">
        <v>871611960</v>
      </c>
      <c r="K110" s="37">
        <v>0.68181818181818199</v>
      </c>
      <c r="L110" s="37">
        <v>0.34090909090909099</v>
      </c>
      <c r="M110" s="39"/>
      <c r="N110" s="35"/>
      <c r="O110" s="35"/>
      <c r="P110" s="39"/>
      <c r="Q110" s="39"/>
      <c r="R110" s="35">
        <v>1</v>
      </c>
      <c r="S110" s="39"/>
      <c r="T110" s="39"/>
      <c r="U110" s="39"/>
      <c r="V110" s="39"/>
      <c r="W110" s="38" t="s">
        <v>27</v>
      </c>
      <c r="X110" s="39"/>
      <c r="Y110" s="39"/>
      <c r="Z110" s="38">
        <v>1</v>
      </c>
      <c r="AA110" s="38">
        <v>0</v>
      </c>
      <c r="AB110" s="38" t="s">
        <v>99</v>
      </c>
      <c r="AC110" s="41">
        <v>3</v>
      </c>
      <c r="AD110" s="37">
        <v>0</v>
      </c>
      <c r="AE110" s="37">
        <v>0</v>
      </c>
      <c r="AF110" s="37">
        <v>0</v>
      </c>
      <c r="AG110" s="37">
        <v>0</v>
      </c>
      <c r="AH110" s="38" t="s">
        <v>258</v>
      </c>
      <c r="AI110" s="37">
        <v>9</v>
      </c>
      <c r="AJ110" s="47"/>
      <c r="AK110" s="38" t="s">
        <v>100</v>
      </c>
      <c r="AL110" s="38">
        <v>1</v>
      </c>
      <c r="AM110" s="38" t="s">
        <v>27</v>
      </c>
      <c r="AN110" s="38" t="s">
        <v>673</v>
      </c>
      <c r="AO110" s="37">
        <v>28</v>
      </c>
      <c r="AP110" s="38" t="s">
        <v>677</v>
      </c>
      <c r="AQ110" s="38" t="s">
        <v>685</v>
      </c>
      <c r="AR110" s="38" t="s">
        <v>27</v>
      </c>
      <c r="AS110" s="38" t="s">
        <v>686</v>
      </c>
      <c r="AT110" s="38" t="s">
        <v>27</v>
      </c>
      <c r="AU110" s="38" t="s">
        <v>27</v>
      </c>
      <c r="AV110" s="38" t="s">
        <v>27</v>
      </c>
      <c r="AW110" s="50"/>
      <c r="AX110" s="50" t="s">
        <v>747</v>
      </c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0"/>
      <c r="CF110" s="50"/>
      <c r="CG110" s="50"/>
      <c r="CH110" s="50"/>
      <c r="CI110" s="50"/>
    </row>
    <row r="111" spans="1:87" ht="14.25" customHeight="1" x14ac:dyDescent="0.25">
      <c r="A111" s="37">
        <v>59</v>
      </c>
      <c r="B111" s="38" t="s">
        <v>78</v>
      </c>
      <c r="C111" s="38" t="s">
        <v>28</v>
      </c>
      <c r="D111" s="38" t="s">
        <v>41</v>
      </c>
      <c r="E111" s="38"/>
      <c r="F111" s="38" t="s">
        <v>32</v>
      </c>
      <c r="G111" s="37">
        <v>14</v>
      </c>
      <c r="H111" s="37">
        <v>13</v>
      </c>
      <c r="I111" s="38" t="s">
        <v>104</v>
      </c>
      <c r="J111" s="37">
        <v>134766397</v>
      </c>
      <c r="K111" s="37">
        <v>0.68181818181818199</v>
      </c>
      <c r="L111" s="37">
        <v>0.34090909090909099</v>
      </c>
      <c r="M111" s="39"/>
      <c r="N111" s="35"/>
      <c r="O111" s="47"/>
      <c r="P111" s="39"/>
      <c r="Q111" s="39"/>
      <c r="R111" s="35">
        <v>1</v>
      </c>
      <c r="S111" s="39"/>
      <c r="T111" s="39"/>
      <c r="U111" s="39"/>
      <c r="V111" s="39"/>
      <c r="W111" s="38" t="s">
        <v>27</v>
      </c>
      <c r="X111" s="39"/>
      <c r="Y111" s="39"/>
      <c r="Z111" s="38">
        <v>1</v>
      </c>
      <c r="AA111" s="38">
        <v>0</v>
      </c>
      <c r="AB111" s="38" t="s">
        <v>99</v>
      </c>
      <c r="AC111" s="38">
        <v>0</v>
      </c>
      <c r="AD111" s="37">
        <v>0</v>
      </c>
      <c r="AE111" s="37">
        <v>0</v>
      </c>
      <c r="AF111" s="37">
        <v>0</v>
      </c>
      <c r="AG111" s="37">
        <v>0</v>
      </c>
      <c r="AH111" s="38" t="s">
        <v>258</v>
      </c>
      <c r="AI111" s="37">
        <v>9</v>
      </c>
      <c r="AJ111" s="39"/>
      <c r="AK111" s="38" t="s">
        <v>100</v>
      </c>
      <c r="AL111" s="38">
        <v>1</v>
      </c>
      <c r="AM111" s="38" t="s">
        <v>27</v>
      </c>
      <c r="AN111" s="38" t="s">
        <v>673</v>
      </c>
      <c r="AO111" s="37">
        <v>20</v>
      </c>
      <c r="AP111" s="38" t="s">
        <v>674</v>
      </c>
      <c r="AQ111" s="38" t="s">
        <v>689</v>
      </c>
      <c r="AR111" s="38" t="s">
        <v>27</v>
      </c>
      <c r="AS111" s="38" t="s">
        <v>27</v>
      </c>
      <c r="AT111" s="38" t="s">
        <v>27</v>
      </c>
      <c r="AU111" s="38" t="s">
        <v>27</v>
      </c>
      <c r="AV111" s="38" t="s">
        <v>27</v>
      </c>
      <c r="AW111" s="50"/>
      <c r="AX111" s="50" t="s">
        <v>747</v>
      </c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0"/>
      <c r="CF111" s="50"/>
      <c r="CG111" s="50"/>
      <c r="CH111" s="50"/>
      <c r="CI111" s="50"/>
    </row>
    <row r="112" spans="1:87" ht="14.25" customHeight="1" x14ac:dyDescent="0.25">
      <c r="A112" s="37">
        <v>109</v>
      </c>
      <c r="B112" s="38" t="s">
        <v>78</v>
      </c>
      <c r="C112" s="38" t="s">
        <v>28</v>
      </c>
      <c r="D112" s="38" t="s">
        <v>41</v>
      </c>
      <c r="E112" s="38"/>
      <c r="F112" s="38" t="s">
        <v>32</v>
      </c>
      <c r="G112" s="37">
        <v>14</v>
      </c>
      <c r="H112" s="37">
        <v>13</v>
      </c>
      <c r="I112" s="38" t="s">
        <v>114</v>
      </c>
      <c r="J112" s="37">
        <v>17888853</v>
      </c>
      <c r="K112" s="37">
        <v>0.68181818181818199</v>
      </c>
      <c r="L112" s="37">
        <v>0.34090909090909099</v>
      </c>
      <c r="M112" s="37">
        <v>1</v>
      </c>
      <c r="N112" s="35"/>
      <c r="O112" s="35"/>
      <c r="P112" s="37">
        <v>2</v>
      </c>
      <c r="Q112" s="37">
        <v>1</v>
      </c>
      <c r="R112" s="37">
        <v>1</v>
      </c>
      <c r="S112" s="37">
        <v>1</v>
      </c>
      <c r="T112" s="37">
        <v>1</v>
      </c>
      <c r="U112" s="39"/>
      <c r="V112" s="37">
        <v>2</v>
      </c>
      <c r="W112" s="38" t="s">
        <v>27</v>
      </c>
      <c r="X112" s="39"/>
      <c r="Y112" s="37">
        <v>2</v>
      </c>
      <c r="Z112" s="38">
        <v>11</v>
      </c>
      <c r="AA112" s="38">
        <v>2</v>
      </c>
      <c r="AB112" s="38" t="s">
        <v>99</v>
      </c>
      <c r="AC112" s="41">
        <v>3</v>
      </c>
      <c r="AD112" s="37">
        <v>0</v>
      </c>
      <c r="AE112" s="37">
        <v>0</v>
      </c>
      <c r="AF112" s="37">
        <v>0</v>
      </c>
      <c r="AG112" s="37">
        <v>1</v>
      </c>
      <c r="AH112" s="38" t="s">
        <v>258</v>
      </c>
      <c r="AI112" s="37">
        <v>9</v>
      </c>
      <c r="AJ112" s="39"/>
      <c r="AK112" s="38" t="s">
        <v>332</v>
      </c>
      <c r="AL112" s="38">
        <v>1</v>
      </c>
      <c r="AM112" s="38" t="s">
        <v>27</v>
      </c>
      <c r="AN112" s="38" t="s">
        <v>680</v>
      </c>
      <c r="AO112" s="37">
        <v>30</v>
      </c>
      <c r="AP112" s="38" t="s">
        <v>674</v>
      </c>
      <c r="AQ112" s="38" t="s">
        <v>687</v>
      </c>
      <c r="AR112" s="38" t="s">
        <v>27</v>
      </c>
      <c r="AS112" s="38" t="s">
        <v>688</v>
      </c>
      <c r="AT112" s="38" t="s">
        <v>27</v>
      </c>
      <c r="AU112" s="38" t="s">
        <v>27</v>
      </c>
      <c r="AV112" s="38" t="s">
        <v>27</v>
      </c>
      <c r="AW112" s="50"/>
      <c r="AX112" s="50" t="s">
        <v>748</v>
      </c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0"/>
      <c r="CF112" s="50"/>
      <c r="CG112" s="50"/>
      <c r="CH112" s="50"/>
      <c r="CI112" s="50"/>
    </row>
    <row r="113" spans="1:87" ht="14.25" customHeight="1" x14ac:dyDescent="0.25">
      <c r="A113" s="37">
        <v>204</v>
      </c>
      <c r="B113" s="38" t="s">
        <v>78</v>
      </c>
      <c r="C113" s="38" t="s">
        <v>26</v>
      </c>
      <c r="D113" s="38" t="s">
        <v>41</v>
      </c>
      <c r="E113" s="38"/>
      <c r="F113" s="38" t="s">
        <v>32</v>
      </c>
      <c r="G113" s="37">
        <v>14</v>
      </c>
      <c r="H113" s="37">
        <v>13</v>
      </c>
      <c r="I113" s="38" t="s">
        <v>126</v>
      </c>
      <c r="J113" s="37">
        <v>8916155192</v>
      </c>
      <c r="K113" s="37">
        <v>0.46153846153846201</v>
      </c>
      <c r="L113" s="37">
        <v>0.230769230769231</v>
      </c>
      <c r="M113" s="47"/>
      <c r="N113" s="35"/>
      <c r="O113" s="47"/>
      <c r="P113" s="47"/>
      <c r="Q113" s="47"/>
      <c r="R113" s="35">
        <v>1</v>
      </c>
      <c r="S113" s="47"/>
      <c r="T113" s="47"/>
      <c r="U113" s="47"/>
      <c r="V113" s="47"/>
      <c r="W113" s="38" t="s">
        <v>27</v>
      </c>
      <c r="X113" s="47"/>
      <c r="Y113" s="47"/>
      <c r="Z113" s="38">
        <v>1</v>
      </c>
      <c r="AA113" s="38">
        <v>0</v>
      </c>
      <c r="AB113" s="38" t="s">
        <v>765</v>
      </c>
      <c r="AC113" s="38">
        <v>0</v>
      </c>
      <c r="AD113" s="37">
        <v>0</v>
      </c>
      <c r="AE113" s="37">
        <v>0</v>
      </c>
      <c r="AF113" s="37">
        <v>0</v>
      </c>
      <c r="AG113" s="37">
        <v>0</v>
      </c>
      <c r="AH113" s="38" t="s">
        <v>258</v>
      </c>
      <c r="AI113" s="37">
        <v>9</v>
      </c>
      <c r="AJ113" s="47"/>
      <c r="AK113" s="38" t="s">
        <v>100</v>
      </c>
      <c r="AL113" s="38">
        <v>1</v>
      </c>
      <c r="AM113" s="38" t="s">
        <v>27</v>
      </c>
      <c r="AN113" s="38" t="s">
        <v>680</v>
      </c>
      <c r="AO113" s="37">
        <v>30</v>
      </c>
      <c r="AP113" s="38" t="s">
        <v>677</v>
      </c>
      <c r="AQ113" s="38" t="s">
        <v>697</v>
      </c>
      <c r="AR113" s="38" t="s">
        <v>27</v>
      </c>
      <c r="AS113" s="38" t="s">
        <v>27</v>
      </c>
      <c r="AT113" s="38" t="s">
        <v>27</v>
      </c>
      <c r="AU113" s="38" t="s">
        <v>27</v>
      </c>
      <c r="AV113" s="38" t="s">
        <v>27</v>
      </c>
      <c r="AW113" s="50"/>
      <c r="AX113" s="50" t="s">
        <v>747</v>
      </c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0"/>
      <c r="CF113" s="50"/>
      <c r="CG113" s="50"/>
      <c r="CH113" s="50"/>
      <c r="CI113" s="50"/>
    </row>
    <row r="114" spans="1:87" ht="14.25" customHeight="1" x14ac:dyDescent="0.25">
      <c r="A114" s="37">
        <v>271</v>
      </c>
      <c r="B114" s="38" t="s">
        <v>78</v>
      </c>
      <c r="C114" s="38" t="s">
        <v>26</v>
      </c>
      <c r="D114" s="38" t="s">
        <v>41</v>
      </c>
      <c r="E114" s="38"/>
      <c r="F114" s="38" t="s">
        <v>32</v>
      </c>
      <c r="G114" s="37">
        <v>14</v>
      </c>
      <c r="H114" s="37">
        <v>13</v>
      </c>
      <c r="I114" s="38" t="s">
        <v>134</v>
      </c>
      <c r="J114" s="37">
        <v>828360120</v>
      </c>
      <c r="K114" s="37">
        <v>0.46153846153846201</v>
      </c>
      <c r="L114" s="37">
        <v>0.230769230769231</v>
      </c>
      <c r="M114" s="35"/>
      <c r="N114" s="35"/>
      <c r="O114" s="35"/>
      <c r="P114" s="35"/>
      <c r="Q114" s="35"/>
      <c r="R114" s="35">
        <v>1</v>
      </c>
      <c r="S114" s="35"/>
      <c r="T114" s="35"/>
      <c r="U114" s="35"/>
      <c r="V114" s="35"/>
      <c r="W114" s="38" t="s">
        <v>27</v>
      </c>
      <c r="X114" s="35"/>
      <c r="Y114" s="35"/>
      <c r="Z114" s="38">
        <v>1</v>
      </c>
      <c r="AA114" s="38">
        <v>0</v>
      </c>
      <c r="AB114" s="38" t="s">
        <v>765</v>
      </c>
      <c r="AC114" s="38">
        <v>0</v>
      </c>
      <c r="AD114" s="37">
        <v>0</v>
      </c>
      <c r="AE114" s="37">
        <v>0</v>
      </c>
      <c r="AF114" s="37">
        <v>0</v>
      </c>
      <c r="AG114" s="37">
        <v>0</v>
      </c>
      <c r="AH114" s="38" t="s">
        <v>258</v>
      </c>
      <c r="AI114" s="37">
        <v>9</v>
      </c>
      <c r="AJ114" s="35"/>
      <c r="AK114" s="38" t="s">
        <v>100</v>
      </c>
      <c r="AL114" s="38">
        <v>1</v>
      </c>
      <c r="AM114" s="38" t="s">
        <v>27</v>
      </c>
      <c r="AN114" s="38" t="s">
        <v>673</v>
      </c>
      <c r="AO114" s="37">
        <v>26</v>
      </c>
      <c r="AP114" s="38" t="s">
        <v>674</v>
      </c>
      <c r="AQ114" s="38" t="s">
        <v>678</v>
      </c>
      <c r="AR114" s="38" t="s">
        <v>27</v>
      </c>
      <c r="AS114" s="38" t="s">
        <v>702</v>
      </c>
      <c r="AT114" s="38" t="s">
        <v>27</v>
      </c>
      <c r="AU114" s="38" t="s">
        <v>27</v>
      </c>
      <c r="AV114" s="38" t="s">
        <v>27</v>
      </c>
      <c r="AX114" s="50" t="s">
        <v>748</v>
      </c>
    </row>
    <row r="115" spans="1:87" ht="14.25" customHeight="1" x14ac:dyDescent="0.25">
      <c r="A115" s="37">
        <v>393</v>
      </c>
      <c r="B115" s="38" t="s">
        <v>78</v>
      </c>
      <c r="C115" s="38" t="s">
        <v>26</v>
      </c>
      <c r="D115" s="38" t="s">
        <v>41</v>
      </c>
      <c r="E115" s="38"/>
      <c r="F115" s="38" t="s">
        <v>32</v>
      </c>
      <c r="G115" s="37">
        <v>14</v>
      </c>
      <c r="H115" s="37">
        <v>13</v>
      </c>
      <c r="I115" s="38" t="s">
        <v>81</v>
      </c>
      <c r="J115" s="37">
        <v>9591241137</v>
      </c>
      <c r="K115" s="37">
        <v>0.46153846153846201</v>
      </c>
      <c r="L115" s="37">
        <v>0.230769230769231</v>
      </c>
      <c r="M115" s="40">
        <v>2</v>
      </c>
      <c r="N115" s="35"/>
      <c r="O115" s="35"/>
      <c r="P115" s="40">
        <v>4</v>
      </c>
      <c r="Q115" s="40">
        <v>2</v>
      </c>
      <c r="R115" s="40">
        <v>1</v>
      </c>
      <c r="S115" s="40">
        <v>2</v>
      </c>
      <c r="T115" s="40">
        <v>1</v>
      </c>
      <c r="U115" s="35"/>
      <c r="V115" s="40">
        <v>1</v>
      </c>
      <c r="W115" s="38" t="s">
        <v>27</v>
      </c>
      <c r="X115" s="35"/>
      <c r="Y115" s="40">
        <v>1</v>
      </c>
      <c r="Z115" s="38">
        <v>14</v>
      </c>
      <c r="AA115" s="38">
        <v>1</v>
      </c>
      <c r="AB115" s="38" t="s">
        <v>765</v>
      </c>
      <c r="AC115" s="38">
        <v>0</v>
      </c>
      <c r="AD115" s="37">
        <v>0</v>
      </c>
      <c r="AE115" s="37">
        <v>1</v>
      </c>
      <c r="AF115" s="37">
        <v>0</v>
      </c>
      <c r="AG115" s="37">
        <v>3</v>
      </c>
      <c r="AH115" s="38" t="s">
        <v>258</v>
      </c>
      <c r="AI115" s="37">
        <v>9</v>
      </c>
      <c r="AJ115" s="35"/>
      <c r="AK115" s="38" t="s">
        <v>347</v>
      </c>
      <c r="AL115" s="38">
        <v>1</v>
      </c>
      <c r="AM115" s="38" t="s">
        <v>27</v>
      </c>
      <c r="AN115" s="38" t="s">
        <v>673</v>
      </c>
      <c r="AO115" s="37">
        <v>26</v>
      </c>
      <c r="AP115" s="38" t="s">
        <v>674</v>
      </c>
      <c r="AQ115" s="38" t="s">
        <v>675</v>
      </c>
      <c r="AR115" s="38" t="s">
        <v>27</v>
      </c>
      <c r="AS115" s="38" t="s">
        <v>676</v>
      </c>
      <c r="AT115" s="38" t="s">
        <v>27</v>
      </c>
      <c r="AU115" s="38" t="s">
        <v>27</v>
      </c>
      <c r="AV115" s="38" t="s">
        <v>27</v>
      </c>
      <c r="AX115" s="50" t="s">
        <v>748</v>
      </c>
    </row>
    <row r="116" spans="1:87" ht="14.25" customHeight="1" x14ac:dyDescent="0.25">
      <c r="A116" s="37">
        <v>426</v>
      </c>
      <c r="B116" s="38" t="s">
        <v>78</v>
      </c>
      <c r="C116" s="38" t="s">
        <v>26</v>
      </c>
      <c r="D116" s="38" t="s">
        <v>41</v>
      </c>
      <c r="E116" s="38"/>
      <c r="F116" s="38" t="s">
        <v>32</v>
      </c>
      <c r="G116" s="37">
        <v>14</v>
      </c>
      <c r="H116" s="37">
        <v>13</v>
      </c>
      <c r="I116" s="38" t="s">
        <v>88</v>
      </c>
      <c r="J116" s="37">
        <v>217831744</v>
      </c>
      <c r="K116" s="37">
        <v>0.46153846153846201</v>
      </c>
      <c r="L116" s="37">
        <v>0.230769230769231</v>
      </c>
      <c r="M116" s="39"/>
      <c r="N116" s="35"/>
      <c r="O116" s="35"/>
      <c r="P116" s="39"/>
      <c r="Q116" s="39"/>
      <c r="R116" s="35">
        <v>1</v>
      </c>
      <c r="S116" s="39"/>
      <c r="T116" s="39"/>
      <c r="U116" s="39"/>
      <c r="V116" s="39"/>
      <c r="W116" s="38" t="s">
        <v>27</v>
      </c>
      <c r="X116" s="39"/>
      <c r="Y116" s="39"/>
      <c r="Z116" s="38">
        <v>1</v>
      </c>
      <c r="AA116" s="38">
        <v>0</v>
      </c>
      <c r="AB116" s="38" t="s">
        <v>765</v>
      </c>
      <c r="AC116" s="38">
        <v>0</v>
      </c>
      <c r="AD116" s="37">
        <v>0</v>
      </c>
      <c r="AE116" s="37">
        <v>0</v>
      </c>
      <c r="AF116" s="37">
        <v>0</v>
      </c>
      <c r="AG116" s="37">
        <v>0</v>
      </c>
      <c r="AH116" s="38" t="s">
        <v>258</v>
      </c>
      <c r="AI116" s="37">
        <v>9</v>
      </c>
      <c r="AJ116" s="35"/>
      <c r="AK116" s="38" t="s">
        <v>350</v>
      </c>
      <c r="AL116" s="38">
        <v>1</v>
      </c>
      <c r="AM116" s="38" t="s">
        <v>27</v>
      </c>
      <c r="AN116" s="38" t="s">
        <v>673</v>
      </c>
      <c r="AO116" s="37">
        <v>24</v>
      </c>
      <c r="AP116" s="38" t="s">
        <v>677</v>
      </c>
      <c r="AQ116" s="38" t="s">
        <v>679</v>
      </c>
      <c r="AR116" s="38" t="s">
        <v>27</v>
      </c>
      <c r="AS116" s="38" t="s">
        <v>27</v>
      </c>
      <c r="AT116" s="38" t="s">
        <v>27</v>
      </c>
      <c r="AU116" s="38" t="s">
        <v>27</v>
      </c>
      <c r="AV116" s="38" t="s">
        <v>27</v>
      </c>
      <c r="AX116" s="50" t="s">
        <v>747</v>
      </c>
    </row>
    <row r="117" spans="1:87" ht="14.25" customHeight="1" x14ac:dyDescent="0.25">
      <c r="A117" s="37">
        <v>520</v>
      </c>
      <c r="B117" s="38" t="s">
        <v>78</v>
      </c>
      <c r="C117" s="38" t="s">
        <v>28</v>
      </c>
      <c r="D117" s="38" t="s">
        <v>41</v>
      </c>
      <c r="E117" s="38"/>
      <c r="F117" s="38" t="s">
        <v>32</v>
      </c>
      <c r="G117" s="37">
        <v>14</v>
      </c>
      <c r="H117" s="37">
        <v>13</v>
      </c>
      <c r="I117" s="38" t="s">
        <v>169</v>
      </c>
      <c r="J117" s="37">
        <v>178114327</v>
      </c>
      <c r="K117" s="37">
        <v>0.68181818181818199</v>
      </c>
      <c r="L117" s="37">
        <v>0.34090909090909099</v>
      </c>
      <c r="M117" s="39"/>
      <c r="N117" s="35"/>
      <c r="O117" s="35"/>
      <c r="P117" s="39"/>
      <c r="Q117" s="39"/>
      <c r="R117" s="35">
        <v>1</v>
      </c>
      <c r="S117" s="39"/>
      <c r="T117" s="39"/>
      <c r="U117" s="39"/>
      <c r="V117" s="35"/>
      <c r="W117" s="38" t="s">
        <v>27</v>
      </c>
      <c r="X117" s="35"/>
      <c r="Y117" s="39"/>
      <c r="Z117" s="38">
        <v>1</v>
      </c>
      <c r="AA117" s="38">
        <v>0</v>
      </c>
      <c r="AB117" s="38" t="s">
        <v>99</v>
      </c>
      <c r="AC117" s="38">
        <v>0</v>
      </c>
      <c r="AD117" s="37">
        <v>0</v>
      </c>
      <c r="AE117" s="37">
        <v>0</v>
      </c>
      <c r="AF117" s="37">
        <v>0</v>
      </c>
      <c r="AG117" s="37">
        <v>0</v>
      </c>
      <c r="AH117" s="38" t="s">
        <v>258</v>
      </c>
      <c r="AI117" s="37">
        <v>9</v>
      </c>
      <c r="AJ117" s="35"/>
      <c r="AK117" s="38" t="s">
        <v>354</v>
      </c>
      <c r="AL117" s="38">
        <v>1</v>
      </c>
      <c r="AM117" s="38" t="s">
        <v>27</v>
      </c>
      <c r="AN117" s="38" t="s">
        <v>680</v>
      </c>
      <c r="AO117" s="37">
        <v>31</v>
      </c>
      <c r="AP117" s="38" t="s">
        <v>677</v>
      </c>
      <c r="AQ117" s="38" t="s">
        <v>694</v>
      </c>
      <c r="AR117" s="38" t="s">
        <v>27</v>
      </c>
      <c r="AS117" s="38" t="s">
        <v>27</v>
      </c>
      <c r="AT117" s="38" t="s">
        <v>692</v>
      </c>
      <c r="AU117" s="38" t="s">
        <v>27</v>
      </c>
      <c r="AV117" s="38" t="s">
        <v>27</v>
      </c>
      <c r="AX117" s="50" t="s">
        <v>746</v>
      </c>
    </row>
    <row r="118" spans="1:87" ht="14.25" customHeight="1" x14ac:dyDescent="0.25">
      <c r="A118" s="37">
        <v>552</v>
      </c>
      <c r="B118" s="38" t="s">
        <v>78</v>
      </c>
      <c r="C118" s="38" t="s">
        <v>26</v>
      </c>
      <c r="D118" s="38" t="s">
        <v>41</v>
      </c>
      <c r="E118" s="38"/>
      <c r="F118" s="38" t="s">
        <v>32</v>
      </c>
      <c r="G118" s="37">
        <v>14</v>
      </c>
      <c r="H118" s="37">
        <v>13</v>
      </c>
      <c r="I118" s="38" t="s">
        <v>172</v>
      </c>
      <c r="J118" s="37">
        <v>8517821164</v>
      </c>
      <c r="K118" s="37">
        <v>0.46153846153846201</v>
      </c>
      <c r="L118" s="37">
        <v>0.230769230769231</v>
      </c>
      <c r="M118" s="37">
        <v>4</v>
      </c>
      <c r="N118" s="35"/>
      <c r="O118" s="35"/>
      <c r="P118" s="37">
        <v>7</v>
      </c>
      <c r="Q118" s="37">
        <v>3</v>
      </c>
      <c r="R118" s="37">
        <v>1</v>
      </c>
      <c r="S118" s="37">
        <v>3</v>
      </c>
      <c r="T118" s="37">
        <v>1</v>
      </c>
      <c r="U118" s="37">
        <v>1</v>
      </c>
      <c r="V118" s="37">
        <v>2</v>
      </c>
      <c r="W118" s="38" t="s">
        <v>27</v>
      </c>
      <c r="X118" s="37">
        <v>1</v>
      </c>
      <c r="Y118" s="37">
        <v>4</v>
      </c>
      <c r="Z118" s="38">
        <v>27</v>
      </c>
      <c r="AA118" s="38">
        <v>4</v>
      </c>
      <c r="AB118" s="38" t="s">
        <v>765</v>
      </c>
      <c r="AC118" s="38">
        <v>0</v>
      </c>
      <c r="AD118" s="37">
        <v>0</v>
      </c>
      <c r="AE118" s="37">
        <v>4</v>
      </c>
      <c r="AF118" s="37">
        <v>0</v>
      </c>
      <c r="AG118" s="37">
        <v>6</v>
      </c>
      <c r="AH118" s="38" t="s">
        <v>258</v>
      </c>
      <c r="AI118" s="37">
        <v>9</v>
      </c>
      <c r="AJ118" s="35"/>
      <c r="AK118" s="38" t="s">
        <v>356</v>
      </c>
      <c r="AL118" s="38">
        <v>1</v>
      </c>
      <c r="AM118" s="38" t="s">
        <v>27</v>
      </c>
      <c r="AN118" s="38" t="s">
        <v>680</v>
      </c>
      <c r="AO118" s="37">
        <v>29</v>
      </c>
      <c r="AP118" s="38" t="s">
        <v>674</v>
      </c>
      <c r="AQ118" s="38" t="s">
        <v>691</v>
      </c>
      <c r="AR118" s="38" t="s">
        <v>695</v>
      </c>
      <c r="AS118" s="38" t="s">
        <v>727</v>
      </c>
      <c r="AT118" s="38" t="s">
        <v>27</v>
      </c>
      <c r="AU118" s="38" t="s">
        <v>27</v>
      </c>
      <c r="AV118" s="38" t="s">
        <v>710</v>
      </c>
      <c r="AX118" s="50" t="s">
        <v>748</v>
      </c>
    </row>
    <row r="119" spans="1:87" ht="14.25" customHeight="1" x14ac:dyDescent="0.25">
      <c r="A119" s="37">
        <v>160</v>
      </c>
      <c r="B119" s="38" t="s">
        <v>78</v>
      </c>
      <c r="C119" s="38" t="s">
        <v>26</v>
      </c>
      <c r="D119" s="38" t="s">
        <v>42</v>
      </c>
      <c r="E119" s="38"/>
      <c r="F119" s="38" t="s">
        <v>30</v>
      </c>
      <c r="G119" s="37">
        <v>40</v>
      </c>
      <c r="H119" s="37">
        <v>24</v>
      </c>
      <c r="I119" s="38" t="s">
        <v>121</v>
      </c>
      <c r="J119" s="37">
        <v>8870124178</v>
      </c>
      <c r="K119" s="37">
        <v>3.3333333333333299</v>
      </c>
      <c r="L119" s="37">
        <v>0.33333333333333298</v>
      </c>
      <c r="M119" s="47"/>
      <c r="N119" s="35"/>
      <c r="O119" s="47"/>
      <c r="P119" s="47"/>
      <c r="Q119" s="47"/>
      <c r="R119" s="47">
        <v>1</v>
      </c>
      <c r="S119" s="47"/>
      <c r="T119" s="35"/>
      <c r="U119" s="35"/>
      <c r="V119" s="47"/>
      <c r="W119" s="38" t="s">
        <v>27</v>
      </c>
      <c r="X119" s="47"/>
      <c r="Y119" s="47"/>
      <c r="Z119" s="38">
        <v>1</v>
      </c>
      <c r="AA119" s="38">
        <v>0</v>
      </c>
      <c r="AB119" s="38" t="s">
        <v>765</v>
      </c>
      <c r="AC119" s="38">
        <v>0</v>
      </c>
      <c r="AD119" s="37">
        <v>0</v>
      </c>
      <c r="AE119" s="37">
        <v>0</v>
      </c>
      <c r="AF119" s="37">
        <v>0</v>
      </c>
      <c r="AG119" s="37">
        <v>0</v>
      </c>
      <c r="AH119" s="38" t="s">
        <v>381</v>
      </c>
      <c r="AI119" s="37">
        <v>16</v>
      </c>
      <c r="AJ119" s="47"/>
      <c r="AK119" s="38" t="s">
        <v>115</v>
      </c>
      <c r="AL119" s="38">
        <v>1</v>
      </c>
      <c r="AM119" s="38" t="s">
        <v>27</v>
      </c>
      <c r="AN119" s="38" t="s">
        <v>673</v>
      </c>
      <c r="AO119" s="37">
        <v>21</v>
      </c>
      <c r="AP119" s="38" t="s">
        <v>677</v>
      </c>
      <c r="AQ119" s="38" t="s">
        <v>693</v>
      </c>
      <c r="AR119" s="38" t="s">
        <v>27</v>
      </c>
      <c r="AS119" s="38" t="s">
        <v>27</v>
      </c>
      <c r="AT119" s="38" t="s">
        <v>27</v>
      </c>
      <c r="AU119" s="38" t="s">
        <v>27</v>
      </c>
      <c r="AV119" s="38" t="s">
        <v>27</v>
      </c>
      <c r="AX119" s="50" t="s">
        <v>747</v>
      </c>
    </row>
    <row r="120" spans="1:87" ht="14.25" customHeight="1" x14ac:dyDescent="0.25">
      <c r="A120" s="37">
        <v>208</v>
      </c>
      <c r="B120" s="38" t="s">
        <v>78</v>
      </c>
      <c r="C120" s="38" t="s">
        <v>26</v>
      </c>
      <c r="D120" s="38" t="s">
        <v>42</v>
      </c>
      <c r="E120" s="38"/>
      <c r="F120" s="38" t="s">
        <v>30</v>
      </c>
      <c r="G120" s="37">
        <v>40</v>
      </c>
      <c r="H120" s="37">
        <v>24</v>
      </c>
      <c r="I120" s="38" t="s">
        <v>126</v>
      </c>
      <c r="J120" s="37">
        <v>8916155192</v>
      </c>
      <c r="K120" s="37">
        <v>3.3333333333333299</v>
      </c>
      <c r="L120" s="37">
        <v>0.33333333333333298</v>
      </c>
      <c r="M120" s="39"/>
      <c r="N120" s="35"/>
      <c r="O120" s="39"/>
      <c r="P120" s="39"/>
      <c r="Q120" s="39"/>
      <c r="R120" s="47">
        <v>1</v>
      </c>
      <c r="S120" s="39"/>
      <c r="T120" s="39"/>
      <c r="U120" s="39"/>
      <c r="V120" s="39"/>
      <c r="W120" s="38" t="s">
        <v>27</v>
      </c>
      <c r="X120" s="39"/>
      <c r="Y120" s="39"/>
      <c r="Z120" s="38">
        <v>1</v>
      </c>
      <c r="AA120" s="38">
        <v>0</v>
      </c>
      <c r="AB120" s="38" t="s">
        <v>765</v>
      </c>
      <c r="AC120" s="38">
        <v>0</v>
      </c>
      <c r="AD120" s="37">
        <v>0</v>
      </c>
      <c r="AE120" s="37">
        <v>0</v>
      </c>
      <c r="AF120" s="37">
        <v>0</v>
      </c>
      <c r="AG120" s="37">
        <v>0</v>
      </c>
      <c r="AH120" s="38" t="s">
        <v>381</v>
      </c>
      <c r="AI120" s="37">
        <v>16</v>
      </c>
      <c r="AJ120" s="47"/>
      <c r="AK120" s="38" t="s">
        <v>100</v>
      </c>
      <c r="AL120" s="38">
        <v>1</v>
      </c>
      <c r="AM120" s="38" t="s">
        <v>27</v>
      </c>
      <c r="AN120" s="38" t="s">
        <v>680</v>
      </c>
      <c r="AO120" s="37">
        <v>30</v>
      </c>
      <c r="AP120" s="38" t="s">
        <v>677</v>
      </c>
      <c r="AQ120" s="38" t="s">
        <v>697</v>
      </c>
      <c r="AR120" s="38" t="s">
        <v>27</v>
      </c>
      <c r="AS120" s="38" t="s">
        <v>27</v>
      </c>
      <c r="AT120" s="38" t="s">
        <v>27</v>
      </c>
      <c r="AU120" s="38" t="s">
        <v>27</v>
      </c>
      <c r="AV120" s="38" t="s">
        <v>27</v>
      </c>
      <c r="AX120" s="50" t="s">
        <v>747</v>
      </c>
    </row>
    <row r="121" spans="1:87" ht="14.25" customHeight="1" x14ac:dyDescent="0.25">
      <c r="A121" s="37">
        <v>241</v>
      </c>
      <c r="B121" s="38" t="s">
        <v>78</v>
      </c>
      <c r="C121" s="38" t="s">
        <v>26</v>
      </c>
      <c r="D121" s="38" t="s">
        <v>42</v>
      </c>
      <c r="E121" s="38"/>
      <c r="F121" s="38" t="s">
        <v>30</v>
      </c>
      <c r="G121" s="37">
        <v>40</v>
      </c>
      <c r="H121" s="37">
        <v>24</v>
      </c>
      <c r="I121" s="38" t="s">
        <v>130</v>
      </c>
      <c r="J121" s="37">
        <v>3712062108</v>
      </c>
      <c r="K121" s="37">
        <v>3.3333333333333299</v>
      </c>
      <c r="L121" s="37">
        <v>0.33333333333333298</v>
      </c>
      <c r="M121" s="37">
        <v>4</v>
      </c>
      <c r="N121" s="35"/>
      <c r="O121" s="35"/>
      <c r="P121" s="37">
        <v>13</v>
      </c>
      <c r="Q121" s="40">
        <v>9</v>
      </c>
      <c r="R121" s="37">
        <v>1</v>
      </c>
      <c r="S121" s="40">
        <v>9</v>
      </c>
      <c r="T121" s="37">
        <v>1</v>
      </c>
      <c r="U121" s="40">
        <v>1</v>
      </c>
      <c r="V121" s="40">
        <v>3</v>
      </c>
      <c r="W121" s="38" t="s">
        <v>27</v>
      </c>
      <c r="X121" s="40">
        <v>1</v>
      </c>
      <c r="Y121" s="40">
        <v>5</v>
      </c>
      <c r="Z121" s="38">
        <v>47</v>
      </c>
      <c r="AA121" s="38">
        <v>5</v>
      </c>
      <c r="AB121" s="38" t="s">
        <v>765</v>
      </c>
      <c r="AC121" s="38">
        <v>0</v>
      </c>
      <c r="AD121" s="37">
        <v>5</v>
      </c>
      <c r="AE121" s="37">
        <v>4</v>
      </c>
      <c r="AF121" s="37">
        <v>1</v>
      </c>
      <c r="AG121" s="37">
        <v>11</v>
      </c>
      <c r="AH121" s="38" t="s">
        <v>381</v>
      </c>
      <c r="AI121" s="37">
        <v>16</v>
      </c>
      <c r="AJ121" s="35"/>
      <c r="AK121" s="38" t="s">
        <v>455</v>
      </c>
      <c r="AL121" s="38">
        <v>1</v>
      </c>
      <c r="AM121" s="38" t="s">
        <v>27</v>
      </c>
      <c r="AN121" s="38" t="s">
        <v>680</v>
      </c>
      <c r="AO121" s="37">
        <v>28</v>
      </c>
      <c r="AP121" s="38" t="s">
        <v>677</v>
      </c>
      <c r="AQ121" s="38" t="s">
        <v>700</v>
      </c>
      <c r="AR121" s="38" t="s">
        <v>695</v>
      </c>
      <c r="AS121" s="38" t="s">
        <v>701</v>
      </c>
      <c r="AT121" s="38" t="s">
        <v>27</v>
      </c>
      <c r="AU121" s="38" t="s">
        <v>27</v>
      </c>
      <c r="AV121" s="38" t="s">
        <v>27</v>
      </c>
      <c r="AX121" s="50" t="s">
        <v>748</v>
      </c>
    </row>
    <row r="122" spans="1:87" ht="14.25" customHeight="1" x14ac:dyDescent="0.25">
      <c r="A122" s="37">
        <v>275</v>
      </c>
      <c r="B122" s="38" t="s">
        <v>78</v>
      </c>
      <c r="C122" s="38" t="s">
        <v>26</v>
      </c>
      <c r="D122" s="38" t="s">
        <v>42</v>
      </c>
      <c r="E122" s="38"/>
      <c r="F122" s="38" t="s">
        <v>30</v>
      </c>
      <c r="G122" s="37">
        <v>40</v>
      </c>
      <c r="H122" s="37">
        <v>24</v>
      </c>
      <c r="I122" s="38" t="s">
        <v>134</v>
      </c>
      <c r="J122" s="37">
        <v>828360120</v>
      </c>
      <c r="K122" s="37">
        <v>3.3333333333333299</v>
      </c>
      <c r="L122" s="37">
        <v>0.33333333333333298</v>
      </c>
      <c r="M122" s="39"/>
      <c r="N122" s="35"/>
      <c r="O122" s="47"/>
      <c r="P122" s="39"/>
      <c r="Q122" s="39"/>
      <c r="R122" s="35">
        <v>1</v>
      </c>
      <c r="S122" s="39"/>
      <c r="T122" s="39"/>
      <c r="U122" s="47"/>
      <c r="V122" s="39"/>
      <c r="W122" s="38" t="s">
        <v>27</v>
      </c>
      <c r="X122" s="47"/>
      <c r="Y122" s="39"/>
      <c r="Z122" s="38">
        <v>1</v>
      </c>
      <c r="AA122" s="38">
        <v>0</v>
      </c>
      <c r="AB122" s="38" t="s">
        <v>765</v>
      </c>
      <c r="AC122" s="38">
        <v>0</v>
      </c>
      <c r="AD122" s="37">
        <v>0</v>
      </c>
      <c r="AE122" s="37">
        <v>0</v>
      </c>
      <c r="AF122" s="37">
        <v>0</v>
      </c>
      <c r="AG122" s="37">
        <v>0</v>
      </c>
      <c r="AH122" s="38" t="s">
        <v>381</v>
      </c>
      <c r="AI122" s="37">
        <v>16</v>
      </c>
      <c r="AJ122" s="47"/>
      <c r="AK122" s="38" t="s">
        <v>100</v>
      </c>
      <c r="AL122" s="38">
        <v>1</v>
      </c>
      <c r="AM122" s="38" t="s">
        <v>27</v>
      </c>
      <c r="AN122" s="38" t="s">
        <v>673</v>
      </c>
      <c r="AO122" s="37">
        <v>26</v>
      </c>
      <c r="AP122" s="38" t="s">
        <v>674</v>
      </c>
      <c r="AQ122" s="38" t="s">
        <v>678</v>
      </c>
      <c r="AR122" s="38" t="s">
        <v>27</v>
      </c>
      <c r="AS122" s="38" t="s">
        <v>702</v>
      </c>
      <c r="AT122" s="38" t="s">
        <v>27</v>
      </c>
      <c r="AU122" s="38" t="s">
        <v>27</v>
      </c>
      <c r="AV122" s="38" t="s">
        <v>27</v>
      </c>
      <c r="AX122" s="50" t="s">
        <v>748</v>
      </c>
    </row>
    <row r="123" spans="1:87" ht="14.25" customHeight="1" x14ac:dyDescent="0.25">
      <c r="A123" s="37">
        <v>312</v>
      </c>
      <c r="B123" s="38" t="s">
        <v>78</v>
      </c>
      <c r="C123" s="38" t="s">
        <v>28</v>
      </c>
      <c r="D123" s="38" t="s">
        <v>42</v>
      </c>
      <c r="E123" s="38"/>
      <c r="F123" s="38" t="s">
        <v>30</v>
      </c>
      <c r="G123" s="37">
        <v>40</v>
      </c>
      <c r="H123" s="37">
        <v>24</v>
      </c>
      <c r="I123" s="38" t="s">
        <v>140</v>
      </c>
      <c r="J123" s="37">
        <v>79247246103</v>
      </c>
      <c r="K123" s="37">
        <v>2.2000000000000002</v>
      </c>
      <c r="L123" s="37">
        <v>0.22</v>
      </c>
      <c r="M123" s="39"/>
      <c r="N123" s="35"/>
      <c r="O123" s="39"/>
      <c r="P123" s="39"/>
      <c r="Q123" s="39"/>
      <c r="R123" s="35">
        <v>1</v>
      </c>
      <c r="S123" s="39"/>
      <c r="T123" s="39"/>
      <c r="U123" s="39"/>
      <c r="V123" s="39"/>
      <c r="W123" s="38" t="s">
        <v>27</v>
      </c>
      <c r="X123" s="39"/>
      <c r="Y123" s="39"/>
      <c r="Z123" s="38">
        <v>1</v>
      </c>
      <c r="AA123" s="38">
        <v>0</v>
      </c>
      <c r="AB123" s="38" t="s">
        <v>99</v>
      </c>
      <c r="AC123" s="38">
        <v>0</v>
      </c>
      <c r="AD123" s="37">
        <v>0</v>
      </c>
      <c r="AE123" s="37">
        <v>0</v>
      </c>
      <c r="AF123" s="37">
        <v>0</v>
      </c>
      <c r="AG123" s="37">
        <v>0</v>
      </c>
      <c r="AH123" s="38" t="s">
        <v>381</v>
      </c>
      <c r="AI123" s="37">
        <v>16</v>
      </c>
      <c r="AJ123" s="47"/>
      <c r="AK123" s="38" t="s">
        <v>458</v>
      </c>
      <c r="AL123" s="38">
        <v>1</v>
      </c>
      <c r="AM123" s="38" t="s">
        <v>27</v>
      </c>
      <c r="AN123" s="38" t="s">
        <v>673</v>
      </c>
      <c r="AO123" s="37">
        <v>18</v>
      </c>
      <c r="AP123" s="38" t="s">
        <v>674</v>
      </c>
      <c r="AQ123" s="38" t="s">
        <v>705</v>
      </c>
      <c r="AR123" s="38" t="s">
        <v>27</v>
      </c>
      <c r="AS123" s="38" t="s">
        <v>686</v>
      </c>
      <c r="AT123" s="38" t="s">
        <v>27</v>
      </c>
      <c r="AU123" s="38" t="s">
        <v>27</v>
      </c>
      <c r="AV123" s="38" t="s">
        <v>27</v>
      </c>
      <c r="AX123" s="50" t="s">
        <v>747</v>
      </c>
    </row>
    <row r="124" spans="1:87" ht="14.25" customHeight="1" x14ac:dyDescent="0.25">
      <c r="A124" s="37">
        <v>328</v>
      </c>
      <c r="B124" s="38" t="s">
        <v>78</v>
      </c>
      <c r="C124" s="38" t="s">
        <v>26</v>
      </c>
      <c r="D124" s="38" t="s">
        <v>42</v>
      </c>
      <c r="E124" s="38"/>
      <c r="F124" s="38" t="s">
        <v>30</v>
      </c>
      <c r="G124" s="37">
        <v>40</v>
      </c>
      <c r="H124" s="37">
        <v>24</v>
      </c>
      <c r="I124" s="38" t="s">
        <v>142</v>
      </c>
      <c r="J124" s="37">
        <v>8282194225</v>
      </c>
      <c r="K124" s="37">
        <v>3.3333333333333299</v>
      </c>
      <c r="L124" s="37">
        <v>0.33333333333333298</v>
      </c>
      <c r="M124" s="37">
        <v>1</v>
      </c>
      <c r="N124" s="35"/>
      <c r="O124" s="35"/>
      <c r="P124" s="37">
        <v>2</v>
      </c>
      <c r="Q124" s="37">
        <v>1</v>
      </c>
      <c r="R124" s="40">
        <v>1</v>
      </c>
      <c r="S124" s="37">
        <v>1</v>
      </c>
      <c r="T124" s="37">
        <v>1</v>
      </c>
      <c r="U124" s="37">
        <v>1</v>
      </c>
      <c r="V124" s="39"/>
      <c r="W124" s="38" t="s">
        <v>27</v>
      </c>
      <c r="X124" s="39"/>
      <c r="Y124" s="37">
        <v>1</v>
      </c>
      <c r="Z124" s="38">
        <v>9</v>
      </c>
      <c r="AA124" s="38">
        <v>1</v>
      </c>
      <c r="AB124" s="38" t="s">
        <v>765</v>
      </c>
      <c r="AC124" s="38">
        <v>0</v>
      </c>
      <c r="AD124" s="37">
        <v>4</v>
      </c>
      <c r="AE124" s="37">
        <v>1</v>
      </c>
      <c r="AF124" s="37">
        <v>0</v>
      </c>
      <c r="AG124" s="37">
        <v>6</v>
      </c>
      <c r="AH124" s="38" t="s">
        <v>381</v>
      </c>
      <c r="AI124" s="37">
        <v>16</v>
      </c>
      <c r="AJ124" s="35"/>
      <c r="AK124" s="38" t="s">
        <v>459</v>
      </c>
      <c r="AL124" s="38">
        <v>1</v>
      </c>
      <c r="AM124" s="38" t="s">
        <v>27</v>
      </c>
      <c r="AN124" s="38" t="s">
        <v>680</v>
      </c>
      <c r="AO124" s="37">
        <v>27</v>
      </c>
      <c r="AP124" s="38" t="s">
        <v>677</v>
      </c>
      <c r="AQ124" s="38" t="s">
        <v>691</v>
      </c>
      <c r="AR124" s="38" t="s">
        <v>695</v>
      </c>
      <c r="AS124" s="38" t="s">
        <v>27</v>
      </c>
      <c r="AT124" s="38" t="s">
        <v>692</v>
      </c>
      <c r="AU124" s="38" t="s">
        <v>27</v>
      </c>
      <c r="AV124" s="38" t="s">
        <v>27</v>
      </c>
      <c r="AX124" s="50" t="s">
        <v>746</v>
      </c>
    </row>
    <row r="125" spans="1:87" ht="14.25" customHeight="1" x14ac:dyDescent="0.25">
      <c r="A125" s="37">
        <v>349</v>
      </c>
      <c r="B125" s="38" t="s">
        <v>78</v>
      </c>
      <c r="C125" s="38" t="s">
        <v>28</v>
      </c>
      <c r="D125" s="38" t="s">
        <v>42</v>
      </c>
      <c r="E125" s="38"/>
      <c r="F125" s="38" t="s">
        <v>30</v>
      </c>
      <c r="G125" s="37">
        <v>40</v>
      </c>
      <c r="H125" s="37">
        <v>24</v>
      </c>
      <c r="I125" s="38" t="s">
        <v>146</v>
      </c>
      <c r="J125" s="37">
        <v>94222252116</v>
      </c>
      <c r="K125" s="37">
        <v>2.2000000000000002</v>
      </c>
      <c r="L125" s="37">
        <v>0.22</v>
      </c>
      <c r="M125" s="47"/>
      <c r="N125" s="35"/>
      <c r="O125" s="47"/>
      <c r="P125" s="47"/>
      <c r="Q125" s="47"/>
      <c r="R125" s="35">
        <v>1</v>
      </c>
      <c r="S125" s="47"/>
      <c r="T125" s="47"/>
      <c r="U125" s="47"/>
      <c r="V125" s="47"/>
      <c r="W125" s="38" t="s">
        <v>27</v>
      </c>
      <c r="X125" s="47"/>
      <c r="Y125" s="47"/>
      <c r="Z125" s="38">
        <v>1</v>
      </c>
      <c r="AA125" s="38">
        <v>0</v>
      </c>
      <c r="AB125" s="38" t="s">
        <v>99</v>
      </c>
      <c r="AC125" s="38">
        <v>0</v>
      </c>
      <c r="AD125" s="37">
        <v>0</v>
      </c>
      <c r="AE125" s="37">
        <v>0</v>
      </c>
      <c r="AF125" s="37">
        <v>0</v>
      </c>
      <c r="AG125" s="37">
        <v>0</v>
      </c>
      <c r="AH125" s="38" t="s">
        <v>381</v>
      </c>
      <c r="AI125" s="37">
        <v>16</v>
      </c>
      <c r="AJ125" s="35"/>
      <c r="AK125" s="38" t="s">
        <v>460</v>
      </c>
      <c r="AL125" s="38">
        <v>1</v>
      </c>
      <c r="AM125" s="38" t="s">
        <v>27</v>
      </c>
      <c r="AN125" s="38" t="s">
        <v>680</v>
      </c>
      <c r="AO125" s="37">
        <v>36</v>
      </c>
      <c r="AP125" s="38" t="s">
        <v>677</v>
      </c>
      <c r="AQ125" s="38" t="s">
        <v>707</v>
      </c>
      <c r="AR125" s="38" t="s">
        <v>27</v>
      </c>
      <c r="AS125" s="38" t="s">
        <v>708</v>
      </c>
      <c r="AT125" s="38" t="s">
        <v>27</v>
      </c>
      <c r="AU125" s="38" t="s">
        <v>27</v>
      </c>
      <c r="AV125" s="38" t="s">
        <v>27</v>
      </c>
      <c r="AX125" s="50" t="s">
        <v>748</v>
      </c>
    </row>
    <row r="126" spans="1:87" ht="14.25" customHeight="1" x14ac:dyDescent="0.25">
      <c r="A126" s="37">
        <v>381</v>
      </c>
      <c r="B126" s="38" t="s">
        <v>78</v>
      </c>
      <c r="C126" s="38" t="s">
        <v>26</v>
      </c>
      <c r="D126" s="38" t="s">
        <v>42</v>
      </c>
      <c r="E126" s="38"/>
      <c r="F126" s="38" t="s">
        <v>30</v>
      </c>
      <c r="G126" s="37">
        <v>40</v>
      </c>
      <c r="H126" s="37">
        <v>24</v>
      </c>
      <c r="I126" s="38" t="s">
        <v>149</v>
      </c>
      <c r="J126" s="37">
        <v>8877127178</v>
      </c>
      <c r="K126" s="37">
        <v>3.3333333333333299</v>
      </c>
      <c r="L126" s="37">
        <v>0.33333333333333298</v>
      </c>
      <c r="M126" s="39"/>
      <c r="N126" s="35"/>
      <c r="O126" s="35"/>
      <c r="P126" s="39"/>
      <c r="Q126" s="39"/>
      <c r="R126" s="35">
        <v>1</v>
      </c>
      <c r="S126" s="39"/>
      <c r="T126" s="39"/>
      <c r="U126" s="35"/>
      <c r="V126" s="39"/>
      <c r="W126" s="38" t="s">
        <v>27</v>
      </c>
      <c r="X126" s="39"/>
      <c r="Y126" s="39"/>
      <c r="Z126" s="38">
        <v>1</v>
      </c>
      <c r="AA126" s="38">
        <v>0</v>
      </c>
      <c r="AB126" s="38" t="s">
        <v>765</v>
      </c>
      <c r="AC126" s="38">
        <v>0</v>
      </c>
      <c r="AD126" s="37">
        <v>0</v>
      </c>
      <c r="AE126" s="37">
        <v>0</v>
      </c>
      <c r="AF126" s="37">
        <v>0</v>
      </c>
      <c r="AG126" s="37">
        <v>0</v>
      </c>
      <c r="AH126" s="38" t="s">
        <v>381</v>
      </c>
      <c r="AI126" s="37">
        <v>16</v>
      </c>
      <c r="AJ126" s="35"/>
      <c r="AK126" s="38" t="s">
        <v>100</v>
      </c>
      <c r="AL126" s="38">
        <v>1</v>
      </c>
      <c r="AM126" s="38" t="s">
        <v>27</v>
      </c>
      <c r="AN126" s="38" t="s">
        <v>680</v>
      </c>
      <c r="AO126" s="37">
        <v>24</v>
      </c>
      <c r="AP126" s="38" t="s">
        <v>677</v>
      </c>
      <c r="AQ126" s="38" t="s">
        <v>711</v>
      </c>
      <c r="AR126" s="38" t="s">
        <v>27</v>
      </c>
      <c r="AS126" s="38" t="s">
        <v>686</v>
      </c>
      <c r="AT126" s="38" t="s">
        <v>27</v>
      </c>
      <c r="AU126" s="38" t="s">
        <v>27</v>
      </c>
      <c r="AV126" s="38" t="s">
        <v>696</v>
      </c>
      <c r="AX126" s="50" t="s">
        <v>747</v>
      </c>
    </row>
    <row r="127" spans="1:87" ht="14.25" customHeight="1" x14ac:dyDescent="0.25">
      <c r="A127" s="37">
        <v>397</v>
      </c>
      <c r="B127" s="38" t="s">
        <v>78</v>
      </c>
      <c r="C127" s="38" t="s">
        <v>26</v>
      </c>
      <c r="D127" s="38" t="s">
        <v>42</v>
      </c>
      <c r="E127" s="38"/>
      <c r="F127" s="38" t="s">
        <v>30</v>
      </c>
      <c r="G127" s="37">
        <v>40</v>
      </c>
      <c r="H127" s="37">
        <v>24</v>
      </c>
      <c r="I127" s="38" t="s">
        <v>81</v>
      </c>
      <c r="J127" s="37">
        <v>9591241137</v>
      </c>
      <c r="K127" s="37">
        <v>3.3333333333333299</v>
      </c>
      <c r="L127" s="37">
        <v>0.33333333333333298</v>
      </c>
      <c r="M127" s="35"/>
      <c r="N127" s="35"/>
      <c r="O127" s="35"/>
      <c r="P127" s="35"/>
      <c r="Q127" s="35"/>
      <c r="R127" s="35">
        <v>1</v>
      </c>
      <c r="S127" s="35"/>
      <c r="T127" s="35"/>
      <c r="U127" s="35"/>
      <c r="V127" s="35"/>
      <c r="W127" s="38" t="s">
        <v>27</v>
      </c>
      <c r="X127" s="35"/>
      <c r="Y127" s="35"/>
      <c r="Z127" s="38">
        <v>1</v>
      </c>
      <c r="AA127" s="38">
        <v>0</v>
      </c>
      <c r="AB127" s="38" t="s">
        <v>765</v>
      </c>
      <c r="AC127" s="41">
        <v>3</v>
      </c>
      <c r="AD127" s="37">
        <v>0</v>
      </c>
      <c r="AE127" s="37">
        <v>0</v>
      </c>
      <c r="AF127" s="37">
        <v>0</v>
      </c>
      <c r="AG127" s="37">
        <v>0</v>
      </c>
      <c r="AH127" s="38" t="s">
        <v>381</v>
      </c>
      <c r="AI127" s="37">
        <v>16</v>
      </c>
      <c r="AJ127" s="35"/>
      <c r="AK127" s="38" t="s">
        <v>100</v>
      </c>
      <c r="AL127" s="38">
        <v>1</v>
      </c>
      <c r="AM127" s="38" t="s">
        <v>27</v>
      </c>
      <c r="AN127" s="38" t="s">
        <v>673</v>
      </c>
      <c r="AO127" s="37">
        <v>26</v>
      </c>
      <c r="AP127" s="38" t="s">
        <v>674</v>
      </c>
      <c r="AQ127" s="38" t="s">
        <v>675</v>
      </c>
      <c r="AR127" s="38" t="s">
        <v>27</v>
      </c>
      <c r="AS127" s="38" t="s">
        <v>676</v>
      </c>
      <c r="AT127" s="38" t="s">
        <v>27</v>
      </c>
      <c r="AU127" s="38" t="s">
        <v>27</v>
      </c>
      <c r="AV127" s="38" t="s">
        <v>27</v>
      </c>
      <c r="AX127" s="50" t="s">
        <v>748</v>
      </c>
    </row>
    <row r="128" spans="1:87" ht="14.25" customHeight="1" x14ac:dyDescent="0.25">
      <c r="A128" s="37">
        <v>430</v>
      </c>
      <c r="B128" s="38" t="s">
        <v>78</v>
      </c>
      <c r="C128" s="38" t="s">
        <v>26</v>
      </c>
      <c r="D128" s="38" t="s">
        <v>42</v>
      </c>
      <c r="E128" s="38"/>
      <c r="F128" s="38" t="s">
        <v>30</v>
      </c>
      <c r="G128" s="37">
        <v>40</v>
      </c>
      <c r="H128" s="37">
        <v>24</v>
      </c>
      <c r="I128" s="38" t="s">
        <v>88</v>
      </c>
      <c r="J128" s="37">
        <v>217831744</v>
      </c>
      <c r="K128" s="37">
        <v>3.3333333333333299</v>
      </c>
      <c r="L128" s="37">
        <v>0.33333333333333298</v>
      </c>
      <c r="M128" s="39"/>
      <c r="N128" s="35"/>
      <c r="O128" s="35"/>
      <c r="P128" s="39"/>
      <c r="Q128" s="39"/>
      <c r="R128" s="35">
        <v>1</v>
      </c>
      <c r="S128" s="39"/>
      <c r="T128" s="39"/>
      <c r="U128" s="47"/>
      <c r="V128" s="47"/>
      <c r="W128" s="38" t="s">
        <v>27</v>
      </c>
      <c r="X128" s="47"/>
      <c r="Y128" s="47"/>
      <c r="Z128" s="38">
        <v>1</v>
      </c>
      <c r="AA128" s="38">
        <v>0</v>
      </c>
      <c r="AB128" s="38" t="s">
        <v>765</v>
      </c>
      <c r="AC128" s="41">
        <v>3</v>
      </c>
      <c r="AD128" s="37">
        <v>0</v>
      </c>
      <c r="AE128" s="37">
        <v>0</v>
      </c>
      <c r="AF128" s="37">
        <v>0</v>
      </c>
      <c r="AG128" s="37">
        <v>0</v>
      </c>
      <c r="AH128" s="38" t="s">
        <v>381</v>
      </c>
      <c r="AI128" s="37">
        <v>16</v>
      </c>
      <c r="AJ128" s="35"/>
      <c r="AK128" s="38" t="s">
        <v>437</v>
      </c>
      <c r="AL128" s="38">
        <v>1</v>
      </c>
      <c r="AM128" s="38" t="s">
        <v>27</v>
      </c>
      <c r="AN128" s="38" t="s">
        <v>673</v>
      </c>
      <c r="AO128" s="37">
        <v>24</v>
      </c>
      <c r="AP128" s="38" t="s">
        <v>677</v>
      </c>
      <c r="AQ128" s="38" t="s">
        <v>679</v>
      </c>
      <c r="AR128" s="38" t="s">
        <v>27</v>
      </c>
      <c r="AS128" s="38" t="s">
        <v>27</v>
      </c>
      <c r="AT128" s="38" t="s">
        <v>27</v>
      </c>
      <c r="AU128" s="38" t="s">
        <v>27</v>
      </c>
      <c r="AV128" s="38" t="s">
        <v>27</v>
      </c>
      <c r="AX128" s="50" t="s">
        <v>747</v>
      </c>
    </row>
    <row r="129" spans="1:50" ht="14.25" customHeight="1" x14ac:dyDescent="0.25">
      <c r="A129" s="37">
        <v>540</v>
      </c>
      <c r="B129" s="38" t="s">
        <v>78</v>
      </c>
      <c r="C129" s="38" t="s">
        <v>28</v>
      </c>
      <c r="D129" s="38" t="s">
        <v>42</v>
      </c>
      <c r="E129" s="38"/>
      <c r="F129" s="38" t="s">
        <v>30</v>
      </c>
      <c r="G129" s="37">
        <v>40</v>
      </c>
      <c r="H129" s="37">
        <v>24</v>
      </c>
      <c r="I129" s="38" t="s">
        <v>171</v>
      </c>
      <c r="J129" s="37">
        <v>8518124088</v>
      </c>
      <c r="K129" s="37">
        <v>2.2000000000000002</v>
      </c>
      <c r="L129" s="37">
        <v>0.22</v>
      </c>
      <c r="M129" s="35"/>
      <c r="N129" s="35"/>
      <c r="O129" s="35"/>
      <c r="P129" s="35"/>
      <c r="Q129" s="35"/>
      <c r="R129" s="35">
        <v>1</v>
      </c>
      <c r="S129" s="35"/>
      <c r="T129" s="35"/>
      <c r="U129" s="35"/>
      <c r="V129" s="35"/>
      <c r="W129" s="38" t="s">
        <v>27</v>
      </c>
      <c r="X129" s="35"/>
      <c r="Y129" s="35"/>
      <c r="Z129" s="38">
        <v>1</v>
      </c>
      <c r="AA129" s="38">
        <v>0</v>
      </c>
      <c r="AB129" s="38" t="s">
        <v>99</v>
      </c>
      <c r="AC129" s="41">
        <v>3</v>
      </c>
      <c r="AD129" s="37">
        <v>0</v>
      </c>
      <c r="AE129" s="37">
        <v>0</v>
      </c>
      <c r="AF129" s="37">
        <v>0</v>
      </c>
      <c r="AG129" s="37">
        <v>0</v>
      </c>
      <c r="AH129" s="38" t="s">
        <v>381</v>
      </c>
      <c r="AI129" s="37">
        <v>16</v>
      </c>
      <c r="AJ129" s="35"/>
      <c r="AK129" s="38" t="s">
        <v>468</v>
      </c>
      <c r="AL129" s="38">
        <v>1</v>
      </c>
      <c r="AM129" s="38" t="s">
        <v>27</v>
      </c>
      <c r="AN129" s="38" t="s">
        <v>680</v>
      </c>
      <c r="AO129" s="37">
        <v>25</v>
      </c>
      <c r="AP129" s="38" t="s">
        <v>677</v>
      </c>
      <c r="AQ129" s="38" t="s">
        <v>725</v>
      </c>
      <c r="AR129" s="38" t="s">
        <v>27</v>
      </c>
      <c r="AS129" s="38" t="s">
        <v>726</v>
      </c>
      <c r="AT129" s="38" t="s">
        <v>27</v>
      </c>
      <c r="AU129" s="38" t="s">
        <v>27</v>
      </c>
      <c r="AV129" s="38" t="s">
        <v>27</v>
      </c>
      <c r="AX129" s="50" t="s">
        <v>748</v>
      </c>
    </row>
    <row r="130" spans="1:50" ht="14.25" customHeight="1" x14ac:dyDescent="0.25">
      <c r="A130" s="37">
        <v>572</v>
      </c>
      <c r="B130" s="38" t="s">
        <v>78</v>
      </c>
      <c r="C130" s="38" t="s">
        <v>28</v>
      </c>
      <c r="D130" s="38" t="s">
        <v>42</v>
      </c>
      <c r="E130" s="38"/>
      <c r="F130" s="38" t="s">
        <v>30</v>
      </c>
      <c r="G130" s="37">
        <v>40</v>
      </c>
      <c r="H130" s="37">
        <v>24</v>
      </c>
      <c r="I130" s="38" t="s">
        <v>173</v>
      </c>
      <c r="J130" s="37">
        <v>79215167188</v>
      </c>
      <c r="K130" s="37">
        <v>2.2000000000000002</v>
      </c>
      <c r="L130" s="37">
        <v>0.22</v>
      </c>
      <c r="M130" s="47"/>
      <c r="N130" s="35"/>
      <c r="O130" s="35"/>
      <c r="P130" s="47"/>
      <c r="Q130" s="47"/>
      <c r="R130" s="35">
        <v>1</v>
      </c>
      <c r="S130" s="47"/>
      <c r="T130" s="47"/>
      <c r="U130" s="47"/>
      <c r="V130" s="47"/>
      <c r="W130" s="38" t="s">
        <v>27</v>
      </c>
      <c r="X130" s="47"/>
      <c r="Y130" s="47"/>
      <c r="Z130" s="38">
        <v>1</v>
      </c>
      <c r="AA130" s="38">
        <v>0</v>
      </c>
      <c r="AB130" s="38" t="s">
        <v>99</v>
      </c>
      <c r="AC130" s="38">
        <v>0</v>
      </c>
      <c r="AD130" s="37">
        <v>0</v>
      </c>
      <c r="AE130" s="37">
        <v>0</v>
      </c>
      <c r="AF130" s="37">
        <v>0</v>
      </c>
      <c r="AG130" s="37">
        <v>0</v>
      </c>
      <c r="AH130" s="38" t="s">
        <v>381</v>
      </c>
      <c r="AI130" s="37">
        <v>16</v>
      </c>
      <c r="AJ130" s="47"/>
      <c r="AK130" s="38" t="s">
        <v>470</v>
      </c>
      <c r="AL130" s="38">
        <v>1</v>
      </c>
      <c r="AM130" s="38" t="s">
        <v>27</v>
      </c>
      <c r="AN130" s="38" t="s">
        <v>673</v>
      </c>
      <c r="AO130" s="37">
        <v>18</v>
      </c>
      <c r="AP130" s="38" t="s">
        <v>677</v>
      </c>
      <c r="AQ130" s="38" t="s">
        <v>728</v>
      </c>
      <c r="AR130" s="38" t="s">
        <v>27</v>
      </c>
      <c r="AS130" s="38" t="s">
        <v>686</v>
      </c>
      <c r="AT130" s="38" t="s">
        <v>27</v>
      </c>
      <c r="AU130" s="38" t="s">
        <v>27</v>
      </c>
      <c r="AV130" s="38" t="s">
        <v>27</v>
      </c>
      <c r="AX130" s="50" t="s">
        <v>747</v>
      </c>
    </row>
    <row r="131" spans="1:50" ht="14.25" customHeight="1" x14ac:dyDescent="0.25">
      <c r="A131" s="37">
        <v>51</v>
      </c>
      <c r="B131" s="38" t="s">
        <v>78</v>
      </c>
      <c r="C131" s="38" t="s">
        <v>28</v>
      </c>
      <c r="D131" s="38" t="s">
        <v>43</v>
      </c>
      <c r="E131" s="38"/>
      <c r="F131" s="38" t="s">
        <v>500</v>
      </c>
      <c r="G131" s="37">
        <v>59</v>
      </c>
      <c r="H131" s="37">
        <v>26</v>
      </c>
      <c r="I131" s="38" t="s">
        <v>101</v>
      </c>
      <c r="J131" s="37">
        <v>17888851</v>
      </c>
      <c r="K131" s="37">
        <v>2.3333333333333299</v>
      </c>
      <c r="L131" s="37">
        <v>0.46666666666666701</v>
      </c>
      <c r="M131" s="40">
        <v>3</v>
      </c>
      <c r="N131" s="35"/>
      <c r="O131" s="47"/>
      <c r="P131" s="40">
        <v>8</v>
      </c>
      <c r="Q131" s="40">
        <v>4</v>
      </c>
      <c r="R131" s="47">
        <v>1</v>
      </c>
      <c r="S131" s="40">
        <v>4</v>
      </c>
      <c r="T131" s="47"/>
      <c r="U131" s="40">
        <v>1</v>
      </c>
      <c r="V131" s="40">
        <v>1</v>
      </c>
      <c r="W131" s="38" t="s">
        <v>682</v>
      </c>
      <c r="X131" s="47"/>
      <c r="Y131" s="40">
        <v>3</v>
      </c>
      <c r="Z131" s="38">
        <v>25</v>
      </c>
      <c r="AA131" s="38">
        <v>2</v>
      </c>
      <c r="AB131" s="38" t="s">
        <v>99</v>
      </c>
      <c r="AC131" s="38">
        <v>0</v>
      </c>
      <c r="AD131" s="37">
        <v>6</v>
      </c>
      <c r="AE131" s="37">
        <v>1</v>
      </c>
      <c r="AF131" s="37">
        <v>2</v>
      </c>
      <c r="AG131" s="37">
        <v>10</v>
      </c>
      <c r="AH131" s="38" t="s">
        <v>503</v>
      </c>
      <c r="AI131" s="37">
        <v>25</v>
      </c>
      <c r="AJ131" s="47"/>
      <c r="AK131" s="38" t="s">
        <v>569</v>
      </c>
      <c r="AL131" s="38">
        <v>1</v>
      </c>
      <c r="AM131" s="38" t="s">
        <v>27</v>
      </c>
      <c r="AN131" s="38" t="s">
        <v>680</v>
      </c>
      <c r="AO131" s="37">
        <v>30</v>
      </c>
      <c r="AP131" s="38" t="s">
        <v>674</v>
      </c>
      <c r="AQ131" s="38" t="s">
        <v>687</v>
      </c>
      <c r="AR131" s="38" t="s">
        <v>27</v>
      </c>
      <c r="AS131" s="38" t="s">
        <v>688</v>
      </c>
      <c r="AT131" s="38" t="s">
        <v>27</v>
      </c>
      <c r="AU131" s="38" t="s">
        <v>27</v>
      </c>
      <c r="AV131" s="38" t="s">
        <v>27</v>
      </c>
      <c r="AX131" s="50" t="s">
        <v>748</v>
      </c>
    </row>
    <row r="132" spans="1:50" ht="14.25" customHeight="1" x14ac:dyDescent="0.25">
      <c r="A132" s="37">
        <v>119</v>
      </c>
      <c r="B132" s="38" t="s">
        <v>78</v>
      </c>
      <c r="C132" s="38" t="s">
        <v>28</v>
      </c>
      <c r="D132" s="38" t="s">
        <v>43</v>
      </c>
      <c r="E132" s="38"/>
      <c r="F132" s="38" t="s">
        <v>500</v>
      </c>
      <c r="G132" s="37">
        <v>59</v>
      </c>
      <c r="H132" s="37">
        <v>26</v>
      </c>
      <c r="I132" s="38" t="s">
        <v>114</v>
      </c>
      <c r="J132" s="37">
        <v>17888853</v>
      </c>
      <c r="K132" s="37">
        <v>2.3333333333333299</v>
      </c>
      <c r="L132" s="37">
        <v>0.46666666666666701</v>
      </c>
      <c r="M132" s="39"/>
      <c r="N132" s="35"/>
      <c r="O132" s="35"/>
      <c r="P132" s="39"/>
      <c r="Q132" s="39"/>
      <c r="R132" s="35">
        <v>1</v>
      </c>
      <c r="S132" s="39"/>
      <c r="T132" s="39"/>
      <c r="U132" s="39"/>
      <c r="V132" s="39"/>
      <c r="W132" s="38" t="s">
        <v>27</v>
      </c>
      <c r="X132" s="39"/>
      <c r="Y132" s="39"/>
      <c r="Z132" s="38">
        <v>1</v>
      </c>
      <c r="AA132" s="38">
        <v>0</v>
      </c>
      <c r="AB132" s="38" t="s">
        <v>99</v>
      </c>
      <c r="AC132" s="41">
        <v>3</v>
      </c>
      <c r="AD132" s="37">
        <v>0</v>
      </c>
      <c r="AE132" s="37">
        <v>0</v>
      </c>
      <c r="AF132" s="37">
        <v>0</v>
      </c>
      <c r="AG132" s="37">
        <v>0</v>
      </c>
      <c r="AH132" s="38" t="s">
        <v>503</v>
      </c>
      <c r="AI132" s="37">
        <v>25</v>
      </c>
      <c r="AJ132" s="35"/>
      <c r="AK132" s="38" t="s">
        <v>297</v>
      </c>
      <c r="AL132" s="38">
        <v>1</v>
      </c>
      <c r="AM132" s="38" t="s">
        <v>27</v>
      </c>
      <c r="AN132" s="38" t="s">
        <v>680</v>
      </c>
      <c r="AO132" s="37">
        <v>30</v>
      </c>
      <c r="AP132" s="38" t="s">
        <v>674</v>
      </c>
      <c r="AQ132" s="38" t="s">
        <v>687</v>
      </c>
      <c r="AR132" s="38" t="s">
        <v>27</v>
      </c>
      <c r="AS132" s="38" t="s">
        <v>688</v>
      </c>
      <c r="AT132" s="38" t="s">
        <v>27</v>
      </c>
      <c r="AU132" s="38" t="s">
        <v>27</v>
      </c>
      <c r="AV132" s="38" t="s">
        <v>27</v>
      </c>
      <c r="AX132" s="50" t="s">
        <v>748</v>
      </c>
    </row>
    <row r="133" spans="1:50" ht="14.25" customHeight="1" x14ac:dyDescent="0.25">
      <c r="A133" s="37">
        <v>164</v>
      </c>
      <c r="B133" s="38" t="s">
        <v>78</v>
      </c>
      <c r="C133" s="38" t="s">
        <v>26</v>
      </c>
      <c r="D133" s="38" t="s">
        <v>43</v>
      </c>
      <c r="E133" s="38"/>
      <c r="F133" s="38" t="s">
        <v>500</v>
      </c>
      <c r="G133" s="37">
        <v>59</v>
      </c>
      <c r="H133" s="37">
        <v>26</v>
      </c>
      <c r="I133" s="38" t="s">
        <v>121</v>
      </c>
      <c r="J133" s="37">
        <v>8870124178</v>
      </c>
      <c r="K133" s="37">
        <v>3</v>
      </c>
      <c r="L133" s="37">
        <v>0.6</v>
      </c>
      <c r="M133" s="47"/>
      <c r="N133" s="35"/>
      <c r="O133" s="47"/>
      <c r="P133" s="47"/>
      <c r="Q133" s="47"/>
      <c r="R133" s="35">
        <v>1</v>
      </c>
      <c r="S133" s="47"/>
      <c r="T133" s="47"/>
      <c r="U133" s="47"/>
      <c r="V133" s="47"/>
      <c r="W133" s="38" t="s">
        <v>27</v>
      </c>
      <c r="X133" s="47"/>
      <c r="Y133" s="47"/>
      <c r="Z133" s="38">
        <v>1</v>
      </c>
      <c r="AA133" s="38">
        <v>0</v>
      </c>
      <c r="AB133" s="38" t="s">
        <v>765</v>
      </c>
      <c r="AC133" s="41">
        <v>3</v>
      </c>
      <c r="AD133" s="37">
        <v>0</v>
      </c>
      <c r="AE133" s="37">
        <v>0</v>
      </c>
      <c r="AF133" s="37">
        <v>0</v>
      </c>
      <c r="AG133" s="37">
        <v>0</v>
      </c>
      <c r="AH133" s="38" t="s">
        <v>503</v>
      </c>
      <c r="AI133" s="37">
        <v>25</v>
      </c>
      <c r="AJ133" s="47"/>
      <c r="AK133" s="38" t="s">
        <v>575</v>
      </c>
      <c r="AL133" s="38">
        <v>1</v>
      </c>
      <c r="AM133" s="38" t="s">
        <v>27</v>
      </c>
      <c r="AN133" s="38" t="s">
        <v>673</v>
      </c>
      <c r="AO133" s="37">
        <v>21</v>
      </c>
      <c r="AP133" s="38" t="s">
        <v>677</v>
      </c>
      <c r="AQ133" s="38" t="s">
        <v>693</v>
      </c>
      <c r="AR133" s="38" t="s">
        <v>27</v>
      </c>
      <c r="AS133" s="38" t="s">
        <v>27</v>
      </c>
      <c r="AT133" s="38" t="s">
        <v>27</v>
      </c>
      <c r="AU133" s="38" t="s">
        <v>27</v>
      </c>
      <c r="AV133" s="38" t="s">
        <v>27</v>
      </c>
      <c r="AX133" s="50" t="s">
        <v>747</v>
      </c>
    </row>
    <row r="134" spans="1:50" ht="14.25" customHeight="1" x14ac:dyDescent="0.25">
      <c r="A134" s="37">
        <v>196</v>
      </c>
      <c r="B134" s="38" t="s">
        <v>78</v>
      </c>
      <c r="C134" s="38" t="s">
        <v>26</v>
      </c>
      <c r="D134" s="38" t="s">
        <v>43</v>
      </c>
      <c r="E134" s="38"/>
      <c r="F134" s="38" t="s">
        <v>500</v>
      </c>
      <c r="G134" s="37">
        <v>59</v>
      </c>
      <c r="H134" s="37">
        <v>26</v>
      </c>
      <c r="I134" s="38" t="s">
        <v>124</v>
      </c>
      <c r="J134" s="37">
        <v>1391113645</v>
      </c>
      <c r="K134" s="37">
        <v>3</v>
      </c>
      <c r="L134" s="37">
        <v>0.6</v>
      </c>
      <c r="M134" s="47"/>
      <c r="N134" s="35"/>
      <c r="O134" s="35"/>
      <c r="P134" s="47"/>
      <c r="Q134" s="47"/>
      <c r="R134" s="47">
        <v>1</v>
      </c>
      <c r="S134" s="47"/>
      <c r="T134" s="35"/>
      <c r="U134" s="47"/>
      <c r="V134" s="47"/>
      <c r="W134" s="38" t="s">
        <v>27</v>
      </c>
      <c r="X134" s="47"/>
      <c r="Y134" s="47"/>
      <c r="Z134" s="38">
        <v>1</v>
      </c>
      <c r="AA134" s="38">
        <v>0</v>
      </c>
      <c r="AB134" s="38" t="s">
        <v>765</v>
      </c>
      <c r="AC134" s="38">
        <v>0</v>
      </c>
      <c r="AD134" s="37">
        <v>0</v>
      </c>
      <c r="AE134" s="37">
        <v>0</v>
      </c>
      <c r="AF134" s="37">
        <v>0</v>
      </c>
      <c r="AG134" s="37">
        <v>0</v>
      </c>
      <c r="AH134" s="38" t="s">
        <v>503</v>
      </c>
      <c r="AI134" s="37">
        <v>25</v>
      </c>
      <c r="AJ134" s="47"/>
      <c r="AK134" s="38" t="s">
        <v>577</v>
      </c>
      <c r="AL134" s="38">
        <v>1</v>
      </c>
      <c r="AM134" s="38" t="s">
        <v>27</v>
      </c>
      <c r="AN134" s="38" t="s">
        <v>680</v>
      </c>
      <c r="AO134" s="37">
        <v>24</v>
      </c>
      <c r="AP134" s="38" t="s">
        <v>677</v>
      </c>
      <c r="AQ134" s="38" t="s">
        <v>691</v>
      </c>
      <c r="AR134" s="38" t="s">
        <v>695</v>
      </c>
      <c r="AS134" s="38" t="s">
        <v>27</v>
      </c>
      <c r="AT134" s="38" t="s">
        <v>692</v>
      </c>
      <c r="AU134" s="38" t="s">
        <v>695</v>
      </c>
      <c r="AV134" s="38" t="s">
        <v>27</v>
      </c>
      <c r="AX134" s="50" t="s">
        <v>746</v>
      </c>
    </row>
    <row r="135" spans="1:50" ht="14.25" customHeight="1" x14ac:dyDescent="0.25">
      <c r="A135" s="37">
        <v>295</v>
      </c>
      <c r="B135" s="38" t="s">
        <v>78</v>
      </c>
      <c r="C135" s="38" t="s">
        <v>28</v>
      </c>
      <c r="D135" s="38" t="s">
        <v>43</v>
      </c>
      <c r="E135" s="38"/>
      <c r="F135" s="38" t="s">
        <v>500</v>
      </c>
      <c r="G135" s="37">
        <v>59</v>
      </c>
      <c r="H135" s="37">
        <v>26</v>
      </c>
      <c r="I135" s="38" t="s">
        <v>135</v>
      </c>
      <c r="J135" s="37">
        <v>7717685176</v>
      </c>
      <c r="K135" s="37">
        <v>2.3333333333333299</v>
      </c>
      <c r="L135" s="37">
        <v>0.46666666666666701</v>
      </c>
      <c r="M135" s="40">
        <v>1</v>
      </c>
      <c r="N135" s="35"/>
      <c r="O135" s="35"/>
      <c r="P135" s="40">
        <v>3</v>
      </c>
      <c r="Q135" s="40">
        <v>2</v>
      </c>
      <c r="R135" s="47">
        <v>1</v>
      </c>
      <c r="S135" s="40">
        <v>2</v>
      </c>
      <c r="T135" s="47"/>
      <c r="U135" s="47"/>
      <c r="V135" s="40">
        <v>0.5</v>
      </c>
      <c r="W135" s="38" t="s">
        <v>27</v>
      </c>
      <c r="X135" s="40">
        <v>0.5</v>
      </c>
      <c r="Y135" s="40">
        <v>1</v>
      </c>
      <c r="Z135" s="38">
        <v>11</v>
      </c>
      <c r="AA135" s="38">
        <v>1</v>
      </c>
      <c r="AB135" s="38" t="s">
        <v>99</v>
      </c>
      <c r="AC135" s="41">
        <v>3</v>
      </c>
      <c r="AD135" s="37">
        <v>5</v>
      </c>
      <c r="AE135" s="37">
        <v>3</v>
      </c>
      <c r="AF135" s="37">
        <v>1</v>
      </c>
      <c r="AG135" s="37">
        <v>12</v>
      </c>
      <c r="AH135" s="38" t="s">
        <v>548</v>
      </c>
      <c r="AI135" s="37">
        <v>23</v>
      </c>
      <c r="AJ135" s="35"/>
      <c r="AK135" s="38" t="s">
        <v>581</v>
      </c>
      <c r="AL135" s="38">
        <v>1</v>
      </c>
      <c r="AM135" s="38" t="s">
        <v>27</v>
      </c>
      <c r="AN135" s="38" t="s">
        <v>680</v>
      </c>
      <c r="AO135" s="37">
        <v>24</v>
      </c>
      <c r="AP135" s="38" t="s">
        <v>677</v>
      </c>
      <c r="AQ135" s="38" t="s">
        <v>691</v>
      </c>
      <c r="AR135" s="38" t="s">
        <v>27</v>
      </c>
      <c r="AS135" s="38" t="s">
        <v>27</v>
      </c>
      <c r="AT135" s="38" t="s">
        <v>27</v>
      </c>
      <c r="AU135" s="38" t="s">
        <v>27</v>
      </c>
      <c r="AV135" s="38" t="s">
        <v>27</v>
      </c>
      <c r="AX135" s="50" t="s">
        <v>747</v>
      </c>
    </row>
    <row r="136" spans="1:50" ht="14.25" customHeight="1" x14ac:dyDescent="0.25">
      <c r="A136" s="37">
        <v>332</v>
      </c>
      <c r="B136" s="38" t="s">
        <v>78</v>
      </c>
      <c r="C136" s="38" t="s">
        <v>26</v>
      </c>
      <c r="D136" s="38" t="s">
        <v>43</v>
      </c>
      <c r="E136" s="38"/>
      <c r="F136" s="38" t="s">
        <v>500</v>
      </c>
      <c r="G136" s="37">
        <v>59</v>
      </c>
      <c r="H136" s="37">
        <v>26</v>
      </c>
      <c r="I136" s="38" t="s">
        <v>142</v>
      </c>
      <c r="J136" s="37">
        <v>8282194225</v>
      </c>
      <c r="K136" s="37">
        <v>3</v>
      </c>
      <c r="L136" s="37">
        <v>0.6</v>
      </c>
      <c r="M136" s="37">
        <v>3</v>
      </c>
      <c r="N136" s="35"/>
      <c r="O136" s="35"/>
      <c r="P136" s="37">
        <v>8</v>
      </c>
      <c r="Q136" s="37">
        <v>5</v>
      </c>
      <c r="R136" s="35">
        <v>1</v>
      </c>
      <c r="S136" s="37">
        <v>5</v>
      </c>
      <c r="T136" s="39"/>
      <c r="U136" s="37">
        <v>1</v>
      </c>
      <c r="V136" s="37">
        <v>1.5</v>
      </c>
      <c r="W136" s="38" t="s">
        <v>27</v>
      </c>
      <c r="X136" s="37">
        <v>0.5</v>
      </c>
      <c r="Y136" s="37">
        <v>3</v>
      </c>
      <c r="Z136" s="38">
        <v>28</v>
      </c>
      <c r="AA136" s="38">
        <v>3</v>
      </c>
      <c r="AB136" s="38" t="s">
        <v>765</v>
      </c>
      <c r="AC136" s="38">
        <v>0</v>
      </c>
      <c r="AD136" s="37">
        <v>4</v>
      </c>
      <c r="AE136" s="37">
        <v>3</v>
      </c>
      <c r="AF136" s="37">
        <v>2</v>
      </c>
      <c r="AG136" s="37">
        <v>10</v>
      </c>
      <c r="AH136" s="38" t="s">
        <v>503</v>
      </c>
      <c r="AI136" s="37">
        <v>25</v>
      </c>
      <c r="AJ136" s="47"/>
      <c r="AK136" s="38" t="s">
        <v>582</v>
      </c>
      <c r="AL136" s="38">
        <v>1</v>
      </c>
      <c r="AM136" s="38" t="s">
        <v>27</v>
      </c>
      <c r="AN136" s="38" t="s">
        <v>680</v>
      </c>
      <c r="AO136" s="37">
        <v>27</v>
      </c>
      <c r="AP136" s="38" t="s">
        <v>677</v>
      </c>
      <c r="AQ136" s="38" t="s">
        <v>691</v>
      </c>
      <c r="AR136" s="38" t="s">
        <v>695</v>
      </c>
      <c r="AS136" s="38" t="s">
        <v>27</v>
      </c>
      <c r="AT136" s="38" t="s">
        <v>692</v>
      </c>
      <c r="AU136" s="38" t="s">
        <v>27</v>
      </c>
      <c r="AV136" s="38" t="s">
        <v>27</v>
      </c>
      <c r="AX136" s="50" t="s">
        <v>746</v>
      </c>
    </row>
    <row r="137" spans="1:50" ht="14.25" customHeight="1" x14ac:dyDescent="0.25">
      <c r="A137" s="37">
        <v>353</v>
      </c>
      <c r="B137" s="38" t="s">
        <v>78</v>
      </c>
      <c r="C137" s="38" t="s">
        <v>28</v>
      </c>
      <c r="D137" s="38" t="s">
        <v>43</v>
      </c>
      <c r="E137" s="38"/>
      <c r="F137" s="38" t="s">
        <v>500</v>
      </c>
      <c r="G137" s="37">
        <v>59</v>
      </c>
      <c r="H137" s="37">
        <v>26</v>
      </c>
      <c r="I137" s="38" t="s">
        <v>146</v>
      </c>
      <c r="J137" s="37">
        <v>94222252116</v>
      </c>
      <c r="K137" s="37">
        <v>2.3333333333333299</v>
      </c>
      <c r="L137" s="37">
        <v>0.46666666666666701</v>
      </c>
      <c r="M137" s="40">
        <v>3</v>
      </c>
      <c r="N137" s="35"/>
      <c r="O137" s="35"/>
      <c r="P137" s="40">
        <v>8</v>
      </c>
      <c r="Q137" s="40">
        <v>5</v>
      </c>
      <c r="R137" s="47">
        <v>1</v>
      </c>
      <c r="S137" s="40">
        <v>5</v>
      </c>
      <c r="T137" s="47"/>
      <c r="U137" s="35"/>
      <c r="V137" s="40">
        <v>1.5</v>
      </c>
      <c r="W137" s="38" t="s">
        <v>27</v>
      </c>
      <c r="X137" s="40">
        <v>0.5</v>
      </c>
      <c r="Y137" s="40">
        <v>2</v>
      </c>
      <c r="Z137" s="38">
        <v>26</v>
      </c>
      <c r="AA137" s="38">
        <v>2</v>
      </c>
      <c r="AB137" s="38" t="s">
        <v>99</v>
      </c>
      <c r="AC137" s="38">
        <v>0</v>
      </c>
      <c r="AD137" s="37">
        <v>9</v>
      </c>
      <c r="AE137" s="37">
        <v>4</v>
      </c>
      <c r="AF137" s="37">
        <v>2</v>
      </c>
      <c r="AG137" s="37">
        <v>16</v>
      </c>
      <c r="AH137" s="38" t="s">
        <v>503</v>
      </c>
      <c r="AI137" s="37">
        <v>25</v>
      </c>
      <c r="AJ137" s="35"/>
      <c r="AK137" s="38" t="s">
        <v>583</v>
      </c>
      <c r="AL137" s="38">
        <v>1</v>
      </c>
      <c r="AM137" s="38" t="s">
        <v>27</v>
      </c>
      <c r="AN137" s="38" t="s">
        <v>680</v>
      </c>
      <c r="AO137" s="37">
        <v>36</v>
      </c>
      <c r="AP137" s="38" t="s">
        <v>677</v>
      </c>
      <c r="AQ137" s="38" t="s">
        <v>707</v>
      </c>
      <c r="AR137" s="38" t="s">
        <v>27</v>
      </c>
      <c r="AS137" s="38" t="s">
        <v>708</v>
      </c>
      <c r="AT137" s="38" t="s">
        <v>27</v>
      </c>
      <c r="AU137" s="38" t="s">
        <v>27</v>
      </c>
      <c r="AV137" s="38" t="s">
        <v>27</v>
      </c>
      <c r="AX137" s="50" t="s">
        <v>748</v>
      </c>
    </row>
    <row r="138" spans="1:50" ht="14.25" customHeight="1" x14ac:dyDescent="0.25">
      <c r="A138" s="37">
        <v>401</v>
      </c>
      <c r="B138" s="38" t="s">
        <v>78</v>
      </c>
      <c r="C138" s="38" t="s">
        <v>26</v>
      </c>
      <c r="D138" s="38" t="s">
        <v>43</v>
      </c>
      <c r="E138" s="38"/>
      <c r="F138" s="38" t="s">
        <v>500</v>
      </c>
      <c r="G138" s="37">
        <v>59</v>
      </c>
      <c r="H138" s="37">
        <v>26</v>
      </c>
      <c r="I138" s="38" t="s">
        <v>81</v>
      </c>
      <c r="J138" s="37">
        <v>9591241137</v>
      </c>
      <c r="K138" s="37">
        <v>3</v>
      </c>
      <c r="L138" s="37">
        <v>0.6</v>
      </c>
      <c r="M138" s="35"/>
      <c r="N138" s="35"/>
      <c r="O138" s="35"/>
      <c r="P138" s="35"/>
      <c r="Q138" s="35"/>
      <c r="R138" s="35">
        <v>1</v>
      </c>
      <c r="S138" s="35"/>
      <c r="T138" s="35"/>
      <c r="U138" s="35"/>
      <c r="V138" s="35"/>
      <c r="W138" s="38" t="s">
        <v>27</v>
      </c>
      <c r="X138" s="35"/>
      <c r="Y138" s="35"/>
      <c r="Z138" s="38">
        <v>1</v>
      </c>
      <c r="AA138" s="38">
        <v>0</v>
      </c>
      <c r="AB138" s="38" t="s">
        <v>765</v>
      </c>
      <c r="AC138" s="41">
        <v>3</v>
      </c>
      <c r="AD138" s="37">
        <v>0</v>
      </c>
      <c r="AE138" s="37">
        <v>0</v>
      </c>
      <c r="AF138" s="37">
        <v>0</v>
      </c>
      <c r="AG138" s="37">
        <v>0</v>
      </c>
      <c r="AH138" s="38" t="s">
        <v>503</v>
      </c>
      <c r="AI138" s="37">
        <v>25</v>
      </c>
      <c r="AJ138" s="35"/>
      <c r="AK138" s="38" t="s">
        <v>100</v>
      </c>
      <c r="AL138" s="38">
        <v>1</v>
      </c>
      <c r="AM138" s="38" t="s">
        <v>27</v>
      </c>
      <c r="AN138" s="38" t="s">
        <v>673</v>
      </c>
      <c r="AO138" s="37">
        <v>26</v>
      </c>
      <c r="AP138" s="38" t="s">
        <v>674</v>
      </c>
      <c r="AQ138" s="38" t="s">
        <v>675</v>
      </c>
      <c r="AR138" s="38" t="s">
        <v>27</v>
      </c>
      <c r="AS138" s="38" t="s">
        <v>676</v>
      </c>
      <c r="AT138" s="38" t="s">
        <v>27</v>
      </c>
      <c r="AU138" s="38" t="s">
        <v>27</v>
      </c>
      <c r="AV138" s="38" t="s">
        <v>27</v>
      </c>
      <c r="AX138" s="50" t="s">
        <v>748</v>
      </c>
    </row>
    <row r="139" spans="1:50" ht="14.25" customHeight="1" x14ac:dyDescent="0.25">
      <c r="A139" s="37">
        <v>560</v>
      </c>
      <c r="B139" s="38" t="s">
        <v>78</v>
      </c>
      <c r="C139" s="38" t="s">
        <v>26</v>
      </c>
      <c r="D139" s="38" t="s">
        <v>43</v>
      </c>
      <c r="E139" s="38"/>
      <c r="F139" s="38" t="s">
        <v>500</v>
      </c>
      <c r="G139" s="37">
        <v>59</v>
      </c>
      <c r="H139" s="37">
        <v>26</v>
      </c>
      <c r="I139" s="38" t="s">
        <v>172</v>
      </c>
      <c r="J139" s="37">
        <v>8517821164</v>
      </c>
      <c r="K139" s="37">
        <v>3</v>
      </c>
      <c r="L139" s="37">
        <v>0.6</v>
      </c>
      <c r="M139" s="39"/>
      <c r="N139" s="35"/>
      <c r="O139" s="47"/>
      <c r="P139" s="39"/>
      <c r="Q139" s="39"/>
      <c r="R139" s="35">
        <v>1</v>
      </c>
      <c r="S139" s="39"/>
      <c r="T139" s="39"/>
      <c r="U139" s="39"/>
      <c r="V139" s="39"/>
      <c r="W139" s="38" t="s">
        <v>27</v>
      </c>
      <c r="X139" s="39"/>
      <c r="Y139" s="39"/>
      <c r="Z139" s="38">
        <v>1</v>
      </c>
      <c r="AA139" s="38">
        <v>0</v>
      </c>
      <c r="AB139" s="38" t="s">
        <v>765</v>
      </c>
      <c r="AC139" s="38">
        <v>0</v>
      </c>
      <c r="AD139" s="37">
        <v>0</v>
      </c>
      <c r="AE139" s="37">
        <v>0</v>
      </c>
      <c r="AF139" s="37">
        <v>0</v>
      </c>
      <c r="AG139" s="37">
        <v>0</v>
      </c>
      <c r="AH139" s="38" t="s">
        <v>503</v>
      </c>
      <c r="AI139" s="37">
        <v>25</v>
      </c>
      <c r="AJ139" s="47"/>
      <c r="AK139" s="38" t="s">
        <v>594</v>
      </c>
      <c r="AL139" s="38">
        <v>1</v>
      </c>
      <c r="AM139" s="38" t="s">
        <v>27</v>
      </c>
      <c r="AN139" s="38" t="s">
        <v>680</v>
      </c>
      <c r="AO139" s="37">
        <v>29</v>
      </c>
      <c r="AP139" s="38" t="s">
        <v>674</v>
      </c>
      <c r="AQ139" s="38" t="s">
        <v>691</v>
      </c>
      <c r="AR139" s="38" t="s">
        <v>695</v>
      </c>
      <c r="AS139" s="38" t="s">
        <v>727</v>
      </c>
      <c r="AT139" s="38" t="s">
        <v>27</v>
      </c>
      <c r="AU139" s="38" t="s">
        <v>27</v>
      </c>
      <c r="AV139" s="38" t="s">
        <v>710</v>
      </c>
      <c r="AX139" s="50" t="s">
        <v>748</v>
      </c>
    </row>
    <row r="140" spans="1:50" ht="14.25" customHeight="1" x14ac:dyDescent="0.25">
      <c r="A140" s="37">
        <v>24</v>
      </c>
      <c r="B140" s="38" t="s">
        <v>78</v>
      </c>
      <c r="C140" s="38" t="s">
        <v>28</v>
      </c>
      <c r="D140" s="38" t="s">
        <v>44</v>
      </c>
      <c r="E140" s="38"/>
      <c r="F140" s="38" t="s">
        <v>45</v>
      </c>
      <c r="G140" s="37">
        <v>1</v>
      </c>
      <c r="H140" s="37">
        <v>8</v>
      </c>
      <c r="I140" s="38" t="s">
        <v>98</v>
      </c>
      <c r="J140" s="37">
        <v>871611960</v>
      </c>
      <c r="K140" s="37">
        <v>23.272727272727298</v>
      </c>
      <c r="L140" s="37">
        <v>0.14090909090909101</v>
      </c>
      <c r="M140" s="39"/>
      <c r="N140" s="35"/>
      <c r="O140" s="35"/>
      <c r="P140" s="39"/>
      <c r="Q140" s="39"/>
      <c r="R140" s="35">
        <v>1</v>
      </c>
      <c r="S140" s="39"/>
      <c r="T140" s="39"/>
      <c r="U140" s="39"/>
      <c r="V140" s="39"/>
      <c r="W140" s="38" t="s">
        <v>27</v>
      </c>
      <c r="X140" s="39"/>
      <c r="Y140" s="39"/>
      <c r="Z140" s="38">
        <v>1</v>
      </c>
      <c r="AA140" s="38">
        <v>0</v>
      </c>
      <c r="AB140" s="38" t="s">
        <v>99</v>
      </c>
      <c r="AC140" s="38">
        <v>0</v>
      </c>
      <c r="AD140" s="37">
        <v>0</v>
      </c>
      <c r="AE140" s="37">
        <v>0</v>
      </c>
      <c r="AF140" s="37">
        <v>0</v>
      </c>
      <c r="AG140" s="37">
        <v>0</v>
      </c>
      <c r="AH140" s="38" t="s">
        <v>90</v>
      </c>
      <c r="AI140" s="37">
        <v>4</v>
      </c>
      <c r="AJ140" s="47"/>
      <c r="AK140" s="38" t="s">
        <v>100</v>
      </c>
      <c r="AL140" s="38">
        <v>1</v>
      </c>
      <c r="AM140" s="38" t="s">
        <v>27</v>
      </c>
      <c r="AN140" s="38" t="s">
        <v>673</v>
      </c>
      <c r="AO140" s="37">
        <v>28</v>
      </c>
      <c r="AP140" s="38" t="s">
        <v>677</v>
      </c>
      <c r="AQ140" s="38" t="s">
        <v>685</v>
      </c>
      <c r="AR140" s="38" t="s">
        <v>27</v>
      </c>
      <c r="AS140" s="38" t="s">
        <v>686</v>
      </c>
      <c r="AT140" s="38" t="s">
        <v>27</v>
      </c>
      <c r="AU140" s="38" t="s">
        <v>27</v>
      </c>
      <c r="AV140" s="38" t="s">
        <v>27</v>
      </c>
      <c r="AX140" s="50" t="s">
        <v>747</v>
      </c>
    </row>
    <row r="141" spans="1:50" ht="14.25" customHeight="1" x14ac:dyDescent="0.25">
      <c r="A141" s="37">
        <v>40</v>
      </c>
      <c r="B141" s="38" t="s">
        <v>78</v>
      </c>
      <c r="C141" s="38" t="s">
        <v>28</v>
      </c>
      <c r="D141" s="38" t="s">
        <v>44</v>
      </c>
      <c r="E141" s="38"/>
      <c r="F141" s="38" t="s">
        <v>45</v>
      </c>
      <c r="G141" s="37">
        <v>1</v>
      </c>
      <c r="H141" s="37">
        <v>8</v>
      </c>
      <c r="I141" s="38" t="s">
        <v>101</v>
      </c>
      <c r="J141" s="37">
        <v>17888851</v>
      </c>
      <c r="K141" s="37">
        <v>23.272727272727298</v>
      </c>
      <c r="L141" s="37">
        <v>0.14090909090909101</v>
      </c>
      <c r="M141" s="47"/>
      <c r="N141" s="35"/>
      <c r="O141" s="47"/>
      <c r="P141" s="47"/>
      <c r="Q141" s="35"/>
      <c r="R141" s="35">
        <v>1</v>
      </c>
      <c r="S141" s="35"/>
      <c r="T141" s="47"/>
      <c r="U141" s="35"/>
      <c r="V141" s="47"/>
      <c r="W141" s="38" t="s">
        <v>27</v>
      </c>
      <c r="X141" s="47"/>
      <c r="Y141" s="47"/>
      <c r="Z141" s="38">
        <v>1</v>
      </c>
      <c r="AA141" s="38">
        <v>0</v>
      </c>
      <c r="AB141" s="38" t="s">
        <v>99</v>
      </c>
      <c r="AC141" s="38">
        <v>0</v>
      </c>
      <c r="AD141" s="37">
        <v>0</v>
      </c>
      <c r="AE141" s="37">
        <v>0</v>
      </c>
      <c r="AF141" s="37">
        <v>0</v>
      </c>
      <c r="AG141" s="37">
        <v>0</v>
      </c>
      <c r="AH141" s="38" t="s">
        <v>90</v>
      </c>
      <c r="AI141" s="37">
        <v>4</v>
      </c>
      <c r="AJ141" s="35"/>
      <c r="AK141" s="38" t="s">
        <v>100</v>
      </c>
      <c r="AL141" s="38">
        <v>1</v>
      </c>
      <c r="AM141" s="38" t="s">
        <v>27</v>
      </c>
      <c r="AN141" s="38" t="s">
        <v>680</v>
      </c>
      <c r="AO141" s="37">
        <v>30</v>
      </c>
      <c r="AP141" s="38" t="s">
        <v>674</v>
      </c>
      <c r="AQ141" s="38" t="s">
        <v>687</v>
      </c>
      <c r="AR141" s="38" t="s">
        <v>27</v>
      </c>
      <c r="AS141" s="38" t="s">
        <v>688</v>
      </c>
      <c r="AT141" s="38" t="s">
        <v>27</v>
      </c>
      <c r="AU141" s="38" t="s">
        <v>27</v>
      </c>
      <c r="AV141" s="38" t="s">
        <v>27</v>
      </c>
      <c r="AX141" s="50" t="s">
        <v>748</v>
      </c>
    </row>
    <row r="142" spans="1:50" ht="14.25" customHeight="1" x14ac:dyDescent="0.25">
      <c r="A142" s="37">
        <v>56</v>
      </c>
      <c r="B142" s="38" t="s">
        <v>78</v>
      </c>
      <c r="C142" s="38" t="s">
        <v>28</v>
      </c>
      <c r="D142" s="38" t="s">
        <v>44</v>
      </c>
      <c r="E142" s="38"/>
      <c r="F142" s="38" t="s">
        <v>45</v>
      </c>
      <c r="G142" s="37">
        <v>1</v>
      </c>
      <c r="H142" s="37">
        <v>8</v>
      </c>
      <c r="I142" s="38" t="s">
        <v>104</v>
      </c>
      <c r="J142" s="37">
        <v>134766397</v>
      </c>
      <c r="K142" s="37">
        <v>23.272727272727298</v>
      </c>
      <c r="L142" s="37">
        <v>0.14090909090909101</v>
      </c>
      <c r="M142" s="39"/>
      <c r="N142" s="35"/>
      <c r="O142" s="35"/>
      <c r="P142" s="39"/>
      <c r="Q142" s="39"/>
      <c r="R142" s="35">
        <v>1</v>
      </c>
      <c r="S142" s="39"/>
      <c r="T142" s="39"/>
      <c r="U142" s="39"/>
      <c r="V142" s="39"/>
      <c r="W142" s="38" t="s">
        <v>27</v>
      </c>
      <c r="X142" s="39"/>
      <c r="Y142" s="39"/>
      <c r="Z142" s="38">
        <v>1</v>
      </c>
      <c r="AA142" s="38">
        <v>0</v>
      </c>
      <c r="AB142" s="38" t="s">
        <v>99</v>
      </c>
      <c r="AC142" s="38">
        <v>0</v>
      </c>
      <c r="AD142" s="37">
        <v>0</v>
      </c>
      <c r="AE142" s="37">
        <v>0</v>
      </c>
      <c r="AF142" s="37">
        <v>0</v>
      </c>
      <c r="AG142" s="37">
        <v>0</v>
      </c>
      <c r="AH142" s="38" t="s">
        <v>90</v>
      </c>
      <c r="AI142" s="37">
        <v>4</v>
      </c>
      <c r="AJ142" s="39"/>
      <c r="AK142" s="38" t="s">
        <v>100</v>
      </c>
      <c r="AL142" s="38">
        <v>1</v>
      </c>
      <c r="AM142" s="38" t="s">
        <v>27</v>
      </c>
      <c r="AN142" s="38" t="s">
        <v>673</v>
      </c>
      <c r="AO142" s="37">
        <v>20</v>
      </c>
      <c r="AP142" s="38" t="s">
        <v>674</v>
      </c>
      <c r="AQ142" s="38" t="s">
        <v>689</v>
      </c>
      <c r="AR142" s="38" t="s">
        <v>27</v>
      </c>
      <c r="AS142" s="38" t="s">
        <v>27</v>
      </c>
      <c r="AT142" s="38" t="s">
        <v>27</v>
      </c>
      <c r="AU142" s="38" t="s">
        <v>27</v>
      </c>
      <c r="AV142" s="38" t="s">
        <v>27</v>
      </c>
      <c r="AX142" s="50" t="s">
        <v>747</v>
      </c>
    </row>
    <row r="143" spans="1:50" ht="14.25" customHeight="1" x14ac:dyDescent="0.25">
      <c r="A143" s="37">
        <v>169</v>
      </c>
      <c r="B143" s="38" t="s">
        <v>78</v>
      </c>
      <c r="C143" s="38" t="s">
        <v>28</v>
      </c>
      <c r="D143" s="38" t="s">
        <v>44</v>
      </c>
      <c r="E143" s="38"/>
      <c r="F143" s="38" t="s">
        <v>45</v>
      </c>
      <c r="G143" s="37">
        <v>1</v>
      </c>
      <c r="H143" s="37">
        <v>8</v>
      </c>
      <c r="I143" s="38" t="s">
        <v>122</v>
      </c>
      <c r="J143" s="37">
        <v>10184154</v>
      </c>
      <c r="K143" s="37">
        <v>23.272727272727298</v>
      </c>
      <c r="L143" s="37">
        <v>0.14090909090909101</v>
      </c>
      <c r="M143" s="40">
        <v>2</v>
      </c>
      <c r="N143" s="35"/>
      <c r="O143" s="35"/>
      <c r="P143" s="40">
        <v>7</v>
      </c>
      <c r="Q143" s="40">
        <v>5</v>
      </c>
      <c r="R143" s="40">
        <v>1</v>
      </c>
      <c r="S143" s="40">
        <v>5</v>
      </c>
      <c r="T143" s="40">
        <v>2</v>
      </c>
      <c r="U143" s="40">
        <v>3</v>
      </c>
      <c r="V143" s="40">
        <v>1.5</v>
      </c>
      <c r="W143" s="38" t="s">
        <v>27</v>
      </c>
      <c r="X143" s="40">
        <v>0.5</v>
      </c>
      <c r="Y143" s="40">
        <v>5</v>
      </c>
      <c r="Z143" s="38">
        <v>32</v>
      </c>
      <c r="AA143" s="38">
        <v>5</v>
      </c>
      <c r="AB143" s="38" t="s">
        <v>99</v>
      </c>
      <c r="AC143" s="38">
        <v>0</v>
      </c>
      <c r="AD143" s="37">
        <v>2</v>
      </c>
      <c r="AE143" s="37">
        <v>3</v>
      </c>
      <c r="AF143" s="37">
        <v>0</v>
      </c>
      <c r="AG143" s="37">
        <v>6</v>
      </c>
      <c r="AH143" s="38" t="s">
        <v>90</v>
      </c>
      <c r="AI143" s="37">
        <v>4</v>
      </c>
      <c r="AJ143" s="40">
        <v>1</v>
      </c>
      <c r="AK143" s="38" t="s">
        <v>234</v>
      </c>
      <c r="AL143" s="38">
        <v>1</v>
      </c>
      <c r="AM143" s="38" t="s">
        <v>27</v>
      </c>
      <c r="AN143" s="38" t="s">
        <v>680</v>
      </c>
      <c r="AO143" s="37">
        <v>25</v>
      </c>
      <c r="AP143" s="38" t="s">
        <v>677</v>
      </c>
      <c r="AQ143" s="38" t="s">
        <v>694</v>
      </c>
      <c r="AR143" s="38" t="s">
        <v>27</v>
      </c>
      <c r="AS143" s="38" t="s">
        <v>27</v>
      </c>
      <c r="AT143" s="38" t="s">
        <v>692</v>
      </c>
      <c r="AU143" s="38" t="s">
        <v>27</v>
      </c>
      <c r="AV143" s="38" t="s">
        <v>27</v>
      </c>
      <c r="AX143" s="50" t="s">
        <v>746</v>
      </c>
    </row>
    <row r="144" spans="1:50" ht="14.25" customHeight="1" x14ac:dyDescent="0.25">
      <c r="A144" s="37">
        <v>268</v>
      </c>
      <c r="B144" s="38" t="s">
        <v>78</v>
      </c>
      <c r="C144" s="38" t="s">
        <v>26</v>
      </c>
      <c r="D144" s="38" t="s">
        <v>44</v>
      </c>
      <c r="E144" s="38"/>
      <c r="F144" s="38" t="s">
        <v>45</v>
      </c>
      <c r="G144" s="37">
        <v>1</v>
      </c>
      <c r="H144" s="37">
        <v>8</v>
      </c>
      <c r="I144" s="38" t="s">
        <v>134</v>
      </c>
      <c r="J144" s="37">
        <v>828360120</v>
      </c>
      <c r="K144" s="37">
        <v>31</v>
      </c>
      <c r="L144" s="37">
        <v>0.21126760563380301</v>
      </c>
      <c r="M144" s="35"/>
      <c r="N144" s="35"/>
      <c r="O144" s="35"/>
      <c r="P144" s="35"/>
      <c r="Q144" s="35"/>
      <c r="R144" s="35">
        <v>1</v>
      </c>
      <c r="S144" s="35"/>
      <c r="T144" s="35"/>
      <c r="U144" s="35"/>
      <c r="V144" s="35"/>
      <c r="W144" s="38" t="s">
        <v>27</v>
      </c>
      <c r="X144" s="35"/>
      <c r="Y144" s="35"/>
      <c r="Z144" s="38">
        <v>1</v>
      </c>
      <c r="AA144" s="38">
        <v>0</v>
      </c>
      <c r="AB144" s="38" t="s">
        <v>765</v>
      </c>
      <c r="AC144" s="38">
        <v>0</v>
      </c>
      <c r="AD144" s="37">
        <v>0</v>
      </c>
      <c r="AE144" s="37">
        <v>0</v>
      </c>
      <c r="AF144" s="37">
        <v>0</v>
      </c>
      <c r="AG144" s="37">
        <v>0</v>
      </c>
      <c r="AH144" s="38" t="s">
        <v>90</v>
      </c>
      <c r="AI144" s="37">
        <v>4</v>
      </c>
      <c r="AJ144" s="35"/>
      <c r="AK144" s="38" t="s">
        <v>100</v>
      </c>
      <c r="AL144" s="38">
        <v>1</v>
      </c>
      <c r="AM144" s="38" t="s">
        <v>27</v>
      </c>
      <c r="AN144" s="38" t="s">
        <v>673</v>
      </c>
      <c r="AO144" s="37">
        <v>26</v>
      </c>
      <c r="AP144" s="38" t="s">
        <v>674</v>
      </c>
      <c r="AQ144" s="38" t="s">
        <v>678</v>
      </c>
      <c r="AR144" s="38" t="s">
        <v>27</v>
      </c>
      <c r="AS144" s="38" t="s">
        <v>702</v>
      </c>
      <c r="AT144" s="38" t="s">
        <v>27</v>
      </c>
      <c r="AU144" s="38" t="s">
        <v>27</v>
      </c>
      <c r="AV144" s="38" t="s">
        <v>27</v>
      </c>
      <c r="AX144" s="50" t="s">
        <v>748</v>
      </c>
    </row>
    <row r="145" spans="1:50" ht="14.25" customHeight="1" x14ac:dyDescent="0.25">
      <c r="A145" s="37">
        <v>284</v>
      </c>
      <c r="B145" s="38" t="s">
        <v>78</v>
      </c>
      <c r="C145" s="38" t="s">
        <v>28</v>
      </c>
      <c r="D145" s="38" t="s">
        <v>44</v>
      </c>
      <c r="E145" s="38"/>
      <c r="F145" s="38" t="s">
        <v>45</v>
      </c>
      <c r="G145" s="37">
        <v>1</v>
      </c>
      <c r="H145" s="37">
        <v>8</v>
      </c>
      <c r="I145" s="38" t="s">
        <v>135</v>
      </c>
      <c r="J145" s="37">
        <v>7717685176</v>
      </c>
      <c r="K145" s="37">
        <v>23.272727272727298</v>
      </c>
      <c r="L145" s="37">
        <v>0.14090909090909101</v>
      </c>
      <c r="M145" s="40">
        <v>3</v>
      </c>
      <c r="N145" s="35"/>
      <c r="O145" s="47"/>
      <c r="P145" s="40">
        <v>7</v>
      </c>
      <c r="Q145" s="40">
        <v>4</v>
      </c>
      <c r="R145" s="40">
        <v>1</v>
      </c>
      <c r="S145" s="40">
        <v>4</v>
      </c>
      <c r="T145" s="40">
        <v>1</v>
      </c>
      <c r="U145" s="40">
        <v>2</v>
      </c>
      <c r="V145" s="40">
        <v>2</v>
      </c>
      <c r="W145" s="38" t="s">
        <v>27</v>
      </c>
      <c r="X145" s="40">
        <v>1</v>
      </c>
      <c r="Y145" s="40">
        <v>5</v>
      </c>
      <c r="Z145" s="38">
        <v>30</v>
      </c>
      <c r="AA145" s="38">
        <v>5</v>
      </c>
      <c r="AB145" s="38" t="s">
        <v>99</v>
      </c>
      <c r="AC145" s="38">
        <v>0</v>
      </c>
      <c r="AD145" s="37">
        <v>3</v>
      </c>
      <c r="AE145" s="37">
        <v>0</v>
      </c>
      <c r="AF145" s="37">
        <v>1</v>
      </c>
      <c r="AG145" s="37">
        <v>8</v>
      </c>
      <c r="AH145" s="38" t="s">
        <v>96</v>
      </c>
      <c r="AI145" s="37">
        <v>1</v>
      </c>
      <c r="AJ145" s="35"/>
      <c r="AK145" s="38" t="s">
        <v>240</v>
      </c>
      <c r="AL145" s="38">
        <v>1</v>
      </c>
      <c r="AM145" s="38" t="s">
        <v>27</v>
      </c>
      <c r="AN145" s="38" t="s">
        <v>680</v>
      </c>
      <c r="AO145" s="37">
        <v>24</v>
      </c>
      <c r="AP145" s="38" t="s">
        <v>677</v>
      </c>
      <c r="AQ145" s="38" t="s">
        <v>691</v>
      </c>
      <c r="AR145" s="38" t="s">
        <v>27</v>
      </c>
      <c r="AS145" s="38" t="s">
        <v>27</v>
      </c>
      <c r="AT145" s="38" t="s">
        <v>27</v>
      </c>
      <c r="AU145" s="38" t="s">
        <v>27</v>
      </c>
      <c r="AV145" s="38" t="s">
        <v>27</v>
      </c>
      <c r="AX145" s="50" t="s">
        <v>747</v>
      </c>
    </row>
    <row r="146" spans="1:50" ht="14.25" customHeight="1" x14ac:dyDescent="0.25">
      <c r="A146" s="37">
        <v>321</v>
      </c>
      <c r="B146" s="38" t="s">
        <v>78</v>
      </c>
      <c r="C146" s="38" t="s">
        <v>26</v>
      </c>
      <c r="D146" s="38" t="s">
        <v>44</v>
      </c>
      <c r="E146" s="38"/>
      <c r="F146" s="38" t="s">
        <v>45</v>
      </c>
      <c r="G146" s="37">
        <v>1</v>
      </c>
      <c r="H146" s="37">
        <v>8</v>
      </c>
      <c r="I146" s="38" t="s">
        <v>142</v>
      </c>
      <c r="J146" s="37">
        <v>8282194225</v>
      </c>
      <c r="K146" s="37">
        <v>31</v>
      </c>
      <c r="L146" s="37">
        <v>0.21126760563380301</v>
      </c>
      <c r="M146" s="40">
        <v>2</v>
      </c>
      <c r="N146" s="35"/>
      <c r="O146" s="35"/>
      <c r="P146" s="40">
        <v>5</v>
      </c>
      <c r="Q146" s="40">
        <v>2</v>
      </c>
      <c r="R146" s="40">
        <v>1</v>
      </c>
      <c r="S146" s="40">
        <v>2</v>
      </c>
      <c r="T146" s="40">
        <v>2</v>
      </c>
      <c r="U146" s="40">
        <v>1</v>
      </c>
      <c r="V146" s="40">
        <v>2</v>
      </c>
      <c r="W146" s="38" t="s">
        <v>27</v>
      </c>
      <c r="X146" s="35"/>
      <c r="Y146" s="40">
        <v>3</v>
      </c>
      <c r="Z146" s="38">
        <v>20</v>
      </c>
      <c r="AA146" s="38">
        <v>3</v>
      </c>
      <c r="AB146" s="38" t="s">
        <v>765</v>
      </c>
      <c r="AC146" s="38">
        <v>0</v>
      </c>
      <c r="AD146" s="37">
        <v>0</v>
      </c>
      <c r="AE146" s="37">
        <v>2</v>
      </c>
      <c r="AF146" s="37">
        <v>0</v>
      </c>
      <c r="AG146" s="37">
        <v>7</v>
      </c>
      <c r="AH146" s="38" t="s">
        <v>228</v>
      </c>
      <c r="AI146" s="37">
        <v>2</v>
      </c>
      <c r="AJ146" s="40">
        <v>1</v>
      </c>
      <c r="AK146" s="38" t="s">
        <v>242</v>
      </c>
      <c r="AL146" s="38">
        <v>1</v>
      </c>
      <c r="AM146" s="38" t="s">
        <v>27</v>
      </c>
      <c r="AN146" s="38" t="s">
        <v>680</v>
      </c>
      <c r="AO146" s="37">
        <v>27</v>
      </c>
      <c r="AP146" s="38" t="s">
        <v>677</v>
      </c>
      <c r="AQ146" s="38" t="s">
        <v>691</v>
      </c>
      <c r="AR146" s="38" t="s">
        <v>695</v>
      </c>
      <c r="AS146" s="38" t="s">
        <v>27</v>
      </c>
      <c r="AT146" s="38" t="s">
        <v>692</v>
      </c>
      <c r="AU146" s="38" t="s">
        <v>27</v>
      </c>
      <c r="AV146" s="38" t="s">
        <v>27</v>
      </c>
      <c r="AX146" s="50" t="s">
        <v>746</v>
      </c>
    </row>
    <row r="147" spans="1:50" ht="14.25" customHeight="1" x14ac:dyDescent="0.25">
      <c r="A147" s="37">
        <v>358</v>
      </c>
      <c r="B147" s="38" t="s">
        <v>78</v>
      </c>
      <c r="C147" s="38" t="s">
        <v>26</v>
      </c>
      <c r="D147" s="38" t="s">
        <v>44</v>
      </c>
      <c r="E147" s="38"/>
      <c r="F147" s="38" t="s">
        <v>45</v>
      </c>
      <c r="G147" s="37">
        <v>1</v>
      </c>
      <c r="H147" s="37">
        <v>8</v>
      </c>
      <c r="I147" s="38" t="s">
        <v>147</v>
      </c>
      <c r="J147" s="37">
        <v>84463153</v>
      </c>
      <c r="K147" s="37">
        <v>31</v>
      </c>
      <c r="L147" s="37">
        <v>0.21126760563380301</v>
      </c>
      <c r="M147" s="40">
        <v>3</v>
      </c>
      <c r="N147" s="35"/>
      <c r="O147" s="35"/>
      <c r="P147" s="40">
        <v>5</v>
      </c>
      <c r="Q147" s="40">
        <v>2</v>
      </c>
      <c r="R147" s="40">
        <v>1</v>
      </c>
      <c r="S147" s="40">
        <v>2</v>
      </c>
      <c r="T147" s="40">
        <v>2</v>
      </c>
      <c r="U147" s="40">
        <v>1</v>
      </c>
      <c r="V147" s="40">
        <v>0.5</v>
      </c>
      <c r="W147" s="38" t="s">
        <v>27</v>
      </c>
      <c r="X147" s="40">
        <v>0.5</v>
      </c>
      <c r="Y147" s="40">
        <v>2</v>
      </c>
      <c r="Z147" s="38">
        <v>19</v>
      </c>
      <c r="AA147" s="38">
        <v>2</v>
      </c>
      <c r="AB147" s="38" t="s">
        <v>765</v>
      </c>
      <c r="AC147" s="38">
        <v>0</v>
      </c>
      <c r="AD147" s="37">
        <v>0</v>
      </c>
      <c r="AE147" s="37">
        <v>1</v>
      </c>
      <c r="AF147" s="37">
        <v>0</v>
      </c>
      <c r="AG147" s="37">
        <v>2</v>
      </c>
      <c r="AH147" s="38" t="s">
        <v>90</v>
      </c>
      <c r="AI147" s="37">
        <v>4</v>
      </c>
      <c r="AJ147" s="35"/>
      <c r="AK147" s="38" t="s">
        <v>244</v>
      </c>
      <c r="AL147" s="38">
        <v>1</v>
      </c>
      <c r="AM147" s="38" t="s">
        <v>27</v>
      </c>
      <c r="AN147" s="38" t="s">
        <v>680</v>
      </c>
      <c r="AO147" s="37">
        <v>26</v>
      </c>
      <c r="AP147" s="38" t="s">
        <v>677</v>
      </c>
      <c r="AQ147" s="38" t="s">
        <v>709</v>
      </c>
      <c r="AR147" s="38" t="s">
        <v>27</v>
      </c>
      <c r="AS147" s="38" t="s">
        <v>27</v>
      </c>
      <c r="AT147" s="38" t="s">
        <v>692</v>
      </c>
      <c r="AU147" s="38" t="s">
        <v>695</v>
      </c>
      <c r="AV147" s="38" t="s">
        <v>27</v>
      </c>
      <c r="AX147" s="50" t="s">
        <v>746</v>
      </c>
    </row>
    <row r="148" spans="1:50" ht="14.25" customHeight="1" x14ac:dyDescent="0.25">
      <c r="A148" s="37">
        <v>374</v>
      </c>
      <c r="B148" s="38" t="s">
        <v>78</v>
      </c>
      <c r="C148" s="38" t="s">
        <v>26</v>
      </c>
      <c r="D148" s="38" t="s">
        <v>44</v>
      </c>
      <c r="E148" s="38"/>
      <c r="F148" s="38" t="s">
        <v>45</v>
      </c>
      <c r="G148" s="37">
        <v>1</v>
      </c>
      <c r="H148" s="37">
        <v>8</v>
      </c>
      <c r="I148" s="38" t="s">
        <v>149</v>
      </c>
      <c r="J148" s="37">
        <v>8877127178</v>
      </c>
      <c r="K148" s="37">
        <v>31</v>
      </c>
      <c r="L148" s="37">
        <v>0.21126760563380301</v>
      </c>
      <c r="M148" s="47"/>
      <c r="N148" s="35"/>
      <c r="O148" s="35"/>
      <c r="P148" s="47"/>
      <c r="Q148" s="47"/>
      <c r="R148" s="35">
        <v>1</v>
      </c>
      <c r="S148" s="47"/>
      <c r="T148" s="47"/>
      <c r="U148" s="35"/>
      <c r="V148" s="35"/>
      <c r="W148" s="38" t="s">
        <v>27</v>
      </c>
      <c r="X148" s="35"/>
      <c r="Y148" s="35"/>
      <c r="Z148" s="38">
        <v>1</v>
      </c>
      <c r="AA148" s="38">
        <v>0</v>
      </c>
      <c r="AB148" s="38" t="s">
        <v>765</v>
      </c>
      <c r="AC148" s="38">
        <v>0</v>
      </c>
      <c r="AD148" s="37">
        <v>0</v>
      </c>
      <c r="AE148" s="37">
        <v>0</v>
      </c>
      <c r="AF148" s="37">
        <v>0</v>
      </c>
      <c r="AG148" s="37">
        <v>0</v>
      </c>
      <c r="AH148" s="38" t="s">
        <v>90</v>
      </c>
      <c r="AI148" s="37">
        <v>4</v>
      </c>
      <c r="AJ148" s="35"/>
      <c r="AK148" s="38" t="s">
        <v>186</v>
      </c>
      <c r="AL148" s="38">
        <v>1</v>
      </c>
      <c r="AM148" s="38" t="s">
        <v>27</v>
      </c>
      <c r="AN148" s="38" t="s">
        <v>680</v>
      </c>
      <c r="AO148" s="37">
        <v>24</v>
      </c>
      <c r="AP148" s="38" t="s">
        <v>677</v>
      </c>
      <c r="AQ148" s="38" t="s">
        <v>711</v>
      </c>
      <c r="AR148" s="38" t="s">
        <v>27</v>
      </c>
      <c r="AS148" s="38" t="s">
        <v>686</v>
      </c>
      <c r="AT148" s="38" t="s">
        <v>27</v>
      </c>
      <c r="AU148" s="38" t="s">
        <v>27</v>
      </c>
      <c r="AV148" s="38" t="s">
        <v>27</v>
      </c>
      <c r="AX148" s="50" t="s">
        <v>747</v>
      </c>
    </row>
    <row r="149" spans="1:50" ht="14.25" customHeight="1" x14ac:dyDescent="0.25">
      <c r="A149" s="37">
        <v>439</v>
      </c>
      <c r="B149" s="38" t="s">
        <v>78</v>
      </c>
      <c r="C149" s="38" t="s">
        <v>26</v>
      </c>
      <c r="D149" s="38" t="s">
        <v>44</v>
      </c>
      <c r="E149" s="38"/>
      <c r="F149" s="38" t="s">
        <v>45</v>
      </c>
      <c r="G149" s="37">
        <v>1</v>
      </c>
      <c r="H149" s="37">
        <v>8</v>
      </c>
      <c r="I149" s="38" t="s">
        <v>150</v>
      </c>
      <c r="J149" s="37">
        <v>82135906</v>
      </c>
      <c r="K149" s="37">
        <v>31</v>
      </c>
      <c r="L149" s="37">
        <v>0.21126760563380301</v>
      </c>
      <c r="M149" s="37">
        <v>4</v>
      </c>
      <c r="N149" s="35"/>
      <c r="O149" s="35"/>
      <c r="P149" s="37">
        <v>7</v>
      </c>
      <c r="Q149" s="37">
        <v>3</v>
      </c>
      <c r="R149" s="40">
        <v>1</v>
      </c>
      <c r="S149" s="37">
        <v>3</v>
      </c>
      <c r="T149" s="40">
        <v>1</v>
      </c>
      <c r="U149" s="37">
        <v>1</v>
      </c>
      <c r="V149" s="37">
        <v>0.5</v>
      </c>
      <c r="W149" s="38" t="s">
        <v>682</v>
      </c>
      <c r="X149" s="37">
        <v>0.5</v>
      </c>
      <c r="Y149" s="37">
        <v>3</v>
      </c>
      <c r="Z149" s="38">
        <v>24</v>
      </c>
      <c r="AA149" s="38">
        <v>2</v>
      </c>
      <c r="AB149" s="38" t="s">
        <v>765</v>
      </c>
      <c r="AC149" s="38">
        <v>0</v>
      </c>
      <c r="AD149" s="37">
        <v>2</v>
      </c>
      <c r="AE149" s="37">
        <v>1</v>
      </c>
      <c r="AF149" s="37">
        <v>0</v>
      </c>
      <c r="AG149" s="37">
        <v>5</v>
      </c>
      <c r="AH149" s="38" t="s">
        <v>90</v>
      </c>
      <c r="AI149" s="37">
        <v>4</v>
      </c>
      <c r="AJ149" s="40">
        <v>1</v>
      </c>
      <c r="AK149" s="38" t="s">
        <v>247</v>
      </c>
      <c r="AL149" s="38">
        <v>1</v>
      </c>
      <c r="AM149" s="38" t="s">
        <v>27</v>
      </c>
      <c r="AN149" s="38" t="s">
        <v>680</v>
      </c>
      <c r="AO149" s="37">
        <v>34</v>
      </c>
      <c r="AP149" s="38" t="s">
        <v>677</v>
      </c>
      <c r="AQ149" s="38" t="s">
        <v>712</v>
      </c>
      <c r="AR149" s="38" t="s">
        <v>27</v>
      </c>
      <c r="AS149" s="38" t="s">
        <v>713</v>
      </c>
      <c r="AT149" s="38" t="s">
        <v>27</v>
      </c>
      <c r="AU149" s="38" t="s">
        <v>27</v>
      </c>
      <c r="AV149" s="38" t="s">
        <v>27</v>
      </c>
      <c r="AX149" s="50" t="s">
        <v>748</v>
      </c>
    </row>
    <row r="150" spans="1:50" ht="14.25" customHeight="1" x14ac:dyDescent="0.25">
      <c r="A150" s="37">
        <v>455</v>
      </c>
      <c r="B150" s="38" t="s">
        <v>78</v>
      </c>
      <c r="C150" s="38" t="s">
        <v>28</v>
      </c>
      <c r="D150" s="38" t="s">
        <v>44</v>
      </c>
      <c r="E150" s="38"/>
      <c r="F150" s="38" t="s">
        <v>45</v>
      </c>
      <c r="G150" s="37">
        <v>1</v>
      </c>
      <c r="H150" s="37">
        <v>8</v>
      </c>
      <c r="I150" s="38" t="s">
        <v>152</v>
      </c>
      <c r="J150" s="37">
        <v>792288984</v>
      </c>
      <c r="K150" s="37">
        <v>23.272727272727298</v>
      </c>
      <c r="L150" s="37">
        <v>0.14090909090909101</v>
      </c>
      <c r="M150" s="37">
        <v>1</v>
      </c>
      <c r="N150" s="35"/>
      <c r="O150" s="35"/>
      <c r="P150" s="37">
        <v>5</v>
      </c>
      <c r="Q150" s="37">
        <v>3</v>
      </c>
      <c r="R150" s="40">
        <v>1</v>
      </c>
      <c r="S150" s="37">
        <v>3</v>
      </c>
      <c r="T150" s="40">
        <v>1</v>
      </c>
      <c r="U150" s="40">
        <v>2</v>
      </c>
      <c r="V150" s="37">
        <v>1.5</v>
      </c>
      <c r="W150" s="38" t="s">
        <v>27</v>
      </c>
      <c r="X150" s="37">
        <v>0.5</v>
      </c>
      <c r="Y150" s="37">
        <v>4</v>
      </c>
      <c r="Z150" s="38">
        <v>22</v>
      </c>
      <c r="AA150" s="38">
        <v>4</v>
      </c>
      <c r="AB150" s="38" t="s">
        <v>99</v>
      </c>
      <c r="AC150" s="38">
        <v>0</v>
      </c>
      <c r="AD150" s="37">
        <v>2</v>
      </c>
      <c r="AE150" s="37">
        <v>1</v>
      </c>
      <c r="AF150" s="37">
        <v>0</v>
      </c>
      <c r="AG150" s="37">
        <v>4</v>
      </c>
      <c r="AH150" s="38" t="s">
        <v>90</v>
      </c>
      <c r="AI150" s="37">
        <v>4</v>
      </c>
      <c r="AJ150" s="40">
        <v>1</v>
      </c>
      <c r="AK150" s="38" t="s">
        <v>248</v>
      </c>
      <c r="AL150" s="38">
        <v>1</v>
      </c>
      <c r="AM150" s="38" t="s">
        <v>27</v>
      </c>
      <c r="AN150" s="38" t="s">
        <v>673</v>
      </c>
      <c r="AO150" s="37">
        <v>23</v>
      </c>
      <c r="AP150" s="38" t="s">
        <v>677</v>
      </c>
      <c r="AQ150" s="38" t="s">
        <v>714</v>
      </c>
      <c r="AR150" s="38" t="s">
        <v>695</v>
      </c>
      <c r="AS150" s="38" t="s">
        <v>27</v>
      </c>
      <c r="AT150" s="38" t="s">
        <v>27</v>
      </c>
      <c r="AU150" s="38" t="s">
        <v>27</v>
      </c>
      <c r="AV150" s="38" t="s">
        <v>710</v>
      </c>
      <c r="AX150" s="50" t="s">
        <v>747</v>
      </c>
    </row>
    <row r="151" spans="1:50" ht="14.25" customHeight="1" x14ac:dyDescent="0.25">
      <c r="A151" s="37">
        <v>471</v>
      </c>
      <c r="B151" s="38" t="s">
        <v>78</v>
      </c>
      <c r="C151" s="38" t="s">
        <v>26</v>
      </c>
      <c r="D151" s="38" t="s">
        <v>44</v>
      </c>
      <c r="E151" s="38"/>
      <c r="F151" s="38" t="s">
        <v>45</v>
      </c>
      <c r="G151" s="37">
        <v>1</v>
      </c>
      <c r="H151" s="37">
        <v>8</v>
      </c>
      <c r="I151" s="38" t="s">
        <v>154</v>
      </c>
      <c r="J151" s="37">
        <v>851786688</v>
      </c>
      <c r="K151" s="37">
        <v>31</v>
      </c>
      <c r="L151" s="37">
        <v>0.21126760563380301</v>
      </c>
      <c r="M151" s="47"/>
      <c r="N151" s="35"/>
      <c r="O151" s="47"/>
      <c r="P151" s="47"/>
      <c r="Q151" s="47"/>
      <c r="R151" s="35">
        <v>1</v>
      </c>
      <c r="S151" s="47"/>
      <c r="T151" s="35"/>
      <c r="U151" s="47"/>
      <c r="V151" s="47"/>
      <c r="W151" s="38" t="s">
        <v>27</v>
      </c>
      <c r="X151" s="47"/>
      <c r="Y151" s="47"/>
      <c r="Z151" s="38">
        <v>1</v>
      </c>
      <c r="AA151" s="38">
        <v>0</v>
      </c>
      <c r="AB151" s="38" t="s">
        <v>765</v>
      </c>
      <c r="AC151" s="38">
        <v>0</v>
      </c>
      <c r="AD151" s="37">
        <v>0</v>
      </c>
      <c r="AE151" s="37">
        <v>0</v>
      </c>
      <c r="AF151" s="37">
        <v>0</v>
      </c>
      <c r="AG151" s="37">
        <v>0</v>
      </c>
      <c r="AH151" s="38" t="s">
        <v>90</v>
      </c>
      <c r="AI151" s="37">
        <v>4</v>
      </c>
      <c r="AJ151" s="35"/>
      <c r="AK151" s="38" t="s">
        <v>179</v>
      </c>
      <c r="AL151" s="38">
        <v>1</v>
      </c>
      <c r="AM151" s="38" t="s">
        <v>27</v>
      </c>
      <c r="AN151" s="38" t="s">
        <v>680</v>
      </c>
      <c r="AO151" s="37">
        <v>30</v>
      </c>
      <c r="AP151" s="38" t="s">
        <v>715</v>
      </c>
      <c r="AQ151" s="38" t="s">
        <v>716</v>
      </c>
      <c r="AR151" s="38" t="s">
        <v>27</v>
      </c>
      <c r="AS151" s="38" t="s">
        <v>717</v>
      </c>
      <c r="AT151" s="38" t="s">
        <v>692</v>
      </c>
      <c r="AU151" s="38" t="s">
        <v>695</v>
      </c>
      <c r="AV151" s="38" t="s">
        <v>27</v>
      </c>
      <c r="AX151" s="50" t="s">
        <v>746</v>
      </c>
    </row>
    <row r="152" spans="1:50" ht="14.25" customHeight="1" x14ac:dyDescent="0.25">
      <c r="A152" s="37">
        <v>476</v>
      </c>
      <c r="B152" s="38" t="s">
        <v>78</v>
      </c>
      <c r="C152" s="38" t="s">
        <v>28</v>
      </c>
      <c r="D152" s="38" t="s">
        <v>44</v>
      </c>
      <c r="E152" s="38"/>
      <c r="F152" s="38" t="s">
        <v>45</v>
      </c>
      <c r="G152" s="37">
        <v>1</v>
      </c>
      <c r="H152" s="37">
        <v>8</v>
      </c>
      <c r="I152" s="38" t="s">
        <v>158</v>
      </c>
      <c r="J152" s="37">
        <v>927618937</v>
      </c>
      <c r="K152" s="37">
        <v>23.272727272727298</v>
      </c>
      <c r="L152" s="37">
        <v>0.14090909090909101</v>
      </c>
      <c r="M152" s="37">
        <v>1</v>
      </c>
      <c r="N152" s="35"/>
      <c r="O152" s="35"/>
      <c r="P152" s="37">
        <v>2</v>
      </c>
      <c r="Q152" s="37">
        <v>1</v>
      </c>
      <c r="R152" s="40">
        <v>1</v>
      </c>
      <c r="S152" s="37">
        <v>1</v>
      </c>
      <c r="T152" s="40">
        <v>2</v>
      </c>
      <c r="U152" s="37">
        <v>1</v>
      </c>
      <c r="V152" s="40">
        <v>0.5</v>
      </c>
      <c r="W152" s="38" t="s">
        <v>27</v>
      </c>
      <c r="X152" s="40">
        <v>0.5</v>
      </c>
      <c r="Y152" s="37">
        <v>2</v>
      </c>
      <c r="Z152" s="38">
        <v>12</v>
      </c>
      <c r="AA152" s="38">
        <v>2</v>
      </c>
      <c r="AB152" s="38" t="s">
        <v>99</v>
      </c>
      <c r="AC152" s="38">
        <v>0</v>
      </c>
      <c r="AD152" s="37">
        <v>1</v>
      </c>
      <c r="AE152" s="37">
        <v>1</v>
      </c>
      <c r="AF152" s="37">
        <v>1</v>
      </c>
      <c r="AG152" s="37">
        <v>5</v>
      </c>
      <c r="AH152" s="38" t="s">
        <v>90</v>
      </c>
      <c r="AI152" s="37">
        <v>4</v>
      </c>
      <c r="AJ152" s="40">
        <v>1</v>
      </c>
      <c r="AK152" s="38" t="s">
        <v>249</v>
      </c>
      <c r="AL152" s="38">
        <v>1</v>
      </c>
      <c r="AM152" s="38" t="s">
        <v>27</v>
      </c>
      <c r="AN152" s="38" t="s">
        <v>673</v>
      </c>
      <c r="AO152" s="37">
        <v>25</v>
      </c>
      <c r="AP152" s="38" t="s">
        <v>677</v>
      </c>
      <c r="AQ152" s="38" t="s">
        <v>721</v>
      </c>
      <c r="AR152" s="38" t="s">
        <v>27</v>
      </c>
      <c r="AS152" s="38" t="s">
        <v>686</v>
      </c>
      <c r="AT152" s="38" t="s">
        <v>27</v>
      </c>
      <c r="AU152" s="38" t="s">
        <v>27</v>
      </c>
      <c r="AV152" s="38" t="s">
        <v>27</v>
      </c>
      <c r="AX152" s="50" t="s">
        <v>747</v>
      </c>
    </row>
    <row r="153" spans="1:50" ht="14.25" customHeight="1" x14ac:dyDescent="0.25">
      <c r="A153" s="37">
        <v>492</v>
      </c>
      <c r="B153" s="38" t="s">
        <v>78</v>
      </c>
      <c r="C153" s="38" t="s">
        <v>26</v>
      </c>
      <c r="D153" s="38" t="s">
        <v>44</v>
      </c>
      <c r="E153" s="38"/>
      <c r="F153" s="38" t="s">
        <v>45</v>
      </c>
      <c r="G153" s="37">
        <v>1</v>
      </c>
      <c r="H153" s="37">
        <v>8</v>
      </c>
      <c r="I153" s="38" t="s">
        <v>161</v>
      </c>
      <c r="J153" s="37">
        <v>1015887</v>
      </c>
      <c r="K153" s="37">
        <v>31</v>
      </c>
      <c r="L153" s="37">
        <v>0.21126760563380301</v>
      </c>
      <c r="M153" s="39"/>
      <c r="N153" s="35"/>
      <c r="O153" s="39"/>
      <c r="P153" s="39"/>
      <c r="Q153" s="39"/>
      <c r="R153" s="35">
        <v>1</v>
      </c>
      <c r="S153" s="39"/>
      <c r="T153" s="35"/>
      <c r="U153" s="39"/>
      <c r="V153" s="39"/>
      <c r="W153" s="38" t="s">
        <v>27</v>
      </c>
      <c r="X153" s="39"/>
      <c r="Y153" s="39"/>
      <c r="Z153" s="38">
        <v>1</v>
      </c>
      <c r="AA153" s="38">
        <v>0</v>
      </c>
      <c r="AB153" s="38" t="s">
        <v>765</v>
      </c>
      <c r="AC153" s="38">
        <v>0</v>
      </c>
      <c r="AD153" s="37">
        <v>0</v>
      </c>
      <c r="AE153" s="37">
        <v>0</v>
      </c>
      <c r="AF153" s="37">
        <v>0</v>
      </c>
      <c r="AG153" s="37">
        <v>0</v>
      </c>
      <c r="AH153" s="38" t="s">
        <v>90</v>
      </c>
      <c r="AI153" s="37">
        <v>4</v>
      </c>
      <c r="AJ153" s="35"/>
      <c r="AK153" s="38" t="s">
        <v>100</v>
      </c>
      <c r="AL153" s="38">
        <v>1</v>
      </c>
      <c r="AM153" s="38" t="s">
        <v>27</v>
      </c>
      <c r="AN153" s="38" t="s">
        <v>680</v>
      </c>
      <c r="AO153" s="37">
        <v>31</v>
      </c>
      <c r="AP153" s="38" t="s">
        <v>674</v>
      </c>
      <c r="AQ153" s="38" t="s">
        <v>722</v>
      </c>
      <c r="AR153" s="38" t="s">
        <v>27</v>
      </c>
      <c r="AS153" s="38" t="s">
        <v>723</v>
      </c>
      <c r="AT153" s="38" t="s">
        <v>27</v>
      </c>
      <c r="AU153" s="38" t="s">
        <v>27</v>
      </c>
      <c r="AV153" s="38" t="s">
        <v>27</v>
      </c>
      <c r="AX153" s="50" t="s">
        <v>748</v>
      </c>
    </row>
    <row r="154" spans="1:50" ht="14.25" customHeight="1" x14ac:dyDescent="0.25">
      <c r="A154" s="37">
        <v>517</v>
      </c>
      <c r="B154" s="38" t="s">
        <v>78</v>
      </c>
      <c r="C154" s="38" t="s">
        <v>28</v>
      </c>
      <c r="D154" s="38" t="s">
        <v>44</v>
      </c>
      <c r="E154" s="38"/>
      <c r="F154" s="38" t="s">
        <v>45</v>
      </c>
      <c r="G154" s="37">
        <v>1</v>
      </c>
      <c r="H154" s="37">
        <v>8</v>
      </c>
      <c r="I154" s="38" t="s">
        <v>169</v>
      </c>
      <c r="J154" s="37">
        <v>178114327</v>
      </c>
      <c r="K154" s="37">
        <v>23.272727272727298</v>
      </c>
      <c r="L154" s="37">
        <v>0.14090909090909101</v>
      </c>
      <c r="M154" s="39"/>
      <c r="N154" s="35"/>
      <c r="O154" s="47"/>
      <c r="P154" s="39"/>
      <c r="Q154" s="39"/>
      <c r="R154" s="35">
        <v>1</v>
      </c>
      <c r="S154" s="39"/>
      <c r="T154" s="35"/>
      <c r="U154" s="39"/>
      <c r="V154" s="39"/>
      <c r="W154" s="38" t="s">
        <v>27</v>
      </c>
      <c r="X154" s="39"/>
      <c r="Y154" s="39"/>
      <c r="Z154" s="38">
        <v>1</v>
      </c>
      <c r="AA154" s="38">
        <v>0</v>
      </c>
      <c r="AB154" s="38" t="s">
        <v>99</v>
      </c>
      <c r="AC154" s="38">
        <v>0</v>
      </c>
      <c r="AD154" s="37">
        <v>0</v>
      </c>
      <c r="AE154" s="37">
        <v>0</v>
      </c>
      <c r="AF154" s="37">
        <v>0</v>
      </c>
      <c r="AG154" s="37">
        <v>0</v>
      </c>
      <c r="AH154" s="38" t="s">
        <v>90</v>
      </c>
      <c r="AI154" s="37">
        <v>4</v>
      </c>
      <c r="AJ154" s="39"/>
      <c r="AK154" s="38" t="s">
        <v>100</v>
      </c>
      <c r="AL154" s="38">
        <v>1</v>
      </c>
      <c r="AM154" s="38" t="s">
        <v>27</v>
      </c>
      <c r="AN154" s="38" t="s">
        <v>680</v>
      </c>
      <c r="AO154" s="37">
        <v>31</v>
      </c>
      <c r="AP154" s="38" t="s">
        <v>677</v>
      </c>
      <c r="AQ154" s="38" t="s">
        <v>694</v>
      </c>
      <c r="AR154" s="38" t="s">
        <v>27</v>
      </c>
      <c r="AS154" s="38" t="s">
        <v>27</v>
      </c>
      <c r="AT154" s="38" t="s">
        <v>692</v>
      </c>
      <c r="AU154" s="38" t="s">
        <v>27</v>
      </c>
      <c r="AV154" s="38" t="s">
        <v>27</v>
      </c>
      <c r="AX154" s="50" t="s">
        <v>746</v>
      </c>
    </row>
    <row r="155" spans="1:50" ht="14.25" customHeight="1" x14ac:dyDescent="0.25">
      <c r="A155" s="37">
        <v>44</v>
      </c>
      <c r="B155" s="38" t="s">
        <v>78</v>
      </c>
      <c r="C155" s="38" t="s">
        <v>28</v>
      </c>
      <c r="D155" s="38" t="s">
        <v>46</v>
      </c>
      <c r="E155" s="38"/>
      <c r="F155" s="38" t="s">
        <v>32</v>
      </c>
      <c r="G155" s="37">
        <v>98</v>
      </c>
      <c r="H155" s="37">
        <v>9</v>
      </c>
      <c r="I155" s="38" t="s">
        <v>101</v>
      </c>
      <c r="J155" s="37">
        <v>17888851</v>
      </c>
      <c r="K155" s="37">
        <v>0.75</v>
      </c>
      <c r="L155" s="37">
        <v>0.375</v>
      </c>
      <c r="M155" s="40">
        <v>7</v>
      </c>
      <c r="N155" s="35"/>
      <c r="O155" s="40">
        <v>8</v>
      </c>
      <c r="P155" s="40">
        <v>12</v>
      </c>
      <c r="Q155" s="40">
        <v>5</v>
      </c>
      <c r="R155" s="40">
        <v>1</v>
      </c>
      <c r="S155" s="40">
        <v>5</v>
      </c>
      <c r="T155" s="40">
        <v>1</v>
      </c>
      <c r="U155" s="40">
        <v>1</v>
      </c>
      <c r="V155" s="40">
        <v>4.5</v>
      </c>
      <c r="W155" s="38" t="s">
        <v>27</v>
      </c>
      <c r="X155" s="40">
        <v>1.5</v>
      </c>
      <c r="Y155" s="40">
        <v>7</v>
      </c>
      <c r="Z155" s="38">
        <v>53</v>
      </c>
      <c r="AA155" s="38">
        <v>7</v>
      </c>
      <c r="AB155" s="38" t="s">
        <v>99</v>
      </c>
      <c r="AC155" s="38">
        <v>0</v>
      </c>
      <c r="AD155" s="37">
        <v>10</v>
      </c>
      <c r="AE155" s="37">
        <v>6</v>
      </c>
      <c r="AF155" s="37">
        <v>0</v>
      </c>
      <c r="AG155" s="37">
        <v>26</v>
      </c>
      <c r="AH155" s="38" t="s">
        <v>112</v>
      </c>
      <c r="AI155" s="37">
        <v>1</v>
      </c>
      <c r="AJ155" s="40">
        <v>1</v>
      </c>
      <c r="AK155" s="38" t="s">
        <v>359</v>
      </c>
      <c r="AL155" s="38">
        <v>1</v>
      </c>
      <c r="AM155" s="38" t="s">
        <v>27</v>
      </c>
      <c r="AN155" s="38" t="s">
        <v>680</v>
      </c>
      <c r="AO155" s="37">
        <v>30</v>
      </c>
      <c r="AP155" s="38" t="s">
        <v>674</v>
      </c>
      <c r="AQ155" s="38" t="s">
        <v>687</v>
      </c>
      <c r="AR155" s="38" t="s">
        <v>27</v>
      </c>
      <c r="AS155" s="38" t="s">
        <v>688</v>
      </c>
      <c r="AT155" s="38" t="s">
        <v>27</v>
      </c>
      <c r="AU155" s="38" t="s">
        <v>27</v>
      </c>
      <c r="AV155" s="38" t="s">
        <v>27</v>
      </c>
      <c r="AX155" s="50" t="s">
        <v>748</v>
      </c>
    </row>
    <row r="156" spans="1:50" ht="14.25" customHeight="1" x14ac:dyDescent="0.25">
      <c r="A156" s="37">
        <v>83</v>
      </c>
      <c r="B156" s="38" t="s">
        <v>78</v>
      </c>
      <c r="C156" s="38" t="s">
        <v>26</v>
      </c>
      <c r="D156" s="38" t="s">
        <v>46</v>
      </c>
      <c r="E156" s="38"/>
      <c r="F156" s="38" t="s">
        <v>32</v>
      </c>
      <c r="G156" s="37">
        <v>98</v>
      </c>
      <c r="H156" s="37">
        <v>9</v>
      </c>
      <c r="I156" s="38" t="s">
        <v>106</v>
      </c>
      <c r="J156" s="37">
        <v>90153375</v>
      </c>
      <c r="K156" s="37">
        <v>0.32142857142857101</v>
      </c>
      <c r="L156" s="37">
        <v>0.160714285714286</v>
      </c>
      <c r="M156" s="40">
        <v>6</v>
      </c>
      <c r="N156" s="35"/>
      <c r="O156" s="40">
        <v>6</v>
      </c>
      <c r="P156" s="40">
        <v>10</v>
      </c>
      <c r="Q156" s="40">
        <v>4</v>
      </c>
      <c r="R156" s="40">
        <v>1</v>
      </c>
      <c r="S156" s="40">
        <v>4</v>
      </c>
      <c r="T156" s="40">
        <v>1</v>
      </c>
      <c r="U156" s="40">
        <v>2</v>
      </c>
      <c r="V156" s="40">
        <v>3.5</v>
      </c>
      <c r="W156" s="38" t="s">
        <v>27</v>
      </c>
      <c r="X156" s="40">
        <v>0.5</v>
      </c>
      <c r="Y156" s="40">
        <v>6</v>
      </c>
      <c r="Z156" s="38">
        <v>44</v>
      </c>
      <c r="AA156" s="38">
        <v>6</v>
      </c>
      <c r="AB156" s="38" t="s">
        <v>765</v>
      </c>
      <c r="AC156" s="38">
        <v>0</v>
      </c>
      <c r="AD156" s="37">
        <v>7</v>
      </c>
      <c r="AE156" s="37">
        <v>11</v>
      </c>
      <c r="AF156" s="37">
        <v>1</v>
      </c>
      <c r="AG156" s="37">
        <v>28</v>
      </c>
      <c r="AH156" s="38" t="s">
        <v>262</v>
      </c>
      <c r="AI156" s="37">
        <v>3</v>
      </c>
      <c r="AJ156" s="40">
        <v>1</v>
      </c>
      <c r="AK156" s="38" t="s">
        <v>361</v>
      </c>
      <c r="AL156" s="38">
        <v>1</v>
      </c>
      <c r="AM156" s="38" t="s">
        <v>27</v>
      </c>
      <c r="AN156" s="38" t="s">
        <v>673</v>
      </c>
      <c r="AO156" s="37">
        <v>18</v>
      </c>
      <c r="AP156" s="38" t="s">
        <v>677</v>
      </c>
      <c r="AQ156" s="38" t="s">
        <v>690</v>
      </c>
      <c r="AR156" s="38" t="s">
        <v>27</v>
      </c>
      <c r="AS156" s="38" t="s">
        <v>27</v>
      </c>
      <c r="AT156" s="38" t="s">
        <v>27</v>
      </c>
      <c r="AU156" s="38" t="s">
        <v>27</v>
      </c>
      <c r="AV156" s="38" t="s">
        <v>27</v>
      </c>
      <c r="AX156" s="50" t="s">
        <v>747</v>
      </c>
    </row>
    <row r="157" spans="1:50" ht="14.25" customHeight="1" x14ac:dyDescent="0.25">
      <c r="A157" s="37">
        <v>157</v>
      </c>
      <c r="B157" s="38" t="s">
        <v>78</v>
      </c>
      <c r="C157" s="38" t="s">
        <v>26</v>
      </c>
      <c r="D157" s="38" t="s">
        <v>46</v>
      </c>
      <c r="E157" s="38"/>
      <c r="F157" s="38" t="s">
        <v>32</v>
      </c>
      <c r="G157" s="37">
        <v>98</v>
      </c>
      <c r="H157" s="37">
        <v>9</v>
      </c>
      <c r="I157" s="38" t="s">
        <v>121</v>
      </c>
      <c r="J157" s="37">
        <v>8870124178</v>
      </c>
      <c r="K157" s="37">
        <v>0.32142857142857101</v>
      </c>
      <c r="L157" s="37">
        <v>0.160714285714286</v>
      </c>
      <c r="M157" s="39"/>
      <c r="N157" s="35"/>
      <c r="O157" s="35"/>
      <c r="P157" s="39"/>
      <c r="Q157" s="39"/>
      <c r="R157" s="47">
        <v>1</v>
      </c>
      <c r="S157" s="39"/>
      <c r="T157" s="47"/>
      <c r="U157" s="39"/>
      <c r="V157" s="39"/>
      <c r="W157" s="38" t="s">
        <v>27</v>
      </c>
      <c r="X157" s="47"/>
      <c r="Y157" s="39"/>
      <c r="Z157" s="38">
        <v>1</v>
      </c>
      <c r="AA157" s="38">
        <v>0</v>
      </c>
      <c r="AB157" s="38" t="s">
        <v>765</v>
      </c>
      <c r="AC157" s="38">
        <v>0</v>
      </c>
      <c r="AD157" s="37">
        <v>0</v>
      </c>
      <c r="AE157" s="37">
        <v>0</v>
      </c>
      <c r="AF157" s="37">
        <v>0</v>
      </c>
      <c r="AG157" s="37">
        <v>0</v>
      </c>
      <c r="AH157" s="38" t="s">
        <v>258</v>
      </c>
      <c r="AI157" s="37">
        <v>9</v>
      </c>
      <c r="AJ157" s="47"/>
      <c r="AK157" s="38" t="s">
        <v>186</v>
      </c>
      <c r="AL157" s="38">
        <v>1</v>
      </c>
      <c r="AM157" s="38" t="s">
        <v>27</v>
      </c>
      <c r="AN157" s="38" t="s">
        <v>673</v>
      </c>
      <c r="AO157" s="37">
        <v>21</v>
      </c>
      <c r="AP157" s="38" t="s">
        <v>677</v>
      </c>
      <c r="AQ157" s="38" t="s">
        <v>693</v>
      </c>
      <c r="AR157" s="38" t="s">
        <v>27</v>
      </c>
      <c r="AS157" s="38" t="s">
        <v>27</v>
      </c>
      <c r="AT157" s="38" t="s">
        <v>27</v>
      </c>
      <c r="AU157" s="38" t="s">
        <v>27</v>
      </c>
      <c r="AV157" s="38" t="s">
        <v>27</v>
      </c>
      <c r="AX157" s="50" t="s">
        <v>747</v>
      </c>
    </row>
    <row r="158" spans="1:50" ht="14.25" customHeight="1" x14ac:dyDescent="0.25">
      <c r="A158" s="37">
        <v>272</v>
      </c>
      <c r="B158" s="38" t="s">
        <v>78</v>
      </c>
      <c r="C158" s="38" t="s">
        <v>26</v>
      </c>
      <c r="D158" s="38" t="s">
        <v>46</v>
      </c>
      <c r="E158" s="38"/>
      <c r="F158" s="38" t="s">
        <v>32</v>
      </c>
      <c r="G158" s="37">
        <v>98</v>
      </c>
      <c r="H158" s="37">
        <v>9</v>
      </c>
      <c r="I158" s="38" t="s">
        <v>134</v>
      </c>
      <c r="J158" s="37">
        <v>828360120</v>
      </c>
      <c r="K158" s="37">
        <v>0.32142857142857101</v>
      </c>
      <c r="L158" s="37">
        <v>0.160714285714286</v>
      </c>
      <c r="M158" s="39"/>
      <c r="N158" s="35"/>
      <c r="O158" s="47"/>
      <c r="P158" s="39"/>
      <c r="Q158" s="39"/>
      <c r="R158" s="35">
        <v>1</v>
      </c>
      <c r="S158" s="39"/>
      <c r="T158" s="47"/>
      <c r="U158" s="39"/>
      <c r="V158" s="39"/>
      <c r="W158" s="38" t="s">
        <v>27</v>
      </c>
      <c r="X158" s="39"/>
      <c r="Y158" s="39"/>
      <c r="Z158" s="38">
        <v>1</v>
      </c>
      <c r="AA158" s="38">
        <v>0</v>
      </c>
      <c r="AB158" s="38" t="s">
        <v>765</v>
      </c>
      <c r="AC158" s="38">
        <v>0</v>
      </c>
      <c r="AD158" s="37">
        <v>0</v>
      </c>
      <c r="AE158" s="37">
        <v>0</v>
      </c>
      <c r="AF158" s="37">
        <v>0</v>
      </c>
      <c r="AG158" s="37">
        <v>0</v>
      </c>
      <c r="AH158" s="38" t="s">
        <v>258</v>
      </c>
      <c r="AI158" s="37">
        <v>9</v>
      </c>
      <c r="AJ158" s="47"/>
      <c r="AK158" s="38" t="s">
        <v>100</v>
      </c>
      <c r="AL158" s="38">
        <v>1</v>
      </c>
      <c r="AM158" s="38" t="s">
        <v>27</v>
      </c>
      <c r="AN158" s="38" t="s">
        <v>673</v>
      </c>
      <c r="AO158" s="37">
        <v>26</v>
      </c>
      <c r="AP158" s="38" t="s">
        <v>674</v>
      </c>
      <c r="AQ158" s="38" t="s">
        <v>678</v>
      </c>
      <c r="AR158" s="38" t="s">
        <v>27</v>
      </c>
      <c r="AS158" s="38" t="s">
        <v>702</v>
      </c>
      <c r="AT158" s="38" t="s">
        <v>27</v>
      </c>
      <c r="AU158" s="38" t="s">
        <v>27</v>
      </c>
      <c r="AV158" s="38" t="s">
        <v>27</v>
      </c>
      <c r="AX158" s="50" t="s">
        <v>748</v>
      </c>
    </row>
    <row r="159" spans="1:50" ht="14.25" customHeight="1" x14ac:dyDescent="0.25">
      <c r="A159" s="37">
        <v>288</v>
      </c>
      <c r="B159" s="38" t="s">
        <v>78</v>
      </c>
      <c r="C159" s="38" t="s">
        <v>28</v>
      </c>
      <c r="D159" s="38" t="s">
        <v>46</v>
      </c>
      <c r="E159" s="38"/>
      <c r="F159" s="38" t="s">
        <v>32</v>
      </c>
      <c r="G159" s="37">
        <v>98</v>
      </c>
      <c r="H159" s="37">
        <v>9</v>
      </c>
      <c r="I159" s="38" t="s">
        <v>135</v>
      </c>
      <c r="J159" s="37">
        <v>7717685176</v>
      </c>
      <c r="K159" s="37">
        <v>0.75</v>
      </c>
      <c r="L159" s="37">
        <v>0.375</v>
      </c>
      <c r="M159" s="40">
        <v>1</v>
      </c>
      <c r="N159" s="35"/>
      <c r="O159" s="40">
        <v>2</v>
      </c>
      <c r="P159" s="40">
        <v>2</v>
      </c>
      <c r="Q159" s="40">
        <v>1</v>
      </c>
      <c r="R159" s="40">
        <v>1</v>
      </c>
      <c r="S159" s="40">
        <v>1</v>
      </c>
      <c r="T159" s="40">
        <v>1</v>
      </c>
      <c r="U159" s="40">
        <v>2</v>
      </c>
      <c r="V159" s="40">
        <v>0.5</v>
      </c>
      <c r="W159" s="38" t="s">
        <v>27</v>
      </c>
      <c r="X159" s="40">
        <v>0.5</v>
      </c>
      <c r="Y159" s="40">
        <v>3</v>
      </c>
      <c r="Z159" s="38">
        <v>15</v>
      </c>
      <c r="AA159" s="38">
        <v>3</v>
      </c>
      <c r="AB159" s="38" t="s">
        <v>99</v>
      </c>
      <c r="AC159" s="38">
        <v>0</v>
      </c>
      <c r="AD159" s="37">
        <v>2</v>
      </c>
      <c r="AE159" s="37">
        <v>1</v>
      </c>
      <c r="AF159" s="37">
        <v>0</v>
      </c>
      <c r="AG159" s="37">
        <v>6</v>
      </c>
      <c r="AH159" s="38" t="s">
        <v>274</v>
      </c>
      <c r="AI159" s="37">
        <v>7</v>
      </c>
      <c r="AJ159" s="35"/>
      <c r="AK159" s="38" t="s">
        <v>368</v>
      </c>
      <c r="AL159" s="38">
        <v>1</v>
      </c>
      <c r="AM159" s="38" t="s">
        <v>27</v>
      </c>
      <c r="AN159" s="38" t="s">
        <v>680</v>
      </c>
      <c r="AO159" s="37">
        <v>24</v>
      </c>
      <c r="AP159" s="38" t="s">
        <v>677</v>
      </c>
      <c r="AQ159" s="38" t="s">
        <v>691</v>
      </c>
      <c r="AR159" s="38" t="s">
        <v>27</v>
      </c>
      <c r="AS159" s="38" t="s">
        <v>27</v>
      </c>
      <c r="AT159" s="38" t="s">
        <v>27</v>
      </c>
      <c r="AU159" s="38" t="s">
        <v>27</v>
      </c>
      <c r="AV159" s="38" t="s">
        <v>27</v>
      </c>
      <c r="AX159" s="50" t="s">
        <v>747</v>
      </c>
    </row>
    <row r="160" spans="1:50" ht="14.25" customHeight="1" x14ac:dyDescent="0.25">
      <c r="A160" s="37">
        <v>325</v>
      </c>
      <c r="B160" s="38" t="s">
        <v>78</v>
      </c>
      <c r="C160" s="38" t="s">
        <v>26</v>
      </c>
      <c r="D160" s="38" t="s">
        <v>46</v>
      </c>
      <c r="E160" s="38"/>
      <c r="F160" s="38" t="s">
        <v>32</v>
      </c>
      <c r="G160" s="37">
        <v>98</v>
      </c>
      <c r="H160" s="37">
        <v>9</v>
      </c>
      <c r="I160" s="38" t="s">
        <v>142</v>
      </c>
      <c r="J160" s="37">
        <v>8282194225</v>
      </c>
      <c r="K160" s="37">
        <v>0.32142857142857101</v>
      </c>
      <c r="L160" s="37">
        <v>0.160714285714286</v>
      </c>
      <c r="M160" s="37">
        <v>7</v>
      </c>
      <c r="N160" s="35"/>
      <c r="O160" s="35"/>
      <c r="P160" s="37">
        <v>16</v>
      </c>
      <c r="Q160" s="37">
        <v>9</v>
      </c>
      <c r="R160" s="40">
        <v>1</v>
      </c>
      <c r="S160" s="37">
        <v>9</v>
      </c>
      <c r="T160" s="40">
        <v>1</v>
      </c>
      <c r="U160" s="40">
        <v>1</v>
      </c>
      <c r="V160" s="37">
        <v>2</v>
      </c>
      <c r="W160" s="38" t="s">
        <v>27</v>
      </c>
      <c r="X160" s="37">
        <v>1</v>
      </c>
      <c r="Y160" s="37">
        <v>4</v>
      </c>
      <c r="Z160" s="38">
        <v>51</v>
      </c>
      <c r="AA160" s="38">
        <v>4</v>
      </c>
      <c r="AB160" s="38" t="s">
        <v>765</v>
      </c>
      <c r="AC160" s="38">
        <v>0</v>
      </c>
      <c r="AD160" s="37">
        <v>4</v>
      </c>
      <c r="AE160" s="37">
        <v>2</v>
      </c>
      <c r="AF160" s="37">
        <v>0</v>
      </c>
      <c r="AG160" s="37">
        <v>8</v>
      </c>
      <c r="AH160" s="38" t="s">
        <v>258</v>
      </c>
      <c r="AI160" s="37">
        <v>9</v>
      </c>
      <c r="AJ160" s="35"/>
      <c r="AK160" s="38" t="s">
        <v>370</v>
      </c>
      <c r="AL160" s="38">
        <v>1</v>
      </c>
      <c r="AM160" s="38" t="s">
        <v>27</v>
      </c>
      <c r="AN160" s="38" t="s">
        <v>680</v>
      </c>
      <c r="AO160" s="37">
        <v>27</v>
      </c>
      <c r="AP160" s="38" t="s">
        <v>677</v>
      </c>
      <c r="AQ160" s="38" t="s">
        <v>691</v>
      </c>
      <c r="AR160" s="38" t="s">
        <v>695</v>
      </c>
      <c r="AS160" s="38" t="s">
        <v>27</v>
      </c>
      <c r="AT160" s="38" t="s">
        <v>692</v>
      </c>
      <c r="AU160" s="38" t="s">
        <v>27</v>
      </c>
      <c r="AV160" s="38" t="s">
        <v>27</v>
      </c>
      <c r="AX160" s="50" t="s">
        <v>746</v>
      </c>
    </row>
    <row r="161" spans="1:50" ht="14.25" customHeight="1" x14ac:dyDescent="0.25">
      <c r="A161" s="37">
        <v>346</v>
      </c>
      <c r="B161" s="38" t="s">
        <v>78</v>
      </c>
      <c r="C161" s="38" t="s">
        <v>28</v>
      </c>
      <c r="D161" s="38" t="s">
        <v>46</v>
      </c>
      <c r="E161" s="38"/>
      <c r="F161" s="38" t="s">
        <v>32</v>
      </c>
      <c r="G161" s="37">
        <v>98</v>
      </c>
      <c r="H161" s="37">
        <v>9</v>
      </c>
      <c r="I161" s="38" t="s">
        <v>146</v>
      </c>
      <c r="J161" s="37">
        <v>94222252116</v>
      </c>
      <c r="K161" s="37">
        <v>0.75</v>
      </c>
      <c r="L161" s="37">
        <v>0.375</v>
      </c>
      <c r="M161" s="47"/>
      <c r="N161" s="35"/>
      <c r="O161" s="35"/>
      <c r="P161" s="47"/>
      <c r="Q161" s="47"/>
      <c r="R161" s="47">
        <v>1</v>
      </c>
      <c r="S161" s="47"/>
      <c r="T161" s="47"/>
      <c r="U161" s="47"/>
      <c r="V161" s="47"/>
      <c r="W161" s="38" t="s">
        <v>27</v>
      </c>
      <c r="X161" s="47"/>
      <c r="Y161" s="47"/>
      <c r="Z161" s="38">
        <v>1</v>
      </c>
      <c r="AA161" s="38">
        <v>0</v>
      </c>
      <c r="AB161" s="38" t="s">
        <v>99</v>
      </c>
      <c r="AC161" s="38">
        <v>0</v>
      </c>
      <c r="AD161" s="37">
        <v>0</v>
      </c>
      <c r="AE161" s="37">
        <v>0</v>
      </c>
      <c r="AF161" s="37">
        <v>0</v>
      </c>
      <c r="AG161" s="37">
        <v>0</v>
      </c>
      <c r="AH161" s="38" t="s">
        <v>258</v>
      </c>
      <c r="AI161" s="37">
        <v>9</v>
      </c>
      <c r="AJ161" s="35"/>
      <c r="AK161" s="38" t="s">
        <v>371</v>
      </c>
      <c r="AL161" s="38">
        <v>1</v>
      </c>
      <c r="AM161" s="38" t="s">
        <v>27</v>
      </c>
      <c r="AN161" s="38" t="s">
        <v>680</v>
      </c>
      <c r="AO161" s="37">
        <v>36</v>
      </c>
      <c r="AP161" s="38" t="s">
        <v>677</v>
      </c>
      <c r="AQ161" s="38" t="s">
        <v>707</v>
      </c>
      <c r="AR161" s="38" t="s">
        <v>27</v>
      </c>
      <c r="AS161" s="38" t="s">
        <v>708</v>
      </c>
      <c r="AT161" s="38" t="s">
        <v>27</v>
      </c>
      <c r="AU161" s="38" t="s">
        <v>27</v>
      </c>
      <c r="AV161" s="38" t="s">
        <v>27</v>
      </c>
      <c r="AX161" s="50" t="s">
        <v>748</v>
      </c>
    </row>
    <row r="162" spans="1:50" ht="14.25" customHeight="1" x14ac:dyDescent="0.25">
      <c r="A162" s="37">
        <v>427</v>
      </c>
      <c r="B162" s="38" t="s">
        <v>78</v>
      </c>
      <c r="C162" s="38" t="s">
        <v>26</v>
      </c>
      <c r="D162" s="38" t="s">
        <v>46</v>
      </c>
      <c r="E162" s="38"/>
      <c r="F162" s="38" t="s">
        <v>32</v>
      </c>
      <c r="G162" s="37">
        <v>98</v>
      </c>
      <c r="H162" s="37">
        <v>9</v>
      </c>
      <c r="I162" s="38" t="s">
        <v>88</v>
      </c>
      <c r="J162" s="37">
        <v>217831744</v>
      </c>
      <c r="K162" s="37">
        <v>0.32142857142857101</v>
      </c>
      <c r="L162" s="37">
        <v>0.160714285714286</v>
      </c>
      <c r="M162" s="35"/>
      <c r="N162" s="35"/>
      <c r="O162" s="35"/>
      <c r="P162" s="35"/>
      <c r="Q162" s="35"/>
      <c r="R162" s="35">
        <v>1</v>
      </c>
      <c r="S162" s="35"/>
      <c r="T162" s="35"/>
      <c r="U162" s="35"/>
      <c r="V162" s="35"/>
      <c r="W162" s="38" t="s">
        <v>27</v>
      </c>
      <c r="X162" s="35"/>
      <c r="Y162" s="35"/>
      <c r="Z162" s="38">
        <v>1</v>
      </c>
      <c r="AA162" s="38">
        <v>0</v>
      </c>
      <c r="AB162" s="38" t="s">
        <v>765</v>
      </c>
      <c r="AC162" s="38">
        <v>0</v>
      </c>
      <c r="AD162" s="37">
        <v>0</v>
      </c>
      <c r="AE162" s="37">
        <v>0</v>
      </c>
      <c r="AF162" s="37">
        <v>0</v>
      </c>
      <c r="AG162" s="37">
        <v>0</v>
      </c>
      <c r="AH162" s="38" t="s">
        <v>258</v>
      </c>
      <c r="AI162" s="37">
        <v>9</v>
      </c>
      <c r="AJ162" s="35"/>
      <c r="AK162" s="38" t="s">
        <v>309</v>
      </c>
      <c r="AL162" s="38">
        <v>1</v>
      </c>
      <c r="AM162" s="38" t="s">
        <v>27</v>
      </c>
      <c r="AN162" s="38" t="s">
        <v>673</v>
      </c>
      <c r="AO162" s="37">
        <v>24</v>
      </c>
      <c r="AP162" s="38" t="s">
        <v>677</v>
      </c>
      <c r="AQ162" s="38" t="s">
        <v>679</v>
      </c>
      <c r="AR162" s="38" t="s">
        <v>27</v>
      </c>
      <c r="AS162" s="38" t="s">
        <v>27</v>
      </c>
      <c r="AT162" s="38" t="s">
        <v>27</v>
      </c>
      <c r="AU162" s="38" t="s">
        <v>27</v>
      </c>
      <c r="AV162" s="38" t="s">
        <v>27</v>
      </c>
      <c r="AX162" s="50" t="s">
        <v>747</v>
      </c>
    </row>
    <row r="163" spans="1:50" ht="14.25" customHeight="1" x14ac:dyDescent="0.25">
      <c r="A163" s="37">
        <v>443</v>
      </c>
      <c r="B163" s="38" t="s">
        <v>78</v>
      </c>
      <c r="C163" s="38" t="s">
        <v>26</v>
      </c>
      <c r="D163" s="38" t="s">
        <v>46</v>
      </c>
      <c r="E163" s="38"/>
      <c r="F163" s="38" t="s">
        <v>32</v>
      </c>
      <c r="G163" s="37">
        <v>98</v>
      </c>
      <c r="H163" s="37">
        <v>9</v>
      </c>
      <c r="I163" s="38" t="s">
        <v>150</v>
      </c>
      <c r="J163" s="37">
        <v>82135906</v>
      </c>
      <c r="K163" s="37">
        <v>0.32142857142857101</v>
      </c>
      <c r="L163" s="37">
        <v>0.160714285714286</v>
      </c>
      <c r="M163" s="39"/>
      <c r="N163" s="35"/>
      <c r="O163" s="35"/>
      <c r="P163" s="39"/>
      <c r="Q163" s="39"/>
      <c r="R163" s="35">
        <v>1</v>
      </c>
      <c r="S163" s="39"/>
      <c r="T163" s="35"/>
      <c r="U163" s="39"/>
      <c r="V163" s="39"/>
      <c r="W163" s="38" t="s">
        <v>27</v>
      </c>
      <c r="X163" s="39"/>
      <c r="Y163" s="39"/>
      <c r="Z163" s="38">
        <v>1</v>
      </c>
      <c r="AA163" s="38">
        <v>0</v>
      </c>
      <c r="AB163" s="38" t="s">
        <v>765</v>
      </c>
      <c r="AC163" s="38">
        <v>0</v>
      </c>
      <c r="AD163" s="37">
        <v>0</v>
      </c>
      <c r="AE163" s="37">
        <v>0</v>
      </c>
      <c r="AF163" s="37">
        <v>0</v>
      </c>
      <c r="AG163" s="37">
        <v>0</v>
      </c>
      <c r="AH163" s="38" t="s">
        <v>258</v>
      </c>
      <c r="AI163" s="37">
        <v>9</v>
      </c>
      <c r="AJ163" s="35"/>
      <c r="AK163" s="38" t="s">
        <v>309</v>
      </c>
      <c r="AL163" s="38">
        <v>1</v>
      </c>
      <c r="AM163" s="38" t="s">
        <v>27</v>
      </c>
      <c r="AN163" s="38" t="s">
        <v>680</v>
      </c>
      <c r="AO163" s="37">
        <v>34</v>
      </c>
      <c r="AP163" s="38" t="s">
        <v>677</v>
      </c>
      <c r="AQ163" s="38" t="s">
        <v>712</v>
      </c>
      <c r="AR163" s="38" t="s">
        <v>27</v>
      </c>
      <c r="AS163" s="38" t="s">
        <v>713</v>
      </c>
      <c r="AT163" s="38" t="s">
        <v>27</v>
      </c>
      <c r="AU163" s="38" t="s">
        <v>27</v>
      </c>
      <c r="AV163" s="38" t="s">
        <v>27</v>
      </c>
      <c r="AX163" s="50" t="s">
        <v>748</v>
      </c>
    </row>
    <row r="164" spans="1:50" ht="14.25" customHeight="1" x14ac:dyDescent="0.25">
      <c r="A164" s="37">
        <v>177</v>
      </c>
      <c r="B164" s="38" t="s">
        <v>78</v>
      </c>
      <c r="C164" s="38" t="s">
        <v>28</v>
      </c>
      <c r="D164" s="38" t="s">
        <v>47</v>
      </c>
      <c r="E164" s="38"/>
      <c r="F164" s="38" t="s">
        <v>30</v>
      </c>
      <c r="G164" s="37">
        <v>4</v>
      </c>
      <c r="H164" s="37">
        <v>8</v>
      </c>
      <c r="I164" s="38" t="s">
        <v>122</v>
      </c>
      <c r="J164" s="37">
        <v>10184154</v>
      </c>
      <c r="K164" s="37">
        <v>2.6923076923076898</v>
      </c>
      <c r="L164" s="37">
        <v>0.269230769230769</v>
      </c>
      <c r="M164" s="37">
        <v>1</v>
      </c>
      <c r="N164" s="47"/>
      <c r="O164" s="39"/>
      <c r="P164" s="37">
        <v>2</v>
      </c>
      <c r="Q164" s="37">
        <v>1</v>
      </c>
      <c r="R164" s="40">
        <v>3</v>
      </c>
      <c r="S164" s="37">
        <v>1</v>
      </c>
      <c r="T164" s="40">
        <v>1</v>
      </c>
      <c r="U164" s="47"/>
      <c r="V164" s="39"/>
      <c r="W164" s="38" t="s">
        <v>682</v>
      </c>
      <c r="X164" s="39"/>
      <c r="Y164" s="37">
        <v>1</v>
      </c>
      <c r="Z164" s="38">
        <v>10</v>
      </c>
      <c r="AA164" s="38">
        <v>0</v>
      </c>
      <c r="AB164" s="38" t="s">
        <v>99</v>
      </c>
      <c r="AC164" s="38">
        <v>0</v>
      </c>
      <c r="AD164" s="37">
        <v>0</v>
      </c>
      <c r="AE164" s="37">
        <v>0</v>
      </c>
      <c r="AF164" s="37">
        <v>0</v>
      </c>
      <c r="AG164" s="37">
        <v>1</v>
      </c>
      <c r="AH164" s="38" t="s">
        <v>381</v>
      </c>
      <c r="AI164" s="37">
        <v>16</v>
      </c>
      <c r="AJ164" s="35"/>
      <c r="AK164" s="38" t="s">
        <v>480</v>
      </c>
      <c r="AL164" s="38">
        <v>1</v>
      </c>
      <c r="AM164" s="38" t="s">
        <v>27</v>
      </c>
      <c r="AN164" s="38" t="s">
        <v>680</v>
      </c>
      <c r="AO164" s="37">
        <v>25</v>
      </c>
      <c r="AP164" s="38" t="s">
        <v>677</v>
      </c>
      <c r="AQ164" s="38" t="s">
        <v>694</v>
      </c>
      <c r="AR164" s="38" t="s">
        <v>27</v>
      </c>
      <c r="AS164" s="38" t="s">
        <v>27</v>
      </c>
      <c r="AT164" s="38" t="s">
        <v>692</v>
      </c>
      <c r="AU164" s="38" t="s">
        <v>27</v>
      </c>
      <c r="AV164" s="38" t="s">
        <v>27</v>
      </c>
      <c r="AX164" s="50" t="s">
        <v>746</v>
      </c>
    </row>
    <row r="165" spans="1:50" ht="14.25" customHeight="1" x14ac:dyDescent="0.25">
      <c r="A165" s="37">
        <v>225</v>
      </c>
      <c r="B165" s="38" t="s">
        <v>78</v>
      </c>
      <c r="C165" s="38" t="s">
        <v>26</v>
      </c>
      <c r="D165" s="38" t="s">
        <v>47</v>
      </c>
      <c r="E165" s="38"/>
      <c r="F165" s="38" t="s">
        <v>30</v>
      </c>
      <c r="G165" s="37">
        <v>4</v>
      </c>
      <c r="H165" s="37">
        <v>8</v>
      </c>
      <c r="I165" s="38" t="s">
        <v>128</v>
      </c>
      <c r="J165" s="37">
        <v>9591208203</v>
      </c>
      <c r="K165" s="37">
        <v>3.9285714285714302</v>
      </c>
      <c r="L165" s="37">
        <v>0.39285714285714302</v>
      </c>
      <c r="M165" s="35"/>
      <c r="N165" s="35"/>
      <c r="O165" s="35"/>
      <c r="P165" s="35"/>
      <c r="Q165" s="35"/>
      <c r="R165" s="35">
        <v>1</v>
      </c>
      <c r="S165" s="35"/>
      <c r="T165" s="35"/>
      <c r="U165" s="35"/>
      <c r="V165" s="35"/>
      <c r="W165" s="38" t="s">
        <v>27</v>
      </c>
      <c r="X165" s="35"/>
      <c r="Y165" s="35"/>
      <c r="Z165" s="38">
        <v>1</v>
      </c>
      <c r="AA165" s="38">
        <v>0</v>
      </c>
      <c r="AB165" s="38" t="s">
        <v>765</v>
      </c>
      <c r="AC165" s="38">
        <v>0</v>
      </c>
      <c r="AD165" s="37">
        <v>0</v>
      </c>
      <c r="AE165" s="37">
        <v>0</v>
      </c>
      <c r="AF165" s="37">
        <v>0</v>
      </c>
      <c r="AG165" s="37">
        <v>0</v>
      </c>
      <c r="AH165" s="38" t="s">
        <v>381</v>
      </c>
      <c r="AI165" s="37">
        <v>16</v>
      </c>
      <c r="AJ165" s="35"/>
      <c r="AK165" s="38" t="s">
        <v>482</v>
      </c>
      <c r="AL165" s="38">
        <v>1</v>
      </c>
      <c r="AM165" s="38" t="s">
        <v>27</v>
      </c>
      <c r="AN165" s="38" t="s">
        <v>680</v>
      </c>
      <c r="AO165" s="37">
        <v>33</v>
      </c>
      <c r="AP165" s="38" t="s">
        <v>677</v>
      </c>
      <c r="AQ165" s="38" t="s">
        <v>698</v>
      </c>
      <c r="AR165" s="38" t="s">
        <v>27</v>
      </c>
      <c r="AS165" s="38" t="s">
        <v>699</v>
      </c>
      <c r="AT165" s="38" t="s">
        <v>27</v>
      </c>
      <c r="AU165" s="38" t="s">
        <v>27</v>
      </c>
      <c r="AV165" s="38" t="s">
        <v>696</v>
      </c>
      <c r="AX165" s="50" t="s">
        <v>748</v>
      </c>
    </row>
    <row r="166" spans="1:50" ht="14.25" customHeight="1" x14ac:dyDescent="0.25">
      <c r="A166" s="37">
        <v>242</v>
      </c>
      <c r="B166" s="38" t="s">
        <v>78</v>
      </c>
      <c r="C166" s="38" t="s">
        <v>26</v>
      </c>
      <c r="D166" s="38" t="s">
        <v>47</v>
      </c>
      <c r="E166" s="38"/>
      <c r="F166" s="38" t="s">
        <v>30</v>
      </c>
      <c r="G166" s="37">
        <v>4</v>
      </c>
      <c r="H166" s="37">
        <v>8</v>
      </c>
      <c r="I166" s="38" t="s">
        <v>130</v>
      </c>
      <c r="J166" s="37">
        <v>3712062108</v>
      </c>
      <c r="K166" s="37">
        <v>3.9285714285714302</v>
      </c>
      <c r="L166" s="37">
        <v>0.39285714285714302</v>
      </c>
      <c r="M166" s="40">
        <v>2</v>
      </c>
      <c r="N166" s="35"/>
      <c r="O166" s="35"/>
      <c r="P166" s="40">
        <v>3</v>
      </c>
      <c r="Q166" s="40">
        <v>1</v>
      </c>
      <c r="R166" s="40">
        <v>1</v>
      </c>
      <c r="S166" s="40">
        <v>1</v>
      </c>
      <c r="T166" s="40">
        <v>1</v>
      </c>
      <c r="U166" s="47"/>
      <c r="V166" s="47"/>
      <c r="W166" s="38" t="s">
        <v>27</v>
      </c>
      <c r="X166" s="47"/>
      <c r="Y166" s="47"/>
      <c r="Z166" s="38">
        <v>9</v>
      </c>
      <c r="AA166" s="38">
        <v>0</v>
      </c>
      <c r="AB166" s="38" t="s">
        <v>765</v>
      </c>
      <c r="AC166" s="38">
        <v>0</v>
      </c>
      <c r="AD166" s="37">
        <v>0</v>
      </c>
      <c r="AE166" s="37">
        <v>0</v>
      </c>
      <c r="AF166" s="37">
        <v>0</v>
      </c>
      <c r="AG166" s="37">
        <v>1</v>
      </c>
      <c r="AH166" s="38" t="s">
        <v>381</v>
      </c>
      <c r="AI166" s="37">
        <v>16</v>
      </c>
      <c r="AJ166" s="35"/>
      <c r="AK166" s="38" t="s">
        <v>483</v>
      </c>
      <c r="AL166" s="38">
        <v>1</v>
      </c>
      <c r="AM166" s="38" t="s">
        <v>27</v>
      </c>
      <c r="AN166" s="38" t="s">
        <v>680</v>
      </c>
      <c r="AO166" s="37">
        <v>28</v>
      </c>
      <c r="AP166" s="38" t="s">
        <v>677</v>
      </c>
      <c r="AQ166" s="38" t="s">
        <v>700</v>
      </c>
      <c r="AR166" s="38" t="s">
        <v>695</v>
      </c>
      <c r="AS166" s="38" t="s">
        <v>701</v>
      </c>
      <c r="AT166" s="38" t="s">
        <v>27</v>
      </c>
      <c r="AU166" s="38" t="s">
        <v>27</v>
      </c>
      <c r="AV166" s="38" t="s">
        <v>27</v>
      </c>
      <c r="AX166" s="50" t="s">
        <v>748</v>
      </c>
    </row>
    <row r="167" spans="1:50" ht="14.25" customHeight="1" x14ac:dyDescent="0.25">
      <c r="A167" s="37">
        <v>276</v>
      </c>
      <c r="B167" s="38" t="s">
        <v>78</v>
      </c>
      <c r="C167" s="38" t="s">
        <v>26</v>
      </c>
      <c r="D167" s="38" t="s">
        <v>47</v>
      </c>
      <c r="E167" s="38"/>
      <c r="F167" s="38" t="s">
        <v>30</v>
      </c>
      <c r="G167" s="37">
        <v>4</v>
      </c>
      <c r="H167" s="37">
        <v>8</v>
      </c>
      <c r="I167" s="38" t="s">
        <v>134</v>
      </c>
      <c r="J167" s="37">
        <v>828360120</v>
      </c>
      <c r="K167" s="37">
        <v>3.9285714285714302</v>
      </c>
      <c r="L167" s="37">
        <v>0.39285714285714302</v>
      </c>
      <c r="M167" s="39"/>
      <c r="N167" s="35"/>
      <c r="O167" s="35"/>
      <c r="P167" s="39"/>
      <c r="Q167" s="39"/>
      <c r="R167" s="35">
        <v>1</v>
      </c>
      <c r="S167" s="39"/>
      <c r="T167" s="35"/>
      <c r="U167" s="39"/>
      <c r="V167" s="39"/>
      <c r="W167" s="38" t="s">
        <v>27</v>
      </c>
      <c r="X167" s="39"/>
      <c r="Y167" s="39"/>
      <c r="Z167" s="38">
        <v>1</v>
      </c>
      <c r="AA167" s="38">
        <v>0</v>
      </c>
      <c r="AB167" s="38" t="s">
        <v>765</v>
      </c>
      <c r="AC167" s="38">
        <v>0</v>
      </c>
      <c r="AD167" s="37">
        <v>0</v>
      </c>
      <c r="AE167" s="37">
        <v>0</v>
      </c>
      <c r="AF167" s="37">
        <v>0</v>
      </c>
      <c r="AG167" s="37">
        <v>0</v>
      </c>
      <c r="AH167" s="38" t="s">
        <v>381</v>
      </c>
      <c r="AI167" s="37">
        <v>16</v>
      </c>
      <c r="AJ167" s="35"/>
      <c r="AK167" s="38" t="s">
        <v>100</v>
      </c>
      <c r="AL167" s="38">
        <v>1</v>
      </c>
      <c r="AM167" s="38" t="s">
        <v>27</v>
      </c>
      <c r="AN167" s="38" t="s">
        <v>673</v>
      </c>
      <c r="AO167" s="37">
        <v>26</v>
      </c>
      <c r="AP167" s="38" t="s">
        <v>674</v>
      </c>
      <c r="AQ167" s="38" t="s">
        <v>678</v>
      </c>
      <c r="AR167" s="38" t="s">
        <v>27</v>
      </c>
      <c r="AS167" s="38" t="s">
        <v>702</v>
      </c>
      <c r="AT167" s="38" t="s">
        <v>27</v>
      </c>
      <c r="AU167" s="38" t="s">
        <v>27</v>
      </c>
      <c r="AV167" s="38" t="s">
        <v>27</v>
      </c>
      <c r="AX167" s="50" t="s">
        <v>748</v>
      </c>
    </row>
    <row r="168" spans="1:50" ht="14.25" customHeight="1" x14ac:dyDescent="0.25">
      <c r="A168" s="37">
        <v>292</v>
      </c>
      <c r="B168" s="38" t="s">
        <v>78</v>
      </c>
      <c r="C168" s="38" t="s">
        <v>28</v>
      </c>
      <c r="D168" s="38" t="s">
        <v>47</v>
      </c>
      <c r="E168" s="38"/>
      <c r="F168" s="38" t="s">
        <v>30</v>
      </c>
      <c r="G168" s="37">
        <v>4</v>
      </c>
      <c r="H168" s="37">
        <v>8</v>
      </c>
      <c r="I168" s="38" t="s">
        <v>135</v>
      </c>
      <c r="J168" s="37">
        <v>7717685176</v>
      </c>
      <c r="K168" s="37">
        <v>2.6923076923076898</v>
      </c>
      <c r="L168" s="37">
        <v>0.269230769230769</v>
      </c>
      <c r="M168" s="40">
        <v>1</v>
      </c>
      <c r="N168" s="35"/>
      <c r="O168" s="40">
        <v>3</v>
      </c>
      <c r="P168" s="40">
        <v>1</v>
      </c>
      <c r="Q168" s="47"/>
      <c r="R168" s="40">
        <v>1</v>
      </c>
      <c r="S168" s="47"/>
      <c r="T168" s="40">
        <v>1</v>
      </c>
      <c r="U168" s="40">
        <v>1</v>
      </c>
      <c r="V168" s="40">
        <v>0.5</v>
      </c>
      <c r="W168" s="38" t="s">
        <v>27</v>
      </c>
      <c r="X168" s="40">
        <v>0.5</v>
      </c>
      <c r="Y168" s="40">
        <v>2</v>
      </c>
      <c r="Z168" s="38">
        <v>11</v>
      </c>
      <c r="AA168" s="38">
        <v>2</v>
      </c>
      <c r="AB168" s="38" t="s">
        <v>99</v>
      </c>
      <c r="AC168" s="41">
        <v>3</v>
      </c>
      <c r="AD168" s="37">
        <v>6</v>
      </c>
      <c r="AE168" s="37">
        <v>3</v>
      </c>
      <c r="AF168" s="37">
        <v>0</v>
      </c>
      <c r="AG168" s="37">
        <v>14</v>
      </c>
      <c r="AH168" s="38" t="s">
        <v>484</v>
      </c>
      <c r="AI168" s="37">
        <v>13</v>
      </c>
      <c r="AJ168" s="47"/>
      <c r="AK168" s="38" t="s">
        <v>485</v>
      </c>
      <c r="AL168" s="38">
        <v>1</v>
      </c>
      <c r="AM168" s="38" t="s">
        <v>27</v>
      </c>
      <c r="AN168" s="38" t="s">
        <v>680</v>
      </c>
      <c r="AO168" s="37">
        <v>24</v>
      </c>
      <c r="AP168" s="38" t="s">
        <v>677</v>
      </c>
      <c r="AQ168" s="38" t="s">
        <v>691</v>
      </c>
      <c r="AR168" s="38" t="s">
        <v>27</v>
      </c>
      <c r="AS168" s="38" t="s">
        <v>27</v>
      </c>
      <c r="AT168" s="38" t="s">
        <v>27</v>
      </c>
      <c r="AU168" s="38" t="s">
        <v>27</v>
      </c>
      <c r="AV168" s="38" t="s">
        <v>27</v>
      </c>
      <c r="AX168" s="50" t="s">
        <v>747</v>
      </c>
    </row>
    <row r="169" spans="1:50" ht="14.25" customHeight="1" x14ac:dyDescent="0.25">
      <c r="A169" s="37">
        <v>431</v>
      </c>
      <c r="B169" s="38" t="s">
        <v>78</v>
      </c>
      <c r="C169" s="38" t="s">
        <v>26</v>
      </c>
      <c r="D169" s="38" t="s">
        <v>47</v>
      </c>
      <c r="E169" s="38"/>
      <c r="F169" s="38" t="s">
        <v>30</v>
      </c>
      <c r="G169" s="37">
        <v>4</v>
      </c>
      <c r="H169" s="37">
        <v>8</v>
      </c>
      <c r="I169" s="38" t="s">
        <v>88</v>
      </c>
      <c r="J169" s="37">
        <v>217831744</v>
      </c>
      <c r="K169" s="37">
        <v>3.9285714285714302</v>
      </c>
      <c r="L169" s="37">
        <v>0.39285714285714302</v>
      </c>
      <c r="M169" s="35"/>
      <c r="N169" s="35"/>
      <c r="O169" s="35"/>
      <c r="P169" s="35"/>
      <c r="Q169" s="35"/>
      <c r="R169" s="35">
        <v>1</v>
      </c>
      <c r="S169" s="35"/>
      <c r="T169" s="35"/>
      <c r="U169" s="35"/>
      <c r="V169" s="35"/>
      <c r="W169" s="38" t="s">
        <v>27</v>
      </c>
      <c r="X169" s="35"/>
      <c r="Y169" s="35"/>
      <c r="Z169" s="38">
        <v>1</v>
      </c>
      <c r="AA169" s="38">
        <v>0</v>
      </c>
      <c r="AB169" s="38" t="s">
        <v>765</v>
      </c>
      <c r="AC169" s="38">
        <v>0</v>
      </c>
      <c r="AD169" s="37">
        <v>0</v>
      </c>
      <c r="AE169" s="37">
        <v>0</v>
      </c>
      <c r="AF169" s="37">
        <v>0</v>
      </c>
      <c r="AG169" s="37">
        <v>0</v>
      </c>
      <c r="AH169" s="38" t="s">
        <v>381</v>
      </c>
      <c r="AI169" s="37">
        <v>16</v>
      </c>
      <c r="AJ169" s="35"/>
      <c r="AK169" s="38" t="s">
        <v>492</v>
      </c>
      <c r="AL169" s="38">
        <v>1</v>
      </c>
      <c r="AM169" s="38" t="s">
        <v>27</v>
      </c>
      <c r="AN169" s="38" t="s">
        <v>673</v>
      </c>
      <c r="AO169" s="37">
        <v>24</v>
      </c>
      <c r="AP169" s="38" t="s">
        <v>677</v>
      </c>
      <c r="AQ169" s="38" t="s">
        <v>679</v>
      </c>
      <c r="AR169" s="38" t="s">
        <v>27</v>
      </c>
      <c r="AS169" s="38" t="s">
        <v>27</v>
      </c>
      <c r="AT169" s="38" t="s">
        <v>27</v>
      </c>
      <c r="AU169" s="38" t="s">
        <v>27</v>
      </c>
      <c r="AV169" s="38" t="s">
        <v>27</v>
      </c>
      <c r="AX169" s="50" t="s">
        <v>747</v>
      </c>
    </row>
    <row r="170" spans="1:50" ht="14.25" customHeight="1" x14ac:dyDescent="0.25">
      <c r="A170" s="37">
        <v>573</v>
      </c>
      <c r="B170" s="38" t="s">
        <v>78</v>
      </c>
      <c r="C170" s="38" t="s">
        <v>28</v>
      </c>
      <c r="D170" s="38" t="s">
        <v>47</v>
      </c>
      <c r="E170" s="38"/>
      <c r="F170" s="38" t="s">
        <v>30</v>
      </c>
      <c r="G170" s="37">
        <v>4</v>
      </c>
      <c r="H170" s="37">
        <v>8</v>
      </c>
      <c r="I170" s="38" t="s">
        <v>173</v>
      </c>
      <c r="J170" s="37">
        <v>79215167188</v>
      </c>
      <c r="K170" s="37">
        <v>2.6923076923076898</v>
      </c>
      <c r="L170" s="37">
        <v>0.269230769230769</v>
      </c>
      <c r="M170" s="47"/>
      <c r="N170" s="35"/>
      <c r="O170" s="47"/>
      <c r="P170" s="47"/>
      <c r="Q170" s="47"/>
      <c r="R170" s="35">
        <v>1</v>
      </c>
      <c r="S170" s="47"/>
      <c r="T170" s="47"/>
      <c r="U170" s="47"/>
      <c r="V170" s="47"/>
      <c r="W170" s="38" t="s">
        <v>27</v>
      </c>
      <c r="X170" s="47"/>
      <c r="Y170" s="47"/>
      <c r="Z170" s="38">
        <v>1</v>
      </c>
      <c r="AA170" s="38">
        <v>0</v>
      </c>
      <c r="AB170" s="38" t="s">
        <v>99</v>
      </c>
      <c r="AC170" s="38">
        <v>0</v>
      </c>
      <c r="AD170" s="37">
        <v>0</v>
      </c>
      <c r="AE170" s="37">
        <v>0</v>
      </c>
      <c r="AF170" s="37">
        <v>0</v>
      </c>
      <c r="AG170" s="37">
        <v>0</v>
      </c>
      <c r="AH170" s="38" t="s">
        <v>381</v>
      </c>
      <c r="AI170" s="37">
        <v>16</v>
      </c>
      <c r="AJ170" s="47"/>
      <c r="AK170" s="38" t="s">
        <v>499</v>
      </c>
      <c r="AL170" s="38">
        <v>1</v>
      </c>
      <c r="AM170" s="38" t="s">
        <v>27</v>
      </c>
      <c r="AN170" s="38" t="s">
        <v>673</v>
      </c>
      <c r="AO170" s="37">
        <v>18</v>
      </c>
      <c r="AP170" s="38" t="s">
        <v>677</v>
      </c>
      <c r="AQ170" s="38" t="s">
        <v>728</v>
      </c>
      <c r="AR170" s="38" t="s">
        <v>27</v>
      </c>
      <c r="AS170" s="38" t="s">
        <v>686</v>
      </c>
      <c r="AT170" s="38" t="s">
        <v>27</v>
      </c>
      <c r="AU170" s="38" t="s">
        <v>27</v>
      </c>
      <c r="AV170" s="38" t="s">
        <v>27</v>
      </c>
      <c r="AX170" s="50" t="s">
        <v>747</v>
      </c>
    </row>
    <row r="171" spans="1:50" ht="14.25" customHeight="1" x14ac:dyDescent="0.25">
      <c r="A171" s="37">
        <v>52</v>
      </c>
      <c r="B171" s="38" t="s">
        <v>78</v>
      </c>
      <c r="C171" s="38" t="s">
        <v>28</v>
      </c>
      <c r="D171" s="38" t="s">
        <v>48</v>
      </c>
      <c r="E171" s="38"/>
      <c r="F171" s="38" t="s">
        <v>500</v>
      </c>
      <c r="G171" s="37">
        <v>53</v>
      </c>
      <c r="H171" s="37">
        <v>7</v>
      </c>
      <c r="I171" s="38" t="s">
        <v>101</v>
      </c>
      <c r="J171" s="37">
        <v>17888851</v>
      </c>
      <c r="K171" s="37">
        <v>2</v>
      </c>
      <c r="L171" s="37">
        <v>0.4</v>
      </c>
      <c r="M171" s="40">
        <v>2</v>
      </c>
      <c r="N171" s="35"/>
      <c r="O171" s="35"/>
      <c r="P171" s="40">
        <v>3</v>
      </c>
      <c r="Q171" s="40">
        <v>1</v>
      </c>
      <c r="R171" s="35">
        <v>1</v>
      </c>
      <c r="S171" s="40">
        <v>1</v>
      </c>
      <c r="T171" s="47"/>
      <c r="U171" s="35"/>
      <c r="V171" s="40">
        <v>0.5</v>
      </c>
      <c r="W171" s="38" t="s">
        <v>27</v>
      </c>
      <c r="X171" s="40">
        <v>0.5</v>
      </c>
      <c r="Y171" s="40">
        <v>1</v>
      </c>
      <c r="Z171" s="38">
        <v>10</v>
      </c>
      <c r="AA171" s="38">
        <v>1</v>
      </c>
      <c r="AB171" s="38" t="s">
        <v>99</v>
      </c>
      <c r="AC171" s="41">
        <v>3</v>
      </c>
      <c r="AD171" s="37">
        <v>5</v>
      </c>
      <c r="AE171" s="37">
        <v>0</v>
      </c>
      <c r="AF171" s="37">
        <v>1</v>
      </c>
      <c r="AG171" s="37">
        <v>7</v>
      </c>
      <c r="AH171" s="38" t="s">
        <v>503</v>
      </c>
      <c r="AI171" s="37">
        <v>25</v>
      </c>
      <c r="AJ171" s="47"/>
      <c r="AK171" s="38" t="s">
        <v>599</v>
      </c>
      <c r="AL171" s="38">
        <v>1</v>
      </c>
      <c r="AM171" s="38" t="s">
        <v>27</v>
      </c>
      <c r="AN171" s="38" t="s">
        <v>680</v>
      </c>
      <c r="AO171" s="37">
        <v>30</v>
      </c>
      <c r="AP171" s="38" t="s">
        <v>674</v>
      </c>
      <c r="AQ171" s="38" t="s">
        <v>687</v>
      </c>
      <c r="AR171" s="38" t="s">
        <v>27</v>
      </c>
      <c r="AS171" s="38" t="s">
        <v>688</v>
      </c>
      <c r="AT171" s="38" t="s">
        <v>27</v>
      </c>
      <c r="AU171" s="38" t="s">
        <v>27</v>
      </c>
      <c r="AV171" s="38" t="s">
        <v>27</v>
      </c>
      <c r="AX171" s="50" t="s">
        <v>748</v>
      </c>
    </row>
    <row r="172" spans="1:50" ht="14.25" customHeight="1" x14ac:dyDescent="0.25">
      <c r="A172" s="37">
        <v>68</v>
      </c>
      <c r="B172" s="38" t="s">
        <v>78</v>
      </c>
      <c r="C172" s="38" t="s">
        <v>28</v>
      </c>
      <c r="D172" s="38" t="s">
        <v>48</v>
      </c>
      <c r="E172" s="38"/>
      <c r="F172" s="38" t="s">
        <v>500</v>
      </c>
      <c r="G172" s="37">
        <v>53</v>
      </c>
      <c r="H172" s="37">
        <v>7</v>
      </c>
      <c r="I172" s="38" t="s">
        <v>104</v>
      </c>
      <c r="J172" s="37">
        <v>134766397</v>
      </c>
      <c r="K172" s="37">
        <v>2</v>
      </c>
      <c r="L172" s="37">
        <v>0.4</v>
      </c>
      <c r="M172" s="39"/>
      <c r="N172" s="35"/>
      <c r="O172" s="39"/>
      <c r="P172" s="39"/>
      <c r="Q172" s="39"/>
      <c r="R172" s="35">
        <v>1</v>
      </c>
      <c r="S172" s="39"/>
      <c r="T172" s="39"/>
      <c r="U172" s="39"/>
      <c r="V172" s="39"/>
      <c r="W172" s="38" t="s">
        <v>27</v>
      </c>
      <c r="X172" s="39"/>
      <c r="Y172" s="39"/>
      <c r="Z172" s="38">
        <v>1</v>
      </c>
      <c r="AA172" s="38">
        <v>0</v>
      </c>
      <c r="AB172" s="38" t="s">
        <v>99</v>
      </c>
      <c r="AC172" s="41">
        <v>3</v>
      </c>
      <c r="AD172" s="37">
        <v>0</v>
      </c>
      <c r="AE172" s="37">
        <v>0</v>
      </c>
      <c r="AF172" s="37">
        <v>0</v>
      </c>
      <c r="AG172" s="37">
        <v>0</v>
      </c>
      <c r="AH172" s="38" t="s">
        <v>503</v>
      </c>
      <c r="AI172" s="37">
        <v>25</v>
      </c>
      <c r="AJ172" s="39"/>
      <c r="AK172" s="38" t="s">
        <v>600</v>
      </c>
      <c r="AL172" s="38">
        <v>1</v>
      </c>
      <c r="AM172" s="38" t="s">
        <v>27</v>
      </c>
      <c r="AN172" s="38" t="s">
        <v>673</v>
      </c>
      <c r="AO172" s="37">
        <v>20</v>
      </c>
      <c r="AP172" s="38" t="s">
        <v>674</v>
      </c>
      <c r="AQ172" s="38" t="s">
        <v>689</v>
      </c>
      <c r="AR172" s="38" t="s">
        <v>27</v>
      </c>
      <c r="AS172" s="38" t="s">
        <v>27</v>
      </c>
      <c r="AT172" s="38" t="s">
        <v>27</v>
      </c>
      <c r="AU172" s="38" t="s">
        <v>27</v>
      </c>
      <c r="AV172" s="38" t="s">
        <v>27</v>
      </c>
      <c r="AX172" s="50" t="s">
        <v>747</v>
      </c>
    </row>
    <row r="173" spans="1:50" ht="14.25" customHeight="1" x14ac:dyDescent="0.25">
      <c r="A173" s="37">
        <v>91</v>
      </c>
      <c r="B173" s="38" t="s">
        <v>78</v>
      </c>
      <c r="C173" s="38" t="s">
        <v>26</v>
      </c>
      <c r="D173" s="38" t="s">
        <v>48</v>
      </c>
      <c r="E173" s="38"/>
      <c r="F173" s="38" t="s">
        <v>500</v>
      </c>
      <c r="G173" s="37">
        <v>53</v>
      </c>
      <c r="H173" s="37">
        <v>7</v>
      </c>
      <c r="I173" s="38" t="s">
        <v>106</v>
      </c>
      <c r="J173" s="37">
        <v>90153375</v>
      </c>
      <c r="K173" s="37">
        <v>2.8</v>
      </c>
      <c r="L173" s="37">
        <v>0.56000000000000005</v>
      </c>
      <c r="M173" s="39"/>
      <c r="N173" s="35"/>
      <c r="O173" s="39"/>
      <c r="P173" s="39"/>
      <c r="Q173" s="39"/>
      <c r="R173" s="47">
        <v>1</v>
      </c>
      <c r="S173" s="39"/>
      <c r="T173" s="39"/>
      <c r="U173" s="39"/>
      <c r="V173" s="39"/>
      <c r="W173" s="38" t="s">
        <v>27</v>
      </c>
      <c r="X173" s="39"/>
      <c r="Y173" s="39"/>
      <c r="Z173" s="38">
        <v>1</v>
      </c>
      <c r="AA173" s="38">
        <v>0</v>
      </c>
      <c r="AB173" s="38" t="s">
        <v>765</v>
      </c>
      <c r="AC173" s="41">
        <v>3</v>
      </c>
      <c r="AD173" s="37">
        <v>0</v>
      </c>
      <c r="AE173" s="37">
        <v>0</v>
      </c>
      <c r="AF173" s="37">
        <v>0</v>
      </c>
      <c r="AG173" s="37">
        <v>0</v>
      </c>
      <c r="AH173" s="38" t="s">
        <v>503</v>
      </c>
      <c r="AI173" s="37">
        <v>25</v>
      </c>
      <c r="AJ173" s="39"/>
      <c r="AK173" s="38" t="s">
        <v>601</v>
      </c>
      <c r="AL173" s="38">
        <v>1</v>
      </c>
      <c r="AM173" s="38" t="s">
        <v>27</v>
      </c>
      <c r="AN173" s="38" t="s">
        <v>673</v>
      </c>
      <c r="AO173" s="37">
        <v>18</v>
      </c>
      <c r="AP173" s="38" t="s">
        <v>677</v>
      </c>
      <c r="AQ173" s="38" t="s">
        <v>690</v>
      </c>
      <c r="AR173" s="38" t="s">
        <v>27</v>
      </c>
      <c r="AS173" s="38" t="s">
        <v>27</v>
      </c>
      <c r="AT173" s="38" t="s">
        <v>27</v>
      </c>
      <c r="AU173" s="38" t="s">
        <v>27</v>
      </c>
      <c r="AV173" s="38" t="s">
        <v>27</v>
      </c>
      <c r="AX173" s="50" t="s">
        <v>747</v>
      </c>
    </row>
    <row r="174" spans="1:50" ht="14.25" customHeight="1" x14ac:dyDescent="0.25">
      <c r="A174" s="37">
        <v>120</v>
      </c>
      <c r="B174" s="38" t="s">
        <v>78</v>
      </c>
      <c r="C174" s="38" t="s">
        <v>28</v>
      </c>
      <c r="D174" s="38" t="s">
        <v>48</v>
      </c>
      <c r="E174" s="38"/>
      <c r="F174" s="38" t="s">
        <v>500</v>
      </c>
      <c r="G174" s="37">
        <v>53</v>
      </c>
      <c r="H174" s="37">
        <v>7</v>
      </c>
      <c r="I174" s="38" t="s">
        <v>114</v>
      </c>
      <c r="J174" s="37">
        <v>17888853</v>
      </c>
      <c r="K174" s="37">
        <v>2</v>
      </c>
      <c r="L174" s="37">
        <v>0.4</v>
      </c>
      <c r="M174" s="39"/>
      <c r="N174" s="35"/>
      <c r="O174" s="35"/>
      <c r="P174" s="39"/>
      <c r="Q174" s="39"/>
      <c r="R174" s="35">
        <v>1</v>
      </c>
      <c r="S174" s="39"/>
      <c r="T174" s="39"/>
      <c r="U174" s="39"/>
      <c r="V174" s="39"/>
      <c r="W174" s="38" t="s">
        <v>27</v>
      </c>
      <c r="X174" s="35"/>
      <c r="Y174" s="39"/>
      <c r="Z174" s="38">
        <v>1</v>
      </c>
      <c r="AA174" s="38">
        <v>0</v>
      </c>
      <c r="AB174" s="38" t="s">
        <v>99</v>
      </c>
      <c r="AC174" s="41">
        <v>3</v>
      </c>
      <c r="AD174" s="37">
        <v>0</v>
      </c>
      <c r="AE174" s="37">
        <v>0</v>
      </c>
      <c r="AF174" s="37">
        <v>0</v>
      </c>
      <c r="AG174" s="37">
        <v>0</v>
      </c>
      <c r="AH174" s="38" t="s">
        <v>503</v>
      </c>
      <c r="AI174" s="37">
        <v>25</v>
      </c>
      <c r="AJ174" s="35"/>
      <c r="AK174" s="38" t="s">
        <v>100</v>
      </c>
      <c r="AL174" s="38">
        <v>1</v>
      </c>
      <c r="AM174" s="38" t="s">
        <v>27</v>
      </c>
      <c r="AN174" s="38" t="s">
        <v>680</v>
      </c>
      <c r="AO174" s="37">
        <v>30</v>
      </c>
      <c r="AP174" s="38" t="s">
        <v>674</v>
      </c>
      <c r="AQ174" s="38" t="s">
        <v>687</v>
      </c>
      <c r="AR174" s="38" t="s">
        <v>27</v>
      </c>
      <c r="AS174" s="38" t="s">
        <v>688</v>
      </c>
      <c r="AT174" s="38" t="s">
        <v>27</v>
      </c>
      <c r="AU174" s="38" t="s">
        <v>27</v>
      </c>
      <c r="AV174" s="38" t="s">
        <v>27</v>
      </c>
      <c r="AX174" s="50" t="s">
        <v>748</v>
      </c>
    </row>
    <row r="175" spans="1:50" ht="14.25" customHeight="1" x14ac:dyDescent="0.25">
      <c r="A175" s="37">
        <v>165</v>
      </c>
      <c r="B175" s="38" t="s">
        <v>78</v>
      </c>
      <c r="C175" s="38" t="s">
        <v>26</v>
      </c>
      <c r="D175" s="38" t="s">
        <v>48</v>
      </c>
      <c r="E175" s="38"/>
      <c r="F175" s="38" t="s">
        <v>500</v>
      </c>
      <c r="G175" s="37">
        <v>53</v>
      </c>
      <c r="H175" s="37">
        <v>7</v>
      </c>
      <c r="I175" s="38" t="s">
        <v>121</v>
      </c>
      <c r="J175" s="37">
        <v>8870124178</v>
      </c>
      <c r="K175" s="37">
        <v>2.8</v>
      </c>
      <c r="L175" s="37">
        <v>0.56000000000000005</v>
      </c>
      <c r="M175" s="37">
        <v>1</v>
      </c>
      <c r="N175" s="35"/>
      <c r="O175" s="39"/>
      <c r="P175" s="37">
        <v>1</v>
      </c>
      <c r="Q175" s="39"/>
      <c r="R175" s="35">
        <v>1</v>
      </c>
      <c r="S175" s="39"/>
      <c r="T175" s="39"/>
      <c r="U175" s="39"/>
      <c r="V175" s="39"/>
      <c r="W175" s="38" t="s">
        <v>27</v>
      </c>
      <c r="X175" s="39"/>
      <c r="Y175" s="39"/>
      <c r="Z175" s="38">
        <v>3</v>
      </c>
      <c r="AA175" s="38">
        <v>0</v>
      </c>
      <c r="AB175" s="38" t="s">
        <v>765</v>
      </c>
      <c r="AC175" s="41">
        <v>3</v>
      </c>
      <c r="AD175" s="37">
        <v>0</v>
      </c>
      <c r="AE175" s="37">
        <v>0</v>
      </c>
      <c r="AF175" s="37">
        <v>0</v>
      </c>
      <c r="AG175" s="37">
        <v>1</v>
      </c>
      <c r="AH175" s="38" t="s">
        <v>503</v>
      </c>
      <c r="AI175" s="37">
        <v>25</v>
      </c>
      <c r="AJ175" s="39"/>
      <c r="AK175" s="38" t="s">
        <v>605</v>
      </c>
      <c r="AL175" s="38">
        <v>1</v>
      </c>
      <c r="AM175" s="38" t="s">
        <v>27</v>
      </c>
      <c r="AN175" s="38" t="s">
        <v>673</v>
      </c>
      <c r="AO175" s="37">
        <v>21</v>
      </c>
      <c r="AP175" s="38" t="s">
        <v>677</v>
      </c>
      <c r="AQ175" s="38" t="s">
        <v>693</v>
      </c>
      <c r="AR175" s="38" t="s">
        <v>27</v>
      </c>
      <c r="AS175" s="38" t="s">
        <v>27</v>
      </c>
      <c r="AT175" s="38" t="s">
        <v>27</v>
      </c>
      <c r="AU175" s="38" t="s">
        <v>27</v>
      </c>
      <c r="AV175" s="38" t="s">
        <v>27</v>
      </c>
      <c r="AX175" s="50" t="s">
        <v>747</v>
      </c>
    </row>
    <row r="176" spans="1:50" ht="14.25" customHeight="1" x14ac:dyDescent="0.25">
      <c r="A176" s="37">
        <v>197</v>
      </c>
      <c r="B176" s="38" t="s">
        <v>78</v>
      </c>
      <c r="C176" s="38" t="s">
        <v>26</v>
      </c>
      <c r="D176" s="38" t="s">
        <v>48</v>
      </c>
      <c r="E176" s="38"/>
      <c r="F176" s="38" t="s">
        <v>500</v>
      </c>
      <c r="G176" s="37">
        <v>53</v>
      </c>
      <c r="H176" s="37">
        <v>7</v>
      </c>
      <c r="I176" s="38" t="s">
        <v>124</v>
      </c>
      <c r="J176" s="37">
        <v>1391113645</v>
      </c>
      <c r="K176" s="37">
        <v>2.8</v>
      </c>
      <c r="L176" s="37">
        <v>0.56000000000000005</v>
      </c>
      <c r="M176" s="39"/>
      <c r="N176" s="35"/>
      <c r="O176" s="39"/>
      <c r="P176" s="39"/>
      <c r="Q176" s="39"/>
      <c r="R176" s="47">
        <v>1</v>
      </c>
      <c r="S176" s="39"/>
      <c r="T176" s="39"/>
      <c r="U176" s="39"/>
      <c r="V176" s="39"/>
      <c r="W176" s="38" t="s">
        <v>27</v>
      </c>
      <c r="X176" s="39"/>
      <c r="Y176" s="39"/>
      <c r="Z176" s="38">
        <v>1</v>
      </c>
      <c r="AA176" s="38">
        <v>0</v>
      </c>
      <c r="AB176" s="38" t="s">
        <v>765</v>
      </c>
      <c r="AC176" s="41">
        <v>3</v>
      </c>
      <c r="AD176" s="37">
        <v>0</v>
      </c>
      <c r="AE176" s="37">
        <v>0</v>
      </c>
      <c r="AF176" s="37">
        <v>0</v>
      </c>
      <c r="AG176" s="37">
        <v>0</v>
      </c>
      <c r="AH176" s="38" t="s">
        <v>503</v>
      </c>
      <c r="AI176" s="37">
        <v>25</v>
      </c>
      <c r="AJ176" s="39"/>
      <c r="AK176" s="38" t="s">
        <v>607</v>
      </c>
      <c r="AL176" s="38">
        <v>1</v>
      </c>
      <c r="AM176" s="38" t="s">
        <v>27</v>
      </c>
      <c r="AN176" s="38" t="s">
        <v>680</v>
      </c>
      <c r="AO176" s="37">
        <v>24</v>
      </c>
      <c r="AP176" s="38" t="s">
        <v>677</v>
      </c>
      <c r="AQ176" s="38" t="s">
        <v>691</v>
      </c>
      <c r="AR176" s="38" t="s">
        <v>695</v>
      </c>
      <c r="AS176" s="38" t="s">
        <v>27</v>
      </c>
      <c r="AT176" s="38" t="s">
        <v>692</v>
      </c>
      <c r="AU176" s="38" t="s">
        <v>695</v>
      </c>
      <c r="AV176" s="38" t="s">
        <v>27</v>
      </c>
      <c r="AX176" s="50" t="s">
        <v>746</v>
      </c>
    </row>
    <row r="177" spans="1:50" ht="14.25" customHeight="1" x14ac:dyDescent="0.25">
      <c r="A177" s="37">
        <v>229</v>
      </c>
      <c r="B177" s="38" t="s">
        <v>78</v>
      </c>
      <c r="C177" s="38" t="s">
        <v>26</v>
      </c>
      <c r="D177" s="38" t="s">
        <v>48</v>
      </c>
      <c r="E177" s="38"/>
      <c r="F177" s="38" t="s">
        <v>500</v>
      </c>
      <c r="G177" s="37">
        <v>53</v>
      </c>
      <c r="H177" s="37">
        <v>7</v>
      </c>
      <c r="I177" s="38" t="s">
        <v>128</v>
      </c>
      <c r="J177" s="37">
        <v>9591208203</v>
      </c>
      <c r="K177" s="37">
        <v>2.8</v>
      </c>
      <c r="L177" s="37">
        <v>0.56000000000000005</v>
      </c>
      <c r="M177" s="37">
        <v>3</v>
      </c>
      <c r="N177" s="35"/>
      <c r="O177" s="47"/>
      <c r="P177" s="37">
        <v>8</v>
      </c>
      <c r="Q177" s="37">
        <v>5</v>
      </c>
      <c r="R177" s="47">
        <v>1</v>
      </c>
      <c r="S177" s="37">
        <v>5</v>
      </c>
      <c r="T177" s="39"/>
      <c r="U177" s="37">
        <v>3</v>
      </c>
      <c r="V177" s="40">
        <v>2.5</v>
      </c>
      <c r="W177" s="38" t="s">
        <v>27</v>
      </c>
      <c r="X177" s="40">
        <v>1.5</v>
      </c>
      <c r="Y177" s="37">
        <v>7</v>
      </c>
      <c r="Z177" s="38">
        <v>36</v>
      </c>
      <c r="AA177" s="38">
        <v>7</v>
      </c>
      <c r="AB177" s="38" t="s">
        <v>765</v>
      </c>
      <c r="AC177" s="41">
        <v>3</v>
      </c>
      <c r="AD177" s="37">
        <v>5</v>
      </c>
      <c r="AE177" s="37">
        <v>6</v>
      </c>
      <c r="AF177" s="37">
        <v>0</v>
      </c>
      <c r="AG177" s="37">
        <v>12</v>
      </c>
      <c r="AH177" s="38" t="s">
        <v>503</v>
      </c>
      <c r="AI177" s="37">
        <v>25</v>
      </c>
      <c r="AJ177" s="35"/>
      <c r="AK177" s="38" t="s">
        <v>608</v>
      </c>
      <c r="AL177" s="38">
        <v>1</v>
      </c>
      <c r="AM177" s="38" t="s">
        <v>27</v>
      </c>
      <c r="AN177" s="38" t="s">
        <v>680</v>
      </c>
      <c r="AO177" s="37">
        <v>33</v>
      </c>
      <c r="AP177" s="38" t="s">
        <v>677</v>
      </c>
      <c r="AQ177" s="38" t="s">
        <v>698</v>
      </c>
      <c r="AR177" s="38" t="s">
        <v>27</v>
      </c>
      <c r="AS177" s="38" t="s">
        <v>699</v>
      </c>
      <c r="AT177" s="38" t="s">
        <v>27</v>
      </c>
      <c r="AU177" s="38" t="s">
        <v>27</v>
      </c>
      <c r="AV177" s="38" t="s">
        <v>27</v>
      </c>
      <c r="AX177" s="50" t="s">
        <v>748</v>
      </c>
    </row>
    <row r="178" spans="1:50" ht="14.25" customHeight="1" x14ac:dyDescent="0.25">
      <c r="A178" s="37">
        <v>280</v>
      </c>
      <c r="B178" s="38" t="s">
        <v>78</v>
      </c>
      <c r="C178" s="38" t="s">
        <v>26</v>
      </c>
      <c r="D178" s="38" t="s">
        <v>48</v>
      </c>
      <c r="E178" s="38"/>
      <c r="F178" s="38" t="s">
        <v>500</v>
      </c>
      <c r="G178" s="37">
        <v>53</v>
      </c>
      <c r="H178" s="37">
        <v>7</v>
      </c>
      <c r="I178" s="38" t="s">
        <v>134</v>
      </c>
      <c r="J178" s="37">
        <v>828360120</v>
      </c>
      <c r="K178" s="37">
        <v>2.8</v>
      </c>
      <c r="L178" s="37">
        <v>0.56000000000000005</v>
      </c>
      <c r="M178" s="47"/>
      <c r="N178" s="35"/>
      <c r="O178" s="47"/>
      <c r="P178" s="47"/>
      <c r="Q178" s="47"/>
      <c r="R178" s="35">
        <v>1</v>
      </c>
      <c r="S178" s="47"/>
      <c r="T178" s="47"/>
      <c r="U178" s="47"/>
      <c r="V178" s="47"/>
      <c r="W178" s="38" t="s">
        <v>27</v>
      </c>
      <c r="X178" s="47"/>
      <c r="Y178" s="47"/>
      <c r="Z178" s="38">
        <v>1</v>
      </c>
      <c r="AA178" s="38">
        <v>0</v>
      </c>
      <c r="AB178" s="38" t="s">
        <v>765</v>
      </c>
      <c r="AC178" s="41">
        <v>3</v>
      </c>
      <c r="AD178" s="37">
        <v>0</v>
      </c>
      <c r="AE178" s="37">
        <v>0</v>
      </c>
      <c r="AF178" s="37">
        <v>0</v>
      </c>
      <c r="AG178" s="37">
        <v>0</v>
      </c>
      <c r="AH178" s="38" t="s">
        <v>503</v>
      </c>
      <c r="AI178" s="37">
        <v>25</v>
      </c>
      <c r="AJ178" s="35"/>
      <c r="AK178" s="38" t="s">
        <v>100</v>
      </c>
      <c r="AL178" s="38">
        <v>1</v>
      </c>
      <c r="AM178" s="38" t="s">
        <v>27</v>
      </c>
      <c r="AN178" s="38" t="s">
        <v>673</v>
      </c>
      <c r="AO178" s="37">
        <v>26</v>
      </c>
      <c r="AP178" s="38" t="s">
        <v>674</v>
      </c>
      <c r="AQ178" s="38" t="s">
        <v>678</v>
      </c>
      <c r="AR178" s="38" t="s">
        <v>27</v>
      </c>
      <c r="AS178" s="38" t="s">
        <v>702</v>
      </c>
      <c r="AT178" s="38" t="s">
        <v>27</v>
      </c>
      <c r="AU178" s="38" t="s">
        <v>27</v>
      </c>
      <c r="AV178" s="38" t="s">
        <v>27</v>
      </c>
      <c r="AX178" s="50" t="s">
        <v>748</v>
      </c>
    </row>
    <row r="179" spans="1:50" ht="14.25" customHeight="1" x14ac:dyDescent="0.25">
      <c r="A179" s="37">
        <v>296</v>
      </c>
      <c r="B179" s="38" t="s">
        <v>78</v>
      </c>
      <c r="C179" s="38" t="s">
        <v>28</v>
      </c>
      <c r="D179" s="38" t="s">
        <v>48</v>
      </c>
      <c r="E179" s="38"/>
      <c r="F179" s="38" t="s">
        <v>500</v>
      </c>
      <c r="G179" s="37">
        <v>53</v>
      </c>
      <c r="H179" s="37">
        <v>7</v>
      </c>
      <c r="I179" s="38" t="s">
        <v>135</v>
      </c>
      <c r="J179" s="37">
        <v>7717685176</v>
      </c>
      <c r="K179" s="37">
        <v>2</v>
      </c>
      <c r="L179" s="37">
        <v>0.4</v>
      </c>
      <c r="M179" s="37">
        <v>1</v>
      </c>
      <c r="N179" s="35"/>
      <c r="O179" s="35"/>
      <c r="P179" s="37">
        <v>5</v>
      </c>
      <c r="Q179" s="37">
        <v>3</v>
      </c>
      <c r="R179" s="35">
        <v>1</v>
      </c>
      <c r="S179" s="37">
        <v>3</v>
      </c>
      <c r="T179" s="39"/>
      <c r="U179" s="39"/>
      <c r="V179" s="37">
        <v>0.5</v>
      </c>
      <c r="W179" s="38" t="s">
        <v>27</v>
      </c>
      <c r="X179" s="37">
        <v>0.5</v>
      </c>
      <c r="Y179" s="37">
        <v>1</v>
      </c>
      <c r="Z179" s="38">
        <v>15</v>
      </c>
      <c r="AA179" s="38">
        <v>1</v>
      </c>
      <c r="AB179" s="38" t="s">
        <v>99</v>
      </c>
      <c r="AC179" s="41">
        <v>3</v>
      </c>
      <c r="AD179" s="37">
        <v>6</v>
      </c>
      <c r="AE179" s="37">
        <v>2</v>
      </c>
      <c r="AF179" s="37">
        <v>2</v>
      </c>
      <c r="AG179" s="37">
        <v>14</v>
      </c>
      <c r="AH179" s="38" t="s">
        <v>611</v>
      </c>
      <c r="AI179" s="37">
        <v>22</v>
      </c>
      <c r="AJ179" s="39"/>
      <c r="AK179" s="38" t="s">
        <v>612</v>
      </c>
      <c r="AL179" s="38">
        <v>1</v>
      </c>
      <c r="AM179" s="38" t="s">
        <v>27</v>
      </c>
      <c r="AN179" s="38" t="s">
        <v>680</v>
      </c>
      <c r="AO179" s="37">
        <v>24</v>
      </c>
      <c r="AP179" s="38" t="s">
        <v>677</v>
      </c>
      <c r="AQ179" s="38" t="s">
        <v>691</v>
      </c>
      <c r="AR179" s="38" t="s">
        <v>27</v>
      </c>
      <c r="AS179" s="38" t="s">
        <v>27</v>
      </c>
      <c r="AT179" s="38" t="s">
        <v>27</v>
      </c>
      <c r="AU179" s="38" t="s">
        <v>27</v>
      </c>
      <c r="AV179" s="38" t="s">
        <v>27</v>
      </c>
      <c r="AX179" s="50" t="s">
        <v>747</v>
      </c>
    </row>
    <row r="180" spans="1:50" ht="14.25" customHeight="1" x14ac:dyDescent="0.25">
      <c r="A180" s="37">
        <v>333</v>
      </c>
      <c r="B180" s="38" t="s">
        <v>78</v>
      </c>
      <c r="C180" s="38" t="s">
        <v>26</v>
      </c>
      <c r="D180" s="38" t="s">
        <v>48</v>
      </c>
      <c r="E180" s="38"/>
      <c r="F180" s="38" t="s">
        <v>500</v>
      </c>
      <c r="G180" s="37">
        <v>53</v>
      </c>
      <c r="H180" s="37">
        <v>7</v>
      </c>
      <c r="I180" s="38" t="s">
        <v>142</v>
      </c>
      <c r="J180" s="37">
        <v>8282194225</v>
      </c>
      <c r="K180" s="37">
        <v>2.8</v>
      </c>
      <c r="L180" s="37">
        <v>0.56000000000000005</v>
      </c>
      <c r="M180" s="37">
        <v>1</v>
      </c>
      <c r="N180" s="35"/>
      <c r="O180" s="39"/>
      <c r="P180" s="37">
        <v>4</v>
      </c>
      <c r="Q180" s="37">
        <v>2</v>
      </c>
      <c r="R180" s="47">
        <v>1</v>
      </c>
      <c r="S180" s="37">
        <v>2</v>
      </c>
      <c r="T180" s="39"/>
      <c r="U180" s="37">
        <v>1</v>
      </c>
      <c r="V180" s="37">
        <v>3</v>
      </c>
      <c r="W180" s="38" t="s">
        <v>27</v>
      </c>
      <c r="X180" s="39"/>
      <c r="Y180" s="37">
        <v>4</v>
      </c>
      <c r="Z180" s="38">
        <v>18</v>
      </c>
      <c r="AA180" s="38">
        <v>4</v>
      </c>
      <c r="AB180" s="38" t="s">
        <v>765</v>
      </c>
      <c r="AC180" s="41">
        <v>3</v>
      </c>
      <c r="AD180" s="37">
        <v>6</v>
      </c>
      <c r="AE180" s="37">
        <v>1</v>
      </c>
      <c r="AF180" s="37">
        <v>0</v>
      </c>
      <c r="AG180" s="37">
        <v>8</v>
      </c>
      <c r="AH180" s="38" t="s">
        <v>503</v>
      </c>
      <c r="AI180" s="37">
        <v>25</v>
      </c>
      <c r="AJ180" s="39"/>
      <c r="AK180" s="38" t="s">
        <v>613</v>
      </c>
      <c r="AL180" s="38">
        <v>1</v>
      </c>
      <c r="AM180" s="38" t="s">
        <v>27</v>
      </c>
      <c r="AN180" s="38" t="s">
        <v>680</v>
      </c>
      <c r="AO180" s="37">
        <v>27</v>
      </c>
      <c r="AP180" s="38" t="s">
        <v>677</v>
      </c>
      <c r="AQ180" s="38" t="s">
        <v>691</v>
      </c>
      <c r="AR180" s="38" t="s">
        <v>695</v>
      </c>
      <c r="AS180" s="38" t="s">
        <v>27</v>
      </c>
      <c r="AT180" s="38" t="s">
        <v>692</v>
      </c>
      <c r="AU180" s="38" t="s">
        <v>27</v>
      </c>
      <c r="AV180" s="38" t="s">
        <v>27</v>
      </c>
      <c r="AX180" s="50" t="s">
        <v>746</v>
      </c>
    </row>
    <row r="181" spans="1:50" ht="14.25" customHeight="1" x14ac:dyDescent="0.25">
      <c r="A181" s="37">
        <v>451</v>
      </c>
      <c r="B181" s="38" t="s">
        <v>78</v>
      </c>
      <c r="C181" s="38" t="s">
        <v>26</v>
      </c>
      <c r="D181" s="38" t="s">
        <v>48</v>
      </c>
      <c r="E181" s="38"/>
      <c r="F181" s="38" t="s">
        <v>500</v>
      </c>
      <c r="G181" s="37">
        <v>53</v>
      </c>
      <c r="H181" s="37">
        <v>7</v>
      </c>
      <c r="I181" s="38" t="s">
        <v>150</v>
      </c>
      <c r="J181" s="37">
        <v>82135906</v>
      </c>
      <c r="K181" s="37">
        <v>2.8</v>
      </c>
      <c r="L181" s="37">
        <v>0.56000000000000005</v>
      </c>
      <c r="M181" s="37">
        <v>1</v>
      </c>
      <c r="N181" s="35"/>
      <c r="O181" s="39"/>
      <c r="P181" s="37">
        <v>3</v>
      </c>
      <c r="Q181" s="37">
        <v>2</v>
      </c>
      <c r="R181" s="35">
        <v>1</v>
      </c>
      <c r="S181" s="37">
        <v>2</v>
      </c>
      <c r="T181" s="39"/>
      <c r="U181" s="37">
        <v>1</v>
      </c>
      <c r="V181" s="37">
        <v>0.5</v>
      </c>
      <c r="W181" s="38" t="s">
        <v>27</v>
      </c>
      <c r="X181" s="37">
        <v>0.5</v>
      </c>
      <c r="Y181" s="37">
        <v>2</v>
      </c>
      <c r="Z181" s="38">
        <v>13</v>
      </c>
      <c r="AA181" s="38">
        <v>2</v>
      </c>
      <c r="AB181" s="38" t="s">
        <v>765</v>
      </c>
      <c r="AC181" s="38">
        <v>0</v>
      </c>
      <c r="AD181" s="37">
        <v>1</v>
      </c>
      <c r="AE181" s="37">
        <v>3</v>
      </c>
      <c r="AF181" s="37">
        <v>1</v>
      </c>
      <c r="AG181" s="37">
        <v>6</v>
      </c>
      <c r="AH181" s="38" t="s">
        <v>503</v>
      </c>
      <c r="AI181" s="37">
        <v>25</v>
      </c>
      <c r="AJ181" s="39"/>
      <c r="AK181" s="38" t="s">
        <v>620</v>
      </c>
      <c r="AL181" s="38">
        <v>1</v>
      </c>
      <c r="AM181" s="38" t="s">
        <v>27</v>
      </c>
      <c r="AN181" s="38" t="s">
        <v>680</v>
      </c>
      <c r="AO181" s="37">
        <v>34</v>
      </c>
      <c r="AP181" s="38" t="s">
        <v>677</v>
      </c>
      <c r="AQ181" s="38" t="s">
        <v>712</v>
      </c>
      <c r="AR181" s="38" t="s">
        <v>27</v>
      </c>
      <c r="AS181" s="38" t="s">
        <v>713</v>
      </c>
      <c r="AT181" s="38" t="s">
        <v>27</v>
      </c>
      <c r="AU181" s="38" t="s">
        <v>27</v>
      </c>
      <c r="AV181" s="38" t="s">
        <v>27</v>
      </c>
      <c r="AX181" s="50" t="s">
        <v>748</v>
      </c>
    </row>
    <row r="182" spans="1:50" ht="14.25" customHeight="1" x14ac:dyDescent="0.25">
      <c r="AH182" s="5"/>
      <c r="AI182" s="9"/>
      <c r="AJ182" s="10"/>
      <c r="AK182" s="11"/>
      <c r="AL182" s="12"/>
      <c r="AM182" s="10"/>
      <c r="AN182" s="32"/>
      <c r="AO182" s="11"/>
      <c r="AP182" s="10"/>
      <c r="AQ182" s="12"/>
      <c r="AR182" s="10"/>
      <c r="AS182" s="8"/>
    </row>
    <row r="183" spans="1:50" ht="14.25" customHeight="1" x14ac:dyDescent="0.25">
      <c r="AH183" s="5"/>
      <c r="AI183" s="9"/>
      <c r="AJ183" s="10"/>
      <c r="AK183" s="11"/>
      <c r="AL183" s="12"/>
      <c r="AM183" s="10"/>
      <c r="AN183" s="32"/>
      <c r="AO183" s="11"/>
      <c r="AP183" s="10"/>
      <c r="AQ183" s="12"/>
      <c r="AR183" s="10"/>
      <c r="AS183" s="8"/>
    </row>
    <row r="184" spans="1:50" ht="14.25" customHeight="1" x14ac:dyDescent="0.25">
      <c r="AH184" s="5"/>
      <c r="AI184" s="9"/>
      <c r="AJ184" s="10"/>
      <c r="AK184" s="11"/>
      <c r="AL184" s="12"/>
      <c r="AM184" s="10"/>
      <c r="AN184" s="32"/>
      <c r="AO184" s="11"/>
      <c r="AP184" s="10"/>
      <c r="AQ184" s="12"/>
      <c r="AR184" s="10"/>
      <c r="AS184" s="8"/>
    </row>
    <row r="185" spans="1:50" ht="14.25" customHeight="1" x14ac:dyDescent="0.25">
      <c r="AH185" s="5"/>
      <c r="AI185" s="9"/>
      <c r="AJ185" s="10"/>
      <c r="AK185" s="11"/>
      <c r="AL185" s="12"/>
      <c r="AM185" s="10"/>
      <c r="AN185" s="32"/>
      <c r="AO185" s="11"/>
      <c r="AP185" s="10"/>
      <c r="AQ185" s="12"/>
      <c r="AR185" s="10"/>
      <c r="AS185" s="8"/>
    </row>
    <row r="186" spans="1:50" ht="14.25" customHeight="1" x14ac:dyDescent="0.25">
      <c r="AH186" s="5"/>
      <c r="AI186" s="9"/>
      <c r="AJ186" s="10"/>
      <c r="AK186" s="11"/>
      <c r="AL186" s="12"/>
      <c r="AM186" s="10"/>
      <c r="AN186" s="32"/>
      <c r="AO186" s="11"/>
      <c r="AP186" s="10"/>
      <c r="AQ186" s="12"/>
      <c r="AR186" s="10"/>
      <c r="AS186" s="8"/>
    </row>
    <row r="187" spans="1:50" ht="14.25" customHeight="1" x14ac:dyDescent="0.25">
      <c r="AH187" s="5"/>
      <c r="AI187" s="9"/>
      <c r="AJ187" s="10"/>
      <c r="AK187" s="11"/>
      <c r="AL187" s="12"/>
      <c r="AM187" s="10"/>
      <c r="AN187" s="32"/>
      <c r="AO187" s="11"/>
      <c r="AP187" s="10"/>
      <c r="AQ187" s="12"/>
      <c r="AR187" s="10"/>
      <c r="AS187" s="8"/>
    </row>
    <row r="188" spans="1:50" ht="14.25" customHeight="1" x14ac:dyDescent="0.25">
      <c r="AH188" s="5"/>
      <c r="AI188" s="9"/>
      <c r="AJ188" s="10"/>
      <c r="AK188" s="11"/>
      <c r="AL188" s="12"/>
      <c r="AM188" s="10"/>
      <c r="AN188" s="32"/>
      <c r="AO188" s="11"/>
      <c r="AP188" s="10"/>
      <c r="AQ188" s="12"/>
      <c r="AR188" s="10"/>
      <c r="AS188" s="8"/>
    </row>
    <row r="189" spans="1:50" ht="14.25" customHeight="1" x14ac:dyDescent="0.25">
      <c r="AH189" s="5"/>
      <c r="AI189" s="9"/>
      <c r="AJ189" s="10"/>
      <c r="AK189" s="11"/>
      <c r="AL189" s="12"/>
      <c r="AM189" s="10"/>
      <c r="AN189" s="32"/>
      <c r="AO189" s="11"/>
      <c r="AP189" s="10"/>
      <c r="AQ189" s="12"/>
      <c r="AR189" s="10"/>
      <c r="AS189" s="8"/>
    </row>
    <row r="190" spans="1:50" ht="14.25" customHeight="1" x14ac:dyDescent="0.25">
      <c r="AH190" s="5"/>
      <c r="AI190" s="9"/>
      <c r="AJ190" s="10"/>
      <c r="AK190" s="11"/>
      <c r="AL190" s="12"/>
      <c r="AM190" s="10"/>
      <c r="AN190" s="32"/>
      <c r="AO190" s="11"/>
      <c r="AP190" s="10"/>
      <c r="AQ190" s="12"/>
      <c r="AR190" s="10"/>
      <c r="AS190" s="8"/>
    </row>
    <row r="191" spans="1:50" ht="14.25" customHeight="1" x14ac:dyDescent="0.25">
      <c r="AH191" s="5"/>
      <c r="AI191" s="9"/>
      <c r="AJ191" s="10"/>
      <c r="AK191" s="11"/>
      <c r="AL191" s="12"/>
      <c r="AM191" s="10"/>
      <c r="AN191" s="32"/>
      <c r="AO191" s="11"/>
      <c r="AP191" s="10"/>
      <c r="AQ191" s="12"/>
      <c r="AR191" s="10"/>
      <c r="AS191" s="8"/>
    </row>
    <row r="192" spans="1:50" ht="14.25" customHeight="1" x14ac:dyDescent="0.25">
      <c r="AH192" s="5"/>
      <c r="AI192" s="9"/>
      <c r="AJ192" s="10"/>
      <c r="AK192" s="11"/>
      <c r="AL192" s="12"/>
      <c r="AM192" s="10"/>
      <c r="AN192" s="32"/>
      <c r="AO192" s="11"/>
      <c r="AP192" s="10"/>
      <c r="AQ192" s="12"/>
      <c r="AR192" s="10"/>
      <c r="AS192" s="8"/>
    </row>
    <row r="193" spans="34:45" ht="14.25" customHeight="1" x14ac:dyDescent="0.25">
      <c r="AH193" s="5"/>
      <c r="AI193" s="9"/>
      <c r="AJ193" s="10"/>
      <c r="AK193" s="11"/>
      <c r="AL193" s="12"/>
      <c r="AM193" s="10"/>
      <c r="AN193" s="32"/>
      <c r="AO193" s="11"/>
      <c r="AP193" s="10"/>
      <c r="AQ193" s="12"/>
      <c r="AR193" s="10"/>
      <c r="AS193" s="8"/>
    </row>
    <row r="194" spans="34:45" ht="14.25" customHeight="1" x14ac:dyDescent="0.25">
      <c r="AH194" s="5"/>
      <c r="AI194" s="9"/>
      <c r="AJ194" s="10"/>
      <c r="AK194" s="11"/>
      <c r="AL194" s="12"/>
      <c r="AM194" s="10"/>
      <c r="AN194" s="32"/>
      <c r="AO194" s="11"/>
      <c r="AP194" s="10"/>
      <c r="AQ194" s="12"/>
      <c r="AR194" s="10"/>
      <c r="AS194" s="8"/>
    </row>
    <row r="195" spans="34:45" ht="14.25" customHeight="1" x14ac:dyDescent="0.25">
      <c r="AH195" s="5"/>
      <c r="AI195" s="9"/>
      <c r="AJ195" s="10"/>
      <c r="AK195" s="11"/>
      <c r="AL195" s="12"/>
      <c r="AM195" s="10"/>
      <c r="AN195" s="32"/>
      <c r="AO195" s="11"/>
      <c r="AP195" s="10"/>
      <c r="AQ195" s="12"/>
      <c r="AR195" s="10"/>
      <c r="AS195" s="8"/>
    </row>
    <row r="196" spans="34:45" ht="14.25" customHeight="1" x14ac:dyDescent="0.25">
      <c r="AH196" s="5"/>
      <c r="AI196" s="9"/>
      <c r="AJ196" s="10"/>
      <c r="AK196" s="11"/>
      <c r="AL196" s="12"/>
      <c r="AM196" s="10"/>
      <c r="AN196" s="32"/>
      <c r="AO196" s="11"/>
      <c r="AP196" s="10"/>
      <c r="AQ196" s="12"/>
      <c r="AR196" s="10"/>
      <c r="AS196" s="8"/>
    </row>
    <row r="197" spans="34:45" ht="14.25" customHeight="1" x14ac:dyDescent="0.25">
      <c r="AH197" s="5"/>
      <c r="AI197" s="9"/>
      <c r="AJ197" s="10"/>
      <c r="AK197" s="11"/>
      <c r="AL197" s="12"/>
      <c r="AM197" s="10"/>
      <c r="AN197" s="32"/>
      <c r="AO197" s="11"/>
      <c r="AP197" s="10"/>
      <c r="AQ197" s="12"/>
      <c r="AR197" s="10"/>
      <c r="AS197" s="8"/>
    </row>
    <row r="198" spans="34:45" ht="14.25" customHeight="1" x14ac:dyDescent="0.25">
      <c r="AH198" s="5"/>
      <c r="AI198" s="9"/>
      <c r="AJ198" s="10"/>
      <c r="AK198" s="11"/>
      <c r="AL198" s="12"/>
      <c r="AM198" s="10"/>
      <c r="AN198" s="32"/>
      <c r="AO198" s="11"/>
      <c r="AP198" s="10"/>
      <c r="AQ198" s="12"/>
      <c r="AR198" s="10"/>
      <c r="AS198" s="8"/>
    </row>
    <row r="199" spans="34:45" ht="14.25" customHeight="1" x14ac:dyDescent="0.25">
      <c r="AH199" s="5"/>
      <c r="AI199" s="9"/>
      <c r="AJ199" s="10"/>
      <c r="AK199" s="11"/>
      <c r="AL199" s="12"/>
      <c r="AM199" s="10"/>
      <c r="AN199" s="32"/>
      <c r="AO199" s="11"/>
      <c r="AP199" s="10"/>
      <c r="AQ199" s="12"/>
      <c r="AR199" s="10"/>
      <c r="AS199" s="8"/>
    </row>
    <row r="200" spans="34:45" ht="14.25" customHeight="1" x14ac:dyDescent="0.25">
      <c r="AH200" s="5"/>
      <c r="AI200" s="9"/>
      <c r="AJ200" s="10"/>
      <c r="AK200" s="11"/>
      <c r="AL200" s="12"/>
      <c r="AM200" s="10"/>
      <c r="AN200" s="32"/>
      <c r="AO200" s="11"/>
      <c r="AP200" s="10"/>
      <c r="AQ200" s="12"/>
      <c r="AR200" s="10"/>
      <c r="AS200" s="8"/>
    </row>
    <row r="201" spans="34:45" ht="14.25" customHeight="1" x14ac:dyDescent="0.25">
      <c r="AH201" s="5"/>
      <c r="AI201" s="9"/>
      <c r="AJ201" s="10"/>
      <c r="AK201" s="11"/>
      <c r="AL201" s="12"/>
      <c r="AM201" s="10"/>
      <c r="AN201" s="32"/>
      <c r="AO201" s="11"/>
      <c r="AP201" s="10"/>
      <c r="AQ201" s="12"/>
      <c r="AR201" s="10"/>
      <c r="AS201" s="8"/>
    </row>
    <row r="202" spans="34:45" ht="14.25" customHeight="1" x14ac:dyDescent="0.25">
      <c r="AH202" s="5"/>
      <c r="AI202" s="9"/>
      <c r="AJ202" s="10"/>
      <c r="AK202" s="11"/>
      <c r="AL202" s="12"/>
      <c r="AM202" s="10"/>
      <c r="AN202" s="32"/>
      <c r="AO202" s="11"/>
      <c r="AP202" s="10"/>
      <c r="AQ202" s="12"/>
      <c r="AR202" s="10"/>
      <c r="AS202" s="8"/>
    </row>
    <row r="203" spans="34:45" ht="14.25" customHeight="1" x14ac:dyDescent="0.25">
      <c r="AH203" s="5"/>
      <c r="AI203" s="9"/>
      <c r="AJ203" s="10"/>
      <c r="AK203" s="11"/>
      <c r="AL203" s="12"/>
      <c r="AM203" s="10"/>
      <c r="AN203" s="32"/>
      <c r="AO203" s="11"/>
      <c r="AP203" s="10"/>
      <c r="AQ203" s="12"/>
      <c r="AR203" s="10"/>
      <c r="AS203" s="8"/>
    </row>
    <row r="204" spans="34:45" ht="14.25" customHeight="1" x14ac:dyDescent="0.25">
      <c r="AH204" s="5"/>
      <c r="AI204" s="9"/>
      <c r="AJ204" s="10"/>
      <c r="AK204" s="11"/>
      <c r="AL204" s="12"/>
      <c r="AM204" s="10"/>
      <c r="AN204" s="32"/>
      <c r="AO204" s="11"/>
      <c r="AP204" s="10"/>
      <c r="AQ204" s="12"/>
      <c r="AR204" s="10"/>
      <c r="AS204" s="8"/>
    </row>
    <row r="205" spans="34:45" ht="14.25" customHeight="1" x14ac:dyDescent="0.25">
      <c r="AH205" s="5"/>
      <c r="AI205" s="9"/>
      <c r="AJ205" s="10"/>
      <c r="AK205" s="11"/>
      <c r="AL205" s="12"/>
      <c r="AM205" s="10"/>
      <c r="AN205" s="32"/>
      <c r="AO205" s="11"/>
      <c r="AP205" s="10"/>
      <c r="AQ205" s="12"/>
      <c r="AR205" s="10"/>
      <c r="AS205" s="8"/>
    </row>
    <row r="206" spans="34:45" ht="14.25" customHeight="1" x14ac:dyDescent="0.25">
      <c r="AH206" s="5"/>
      <c r="AI206" s="9"/>
      <c r="AJ206" s="10"/>
      <c r="AK206" s="11"/>
      <c r="AL206" s="12"/>
      <c r="AM206" s="10"/>
      <c r="AN206" s="32"/>
      <c r="AO206" s="11"/>
      <c r="AP206" s="10"/>
      <c r="AQ206" s="12"/>
      <c r="AR206" s="10"/>
      <c r="AS206" s="8"/>
    </row>
    <row r="207" spans="34:45" ht="14.25" customHeight="1" x14ac:dyDescent="0.25">
      <c r="AH207" s="5"/>
      <c r="AI207" s="9"/>
      <c r="AJ207" s="10"/>
      <c r="AK207" s="11"/>
      <c r="AL207" s="12"/>
      <c r="AM207" s="10"/>
      <c r="AN207" s="32"/>
      <c r="AO207" s="11"/>
      <c r="AP207" s="10"/>
      <c r="AQ207" s="12"/>
      <c r="AR207" s="10"/>
      <c r="AS207" s="8"/>
    </row>
    <row r="208" spans="34:45" ht="14.25" customHeight="1" x14ac:dyDescent="0.25">
      <c r="AH208" s="5"/>
      <c r="AI208" s="9"/>
      <c r="AJ208" s="10"/>
      <c r="AK208" s="11"/>
      <c r="AL208" s="12"/>
      <c r="AM208" s="10"/>
      <c r="AN208" s="32"/>
      <c r="AO208" s="11"/>
      <c r="AP208" s="10"/>
      <c r="AQ208" s="12"/>
      <c r="AR208" s="10"/>
      <c r="AS208" s="8"/>
    </row>
    <row r="209" spans="34:45" ht="14.25" customHeight="1" x14ac:dyDescent="0.25">
      <c r="AH209" s="5"/>
      <c r="AI209" s="9"/>
      <c r="AJ209" s="10"/>
      <c r="AK209" s="11"/>
      <c r="AL209" s="12"/>
      <c r="AM209" s="10"/>
      <c r="AN209" s="32"/>
      <c r="AO209" s="11"/>
      <c r="AP209" s="10"/>
      <c r="AQ209" s="12"/>
      <c r="AR209" s="10"/>
      <c r="AS209" s="8"/>
    </row>
    <row r="210" spans="34:45" ht="14.25" customHeight="1" x14ac:dyDescent="0.25">
      <c r="AH210" s="5"/>
      <c r="AI210" s="9"/>
      <c r="AJ210" s="10"/>
      <c r="AK210" s="11"/>
      <c r="AL210" s="12"/>
      <c r="AM210" s="10"/>
      <c r="AN210" s="32"/>
      <c r="AO210" s="11"/>
      <c r="AP210" s="10"/>
      <c r="AQ210" s="12"/>
      <c r="AR210" s="10"/>
      <c r="AS210" s="8"/>
    </row>
    <row r="211" spans="34:45" ht="14.25" customHeight="1" x14ac:dyDescent="0.25">
      <c r="AH211" s="5"/>
      <c r="AI211" s="9"/>
      <c r="AJ211" s="10"/>
      <c r="AK211" s="11"/>
      <c r="AL211" s="12"/>
      <c r="AM211" s="10"/>
      <c r="AN211" s="32"/>
      <c r="AO211" s="11"/>
      <c r="AP211" s="10"/>
      <c r="AQ211" s="12"/>
      <c r="AR211" s="10"/>
      <c r="AS211" s="8"/>
    </row>
    <row r="212" spans="34:45" ht="14.25" customHeight="1" x14ac:dyDescent="0.25">
      <c r="AH212" s="5"/>
      <c r="AI212" s="9"/>
      <c r="AJ212" s="10"/>
      <c r="AK212" s="11"/>
      <c r="AL212" s="12"/>
      <c r="AM212" s="10"/>
      <c r="AN212" s="32"/>
      <c r="AO212" s="11"/>
      <c r="AP212" s="10"/>
      <c r="AQ212" s="12"/>
      <c r="AR212" s="10"/>
      <c r="AS212" s="8"/>
    </row>
    <row r="213" spans="34:45" ht="14.25" customHeight="1" x14ac:dyDescent="0.25">
      <c r="AH213" s="5"/>
      <c r="AI213" s="9"/>
      <c r="AJ213" s="10"/>
      <c r="AK213" s="11"/>
      <c r="AL213" s="12"/>
      <c r="AM213" s="10"/>
      <c r="AN213" s="32"/>
      <c r="AO213" s="11"/>
      <c r="AP213" s="10"/>
      <c r="AQ213" s="12"/>
      <c r="AR213" s="10"/>
      <c r="AS213" s="8"/>
    </row>
    <row r="214" spans="34:45" ht="14.25" customHeight="1" x14ac:dyDescent="0.25">
      <c r="AH214" s="5"/>
      <c r="AI214" s="9"/>
      <c r="AJ214" s="10"/>
      <c r="AK214" s="11"/>
      <c r="AL214" s="12"/>
      <c r="AM214" s="10"/>
      <c r="AN214" s="32"/>
      <c r="AO214" s="11"/>
      <c r="AP214" s="10"/>
      <c r="AQ214" s="12"/>
      <c r="AR214" s="10"/>
      <c r="AS214" s="8"/>
    </row>
    <row r="215" spans="34:45" ht="14.25" customHeight="1" x14ac:dyDescent="0.25">
      <c r="AH215" s="5"/>
      <c r="AI215" s="9"/>
      <c r="AJ215" s="10"/>
      <c r="AK215" s="11"/>
      <c r="AL215" s="12"/>
      <c r="AM215" s="10"/>
      <c r="AN215" s="32"/>
      <c r="AO215" s="11"/>
      <c r="AP215" s="10"/>
      <c r="AQ215" s="12"/>
      <c r="AR215" s="10"/>
      <c r="AS215" s="8"/>
    </row>
    <row r="216" spans="34:45" ht="14.25" customHeight="1" x14ac:dyDescent="0.25">
      <c r="AH216" s="5"/>
      <c r="AI216" s="9"/>
      <c r="AJ216" s="10"/>
      <c r="AK216" s="11"/>
      <c r="AL216" s="12"/>
      <c r="AM216" s="10"/>
      <c r="AN216" s="32"/>
      <c r="AO216" s="11"/>
      <c r="AP216" s="10"/>
      <c r="AQ216" s="12"/>
      <c r="AR216" s="10"/>
      <c r="AS216" s="8"/>
    </row>
    <row r="217" spans="34:45" ht="14.25" customHeight="1" x14ac:dyDescent="0.25">
      <c r="AH217" s="5"/>
      <c r="AI217" s="9"/>
      <c r="AJ217" s="10"/>
      <c r="AK217" s="11"/>
      <c r="AL217" s="12"/>
      <c r="AM217" s="10"/>
      <c r="AN217" s="32"/>
      <c r="AO217" s="11"/>
      <c r="AP217" s="10"/>
      <c r="AQ217" s="12"/>
      <c r="AR217" s="10"/>
      <c r="AS217" s="8"/>
    </row>
    <row r="218" spans="34:45" ht="14.25" customHeight="1" x14ac:dyDescent="0.25">
      <c r="AH218" s="5"/>
      <c r="AI218" s="9"/>
      <c r="AJ218" s="10"/>
      <c r="AK218" s="11"/>
      <c r="AL218" s="12"/>
      <c r="AM218" s="10"/>
      <c r="AN218" s="32"/>
      <c r="AO218" s="11"/>
      <c r="AP218" s="10"/>
      <c r="AQ218" s="12"/>
      <c r="AR218" s="10"/>
      <c r="AS218" s="8"/>
    </row>
    <row r="219" spans="34:45" ht="14.25" customHeight="1" x14ac:dyDescent="0.25">
      <c r="AH219" s="5"/>
      <c r="AI219" s="9"/>
      <c r="AJ219" s="10"/>
      <c r="AK219" s="11"/>
      <c r="AL219" s="12"/>
      <c r="AM219" s="10"/>
      <c r="AN219" s="32"/>
      <c r="AO219" s="11"/>
      <c r="AP219" s="10"/>
      <c r="AQ219" s="12"/>
      <c r="AR219" s="10"/>
      <c r="AS219" s="8"/>
    </row>
    <row r="220" spans="34:45" ht="14.25" customHeight="1" x14ac:dyDescent="0.25">
      <c r="AH220" s="5"/>
      <c r="AI220" s="9"/>
      <c r="AJ220" s="10"/>
      <c r="AK220" s="11"/>
      <c r="AL220" s="12"/>
      <c r="AM220" s="10"/>
      <c r="AN220" s="32"/>
      <c r="AO220" s="11"/>
      <c r="AP220" s="10"/>
      <c r="AQ220" s="12"/>
      <c r="AR220" s="10"/>
      <c r="AS220" s="8"/>
    </row>
    <row r="221" spans="34:45" ht="14.25" customHeight="1" x14ac:dyDescent="0.25">
      <c r="AH221" s="5"/>
      <c r="AI221" s="9"/>
      <c r="AJ221" s="10"/>
      <c r="AK221" s="11"/>
      <c r="AL221" s="12"/>
      <c r="AM221" s="10"/>
      <c r="AN221" s="32"/>
      <c r="AO221" s="11"/>
      <c r="AP221" s="10"/>
      <c r="AQ221" s="12"/>
      <c r="AR221" s="10"/>
      <c r="AS221" s="8"/>
    </row>
    <row r="222" spans="34:45" ht="14.25" customHeight="1" x14ac:dyDescent="0.25">
      <c r="AH222" s="5"/>
      <c r="AI222" s="9"/>
      <c r="AJ222" s="10"/>
      <c r="AK222" s="11"/>
      <c r="AL222" s="12"/>
      <c r="AM222" s="10"/>
      <c r="AN222" s="32"/>
      <c r="AO222" s="11"/>
      <c r="AP222" s="10"/>
      <c r="AQ222" s="12"/>
      <c r="AR222" s="10"/>
      <c r="AS222" s="8"/>
    </row>
    <row r="223" spans="34:45" ht="14.25" customHeight="1" x14ac:dyDescent="0.25">
      <c r="AH223" s="5"/>
      <c r="AI223" s="9"/>
      <c r="AJ223" s="10"/>
      <c r="AK223" s="11"/>
      <c r="AL223" s="12"/>
      <c r="AM223" s="10"/>
      <c r="AN223" s="32"/>
      <c r="AO223" s="11"/>
      <c r="AP223" s="10"/>
      <c r="AQ223" s="12"/>
      <c r="AR223" s="10"/>
      <c r="AS223" s="8"/>
    </row>
    <row r="224" spans="34:45" ht="14.25" customHeight="1" x14ac:dyDescent="0.25">
      <c r="AH224" s="5"/>
      <c r="AI224" s="9"/>
      <c r="AJ224" s="10"/>
      <c r="AK224" s="11"/>
      <c r="AL224" s="12"/>
      <c r="AM224" s="10"/>
      <c r="AN224" s="32"/>
      <c r="AO224" s="11"/>
      <c r="AP224" s="10"/>
      <c r="AQ224" s="12"/>
      <c r="AR224" s="10"/>
      <c r="AS224" s="8"/>
    </row>
    <row r="225" spans="34:45" ht="14.25" customHeight="1" x14ac:dyDescent="0.25">
      <c r="AH225" s="5"/>
      <c r="AI225" s="9"/>
      <c r="AJ225" s="10"/>
      <c r="AK225" s="11"/>
      <c r="AL225" s="12"/>
      <c r="AM225" s="10"/>
      <c r="AN225" s="32"/>
      <c r="AO225" s="11"/>
      <c r="AP225" s="10"/>
      <c r="AQ225" s="12"/>
      <c r="AR225" s="10"/>
      <c r="AS225" s="8"/>
    </row>
    <row r="226" spans="34:45" ht="14.25" customHeight="1" x14ac:dyDescent="0.25">
      <c r="AH226" s="5"/>
      <c r="AI226" s="9"/>
      <c r="AJ226" s="10"/>
      <c r="AK226" s="11"/>
      <c r="AL226" s="12"/>
      <c r="AM226" s="10"/>
      <c r="AN226" s="32"/>
      <c r="AO226" s="11"/>
      <c r="AP226" s="10"/>
      <c r="AQ226" s="12"/>
      <c r="AR226" s="10"/>
      <c r="AS226" s="8"/>
    </row>
    <row r="227" spans="34:45" ht="14.25" customHeight="1" x14ac:dyDescent="0.25">
      <c r="AH227" s="5"/>
      <c r="AI227" s="9"/>
      <c r="AJ227" s="10"/>
      <c r="AK227" s="11"/>
      <c r="AL227" s="12"/>
      <c r="AM227" s="10"/>
      <c r="AN227" s="32"/>
      <c r="AO227" s="11"/>
      <c r="AP227" s="10"/>
      <c r="AQ227" s="12"/>
      <c r="AR227" s="10"/>
      <c r="AS227" s="8"/>
    </row>
    <row r="228" spans="34:45" ht="14.25" customHeight="1" x14ac:dyDescent="0.25">
      <c r="AH228" s="5"/>
      <c r="AI228" s="9"/>
      <c r="AJ228" s="10"/>
      <c r="AK228" s="11"/>
      <c r="AL228" s="12"/>
      <c r="AM228" s="10"/>
      <c r="AN228" s="32"/>
      <c r="AO228" s="11"/>
      <c r="AP228" s="10"/>
      <c r="AQ228" s="12"/>
      <c r="AR228" s="10"/>
      <c r="AS228" s="8"/>
    </row>
    <row r="229" spans="34:45" ht="14.25" customHeight="1" x14ac:dyDescent="0.25">
      <c r="AH229" s="5"/>
      <c r="AI229" s="9"/>
      <c r="AJ229" s="10"/>
      <c r="AK229" s="11"/>
      <c r="AL229" s="12"/>
      <c r="AM229" s="10"/>
      <c r="AN229" s="32"/>
      <c r="AO229" s="11"/>
      <c r="AP229" s="10"/>
      <c r="AQ229" s="12"/>
      <c r="AR229" s="10"/>
      <c r="AS229" s="8"/>
    </row>
    <row r="230" spans="34:45" ht="14.25" customHeight="1" x14ac:dyDescent="0.25">
      <c r="AH230" s="5"/>
      <c r="AI230" s="9"/>
      <c r="AJ230" s="10"/>
      <c r="AK230" s="11"/>
      <c r="AL230" s="12"/>
      <c r="AM230" s="10"/>
      <c r="AN230" s="32"/>
      <c r="AO230" s="11"/>
      <c r="AP230" s="10"/>
      <c r="AQ230" s="12"/>
      <c r="AR230" s="10"/>
      <c r="AS230" s="8"/>
    </row>
    <row r="231" spans="34:45" ht="14.25" customHeight="1" x14ac:dyDescent="0.25">
      <c r="AH231" s="5"/>
      <c r="AI231" s="9"/>
      <c r="AJ231" s="10"/>
      <c r="AK231" s="11"/>
      <c r="AL231" s="12"/>
      <c r="AM231" s="10"/>
      <c r="AN231" s="32"/>
      <c r="AO231" s="11"/>
      <c r="AP231" s="10"/>
      <c r="AQ231" s="12"/>
      <c r="AR231" s="10"/>
      <c r="AS231" s="8"/>
    </row>
    <row r="232" spans="34:45" ht="14.25" customHeight="1" x14ac:dyDescent="0.25">
      <c r="AH232" s="5"/>
      <c r="AI232" s="9"/>
      <c r="AJ232" s="10"/>
      <c r="AK232" s="11"/>
      <c r="AL232" s="12"/>
      <c r="AM232" s="10"/>
      <c r="AN232" s="32"/>
      <c r="AO232" s="11"/>
      <c r="AP232" s="10"/>
      <c r="AQ232" s="12"/>
      <c r="AR232" s="10"/>
      <c r="AS232" s="8"/>
    </row>
    <row r="233" spans="34:45" ht="14.25" customHeight="1" x14ac:dyDescent="0.25">
      <c r="AH233" s="5"/>
      <c r="AI233" s="9"/>
      <c r="AJ233" s="10"/>
      <c r="AK233" s="11"/>
      <c r="AL233" s="12"/>
      <c r="AM233" s="10"/>
      <c r="AN233" s="32"/>
      <c r="AO233" s="11"/>
      <c r="AP233" s="10"/>
      <c r="AQ233" s="12"/>
      <c r="AR233" s="10"/>
      <c r="AS233" s="8"/>
    </row>
    <row r="234" spans="34:45" ht="14.25" customHeight="1" x14ac:dyDescent="0.25">
      <c r="AH234" s="5"/>
      <c r="AI234" s="9"/>
      <c r="AJ234" s="10"/>
      <c r="AK234" s="11"/>
      <c r="AL234" s="12"/>
      <c r="AM234" s="10"/>
      <c r="AN234" s="32"/>
      <c r="AO234" s="11"/>
      <c r="AP234" s="10"/>
      <c r="AQ234" s="12"/>
      <c r="AR234" s="10"/>
      <c r="AS234" s="8"/>
    </row>
    <row r="235" spans="34:45" ht="14.25" customHeight="1" x14ac:dyDescent="0.25">
      <c r="AH235" s="5"/>
      <c r="AI235" s="9"/>
      <c r="AJ235" s="10"/>
      <c r="AK235" s="11"/>
      <c r="AL235" s="12"/>
      <c r="AM235" s="10"/>
      <c r="AN235" s="32"/>
      <c r="AO235" s="11"/>
      <c r="AP235" s="10"/>
      <c r="AQ235" s="12"/>
      <c r="AR235" s="10"/>
      <c r="AS235" s="8"/>
    </row>
    <row r="236" spans="34:45" ht="14.25" customHeight="1" x14ac:dyDescent="0.25">
      <c r="AH236" s="5"/>
      <c r="AI236" s="9"/>
      <c r="AJ236" s="10"/>
      <c r="AK236" s="11"/>
      <c r="AL236" s="12"/>
      <c r="AM236" s="10"/>
      <c r="AN236" s="32"/>
      <c r="AO236" s="11"/>
      <c r="AP236" s="10"/>
      <c r="AQ236" s="12"/>
      <c r="AR236" s="10"/>
      <c r="AS236" s="8"/>
    </row>
    <row r="237" spans="34:45" ht="14.25" customHeight="1" x14ac:dyDescent="0.25">
      <c r="AH237" s="5"/>
      <c r="AI237" s="9"/>
      <c r="AJ237" s="10"/>
      <c r="AK237" s="11"/>
      <c r="AL237" s="12"/>
      <c r="AM237" s="10"/>
      <c r="AN237" s="32"/>
      <c r="AO237" s="11"/>
      <c r="AP237" s="10"/>
      <c r="AQ237" s="12"/>
      <c r="AR237" s="10"/>
      <c r="AS237" s="8"/>
    </row>
    <row r="238" spans="34:45" ht="14.25" customHeight="1" x14ac:dyDescent="0.25">
      <c r="AH238" s="5"/>
      <c r="AI238" s="9"/>
      <c r="AJ238" s="10"/>
      <c r="AK238" s="11"/>
      <c r="AL238" s="12"/>
      <c r="AM238" s="10"/>
      <c r="AN238" s="32"/>
      <c r="AO238" s="11"/>
      <c r="AP238" s="10"/>
      <c r="AQ238" s="12"/>
      <c r="AR238" s="10"/>
      <c r="AS238" s="8"/>
    </row>
    <row r="239" spans="34:45" ht="14.25" customHeight="1" x14ac:dyDescent="0.25">
      <c r="AH239" s="5"/>
      <c r="AI239" s="9"/>
      <c r="AJ239" s="10"/>
      <c r="AK239" s="11"/>
      <c r="AL239" s="12"/>
      <c r="AM239" s="10"/>
      <c r="AN239" s="32"/>
      <c r="AO239" s="11"/>
      <c r="AP239" s="10"/>
      <c r="AQ239" s="12"/>
      <c r="AR239" s="10"/>
      <c r="AS239" s="8"/>
    </row>
    <row r="240" spans="34:45" ht="14.25" customHeight="1" x14ac:dyDescent="0.25">
      <c r="AH240" s="5"/>
      <c r="AI240" s="9"/>
      <c r="AJ240" s="10"/>
      <c r="AK240" s="11"/>
      <c r="AL240" s="12"/>
      <c r="AM240" s="10"/>
      <c r="AN240" s="32"/>
      <c r="AO240" s="11"/>
      <c r="AP240" s="10"/>
      <c r="AQ240" s="12"/>
      <c r="AR240" s="10"/>
      <c r="AS240" s="8"/>
    </row>
    <row r="241" spans="34:45" ht="14.25" customHeight="1" x14ac:dyDescent="0.25">
      <c r="AH241" s="5"/>
      <c r="AI241" s="9"/>
      <c r="AJ241" s="10"/>
      <c r="AK241" s="11"/>
      <c r="AL241" s="12"/>
      <c r="AM241" s="10"/>
      <c r="AN241" s="32"/>
      <c r="AO241" s="11"/>
      <c r="AP241" s="10"/>
      <c r="AQ241" s="12"/>
      <c r="AR241" s="10"/>
      <c r="AS241" s="8"/>
    </row>
    <row r="242" spans="34:45" ht="14.25" customHeight="1" x14ac:dyDescent="0.25">
      <c r="AH242" s="5"/>
      <c r="AI242" s="9"/>
      <c r="AJ242" s="10"/>
      <c r="AK242" s="11"/>
      <c r="AL242" s="12"/>
      <c r="AM242" s="10"/>
      <c r="AN242" s="32"/>
      <c r="AO242" s="11"/>
      <c r="AP242" s="10"/>
      <c r="AQ242" s="12"/>
      <c r="AR242" s="10"/>
      <c r="AS242" s="8"/>
    </row>
    <row r="243" spans="34:45" ht="14.25" customHeight="1" x14ac:dyDescent="0.25">
      <c r="AH243" s="5"/>
      <c r="AI243" s="9"/>
      <c r="AJ243" s="10"/>
      <c r="AK243" s="11"/>
      <c r="AL243" s="12"/>
      <c r="AM243" s="10"/>
      <c r="AN243" s="32"/>
      <c r="AO243" s="11"/>
      <c r="AP243" s="10"/>
      <c r="AQ243" s="12"/>
      <c r="AR243" s="10"/>
      <c r="AS243" s="8"/>
    </row>
    <row r="244" spans="34:45" ht="14.25" customHeight="1" x14ac:dyDescent="0.25">
      <c r="AH244" s="5"/>
      <c r="AI244" s="9"/>
      <c r="AJ244" s="10"/>
      <c r="AK244" s="11"/>
      <c r="AL244" s="12"/>
      <c r="AM244" s="10"/>
      <c r="AN244" s="32"/>
      <c r="AO244" s="11"/>
      <c r="AP244" s="10"/>
      <c r="AQ244" s="12"/>
      <c r="AR244" s="10"/>
      <c r="AS244" s="8"/>
    </row>
    <row r="245" spans="34:45" ht="14.25" customHeight="1" x14ac:dyDescent="0.25">
      <c r="AH245" s="5"/>
      <c r="AI245" s="9"/>
      <c r="AJ245" s="10"/>
      <c r="AK245" s="11"/>
      <c r="AL245" s="12"/>
      <c r="AM245" s="10"/>
      <c r="AN245" s="32"/>
      <c r="AO245" s="11"/>
      <c r="AP245" s="10"/>
      <c r="AQ245" s="12"/>
      <c r="AR245" s="10"/>
      <c r="AS245" s="8"/>
    </row>
    <row r="246" spans="34:45" ht="14.25" customHeight="1" x14ac:dyDescent="0.25">
      <c r="AH246" s="5"/>
      <c r="AI246" s="9"/>
      <c r="AJ246" s="10"/>
      <c r="AK246" s="11"/>
      <c r="AL246" s="12"/>
      <c r="AM246" s="10"/>
      <c r="AN246" s="32"/>
      <c r="AO246" s="11"/>
      <c r="AP246" s="10"/>
      <c r="AQ246" s="12"/>
      <c r="AR246" s="10"/>
      <c r="AS246" s="8"/>
    </row>
    <row r="247" spans="34:45" ht="14.25" customHeight="1" x14ac:dyDescent="0.25">
      <c r="AH247" s="5"/>
      <c r="AI247" s="9"/>
      <c r="AJ247" s="10"/>
      <c r="AK247" s="11"/>
      <c r="AL247" s="12"/>
      <c r="AM247" s="10"/>
      <c r="AN247" s="32"/>
      <c r="AO247" s="11"/>
      <c r="AP247" s="10"/>
      <c r="AQ247" s="12"/>
      <c r="AR247" s="10"/>
      <c r="AS247" s="8"/>
    </row>
    <row r="248" spans="34:45" ht="14.25" customHeight="1" x14ac:dyDescent="0.25">
      <c r="AH248" s="5"/>
      <c r="AI248" s="9"/>
      <c r="AJ248" s="10"/>
      <c r="AK248" s="11"/>
      <c r="AL248" s="12"/>
      <c r="AM248" s="10"/>
      <c r="AN248" s="32"/>
      <c r="AO248" s="11"/>
      <c r="AP248" s="10"/>
      <c r="AQ248" s="12"/>
      <c r="AR248" s="10"/>
      <c r="AS248" s="8"/>
    </row>
    <row r="249" spans="34:45" ht="14.25" customHeight="1" x14ac:dyDescent="0.25">
      <c r="AH249" s="5"/>
      <c r="AI249" s="9"/>
      <c r="AJ249" s="10"/>
      <c r="AK249" s="11"/>
      <c r="AL249" s="12"/>
      <c r="AM249" s="10"/>
      <c r="AN249" s="32"/>
      <c r="AO249" s="11"/>
      <c r="AP249" s="10"/>
      <c r="AQ249" s="12"/>
      <c r="AR249" s="10"/>
      <c r="AS249" s="8"/>
    </row>
    <row r="250" spans="34:45" ht="14.25" customHeight="1" x14ac:dyDescent="0.25">
      <c r="AH250" s="5"/>
      <c r="AI250" s="9"/>
      <c r="AJ250" s="10"/>
      <c r="AK250" s="11"/>
      <c r="AL250" s="12"/>
      <c r="AM250" s="10"/>
      <c r="AN250" s="32"/>
      <c r="AO250" s="11"/>
      <c r="AP250" s="10"/>
      <c r="AQ250" s="12"/>
      <c r="AR250" s="10"/>
      <c r="AS250" s="8"/>
    </row>
    <row r="251" spans="34:45" ht="14.25" customHeight="1" x14ac:dyDescent="0.25">
      <c r="AH251" s="5"/>
      <c r="AI251" s="9"/>
      <c r="AJ251" s="10"/>
      <c r="AK251" s="11"/>
      <c r="AL251" s="12"/>
      <c r="AM251" s="10"/>
      <c r="AN251" s="32"/>
      <c r="AO251" s="11"/>
      <c r="AP251" s="10"/>
      <c r="AQ251" s="12"/>
      <c r="AR251" s="10"/>
      <c r="AS251" s="8"/>
    </row>
    <row r="252" spans="34:45" ht="14.25" customHeight="1" x14ac:dyDescent="0.25">
      <c r="AH252" s="5"/>
      <c r="AI252" s="9"/>
      <c r="AJ252" s="10"/>
      <c r="AK252" s="11"/>
      <c r="AL252" s="12"/>
      <c r="AM252" s="10"/>
      <c r="AN252" s="32"/>
      <c r="AO252" s="11"/>
      <c r="AP252" s="10"/>
      <c r="AQ252" s="12"/>
      <c r="AR252" s="10"/>
      <c r="AS252" s="8"/>
    </row>
    <row r="253" spans="34:45" ht="14.25" customHeight="1" x14ac:dyDescent="0.25">
      <c r="AH253" s="5"/>
      <c r="AI253" s="9"/>
      <c r="AJ253" s="10"/>
      <c r="AK253" s="11"/>
      <c r="AL253" s="12"/>
      <c r="AM253" s="10"/>
      <c r="AN253" s="32"/>
      <c r="AO253" s="11"/>
      <c r="AP253" s="10"/>
      <c r="AQ253" s="12"/>
      <c r="AR253" s="10"/>
      <c r="AS253" s="8"/>
    </row>
    <row r="254" spans="34:45" ht="14.25" customHeight="1" x14ac:dyDescent="0.25">
      <c r="AH254" s="5"/>
      <c r="AI254" s="9"/>
      <c r="AJ254" s="10"/>
      <c r="AK254" s="11"/>
      <c r="AL254" s="12"/>
      <c r="AM254" s="10"/>
      <c r="AN254" s="32"/>
      <c r="AO254" s="11"/>
      <c r="AP254" s="10"/>
      <c r="AQ254" s="12"/>
      <c r="AR254" s="10"/>
      <c r="AS254" s="8"/>
    </row>
    <row r="255" spans="34:45" ht="14.25" customHeight="1" x14ac:dyDescent="0.25">
      <c r="AH255" s="5"/>
      <c r="AI255" s="9"/>
      <c r="AJ255" s="10"/>
      <c r="AK255" s="11"/>
      <c r="AL255" s="12"/>
      <c r="AM255" s="10"/>
      <c r="AN255" s="32"/>
      <c r="AO255" s="11"/>
      <c r="AP255" s="10"/>
      <c r="AQ255" s="12"/>
      <c r="AR255" s="10"/>
      <c r="AS255" s="8"/>
    </row>
    <row r="256" spans="34:45" ht="14.25" customHeight="1" x14ac:dyDescent="0.25">
      <c r="AH256" s="5"/>
      <c r="AI256" s="9"/>
      <c r="AJ256" s="10"/>
      <c r="AK256" s="11"/>
      <c r="AL256" s="12"/>
      <c r="AM256" s="10"/>
      <c r="AN256" s="32"/>
      <c r="AO256" s="11"/>
      <c r="AP256" s="10"/>
      <c r="AQ256" s="12"/>
      <c r="AR256" s="10"/>
      <c r="AS256" s="8"/>
    </row>
    <row r="257" spans="34:45" ht="14.25" customHeight="1" x14ac:dyDescent="0.25">
      <c r="AH257" s="5"/>
      <c r="AI257" s="9"/>
      <c r="AJ257" s="10"/>
      <c r="AK257" s="11"/>
      <c r="AL257" s="12"/>
      <c r="AM257" s="10"/>
      <c r="AN257" s="32"/>
      <c r="AO257" s="11"/>
      <c r="AP257" s="10"/>
      <c r="AQ257" s="12"/>
      <c r="AR257" s="10"/>
      <c r="AS257" s="8"/>
    </row>
    <row r="258" spans="34:45" ht="14.25" customHeight="1" x14ac:dyDescent="0.25">
      <c r="AH258" s="5"/>
      <c r="AI258" s="9"/>
      <c r="AJ258" s="10"/>
      <c r="AK258" s="11"/>
      <c r="AL258" s="12"/>
      <c r="AM258" s="10"/>
      <c r="AN258" s="32"/>
      <c r="AO258" s="11"/>
      <c r="AP258" s="10"/>
      <c r="AQ258" s="12"/>
      <c r="AR258" s="10"/>
      <c r="AS258" s="8"/>
    </row>
    <row r="259" spans="34:45" ht="14.25" customHeight="1" x14ac:dyDescent="0.25">
      <c r="AH259" s="5"/>
      <c r="AI259" s="9"/>
      <c r="AJ259" s="10"/>
      <c r="AK259" s="11"/>
      <c r="AL259" s="12"/>
      <c r="AM259" s="10"/>
      <c r="AN259" s="32"/>
      <c r="AO259" s="11"/>
      <c r="AP259" s="10"/>
      <c r="AQ259" s="12"/>
      <c r="AR259" s="10"/>
      <c r="AS259" s="8"/>
    </row>
    <row r="260" spans="34:45" ht="14.25" customHeight="1" x14ac:dyDescent="0.25">
      <c r="AH260" s="5"/>
      <c r="AI260" s="9"/>
      <c r="AJ260" s="10"/>
      <c r="AK260" s="11"/>
      <c r="AL260" s="12"/>
      <c r="AM260" s="10"/>
      <c r="AN260" s="32"/>
      <c r="AO260" s="11"/>
      <c r="AP260" s="10"/>
      <c r="AQ260" s="12"/>
      <c r="AR260" s="10"/>
      <c r="AS260" s="8"/>
    </row>
    <row r="261" spans="34:45" ht="14.25" customHeight="1" x14ac:dyDescent="0.25">
      <c r="AH261" s="5"/>
      <c r="AI261" s="9"/>
      <c r="AJ261" s="10"/>
      <c r="AK261" s="11"/>
      <c r="AL261" s="12"/>
      <c r="AM261" s="10"/>
      <c r="AN261" s="32"/>
      <c r="AO261" s="11"/>
      <c r="AP261" s="10"/>
      <c r="AQ261" s="12"/>
      <c r="AR261" s="10"/>
      <c r="AS261" s="8"/>
    </row>
    <row r="262" spans="34:45" ht="14.25" customHeight="1" x14ac:dyDescent="0.25">
      <c r="AH262" s="5"/>
      <c r="AI262" s="9"/>
      <c r="AJ262" s="10"/>
      <c r="AK262" s="11"/>
      <c r="AL262" s="12"/>
      <c r="AM262" s="10"/>
      <c r="AN262" s="32"/>
      <c r="AO262" s="11"/>
      <c r="AP262" s="10"/>
      <c r="AQ262" s="12"/>
      <c r="AR262" s="10"/>
      <c r="AS262" s="8"/>
    </row>
    <row r="263" spans="34:45" ht="14.25" customHeight="1" x14ac:dyDescent="0.25">
      <c r="AH263" s="5"/>
      <c r="AI263" s="9"/>
      <c r="AJ263" s="10"/>
      <c r="AK263" s="11"/>
      <c r="AL263" s="12"/>
      <c r="AM263" s="10"/>
      <c r="AN263" s="32"/>
      <c r="AO263" s="11"/>
      <c r="AP263" s="10"/>
      <c r="AQ263" s="12"/>
      <c r="AR263" s="10"/>
      <c r="AS263" s="8"/>
    </row>
    <row r="264" spans="34:45" ht="14.25" customHeight="1" x14ac:dyDescent="0.25">
      <c r="AH264" s="5"/>
      <c r="AI264" s="9"/>
      <c r="AJ264" s="10"/>
      <c r="AK264" s="11"/>
      <c r="AL264" s="12"/>
      <c r="AM264" s="10"/>
      <c r="AN264" s="32"/>
      <c r="AO264" s="11"/>
      <c r="AP264" s="10"/>
      <c r="AQ264" s="12"/>
      <c r="AR264" s="10"/>
      <c r="AS264" s="8"/>
    </row>
    <row r="265" spans="34:45" ht="14.25" customHeight="1" x14ac:dyDescent="0.25">
      <c r="AH265" s="5"/>
      <c r="AI265" s="9"/>
      <c r="AJ265" s="10"/>
      <c r="AK265" s="11"/>
      <c r="AL265" s="12"/>
      <c r="AM265" s="10"/>
      <c r="AN265" s="32"/>
      <c r="AO265" s="11"/>
      <c r="AP265" s="10"/>
      <c r="AQ265" s="12"/>
      <c r="AR265" s="10"/>
      <c r="AS265" s="8"/>
    </row>
    <row r="266" spans="34:45" ht="14.25" customHeight="1" x14ac:dyDescent="0.25">
      <c r="AH266" s="5"/>
      <c r="AI266" s="9"/>
      <c r="AJ266" s="10"/>
      <c r="AK266" s="11"/>
      <c r="AL266" s="12"/>
      <c r="AM266" s="10"/>
      <c r="AN266" s="32"/>
      <c r="AO266" s="11"/>
      <c r="AP266" s="10"/>
      <c r="AQ266" s="12"/>
      <c r="AR266" s="10"/>
      <c r="AS266" s="8"/>
    </row>
    <row r="267" spans="34:45" ht="14.25" customHeight="1" x14ac:dyDescent="0.25">
      <c r="AH267" s="5"/>
      <c r="AI267" s="9"/>
      <c r="AJ267" s="10"/>
      <c r="AK267" s="11"/>
      <c r="AL267" s="12"/>
      <c r="AM267" s="10"/>
      <c r="AN267" s="32"/>
      <c r="AO267" s="11"/>
      <c r="AP267" s="10"/>
      <c r="AQ267" s="12"/>
      <c r="AR267" s="10"/>
      <c r="AS267" s="8"/>
    </row>
    <row r="268" spans="34:45" ht="14.25" customHeight="1" x14ac:dyDescent="0.25">
      <c r="AH268" s="5"/>
      <c r="AI268" s="9"/>
      <c r="AJ268" s="10"/>
      <c r="AK268" s="11"/>
      <c r="AL268" s="12"/>
      <c r="AM268" s="10"/>
      <c r="AN268" s="32"/>
      <c r="AO268" s="11"/>
      <c r="AP268" s="10"/>
      <c r="AQ268" s="12"/>
      <c r="AR268" s="10"/>
      <c r="AS268" s="8"/>
    </row>
    <row r="269" spans="34:45" ht="14.25" customHeight="1" x14ac:dyDescent="0.25">
      <c r="AH269" s="5"/>
      <c r="AI269" s="9"/>
      <c r="AJ269" s="10"/>
      <c r="AK269" s="11"/>
      <c r="AL269" s="12"/>
      <c r="AM269" s="10"/>
      <c r="AN269" s="32"/>
      <c r="AO269" s="11"/>
      <c r="AP269" s="10"/>
      <c r="AQ269" s="12"/>
      <c r="AR269" s="10"/>
      <c r="AS269" s="8"/>
    </row>
    <row r="270" spans="34:45" ht="14.25" customHeight="1" x14ac:dyDescent="0.25">
      <c r="AH270" s="5"/>
      <c r="AI270" s="9"/>
      <c r="AJ270" s="10"/>
      <c r="AK270" s="11"/>
      <c r="AL270" s="12"/>
      <c r="AM270" s="10"/>
      <c r="AN270" s="32"/>
      <c r="AO270" s="11"/>
      <c r="AP270" s="10"/>
      <c r="AQ270" s="12"/>
      <c r="AR270" s="10"/>
      <c r="AS270" s="8"/>
    </row>
    <row r="271" spans="34:45" ht="14.25" customHeight="1" x14ac:dyDescent="0.25">
      <c r="AH271" s="5"/>
      <c r="AI271" s="9"/>
      <c r="AJ271" s="10"/>
      <c r="AK271" s="11"/>
      <c r="AL271" s="12"/>
      <c r="AM271" s="10"/>
      <c r="AN271" s="32"/>
      <c r="AO271" s="11"/>
      <c r="AP271" s="10"/>
      <c r="AQ271" s="12"/>
      <c r="AR271" s="10"/>
      <c r="AS271" s="8"/>
    </row>
    <row r="272" spans="34:45" ht="14.25" customHeight="1" x14ac:dyDescent="0.25">
      <c r="AH272" s="5"/>
      <c r="AI272" s="9"/>
      <c r="AJ272" s="10"/>
      <c r="AK272" s="11"/>
      <c r="AL272" s="12"/>
      <c r="AM272" s="10"/>
      <c r="AN272" s="32"/>
      <c r="AO272" s="11"/>
      <c r="AP272" s="10"/>
      <c r="AQ272" s="12"/>
      <c r="AR272" s="10"/>
      <c r="AS272" s="8"/>
    </row>
    <row r="273" spans="34:45" ht="14.25" customHeight="1" x14ac:dyDescent="0.25">
      <c r="AH273" s="5"/>
      <c r="AI273" s="9"/>
      <c r="AJ273" s="10"/>
      <c r="AK273" s="11"/>
      <c r="AL273" s="12"/>
      <c r="AM273" s="10"/>
      <c r="AN273" s="32"/>
      <c r="AO273" s="11"/>
      <c r="AP273" s="10"/>
      <c r="AQ273" s="12"/>
      <c r="AR273" s="10"/>
      <c r="AS273" s="8"/>
    </row>
    <row r="274" spans="34:45" ht="14.25" customHeight="1" x14ac:dyDescent="0.25">
      <c r="AH274" s="5"/>
      <c r="AI274" s="9"/>
      <c r="AJ274" s="10"/>
      <c r="AK274" s="11"/>
      <c r="AL274" s="12"/>
      <c r="AM274" s="10"/>
      <c r="AN274" s="32"/>
      <c r="AO274" s="11"/>
      <c r="AP274" s="10"/>
      <c r="AQ274" s="12"/>
      <c r="AR274" s="10"/>
      <c r="AS274" s="8"/>
    </row>
    <row r="275" spans="34:45" ht="14.25" customHeight="1" x14ac:dyDescent="0.25">
      <c r="AH275" s="5"/>
      <c r="AI275" s="9"/>
      <c r="AJ275" s="10"/>
      <c r="AK275" s="11"/>
      <c r="AL275" s="12"/>
      <c r="AM275" s="10"/>
      <c r="AN275" s="32"/>
      <c r="AO275" s="11"/>
      <c r="AP275" s="10"/>
      <c r="AQ275" s="12"/>
      <c r="AR275" s="10"/>
      <c r="AS275" s="8"/>
    </row>
    <row r="276" spans="34:45" ht="14.25" customHeight="1" x14ac:dyDescent="0.25">
      <c r="AH276" s="5"/>
      <c r="AI276" s="9"/>
      <c r="AJ276" s="10"/>
      <c r="AK276" s="11"/>
      <c r="AL276" s="12"/>
      <c r="AM276" s="10"/>
      <c r="AN276" s="32"/>
      <c r="AO276" s="11"/>
      <c r="AP276" s="10"/>
      <c r="AQ276" s="12"/>
      <c r="AR276" s="10"/>
      <c r="AS276" s="8"/>
    </row>
    <row r="277" spans="34:45" ht="14.25" customHeight="1" x14ac:dyDescent="0.25">
      <c r="AH277" s="5"/>
      <c r="AI277" s="9"/>
      <c r="AJ277" s="10"/>
      <c r="AK277" s="11"/>
      <c r="AL277" s="12"/>
      <c r="AM277" s="10"/>
      <c r="AN277" s="32"/>
      <c r="AO277" s="11"/>
      <c r="AP277" s="10"/>
      <c r="AQ277" s="12"/>
      <c r="AR277" s="10"/>
      <c r="AS277" s="8"/>
    </row>
    <row r="278" spans="34:45" ht="14.25" customHeight="1" x14ac:dyDescent="0.25">
      <c r="AH278" s="5"/>
      <c r="AI278" s="9"/>
      <c r="AJ278" s="10"/>
      <c r="AK278" s="11"/>
      <c r="AL278" s="12"/>
      <c r="AM278" s="10"/>
      <c r="AN278" s="32"/>
      <c r="AO278" s="11"/>
      <c r="AP278" s="10"/>
      <c r="AQ278" s="12"/>
      <c r="AR278" s="10"/>
      <c r="AS278" s="8"/>
    </row>
    <row r="279" spans="34:45" ht="14.25" customHeight="1" x14ac:dyDescent="0.25">
      <c r="AH279" s="5"/>
      <c r="AI279" s="9"/>
      <c r="AJ279" s="10"/>
      <c r="AK279" s="11"/>
      <c r="AL279" s="12"/>
      <c r="AM279" s="10"/>
      <c r="AN279" s="32"/>
      <c r="AO279" s="11"/>
      <c r="AP279" s="10"/>
      <c r="AQ279" s="12"/>
      <c r="AR279" s="10"/>
      <c r="AS279" s="8"/>
    </row>
    <row r="280" spans="34:45" ht="14.25" customHeight="1" x14ac:dyDescent="0.25">
      <c r="AH280" s="5"/>
      <c r="AI280" s="9"/>
      <c r="AJ280" s="10"/>
      <c r="AK280" s="11"/>
      <c r="AL280" s="12"/>
      <c r="AM280" s="10"/>
      <c r="AN280" s="32"/>
      <c r="AO280" s="11"/>
      <c r="AP280" s="10"/>
      <c r="AQ280" s="12"/>
      <c r="AR280" s="10"/>
      <c r="AS280" s="8"/>
    </row>
    <row r="281" spans="34:45" ht="14.25" customHeight="1" x14ac:dyDescent="0.25">
      <c r="AH281" s="5"/>
      <c r="AI281" s="9"/>
      <c r="AJ281" s="10"/>
      <c r="AK281" s="11"/>
      <c r="AL281" s="12"/>
      <c r="AM281" s="10"/>
      <c r="AN281" s="32"/>
      <c r="AO281" s="11"/>
      <c r="AP281" s="10"/>
      <c r="AQ281" s="12"/>
      <c r="AR281" s="10"/>
      <c r="AS281" s="8"/>
    </row>
    <row r="282" spans="34:45" ht="14.25" customHeight="1" x14ac:dyDescent="0.25">
      <c r="AH282" s="5"/>
      <c r="AI282" s="9"/>
      <c r="AJ282" s="10"/>
      <c r="AK282" s="11"/>
      <c r="AL282" s="12"/>
      <c r="AM282" s="10"/>
      <c r="AN282" s="32"/>
      <c r="AO282" s="11"/>
      <c r="AP282" s="10"/>
      <c r="AQ282" s="12"/>
      <c r="AR282" s="10"/>
      <c r="AS282" s="8"/>
    </row>
    <row r="283" spans="34:45" ht="14.25" customHeight="1" x14ac:dyDescent="0.25">
      <c r="AH283" s="5"/>
      <c r="AI283" s="9"/>
      <c r="AJ283" s="10"/>
      <c r="AK283" s="11"/>
      <c r="AL283" s="12"/>
      <c r="AM283" s="10"/>
      <c r="AN283" s="32"/>
      <c r="AO283" s="11"/>
      <c r="AP283" s="10"/>
      <c r="AQ283" s="12"/>
      <c r="AR283" s="10"/>
      <c r="AS283" s="8"/>
    </row>
    <row r="284" spans="34:45" ht="14.25" customHeight="1" x14ac:dyDescent="0.25">
      <c r="AH284" s="5"/>
      <c r="AI284" s="9"/>
      <c r="AJ284" s="10"/>
      <c r="AK284" s="11"/>
      <c r="AL284" s="12"/>
      <c r="AM284" s="10"/>
      <c r="AN284" s="32"/>
      <c r="AO284" s="11"/>
      <c r="AP284" s="10"/>
      <c r="AQ284" s="12"/>
      <c r="AR284" s="10"/>
      <c r="AS284" s="8"/>
    </row>
    <row r="285" spans="34:45" ht="14.25" customHeight="1" x14ac:dyDescent="0.25">
      <c r="AH285" s="5"/>
      <c r="AI285" s="9"/>
      <c r="AJ285" s="10"/>
      <c r="AK285" s="11"/>
      <c r="AL285" s="12"/>
      <c r="AM285" s="10"/>
      <c r="AN285" s="32"/>
      <c r="AO285" s="11"/>
      <c r="AP285" s="10"/>
      <c r="AQ285" s="12"/>
      <c r="AR285" s="10"/>
      <c r="AS285" s="8"/>
    </row>
    <row r="286" spans="34:45" ht="14.25" customHeight="1" x14ac:dyDescent="0.25">
      <c r="AH286" s="5"/>
      <c r="AI286" s="9"/>
      <c r="AJ286" s="10"/>
      <c r="AK286" s="11"/>
      <c r="AL286" s="12"/>
      <c r="AM286" s="10"/>
      <c r="AN286" s="32"/>
      <c r="AO286" s="11"/>
      <c r="AP286" s="10"/>
      <c r="AQ286" s="12"/>
      <c r="AR286" s="10"/>
      <c r="AS286" s="8"/>
    </row>
    <row r="287" spans="34:45" ht="14.25" customHeight="1" x14ac:dyDescent="0.25">
      <c r="AH287" s="5"/>
      <c r="AI287" s="9"/>
      <c r="AJ287" s="10"/>
      <c r="AK287" s="11"/>
      <c r="AL287" s="12"/>
      <c r="AM287" s="10"/>
      <c r="AN287" s="32"/>
      <c r="AO287" s="11"/>
      <c r="AP287" s="10"/>
      <c r="AQ287" s="12"/>
      <c r="AR287" s="10"/>
      <c r="AS287" s="8"/>
    </row>
    <row r="288" spans="34:45" ht="14.25" customHeight="1" x14ac:dyDescent="0.25">
      <c r="AH288" s="5"/>
      <c r="AI288" s="9"/>
      <c r="AJ288" s="10"/>
      <c r="AK288" s="11"/>
      <c r="AL288" s="12"/>
      <c r="AM288" s="10"/>
      <c r="AN288" s="32"/>
      <c r="AO288" s="11"/>
      <c r="AP288" s="10"/>
      <c r="AQ288" s="12"/>
      <c r="AR288" s="10"/>
      <c r="AS288" s="8"/>
    </row>
    <row r="289" spans="34:45" ht="14.25" customHeight="1" x14ac:dyDescent="0.25">
      <c r="AH289" s="5"/>
      <c r="AI289" s="9"/>
      <c r="AJ289" s="10"/>
      <c r="AK289" s="11"/>
      <c r="AL289" s="12"/>
      <c r="AM289" s="10"/>
      <c r="AN289" s="32"/>
      <c r="AO289" s="11"/>
      <c r="AP289" s="10"/>
      <c r="AQ289" s="12"/>
      <c r="AR289" s="10"/>
      <c r="AS289" s="8"/>
    </row>
    <row r="290" spans="34:45" ht="14.25" customHeight="1" x14ac:dyDescent="0.25">
      <c r="AH290" s="5"/>
      <c r="AI290" s="9"/>
      <c r="AJ290" s="10"/>
      <c r="AK290" s="11"/>
      <c r="AL290" s="12"/>
      <c r="AM290" s="10"/>
      <c r="AN290" s="32"/>
      <c r="AO290" s="11"/>
      <c r="AP290" s="10"/>
      <c r="AQ290" s="12"/>
      <c r="AR290" s="10"/>
      <c r="AS290" s="8"/>
    </row>
    <row r="291" spans="34:45" ht="14.25" customHeight="1" x14ac:dyDescent="0.25">
      <c r="AH291" s="5"/>
      <c r="AI291" s="9"/>
      <c r="AJ291" s="10"/>
      <c r="AK291" s="11"/>
      <c r="AL291" s="12"/>
      <c r="AM291" s="10"/>
      <c r="AN291" s="32"/>
      <c r="AO291" s="11"/>
      <c r="AP291" s="10"/>
      <c r="AQ291" s="12"/>
      <c r="AR291" s="10"/>
      <c r="AS291" s="8"/>
    </row>
    <row r="292" spans="34:45" ht="14.25" customHeight="1" x14ac:dyDescent="0.25">
      <c r="AH292" s="5"/>
      <c r="AI292" s="9"/>
      <c r="AJ292" s="10"/>
      <c r="AK292" s="11"/>
      <c r="AL292" s="12"/>
      <c r="AM292" s="10"/>
      <c r="AN292" s="32"/>
      <c r="AO292" s="11"/>
      <c r="AP292" s="10"/>
      <c r="AQ292" s="12"/>
      <c r="AR292" s="10"/>
      <c r="AS292" s="8"/>
    </row>
    <row r="293" spans="34:45" ht="14.25" customHeight="1" x14ac:dyDescent="0.25">
      <c r="AH293" s="5"/>
      <c r="AI293" s="9"/>
      <c r="AJ293" s="10"/>
      <c r="AK293" s="11"/>
      <c r="AL293" s="12"/>
      <c r="AM293" s="10"/>
      <c r="AN293" s="32"/>
      <c r="AO293" s="11"/>
      <c r="AP293" s="10"/>
      <c r="AQ293" s="12"/>
      <c r="AR293" s="10"/>
      <c r="AS293" s="8"/>
    </row>
    <row r="294" spans="34:45" ht="14.25" customHeight="1" x14ac:dyDescent="0.25">
      <c r="AH294" s="5"/>
      <c r="AI294" s="9"/>
      <c r="AJ294" s="10"/>
      <c r="AK294" s="11"/>
      <c r="AL294" s="12"/>
      <c r="AM294" s="10"/>
      <c r="AN294" s="32"/>
      <c r="AO294" s="11"/>
      <c r="AP294" s="10"/>
      <c r="AQ294" s="12"/>
      <c r="AR294" s="10"/>
      <c r="AS294" s="8"/>
    </row>
    <row r="295" spans="34:45" ht="14.25" customHeight="1" x14ac:dyDescent="0.25">
      <c r="AH295" s="5"/>
      <c r="AI295" s="9"/>
      <c r="AJ295" s="10"/>
      <c r="AK295" s="11"/>
      <c r="AL295" s="12"/>
      <c r="AM295" s="10"/>
      <c r="AN295" s="32"/>
      <c r="AO295" s="11"/>
      <c r="AP295" s="10"/>
      <c r="AQ295" s="12"/>
      <c r="AR295" s="10"/>
      <c r="AS295" s="8"/>
    </row>
    <row r="296" spans="34:45" ht="14.25" customHeight="1" x14ac:dyDescent="0.25">
      <c r="AH296" s="5"/>
      <c r="AI296" s="9"/>
      <c r="AJ296" s="10"/>
      <c r="AK296" s="11"/>
      <c r="AL296" s="12"/>
      <c r="AM296" s="10"/>
      <c r="AN296" s="32"/>
      <c r="AO296" s="11"/>
      <c r="AP296" s="10"/>
      <c r="AQ296" s="12"/>
      <c r="AR296" s="10"/>
      <c r="AS296" s="8"/>
    </row>
    <row r="297" spans="34:45" ht="14.25" customHeight="1" x14ac:dyDescent="0.25">
      <c r="AH297" s="5"/>
      <c r="AI297" s="9"/>
      <c r="AJ297" s="10"/>
      <c r="AK297" s="11"/>
      <c r="AL297" s="12"/>
      <c r="AM297" s="10"/>
      <c r="AN297" s="32"/>
      <c r="AO297" s="11"/>
      <c r="AP297" s="10"/>
      <c r="AQ297" s="12"/>
      <c r="AR297" s="10"/>
      <c r="AS297" s="8"/>
    </row>
    <row r="298" spans="34:45" ht="14.25" customHeight="1" x14ac:dyDescent="0.25">
      <c r="AH298" s="5"/>
      <c r="AI298" s="9"/>
      <c r="AJ298" s="10"/>
      <c r="AK298" s="11"/>
      <c r="AL298" s="12"/>
      <c r="AM298" s="10"/>
      <c r="AN298" s="32"/>
      <c r="AO298" s="11"/>
      <c r="AP298" s="10"/>
      <c r="AQ298" s="12"/>
      <c r="AR298" s="10"/>
      <c r="AS298" s="8"/>
    </row>
    <row r="299" spans="34:45" ht="14.25" customHeight="1" x14ac:dyDescent="0.25">
      <c r="AH299" s="5"/>
      <c r="AI299" s="9"/>
      <c r="AJ299" s="10"/>
      <c r="AK299" s="11"/>
      <c r="AL299" s="12"/>
      <c r="AM299" s="10"/>
      <c r="AN299" s="32"/>
      <c r="AO299" s="11"/>
      <c r="AP299" s="10"/>
      <c r="AQ299" s="12"/>
      <c r="AR299" s="10"/>
      <c r="AS299" s="8"/>
    </row>
    <row r="300" spans="34:45" ht="14.25" customHeight="1" x14ac:dyDescent="0.25">
      <c r="AH300" s="5"/>
      <c r="AI300" s="9"/>
      <c r="AJ300" s="10"/>
      <c r="AK300" s="11"/>
      <c r="AL300" s="12"/>
      <c r="AM300" s="10"/>
      <c r="AN300" s="32"/>
      <c r="AO300" s="11"/>
      <c r="AP300" s="10"/>
      <c r="AQ300" s="12"/>
      <c r="AR300" s="10"/>
      <c r="AS300" s="8"/>
    </row>
    <row r="301" spans="34:45" ht="14.25" customHeight="1" x14ac:dyDescent="0.25">
      <c r="AH301" s="5"/>
      <c r="AI301" s="9"/>
      <c r="AJ301" s="10"/>
      <c r="AK301" s="11"/>
      <c r="AL301" s="12"/>
      <c r="AM301" s="10"/>
      <c r="AN301" s="32"/>
      <c r="AO301" s="11"/>
      <c r="AP301" s="10"/>
      <c r="AQ301" s="12"/>
      <c r="AR301" s="10"/>
      <c r="AS301" s="8"/>
    </row>
    <row r="302" spans="34:45" ht="14.25" customHeight="1" x14ac:dyDescent="0.25">
      <c r="AH302" s="5"/>
      <c r="AI302" s="9"/>
      <c r="AJ302" s="10"/>
      <c r="AK302" s="11"/>
      <c r="AL302" s="12"/>
      <c r="AM302" s="10"/>
      <c r="AN302" s="32"/>
      <c r="AO302" s="11"/>
      <c r="AP302" s="10"/>
      <c r="AQ302" s="12"/>
      <c r="AR302" s="10"/>
      <c r="AS302" s="8"/>
    </row>
    <row r="303" spans="34:45" ht="14.25" customHeight="1" x14ac:dyDescent="0.25">
      <c r="AH303" s="5"/>
      <c r="AI303" s="9"/>
      <c r="AJ303" s="10"/>
      <c r="AK303" s="11"/>
      <c r="AL303" s="12"/>
      <c r="AM303" s="10"/>
      <c r="AN303" s="32"/>
      <c r="AO303" s="11"/>
      <c r="AP303" s="10"/>
      <c r="AQ303" s="12"/>
      <c r="AR303" s="10"/>
      <c r="AS303" s="8"/>
    </row>
    <row r="304" spans="34:45" ht="14.25" customHeight="1" x14ac:dyDescent="0.25">
      <c r="AH304" s="5"/>
      <c r="AI304" s="9"/>
      <c r="AJ304" s="10"/>
      <c r="AK304" s="11"/>
      <c r="AL304" s="12"/>
      <c r="AM304" s="10"/>
      <c r="AN304" s="32"/>
      <c r="AO304" s="11"/>
      <c r="AP304" s="10"/>
      <c r="AQ304" s="12"/>
      <c r="AR304" s="10"/>
      <c r="AS304" s="8"/>
    </row>
    <row r="305" spans="34:45" ht="14.25" customHeight="1" x14ac:dyDescent="0.25">
      <c r="AH305" s="5"/>
      <c r="AI305" s="9"/>
      <c r="AJ305" s="10"/>
      <c r="AK305" s="11"/>
      <c r="AL305" s="12"/>
      <c r="AM305" s="10"/>
      <c r="AN305" s="32"/>
      <c r="AO305" s="11"/>
      <c r="AP305" s="10"/>
      <c r="AQ305" s="12"/>
      <c r="AR305" s="10"/>
      <c r="AS305" s="8"/>
    </row>
    <row r="306" spans="34:45" ht="14.25" customHeight="1" x14ac:dyDescent="0.25">
      <c r="AH306" s="5"/>
      <c r="AI306" s="9"/>
      <c r="AJ306" s="10"/>
      <c r="AK306" s="11"/>
      <c r="AL306" s="12"/>
      <c r="AM306" s="10"/>
      <c r="AN306" s="32"/>
      <c r="AO306" s="11"/>
      <c r="AP306" s="10"/>
      <c r="AQ306" s="12"/>
      <c r="AR306" s="10"/>
      <c r="AS306" s="8"/>
    </row>
    <row r="307" spans="34:45" ht="14.25" customHeight="1" x14ac:dyDescent="0.25">
      <c r="AH307" s="5"/>
      <c r="AI307" s="9"/>
      <c r="AJ307" s="10"/>
      <c r="AK307" s="11"/>
      <c r="AL307" s="12"/>
      <c r="AM307" s="10"/>
      <c r="AN307" s="32"/>
      <c r="AO307" s="11"/>
      <c r="AP307" s="10"/>
      <c r="AQ307" s="12"/>
      <c r="AR307" s="10"/>
      <c r="AS307" s="8"/>
    </row>
    <row r="308" spans="34:45" ht="14.25" customHeight="1" x14ac:dyDescent="0.25">
      <c r="AH308" s="5"/>
      <c r="AI308" s="9"/>
      <c r="AJ308" s="10"/>
      <c r="AK308" s="11"/>
      <c r="AL308" s="12"/>
      <c r="AM308" s="10"/>
      <c r="AN308" s="32"/>
      <c r="AO308" s="11"/>
      <c r="AP308" s="10"/>
      <c r="AQ308" s="12"/>
      <c r="AR308" s="10"/>
      <c r="AS308" s="8"/>
    </row>
    <row r="309" spans="34:45" ht="14.25" customHeight="1" x14ac:dyDescent="0.25">
      <c r="AH309" s="5"/>
      <c r="AI309" s="9"/>
      <c r="AJ309" s="10"/>
      <c r="AK309" s="11"/>
      <c r="AL309" s="12"/>
      <c r="AM309" s="10"/>
      <c r="AN309" s="32"/>
      <c r="AO309" s="11"/>
      <c r="AP309" s="10"/>
      <c r="AQ309" s="12"/>
      <c r="AR309" s="10"/>
      <c r="AS309" s="8"/>
    </row>
    <row r="310" spans="34:45" ht="14.25" customHeight="1" x14ac:dyDescent="0.25">
      <c r="AH310" s="5"/>
      <c r="AI310" s="9"/>
      <c r="AJ310" s="10"/>
      <c r="AK310" s="11"/>
      <c r="AL310" s="12"/>
      <c r="AM310" s="10"/>
      <c r="AN310" s="32"/>
      <c r="AO310" s="11"/>
      <c r="AP310" s="10"/>
      <c r="AQ310" s="12"/>
      <c r="AR310" s="10"/>
      <c r="AS310" s="8"/>
    </row>
    <row r="311" spans="34:45" ht="14.25" customHeight="1" x14ac:dyDescent="0.25">
      <c r="AH311" s="5"/>
      <c r="AI311" s="9"/>
      <c r="AJ311" s="10"/>
      <c r="AK311" s="11"/>
      <c r="AL311" s="12"/>
      <c r="AM311" s="10"/>
      <c r="AN311" s="32"/>
      <c r="AO311" s="11"/>
      <c r="AP311" s="10"/>
      <c r="AQ311" s="12"/>
      <c r="AR311" s="10"/>
      <c r="AS311" s="8"/>
    </row>
    <row r="312" spans="34:45" ht="14.25" customHeight="1" x14ac:dyDescent="0.25">
      <c r="AH312" s="5"/>
      <c r="AI312" s="9"/>
      <c r="AJ312" s="10"/>
      <c r="AK312" s="11"/>
      <c r="AL312" s="12"/>
      <c r="AM312" s="10"/>
      <c r="AN312" s="32"/>
      <c r="AO312" s="11"/>
      <c r="AP312" s="10"/>
      <c r="AQ312" s="12"/>
      <c r="AR312" s="10"/>
      <c r="AS312" s="8"/>
    </row>
    <row r="313" spans="34:45" ht="14.25" customHeight="1" x14ac:dyDescent="0.25">
      <c r="AH313" s="5"/>
      <c r="AI313" s="9"/>
      <c r="AJ313" s="10"/>
      <c r="AK313" s="11"/>
      <c r="AL313" s="12"/>
      <c r="AM313" s="10"/>
      <c r="AN313" s="32"/>
      <c r="AO313" s="11"/>
      <c r="AP313" s="10"/>
      <c r="AQ313" s="12"/>
      <c r="AR313" s="10"/>
      <c r="AS313" s="8"/>
    </row>
    <row r="314" spans="34:45" ht="14.25" customHeight="1" x14ac:dyDescent="0.25">
      <c r="AH314" s="5"/>
      <c r="AI314" s="9"/>
      <c r="AJ314" s="10"/>
      <c r="AK314" s="11"/>
      <c r="AL314" s="12"/>
      <c r="AM314" s="10"/>
      <c r="AN314" s="32"/>
      <c r="AO314" s="11"/>
      <c r="AP314" s="10"/>
      <c r="AQ314" s="12"/>
      <c r="AR314" s="10"/>
      <c r="AS314" s="8"/>
    </row>
    <row r="315" spans="34:45" ht="14.25" customHeight="1" x14ac:dyDescent="0.25">
      <c r="AH315" s="5"/>
      <c r="AI315" s="9"/>
      <c r="AJ315" s="10"/>
      <c r="AK315" s="11"/>
      <c r="AL315" s="12"/>
      <c r="AM315" s="10"/>
      <c r="AN315" s="32"/>
      <c r="AO315" s="11"/>
      <c r="AP315" s="10"/>
      <c r="AQ315" s="12"/>
      <c r="AR315" s="10"/>
      <c r="AS315" s="8"/>
    </row>
    <row r="316" spans="34:45" ht="14.25" customHeight="1" x14ac:dyDescent="0.25">
      <c r="AH316" s="5"/>
      <c r="AI316" s="9"/>
      <c r="AJ316" s="10"/>
      <c r="AK316" s="11"/>
      <c r="AL316" s="12"/>
      <c r="AM316" s="10"/>
      <c r="AN316" s="32"/>
      <c r="AO316" s="11"/>
      <c r="AP316" s="10"/>
      <c r="AQ316" s="12"/>
      <c r="AR316" s="10"/>
      <c r="AS316" s="8"/>
    </row>
    <row r="317" spans="34:45" ht="14.25" customHeight="1" x14ac:dyDescent="0.25">
      <c r="AH317" s="5"/>
      <c r="AI317" s="9"/>
      <c r="AJ317" s="10"/>
      <c r="AK317" s="11"/>
      <c r="AL317" s="12"/>
      <c r="AM317" s="10"/>
      <c r="AN317" s="32"/>
      <c r="AO317" s="11"/>
      <c r="AP317" s="10"/>
      <c r="AQ317" s="12"/>
      <c r="AR317" s="10"/>
      <c r="AS317" s="8"/>
    </row>
    <row r="318" spans="34:45" ht="14.25" customHeight="1" x14ac:dyDescent="0.25">
      <c r="AH318" s="5"/>
      <c r="AI318" s="9"/>
      <c r="AJ318" s="10"/>
      <c r="AK318" s="11"/>
      <c r="AL318" s="12"/>
      <c r="AM318" s="10"/>
      <c r="AN318" s="32"/>
      <c r="AO318" s="11"/>
      <c r="AP318" s="10"/>
      <c r="AQ318" s="12"/>
      <c r="AR318" s="10"/>
      <c r="AS318" s="8"/>
    </row>
    <row r="319" spans="34:45" ht="14.25" customHeight="1" x14ac:dyDescent="0.25">
      <c r="AH319" s="5"/>
      <c r="AI319" s="9"/>
      <c r="AJ319" s="10"/>
      <c r="AK319" s="11"/>
      <c r="AL319" s="12"/>
      <c r="AM319" s="10"/>
      <c r="AN319" s="32"/>
      <c r="AO319" s="11"/>
      <c r="AP319" s="10"/>
      <c r="AQ319" s="12"/>
      <c r="AR319" s="10"/>
      <c r="AS319" s="8"/>
    </row>
    <row r="320" spans="34:45" ht="14.25" customHeight="1" x14ac:dyDescent="0.25">
      <c r="AH320" s="5"/>
      <c r="AI320" s="9"/>
      <c r="AJ320" s="10"/>
      <c r="AK320" s="11"/>
      <c r="AL320" s="12"/>
      <c r="AM320" s="10"/>
      <c r="AN320" s="32"/>
      <c r="AO320" s="11"/>
      <c r="AP320" s="10"/>
      <c r="AQ320" s="12"/>
      <c r="AR320" s="10"/>
      <c r="AS320" s="8"/>
    </row>
    <row r="321" spans="34:45" ht="14.25" customHeight="1" x14ac:dyDescent="0.25">
      <c r="AH321" s="5"/>
      <c r="AI321" s="9"/>
      <c r="AJ321" s="10"/>
      <c r="AK321" s="11"/>
      <c r="AL321" s="12"/>
      <c r="AM321" s="10"/>
      <c r="AN321" s="32"/>
      <c r="AO321" s="11"/>
      <c r="AP321" s="10"/>
      <c r="AQ321" s="12"/>
      <c r="AR321" s="10"/>
      <c r="AS321" s="8"/>
    </row>
    <row r="322" spans="34:45" ht="14.25" customHeight="1" x14ac:dyDescent="0.25">
      <c r="AH322" s="5"/>
      <c r="AI322" s="9"/>
      <c r="AJ322" s="10"/>
      <c r="AK322" s="11"/>
      <c r="AL322" s="12"/>
      <c r="AM322" s="10"/>
      <c r="AN322" s="32"/>
      <c r="AO322" s="11"/>
      <c r="AP322" s="10"/>
      <c r="AQ322" s="12"/>
      <c r="AR322" s="10"/>
      <c r="AS322" s="8"/>
    </row>
    <row r="323" spans="34:45" ht="14.25" customHeight="1" x14ac:dyDescent="0.25">
      <c r="AH323" s="5"/>
      <c r="AI323" s="9"/>
      <c r="AJ323" s="10"/>
      <c r="AK323" s="11"/>
      <c r="AL323" s="12"/>
      <c r="AM323" s="10"/>
      <c r="AN323" s="32"/>
      <c r="AO323" s="11"/>
      <c r="AP323" s="10"/>
      <c r="AQ323" s="12"/>
      <c r="AR323" s="10"/>
      <c r="AS323" s="8"/>
    </row>
    <row r="324" spans="34:45" ht="14.25" customHeight="1" x14ac:dyDescent="0.25">
      <c r="AH324" s="5"/>
      <c r="AI324" s="9"/>
      <c r="AJ324" s="10"/>
      <c r="AK324" s="11"/>
      <c r="AL324" s="12"/>
      <c r="AM324" s="10"/>
      <c r="AN324" s="32"/>
      <c r="AO324" s="11"/>
      <c r="AP324" s="10"/>
      <c r="AQ324" s="12"/>
      <c r="AR324" s="10"/>
      <c r="AS324" s="8"/>
    </row>
    <row r="325" spans="34:45" ht="14.25" customHeight="1" x14ac:dyDescent="0.25">
      <c r="AH325" s="5"/>
      <c r="AI325" s="9"/>
      <c r="AJ325" s="10"/>
      <c r="AK325" s="11"/>
      <c r="AL325" s="12"/>
      <c r="AM325" s="10"/>
      <c r="AN325" s="32"/>
      <c r="AO325" s="11"/>
      <c r="AP325" s="10"/>
      <c r="AQ325" s="12"/>
      <c r="AR325" s="10"/>
      <c r="AS325" s="8"/>
    </row>
    <row r="326" spans="34:45" ht="14.25" customHeight="1" x14ac:dyDescent="0.25">
      <c r="AH326" s="5"/>
      <c r="AI326" s="9"/>
      <c r="AJ326" s="10"/>
      <c r="AK326" s="11"/>
      <c r="AL326" s="12"/>
      <c r="AM326" s="10"/>
      <c r="AN326" s="32"/>
      <c r="AO326" s="11"/>
      <c r="AP326" s="10"/>
      <c r="AQ326" s="12"/>
      <c r="AR326" s="10"/>
      <c r="AS326" s="8"/>
    </row>
    <row r="327" spans="34:45" ht="14.25" customHeight="1" x14ac:dyDescent="0.25">
      <c r="AH327" s="5"/>
      <c r="AI327" s="9"/>
      <c r="AJ327" s="10"/>
      <c r="AK327" s="11"/>
      <c r="AL327" s="12"/>
      <c r="AM327" s="10"/>
      <c r="AN327" s="32"/>
      <c r="AO327" s="11"/>
      <c r="AP327" s="10"/>
      <c r="AQ327" s="12"/>
      <c r="AR327" s="10"/>
      <c r="AS327" s="8"/>
    </row>
    <row r="328" spans="34:45" ht="14.25" customHeight="1" x14ac:dyDescent="0.25">
      <c r="AH328" s="5"/>
      <c r="AI328" s="9"/>
      <c r="AJ328" s="10"/>
      <c r="AK328" s="11"/>
      <c r="AL328" s="12"/>
      <c r="AM328" s="10"/>
      <c r="AN328" s="32"/>
      <c r="AO328" s="11"/>
      <c r="AP328" s="10"/>
      <c r="AQ328" s="12"/>
      <c r="AR328" s="10"/>
      <c r="AS328" s="8"/>
    </row>
    <row r="329" spans="34:45" ht="14.25" customHeight="1" x14ac:dyDescent="0.25">
      <c r="AH329" s="5"/>
      <c r="AI329" s="9"/>
      <c r="AJ329" s="10"/>
      <c r="AK329" s="11"/>
      <c r="AL329" s="12"/>
      <c r="AM329" s="10"/>
      <c r="AN329" s="32"/>
      <c r="AO329" s="11"/>
      <c r="AP329" s="10"/>
      <c r="AQ329" s="12"/>
      <c r="AR329" s="10"/>
      <c r="AS329" s="8"/>
    </row>
    <row r="330" spans="34:45" ht="14.25" customHeight="1" x14ac:dyDescent="0.25">
      <c r="AH330" s="5"/>
      <c r="AI330" s="9"/>
      <c r="AJ330" s="10"/>
      <c r="AK330" s="11"/>
      <c r="AL330" s="12"/>
      <c r="AM330" s="10"/>
      <c r="AN330" s="32"/>
      <c r="AO330" s="11"/>
      <c r="AP330" s="10"/>
      <c r="AQ330" s="12"/>
      <c r="AR330" s="10"/>
      <c r="AS330" s="8"/>
    </row>
    <row r="331" spans="34:45" ht="14.25" customHeight="1" x14ac:dyDescent="0.25">
      <c r="AH331" s="5"/>
      <c r="AI331" s="9"/>
      <c r="AJ331" s="10"/>
      <c r="AK331" s="11"/>
      <c r="AL331" s="12"/>
      <c r="AM331" s="10"/>
      <c r="AN331" s="32"/>
      <c r="AO331" s="11"/>
      <c r="AP331" s="10"/>
      <c r="AQ331" s="12"/>
      <c r="AR331" s="10"/>
      <c r="AS331" s="8"/>
    </row>
    <row r="332" spans="34:45" ht="14.25" customHeight="1" x14ac:dyDescent="0.25">
      <c r="AH332" s="5"/>
      <c r="AI332" s="9"/>
      <c r="AJ332" s="10"/>
      <c r="AK332" s="11"/>
      <c r="AL332" s="12"/>
      <c r="AM332" s="10"/>
      <c r="AN332" s="32"/>
      <c r="AO332" s="11"/>
      <c r="AP332" s="10"/>
      <c r="AQ332" s="12"/>
      <c r="AR332" s="10"/>
      <c r="AS332" s="8"/>
    </row>
    <row r="333" spans="34:45" ht="14.25" customHeight="1" x14ac:dyDescent="0.25">
      <c r="AH333" s="5"/>
      <c r="AI333" s="9"/>
      <c r="AJ333" s="10"/>
      <c r="AK333" s="11"/>
      <c r="AL333" s="12"/>
      <c r="AM333" s="10"/>
      <c r="AN333" s="32"/>
      <c r="AO333" s="11"/>
      <c r="AP333" s="10"/>
      <c r="AQ333" s="12"/>
      <c r="AR333" s="10"/>
      <c r="AS333" s="8"/>
    </row>
    <row r="334" spans="34:45" ht="14.25" customHeight="1" x14ac:dyDescent="0.25">
      <c r="AH334" s="5"/>
      <c r="AI334" s="9"/>
      <c r="AJ334" s="10"/>
      <c r="AK334" s="11"/>
      <c r="AL334" s="12"/>
      <c r="AM334" s="10"/>
      <c r="AN334" s="32"/>
      <c r="AO334" s="11"/>
      <c r="AP334" s="10"/>
      <c r="AQ334" s="12"/>
      <c r="AR334" s="10"/>
      <c r="AS334" s="8"/>
    </row>
    <row r="335" spans="34:45" ht="14.25" customHeight="1" x14ac:dyDescent="0.25">
      <c r="AH335" s="5"/>
      <c r="AI335" s="9"/>
      <c r="AJ335" s="10"/>
      <c r="AK335" s="11"/>
      <c r="AL335" s="12"/>
      <c r="AM335" s="10"/>
      <c r="AN335" s="32"/>
      <c r="AO335" s="11"/>
      <c r="AP335" s="10"/>
      <c r="AQ335" s="12"/>
      <c r="AR335" s="10"/>
      <c r="AS335" s="8"/>
    </row>
    <row r="336" spans="34:45" ht="14.25" customHeight="1" x14ac:dyDescent="0.25">
      <c r="AH336" s="5"/>
      <c r="AI336" s="9"/>
      <c r="AJ336" s="10"/>
      <c r="AK336" s="11"/>
      <c r="AL336" s="12"/>
      <c r="AM336" s="10"/>
      <c r="AN336" s="32"/>
      <c r="AO336" s="11"/>
      <c r="AP336" s="10"/>
      <c r="AQ336" s="12"/>
      <c r="AR336" s="10"/>
      <c r="AS336" s="8"/>
    </row>
    <row r="337" spans="34:45" ht="14.25" customHeight="1" x14ac:dyDescent="0.25">
      <c r="AH337" s="5"/>
      <c r="AI337" s="9"/>
      <c r="AJ337" s="10"/>
      <c r="AK337" s="11"/>
      <c r="AL337" s="12"/>
      <c r="AM337" s="10"/>
      <c r="AN337" s="32"/>
      <c r="AO337" s="11"/>
      <c r="AP337" s="10"/>
      <c r="AQ337" s="12"/>
      <c r="AR337" s="10"/>
      <c r="AS337" s="8"/>
    </row>
    <row r="338" spans="34:45" ht="14.25" customHeight="1" x14ac:dyDescent="0.25">
      <c r="AH338" s="5"/>
      <c r="AI338" s="9"/>
      <c r="AJ338" s="10"/>
      <c r="AK338" s="11"/>
      <c r="AL338" s="12"/>
      <c r="AM338" s="10"/>
      <c r="AN338" s="32"/>
      <c r="AO338" s="11"/>
      <c r="AP338" s="10"/>
      <c r="AQ338" s="12"/>
      <c r="AR338" s="10"/>
      <c r="AS338" s="8"/>
    </row>
    <row r="339" spans="34:45" ht="14.25" customHeight="1" x14ac:dyDescent="0.25">
      <c r="AH339" s="5"/>
      <c r="AI339" s="9"/>
      <c r="AJ339" s="10"/>
      <c r="AK339" s="11"/>
      <c r="AL339" s="12"/>
      <c r="AM339" s="10"/>
      <c r="AN339" s="32"/>
      <c r="AO339" s="11"/>
      <c r="AP339" s="10"/>
      <c r="AQ339" s="12"/>
      <c r="AR339" s="10"/>
      <c r="AS339" s="8"/>
    </row>
    <row r="340" spans="34:45" ht="14.25" customHeight="1" x14ac:dyDescent="0.25">
      <c r="AH340" s="5"/>
      <c r="AI340" s="9"/>
      <c r="AJ340" s="10"/>
      <c r="AK340" s="11"/>
      <c r="AL340" s="12"/>
      <c r="AM340" s="10"/>
      <c r="AN340" s="32"/>
      <c r="AO340" s="11"/>
      <c r="AP340" s="10"/>
      <c r="AQ340" s="12"/>
      <c r="AR340" s="10"/>
      <c r="AS340" s="8"/>
    </row>
    <row r="341" spans="34:45" ht="14.25" customHeight="1" x14ac:dyDescent="0.25">
      <c r="AH341" s="5"/>
      <c r="AI341" s="9"/>
      <c r="AJ341" s="10"/>
      <c r="AK341" s="11"/>
      <c r="AL341" s="12"/>
      <c r="AM341" s="10"/>
      <c r="AN341" s="32"/>
      <c r="AO341" s="11"/>
      <c r="AP341" s="10"/>
      <c r="AQ341" s="12"/>
      <c r="AR341" s="10"/>
      <c r="AS341" s="8"/>
    </row>
    <row r="342" spans="34:45" ht="14.25" customHeight="1" x14ac:dyDescent="0.25">
      <c r="AH342" s="5"/>
      <c r="AI342" s="9"/>
      <c r="AJ342" s="10"/>
      <c r="AK342" s="11"/>
      <c r="AL342" s="12"/>
      <c r="AM342" s="10"/>
      <c r="AN342" s="32"/>
      <c r="AO342" s="11"/>
      <c r="AP342" s="10"/>
      <c r="AQ342" s="12"/>
      <c r="AR342" s="10"/>
      <c r="AS342" s="8"/>
    </row>
    <row r="343" spans="34:45" ht="14.25" customHeight="1" x14ac:dyDescent="0.25">
      <c r="AH343" s="5"/>
      <c r="AI343" s="9"/>
      <c r="AJ343" s="10"/>
      <c r="AK343" s="11"/>
      <c r="AL343" s="12"/>
      <c r="AM343" s="10"/>
      <c r="AN343" s="32"/>
      <c r="AO343" s="11"/>
      <c r="AP343" s="10"/>
      <c r="AQ343" s="12"/>
      <c r="AR343" s="10"/>
      <c r="AS343" s="8"/>
    </row>
    <row r="344" spans="34:45" ht="14.25" customHeight="1" x14ac:dyDescent="0.25">
      <c r="AH344" s="5"/>
      <c r="AI344" s="9"/>
      <c r="AJ344" s="10"/>
      <c r="AK344" s="11"/>
      <c r="AL344" s="12"/>
      <c r="AM344" s="10"/>
      <c r="AN344" s="32"/>
      <c r="AO344" s="11"/>
      <c r="AP344" s="10"/>
      <c r="AQ344" s="12"/>
      <c r="AR344" s="10"/>
      <c r="AS344" s="8"/>
    </row>
    <row r="345" spans="34:45" ht="14.25" customHeight="1" x14ac:dyDescent="0.25">
      <c r="AH345" s="5"/>
      <c r="AI345" s="9"/>
      <c r="AJ345" s="10"/>
      <c r="AK345" s="11"/>
      <c r="AL345" s="12"/>
      <c r="AM345" s="10"/>
      <c r="AN345" s="32"/>
      <c r="AO345" s="11"/>
      <c r="AP345" s="10"/>
      <c r="AQ345" s="12"/>
      <c r="AR345" s="10"/>
      <c r="AS345" s="8"/>
    </row>
    <row r="346" spans="34:45" ht="14.25" customHeight="1" x14ac:dyDescent="0.25">
      <c r="AH346" s="5"/>
      <c r="AI346" s="9"/>
      <c r="AJ346" s="10"/>
      <c r="AK346" s="11"/>
      <c r="AL346" s="12"/>
      <c r="AM346" s="10"/>
      <c r="AN346" s="32"/>
      <c r="AO346" s="11"/>
      <c r="AP346" s="10"/>
      <c r="AQ346" s="12"/>
      <c r="AR346" s="10"/>
      <c r="AS346" s="8"/>
    </row>
    <row r="347" spans="34:45" ht="14.25" customHeight="1" x14ac:dyDescent="0.25">
      <c r="AH347" s="5"/>
      <c r="AI347" s="9"/>
      <c r="AJ347" s="10"/>
      <c r="AK347" s="11"/>
      <c r="AL347" s="12"/>
      <c r="AM347" s="10"/>
      <c r="AN347" s="32"/>
      <c r="AO347" s="11"/>
      <c r="AP347" s="10"/>
      <c r="AQ347" s="12"/>
      <c r="AR347" s="10"/>
      <c r="AS347" s="8"/>
    </row>
    <row r="348" spans="34:45" ht="14.25" customHeight="1" x14ac:dyDescent="0.25">
      <c r="AH348" s="5"/>
      <c r="AI348" s="9"/>
      <c r="AJ348" s="10"/>
      <c r="AK348" s="11"/>
      <c r="AL348" s="12"/>
      <c r="AM348" s="10"/>
      <c r="AN348" s="32"/>
      <c r="AO348" s="11"/>
      <c r="AP348" s="10"/>
      <c r="AQ348" s="12"/>
      <c r="AR348" s="10"/>
      <c r="AS348" s="8"/>
    </row>
    <row r="349" spans="34:45" ht="14.25" customHeight="1" x14ac:dyDescent="0.25">
      <c r="AH349" s="5"/>
      <c r="AI349" s="9"/>
      <c r="AJ349" s="10"/>
      <c r="AK349" s="11"/>
      <c r="AL349" s="12"/>
      <c r="AM349" s="10"/>
      <c r="AN349" s="32"/>
      <c r="AO349" s="11"/>
      <c r="AP349" s="10"/>
      <c r="AQ349" s="12"/>
      <c r="AR349" s="10"/>
      <c r="AS349" s="8"/>
    </row>
    <row r="350" spans="34:45" ht="14.25" customHeight="1" x14ac:dyDescent="0.25">
      <c r="AH350" s="5"/>
      <c r="AI350" s="9"/>
      <c r="AJ350" s="10"/>
      <c r="AK350" s="11"/>
      <c r="AL350" s="12"/>
      <c r="AM350" s="10"/>
      <c r="AN350" s="32"/>
      <c r="AO350" s="11"/>
      <c r="AP350" s="10"/>
      <c r="AQ350" s="12"/>
      <c r="AR350" s="10"/>
      <c r="AS350" s="8"/>
    </row>
    <row r="351" spans="34:45" ht="14.25" customHeight="1" x14ac:dyDescent="0.25">
      <c r="AH351" s="5"/>
      <c r="AI351" s="9"/>
      <c r="AJ351" s="10"/>
      <c r="AK351" s="11"/>
      <c r="AL351" s="12"/>
      <c r="AM351" s="10"/>
      <c r="AN351" s="32"/>
      <c r="AO351" s="11"/>
      <c r="AP351" s="10"/>
      <c r="AQ351" s="12"/>
      <c r="AR351" s="10"/>
      <c r="AS351" s="8"/>
    </row>
    <row r="352" spans="34:45" ht="14.25" customHeight="1" x14ac:dyDescent="0.25">
      <c r="AH352" s="5"/>
      <c r="AI352" s="9"/>
      <c r="AJ352" s="10"/>
      <c r="AK352" s="11"/>
      <c r="AL352" s="12"/>
      <c r="AM352" s="10"/>
      <c r="AN352" s="32"/>
      <c r="AO352" s="11"/>
      <c r="AP352" s="10"/>
      <c r="AQ352" s="12"/>
      <c r="AR352" s="10"/>
      <c r="AS352" s="8"/>
    </row>
    <row r="353" spans="34:45" ht="14.25" customHeight="1" x14ac:dyDescent="0.25">
      <c r="AH353" s="5"/>
      <c r="AI353" s="9"/>
      <c r="AJ353" s="10"/>
      <c r="AK353" s="11"/>
      <c r="AL353" s="12"/>
      <c r="AM353" s="10"/>
      <c r="AN353" s="32"/>
      <c r="AO353" s="11"/>
      <c r="AP353" s="10"/>
      <c r="AQ353" s="12"/>
      <c r="AR353" s="10"/>
      <c r="AS353" s="8"/>
    </row>
    <row r="354" spans="34:45" ht="14.25" customHeight="1" x14ac:dyDescent="0.25">
      <c r="AH354" s="5"/>
      <c r="AI354" s="9"/>
      <c r="AJ354" s="10"/>
      <c r="AK354" s="11"/>
      <c r="AL354" s="12"/>
      <c r="AM354" s="10"/>
      <c r="AN354" s="32"/>
      <c r="AO354" s="11"/>
      <c r="AP354" s="10"/>
      <c r="AQ354" s="12"/>
      <c r="AR354" s="10"/>
      <c r="AS354" s="8"/>
    </row>
    <row r="355" spans="34:45" ht="14.25" customHeight="1" x14ac:dyDescent="0.25">
      <c r="AH355" s="5"/>
      <c r="AI355" s="9"/>
      <c r="AJ355" s="10"/>
      <c r="AK355" s="11"/>
      <c r="AL355" s="12"/>
      <c r="AM355" s="10"/>
      <c r="AN355" s="32"/>
      <c r="AO355" s="11"/>
      <c r="AP355" s="10"/>
      <c r="AQ355" s="12"/>
      <c r="AR355" s="10"/>
      <c r="AS355" s="8"/>
    </row>
    <row r="356" spans="34:45" ht="14.25" customHeight="1" x14ac:dyDescent="0.25">
      <c r="AH356" s="5"/>
      <c r="AI356" s="9"/>
      <c r="AJ356" s="10"/>
      <c r="AK356" s="11"/>
      <c r="AL356" s="12"/>
      <c r="AM356" s="10"/>
      <c r="AN356" s="32"/>
      <c r="AO356" s="11"/>
      <c r="AP356" s="10"/>
      <c r="AQ356" s="12"/>
      <c r="AR356" s="10"/>
      <c r="AS356" s="8"/>
    </row>
    <row r="357" spans="34:45" ht="14.25" customHeight="1" x14ac:dyDescent="0.25">
      <c r="AH357" s="5"/>
      <c r="AI357" s="9"/>
      <c r="AJ357" s="10"/>
      <c r="AK357" s="11"/>
      <c r="AL357" s="12"/>
      <c r="AM357" s="10"/>
      <c r="AN357" s="32"/>
      <c r="AO357" s="11"/>
      <c r="AP357" s="10"/>
      <c r="AQ357" s="12"/>
      <c r="AR357" s="10"/>
      <c r="AS357" s="8"/>
    </row>
    <row r="358" spans="34:45" ht="14.25" customHeight="1" x14ac:dyDescent="0.25">
      <c r="AH358" s="5"/>
      <c r="AI358" s="9"/>
      <c r="AJ358" s="10"/>
      <c r="AK358" s="11"/>
      <c r="AL358" s="12"/>
      <c r="AM358" s="10"/>
      <c r="AN358" s="32"/>
      <c r="AO358" s="11"/>
      <c r="AP358" s="10"/>
      <c r="AQ358" s="12"/>
      <c r="AR358" s="10"/>
      <c r="AS358" s="8"/>
    </row>
    <row r="359" spans="34:45" ht="14.25" customHeight="1" x14ac:dyDescent="0.25">
      <c r="AH359" s="5"/>
      <c r="AI359" s="9"/>
      <c r="AJ359" s="10"/>
      <c r="AK359" s="11"/>
      <c r="AL359" s="12"/>
      <c r="AM359" s="10"/>
      <c r="AN359" s="32"/>
      <c r="AO359" s="11"/>
      <c r="AP359" s="10"/>
      <c r="AQ359" s="12"/>
      <c r="AR359" s="10"/>
      <c r="AS359" s="8"/>
    </row>
    <row r="360" spans="34:45" ht="14.25" customHeight="1" x14ac:dyDescent="0.25">
      <c r="AH360" s="5"/>
      <c r="AI360" s="9"/>
      <c r="AJ360" s="10"/>
      <c r="AK360" s="11"/>
      <c r="AL360" s="12"/>
      <c r="AM360" s="10"/>
      <c r="AN360" s="32"/>
      <c r="AO360" s="11"/>
      <c r="AP360" s="10"/>
      <c r="AQ360" s="12"/>
      <c r="AR360" s="10"/>
      <c r="AS360" s="8"/>
    </row>
    <row r="361" spans="34:45" ht="14.25" customHeight="1" x14ac:dyDescent="0.25">
      <c r="AH361" s="5"/>
      <c r="AI361" s="9"/>
      <c r="AJ361" s="10"/>
      <c r="AK361" s="11"/>
      <c r="AL361" s="12"/>
      <c r="AM361" s="10"/>
      <c r="AN361" s="32"/>
      <c r="AO361" s="11"/>
      <c r="AP361" s="10"/>
      <c r="AQ361" s="12"/>
      <c r="AR361" s="10"/>
      <c r="AS361" s="8"/>
    </row>
    <row r="362" spans="34:45" ht="14.25" customHeight="1" x14ac:dyDescent="0.25">
      <c r="AH362" s="5"/>
      <c r="AI362" s="9"/>
      <c r="AJ362" s="10"/>
      <c r="AK362" s="11"/>
      <c r="AL362" s="12"/>
      <c r="AM362" s="10"/>
      <c r="AN362" s="32"/>
      <c r="AO362" s="11"/>
      <c r="AP362" s="10"/>
      <c r="AQ362" s="12"/>
      <c r="AR362" s="10"/>
      <c r="AS362" s="8"/>
    </row>
    <row r="363" spans="34:45" ht="14.25" customHeight="1" x14ac:dyDescent="0.25">
      <c r="AH363" s="5"/>
      <c r="AI363" s="9"/>
      <c r="AJ363" s="10"/>
      <c r="AK363" s="11"/>
      <c r="AL363" s="12"/>
      <c r="AM363" s="10"/>
      <c r="AN363" s="32"/>
      <c r="AO363" s="11"/>
      <c r="AP363" s="10"/>
      <c r="AQ363" s="12"/>
      <c r="AR363" s="10"/>
      <c r="AS363" s="8"/>
    </row>
    <row r="364" spans="34:45" ht="14.25" customHeight="1" x14ac:dyDescent="0.25">
      <c r="AH364" s="5"/>
      <c r="AI364" s="9"/>
      <c r="AJ364" s="10"/>
      <c r="AK364" s="11"/>
      <c r="AL364" s="12"/>
      <c r="AM364" s="10"/>
      <c r="AN364" s="32"/>
      <c r="AO364" s="11"/>
      <c r="AP364" s="10"/>
      <c r="AQ364" s="12"/>
      <c r="AR364" s="10"/>
      <c r="AS364" s="8"/>
    </row>
    <row r="365" spans="34:45" ht="14.25" customHeight="1" x14ac:dyDescent="0.25">
      <c r="AH365" s="5"/>
      <c r="AI365" s="9"/>
      <c r="AJ365" s="10"/>
      <c r="AK365" s="11"/>
      <c r="AL365" s="12"/>
      <c r="AM365" s="10"/>
      <c r="AN365" s="32"/>
      <c r="AO365" s="11"/>
      <c r="AP365" s="10"/>
      <c r="AQ365" s="12"/>
      <c r="AR365" s="10"/>
      <c r="AS365" s="8"/>
    </row>
    <row r="366" spans="34:45" ht="14.25" customHeight="1" x14ac:dyDescent="0.25">
      <c r="AH366" s="5"/>
      <c r="AI366" s="9"/>
      <c r="AJ366" s="10"/>
      <c r="AK366" s="11"/>
      <c r="AL366" s="12"/>
      <c r="AM366" s="10"/>
      <c r="AN366" s="32"/>
      <c r="AO366" s="11"/>
      <c r="AP366" s="10"/>
      <c r="AQ366" s="12"/>
      <c r="AR366" s="10"/>
      <c r="AS366" s="8"/>
    </row>
    <row r="367" spans="34:45" ht="14.25" customHeight="1" x14ac:dyDescent="0.25">
      <c r="AH367" s="5"/>
      <c r="AI367" s="9"/>
      <c r="AJ367" s="10"/>
      <c r="AK367" s="11"/>
      <c r="AL367" s="12"/>
      <c r="AM367" s="10"/>
      <c r="AN367" s="32"/>
      <c r="AO367" s="11"/>
      <c r="AP367" s="10"/>
      <c r="AQ367" s="12"/>
      <c r="AR367" s="10"/>
      <c r="AS367" s="8"/>
    </row>
    <row r="368" spans="34:45" ht="14.25" customHeight="1" x14ac:dyDescent="0.25">
      <c r="AH368" s="5"/>
      <c r="AI368" s="9"/>
      <c r="AJ368" s="10"/>
      <c r="AK368" s="11"/>
      <c r="AL368" s="12"/>
      <c r="AM368" s="10"/>
      <c r="AN368" s="32"/>
      <c r="AO368" s="11"/>
      <c r="AP368" s="10"/>
      <c r="AQ368" s="12"/>
      <c r="AR368" s="10"/>
      <c r="AS368" s="8"/>
    </row>
    <row r="369" spans="34:45" ht="14.25" customHeight="1" x14ac:dyDescent="0.25">
      <c r="AH369" s="5"/>
      <c r="AI369" s="9"/>
      <c r="AJ369" s="10"/>
      <c r="AK369" s="11"/>
      <c r="AL369" s="12"/>
      <c r="AM369" s="10"/>
      <c r="AN369" s="32"/>
      <c r="AO369" s="11"/>
      <c r="AP369" s="10"/>
      <c r="AQ369" s="12"/>
      <c r="AR369" s="10"/>
      <c r="AS369" s="8"/>
    </row>
    <row r="370" spans="34:45" ht="14.25" customHeight="1" x14ac:dyDescent="0.25">
      <c r="AH370" s="5"/>
      <c r="AI370" s="9"/>
      <c r="AJ370" s="10"/>
      <c r="AK370" s="11"/>
      <c r="AL370" s="12"/>
      <c r="AM370" s="10"/>
      <c r="AN370" s="32"/>
      <c r="AO370" s="11"/>
      <c r="AP370" s="10"/>
      <c r="AQ370" s="12"/>
      <c r="AR370" s="10"/>
      <c r="AS370" s="8"/>
    </row>
    <row r="371" spans="34:45" ht="14.25" customHeight="1" x14ac:dyDescent="0.25">
      <c r="AH371" s="5"/>
      <c r="AI371" s="9"/>
      <c r="AJ371" s="10"/>
      <c r="AK371" s="11"/>
      <c r="AL371" s="12"/>
      <c r="AM371" s="10"/>
      <c r="AN371" s="32"/>
      <c r="AO371" s="11"/>
      <c r="AP371" s="10"/>
      <c r="AQ371" s="12"/>
      <c r="AR371" s="10"/>
      <c r="AS371" s="8"/>
    </row>
    <row r="372" spans="34:45" ht="14.25" customHeight="1" x14ac:dyDescent="0.25">
      <c r="AH372" s="5"/>
      <c r="AI372" s="9"/>
      <c r="AJ372" s="10"/>
      <c r="AK372" s="11"/>
      <c r="AL372" s="12"/>
      <c r="AM372" s="10"/>
      <c r="AN372" s="32"/>
      <c r="AO372" s="11"/>
      <c r="AP372" s="10"/>
      <c r="AQ372" s="12"/>
      <c r="AR372" s="10"/>
      <c r="AS372" s="8"/>
    </row>
    <row r="373" spans="34:45" ht="14.25" customHeight="1" x14ac:dyDescent="0.25">
      <c r="AH373" s="5"/>
      <c r="AI373" s="9"/>
      <c r="AJ373" s="10"/>
      <c r="AK373" s="11"/>
      <c r="AL373" s="12"/>
      <c r="AM373" s="10"/>
      <c r="AN373" s="32"/>
      <c r="AO373" s="11"/>
      <c r="AP373" s="10"/>
      <c r="AQ373" s="12"/>
      <c r="AR373" s="10"/>
      <c r="AS373" s="8"/>
    </row>
    <row r="374" spans="34:45" ht="14.25" customHeight="1" x14ac:dyDescent="0.25">
      <c r="AH374" s="5"/>
      <c r="AI374" s="9"/>
      <c r="AJ374" s="10"/>
      <c r="AK374" s="11"/>
      <c r="AL374" s="12"/>
      <c r="AM374" s="10"/>
      <c r="AN374" s="32"/>
      <c r="AO374" s="11"/>
      <c r="AP374" s="10"/>
      <c r="AQ374" s="12"/>
      <c r="AR374" s="10"/>
      <c r="AS374" s="8"/>
    </row>
    <row r="375" spans="34:45" ht="14.25" customHeight="1" x14ac:dyDescent="0.25">
      <c r="AH375" s="5"/>
      <c r="AI375" s="9"/>
      <c r="AJ375" s="10"/>
      <c r="AK375" s="11"/>
      <c r="AL375" s="12"/>
      <c r="AM375" s="10"/>
      <c r="AN375" s="32"/>
      <c r="AO375" s="11"/>
      <c r="AP375" s="10"/>
      <c r="AQ375" s="12"/>
      <c r="AR375" s="10"/>
      <c r="AS375" s="8"/>
    </row>
    <row r="376" spans="34:45" ht="14.25" customHeight="1" x14ac:dyDescent="0.25">
      <c r="AH376" s="5"/>
      <c r="AI376" s="9"/>
      <c r="AJ376" s="10"/>
      <c r="AK376" s="11"/>
      <c r="AL376" s="12"/>
      <c r="AM376" s="10"/>
      <c r="AN376" s="32"/>
      <c r="AO376" s="11"/>
      <c r="AP376" s="10"/>
      <c r="AQ376" s="12"/>
      <c r="AR376" s="10"/>
      <c r="AS376" s="8"/>
    </row>
    <row r="377" spans="34:45" ht="14.25" customHeight="1" x14ac:dyDescent="0.25">
      <c r="AH377" s="5"/>
      <c r="AI377" s="9"/>
      <c r="AJ377" s="10"/>
      <c r="AK377" s="11"/>
      <c r="AL377" s="12"/>
      <c r="AM377" s="10"/>
      <c r="AN377" s="32"/>
      <c r="AO377" s="11"/>
      <c r="AP377" s="10"/>
      <c r="AQ377" s="12"/>
      <c r="AR377" s="10"/>
      <c r="AS377" s="8"/>
    </row>
    <row r="378" spans="34:45" ht="14.25" customHeight="1" x14ac:dyDescent="0.25">
      <c r="AH378" s="5"/>
      <c r="AI378" s="9"/>
      <c r="AJ378" s="10"/>
      <c r="AK378" s="11"/>
      <c r="AL378" s="12"/>
      <c r="AM378" s="10"/>
      <c r="AN378" s="32"/>
      <c r="AO378" s="11"/>
      <c r="AP378" s="10"/>
      <c r="AQ378" s="12"/>
      <c r="AR378" s="10"/>
      <c r="AS378" s="8"/>
    </row>
    <row r="379" spans="34:45" ht="14.25" customHeight="1" x14ac:dyDescent="0.25">
      <c r="AH379" s="5"/>
      <c r="AI379" s="9"/>
      <c r="AJ379" s="10"/>
      <c r="AK379" s="11"/>
      <c r="AL379" s="12"/>
      <c r="AM379" s="10"/>
      <c r="AN379" s="32"/>
      <c r="AO379" s="11"/>
      <c r="AP379" s="10"/>
      <c r="AQ379" s="12"/>
      <c r="AR379" s="10"/>
      <c r="AS379" s="8"/>
    </row>
    <row r="380" spans="34:45" ht="14.25" customHeight="1" x14ac:dyDescent="0.25">
      <c r="AH380" s="5"/>
      <c r="AI380" s="9"/>
      <c r="AJ380" s="10"/>
      <c r="AK380" s="11"/>
      <c r="AL380" s="12"/>
      <c r="AM380" s="10"/>
      <c r="AN380" s="32"/>
      <c r="AO380" s="11"/>
      <c r="AP380" s="10"/>
      <c r="AQ380" s="12"/>
      <c r="AR380" s="10"/>
      <c r="AS380" s="8"/>
    </row>
    <row r="381" spans="34:45" ht="14.25" customHeight="1" x14ac:dyDescent="0.25">
      <c r="AH381" s="5"/>
      <c r="AI381" s="9"/>
      <c r="AJ381" s="10"/>
      <c r="AK381" s="11"/>
      <c r="AL381" s="12"/>
      <c r="AM381" s="10"/>
      <c r="AN381" s="32"/>
      <c r="AO381" s="11"/>
      <c r="AP381" s="10"/>
      <c r="AQ381" s="12"/>
      <c r="AR381" s="10"/>
      <c r="AS381" s="8"/>
    </row>
    <row r="382" spans="34:45" ht="14.25" customHeight="1" x14ac:dyDescent="0.25">
      <c r="AH382" s="5"/>
      <c r="AI382" s="9"/>
      <c r="AJ382" s="10"/>
      <c r="AK382" s="11"/>
      <c r="AL382" s="12"/>
      <c r="AM382" s="10"/>
      <c r="AN382" s="32"/>
      <c r="AO382" s="11"/>
      <c r="AP382" s="10"/>
      <c r="AQ382" s="12"/>
      <c r="AR382" s="10"/>
      <c r="AS382" s="8"/>
    </row>
    <row r="383" spans="34:45" ht="14.25" customHeight="1" x14ac:dyDescent="0.25">
      <c r="AH383" s="5"/>
      <c r="AI383" s="9"/>
      <c r="AJ383" s="10"/>
      <c r="AK383" s="11"/>
      <c r="AL383" s="12"/>
      <c r="AM383" s="10"/>
      <c r="AN383" s="32"/>
      <c r="AO383" s="11"/>
      <c r="AP383" s="10"/>
      <c r="AQ383" s="12"/>
      <c r="AR383" s="10"/>
      <c r="AS383" s="8"/>
    </row>
    <row r="384" spans="34:45" ht="14.25" customHeight="1" x14ac:dyDescent="0.25">
      <c r="AH384" s="5"/>
      <c r="AI384" s="9"/>
      <c r="AJ384" s="10"/>
      <c r="AK384" s="11"/>
      <c r="AL384" s="12"/>
      <c r="AM384" s="10"/>
      <c r="AN384" s="32"/>
      <c r="AO384" s="11"/>
      <c r="AP384" s="10"/>
      <c r="AQ384" s="12"/>
      <c r="AR384" s="10"/>
      <c r="AS384" s="8"/>
    </row>
    <row r="385" spans="34:45" ht="14.25" customHeight="1" x14ac:dyDescent="0.25">
      <c r="AH385" s="5"/>
      <c r="AI385" s="9"/>
      <c r="AJ385" s="10"/>
      <c r="AK385" s="11"/>
      <c r="AL385" s="12"/>
      <c r="AM385" s="10"/>
      <c r="AN385" s="32"/>
      <c r="AO385" s="11"/>
      <c r="AP385" s="10"/>
      <c r="AQ385" s="12"/>
      <c r="AR385" s="10"/>
      <c r="AS385" s="8"/>
    </row>
    <row r="386" spans="34:45" ht="14.25" customHeight="1" x14ac:dyDescent="0.25">
      <c r="AH386" s="5"/>
      <c r="AI386" s="9"/>
      <c r="AJ386" s="10"/>
      <c r="AK386" s="11"/>
      <c r="AL386" s="12"/>
      <c r="AM386" s="10"/>
      <c r="AN386" s="32"/>
      <c r="AO386" s="11"/>
      <c r="AP386" s="10"/>
      <c r="AQ386" s="12"/>
      <c r="AR386" s="10"/>
      <c r="AS386" s="8"/>
    </row>
    <row r="387" spans="34:45" ht="14.25" customHeight="1" x14ac:dyDescent="0.25">
      <c r="AH387" s="5"/>
      <c r="AI387" s="9"/>
      <c r="AJ387" s="10"/>
      <c r="AK387" s="11"/>
      <c r="AL387" s="12"/>
      <c r="AM387" s="10"/>
      <c r="AN387" s="32"/>
      <c r="AO387" s="11"/>
      <c r="AP387" s="10"/>
      <c r="AQ387" s="12"/>
      <c r="AR387" s="10"/>
      <c r="AS387" s="8"/>
    </row>
    <row r="388" spans="34:45" ht="14.25" customHeight="1" x14ac:dyDescent="0.25">
      <c r="AH388" s="5"/>
      <c r="AI388" s="9"/>
      <c r="AJ388" s="10"/>
      <c r="AK388" s="11"/>
      <c r="AL388" s="12"/>
      <c r="AM388" s="10"/>
      <c r="AN388" s="32"/>
      <c r="AO388" s="11"/>
      <c r="AP388" s="10"/>
      <c r="AQ388" s="12"/>
      <c r="AR388" s="10"/>
      <c r="AS388" s="8"/>
    </row>
    <row r="389" spans="34:45" ht="14.25" customHeight="1" x14ac:dyDescent="0.25">
      <c r="AH389" s="5"/>
      <c r="AI389" s="9"/>
      <c r="AJ389" s="10"/>
      <c r="AK389" s="11"/>
      <c r="AL389" s="12"/>
      <c r="AM389" s="10"/>
      <c r="AN389" s="32"/>
      <c r="AO389" s="11"/>
      <c r="AP389" s="10"/>
      <c r="AQ389" s="12"/>
      <c r="AR389" s="10"/>
      <c r="AS389" s="8"/>
    </row>
    <row r="390" spans="34:45" ht="14.25" customHeight="1" x14ac:dyDescent="0.25">
      <c r="AH390" s="5"/>
      <c r="AI390" s="9"/>
      <c r="AJ390" s="10"/>
      <c r="AK390" s="11"/>
      <c r="AL390" s="12"/>
      <c r="AM390" s="10"/>
      <c r="AN390" s="32"/>
      <c r="AO390" s="11"/>
      <c r="AP390" s="10"/>
      <c r="AQ390" s="12"/>
      <c r="AR390" s="10"/>
      <c r="AS390" s="8"/>
    </row>
    <row r="391" spans="34:45" ht="14.25" customHeight="1" x14ac:dyDescent="0.25">
      <c r="AH391" s="5"/>
      <c r="AI391" s="9"/>
      <c r="AJ391" s="10"/>
      <c r="AK391" s="11"/>
      <c r="AL391" s="12"/>
      <c r="AM391" s="10"/>
      <c r="AN391" s="32"/>
      <c r="AO391" s="11"/>
      <c r="AP391" s="10"/>
      <c r="AQ391" s="12"/>
      <c r="AR391" s="10"/>
      <c r="AS391" s="8"/>
    </row>
    <row r="392" spans="34:45" ht="14.25" customHeight="1" x14ac:dyDescent="0.25">
      <c r="AH392" s="5"/>
      <c r="AI392" s="9"/>
      <c r="AJ392" s="10"/>
      <c r="AK392" s="11"/>
      <c r="AL392" s="12"/>
      <c r="AM392" s="10"/>
      <c r="AN392" s="32"/>
      <c r="AO392" s="11"/>
      <c r="AP392" s="10"/>
      <c r="AQ392" s="12"/>
      <c r="AR392" s="10"/>
      <c r="AS392" s="8"/>
    </row>
    <row r="393" spans="34:45" ht="14.25" customHeight="1" x14ac:dyDescent="0.25">
      <c r="AH393" s="5"/>
      <c r="AI393" s="9"/>
      <c r="AJ393" s="10"/>
      <c r="AK393" s="11"/>
      <c r="AL393" s="12"/>
      <c r="AM393" s="10"/>
      <c r="AN393" s="32"/>
      <c r="AO393" s="11"/>
      <c r="AP393" s="10"/>
      <c r="AQ393" s="12"/>
      <c r="AR393" s="10"/>
      <c r="AS393" s="8"/>
    </row>
    <row r="394" spans="34:45" ht="14.25" customHeight="1" x14ac:dyDescent="0.25">
      <c r="AH394" s="5"/>
      <c r="AI394" s="9"/>
      <c r="AJ394" s="10"/>
      <c r="AK394" s="11"/>
      <c r="AL394" s="12"/>
      <c r="AM394" s="10"/>
      <c r="AN394" s="32"/>
      <c r="AO394" s="11"/>
      <c r="AP394" s="10"/>
      <c r="AQ394" s="12"/>
      <c r="AR394" s="10"/>
      <c r="AS394" s="8"/>
    </row>
    <row r="395" spans="34:45" ht="14.25" customHeight="1" x14ac:dyDescent="0.25">
      <c r="AH395" s="5"/>
      <c r="AI395" s="9"/>
      <c r="AJ395" s="10"/>
      <c r="AK395" s="11"/>
      <c r="AL395" s="12"/>
      <c r="AM395" s="10"/>
      <c r="AN395" s="32"/>
      <c r="AO395" s="11"/>
      <c r="AP395" s="10"/>
      <c r="AQ395" s="12"/>
      <c r="AR395" s="10"/>
      <c r="AS395" s="8"/>
    </row>
    <row r="396" spans="34:45" ht="14.25" customHeight="1" x14ac:dyDescent="0.25">
      <c r="AH396" s="5"/>
      <c r="AI396" s="9"/>
      <c r="AJ396" s="10"/>
      <c r="AK396" s="11"/>
      <c r="AL396" s="12"/>
      <c r="AM396" s="10"/>
      <c r="AN396" s="32"/>
      <c r="AO396" s="11"/>
      <c r="AP396" s="10"/>
      <c r="AQ396" s="12"/>
      <c r="AR396" s="10"/>
      <c r="AS396" s="8"/>
    </row>
    <row r="397" spans="34:45" ht="14.25" customHeight="1" x14ac:dyDescent="0.25">
      <c r="AH397" s="5"/>
      <c r="AI397" s="9"/>
      <c r="AJ397" s="10"/>
      <c r="AK397" s="11"/>
      <c r="AL397" s="12"/>
      <c r="AM397" s="10"/>
      <c r="AN397" s="32"/>
      <c r="AO397" s="11"/>
      <c r="AP397" s="10"/>
      <c r="AQ397" s="12"/>
      <c r="AR397" s="10"/>
      <c r="AS397" s="8"/>
    </row>
    <row r="398" spans="34:45" ht="14.25" customHeight="1" x14ac:dyDescent="0.25">
      <c r="AH398" s="5"/>
      <c r="AI398" s="9"/>
      <c r="AJ398" s="10"/>
      <c r="AK398" s="11"/>
      <c r="AL398" s="12"/>
      <c r="AM398" s="10"/>
      <c r="AN398" s="32"/>
      <c r="AO398" s="11"/>
      <c r="AP398" s="10"/>
      <c r="AQ398" s="12"/>
      <c r="AR398" s="10"/>
      <c r="AS398" s="8"/>
    </row>
    <row r="399" spans="34:45" ht="14.25" customHeight="1" x14ac:dyDescent="0.25">
      <c r="AH399" s="5"/>
      <c r="AI399" s="9"/>
      <c r="AJ399" s="10"/>
      <c r="AK399" s="11"/>
      <c r="AL399" s="12"/>
      <c r="AM399" s="10"/>
      <c r="AN399" s="32"/>
      <c r="AO399" s="11"/>
      <c r="AP399" s="10"/>
      <c r="AQ399" s="12"/>
      <c r="AR399" s="10"/>
      <c r="AS399" s="8"/>
    </row>
    <row r="400" spans="34:45" ht="14.25" customHeight="1" x14ac:dyDescent="0.25">
      <c r="AH400" s="5"/>
      <c r="AI400" s="9"/>
      <c r="AJ400" s="10"/>
      <c r="AK400" s="11"/>
      <c r="AL400" s="12"/>
      <c r="AM400" s="10"/>
      <c r="AN400" s="32"/>
      <c r="AO400" s="11"/>
      <c r="AP400" s="10"/>
      <c r="AQ400" s="12"/>
      <c r="AR400" s="10"/>
      <c r="AS400" s="8"/>
    </row>
    <row r="401" spans="34:45" ht="14.25" customHeight="1" x14ac:dyDescent="0.25">
      <c r="AH401" s="5"/>
      <c r="AI401" s="9"/>
      <c r="AJ401" s="10"/>
      <c r="AK401" s="11"/>
      <c r="AL401" s="12"/>
      <c r="AM401" s="10"/>
      <c r="AN401" s="32"/>
      <c r="AO401" s="11"/>
      <c r="AP401" s="10"/>
      <c r="AQ401" s="12"/>
      <c r="AR401" s="10"/>
      <c r="AS401" s="8"/>
    </row>
    <row r="402" spans="34:45" ht="14.25" customHeight="1" x14ac:dyDescent="0.25">
      <c r="AH402" s="5"/>
      <c r="AI402" s="9"/>
      <c r="AJ402" s="10"/>
      <c r="AK402" s="11"/>
      <c r="AL402" s="12"/>
      <c r="AM402" s="10"/>
      <c r="AN402" s="32"/>
      <c r="AO402" s="11"/>
      <c r="AP402" s="10"/>
      <c r="AQ402" s="12"/>
      <c r="AR402" s="10"/>
      <c r="AS402" s="8"/>
    </row>
    <row r="403" spans="34:45" ht="14.25" customHeight="1" x14ac:dyDescent="0.25">
      <c r="AH403" s="5"/>
      <c r="AI403" s="9"/>
      <c r="AJ403" s="10"/>
      <c r="AK403" s="11"/>
      <c r="AL403" s="12"/>
      <c r="AM403" s="10"/>
      <c r="AN403" s="32"/>
      <c r="AO403" s="11"/>
      <c r="AP403" s="10"/>
      <c r="AQ403" s="12"/>
      <c r="AR403" s="10"/>
      <c r="AS403" s="8"/>
    </row>
    <row r="404" spans="34:45" ht="14.25" customHeight="1" x14ac:dyDescent="0.25">
      <c r="AH404" s="5"/>
      <c r="AI404" s="9"/>
      <c r="AJ404" s="10"/>
      <c r="AK404" s="11"/>
      <c r="AL404" s="12"/>
      <c r="AM404" s="10"/>
      <c r="AN404" s="32"/>
      <c r="AO404" s="11"/>
      <c r="AP404" s="10"/>
      <c r="AQ404" s="12"/>
      <c r="AR404" s="10"/>
      <c r="AS404" s="8"/>
    </row>
    <row r="405" spans="34:45" ht="14.25" customHeight="1" x14ac:dyDescent="0.25">
      <c r="AH405" s="5"/>
      <c r="AI405" s="9"/>
      <c r="AJ405" s="10"/>
      <c r="AK405" s="11"/>
      <c r="AL405" s="12"/>
      <c r="AM405" s="10"/>
      <c r="AN405" s="32"/>
      <c r="AO405" s="11"/>
      <c r="AP405" s="10"/>
      <c r="AQ405" s="12"/>
      <c r="AR405" s="10"/>
      <c r="AS405" s="8"/>
    </row>
    <row r="406" spans="34:45" ht="14.25" customHeight="1" x14ac:dyDescent="0.25">
      <c r="AH406" s="5"/>
      <c r="AI406" s="9"/>
      <c r="AJ406" s="10"/>
      <c r="AK406" s="11"/>
      <c r="AL406" s="12"/>
      <c r="AM406" s="10"/>
      <c r="AN406" s="32"/>
      <c r="AO406" s="11"/>
      <c r="AP406" s="10"/>
      <c r="AQ406" s="12"/>
      <c r="AR406" s="10"/>
      <c r="AS406" s="8"/>
    </row>
    <row r="407" spans="34:45" ht="14.25" customHeight="1" x14ac:dyDescent="0.25">
      <c r="AH407" s="5"/>
      <c r="AI407" s="9"/>
      <c r="AJ407" s="10"/>
      <c r="AK407" s="11"/>
      <c r="AL407" s="12"/>
      <c r="AM407" s="10"/>
      <c r="AN407" s="32"/>
      <c r="AO407" s="11"/>
      <c r="AP407" s="10"/>
      <c r="AQ407" s="12"/>
      <c r="AR407" s="10"/>
      <c r="AS407" s="8"/>
    </row>
    <row r="408" spans="34:45" ht="14.25" customHeight="1" x14ac:dyDescent="0.25">
      <c r="AH408" s="5"/>
      <c r="AI408" s="9"/>
      <c r="AJ408" s="10"/>
      <c r="AK408" s="11"/>
      <c r="AL408" s="12"/>
      <c r="AM408" s="10"/>
      <c r="AN408" s="32"/>
      <c r="AO408" s="11"/>
      <c r="AP408" s="10"/>
      <c r="AQ408" s="12"/>
      <c r="AR408" s="10"/>
      <c r="AS408" s="8"/>
    </row>
    <row r="409" spans="34:45" ht="14.25" customHeight="1" x14ac:dyDescent="0.25">
      <c r="AH409" s="5"/>
      <c r="AI409" s="9"/>
      <c r="AJ409" s="10"/>
      <c r="AK409" s="11"/>
      <c r="AL409" s="12"/>
      <c r="AM409" s="10"/>
      <c r="AN409" s="32"/>
      <c r="AO409" s="11"/>
      <c r="AP409" s="10"/>
      <c r="AQ409" s="12"/>
      <c r="AR409" s="10"/>
      <c r="AS409" s="8"/>
    </row>
    <row r="410" spans="34:45" ht="14.25" customHeight="1" x14ac:dyDescent="0.25">
      <c r="AH410" s="5"/>
      <c r="AI410" s="9"/>
      <c r="AJ410" s="10"/>
      <c r="AK410" s="11"/>
      <c r="AL410" s="12"/>
      <c r="AM410" s="10"/>
      <c r="AN410" s="32"/>
      <c r="AO410" s="11"/>
      <c r="AP410" s="10"/>
      <c r="AQ410" s="12"/>
      <c r="AR410" s="10"/>
      <c r="AS410" s="8"/>
    </row>
    <row r="411" spans="34:45" ht="14.25" customHeight="1" x14ac:dyDescent="0.25">
      <c r="AH411" s="5"/>
      <c r="AI411" s="9"/>
      <c r="AJ411" s="10"/>
      <c r="AK411" s="11"/>
      <c r="AL411" s="12"/>
      <c r="AM411" s="10"/>
      <c r="AN411" s="32"/>
      <c r="AO411" s="11"/>
      <c r="AP411" s="10"/>
      <c r="AQ411" s="12"/>
      <c r="AR411" s="10"/>
      <c r="AS411" s="8"/>
    </row>
    <row r="412" spans="34:45" ht="14.25" customHeight="1" x14ac:dyDescent="0.25">
      <c r="AH412" s="5"/>
      <c r="AI412" s="9"/>
      <c r="AJ412" s="10"/>
      <c r="AK412" s="11"/>
      <c r="AL412" s="12"/>
      <c r="AM412" s="10"/>
      <c r="AN412" s="32"/>
      <c r="AO412" s="11"/>
      <c r="AP412" s="10"/>
      <c r="AQ412" s="12"/>
      <c r="AR412" s="10"/>
      <c r="AS412" s="8"/>
    </row>
    <row r="413" spans="34:45" ht="14.25" customHeight="1" x14ac:dyDescent="0.25">
      <c r="AH413" s="5"/>
      <c r="AI413" s="9"/>
      <c r="AJ413" s="10"/>
      <c r="AK413" s="11"/>
      <c r="AL413" s="12"/>
      <c r="AM413" s="10"/>
      <c r="AN413" s="32"/>
      <c r="AO413" s="11"/>
      <c r="AP413" s="10"/>
      <c r="AQ413" s="12"/>
      <c r="AR413" s="10"/>
      <c r="AS413" s="8"/>
    </row>
    <row r="414" spans="34:45" ht="14.25" customHeight="1" x14ac:dyDescent="0.25">
      <c r="AH414" s="5"/>
      <c r="AI414" s="9"/>
      <c r="AJ414" s="10"/>
      <c r="AK414" s="11"/>
      <c r="AL414" s="12"/>
      <c r="AM414" s="10"/>
      <c r="AN414" s="32"/>
      <c r="AO414" s="11"/>
      <c r="AP414" s="10"/>
      <c r="AQ414" s="12"/>
      <c r="AR414" s="10"/>
      <c r="AS414" s="8"/>
    </row>
    <row r="415" spans="34:45" ht="14.25" customHeight="1" x14ac:dyDescent="0.25">
      <c r="AH415" s="5"/>
      <c r="AI415" s="9"/>
      <c r="AJ415" s="10"/>
      <c r="AK415" s="11"/>
      <c r="AL415" s="12"/>
      <c r="AM415" s="10"/>
      <c r="AN415" s="32"/>
      <c r="AO415" s="11"/>
      <c r="AP415" s="10"/>
      <c r="AQ415" s="12"/>
      <c r="AR415" s="10"/>
      <c r="AS415" s="8"/>
    </row>
    <row r="416" spans="34:45" ht="14.25" customHeight="1" x14ac:dyDescent="0.25">
      <c r="AH416" s="5"/>
      <c r="AI416" s="9"/>
      <c r="AJ416" s="10"/>
      <c r="AK416" s="11"/>
      <c r="AL416" s="12"/>
      <c r="AM416" s="10"/>
      <c r="AN416" s="32"/>
      <c r="AO416" s="11"/>
      <c r="AP416" s="10"/>
      <c r="AQ416" s="12"/>
      <c r="AR416" s="10"/>
      <c r="AS416" s="8"/>
    </row>
    <row r="417" spans="34:45" ht="14.25" customHeight="1" x14ac:dyDescent="0.25">
      <c r="AH417" s="5"/>
      <c r="AI417" s="9"/>
      <c r="AJ417" s="10"/>
      <c r="AK417" s="11"/>
      <c r="AL417" s="12"/>
      <c r="AM417" s="10"/>
      <c r="AN417" s="32"/>
      <c r="AO417" s="11"/>
      <c r="AP417" s="10"/>
      <c r="AQ417" s="12"/>
      <c r="AR417" s="10"/>
      <c r="AS417" s="8"/>
    </row>
    <row r="418" spans="34:45" ht="14.25" customHeight="1" x14ac:dyDescent="0.25">
      <c r="AH418" s="5"/>
      <c r="AI418" s="9"/>
      <c r="AJ418" s="10"/>
      <c r="AK418" s="11"/>
      <c r="AL418" s="12"/>
      <c r="AM418" s="10"/>
      <c r="AN418" s="32"/>
      <c r="AO418" s="11"/>
      <c r="AP418" s="10"/>
      <c r="AQ418" s="12"/>
      <c r="AR418" s="10"/>
      <c r="AS418" s="8"/>
    </row>
    <row r="419" spans="34:45" ht="14.25" customHeight="1" x14ac:dyDescent="0.25">
      <c r="AH419" s="5"/>
      <c r="AI419" s="9"/>
      <c r="AJ419" s="10"/>
      <c r="AK419" s="11"/>
      <c r="AL419" s="12"/>
      <c r="AM419" s="10"/>
      <c r="AN419" s="32"/>
      <c r="AO419" s="11"/>
      <c r="AP419" s="10"/>
      <c r="AQ419" s="12"/>
      <c r="AR419" s="10"/>
      <c r="AS419" s="8"/>
    </row>
    <row r="420" spans="34:45" ht="14.25" customHeight="1" x14ac:dyDescent="0.25">
      <c r="AH420" s="5"/>
      <c r="AI420" s="9"/>
      <c r="AJ420" s="10"/>
      <c r="AK420" s="11"/>
      <c r="AL420" s="12"/>
      <c r="AM420" s="10"/>
      <c r="AN420" s="32"/>
      <c r="AO420" s="11"/>
      <c r="AP420" s="10"/>
      <c r="AQ420" s="12"/>
      <c r="AR420" s="10"/>
      <c r="AS420" s="8"/>
    </row>
    <row r="421" spans="34:45" ht="14.25" customHeight="1" x14ac:dyDescent="0.25">
      <c r="AH421" s="5"/>
      <c r="AI421" s="9"/>
      <c r="AJ421" s="10"/>
      <c r="AK421" s="11"/>
      <c r="AL421" s="12"/>
      <c r="AM421" s="10"/>
      <c r="AN421" s="32"/>
      <c r="AO421" s="11"/>
      <c r="AP421" s="10"/>
      <c r="AQ421" s="12"/>
      <c r="AR421" s="10"/>
      <c r="AS421" s="8"/>
    </row>
    <row r="422" spans="34:45" ht="14.25" customHeight="1" x14ac:dyDescent="0.25">
      <c r="AH422" s="5"/>
      <c r="AI422" s="9"/>
      <c r="AJ422" s="10"/>
      <c r="AK422" s="11"/>
      <c r="AL422" s="12"/>
      <c r="AM422" s="10"/>
      <c r="AN422" s="32"/>
      <c r="AO422" s="11"/>
      <c r="AP422" s="10"/>
      <c r="AQ422" s="12"/>
      <c r="AR422" s="10"/>
      <c r="AS422" s="8"/>
    </row>
    <row r="423" spans="34:45" ht="14.25" customHeight="1" x14ac:dyDescent="0.25">
      <c r="AH423" s="5"/>
      <c r="AI423" s="9"/>
      <c r="AJ423" s="10"/>
      <c r="AK423" s="11"/>
      <c r="AL423" s="12"/>
      <c r="AM423" s="10"/>
      <c r="AN423" s="32"/>
      <c r="AO423" s="11"/>
      <c r="AP423" s="10"/>
      <c r="AQ423" s="12"/>
      <c r="AR423" s="10"/>
      <c r="AS423" s="8"/>
    </row>
    <row r="424" spans="34:45" ht="14.25" customHeight="1" x14ac:dyDescent="0.25">
      <c r="AH424" s="5"/>
      <c r="AI424" s="9"/>
      <c r="AJ424" s="10"/>
      <c r="AK424" s="11"/>
      <c r="AL424" s="12"/>
      <c r="AM424" s="10"/>
      <c r="AN424" s="32"/>
      <c r="AO424" s="11"/>
      <c r="AP424" s="10"/>
      <c r="AQ424" s="12"/>
      <c r="AR424" s="10"/>
      <c r="AS424" s="8"/>
    </row>
    <row r="425" spans="34:45" ht="14.25" customHeight="1" x14ac:dyDescent="0.25">
      <c r="AH425" s="5"/>
      <c r="AI425" s="9"/>
      <c r="AJ425" s="10"/>
      <c r="AK425" s="11"/>
      <c r="AL425" s="12"/>
      <c r="AM425" s="10"/>
      <c r="AN425" s="32"/>
      <c r="AO425" s="11"/>
      <c r="AP425" s="10"/>
      <c r="AQ425" s="12"/>
      <c r="AR425" s="10"/>
      <c r="AS425" s="8"/>
    </row>
    <row r="426" spans="34:45" ht="14.25" customHeight="1" x14ac:dyDescent="0.25">
      <c r="AH426" s="5"/>
      <c r="AI426" s="9"/>
      <c r="AJ426" s="10"/>
      <c r="AK426" s="11"/>
      <c r="AL426" s="12"/>
      <c r="AM426" s="10"/>
      <c r="AN426" s="32"/>
      <c r="AO426" s="11"/>
      <c r="AP426" s="10"/>
      <c r="AQ426" s="12"/>
      <c r="AR426" s="10"/>
      <c r="AS426" s="8"/>
    </row>
    <row r="427" spans="34:45" ht="14.25" customHeight="1" x14ac:dyDescent="0.25">
      <c r="AH427" s="5"/>
      <c r="AI427" s="9"/>
      <c r="AJ427" s="10"/>
      <c r="AK427" s="11"/>
      <c r="AL427" s="12"/>
      <c r="AM427" s="10"/>
      <c r="AN427" s="32"/>
      <c r="AO427" s="11"/>
      <c r="AP427" s="10"/>
      <c r="AQ427" s="12"/>
      <c r="AR427" s="10"/>
      <c r="AS427" s="8"/>
    </row>
    <row r="428" spans="34:45" ht="14.25" customHeight="1" x14ac:dyDescent="0.25">
      <c r="AH428" s="5"/>
      <c r="AI428" s="9"/>
      <c r="AJ428" s="10"/>
      <c r="AK428" s="11"/>
      <c r="AL428" s="12"/>
      <c r="AM428" s="10"/>
      <c r="AN428" s="32"/>
      <c r="AO428" s="11"/>
      <c r="AP428" s="10"/>
      <c r="AQ428" s="12"/>
      <c r="AR428" s="10"/>
      <c r="AS428" s="8"/>
    </row>
    <row r="429" spans="34:45" ht="14.25" customHeight="1" x14ac:dyDescent="0.25">
      <c r="AH429" s="5"/>
      <c r="AI429" s="9"/>
      <c r="AJ429" s="10"/>
      <c r="AK429" s="11"/>
      <c r="AL429" s="12"/>
      <c r="AM429" s="10"/>
      <c r="AN429" s="32"/>
      <c r="AO429" s="11"/>
      <c r="AP429" s="10"/>
      <c r="AQ429" s="12"/>
      <c r="AR429" s="10"/>
      <c r="AS429" s="8"/>
    </row>
    <row r="430" spans="34:45" ht="14.25" customHeight="1" x14ac:dyDescent="0.25">
      <c r="AH430" s="5"/>
      <c r="AI430" s="9"/>
      <c r="AJ430" s="10"/>
      <c r="AK430" s="11"/>
      <c r="AL430" s="12"/>
      <c r="AM430" s="10"/>
      <c r="AN430" s="32"/>
      <c r="AO430" s="11"/>
      <c r="AP430" s="10"/>
      <c r="AQ430" s="12"/>
      <c r="AR430" s="10"/>
      <c r="AS430" s="8"/>
    </row>
    <row r="431" spans="34:45" ht="14.25" customHeight="1" x14ac:dyDescent="0.25">
      <c r="AH431" s="5"/>
      <c r="AI431" s="9"/>
      <c r="AJ431" s="10"/>
      <c r="AK431" s="11"/>
      <c r="AL431" s="12"/>
      <c r="AM431" s="10"/>
      <c r="AN431" s="32"/>
      <c r="AO431" s="11"/>
      <c r="AP431" s="10"/>
      <c r="AQ431" s="12"/>
      <c r="AR431" s="10"/>
      <c r="AS431" s="8"/>
    </row>
    <row r="432" spans="34:45" ht="14.25" customHeight="1" x14ac:dyDescent="0.25">
      <c r="AH432" s="5"/>
      <c r="AI432" s="9"/>
      <c r="AJ432" s="10"/>
      <c r="AK432" s="11"/>
      <c r="AL432" s="12"/>
      <c r="AM432" s="10"/>
      <c r="AN432" s="32"/>
      <c r="AO432" s="11"/>
      <c r="AP432" s="10"/>
      <c r="AQ432" s="12"/>
      <c r="AR432" s="10"/>
      <c r="AS432" s="8"/>
    </row>
    <row r="433" spans="34:45" ht="14.25" customHeight="1" x14ac:dyDescent="0.25">
      <c r="AH433" s="5"/>
      <c r="AI433" s="9"/>
      <c r="AJ433" s="10"/>
      <c r="AK433" s="11"/>
      <c r="AL433" s="12"/>
      <c r="AM433" s="10"/>
      <c r="AN433" s="32"/>
      <c r="AO433" s="11"/>
      <c r="AP433" s="10"/>
      <c r="AQ433" s="12"/>
      <c r="AR433" s="10"/>
      <c r="AS433" s="8"/>
    </row>
    <row r="434" spans="34:45" ht="14.25" customHeight="1" x14ac:dyDescent="0.25">
      <c r="AH434" s="5"/>
      <c r="AI434" s="9"/>
      <c r="AJ434" s="10"/>
      <c r="AK434" s="11"/>
      <c r="AL434" s="12"/>
      <c r="AM434" s="10"/>
      <c r="AN434" s="32"/>
      <c r="AO434" s="11"/>
      <c r="AP434" s="10"/>
      <c r="AQ434" s="12"/>
      <c r="AR434" s="10"/>
      <c r="AS434" s="8"/>
    </row>
    <row r="435" spans="34:45" ht="14.25" customHeight="1" x14ac:dyDescent="0.25">
      <c r="AH435" s="5"/>
      <c r="AI435" s="9"/>
      <c r="AJ435" s="10"/>
      <c r="AK435" s="11"/>
      <c r="AL435" s="12"/>
      <c r="AM435" s="10"/>
      <c r="AN435" s="32"/>
      <c r="AO435" s="11"/>
      <c r="AP435" s="10"/>
      <c r="AQ435" s="12"/>
      <c r="AR435" s="10"/>
      <c r="AS435" s="8"/>
    </row>
    <row r="436" spans="34:45" ht="14.25" customHeight="1" x14ac:dyDescent="0.25">
      <c r="AH436" s="5"/>
      <c r="AI436" s="9"/>
      <c r="AJ436" s="10"/>
      <c r="AK436" s="11"/>
      <c r="AL436" s="12"/>
      <c r="AM436" s="10"/>
      <c r="AN436" s="32"/>
      <c r="AO436" s="11"/>
      <c r="AP436" s="10"/>
      <c r="AQ436" s="12"/>
      <c r="AR436" s="10"/>
      <c r="AS436" s="8"/>
    </row>
    <row r="437" spans="34:45" ht="14.25" customHeight="1" x14ac:dyDescent="0.25">
      <c r="AH437" s="5"/>
      <c r="AI437" s="9"/>
      <c r="AJ437" s="10"/>
      <c r="AK437" s="11"/>
      <c r="AL437" s="12"/>
      <c r="AM437" s="10"/>
      <c r="AN437" s="32"/>
      <c r="AO437" s="11"/>
      <c r="AP437" s="10"/>
      <c r="AQ437" s="12"/>
      <c r="AR437" s="10"/>
      <c r="AS437" s="8"/>
    </row>
    <row r="438" spans="34:45" ht="14.25" customHeight="1" x14ac:dyDescent="0.25">
      <c r="AH438" s="5"/>
      <c r="AI438" s="9"/>
      <c r="AJ438" s="10"/>
      <c r="AK438" s="11"/>
      <c r="AL438" s="12"/>
      <c r="AM438" s="10"/>
      <c r="AN438" s="32"/>
      <c r="AO438" s="11"/>
      <c r="AP438" s="10"/>
      <c r="AQ438" s="12"/>
      <c r="AR438" s="10"/>
      <c r="AS438" s="8"/>
    </row>
    <row r="439" spans="34:45" ht="14.25" customHeight="1" x14ac:dyDescent="0.25">
      <c r="AH439" s="5"/>
      <c r="AI439" s="9"/>
      <c r="AJ439" s="10"/>
      <c r="AK439" s="11"/>
      <c r="AL439" s="12"/>
      <c r="AM439" s="10"/>
      <c r="AN439" s="32"/>
      <c r="AO439" s="11"/>
      <c r="AP439" s="10"/>
      <c r="AQ439" s="12"/>
      <c r="AR439" s="10"/>
      <c r="AS439" s="8"/>
    </row>
    <row r="440" spans="34:45" ht="14.25" customHeight="1" x14ac:dyDescent="0.25">
      <c r="AH440" s="5"/>
      <c r="AI440" s="9"/>
      <c r="AJ440" s="10"/>
      <c r="AK440" s="11"/>
      <c r="AL440" s="12"/>
      <c r="AM440" s="10"/>
      <c r="AN440" s="32"/>
      <c r="AO440" s="11"/>
      <c r="AP440" s="10"/>
      <c r="AQ440" s="12"/>
      <c r="AR440" s="10"/>
      <c r="AS440" s="8"/>
    </row>
    <row r="441" spans="34:45" ht="14.25" customHeight="1" x14ac:dyDescent="0.25">
      <c r="AH441" s="5"/>
      <c r="AI441" s="9"/>
      <c r="AJ441" s="10"/>
      <c r="AK441" s="11"/>
      <c r="AL441" s="12"/>
      <c r="AM441" s="10"/>
      <c r="AN441" s="32"/>
      <c r="AO441" s="11"/>
      <c r="AP441" s="10"/>
      <c r="AQ441" s="12"/>
      <c r="AR441" s="10"/>
      <c r="AS441" s="8"/>
    </row>
    <row r="442" spans="34:45" ht="14.25" customHeight="1" x14ac:dyDescent="0.25">
      <c r="AH442" s="5"/>
      <c r="AI442" s="9"/>
      <c r="AJ442" s="10"/>
      <c r="AK442" s="11"/>
      <c r="AL442" s="12"/>
      <c r="AM442" s="10"/>
      <c r="AN442" s="32"/>
      <c r="AO442" s="11"/>
      <c r="AP442" s="10"/>
      <c r="AQ442" s="12"/>
      <c r="AR442" s="10"/>
      <c r="AS442" s="8"/>
    </row>
    <row r="443" spans="34:45" ht="14.25" customHeight="1" x14ac:dyDescent="0.25">
      <c r="AH443" s="5"/>
      <c r="AI443" s="9"/>
      <c r="AJ443" s="10"/>
      <c r="AK443" s="11"/>
      <c r="AL443" s="12"/>
      <c r="AM443" s="10"/>
      <c r="AN443" s="32"/>
      <c r="AO443" s="11"/>
      <c r="AP443" s="10"/>
      <c r="AQ443" s="12"/>
      <c r="AR443" s="10"/>
      <c r="AS443" s="8"/>
    </row>
    <row r="444" spans="34:45" ht="14.25" customHeight="1" x14ac:dyDescent="0.25">
      <c r="AH444" s="5"/>
      <c r="AI444" s="9"/>
      <c r="AJ444" s="10"/>
      <c r="AK444" s="11"/>
      <c r="AL444" s="12"/>
      <c r="AM444" s="10"/>
      <c r="AN444" s="32"/>
      <c r="AO444" s="11"/>
      <c r="AP444" s="10"/>
      <c r="AQ444" s="12"/>
      <c r="AR444" s="10"/>
      <c r="AS444" s="8"/>
    </row>
    <row r="445" spans="34:45" ht="14.25" customHeight="1" x14ac:dyDescent="0.25">
      <c r="AH445" s="5"/>
      <c r="AI445" s="9"/>
      <c r="AJ445" s="10"/>
      <c r="AK445" s="11"/>
      <c r="AL445" s="12"/>
      <c r="AM445" s="10"/>
      <c r="AN445" s="32"/>
      <c r="AO445" s="11"/>
      <c r="AP445" s="10"/>
      <c r="AQ445" s="12"/>
      <c r="AR445" s="10"/>
      <c r="AS445" s="8"/>
    </row>
    <row r="446" spans="34:45" ht="14.25" customHeight="1" x14ac:dyDescent="0.25">
      <c r="AH446" s="5"/>
      <c r="AI446" s="9"/>
      <c r="AJ446" s="10"/>
      <c r="AK446" s="11"/>
      <c r="AL446" s="12"/>
      <c r="AM446" s="10"/>
      <c r="AN446" s="32"/>
      <c r="AO446" s="11"/>
      <c r="AP446" s="10"/>
      <c r="AQ446" s="12"/>
      <c r="AR446" s="10"/>
      <c r="AS446" s="8"/>
    </row>
    <row r="447" spans="34:45" ht="14.25" customHeight="1" x14ac:dyDescent="0.25">
      <c r="AH447" s="5"/>
      <c r="AI447" s="9"/>
      <c r="AJ447" s="10"/>
      <c r="AK447" s="11"/>
      <c r="AL447" s="12"/>
      <c r="AM447" s="10"/>
      <c r="AN447" s="32"/>
      <c r="AO447" s="11"/>
      <c r="AP447" s="10"/>
      <c r="AQ447" s="12"/>
      <c r="AR447" s="10"/>
      <c r="AS447" s="8"/>
    </row>
    <row r="448" spans="34:45" ht="14.25" customHeight="1" x14ac:dyDescent="0.25">
      <c r="AH448" s="5"/>
      <c r="AI448" s="9"/>
      <c r="AJ448" s="10"/>
      <c r="AK448" s="11"/>
      <c r="AL448" s="12"/>
      <c r="AM448" s="10"/>
      <c r="AN448" s="32"/>
      <c r="AO448" s="11"/>
      <c r="AP448" s="10"/>
      <c r="AQ448" s="12"/>
      <c r="AR448" s="10"/>
      <c r="AS448" s="8"/>
    </row>
    <row r="449" spans="34:45" ht="14.25" customHeight="1" x14ac:dyDescent="0.25">
      <c r="AH449" s="5"/>
      <c r="AI449" s="9"/>
      <c r="AJ449" s="10"/>
      <c r="AK449" s="11"/>
      <c r="AL449" s="12"/>
      <c r="AM449" s="10"/>
      <c r="AN449" s="32"/>
      <c r="AO449" s="11"/>
      <c r="AP449" s="10"/>
      <c r="AQ449" s="12"/>
      <c r="AR449" s="10"/>
      <c r="AS449" s="8"/>
    </row>
    <row r="450" spans="34:45" ht="14.25" customHeight="1" x14ac:dyDescent="0.25">
      <c r="AH450" s="5"/>
      <c r="AI450" s="9"/>
      <c r="AJ450" s="10"/>
      <c r="AK450" s="11"/>
      <c r="AL450" s="12"/>
      <c r="AM450" s="10"/>
      <c r="AN450" s="32"/>
      <c r="AO450" s="11"/>
      <c r="AP450" s="10"/>
      <c r="AQ450" s="12"/>
      <c r="AR450" s="10"/>
      <c r="AS450" s="8"/>
    </row>
    <row r="451" spans="34:45" ht="14.25" customHeight="1" x14ac:dyDescent="0.25">
      <c r="AH451" s="5"/>
      <c r="AI451" s="9"/>
      <c r="AJ451" s="10"/>
      <c r="AK451" s="11"/>
      <c r="AL451" s="12"/>
      <c r="AM451" s="10"/>
      <c r="AN451" s="32"/>
      <c r="AO451" s="11"/>
      <c r="AP451" s="10"/>
      <c r="AQ451" s="12"/>
      <c r="AR451" s="10"/>
      <c r="AS451" s="8"/>
    </row>
    <row r="452" spans="34:45" ht="14.25" customHeight="1" x14ac:dyDescent="0.25">
      <c r="AH452" s="5"/>
      <c r="AI452" s="9"/>
      <c r="AJ452" s="10"/>
      <c r="AK452" s="11"/>
      <c r="AL452" s="12"/>
      <c r="AM452" s="10"/>
      <c r="AN452" s="32"/>
      <c r="AO452" s="11"/>
      <c r="AP452" s="10"/>
      <c r="AQ452" s="12"/>
      <c r="AR452" s="10"/>
      <c r="AS452" s="8"/>
    </row>
    <row r="453" spans="34:45" ht="14.25" customHeight="1" x14ac:dyDescent="0.25">
      <c r="AH453" s="5"/>
      <c r="AI453" s="9"/>
      <c r="AJ453" s="10"/>
      <c r="AK453" s="11"/>
      <c r="AL453" s="12"/>
      <c r="AM453" s="10"/>
      <c r="AN453" s="32"/>
      <c r="AO453" s="11"/>
      <c r="AP453" s="10"/>
      <c r="AQ453" s="12"/>
      <c r="AR453" s="10"/>
      <c r="AS453" s="8"/>
    </row>
    <row r="454" spans="34:45" ht="14.25" customHeight="1" x14ac:dyDescent="0.25">
      <c r="AH454" s="5"/>
      <c r="AI454" s="9"/>
      <c r="AJ454" s="10"/>
      <c r="AK454" s="11"/>
      <c r="AL454" s="12"/>
      <c r="AM454" s="10"/>
      <c r="AN454" s="32"/>
      <c r="AO454" s="11"/>
      <c r="AP454" s="10"/>
      <c r="AQ454" s="12"/>
      <c r="AR454" s="10"/>
      <c r="AS454" s="8"/>
    </row>
    <row r="455" spans="34:45" ht="14.25" customHeight="1" x14ac:dyDescent="0.25">
      <c r="AH455" s="5"/>
      <c r="AI455" s="9"/>
      <c r="AJ455" s="10"/>
      <c r="AK455" s="11"/>
      <c r="AL455" s="12"/>
      <c r="AM455" s="10"/>
      <c r="AN455" s="32"/>
      <c r="AO455" s="11"/>
      <c r="AP455" s="10"/>
      <c r="AQ455" s="12"/>
      <c r="AR455" s="10"/>
      <c r="AS455" s="8"/>
    </row>
    <row r="456" spans="34:45" ht="14.25" customHeight="1" x14ac:dyDescent="0.25">
      <c r="AH456" s="5"/>
      <c r="AI456" s="9"/>
      <c r="AJ456" s="10"/>
      <c r="AK456" s="11"/>
      <c r="AL456" s="12"/>
      <c r="AM456" s="10"/>
      <c r="AN456" s="32"/>
      <c r="AO456" s="11"/>
      <c r="AP456" s="10"/>
      <c r="AQ456" s="12"/>
      <c r="AR456" s="10"/>
      <c r="AS456" s="8"/>
    </row>
    <row r="457" spans="34:45" ht="14.25" customHeight="1" x14ac:dyDescent="0.25">
      <c r="AH457" s="5"/>
      <c r="AI457" s="9"/>
      <c r="AJ457" s="10"/>
      <c r="AK457" s="11"/>
      <c r="AL457" s="12"/>
      <c r="AM457" s="10"/>
      <c r="AN457" s="32"/>
      <c r="AO457" s="11"/>
      <c r="AP457" s="10"/>
      <c r="AQ457" s="12"/>
      <c r="AR457" s="10"/>
      <c r="AS457" s="8"/>
    </row>
    <row r="458" spans="34:45" ht="14.25" customHeight="1" x14ac:dyDescent="0.25">
      <c r="AH458" s="5"/>
      <c r="AI458" s="9"/>
      <c r="AJ458" s="10"/>
      <c r="AK458" s="11"/>
      <c r="AL458" s="12"/>
      <c r="AM458" s="10"/>
      <c r="AN458" s="32"/>
      <c r="AO458" s="11"/>
      <c r="AP458" s="10"/>
      <c r="AQ458" s="12"/>
      <c r="AR458" s="10"/>
      <c r="AS458" s="8"/>
    </row>
    <row r="459" spans="34:45" ht="14.25" customHeight="1" x14ac:dyDescent="0.25">
      <c r="AH459" s="5"/>
      <c r="AI459" s="9"/>
      <c r="AJ459" s="10"/>
      <c r="AK459" s="11"/>
      <c r="AL459" s="12"/>
      <c r="AM459" s="10"/>
      <c r="AN459" s="32"/>
      <c r="AO459" s="11"/>
      <c r="AP459" s="10"/>
      <c r="AQ459" s="12"/>
      <c r="AR459" s="10"/>
      <c r="AS459" s="8"/>
    </row>
    <row r="460" spans="34:45" ht="14.25" customHeight="1" x14ac:dyDescent="0.25">
      <c r="AH460" s="5"/>
      <c r="AI460" s="9"/>
      <c r="AJ460" s="10"/>
      <c r="AK460" s="11"/>
      <c r="AL460" s="12"/>
      <c r="AM460" s="10"/>
      <c r="AN460" s="32"/>
      <c r="AO460" s="11"/>
      <c r="AP460" s="10"/>
      <c r="AQ460" s="12"/>
      <c r="AR460" s="10"/>
      <c r="AS460" s="8"/>
    </row>
    <row r="461" spans="34:45" ht="14.25" customHeight="1" x14ac:dyDescent="0.25">
      <c r="AH461" s="5"/>
      <c r="AI461" s="9"/>
      <c r="AJ461" s="10"/>
      <c r="AK461" s="11"/>
      <c r="AL461" s="12"/>
      <c r="AM461" s="10"/>
      <c r="AN461" s="32"/>
      <c r="AO461" s="11"/>
      <c r="AP461" s="10"/>
      <c r="AQ461" s="12"/>
      <c r="AR461" s="10"/>
      <c r="AS461" s="8"/>
    </row>
    <row r="462" spans="34:45" ht="14.25" customHeight="1" x14ac:dyDescent="0.25">
      <c r="AH462" s="5"/>
      <c r="AI462" s="9"/>
      <c r="AJ462" s="10"/>
      <c r="AK462" s="11"/>
      <c r="AL462" s="12"/>
      <c r="AM462" s="10"/>
      <c r="AN462" s="32"/>
      <c r="AO462" s="11"/>
      <c r="AP462" s="10"/>
      <c r="AQ462" s="12"/>
      <c r="AR462" s="10"/>
      <c r="AS462" s="8"/>
    </row>
    <row r="463" spans="34:45" ht="14.25" customHeight="1" x14ac:dyDescent="0.25">
      <c r="AH463" s="5"/>
      <c r="AI463" s="9"/>
      <c r="AJ463" s="10"/>
      <c r="AK463" s="11"/>
      <c r="AL463" s="12"/>
      <c r="AM463" s="10"/>
      <c r="AN463" s="32"/>
      <c r="AO463" s="11"/>
      <c r="AP463" s="10"/>
      <c r="AQ463" s="12"/>
      <c r="AR463" s="10"/>
      <c r="AS463" s="8"/>
    </row>
    <row r="464" spans="34:45" ht="14.25" customHeight="1" x14ac:dyDescent="0.25">
      <c r="AH464" s="5"/>
      <c r="AI464" s="9"/>
      <c r="AJ464" s="10"/>
      <c r="AK464" s="11"/>
      <c r="AL464" s="12"/>
      <c r="AM464" s="10"/>
      <c r="AN464" s="32"/>
      <c r="AO464" s="11"/>
      <c r="AP464" s="10"/>
      <c r="AQ464" s="12"/>
      <c r="AR464" s="10"/>
      <c r="AS464" s="8"/>
    </row>
    <row r="465" spans="34:45" ht="14.25" customHeight="1" x14ac:dyDescent="0.25">
      <c r="AH465" s="5"/>
      <c r="AI465" s="9"/>
      <c r="AJ465" s="10"/>
      <c r="AK465" s="11"/>
      <c r="AL465" s="12"/>
      <c r="AM465" s="10"/>
      <c r="AN465" s="32"/>
      <c r="AO465" s="11"/>
      <c r="AP465" s="10"/>
      <c r="AQ465" s="12"/>
      <c r="AR465" s="10"/>
      <c r="AS465" s="8"/>
    </row>
    <row r="466" spans="34:45" ht="14.25" customHeight="1" x14ac:dyDescent="0.25">
      <c r="AH466" s="5"/>
      <c r="AI466" s="9"/>
      <c r="AJ466" s="10"/>
      <c r="AK466" s="11"/>
      <c r="AL466" s="12"/>
      <c r="AM466" s="10"/>
      <c r="AN466" s="32"/>
      <c r="AO466" s="11"/>
      <c r="AP466" s="10"/>
      <c r="AQ466" s="12"/>
      <c r="AR466" s="10"/>
      <c r="AS466" s="8"/>
    </row>
    <row r="467" spans="34:45" ht="14.25" customHeight="1" x14ac:dyDescent="0.25">
      <c r="AH467" s="5"/>
      <c r="AI467" s="9"/>
      <c r="AJ467" s="10"/>
      <c r="AK467" s="11"/>
      <c r="AL467" s="12"/>
      <c r="AM467" s="10"/>
      <c r="AN467" s="32"/>
      <c r="AO467" s="11"/>
      <c r="AP467" s="10"/>
      <c r="AQ467" s="12"/>
      <c r="AR467" s="10"/>
      <c r="AS467" s="8"/>
    </row>
    <row r="468" spans="34:45" ht="14.25" customHeight="1" x14ac:dyDescent="0.25">
      <c r="AH468" s="5"/>
      <c r="AI468" s="9"/>
      <c r="AJ468" s="10"/>
      <c r="AK468" s="11"/>
      <c r="AL468" s="12"/>
      <c r="AM468" s="10"/>
      <c r="AN468" s="32"/>
      <c r="AO468" s="11"/>
      <c r="AP468" s="10"/>
      <c r="AQ468" s="12"/>
      <c r="AR468" s="10"/>
      <c r="AS468" s="8"/>
    </row>
    <row r="469" spans="34:45" ht="14.25" customHeight="1" x14ac:dyDescent="0.25">
      <c r="AH469" s="5"/>
      <c r="AI469" s="9"/>
      <c r="AJ469" s="10"/>
      <c r="AK469" s="11"/>
      <c r="AL469" s="12"/>
      <c r="AM469" s="10"/>
      <c r="AN469" s="32"/>
      <c r="AO469" s="11"/>
      <c r="AP469" s="10"/>
      <c r="AQ469" s="12"/>
      <c r="AR469" s="10"/>
      <c r="AS469" s="8"/>
    </row>
    <row r="470" spans="34:45" ht="14.25" customHeight="1" x14ac:dyDescent="0.25">
      <c r="AH470" s="5"/>
      <c r="AI470" s="9"/>
      <c r="AJ470" s="10"/>
      <c r="AK470" s="11"/>
      <c r="AL470" s="12"/>
      <c r="AM470" s="10"/>
      <c r="AN470" s="32"/>
      <c r="AO470" s="11"/>
      <c r="AP470" s="10"/>
      <c r="AQ470" s="12"/>
      <c r="AR470" s="10"/>
      <c r="AS470" s="8"/>
    </row>
    <row r="471" spans="34:45" ht="14.25" customHeight="1" x14ac:dyDescent="0.25">
      <c r="AH471" s="5"/>
      <c r="AI471" s="9"/>
      <c r="AJ471" s="10"/>
      <c r="AK471" s="11"/>
      <c r="AL471" s="12"/>
      <c r="AM471" s="10"/>
      <c r="AN471" s="32"/>
      <c r="AO471" s="11"/>
      <c r="AP471" s="10"/>
      <c r="AQ471" s="12"/>
      <c r="AR471" s="10"/>
      <c r="AS471" s="8"/>
    </row>
    <row r="472" spans="34:45" ht="14.25" customHeight="1" x14ac:dyDescent="0.25">
      <c r="AH472" s="5"/>
      <c r="AI472" s="9"/>
      <c r="AJ472" s="10"/>
      <c r="AK472" s="11"/>
      <c r="AL472" s="12"/>
      <c r="AM472" s="10"/>
      <c r="AN472" s="32"/>
      <c r="AO472" s="11"/>
      <c r="AP472" s="10"/>
      <c r="AQ472" s="12"/>
      <c r="AR472" s="10"/>
      <c r="AS472" s="8"/>
    </row>
    <row r="473" spans="34:45" ht="14.25" customHeight="1" x14ac:dyDescent="0.25">
      <c r="AH473" s="5"/>
      <c r="AI473" s="9"/>
      <c r="AJ473" s="10"/>
      <c r="AK473" s="11"/>
      <c r="AL473" s="12"/>
      <c r="AM473" s="10"/>
      <c r="AN473" s="32"/>
      <c r="AO473" s="11"/>
      <c r="AP473" s="10"/>
      <c r="AQ473" s="12"/>
      <c r="AR473" s="10"/>
      <c r="AS473" s="8"/>
    </row>
    <row r="474" spans="34:45" ht="14.25" customHeight="1" x14ac:dyDescent="0.25">
      <c r="AH474" s="5"/>
      <c r="AI474" s="9"/>
      <c r="AJ474" s="10"/>
      <c r="AK474" s="11"/>
      <c r="AL474" s="12"/>
      <c r="AM474" s="10"/>
      <c r="AN474" s="32"/>
      <c r="AO474" s="11"/>
      <c r="AP474" s="10"/>
      <c r="AQ474" s="12"/>
      <c r="AR474" s="10"/>
      <c r="AS474" s="8"/>
    </row>
    <row r="475" spans="34:45" ht="14.25" customHeight="1" x14ac:dyDescent="0.25">
      <c r="AH475" s="5"/>
      <c r="AI475" s="9"/>
      <c r="AJ475" s="10"/>
      <c r="AK475" s="11"/>
      <c r="AL475" s="12"/>
      <c r="AM475" s="10"/>
      <c r="AN475" s="32"/>
      <c r="AO475" s="11"/>
      <c r="AP475" s="10"/>
      <c r="AQ475" s="12"/>
      <c r="AR475" s="10"/>
      <c r="AS475" s="8"/>
    </row>
    <row r="476" spans="34:45" ht="14.25" customHeight="1" x14ac:dyDescent="0.25">
      <c r="AH476" s="5"/>
      <c r="AI476" s="9"/>
      <c r="AJ476" s="10"/>
      <c r="AK476" s="11"/>
      <c r="AL476" s="12"/>
      <c r="AM476" s="10"/>
      <c r="AN476" s="32"/>
      <c r="AO476" s="11"/>
      <c r="AP476" s="10"/>
      <c r="AQ476" s="12"/>
      <c r="AR476" s="10"/>
      <c r="AS476" s="8"/>
    </row>
    <row r="477" spans="34:45" ht="14.25" customHeight="1" x14ac:dyDescent="0.25">
      <c r="AH477" s="5"/>
      <c r="AI477" s="9"/>
      <c r="AJ477" s="10"/>
      <c r="AK477" s="11"/>
      <c r="AL477" s="12"/>
      <c r="AM477" s="10"/>
      <c r="AN477" s="32"/>
      <c r="AO477" s="11"/>
      <c r="AP477" s="10"/>
      <c r="AQ477" s="12"/>
      <c r="AR477" s="10"/>
      <c r="AS477" s="8"/>
    </row>
    <row r="478" spans="34:45" ht="14.25" customHeight="1" x14ac:dyDescent="0.25">
      <c r="AH478" s="5"/>
      <c r="AI478" s="9"/>
      <c r="AJ478" s="10"/>
      <c r="AK478" s="11"/>
      <c r="AL478" s="12"/>
      <c r="AM478" s="10"/>
      <c r="AN478" s="32"/>
      <c r="AO478" s="11"/>
      <c r="AP478" s="10"/>
      <c r="AQ478" s="12"/>
      <c r="AR478" s="10"/>
      <c r="AS478" s="8"/>
    </row>
    <row r="479" spans="34:45" ht="14.25" customHeight="1" x14ac:dyDescent="0.25">
      <c r="AH479" s="5"/>
      <c r="AI479" s="9"/>
      <c r="AJ479" s="10"/>
      <c r="AK479" s="11"/>
      <c r="AL479" s="12"/>
      <c r="AM479" s="10"/>
      <c r="AN479" s="32"/>
      <c r="AO479" s="11"/>
      <c r="AP479" s="10"/>
      <c r="AQ479" s="12"/>
      <c r="AR479" s="10"/>
      <c r="AS479" s="8"/>
    </row>
    <row r="480" spans="34:45" ht="14.25" customHeight="1" x14ac:dyDescent="0.25">
      <c r="AH480" s="5"/>
      <c r="AI480" s="9"/>
      <c r="AJ480" s="10"/>
      <c r="AK480" s="11"/>
      <c r="AL480" s="12"/>
      <c r="AM480" s="10"/>
      <c r="AN480" s="32"/>
      <c r="AO480" s="11"/>
      <c r="AP480" s="10"/>
      <c r="AQ480" s="12"/>
      <c r="AR480" s="10"/>
      <c r="AS480" s="8"/>
    </row>
    <row r="481" spans="34:45" ht="14.25" customHeight="1" x14ac:dyDescent="0.25">
      <c r="AH481" s="5"/>
      <c r="AI481" s="9"/>
      <c r="AJ481" s="10"/>
      <c r="AK481" s="11"/>
      <c r="AL481" s="12"/>
      <c r="AM481" s="10"/>
      <c r="AN481" s="32"/>
      <c r="AO481" s="11"/>
      <c r="AP481" s="10"/>
      <c r="AQ481" s="12"/>
      <c r="AR481" s="10"/>
      <c r="AS481" s="8"/>
    </row>
    <row r="482" spans="34:45" ht="14.25" customHeight="1" x14ac:dyDescent="0.25">
      <c r="AH482" s="5"/>
      <c r="AI482" s="9"/>
      <c r="AJ482" s="10"/>
      <c r="AK482" s="11"/>
      <c r="AL482" s="12"/>
      <c r="AM482" s="10"/>
      <c r="AN482" s="32"/>
      <c r="AO482" s="11"/>
      <c r="AP482" s="10"/>
      <c r="AQ482" s="12"/>
      <c r="AR482" s="10"/>
      <c r="AS482" s="8"/>
    </row>
    <row r="483" spans="34:45" ht="14.25" customHeight="1" x14ac:dyDescent="0.25">
      <c r="AH483" s="5"/>
      <c r="AI483" s="9"/>
      <c r="AJ483" s="10"/>
      <c r="AK483" s="11"/>
      <c r="AL483" s="12"/>
      <c r="AM483" s="10"/>
      <c r="AN483" s="32"/>
      <c r="AO483" s="11"/>
      <c r="AP483" s="10"/>
      <c r="AQ483" s="12"/>
      <c r="AR483" s="10"/>
      <c r="AS483" s="8"/>
    </row>
    <row r="484" spans="34:45" ht="14.25" customHeight="1" x14ac:dyDescent="0.25">
      <c r="AH484" s="5"/>
      <c r="AI484" s="9"/>
      <c r="AJ484" s="10"/>
      <c r="AK484" s="11"/>
      <c r="AL484" s="12"/>
      <c r="AM484" s="10"/>
      <c r="AN484" s="32"/>
      <c r="AO484" s="11"/>
      <c r="AP484" s="10"/>
      <c r="AQ484" s="12"/>
      <c r="AR484" s="10"/>
      <c r="AS484" s="8"/>
    </row>
    <row r="485" spans="34:45" ht="14.25" customHeight="1" x14ac:dyDescent="0.25">
      <c r="AH485" s="5"/>
      <c r="AI485" s="9"/>
      <c r="AJ485" s="10"/>
      <c r="AK485" s="11"/>
      <c r="AL485" s="12"/>
      <c r="AM485" s="10"/>
      <c r="AN485" s="32"/>
      <c r="AO485" s="11"/>
      <c r="AP485" s="10"/>
      <c r="AQ485" s="12"/>
      <c r="AR485" s="10"/>
      <c r="AS485" s="8"/>
    </row>
    <row r="486" spans="34:45" ht="14.25" customHeight="1" x14ac:dyDescent="0.25">
      <c r="AH486" s="5"/>
      <c r="AI486" s="9"/>
      <c r="AJ486" s="10"/>
      <c r="AK486" s="11"/>
      <c r="AL486" s="12"/>
      <c r="AM486" s="10"/>
      <c r="AN486" s="32"/>
      <c r="AO486" s="11"/>
      <c r="AP486" s="10"/>
      <c r="AQ486" s="12"/>
      <c r="AR486" s="10"/>
      <c r="AS486" s="8"/>
    </row>
    <row r="487" spans="34:45" ht="14.25" customHeight="1" x14ac:dyDescent="0.25">
      <c r="AH487" s="5"/>
      <c r="AI487" s="9"/>
      <c r="AJ487" s="10"/>
      <c r="AK487" s="11"/>
      <c r="AL487" s="12"/>
      <c r="AM487" s="10"/>
      <c r="AN487" s="32"/>
      <c r="AO487" s="11"/>
      <c r="AP487" s="10"/>
      <c r="AQ487" s="12"/>
      <c r="AR487" s="10"/>
      <c r="AS487" s="8"/>
    </row>
    <row r="488" spans="34:45" ht="14.25" customHeight="1" x14ac:dyDescent="0.25">
      <c r="AH488" s="5"/>
      <c r="AI488" s="9"/>
      <c r="AJ488" s="10"/>
      <c r="AK488" s="11"/>
      <c r="AL488" s="12"/>
      <c r="AM488" s="10"/>
      <c r="AN488" s="32"/>
      <c r="AO488" s="11"/>
      <c r="AP488" s="10"/>
      <c r="AQ488" s="12"/>
      <c r="AR488" s="10"/>
      <c r="AS488" s="8"/>
    </row>
    <row r="489" spans="34:45" ht="14.25" customHeight="1" x14ac:dyDescent="0.25">
      <c r="AH489" s="5"/>
      <c r="AI489" s="9"/>
      <c r="AJ489" s="10"/>
      <c r="AK489" s="11"/>
      <c r="AL489" s="12"/>
      <c r="AM489" s="10"/>
      <c r="AN489" s="32"/>
      <c r="AO489" s="11"/>
      <c r="AP489" s="10"/>
      <c r="AQ489" s="12"/>
      <c r="AR489" s="10"/>
      <c r="AS489" s="8"/>
    </row>
    <row r="490" spans="34:45" ht="14.25" customHeight="1" x14ac:dyDescent="0.25">
      <c r="AH490" s="5"/>
      <c r="AI490" s="9"/>
      <c r="AJ490" s="10"/>
      <c r="AK490" s="11"/>
      <c r="AL490" s="12"/>
      <c r="AM490" s="10"/>
      <c r="AN490" s="32"/>
      <c r="AO490" s="11"/>
      <c r="AP490" s="10"/>
      <c r="AQ490" s="12"/>
      <c r="AR490" s="10"/>
      <c r="AS490" s="8"/>
    </row>
    <row r="491" spans="34:45" ht="14.25" customHeight="1" x14ac:dyDescent="0.25">
      <c r="AH491" s="5"/>
      <c r="AI491" s="9"/>
      <c r="AJ491" s="10"/>
      <c r="AK491" s="11"/>
      <c r="AL491" s="12"/>
      <c r="AM491" s="10"/>
      <c r="AN491" s="32"/>
      <c r="AO491" s="11"/>
      <c r="AP491" s="10"/>
      <c r="AQ491" s="12"/>
      <c r="AR491" s="10"/>
      <c r="AS491" s="8"/>
    </row>
    <row r="492" spans="34:45" ht="14.25" customHeight="1" x14ac:dyDescent="0.25">
      <c r="AH492" s="5"/>
      <c r="AI492" s="9"/>
      <c r="AJ492" s="10"/>
      <c r="AK492" s="11"/>
      <c r="AL492" s="12"/>
      <c r="AM492" s="10"/>
      <c r="AN492" s="32"/>
      <c r="AO492" s="11"/>
      <c r="AP492" s="10"/>
      <c r="AQ492" s="12"/>
      <c r="AR492" s="10"/>
      <c r="AS492" s="8"/>
    </row>
    <row r="493" spans="34:45" ht="14.25" customHeight="1" x14ac:dyDescent="0.25">
      <c r="AH493" s="5"/>
      <c r="AI493" s="9"/>
      <c r="AJ493" s="10"/>
      <c r="AK493" s="11"/>
      <c r="AL493" s="12"/>
      <c r="AM493" s="10"/>
      <c r="AN493" s="32"/>
      <c r="AO493" s="11"/>
      <c r="AP493" s="10"/>
      <c r="AQ493" s="12"/>
      <c r="AR493" s="10"/>
      <c r="AS493" s="8"/>
    </row>
    <row r="494" spans="34:45" ht="14.25" customHeight="1" x14ac:dyDescent="0.25">
      <c r="AH494" s="5"/>
      <c r="AI494" s="9"/>
      <c r="AJ494" s="10"/>
      <c r="AK494" s="11"/>
      <c r="AL494" s="12"/>
      <c r="AM494" s="10"/>
      <c r="AN494" s="32"/>
      <c r="AO494" s="11"/>
      <c r="AP494" s="10"/>
      <c r="AQ494" s="12"/>
      <c r="AR494" s="10"/>
      <c r="AS494" s="8"/>
    </row>
    <row r="495" spans="34:45" ht="14.25" customHeight="1" x14ac:dyDescent="0.25">
      <c r="AH495" s="5"/>
      <c r="AI495" s="9"/>
      <c r="AJ495" s="10"/>
      <c r="AK495" s="11"/>
      <c r="AL495" s="12"/>
      <c r="AM495" s="10"/>
      <c r="AN495" s="32"/>
      <c r="AO495" s="11"/>
      <c r="AP495" s="10"/>
      <c r="AQ495" s="12"/>
      <c r="AR495" s="10"/>
      <c r="AS495" s="8"/>
    </row>
    <row r="496" spans="34:45" ht="14.25" customHeight="1" x14ac:dyDescent="0.25">
      <c r="AH496" s="5"/>
      <c r="AI496" s="9"/>
      <c r="AJ496" s="10"/>
      <c r="AK496" s="11"/>
      <c r="AL496" s="12"/>
      <c r="AM496" s="10"/>
      <c r="AN496" s="32"/>
      <c r="AO496" s="11"/>
      <c r="AP496" s="10"/>
      <c r="AQ496" s="12"/>
      <c r="AR496" s="10"/>
      <c r="AS496" s="8"/>
    </row>
    <row r="497" spans="34:45" ht="14.25" customHeight="1" x14ac:dyDescent="0.25">
      <c r="AH497" s="5"/>
      <c r="AI497" s="9"/>
      <c r="AJ497" s="10"/>
      <c r="AK497" s="11"/>
      <c r="AL497" s="12"/>
      <c r="AM497" s="10"/>
      <c r="AN497" s="32"/>
      <c r="AO497" s="11"/>
      <c r="AP497" s="10"/>
      <c r="AQ497" s="12"/>
      <c r="AR497" s="10"/>
      <c r="AS497" s="8"/>
    </row>
    <row r="498" spans="34:45" ht="14.25" customHeight="1" x14ac:dyDescent="0.25">
      <c r="AH498" s="5"/>
      <c r="AI498" s="9"/>
      <c r="AJ498" s="10"/>
      <c r="AK498" s="11"/>
      <c r="AL498" s="12"/>
      <c r="AM498" s="10"/>
      <c r="AN498" s="32"/>
      <c r="AO498" s="11"/>
      <c r="AP498" s="10"/>
      <c r="AQ498" s="12"/>
      <c r="AR498" s="10"/>
      <c r="AS498" s="8"/>
    </row>
    <row r="499" spans="34:45" ht="14.25" customHeight="1" x14ac:dyDescent="0.25">
      <c r="AH499" s="5"/>
      <c r="AI499" s="9"/>
      <c r="AJ499" s="10"/>
      <c r="AK499" s="11"/>
      <c r="AL499" s="12"/>
      <c r="AM499" s="10"/>
      <c r="AN499" s="32"/>
      <c r="AO499" s="11"/>
      <c r="AP499" s="10"/>
      <c r="AQ499" s="12"/>
      <c r="AR499" s="10"/>
      <c r="AS499" s="8"/>
    </row>
    <row r="500" spans="34:45" ht="14.25" customHeight="1" x14ac:dyDescent="0.25">
      <c r="AH500" s="5"/>
      <c r="AI500" s="9"/>
      <c r="AJ500" s="10"/>
      <c r="AK500" s="11"/>
      <c r="AL500" s="12"/>
      <c r="AM500" s="10"/>
      <c r="AN500" s="32"/>
      <c r="AO500" s="11"/>
      <c r="AP500" s="10"/>
      <c r="AQ500" s="12"/>
      <c r="AR500" s="10"/>
      <c r="AS500" s="8"/>
    </row>
    <row r="501" spans="34:45" ht="14.25" customHeight="1" x14ac:dyDescent="0.25">
      <c r="AH501" s="5"/>
      <c r="AI501" s="9"/>
      <c r="AJ501" s="10"/>
      <c r="AK501" s="11"/>
      <c r="AL501" s="12"/>
      <c r="AM501" s="10"/>
      <c r="AN501" s="32"/>
      <c r="AO501" s="11"/>
      <c r="AP501" s="10"/>
      <c r="AQ501" s="12"/>
      <c r="AR501" s="10"/>
      <c r="AS501" s="8"/>
    </row>
    <row r="502" spans="34:45" ht="14.25" customHeight="1" x14ac:dyDescent="0.25">
      <c r="AH502" s="5"/>
      <c r="AI502" s="9"/>
      <c r="AJ502" s="10"/>
      <c r="AK502" s="11"/>
      <c r="AL502" s="12"/>
      <c r="AM502" s="10"/>
      <c r="AN502" s="32"/>
      <c r="AO502" s="11"/>
      <c r="AP502" s="10"/>
      <c r="AQ502" s="12"/>
      <c r="AR502" s="10"/>
      <c r="AS502" s="8"/>
    </row>
    <row r="503" spans="34:45" ht="14.25" customHeight="1" x14ac:dyDescent="0.25">
      <c r="AH503" s="5"/>
      <c r="AI503" s="9"/>
      <c r="AJ503" s="10"/>
      <c r="AK503" s="11"/>
      <c r="AL503" s="12"/>
      <c r="AM503" s="10"/>
      <c r="AN503" s="32"/>
      <c r="AO503" s="11"/>
      <c r="AP503" s="10"/>
      <c r="AQ503" s="12"/>
      <c r="AR503" s="10"/>
      <c r="AS503" s="8"/>
    </row>
    <row r="504" spans="34:45" ht="14.25" customHeight="1" x14ac:dyDescent="0.25">
      <c r="AH504" s="5"/>
      <c r="AI504" s="9"/>
      <c r="AJ504" s="10"/>
      <c r="AK504" s="11"/>
      <c r="AL504" s="12"/>
      <c r="AM504" s="10"/>
      <c r="AN504" s="32"/>
      <c r="AO504" s="11"/>
      <c r="AP504" s="10"/>
      <c r="AQ504" s="12"/>
      <c r="AR504" s="10"/>
      <c r="AS504" s="8"/>
    </row>
    <row r="505" spans="34:45" ht="14.25" customHeight="1" x14ac:dyDescent="0.25">
      <c r="AH505" s="5"/>
      <c r="AI505" s="9"/>
      <c r="AJ505" s="10"/>
      <c r="AK505" s="11"/>
      <c r="AL505" s="12"/>
      <c r="AM505" s="10"/>
      <c r="AN505" s="32"/>
      <c r="AO505" s="11"/>
      <c r="AP505" s="10"/>
      <c r="AQ505" s="12"/>
      <c r="AR505" s="10"/>
      <c r="AS505" s="8"/>
    </row>
    <row r="506" spans="34:45" ht="14.25" customHeight="1" x14ac:dyDescent="0.25">
      <c r="AH506" s="5"/>
      <c r="AI506" s="9"/>
      <c r="AJ506" s="10"/>
      <c r="AK506" s="11"/>
      <c r="AL506" s="12"/>
      <c r="AM506" s="10"/>
      <c r="AN506" s="32"/>
      <c r="AO506" s="11"/>
      <c r="AP506" s="10"/>
      <c r="AQ506" s="12"/>
      <c r="AR506" s="10"/>
      <c r="AS506" s="8"/>
    </row>
    <row r="507" spans="34:45" ht="14.25" customHeight="1" x14ac:dyDescent="0.25">
      <c r="AH507" s="5"/>
      <c r="AI507" s="9"/>
      <c r="AJ507" s="10"/>
      <c r="AK507" s="11"/>
      <c r="AL507" s="12"/>
      <c r="AM507" s="10"/>
      <c r="AN507" s="32"/>
      <c r="AO507" s="11"/>
      <c r="AP507" s="10"/>
      <c r="AQ507" s="12"/>
      <c r="AR507" s="10"/>
      <c r="AS507" s="8"/>
    </row>
    <row r="508" spans="34:45" ht="14.25" customHeight="1" x14ac:dyDescent="0.25">
      <c r="AH508" s="5"/>
      <c r="AI508" s="9"/>
      <c r="AJ508" s="10"/>
      <c r="AK508" s="11"/>
      <c r="AL508" s="12"/>
      <c r="AM508" s="10"/>
      <c r="AN508" s="32"/>
      <c r="AO508" s="11"/>
      <c r="AP508" s="10"/>
      <c r="AQ508" s="12"/>
      <c r="AR508" s="10"/>
      <c r="AS508" s="8"/>
    </row>
    <row r="509" spans="34:45" ht="14.25" customHeight="1" x14ac:dyDescent="0.25">
      <c r="AH509" s="5"/>
      <c r="AI509" s="9"/>
      <c r="AJ509" s="10"/>
      <c r="AK509" s="11"/>
      <c r="AL509" s="12"/>
      <c r="AM509" s="10"/>
      <c r="AN509" s="32"/>
      <c r="AO509" s="11"/>
      <c r="AP509" s="10"/>
      <c r="AQ509" s="12"/>
      <c r="AR509" s="10"/>
      <c r="AS509" s="8"/>
    </row>
    <row r="510" spans="34:45" ht="14.25" customHeight="1" x14ac:dyDescent="0.25">
      <c r="AH510" s="5"/>
      <c r="AI510" s="9"/>
      <c r="AJ510" s="10"/>
      <c r="AK510" s="11"/>
      <c r="AL510" s="12"/>
      <c r="AM510" s="10"/>
      <c r="AN510" s="32"/>
      <c r="AO510" s="11"/>
      <c r="AP510" s="10"/>
      <c r="AQ510" s="12"/>
      <c r="AR510" s="10"/>
      <c r="AS510" s="8"/>
    </row>
    <row r="511" spans="34:45" ht="14.25" customHeight="1" x14ac:dyDescent="0.25">
      <c r="AH511" s="5"/>
      <c r="AI511" s="9"/>
      <c r="AJ511" s="10"/>
      <c r="AK511" s="11"/>
      <c r="AL511" s="12"/>
      <c r="AM511" s="10"/>
      <c r="AN511" s="32"/>
      <c r="AO511" s="11"/>
      <c r="AP511" s="10"/>
      <c r="AQ511" s="12"/>
      <c r="AR511" s="10"/>
      <c r="AS511" s="8"/>
    </row>
    <row r="512" spans="34:45" ht="14.25" customHeight="1" x14ac:dyDescent="0.25">
      <c r="AH512" s="5"/>
      <c r="AI512" s="9"/>
      <c r="AJ512" s="10"/>
      <c r="AK512" s="11"/>
      <c r="AL512" s="12"/>
      <c r="AM512" s="10"/>
      <c r="AN512" s="32"/>
      <c r="AO512" s="11"/>
      <c r="AP512" s="10"/>
      <c r="AQ512" s="12"/>
      <c r="AR512" s="10"/>
      <c r="AS512" s="8"/>
    </row>
    <row r="513" spans="34:45" ht="14.25" customHeight="1" x14ac:dyDescent="0.25">
      <c r="AH513" s="5"/>
      <c r="AI513" s="9"/>
      <c r="AJ513" s="10"/>
      <c r="AK513" s="11"/>
      <c r="AL513" s="12"/>
      <c r="AM513" s="10"/>
      <c r="AN513" s="32"/>
      <c r="AO513" s="11"/>
      <c r="AP513" s="10"/>
      <c r="AQ513" s="12"/>
      <c r="AR513" s="10"/>
      <c r="AS513" s="8"/>
    </row>
    <row r="514" spans="34:45" ht="14.25" customHeight="1" x14ac:dyDescent="0.25">
      <c r="AH514" s="5"/>
      <c r="AI514" s="9"/>
      <c r="AJ514" s="10"/>
      <c r="AK514" s="11"/>
      <c r="AL514" s="12"/>
      <c r="AM514" s="10"/>
      <c r="AN514" s="32"/>
      <c r="AO514" s="11"/>
      <c r="AP514" s="10"/>
      <c r="AQ514" s="12"/>
      <c r="AR514" s="10"/>
      <c r="AS514" s="8"/>
    </row>
    <row r="515" spans="34:45" ht="14.25" customHeight="1" x14ac:dyDescent="0.25">
      <c r="AH515" s="5"/>
      <c r="AI515" s="9"/>
      <c r="AJ515" s="10"/>
      <c r="AK515" s="11"/>
      <c r="AL515" s="12"/>
      <c r="AM515" s="10"/>
      <c r="AN515" s="32"/>
      <c r="AO515" s="11"/>
      <c r="AP515" s="10"/>
      <c r="AQ515" s="12"/>
      <c r="AR515" s="10"/>
      <c r="AS515" s="8"/>
    </row>
    <row r="516" spans="34:45" ht="14.25" customHeight="1" x14ac:dyDescent="0.25">
      <c r="AH516" s="5"/>
      <c r="AI516" s="9"/>
      <c r="AJ516" s="10"/>
      <c r="AK516" s="11"/>
      <c r="AL516" s="12"/>
      <c r="AM516" s="10"/>
      <c r="AN516" s="32"/>
      <c r="AO516" s="11"/>
      <c r="AP516" s="10"/>
      <c r="AQ516" s="12"/>
      <c r="AR516" s="10"/>
      <c r="AS516" s="8"/>
    </row>
    <row r="517" spans="34:45" ht="14.25" customHeight="1" x14ac:dyDescent="0.25">
      <c r="AH517" s="5"/>
      <c r="AI517" s="9"/>
      <c r="AJ517" s="10"/>
      <c r="AK517" s="11"/>
      <c r="AL517" s="12"/>
      <c r="AM517" s="10"/>
      <c r="AN517" s="32"/>
      <c r="AO517" s="11"/>
      <c r="AP517" s="10"/>
      <c r="AQ517" s="12"/>
      <c r="AR517" s="10"/>
      <c r="AS517" s="8"/>
    </row>
    <row r="518" spans="34:45" ht="14.25" customHeight="1" x14ac:dyDescent="0.25">
      <c r="AH518" s="5"/>
      <c r="AI518" s="9"/>
      <c r="AJ518" s="10"/>
      <c r="AK518" s="11"/>
      <c r="AL518" s="12"/>
      <c r="AM518" s="10"/>
      <c r="AN518" s="32"/>
      <c r="AO518" s="11"/>
      <c r="AP518" s="10"/>
      <c r="AQ518" s="12"/>
      <c r="AR518" s="10"/>
      <c r="AS518" s="8"/>
    </row>
    <row r="519" spans="34:45" ht="14.25" customHeight="1" x14ac:dyDescent="0.25">
      <c r="AH519" s="5"/>
      <c r="AI519" s="9"/>
      <c r="AJ519" s="10"/>
      <c r="AK519" s="11"/>
      <c r="AL519" s="12"/>
      <c r="AM519" s="10"/>
      <c r="AN519" s="32"/>
      <c r="AO519" s="11"/>
      <c r="AP519" s="10"/>
      <c r="AQ519" s="12"/>
      <c r="AR519" s="10"/>
      <c r="AS519" s="8"/>
    </row>
    <row r="520" spans="34:45" ht="14.25" customHeight="1" x14ac:dyDescent="0.25">
      <c r="AH520" s="5"/>
      <c r="AI520" s="9"/>
      <c r="AJ520" s="10"/>
      <c r="AK520" s="11"/>
      <c r="AL520" s="12"/>
      <c r="AM520" s="10"/>
      <c r="AN520" s="32"/>
      <c r="AO520" s="11"/>
      <c r="AP520" s="10"/>
      <c r="AQ520" s="12"/>
      <c r="AR520" s="10"/>
      <c r="AS520" s="8"/>
    </row>
    <row r="521" spans="34:45" ht="14.25" customHeight="1" x14ac:dyDescent="0.25">
      <c r="AH521" s="5"/>
      <c r="AI521" s="9"/>
      <c r="AJ521" s="10"/>
      <c r="AK521" s="11"/>
      <c r="AL521" s="12"/>
      <c r="AM521" s="10"/>
      <c r="AN521" s="32"/>
      <c r="AO521" s="11"/>
      <c r="AP521" s="10"/>
      <c r="AQ521" s="12"/>
      <c r="AR521" s="10"/>
      <c r="AS521" s="8"/>
    </row>
    <row r="522" spans="34:45" ht="14.25" customHeight="1" x14ac:dyDescent="0.25">
      <c r="AH522" s="5"/>
      <c r="AI522" s="9"/>
      <c r="AJ522" s="10"/>
      <c r="AK522" s="11"/>
      <c r="AL522" s="12"/>
      <c r="AM522" s="10"/>
      <c r="AN522" s="32"/>
      <c r="AO522" s="11"/>
      <c r="AP522" s="10"/>
      <c r="AQ522" s="12"/>
      <c r="AR522" s="10"/>
      <c r="AS522" s="8"/>
    </row>
    <row r="523" spans="34:45" ht="14.25" customHeight="1" x14ac:dyDescent="0.25">
      <c r="AH523" s="5"/>
      <c r="AI523" s="9"/>
      <c r="AJ523" s="10"/>
      <c r="AK523" s="11"/>
      <c r="AL523" s="12"/>
      <c r="AM523" s="10"/>
      <c r="AN523" s="32"/>
      <c r="AO523" s="11"/>
      <c r="AP523" s="10"/>
      <c r="AQ523" s="12"/>
      <c r="AR523" s="10"/>
      <c r="AS523" s="8"/>
    </row>
    <row r="524" spans="34:45" ht="14.25" customHeight="1" x14ac:dyDescent="0.25">
      <c r="AH524" s="5"/>
      <c r="AI524" s="9"/>
      <c r="AJ524" s="10"/>
      <c r="AK524" s="11"/>
      <c r="AL524" s="12"/>
      <c r="AM524" s="10"/>
      <c r="AN524" s="32"/>
      <c r="AO524" s="11"/>
      <c r="AP524" s="10"/>
      <c r="AQ524" s="12"/>
      <c r="AR524" s="10"/>
      <c r="AS524" s="8"/>
    </row>
    <row r="525" spans="34:45" ht="14.25" customHeight="1" x14ac:dyDescent="0.25">
      <c r="AH525" s="5"/>
      <c r="AI525" s="9"/>
      <c r="AJ525" s="10"/>
      <c r="AK525" s="11"/>
      <c r="AL525" s="12"/>
      <c r="AM525" s="10"/>
      <c r="AN525" s="32"/>
      <c r="AO525" s="11"/>
      <c r="AP525" s="10"/>
      <c r="AQ525" s="12"/>
      <c r="AR525" s="10"/>
      <c r="AS525" s="8"/>
    </row>
    <row r="526" spans="34:45" ht="14.25" customHeight="1" x14ac:dyDescent="0.25">
      <c r="AH526" s="5"/>
      <c r="AI526" s="9"/>
      <c r="AJ526" s="10"/>
      <c r="AK526" s="11"/>
      <c r="AL526" s="12"/>
      <c r="AM526" s="10"/>
      <c r="AN526" s="32"/>
      <c r="AO526" s="11"/>
      <c r="AP526" s="10"/>
      <c r="AQ526" s="12"/>
      <c r="AR526" s="10"/>
      <c r="AS526" s="8"/>
    </row>
    <row r="527" spans="34:45" ht="14.25" customHeight="1" x14ac:dyDescent="0.25">
      <c r="AH527" s="5"/>
      <c r="AI527" s="9"/>
      <c r="AJ527" s="10"/>
      <c r="AK527" s="11"/>
      <c r="AL527" s="12"/>
      <c r="AM527" s="10"/>
      <c r="AN527" s="32"/>
      <c r="AO527" s="11"/>
      <c r="AP527" s="10"/>
      <c r="AQ527" s="12"/>
      <c r="AR527" s="10"/>
      <c r="AS527" s="8"/>
    </row>
    <row r="528" spans="34:45" ht="14.25" customHeight="1" x14ac:dyDescent="0.25">
      <c r="AH528" s="5"/>
      <c r="AI528" s="9"/>
      <c r="AJ528" s="10"/>
      <c r="AK528" s="11"/>
      <c r="AL528" s="12"/>
      <c r="AM528" s="10"/>
      <c r="AN528" s="32"/>
      <c r="AO528" s="11"/>
      <c r="AP528" s="10"/>
      <c r="AQ528" s="12"/>
      <c r="AR528" s="10"/>
      <c r="AS528" s="8"/>
    </row>
    <row r="529" spans="34:45" ht="14.25" customHeight="1" x14ac:dyDescent="0.25">
      <c r="AH529" s="5"/>
      <c r="AI529" s="9"/>
      <c r="AJ529" s="10"/>
      <c r="AK529" s="11"/>
      <c r="AL529" s="12"/>
      <c r="AM529" s="10"/>
      <c r="AN529" s="32"/>
      <c r="AO529" s="11"/>
      <c r="AP529" s="10"/>
      <c r="AQ529" s="12"/>
      <c r="AR529" s="10"/>
      <c r="AS529" s="8"/>
    </row>
    <row r="530" spans="34:45" ht="14.25" customHeight="1" x14ac:dyDescent="0.25">
      <c r="AH530" s="5"/>
      <c r="AI530" s="9"/>
      <c r="AJ530" s="10"/>
      <c r="AK530" s="11"/>
      <c r="AL530" s="12"/>
      <c r="AM530" s="10"/>
      <c r="AN530" s="32"/>
      <c r="AO530" s="11"/>
      <c r="AP530" s="10"/>
      <c r="AQ530" s="12"/>
      <c r="AR530" s="10"/>
      <c r="AS530" s="8"/>
    </row>
    <row r="531" spans="34:45" ht="14.25" customHeight="1" x14ac:dyDescent="0.25">
      <c r="AH531" s="5"/>
      <c r="AI531" s="9"/>
      <c r="AJ531" s="10"/>
      <c r="AK531" s="11"/>
      <c r="AL531" s="12"/>
      <c r="AM531" s="10"/>
      <c r="AN531" s="32"/>
      <c r="AO531" s="11"/>
      <c r="AP531" s="10"/>
      <c r="AQ531" s="12"/>
      <c r="AR531" s="10"/>
      <c r="AS531" s="8"/>
    </row>
    <row r="532" spans="34:45" ht="14.25" customHeight="1" x14ac:dyDescent="0.25">
      <c r="AH532" s="5"/>
      <c r="AI532" s="9"/>
      <c r="AJ532" s="10"/>
      <c r="AK532" s="11"/>
      <c r="AL532" s="12"/>
      <c r="AM532" s="10"/>
      <c r="AN532" s="32"/>
      <c r="AO532" s="11"/>
      <c r="AP532" s="10"/>
      <c r="AQ532" s="12"/>
      <c r="AR532" s="10"/>
      <c r="AS532" s="8"/>
    </row>
    <row r="533" spans="34:45" ht="14.25" customHeight="1" x14ac:dyDescent="0.25">
      <c r="AH533" s="5"/>
      <c r="AI533" s="9"/>
      <c r="AJ533" s="10"/>
      <c r="AK533" s="11"/>
      <c r="AL533" s="12"/>
      <c r="AM533" s="10"/>
      <c r="AN533" s="32"/>
      <c r="AO533" s="11"/>
      <c r="AP533" s="10"/>
      <c r="AQ533" s="12"/>
      <c r="AR533" s="10"/>
      <c r="AS533" s="8"/>
    </row>
    <row r="534" spans="34:45" ht="14.25" customHeight="1" x14ac:dyDescent="0.25">
      <c r="AH534" s="5"/>
      <c r="AI534" s="9"/>
      <c r="AJ534" s="10"/>
      <c r="AK534" s="11"/>
      <c r="AL534" s="12"/>
      <c r="AM534" s="10"/>
      <c r="AN534" s="32"/>
      <c r="AO534" s="11"/>
      <c r="AP534" s="10"/>
      <c r="AQ534" s="12"/>
      <c r="AR534" s="10"/>
      <c r="AS534" s="8"/>
    </row>
    <row r="535" spans="34:45" ht="14.25" customHeight="1" x14ac:dyDescent="0.25">
      <c r="AH535" s="5"/>
      <c r="AI535" s="9"/>
      <c r="AJ535" s="10"/>
      <c r="AK535" s="11"/>
      <c r="AL535" s="12"/>
      <c r="AM535" s="10"/>
      <c r="AN535" s="32"/>
      <c r="AO535" s="11"/>
      <c r="AP535" s="10"/>
      <c r="AQ535" s="12"/>
      <c r="AR535" s="10"/>
      <c r="AS535" s="8"/>
    </row>
    <row r="536" spans="34:45" ht="14.25" customHeight="1" x14ac:dyDescent="0.25">
      <c r="AH536" s="5"/>
      <c r="AI536" s="9"/>
      <c r="AJ536" s="10"/>
      <c r="AK536" s="11"/>
      <c r="AL536" s="12"/>
      <c r="AM536" s="10"/>
      <c r="AN536" s="32"/>
      <c r="AO536" s="11"/>
      <c r="AP536" s="10"/>
      <c r="AQ536" s="12"/>
      <c r="AR536" s="10"/>
      <c r="AS536" s="8"/>
    </row>
    <row r="537" spans="34:45" ht="14.25" customHeight="1" x14ac:dyDescent="0.25">
      <c r="AH537" s="5"/>
      <c r="AI537" s="9"/>
      <c r="AJ537" s="10"/>
      <c r="AK537" s="11"/>
      <c r="AL537" s="12"/>
      <c r="AM537" s="10"/>
      <c r="AN537" s="32"/>
      <c r="AO537" s="11"/>
      <c r="AP537" s="10"/>
      <c r="AQ537" s="12"/>
      <c r="AR537" s="10"/>
      <c r="AS537" s="8"/>
    </row>
    <row r="538" spans="34:45" ht="14.25" customHeight="1" x14ac:dyDescent="0.25">
      <c r="AH538" s="5"/>
      <c r="AI538" s="9"/>
      <c r="AJ538" s="10"/>
      <c r="AK538" s="11"/>
      <c r="AL538" s="12"/>
      <c r="AM538" s="10"/>
      <c r="AN538" s="32"/>
      <c r="AO538" s="11"/>
      <c r="AP538" s="10"/>
      <c r="AQ538" s="12"/>
      <c r="AR538" s="10"/>
      <c r="AS538" s="8"/>
    </row>
    <row r="539" spans="34:45" ht="14.25" customHeight="1" x14ac:dyDescent="0.25">
      <c r="AH539" s="5"/>
      <c r="AI539" s="9"/>
      <c r="AJ539" s="10"/>
      <c r="AK539" s="11"/>
      <c r="AL539" s="12"/>
      <c r="AM539" s="10"/>
      <c r="AN539" s="32"/>
      <c r="AO539" s="11"/>
      <c r="AP539" s="10"/>
      <c r="AQ539" s="12"/>
      <c r="AR539" s="10"/>
      <c r="AS539" s="8"/>
    </row>
    <row r="540" spans="34:45" ht="14.25" customHeight="1" x14ac:dyDescent="0.25">
      <c r="AH540" s="5"/>
      <c r="AI540" s="9"/>
      <c r="AJ540" s="10"/>
      <c r="AK540" s="11"/>
      <c r="AL540" s="12"/>
      <c r="AM540" s="10"/>
      <c r="AN540" s="32"/>
      <c r="AO540" s="11"/>
      <c r="AP540" s="10"/>
      <c r="AQ540" s="12"/>
      <c r="AR540" s="10"/>
      <c r="AS540" s="8"/>
    </row>
    <row r="541" spans="34:45" ht="14.25" customHeight="1" x14ac:dyDescent="0.25">
      <c r="AH541" s="5"/>
      <c r="AI541" s="9"/>
      <c r="AJ541" s="10"/>
      <c r="AK541" s="11"/>
      <c r="AL541" s="12"/>
      <c r="AM541" s="10"/>
      <c r="AN541" s="32"/>
      <c r="AO541" s="11"/>
      <c r="AP541" s="10"/>
      <c r="AQ541" s="12"/>
      <c r="AR541" s="10"/>
      <c r="AS541" s="8"/>
    </row>
    <row r="542" spans="34:45" ht="14.25" customHeight="1" x14ac:dyDescent="0.25">
      <c r="AH542" s="5"/>
      <c r="AI542" s="9"/>
      <c r="AJ542" s="10"/>
      <c r="AK542" s="11"/>
      <c r="AL542" s="12"/>
      <c r="AM542" s="10"/>
      <c r="AN542" s="32"/>
      <c r="AO542" s="11"/>
      <c r="AP542" s="10"/>
      <c r="AQ542" s="12"/>
      <c r="AR542" s="10"/>
      <c r="AS542" s="8"/>
    </row>
    <row r="543" spans="34:45" ht="14.25" customHeight="1" x14ac:dyDescent="0.25">
      <c r="AH543" s="5"/>
      <c r="AI543" s="9"/>
      <c r="AJ543" s="10"/>
      <c r="AK543" s="11"/>
      <c r="AL543" s="12"/>
      <c r="AM543" s="10"/>
      <c r="AN543" s="32"/>
      <c r="AO543" s="11"/>
      <c r="AP543" s="10"/>
      <c r="AQ543" s="12"/>
      <c r="AR543" s="10"/>
      <c r="AS543" s="8"/>
    </row>
    <row r="544" spans="34:45" ht="14.25" customHeight="1" x14ac:dyDescent="0.25">
      <c r="AH544" s="5"/>
      <c r="AI544" s="9"/>
      <c r="AJ544" s="10"/>
      <c r="AK544" s="11"/>
      <c r="AL544" s="12"/>
      <c r="AM544" s="10"/>
      <c r="AN544" s="32"/>
      <c r="AO544" s="11"/>
      <c r="AP544" s="10"/>
      <c r="AQ544" s="12"/>
      <c r="AR544" s="10"/>
      <c r="AS544" s="8"/>
    </row>
    <row r="545" spans="34:45" ht="14.25" customHeight="1" x14ac:dyDescent="0.25">
      <c r="AH545" s="5"/>
      <c r="AI545" s="9"/>
      <c r="AJ545" s="10"/>
      <c r="AK545" s="11"/>
      <c r="AL545" s="12"/>
      <c r="AM545" s="10"/>
      <c r="AN545" s="32"/>
      <c r="AO545" s="11"/>
      <c r="AP545" s="10"/>
      <c r="AQ545" s="12"/>
      <c r="AR545" s="10"/>
      <c r="AS545" s="8"/>
    </row>
    <row r="546" spans="34:45" ht="14.25" customHeight="1" x14ac:dyDescent="0.25">
      <c r="AH546" s="5"/>
      <c r="AI546" s="9"/>
      <c r="AJ546" s="10"/>
      <c r="AK546" s="11"/>
      <c r="AL546" s="12"/>
      <c r="AM546" s="10"/>
      <c r="AN546" s="32"/>
      <c r="AO546" s="11"/>
      <c r="AP546" s="10"/>
      <c r="AQ546" s="12"/>
      <c r="AR546" s="10"/>
      <c r="AS546" s="8"/>
    </row>
    <row r="547" spans="34:45" ht="14.25" customHeight="1" x14ac:dyDescent="0.25">
      <c r="AH547" s="5"/>
      <c r="AI547" s="9"/>
      <c r="AJ547" s="10"/>
      <c r="AK547" s="11"/>
      <c r="AL547" s="12"/>
      <c r="AM547" s="10"/>
      <c r="AN547" s="32"/>
      <c r="AO547" s="11"/>
      <c r="AP547" s="10"/>
      <c r="AQ547" s="12"/>
      <c r="AR547" s="10"/>
      <c r="AS547" s="8"/>
    </row>
    <row r="548" spans="34:45" ht="14.25" customHeight="1" x14ac:dyDescent="0.25">
      <c r="AH548" s="5"/>
      <c r="AI548" s="9"/>
      <c r="AJ548" s="10"/>
      <c r="AK548" s="11"/>
      <c r="AL548" s="12"/>
      <c r="AM548" s="10"/>
      <c r="AN548" s="32"/>
      <c r="AO548" s="11"/>
      <c r="AP548" s="10"/>
      <c r="AQ548" s="12"/>
      <c r="AR548" s="10"/>
      <c r="AS548" s="8"/>
    </row>
    <row r="549" spans="34:45" ht="14.25" customHeight="1" x14ac:dyDescent="0.25">
      <c r="AH549" s="5"/>
      <c r="AI549" s="9"/>
      <c r="AJ549" s="10"/>
      <c r="AK549" s="11"/>
      <c r="AL549" s="12"/>
      <c r="AM549" s="10"/>
      <c r="AN549" s="32"/>
      <c r="AO549" s="11"/>
      <c r="AP549" s="10"/>
      <c r="AQ549" s="12"/>
      <c r="AR549" s="10"/>
      <c r="AS549" s="8"/>
    </row>
    <row r="550" spans="34:45" ht="14.25" customHeight="1" x14ac:dyDescent="0.25">
      <c r="AH550" s="5"/>
      <c r="AI550" s="9"/>
      <c r="AJ550" s="10"/>
      <c r="AK550" s="11"/>
      <c r="AL550" s="12"/>
      <c r="AM550" s="10"/>
      <c r="AN550" s="32"/>
      <c r="AO550" s="11"/>
      <c r="AP550" s="10"/>
      <c r="AQ550" s="12"/>
      <c r="AR550" s="10"/>
      <c r="AS550" s="8"/>
    </row>
    <row r="551" spans="34:45" ht="14.25" customHeight="1" x14ac:dyDescent="0.25">
      <c r="AH551" s="5"/>
      <c r="AI551" s="9"/>
      <c r="AJ551" s="10"/>
      <c r="AK551" s="11"/>
      <c r="AL551" s="12"/>
      <c r="AM551" s="10"/>
      <c r="AN551" s="32"/>
      <c r="AO551" s="11"/>
      <c r="AP551" s="10"/>
      <c r="AQ551" s="12"/>
      <c r="AR551" s="10"/>
      <c r="AS551" s="8"/>
    </row>
    <row r="552" spans="34:45" ht="14.25" customHeight="1" x14ac:dyDescent="0.25">
      <c r="AH552" s="5"/>
      <c r="AI552" s="9"/>
      <c r="AJ552" s="10"/>
      <c r="AK552" s="11"/>
      <c r="AL552" s="12"/>
      <c r="AM552" s="10"/>
      <c r="AN552" s="32"/>
      <c r="AO552" s="11"/>
      <c r="AP552" s="10"/>
      <c r="AQ552" s="12"/>
      <c r="AR552" s="10"/>
      <c r="AS552" s="8"/>
    </row>
    <row r="553" spans="34:45" ht="14.25" customHeight="1" x14ac:dyDescent="0.25">
      <c r="AH553" s="5"/>
      <c r="AI553" s="9"/>
      <c r="AJ553" s="10"/>
      <c r="AK553" s="11"/>
      <c r="AL553" s="12"/>
      <c r="AM553" s="10"/>
      <c r="AN553" s="32"/>
      <c r="AO553" s="11"/>
      <c r="AP553" s="10"/>
      <c r="AQ553" s="12"/>
      <c r="AR553" s="10"/>
      <c r="AS553" s="8"/>
    </row>
    <row r="554" spans="34:45" ht="14.25" customHeight="1" x14ac:dyDescent="0.25">
      <c r="AH554" s="5"/>
      <c r="AI554" s="9"/>
      <c r="AJ554" s="10"/>
      <c r="AK554" s="11"/>
      <c r="AL554" s="12"/>
      <c r="AM554" s="10"/>
      <c r="AN554" s="32"/>
      <c r="AO554" s="11"/>
      <c r="AP554" s="10"/>
      <c r="AQ554" s="12"/>
      <c r="AR554" s="10"/>
      <c r="AS554" s="8"/>
    </row>
    <row r="555" spans="34:45" ht="14.25" customHeight="1" x14ac:dyDescent="0.25">
      <c r="AH555" s="5"/>
      <c r="AI555" s="9"/>
      <c r="AJ555" s="10"/>
      <c r="AK555" s="11"/>
      <c r="AL555" s="12"/>
      <c r="AM555" s="10"/>
      <c r="AN555" s="32"/>
      <c r="AO555" s="11"/>
      <c r="AP555" s="10"/>
      <c r="AQ555" s="12"/>
      <c r="AR555" s="10"/>
      <c r="AS555" s="8"/>
    </row>
    <row r="556" spans="34:45" ht="14.25" customHeight="1" x14ac:dyDescent="0.25">
      <c r="AH556" s="5"/>
      <c r="AI556" s="9"/>
      <c r="AJ556" s="10"/>
      <c r="AK556" s="11"/>
      <c r="AL556" s="12"/>
      <c r="AM556" s="10"/>
      <c r="AN556" s="32"/>
      <c r="AO556" s="11"/>
      <c r="AP556" s="10"/>
      <c r="AQ556" s="12"/>
      <c r="AR556" s="10"/>
      <c r="AS556" s="8"/>
    </row>
    <row r="557" spans="34:45" ht="14.25" customHeight="1" x14ac:dyDescent="0.25">
      <c r="AH557" s="5"/>
      <c r="AI557" s="9"/>
      <c r="AJ557" s="10"/>
      <c r="AK557" s="11"/>
      <c r="AL557" s="12"/>
      <c r="AM557" s="10"/>
      <c r="AN557" s="32"/>
      <c r="AO557" s="11"/>
      <c r="AP557" s="10"/>
      <c r="AQ557" s="12"/>
      <c r="AR557" s="10"/>
      <c r="AS557" s="8"/>
    </row>
    <row r="558" spans="34:45" ht="14.25" customHeight="1" x14ac:dyDescent="0.25">
      <c r="AH558" s="5"/>
      <c r="AI558" s="9"/>
      <c r="AJ558" s="10"/>
      <c r="AK558" s="11"/>
      <c r="AL558" s="12"/>
      <c r="AM558" s="10"/>
      <c r="AN558" s="32"/>
      <c r="AO558" s="11"/>
      <c r="AP558" s="10"/>
      <c r="AQ558" s="12"/>
      <c r="AR558" s="10"/>
      <c r="AS558" s="8"/>
    </row>
    <row r="559" spans="34:45" ht="14.25" customHeight="1" x14ac:dyDescent="0.25">
      <c r="AH559" s="5"/>
      <c r="AI559" s="9"/>
      <c r="AJ559" s="10"/>
      <c r="AK559" s="11"/>
      <c r="AL559" s="12"/>
      <c r="AM559" s="10"/>
      <c r="AN559" s="32"/>
      <c r="AO559" s="11"/>
      <c r="AP559" s="10"/>
      <c r="AQ559" s="12"/>
      <c r="AR559" s="10"/>
      <c r="AS559" s="8"/>
    </row>
    <row r="560" spans="34:45" ht="14.25" customHeight="1" x14ac:dyDescent="0.25">
      <c r="AH560" s="5"/>
      <c r="AI560" s="9"/>
      <c r="AJ560" s="10"/>
      <c r="AK560" s="11"/>
      <c r="AL560" s="12"/>
      <c r="AM560" s="10"/>
      <c r="AN560" s="32"/>
      <c r="AO560" s="11"/>
      <c r="AP560" s="10"/>
      <c r="AQ560" s="12"/>
      <c r="AR560" s="10"/>
      <c r="AS560" s="8"/>
    </row>
    <row r="561" spans="34:45" ht="14.25" customHeight="1" x14ac:dyDescent="0.25">
      <c r="AH561" s="5"/>
      <c r="AI561" s="9"/>
      <c r="AJ561" s="10"/>
      <c r="AK561" s="11"/>
      <c r="AL561" s="12"/>
      <c r="AM561" s="10"/>
      <c r="AN561" s="32"/>
      <c r="AO561" s="11"/>
      <c r="AP561" s="10"/>
      <c r="AQ561" s="12"/>
      <c r="AR561" s="10"/>
      <c r="AS561" s="8"/>
    </row>
    <row r="562" spans="34:45" ht="14.25" customHeight="1" x14ac:dyDescent="0.25">
      <c r="AH562" s="5"/>
      <c r="AI562" s="9"/>
      <c r="AJ562" s="10"/>
      <c r="AK562" s="11"/>
      <c r="AL562" s="12"/>
      <c r="AM562" s="10"/>
      <c r="AN562" s="32"/>
      <c r="AO562" s="11"/>
      <c r="AP562" s="10"/>
      <c r="AQ562" s="12"/>
      <c r="AR562" s="10"/>
      <c r="AS562" s="8"/>
    </row>
    <row r="563" spans="34:45" ht="14.25" customHeight="1" x14ac:dyDescent="0.25">
      <c r="AH563" s="5"/>
      <c r="AI563" s="9"/>
      <c r="AJ563" s="10"/>
      <c r="AK563" s="11"/>
      <c r="AL563" s="12"/>
      <c r="AM563" s="10"/>
      <c r="AN563" s="32"/>
      <c r="AO563" s="11"/>
      <c r="AP563" s="10"/>
      <c r="AQ563" s="12"/>
      <c r="AR563" s="10"/>
      <c r="AS563" s="8"/>
    </row>
    <row r="564" spans="34:45" ht="14.25" customHeight="1" x14ac:dyDescent="0.25">
      <c r="AH564" s="5"/>
      <c r="AI564" s="9"/>
      <c r="AJ564" s="10"/>
      <c r="AK564" s="11"/>
      <c r="AL564" s="12"/>
      <c r="AM564" s="10"/>
      <c r="AN564" s="32"/>
      <c r="AO564" s="11"/>
      <c r="AP564" s="10"/>
      <c r="AQ564" s="12"/>
      <c r="AR564" s="10"/>
      <c r="AS564" s="8"/>
    </row>
    <row r="565" spans="34:45" ht="14.25" customHeight="1" x14ac:dyDescent="0.25">
      <c r="AH565" s="5"/>
      <c r="AI565" s="9"/>
      <c r="AJ565" s="10"/>
      <c r="AK565" s="11"/>
      <c r="AL565" s="12"/>
      <c r="AM565" s="10"/>
      <c r="AN565" s="32"/>
      <c r="AO565" s="11"/>
      <c r="AP565" s="10"/>
      <c r="AQ565" s="12"/>
      <c r="AR565" s="10"/>
      <c r="AS565" s="8"/>
    </row>
    <row r="566" spans="34:45" ht="14.25" customHeight="1" x14ac:dyDescent="0.25">
      <c r="AH566" s="5"/>
      <c r="AI566" s="9"/>
      <c r="AJ566" s="10"/>
      <c r="AK566" s="11"/>
      <c r="AL566" s="12"/>
      <c r="AM566" s="10"/>
      <c r="AN566" s="32"/>
      <c r="AO566" s="11"/>
      <c r="AP566" s="10"/>
      <c r="AQ566" s="12"/>
      <c r="AR566" s="10"/>
      <c r="AS566" s="8"/>
    </row>
    <row r="567" spans="34:45" ht="14.25" customHeight="1" x14ac:dyDescent="0.25">
      <c r="AH567" s="5"/>
      <c r="AI567" s="9"/>
      <c r="AJ567" s="10"/>
      <c r="AK567" s="11"/>
      <c r="AL567" s="12"/>
      <c r="AM567" s="10"/>
      <c r="AN567" s="32"/>
      <c r="AO567" s="11"/>
      <c r="AP567" s="10"/>
      <c r="AQ567" s="12"/>
      <c r="AR567" s="10"/>
      <c r="AS567" s="8"/>
    </row>
    <row r="568" spans="34:45" ht="14.25" customHeight="1" x14ac:dyDescent="0.25">
      <c r="AH568" s="5"/>
      <c r="AI568" s="9"/>
      <c r="AJ568" s="10"/>
      <c r="AK568" s="11"/>
      <c r="AL568" s="12"/>
      <c r="AM568" s="10"/>
      <c r="AN568" s="32"/>
      <c r="AO568" s="11"/>
      <c r="AP568" s="10"/>
      <c r="AQ568" s="12"/>
      <c r="AR568" s="10"/>
      <c r="AS568" s="8"/>
    </row>
    <row r="569" spans="34:45" ht="14.25" customHeight="1" x14ac:dyDescent="0.25">
      <c r="AH569" s="5"/>
      <c r="AI569" s="9"/>
      <c r="AJ569" s="10"/>
      <c r="AK569" s="11"/>
      <c r="AL569" s="12"/>
      <c r="AM569" s="10"/>
      <c r="AN569" s="32"/>
      <c r="AO569" s="11"/>
      <c r="AP569" s="10"/>
      <c r="AQ569" s="12"/>
      <c r="AR569" s="10"/>
      <c r="AS569" s="8"/>
    </row>
    <row r="570" spans="34:45" ht="14.25" customHeight="1" x14ac:dyDescent="0.25">
      <c r="AH570" s="5"/>
      <c r="AI570" s="9"/>
      <c r="AJ570" s="10"/>
      <c r="AK570" s="11"/>
      <c r="AL570" s="12"/>
      <c r="AM570" s="10"/>
      <c r="AN570" s="32"/>
      <c r="AO570" s="11"/>
      <c r="AP570" s="10"/>
      <c r="AQ570" s="12"/>
      <c r="AR570" s="10"/>
      <c r="AS570" s="8"/>
    </row>
    <row r="571" spans="34:45" ht="14.25" customHeight="1" x14ac:dyDescent="0.25">
      <c r="AH571" s="5"/>
      <c r="AI571" s="9"/>
      <c r="AJ571" s="10"/>
      <c r="AK571" s="11"/>
      <c r="AL571" s="12"/>
      <c r="AM571" s="10"/>
      <c r="AN571" s="32"/>
      <c r="AO571" s="11"/>
      <c r="AP571" s="10"/>
      <c r="AQ571" s="12"/>
      <c r="AR571" s="10"/>
      <c r="AS571" s="8"/>
    </row>
    <row r="572" spans="34:45" ht="14.25" customHeight="1" x14ac:dyDescent="0.25">
      <c r="AH572" s="5"/>
      <c r="AI572" s="9"/>
      <c r="AJ572" s="10"/>
      <c r="AK572" s="11"/>
      <c r="AL572" s="12"/>
      <c r="AM572" s="10"/>
      <c r="AN572" s="32"/>
      <c r="AO572" s="11"/>
      <c r="AP572" s="10"/>
      <c r="AQ572" s="12"/>
      <c r="AR572" s="10"/>
      <c r="AS572" s="8"/>
    </row>
    <row r="573" spans="34:45" ht="14.25" customHeight="1" x14ac:dyDescent="0.25">
      <c r="AH573" s="5"/>
      <c r="AI573" s="9"/>
      <c r="AJ573" s="10"/>
      <c r="AK573" s="11"/>
      <c r="AL573" s="12"/>
      <c r="AM573" s="10"/>
      <c r="AN573" s="32"/>
      <c r="AO573" s="11"/>
      <c r="AP573" s="10"/>
      <c r="AQ573" s="12"/>
      <c r="AR573" s="10"/>
      <c r="AS573" s="8"/>
    </row>
    <row r="574" spans="34:45" ht="14.25" customHeight="1" x14ac:dyDescent="0.25">
      <c r="AH574" s="5"/>
      <c r="AI574" s="9"/>
      <c r="AJ574" s="10"/>
      <c r="AK574" s="11"/>
      <c r="AL574" s="12"/>
      <c r="AM574" s="10"/>
      <c r="AN574" s="32"/>
      <c r="AO574" s="11"/>
      <c r="AP574" s="10"/>
      <c r="AQ574" s="12"/>
      <c r="AR574" s="10"/>
      <c r="AS574" s="8"/>
    </row>
    <row r="575" spans="34:45" ht="14.25" customHeight="1" x14ac:dyDescent="0.25">
      <c r="AH575" s="5"/>
      <c r="AI575" s="9"/>
      <c r="AJ575" s="10"/>
      <c r="AK575" s="11"/>
      <c r="AL575" s="12"/>
      <c r="AM575" s="10"/>
      <c r="AN575" s="32"/>
      <c r="AO575" s="11"/>
      <c r="AP575" s="10"/>
      <c r="AQ575" s="12"/>
      <c r="AR575" s="10"/>
      <c r="AS575" s="8"/>
    </row>
    <row r="576" spans="34:45" ht="14.25" customHeight="1" x14ac:dyDescent="0.25">
      <c r="AH576" s="5"/>
      <c r="AI576" s="9"/>
      <c r="AJ576" s="10"/>
      <c r="AK576" s="11"/>
      <c r="AL576" s="12"/>
      <c r="AM576" s="10"/>
      <c r="AN576" s="32"/>
      <c r="AO576" s="11"/>
      <c r="AP576" s="10"/>
      <c r="AQ576" s="12"/>
      <c r="AR576" s="10"/>
      <c r="AS576" s="8"/>
    </row>
    <row r="577" spans="34:45" ht="14.25" customHeight="1" x14ac:dyDescent="0.25">
      <c r="AH577" s="5"/>
      <c r="AI577" s="9"/>
      <c r="AJ577" s="10"/>
      <c r="AK577" s="11"/>
      <c r="AL577" s="12"/>
      <c r="AM577" s="10"/>
      <c r="AN577" s="32"/>
      <c r="AO577" s="11"/>
      <c r="AP577" s="10"/>
      <c r="AQ577" s="12"/>
      <c r="AR577" s="10"/>
      <c r="AS577" s="8"/>
    </row>
    <row r="578" spans="34:45" ht="14.25" customHeight="1" x14ac:dyDescent="0.25">
      <c r="AH578" s="5"/>
      <c r="AI578" s="9"/>
      <c r="AJ578" s="10"/>
      <c r="AK578" s="11"/>
      <c r="AL578" s="12"/>
      <c r="AM578" s="10"/>
      <c r="AN578" s="32"/>
      <c r="AO578" s="11"/>
      <c r="AP578" s="10"/>
      <c r="AQ578" s="12"/>
      <c r="AR578" s="10"/>
      <c r="AS578" s="8"/>
    </row>
    <row r="579" spans="34:45" ht="14.25" customHeight="1" x14ac:dyDescent="0.25">
      <c r="AH579" s="5"/>
      <c r="AI579" s="9"/>
      <c r="AJ579" s="10"/>
      <c r="AK579" s="11"/>
      <c r="AL579" s="12"/>
      <c r="AM579" s="10"/>
      <c r="AN579" s="32"/>
      <c r="AO579" s="11"/>
      <c r="AP579" s="10"/>
      <c r="AQ579" s="12"/>
      <c r="AR579" s="10"/>
      <c r="AS579" s="8"/>
    </row>
    <row r="580" spans="34:45" ht="14.25" customHeight="1" x14ac:dyDescent="0.25">
      <c r="AH580" s="5"/>
      <c r="AI580" s="9"/>
      <c r="AJ580" s="10"/>
      <c r="AK580" s="11"/>
      <c r="AL580" s="12"/>
      <c r="AM580" s="10"/>
      <c r="AN580" s="32"/>
      <c r="AO580" s="11"/>
      <c r="AP580" s="10"/>
      <c r="AQ580" s="12"/>
      <c r="AR580" s="10"/>
      <c r="AS580" s="8"/>
    </row>
    <row r="581" spans="34:45" ht="14.25" customHeight="1" x14ac:dyDescent="0.25">
      <c r="AH581" s="5"/>
      <c r="AI581" s="9"/>
      <c r="AJ581" s="10"/>
      <c r="AK581" s="11"/>
      <c r="AL581" s="12"/>
      <c r="AM581" s="10"/>
      <c r="AN581" s="32"/>
      <c r="AO581" s="11"/>
      <c r="AP581" s="10"/>
      <c r="AQ581" s="12"/>
      <c r="AR581" s="10"/>
      <c r="AS581" s="8"/>
    </row>
    <row r="582" spans="34:45" ht="14.25" customHeight="1" x14ac:dyDescent="0.25">
      <c r="AH582" s="5"/>
      <c r="AI582" s="9"/>
      <c r="AJ582" s="10"/>
      <c r="AK582" s="11"/>
      <c r="AL582" s="12"/>
      <c r="AM582" s="10"/>
      <c r="AN582" s="32"/>
      <c r="AO582" s="11"/>
      <c r="AP582" s="10"/>
      <c r="AQ582" s="12"/>
      <c r="AR582" s="10"/>
      <c r="AS582" s="8"/>
    </row>
    <row r="583" spans="34:45" ht="14.25" customHeight="1" x14ac:dyDescent="0.25">
      <c r="AH583" s="5"/>
      <c r="AI583" s="9"/>
      <c r="AJ583" s="10"/>
      <c r="AK583" s="11"/>
      <c r="AL583" s="12"/>
      <c r="AM583" s="10"/>
      <c r="AN583" s="32"/>
      <c r="AO583" s="11"/>
      <c r="AP583" s="10"/>
      <c r="AQ583" s="12"/>
      <c r="AR583" s="10"/>
      <c r="AS583" s="8"/>
    </row>
    <row r="584" spans="34:45" ht="14.25" customHeight="1" x14ac:dyDescent="0.25">
      <c r="AH584" s="5"/>
      <c r="AI584" s="9"/>
      <c r="AJ584" s="10"/>
      <c r="AK584" s="11"/>
      <c r="AL584" s="12"/>
      <c r="AM584" s="10"/>
      <c r="AN584" s="32"/>
      <c r="AO584" s="11"/>
      <c r="AP584" s="10"/>
      <c r="AQ584" s="12"/>
      <c r="AR584" s="10"/>
      <c r="AS584" s="8"/>
    </row>
    <row r="585" spans="34:45" ht="14.25" customHeight="1" x14ac:dyDescent="0.25">
      <c r="AH585" s="5"/>
      <c r="AI585" s="9"/>
      <c r="AJ585" s="10"/>
      <c r="AK585" s="11"/>
      <c r="AL585" s="12"/>
      <c r="AM585" s="10"/>
      <c r="AN585" s="32"/>
      <c r="AO585" s="11"/>
      <c r="AP585" s="10"/>
      <c r="AQ585" s="12"/>
      <c r="AR585" s="10"/>
      <c r="AS585" s="8"/>
    </row>
    <row r="586" spans="34:45" ht="14.25" customHeight="1" x14ac:dyDescent="0.25">
      <c r="AH586" s="5"/>
      <c r="AI586" s="9"/>
      <c r="AJ586" s="10"/>
      <c r="AK586" s="11"/>
      <c r="AL586" s="12"/>
      <c r="AM586" s="10"/>
      <c r="AN586" s="32"/>
      <c r="AO586" s="11"/>
      <c r="AP586" s="10"/>
      <c r="AQ586" s="12"/>
      <c r="AR586" s="10"/>
      <c r="AS586" s="8"/>
    </row>
    <row r="587" spans="34:45" ht="14.25" customHeight="1" x14ac:dyDescent="0.25">
      <c r="AH587" s="5"/>
      <c r="AI587" s="9"/>
      <c r="AJ587" s="10"/>
      <c r="AK587" s="11"/>
      <c r="AL587" s="12"/>
      <c r="AM587" s="10"/>
      <c r="AN587" s="32"/>
      <c r="AO587" s="11"/>
      <c r="AP587" s="10"/>
      <c r="AQ587" s="12"/>
      <c r="AR587" s="10"/>
      <c r="AS587" s="8"/>
    </row>
    <row r="588" spans="34:45" ht="14.25" customHeight="1" x14ac:dyDescent="0.25">
      <c r="AH588" s="5"/>
      <c r="AI588" s="9"/>
      <c r="AJ588" s="10"/>
      <c r="AK588" s="11"/>
      <c r="AL588" s="12"/>
      <c r="AM588" s="10"/>
      <c r="AN588" s="32"/>
      <c r="AO588" s="11"/>
      <c r="AP588" s="10"/>
      <c r="AQ588" s="12"/>
      <c r="AR588" s="10"/>
      <c r="AS588" s="8"/>
    </row>
    <row r="589" spans="34:45" ht="14.25" customHeight="1" x14ac:dyDescent="0.25">
      <c r="AH589" s="5"/>
      <c r="AI589" s="9"/>
      <c r="AJ589" s="10"/>
      <c r="AK589" s="11"/>
      <c r="AL589" s="12"/>
      <c r="AM589" s="10"/>
      <c r="AN589" s="32"/>
      <c r="AO589" s="11"/>
      <c r="AP589" s="10"/>
      <c r="AQ589" s="12"/>
      <c r="AR589" s="10"/>
      <c r="AS589" s="8"/>
    </row>
    <row r="590" spans="34:45" ht="14.25" customHeight="1" x14ac:dyDescent="0.25">
      <c r="AH590" s="5"/>
      <c r="AI590" s="9"/>
      <c r="AJ590" s="10"/>
      <c r="AK590" s="11"/>
      <c r="AL590" s="12"/>
      <c r="AM590" s="10"/>
      <c r="AN590" s="32"/>
      <c r="AO590" s="11"/>
      <c r="AP590" s="10"/>
      <c r="AQ590" s="12"/>
      <c r="AR590" s="10"/>
      <c r="AS590" s="8"/>
    </row>
    <row r="591" spans="34:45" ht="14.25" customHeight="1" x14ac:dyDescent="0.25">
      <c r="AH591" s="5"/>
      <c r="AI591" s="9"/>
      <c r="AJ591" s="10"/>
      <c r="AK591" s="11"/>
      <c r="AL591" s="12"/>
      <c r="AM591" s="10"/>
      <c r="AN591" s="32"/>
      <c r="AO591" s="11"/>
      <c r="AP591" s="10"/>
      <c r="AQ591" s="12"/>
      <c r="AR591" s="10"/>
      <c r="AS591" s="8"/>
    </row>
    <row r="592" spans="34:45" ht="14.25" customHeight="1" x14ac:dyDescent="0.25">
      <c r="AH592" s="5"/>
      <c r="AI592" s="9"/>
      <c r="AJ592" s="10"/>
      <c r="AK592" s="11"/>
      <c r="AL592" s="12"/>
      <c r="AM592" s="10"/>
      <c r="AN592" s="32"/>
      <c r="AO592" s="11"/>
      <c r="AP592" s="10"/>
      <c r="AQ592" s="12"/>
      <c r="AR592" s="10"/>
      <c r="AS592" s="8"/>
    </row>
    <row r="593" spans="34:45" ht="14.25" customHeight="1" x14ac:dyDescent="0.25">
      <c r="AH593" s="5"/>
      <c r="AI593" s="9"/>
      <c r="AJ593" s="10"/>
      <c r="AK593" s="11"/>
      <c r="AL593" s="12"/>
      <c r="AM593" s="10"/>
      <c r="AN593" s="32"/>
      <c r="AO593" s="11"/>
      <c r="AP593" s="10"/>
      <c r="AQ593" s="12"/>
      <c r="AR593" s="10"/>
      <c r="AS593" s="8"/>
    </row>
    <row r="594" spans="34:45" ht="14.25" customHeight="1" x14ac:dyDescent="0.25">
      <c r="AH594" s="5"/>
      <c r="AI594" s="9"/>
      <c r="AJ594" s="10"/>
      <c r="AK594" s="11"/>
      <c r="AL594" s="12"/>
      <c r="AM594" s="10"/>
      <c r="AN594" s="32"/>
      <c r="AO594" s="11"/>
      <c r="AP594" s="10"/>
      <c r="AQ594" s="12"/>
      <c r="AR594" s="10"/>
      <c r="AS594" s="8"/>
    </row>
    <row r="595" spans="34:45" ht="14.25" customHeight="1" x14ac:dyDescent="0.25">
      <c r="AH595" s="5"/>
      <c r="AI595" s="9"/>
      <c r="AJ595" s="10"/>
      <c r="AK595" s="11"/>
      <c r="AL595" s="12"/>
      <c r="AM595" s="10"/>
      <c r="AN595" s="32"/>
      <c r="AO595" s="11"/>
      <c r="AP595" s="10"/>
      <c r="AQ595" s="12"/>
      <c r="AR595" s="10"/>
      <c r="AS595" s="8"/>
    </row>
    <row r="596" spans="34:45" ht="14.25" customHeight="1" x14ac:dyDescent="0.25">
      <c r="AH596" s="5"/>
      <c r="AI596" s="9"/>
      <c r="AJ596" s="10"/>
      <c r="AK596" s="11"/>
      <c r="AL596" s="12"/>
      <c r="AM596" s="10"/>
      <c r="AN596" s="32"/>
      <c r="AO596" s="11"/>
      <c r="AP596" s="10"/>
      <c r="AQ596" s="12"/>
      <c r="AR596" s="10"/>
      <c r="AS596" s="8"/>
    </row>
    <row r="597" spans="34:45" ht="14.25" customHeight="1" x14ac:dyDescent="0.25">
      <c r="AH597" s="5"/>
      <c r="AI597" s="9"/>
      <c r="AJ597" s="10"/>
      <c r="AK597" s="11"/>
      <c r="AL597" s="12"/>
      <c r="AM597" s="10"/>
      <c r="AN597" s="32"/>
      <c r="AO597" s="11"/>
      <c r="AP597" s="10"/>
      <c r="AQ597" s="12"/>
      <c r="AR597" s="10"/>
      <c r="AS597" s="8"/>
    </row>
    <row r="598" spans="34:45" ht="14.25" customHeight="1" x14ac:dyDescent="0.25">
      <c r="AH598" s="5"/>
      <c r="AI598" s="9"/>
      <c r="AJ598" s="10"/>
      <c r="AK598" s="11"/>
      <c r="AL598" s="12"/>
      <c r="AM598" s="10"/>
      <c r="AN598" s="32"/>
      <c r="AO598" s="11"/>
      <c r="AP598" s="10"/>
      <c r="AQ598" s="12"/>
      <c r="AR598" s="10"/>
      <c r="AS598" s="8"/>
    </row>
    <row r="599" spans="34:45" ht="14.25" customHeight="1" x14ac:dyDescent="0.25">
      <c r="AH599" s="5"/>
      <c r="AI599" s="9"/>
      <c r="AJ599" s="10"/>
      <c r="AK599" s="11"/>
      <c r="AL599" s="12"/>
      <c r="AM599" s="10"/>
      <c r="AN599" s="32"/>
      <c r="AO599" s="11"/>
      <c r="AP599" s="10"/>
      <c r="AQ599" s="12"/>
      <c r="AR599" s="10"/>
      <c r="AS599" s="8"/>
    </row>
    <row r="600" spans="34:45" ht="14.25" customHeight="1" x14ac:dyDescent="0.25">
      <c r="AH600" s="5"/>
      <c r="AI600" s="9"/>
      <c r="AJ600" s="10"/>
      <c r="AK600" s="11"/>
      <c r="AL600" s="12"/>
      <c r="AM600" s="10"/>
      <c r="AN600" s="32"/>
      <c r="AO600" s="11"/>
      <c r="AP600" s="10"/>
      <c r="AQ600" s="12"/>
      <c r="AR600" s="10"/>
      <c r="AS600" s="8"/>
    </row>
    <row r="601" spans="34:45" ht="14.25" customHeight="1" x14ac:dyDescent="0.25">
      <c r="AH601" s="5"/>
      <c r="AI601" s="9"/>
      <c r="AJ601" s="10"/>
      <c r="AK601" s="11"/>
      <c r="AL601" s="12"/>
      <c r="AM601" s="10"/>
      <c r="AN601" s="32"/>
      <c r="AO601" s="11"/>
      <c r="AP601" s="10"/>
      <c r="AQ601" s="12"/>
      <c r="AR601" s="10"/>
      <c r="AS601" s="8"/>
    </row>
    <row r="602" spans="34:45" ht="14.25" customHeight="1" x14ac:dyDescent="0.25">
      <c r="AH602" s="5"/>
      <c r="AI602" s="9"/>
      <c r="AJ602" s="10"/>
      <c r="AK602" s="11"/>
      <c r="AL602" s="12"/>
      <c r="AM602" s="10"/>
      <c r="AN602" s="32"/>
      <c r="AO602" s="11"/>
      <c r="AP602" s="10"/>
      <c r="AQ602" s="12"/>
      <c r="AR602" s="10"/>
      <c r="AS602" s="8"/>
    </row>
    <row r="603" spans="34:45" ht="14.25" customHeight="1" x14ac:dyDescent="0.25">
      <c r="AH603" s="5"/>
      <c r="AI603" s="9"/>
      <c r="AJ603" s="10"/>
      <c r="AK603" s="11"/>
      <c r="AL603" s="12"/>
      <c r="AM603" s="10"/>
      <c r="AN603" s="32"/>
      <c r="AO603" s="11"/>
      <c r="AP603" s="10"/>
      <c r="AQ603" s="12"/>
      <c r="AR603" s="10"/>
      <c r="AS603" s="8"/>
    </row>
    <row r="604" spans="34:45" ht="14.25" customHeight="1" x14ac:dyDescent="0.25">
      <c r="AH604" s="5"/>
      <c r="AI604" s="9"/>
      <c r="AJ604" s="10"/>
      <c r="AK604" s="11"/>
      <c r="AL604" s="12"/>
      <c r="AM604" s="10"/>
      <c r="AN604" s="32"/>
      <c r="AO604" s="11"/>
      <c r="AP604" s="10"/>
      <c r="AQ604" s="12"/>
      <c r="AR604" s="10"/>
      <c r="AS604" s="8"/>
    </row>
    <row r="605" spans="34:45" ht="14.25" customHeight="1" x14ac:dyDescent="0.25">
      <c r="AH605" s="5"/>
      <c r="AI605" s="9"/>
      <c r="AJ605" s="10"/>
      <c r="AK605" s="11"/>
      <c r="AL605" s="12"/>
      <c r="AM605" s="10"/>
      <c r="AN605" s="32"/>
      <c r="AO605" s="11"/>
      <c r="AP605" s="10"/>
      <c r="AQ605" s="12"/>
      <c r="AR605" s="10"/>
      <c r="AS605" s="8"/>
    </row>
    <row r="606" spans="34:45" ht="14.25" customHeight="1" x14ac:dyDescent="0.25">
      <c r="AH606" s="5"/>
      <c r="AI606" s="9"/>
      <c r="AJ606" s="10"/>
      <c r="AK606" s="11"/>
      <c r="AL606" s="12"/>
      <c r="AM606" s="10"/>
      <c r="AN606" s="32"/>
      <c r="AO606" s="11"/>
      <c r="AP606" s="10"/>
      <c r="AQ606" s="12"/>
      <c r="AR606" s="10"/>
      <c r="AS606" s="8"/>
    </row>
    <row r="607" spans="34:45" ht="14.25" customHeight="1" x14ac:dyDescent="0.25">
      <c r="AH607" s="5"/>
      <c r="AI607" s="9"/>
      <c r="AJ607" s="10"/>
      <c r="AK607" s="11"/>
      <c r="AL607" s="12"/>
      <c r="AM607" s="10"/>
      <c r="AN607" s="32"/>
      <c r="AO607" s="11"/>
      <c r="AP607" s="10"/>
      <c r="AQ607" s="12"/>
      <c r="AR607" s="10"/>
      <c r="AS607" s="8"/>
    </row>
    <row r="608" spans="34:45" ht="14.25" customHeight="1" x14ac:dyDescent="0.25">
      <c r="AH608" s="5"/>
      <c r="AI608" s="9"/>
      <c r="AJ608" s="10"/>
      <c r="AK608" s="11"/>
      <c r="AL608" s="12"/>
      <c r="AM608" s="10"/>
      <c r="AN608" s="32"/>
      <c r="AO608" s="11"/>
      <c r="AP608" s="10"/>
      <c r="AQ608" s="12"/>
      <c r="AR608" s="10"/>
      <c r="AS608" s="8"/>
    </row>
    <row r="609" spans="34:45" ht="14.25" customHeight="1" x14ac:dyDescent="0.25">
      <c r="AH609" s="5"/>
      <c r="AI609" s="9"/>
      <c r="AJ609" s="10"/>
      <c r="AK609" s="11"/>
      <c r="AL609" s="12"/>
      <c r="AM609" s="10"/>
      <c r="AN609" s="32"/>
      <c r="AO609" s="11"/>
      <c r="AP609" s="10"/>
      <c r="AQ609" s="12"/>
      <c r="AR609" s="10"/>
      <c r="AS609" s="8"/>
    </row>
    <row r="610" spans="34:45" ht="14.25" customHeight="1" x14ac:dyDescent="0.25">
      <c r="AH610" s="5"/>
      <c r="AI610" s="9"/>
      <c r="AJ610" s="10"/>
      <c r="AK610" s="11"/>
      <c r="AL610" s="12"/>
      <c r="AM610" s="10"/>
      <c r="AN610" s="32"/>
      <c r="AO610" s="11"/>
      <c r="AP610" s="10"/>
      <c r="AQ610" s="12"/>
      <c r="AR610" s="10"/>
      <c r="AS610" s="8"/>
    </row>
    <row r="611" spans="34:45" ht="14.25" customHeight="1" x14ac:dyDescent="0.25">
      <c r="AH611" s="5"/>
      <c r="AI611" s="9"/>
      <c r="AJ611" s="10"/>
      <c r="AK611" s="11"/>
      <c r="AL611" s="12"/>
      <c r="AM611" s="10"/>
      <c r="AN611" s="32"/>
      <c r="AO611" s="11"/>
      <c r="AP611" s="10"/>
      <c r="AQ611" s="12"/>
      <c r="AR611" s="10"/>
      <c r="AS611" s="8"/>
    </row>
    <row r="612" spans="34:45" ht="14.25" customHeight="1" x14ac:dyDescent="0.25">
      <c r="AH612" s="5"/>
      <c r="AI612" s="9"/>
      <c r="AJ612" s="10"/>
      <c r="AK612" s="11"/>
      <c r="AL612" s="12"/>
      <c r="AM612" s="10"/>
      <c r="AN612" s="32"/>
      <c r="AO612" s="11"/>
      <c r="AP612" s="10"/>
      <c r="AQ612" s="12"/>
      <c r="AR612" s="10"/>
      <c r="AS612" s="8"/>
    </row>
    <row r="613" spans="34:45" ht="14.25" customHeight="1" x14ac:dyDescent="0.25">
      <c r="AH613" s="5"/>
      <c r="AI613" s="9"/>
      <c r="AJ613" s="10"/>
      <c r="AK613" s="11"/>
      <c r="AL613" s="12"/>
      <c r="AM613" s="10"/>
      <c r="AN613" s="32"/>
      <c r="AO613" s="11"/>
      <c r="AP613" s="10"/>
      <c r="AQ613" s="12"/>
      <c r="AR613" s="10"/>
      <c r="AS613" s="8"/>
    </row>
    <row r="614" spans="34:45" ht="14.25" customHeight="1" x14ac:dyDescent="0.25">
      <c r="AH614" s="5"/>
      <c r="AI614" s="9"/>
      <c r="AJ614" s="10"/>
      <c r="AK614" s="11"/>
      <c r="AL614" s="12"/>
      <c r="AM614" s="10"/>
      <c r="AN614" s="32"/>
      <c r="AO614" s="11"/>
      <c r="AP614" s="10"/>
      <c r="AQ614" s="12"/>
      <c r="AR614" s="10"/>
      <c r="AS614" s="8"/>
    </row>
    <row r="615" spans="34:45" ht="14.25" customHeight="1" x14ac:dyDescent="0.25">
      <c r="AH615" s="5"/>
      <c r="AI615" s="9"/>
      <c r="AJ615" s="10"/>
      <c r="AK615" s="11"/>
      <c r="AL615" s="12"/>
      <c r="AM615" s="10"/>
      <c r="AN615" s="32"/>
      <c r="AO615" s="11"/>
      <c r="AP615" s="10"/>
      <c r="AQ615" s="12"/>
      <c r="AR615" s="10"/>
      <c r="AS615" s="8"/>
    </row>
    <row r="616" spans="34:45" ht="14.25" customHeight="1" x14ac:dyDescent="0.25">
      <c r="AH616" s="5"/>
      <c r="AI616" s="9"/>
      <c r="AJ616" s="10"/>
      <c r="AK616" s="11"/>
      <c r="AL616" s="12"/>
      <c r="AM616" s="10"/>
      <c r="AN616" s="32"/>
      <c r="AO616" s="11"/>
      <c r="AP616" s="10"/>
      <c r="AQ616" s="12"/>
      <c r="AR616" s="10"/>
      <c r="AS616" s="8"/>
    </row>
    <row r="617" spans="34:45" ht="14.25" customHeight="1" x14ac:dyDescent="0.25">
      <c r="AH617" s="5"/>
      <c r="AI617" s="9"/>
      <c r="AJ617" s="10"/>
      <c r="AK617" s="11"/>
      <c r="AL617" s="12"/>
      <c r="AM617" s="10"/>
      <c r="AN617" s="32"/>
      <c r="AO617" s="11"/>
      <c r="AP617" s="10"/>
      <c r="AQ617" s="12"/>
      <c r="AR617" s="10"/>
      <c r="AS617" s="8"/>
    </row>
    <row r="618" spans="34:45" ht="14.25" customHeight="1" x14ac:dyDescent="0.25">
      <c r="AH618" s="5"/>
      <c r="AI618" s="9"/>
      <c r="AJ618" s="10"/>
      <c r="AK618" s="11"/>
      <c r="AL618" s="12"/>
      <c r="AM618" s="10"/>
      <c r="AN618" s="32"/>
      <c r="AO618" s="11"/>
      <c r="AP618" s="10"/>
      <c r="AQ618" s="12"/>
      <c r="AR618" s="10"/>
      <c r="AS618" s="8"/>
    </row>
    <row r="619" spans="34:45" ht="14.25" customHeight="1" x14ac:dyDescent="0.25">
      <c r="AH619" s="5"/>
      <c r="AI619" s="9"/>
      <c r="AJ619" s="10"/>
      <c r="AK619" s="11"/>
      <c r="AL619" s="12"/>
      <c r="AM619" s="10"/>
      <c r="AN619" s="32"/>
      <c r="AO619" s="11"/>
      <c r="AP619" s="10"/>
      <c r="AQ619" s="12"/>
      <c r="AR619" s="10"/>
      <c r="AS619" s="8"/>
    </row>
    <row r="620" spans="34:45" ht="14.25" customHeight="1" x14ac:dyDescent="0.25">
      <c r="AH620" s="5"/>
      <c r="AI620" s="9"/>
      <c r="AJ620" s="10"/>
      <c r="AK620" s="11"/>
      <c r="AL620" s="12"/>
      <c r="AM620" s="10"/>
      <c r="AN620" s="32"/>
      <c r="AO620" s="11"/>
      <c r="AP620" s="10"/>
      <c r="AQ620" s="12"/>
      <c r="AR620" s="10"/>
      <c r="AS620" s="8"/>
    </row>
    <row r="621" spans="34:45" ht="14.25" customHeight="1" x14ac:dyDescent="0.25">
      <c r="AH621" s="5"/>
      <c r="AI621" s="9"/>
      <c r="AJ621" s="10"/>
      <c r="AK621" s="11"/>
      <c r="AL621" s="12"/>
      <c r="AM621" s="10"/>
      <c r="AN621" s="32"/>
      <c r="AO621" s="11"/>
      <c r="AP621" s="10"/>
      <c r="AQ621" s="12"/>
      <c r="AR621" s="10"/>
      <c r="AS621" s="8"/>
    </row>
    <row r="622" spans="34:45" ht="14.25" customHeight="1" x14ac:dyDescent="0.25">
      <c r="AH622" s="5"/>
      <c r="AI622" s="9"/>
      <c r="AJ622" s="10"/>
      <c r="AK622" s="11"/>
      <c r="AL622" s="12"/>
      <c r="AM622" s="10"/>
      <c r="AN622" s="32"/>
      <c r="AO622" s="11"/>
      <c r="AP622" s="10"/>
      <c r="AQ622" s="12"/>
      <c r="AR622" s="10"/>
      <c r="AS622" s="8"/>
    </row>
    <row r="623" spans="34:45" ht="14.25" customHeight="1" x14ac:dyDescent="0.25">
      <c r="AH623" s="5"/>
      <c r="AI623" s="9"/>
      <c r="AJ623" s="10"/>
      <c r="AK623" s="11"/>
      <c r="AL623" s="12"/>
      <c r="AM623" s="10"/>
      <c r="AN623" s="32"/>
      <c r="AO623" s="11"/>
      <c r="AP623" s="10"/>
      <c r="AQ623" s="12"/>
      <c r="AR623" s="10"/>
      <c r="AS623" s="8"/>
    </row>
    <row r="624" spans="34:45" ht="14.25" customHeight="1" x14ac:dyDescent="0.25">
      <c r="AH624" s="5"/>
      <c r="AI624" s="9"/>
      <c r="AJ624" s="10"/>
      <c r="AK624" s="11"/>
      <c r="AL624" s="12"/>
      <c r="AM624" s="10"/>
      <c r="AN624" s="32"/>
      <c r="AO624" s="11"/>
      <c r="AP624" s="10"/>
      <c r="AQ624" s="12"/>
      <c r="AR624" s="10"/>
      <c r="AS624" s="8"/>
    </row>
    <row r="625" spans="34:45" ht="14.25" customHeight="1" x14ac:dyDescent="0.25">
      <c r="AH625" s="5"/>
      <c r="AI625" s="9"/>
      <c r="AJ625" s="10"/>
      <c r="AK625" s="11"/>
      <c r="AL625" s="12"/>
      <c r="AM625" s="10"/>
      <c r="AN625" s="32"/>
      <c r="AO625" s="11"/>
      <c r="AP625" s="10"/>
      <c r="AQ625" s="12"/>
      <c r="AR625" s="10"/>
      <c r="AS625" s="8"/>
    </row>
    <row r="626" spans="34:45" ht="14.25" customHeight="1" x14ac:dyDescent="0.25">
      <c r="AH626" s="5"/>
      <c r="AI626" s="9"/>
      <c r="AJ626" s="10"/>
      <c r="AK626" s="11"/>
      <c r="AL626" s="12"/>
      <c r="AM626" s="10"/>
      <c r="AN626" s="32"/>
      <c r="AO626" s="11"/>
      <c r="AP626" s="10"/>
      <c r="AQ626" s="12"/>
      <c r="AR626" s="10"/>
      <c r="AS626" s="8"/>
    </row>
    <row r="627" spans="34:45" ht="14.25" customHeight="1" x14ac:dyDescent="0.25">
      <c r="AH627" s="5"/>
      <c r="AI627" s="9"/>
      <c r="AJ627" s="10"/>
      <c r="AK627" s="11"/>
      <c r="AL627" s="12"/>
      <c r="AM627" s="10"/>
      <c r="AN627" s="32"/>
      <c r="AO627" s="11"/>
      <c r="AP627" s="10"/>
      <c r="AQ627" s="12"/>
      <c r="AR627" s="10"/>
      <c r="AS627" s="8"/>
    </row>
    <row r="628" spans="34:45" ht="14.25" customHeight="1" x14ac:dyDescent="0.25">
      <c r="AH628" s="5"/>
      <c r="AI628" s="9"/>
      <c r="AJ628" s="10"/>
      <c r="AK628" s="11"/>
      <c r="AL628" s="12"/>
      <c r="AM628" s="10"/>
      <c r="AN628" s="32"/>
      <c r="AO628" s="11"/>
      <c r="AP628" s="10"/>
      <c r="AQ628" s="12"/>
      <c r="AR628" s="10"/>
      <c r="AS628" s="8"/>
    </row>
    <row r="629" spans="34:45" ht="14.25" customHeight="1" x14ac:dyDescent="0.25">
      <c r="AH629" s="5"/>
      <c r="AI629" s="9"/>
      <c r="AJ629" s="10"/>
      <c r="AK629" s="11"/>
      <c r="AL629" s="12"/>
      <c r="AM629" s="10"/>
      <c r="AN629" s="32"/>
      <c r="AO629" s="11"/>
      <c r="AP629" s="10"/>
      <c r="AQ629" s="12"/>
      <c r="AR629" s="10"/>
      <c r="AS629" s="8"/>
    </row>
    <row r="630" spans="34:45" ht="14.25" customHeight="1" x14ac:dyDescent="0.25">
      <c r="AH630" s="5"/>
      <c r="AI630" s="9"/>
      <c r="AJ630" s="10"/>
      <c r="AK630" s="11"/>
      <c r="AL630" s="12"/>
      <c r="AM630" s="10"/>
      <c r="AN630" s="32"/>
      <c r="AO630" s="11"/>
      <c r="AP630" s="10"/>
      <c r="AQ630" s="12"/>
      <c r="AR630" s="10"/>
      <c r="AS630" s="8"/>
    </row>
    <row r="631" spans="34:45" ht="14.25" customHeight="1" x14ac:dyDescent="0.25">
      <c r="AH631" s="5"/>
      <c r="AI631" s="9"/>
      <c r="AJ631" s="10"/>
      <c r="AK631" s="11"/>
      <c r="AL631" s="12"/>
      <c r="AM631" s="10"/>
      <c r="AN631" s="32"/>
      <c r="AO631" s="11"/>
      <c r="AP631" s="10"/>
      <c r="AQ631" s="12"/>
      <c r="AR631" s="10"/>
      <c r="AS631" s="8"/>
    </row>
    <row r="632" spans="34:45" ht="14.25" customHeight="1" x14ac:dyDescent="0.25">
      <c r="AH632" s="5"/>
      <c r="AI632" s="9"/>
      <c r="AJ632" s="10"/>
      <c r="AK632" s="11"/>
      <c r="AL632" s="12"/>
      <c r="AM632" s="10"/>
      <c r="AN632" s="32"/>
      <c r="AO632" s="11"/>
      <c r="AP632" s="10"/>
      <c r="AQ632" s="12"/>
      <c r="AR632" s="10"/>
      <c r="AS632" s="8"/>
    </row>
    <row r="633" spans="34:45" ht="14.25" customHeight="1" x14ac:dyDescent="0.25">
      <c r="AH633" s="5"/>
      <c r="AI633" s="9"/>
      <c r="AJ633" s="10"/>
      <c r="AK633" s="11"/>
      <c r="AL633" s="12"/>
      <c r="AM633" s="10"/>
      <c r="AN633" s="32"/>
      <c r="AO633" s="11"/>
      <c r="AP633" s="10"/>
      <c r="AQ633" s="12"/>
      <c r="AR633" s="10"/>
      <c r="AS633" s="8"/>
    </row>
    <row r="634" spans="34:45" ht="14.25" customHeight="1" x14ac:dyDescent="0.25">
      <c r="AH634" s="5"/>
      <c r="AI634" s="9"/>
      <c r="AJ634" s="10"/>
      <c r="AK634" s="11"/>
      <c r="AL634" s="12"/>
      <c r="AM634" s="10"/>
      <c r="AN634" s="32"/>
      <c r="AO634" s="11"/>
      <c r="AP634" s="10"/>
      <c r="AQ634" s="12"/>
      <c r="AR634" s="10"/>
      <c r="AS634" s="8"/>
    </row>
    <row r="635" spans="34:45" ht="14.25" customHeight="1" x14ac:dyDescent="0.25">
      <c r="AH635" s="5"/>
      <c r="AI635" s="9"/>
      <c r="AJ635" s="10"/>
      <c r="AK635" s="11"/>
      <c r="AL635" s="12"/>
      <c r="AM635" s="10"/>
      <c r="AN635" s="32"/>
      <c r="AO635" s="11"/>
      <c r="AP635" s="10"/>
      <c r="AQ635" s="12"/>
      <c r="AR635" s="10"/>
      <c r="AS635" s="8"/>
    </row>
    <row r="636" spans="34:45" ht="14.25" customHeight="1" x14ac:dyDescent="0.25">
      <c r="AH636" s="5"/>
      <c r="AI636" s="9"/>
      <c r="AJ636" s="10"/>
      <c r="AK636" s="11"/>
      <c r="AL636" s="12"/>
      <c r="AM636" s="10"/>
      <c r="AN636" s="32"/>
      <c r="AO636" s="11"/>
      <c r="AP636" s="10"/>
      <c r="AQ636" s="12"/>
      <c r="AR636" s="10"/>
      <c r="AS636" s="8"/>
    </row>
    <row r="637" spans="34:45" ht="14.25" customHeight="1" x14ac:dyDescent="0.25">
      <c r="AH637" s="5"/>
      <c r="AI637" s="9"/>
      <c r="AJ637" s="10"/>
      <c r="AK637" s="11"/>
      <c r="AL637" s="12"/>
      <c r="AM637" s="10"/>
      <c r="AN637" s="32"/>
      <c r="AO637" s="11"/>
      <c r="AP637" s="10"/>
      <c r="AQ637" s="12"/>
      <c r="AR637" s="10"/>
      <c r="AS637" s="8"/>
    </row>
    <row r="638" spans="34:45" ht="14.25" customHeight="1" x14ac:dyDescent="0.25">
      <c r="AH638" s="5"/>
      <c r="AI638" s="9"/>
      <c r="AJ638" s="10"/>
      <c r="AK638" s="11"/>
      <c r="AL638" s="12"/>
      <c r="AM638" s="10"/>
      <c r="AN638" s="32"/>
      <c r="AO638" s="11"/>
      <c r="AP638" s="10"/>
      <c r="AQ638" s="12"/>
      <c r="AR638" s="10"/>
      <c r="AS638" s="8"/>
    </row>
    <row r="639" spans="34:45" ht="14.25" customHeight="1" x14ac:dyDescent="0.25">
      <c r="AH639" s="5"/>
      <c r="AI639" s="9"/>
      <c r="AJ639" s="10"/>
      <c r="AK639" s="11"/>
      <c r="AL639" s="12"/>
      <c r="AM639" s="10"/>
      <c r="AN639" s="32"/>
      <c r="AO639" s="11"/>
      <c r="AP639" s="10"/>
      <c r="AQ639" s="12"/>
      <c r="AR639" s="10"/>
      <c r="AS639" s="8"/>
    </row>
    <row r="640" spans="34:45" ht="14.25" customHeight="1" x14ac:dyDescent="0.25">
      <c r="AH640" s="5"/>
      <c r="AI640" s="9"/>
      <c r="AJ640" s="10"/>
      <c r="AK640" s="11"/>
      <c r="AL640" s="12"/>
      <c r="AM640" s="10"/>
      <c r="AN640" s="32"/>
      <c r="AO640" s="11"/>
      <c r="AP640" s="10"/>
      <c r="AQ640" s="12"/>
      <c r="AR640" s="10"/>
      <c r="AS640" s="8"/>
    </row>
    <row r="641" spans="34:45" ht="14.25" customHeight="1" x14ac:dyDescent="0.25">
      <c r="AH641" s="5"/>
      <c r="AI641" s="9"/>
      <c r="AJ641" s="10"/>
      <c r="AK641" s="11"/>
      <c r="AL641" s="12"/>
      <c r="AM641" s="10"/>
      <c r="AN641" s="32"/>
      <c r="AO641" s="11"/>
      <c r="AP641" s="10"/>
      <c r="AQ641" s="12"/>
      <c r="AR641" s="10"/>
      <c r="AS641" s="8"/>
    </row>
    <row r="642" spans="34:45" ht="14.25" customHeight="1" x14ac:dyDescent="0.25">
      <c r="AH642" s="5"/>
      <c r="AI642" s="9"/>
      <c r="AJ642" s="10"/>
      <c r="AK642" s="11"/>
      <c r="AL642" s="12"/>
      <c r="AM642" s="10"/>
      <c r="AN642" s="32"/>
      <c r="AO642" s="11"/>
      <c r="AP642" s="10"/>
      <c r="AQ642" s="12"/>
      <c r="AR642" s="10"/>
      <c r="AS642" s="8"/>
    </row>
    <row r="643" spans="34:45" ht="14.25" customHeight="1" x14ac:dyDescent="0.25">
      <c r="AH643" s="5"/>
      <c r="AI643" s="9"/>
      <c r="AJ643" s="10"/>
      <c r="AK643" s="11"/>
      <c r="AL643" s="12"/>
      <c r="AM643" s="10"/>
      <c r="AN643" s="32"/>
      <c r="AO643" s="11"/>
      <c r="AP643" s="10"/>
      <c r="AQ643" s="12"/>
      <c r="AR643" s="10"/>
      <c r="AS643" s="8"/>
    </row>
    <row r="644" spans="34:45" ht="14.25" customHeight="1" x14ac:dyDescent="0.25">
      <c r="AH644" s="5"/>
      <c r="AI644" s="9"/>
      <c r="AJ644" s="10"/>
      <c r="AK644" s="11"/>
      <c r="AL644" s="12"/>
      <c r="AM644" s="10"/>
      <c r="AN644" s="32"/>
      <c r="AO644" s="11"/>
      <c r="AP644" s="10"/>
      <c r="AQ644" s="12"/>
      <c r="AR644" s="10"/>
      <c r="AS644" s="8"/>
    </row>
    <row r="645" spans="34:45" ht="14.25" customHeight="1" x14ac:dyDescent="0.25">
      <c r="AH645" s="5"/>
      <c r="AI645" s="9"/>
      <c r="AJ645" s="10"/>
      <c r="AK645" s="11"/>
      <c r="AL645" s="12"/>
      <c r="AM645" s="10"/>
      <c r="AN645" s="32"/>
      <c r="AO645" s="11"/>
      <c r="AP645" s="10"/>
      <c r="AQ645" s="12"/>
      <c r="AR645" s="10"/>
      <c r="AS645" s="8"/>
    </row>
    <row r="646" spans="34:45" ht="14.25" customHeight="1" x14ac:dyDescent="0.25">
      <c r="AH646" s="5"/>
      <c r="AI646" s="9"/>
      <c r="AJ646" s="10"/>
      <c r="AK646" s="11"/>
      <c r="AL646" s="12"/>
      <c r="AM646" s="10"/>
      <c r="AN646" s="32"/>
      <c r="AO646" s="11"/>
      <c r="AP646" s="10"/>
      <c r="AQ646" s="12"/>
      <c r="AR646" s="10"/>
      <c r="AS646" s="8"/>
    </row>
    <row r="647" spans="34:45" ht="14.25" customHeight="1" x14ac:dyDescent="0.25">
      <c r="AH647" s="5"/>
      <c r="AI647" s="9"/>
      <c r="AJ647" s="10"/>
      <c r="AK647" s="11"/>
      <c r="AL647" s="12"/>
      <c r="AM647" s="10"/>
      <c r="AN647" s="32"/>
      <c r="AO647" s="11"/>
      <c r="AP647" s="10"/>
      <c r="AQ647" s="12"/>
      <c r="AR647" s="10"/>
      <c r="AS647" s="8"/>
    </row>
    <row r="648" spans="34:45" ht="14.25" customHeight="1" x14ac:dyDescent="0.25">
      <c r="AH648" s="5"/>
      <c r="AI648" s="9"/>
      <c r="AJ648" s="10"/>
      <c r="AK648" s="11"/>
      <c r="AL648" s="12"/>
      <c r="AM648" s="10"/>
      <c r="AN648" s="32"/>
      <c r="AO648" s="11"/>
      <c r="AP648" s="10"/>
      <c r="AQ648" s="12"/>
      <c r="AR648" s="10"/>
      <c r="AS648" s="8"/>
    </row>
    <row r="649" spans="34:45" ht="14.25" customHeight="1" x14ac:dyDescent="0.25">
      <c r="AH649" s="5"/>
      <c r="AI649" s="9"/>
      <c r="AJ649" s="10"/>
      <c r="AK649" s="11"/>
      <c r="AL649" s="12"/>
      <c r="AM649" s="10"/>
      <c r="AN649" s="32"/>
      <c r="AO649" s="11"/>
      <c r="AP649" s="10"/>
      <c r="AQ649" s="12"/>
      <c r="AR649" s="10"/>
      <c r="AS649" s="8"/>
    </row>
    <row r="650" spans="34:45" ht="14.25" customHeight="1" x14ac:dyDescent="0.25">
      <c r="AH650" s="5"/>
      <c r="AI650" s="9"/>
      <c r="AJ650" s="10"/>
      <c r="AK650" s="11"/>
      <c r="AL650" s="12"/>
      <c r="AM650" s="10"/>
      <c r="AN650" s="32"/>
      <c r="AO650" s="11"/>
      <c r="AP650" s="10"/>
      <c r="AQ650" s="12"/>
      <c r="AR650" s="10"/>
      <c r="AS650" s="8"/>
    </row>
    <row r="651" spans="34:45" ht="14.25" customHeight="1" x14ac:dyDescent="0.25">
      <c r="AH651" s="5"/>
      <c r="AI651" s="9"/>
      <c r="AJ651" s="10"/>
      <c r="AK651" s="11"/>
      <c r="AL651" s="12"/>
      <c r="AM651" s="10"/>
      <c r="AN651" s="32"/>
      <c r="AO651" s="11"/>
      <c r="AP651" s="10"/>
      <c r="AQ651" s="12"/>
      <c r="AR651" s="10"/>
      <c r="AS651" s="8"/>
    </row>
    <row r="652" spans="34:45" ht="14.25" customHeight="1" x14ac:dyDescent="0.25">
      <c r="AH652" s="5"/>
      <c r="AI652" s="9"/>
      <c r="AJ652" s="10"/>
      <c r="AK652" s="11"/>
      <c r="AL652" s="12"/>
      <c r="AM652" s="10"/>
      <c r="AN652" s="32"/>
      <c r="AO652" s="11"/>
      <c r="AP652" s="10"/>
      <c r="AQ652" s="12"/>
      <c r="AR652" s="10"/>
      <c r="AS652" s="8"/>
    </row>
    <row r="653" spans="34:45" ht="14.25" customHeight="1" x14ac:dyDescent="0.25">
      <c r="AH653" s="5"/>
      <c r="AI653" s="9"/>
      <c r="AJ653" s="10"/>
      <c r="AK653" s="11"/>
      <c r="AL653" s="12"/>
      <c r="AM653" s="10"/>
      <c r="AN653" s="32"/>
      <c r="AO653" s="11"/>
      <c r="AP653" s="10"/>
      <c r="AQ653" s="12"/>
      <c r="AR653" s="10"/>
      <c r="AS653" s="8"/>
    </row>
    <row r="654" spans="34:45" ht="14.25" customHeight="1" x14ac:dyDescent="0.25">
      <c r="AH654" s="5"/>
      <c r="AI654" s="9"/>
      <c r="AJ654" s="10"/>
      <c r="AK654" s="11"/>
      <c r="AL654" s="12"/>
      <c r="AM654" s="10"/>
      <c r="AN654" s="32"/>
      <c r="AO654" s="11"/>
      <c r="AP654" s="10"/>
      <c r="AQ654" s="12"/>
      <c r="AR654" s="10"/>
      <c r="AS654" s="8"/>
    </row>
    <row r="655" spans="34:45" ht="14.25" customHeight="1" x14ac:dyDescent="0.25">
      <c r="AH655" s="5"/>
      <c r="AI655" s="9"/>
      <c r="AJ655" s="10"/>
      <c r="AK655" s="11"/>
      <c r="AL655" s="12"/>
      <c r="AM655" s="10"/>
      <c r="AN655" s="32"/>
      <c r="AO655" s="11"/>
      <c r="AP655" s="10"/>
      <c r="AQ655" s="12"/>
      <c r="AR655" s="10"/>
      <c r="AS655" s="8"/>
    </row>
    <row r="656" spans="34:45" ht="14.25" customHeight="1" x14ac:dyDescent="0.25">
      <c r="AH656" s="5"/>
      <c r="AI656" s="9"/>
      <c r="AJ656" s="10"/>
      <c r="AK656" s="11"/>
      <c r="AL656" s="12"/>
      <c r="AM656" s="10"/>
      <c r="AN656" s="32"/>
      <c r="AO656" s="11"/>
      <c r="AP656" s="10"/>
      <c r="AQ656" s="12"/>
      <c r="AR656" s="10"/>
      <c r="AS656" s="8"/>
    </row>
    <row r="657" spans="34:45" ht="14.25" customHeight="1" x14ac:dyDescent="0.25">
      <c r="AH657" s="5"/>
      <c r="AI657" s="9"/>
      <c r="AJ657" s="10"/>
      <c r="AK657" s="11"/>
      <c r="AL657" s="12"/>
      <c r="AM657" s="10"/>
      <c r="AN657" s="32"/>
      <c r="AO657" s="11"/>
      <c r="AP657" s="10"/>
      <c r="AQ657" s="12"/>
      <c r="AR657" s="10"/>
      <c r="AS657" s="8"/>
    </row>
    <row r="658" spans="34:45" ht="14.25" customHeight="1" x14ac:dyDescent="0.25">
      <c r="AH658" s="5"/>
      <c r="AI658" s="9"/>
      <c r="AJ658" s="10"/>
      <c r="AK658" s="11"/>
      <c r="AL658" s="12"/>
      <c r="AM658" s="10"/>
      <c r="AN658" s="32"/>
      <c r="AO658" s="11"/>
      <c r="AP658" s="10"/>
      <c r="AQ658" s="12"/>
      <c r="AR658" s="10"/>
      <c r="AS658" s="8"/>
    </row>
    <row r="659" spans="34:45" ht="14.25" customHeight="1" x14ac:dyDescent="0.25">
      <c r="AH659" s="5"/>
      <c r="AI659" s="9"/>
      <c r="AJ659" s="10"/>
      <c r="AK659" s="11"/>
      <c r="AL659" s="12"/>
      <c r="AM659" s="10"/>
      <c r="AN659" s="32"/>
      <c r="AO659" s="11"/>
      <c r="AP659" s="10"/>
      <c r="AQ659" s="12"/>
      <c r="AR659" s="10"/>
      <c r="AS659" s="8"/>
    </row>
    <row r="660" spans="34:45" ht="14.25" customHeight="1" x14ac:dyDescent="0.25">
      <c r="AH660" s="5"/>
      <c r="AI660" s="9"/>
      <c r="AJ660" s="10"/>
      <c r="AK660" s="11"/>
      <c r="AL660" s="12"/>
      <c r="AM660" s="10"/>
      <c r="AN660" s="32"/>
      <c r="AO660" s="11"/>
      <c r="AP660" s="10"/>
      <c r="AQ660" s="12"/>
      <c r="AR660" s="10"/>
      <c r="AS660" s="8"/>
    </row>
    <row r="661" spans="34:45" ht="14.25" customHeight="1" x14ac:dyDescent="0.25">
      <c r="AH661" s="5"/>
      <c r="AI661" s="9"/>
      <c r="AJ661" s="10"/>
      <c r="AK661" s="11"/>
      <c r="AL661" s="12"/>
      <c r="AM661" s="10"/>
      <c r="AN661" s="32"/>
      <c r="AO661" s="11"/>
      <c r="AP661" s="10"/>
      <c r="AQ661" s="12"/>
      <c r="AR661" s="10"/>
      <c r="AS661" s="8"/>
    </row>
    <row r="662" spans="34:45" ht="14.25" customHeight="1" x14ac:dyDescent="0.25">
      <c r="AH662" s="5"/>
      <c r="AI662" s="9"/>
      <c r="AJ662" s="10"/>
      <c r="AK662" s="11"/>
      <c r="AL662" s="12"/>
      <c r="AM662" s="10"/>
      <c r="AN662" s="32"/>
      <c r="AO662" s="11"/>
      <c r="AP662" s="10"/>
      <c r="AQ662" s="12"/>
      <c r="AR662" s="10"/>
      <c r="AS662" s="8"/>
    </row>
    <row r="663" spans="34:45" ht="14.25" customHeight="1" x14ac:dyDescent="0.25">
      <c r="AH663" s="5"/>
      <c r="AI663" s="9"/>
      <c r="AJ663" s="10"/>
      <c r="AK663" s="11"/>
      <c r="AL663" s="12"/>
      <c r="AM663" s="10"/>
      <c r="AN663" s="32"/>
      <c r="AO663" s="11"/>
      <c r="AP663" s="10"/>
      <c r="AQ663" s="12"/>
      <c r="AR663" s="10"/>
      <c r="AS663" s="8"/>
    </row>
    <row r="664" spans="34:45" ht="14.25" customHeight="1" x14ac:dyDescent="0.25">
      <c r="AH664" s="5"/>
      <c r="AI664" s="9"/>
      <c r="AJ664" s="10"/>
      <c r="AK664" s="11"/>
      <c r="AL664" s="12"/>
      <c r="AM664" s="10"/>
      <c r="AN664" s="32"/>
      <c r="AO664" s="11"/>
      <c r="AP664" s="10"/>
      <c r="AQ664" s="12"/>
      <c r="AR664" s="10"/>
      <c r="AS664" s="8"/>
    </row>
    <row r="665" spans="34:45" ht="14.25" customHeight="1" x14ac:dyDescent="0.25">
      <c r="AH665" s="5"/>
      <c r="AI665" s="9"/>
      <c r="AJ665" s="10"/>
      <c r="AK665" s="11"/>
      <c r="AL665" s="12"/>
      <c r="AM665" s="10"/>
      <c r="AN665" s="32"/>
      <c r="AO665" s="11"/>
      <c r="AP665" s="10"/>
      <c r="AQ665" s="12"/>
      <c r="AR665" s="10"/>
      <c r="AS665" s="8"/>
    </row>
    <row r="666" spans="34:45" ht="14.25" customHeight="1" x14ac:dyDescent="0.25">
      <c r="AH666" s="5"/>
      <c r="AI666" s="9"/>
      <c r="AJ666" s="10"/>
      <c r="AK666" s="11"/>
      <c r="AL666" s="12"/>
      <c r="AM666" s="10"/>
      <c r="AN666" s="32"/>
      <c r="AO666" s="11"/>
      <c r="AP666" s="10"/>
      <c r="AQ666" s="12"/>
      <c r="AR666" s="10"/>
      <c r="AS666" s="8"/>
    </row>
    <row r="667" spans="34:45" ht="14.25" customHeight="1" thickBot="1" x14ac:dyDescent="0.3">
      <c r="AH667" s="5"/>
      <c r="AI667" s="9"/>
      <c r="AJ667" s="10"/>
      <c r="AK667" s="11"/>
      <c r="AL667" s="12"/>
      <c r="AM667" s="10"/>
      <c r="AN667" s="32"/>
      <c r="AO667" s="11"/>
      <c r="AP667" s="13"/>
      <c r="AQ667" s="14"/>
      <c r="AR667" s="13"/>
      <c r="AS667" s="8"/>
    </row>
    <row r="668" spans="34:45" ht="14.25" customHeight="1" x14ac:dyDescent="0.25">
      <c r="AH668" s="5"/>
      <c r="AI668" s="9"/>
      <c r="AJ668" s="10"/>
      <c r="AK668" s="11"/>
      <c r="AL668" s="12"/>
      <c r="AM668" s="10"/>
      <c r="AN668" s="32"/>
      <c r="AO668" s="11"/>
      <c r="AP668" s="7"/>
      <c r="AQ668" s="7"/>
      <c r="AR668" s="7"/>
      <c r="AS668" s="8"/>
    </row>
    <row r="669" spans="34:45" ht="14.25" customHeight="1" thickBot="1" x14ac:dyDescent="0.3">
      <c r="AH669" s="6"/>
      <c r="AI669" s="15"/>
      <c r="AJ669" s="13"/>
      <c r="AK669" s="16"/>
      <c r="AL669" s="42"/>
      <c r="AM669" s="13"/>
      <c r="AN669" s="33"/>
      <c r="AO669" s="16"/>
      <c r="AP669" s="7"/>
      <c r="AQ669" s="7"/>
      <c r="AR669" s="7"/>
      <c r="AS669" s="8"/>
    </row>
  </sheetData>
  <autoFilter ref="A1:AV181">
    <sortState ref="A2:AV181">
      <sortCondition ref="D1:D181"/>
    </sortState>
  </autoFilter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CK178"/>
  <sheetViews>
    <sheetView topLeftCell="A166" workbookViewId="0">
      <selection activeCell="A178" sqref="A178"/>
    </sheetView>
  </sheetViews>
  <sheetFormatPr baseColWidth="10" defaultRowHeight="15" x14ac:dyDescent="0.25"/>
  <sheetData>
    <row r="1" spans="1:89" s="17" customFormat="1" ht="14.25" customHeight="1" x14ac:dyDescent="0.25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66</v>
      </c>
      <c r="AC1" s="36" t="s">
        <v>67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X1" s="17" t="s">
        <v>745</v>
      </c>
    </row>
    <row r="2" spans="1:89" ht="14.25" customHeight="1" x14ac:dyDescent="0.25">
      <c r="A2" s="37">
        <v>21</v>
      </c>
      <c r="B2" s="38" t="s">
        <v>78</v>
      </c>
      <c r="C2" s="38" t="s">
        <v>28</v>
      </c>
      <c r="D2" s="38" t="s">
        <v>79</v>
      </c>
      <c r="E2" s="38"/>
      <c r="F2" s="38" t="s">
        <v>80</v>
      </c>
      <c r="G2" s="37">
        <v>1</v>
      </c>
      <c r="H2" s="37">
        <v>30</v>
      </c>
      <c r="I2" s="38" t="s">
        <v>98</v>
      </c>
      <c r="J2" s="37">
        <v>871611960</v>
      </c>
      <c r="K2" s="37">
        <v>69.571428571428598</v>
      </c>
      <c r="L2" s="37">
        <v>0.50151975683890604</v>
      </c>
      <c r="M2" s="40">
        <v>1</v>
      </c>
      <c r="N2" s="35"/>
      <c r="O2" s="35"/>
      <c r="P2" s="40">
        <v>2</v>
      </c>
      <c r="Q2" s="40">
        <v>1</v>
      </c>
      <c r="R2" s="40">
        <v>1</v>
      </c>
      <c r="S2" s="40">
        <v>1</v>
      </c>
      <c r="T2" s="40">
        <v>1</v>
      </c>
      <c r="U2" s="40">
        <v>1</v>
      </c>
      <c r="V2" s="40">
        <v>1</v>
      </c>
      <c r="W2" s="38" t="s">
        <v>27</v>
      </c>
      <c r="X2" s="47"/>
      <c r="Y2" s="40">
        <v>2</v>
      </c>
      <c r="Z2" s="38">
        <v>11</v>
      </c>
      <c r="AA2" s="38">
        <v>2</v>
      </c>
      <c r="AB2" s="38" t="s">
        <v>102</v>
      </c>
      <c r="AC2" s="38">
        <v>0</v>
      </c>
      <c r="AD2" s="37">
        <v>0</v>
      </c>
      <c r="AE2" s="37">
        <v>1</v>
      </c>
      <c r="AF2" s="37">
        <v>0</v>
      </c>
      <c r="AG2" s="37">
        <v>3</v>
      </c>
      <c r="AH2" s="38" t="s">
        <v>90</v>
      </c>
      <c r="AI2" s="37">
        <v>4</v>
      </c>
      <c r="AJ2" s="47"/>
      <c r="AK2" s="38" t="s">
        <v>629</v>
      </c>
      <c r="AL2" s="38">
        <v>1</v>
      </c>
      <c r="AM2" s="38" t="s">
        <v>27</v>
      </c>
      <c r="AN2" s="38" t="s">
        <v>673</v>
      </c>
      <c r="AO2" s="37">
        <v>28</v>
      </c>
      <c r="AP2" s="38" t="s">
        <v>677</v>
      </c>
      <c r="AQ2" s="38" t="s">
        <v>685</v>
      </c>
      <c r="AR2" s="38" t="s">
        <v>27</v>
      </c>
      <c r="AS2" s="38" t="s">
        <v>686</v>
      </c>
      <c r="AT2" s="38" t="s">
        <v>27</v>
      </c>
      <c r="AU2" s="38" t="s">
        <v>27</v>
      </c>
      <c r="AV2" s="38" t="s">
        <v>27</v>
      </c>
      <c r="AW2" s="50"/>
      <c r="AX2" s="50" t="s">
        <v>747</v>
      </c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</row>
    <row r="3" spans="1:89" ht="14.25" customHeight="1" x14ac:dyDescent="0.25">
      <c r="A3" s="37">
        <v>37</v>
      </c>
      <c r="B3" s="38" t="s">
        <v>78</v>
      </c>
      <c r="C3" s="38" t="s">
        <v>28</v>
      </c>
      <c r="D3" s="38" t="s">
        <v>79</v>
      </c>
      <c r="E3" s="38"/>
      <c r="F3" s="38" t="s">
        <v>80</v>
      </c>
      <c r="G3" s="37">
        <v>1</v>
      </c>
      <c r="H3" s="37">
        <v>30</v>
      </c>
      <c r="I3" s="38" t="s">
        <v>101</v>
      </c>
      <c r="J3" s="37">
        <v>17888851</v>
      </c>
      <c r="K3" s="37">
        <v>69.571428571428598</v>
      </c>
      <c r="L3" s="37">
        <v>0.50151975683890604</v>
      </c>
      <c r="M3" s="37">
        <v>1</v>
      </c>
      <c r="N3" s="35"/>
      <c r="O3" s="39"/>
      <c r="P3" s="37">
        <v>1</v>
      </c>
      <c r="Q3" s="39"/>
      <c r="R3" s="40">
        <v>1</v>
      </c>
      <c r="S3" s="39"/>
      <c r="T3" s="37">
        <v>1</v>
      </c>
      <c r="U3" s="39"/>
      <c r="V3" s="39"/>
      <c r="W3" s="38" t="s">
        <v>27</v>
      </c>
      <c r="X3" s="39"/>
      <c r="Y3" s="39"/>
      <c r="Z3" s="38">
        <v>4</v>
      </c>
      <c r="AA3" s="38">
        <v>0</v>
      </c>
      <c r="AB3" s="38" t="s">
        <v>102</v>
      </c>
      <c r="AC3" s="38">
        <v>0</v>
      </c>
      <c r="AD3" s="37">
        <v>0</v>
      </c>
      <c r="AE3" s="37">
        <v>0</v>
      </c>
      <c r="AF3" s="37">
        <v>0</v>
      </c>
      <c r="AG3" s="37">
        <v>1</v>
      </c>
      <c r="AH3" s="38" t="s">
        <v>90</v>
      </c>
      <c r="AI3" s="37">
        <v>4</v>
      </c>
      <c r="AJ3" s="39"/>
      <c r="AK3" s="38" t="s">
        <v>630</v>
      </c>
      <c r="AL3" s="38">
        <v>1</v>
      </c>
      <c r="AM3" s="38" t="s">
        <v>27</v>
      </c>
      <c r="AN3" s="38" t="s">
        <v>680</v>
      </c>
      <c r="AO3" s="37">
        <v>30</v>
      </c>
      <c r="AP3" s="38" t="s">
        <v>674</v>
      </c>
      <c r="AQ3" s="38" t="s">
        <v>687</v>
      </c>
      <c r="AR3" s="38" t="s">
        <v>27</v>
      </c>
      <c r="AS3" s="38" t="s">
        <v>688</v>
      </c>
      <c r="AT3" s="38" t="s">
        <v>27</v>
      </c>
      <c r="AU3" s="38" t="s">
        <v>27</v>
      </c>
      <c r="AV3" s="38" t="s">
        <v>27</v>
      </c>
      <c r="AW3" s="50"/>
      <c r="AX3" s="50" t="s">
        <v>747</v>
      </c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0"/>
    </row>
    <row r="4" spans="1:89" ht="14.25" customHeight="1" x14ac:dyDescent="0.25">
      <c r="A4" s="37">
        <v>72</v>
      </c>
      <c r="B4" s="38" t="s">
        <v>78</v>
      </c>
      <c r="C4" s="38" t="s">
        <v>26</v>
      </c>
      <c r="D4" s="38" t="s">
        <v>79</v>
      </c>
      <c r="E4" s="38"/>
      <c r="F4" s="38" t="s">
        <v>80</v>
      </c>
      <c r="G4" s="37">
        <v>1</v>
      </c>
      <c r="H4" s="37">
        <v>30</v>
      </c>
      <c r="I4" s="38" t="s">
        <v>106</v>
      </c>
      <c r="J4" s="37">
        <v>90153375</v>
      </c>
      <c r="K4" s="37">
        <v>59.1875</v>
      </c>
      <c r="L4" s="37">
        <v>0.53183962264150897</v>
      </c>
      <c r="M4" s="40">
        <v>9</v>
      </c>
      <c r="N4" s="40">
        <v>1</v>
      </c>
      <c r="O4" s="40">
        <v>4</v>
      </c>
      <c r="P4" s="40">
        <v>17</v>
      </c>
      <c r="Q4" s="40">
        <v>8</v>
      </c>
      <c r="R4" s="40">
        <v>1</v>
      </c>
      <c r="S4" s="40">
        <v>8</v>
      </c>
      <c r="T4" s="40">
        <v>1</v>
      </c>
      <c r="U4" s="40">
        <v>3</v>
      </c>
      <c r="V4" s="40">
        <v>8.5</v>
      </c>
      <c r="W4" s="38" t="s">
        <v>27</v>
      </c>
      <c r="X4" s="40">
        <v>3.5</v>
      </c>
      <c r="Y4" s="40">
        <v>15</v>
      </c>
      <c r="Z4" s="38">
        <v>79</v>
      </c>
      <c r="AA4" s="38">
        <v>15</v>
      </c>
      <c r="AB4" s="38" t="s">
        <v>89</v>
      </c>
      <c r="AC4" s="38">
        <v>0</v>
      </c>
      <c r="AD4" s="37">
        <v>4</v>
      </c>
      <c r="AE4" s="37">
        <v>7</v>
      </c>
      <c r="AF4" s="37">
        <v>1</v>
      </c>
      <c r="AG4" s="37">
        <v>20</v>
      </c>
      <c r="AH4" s="38" t="s">
        <v>112</v>
      </c>
      <c r="AI4" s="37">
        <v>1</v>
      </c>
      <c r="AJ4" s="40">
        <v>1</v>
      </c>
      <c r="AK4" s="38" t="s">
        <v>633</v>
      </c>
      <c r="AL4" s="38">
        <v>1</v>
      </c>
      <c r="AM4" s="38" t="s">
        <v>27</v>
      </c>
      <c r="AN4" s="38" t="s">
        <v>673</v>
      </c>
      <c r="AO4" s="37">
        <v>18</v>
      </c>
      <c r="AP4" s="38" t="s">
        <v>677</v>
      </c>
      <c r="AQ4" s="38" t="s">
        <v>690</v>
      </c>
      <c r="AR4" s="38" t="s">
        <v>27</v>
      </c>
      <c r="AS4" s="38" t="s">
        <v>27</v>
      </c>
      <c r="AT4" s="38" t="s">
        <v>27</v>
      </c>
      <c r="AU4" s="38" t="s">
        <v>27</v>
      </c>
      <c r="AV4" s="38" t="s">
        <v>27</v>
      </c>
      <c r="AW4" s="50"/>
      <c r="AX4" s="50" t="s">
        <v>746</v>
      </c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</row>
    <row r="5" spans="1:89" ht="14.25" customHeight="1" x14ac:dyDescent="0.25">
      <c r="A5" s="37">
        <v>166</v>
      </c>
      <c r="B5" s="38" t="s">
        <v>78</v>
      </c>
      <c r="C5" s="38" t="s">
        <v>28</v>
      </c>
      <c r="D5" s="38" t="s">
        <v>79</v>
      </c>
      <c r="E5" s="38"/>
      <c r="F5" s="38" t="s">
        <v>80</v>
      </c>
      <c r="G5" s="37">
        <v>1</v>
      </c>
      <c r="H5" s="37">
        <v>30</v>
      </c>
      <c r="I5" s="38" t="s">
        <v>122</v>
      </c>
      <c r="J5" s="37">
        <v>10184154</v>
      </c>
      <c r="K5" s="37">
        <v>69.571428571428598</v>
      </c>
      <c r="L5" s="37">
        <v>0.50151975683890604</v>
      </c>
      <c r="M5" s="37">
        <v>9</v>
      </c>
      <c r="N5" s="35"/>
      <c r="O5" s="35"/>
      <c r="P5" s="37">
        <v>20</v>
      </c>
      <c r="Q5" s="37">
        <v>10</v>
      </c>
      <c r="R5" s="40">
        <v>1</v>
      </c>
      <c r="S5" s="37">
        <v>10</v>
      </c>
      <c r="T5" s="37">
        <v>1</v>
      </c>
      <c r="U5" s="40">
        <v>7</v>
      </c>
      <c r="V5" s="37">
        <v>3.5</v>
      </c>
      <c r="W5" s="38" t="s">
        <v>27</v>
      </c>
      <c r="X5" s="40">
        <v>1.5</v>
      </c>
      <c r="Y5" s="37">
        <v>12</v>
      </c>
      <c r="Z5" s="38">
        <v>75</v>
      </c>
      <c r="AA5" s="38">
        <v>12</v>
      </c>
      <c r="AB5" s="38" t="s">
        <v>102</v>
      </c>
      <c r="AC5" s="38">
        <v>0</v>
      </c>
      <c r="AD5" s="37">
        <v>3</v>
      </c>
      <c r="AE5" s="37">
        <v>4</v>
      </c>
      <c r="AF5" s="37">
        <v>3</v>
      </c>
      <c r="AG5" s="37">
        <v>12</v>
      </c>
      <c r="AH5" s="38" t="s">
        <v>90</v>
      </c>
      <c r="AI5" s="37">
        <v>4</v>
      </c>
      <c r="AJ5" s="37">
        <v>1</v>
      </c>
      <c r="AK5" s="38" t="s">
        <v>639</v>
      </c>
      <c r="AL5" s="38">
        <v>1</v>
      </c>
      <c r="AM5" s="38" t="s">
        <v>27</v>
      </c>
      <c r="AN5" s="38" t="s">
        <v>680</v>
      </c>
      <c r="AO5" s="37">
        <v>25</v>
      </c>
      <c r="AP5" s="38" t="s">
        <v>677</v>
      </c>
      <c r="AQ5" s="38" t="s">
        <v>694</v>
      </c>
      <c r="AR5" s="38" t="s">
        <v>27</v>
      </c>
      <c r="AS5" s="38" t="s">
        <v>27</v>
      </c>
      <c r="AT5" s="38" t="s">
        <v>692</v>
      </c>
      <c r="AU5" s="38" t="s">
        <v>27</v>
      </c>
      <c r="AV5" s="38" t="s">
        <v>27</v>
      </c>
      <c r="AW5" s="50"/>
      <c r="AX5" s="50" t="s">
        <v>748</v>
      </c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</row>
    <row r="6" spans="1:89" ht="14.25" customHeight="1" x14ac:dyDescent="0.25">
      <c r="A6" s="37">
        <v>180</v>
      </c>
      <c r="B6" s="38" t="s">
        <v>78</v>
      </c>
      <c r="C6" s="38" t="s">
        <v>26</v>
      </c>
      <c r="D6" s="38" t="s">
        <v>79</v>
      </c>
      <c r="E6" s="38"/>
      <c r="F6" s="38" t="s">
        <v>80</v>
      </c>
      <c r="G6" s="37">
        <v>1</v>
      </c>
      <c r="H6" s="37">
        <v>30</v>
      </c>
      <c r="I6" s="38" t="s">
        <v>124</v>
      </c>
      <c r="J6" s="37">
        <v>1391113645</v>
      </c>
      <c r="K6" s="37">
        <v>59.1875</v>
      </c>
      <c r="L6" s="37">
        <v>0.53183962264150897</v>
      </c>
      <c r="M6" s="39"/>
      <c r="N6" s="35"/>
      <c r="O6" s="35"/>
      <c r="P6" s="39"/>
      <c r="Q6" s="39"/>
      <c r="R6" s="39">
        <v>1</v>
      </c>
      <c r="S6" s="39"/>
      <c r="T6" s="39"/>
      <c r="U6" s="39"/>
      <c r="V6" s="39"/>
      <c r="W6" s="38" t="s">
        <v>27</v>
      </c>
      <c r="X6" s="39"/>
      <c r="Y6" s="39"/>
      <c r="Z6" s="38">
        <v>1</v>
      </c>
      <c r="AA6" s="38">
        <v>0</v>
      </c>
      <c r="AB6" s="38" t="s">
        <v>89</v>
      </c>
      <c r="AC6" s="38">
        <v>0</v>
      </c>
      <c r="AD6" s="37">
        <v>0</v>
      </c>
      <c r="AE6" s="37">
        <v>0</v>
      </c>
      <c r="AF6" s="37">
        <v>0</v>
      </c>
      <c r="AG6" s="37">
        <v>0</v>
      </c>
      <c r="AH6" s="38" t="s">
        <v>90</v>
      </c>
      <c r="AI6" s="37">
        <v>4</v>
      </c>
      <c r="AJ6" s="39"/>
      <c r="AK6" s="38" t="s">
        <v>640</v>
      </c>
      <c r="AL6" s="38">
        <v>1</v>
      </c>
      <c r="AM6" s="38" t="s">
        <v>27</v>
      </c>
      <c r="AN6" s="38" t="s">
        <v>680</v>
      </c>
      <c r="AO6" s="37">
        <v>24</v>
      </c>
      <c r="AP6" s="38" t="s">
        <v>677</v>
      </c>
      <c r="AQ6" s="38" t="s">
        <v>691</v>
      </c>
      <c r="AR6" s="38" t="s">
        <v>695</v>
      </c>
      <c r="AS6" s="38" t="s">
        <v>27</v>
      </c>
      <c r="AT6" s="38" t="s">
        <v>692</v>
      </c>
      <c r="AU6" s="38" t="s">
        <v>695</v>
      </c>
      <c r="AV6" s="38" t="s">
        <v>27</v>
      </c>
      <c r="AW6" s="50"/>
      <c r="AX6" s="50" t="s">
        <v>747</v>
      </c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</row>
    <row r="7" spans="1:89" ht="14.25" customHeight="1" x14ac:dyDescent="0.25">
      <c r="A7" s="37">
        <v>230</v>
      </c>
      <c r="B7" s="38" t="s">
        <v>78</v>
      </c>
      <c r="C7" s="38" t="s">
        <v>26</v>
      </c>
      <c r="D7" s="38" t="s">
        <v>79</v>
      </c>
      <c r="E7" s="38"/>
      <c r="F7" s="38" t="s">
        <v>80</v>
      </c>
      <c r="G7" s="37">
        <v>1</v>
      </c>
      <c r="H7" s="37">
        <v>30</v>
      </c>
      <c r="I7" s="38" t="s">
        <v>643</v>
      </c>
      <c r="J7" s="37">
        <v>13911144139</v>
      </c>
      <c r="K7" s="37">
        <v>59.1875</v>
      </c>
      <c r="L7" s="37">
        <v>0.53183962264150897</v>
      </c>
      <c r="M7" s="37">
        <v>2</v>
      </c>
      <c r="N7" s="35"/>
      <c r="O7" s="39"/>
      <c r="P7" s="37">
        <v>9</v>
      </c>
      <c r="Q7" s="37">
        <v>7</v>
      </c>
      <c r="R7" s="40">
        <v>1</v>
      </c>
      <c r="S7" s="37">
        <v>7</v>
      </c>
      <c r="T7" s="37">
        <v>1</v>
      </c>
      <c r="U7" s="37">
        <v>2</v>
      </c>
      <c r="V7" s="37">
        <v>1</v>
      </c>
      <c r="W7" s="38" t="s">
        <v>27</v>
      </c>
      <c r="X7" s="47"/>
      <c r="Y7" s="37">
        <v>3</v>
      </c>
      <c r="Z7" s="38">
        <v>33</v>
      </c>
      <c r="AA7" s="38">
        <v>3</v>
      </c>
      <c r="AB7" s="38" t="s">
        <v>89</v>
      </c>
      <c r="AC7" s="38">
        <v>0</v>
      </c>
      <c r="AD7" s="37">
        <v>4</v>
      </c>
      <c r="AE7" s="37">
        <v>2</v>
      </c>
      <c r="AF7" s="37">
        <v>0</v>
      </c>
      <c r="AG7" s="37">
        <v>9</v>
      </c>
      <c r="AH7" s="38" t="s">
        <v>90</v>
      </c>
      <c r="AI7" s="37">
        <v>4</v>
      </c>
      <c r="AJ7" s="37">
        <v>1</v>
      </c>
      <c r="AK7" s="38" t="s">
        <v>644</v>
      </c>
      <c r="AL7" s="38">
        <v>1</v>
      </c>
      <c r="AM7" s="38" t="s">
        <v>27</v>
      </c>
      <c r="AN7" s="38" t="s">
        <v>680</v>
      </c>
      <c r="AO7" s="37">
        <v>19</v>
      </c>
      <c r="AP7" s="38" t="s">
        <v>677</v>
      </c>
      <c r="AQ7" s="38" t="s">
        <v>691</v>
      </c>
      <c r="AR7" s="38" t="s">
        <v>27</v>
      </c>
      <c r="AS7" s="38" t="s">
        <v>731</v>
      </c>
      <c r="AT7" s="38" t="s">
        <v>692</v>
      </c>
      <c r="AU7" s="38" t="s">
        <v>27</v>
      </c>
      <c r="AV7" s="38" t="s">
        <v>27</v>
      </c>
      <c r="AW7" s="50"/>
      <c r="AX7" s="50" t="s">
        <v>748</v>
      </c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  <c r="CJ7" s="50"/>
      <c r="CK7" s="50"/>
    </row>
    <row r="8" spans="1:89" ht="14.25" customHeight="1" x14ac:dyDescent="0.25">
      <c r="A8" s="37">
        <v>247</v>
      </c>
      <c r="B8" s="38" t="s">
        <v>78</v>
      </c>
      <c r="C8" s="38" t="s">
        <v>26</v>
      </c>
      <c r="D8" s="38" t="s">
        <v>79</v>
      </c>
      <c r="E8" s="38"/>
      <c r="F8" s="38" t="s">
        <v>80</v>
      </c>
      <c r="G8" s="37">
        <v>1</v>
      </c>
      <c r="H8" s="37">
        <v>30</v>
      </c>
      <c r="I8" s="38" t="s">
        <v>130</v>
      </c>
      <c r="J8" s="37">
        <v>3712062108</v>
      </c>
      <c r="K8" s="37">
        <v>59.1875</v>
      </c>
      <c r="L8" s="37">
        <v>0.53183962264150897</v>
      </c>
      <c r="M8" s="40">
        <v>13</v>
      </c>
      <c r="N8" s="35"/>
      <c r="O8" s="40">
        <v>3</v>
      </c>
      <c r="P8" s="40">
        <v>24</v>
      </c>
      <c r="Q8" s="40">
        <v>11</v>
      </c>
      <c r="R8" s="40">
        <v>1</v>
      </c>
      <c r="S8" s="40">
        <v>11</v>
      </c>
      <c r="T8" s="40">
        <v>1</v>
      </c>
      <c r="U8" s="40">
        <v>2</v>
      </c>
      <c r="V8" s="40">
        <v>6</v>
      </c>
      <c r="W8" s="38" t="s">
        <v>27</v>
      </c>
      <c r="X8" s="40">
        <v>3</v>
      </c>
      <c r="Y8" s="40">
        <v>11</v>
      </c>
      <c r="Z8" s="38">
        <v>86</v>
      </c>
      <c r="AA8" s="38">
        <v>11</v>
      </c>
      <c r="AB8" s="38" t="s">
        <v>89</v>
      </c>
      <c r="AC8" s="38">
        <v>0</v>
      </c>
      <c r="AD8" s="37">
        <v>3</v>
      </c>
      <c r="AE8" s="37">
        <v>4</v>
      </c>
      <c r="AF8" s="37">
        <v>1</v>
      </c>
      <c r="AG8" s="37">
        <v>12</v>
      </c>
      <c r="AH8" s="38" t="s">
        <v>116</v>
      </c>
      <c r="AI8" s="37">
        <v>1</v>
      </c>
      <c r="AJ8" s="40">
        <v>1</v>
      </c>
      <c r="AK8" s="38" t="s">
        <v>646</v>
      </c>
      <c r="AL8" s="38">
        <v>1</v>
      </c>
      <c r="AM8" s="38" t="s">
        <v>27</v>
      </c>
      <c r="AN8" s="38" t="s">
        <v>680</v>
      </c>
      <c r="AO8" s="37">
        <v>28</v>
      </c>
      <c r="AP8" s="38" t="s">
        <v>677</v>
      </c>
      <c r="AQ8" s="38" t="s">
        <v>700</v>
      </c>
      <c r="AR8" s="38" t="s">
        <v>695</v>
      </c>
      <c r="AS8" s="38" t="s">
        <v>701</v>
      </c>
      <c r="AT8" s="38" t="s">
        <v>27</v>
      </c>
      <c r="AU8" s="38" t="s">
        <v>27</v>
      </c>
      <c r="AV8" s="38" t="s">
        <v>27</v>
      </c>
      <c r="AW8" s="50"/>
      <c r="AX8" s="50" t="s">
        <v>747</v>
      </c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0"/>
      <c r="CF8" s="50"/>
      <c r="CG8" s="50"/>
      <c r="CH8" s="50"/>
      <c r="CI8" s="50"/>
    </row>
    <row r="9" spans="1:89" ht="14.25" customHeight="1" x14ac:dyDescent="0.25">
      <c r="A9" s="37">
        <v>263</v>
      </c>
      <c r="B9" s="38" t="s">
        <v>78</v>
      </c>
      <c r="C9" s="38" t="s">
        <v>26</v>
      </c>
      <c r="D9" s="38" t="s">
        <v>79</v>
      </c>
      <c r="E9" s="38"/>
      <c r="F9" s="38" t="s">
        <v>80</v>
      </c>
      <c r="G9" s="37">
        <v>1</v>
      </c>
      <c r="H9" s="37">
        <v>30</v>
      </c>
      <c r="I9" s="38" t="s">
        <v>647</v>
      </c>
      <c r="J9" s="37">
        <v>6222722597</v>
      </c>
      <c r="K9" s="37">
        <v>59.1875</v>
      </c>
      <c r="L9" s="37">
        <v>0.53183962264150897</v>
      </c>
      <c r="M9" s="37">
        <v>2</v>
      </c>
      <c r="N9" s="35"/>
      <c r="O9" s="47"/>
      <c r="P9" s="37">
        <v>3</v>
      </c>
      <c r="Q9" s="37">
        <v>1</v>
      </c>
      <c r="R9" s="37">
        <v>1</v>
      </c>
      <c r="S9" s="37">
        <v>1</v>
      </c>
      <c r="T9" s="37">
        <v>1</v>
      </c>
      <c r="U9" s="39"/>
      <c r="V9" s="39"/>
      <c r="W9" s="38" t="s">
        <v>27</v>
      </c>
      <c r="X9" s="39"/>
      <c r="Y9" s="39"/>
      <c r="Z9" s="38">
        <v>9</v>
      </c>
      <c r="AA9" s="38">
        <v>0</v>
      </c>
      <c r="AB9" s="38" t="s">
        <v>89</v>
      </c>
      <c r="AC9" s="38">
        <v>0</v>
      </c>
      <c r="AD9" s="37">
        <v>1</v>
      </c>
      <c r="AE9" s="37">
        <v>1</v>
      </c>
      <c r="AF9" s="37">
        <v>0</v>
      </c>
      <c r="AG9" s="37">
        <v>3</v>
      </c>
      <c r="AH9" s="38" t="s">
        <v>90</v>
      </c>
      <c r="AI9" s="37">
        <v>4</v>
      </c>
      <c r="AJ9" s="39"/>
      <c r="AK9" s="38" t="s">
        <v>648</v>
      </c>
      <c r="AL9" s="38">
        <v>1</v>
      </c>
      <c r="AM9" s="38" t="s">
        <v>27</v>
      </c>
      <c r="AN9" s="38" t="s">
        <v>680</v>
      </c>
      <c r="AO9" s="37">
        <v>27</v>
      </c>
      <c r="AP9" s="38" t="s">
        <v>677</v>
      </c>
      <c r="AQ9" s="38" t="s">
        <v>732</v>
      </c>
      <c r="AR9" s="38" t="s">
        <v>27</v>
      </c>
      <c r="AS9" s="38" t="s">
        <v>27</v>
      </c>
      <c r="AT9" s="38" t="s">
        <v>27</v>
      </c>
      <c r="AU9" s="38" t="s">
        <v>27</v>
      </c>
      <c r="AV9" s="38" t="s">
        <v>27</v>
      </c>
      <c r="AW9" s="50"/>
      <c r="AX9" s="50" t="s">
        <v>748</v>
      </c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</row>
    <row r="10" spans="1:89" ht="14.25" customHeight="1" x14ac:dyDescent="0.25">
      <c r="A10" s="37">
        <v>301</v>
      </c>
      <c r="B10" s="38" t="s">
        <v>78</v>
      </c>
      <c r="C10" s="38" t="s">
        <v>28</v>
      </c>
      <c r="D10" s="38" t="s">
        <v>79</v>
      </c>
      <c r="E10" s="38"/>
      <c r="F10" s="38" t="s">
        <v>80</v>
      </c>
      <c r="G10" s="37">
        <v>1</v>
      </c>
      <c r="H10" s="37">
        <v>30</v>
      </c>
      <c r="I10" s="38" t="s">
        <v>140</v>
      </c>
      <c r="J10" s="37">
        <v>79247246103</v>
      </c>
      <c r="K10" s="37">
        <v>69.571428571428598</v>
      </c>
      <c r="L10" s="37">
        <v>0.50151975683890604</v>
      </c>
      <c r="M10" s="37">
        <v>2</v>
      </c>
      <c r="N10" s="35"/>
      <c r="O10" s="47"/>
      <c r="P10" s="37">
        <v>3</v>
      </c>
      <c r="Q10" s="37">
        <v>1</v>
      </c>
      <c r="R10" s="40">
        <v>1</v>
      </c>
      <c r="S10" s="37">
        <v>1</v>
      </c>
      <c r="T10" s="37">
        <v>1</v>
      </c>
      <c r="U10" s="39"/>
      <c r="V10" s="37">
        <v>1.5</v>
      </c>
      <c r="W10" s="38" t="s">
        <v>27</v>
      </c>
      <c r="X10" s="37">
        <v>0.5</v>
      </c>
      <c r="Y10" s="37">
        <v>2</v>
      </c>
      <c r="Z10" s="38">
        <v>13</v>
      </c>
      <c r="AA10" s="38">
        <v>2</v>
      </c>
      <c r="AB10" s="38" t="s">
        <v>102</v>
      </c>
      <c r="AC10" s="38">
        <v>0</v>
      </c>
      <c r="AD10" s="37">
        <v>0</v>
      </c>
      <c r="AE10" s="37">
        <v>1</v>
      </c>
      <c r="AF10" s="37">
        <v>1</v>
      </c>
      <c r="AG10" s="37">
        <v>3</v>
      </c>
      <c r="AH10" s="38" t="s">
        <v>90</v>
      </c>
      <c r="AI10" s="37">
        <v>4</v>
      </c>
      <c r="AJ10" s="39"/>
      <c r="AK10" s="38" t="s">
        <v>654</v>
      </c>
      <c r="AL10" s="38">
        <v>1</v>
      </c>
      <c r="AM10" s="38" t="s">
        <v>27</v>
      </c>
      <c r="AN10" s="38" t="s">
        <v>673</v>
      </c>
      <c r="AO10" s="37">
        <v>18</v>
      </c>
      <c r="AP10" s="38" t="s">
        <v>674</v>
      </c>
      <c r="AQ10" s="38" t="s">
        <v>705</v>
      </c>
      <c r="AR10" s="38" t="s">
        <v>27</v>
      </c>
      <c r="AS10" s="38" t="s">
        <v>686</v>
      </c>
      <c r="AT10" s="38" t="s">
        <v>27</v>
      </c>
      <c r="AU10" s="38" t="s">
        <v>27</v>
      </c>
      <c r="AV10" s="38" t="s">
        <v>27</v>
      </c>
      <c r="AW10" s="50"/>
      <c r="AX10" s="50" t="s">
        <v>747</v>
      </c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</row>
    <row r="11" spans="1:89" ht="14.25" customHeight="1" x14ac:dyDescent="0.25">
      <c r="A11" s="37">
        <v>334</v>
      </c>
      <c r="B11" s="38" t="s">
        <v>78</v>
      </c>
      <c r="C11" s="38" t="s">
        <v>28</v>
      </c>
      <c r="D11" s="38" t="s">
        <v>79</v>
      </c>
      <c r="E11" s="38"/>
      <c r="F11" s="38" t="s">
        <v>80</v>
      </c>
      <c r="G11" s="37">
        <v>1</v>
      </c>
      <c r="H11" s="37">
        <v>30</v>
      </c>
      <c r="I11" s="38" t="s">
        <v>144</v>
      </c>
      <c r="J11" s="37">
        <v>46525319</v>
      </c>
      <c r="K11" s="37">
        <v>69.571428571428598</v>
      </c>
      <c r="L11" s="37">
        <v>0.50151975683890604</v>
      </c>
      <c r="M11" s="39"/>
      <c r="N11" s="35"/>
      <c r="O11" s="35"/>
      <c r="P11" s="39"/>
      <c r="Q11" s="39"/>
      <c r="R11" s="35">
        <v>1</v>
      </c>
      <c r="S11" s="39"/>
      <c r="T11" s="39"/>
      <c r="U11" s="47"/>
      <c r="V11" s="47"/>
      <c r="W11" s="38" t="s">
        <v>27</v>
      </c>
      <c r="X11" s="47"/>
      <c r="Y11" s="47"/>
      <c r="Z11" s="38">
        <v>1</v>
      </c>
      <c r="AA11" s="38">
        <v>0</v>
      </c>
      <c r="AB11" s="38" t="s">
        <v>102</v>
      </c>
      <c r="AC11" s="38">
        <v>0</v>
      </c>
      <c r="AD11" s="37">
        <v>0</v>
      </c>
      <c r="AE11" s="37">
        <v>0</v>
      </c>
      <c r="AF11" s="37">
        <v>0</v>
      </c>
      <c r="AG11" s="37">
        <v>0</v>
      </c>
      <c r="AH11" s="38" t="s">
        <v>90</v>
      </c>
      <c r="AI11" s="37">
        <v>4</v>
      </c>
      <c r="AJ11" s="35"/>
      <c r="AK11" s="38" t="s">
        <v>656</v>
      </c>
      <c r="AL11" s="38">
        <v>1</v>
      </c>
      <c r="AM11" s="38" t="s">
        <v>27</v>
      </c>
      <c r="AN11" s="38" t="s">
        <v>673</v>
      </c>
      <c r="AO11" s="37">
        <v>28</v>
      </c>
      <c r="AP11" s="38" t="s">
        <v>677</v>
      </c>
      <c r="AQ11" s="38" t="s">
        <v>706</v>
      </c>
      <c r="AR11" s="38" t="s">
        <v>27</v>
      </c>
      <c r="AS11" s="38" t="s">
        <v>27</v>
      </c>
      <c r="AT11" s="38" t="s">
        <v>27</v>
      </c>
      <c r="AU11" s="38" t="s">
        <v>27</v>
      </c>
      <c r="AV11" s="38" t="s">
        <v>27</v>
      </c>
      <c r="AW11" s="50"/>
      <c r="AX11" s="50" t="s">
        <v>748</v>
      </c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</row>
    <row r="12" spans="1:89" ht="14.25" customHeight="1" x14ac:dyDescent="0.25">
      <c r="A12" s="37">
        <v>371</v>
      </c>
      <c r="B12" s="38" t="s">
        <v>78</v>
      </c>
      <c r="C12" s="38" t="s">
        <v>26</v>
      </c>
      <c r="D12" s="38" t="s">
        <v>79</v>
      </c>
      <c r="E12" s="38"/>
      <c r="F12" s="38" t="s">
        <v>80</v>
      </c>
      <c r="G12" s="37">
        <v>1</v>
      </c>
      <c r="H12" s="37">
        <v>30</v>
      </c>
      <c r="I12" s="38" t="s">
        <v>149</v>
      </c>
      <c r="J12" s="37">
        <v>8877127178</v>
      </c>
      <c r="K12" s="37">
        <v>59.1875</v>
      </c>
      <c r="L12" s="37">
        <v>0.53183962264150897</v>
      </c>
      <c r="M12" s="37">
        <v>4</v>
      </c>
      <c r="N12" s="35"/>
      <c r="O12" s="47"/>
      <c r="P12" s="37">
        <v>13</v>
      </c>
      <c r="Q12" s="37">
        <v>9</v>
      </c>
      <c r="R12" s="37">
        <v>1</v>
      </c>
      <c r="S12" s="37">
        <v>9</v>
      </c>
      <c r="T12" s="37">
        <v>1</v>
      </c>
      <c r="U12" s="37">
        <v>3</v>
      </c>
      <c r="V12" s="37">
        <v>5</v>
      </c>
      <c r="W12" s="38" t="s">
        <v>27</v>
      </c>
      <c r="X12" s="37">
        <v>1</v>
      </c>
      <c r="Y12" s="37">
        <v>9</v>
      </c>
      <c r="Z12" s="38">
        <v>55</v>
      </c>
      <c r="AA12" s="38">
        <v>9</v>
      </c>
      <c r="AB12" s="38" t="s">
        <v>89</v>
      </c>
      <c r="AC12" s="38">
        <v>0</v>
      </c>
      <c r="AD12" s="37">
        <v>6</v>
      </c>
      <c r="AE12" s="37">
        <v>4</v>
      </c>
      <c r="AF12" s="37">
        <v>0</v>
      </c>
      <c r="AG12" s="37">
        <v>11</v>
      </c>
      <c r="AH12" s="38" t="s">
        <v>90</v>
      </c>
      <c r="AI12" s="37">
        <v>4</v>
      </c>
      <c r="AJ12" s="37">
        <v>1</v>
      </c>
      <c r="AK12" s="38" t="s">
        <v>659</v>
      </c>
      <c r="AL12" s="38">
        <v>1</v>
      </c>
      <c r="AM12" s="38" t="s">
        <v>27</v>
      </c>
      <c r="AN12" s="38" t="s">
        <v>680</v>
      </c>
      <c r="AO12" s="37">
        <v>24</v>
      </c>
      <c r="AP12" s="38" t="s">
        <v>677</v>
      </c>
      <c r="AQ12" s="38" t="s">
        <v>711</v>
      </c>
      <c r="AR12" s="38" t="s">
        <v>27</v>
      </c>
      <c r="AS12" s="38" t="s">
        <v>686</v>
      </c>
      <c r="AT12" s="38" t="s">
        <v>27</v>
      </c>
      <c r="AU12" s="38" t="s">
        <v>27</v>
      </c>
      <c r="AV12" s="38" t="s">
        <v>27</v>
      </c>
      <c r="AW12" s="50"/>
      <c r="AX12" s="50" t="s">
        <v>747</v>
      </c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</row>
    <row r="13" spans="1:89" ht="14.25" customHeight="1" x14ac:dyDescent="0.25">
      <c r="A13" s="37">
        <v>420</v>
      </c>
      <c r="B13" s="38" t="s">
        <v>78</v>
      </c>
      <c r="C13" s="38" t="s">
        <v>26</v>
      </c>
      <c r="D13" s="38" t="s">
        <v>79</v>
      </c>
      <c r="E13" s="38"/>
      <c r="F13" s="38" t="s">
        <v>80</v>
      </c>
      <c r="G13" s="37">
        <v>1</v>
      </c>
      <c r="H13" s="37">
        <v>30</v>
      </c>
      <c r="I13" s="38" t="s">
        <v>88</v>
      </c>
      <c r="J13" s="37">
        <v>217831744</v>
      </c>
      <c r="K13" s="37">
        <v>59.1875</v>
      </c>
      <c r="L13" s="37">
        <v>0.53183962264150897</v>
      </c>
      <c r="M13" s="47"/>
      <c r="N13" s="35"/>
      <c r="O13" s="35"/>
      <c r="P13" s="47"/>
      <c r="Q13" s="47"/>
      <c r="R13" s="47">
        <v>1</v>
      </c>
      <c r="S13" s="47"/>
      <c r="T13" s="47"/>
      <c r="U13" s="47"/>
      <c r="V13" s="47"/>
      <c r="W13" s="38" t="s">
        <v>27</v>
      </c>
      <c r="X13" s="47"/>
      <c r="Y13" s="47"/>
      <c r="Z13" s="38">
        <v>1</v>
      </c>
      <c r="AA13" s="38">
        <v>0</v>
      </c>
      <c r="AB13" s="38" t="s">
        <v>89</v>
      </c>
      <c r="AC13" s="38">
        <v>0</v>
      </c>
      <c r="AD13" s="37">
        <v>0</v>
      </c>
      <c r="AE13" s="37">
        <v>0</v>
      </c>
      <c r="AF13" s="37">
        <v>0</v>
      </c>
      <c r="AG13" s="37">
        <v>0</v>
      </c>
      <c r="AH13" s="38" t="s">
        <v>90</v>
      </c>
      <c r="AI13" s="37">
        <v>4</v>
      </c>
      <c r="AJ13" s="47"/>
      <c r="AK13" s="38" t="s">
        <v>91</v>
      </c>
      <c r="AL13" s="38">
        <v>1</v>
      </c>
      <c r="AM13" s="38" t="s">
        <v>27</v>
      </c>
      <c r="AN13" s="38" t="s">
        <v>673</v>
      </c>
      <c r="AO13" s="37">
        <v>24</v>
      </c>
      <c r="AP13" s="38" t="s">
        <v>677</v>
      </c>
      <c r="AQ13" s="38" t="s">
        <v>679</v>
      </c>
      <c r="AR13" s="38" t="s">
        <v>27</v>
      </c>
      <c r="AS13" s="38" t="s">
        <v>27</v>
      </c>
      <c r="AT13" s="38" t="s">
        <v>27</v>
      </c>
      <c r="AU13" s="38" t="s">
        <v>27</v>
      </c>
      <c r="AV13" s="38" t="s">
        <v>27</v>
      </c>
      <c r="AW13" s="50"/>
      <c r="AX13" s="50" t="s">
        <v>746</v>
      </c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</row>
    <row r="14" spans="1:89" ht="14.25" customHeight="1" x14ac:dyDescent="0.25">
      <c r="A14" s="37">
        <v>452</v>
      </c>
      <c r="B14" s="38" t="s">
        <v>78</v>
      </c>
      <c r="C14" s="38" t="s">
        <v>28</v>
      </c>
      <c r="D14" s="38" t="s">
        <v>79</v>
      </c>
      <c r="E14" s="38"/>
      <c r="F14" s="38" t="s">
        <v>80</v>
      </c>
      <c r="G14" s="37">
        <v>1</v>
      </c>
      <c r="H14" s="37">
        <v>30</v>
      </c>
      <c r="I14" s="38" t="s">
        <v>152</v>
      </c>
      <c r="J14" s="37">
        <v>792288984</v>
      </c>
      <c r="K14" s="37">
        <v>69.571428571428598</v>
      </c>
      <c r="L14" s="37">
        <v>0.50151975683890604</v>
      </c>
      <c r="M14" s="37">
        <v>7</v>
      </c>
      <c r="N14" s="35"/>
      <c r="O14" s="47"/>
      <c r="P14" s="37">
        <v>17</v>
      </c>
      <c r="Q14" s="37">
        <v>10</v>
      </c>
      <c r="R14" s="40">
        <v>1</v>
      </c>
      <c r="S14" s="37">
        <v>10</v>
      </c>
      <c r="T14" s="37">
        <v>1</v>
      </c>
      <c r="U14" s="40">
        <v>3</v>
      </c>
      <c r="V14" s="40">
        <v>0.5</v>
      </c>
      <c r="W14" s="38" t="s">
        <v>27</v>
      </c>
      <c r="X14" s="40">
        <v>0.5</v>
      </c>
      <c r="Y14" s="40">
        <v>4</v>
      </c>
      <c r="Z14" s="38">
        <v>54</v>
      </c>
      <c r="AA14" s="38">
        <v>4</v>
      </c>
      <c r="AB14" s="38" t="s">
        <v>102</v>
      </c>
      <c r="AC14" s="38">
        <v>0</v>
      </c>
      <c r="AD14" s="37">
        <v>4</v>
      </c>
      <c r="AE14" s="37">
        <v>4</v>
      </c>
      <c r="AF14" s="37">
        <v>1</v>
      </c>
      <c r="AG14" s="37">
        <v>16</v>
      </c>
      <c r="AH14" s="38" t="s">
        <v>90</v>
      </c>
      <c r="AI14" s="37">
        <v>4</v>
      </c>
      <c r="AJ14" s="40">
        <v>1</v>
      </c>
      <c r="AK14" s="38" t="s">
        <v>153</v>
      </c>
      <c r="AL14" s="38">
        <v>1</v>
      </c>
      <c r="AM14" s="38" t="s">
        <v>27</v>
      </c>
      <c r="AN14" s="38" t="s">
        <v>673</v>
      </c>
      <c r="AO14" s="37">
        <v>23</v>
      </c>
      <c r="AP14" s="38" t="s">
        <v>677</v>
      </c>
      <c r="AQ14" s="38" t="s">
        <v>714</v>
      </c>
      <c r="AR14" s="38" t="s">
        <v>695</v>
      </c>
      <c r="AS14" s="38" t="s">
        <v>27</v>
      </c>
      <c r="AT14" s="38" t="s">
        <v>27</v>
      </c>
      <c r="AU14" s="38" t="s">
        <v>27</v>
      </c>
      <c r="AV14" s="38" t="s">
        <v>27</v>
      </c>
      <c r="AW14" s="50"/>
      <c r="AX14" s="50" t="s">
        <v>746</v>
      </c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</row>
    <row r="15" spans="1:89" ht="14.25" customHeight="1" x14ac:dyDescent="0.25">
      <c r="A15" s="37">
        <v>468</v>
      </c>
      <c r="B15" s="38" t="s">
        <v>78</v>
      </c>
      <c r="C15" s="38" t="s">
        <v>26</v>
      </c>
      <c r="D15" s="38" t="s">
        <v>79</v>
      </c>
      <c r="E15" s="38"/>
      <c r="F15" s="38" t="s">
        <v>80</v>
      </c>
      <c r="G15" s="37">
        <v>1</v>
      </c>
      <c r="H15" s="37">
        <v>30</v>
      </c>
      <c r="I15" s="38" t="s">
        <v>154</v>
      </c>
      <c r="J15" s="37">
        <v>851786688</v>
      </c>
      <c r="K15" s="37">
        <v>59.1875</v>
      </c>
      <c r="L15" s="37">
        <v>0.53183962264150897</v>
      </c>
      <c r="M15" s="40">
        <v>1</v>
      </c>
      <c r="N15" s="35"/>
      <c r="O15" s="35"/>
      <c r="P15" s="40">
        <v>1</v>
      </c>
      <c r="Q15" s="47"/>
      <c r="R15" s="40">
        <v>1</v>
      </c>
      <c r="S15" s="47"/>
      <c r="T15" s="40">
        <v>1</v>
      </c>
      <c r="U15" s="35"/>
      <c r="V15" s="35"/>
      <c r="W15" s="38" t="s">
        <v>27</v>
      </c>
      <c r="X15" s="35"/>
      <c r="Y15" s="35"/>
      <c r="Z15" s="38">
        <v>4</v>
      </c>
      <c r="AA15" s="38">
        <v>0</v>
      </c>
      <c r="AB15" s="38" t="s">
        <v>89</v>
      </c>
      <c r="AC15" s="38">
        <v>0</v>
      </c>
      <c r="AD15" s="37">
        <v>0</v>
      </c>
      <c r="AE15" s="37">
        <v>1</v>
      </c>
      <c r="AF15" s="37">
        <v>0</v>
      </c>
      <c r="AG15" s="37">
        <v>2</v>
      </c>
      <c r="AH15" s="38" t="s">
        <v>90</v>
      </c>
      <c r="AI15" s="37">
        <v>4</v>
      </c>
      <c r="AJ15" s="35"/>
      <c r="AK15" s="38" t="s">
        <v>155</v>
      </c>
      <c r="AL15" s="38">
        <v>1</v>
      </c>
      <c r="AM15" s="38" t="s">
        <v>27</v>
      </c>
      <c r="AN15" s="38" t="s">
        <v>680</v>
      </c>
      <c r="AO15" s="37">
        <v>30</v>
      </c>
      <c r="AP15" s="38" t="s">
        <v>715</v>
      </c>
      <c r="AQ15" s="38" t="s">
        <v>716</v>
      </c>
      <c r="AR15" s="38" t="s">
        <v>27</v>
      </c>
      <c r="AS15" s="38" t="s">
        <v>717</v>
      </c>
      <c r="AT15" s="38" t="s">
        <v>692</v>
      </c>
      <c r="AU15" s="38" t="s">
        <v>695</v>
      </c>
      <c r="AV15" s="38" t="s">
        <v>27</v>
      </c>
      <c r="AW15" s="50"/>
      <c r="AX15" s="50" t="s">
        <v>746</v>
      </c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</row>
    <row r="16" spans="1:89" ht="14.25" customHeight="1" x14ac:dyDescent="0.25">
      <c r="A16" s="37">
        <v>472</v>
      </c>
      <c r="B16" s="38" t="s">
        <v>78</v>
      </c>
      <c r="C16" s="38" t="s">
        <v>28</v>
      </c>
      <c r="D16" s="38" t="s">
        <v>79</v>
      </c>
      <c r="E16" s="38"/>
      <c r="F16" s="38" t="s">
        <v>80</v>
      </c>
      <c r="G16" s="37">
        <v>1</v>
      </c>
      <c r="H16" s="37">
        <v>30</v>
      </c>
      <c r="I16" s="38" t="s">
        <v>156</v>
      </c>
      <c r="J16" s="37">
        <v>540108154</v>
      </c>
      <c r="K16" s="37">
        <v>69.571428571428598</v>
      </c>
      <c r="L16" s="37">
        <v>0.50151975683890604</v>
      </c>
      <c r="M16" s="47"/>
      <c r="N16" s="35"/>
      <c r="O16" s="35"/>
      <c r="P16" s="47"/>
      <c r="Q16" s="47"/>
      <c r="R16" s="35">
        <v>1</v>
      </c>
      <c r="S16" s="47"/>
      <c r="T16" s="47"/>
      <c r="U16" s="47"/>
      <c r="V16" s="47"/>
      <c r="W16" s="38" t="s">
        <v>27</v>
      </c>
      <c r="X16" s="47"/>
      <c r="Y16" s="47"/>
      <c r="Z16" s="38">
        <v>1</v>
      </c>
      <c r="AA16" s="38">
        <v>0</v>
      </c>
      <c r="AB16" s="38" t="s">
        <v>102</v>
      </c>
      <c r="AC16" s="38">
        <v>0</v>
      </c>
      <c r="AD16" s="37">
        <v>0</v>
      </c>
      <c r="AE16" s="37">
        <v>0</v>
      </c>
      <c r="AF16" s="37">
        <v>0</v>
      </c>
      <c r="AG16" s="37">
        <v>0</v>
      </c>
      <c r="AH16" s="38" t="s">
        <v>90</v>
      </c>
      <c r="AI16" s="37">
        <v>4</v>
      </c>
      <c r="AJ16" s="47"/>
      <c r="AK16" s="38" t="s">
        <v>157</v>
      </c>
      <c r="AL16" s="38">
        <v>1</v>
      </c>
      <c r="AM16" s="38" t="s">
        <v>27</v>
      </c>
      <c r="AN16" s="38" t="s">
        <v>680</v>
      </c>
      <c r="AO16" s="37">
        <v>33</v>
      </c>
      <c r="AP16" s="38" t="s">
        <v>677</v>
      </c>
      <c r="AQ16" s="38" t="s">
        <v>719</v>
      </c>
      <c r="AR16" s="38" t="s">
        <v>27</v>
      </c>
      <c r="AS16" s="38" t="s">
        <v>720</v>
      </c>
      <c r="AT16" s="38" t="s">
        <v>27</v>
      </c>
      <c r="AU16" s="38" t="s">
        <v>27</v>
      </c>
      <c r="AV16" s="38" t="s">
        <v>27</v>
      </c>
      <c r="AW16" s="50"/>
      <c r="AX16" s="50" t="s">
        <v>748</v>
      </c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</row>
    <row r="17" spans="1:87" ht="14.25" customHeight="1" x14ac:dyDescent="0.25">
      <c r="A17" s="37">
        <v>494</v>
      </c>
      <c r="B17" s="38" t="s">
        <v>78</v>
      </c>
      <c r="C17" s="38" t="s">
        <v>28</v>
      </c>
      <c r="D17" s="38" t="s">
        <v>79</v>
      </c>
      <c r="E17" s="38"/>
      <c r="F17" s="38" t="s">
        <v>80</v>
      </c>
      <c r="G17" s="37">
        <v>1</v>
      </c>
      <c r="H17" s="37">
        <v>30</v>
      </c>
      <c r="I17" s="38" t="s">
        <v>165</v>
      </c>
      <c r="J17" s="37">
        <v>1412134207</v>
      </c>
      <c r="K17" s="37">
        <v>69.571428571428598</v>
      </c>
      <c r="L17" s="37">
        <v>0.50151975683890604</v>
      </c>
      <c r="M17" s="37">
        <v>10</v>
      </c>
      <c r="N17" s="35"/>
      <c r="O17" s="37">
        <v>1</v>
      </c>
      <c r="P17" s="37">
        <v>23</v>
      </c>
      <c r="Q17" s="37">
        <v>13</v>
      </c>
      <c r="R17" s="40">
        <v>6</v>
      </c>
      <c r="S17" s="37">
        <v>13</v>
      </c>
      <c r="T17" s="37">
        <v>2</v>
      </c>
      <c r="U17" s="40">
        <v>5</v>
      </c>
      <c r="V17" s="37">
        <v>4.5</v>
      </c>
      <c r="W17" s="38" t="s">
        <v>682</v>
      </c>
      <c r="X17" s="37">
        <v>2.5</v>
      </c>
      <c r="Y17" s="37">
        <v>13</v>
      </c>
      <c r="Z17" s="38">
        <v>93</v>
      </c>
      <c r="AA17" s="38">
        <v>12</v>
      </c>
      <c r="AB17" s="38" t="s">
        <v>102</v>
      </c>
      <c r="AC17" s="38">
        <v>0</v>
      </c>
      <c r="AD17" s="37">
        <v>7</v>
      </c>
      <c r="AE17" s="37">
        <v>6</v>
      </c>
      <c r="AF17" s="37">
        <v>1</v>
      </c>
      <c r="AG17" s="37">
        <v>20</v>
      </c>
      <c r="AH17" s="38" t="s">
        <v>83</v>
      </c>
      <c r="AI17" s="37">
        <v>3</v>
      </c>
      <c r="AJ17" s="37">
        <v>1</v>
      </c>
      <c r="AK17" s="38" t="s">
        <v>166</v>
      </c>
      <c r="AL17" s="38">
        <v>1</v>
      </c>
      <c r="AM17" s="38" t="s">
        <v>27</v>
      </c>
      <c r="AN17" s="38" t="s">
        <v>680</v>
      </c>
      <c r="AO17" s="37">
        <v>25</v>
      </c>
      <c r="AP17" s="38" t="s">
        <v>677</v>
      </c>
      <c r="AQ17" s="38" t="s">
        <v>705</v>
      </c>
      <c r="AR17" s="38" t="s">
        <v>27</v>
      </c>
      <c r="AS17" s="38" t="s">
        <v>27</v>
      </c>
      <c r="AT17" s="38" t="s">
        <v>27</v>
      </c>
      <c r="AU17" s="38" t="s">
        <v>27</v>
      </c>
      <c r="AV17" s="38" t="s">
        <v>27</v>
      </c>
      <c r="AW17" s="50"/>
      <c r="AX17" s="50" t="s">
        <v>747</v>
      </c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</row>
    <row r="18" spans="1:87" ht="14.25" customHeight="1" x14ac:dyDescent="0.25">
      <c r="A18" s="37">
        <v>530</v>
      </c>
      <c r="B18" s="38" t="s">
        <v>78</v>
      </c>
      <c r="C18" s="38" t="s">
        <v>28</v>
      </c>
      <c r="D18" s="38" t="s">
        <v>79</v>
      </c>
      <c r="E18" s="38"/>
      <c r="F18" s="38" t="s">
        <v>80</v>
      </c>
      <c r="G18" s="37">
        <v>1</v>
      </c>
      <c r="H18" s="37">
        <v>30</v>
      </c>
      <c r="I18" s="38" t="s">
        <v>171</v>
      </c>
      <c r="J18" s="37">
        <v>8518124088</v>
      </c>
      <c r="K18" s="37">
        <v>69.571428571428598</v>
      </c>
      <c r="L18" s="37">
        <v>0.50151975683890604</v>
      </c>
      <c r="M18" s="47"/>
      <c r="N18" s="35"/>
      <c r="O18" s="47"/>
      <c r="P18" s="47"/>
      <c r="Q18" s="47"/>
      <c r="R18" s="35">
        <v>1</v>
      </c>
      <c r="S18" s="47"/>
      <c r="T18" s="47"/>
      <c r="U18" s="47"/>
      <c r="V18" s="47"/>
      <c r="W18" s="38" t="s">
        <v>27</v>
      </c>
      <c r="X18" s="35"/>
      <c r="Y18" s="47"/>
      <c r="Z18" s="38">
        <v>1</v>
      </c>
      <c r="AA18" s="38">
        <v>0</v>
      </c>
      <c r="AB18" s="38" t="s">
        <v>102</v>
      </c>
      <c r="AC18" s="38">
        <v>0</v>
      </c>
      <c r="AD18" s="37">
        <v>0</v>
      </c>
      <c r="AE18" s="37">
        <v>0</v>
      </c>
      <c r="AF18" s="37">
        <v>0</v>
      </c>
      <c r="AG18" s="37">
        <v>0</v>
      </c>
      <c r="AH18" s="38" t="s">
        <v>90</v>
      </c>
      <c r="AI18" s="37">
        <v>4</v>
      </c>
      <c r="AJ18" s="47"/>
      <c r="AK18" s="38" t="s">
        <v>91</v>
      </c>
      <c r="AL18" s="38">
        <v>1</v>
      </c>
      <c r="AM18" s="38" t="s">
        <v>27</v>
      </c>
      <c r="AN18" s="38" t="s">
        <v>680</v>
      </c>
      <c r="AO18" s="37">
        <v>25</v>
      </c>
      <c r="AP18" s="38" t="s">
        <v>677</v>
      </c>
      <c r="AQ18" s="38" t="s">
        <v>725</v>
      </c>
      <c r="AR18" s="38" t="s">
        <v>27</v>
      </c>
      <c r="AS18" s="38" t="s">
        <v>726</v>
      </c>
      <c r="AT18" s="38" t="s">
        <v>27</v>
      </c>
      <c r="AU18" s="38" t="s">
        <v>27</v>
      </c>
      <c r="AV18" s="38" t="s">
        <v>27</v>
      </c>
      <c r="AW18" s="50"/>
      <c r="AX18" s="50" t="s">
        <v>747</v>
      </c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</row>
    <row r="19" spans="1:87" ht="14.25" customHeight="1" x14ac:dyDescent="0.25">
      <c r="A19" s="37">
        <v>562</v>
      </c>
      <c r="B19" s="38" t="s">
        <v>78</v>
      </c>
      <c r="C19" s="38" t="s">
        <v>28</v>
      </c>
      <c r="D19" s="38" t="s">
        <v>79</v>
      </c>
      <c r="E19" s="38"/>
      <c r="F19" s="38" t="s">
        <v>80</v>
      </c>
      <c r="G19" s="37">
        <v>1</v>
      </c>
      <c r="H19" s="37">
        <v>30</v>
      </c>
      <c r="I19" s="38" t="s">
        <v>173</v>
      </c>
      <c r="J19" s="37">
        <v>79215167188</v>
      </c>
      <c r="K19" s="37">
        <v>69.571428571428598</v>
      </c>
      <c r="L19" s="37">
        <v>0.50151975683890604</v>
      </c>
      <c r="M19" s="39"/>
      <c r="N19" s="47"/>
      <c r="O19" s="47"/>
      <c r="P19" s="39"/>
      <c r="Q19" s="47"/>
      <c r="R19" s="35">
        <v>1</v>
      </c>
      <c r="S19" s="47"/>
      <c r="T19" s="39"/>
      <c r="U19" s="47"/>
      <c r="V19" s="47"/>
      <c r="W19" s="38" t="s">
        <v>27</v>
      </c>
      <c r="X19" s="47"/>
      <c r="Y19" s="47"/>
      <c r="Z19" s="38">
        <v>1</v>
      </c>
      <c r="AA19" s="38">
        <v>0</v>
      </c>
      <c r="AB19" s="38" t="s">
        <v>102</v>
      </c>
      <c r="AC19" s="38">
        <v>0</v>
      </c>
      <c r="AD19" s="37">
        <v>0</v>
      </c>
      <c r="AE19" s="37">
        <v>0</v>
      </c>
      <c r="AF19" s="37">
        <v>0</v>
      </c>
      <c r="AG19" s="37">
        <v>0</v>
      </c>
      <c r="AH19" s="38" t="s">
        <v>90</v>
      </c>
      <c r="AI19" s="37">
        <v>4</v>
      </c>
      <c r="AJ19" s="47"/>
      <c r="AK19" s="38" t="s">
        <v>174</v>
      </c>
      <c r="AL19" s="38">
        <v>1</v>
      </c>
      <c r="AM19" s="38" t="s">
        <v>27</v>
      </c>
      <c r="AN19" s="38" t="s">
        <v>673</v>
      </c>
      <c r="AO19" s="37">
        <v>18</v>
      </c>
      <c r="AP19" s="38" t="s">
        <v>677</v>
      </c>
      <c r="AQ19" s="38" t="s">
        <v>728</v>
      </c>
      <c r="AR19" s="38" t="s">
        <v>27</v>
      </c>
      <c r="AS19" s="38" t="s">
        <v>686</v>
      </c>
      <c r="AT19" s="38" t="s">
        <v>27</v>
      </c>
      <c r="AU19" s="38" t="s">
        <v>27</v>
      </c>
      <c r="AV19" s="38" t="s">
        <v>27</v>
      </c>
      <c r="AW19" s="50"/>
      <c r="AX19" s="50" t="s">
        <v>747</v>
      </c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</row>
    <row r="20" spans="1:87" ht="14.25" customHeight="1" x14ac:dyDescent="0.25">
      <c r="A20" s="37">
        <v>578</v>
      </c>
      <c r="B20" s="38" t="s">
        <v>78</v>
      </c>
      <c r="C20" s="38" t="s">
        <v>26</v>
      </c>
      <c r="D20" s="38" t="s">
        <v>79</v>
      </c>
      <c r="E20" s="38"/>
      <c r="F20" s="38" t="s">
        <v>80</v>
      </c>
      <c r="G20" s="37">
        <v>1</v>
      </c>
      <c r="H20" s="37">
        <v>30</v>
      </c>
      <c r="I20" s="38" t="s">
        <v>175</v>
      </c>
      <c r="J20" s="37">
        <v>8011047194</v>
      </c>
      <c r="K20" s="37">
        <v>59.1875</v>
      </c>
      <c r="L20" s="37">
        <v>0.53183962264150897</v>
      </c>
      <c r="M20" s="40">
        <v>1</v>
      </c>
      <c r="N20" s="35"/>
      <c r="O20" s="35"/>
      <c r="P20" s="40">
        <v>2</v>
      </c>
      <c r="Q20" s="47"/>
      <c r="R20" s="40">
        <v>1</v>
      </c>
      <c r="S20" s="47"/>
      <c r="T20" s="40">
        <v>1</v>
      </c>
      <c r="U20" s="47"/>
      <c r="V20" s="47"/>
      <c r="W20" s="38" t="s">
        <v>27</v>
      </c>
      <c r="X20" s="47"/>
      <c r="Y20" s="47"/>
      <c r="Z20" s="38">
        <v>5</v>
      </c>
      <c r="AA20" s="38">
        <v>0</v>
      </c>
      <c r="AB20" s="38" t="s">
        <v>89</v>
      </c>
      <c r="AC20" s="38">
        <v>0</v>
      </c>
      <c r="AD20" s="37">
        <v>0</v>
      </c>
      <c r="AE20" s="37">
        <v>0</v>
      </c>
      <c r="AF20" s="37">
        <v>0</v>
      </c>
      <c r="AG20" s="37">
        <v>2</v>
      </c>
      <c r="AH20" s="38" t="s">
        <v>90</v>
      </c>
      <c r="AI20" s="37">
        <v>4</v>
      </c>
      <c r="AJ20" s="47"/>
      <c r="AK20" s="38" t="s">
        <v>176</v>
      </c>
      <c r="AL20" s="38">
        <v>1</v>
      </c>
      <c r="AM20" s="38" t="s">
        <v>27</v>
      </c>
      <c r="AN20" s="38" t="s">
        <v>673</v>
      </c>
      <c r="AO20" s="37">
        <v>41</v>
      </c>
      <c r="AP20" s="38" t="s">
        <v>729</v>
      </c>
      <c r="AQ20" s="38" t="s">
        <v>27</v>
      </c>
      <c r="AR20" s="38" t="s">
        <v>27</v>
      </c>
      <c r="AS20" s="38" t="s">
        <v>730</v>
      </c>
      <c r="AT20" s="38" t="s">
        <v>27</v>
      </c>
      <c r="AU20" s="38" t="s">
        <v>27</v>
      </c>
      <c r="AV20" s="38" t="s">
        <v>27</v>
      </c>
      <c r="AW20" s="50"/>
      <c r="AX20" s="50" t="s">
        <v>747</v>
      </c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</row>
    <row r="21" spans="1:87" ht="14.25" customHeight="1" x14ac:dyDescent="0.25">
      <c r="A21" s="37">
        <v>25</v>
      </c>
      <c r="B21" s="38" t="s">
        <v>78</v>
      </c>
      <c r="C21" s="38" t="s">
        <v>28</v>
      </c>
      <c r="D21" s="38" t="s">
        <v>29</v>
      </c>
      <c r="E21" s="38"/>
      <c r="F21" s="38" t="s">
        <v>32</v>
      </c>
      <c r="G21" s="37">
        <v>19</v>
      </c>
      <c r="H21" s="37">
        <v>75</v>
      </c>
      <c r="I21" s="38" t="s">
        <v>98</v>
      </c>
      <c r="J21" s="37">
        <v>871611960</v>
      </c>
      <c r="K21" s="37">
        <v>0.375</v>
      </c>
      <c r="L21" s="37">
        <v>0.1875</v>
      </c>
      <c r="M21" s="39"/>
      <c r="N21" s="35"/>
      <c r="O21" s="35"/>
      <c r="P21" s="39"/>
      <c r="Q21" s="39"/>
      <c r="R21" s="35">
        <v>1</v>
      </c>
      <c r="S21" s="39"/>
      <c r="T21" s="39"/>
      <c r="U21" s="39"/>
      <c r="V21" s="39"/>
      <c r="W21" s="38" t="s">
        <v>27</v>
      </c>
      <c r="X21" s="39"/>
      <c r="Y21" s="39"/>
      <c r="Z21" s="38">
        <v>1</v>
      </c>
      <c r="AA21" s="38">
        <v>0</v>
      </c>
      <c r="AB21" s="38" t="s">
        <v>102</v>
      </c>
      <c r="AC21" s="41">
        <v>3</v>
      </c>
      <c r="AD21" s="37">
        <v>0</v>
      </c>
      <c r="AE21" s="37">
        <v>0</v>
      </c>
      <c r="AF21" s="37">
        <v>0</v>
      </c>
      <c r="AG21" s="37">
        <v>0</v>
      </c>
      <c r="AH21" s="38" t="s">
        <v>258</v>
      </c>
      <c r="AI21" s="37">
        <v>9</v>
      </c>
      <c r="AJ21" s="39"/>
      <c r="AK21" s="38" t="s">
        <v>91</v>
      </c>
      <c r="AL21" s="38">
        <v>1</v>
      </c>
      <c r="AM21" s="38" t="s">
        <v>27</v>
      </c>
      <c r="AN21" s="38" t="s">
        <v>673</v>
      </c>
      <c r="AO21" s="37">
        <v>28</v>
      </c>
      <c r="AP21" s="38" t="s">
        <v>677</v>
      </c>
      <c r="AQ21" s="38" t="s">
        <v>685</v>
      </c>
      <c r="AR21" s="38" t="s">
        <v>27</v>
      </c>
      <c r="AS21" s="38" t="s">
        <v>686</v>
      </c>
      <c r="AT21" s="38" t="s">
        <v>27</v>
      </c>
      <c r="AU21" s="38" t="s">
        <v>27</v>
      </c>
      <c r="AV21" s="38" t="s">
        <v>27</v>
      </c>
      <c r="AW21" s="50"/>
      <c r="AX21" s="50" t="s">
        <v>747</v>
      </c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</row>
    <row r="22" spans="1:87" ht="14.25" customHeight="1" x14ac:dyDescent="0.25">
      <c r="A22" s="37">
        <v>57</v>
      </c>
      <c r="B22" s="38" t="s">
        <v>78</v>
      </c>
      <c r="C22" s="38" t="s">
        <v>28</v>
      </c>
      <c r="D22" s="38" t="s">
        <v>29</v>
      </c>
      <c r="E22" s="38"/>
      <c r="F22" s="38" t="s">
        <v>32</v>
      </c>
      <c r="G22" s="37">
        <v>19</v>
      </c>
      <c r="H22" s="37">
        <v>75</v>
      </c>
      <c r="I22" s="38" t="s">
        <v>104</v>
      </c>
      <c r="J22" s="37">
        <v>134766397</v>
      </c>
      <c r="K22" s="37">
        <v>0.375</v>
      </c>
      <c r="L22" s="37">
        <v>0.1875</v>
      </c>
      <c r="M22" s="37">
        <v>2</v>
      </c>
      <c r="N22" s="35"/>
      <c r="O22" s="39"/>
      <c r="P22" s="37">
        <v>3</v>
      </c>
      <c r="Q22" s="37">
        <v>1</v>
      </c>
      <c r="R22" s="37">
        <v>1</v>
      </c>
      <c r="S22" s="37">
        <v>1</v>
      </c>
      <c r="T22" s="37">
        <v>1</v>
      </c>
      <c r="U22" s="39"/>
      <c r="V22" s="47"/>
      <c r="W22" s="38" t="s">
        <v>27</v>
      </c>
      <c r="X22" s="47"/>
      <c r="Y22" s="39"/>
      <c r="Z22" s="38">
        <v>9</v>
      </c>
      <c r="AA22" s="38">
        <v>0</v>
      </c>
      <c r="AB22" s="38" t="s">
        <v>102</v>
      </c>
      <c r="AC22" s="38">
        <v>0</v>
      </c>
      <c r="AD22" s="37">
        <v>0</v>
      </c>
      <c r="AE22" s="37">
        <v>2</v>
      </c>
      <c r="AF22" s="37">
        <v>0</v>
      </c>
      <c r="AG22" s="37">
        <v>3</v>
      </c>
      <c r="AH22" s="38" t="s">
        <v>258</v>
      </c>
      <c r="AI22" s="37">
        <v>9</v>
      </c>
      <c r="AJ22" s="39"/>
      <c r="AK22" s="38" t="s">
        <v>261</v>
      </c>
      <c r="AL22" s="38">
        <v>1</v>
      </c>
      <c r="AM22" s="38" t="s">
        <v>27</v>
      </c>
      <c r="AN22" s="38" t="s">
        <v>673</v>
      </c>
      <c r="AO22" s="37">
        <v>20</v>
      </c>
      <c r="AP22" s="38" t="s">
        <v>674</v>
      </c>
      <c r="AQ22" s="38" t="s">
        <v>689</v>
      </c>
      <c r="AR22" s="38" t="s">
        <v>27</v>
      </c>
      <c r="AS22" s="38" t="s">
        <v>27</v>
      </c>
      <c r="AT22" s="38" t="s">
        <v>27</v>
      </c>
      <c r="AU22" s="38" t="s">
        <v>27</v>
      </c>
      <c r="AV22" s="38" t="s">
        <v>27</v>
      </c>
      <c r="AW22" s="50"/>
      <c r="AX22" s="50" t="s">
        <v>747</v>
      </c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</row>
    <row r="23" spans="1:87" ht="14.25" customHeight="1" x14ac:dyDescent="0.25">
      <c r="A23" s="37">
        <v>106</v>
      </c>
      <c r="B23" s="38" t="s">
        <v>78</v>
      </c>
      <c r="C23" s="38" t="s">
        <v>28</v>
      </c>
      <c r="D23" s="38" t="s">
        <v>29</v>
      </c>
      <c r="E23" s="38"/>
      <c r="F23" s="38" t="s">
        <v>32</v>
      </c>
      <c r="G23" s="37">
        <v>19</v>
      </c>
      <c r="H23" s="37">
        <v>75</v>
      </c>
      <c r="I23" s="38" t="s">
        <v>114</v>
      </c>
      <c r="J23" s="37">
        <v>17888853</v>
      </c>
      <c r="K23" s="37">
        <v>0.375</v>
      </c>
      <c r="L23" s="37">
        <v>0.1875</v>
      </c>
      <c r="M23" s="39"/>
      <c r="N23" s="35"/>
      <c r="O23" s="35"/>
      <c r="P23" s="39"/>
      <c r="Q23" s="39"/>
      <c r="R23" s="47">
        <v>1</v>
      </c>
      <c r="S23" s="39"/>
      <c r="T23" s="39"/>
      <c r="U23" s="39"/>
      <c r="V23" s="39"/>
      <c r="W23" s="38" t="s">
        <v>27</v>
      </c>
      <c r="X23" s="39"/>
      <c r="Y23" s="39"/>
      <c r="Z23" s="38">
        <v>1</v>
      </c>
      <c r="AA23" s="38">
        <v>0</v>
      </c>
      <c r="AB23" s="38" t="s">
        <v>102</v>
      </c>
      <c r="AC23" s="38">
        <v>0</v>
      </c>
      <c r="AD23" s="37">
        <v>0</v>
      </c>
      <c r="AE23" s="37">
        <v>0</v>
      </c>
      <c r="AF23" s="37">
        <v>0</v>
      </c>
      <c r="AG23" s="37">
        <v>0</v>
      </c>
      <c r="AH23" s="38" t="s">
        <v>258</v>
      </c>
      <c r="AI23" s="37">
        <v>9</v>
      </c>
      <c r="AJ23" s="39"/>
      <c r="AK23" s="38" t="s">
        <v>91</v>
      </c>
      <c r="AL23" s="38">
        <v>1</v>
      </c>
      <c r="AM23" s="38" t="s">
        <v>27</v>
      </c>
      <c r="AN23" s="38" t="s">
        <v>680</v>
      </c>
      <c r="AO23" s="37">
        <v>30</v>
      </c>
      <c r="AP23" s="38" t="s">
        <v>674</v>
      </c>
      <c r="AQ23" s="38" t="s">
        <v>687</v>
      </c>
      <c r="AR23" s="38" t="s">
        <v>27</v>
      </c>
      <c r="AS23" s="38" t="s">
        <v>688</v>
      </c>
      <c r="AT23" s="38" t="s">
        <v>27</v>
      </c>
      <c r="AU23" s="38" t="s">
        <v>27</v>
      </c>
      <c r="AV23" s="38" t="s">
        <v>27</v>
      </c>
      <c r="AW23" s="50"/>
      <c r="AX23" s="50" t="s">
        <v>748</v>
      </c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</row>
    <row r="24" spans="1:87" ht="14.25" customHeight="1" x14ac:dyDescent="0.25">
      <c r="A24" s="37">
        <v>186</v>
      </c>
      <c r="B24" s="38" t="s">
        <v>78</v>
      </c>
      <c r="C24" s="38" t="s">
        <v>26</v>
      </c>
      <c r="D24" s="38" t="s">
        <v>29</v>
      </c>
      <c r="E24" s="38"/>
      <c r="F24" s="38" t="s">
        <v>32</v>
      </c>
      <c r="G24" s="37">
        <v>19</v>
      </c>
      <c r="H24" s="37">
        <v>75</v>
      </c>
      <c r="I24" s="38" t="s">
        <v>124</v>
      </c>
      <c r="J24" s="37">
        <v>1391113645</v>
      </c>
      <c r="K24" s="37">
        <v>0.35294117647058798</v>
      </c>
      <c r="L24" s="37">
        <v>0.17647058823529399</v>
      </c>
      <c r="M24" s="39"/>
      <c r="N24" s="35"/>
      <c r="O24" s="47"/>
      <c r="P24" s="39"/>
      <c r="Q24" s="39"/>
      <c r="R24" s="35">
        <v>1</v>
      </c>
      <c r="S24" s="39"/>
      <c r="T24" s="39"/>
      <c r="U24" s="39"/>
      <c r="V24" s="39"/>
      <c r="W24" s="38" t="s">
        <v>27</v>
      </c>
      <c r="X24" s="39"/>
      <c r="Y24" s="39"/>
      <c r="Z24" s="38">
        <v>1</v>
      </c>
      <c r="AA24" s="38">
        <v>0</v>
      </c>
      <c r="AB24" s="38" t="s">
        <v>89</v>
      </c>
      <c r="AC24" s="38">
        <v>0</v>
      </c>
      <c r="AD24" s="37">
        <v>0</v>
      </c>
      <c r="AE24" s="37">
        <v>0</v>
      </c>
      <c r="AF24" s="37">
        <v>0</v>
      </c>
      <c r="AG24" s="37">
        <v>0</v>
      </c>
      <c r="AH24" s="38" t="s">
        <v>258</v>
      </c>
      <c r="AI24" s="37">
        <v>9</v>
      </c>
      <c r="AJ24" s="39"/>
      <c r="AK24" s="38" t="s">
        <v>268</v>
      </c>
      <c r="AL24" s="38">
        <v>1</v>
      </c>
      <c r="AM24" s="38" t="s">
        <v>27</v>
      </c>
      <c r="AN24" s="38" t="s">
        <v>680</v>
      </c>
      <c r="AO24" s="37">
        <v>24</v>
      </c>
      <c r="AP24" s="38" t="s">
        <v>677</v>
      </c>
      <c r="AQ24" s="38" t="s">
        <v>691</v>
      </c>
      <c r="AR24" s="38" t="s">
        <v>695</v>
      </c>
      <c r="AS24" s="38" t="s">
        <v>27</v>
      </c>
      <c r="AT24" s="38" t="s">
        <v>692</v>
      </c>
      <c r="AU24" s="38" t="s">
        <v>695</v>
      </c>
      <c r="AV24" s="38" t="s">
        <v>27</v>
      </c>
      <c r="AW24" s="50"/>
      <c r="AX24" s="50" t="s">
        <v>746</v>
      </c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</row>
    <row r="25" spans="1:87" ht="14.25" customHeight="1" x14ac:dyDescent="0.25">
      <c r="A25" s="37">
        <v>202</v>
      </c>
      <c r="B25" s="38" t="s">
        <v>78</v>
      </c>
      <c r="C25" s="38" t="s">
        <v>26</v>
      </c>
      <c r="D25" s="38" t="s">
        <v>29</v>
      </c>
      <c r="E25" s="38"/>
      <c r="F25" s="38" t="s">
        <v>32</v>
      </c>
      <c r="G25" s="37">
        <v>19</v>
      </c>
      <c r="H25" s="37">
        <v>75</v>
      </c>
      <c r="I25" s="38" t="s">
        <v>126</v>
      </c>
      <c r="J25" s="37">
        <v>8916155192</v>
      </c>
      <c r="K25" s="37">
        <v>0.35294117647058798</v>
      </c>
      <c r="L25" s="37">
        <v>0.17647058823529399</v>
      </c>
      <c r="M25" s="37">
        <v>3</v>
      </c>
      <c r="N25" s="35"/>
      <c r="O25" s="35"/>
      <c r="P25" s="37">
        <v>6</v>
      </c>
      <c r="Q25" s="37">
        <v>3</v>
      </c>
      <c r="R25" s="37">
        <v>1</v>
      </c>
      <c r="S25" s="37">
        <v>3</v>
      </c>
      <c r="T25" s="37">
        <v>1</v>
      </c>
      <c r="U25" s="37">
        <v>2</v>
      </c>
      <c r="V25" s="39"/>
      <c r="W25" s="38" t="s">
        <v>27</v>
      </c>
      <c r="X25" s="39"/>
      <c r="Y25" s="37">
        <v>2</v>
      </c>
      <c r="Z25" s="38">
        <v>21</v>
      </c>
      <c r="AA25" s="38">
        <v>2</v>
      </c>
      <c r="AB25" s="38" t="s">
        <v>89</v>
      </c>
      <c r="AC25" s="38">
        <v>0</v>
      </c>
      <c r="AD25" s="37">
        <v>4</v>
      </c>
      <c r="AE25" s="37">
        <v>3</v>
      </c>
      <c r="AF25" s="37">
        <v>0</v>
      </c>
      <c r="AG25" s="37">
        <v>9</v>
      </c>
      <c r="AH25" s="38" t="s">
        <v>258</v>
      </c>
      <c r="AI25" s="37">
        <v>9</v>
      </c>
      <c r="AJ25" s="37">
        <v>1</v>
      </c>
      <c r="AK25" s="38" t="s">
        <v>269</v>
      </c>
      <c r="AL25" s="38">
        <v>1</v>
      </c>
      <c r="AM25" s="38" t="s">
        <v>27</v>
      </c>
      <c r="AN25" s="38" t="s">
        <v>680</v>
      </c>
      <c r="AO25" s="37">
        <v>30</v>
      </c>
      <c r="AP25" s="38" t="s">
        <v>677</v>
      </c>
      <c r="AQ25" s="38" t="s">
        <v>697</v>
      </c>
      <c r="AR25" s="38" t="s">
        <v>27</v>
      </c>
      <c r="AS25" s="38" t="s">
        <v>27</v>
      </c>
      <c r="AT25" s="38" t="s">
        <v>27</v>
      </c>
      <c r="AU25" s="38" t="s">
        <v>27</v>
      </c>
      <c r="AV25" s="38" t="s">
        <v>27</v>
      </c>
      <c r="AW25" s="50"/>
      <c r="AX25" s="50" t="s">
        <v>747</v>
      </c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</row>
    <row r="26" spans="1:87" ht="14.25" customHeight="1" x14ac:dyDescent="0.25">
      <c r="A26" s="37">
        <v>218</v>
      </c>
      <c r="B26" s="38" t="s">
        <v>78</v>
      </c>
      <c r="C26" s="38" t="s">
        <v>26</v>
      </c>
      <c r="D26" s="38" t="s">
        <v>29</v>
      </c>
      <c r="E26" s="38"/>
      <c r="F26" s="38" t="s">
        <v>32</v>
      </c>
      <c r="G26" s="37">
        <v>19</v>
      </c>
      <c r="H26" s="37">
        <v>75</v>
      </c>
      <c r="I26" s="38" t="s">
        <v>128</v>
      </c>
      <c r="J26" s="37">
        <v>9591208203</v>
      </c>
      <c r="K26" s="37">
        <v>0.35294117647058798</v>
      </c>
      <c r="L26" s="37">
        <v>0.17647058823529399</v>
      </c>
      <c r="M26" s="37">
        <v>3</v>
      </c>
      <c r="N26" s="35"/>
      <c r="O26" s="35"/>
      <c r="P26" s="37">
        <v>5</v>
      </c>
      <c r="Q26" s="37">
        <v>2</v>
      </c>
      <c r="R26" s="37">
        <v>1</v>
      </c>
      <c r="S26" s="37">
        <v>2</v>
      </c>
      <c r="T26" s="37">
        <v>1</v>
      </c>
      <c r="U26" s="37">
        <v>1</v>
      </c>
      <c r="V26" s="37">
        <v>1</v>
      </c>
      <c r="W26" s="38" t="s">
        <v>682</v>
      </c>
      <c r="X26" s="39"/>
      <c r="Y26" s="37">
        <v>3</v>
      </c>
      <c r="Z26" s="38">
        <v>19</v>
      </c>
      <c r="AA26" s="38">
        <v>2</v>
      </c>
      <c r="AB26" s="38" t="s">
        <v>89</v>
      </c>
      <c r="AC26" s="38">
        <v>0</v>
      </c>
      <c r="AD26" s="37">
        <v>0</v>
      </c>
      <c r="AE26" s="37">
        <v>1</v>
      </c>
      <c r="AF26" s="37">
        <v>0</v>
      </c>
      <c r="AG26" s="37">
        <v>2</v>
      </c>
      <c r="AH26" s="38" t="s">
        <v>258</v>
      </c>
      <c r="AI26" s="37">
        <v>9</v>
      </c>
      <c r="AJ26" s="39"/>
      <c r="AK26" s="38" t="s">
        <v>270</v>
      </c>
      <c r="AL26" s="38">
        <v>1</v>
      </c>
      <c r="AM26" s="38" t="s">
        <v>27</v>
      </c>
      <c r="AN26" s="38" t="s">
        <v>680</v>
      </c>
      <c r="AO26" s="37">
        <v>33</v>
      </c>
      <c r="AP26" s="38" t="s">
        <v>677</v>
      </c>
      <c r="AQ26" s="38" t="s">
        <v>698</v>
      </c>
      <c r="AR26" s="38" t="s">
        <v>27</v>
      </c>
      <c r="AS26" s="38" t="s">
        <v>699</v>
      </c>
      <c r="AT26" s="38" t="s">
        <v>27</v>
      </c>
      <c r="AU26" s="38" t="s">
        <v>27</v>
      </c>
      <c r="AV26" s="38" t="s">
        <v>27</v>
      </c>
      <c r="AW26" s="50"/>
      <c r="AX26" s="50" t="s">
        <v>748</v>
      </c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</row>
    <row r="27" spans="1:87" ht="14.25" customHeight="1" x14ac:dyDescent="0.25">
      <c r="A27" s="37">
        <v>305</v>
      </c>
      <c r="B27" s="38" t="s">
        <v>78</v>
      </c>
      <c r="C27" s="38" t="s">
        <v>28</v>
      </c>
      <c r="D27" s="38" t="s">
        <v>29</v>
      </c>
      <c r="E27" s="38"/>
      <c r="F27" s="38" t="s">
        <v>32</v>
      </c>
      <c r="G27" s="37">
        <v>19</v>
      </c>
      <c r="H27" s="37">
        <v>75</v>
      </c>
      <c r="I27" s="38" t="s">
        <v>140</v>
      </c>
      <c r="J27" s="37">
        <v>79247246103</v>
      </c>
      <c r="K27" s="37">
        <v>0.375</v>
      </c>
      <c r="L27" s="37">
        <v>0.1875</v>
      </c>
      <c r="M27" s="37">
        <v>4</v>
      </c>
      <c r="N27" s="35"/>
      <c r="O27" s="35"/>
      <c r="P27" s="37">
        <v>11</v>
      </c>
      <c r="Q27" s="37">
        <v>7</v>
      </c>
      <c r="R27" s="37">
        <v>1</v>
      </c>
      <c r="S27" s="37">
        <v>7</v>
      </c>
      <c r="T27" s="37">
        <v>1</v>
      </c>
      <c r="U27" s="37">
        <v>1</v>
      </c>
      <c r="V27" s="37">
        <v>1.5</v>
      </c>
      <c r="W27" s="38" t="s">
        <v>27</v>
      </c>
      <c r="X27" s="37">
        <v>1.5</v>
      </c>
      <c r="Y27" s="37">
        <v>4</v>
      </c>
      <c r="Z27" s="38">
        <v>39</v>
      </c>
      <c r="AA27" s="38">
        <v>4</v>
      </c>
      <c r="AB27" s="38" t="s">
        <v>102</v>
      </c>
      <c r="AC27" s="38">
        <v>0</v>
      </c>
      <c r="AD27" s="37">
        <v>5</v>
      </c>
      <c r="AE27" s="37">
        <v>6</v>
      </c>
      <c r="AF27" s="37">
        <v>0</v>
      </c>
      <c r="AG27" s="37">
        <v>12</v>
      </c>
      <c r="AH27" s="38" t="s">
        <v>258</v>
      </c>
      <c r="AI27" s="37">
        <v>9</v>
      </c>
      <c r="AJ27" s="37">
        <v>1</v>
      </c>
      <c r="AK27" s="38" t="s">
        <v>276</v>
      </c>
      <c r="AL27" s="38">
        <v>1</v>
      </c>
      <c r="AM27" s="38" t="s">
        <v>27</v>
      </c>
      <c r="AN27" s="38" t="s">
        <v>673</v>
      </c>
      <c r="AO27" s="37">
        <v>18</v>
      </c>
      <c r="AP27" s="38" t="s">
        <v>674</v>
      </c>
      <c r="AQ27" s="38" t="s">
        <v>705</v>
      </c>
      <c r="AR27" s="38" t="s">
        <v>27</v>
      </c>
      <c r="AS27" s="38" t="s">
        <v>686</v>
      </c>
      <c r="AT27" s="38" t="s">
        <v>27</v>
      </c>
      <c r="AU27" s="38" t="s">
        <v>27</v>
      </c>
      <c r="AV27" s="38" t="s">
        <v>27</v>
      </c>
      <c r="AW27" s="50"/>
      <c r="AX27" s="50" t="s">
        <v>747</v>
      </c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</row>
    <row r="28" spans="1:87" ht="14.25" customHeight="1" x14ac:dyDescent="0.25">
      <c r="A28" s="37">
        <v>359</v>
      </c>
      <c r="B28" s="38" t="s">
        <v>78</v>
      </c>
      <c r="C28" s="38" t="s">
        <v>26</v>
      </c>
      <c r="D28" s="38" t="s">
        <v>29</v>
      </c>
      <c r="E28" s="38"/>
      <c r="F28" s="38" t="s">
        <v>32</v>
      </c>
      <c r="G28" s="37">
        <v>19</v>
      </c>
      <c r="H28" s="37">
        <v>75</v>
      </c>
      <c r="I28" s="38" t="s">
        <v>147</v>
      </c>
      <c r="J28" s="37">
        <v>84463153</v>
      </c>
      <c r="K28" s="37">
        <v>0.35294117647058798</v>
      </c>
      <c r="L28" s="37">
        <v>0.17647058823529399</v>
      </c>
      <c r="M28" s="37">
        <v>12</v>
      </c>
      <c r="N28" s="35"/>
      <c r="O28" s="35"/>
      <c r="P28" s="37">
        <v>25</v>
      </c>
      <c r="Q28" s="37">
        <v>13</v>
      </c>
      <c r="R28" s="37">
        <v>2</v>
      </c>
      <c r="S28" s="37">
        <v>13</v>
      </c>
      <c r="T28" s="37">
        <v>1</v>
      </c>
      <c r="U28" s="37">
        <v>2</v>
      </c>
      <c r="V28" s="37">
        <v>3.5</v>
      </c>
      <c r="W28" s="38" t="s">
        <v>27</v>
      </c>
      <c r="X28" s="37">
        <v>2.5</v>
      </c>
      <c r="Y28" s="37">
        <v>8</v>
      </c>
      <c r="Z28" s="38">
        <v>82</v>
      </c>
      <c r="AA28" s="38">
        <v>8</v>
      </c>
      <c r="AB28" s="38" t="s">
        <v>89</v>
      </c>
      <c r="AC28" s="38">
        <v>0</v>
      </c>
      <c r="AD28" s="37">
        <v>5</v>
      </c>
      <c r="AE28" s="37">
        <v>2</v>
      </c>
      <c r="AF28" s="37">
        <v>1</v>
      </c>
      <c r="AG28" s="37">
        <v>10</v>
      </c>
      <c r="AH28" s="38" t="s">
        <v>258</v>
      </c>
      <c r="AI28" s="37">
        <v>9</v>
      </c>
      <c r="AJ28" s="40">
        <v>1</v>
      </c>
      <c r="AK28" s="38" t="s">
        <v>281</v>
      </c>
      <c r="AL28" s="38">
        <v>1</v>
      </c>
      <c r="AM28" s="38" t="s">
        <v>27</v>
      </c>
      <c r="AN28" s="38" t="s">
        <v>680</v>
      </c>
      <c r="AO28" s="37">
        <v>26</v>
      </c>
      <c r="AP28" s="38" t="s">
        <v>677</v>
      </c>
      <c r="AQ28" s="38" t="s">
        <v>709</v>
      </c>
      <c r="AR28" s="38" t="s">
        <v>27</v>
      </c>
      <c r="AS28" s="38" t="s">
        <v>27</v>
      </c>
      <c r="AT28" s="38" t="s">
        <v>692</v>
      </c>
      <c r="AU28" s="38" t="s">
        <v>695</v>
      </c>
      <c r="AV28" s="38" t="s">
        <v>710</v>
      </c>
      <c r="AW28" s="50"/>
      <c r="AX28" s="50" t="s">
        <v>746</v>
      </c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</row>
    <row r="29" spans="1:87" ht="14.25" customHeight="1" x14ac:dyDescent="0.25">
      <c r="A29" s="37">
        <v>391</v>
      </c>
      <c r="B29" s="38" t="s">
        <v>78</v>
      </c>
      <c r="C29" s="38" t="s">
        <v>26</v>
      </c>
      <c r="D29" s="38" t="s">
        <v>29</v>
      </c>
      <c r="E29" s="38"/>
      <c r="F29" s="38" t="s">
        <v>32</v>
      </c>
      <c r="G29" s="37">
        <v>19</v>
      </c>
      <c r="H29" s="37">
        <v>75</v>
      </c>
      <c r="I29" s="38" t="s">
        <v>81</v>
      </c>
      <c r="J29" s="37">
        <v>9591241137</v>
      </c>
      <c r="K29" s="37">
        <v>0.35294117647058798</v>
      </c>
      <c r="L29" s="37">
        <v>0.17647058823529399</v>
      </c>
      <c r="M29" s="39"/>
      <c r="N29" s="35"/>
      <c r="O29" s="35"/>
      <c r="P29" s="39"/>
      <c r="Q29" s="39"/>
      <c r="R29" s="35">
        <v>1</v>
      </c>
      <c r="S29" s="39"/>
      <c r="T29" s="39"/>
      <c r="U29" s="39"/>
      <c r="V29" s="39"/>
      <c r="W29" s="38" t="s">
        <v>27</v>
      </c>
      <c r="X29" s="39"/>
      <c r="Y29" s="39"/>
      <c r="Z29" s="38">
        <v>1</v>
      </c>
      <c r="AA29" s="38">
        <v>0</v>
      </c>
      <c r="AB29" s="38" t="s">
        <v>89</v>
      </c>
      <c r="AC29" s="38">
        <v>0</v>
      </c>
      <c r="AD29" s="37">
        <v>0</v>
      </c>
      <c r="AE29" s="37">
        <v>0</v>
      </c>
      <c r="AF29" s="37">
        <v>0</v>
      </c>
      <c r="AG29" s="37">
        <v>0</v>
      </c>
      <c r="AH29" s="38" t="s">
        <v>258</v>
      </c>
      <c r="AI29" s="37">
        <v>9</v>
      </c>
      <c r="AJ29" s="39"/>
      <c r="AK29" s="38" t="s">
        <v>283</v>
      </c>
      <c r="AL29" s="38">
        <v>1</v>
      </c>
      <c r="AM29" s="38" t="s">
        <v>27</v>
      </c>
      <c r="AN29" s="38" t="s">
        <v>673</v>
      </c>
      <c r="AO29" s="37">
        <v>26</v>
      </c>
      <c r="AP29" s="38" t="s">
        <v>674</v>
      </c>
      <c r="AQ29" s="38" t="s">
        <v>675</v>
      </c>
      <c r="AR29" s="38" t="s">
        <v>27</v>
      </c>
      <c r="AS29" s="38" t="s">
        <v>676</v>
      </c>
      <c r="AT29" s="38" t="s">
        <v>27</v>
      </c>
      <c r="AU29" s="38" t="s">
        <v>27</v>
      </c>
      <c r="AV29" s="38" t="s">
        <v>27</v>
      </c>
      <c r="AW29" s="50"/>
      <c r="AX29" s="50" t="s">
        <v>748</v>
      </c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</row>
    <row r="30" spans="1:87" ht="14.25" customHeight="1" x14ac:dyDescent="0.25">
      <c r="A30" s="37">
        <v>424</v>
      </c>
      <c r="B30" s="38" t="s">
        <v>78</v>
      </c>
      <c r="C30" s="38" t="s">
        <v>26</v>
      </c>
      <c r="D30" s="38" t="s">
        <v>29</v>
      </c>
      <c r="E30" s="38"/>
      <c r="F30" s="38" t="s">
        <v>32</v>
      </c>
      <c r="G30" s="37">
        <v>19</v>
      </c>
      <c r="H30" s="37">
        <v>75</v>
      </c>
      <c r="I30" s="38" t="s">
        <v>88</v>
      </c>
      <c r="J30" s="37">
        <v>217831744</v>
      </c>
      <c r="K30" s="37">
        <v>0.35294117647058798</v>
      </c>
      <c r="L30" s="37">
        <v>0.17647058823529399</v>
      </c>
      <c r="M30" s="39"/>
      <c r="N30" s="35"/>
      <c r="O30" s="35"/>
      <c r="P30" s="39"/>
      <c r="Q30" s="39"/>
      <c r="R30" s="35">
        <v>1</v>
      </c>
      <c r="S30" s="39"/>
      <c r="T30" s="39"/>
      <c r="U30" s="39"/>
      <c r="V30" s="39"/>
      <c r="W30" s="38" t="s">
        <v>27</v>
      </c>
      <c r="X30" s="35"/>
      <c r="Y30" s="39"/>
      <c r="Z30" s="38">
        <v>1</v>
      </c>
      <c r="AA30" s="38">
        <v>0</v>
      </c>
      <c r="AB30" s="38" t="s">
        <v>89</v>
      </c>
      <c r="AC30" s="38">
        <v>0</v>
      </c>
      <c r="AD30" s="37">
        <v>0</v>
      </c>
      <c r="AE30" s="37">
        <v>0</v>
      </c>
      <c r="AF30" s="37">
        <v>0</v>
      </c>
      <c r="AG30" s="37">
        <v>0</v>
      </c>
      <c r="AH30" s="38" t="s">
        <v>258</v>
      </c>
      <c r="AI30" s="37">
        <v>9</v>
      </c>
      <c r="AJ30" s="39"/>
      <c r="AK30" s="38" t="s">
        <v>286</v>
      </c>
      <c r="AL30" s="38">
        <v>1</v>
      </c>
      <c r="AM30" s="38" t="s">
        <v>27</v>
      </c>
      <c r="AN30" s="38" t="s">
        <v>673</v>
      </c>
      <c r="AO30" s="37">
        <v>24</v>
      </c>
      <c r="AP30" s="38" t="s">
        <v>677</v>
      </c>
      <c r="AQ30" s="38" t="s">
        <v>679</v>
      </c>
      <c r="AR30" s="38" t="s">
        <v>27</v>
      </c>
      <c r="AS30" s="38" t="s">
        <v>27</v>
      </c>
      <c r="AT30" s="38" t="s">
        <v>27</v>
      </c>
      <c r="AU30" s="38" t="s">
        <v>27</v>
      </c>
      <c r="AV30" s="38" t="s">
        <v>27</v>
      </c>
      <c r="AW30" s="50"/>
      <c r="AX30" s="50" t="s">
        <v>747</v>
      </c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</row>
    <row r="31" spans="1:87" ht="14.25" customHeight="1" x14ac:dyDescent="0.25">
      <c r="A31" s="37">
        <v>440</v>
      </c>
      <c r="B31" s="38" t="s">
        <v>78</v>
      </c>
      <c r="C31" s="38" t="s">
        <v>26</v>
      </c>
      <c r="D31" s="38" t="s">
        <v>29</v>
      </c>
      <c r="E31" s="38"/>
      <c r="F31" s="38" t="s">
        <v>32</v>
      </c>
      <c r="G31" s="37">
        <v>19</v>
      </c>
      <c r="H31" s="37">
        <v>75</v>
      </c>
      <c r="I31" s="38" t="s">
        <v>150</v>
      </c>
      <c r="J31" s="37">
        <v>82135906</v>
      </c>
      <c r="K31" s="37">
        <v>0.35294117647058798</v>
      </c>
      <c r="L31" s="37">
        <v>0.17647058823529399</v>
      </c>
      <c r="M31" s="37">
        <v>5</v>
      </c>
      <c r="N31" s="35"/>
      <c r="O31" s="35"/>
      <c r="P31" s="37">
        <v>11</v>
      </c>
      <c r="Q31" s="37">
        <v>6</v>
      </c>
      <c r="R31" s="37">
        <v>2</v>
      </c>
      <c r="S31" s="37">
        <v>6</v>
      </c>
      <c r="T31" s="37">
        <v>1</v>
      </c>
      <c r="U31" s="37">
        <v>2</v>
      </c>
      <c r="V31" s="37">
        <v>3</v>
      </c>
      <c r="W31" s="38" t="s">
        <v>27</v>
      </c>
      <c r="X31" s="37">
        <v>2</v>
      </c>
      <c r="Y31" s="37">
        <v>7</v>
      </c>
      <c r="Z31" s="38">
        <v>45</v>
      </c>
      <c r="AA31" s="38">
        <v>7</v>
      </c>
      <c r="AB31" s="38" t="s">
        <v>89</v>
      </c>
      <c r="AC31" s="38">
        <v>0</v>
      </c>
      <c r="AD31" s="37">
        <v>6</v>
      </c>
      <c r="AE31" s="37">
        <v>4</v>
      </c>
      <c r="AF31" s="37">
        <v>0</v>
      </c>
      <c r="AG31" s="37">
        <v>13</v>
      </c>
      <c r="AH31" s="38" t="s">
        <v>258</v>
      </c>
      <c r="AI31" s="37">
        <v>9</v>
      </c>
      <c r="AJ31" s="37">
        <v>1</v>
      </c>
      <c r="AK31" s="38" t="s">
        <v>287</v>
      </c>
      <c r="AL31" s="38">
        <v>1</v>
      </c>
      <c r="AM31" s="38" t="s">
        <v>27</v>
      </c>
      <c r="AN31" s="38" t="s">
        <v>680</v>
      </c>
      <c r="AO31" s="37">
        <v>34</v>
      </c>
      <c r="AP31" s="38" t="s">
        <v>677</v>
      </c>
      <c r="AQ31" s="38" t="s">
        <v>712</v>
      </c>
      <c r="AR31" s="38" t="s">
        <v>27</v>
      </c>
      <c r="AS31" s="38" t="s">
        <v>713</v>
      </c>
      <c r="AT31" s="38" t="s">
        <v>27</v>
      </c>
      <c r="AU31" s="38" t="s">
        <v>27</v>
      </c>
      <c r="AV31" s="38" t="s">
        <v>27</v>
      </c>
      <c r="AW31" s="50"/>
      <c r="AX31" s="50" t="s">
        <v>748</v>
      </c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</row>
    <row r="32" spans="1:87" ht="14.25" customHeight="1" x14ac:dyDescent="0.25">
      <c r="A32" s="37">
        <v>456</v>
      </c>
      <c r="B32" s="38" t="s">
        <v>78</v>
      </c>
      <c r="C32" s="38" t="s">
        <v>28</v>
      </c>
      <c r="D32" s="38" t="s">
        <v>29</v>
      </c>
      <c r="E32" s="38"/>
      <c r="F32" s="38" t="s">
        <v>32</v>
      </c>
      <c r="G32" s="37">
        <v>19</v>
      </c>
      <c r="H32" s="37">
        <v>75</v>
      </c>
      <c r="I32" s="38" t="s">
        <v>152</v>
      </c>
      <c r="J32" s="37">
        <v>792288984</v>
      </c>
      <c r="K32" s="37">
        <v>0.375</v>
      </c>
      <c r="L32" s="37">
        <v>0.1875</v>
      </c>
      <c r="M32" s="37">
        <v>17</v>
      </c>
      <c r="N32" s="35"/>
      <c r="O32" s="35"/>
      <c r="P32" s="37">
        <v>61</v>
      </c>
      <c r="Q32" s="37">
        <v>41</v>
      </c>
      <c r="R32" s="37">
        <v>1</v>
      </c>
      <c r="S32" s="37">
        <v>41</v>
      </c>
      <c r="T32" s="39"/>
      <c r="U32" s="37">
        <v>8</v>
      </c>
      <c r="V32" s="37">
        <v>15</v>
      </c>
      <c r="W32" s="38" t="s">
        <v>27</v>
      </c>
      <c r="X32" s="37">
        <v>5</v>
      </c>
      <c r="Y32" s="37">
        <v>28</v>
      </c>
      <c r="Z32" s="38">
        <v>217</v>
      </c>
      <c r="AA32" s="38">
        <v>28</v>
      </c>
      <c r="AB32" s="38" t="s">
        <v>102</v>
      </c>
      <c r="AC32" s="38">
        <v>0</v>
      </c>
      <c r="AD32" s="37">
        <v>28</v>
      </c>
      <c r="AE32" s="37">
        <v>24</v>
      </c>
      <c r="AF32" s="37">
        <v>3</v>
      </c>
      <c r="AG32" s="37">
        <v>59</v>
      </c>
      <c r="AH32" s="38" t="s">
        <v>258</v>
      </c>
      <c r="AI32" s="37">
        <v>9</v>
      </c>
      <c r="AJ32" s="37">
        <v>1</v>
      </c>
      <c r="AK32" s="38" t="s">
        <v>288</v>
      </c>
      <c r="AL32" s="38">
        <v>1</v>
      </c>
      <c r="AM32" s="38" t="s">
        <v>27</v>
      </c>
      <c r="AN32" s="38" t="s">
        <v>673</v>
      </c>
      <c r="AO32" s="37">
        <v>23</v>
      </c>
      <c r="AP32" s="38" t="s">
        <v>677</v>
      </c>
      <c r="AQ32" s="38" t="s">
        <v>714</v>
      </c>
      <c r="AR32" s="38" t="s">
        <v>695</v>
      </c>
      <c r="AS32" s="38" t="s">
        <v>27</v>
      </c>
      <c r="AT32" s="38" t="s">
        <v>27</v>
      </c>
      <c r="AU32" s="38" t="s">
        <v>27</v>
      </c>
      <c r="AV32" s="38" t="s">
        <v>27</v>
      </c>
      <c r="AW32" s="50"/>
      <c r="AX32" s="50" t="s">
        <v>747</v>
      </c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</row>
    <row r="33" spans="1:87" ht="14.25" customHeight="1" x14ac:dyDescent="0.25">
      <c r="A33" s="37">
        <v>61</v>
      </c>
      <c r="B33" s="38" t="s">
        <v>78</v>
      </c>
      <c r="C33" s="38" t="s">
        <v>28</v>
      </c>
      <c r="D33" s="38" t="s">
        <v>31</v>
      </c>
      <c r="E33" s="38"/>
      <c r="F33" s="38" t="s">
        <v>30</v>
      </c>
      <c r="G33" s="37">
        <v>62</v>
      </c>
      <c r="H33" s="37">
        <v>150</v>
      </c>
      <c r="I33" s="38" t="s">
        <v>104</v>
      </c>
      <c r="J33" s="37">
        <v>134766397</v>
      </c>
      <c r="K33" s="37">
        <v>3.8666666666666698</v>
      </c>
      <c r="L33" s="37">
        <v>0.38666666666666699</v>
      </c>
      <c r="M33" s="39"/>
      <c r="N33" s="35"/>
      <c r="O33" s="35"/>
      <c r="P33" s="39"/>
      <c r="Q33" s="39"/>
      <c r="R33" s="35">
        <v>1</v>
      </c>
      <c r="S33" s="39"/>
      <c r="T33" s="39"/>
      <c r="U33" s="35"/>
      <c r="V33" s="39"/>
      <c r="W33" s="38" t="s">
        <v>27</v>
      </c>
      <c r="X33" s="39"/>
      <c r="Y33" s="39"/>
      <c r="Z33" s="38">
        <v>1</v>
      </c>
      <c r="AA33" s="38">
        <v>0</v>
      </c>
      <c r="AB33" s="38" t="s">
        <v>102</v>
      </c>
      <c r="AC33" s="38">
        <v>0</v>
      </c>
      <c r="AD33" s="37">
        <v>0</v>
      </c>
      <c r="AE33" s="37">
        <v>0</v>
      </c>
      <c r="AF33" s="37">
        <v>0</v>
      </c>
      <c r="AG33" s="37">
        <v>0</v>
      </c>
      <c r="AH33" s="38" t="s">
        <v>381</v>
      </c>
      <c r="AI33" s="37">
        <v>16</v>
      </c>
      <c r="AJ33" s="35"/>
      <c r="AK33" s="38" t="s">
        <v>91</v>
      </c>
      <c r="AL33" s="38">
        <v>1</v>
      </c>
      <c r="AM33" s="38" t="s">
        <v>27</v>
      </c>
      <c r="AN33" s="38" t="s">
        <v>673</v>
      </c>
      <c r="AO33" s="37">
        <v>20</v>
      </c>
      <c r="AP33" s="38" t="s">
        <v>674</v>
      </c>
      <c r="AQ33" s="38" t="s">
        <v>689</v>
      </c>
      <c r="AR33" s="38" t="s">
        <v>27</v>
      </c>
      <c r="AS33" s="38" t="s">
        <v>27</v>
      </c>
      <c r="AT33" s="38" t="s">
        <v>27</v>
      </c>
      <c r="AU33" s="38" t="s">
        <v>27</v>
      </c>
      <c r="AV33" s="38" t="s">
        <v>27</v>
      </c>
      <c r="AW33" s="50"/>
      <c r="AX33" s="50" t="s">
        <v>747</v>
      </c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0"/>
      <c r="CF33" s="50"/>
      <c r="CG33" s="50"/>
      <c r="CH33" s="50"/>
      <c r="CI33" s="50"/>
    </row>
    <row r="34" spans="1:87" ht="14.25" customHeight="1" x14ac:dyDescent="0.25">
      <c r="A34" s="37">
        <v>111</v>
      </c>
      <c r="B34" s="38" t="s">
        <v>78</v>
      </c>
      <c r="C34" s="38" t="s">
        <v>28</v>
      </c>
      <c r="D34" s="38" t="s">
        <v>31</v>
      </c>
      <c r="E34" s="38"/>
      <c r="F34" s="38" t="s">
        <v>30</v>
      </c>
      <c r="G34" s="37">
        <v>62</v>
      </c>
      <c r="H34" s="37">
        <v>150</v>
      </c>
      <c r="I34" s="38" t="s">
        <v>114</v>
      </c>
      <c r="J34" s="37">
        <v>17888853</v>
      </c>
      <c r="K34" s="37">
        <v>3.8666666666666698</v>
      </c>
      <c r="L34" s="37">
        <v>0.38666666666666699</v>
      </c>
      <c r="M34" s="40">
        <v>1</v>
      </c>
      <c r="N34" s="35"/>
      <c r="O34" s="35"/>
      <c r="P34" s="40">
        <v>2</v>
      </c>
      <c r="Q34" s="40">
        <v>1</v>
      </c>
      <c r="R34" s="40">
        <v>1</v>
      </c>
      <c r="S34" s="40">
        <v>1</v>
      </c>
      <c r="T34" s="40">
        <v>1</v>
      </c>
      <c r="U34" s="47"/>
      <c r="V34" s="47"/>
      <c r="W34" s="38" t="s">
        <v>27</v>
      </c>
      <c r="X34" s="47"/>
      <c r="Y34" s="47"/>
      <c r="Z34" s="38">
        <v>7</v>
      </c>
      <c r="AA34" s="38">
        <v>0</v>
      </c>
      <c r="AB34" s="38" t="s">
        <v>102</v>
      </c>
      <c r="AC34" s="41">
        <v>3</v>
      </c>
      <c r="AD34" s="37">
        <v>4</v>
      </c>
      <c r="AE34" s="37">
        <v>2</v>
      </c>
      <c r="AF34" s="37">
        <v>0</v>
      </c>
      <c r="AG34" s="37">
        <v>8</v>
      </c>
      <c r="AH34" s="38" t="s">
        <v>381</v>
      </c>
      <c r="AI34" s="37">
        <v>16</v>
      </c>
      <c r="AJ34" s="35"/>
      <c r="AK34" s="38" t="s">
        <v>386</v>
      </c>
      <c r="AL34" s="38">
        <v>1</v>
      </c>
      <c r="AM34" s="38" t="s">
        <v>27</v>
      </c>
      <c r="AN34" s="38" t="s">
        <v>680</v>
      </c>
      <c r="AO34" s="37">
        <v>30</v>
      </c>
      <c r="AP34" s="38" t="s">
        <v>674</v>
      </c>
      <c r="AQ34" s="38" t="s">
        <v>687</v>
      </c>
      <c r="AR34" s="38" t="s">
        <v>27</v>
      </c>
      <c r="AS34" s="38" t="s">
        <v>688</v>
      </c>
      <c r="AT34" s="38" t="s">
        <v>27</v>
      </c>
      <c r="AU34" s="38" t="s">
        <v>27</v>
      </c>
      <c r="AV34" s="38" t="s">
        <v>27</v>
      </c>
      <c r="AW34" s="50"/>
      <c r="AX34" s="50" t="s">
        <v>748</v>
      </c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</row>
    <row r="35" spans="1:87" ht="14.25" customHeight="1" x14ac:dyDescent="0.25">
      <c r="A35" s="37">
        <v>158</v>
      </c>
      <c r="B35" s="38" t="s">
        <v>78</v>
      </c>
      <c r="C35" s="38" t="s">
        <v>26</v>
      </c>
      <c r="D35" s="38" t="s">
        <v>31</v>
      </c>
      <c r="E35" s="38"/>
      <c r="F35" s="38" t="s">
        <v>30</v>
      </c>
      <c r="G35" s="37">
        <v>62</v>
      </c>
      <c r="H35" s="37">
        <v>150</v>
      </c>
      <c r="I35" s="38" t="s">
        <v>121</v>
      </c>
      <c r="J35" s="37">
        <v>8870124178</v>
      </c>
      <c r="K35" s="37">
        <v>4.8</v>
      </c>
      <c r="L35" s="37">
        <v>0.48</v>
      </c>
      <c r="M35" s="39"/>
      <c r="N35" s="35"/>
      <c r="O35" s="35"/>
      <c r="P35" s="39"/>
      <c r="Q35" s="39"/>
      <c r="R35" s="35">
        <v>1</v>
      </c>
      <c r="S35" s="39"/>
      <c r="T35" s="39"/>
      <c r="U35" s="39"/>
      <c r="V35" s="39"/>
      <c r="W35" s="38" t="s">
        <v>27</v>
      </c>
      <c r="X35" s="39"/>
      <c r="Y35" s="39"/>
      <c r="Z35" s="38">
        <v>1</v>
      </c>
      <c r="AA35" s="38">
        <v>0</v>
      </c>
      <c r="AB35" s="38" t="s">
        <v>89</v>
      </c>
      <c r="AC35" s="38">
        <v>0</v>
      </c>
      <c r="AD35" s="37">
        <v>0</v>
      </c>
      <c r="AE35" s="37">
        <v>0</v>
      </c>
      <c r="AF35" s="37">
        <v>0</v>
      </c>
      <c r="AG35" s="37">
        <v>0</v>
      </c>
      <c r="AH35" s="38" t="s">
        <v>381</v>
      </c>
      <c r="AI35" s="37">
        <v>16</v>
      </c>
      <c r="AJ35" s="39"/>
      <c r="AK35" s="38" t="s">
        <v>390</v>
      </c>
      <c r="AL35" s="38">
        <v>1</v>
      </c>
      <c r="AM35" s="38" t="s">
        <v>27</v>
      </c>
      <c r="AN35" s="38" t="s">
        <v>673</v>
      </c>
      <c r="AO35" s="37">
        <v>21</v>
      </c>
      <c r="AP35" s="38" t="s">
        <v>677</v>
      </c>
      <c r="AQ35" s="38" t="s">
        <v>693</v>
      </c>
      <c r="AR35" s="38" t="s">
        <v>27</v>
      </c>
      <c r="AS35" s="38" t="s">
        <v>27</v>
      </c>
      <c r="AT35" s="38" t="s">
        <v>27</v>
      </c>
      <c r="AU35" s="38" t="s">
        <v>27</v>
      </c>
      <c r="AV35" s="38" t="s">
        <v>27</v>
      </c>
      <c r="AW35" s="50"/>
      <c r="AX35" s="50" t="s">
        <v>747</v>
      </c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</row>
    <row r="36" spans="1:87" ht="14.25" customHeight="1" x14ac:dyDescent="0.25">
      <c r="A36" s="37">
        <v>174</v>
      </c>
      <c r="B36" s="38" t="s">
        <v>78</v>
      </c>
      <c r="C36" s="38" t="s">
        <v>28</v>
      </c>
      <c r="D36" s="38" t="s">
        <v>31</v>
      </c>
      <c r="E36" s="38"/>
      <c r="F36" s="38" t="s">
        <v>30</v>
      </c>
      <c r="G36" s="37">
        <v>62</v>
      </c>
      <c r="H36" s="37">
        <v>150</v>
      </c>
      <c r="I36" s="38" t="s">
        <v>122</v>
      </c>
      <c r="J36" s="37">
        <v>10184154</v>
      </c>
      <c r="K36" s="37">
        <v>3.8666666666666698</v>
      </c>
      <c r="L36" s="37">
        <v>0.38666666666666699</v>
      </c>
      <c r="M36" s="40">
        <v>4</v>
      </c>
      <c r="N36" s="35"/>
      <c r="O36" s="35"/>
      <c r="P36" s="40">
        <v>10</v>
      </c>
      <c r="Q36" s="40">
        <v>6</v>
      </c>
      <c r="R36" s="40">
        <v>3</v>
      </c>
      <c r="S36" s="40">
        <v>6</v>
      </c>
      <c r="T36" s="40">
        <v>1</v>
      </c>
      <c r="U36" s="40">
        <v>1</v>
      </c>
      <c r="V36" s="40">
        <v>2</v>
      </c>
      <c r="W36" s="38" t="s">
        <v>27</v>
      </c>
      <c r="X36" s="40">
        <v>2</v>
      </c>
      <c r="Y36" s="40">
        <v>5</v>
      </c>
      <c r="Z36" s="38">
        <v>40</v>
      </c>
      <c r="AA36" s="38">
        <v>5</v>
      </c>
      <c r="AB36" s="38" t="s">
        <v>102</v>
      </c>
      <c r="AC36" s="38">
        <v>0</v>
      </c>
      <c r="AD36" s="37">
        <v>8</v>
      </c>
      <c r="AE36" s="37">
        <v>1</v>
      </c>
      <c r="AF36" s="37">
        <v>2</v>
      </c>
      <c r="AG36" s="37">
        <v>13</v>
      </c>
      <c r="AH36" s="38" t="s">
        <v>381</v>
      </c>
      <c r="AI36" s="37">
        <v>16</v>
      </c>
      <c r="AJ36" s="35"/>
      <c r="AK36" s="38" t="s">
        <v>391</v>
      </c>
      <c r="AL36" s="38">
        <v>1</v>
      </c>
      <c r="AM36" s="38" t="s">
        <v>27</v>
      </c>
      <c r="AN36" s="38" t="s">
        <v>680</v>
      </c>
      <c r="AO36" s="37">
        <v>25</v>
      </c>
      <c r="AP36" s="38" t="s">
        <v>677</v>
      </c>
      <c r="AQ36" s="38" t="s">
        <v>694</v>
      </c>
      <c r="AR36" s="38" t="s">
        <v>27</v>
      </c>
      <c r="AS36" s="38" t="s">
        <v>27</v>
      </c>
      <c r="AT36" s="38" t="s">
        <v>692</v>
      </c>
      <c r="AU36" s="38" t="s">
        <v>27</v>
      </c>
      <c r="AV36" s="38" t="s">
        <v>27</v>
      </c>
      <c r="AW36" s="50"/>
      <c r="AX36" s="50" t="s">
        <v>746</v>
      </c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</row>
    <row r="37" spans="1:87" ht="14.25" customHeight="1" x14ac:dyDescent="0.25">
      <c r="A37" s="37">
        <v>190</v>
      </c>
      <c r="B37" s="38" t="s">
        <v>78</v>
      </c>
      <c r="C37" s="38" t="s">
        <v>26</v>
      </c>
      <c r="D37" s="38" t="s">
        <v>31</v>
      </c>
      <c r="E37" s="38"/>
      <c r="F37" s="38" t="s">
        <v>30</v>
      </c>
      <c r="G37" s="37">
        <v>62</v>
      </c>
      <c r="H37" s="37">
        <v>150</v>
      </c>
      <c r="I37" s="38" t="s">
        <v>124</v>
      </c>
      <c r="J37" s="37">
        <v>1391113645</v>
      </c>
      <c r="K37" s="37">
        <v>4.8</v>
      </c>
      <c r="L37" s="37">
        <v>0.48</v>
      </c>
      <c r="M37" s="39"/>
      <c r="N37" s="35"/>
      <c r="O37" s="35"/>
      <c r="P37" s="39"/>
      <c r="Q37" s="39"/>
      <c r="R37" s="35">
        <v>1</v>
      </c>
      <c r="S37" s="39"/>
      <c r="T37" s="39"/>
      <c r="U37" s="39"/>
      <c r="V37" s="47"/>
      <c r="W37" s="38" t="s">
        <v>27</v>
      </c>
      <c r="X37" s="35"/>
      <c r="Y37" s="39"/>
      <c r="Z37" s="38">
        <v>1</v>
      </c>
      <c r="AA37" s="38">
        <v>0</v>
      </c>
      <c r="AB37" s="38" t="s">
        <v>89</v>
      </c>
      <c r="AC37" s="38">
        <v>0</v>
      </c>
      <c r="AD37" s="37">
        <v>0</v>
      </c>
      <c r="AE37" s="37">
        <v>0</v>
      </c>
      <c r="AF37" s="37">
        <v>0</v>
      </c>
      <c r="AG37" s="37">
        <v>0</v>
      </c>
      <c r="AH37" s="38" t="s">
        <v>381</v>
      </c>
      <c r="AI37" s="37">
        <v>16</v>
      </c>
      <c r="AJ37" s="47"/>
      <c r="AK37" s="38" t="s">
        <v>392</v>
      </c>
      <c r="AL37" s="38">
        <v>1</v>
      </c>
      <c r="AM37" s="38" t="s">
        <v>27</v>
      </c>
      <c r="AN37" s="38" t="s">
        <v>680</v>
      </c>
      <c r="AO37" s="37">
        <v>24</v>
      </c>
      <c r="AP37" s="38" t="s">
        <v>677</v>
      </c>
      <c r="AQ37" s="38" t="s">
        <v>691</v>
      </c>
      <c r="AR37" s="38" t="s">
        <v>695</v>
      </c>
      <c r="AS37" s="38" t="s">
        <v>27</v>
      </c>
      <c r="AT37" s="38" t="s">
        <v>692</v>
      </c>
      <c r="AU37" s="38" t="s">
        <v>695</v>
      </c>
      <c r="AV37" s="38" t="s">
        <v>27</v>
      </c>
      <c r="AW37" s="50"/>
      <c r="AX37" s="50" t="s">
        <v>746</v>
      </c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</row>
    <row r="38" spans="1:87" ht="14.25" customHeight="1" x14ac:dyDescent="0.25">
      <c r="A38" s="37">
        <v>206</v>
      </c>
      <c r="B38" s="38" t="s">
        <v>78</v>
      </c>
      <c r="C38" s="38" t="s">
        <v>26</v>
      </c>
      <c r="D38" s="38" t="s">
        <v>31</v>
      </c>
      <c r="E38" s="38"/>
      <c r="F38" s="38" t="s">
        <v>30</v>
      </c>
      <c r="G38" s="37">
        <v>62</v>
      </c>
      <c r="H38" s="37">
        <v>150</v>
      </c>
      <c r="I38" s="38" t="s">
        <v>126</v>
      </c>
      <c r="J38" s="37">
        <v>8916155192</v>
      </c>
      <c r="K38" s="37">
        <v>4.8</v>
      </c>
      <c r="L38" s="37">
        <v>0.48</v>
      </c>
      <c r="M38" s="39"/>
      <c r="N38" s="35"/>
      <c r="O38" s="35"/>
      <c r="P38" s="39"/>
      <c r="Q38" s="39"/>
      <c r="R38" s="35">
        <v>1</v>
      </c>
      <c r="S38" s="39"/>
      <c r="T38" s="39"/>
      <c r="U38" s="35"/>
      <c r="V38" s="35"/>
      <c r="W38" s="38" t="s">
        <v>27</v>
      </c>
      <c r="X38" s="35"/>
      <c r="Y38" s="35"/>
      <c r="Z38" s="38">
        <v>1</v>
      </c>
      <c r="AA38" s="38">
        <v>0</v>
      </c>
      <c r="AB38" s="38" t="s">
        <v>89</v>
      </c>
      <c r="AC38" s="38">
        <v>0</v>
      </c>
      <c r="AD38" s="37">
        <v>0</v>
      </c>
      <c r="AE38" s="37">
        <v>0</v>
      </c>
      <c r="AF38" s="37">
        <v>0</v>
      </c>
      <c r="AG38" s="37">
        <v>0</v>
      </c>
      <c r="AH38" s="38" t="s">
        <v>381</v>
      </c>
      <c r="AI38" s="37">
        <v>16</v>
      </c>
      <c r="AJ38" s="39"/>
      <c r="AK38" s="38" t="s">
        <v>91</v>
      </c>
      <c r="AL38" s="38">
        <v>1</v>
      </c>
      <c r="AM38" s="38" t="s">
        <v>27</v>
      </c>
      <c r="AN38" s="38" t="s">
        <v>680</v>
      </c>
      <c r="AO38" s="40">
        <v>30</v>
      </c>
      <c r="AP38" s="38" t="s">
        <v>677</v>
      </c>
      <c r="AQ38" s="38" t="s">
        <v>697</v>
      </c>
      <c r="AR38" s="38" t="s">
        <v>27</v>
      </c>
      <c r="AS38" s="38" t="s">
        <v>27</v>
      </c>
      <c r="AT38" s="38" t="s">
        <v>27</v>
      </c>
      <c r="AU38" s="38" t="s">
        <v>27</v>
      </c>
      <c r="AV38" s="38" t="s">
        <v>27</v>
      </c>
      <c r="AW38" s="50"/>
      <c r="AX38" s="50" t="s">
        <v>747</v>
      </c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</row>
    <row r="39" spans="1:87" ht="14.25" customHeight="1" x14ac:dyDescent="0.25">
      <c r="A39" s="37">
        <v>222</v>
      </c>
      <c r="B39" s="38" t="s">
        <v>78</v>
      </c>
      <c r="C39" s="38" t="s">
        <v>26</v>
      </c>
      <c r="D39" s="38" t="s">
        <v>31</v>
      </c>
      <c r="E39" s="38"/>
      <c r="F39" s="38" t="s">
        <v>30</v>
      </c>
      <c r="G39" s="37">
        <v>62</v>
      </c>
      <c r="H39" s="37">
        <v>150</v>
      </c>
      <c r="I39" s="38" t="s">
        <v>128</v>
      </c>
      <c r="J39" s="37">
        <v>9591208203</v>
      </c>
      <c r="K39" s="37">
        <v>4.8</v>
      </c>
      <c r="L39" s="37">
        <v>0.48</v>
      </c>
      <c r="M39" s="37">
        <v>1</v>
      </c>
      <c r="N39" s="35"/>
      <c r="O39" s="35"/>
      <c r="P39" s="37">
        <v>1</v>
      </c>
      <c r="Q39" s="39"/>
      <c r="R39" s="37">
        <v>1</v>
      </c>
      <c r="S39" s="39"/>
      <c r="T39" s="37">
        <v>1</v>
      </c>
      <c r="U39" s="35"/>
      <c r="V39" s="35"/>
      <c r="W39" s="38" t="s">
        <v>27</v>
      </c>
      <c r="X39" s="35"/>
      <c r="Y39" s="39"/>
      <c r="Z39" s="38">
        <v>4</v>
      </c>
      <c r="AA39" s="38">
        <v>0</v>
      </c>
      <c r="AB39" s="38" t="s">
        <v>89</v>
      </c>
      <c r="AC39" s="38">
        <v>0</v>
      </c>
      <c r="AD39" s="37">
        <v>2</v>
      </c>
      <c r="AE39" s="37">
        <v>1</v>
      </c>
      <c r="AF39" s="37">
        <v>0</v>
      </c>
      <c r="AG39" s="37">
        <v>5</v>
      </c>
      <c r="AH39" s="38" t="s">
        <v>381</v>
      </c>
      <c r="AI39" s="37">
        <v>16</v>
      </c>
      <c r="AJ39" s="35"/>
      <c r="AK39" s="38" t="s">
        <v>393</v>
      </c>
      <c r="AL39" s="38">
        <v>1</v>
      </c>
      <c r="AM39" s="38" t="s">
        <v>27</v>
      </c>
      <c r="AN39" s="38" t="s">
        <v>680</v>
      </c>
      <c r="AO39" s="37">
        <v>33</v>
      </c>
      <c r="AP39" s="38" t="s">
        <v>677</v>
      </c>
      <c r="AQ39" s="38" t="s">
        <v>698</v>
      </c>
      <c r="AR39" s="38" t="s">
        <v>27</v>
      </c>
      <c r="AS39" s="38" t="s">
        <v>699</v>
      </c>
      <c r="AT39" s="38" t="s">
        <v>27</v>
      </c>
      <c r="AU39" s="38" t="s">
        <v>27</v>
      </c>
      <c r="AV39" s="38" t="s">
        <v>27</v>
      </c>
      <c r="AW39" s="50"/>
      <c r="AX39" s="50" t="s">
        <v>748</v>
      </c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</row>
    <row r="40" spans="1:87" ht="14.25" customHeight="1" x14ac:dyDescent="0.25">
      <c r="A40" s="37">
        <v>239</v>
      </c>
      <c r="B40" s="38" t="s">
        <v>78</v>
      </c>
      <c r="C40" s="38" t="s">
        <v>26</v>
      </c>
      <c r="D40" s="38" t="s">
        <v>31</v>
      </c>
      <c r="E40" s="38"/>
      <c r="F40" s="38" t="s">
        <v>30</v>
      </c>
      <c r="G40" s="37">
        <v>62</v>
      </c>
      <c r="H40" s="37">
        <v>150</v>
      </c>
      <c r="I40" s="38" t="s">
        <v>130</v>
      </c>
      <c r="J40" s="37">
        <v>3712062108</v>
      </c>
      <c r="K40" s="37">
        <v>4.8</v>
      </c>
      <c r="L40" s="37">
        <v>0.48</v>
      </c>
      <c r="M40" s="40">
        <v>10</v>
      </c>
      <c r="N40" s="35"/>
      <c r="O40" s="35"/>
      <c r="P40" s="40">
        <v>22</v>
      </c>
      <c r="Q40" s="40">
        <v>12</v>
      </c>
      <c r="R40" s="40">
        <v>1</v>
      </c>
      <c r="S40" s="40">
        <v>12</v>
      </c>
      <c r="T40" s="40">
        <v>1</v>
      </c>
      <c r="U40" s="40">
        <v>4</v>
      </c>
      <c r="V40" s="40">
        <v>2</v>
      </c>
      <c r="W40" s="38" t="s">
        <v>27</v>
      </c>
      <c r="X40" s="47"/>
      <c r="Y40" s="40">
        <v>6</v>
      </c>
      <c r="Z40" s="38">
        <v>70</v>
      </c>
      <c r="AA40" s="38">
        <v>6</v>
      </c>
      <c r="AB40" s="38" t="s">
        <v>89</v>
      </c>
      <c r="AC40" s="38">
        <v>0</v>
      </c>
      <c r="AD40" s="37">
        <v>2</v>
      </c>
      <c r="AE40" s="37">
        <v>4</v>
      </c>
      <c r="AF40" s="37">
        <v>1</v>
      </c>
      <c r="AG40" s="37">
        <v>9</v>
      </c>
      <c r="AH40" s="38" t="s">
        <v>381</v>
      </c>
      <c r="AI40" s="37">
        <v>16</v>
      </c>
      <c r="AJ40" s="47"/>
      <c r="AK40" s="38" t="s">
        <v>394</v>
      </c>
      <c r="AL40" s="38">
        <v>1</v>
      </c>
      <c r="AM40" s="38" t="s">
        <v>27</v>
      </c>
      <c r="AN40" s="38" t="s">
        <v>680</v>
      </c>
      <c r="AO40" s="37">
        <v>28</v>
      </c>
      <c r="AP40" s="38" t="s">
        <v>677</v>
      </c>
      <c r="AQ40" s="38" t="s">
        <v>700</v>
      </c>
      <c r="AR40" s="38" t="s">
        <v>695</v>
      </c>
      <c r="AS40" s="38" t="s">
        <v>701</v>
      </c>
      <c r="AT40" s="38" t="s">
        <v>27</v>
      </c>
      <c r="AU40" s="38" t="s">
        <v>27</v>
      </c>
      <c r="AV40" s="38" t="s">
        <v>27</v>
      </c>
      <c r="AW40" s="50"/>
      <c r="AX40" s="50" t="s">
        <v>748</v>
      </c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</row>
    <row r="41" spans="1:87" ht="14.25" customHeight="1" x14ac:dyDescent="0.25">
      <c r="A41" s="37">
        <v>273</v>
      </c>
      <c r="B41" s="38" t="s">
        <v>78</v>
      </c>
      <c r="C41" s="38" t="s">
        <v>26</v>
      </c>
      <c r="D41" s="38" t="s">
        <v>31</v>
      </c>
      <c r="E41" s="38"/>
      <c r="F41" s="38" t="s">
        <v>30</v>
      </c>
      <c r="G41" s="37">
        <v>62</v>
      </c>
      <c r="H41" s="37">
        <v>150</v>
      </c>
      <c r="I41" s="38" t="s">
        <v>134</v>
      </c>
      <c r="J41" s="37">
        <v>828360120</v>
      </c>
      <c r="K41" s="37">
        <v>4.8</v>
      </c>
      <c r="L41" s="37">
        <v>0.48</v>
      </c>
      <c r="M41" s="35"/>
      <c r="N41" s="35"/>
      <c r="O41" s="35"/>
      <c r="P41" s="35"/>
      <c r="Q41" s="35"/>
      <c r="R41" s="35">
        <v>1</v>
      </c>
      <c r="S41" s="35"/>
      <c r="T41" s="35"/>
      <c r="U41" s="35"/>
      <c r="V41" s="35"/>
      <c r="W41" s="38" t="s">
        <v>27</v>
      </c>
      <c r="X41" s="35"/>
      <c r="Y41" s="35"/>
      <c r="Z41" s="38">
        <v>1</v>
      </c>
      <c r="AA41" s="38">
        <v>0</v>
      </c>
      <c r="AB41" s="38" t="s">
        <v>89</v>
      </c>
      <c r="AC41" s="38">
        <v>0</v>
      </c>
      <c r="AD41" s="37">
        <v>0</v>
      </c>
      <c r="AE41" s="37">
        <v>0</v>
      </c>
      <c r="AF41" s="37">
        <v>0</v>
      </c>
      <c r="AG41" s="37">
        <v>0</v>
      </c>
      <c r="AH41" s="38" t="s">
        <v>381</v>
      </c>
      <c r="AI41" s="37">
        <v>16</v>
      </c>
      <c r="AJ41" s="35"/>
      <c r="AK41" s="38" t="s">
        <v>91</v>
      </c>
      <c r="AL41" s="38">
        <v>1</v>
      </c>
      <c r="AM41" s="38" t="s">
        <v>27</v>
      </c>
      <c r="AN41" s="38" t="s">
        <v>673</v>
      </c>
      <c r="AO41" s="37">
        <v>26</v>
      </c>
      <c r="AP41" s="38" t="s">
        <v>674</v>
      </c>
      <c r="AQ41" s="38" t="s">
        <v>678</v>
      </c>
      <c r="AR41" s="38" t="s">
        <v>27</v>
      </c>
      <c r="AS41" s="38" t="s">
        <v>702</v>
      </c>
      <c r="AT41" s="38" t="s">
        <v>27</v>
      </c>
      <c r="AU41" s="38" t="s">
        <v>27</v>
      </c>
      <c r="AV41" s="38" t="s">
        <v>27</v>
      </c>
      <c r="AW41" s="50"/>
      <c r="AX41" s="50" t="s">
        <v>748</v>
      </c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</row>
    <row r="42" spans="1:87" ht="14.25" customHeight="1" x14ac:dyDescent="0.25">
      <c r="A42" s="37">
        <v>289</v>
      </c>
      <c r="B42" s="38" t="s">
        <v>78</v>
      </c>
      <c r="C42" s="38" t="s">
        <v>28</v>
      </c>
      <c r="D42" s="38" t="s">
        <v>31</v>
      </c>
      <c r="E42" s="38"/>
      <c r="F42" s="38" t="s">
        <v>30</v>
      </c>
      <c r="G42" s="37">
        <v>62</v>
      </c>
      <c r="H42" s="37">
        <v>150</v>
      </c>
      <c r="I42" s="38" t="s">
        <v>135</v>
      </c>
      <c r="J42" s="37">
        <v>7717685176</v>
      </c>
      <c r="K42" s="37">
        <v>3.8666666666666698</v>
      </c>
      <c r="L42" s="37">
        <v>0.38666666666666699</v>
      </c>
      <c r="M42" s="39"/>
      <c r="N42" s="35"/>
      <c r="O42" s="35"/>
      <c r="P42" s="39"/>
      <c r="Q42" s="39"/>
      <c r="R42" s="35">
        <v>1</v>
      </c>
      <c r="S42" s="39"/>
      <c r="T42" s="39"/>
      <c r="U42" s="39"/>
      <c r="V42" s="39"/>
      <c r="W42" s="38" t="s">
        <v>27</v>
      </c>
      <c r="X42" s="39"/>
      <c r="Y42" s="39"/>
      <c r="Z42" s="38">
        <v>1</v>
      </c>
      <c r="AA42" s="38">
        <v>0</v>
      </c>
      <c r="AB42" s="38" t="s">
        <v>102</v>
      </c>
      <c r="AC42" s="41">
        <v>3</v>
      </c>
      <c r="AD42" s="37">
        <v>0</v>
      </c>
      <c r="AE42" s="37">
        <v>0</v>
      </c>
      <c r="AF42" s="37">
        <v>0</v>
      </c>
      <c r="AG42" s="37">
        <v>0</v>
      </c>
      <c r="AH42" s="38" t="s">
        <v>381</v>
      </c>
      <c r="AI42" s="37">
        <v>16</v>
      </c>
      <c r="AJ42" s="35"/>
      <c r="AK42" s="38" t="s">
        <v>377</v>
      </c>
      <c r="AL42" s="38">
        <v>1</v>
      </c>
      <c r="AM42" s="38" t="s">
        <v>27</v>
      </c>
      <c r="AN42" s="38" t="s">
        <v>680</v>
      </c>
      <c r="AO42" s="37">
        <v>24</v>
      </c>
      <c r="AP42" s="38" t="s">
        <v>677</v>
      </c>
      <c r="AQ42" s="38" t="s">
        <v>691</v>
      </c>
      <c r="AR42" s="38" t="s">
        <v>27</v>
      </c>
      <c r="AS42" s="38" t="s">
        <v>27</v>
      </c>
      <c r="AT42" s="38" t="s">
        <v>27</v>
      </c>
      <c r="AU42" s="38" t="s">
        <v>27</v>
      </c>
      <c r="AV42" s="38" t="s">
        <v>27</v>
      </c>
      <c r="AW42" s="50"/>
      <c r="AX42" s="50" t="s">
        <v>747</v>
      </c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</row>
    <row r="43" spans="1:87" ht="14.25" customHeight="1" x14ac:dyDescent="0.25">
      <c r="A43" s="37">
        <v>310</v>
      </c>
      <c r="B43" s="38" t="s">
        <v>78</v>
      </c>
      <c r="C43" s="38" t="s">
        <v>28</v>
      </c>
      <c r="D43" s="38" t="s">
        <v>31</v>
      </c>
      <c r="E43" s="38"/>
      <c r="F43" s="38" t="s">
        <v>30</v>
      </c>
      <c r="G43" s="37">
        <v>62</v>
      </c>
      <c r="H43" s="37">
        <v>150</v>
      </c>
      <c r="I43" s="38" t="s">
        <v>140</v>
      </c>
      <c r="J43" s="37">
        <v>79247246103</v>
      </c>
      <c r="K43" s="37">
        <v>3.8666666666666698</v>
      </c>
      <c r="L43" s="37">
        <v>0.38666666666666699</v>
      </c>
      <c r="M43" s="37">
        <v>7</v>
      </c>
      <c r="N43" s="35"/>
      <c r="O43" s="35"/>
      <c r="P43" s="37">
        <v>14</v>
      </c>
      <c r="Q43" s="37">
        <v>6</v>
      </c>
      <c r="R43" s="40">
        <v>1</v>
      </c>
      <c r="S43" s="37">
        <v>6</v>
      </c>
      <c r="T43" s="37">
        <v>1</v>
      </c>
      <c r="U43" s="39"/>
      <c r="V43" s="40">
        <v>3</v>
      </c>
      <c r="W43" s="38" t="s">
        <v>27</v>
      </c>
      <c r="X43" s="40">
        <v>2</v>
      </c>
      <c r="Y43" s="37">
        <v>5</v>
      </c>
      <c r="Z43" s="38">
        <v>45</v>
      </c>
      <c r="AA43" s="38">
        <v>5</v>
      </c>
      <c r="AB43" s="38" t="s">
        <v>102</v>
      </c>
      <c r="AC43" s="38">
        <v>0</v>
      </c>
      <c r="AD43" s="37">
        <v>4</v>
      </c>
      <c r="AE43" s="37">
        <v>2</v>
      </c>
      <c r="AF43" s="37">
        <v>2</v>
      </c>
      <c r="AG43" s="37">
        <v>9</v>
      </c>
      <c r="AH43" s="38" t="s">
        <v>381</v>
      </c>
      <c r="AI43" s="37">
        <v>16</v>
      </c>
      <c r="AJ43" s="39"/>
      <c r="AK43" s="38" t="s">
        <v>396</v>
      </c>
      <c r="AL43" s="38">
        <v>1</v>
      </c>
      <c r="AM43" s="38" t="s">
        <v>27</v>
      </c>
      <c r="AN43" s="38" t="s">
        <v>673</v>
      </c>
      <c r="AO43" s="37">
        <v>18</v>
      </c>
      <c r="AP43" s="38" t="s">
        <v>674</v>
      </c>
      <c r="AQ43" s="38" t="s">
        <v>705</v>
      </c>
      <c r="AR43" s="38" t="s">
        <v>27</v>
      </c>
      <c r="AS43" s="38" t="s">
        <v>686</v>
      </c>
      <c r="AT43" s="38" t="s">
        <v>27</v>
      </c>
      <c r="AU43" s="38" t="s">
        <v>27</v>
      </c>
      <c r="AV43" s="38" t="s">
        <v>27</v>
      </c>
      <c r="AW43" s="50"/>
      <c r="AX43" s="50" t="s">
        <v>747</v>
      </c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</row>
    <row r="44" spans="1:87" ht="14.25" customHeight="1" x14ac:dyDescent="0.25">
      <c r="A44" s="37">
        <v>347</v>
      </c>
      <c r="B44" s="38" t="s">
        <v>78</v>
      </c>
      <c r="C44" s="38" t="s">
        <v>28</v>
      </c>
      <c r="D44" s="38" t="s">
        <v>31</v>
      </c>
      <c r="E44" s="38"/>
      <c r="F44" s="38" t="s">
        <v>30</v>
      </c>
      <c r="G44" s="37">
        <v>62</v>
      </c>
      <c r="H44" s="37">
        <v>150</v>
      </c>
      <c r="I44" s="38" t="s">
        <v>146</v>
      </c>
      <c r="J44" s="37">
        <v>94222252116</v>
      </c>
      <c r="K44" s="37">
        <v>3.8666666666666698</v>
      </c>
      <c r="L44" s="37">
        <v>0.38666666666666699</v>
      </c>
      <c r="M44" s="40">
        <v>2</v>
      </c>
      <c r="N44" s="35"/>
      <c r="O44" s="35"/>
      <c r="P44" s="40">
        <v>6</v>
      </c>
      <c r="Q44" s="40">
        <v>3</v>
      </c>
      <c r="R44" s="40">
        <v>3</v>
      </c>
      <c r="S44" s="40">
        <v>3</v>
      </c>
      <c r="T44" s="40">
        <v>1</v>
      </c>
      <c r="U44" s="40">
        <v>1</v>
      </c>
      <c r="V44" s="40">
        <v>0.5</v>
      </c>
      <c r="W44" s="38" t="s">
        <v>27</v>
      </c>
      <c r="X44" s="40">
        <v>0.5</v>
      </c>
      <c r="Y44" s="40">
        <v>2</v>
      </c>
      <c r="Z44" s="38">
        <v>22</v>
      </c>
      <c r="AA44" s="38">
        <v>2</v>
      </c>
      <c r="AB44" s="38" t="s">
        <v>102</v>
      </c>
      <c r="AC44" s="38">
        <v>0</v>
      </c>
      <c r="AD44" s="37">
        <v>7</v>
      </c>
      <c r="AE44" s="37">
        <v>3</v>
      </c>
      <c r="AF44" s="37">
        <v>5</v>
      </c>
      <c r="AG44" s="37">
        <v>19</v>
      </c>
      <c r="AH44" s="38" t="s">
        <v>381</v>
      </c>
      <c r="AI44" s="37">
        <v>16</v>
      </c>
      <c r="AJ44" s="40">
        <v>1</v>
      </c>
      <c r="AK44" s="38" t="s">
        <v>398</v>
      </c>
      <c r="AL44" s="38">
        <v>1</v>
      </c>
      <c r="AM44" s="38" t="s">
        <v>27</v>
      </c>
      <c r="AN44" s="38" t="s">
        <v>680</v>
      </c>
      <c r="AO44" s="37">
        <v>36</v>
      </c>
      <c r="AP44" s="38" t="s">
        <v>677</v>
      </c>
      <c r="AQ44" s="38" t="s">
        <v>707</v>
      </c>
      <c r="AR44" s="38" t="s">
        <v>27</v>
      </c>
      <c r="AS44" s="38" t="s">
        <v>708</v>
      </c>
      <c r="AT44" s="38" t="s">
        <v>27</v>
      </c>
      <c r="AU44" s="38" t="s">
        <v>27</v>
      </c>
      <c r="AV44" s="38" t="s">
        <v>27</v>
      </c>
      <c r="AW44" s="50"/>
      <c r="AX44" s="50" t="s">
        <v>748</v>
      </c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</row>
    <row r="45" spans="1:87" ht="14.25" customHeight="1" x14ac:dyDescent="0.25">
      <c r="A45" s="37">
        <v>379</v>
      </c>
      <c r="B45" s="38" t="s">
        <v>78</v>
      </c>
      <c r="C45" s="38" t="s">
        <v>26</v>
      </c>
      <c r="D45" s="38" t="s">
        <v>31</v>
      </c>
      <c r="E45" s="38"/>
      <c r="F45" s="38" t="s">
        <v>30</v>
      </c>
      <c r="G45" s="37">
        <v>62</v>
      </c>
      <c r="H45" s="37">
        <v>150</v>
      </c>
      <c r="I45" s="38" t="s">
        <v>149</v>
      </c>
      <c r="J45" s="37">
        <v>8877127178</v>
      </c>
      <c r="K45" s="37">
        <v>4.8</v>
      </c>
      <c r="L45" s="37">
        <v>0.48</v>
      </c>
      <c r="M45" s="37">
        <v>2</v>
      </c>
      <c r="N45" s="35"/>
      <c r="O45" s="39"/>
      <c r="P45" s="37">
        <v>4</v>
      </c>
      <c r="Q45" s="37">
        <v>2</v>
      </c>
      <c r="R45" s="40">
        <v>1</v>
      </c>
      <c r="S45" s="37">
        <v>2</v>
      </c>
      <c r="T45" s="37">
        <v>1</v>
      </c>
      <c r="U45" s="39"/>
      <c r="V45" s="37">
        <v>0.5</v>
      </c>
      <c r="W45" s="38" t="s">
        <v>27</v>
      </c>
      <c r="X45" s="40">
        <v>0.5</v>
      </c>
      <c r="Y45" s="37">
        <v>1</v>
      </c>
      <c r="Z45" s="38">
        <v>14</v>
      </c>
      <c r="AA45" s="38">
        <v>1</v>
      </c>
      <c r="AB45" s="38" t="s">
        <v>89</v>
      </c>
      <c r="AC45" s="38">
        <v>0</v>
      </c>
      <c r="AD45" s="37">
        <v>5</v>
      </c>
      <c r="AE45" s="37">
        <v>2</v>
      </c>
      <c r="AF45" s="37">
        <v>0</v>
      </c>
      <c r="AG45" s="37">
        <v>9</v>
      </c>
      <c r="AH45" s="38" t="s">
        <v>381</v>
      </c>
      <c r="AI45" s="37">
        <v>16</v>
      </c>
      <c r="AJ45" s="39"/>
      <c r="AK45" s="38" t="s">
        <v>400</v>
      </c>
      <c r="AL45" s="38">
        <v>1</v>
      </c>
      <c r="AM45" s="38" t="s">
        <v>27</v>
      </c>
      <c r="AN45" s="38" t="s">
        <v>680</v>
      </c>
      <c r="AO45" s="37">
        <v>24</v>
      </c>
      <c r="AP45" s="38" t="s">
        <v>677</v>
      </c>
      <c r="AQ45" s="38" t="s">
        <v>711</v>
      </c>
      <c r="AR45" s="38" t="s">
        <v>27</v>
      </c>
      <c r="AS45" s="38" t="s">
        <v>686</v>
      </c>
      <c r="AT45" s="38" t="s">
        <v>27</v>
      </c>
      <c r="AU45" s="38" t="s">
        <v>27</v>
      </c>
      <c r="AV45" s="38" t="s">
        <v>27</v>
      </c>
      <c r="AW45" s="50"/>
      <c r="AX45" s="50" t="s">
        <v>747</v>
      </c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</row>
    <row r="46" spans="1:87" ht="14.25" customHeight="1" x14ac:dyDescent="0.25">
      <c r="A46" s="37">
        <v>395</v>
      </c>
      <c r="B46" s="38" t="s">
        <v>78</v>
      </c>
      <c r="C46" s="38" t="s">
        <v>26</v>
      </c>
      <c r="D46" s="38" t="s">
        <v>31</v>
      </c>
      <c r="E46" s="38"/>
      <c r="F46" s="38" t="s">
        <v>30</v>
      </c>
      <c r="G46" s="37">
        <v>62</v>
      </c>
      <c r="H46" s="37">
        <v>150</v>
      </c>
      <c r="I46" s="38" t="s">
        <v>81</v>
      </c>
      <c r="J46" s="37">
        <v>9591241137</v>
      </c>
      <c r="K46" s="37">
        <v>4.8</v>
      </c>
      <c r="L46" s="37">
        <v>0.48</v>
      </c>
      <c r="M46" s="37">
        <v>1</v>
      </c>
      <c r="N46" s="35"/>
      <c r="O46" s="39"/>
      <c r="P46" s="37">
        <v>1</v>
      </c>
      <c r="Q46" s="39"/>
      <c r="R46" s="40">
        <v>1</v>
      </c>
      <c r="S46" s="39"/>
      <c r="T46" s="37">
        <v>1</v>
      </c>
      <c r="U46" s="35"/>
      <c r="V46" s="39"/>
      <c r="W46" s="38" t="s">
        <v>27</v>
      </c>
      <c r="X46" s="39"/>
      <c r="Y46" s="39"/>
      <c r="Z46" s="38">
        <v>4</v>
      </c>
      <c r="AA46" s="38">
        <v>0</v>
      </c>
      <c r="AB46" s="38" t="s">
        <v>89</v>
      </c>
      <c r="AC46" s="38">
        <v>0</v>
      </c>
      <c r="AD46" s="37">
        <v>0</v>
      </c>
      <c r="AE46" s="37">
        <v>0</v>
      </c>
      <c r="AF46" s="37">
        <v>0</v>
      </c>
      <c r="AG46" s="37">
        <v>1</v>
      </c>
      <c r="AH46" s="38" t="s">
        <v>381</v>
      </c>
      <c r="AI46" s="37">
        <v>16</v>
      </c>
      <c r="AJ46" s="39"/>
      <c r="AK46" s="38" t="s">
        <v>401</v>
      </c>
      <c r="AL46" s="38">
        <v>1</v>
      </c>
      <c r="AM46" s="38" t="s">
        <v>27</v>
      </c>
      <c r="AN46" s="38" t="s">
        <v>673</v>
      </c>
      <c r="AO46" s="37">
        <v>26</v>
      </c>
      <c r="AP46" s="38" t="s">
        <v>674</v>
      </c>
      <c r="AQ46" s="38" t="s">
        <v>675</v>
      </c>
      <c r="AR46" s="38" t="s">
        <v>27</v>
      </c>
      <c r="AS46" s="38" t="s">
        <v>676</v>
      </c>
      <c r="AT46" s="38" t="s">
        <v>27</v>
      </c>
      <c r="AU46" s="38" t="s">
        <v>27</v>
      </c>
      <c r="AV46" s="38" t="s">
        <v>27</v>
      </c>
      <c r="AW46" s="50"/>
      <c r="AX46" s="50" t="s">
        <v>748</v>
      </c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</row>
    <row r="47" spans="1:87" ht="14.25" customHeight="1" x14ac:dyDescent="0.25">
      <c r="A47" s="37">
        <v>444</v>
      </c>
      <c r="B47" s="38" t="s">
        <v>78</v>
      </c>
      <c r="C47" s="38" t="s">
        <v>26</v>
      </c>
      <c r="D47" s="38" t="s">
        <v>31</v>
      </c>
      <c r="E47" s="38"/>
      <c r="F47" s="38" t="s">
        <v>30</v>
      </c>
      <c r="G47" s="37">
        <v>62</v>
      </c>
      <c r="H47" s="37">
        <v>150</v>
      </c>
      <c r="I47" s="38" t="s">
        <v>150</v>
      </c>
      <c r="J47" s="37">
        <v>82135906</v>
      </c>
      <c r="K47" s="37">
        <v>4.8</v>
      </c>
      <c r="L47" s="37">
        <v>0.48</v>
      </c>
      <c r="M47" s="39"/>
      <c r="N47" s="35"/>
      <c r="O47" s="39"/>
      <c r="P47" s="39"/>
      <c r="Q47" s="39"/>
      <c r="R47" s="35">
        <v>1</v>
      </c>
      <c r="S47" s="39"/>
      <c r="T47" s="39"/>
      <c r="U47" s="39"/>
      <c r="V47" s="39"/>
      <c r="W47" s="38" t="s">
        <v>27</v>
      </c>
      <c r="X47" s="39"/>
      <c r="Y47" s="39"/>
      <c r="Z47" s="38">
        <v>1</v>
      </c>
      <c r="AA47" s="38">
        <v>0</v>
      </c>
      <c r="AB47" s="38" t="s">
        <v>89</v>
      </c>
      <c r="AC47" s="38">
        <v>0</v>
      </c>
      <c r="AD47" s="37">
        <v>0</v>
      </c>
      <c r="AE47" s="37">
        <v>0</v>
      </c>
      <c r="AF47" s="37">
        <v>0</v>
      </c>
      <c r="AG47" s="37">
        <v>0</v>
      </c>
      <c r="AH47" s="38" t="s">
        <v>381</v>
      </c>
      <c r="AI47" s="37">
        <v>16</v>
      </c>
      <c r="AJ47" s="39"/>
      <c r="AK47" s="38" t="s">
        <v>405</v>
      </c>
      <c r="AL47" s="38">
        <v>1</v>
      </c>
      <c r="AM47" s="38" t="s">
        <v>27</v>
      </c>
      <c r="AN47" s="38" t="s">
        <v>680</v>
      </c>
      <c r="AO47" s="37">
        <v>34</v>
      </c>
      <c r="AP47" s="38" t="s">
        <v>677</v>
      </c>
      <c r="AQ47" s="38" t="s">
        <v>712</v>
      </c>
      <c r="AR47" s="38" t="s">
        <v>27</v>
      </c>
      <c r="AS47" s="38" t="s">
        <v>713</v>
      </c>
      <c r="AT47" s="38" t="s">
        <v>27</v>
      </c>
      <c r="AU47" s="38" t="s">
        <v>27</v>
      </c>
      <c r="AV47" s="38" t="s">
        <v>27</v>
      </c>
      <c r="AW47" s="50"/>
      <c r="AX47" s="50" t="s">
        <v>748</v>
      </c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</row>
    <row r="48" spans="1:87" ht="14.25" customHeight="1" x14ac:dyDescent="0.25">
      <c r="A48" s="37">
        <v>502</v>
      </c>
      <c r="B48" s="38" t="s">
        <v>78</v>
      </c>
      <c r="C48" s="38" t="s">
        <v>28</v>
      </c>
      <c r="D48" s="38" t="s">
        <v>31</v>
      </c>
      <c r="E48" s="38"/>
      <c r="F48" s="38" t="s">
        <v>30</v>
      </c>
      <c r="G48" s="37">
        <v>62</v>
      </c>
      <c r="H48" s="37">
        <v>150</v>
      </c>
      <c r="I48" s="38" t="s">
        <v>165</v>
      </c>
      <c r="J48" s="37">
        <v>1412134207</v>
      </c>
      <c r="K48" s="37">
        <v>3.8666666666666698</v>
      </c>
      <c r="L48" s="37">
        <v>0.38666666666666699</v>
      </c>
      <c r="M48" s="37">
        <v>14</v>
      </c>
      <c r="N48" s="40">
        <v>1</v>
      </c>
      <c r="O48" s="40">
        <v>5</v>
      </c>
      <c r="P48" s="37">
        <v>30</v>
      </c>
      <c r="Q48" s="37">
        <v>16</v>
      </c>
      <c r="R48" s="37">
        <v>3</v>
      </c>
      <c r="S48" s="37">
        <v>16</v>
      </c>
      <c r="T48" s="37">
        <v>1</v>
      </c>
      <c r="U48" s="37">
        <v>11</v>
      </c>
      <c r="V48" s="37">
        <v>4.5</v>
      </c>
      <c r="W48" s="38" t="s">
        <v>27</v>
      </c>
      <c r="X48" s="37">
        <v>2.5</v>
      </c>
      <c r="Y48" s="37">
        <v>18</v>
      </c>
      <c r="Z48" s="38">
        <v>122</v>
      </c>
      <c r="AA48" s="38">
        <v>18</v>
      </c>
      <c r="AB48" s="38" t="s">
        <v>102</v>
      </c>
      <c r="AC48" s="38">
        <v>0</v>
      </c>
      <c r="AD48" s="37">
        <v>17</v>
      </c>
      <c r="AE48" s="37">
        <v>22</v>
      </c>
      <c r="AF48" s="37">
        <v>0</v>
      </c>
      <c r="AG48" s="37">
        <v>49</v>
      </c>
      <c r="AH48" s="38" t="s">
        <v>408</v>
      </c>
      <c r="AI48" s="37">
        <v>12</v>
      </c>
      <c r="AJ48" s="37">
        <v>1</v>
      </c>
      <c r="AK48" s="38" t="s">
        <v>409</v>
      </c>
      <c r="AL48" s="38">
        <v>1</v>
      </c>
      <c r="AM48" s="38" t="s">
        <v>27</v>
      </c>
      <c r="AN48" s="38" t="s">
        <v>680</v>
      </c>
      <c r="AO48" s="37">
        <v>25</v>
      </c>
      <c r="AP48" s="38" t="s">
        <v>677</v>
      </c>
      <c r="AQ48" s="38" t="s">
        <v>705</v>
      </c>
      <c r="AR48" s="38" t="s">
        <v>27</v>
      </c>
      <c r="AS48" s="38" t="s">
        <v>27</v>
      </c>
      <c r="AT48" s="38" t="s">
        <v>27</v>
      </c>
      <c r="AU48" s="38" t="s">
        <v>27</v>
      </c>
      <c r="AV48" s="38" t="s">
        <v>27</v>
      </c>
      <c r="AW48" s="50"/>
      <c r="AX48" s="50" t="s">
        <v>747</v>
      </c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</row>
    <row r="49" spans="1:87" ht="14.25" customHeight="1" x14ac:dyDescent="0.25">
      <c r="A49" s="37">
        <v>554</v>
      </c>
      <c r="B49" s="38" t="s">
        <v>78</v>
      </c>
      <c r="C49" s="38" t="s">
        <v>26</v>
      </c>
      <c r="D49" s="38" t="s">
        <v>31</v>
      </c>
      <c r="E49" s="38"/>
      <c r="F49" s="38" t="s">
        <v>30</v>
      </c>
      <c r="G49" s="37">
        <v>62</v>
      </c>
      <c r="H49" s="37">
        <v>150</v>
      </c>
      <c r="I49" s="38" t="s">
        <v>172</v>
      </c>
      <c r="J49" s="37">
        <v>8517821164</v>
      </c>
      <c r="K49" s="37">
        <v>4.8</v>
      </c>
      <c r="L49" s="37">
        <v>0.48</v>
      </c>
      <c r="M49" s="39"/>
      <c r="N49" s="35"/>
      <c r="O49" s="35"/>
      <c r="P49" s="39"/>
      <c r="Q49" s="39"/>
      <c r="R49" s="35">
        <v>1</v>
      </c>
      <c r="S49" s="39"/>
      <c r="T49" s="39"/>
      <c r="U49" s="39"/>
      <c r="V49" s="39"/>
      <c r="W49" s="38" t="s">
        <v>27</v>
      </c>
      <c r="X49" s="39"/>
      <c r="Y49" s="39"/>
      <c r="Z49" s="38">
        <v>1</v>
      </c>
      <c r="AA49" s="38">
        <v>0</v>
      </c>
      <c r="AB49" s="38" t="s">
        <v>89</v>
      </c>
      <c r="AC49" s="38">
        <v>0</v>
      </c>
      <c r="AD49" s="37">
        <v>0</v>
      </c>
      <c r="AE49" s="37">
        <v>0</v>
      </c>
      <c r="AF49" s="37">
        <v>0</v>
      </c>
      <c r="AG49" s="37">
        <v>0</v>
      </c>
      <c r="AH49" s="38" t="s">
        <v>381</v>
      </c>
      <c r="AI49" s="37">
        <v>16</v>
      </c>
      <c r="AJ49" s="39"/>
      <c r="AK49" s="38" t="s">
        <v>412</v>
      </c>
      <c r="AL49" s="38">
        <v>1</v>
      </c>
      <c r="AM49" s="38" t="s">
        <v>27</v>
      </c>
      <c r="AN49" s="38" t="s">
        <v>680</v>
      </c>
      <c r="AO49" s="37">
        <v>29</v>
      </c>
      <c r="AP49" s="38" t="s">
        <v>674</v>
      </c>
      <c r="AQ49" s="38" t="s">
        <v>691</v>
      </c>
      <c r="AR49" s="38" t="s">
        <v>695</v>
      </c>
      <c r="AS49" s="38" t="s">
        <v>727</v>
      </c>
      <c r="AT49" s="38" t="s">
        <v>27</v>
      </c>
      <c r="AU49" s="38" t="s">
        <v>27</v>
      </c>
      <c r="AV49" s="38" t="s">
        <v>27</v>
      </c>
      <c r="AW49" s="50"/>
      <c r="AX49" s="50" t="s">
        <v>748</v>
      </c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</row>
    <row r="50" spans="1:87" ht="14.25" customHeight="1" x14ac:dyDescent="0.25">
      <c r="A50" s="37">
        <v>116</v>
      </c>
      <c r="B50" s="38" t="s">
        <v>78</v>
      </c>
      <c r="C50" s="38" t="s">
        <v>28</v>
      </c>
      <c r="D50" s="38" t="s">
        <v>33</v>
      </c>
      <c r="E50" s="38"/>
      <c r="F50" s="38" t="s">
        <v>500</v>
      </c>
      <c r="G50" s="37">
        <v>28</v>
      </c>
      <c r="H50" s="37">
        <v>200</v>
      </c>
      <c r="I50" s="38" t="s">
        <v>114</v>
      </c>
      <c r="J50" s="37">
        <v>17888853</v>
      </c>
      <c r="K50" s="37">
        <v>2.2000000000000002</v>
      </c>
      <c r="L50" s="37">
        <v>0.44</v>
      </c>
      <c r="M50" s="39"/>
      <c r="N50" s="35"/>
      <c r="O50" s="35"/>
      <c r="P50" s="39"/>
      <c r="Q50" s="39"/>
      <c r="R50" s="47">
        <v>1</v>
      </c>
      <c r="S50" s="39"/>
      <c r="T50" s="39"/>
      <c r="U50" s="39"/>
      <c r="V50" s="39"/>
      <c r="W50" s="38" t="s">
        <v>27</v>
      </c>
      <c r="X50" s="47"/>
      <c r="Y50" s="39"/>
      <c r="Z50" s="38">
        <v>1</v>
      </c>
      <c r="AA50" s="38">
        <v>0</v>
      </c>
      <c r="AB50" s="38" t="s">
        <v>102</v>
      </c>
      <c r="AC50" s="38">
        <v>0</v>
      </c>
      <c r="AD50" s="37">
        <v>0</v>
      </c>
      <c r="AE50" s="37">
        <v>0</v>
      </c>
      <c r="AF50" s="37">
        <v>0</v>
      </c>
      <c r="AG50" s="37">
        <v>0</v>
      </c>
      <c r="AH50" s="38" t="s">
        <v>503</v>
      </c>
      <c r="AI50" s="37">
        <v>25</v>
      </c>
      <c r="AJ50" s="39"/>
      <c r="AK50" s="38" t="s">
        <v>252</v>
      </c>
      <c r="AL50" s="38">
        <v>1</v>
      </c>
      <c r="AM50" s="38" t="s">
        <v>27</v>
      </c>
      <c r="AN50" s="38" t="s">
        <v>680</v>
      </c>
      <c r="AO50" s="37">
        <v>30</v>
      </c>
      <c r="AP50" s="38" t="s">
        <v>674</v>
      </c>
      <c r="AQ50" s="38" t="s">
        <v>687</v>
      </c>
      <c r="AR50" s="38" t="s">
        <v>27</v>
      </c>
      <c r="AS50" s="38" t="s">
        <v>688</v>
      </c>
      <c r="AT50" s="38" t="s">
        <v>27</v>
      </c>
      <c r="AU50" s="38" t="s">
        <v>27</v>
      </c>
      <c r="AV50" s="38" t="s">
        <v>27</v>
      </c>
      <c r="AW50" s="50"/>
      <c r="AX50" s="50" t="s">
        <v>748</v>
      </c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</row>
    <row r="51" spans="1:87" ht="14.25" customHeight="1" x14ac:dyDescent="0.25">
      <c r="A51" s="37">
        <v>226</v>
      </c>
      <c r="B51" s="38" t="s">
        <v>78</v>
      </c>
      <c r="C51" s="38" t="s">
        <v>26</v>
      </c>
      <c r="D51" s="38" t="s">
        <v>33</v>
      </c>
      <c r="E51" s="38"/>
      <c r="F51" s="38" t="s">
        <v>500</v>
      </c>
      <c r="G51" s="37">
        <v>28</v>
      </c>
      <c r="H51" s="37">
        <v>200</v>
      </c>
      <c r="I51" s="38" t="s">
        <v>128</v>
      </c>
      <c r="J51" s="37">
        <v>9591208203</v>
      </c>
      <c r="K51" s="37">
        <v>2.875</v>
      </c>
      <c r="L51" s="37">
        <v>0.57499999999999996</v>
      </c>
      <c r="M51" s="40">
        <v>12</v>
      </c>
      <c r="N51" s="35"/>
      <c r="O51" s="35"/>
      <c r="P51" s="40">
        <v>32</v>
      </c>
      <c r="Q51" s="40">
        <v>19</v>
      </c>
      <c r="R51" s="40">
        <v>1</v>
      </c>
      <c r="S51" s="40">
        <v>19</v>
      </c>
      <c r="T51" s="40">
        <v>1</v>
      </c>
      <c r="U51" s="40">
        <v>4</v>
      </c>
      <c r="V51" s="40">
        <v>8.5</v>
      </c>
      <c r="W51" s="38" t="s">
        <v>27</v>
      </c>
      <c r="X51" s="40">
        <v>5.5</v>
      </c>
      <c r="Y51" s="40">
        <v>18</v>
      </c>
      <c r="Z51" s="38">
        <v>120</v>
      </c>
      <c r="AA51" s="38">
        <v>18</v>
      </c>
      <c r="AB51" s="38" t="s">
        <v>89</v>
      </c>
      <c r="AC51" s="38">
        <v>0</v>
      </c>
      <c r="AD51" s="37">
        <v>29</v>
      </c>
      <c r="AE51" s="37">
        <v>12</v>
      </c>
      <c r="AF51" s="37">
        <v>3</v>
      </c>
      <c r="AG51" s="37">
        <v>47</v>
      </c>
      <c r="AH51" s="38" t="s">
        <v>503</v>
      </c>
      <c r="AI51" s="37">
        <v>25</v>
      </c>
      <c r="AJ51" s="40">
        <v>1</v>
      </c>
      <c r="AK51" s="38" t="s">
        <v>513</v>
      </c>
      <c r="AL51" s="38">
        <v>1</v>
      </c>
      <c r="AM51" s="38" t="s">
        <v>27</v>
      </c>
      <c r="AN51" s="38" t="s">
        <v>680</v>
      </c>
      <c r="AO51" s="37">
        <v>33</v>
      </c>
      <c r="AP51" s="38" t="s">
        <v>677</v>
      </c>
      <c r="AQ51" s="38" t="s">
        <v>698</v>
      </c>
      <c r="AR51" s="38" t="s">
        <v>27</v>
      </c>
      <c r="AS51" s="38" t="s">
        <v>699</v>
      </c>
      <c r="AT51" s="38" t="s">
        <v>27</v>
      </c>
      <c r="AU51" s="38" t="s">
        <v>27</v>
      </c>
      <c r="AV51" s="38" t="s">
        <v>27</v>
      </c>
      <c r="AW51" s="50"/>
      <c r="AX51" s="50" t="s">
        <v>748</v>
      </c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</row>
    <row r="52" spans="1:87" ht="14.25" customHeight="1" x14ac:dyDescent="0.25">
      <c r="A52" s="37">
        <v>330</v>
      </c>
      <c r="B52" s="38" t="s">
        <v>78</v>
      </c>
      <c r="C52" s="38" t="s">
        <v>26</v>
      </c>
      <c r="D52" s="38" t="s">
        <v>33</v>
      </c>
      <c r="E52" s="38"/>
      <c r="F52" s="38" t="s">
        <v>500</v>
      </c>
      <c r="G52" s="37">
        <v>28</v>
      </c>
      <c r="H52" s="37">
        <v>200</v>
      </c>
      <c r="I52" s="38" t="s">
        <v>142</v>
      </c>
      <c r="J52" s="37">
        <v>8282194225</v>
      </c>
      <c r="K52" s="37">
        <v>2.875</v>
      </c>
      <c r="L52" s="37">
        <v>0.57499999999999996</v>
      </c>
      <c r="M52" s="37">
        <v>4</v>
      </c>
      <c r="N52" s="35"/>
      <c r="O52" s="35"/>
      <c r="P52" s="37">
        <v>10</v>
      </c>
      <c r="Q52" s="37">
        <v>6</v>
      </c>
      <c r="R52" s="40">
        <v>1</v>
      </c>
      <c r="S52" s="37">
        <v>6</v>
      </c>
      <c r="T52" s="37">
        <v>1</v>
      </c>
      <c r="U52" s="37">
        <v>1</v>
      </c>
      <c r="V52" s="37">
        <v>3</v>
      </c>
      <c r="W52" s="38" t="s">
        <v>27</v>
      </c>
      <c r="X52" s="39"/>
      <c r="Y52" s="37">
        <v>4</v>
      </c>
      <c r="Z52" s="38">
        <v>36</v>
      </c>
      <c r="AA52" s="38">
        <v>4</v>
      </c>
      <c r="AB52" s="38" t="s">
        <v>89</v>
      </c>
      <c r="AC52" s="41">
        <v>3</v>
      </c>
      <c r="AD52" s="37">
        <v>6</v>
      </c>
      <c r="AE52" s="37">
        <v>3</v>
      </c>
      <c r="AF52" s="37">
        <v>0</v>
      </c>
      <c r="AG52" s="37">
        <v>10</v>
      </c>
      <c r="AH52" s="38" t="s">
        <v>503</v>
      </c>
      <c r="AI52" s="37">
        <v>25</v>
      </c>
      <c r="AJ52" s="39"/>
      <c r="AK52" s="38" t="s">
        <v>519</v>
      </c>
      <c r="AL52" s="38">
        <v>1</v>
      </c>
      <c r="AM52" s="38" t="s">
        <v>27</v>
      </c>
      <c r="AN52" s="38" t="s">
        <v>680</v>
      </c>
      <c r="AO52" s="37">
        <v>27</v>
      </c>
      <c r="AP52" s="38" t="s">
        <v>677</v>
      </c>
      <c r="AQ52" s="38" t="s">
        <v>691</v>
      </c>
      <c r="AR52" s="38" t="s">
        <v>695</v>
      </c>
      <c r="AS52" s="38" t="s">
        <v>27</v>
      </c>
      <c r="AT52" s="38" t="s">
        <v>692</v>
      </c>
      <c r="AU52" s="38" t="s">
        <v>27</v>
      </c>
      <c r="AV52" s="38" t="s">
        <v>27</v>
      </c>
      <c r="AW52" s="50"/>
      <c r="AX52" s="50" t="s">
        <v>746</v>
      </c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</row>
    <row r="53" spans="1:87" ht="14.25" customHeight="1" x14ac:dyDescent="0.25">
      <c r="A53" s="37">
        <v>383</v>
      </c>
      <c r="B53" s="38" t="s">
        <v>78</v>
      </c>
      <c r="C53" s="38" t="s">
        <v>26</v>
      </c>
      <c r="D53" s="38" t="s">
        <v>33</v>
      </c>
      <c r="E53" s="38"/>
      <c r="F53" s="38" t="s">
        <v>500</v>
      </c>
      <c r="G53" s="37">
        <v>28</v>
      </c>
      <c r="H53" s="37">
        <v>200</v>
      </c>
      <c r="I53" s="38" t="s">
        <v>149</v>
      </c>
      <c r="J53" s="37">
        <v>8877127178</v>
      </c>
      <c r="K53" s="37">
        <v>2.875</v>
      </c>
      <c r="L53" s="37">
        <v>0.57499999999999996</v>
      </c>
      <c r="M53" s="40">
        <v>1</v>
      </c>
      <c r="N53" s="35"/>
      <c r="O53" s="35"/>
      <c r="P53" s="40">
        <v>2</v>
      </c>
      <c r="Q53" s="47"/>
      <c r="R53" s="40">
        <v>1</v>
      </c>
      <c r="S53" s="47"/>
      <c r="T53" s="40">
        <v>1</v>
      </c>
      <c r="U53" s="47"/>
      <c r="V53" s="35"/>
      <c r="W53" s="38" t="s">
        <v>27</v>
      </c>
      <c r="X53" s="35"/>
      <c r="Y53" s="47"/>
      <c r="Z53" s="38">
        <v>5</v>
      </c>
      <c r="AA53" s="38">
        <v>0</v>
      </c>
      <c r="AB53" s="38" t="s">
        <v>89</v>
      </c>
      <c r="AC53" s="38">
        <v>0</v>
      </c>
      <c r="AD53" s="37">
        <v>0</v>
      </c>
      <c r="AE53" s="37">
        <v>0</v>
      </c>
      <c r="AF53" s="37">
        <v>1</v>
      </c>
      <c r="AG53" s="37">
        <v>2</v>
      </c>
      <c r="AH53" s="38" t="s">
        <v>503</v>
      </c>
      <c r="AI53" s="37">
        <v>25</v>
      </c>
      <c r="AJ53" s="35"/>
      <c r="AK53" s="38" t="s">
        <v>522</v>
      </c>
      <c r="AL53" s="38">
        <v>1</v>
      </c>
      <c r="AM53" s="38" t="s">
        <v>27</v>
      </c>
      <c r="AN53" s="38" t="s">
        <v>680</v>
      </c>
      <c r="AO53" s="37">
        <v>24</v>
      </c>
      <c r="AP53" s="38" t="s">
        <v>677</v>
      </c>
      <c r="AQ53" s="38" t="s">
        <v>711</v>
      </c>
      <c r="AR53" s="38" t="s">
        <v>27</v>
      </c>
      <c r="AS53" s="38" t="s">
        <v>686</v>
      </c>
      <c r="AT53" s="38" t="s">
        <v>27</v>
      </c>
      <c r="AU53" s="38" t="s">
        <v>27</v>
      </c>
      <c r="AV53" s="38" t="s">
        <v>27</v>
      </c>
      <c r="AW53" s="50"/>
      <c r="AX53" s="50" t="s">
        <v>747</v>
      </c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</row>
    <row r="54" spans="1:87" ht="14.25" customHeight="1" x14ac:dyDescent="0.25">
      <c r="A54" s="37">
        <v>399</v>
      </c>
      <c r="B54" s="38" t="s">
        <v>78</v>
      </c>
      <c r="C54" s="38" t="s">
        <v>26</v>
      </c>
      <c r="D54" s="38" t="s">
        <v>33</v>
      </c>
      <c r="E54" s="38"/>
      <c r="F54" s="38" t="s">
        <v>500</v>
      </c>
      <c r="G54" s="37">
        <v>28</v>
      </c>
      <c r="H54" s="37">
        <v>200</v>
      </c>
      <c r="I54" s="38" t="s">
        <v>81</v>
      </c>
      <c r="J54" s="37">
        <v>9591241137</v>
      </c>
      <c r="K54" s="37">
        <v>2.875</v>
      </c>
      <c r="L54" s="37">
        <v>0.57499999999999996</v>
      </c>
      <c r="M54" s="37">
        <v>5</v>
      </c>
      <c r="N54" s="35"/>
      <c r="O54" s="35"/>
      <c r="P54" s="37">
        <v>11</v>
      </c>
      <c r="Q54" s="37">
        <v>6</v>
      </c>
      <c r="R54" s="40">
        <v>1</v>
      </c>
      <c r="S54" s="37">
        <v>6</v>
      </c>
      <c r="T54" s="37">
        <v>1</v>
      </c>
      <c r="U54" s="35"/>
      <c r="V54" s="40">
        <v>1</v>
      </c>
      <c r="W54" s="38" t="s">
        <v>27</v>
      </c>
      <c r="X54" s="40">
        <v>1</v>
      </c>
      <c r="Y54" s="40">
        <v>2</v>
      </c>
      <c r="Z54" s="38">
        <v>34</v>
      </c>
      <c r="AA54" s="38">
        <v>2</v>
      </c>
      <c r="AB54" s="38" t="s">
        <v>89</v>
      </c>
      <c r="AC54" s="38">
        <v>0</v>
      </c>
      <c r="AD54" s="37">
        <v>2</v>
      </c>
      <c r="AE54" s="37">
        <v>2</v>
      </c>
      <c r="AF54" s="37">
        <v>1</v>
      </c>
      <c r="AG54" s="37">
        <v>6</v>
      </c>
      <c r="AH54" s="38" t="s">
        <v>503</v>
      </c>
      <c r="AI54" s="37">
        <v>25</v>
      </c>
      <c r="AJ54" s="35"/>
      <c r="AK54" s="38" t="s">
        <v>523</v>
      </c>
      <c r="AL54" s="38">
        <v>1</v>
      </c>
      <c r="AM54" s="38" t="s">
        <v>27</v>
      </c>
      <c r="AN54" s="38" t="s">
        <v>673</v>
      </c>
      <c r="AO54" s="37">
        <v>26</v>
      </c>
      <c r="AP54" s="38" t="s">
        <v>674</v>
      </c>
      <c r="AQ54" s="38" t="s">
        <v>675</v>
      </c>
      <c r="AR54" s="38" t="s">
        <v>27</v>
      </c>
      <c r="AS54" s="38" t="s">
        <v>676</v>
      </c>
      <c r="AT54" s="38" t="s">
        <v>27</v>
      </c>
      <c r="AU54" s="38" t="s">
        <v>27</v>
      </c>
      <c r="AV54" s="38" t="s">
        <v>27</v>
      </c>
      <c r="AW54" s="50"/>
      <c r="AX54" s="50" t="s">
        <v>748</v>
      </c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</row>
    <row r="55" spans="1:87" ht="14.25" customHeight="1" x14ac:dyDescent="0.25">
      <c r="A55" s="37">
        <v>448</v>
      </c>
      <c r="B55" s="38" t="s">
        <v>78</v>
      </c>
      <c r="C55" s="38" t="s">
        <v>26</v>
      </c>
      <c r="D55" s="38" t="s">
        <v>33</v>
      </c>
      <c r="E55" s="38"/>
      <c r="F55" s="38" t="s">
        <v>500</v>
      </c>
      <c r="G55" s="37">
        <v>28</v>
      </c>
      <c r="H55" s="37">
        <v>200</v>
      </c>
      <c r="I55" s="38" t="s">
        <v>150</v>
      </c>
      <c r="J55" s="37">
        <v>82135906</v>
      </c>
      <c r="K55" s="37">
        <v>2.875</v>
      </c>
      <c r="L55" s="37">
        <v>0.57499999999999996</v>
      </c>
      <c r="M55" s="39"/>
      <c r="N55" s="35"/>
      <c r="O55" s="39"/>
      <c r="P55" s="39"/>
      <c r="Q55" s="39"/>
      <c r="R55" s="35">
        <v>1</v>
      </c>
      <c r="S55" s="39"/>
      <c r="T55" s="39"/>
      <c r="U55" s="39"/>
      <c r="V55" s="39"/>
      <c r="W55" s="38" t="s">
        <v>27</v>
      </c>
      <c r="X55" s="39"/>
      <c r="Y55" s="39"/>
      <c r="Z55" s="38">
        <v>1</v>
      </c>
      <c r="AA55" s="38">
        <v>0</v>
      </c>
      <c r="AB55" s="38" t="s">
        <v>89</v>
      </c>
      <c r="AC55" s="38">
        <v>0</v>
      </c>
      <c r="AD55" s="37">
        <v>0</v>
      </c>
      <c r="AE55" s="37">
        <v>0</v>
      </c>
      <c r="AF55" s="37">
        <v>0</v>
      </c>
      <c r="AG55" s="37">
        <v>0</v>
      </c>
      <c r="AH55" s="38" t="s">
        <v>503</v>
      </c>
      <c r="AI55" s="37">
        <v>25</v>
      </c>
      <c r="AJ55" s="35"/>
      <c r="AK55" s="38" t="s">
        <v>527</v>
      </c>
      <c r="AL55" s="38">
        <v>1</v>
      </c>
      <c r="AM55" s="38" t="s">
        <v>27</v>
      </c>
      <c r="AN55" s="38" t="s">
        <v>680</v>
      </c>
      <c r="AO55" s="37">
        <v>34</v>
      </c>
      <c r="AP55" s="38" t="s">
        <v>677</v>
      </c>
      <c r="AQ55" s="38" t="s">
        <v>712</v>
      </c>
      <c r="AR55" s="38" t="s">
        <v>27</v>
      </c>
      <c r="AS55" s="38" t="s">
        <v>713</v>
      </c>
      <c r="AT55" s="38" t="s">
        <v>27</v>
      </c>
      <c r="AU55" s="38" t="s">
        <v>27</v>
      </c>
      <c r="AV55" s="38" t="s">
        <v>27</v>
      </c>
      <c r="AW55" s="50"/>
      <c r="AX55" s="50" t="s">
        <v>748</v>
      </c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</row>
    <row r="56" spans="1:87" ht="14.25" customHeight="1" x14ac:dyDescent="0.25">
      <c r="A56" s="37">
        <v>558</v>
      </c>
      <c r="B56" s="38" t="s">
        <v>78</v>
      </c>
      <c r="C56" s="38" t="s">
        <v>26</v>
      </c>
      <c r="D56" s="38" t="s">
        <v>33</v>
      </c>
      <c r="E56" s="38"/>
      <c r="F56" s="38" t="s">
        <v>500</v>
      </c>
      <c r="G56" s="37">
        <v>28</v>
      </c>
      <c r="H56" s="37">
        <v>200</v>
      </c>
      <c r="I56" s="38" t="s">
        <v>172</v>
      </c>
      <c r="J56" s="37">
        <v>8517821164</v>
      </c>
      <c r="K56" s="37">
        <v>2.875</v>
      </c>
      <c r="L56" s="37">
        <v>0.57499999999999996</v>
      </c>
      <c r="M56" s="40">
        <v>2</v>
      </c>
      <c r="N56" s="35"/>
      <c r="O56" s="35"/>
      <c r="P56" s="40">
        <v>4</v>
      </c>
      <c r="Q56" s="40">
        <v>2</v>
      </c>
      <c r="R56" s="40">
        <v>4</v>
      </c>
      <c r="S56" s="40">
        <v>2</v>
      </c>
      <c r="T56" s="40">
        <v>1</v>
      </c>
      <c r="U56" s="47"/>
      <c r="V56" s="40">
        <v>2</v>
      </c>
      <c r="W56" s="38" t="s">
        <v>27</v>
      </c>
      <c r="X56" s="40">
        <v>1</v>
      </c>
      <c r="Y56" s="40">
        <v>3</v>
      </c>
      <c r="Z56" s="38">
        <v>21</v>
      </c>
      <c r="AA56" s="38">
        <v>3</v>
      </c>
      <c r="AB56" s="38" t="s">
        <v>89</v>
      </c>
      <c r="AC56" s="38">
        <v>0</v>
      </c>
      <c r="AD56" s="37">
        <v>3</v>
      </c>
      <c r="AE56" s="37">
        <v>1</v>
      </c>
      <c r="AF56" s="37">
        <v>1</v>
      </c>
      <c r="AG56" s="37">
        <v>7</v>
      </c>
      <c r="AH56" s="38" t="s">
        <v>503</v>
      </c>
      <c r="AI56" s="37">
        <v>25</v>
      </c>
      <c r="AJ56" s="35"/>
      <c r="AK56" s="38" t="s">
        <v>533</v>
      </c>
      <c r="AL56" s="38">
        <v>1</v>
      </c>
      <c r="AM56" s="38" t="s">
        <v>27</v>
      </c>
      <c r="AN56" s="38" t="s">
        <v>680</v>
      </c>
      <c r="AO56" s="37">
        <v>29</v>
      </c>
      <c r="AP56" s="38" t="s">
        <v>674</v>
      </c>
      <c r="AQ56" s="38" t="s">
        <v>691</v>
      </c>
      <c r="AR56" s="38" t="s">
        <v>695</v>
      </c>
      <c r="AS56" s="38" t="s">
        <v>727</v>
      </c>
      <c r="AT56" s="38" t="s">
        <v>27</v>
      </c>
      <c r="AU56" s="38" t="s">
        <v>27</v>
      </c>
      <c r="AV56" s="38" t="s">
        <v>27</v>
      </c>
      <c r="AW56" s="50"/>
      <c r="AX56" s="50" t="s">
        <v>748</v>
      </c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</row>
    <row r="57" spans="1:87" ht="14.25" customHeight="1" x14ac:dyDescent="0.25">
      <c r="A57" s="37">
        <v>22</v>
      </c>
      <c r="B57" s="38" t="s">
        <v>78</v>
      </c>
      <c r="C57" s="38" t="s">
        <v>28</v>
      </c>
      <c r="D57" s="38" t="s">
        <v>34</v>
      </c>
      <c r="E57" s="38"/>
      <c r="F57" s="38" t="s">
        <v>35</v>
      </c>
      <c r="G57" s="37">
        <v>1</v>
      </c>
      <c r="H57" s="37">
        <v>19</v>
      </c>
      <c r="I57" s="38" t="s">
        <v>98</v>
      </c>
      <c r="J57" s="37">
        <v>871611960</v>
      </c>
      <c r="K57" s="37">
        <v>69.125</v>
      </c>
      <c r="L57" s="37">
        <v>0.79481132075471705</v>
      </c>
      <c r="M57" s="39"/>
      <c r="N57" s="35"/>
      <c r="O57" s="47"/>
      <c r="P57" s="39"/>
      <c r="Q57" s="39"/>
      <c r="R57" s="35">
        <v>1</v>
      </c>
      <c r="S57" s="39"/>
      <c r="T57" s="39"/>
      <c r="U57" s="47"/>
      <c r="V57" s="39"/>
      <c r="W57" s="38" t="s">
        <v>27</v>
      </c>
      <c r="X57" s="39"/>
      <c r="Y57" s="39"/>
      <c r="Z57" s="38">
        <v>1</v>
      </c>
      <c r="AA57" s="38">
        <v>0</v>
      </c>
      <c r="AB57" s="38" t="s">
        <v>102</v>
      </c>
      <c r="AC57" s="38">
        <v>0</v>
      </c>
      <c r="AD57" s="37">
        <v>0</v>
      </c>
      <c r="AE57" s="37">
        <v>0</v>
      </c>
      <c r="AF57" s="37">
        <v>0</v>
      </c>
      <c r="AG57" s="37">
        <v>0</v>
      </c>
      <c r="AH57" s="38" t="s">
        <v>90</v>
      </c>
      <c r="AI57" s="37">
        <v>4</v>
      </c>
      <c r="AJ57" s="39"/>
      <c r="AK57" s="38" t="s">
        <v>91</v>
      </c>
      <c r="AL57" s="38">
        <v>1</v>
      </c>
      <c r="AM57" s="38" t="s">
        <v>27</v>
      </c>
      <c r="AN57" s="38" t="s">
        <v>673</v>
      </c>
      <c r="AO57" s="37">
        <v>28</v>
      </c>
      <c r="AP57" s="38" t="s">
        <v>677</v>
      </c>
      <c r="AQ57" s="38" t="s">
        <v>685</v>
      </c>
      <c r="AR57" s="38" t="s">
        <v>27</v>
      </c>
      <c r="AS57" s="38" t="s">
        <v>686</v>
      </c>
      <c r="AT57" s="38" t="s">
        <v>27</v>
      </c>
      <c r="AU57" s="38" t="s">
        <v>27</v>
      </c>
      <c r="AV57" s="38" t="s">
        <v>27</v>
      </c>
      <c r="AW57" s="50"/>
      <c r="AX57" s="50" t="s">
        <v>747</v>
      </c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</row>
    <row r="58" spans="1:87" ht="14.25" customHeight="1" x14ac:dyDescent="0.25">
      <c r="A58" s="37">
        <v>70</v>
      </c>
      <c r="B58" s="38" t="s">
        <v>78</v>
      </c>
      <c r="C58" s="38" t="s">
        <v>26</v>
      </c>
      <c r="D58" s="38" t="s">
        <v>34</v>
      </c>
      <c r="E58" s="38"/>
      <c r="F58" s="38" t="s">
        <v>35</v>
      </c>
      <c r="G58" s="37">
        <v>1</v>
      </c>
      <c r="H58" s="37">
        <v>19</v>
      </c>
      <c r="I58" s="38" t="s">
        <v>106</v>
      </c>
      <c r="J58" s="37">
        <v>90153375</v>
      </c>
      <c r="K58" s="37">
        <v>53.785714285714299</v>
      </c>
      <c r="L58" s="37">
        <v>0.25075987841945302</v>
      </c>
      <c r="M58" s="37">
        <v>5</v>
      </c>
      <c r="N58" s="35"/>
      <c r="O58" s="35"/>
      <c r="P58" s="37">
        <v>15</v>
      </c>
      <c r="Q58" s="37">
        <v>10</v>
      </c>
      <c r="R58" s="37">
        <v>1</v>
      </c>
      <c r="S58" s="37">
        <v>10</v>
      </c>
      <c r="T58" s="37">
        <v>1</v>
      </c>
      <c r="U58" s="37">
        <v>2</v>
      </c>
      <c r="V58" s="37">
        <v>7</v>
      </c>
      <c r="W58" s="38" t="s">
        <v>27</v>
      </c>
      <c r="X58" s="40">
        <v>2</v>
      </c>
      <c r="Y58" s="37">
        <v>11</v>
      </c>
      <c r="Z58" s="38">
        <v>64</v>
      </c>
      <c r="AA58" s="38">
        <v>11</v>
      </c>
      <c r="AB58" s="38" t="s">
        <v>89</v>
      </c>
      <c r="AC58" s="38">
        <v>0</v>
      </c>
      <c r="AD58" s="37">
        <v>4</v>
      </c>
      <c r="AE58" s="37">
        <v>2</v>
      </c>
      <c r="AF58" s="37">
        <v>1</v>
      </c>
      <c r="AG58" s="37">
        <v>13</v>
      </c>
      <c r="AH58" s="38" t="s">
        <v>83</v>
      </c>
      <c r="AI58" s="37">
        <v>3</v>
      </c>
      <c r="AJ58" s="40">
        <v>1</v>
      </c>
      <c r="AK58" s="38" t="s">
        <v>181</v>
      </c>
      <c r="AL58" s="38">
        <v>1</v>
      </c>
      <c r="AM58" s="38" t="s">
        <v>27</v>
      </c>
      <c r="AN58" s="38" t="s">
        <v>673</v>
      </c>
      <c r="AO58" s="37">
        <v>18</v>
      </c>
      <c r="AP58" s="38" t="s">
        <v>677</v>
      </c>
      <c r="AQ58" s="38" t="s">
        <v>690</v>
      </c>
      <c r="AR58" s="38" t="s">
        <v>27</v>
      </c>
      <c r="AS58" s="38" t="s">
        <v>27</v>
      </c>
      <c r="AT58" s="38" t="s">
        <v>27</v>
      </c>
      <c r="AU58" s="38" t="s">
        <v>27</v>
      </c>
      <c r="AV58" s="38" t="s">
        <v>27</v>
      </c>
      <c r="AW58" s="50"/>
      <c r="AX58" s="50" t="s">
        <v>747</v>
      </c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</row>
    <row r="59" spans="1:87" ht="14.25" customHeight="1" x14ac:dyDescent="0.25">
      <c r="A59" s="37">
        <v>151</v>
      </c>
      <c r="B59" s="38" t="s">
        <v>78</v>
      </c>
      <c r="C59" s="38" t="s">
        <v>26</v>
      </c>
      <c r="D59" s="38" t="s">
        <v>34</v>
      </c>
      <c r="E59" s="38"/>
      <c r="F59" s="38" t="s">
        <v>35</v>
      </c>
      <c r="G59" s="37">
        <v>1</v>
      </c>
      <c r="H59" s="37">
        <v>19</v>
      </c>
      <c r="I59" s="38" t="s">
        <v>121</v>
      </c>
      <c r="J59" s="37">
        <v>8870124178</v>
      </c>
      <c r="K59" s="37">
        <v>53.785714285714299</v>
      </c>
      <c r="L59" s="37">
        <v>0.25075987841945302</v>
      </c>
      <c r="M59" s="47"/>
      <c r="N59" s="35"/>
      <c r="O59" s="35"/>
      <c r="P59" s="47"/>
      <c r="Q59" s="47"/>
      <c r="R59" s="47">
        <v>1</v>
      </c>
      <c r="S59" s="47"/>
      <c r="T59" s="47"/>
      <c r="U59" s="47"/>
      <c r="V59" s="47"/>
      <c r="W59" s="38" t="s">
        <v>27</v>
      </c>
      <c r="X59" s="47"/>
      <c r="Y59" s="47"/>
      <c r="Z59" s="38">
        <v>1</v>
      </c>
      <c r="AA59" s="38">
        <v>0</v>
      </c>
      <c r="AB59" s="38" t="s">
        <v>89</v>
      </c>
      <c r="AC59" s="38">
        <v>0</v>
      </c>
      <c r="AD59" s="37">
        <v>0</v>
      </c>
      <c r="AE59" s="37">
        <v>0</v>
      </c>
      <c r="AF59" s="37">
        <v>0</v>
      </c>
      <c r="AG59" s="37">
        <v>0</v>
      </c>
      <c r="AH59" s="38" t="s">
        <v>90</v>
      </c>
      <c r="AI59" s="37">
        <v>4</v>
      </c>
      <c r="AJ59" s="47"/>
      <c r="AK59" s="38" t="s">
        <v>91</v>
      </c>
      <c r="AL59" s="38">
        <v>1</v>
      </c>
      <c r="AM59" s="38" t="s">
        <v>27</v>
      </c>
      <c r="AN59" s="38" t="s">
        <v>673</v>
      </c>
      <c r="AO59" s="37">
        <v>21</v>
      </c>
      <c r="AP59" s="38" t="s">
        <v>677</v>
      </c>
      <c r="AQ59" s="38" t="s">
        <v>693</v>
      </c>
      <c r="AR59" s="38" t="s">
        <v>27</v>
      </c>
      <c r="AS59" s="38" t="s">
        <v>27</v>
      </c>
      <c r="AT59" s="38" t="s">
        <v>27</v>
      </c>
      <c r="AU59" s="38" t="s">
        <v>27</v>
      </c>
      <c r="AV59" s="38" t="s">
        <v>27</v>
      </c>
      <c r="AW59" s="50"/>
      <c r="AX59" s="50" t="s">
        <v>747</v>
      </c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</row>
    <row r="60" spans="1:87" ht="14.25" customHeight="1" x14ac:dyDescent="0.25">
      <c r="A60" s="37">
        <v>215</v>
      </c>
      <c r="B60" s="38" t="s">
        <v>78</v>
      </c>
      <c r="C60" s="38" t="s">
        <v>26</v>
      </c>
      <c r="D60" s="38" t="s">
        <v>34</v>
      </c>
      <c r="E60" s="38"/>
      <c r="F60" s="38" t="s">
        <v>35</v>
      </c>
      <c r="G60" s="37">
        <v>1</v>
      </c>
      <c r="H60" s="37">
        <v>19</v>
      </c>
      <c r="I60" s="38" t="s">
        <v>128</v>
      </c>
      <c r="J60" s="37">
        <v>9591208203</v>
      </c>
      <c r="K60" s="37">
        <v>53.785714285714299</v>
      </c>
      <c r="L60" s="37">
        <v>0.25075987841945302</v>
      </c>
      <c r="M60" s="40">
        <v>8</v>
      </c>
      <c r="N60" s="35"/>
      <c r="O60" s="35"/>
      <c r="P60" s="40">
        <v>18</v>
      </c>
      <c r="Q60" s="40">
        <v>10</v>
      </c>
      <c r="R60" s="40">
        <v>1</v>
      </c>
      <c r="S60" s="40">
        <v>10</v>
      </c>
      <c r="T60" s="40">
        <v>1</v>
      </c>
      <c r="U60" s="40">
        <v>3</v>
      </c>
      <c r="V60" s="40">
        <v>2.5</v>
      </c>
      <c r="W60" s="38" t="s">
        <v>27</v>
      </c>
      <c r="X60" s="40">
        <v>0.5</v>
      </c>
      <c r="Y60" s="40">
        <v>6</v>
      </c>
      <c r="Z60" s="38">
        <v>60</v>
      </c>
      <c r="AA60" s="38">
        <v>6</v>
      </c>
      <c r="AB60" s="38" t="s">
        <v>89</v>
      </c>
      <c r="AC60" s="38">
        <v>0</v>
      </c>
      <c r="AD60" s="37">
        <v>4</v>
      </c>
      <c r="AE60" s="37">
        <v>0</v>
      </c>
      <c r="AF60" s="37">
        <v>1</v>
      </c>
      <c r="AG60" s="37">
        <v>8</v>
      </c>
      <c r="AH60" s="38" t="s">
        <v>90</v>
      </c>
      <c r="AI60" s="37">
        <v>4</v>
      </c>
      <c r="AJ60" s="40">
        <v>1</v>
      </c>
      <c r="AK60" s="38" t="s">
        <v>192</v>
      </c>
      <c r="AL60" s="38">
        <v>1</v>
      </c>
      <c r="AM60" s="38" t="s">
        <v>27</v>
      </c>
      <c r="AN60" s="38" t="s">
        <v>680</v>
      </c>
      <c r="AO60" s="37">
        <v>33</v>
      </c>
      <c r="AP60" s="38" t="s">
        <v>677</v>
      </c>
      <c r="AQ60" s="38" t="s">
        <v>698</v>
      </c>
      <c r="AR60" s="38" t="s">
        <v>27</v>
      </c>
      <c r="AS60" s="38" t="s">
        <v>699</v>
      </c>
      <c r="AT60" s="38" t="s">
        <v>27</v>
      </c>
      <c r="AU60" s="38" t="s">
        <v>27</v>
      </c>
      <c r="AV60" s="38" t="s">
        <v>27</v>
      </c>
      <c r="AW60" s="50"/>
      <c r="AX60" s="50" t="s">
        <v>748</v>
      </c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</row>
    <row r="61" spans="1:87" ht="14.25" customHeight="1" x14ac:dyDescent="0.25">
      <c r="A61" s="37">
        <v>298</v>
      </c>
      <c r="B61" s="38" t="s">
        <v>78</v>
      </c>
      <c r="C61" s="38" t="s">
        <v>28</v>
      </c>
      <c r="D61" s="38" t="s">
        <v>34</v>
      </c>
      <c r="E61" s="38"/>
      <c r="F61" s="38" t="s">
        <v>35</v>
      </c>
      <c r="G61" s="37">
        <v>1</v>
      </c>
      <c r="H61" s="37">
        <v>19</v>
      </c>
      <c r="I61" s="38" t="s">
        <v>137</v>
      </c>
      <c r="J61" s="37">
        <v>17825107236</v>
      </c>
      <c r="K61" s="37">
        <v>69.125</v>
      </c>
      <c r="L61" s="37">
        <v>0.79481132075471705</v>
      </c>
      <c r="M61" s="37">
        <v>4</v>
      </c>
      <c r="N61" s="35"/>
      <c r="O61" s="35"/>
      <c r="P61" s="37">
        <v>8</v>
      </c>
      <c r="Q61" s="37">
        <v>4</v>
      </c>
      <c r="R61" s="37">
        <v>1</v>
      </c>
      <c r="S61" s="37">
        <v>4</v>
      </c>
      <c r="T61" s="37">
        <v>2</v>
      </c>
      <c r="U61" s="37">
        <v>1</v>
      </c>
      <c r="V61" s="37">
        <v>2.5</v>
      </c>
      <c r="W61" s="38" t="s">
        <v>682</v>
      </c>
      <c r="X61" s="40">
        <v>1.5</v>
      </c>
      <c r="Y61" s="37">
        <v>6</v>
      </c>
      <c r="Z61" s="38">
        <v>34</v>
      </c>
      <c r="AA61" s="38">
        <v>5</v>
      </c>
      <c r="AB61" s="38" t="s">
        <v>102</v>
      </c>
      <c r="AC61" s="38">
        <v>0</v>
      </c>
      <c r="AD61" s="37">
        <v>1</v>
      </c>
      <c r="AE61" s="37">
        <v>4</v>
      </c>
      <c r="AF61" s="37">
        <v>0</v>
      </c>
      <c r="AG61" s="37">
        <v>7</v>
      </c>
      <c r="AH61" s="38" t="s">
        <v>90</v>
      </c>
      <c r="AI61" s="37">
        <v>4</v>
      </c>
      <c r="AJ61" s="37">
        <v>1</v>
      </c>
      <c r="AK61" s="38" t="s">
        <v>196</v>
      </c>
      <c r="AL61" s="38">
        <v>1</v>
      </c>
      <c r="AM61" s="38" t="s">
        <v>27</v>
      </c>
      <c r="AN61" s="38" t="s">
        <v>680</v>
      </c>
      <c r="AO61" s="37">
        <v>31</v>
      </c>
      <c r="AP61" s="38" t="s">
        <v>674</v>
      </c>
      <c r="AQ61" s="38" t="s">
        <v>703</v>
      </c>
      <c r="AR61" s="38" t="s">
        <v>27</v>
      </c>
      <c r="AS61" s="38" t="s">
        <v>704</v>
      </c>
      <c r="AT61" s="38" t="s">
        <v>27</v>
      </c>
      <c r="AU61" s="38" t="s">
        <v>27</v>
      </c>
      <c r="AV61" s="38" t="s">
        <v>27</v>
      </c>
      <c r="AW61" s="50"/>
      <c r="AX61" s="50" t="s">
        <v>748</v>
      </c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</row>
    <row r="62" spans="1:87" ht="14.25" customHeight="1" x14ac:dyDescent="0.25">
      <c r="A62" s="37">
        <v>319</v>
      </c>
      <c r="B62" s="38" t="s">
        <v>78</v>
      </c>
      <c r="C62" s="38" t="s">
        <v>26</v>
      </c>
      <c r="D62" s="38" t="s">
        <v>34</v>
      </c>
      <c r="E62" s="38"/>
      <c r="F62" s="38" t="s">
        <v>35</v>
      </c>
      <c r="G62" s="37">
        <v>1</v>
      </c>
      <c r="H62" s="37">
        <v>19</v>
      </c>
      <c r="I62" s="38" t="s">
        <v>142</v>
      </c>
      <c r="J62" s="37">
        <v>8282194225</v>
      </c>
      <c r="K62" s="37">
        <v>53.785714285714299</v>
      </c>
      <c r="L62" s="37">
        <v>0.25075987841945302</v>
      </c>
      <c r="M62" s="40">
        <v>10</v>
      </c>
      <c r="N62" s="35"/>
      <c r="O62" s="40">
        <v>2</v>
      </c>
      <c r="P62" s="40">
        <v>20</v>
      </c>
      <c r="Q62" s="40">
        <v>8</v>
      </c>
      <c r="R62" s="40">
        <v>1</v>
      </c>
      <c r="S62" s="40">
        <v>8</v>
      </c>
      <c r="T62" s="40">
        <v>1</v>
      </c>
      <c r="U62" s="40">
        <v>1</v>
      </c>
      <c r="V62" s="40">
        <v>1.5</v>
      </c>
      <c r="W62" s="38" t="s">
        <v>27</v>
      </c>
      <c r="X62" s="40">
        <v>0.5</v>
      </c>
      <c r="Y62" s="40">
        <v>3</v>
      </c>
      <c r="Z62" s="38">
        <v>56</v>
      </c>
      <c r="AA62" s="38">
        <v>3</v>
      </c>
      <c r="AB62" s="38" t="s">
        <v>89</v>
      </c>
      <c r="AC62" s="38">
        <v>0</v>
      </c>
      <c r="AD62" s="37">
        <v>2</v>
      </c>
      <c r="AE62" s="37">
        <v>6</v>
      </c>
      <c r="AF62" s="37">
        <v>0</v>
      </c>
      <c r="AG62" s="37">
        <v>13</v>
      </c>
      <c r="AH62" s="38" t="s">
        <v>109</v>
      </c>
      <c r="AI62" s="37">
        <v>2</v>
      </c>
      <c r="AJ62" s="40">
        <v>1</v>
      </c>
      <c r="AK62" s="38" t="s">
        <v>198</v>
      </c>
      <c r="AL62" s="38">
        <v>1</v>
      </c>
      <c r="AM62" s="38" t="s">
        <v>27</v>
      </c>
      <c r="AN62" s="38" t="s">
        <v>680</v>
      </c>
      <c r="AO62" s="37">
        <v>27</v>
      </c>
      <c r="AP62" s="38" t="s">
        <v>677</v>
      </c>
      <c r="AQ62" s="38" t="s">
        <v>691</v>
      </c>
      <c r="AR62" s="38" t="s">
        <v>695</v>
      </c>
      <c r="AS62" s="38" t="s">
        <v>27</v>
      </c>
      <c r="AT62" s="38" t="s">
        <v>692</v>
      </c>
      <c r="AU62" s="38" t="s">
        <v>27</v>
      </c>
      <c r="AV62" s="38" t="s">
        <v>27</v>
      </c>
      <c r="AW62" s="50"/>
      <c r="AX62" s="50" t="s">
        <v>746</v>
      </c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</row>
    <row r="63" spans="1:87" ht="14.25" customHeight="1" x14ac:dyDescent="0.25">
      <c r="A63" s="37">
        <v>388</v>
      </c>
      <c r="B63" s="38" t="s">
        <v>78</v>
      </c>
      <c r="C63" s="38" t="s">
        <v>26</v>
      </c>
      <c r="D63" s="38" t="s">
        <v>34</v>
      </c>
      <c r="E63" s="38"/>
      <c r="F63" s="38" t="s">
        <v>35</v>
      </c>
      <c r="G63" s="37">
        <v>1</v>
      </c>
      <c r="H63" s="37">
        <v>19</v>
      </c>
      <c r="I63" s="38" t="s">
        <v>81</v>
      </c>
      <c r="J63" s="37">
        <v>9591241137</v>
      </c>
      <c r="K63" s="37">
        <v>53.785714285714299</v>
      </c>
      <c r="L63" s="37">
        <v>0.25075987841945302</v>
      </c>
      <c r="M63" s="40">
        <v>4</v>
      </c>
      <c r="N63" s="35"/>
      <c r="O63" s="35"/>
      <c r="P63" s="40">
        <v>8</v>
      </c>
      <c r="Q63" s="40">
        <v>4</v>
      </c>
      <c r="R63" s="40">
        <v>1</v>
      </c>
      <c r="S63" s="40">
        <v>4</v>
      </c>
      <c r="T63" s="40">
        <v>1</v>
      </c>
      <c r="U63" s="40">
        <v>2</v>
      </c>
      <c r="V63" s="40">
        <v>1.5</v>
      </c>
      <c r="W63" s="38" t="s">
        <v>27</v>
      </c>
      <c r="X63" s="40">
        <v>0.5</v>
      </c>
      <c r="Y63" s="40">
        <v>4</v>
      </c>
      <c r="Z63" s="38">
        <v>30</v>
      </c>
      <c r="AA63" s="38">
        <v>4</v>
      </c>
      <c r="AB63" s="38" t="s">
        <v>89</v>
      </c>
      <c r="AC63" s="38">
        <v>0</v>
      </c>
      <c r="AD63" s="37">
        <v>2</v>
      </c>
      <c r="AE63" s="37">
        <v>1</v>
      </c>
      <c r="AF63" s="37">
        <v>0</v>
      </c>
      <c r="AG63" s="37">
        <v>4</v>
      </c>
      <c r="AH63" s="38" t="s">
        <v>90</v>
      </c>
      <c r="AI63" s="37">
        <v>4</v>
      </c>
      <c r="AJ63" s="40">
        <v>1</v>
      </c>
      <c r="AK63" s="38" t="s">
        <v>202</v>
      </c>
      <c r="AL63" s="38">
        <v>1</v>
      </c>
      <c r="AM63" s="38" t="s">
        <v>27</v>
      </c>
      <c r="AN63" s="38" t="s">
        <v>673</v>
      </c>
      <c r="AO63" s="37">
        <v>26</v>
      </c>
      <c r="AP63" s="38" t="s">
        <v>674</v>
      </c>
      <c r="AQ63" s="38" t="s">
        <v>675</v>
      </c>
      <c r="AR63" s="38" t="s">
        <v>27</v>
      </c>
      <c r="AS63" s="38" t="s">
        <v>676</v>
      </c>
      <c r="AT63" s="38" t="s">
        <v>27</v>
      </c>
      <c r="AU63" s="38" t="s">
        <v>27</v>
      </c>
      <c r="AV63" s="38" t="s">
        <v>27</v>
      </c>
      <c r="AW63" s="50"/>
      <c r="AX63" s="50" t="s">
        <v>748</v>
      </c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</row>
    <row r="64" spans="1:87" ht="14.25" customHeight="1" x14ac:dyDescent="0.25">
      <c r="A64" s="37">
        <v>421</v>
      </c>
      <c r="B64" s="38" t="s">
        <v>78</v>
      </c>
      <c r="C64" s="38" t="s">
        <v>26</v>
      </c>
      <c r="D64" s="38" t="s">
        <v>34</v>
      </c>
      <c r="E64" s="38"/>
      <c r="F64" s="38" t="s">
        <v>35</v>
      </c>
      <c r="G64" s="37">
        <v>1</v>
      </c>
      <c r="H64" s="37">
        <v>19</v>
      </c>
      <c r="I64" s="38" t="s">
        <v>88</v>
      </c>
      <c r="J64" s="37">
        <v>217831744</v>
      </c>
      <c r="K64" s="37">
        <v>53.785714285714299</v>
      </c>
      <c r="L64" s="37">
        <v>0.25075987841945302</v>
      </c>
      <c r="M64" s="40">
        <v>7</v>
      </c>
      <c r="N64" s="35"/>
      <c r="O64" s="35"/>
      <c r="P64" s="40">
        <v>16</v>
      </c>
      <c r="Q64" s="40">
        <v>9</v>
      </c>
      <c r="R64" s="40">
        <v>1</v>
      </c>
      <c r="S64" s="40">
        <v>9</v>
      </c>
      <c r="T64" s="40">
        <v>2</v>
      </c>
      <c r="U64" s="40">
        <v>3</v>
      </c>
      <c r="V64" s="40">
        <v>1</v>
      </c>
      <c r="W64" s="38" t="s">
        <v>682</v>
      </c>
      <c r="X64" s="47"/>
      <c r="Y64" s="40">
        <v>5</v>
      </c>
      <c r="Z64" s="38">
        <v>53</v>
      </c>
      <c r="AA64" s="38">
        <v>4</v>
      </c>
      <c r="AB64" s="38" t="s">
        <v>89</v>
      </c>
      <c r="AC64" s="38">
        <v>0</v>
      </c>
      <c r="AD64" s="37">
        <v>2</v>
      </c>
      <c r="AE64" s="37">
        <v>2</v>
      </c>
      <c r="AF64" s="37">
        <v>0</v>
      </c>
      <c r="AG64" s="37">
        <v>8</v>
      </c>
      <c r="AH64" s="38" t="s">
        <v>204</v>
      </c>
      <c r="AI64" s="37">
        <v>2</v>
      </c>
      <c r="AJ64" s="40">
        <v>1</v>
      </c>
      <c r="AK64" s="38" t="s">
        <v>205</v>
      </c>
      <c r="AL64" s="38">
        <v>1</v>
      </c>
      <c r="AM64" s="38" t="s">
        <v>27</v>
      </c>
      <c r="AN64" s="38" t="s">
        <v>673</v>
      </c>
      <c r="AO64" s="37">
        <v>24</v>
      </c>
      <c r="AP64" s="38" t="s">
        <v>677</v>
      </c>
      <c r="AQ64" s="38" t="s">
        <v>679</v>
      </c>
      <c r="AR64" s="38" t="s">
        <v>27</v>
      </c>
      <c r="AS64" s="38" t="s">
        <v>27</v>
      </c>
      <c r="AT64" s="38" t="s">
        <v>27</v>
      </c>
      <c r="AU64" s="38" t="s">
        <v>27</v>
      </c>
      <c r="AV64" s="38" t="s">
        <v>27</v>
      </c>
      <c r="AW64" s="50"/>
      <c r="AX64" s="50" t="s">
        <v>747</v>
      </c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</row>
    <row r="65" spans="1:87" ht="14.25" customHeight="1" x14ac:dyDescent="0.25">
      <c r="A65" s="37">
        <v>453</v>
      </c>
      <c r="B65" s="38" t="s">
        <v>78</v>
      </c>
      <c r="C65" s="38" t="s">
        <v>28</v>
      </c>
      <c r="D65" s="38" t="s">
        <v>34</v>
      </c>
      <c r="E65" s="38"/>
      <c r="F65" s="38" t="s">
        <v>35</v>
      </c>
      <c r="G65" s="37">
        <v>1</v>
      </c>
      <c r="H65" s="37">
        <v>19</v>
      </c>
      <c r="I65" s="38" t="s">
        <v>152</v>
      </c>
      <c r="J65" s="37">
        <v>792288984</v>
      </c>
      <c r="K65" s="37">
        <v>69.125</v>
      </c>
      <c r="L65" s="37">
        <v>0.79481132075471705</v>
      </c>
      <c r="M65" s="37">
        <v>12</v>
      </c>
      <c r="N65" s="35"/>
      <c r="O65" s="39"/>
      <c r="P65" s="37">
        <v>28</v>
      </c>
      <c r="Q65" s="37">
        <v>16</v>
      </c>
      <c r="R65" s="40">
        <v>1</v>
      </c>
      <c r="S65" s="37">
        <v>16</v>
      </c>
      <c r="T65" s="37">
        <v>1</v>
      </c>
      <c r="U65" s="37">
        <v>5</v>
      </c>
      <c r="V65" s="37">
        <v>5</v>
      </c>
      <c r="W65" s="38" t="s">
        <v>27</v>
      </c>
      <c r="X65" s="37">
        <v>3</v>
      </c>
      <c r="Y65" s="37">
        <v>13</v>
      </c>
      <c r="Z65" s="38">
        <v>100</v>
      </c>
      <c r="AA65" s="38">
        <v>13</v>
      </c>
      <c r="AB65" s="38" t="s">
        <v>102</v>
      </c>
      <c r="AC65" s="38">
        <v>0</v>
      </c>
      <c r="AD65" s="37">
        <v>4</v>
      </c>
      <c r="AE65" s="37">
        <v>7</v>
      </c>
      <c r="AF65" s="37">
        <v>4</v>
      </c>
      <c r="AG65" s="37">
        <v>19</v>
      </c>
      <c r="AH65" s="38" t="s">
        <v>90</v>
      </c>
      <c r="AI65" s="37">
        <v>4</v>
      </c>
      <c r="AJ65" s="40">
        <v>1</v>
      </c>
      <c r="AK65" s="38" t="s">
        <v>207</v>
      </c>
      <c r="AL65" s="38">
        <v>1</v>
      </c>
      <c r="AM65" s="38" t="s">
        <v>27</v>
      </c>
      <c r="AN65" s="38" t="s">
        <v>673</v>
      </c>
      <c r="AO65" s="37">
        <v>23</v>
      </c>
      <c r="AP65" s="38" t="s">
        <v>677</v>
      </c>
      <c r="AQ65" s="38" t="s">
        <v>714</v>
      </c>
      <c r="AR65" s="38" t="s">
        <v>695</v>
      </c>
      <c r="AS65" s="38" t="s">
        <v>27</v>
      </c>
      <c r="AT65" s="38" t="s">
        <v>27</v>
      </c>
      <c r="AU65" s="38" t="s">
        <v>27</v>
      </c>
      <c r="AV65" s="38" t="s">
        <v>27</v>
      </c>
      <c r="AW65" s="50"/>
      <c r="AX65" s="50" t="s">
        <v>747</v>
      </c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</row>
    <row r="66" spans="1:87" ht="14.25" customHeight="1" x14ac:dyDescent="0.25">
      <c r="A66" s="37">
        <v>515</v>
      </c>
      <c r="B66" s="38" t="s">
        <v>78</v>
      </c>
      <c r="C66" s="38" t="s">
        <v>28</v>
      </c>
      <c r="D66" s="38" t="s">
        <v>34</v>
      </c>
      <c r="E66" s="38"/>
      <c r="F66" s="38" t="s">
        <v>35</v>
      </c>
      <c r="G66" s="37">
        <v>1</v>
      </c>
      <c r="H66" s="37">
        <v>19</v>
      </c>
      <c r="I66" s="38" t="s">
        <v>169</v>
      </c>
      <c r="J66" s="37">
        <v>178114327</v>
      </c>
      <c r="K66" s="37">
        <v>69.125</v>
      </c>
      <c r="L66" s="37">
        <v>0.79481132075471705</v>
      </c>
      <c r="M66" s="37">
        <v>2</v>
      </c>
      <c r="N66" s="35"/>
      <c r="O66" s="35"/>
      <c r="P66" s="37">
        <v>4</v>
      </c>
      <c r="Q66" s="37">
        <v>2</v>
      </c>
      <c r="R66" s="37">
        <v>1</v>
      </c>
      <c r="S66" s="37">
        <v>2</v>
      </c>
      <c r="T66" s="37">
        <v>1</v>
      </c>
      <c r="U66" s="40">
        <v>1</v>
      </c>
      <c r="V66" s="37">
        <v>1.5</v>
      </c>
      <c r="W66" s="38" t="s">
        <v>27</v>
      </c>
      <c r="X66" s="40">
        <v>0.5</v>
      </c>
      <c r="Y66" s="37">
        <v>3</v>
      </c>
      <c r="Z66" s="38">
        <v>18</v>
      </c>
      <c r="AA66" s="38">
        <v>3</v>
      </c>
      <c r="AB66" s="38" t="s">
        <v>102</v>
      </c>
      <c r="AC66" s="38">
        <v>0</v>
      </c>
      <c r="AD66" s="37">
        <v>2</v>
      </c>
      <c r="AE66" s="37">
        <v>1</v>
      </c>
      <c r="AF66" s="37">
        <v>0</v>
      </c>
      <c r="AG66" s="37">
        <v>5</v>
      </c>
      <c r="AH66" s="38" t="s">
        <v>90</v>
      </c>
      <c r="AI66" s="37">
        <v>4</v>
      </c>
      <c r="AJ66" s="40">
        <v>1</v>
      </c>
      <c r="AK66" s="38" t="s">
        <v>213</v>
      </c>
      <c r="AL66" s="38">
        <v>1</v>
      </c>
      <c r="AM66" s="38" t="s">
        <v>27</v>
      </c>
      <c r="AN66" s="38" t="s">
        <v>680</v>
      </c>
      <c r="AO66" s="37">
        <v>31</v>
      </c>
      <c r="AP66" s="38" t="s">
        <v>677</v>
      </c>
      <c r="AQ66" s="38" t="s">
        <v>694</v>
      </c>
      <c r="AR66" s="38" t="s">
        <v>27</v>
      </c>
      <c r="AS66" s="38" t="s">
        <v>27</v>
      </c>
      <c r="AT66" s="38" t="s">
        <v>692</v>
      </c>
      <c r="AU66" s="38" t="s">
        <v>27</v>
      </c>
      <c r="AV66" s="38" t="s">
        <v>696</v>
      </c>
      <c r="AW66" s="50"/>
      <c r="AX66" s="50" t="s">
        <v>746</v>
      </c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</row>
    <row r="67" spans="1:87" ht="14.25" customHeight="1" x14ac:dyDescent="0.25">
      <c r="A67" s="37">
        <v>563</v>
      </c>
      <c r="B67" s="38" t="s">
        <v>78</v>
      </c>
      <c r="C67" s="38" t="s">
        <v>28</v>
      </c>
      <c r="D67" s="38" t="s">
        <v>34</v>
      </c>
      <c r="E67" s="38"/>
      <c r="F67" s="38" t="s">
        <v>35</v>
      </c>
      <c r="G67" s="37">
        <v>1</v>
      </c>
      <c r="H67" s="37">
        <v>19</v>
      </c>
      <c r="I67" s="38" t="s">
        <v>173</v>
      </c>
      <c r="J67" s="37">
        <v>79215167188</v>
      </c>
      <c r="K67" s="37">
        <v>69.125</v>
      </c>
      <c r="L67" s="37">
        <v>0.79481132075471705</v>
      </c>
      <c r="M67" s="39"/>
      <c r="N67" s="35"/>
      <c r="O67" s="35"/>
      <c r="P67" s="39"/>
      <c r="Q67" s="39"/>
      <c r="R67" s="35">
        <v>1</v>
      </c>
      <c r="S67" s="39"/>
      <c r="T67" s="39"/>
      <c r="U67" s="39"/>
      <c r="V67" s="39"/>
      <c r="W67" s="38" t="s">
        <v>27</v>
      </c>
      <c r="X67" s="39"/>
      <c r="Y67" s="39"/>
      <c r="Z67" s="38">
        <v>1</v>
      </c>
      <c r="AA67" s="38">
        <v>0</v>
      </c>
      <c r="AB67" s="38" t="s">
        <v>102</v>
      </c>
      <c r="AC67" s="38">
        <v>0</v>
      </c>
      <c r="AD67" s="37">
        <v>0</v>
      </c>
      <c r="AE67" s="37">
        <v>0</v>
      </c>
      <c r="AF67" s="37">
        <v>0</v>
      </c>
      <c r="AG67" s="37">
        <v>0</v>
      </c>
      <c r="AH67" s="38" t="s">
        <v>90</v>
      </c>
      <c r="AI67" s="37">
        <v>4</v>
      </c>
      <c r="AJ67" s="39"/>
      <c r="AK67" s="38" t="s">
        <v>174</v>
      </c>
      <c r="AL67" s="38">
        <v>1</v>
      </c>
      <c r="AM67" s="38" t="s">
        <v>27</v>
      </c>
      <c r="AN67" s="38" t="s">
        <v>673</v>
      </c>
      <c r="AO67" s="37">
        <v>18</v>
      </c>
      <c r="AP67" s="38" t="s">
        <v>677</v>
      </c>
      <c r="AQ67" s="38" t="s">
        <v>728</v>
      </c>
      <c r="AR67" s="38" t="s">
        <v>27</v>
      </c>
      <c r="AS67" s="38" t="s">
        <v>686</v>
      </c>
      <c r="AT67" s="38" t="s">
        <v>27</v>
      </c>
      <c r="AU67" s="38" t="s">
        <v>27</v>
      </c>
      <c r="AV67" s="38" t="s">
        <v>27</v>
      </c>
      <c r="AW67" s="50"/>
      <c r="AX67" s="50" t="s">
        <v>747</v>
      </c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</row>
    <row r="68" spans="1:87" ht="14.25" customHeight="1" x14ac:dyDescent="0.25">
      <c r="A68" s="37">
        <v>81</v>
      </c>
      <c r="B68" s="38" t="s">
        <v>78</v>
      </c>
      <c r="C68" s="38" t="s">
        <v>26</v>
      </c>
      <c r="D68" s="38" t="s">
        <v>36</v>
      </c>
      <c r="E68" s="38"/>
      <c r="F68" s="38" t="s">
        <v>32</v>
      </c>
      <c r="G68" s="37">
        <v>66</v>
      </c>
      <c r="H68" s="37">
        <v>56</v>
      </c>
      <c r="I68" s="38" t="s">
        <v>106</v>
      </c>
      <c r="J68" s="37">
        <v>90153375</v>
      </c>
      <c r="K68" s="37">
        <v>0.1875</v>
      </c>
      <c r="L68" s="37">
        <v>9.375E-2</v>
      </c>
      <c r="M68" s="37">
        <v>6</v>
      </c>
      <c r="N68" s="35"/>
      <c r="O68" s="40">
        <v>2</v>
      </c>
      <c r="P68" s="37">
        <v>13</v>
      </c>
      <c r="Q68" s="37">
        <v>7</v>
      </c>
      <c r="R68" s="37">
        <v>1</v>
      </c>
      <c r="S68" s="37">
        <v>7</v>
      </c>
      <c r="T68" s="37">
        <v>1</v>
      </c>
      <c r="U68" s="37">
        <v>2</v>
      </c>
      <c r="V68" s="37">
        <v>1.5</v>
      </c>
      <c r="W68" s="38" t="s">
        <v>27</v>
      </c>
      <c r="X68" s="37">
        <v>0.5</v>
      </c>
      <c r="Y68" s="37">
        <v>4</v>
      </c>
      <c r="Z68" s="38">
        <v>45</v>
      </c>
      <c r="AA68" s="38">
        <v>4</v>
      </c>
      <c r="AB68" s="38" t="s">
        <v>89</v>
      </c>
      <c r="AC68" s="38">
        <v>0</v>
      </c>
      <c r="AD68" s="37">
        <v>4</v>
      </c>
      <c r="AE68" s="37">
        <v>11</v>
      </c>
      <c r="AF68" s="37">
        <v>2</v>
      </c>
      <c r="AG68" s="37">
        <v>24</v>
      </c>
      <c r="AH68" s="38" t="s">
        <v>262</v>
      </c>
      <c r="AI68" s="37">
        <v>3</v>
      </c>
      <c r="AJ68" s="37">
        <v>1</v>
      </c>
      <c r="AK68" s="38" t="s">
        <v>300</v>
      </c>
      <c r="AL68" s="38">
        <v>1</v>
      </c>
      <c r="AM68" s="38" t="s">
        <v>27</v>
      </c>
      <c r="AN68" s="38" t="s">
        <v>673</v>
      </c>
      <c r="AO68" s="37">
        <v>18</v>
      </c>
      <c r="AP68" s="38" t="s">
        <v>677</v>
      </c>
      <c r="AQ68" s="38" t="s">
        <v>690</v>
      </c>
      <c r="AR68" s="38" t="s">
        <v>27</v>
      </c>
      <c r="AS68" s="38" t="s">
        <v>27</v>
      </c>
      <c r="AT68" s="38" t="s">
        <v>27</v>
      </c>
      <c r="AU68" s="38" t="s">
        <v>27</v>
      </c>
      <c r="AV68" s="38" t="s">
        <v>27</v>
      </c>
      <c r="AW68" s="50"/>
      <c r="AX68" s="50" t="s">
        <v>747</v>
      </c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</row>
    <row r="69" spans="1:87" ht="14.25" customHeight="1" x14ac:dyDescent="0.25">
      <c r="A69" s="37">
        <v>108</v>
      </c>
      <c r="B69" s="38" t="s">
        <v>78</v>
      </c>
      <c r="C69" s="38" t="s">
        <v>28</v>
      </c>
      <c r="D69" s="38" t="s">
        <v>36</v>
      </c>
      <c r="E69" s="38"/>
      <c r="F69" s="38" t="s">
        <v>32</v>
      </c>
      <c r="G69" s="37">
        <v>66</v>
      </c>
      <c r="H69" s="37">
        <v>56</v>
      </c>
      <c r="I69" s="38" t="s">
        <v>114</v>
      </c>
      <c r="J69" s="37">
        <v>17888853</v>
      </c>
      <c r="K69" s="37">
        <v>0.28571428571428598</v>
      </c>
      <c r="L69" s="37">
        <v>0.14285714285714299</v>
      </c>
      <c r="M69" s="39"/>
      <c r="N69" s="35"/>
      <c r="O69" s="35"/>
      <c r="P69" s="39"/>
      <c r="Q69" s="39"/>
      <c r="R69" s="47">
        <v>1</v>
      </c>
      <c r="S69" s="39"/>
      <c r="T69" s="39"/>
      <c r="U69" s="39"/>
      <c r="V69" s="39"/>
      <c r="W69" s="38" t="s">
        <v>27</v>
      </c>
      <c r="X69" s="39"/>
      <c r="Y69" s="39"/>
      <c r="Z69" s="38">
        <v>1</v>
      </c>
      <c r="AA69" s="38">
        <v>0</v>
      </c>
      <c r="AB69" s="38" t="s">
        <v>102</v>
      </c>
      <c r="AC69" s="41">
        <v>3</v>
      </c>
      <c r="AD69" s="37">
        <v>0</v>
      </c>
      <c r="AE69" s="37">
        <v>0</v>
      </c>
      <c r="AF69" s="37">
        <v>0</v>
      </c>
      <c r="AG69" s="37">
        <v>0</v>
      </c>
      <c r="AH69" s="38" t="s">
        <v>258</v>
      </c>
      <c r="AI69" s="37">
        <v>9</v>
      </c>
      <c r="AJ69" s="39"/>
      <c r="AK69" s="38" t="s">
        <v>91</v>
      </c>
      <c r="AL69" s="38">
        <v>1</v>
      </c>
      <c r="AM69" s="38" t="s">
        <v>27</v>
      </c>
      <c r="AN69" s="38" t="s">
        <v>680</v>
      </c>
      <c r="AO69" s="37">
        <v>30</v>
      </c>
      <c r="AP69" s="38" t="s">
        <v>674</v>
      </c>
      <c r="AQ69" s="38" t="s">
        <v>687</v>
      </c>
      <c r="AR69" s="38" t="s">
        <v>27</v>
      </c>
      <c r="AS69" s="38" t="s">
        <v>688</v>
      </c>
      <c r="AT69" s="38" t="s">
        <v>27</v>
      </c>
      <c r="AU69" s="38" t="s">
        <v>27</v>
      </c>
      <c r="AV69" s="38" t="s">
        <v>710</v>
      </c>
      <c r="AW69" s="50"/>
      <c r="AX69" s="50" t="s">
        <v>748</v>
      </c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</row>
    <row r="70" spans="1:87" ht="14.25" customHeight="1" x14ac:dyDescent="0.25">
      <c r="A70" s="37">
        <v>187</v>
      </c>
      <c r="B70" s="38" t="s">
        <v>78</v>
      </c>
      <c r="C70" s="38" t="s">
        <v>26</v>
      </c>
      <c r="D70" s="38" t="s">
        <v>36</v>
      </c>
      <c r="E70" s="38"/>
      <c r="F70" s="38" t="s">
        <v>32</v>
      </c>
      <c r="G70" s="37">
        <v>66</v>
      </c>
      <c r="H70" s="37">
        <v>56</v>
      </c>
      <c r="I70" s="38" t="s">
        <v>124</v>
      </c>
      <c r="J70" s="37">
        <v>1391113645</v>
      </c>
      <c r="K70" s="37">
        <v>0.1875</v>
      </c>
      <c r="L70" s="37">
        <v>9.375E-2</v>
      </c>
      <c r="M70" s="40">
        <v>2</v>
      </c>
      <c r="N70" s="35"/>
      <c r="O70" s="35"/>
      <c r="P70" s="40">
        <v>3</v>
      </c>
      <c r="Q70" s="40">
        <v>1</v>
      </c>
      <c r="R70" s="40">
        <v>1</v>
      </c>
      <c r="S70" s="40">
        <v>1</v>
      </c>
      <c r="T70" s="40">
        <v>1</v>
      </c>
      <c r="U70" s="47"/>
      <c r="V70" s="40">
        <v>1</v>
      </c>
      <c r="W70" s="38" t="s">
        <v>682</v>
      </c>
      <c r="X70" s="47"/>
      <c r="Y70" s="40">
        <v>2</v>
      </c>
      <c r="Z70" s="38">
        <v>12</v>
      </c>
      <c r="AA70" s="38">
        <v>1</v>
      </c>
      <c r="AB70" s="38" t="s">
        <v>89</v>
      </c>
      <c r="AC70" s="38">
        <v>0</v>
      </c>
      <c r="AD70" s="37">
        <v>0</v>
      </c>
      <c r="AE70" s="37">
        <v>0</v>
      </c>
      <c r="AF70" s="37">
        <v>0</v>
      </c>
      <c r="AG70" s="37">
        <v>1</v>
      </c>
      <c r="AH70" s="38" t="s">
        <v>258</v>
      </c>
      <c r="AI70" s="37">
        <v>9</v>
      </c>
      <c r="AJ70" s="47"/>
      <c r="AK70" s="38" t="s">
        <v>306</v>
      </c>
      <c r="AL70" s="38">
        <v>1</v>
      </c>
      <c r="AM70" s="38" t="s">
        <v>27</v>
      </c>
      <c r="AN70" s="38" t="s">
        <v>680</v>
      </c>
      <c r="AO70" s="37">
        <v>24</v>
      </c>
      <c r="AP70" s="38" t="s">
        <v>677</v>
      </c>
      <c r="AQ70" s="38" t="s">
        <v>691</v>
      </c>
      <c r="AR70" s="38" t="s">
        <v>695</v>
      </c>
      <c r="AS70" s="38" t="s">
        <v>27</v>
      </c>
      <c r="AT70" s="38" t="s">
        <v>692</v>
      </c>
      <c r="AU70" s="38" t="s">
        <v>695</v>
      </c>
      <c r="AV70" s="38" t="s">
        <v>27</v>
      </c>
      <c r="AW70" s="50"/>
      <c r="AX70" s="50" t="s">
        <v>746</v>
      </c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</row>
    <row r="71" spans="1:87" ht="14.25" customHeight="1" x14ac:dyDescent="0.25">
      <c r="A71" s="37">
        <v>252</v>
      </c>
      <c r="B71" s="38" t="s">
        <v>78</v>
      </c>
      <c r="C71" s="38" t="s">
        <v>26</v>
      </c>
      <c r="D71" s="38" t="s">
        <v>36</v>
      </c>
      <c r="E71" s="38"/>
      <c r="F71" s="38" t="s">
        <v>32</v>
      </c>
      <c r="G71" s="37">
        <v>66</v>
      </c>
      <c r="H71" s="37">
        <v>56</v>
      </c>
      <c r="I71" s="38" t="s">
        <v>130</v>
      </c>
      <c r="J71" s="37">
        <v>3712062108</v>
      </c>
      <c r="K71" s="37">
        <v>0.1875</v>
      </c>
      <c r="L71" s="37">
        <v>9.375E-2</v>
      </c>
      <c r="M71" s="37">
        <v>11</v>
      </c>
      <c r="N71" s="40">
        <v>1</v>
      </c>
      <c r="O71" s="40">
        <v>9</v>
      </c>
      <c r="P71" s="37">
        <v>27</v>
      </c>
      <c r="Q71" s="37">
        <v>16</v>
      </c>
      <c r="R71" s="37">
        <v>3</v>
      </c>
      <c r="S71" s="37">
        <v>16</v>
      </c>
      <c r="T71" s="37">
        <v>1</v>
      </c>
      <c r="U71" s="37">
        <v>3</v>
      </c>
      <c r="V71" s="37">
        <v>7.5</v>
      </c>
      <c r="W71" s="38" t="s">
        <v>682</v>
      </c>
      <c r="X71" s="37">
        <v>3.5</v>
      </c>
      <c r="Y71" s="37">
        <v>15</v>
      </c>
      <c r="Z71" s="38">
        <v>113</v>
      </c>
      <c r="AA71" s="38">
        <v>14</v>
      </c>
      <c r="AB71" s="38" t="s">
        <v>89</v>
      </c>
      <c r="AC71" s="38">
        <v>0</v>
      </c>
      <c r="AD71" s="37">
        <v>21</v>
      </c>
      <c r="AE71" s="37">
        <v>7</v>
      </c>
      <c r="AF71" s="37">
        <v>1</v>
      </c>
      <c r="AG71" s="37">
        <v>41</v>
      </c>
      <c r="AH71" s="38" t="s">
        <v>96</v>
      </c>
      <c r="AI71" s="37">
        <v>1</v>
      </c>
      <c r="AJ71" s="40">
        <v>1</v>
      </c>
      <c r="AK71" s="38" t="s">
        <v>308</v>
      </c>
      <c r="AL71" s="38">
        <v>1</v>
      </c>
      <c r="AM71" s="38" t="s">
        <v>27</v>
      </c>
      <c r="AN71" s="38" t="s">
        <v>680</v>
      </c>
      <c r="AO71" s="37">
        <v>28</v>
      </c>
      <c r="AP71" s="38" t="s">
        <v>677</v>
      </c>
      <c r="AQ71" s="38" t="s">
        <v>700</v>
      </c>
      <c r="AR71" s="38" t="s">
        <v>695</v>
      </c>
      <c r="AS71" s="38" t="s">
        <v>701</v>
      </c>
      <c r="AT71" s="38" t="s">
        <v>27</v>
      </c>
      <c r="AU71" s="38" t="s">
        <v>27</v>
      </c>
      <c r="AV71" s="38" t="s">
        <v>27</v>
      </c>
      <c r="AW71" s="50"/>
      <c r="AX71" s="50" t="s">
        <v>748</v>
      </c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</row>
    <row r="72" spans="1:87" ht="14.25" customHeight="1" x14ac:dyDescent="0.25">
      <c r="A72" s="37">
        <v>286</v>
      </c>
      <c r="B72" s="38" t="s">
        <v>78</v>
      </c>
      <c r="C72" s="38" t="s">
        <v>28</v>
      </c>
      <c r="D72" s="38" t="s">
        <v>36</v>
      </c>
      <c r="E72" s="38"/>
      <c r="F72" s="38" t="s">
        <v>32</v>
      </c>
      <c r="G72" s="37">
        <v>66</v>
      </c>
      <c r="H72" s="37">
        <v>56</v>
      </c>
      <c r="I72" s="38" t="s">
        <v>135</v>
      </c>
      <c r="J72" s="37">
        <v>7717685176</v>
      </c>
      <c r="K72" s="37">
        <v>0.28571428571428598</v>
      </c>
      <c r="L72" s="37">
        <v>0.14285714285714299</v>
      </c>
      <c r="M72" s="37">
        <v>3</v>
      </c>
      <c r="N72" s="35"/>
      <c r="O72" s="40">
        <v>2</v>
      </c>
      <c r="P72" s="37">
        <v>7</v>
      </c>
      <c r="Q72" s="40">
        <v>3</v>
      </c>
      <c r="R72" s="37">
        <v>1</v>
      </c>
      <c r="S72" s="40">
        <v>3</v>
      </c>
      <c r="T72" s="37">
        <v>1</v>
      </c>
      <c r="U72" s="40">
        <v>3</v>
      </c>
      <c r="V72" s="40">
        <v>1.5</v>
      </c>
      <c r="W72" s="38" t="s">
        <v>27</v>
      </c>
      <c r="X72" s="40">
        <v>1.5</v>
      </c>
      <c r="Y72" s="40">
        <v>6</v>
      </c>
      <c r="Z72" s="38">
        <v>32</v>
      </c>
      <c r="AA72" s="38">
        <v>6</v>
      </c>
      <c r="AB72" s="38" t="s">
        <v>102</v>
      </c>
      <c r="AC72" s="38">
        <v>0</v>
      </c>
      <c r="AD72" s="37">
        <v>2</v>
      </c>
      <c r="AE72" s="37">
        <v>4</v>
      </c>
      <c r="AF72" s="37">
        <v>0</v>
      </c>
      <c r="AG72" s="37">
        <v>9</v>
      </c>
      <c r="AH72" s="38" t="s">
        <v>274</v>
      </c>
      <c r="AI72" s="37">
        <v>7</v>
      </c>
      <c r="AJ72" s="47"/>
      <c r="AK72" s="38" t="s">
        <v>310</v>
      </c>
      <c r="AL72" s="38">
        <v>1</v>
      </c>
      <c r="AM72" s="38" t="s">
        <v>27</v>
      </c>
      <c r="AN72" s="38" t="s">
        <v>680</v>
      </c>
      <c r="AO72" s="37">
        <v>24</v>
      </c>
      <c r="AP72" s="38" t="s">
        <v>677</v>
      </c>
      <c r="AQ72" s="38" t="s">
        <v>691</v>
      </c>
      <c r="AR72" s="38" t="s">
        <v>27</v>
      </c>
      <c r="AS72" s="38" t="s">
        <v>27</v>
      </c>
      <c r="AT72" s="38" t="s">
        <v>27</v>
      </c>
      <c r="AU72" s="38" t="s">
        <v>27</v>
      </c>
      <c r="AV72" s="38" t="s">
        <v>27</v>
      </c>
      <c r="AW72" s="50"/>
      <c r="AX72" s="50" t="s">
        <v>747</v>
      </c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</row>
    <row r="73" spans="1:87" ht="14.25" customHeight="1" x14ac:dyDescent="0.25">
      <c r="A73" s="37">
        <v>306</v>
      </c>
      <c r="B73" s="38" t="s">
        <v>78</v>
      </c>
      <c r="C73" s="38" t="s">
        <v>28</v>
      </c>
      <c r="D73" s="38" t="s">
        <v>36</v>
      </c>
      <c r="E73" s="38"/>
      <c r="F73" s="38" t="s">
        <v>32</v>
      </c>
      <c r="G73" s="37">
        <v>66</v>
      </c>
      <c r="H73" s="37">
        <v>56</v>
      </c>
      <c r="I73" s="38" t="s">
        <v>140</v>
      </c>
      <c r="J73" s="37">
        <v>79247246103</v>
      </c>
      <c r="K73" s="37">
        <v>0.28571428571428598</v>
      </c>
      <c r="L73" s="37">
        <v>0.14285714285714299</v>
      </c>
      <c r="M73" s="40">
        <v>7</v>
      </c>
      <c r="N73" s="35"/>
      <c r="O73" s="35"/>
      <c r="P73" s="40">
        <v>16</v>
      </c>
      <c r="Q73" s="40">
        <v>8</v>
      </c>
      <c r="R73" s="40">
        <v>1</v>
      </c>
      <c r="S73" s="40">
        <v>8</v>
      </c>
      <c r="T73" s="40">
        <v>1</v>
      </c>
      <c r="U73" s="40">
        <v>1</v>
      </c>
      <c r="V73" s="40">
        <v>0.5</v>
      </c>
      <c r="W73" s="38" t="s">
        <v>27</v>
      </c>
      <c r="X73" s="40">
        <v>0.5</v>
      </c>
      <c r="Y73" s="40">
        <v>2</v>
      </c>
      <c r="Z73" s="38">
        <v>45</v>
      </c>
      <c r="AA73" s="38">
        <v>2</v>
      </c>
      <c r="AB73" s="38" t="s">
        <v>102</v>
      </c>
      <c r="AC73" s="38">
        <v>0</v>
      </c>
      <c r="AD73" s="37">
        <v>2</v>
      </c>
      <c r="AE73" s="37">
        <v>5</v>
      </c>
      <c r="AF73" s="37">
        <v>0</v>
      </c>
      <c r="AG73" s="37">
        <v>8</v>
      </c>
      <c r="AH73" s="38" t="s">
        <v>258</v>
      </c>
      <c r="AI73" s="37">
        <v>9</v>
      </c>
      <c r="AJ73" s="35"/>
      <c r="AK73" s="38" t="s">
        <v>311</v>
      </c>
      <c r="AL73" s="38">
        <v>1</v>
      </c>
      <c r="AM73" s="38" t="s">
        <v>27</v>
      </c>
      <c r="AN73" s="38" t="s">
        <v>673</v>
      </c>
      <c r="AO73" s="37">
        <v>18</v>
      </c>
      <c r="AP73" s="38" t="s">
        <v>674</v>
      </c>
      <c r="AQ73" s="38" t="s">
        <v>705</v>
      </c>
      <c r="AR73" s="38" t="s">
        <v>27</v>
      </c>
      <c r="AS73" s="38" t="s">
        <v>686</v>
      </c>
      <c r="AT73" s="38" t="s">
        <v>27</v>
      </c>
      <c r="AU73" s="38" t="s">
        <v>27</v>
      </c>
      <c r="AV73" s="38" t="s">
        <v>27</v>
      </c>
      <c r="AW73" s="50"/>
      <c r="AX73" s="50" t="s">
        <v>747</v>
      </c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</row>
    <row r="74" spans="1:87" ht="14.25" customHeight="1" x14ac:dyDescent="0.25">
      <c r="A74" s="37">
        <v>323</v>
      </c>
      <c r="B74" s="38" t="s">
        <v>78</v>
      </c>
      <c r="C74" s="38" t="s">
        <v>26</v>
      </c>
      <c r="D74" s="38" t="s">
        <v>36</v>
      </c>
      <c r="E74" s="38"/>
      <c r="F74" s="38" t="s">
        <v>32</v>
      </c>
      <c r="G74" s="37">
        <v>66</v>
      </c>
      <c r="H74" s="37">
        <v>56</v>
      </c>
      <c r="I74" s="38" t="s">
        <v>142</v>
      </c>
      <c r="J74" s="37">
        <v>8282194225</v>
      </c>
      <c r="K74" s="37">
        <v>0.1875</v>
      </c>
      <c r="L74" s="37">
        <v>9.375E-2</v>
      </c>
      <c r="M74" s="37">
        <v>3</v>
      </c>
      <c r="N74" s="35"/>
      <c r="O74" s="39"/>
      <c r="P74" s="37">
        <v>11</v>
      </c>
      <c r="Q74" s="37">
        <v>8</v>
      </c>
      <c r="R74" s="40">
        <v>1</v>
      </c>
      <c r="S74" s="37">
        <v>8</v>
      </c>
      <c r="T74" s="37">
        <v>1</v>
      </c>
      <c r="U74" s="37">
        <v>1</v>
      </c>
      <c r="V74" s="37">
        <v>2.5</v>
      </c>
      <c r="W74" s="38" t="s">
        <v>27</v>
      </c>
      <c r="X74" s="37">
        <v>0.5</v>
      </c>
      <c r="Y74" s="37">
        <v>4</v>
      </c>
      <c r="Z74" s="38">
        <v>40</v>
      </c>
      <c r="AA74" s="38">
        <v>4</v>
      </c>
      <c r="AB74" s="38" t="s">
        <v>89</v>
      </c>
      <c r="AC74" s="38">
        <v>0</v>
      </c>
      <c r="AD74" s="37">
        <v>10</v>
      </c>
      <c r="AE74" s="37">
        <v>4</v>
      </c>
      <c r="AF74" s="37">
        <v>0</v>
      </c>
      <c r="AG74" s="37">
        <v>17</v>
      </c>
      <c r="AH74" s="38" t="s">
        <v>284</v>
      </c>
      <c r="AI74" s="37">
        <v>7</v>
      </c>
      <c r="AJ74" s="37">
        <v>1</v>
      </c>
      <c r="AK74" s="38" t="s">
        <v>312</v>
      </c>
      <c r="AL74" s="38">
        <v>1</v>
      </c>
      <c r="AM74" s="38" t="s">
        <v>27</v>
      </c>
      <c r="AN74" s="38" t="s">
        <v>680</v>
      </c>
      <c r="AO74" s="37">
        <v>27</v>
      </c>
      <c r="AP74" s="38" t="s">
        <v>677</v>
      </c>
      <c r="AQ74" s="38" t="s">
        <v>691</v>
      </c>
      <c r="AR74" s="38" t="s">
        <v>695</v>
      </c>
      <c r="AS74" s="38" t="s">
        <v>27</v>
      </c>
      <c r="AT74" s="38" t="s">
        <v>692</v>
      </c>
      <c r="AU74" s="38" t="s">
        <v>27</v>
      </c>
      <c r="AV74" s="38" t="s">
        <v>27</v>
      </c>
      <c r="AW74" s="50"/>
      <c r="AX74" s="50" t="s">
        <v>746</v>
      </c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</row>
    <row r="75" spans="1:87" ht="14.25" customHeight="1" x14ac:dyDescent="0.25">
      <c r="A75" s="37">
        <v>392</v>
      </c>
      <c r="B75" s="38" t="s">
        <v>78</v>
      </c>
      <c r="C75" s="38" t="s">
        <v>26</v>
      </c>
      <c r="D75" s="38" t="s">
        <v>36</v>
      </c>
      <c r="E75" s="38"/>
      <c r="F75" s="38" t="s">
        <v>32</v>
      </c>
      <c r="G75" s="37">
        <v>66</v>
      </c>
      <c r="H75" s="37">
        <v>56</v>
      </c>
      <c r="I75" s="38" t="s">
        <v>81</v>
      </c>
      <c r="J75" s="37">
        <v>9591241137</v>
      </c>
      <c r="K75" s="37">
        <v>0.1875</v>
      </c>
      <c r="L75" s="37">
        <v>9.375E-2</v>
      </c>
      <c r="M75" s="37">
        <v>3</v>
      </c>
      <c r="N75" s="35"/>
      <c r="O75" s="39"/>
      <c r="P75" s="37">
        <v>5</v>
      </c>
      <c r="Q75" s="37">
        <v>2</v>
      </c>
      <c r="R75" s="37">
        <v>3</v>
      </c>
      <c r="S75" s="37">
        <v>2</v>
      </c>
      <c r="T75" s="37">
        <v>1</v>
      </c>
      <c r="U75" s="39"/>
      <c r="V75" s="37">
        <v>1</v>
      </c>
      <c r="W75" s="38" t="s">
        <v>27</v>
      </c>
      <c r="X75" s="37">
        <v>1</v>
      </c>
      <c r="Y75" s="37">
        <v>2</v>
      </c>
      <c r="Z75" s="38">
        <v>20</v>
      </c>
      <c r="AA75" s="38">
        <v>2</v>
      </c>
      <c r="AB75" s="38" t="s">
        <v>89</v>
      </c>
      <c r="AC75" s="38">
        <v>0</v>
      </c>
      <c r="AD75" s="37">
        <v>6</v>
      </c>
      <c r="AE75" s="37">
        <v>3</v>
      </c>
      <c r="AF75" s="37">
        <v>0</v>
      </c>
      <c r="AG75" s="37">
        <v>11</v>
      </c>
      <c r="AH75" s="38" t="s">
        <v>258</v>
      </c>
      <c r="AI75" s="37">
        <v>9</v>
      </c>
      <c r="AJ75" s="37">
        <v>1</v>
      </c>
      <c r="AK75" s="38" t="s">
        <v>315</v>
      </c>
      <c r="AL75" s="38">
        <v>1</v>
      </c>
      <c r="AM75" s="38" t="s">
        <v>27</v>
      </c>
      <c r="AN75" s="38" t="s">
        <v>673</v>
      </c>
      <c r="AO75" s="37">
        <v>26</v>
      </c>
      <c r="AP75" s="38" t="s">
        <v>674</v>
      </c>
      <c r="AQ75" s="38" t="s">
        <v>675</v>
      </c>
      <c r="AR75" s="38" t="s">
        <v>27</v>
      </c>
      <c r="AS75" s="38" t="s">
        <v>676</v>
      </c>
      <c r="AT75" s="38" t="s">
        <v>27</v>
      </c>
      <c r="AU75" s="38" t="s">
        <v>27</v>
      </c>
      <c r="AV75" s="38" t="s">
        <v>27</v>
      </c>
      <c r="AW75" s="50"/>
      <c r="AX75" s="50" t="s">
        <v>748</v>
      </c>
      <c r="AY75" s="50"/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</row>
    <row r="76" spans="1:87" ht="14.25" customHeight="1" x14ac:dyDescent="0.25">
      <c r="A76" s="37">
        <v>425</v>
      </c>
      <c r="B76" s="38" t="s">
        <v>78</v>
      </c>
      <c r="C76" s="38" t="s">
        <v>26</v>
      </c>
      <c r="D76" s="38" t="s">
        <v>36</v>
      </c>
      <c r="E76" s="38"/>
      <c r="F76" s="38" t="s">
        <v>32</v>
      </c>
      <c r="G76" s="37">
        <v>66</v>
      </c>
      <c r="H76" s="37">
        <v>56</v>
      </c>
      <c r="I76" s="38" t="s">
        <v>88</v>
      </c>
      <c r="J76" s="37">
        <v>217831744</v>
      </c>
      <c r="K76" s="37">
        <v>0.1875</v>
      </c>
      <c r="L76" s="37">
        <v>9.375E-2</v>
      </c>
      <c r="M76" s="39"/>
      <c r="N76" s="35"/>
      <c r="O76" s="35"/>
      <c r="P76" s="39"/>
      <c r="Q76" s="39"/>
      <c r="R76" s="35">
        <v>1</v>
      </c>
      <c r="S76" s="39"/>
      <c r="T76" s="39"/>
      <c r="U76" s="35"/>
      <c r="V76" s="39"/>
      <c r="W76" s="38" t="s">
        <v>27</v>
      </c>
      <c r="X76" s="35"/>
      <c r="Y76" s="39"/>
      <c r="Z76" s="38">
        <v>1</v>
      </c>
      <c r="AA76" s="38">
        <v>0</v>
      </c>
      <c r="AB76" s="38" t="s">
        <v>89</v>
      </c>
      <c r="AC76" s="38">
        <v>0</v>
      </c>
      <c r="AD76" s="37">
        <v>0</v>
      </c>
      <c r="AE76" s="37">
        <v>0</v>
      </c>
      <c r="AF76" s="37">
        <v>0</v>
      </c>
      <c r="AG76" s="37">
        <v>0</v>
      </c>
      <c r="AH76" s="38" t="s">
        <v>258</v>
      </c>
      <c r="AI76" s="37">
        <v>9</v>
      </c>
      <c r="AJ76" s="35"/>
      <c r="AK76" s="38" t="s">
        <v>318</v>
      </c>
      <c r="AL76" s="38">
        <v>1</v>
      </c>
      <c r="AM76" s="38" t="s">
        <v>27</v>
      </c>
      <c r="AN76" s="38" t="s">
        <v>673</v>
      </c>
      <c r="AO76" s="37">
        <v>24</v>
      </c>
      <c r="AP76" s="38" t="s">
        <v>677</v>
      </c>
      <c r="AQ76" s="38" t="s">
        <v>679</v>
      </c>
      <c r="AR76" s="38" t="s">
        <v>27</v>
      </c>
      <c r="AS76" s="38" t="s">
        <v>27</v>
      </c>
      <c r="AT76" s="38" t="s">
        <v>27</v>
      </c>
      <c r="AU76" s="38" t="s">
        <v>27</v>
      </c>
      <c r="AV76" s="38" t="s">
        <v>27</v>
      </c>
      <c r="AW76" s="50"/>
      <c r="AX76" s="50" t="s">
        <v>747</v>
      </c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</row>
    <row r="77" spans="1:87" ht="14.25" customHeight="1" x14ac:dyDescent="0.25">
      <c r="A77" s="37">
        <v>441</v>
      </c>
      <c r="B77" s="38" t="s">
        <v>78</v>
      </c>
      <c r="C77" s="38" t="s">
        <v>26</v>
      </c>
      <c r="D77" s="38" t="s">
        <v>36</v>
      </c>
      <c r="E77" s="38"/>
      <c r="F77" s="38" t="s">
        <v>32</v>
      </c>
      <c r="G77" s="37">
        <v>66</v>
      </c>
      <c r="H77" s="37">
        <v>56</v>
      </c>
      <c r="I77" s="38" t="s">
        <v>150</v>
      </c>
      <c r="J77" s="37">
        <v>82135906</v>
      </c>
      <c r="K77" s="37">
        <v>0.1875</v>
      </c>
      <c r="L77" s="37">
        <v>9.375E-2</v>
      </c>
      <c r="M77" s="39"/>
      <c r="N77" s="35"/>
      <c r="O77" s="39"/>
      <c r="P77" s="39"/>
      <c r="Q77" s="39"/>
      <c r="R77" s="35">
        <v>1</v>
      </c>
      <c r="S77" s="39"/>
      <c r="T77" s="39"/>
      <c r="U77" s="39"/>
      <c r="V77" s="39"/>
      <c r="W77" s="38" t="s">
        <v>27</v>
      </c>
      <c r="X77" s="39"/>
      <c r="Y77" s="39"/>
      <c r="Z77" s="38">
        <v>1</v>
      </c>
      <c r="AA77" s="38">
        <v>0</v>
      </c>
      <c r="AB77" s="38" t="s">
        <v>89</v>
      </c>
      <c r="AC77" s="38">
        <v>0</v>
      </c>
      <c r="AD77" s="37">
        <v>0</v>
      </c>
      <c r="AE77" s="37">
        <v>0</v>
      </c>
      <c r="AF77" s="37">
        <v>0</v>
      </c>
      <c r="AG77" s="37">
        <v>0</v>
      </c>
      <c r="AH77" s="38" t="s">
        <v>258</v>
      </c>
      <c r="AI77" s="37">
        <v>9</v>
      </c>
      <c r="AJ77" s="39"/>
      <c r="AK77" s="38" t="s">
        <v>319</v>
      </c>
      <c r="AL77" s="38">
        <v>1</v>
      </c>
      <c r="AM77" s="38" t="s">
        <v>27</v>
      </c>
      <c r="AN77" s="38" t="s">
        <v>680</v>
      </c>
      <c r="AO77" s="37">
        <v>34</v>
      </c>
      <c r="AP77" s="38" t="s">
        <v>677</v>
      </c>
      <c r="AQ77" s="38" t="s">
        <v>712</v>
      </c>
      <c r="AR77" s="38" t="s">
        <v>27</v>
      </c>
      <c r="AS77" s="38" t="s">
        <v>713</v>
      </c>
      <c r="AT77" s="38" t="s">
        <v>27</v>
      </c>
      <c r="AU77" s="38" t="s">
        <v>27</v>
      </c>
      <c r="AV77" s="38" t="s">
        <v>27</v>
      </c>
      <c r="AW77" s="50"/>
      <c r="AX77" s="50" t="s">
        <v>748</v>
      </c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</row>
    <row r="78" spans="1:87" ht="14.25" customHeight="1" x14ac:dyDescent="0.25">
      <c r="A78" s="37">
        <v>478</v>
      </c>
      <c r="B78" s="38" t="s">
        <v>78</v>
      </c>
      <c r="C78" s="38" t="s">
        <v>28</v>
      </c>
      <c r="D78" s="38" t="s">
        <v>36</v>
      </c>
      <c r="E78" s="38"/>
      <c r="F78" s="38" t="s">
        <v>32</v>
      </c>
      <c r="G78" s="37">
        <v>66</v>
      </c>
      <c r="H78" s="37">
        <v>56</v>
      </c>
      <c r="I78" s="38" t="s">
        <v>158</v>
      </c>
      <c r="J78" s="37">
        <v>927618937</v>
      </c>
      <c r="K78" s="37">
        <v>0.28571428571428598</v>
      </c>
      <c r="L78" s="37">
        <v>0.14285714285714299</v>
      </c>
      <c r="M78" s="40">
        <v>2</v>
      </c>
      <c r="N78" s="35"/>
      <c r="O78" s="47"/>
      <c r="P78" s="40">
        <v>3</v>
      </c>
      <c r="Q78" s="40">
        <v>1</v>
      </c>
      <c r="R78" s="40">
        <v>4</v>
      </c>
      <c r="S78" s="40">
        <v>1</v>
      </c>
      <c r="T78" s="40">
        <v>1</v>
      </c>
      <c r="U78" s="47"/>
      <c r="V78" s="40">
        <v>0.5</v>
      </c>
      <c r="W78" s="38" t="s">
        <v>27</v>
      </c>
      <c r="X78" s="40">
        <v>0.5</v>
      </c>
      <c r="Y78" s="40">
        <v>1</v>
      </c>
      <c r="Z78" s="38">
        <v>14</v>
      </c>
      <c r="AA78" s="38">
        <v>1</v>
      </c>
      <c r="AB78" s="38" t="s">
        <v>102</v>
      </c>
      <c r="AC78" s="38">
        <v>0</v>
      </c>
      <c r="AD78" s="37">
        <v>4</v>
      </c>
      <c r="AE78" s="37">
        <v>0</v>
      </c>
      <c r="AF78" s="37">
        <v>0</v>
      </c>
      <c r="AG78" s="37">
        <v>6</v>
      </c>
      <c r="AH78" s="38" t="s">
        <v>258</v>
      </c>
      <c r="AI78" s="37">
        <v>9</v>
      </c>
      <c r="AJ78" s="35"/>
      <c r="AK78" s="38" t="s">
        <v>321</v>
      </c>
      <c r="AL78" s="38">
        <v>1</v>
      </c>
      <c r="AM78" s="38" t="s">
        <v>27</v>
      </c>
      <c r="AN78" s="38" t="s">
        <v>673</v>
      </c>
      <c r="AO78" s="37">
        <v>25</v>
      </c>
      <c r="AP78" s="38" t="s">
        <v>677</v>
      </c>
      <c r="AQ78" s="38" t="s">
        <v>721</v>
      </c>
      <c r="AR78" s="38" t="s">
        <v>27</v>
      </c>
      <c r="AS78" s="38" t="s">
        <v>686</v>
      </c>
      <c r="AT78" s="38" t="s">
        <v>27</v>
      </c>
      <c r="AU78" s="38" t="s">
        <v>27</v>
      </c>
      <c r="AV78" s="38" t="s">
        <v>27</v>
      </c>
      <c r="AW78" s="50"/>
      <c r="AX78" s="50" t="s">
        <v>747</v>
      </c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</row>
    <row r="79" spans="1:87" ht="14.25" customHeight="1" x14ac:dyDescent="0.25">
      <c r="A79" s="37">
        <v>519</v>
      </c>
      <c r="B79" s="38" t="s">
        <v>78</v>
      </c>
      <c r="C79" s="38" t="s">
        <v>28</v>
      </c>
      <c r="D79" s="38" t="s">
        <v>36</v>
      </c>
      <c r="E79" s="38"/>
      <c r="F79" s="38" t="s">
        <v>32</v>
      </c>
      <c r="G79" s="37">
        <v>66</v>
      </c>
      <c r="H79" s="37">
        <v>56</v>
      </c>
      <c r="I79" s="38" t="s">
        <v>169</v>
      </c>
      <c r="J79" s="37">
        <v>178114327</v>
      </c>
      <c r="K79" s="37">
        <v>0.28571428571428598</v>
      </c>
      <c r="L79" s="37">
        <v>0.14285714285714299</v>
      </c>
      <c r="M79" s="40">
        <v>2</v>
      </c>
      <c r="N79" s="35"/>
      <c r="O79" s="35"/>
      <c r="P79" s="40">
        <v>5</v>
      </c>
      <c r="Q79" s="40">
        <v>3</v>
      </c>
      <c r="R79" s="40">
        <v>2</v>
      </c>
      <c r="S79" s="40">
        <v>3</v>
      </c>
      <c r="T79" s="40">
        <v>1</v>
      </c>
      <c r="U79" s="40">
        <v>1</v>
      </c>
      <c r="V79" s="40">
        <v>1</v>
      </c>
      <c r="W79" s="38" t="s">
        <v>682</v>
      </c>
      <c r="X79" s="40">
        <v>1</v>
      </c>
      <c r="Y79" s="40">
        <v>4</v>
      </c>
      <c r="Z79" s="38">
        <v>23</v>
      </c>
      <c r="AA79" s="38">
        <v>3</v>
      </c>
      <c r="AB79" s="38" t="s">
        <v>102</v>
      </c>
      <c r="AC79" s="38">
        <v>0</v>
      </c>
      <c r="AD79" s="37">
        <v>0</v>
      </c>
      <c r="AE79" s="37">
        <v>1</v>
      </c>
      <c r="AF79" s="37">
        <v>0</v>
      </c>
      <c r="AG79" s="37">
        <v>2</v>
      </c>
      <c r="AH79" s="38" t="s">
        <v>258</v>
      </c>
      <c r="AI79" s="37">
        <v>9</v>
      </c>
      <c r="AJ79" s="47"/>
      <c r="AK79" s="38" t="s">
        <v>323</v>
      </c>
      <c r="AL79" s="38">
        <v>1</v>
      </c>
      <c r="AM79" s="38" t="s">
        <v>27</v>
      </c>
      <c r="AN79" s="38" t="s">
        <v>680</v>
      </c>
      <c r="AO79" s="37">
        <v>31</v>
      </c>
      <c r="AP79" s="38" t="s">
        <v>677</v>
      </c>
      <c r="AQ79" s="38" t="s">
        <v>694</v>
      </c>
      <c r="AR79" s="38" t="s">
        <v>27</v>
      </c>
      <c r="AS79" s="38" t="s">
        <v>27</v>
      </c>
      <c r="AT79" s="38" t="s">
        <v>692</v>
      </c>
      <c r="AU79" s="38" t="s">
        <v>27</v>
      </c>
      <c r="AV79" s="38" t="s">
        <v>696</v>
      </c>
      <c r="AW79" s="50"/>
      <c r="AX79" s="50" t="s">
        <v>746</v>
      </c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</row>
    <row r="80" spans="1:87" ht="14.25" customHeight="1" x14ac:dyDescent="0.25">
      <c r="A80" s="37">
        <v>551</v>
      </c>
      <c r="B80" s="38" t="s">
        <v>78</v>
      </c>
      <c r="C80" s="38" t="s">
        <v>27</v>
      </c>
      <c r="D80" s="38" t="s">
        <v>36</v>
      </c>
      <c r="E80" s="38"/>
      <c r="F80" s="38" t="s">
        <v>32</v>
      </c>
      <c r="G80" s="37">
        <v>66</v>
      </c>
      <c r="H80" s="37">
        <v>56</v>
      </c>
      <c r="I80" s="38" t="s">
        <v>172</v>
      </c>
      <c r="J80" s="37">
        <v>8517821164</v>
      </c>
      <c r="K80" s="37">
        <v>0.28571428571428598</v>
      </c>
      <c r="L80" s="37">
        <v>0.14285714285714299</v>
      </c>
      <c r="M80" s="37">
        <v>1</v>
      </c>
      <c r="N80" s="35"/>
      <c r="O80" s="35"/>
      <c r="P80" s="37">
        <v>1</v>
      </c>
      <c r="Q80" s="39"/>
      <c r="R80" s="40">
        <v>1</v>
      </c>
      <c r="S80" s="39"/>
      <c r="T80" s="37">
        <v>1</v>
      </c>
      <c r="U80" s="39"/>
      <c r="V80" s="39"/>
      <c r="W80" s="38" t="s">
        <v>27</v>
      </c>
      <c r="X80" s="39"/>
      <c r="Y80" s="39"/>
      <c r="Z80" s="38">
        <v>4</v>
      </c>
      <c r="AA80" s="38">
        <v>0</v>
      </c>
      <c r="AB80" s="38" t="s">
        <v>102</v>
      </c>
      <c r="AC80" s="38">
        <v>0</v>
      </c>
      <c r="AD80" s="37">
        <v>0</v>
      </c>
      <c r="AE80" s="37">
        <v>0</v>
      </c>
      <c r="AF80" s="37">
        <v>0</v>
      </c>
      <c r="AG80" s="37">
        <v>0</v>
      </c>
      <c r="AH80" s="38" t="s">
        <v>258</v>
      </c>
      <c r="AI80" s="37">
        <v>9</v>
      </c>
      <c r="AJ80" s="39"/>
      <c r="AK80" s="38" t="s">
        <v>100</v>
      </c>
      <c r="AL80" s="38">
        <v>1</v>
      </c>
      <c r="AM80" s="38" t="s">
        <v>27</v>
      </c>
      <c r="AN80" s="38" t="s">
        <v>680</v>
      </c>
      <c r="AO80" s="37">
        <v>29</v>
      </c>
      <c r="AP80" s="38" t="s">
        <v>674</v>
      </c>
      <c r="AQ80" s="38" t="s">
        <v>691</v>
      </c>
      <c r="AR80" s="38" t="s">
        <v>695</v>
      </c>
      <c r="AS80" s="38" t="s">
        <v>727</v>
      </c>
      <c r="AT80" s="38" t="s">
        <v>27</v>
      </c>
      <c r="AU80" s="38" t="s">
        <v>27</v>
      </c>
      <c r="AV80" s="38" t="s">
        <v>27</v>
      </c>
      <c r="AW80" s="50"/>
      <c r="AX80" s="50" t="s">
        <v>748</v>
      </c>
      <c r="AY80" s="50"/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</row>
    <row r="81" spans="1:87" ht="14.25" customHeight="1" x14ac:dyDescent="0.25">
      <c r="A81" s="37">
        <v>46</v>
      </c>
      <c r="B81" s="38" t="s">
        <v>78</v>
      </c>
      <c r="C81" s="38" t="s">
        <v>28</v>
      </c>
      <c r="D81" s="38" t="s">
        <v>37</v>
      </c>
      <c r="E81" s="38"/>
      <c r="F81" s="38" t="s">
        <v>30</v>
      </c>
      <c r="G81" s="37">
        <v>69</v>
      </c>
      <c r="H81" s="37">
        <v>104</v>
      </c>
      <c r="I81" s="38" t="s">
        <v>101</v>
      </c>
      <c r="J81" s="37">
        <v>17888851</v>
      </c>
      <c r="K81" s="37">
        <v>4.4000000000000004</v>
      </c>
      <c r="L81" s="37">
        <v>0.44</v>
      </c>
      <c r="M81" s="39"/>
      <c r="N81" s="35"/>
      <c r="O81" s="39"/>
      <c r="P81" s="39"/>
      <c r="Q81" s="39"/>
      <c r="R81" s="47">
        <v>1</v>
      </c>
      <c r="S81" s="39"/>
      <c r="T81" s="39"/>
      <c r="U81" s="39"/>
      <c r="V81" s="39"/>
      <c r="W81" s="38" t="s">
        <v>27</v>
      </c>
      <c r="X81" s="39"/>
      <c r="Y81" s="39"/>
      <c r="Z81" s="38">
        <v>1</v>
      </c>
      <c r="AA81" s="38">
        <v>0</v>
      </c>
      <c r="AB81" s="38" t="s">
        <v>102</v>
      </c>
      <c r="AC81" s="41">
        <v>3</v>
      </c>
      <c r="AD81" s="37">
        <v>0</v>
      </c>
      <c r="AE81" s="37">
        <v>0</v>
      </c>
      <c r="AF81" s="37">
        <v>0</v>
      </c>
      <c r="AG81" s="37">
        <v>0</v>
      </c>
      <c r="AH81" s="38" t="s">
        <v>381</v>
      </c>
      <c r="AI81" s="37">
        <v>16</v>
      </c>
      <c r="AJ81" s="47"/>
      <c r="AK81" s="38" t="s">
        <v>416</v>
      </c>
      <c r="AL81" s="38">
        <v>1</v>
      </c>
      <c r="AM81" s="38" t="s">
        <v>27</v>
      </c>
      <c r="AN81" s="38" t="s">
        <v>680</v>
      </c>
      <c r="AO81" s="37">
        <v>30</v>
      </c>
      <c r="AP81" s="38" t="s">
        <v>674</v>
      </c>
      <c r="AQ81" s="38" t="s">
        <v>687</v>
      </c>
      <c r="AR81" s="38" t="s">
        <v>27</v>
      </c>
      <c r="AS81" s="38" t="s">
        <v>688</v>
      </c>
      <c r="AT81" s="38" t="s">
        <v>27</v>
      </c>
      <c r="AU81" s="38" t="s">
        <v>27</v>
      </c>
      <c r="AV81" s="38" t="s">
        <v>27</v>
      </c>
      <c r="AW81" s="50"/>
      <c r="AX81" s="50" t="s">
        <v>748</v>
      </c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</row>
    <row r="82" spans="1:87" ht="14.25" customHeight="1" x14ac:dyDescent="0.25">
      <c r="A82" s="37">
        <v>62</v>
      </c>
      <c r="B82" s="38" t="s">
        <v>78</v>
      </c>
      <c r="C82" s="38" t="s">
        <v>28</v>
      </c>
      <c r="D82" s="38" t="s">
        <v>37</v>
      </c>
      <c r="E82" s="38"/>
      <c r="F82" s="38" t="s">
        <v>30</v>
      </c>
      <c r="G82" s="37">
        <v>69</v>
      </c>
      <c r="H82" s="37">
        <v>104</v>
      </c>
      <c r="I82" s="38" t="s">
        <v>104</v>
      </c>
      <c r="J82" s="37">
        <v>134766397</v>
      </c>
      <c r="K82" s="37">
        <v>4.4000000000000004</v>
      </c>
      <c r="L82" s="37">
        <v>0.44</v>
      </c>
      <c r="M82" s="39"/>
      <c r="N82" s="35"/>
      <c r="O82" s="35"/>
      <c r="P82" s="39"/>
      <c r="Q82" s="39"/>
      <c r="R82" s="35">
        <v>1</v>
      </c>
      <c r="S82" s="39"/>
      <c r="T82" s="39"/>
      <c r="U82" s="39"/>
      <c r="V82" s="39"/>
      <c r="W82" s="38" t="s">
        <v>27</v>
      </c>
      <c r="X82" s="39"/>
      <c r="Y82" s="39"/>
      <c r="Z82" s="38">
        <v>1</v>
      </c>
      <c r="AA82" s="38">
        <v>0</v>
      </c>
      <c r="AB82" s="38" t="s">
        <v>102</v>
      </c>
      <c r="AC82" s="41">
        <v>3</v>
      </c>
      <c r="AD82" s="37">
        <v>0</v>
      </c>
      <c r="AE82" s="37">
        <v>0</v>
      </c>
      <c r="AF82" s="37">
        <v>0</v>
      </c>
      <c r="AG82" s="37">
        <v>0</v>
      </c>
      <c r="AH82" s="38" t="s">
        <v>381</v>
      </c>
      <c r="AI82" s="37">
        <v>16</v>
      </c>
      <c r="AJ82" s="35"/>
      <c r="AK82" s="38" t="s">
        <v>417</v>
      </c>
      <c r="AL82" s="38">
        <v>1</v>
      </c>
      <c r="AM82" s="38" t="s">
        <v>27</v>
      </c>
      <c r="AN82" s="38" t="s">
        <v>673</v>
      </c>
      <c r="AO82" s="37">
        <v>20</v>
      </c>
      <c r="AP82" s="38" t="s">
        <v>674</v>
      </c>
      <c r="AQ82" s="38" t="s">
        <v>689</v>
      </c>
      <c r="AR82" s="38" t="s">
        <v>27</v>
      </c>
      <c r="AS82" s="38" t="s">
        <v>27</v>
      </c>
      <c r="AT82" s="38" t="s">
        <v>27</v>
      </c>
      <c r="AU82" s="38" t="s">
        <v>27</v>
      </c>
      <c r="AV82" s="38" t="s">
        <v>27</v>
      </c>
      <c r="AW82" s="50"/>
      <c r="AX82" s="50" t="s">
        <v>747</v>
      </c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</row>
    <row r="83" spans="1:87" ht="14.25" customHeight="1" x14ac:dyDescent="0.25">
      <c r="A83" s="37">
        <v>175</v>
      </c>
      <c r="B83" s="38" t="s">
        <v>78</v>
      </c>
      <c r="C83" s="38" t="s">
        <v>28</v>
      </c>
      <c r="D83" s="38" t="s">
        <v>37</v>
      </c>
      <c r="E83" s="38"/>
      <c r="F83" s="38" t="s">
        <v>30</v>
      </c>
      <c r="G83" s="37">
        <v>69</v>
      </c>
      <c r="H83" s="37">
        <v>104</v>
      </c>
      <c r="I83" s="38" t="s">
        <v>122</v>
      </c>
      <c r="J83" s="37">
        <v>10184154</v>
      </c>
      <c r="K83" s="37">
        <v>4.4000000000000004</v>
      </c>
      <c r="L83" s="37">
        <v>0.44</v>
      </c>
      <c r="M83" s="37">
        <v>1</v>
      </c>
      <c r="N83" s="35"/>
      <c r="O83" s="40">
        <v>2</v>
      </c>
      <c r="P83" s="37">
        <v>5</v>
      </c>
      <c r="Q83" s="37">
        <v>3</v>
      </c>
      <c r="R83" s="37">
        <v>3</v>
      </c>
      <c r="S83" s="37">
        <v>3</v>
      </c>
      <c r="T83" s="37">
        <v>1</v>
      </c>
      <c r="U83" s="40">
        <v>1</v>
      </c>
      <c r="V83" s="37">
        <v>1.5</v>
      </c>
      <c r="W83" s="38" t="s">
        <v>27</v>
      </c>
      <c r="X83" s="40">
        <v>0.5</v>
      </c>
      <c r="Y83" s="37">
        <v>3</v>
      </c>
      <c r="Z83" s="38">
        <v>24</v>
      </c>
      <c r="AA83" s="38">
        <v>3</v>
      </c>
      <c r="AB83" s="38" t="s">
        <v>102</v>
      </c>
      <c r="AC83" s="38">
        <v>0</v>
      </c>
      <c r="AD83" s="37">
        <v>8</v>
      </c>
      <c r="AE83" s="37">
        <v>1</v>
      </c>
      <c r="AF83" s="37">
        <v>0</v>
      </c>
      <c r="AG83" s="37">
        <v>14</v>
      </c>
      <c r="AH83" s="38" t="s">
        <v>423</v>
      </c>
      <c r="AI83" s="37">
        <v>12</v>
      </c>
      <c r="AJ83" s="35"/>
      <c r="AK83" s="38" t="s">
        <v>424</v>
      </c>
      <c r="AL83" s="38">
        <v>1</v>
      </c>
      <c r="AM83" s="38" t="s">
        <v>27</v>
      </c>
      <c r="AN83" s="38" t="s">
        <v>680</v>
      </c>
      <c r="AO83" s="37">
        <v>25</v>
      </c>
      <c r="AP83" s="38" t="s">
        <v>677</v>
      </c>
      <c r="AQ83" s="38" t="s">
        <v>694</v>
      </c>
      <c r="AR83" s="38" t="s">
        <v>27</v>
      </c>
      <c r="AS83" s="38" t="s">
        <v>27</v>
      </c>
      <c r="AT83" s="38" t="s">
        <v>692</v>
      </c>
      <c r="AU83" s="38" t="s">
        <v>27</v>
      </c>
      <c r="AV83" s="38" t="s">
        <v>27</v>
      </c>
      <c r="AW83" s="50"/>
      <c r="AX83" s="50" t="s">
        <v>746</v>
      </c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</row>
    <row r="84" spans="1:87" ht="14.25" customHeight="1" x14ac:dyDescent="0.25">
      <c r="A84" s="37">
        <v>207</v>
      </c>
      <c r="B84" s="38" t="s">
        <v>78</v>
      </c>
      <c r="C84" s="38" t="s">
        <v>26</v>
      </c>
      <c r="D84" s="38" t="s">
        <v>37</v>
      </c>
      <c r="E84" s="38"/>
      <c r="F84" s="38" t="s">
        <v>30</v>
      </c>
      <c r="G84" s="37">
        <v>69</v>
      </c>
      <c r="H84" s="37">
        <v>104</v>
      </c>
      <c r="I84" s="38" t="s">
        <v>126</v>
      </c>
      <c r="J84" s="37">
        <v>8916155192</v>
      </c>
      <c r="K84" s="37">
        <v>4.8</v>
      </c>
      <c r="L84" s="37">
        <v>0.48</v>
      </c>
      <c r="M84" s="47"/>
      <c r="N84" s="35"/>
      <c r="O84" s="35"/>
      <c r="P84" s="47"/>
      <c r="Q84" s="47"/>
      <c r="R84" s="35">
        <v>1</v>
      </c>
      <c r="S84" s="47"/>
      <c r="T84" s="47"/>
      <c r="U84" s="35"/>
      <c r="V84" s="35"/>
      <c r="W84" s="38" t="s">
        <v>27</v>
      </c>
      <c r="X84" s="35"/>
      <c r="Y84" s="35"/>
      <c r="Z84" s="38">
        <v>1</v>
      </c>
      <c r="AA84" s="38">
        <v>0</v>
      </c>
      <c r="AB84" s="38" t="s">
        <v>89</v>
      </c>
      <c r="AC84" s="38">
        <v>0</v>
      </c>
      <c r="AD84" s="37">
        <v>0</v>
      </c>
      <c r="AE84" s="37">
        <v>0</v>
      </c>
      <c r="AF84" s="37">
        <v>0</v>
      </c>
      <c r="AG84" s="37">
        <v>0</v>
      </c>
      <c r="AH84" s="38" t="s">
        <v>381</v>
      </c>
      <c r="AI84" s="37">
        <v>16</v>
      </c>
      <c r="AJ84" s="35"/>
      <c r="AK84" s="38" t="s">
        <v>91</v>
      </c>
      <c r="AL84" s="38">
        <v>1</v>
      </c>
      <c r="AM84" s="38" t="s">
        <v>27</v>
      </c>
      <c r="AN84" s="38" t="s">
        <v>680</v>
      </c>
      <c r="AO84" s="37">
        <v>30</v>
      </c>
      <c r="AP84" s="38" t="s">
        <v>677</v>
      </c>
      <c r="AQ84" s="38" t="s">
        <v>697</v>
      </c>
      <c r="AR84" s="38" t="s">
        <v>27</v>
      </c>
      <c r="AS84" s="38" t="s">
        <v>27</v>
      </c>
      <c r="AT84" s="38" t="s">
        <v>27</v>
      </c>
      <c r="AU84" s="38" t="s">
        <v>27</v>
      </c>
      <c r="AV84" s="38" t="s">
        <v>27</v>
      </c>
      <c r="AW84" s="50"/>
      <c r="AX84" s="50" t="s">
        <v>747</v>
      </c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</row>
    <row r="85" spans="1:87" ht="14.25" customHeight="1" x14ac:dyDescent="0.25">
      <c r="A85" s="37">
        <v>223</v>
      </c>
      <c r="B85" s="38" t="s">
        <v>78</v>
      </c>
      <c r="C85" s="38" t="s">
        <v>26</v>
      </c>
      <c r="D85" s="38" t="s">
        <v>37</v>
      </c>
      <c r="E85" s="38"/>
      <c r="F85" s="38" t="s">
        <v>30</v>
      </c>
      <c r="G85" s="37">
        <v>69</v>
      </c>
      <c r="H85" s="37">
        <v>104</v>
      </c>
      <c r="I85" s="38" t="s">
        <v>128</v>
      </c>
      <c r="J85" s="37">
        <v>9591208203</v>
      </c>
      <c r="K85" s="37">
        <v>4.8</v>
      </c>
      <c r="L85" s="37">
        <v>0.48</v>
      </c>
      <c r="M85" s="40">
        <v>8</v>
      </c>
      <c r="N85" s="35"/>
      <c r="O85" s="35"/>
      <c r="P85" s="40">
        <v>19</v>
      </c>
      <c r="Q85" s="40">
        <v>10</v>
      </c>
      <c r="R85" s="40">
        <v>3</v>
      </c>
      <c r="S85" s="40">
        <v>10</v>
      </c>
      <c r="T85" s="40">
        <v>1</v>
      </c>
      <c r="U85" s="40">
        <v>3</v>
      </c>
      <c r="V85" s="40">
        <v>4</v>
      </c>
      <c r="W85" s="38" t="s">
        <v>27</v>
      </c>
      <c r="X85" s="40">
        <v>1</v>
      </c>
      <c r="Y85" s="40">
        <v>8</v>
      </c>
      <c r="Z85" s="38">
        <v>67</v>
      </c>
      <c r="AA85" s="38">
        <v>8</v>
      </c>
      <c r="AB85" s="38" t="s">
        <v>89</v>
      </c>
      <c r="AC85" s="38">
        <v>0</v>
      </c>
      <c r="AD85" s="37">
        <v>9</v>
      </c>
      <c r="AE85" s="37">
        <v>4</v>
      </c>
      <c r="AF85" s="37">
        <v>0</v>
      </c>
      <c r="AG85" s="37">
        <v>14</v>
      </c>
      <c r="AH85" s="38" t="s">
        <v>381</v>
      </c>
      <c r="AI85" s="37">
        <v>16</v>
      </c>
      <c r="AJ85" s="35"/>
      <c r="AK85" s="38" t="s">
        <v>426</v>
      </c>
      <c r="AL85" s="38">
        <v>1</v>
      </c>
      <c r="AM85" s="38" t="s">
        <v>27</v>
      </c>
      <c r="AN85" s="38" t="s">
        <v>680</v>
      </c>
      <c r="AO85" s="37">
        <v>33</v>
      </c>
      <c r="AP85" s="38" t="s">
        <v>677</v>
      </c>
      <c r="AQ85" s="38" t="s">
        <v>698</v>
      </c>
      <c r="AR85" s="38" t="s">
        <v>27</v>
      </c>
      <c r="AS85" s="38" t="s">
        <v>699</v>
      </c>
      <c r="AT85" s="38" t="s">
        <v>27</v>
      </c>
      <c r="AU85" s="38" t="s">
        <v>27</v>
      </c>
      <c r="AV85" s="38" t="s">
        <v>27</v>
      </c>
      <c r="AW85" s="50"/>
      <c r="AX85" s="50" t="s">
        <v>748</v>
      </c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</row>
    <row r="86" spans="1:87" ht="14.25" customHeight="1" x14ac:dyDescent="0.25">
      <c r="A86" s="37">
        <v>274</v>
      </c>
      <c r="B86" s="38" t="s">
        <v>78</v>
      </c>
      <c r="C86" s="38" t="s">
        <v>26</v>
      </c>
      <c r="D86" s="38" t="s">
        <v>37</v>
      </c>
      <c r="E86" s="38"/>
      <c r="F86" s="38" t="s">
        <v>30</v>
      </c>
      <c r="G86" s="37">
        <v>69</v>
      </c>
      <c r="H86" s="37">
        <v>104</v>
      </c>
      <c r="I86" s="38" t="s">
        <v>134</v>
      </c>
      <c r="J86" s="37">
        <v>828360120</v>
      </c>
      <c r="K86" s="37">
        <v>4.8</v>
      </c>
      <c r="L86" s="37">
        <v>0.48</v>
      </c>
      <c r="M86" s="39"/>
      <c r="N86" s="35"/>
      <c r="O86" s="47"/>
      <c r="P86" s="39"/>
      <c r="Q86" s="47"/>
      <c r="R86" s="35">
        <v>1</v>
      </c>
      <c r="S86" s="47"/>
      <c r="T86" s="39"/>
      <c r="U86" s="47"/>
      <c r="V86" s="47"/>
      <c r="W86" s="38" t="s">
        <v>27</v>
      </c>
      <c r="X86" s="47"/>
      <c r="Y86" s="47"/>
      <c r="Z86" s="38">
        <v>1</v>
      </c>
      <c r="AA86" s="38">
        <v>0</v>
      </c>
      <c r="AB86" s="38" t="s">
        <v>89</v>
      </c>
      <c r="AC86" s="38">
        <v>0</v>
      </c>
      <c r="AD86" s="37">
        <v>0</v>
      </c>
      <c r="AE86" s="37">
        <v>0</v>
      </c>
      <c r="AF86" s="37">
        <v>0</v>
      </c>
      <c r="AG86" s="37">
        <v>0</v>
      </c>
      <c r="AH86" s="38" t="s">
        <v>381</v>
      </c>
      <c r="AI86" s="37">
        <v>16</v>
      </c>
      <c r="AJ86" s="47"/>
      <c r="AK86" s="38" t="s">
        <v>91</v>
      </c>
      <c r="AL86" s="38">
        <v>1</v>
      </c>
      <c r="AM86" s="38" t="s">
        <v>27</v>
      </c>
      <c r="AN86" s="38" t="s">
        <v>673</v>
      </c>
      <c r="AO86" s="37">
        <v>26</v>
      </c>
      <c r="AP86" s="38" t="s">
        <v>674</v>
      </c>
      <c r="AQ86" s="38" t="s">
        <v>678</v>
      </c>
      <c r="AR86" s="38" t="s">
        <v>27</v>
      </c>
      <c r="AS86" s="38" t="s">
        <v>702</v>
      </c>
      <c r="AT86" s="38" t="s">
        <v>27</v>
      </c>
      <c r="AU86" s="38" t="s">
        <v>27</v>
      </c>
      <c r="AV86" s="38" t="s">
        <v>27</v>
      </c>
      <c r="AW86" s="50"/>
      <c r="AX86" s="50" t="s">
        <v>748</v>
      </c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</row>
    <row r="87" spans="1:87" ht="14.25" customHeight="1" x14ac:dyDescent="0.25">
      <c r="A87" s="37">
        <v>327</v>
      </c>
      <c r="B87" s="38" t="s">
        <v>78</v>
      </c>
      <c r="C87" s="38" t="s">
        <v>26</v>
      </c>
      <c r="D87" s="38" t="s">
        <v>37</v>
      </c>
      <c r="E87" s="38"/>
      <c r="F87" s="38" t="s">
        <v>30</v>
      </c>
      <c r="G87" s="37">
        <v>69</v>
      </c>
      <c r="H87" s="37">
        <v>104</v>
      </c>
      <c r="I87" s="38" t="s">
        <v>142</v>
      </c>
      <c r="J87" s="37">
        <v>8282194225</v>
      </c>
      <c r="K87" s="37">
        <v>4.8</v>
      </c>
      <c r="L87" s="37">
        <v>0.48</v>
      </c>
      <c r="M87" s="37">
        <v>6</v>
      </c>
      <c r="N87" s="35"/>
      <c r="O87" s="35"/>
      <c r="P87" s="37">
        <v>15</v>
      </c>
      <c r="Q87" s="37">
        <v>9</v>
      </c>
      <c r="R87" s="37">
        <v>1</v>
      </c>
      <c r="S87" s="37">
        <v>9</v>
      </c>
      <c r="T87" s="37">
        <v>1</v>
      </c>
      <c r="U87" s="39"/>
      <c r="V87" s="37">
        <v>4</v>
      </c>
      <c r="W87" s="38" t="s">
        <v>27</v>
      </c>
      <c r="X87" s="37">
        <v>2</v>
      </c>
      <c r="Y87" s="37">
        <v>6</v>
      </c>
      <c r="Z87" s="38">
        <v>53</v>
      </c>
      <c r="AA87" s="38">
        <v>6</v>
      </c>
      <c r="AB87" s="38" t="s">
        <v>89</v>
      </c>
      <c r="AC87" s="38">
        <v>0</v>
      </c>
      <c r="AD87" s="37">
        <v>6</v>
      </c>
      <c r="AE87" s="37">
        <v>2</v>
      </c>
      <c r="AF87" s="37">
        <v>0</v>
      </c>
      <c r="AG87" s="37">
        <v>10</v>
      </c>
      <c r="AH87" s="38" t="s">
        <v>381</v>
      </c>
      <c r="AI87" s="37">
        <v>16</v>
      </c>
      <c r="AJ87" s="35"/>
      <c r="AK87" s="38" t="s">
        <v>431</v>
      </c>
      <c r="AL87" s="38">
        <v>1</v>
      </c>
      <c r="AM87" s="38" t="s">
        <v>27</v>
      </c>
      <c r="AN87" s="38" t="s">
        <v>680</v>
      </c>
      <c r="AO87" s="37">
        <v>27</v>
      </c>
      <c r="AP87" s="38" t="s">
        <v>677</v>
      </c>
      <c r="AQ87" s="38" t="s">
        <v>691</v>
      </c>
      <c r="AR87" s="38" t="s">
        <v>695</v>
      </c>
      <c r="AS87" s="38" t="s">
        <v>27</v>
      </c>
      <c r="AT87" s="38" t="s">
        <v>692</v>
      </c>
      <c r="AU87" s="38" t="s">
        <v>27</v>
      </c>
      <c r="AV87" s="38" t="s">
        <v>27</v>
      </c>
      <c r="AW87" s="50"/>
      <c r="AX87" s="50" t="s">
        <v>746</v>
      </c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</row>
    <row r="88" spans="1:87" ht="14.25" customHeight="1" x14ac:dyDescent="0.25">
      <c r="A88" s="37">
        <v>380</v>
      </c>
      <c r="B88" s="38" t="s">
        <v>78</v>
      </c>
      <c r="C88" s="38" t="s">
        <v>26</v>
      </c>
      <c r="D88" s="38" t="s">
        <v>37</v>
      </c>
      <c r="E88" s="38"/>
      <c r="F88" s="38" t="s">
        <v>30</v>
      </c>
      <c r="G88" s="37">
        <v>69</v>
      </c>
      <c r="H88" s="37">
        <v>104</v>
      </c>
      <c r="I88" s="38" t="s">
        <v>149</v>
      </c>
      <c r="J88" s="37">
        <v>8877127178</v>
      </c>
      <c r="K88" s="37">
        <v>4.8</v>
      </c>
      <c r="L88" s="37">
        <v>0.48</v>
      </c>
      <c r="M88" s="40">
        <v>6</v>
      </c>
      <c r="N88" s="35"/>
      <c r="O88" s="47"/>
      <c r="P88" s="40">
        <v>13</v>
      </c>
      <c r="Q88" s="40">
        <v>7</v>
      </c>
      <c r="R88" s="40">
        <v>1</v>
      </c>
      <c r="S88" s="40">
        <v>7</v>
      </c>
      <c r="T88" s="40">
        <v>1</v>
      </c>
      <c r="U88" s="40">
        <v>2</v>
      </c>
      <c r="V88" s="40">
        <v>0.5</v>
      </c>
      <c r="W88" s="38" t="s">
        <v>27</v>
      </c>
      <c r="X88" s="40">
        <v>0.5</v>
      </c>
      <c r="Y88" s="40">
        <v>3</v>
      </c>
      <c r="Z88" s="38">
        <v>41</v>
      </c>
      <c r="AA88" s="38">
        <v>3</v>
      </c>
      <c r="AB88" s="38" t="s">
        <v>89</v>
      </c>
      <c r="AC88" s="38">
        <v>0</v>
      </c>
      <c r="AD88" s="37">
        <v>6</v>
      </c>
      <c r="AE88" s="37">
        <v>2</v>
      </c>
      <c r="AF88" s="37">
        <v>0</v>
      </c>
      <c r="AG88" s="37">
        <v>9</v>
      </c>
      <c r="AH88" s="38" t="s">
        <v>381</v>
      </c>
      <c r="AI88" s="37">
        <v>16</v>
      </c>
      <c r="AJ88" s="35"/>
      <c r="AK88" s="38" t="s">
        <v>434</v>
      </c>
      <c r="AL88" s="38">
        <v>1</v>
      </c>
      <c r="AM88" s="38" t="s">
        <v>27</v>
      </c>
      <c r="AN88" s="38" t="s">
        <v>680</v>
      </c>
      <c r="AO88" s="37">
        <v>24</v>
      </c>
      <c r="AP88" s="38" t="s">
        <v>677</v>
      </c>
      <c r="AQ88" s="38" t="s">
        <v>711</v>
      </c>
      <c r="AR88" s="38" t="s">
        <v>27</v>
      </c>
      <c r="AS88" s="38" t="s">
        <v>686</v>
      </c>
      <c r="AT88" s="38" t="s">
        <v>27</v>
      </c>
      <c r="AU88" s="38" t="s">
        <v>27</v>
      </c>
      <c r="AV88" s="38" t="s">
        <v>27</v>
      </c>
      <c r="AW88" s="50"/>
      <c r="AX88" s="50" t="s">
        <v>747</v>
      </c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</row>
    <row r="89" spans="1:87" ht="14.25" customHeight="1" x14ac:dyDescent="0.25">
      <c r="A89" s="37">
        <v>396</v>
      </c>
      <c r="B89" s="38" t="s">
        <v>78</v>
      </c>
      <c r="C89" s="38" t="s">
        <v>26</v>
      </c>
      <c r="D89" s="38" t="s">
        <v>37</v>
      </c>
      <c r="E89" s="38"/>
      <c r="F89" s="38" t="s">
        <v>30</v>
      </c>
      <c r="G89" s="37">
        <v>69</v>
      </c>
      <c r="H89" s="37">
        <v>104</v>
      </c>
      <c r="I89" s="38" t="s">
        <v>81</v>
      </c>
      <c r="J89" s="37">
        <v>9591241137</v>
      </c>
      <c r="K89" s="37">
        <v>4.8</v>
      </c>
      <c r="L89" s="37">
        <v>0.48</v>
      </c>
      <c r="M89" s="39"/>
      <c r="N89" s="35"/>
      <c r="O89" s="39"/>
      <c r="P89" s="39"/>
      <c r="Q89" s="39"/>
      <c r="R89" s="35">
        <v>1</v>
      </c>
      <c r="S89" s="39"/>
      <c r="T89" s="39"/>
      <c r="U89" s="39"/>
      <c r="V89" s="39"/>
      <c r="W89" s="38" t="s">
        <v>27</v>
      </c>
      <c r="X89" s="39"/>
      <c r="Y89" s="39"/>
      <c r="Z89" s="38">
        <v>1</v>
      </c>
      <c r="AA89" s="38">
        <v>0</v>
      </c>
      <c r="AB89" s="38" t="s">
        <v>89</v>
      </c>
      <c r="AC89" s="38">
        <v>0</v>
      </c>
      <c r="AD89" s="37">
        <v>0</v>
      </c>
      <c r="AE89" s="37">
        <v>0</v>
      </c>
      <c r="AF89" s="37">
        <v>0</v>
      </c>
      <c r="AG89" s="37">
        <v>0</v>
      </c>
      <c r="AH89" s="38" t="s">
        <v>381</v>
      </c>
      <c r="AI89" s="37">
        <v>16</v>
      </c>
      <c r="AJ89" s="39"/>
      <c r="AK89" s="38" t="s">
        <v>91</v>
      </c>
      <c r="AL89" s="38">
        <v>1</v>
      </c>
      <c r="AM89" s="38" t="s">
        <v>27</v>
      </c>
      <c r="AN89" s="38" t="s">
        <v>673</v>
      </c>
      <c r="AO89" s="37">
        <v>26</v>
      </c>
      <c r="AP89" s="38" t="s">
        <v>674</v>
      </c>
      <c r="AQ89" s="38" t="s">
        <v>675</v>
      </c>
      <c r="AR89" s="38" t="s">
        <v>27</v>
      </c>
      <c r="AS89" s="38" t="s">
        <v>676</v>
      </c>
      <c r="AT89" s="38" t="s">
        <v>27</v>
      </c>
      <c r="AU89" s="38" t="s">
        <v>27</v>
      </c>
      <c r="AV89" s="38" t="s">
        <v>27</v>
      </c>
      <c r="AW89" s="50"/>
      <c r="AX89" s="50" t="s">
        <v>748</v>
      </c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</row>
    <row r="90" spans="1:87" ht="14.25" customHeight="1" x14ac:dyDescent="0.25">
      <c r="A90" s="37">
        <v>482</v>
      </c>
      <c r="B90" s="38" t="s">
        <v>78</v>
      </c>
      <c r="C90" s="38" t="s">
        <v>28</v>
      </c>
      <c r="D90" s="38" t="s">
        <v>37</v>
      </c>
      <c r="E90" s="38"/>
      <c r="F90" s="38" t="s">
        <v>30</v>
      </c>
      <c r="G90" s="37">
        <v>69</v>
      </c>
      <c r="H90" s="37">
        <v>104</v>
      </c>
      <c r="I90" s="38" t="s">
        <v>158</v>
      </c>
      <c r="J90" s="37">
        <v>927618937</v>
      </c>
      <c r="K90" s="37">
        <v>4.4000000000000004</v>
      </c>
      <c r="L90" s="37">
        <v>0.44</v>
      </c>
      <c r="M90" s="37">
        <v>9</v>
      </c>
      <c r="N90" s="39"/>
      <c r="O90" s="39"/>
      <c r="P90" s="37">
        <v>22</v>
      </c>
      <c r="Q90" s="37">
        <v>13</v>
      </c>
      <c r="R90" s="40">
        <v>3</v>
      </c>
      <c r="S90" s="37">
        <v>13</v>
      </c>
      <c r="T90" s="37">
        <v>1</v>
      </c>
      <c r="U90" s="37">
        <v>3</v>
      </c>
      <c r="V90" s="37">
        <v>2.5</v>
      </c>
      <c r="W90" s="38" t="s">
        <v>27</v>
      </c>
      <c r="X90" s="37">
        <v>2.5</v>
      </c>
      <c r="Y90" s="37">
        <v>8</v>
      </c>
      <c r="Z90" s="38">
        <v>77</v>
      </c>
      <c r="AA90" s="38">
        <v>8</v>
      </c>
      <c r="AB90" s="38" t="s">
        <v>102</v>
      </c>
      <c r="AC90" s="38">
        <v>0</v>
      </c>
      <c r="AD90" s="37">
        <v>18</v>
      </c>
      <c r="AE90" s="37">
        <v>8</v>
      </c>
      <c r="AF90" s="37">
        <v>1</v>
      </c>
      <c r="AG90" s="37">
        <v>33</v>
      </c>
      <c r="AH90" s="38" t="s">
        <v>381</v>
      </c>
      <c r="AI90" s="37">
        <v>16</v>
      </c>
      <c r="AJ90" s="37">
        <v>1</v>
      </c>
      <c r="AK90" s="38" t="s">
        <v>440</v>
      </c>
      <c r="AL90" s="38">
        <v>1</v>
      </c>
      <c r="AM90" s="38" t="s">
        <v>27</v>
      </c>
      <c r="AN90" s="38" t="s">
        <v>673</v>
      </c>
      <c r="AO90" s="37">
        <v>25</v>
      </c>
      <c r="AP90" s="38" t="s">
        <v>677</v>
      </c>
      <c r="AQ90" s="38" t="s">
        <v>721</v>
      </c>
      <c r="AR90" s="38" t="s">
        <v>27</v>
      </c>
      <c r="AS90" s="38" t="s">
        <v>686</v>
      </c>
      <c r="AT90" s="38" t="s">
        <v>27</v>
      </c>
      <c r="AU90" s="38" t="s">
        <v>27</v>
      </c>
      <c r="AV90" s="38" t="s">
        <v>27</v>
      </c>
      <c r="AW90" s="50"/>
      <c r="AX90" s="50" t="s">
        <v>747</v>
      </c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0"/>
      <c r="CF90" s="50"/>
      <c r="CG90" s="50"/>
      <c r="CH90" s="50"/>
      <c r="CI90" s="50"/>
    </row>
    <row r="91" spans="1:87" ht="14.25" customHeight="1" x14ac:dyDescent="0.25">
      <c r="A91" s="37">
        <v>503</v>
      </c>
      <c r="B91" s="38" t="s">
        <v>78</v>
      </c>
      <c r="C91" s="38" t="s">
        <v>28</v>
      </c>
      <c r="D91" s="38" t="s">
        <v>37</v>
      </c>
      <c r="E91" s="38"/>
      <c r="F91" s="38" t="s">
        <v>30</v>
      </c>
      <c r="G91" s="37">
        <v>69</v>
      </c>
      <c r="H91" s="37">
        <v>104</v>
      </c>
      <c r="I91" s="38" t="s">
        <v>165</v>
      </c>
      <c r="J91" s="37">
        <v>1412134207</v>
      </c>
      <c r="K91" s="37">
        <v>4.4000000000000004</v>
      </c>
      <c r="L91" s="37">
        <v>0.44</v>
      </c>
      <c r="M91" s="37">
        <v>31</v>
      </c>
      <c r="N91" s="35"/>
      <c r="O91" s="39"/>
      <c r="P91" s="37">
        <v>77</v>
      </c>
      <c r="Q91" s="37">
        <v>43</v>
      </c>
      <c r="R91" s="40">
        <v>5</v>
      </c>
      <c r="S91" s="37">
        <v>43</v>
      </c>
      <c r="T91" s="37">
        <v>1</v>
      </c>
      <c r="U91" s="40">
        <v>13</v>
      </c>
      <c r="V91" s="37">
        <v>13</v>
      </c>
      <c r="W91" s="38" t="s">
        <v>27</v>
      </c>
      <c r="X91" s="37">
        <v>6</v>
      </c>
      <c r="Y91" s="37">
        <v>32</v>
      </c>
      <c r="Z91" s="38">
        <v>264</v>
      </c>
      <c r="AA91" s="38">
        <v>32</v>
      </c>
      <c r="AB91" s="38" t="s">
        <v>102</v>
      </c>
      <c r="AC91" s="38">
        <v>0</v>
      </c>
      <c r="AD91" s="37">
        <v>55</v>
      </c>
      <c r="AE91" s="37">
        <v>20</v>
      </c>
      <c r="AF91" s="37">
        <v>3</v>
      </c>
      <c r="AG91" s="37">
        <v>85</v>
      </c>
      <c r="AH91" s="38" t="s">
        <v>381</v>
      </c>
      <c r="AI91" s="37">
        <v>16</v>
      </c>
      <c r="AJ91" s="37">
        <v>1</v>
      </c>
      <c r="AK91" s="38" t="s">
        <v>441</v>
      </c>
      <c r="AL91" s="38">
        <v>1</v>
      </c>
      <c r="AM91" s="38" t="s">
        <v>27</v>
      </c>
      <c r="AN91" s="38" t="s">
        <v>680</v>
      </c>
      <c r="AO91" s="37">
        <v>25</v>
      </c>
      <c r="AP91" s="38" t="s">
        <v>677</v>
      </c>
      <c r="AQ91" s="38" t="s">
        <v>705</v>
      </c>
      <c r="AR91" s="38" t="s">
        <v>27</v>
      </c>
      <c r="AS91" s="38" t="s">
        <v>27</v>
      </c>
      <c r="AT91" s="38" t="s">
        <v>27</v>
      </c>
      <c r="AU91" s="38" t="s">
        <v>27</v>
      </c>
      <c r="AV91" s="38" t="s">
        <v>27</v>
      </c>
      <c r="AW91" s="50"/>
      <c r="AX91" s="50" t="s">
        <v>747</v>
      </c>
      <c r="AY91" s="50"/>
      <c r="AZ91" s="50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0"/>
      <c r="CF91" s="50"/>
      <c r="CG91" s="50"/>
      <c r="CH91" s="50"/>
      <c r="CI91" s="50"/>
    </row>
    <row r="92" spans="1:87" ht="14.25" customHeight="1" x14ac:dyDescent="0.25">
      <c r="A92" s="37">
        <v>571</v>
      </c>
      <c r="B92" s="38" t="s">
        <v>78</v>
      </c>
      <c r="C92" s="38" t="s">
        <v>28</v>
      </c>
      <c r="D92" s="38" t="s">
        <v>37</v>
      </c>
      <c r="E92" s="38"/>
      <c r="F92" s="38" t="s">
        <v>30</v>
      </c>
      <c r="G92" s="37">
        <v>69</v>
      </c>
      <c r="H92" s="37">
        <v>104</v>
      </c>
      <c r="I92" s="38" t="s">
        <v>173</v>
      </c>
      <c r="J92" s="37">
        <v>79215167188</v>
      </c>
      <c r="K92" s="37">
        <v>4.4000000000000004</v>
      </c>
      <c r="L92" s="37">
        <v>0.44</v>
      </c>
      <c r="M92" s="47"/>
      <c r="N92" s="35"/>
      <c r="O92" s="47"/>
      <c r="P92" s="47"/>
      <c r="Q92" s="47"/>
      <c r="R92" s="35">
        <v>1</v>
      </c>
      <c r="S92" s="47"/>
      <c r="T92" s="47"/>
      <c r="U92" s="47"/>
      <c r="V92" s="47"/>
      <c r="W92" s="38" t="s">
        <v>27</v>
      </c>
      <c r="X92" s="47"/>
      <c r="Y92" s="47"/>
      <c r="Z92" s="38">
        <v>1</v>
      </c>
      <c r="AA92" s="38">
        <v>0</v>
      </c>
      <c r="AB92" s="38" t="s">
        <v>102</v>
      </c>
      <c r="AC92" s="38">
        <v>0</v>
      </c>
      <c r="AD92" s="37">
        <v>0</v>
      </c>
      <c r="AE92" s="37">
        <v>0</v>
      </c>
      <c r="AF92" s="37">
        <v>0</v>
      </c>
      <c r="AG92" s="37">
        <v>0</v>
      </c>
      <c r="AH92" s="38" t="s">
        <v>381</v>
      </c>
      <c r="AI92" s="37">
        <v>16</v>
      </c>
      <c r="AJ92" s="47"/>
      <c r="AK92" s="38" t="s">
        <v>445</v>
      </c>
      <c r="AL92" s="38">
        <v>1</v>
      </c>
      <c r="AM92" s="38" t="s">
        <v>27</v>
      </c>
      <c r="AN92" s="38" t="s">
        <v>673</v>
      </c>
      <c r="AO92" s="37">
        <v>18</v>
      </c>
      <c r="AP92" s="38" t="s">
        <v>677</v>
      </c>
      <c r="AQ92" s="38" t="s">
        <v>728</v>
      </c>
      <c r="AR92" s="38" t="s">
        <v>27</v>
      </c>
      <c r="AS92" s="38" t="s">
        <v>686</v>
      </c>
      <c r="AT92" s="38" t="s">
        <v>27</v>
      </c>
      <c r="AU92" s="38" t="s">
        <v>27</v>
      </c>
      <c r="AV92" s="38" t="s">
        <v>27</v>
      </c>
      <c r="AW92" s="50"/>
      <c r="AX92" s="50" t="s">
        <v>747</v>
      </c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0"/>
      <c r="CF92" s="50"/>
      <c r="CG92" s="50"/>
      <c r="CH92" s="50"/>
      <c r="CI92" s="50"/>
    </row>
    <row r="93" spans="1:87" ht="14.25" customHeight="1" x14ac:dyDescent="0.25">
      <c r="A93" s="37">
        <v>163</v>
      </c>
      <c r="B93" s="38" t="s">
        <v>78</v>
      </c>
      <c r="C93" s="38" t="s">
        <v>26</v>
      </c>
      <c r="D93" s="38" t="s">
        <v>38</v>
      </c>
      <c r="E93" s="38"/>
      <c r="F93" s="38" t="s">
        <v>500</v>
      </c>
      <c r="G93" s="37">
        <v>29</v>
      </c>
      <c r="H93" s="37">
        <v>120</v>
      </c>
      <c r="I93" s="38" t="s">
        <v>121</v>
      </c>
      <c r="J93" s="37">
        <v>8870124178</v>
      </c>
      <c r="K93" s="37">
        <v>2.3333333333333299</v>
      </c>
      <c r="L93" s="37">
        <v>0.46666666666666701</v>
      </c>
      <c r="M93" s="39"/>
      <c r="N93" s="35"/>
      <c r="O93" s="35"/>
      <c r="P93" s="39"/>
      <c r="Q93" s="39"/>
      <c r="R93" s="35">
        <v>1</v>
      </c>
      <c r="S93" s="39"/>
      <c r="T93" s="39"/>
      <c r="U93" s="39"/>
      <c r="V93" s="39"/>
      <c r="W93" s="38" t="s">
        <v>27</v>
      </c>
      <c r="X93" s="39"/>
      <c r="Y93" s="39"/>
      <c r="Z93" s="38">
        <v>1</v>
      </c>
      <c r="AA93" s="38">
        <v>0</v>
      </c>
      <c r="AB93" s="38" t="s">
        <v>89</v>
      </c>
      <c r="AC93" s="38">
        <v>0</v>
      </c>
      <c r="AD93" s="37">
        <v>0</v>
      </c>
      <c r="AE93" s="37">
        <v>0</v>
      </c>
      <c r="AF93" s="37">
        <v>0</v>
      </c>
      <c r="AG93" s="37">
        <v>0</v>
      </c>
      <c r="AH93" s="38" t="s">
        <v>503</v>
      </c>
      <c r="AI93" s="37">
        <v>25</v>
      </c>
      <c r="AJ93" s="35"/>
      <c r="AK93" s="38" t="s">
        <v>157</v>
      </c>
      <c r="AL93" s="38">
        <v>1</v>
      </c>
      <c r="AM93" s="38" t="s">
        <v>27</v>
      </c>
      <c r="AN93" s="38" t="s">
        <v>673</v>
      </c>
      <c r="AO93" s="37">
        <v>21</v>
      </c>
      <c r="AP93" s="38" t="s">
        <v>677</v>
      </c>
      <c r="AQ93" s="38" t="s">
        <v>693</v>
      </c>
      <c r="AR93" s="38" t="s">
        <v>27</v>
      </c>
      <c r="AS93" s="38" t="s">
        <v>27</v>
      </c>
      <c r="AT93" s="38" t="s">
        <v>27</v>
      </c>
      <c r="AU93" s="38" t="s">
        <v>27</v>
      </c>
      <c r="AV93" s="38" t="s">
        <v>710</v>
      </c>
      <c r="AW93" s="50"/>
      <c r="AX93" s="50" t="s">
        <v>747</v>
      </c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0"/>
      <c r="CF93" s="50"/>
      <c r="CG93" s="50"/>
      <c r="CH93" s="50"/>
      <c r="CI93" s="50"/>
    </row>
    <row r="94" spans="1:87" ht="14.25" customHeight="1" x14ac:dyDescent="0.25">
      <c r="A94" s="37">
        <v>227</v>
      </c>
      <c r="B94" s="38" t="s">
        <v>78</v>
      </c>
      <c r="C94" s="38" t="s">
        <v>26</v>
      </c>
      <c r="D94" s="38" t="s">
        <v>38</v>
      </c>
      <c r="E94" s="38"/>
      <c r="F94" s="38" t="s">
        <v>500</v>
      </c>
      <c r="G94" s="37">
        <v>29</v>
      </c>
      <c r="H94" s="37">
        <v>120</v>
      </c>
      <c r="I94" s="38" t="s">
        <v>128</v>
      </c>
      <c r="J94" s="37">
        <v>9591208203</v>
      </c>
      <c r="K94" s="37">
        <v>2.3333333333333299</v>
      </c>
      <c r="L94" s="37">
        <v>0.46666666666666701</v>
      </c>
      <c r="M94" s="40">
        <v>10</v>
      </c>
      <c r="N94" s="35"/>
      <c r="O94" s="47"/>
      <c r="P94" s="40">
        <v>22</v>
      </c>
      <c r="Q94" s="40">
        <v>12</v>
      </c>
      <c r="R94" s="35">
        <v>1</v>
      </c>
      <c r="S94" s="40">
        <v>12</v>
      </c>
      <c r="T94" s="47"/>
      <c r="U94" s="40">
        <v>4</v>
      </c>
      <c r="V94" s="40">
        <v>4</v>
      </c>
      <c r="W94" s="38" t="s">
        <v>27</v>
      </c>
      <c r="X94" s="40">
        <v>2</v>
      </c>
      <c r="Y94" s="40">
        <v>10</v>
      </c>
      <c r="Z94" s="38">
        <v>77</v>
      </c>
      <c r="AA94" s="38">
        <v>10</v>
      </c>
      <c r="AB94" s="38" t="s">
        <v>89</v>
      </c>
      <c r="AC94" s="38">
        <v>0</v>
      </c>
      <c r="AD94" s="37">
        <v>6</v>
      </c>
      <c r="AE94" s="37">
        <v>10</v>
      </c>
      <c r="AF94" s="37">
        <v>0</v>
      </c>
      <c r="AG94" s="37">
        <v>18</v>
      </c>
      <c r="AH94" s="38" t="s">
        <v>503</v>
      </c>
      <c r="AI94" s="37">
        <v>25</v>
      </c>
      <c r="AJ94" s="35"/>
      <c r="AK94" s="38" t="s">
        <v>545</v>
      </c>
      <c r="AL94" s="38">
        <v>1</v>
      </c>
      <c r="AM94" s="38" t="s">
        <v>27</v>
      </c>
      <c r="AN94" s="38" t="s">
        <v>680</v>
      </c>
      <c r="AO94" s="37">
        <v>33</v>
      </c>
      <c r="AP94" s="38" t="s">
        <v>677</v>
      </c>
      <c r="AQ94" s="38" t="s">
        <v>698</v>
      </c>
      <c r="AR94" s="38" t="s">
        <v>27</v>
      </c>
      <c r="AS94" s="38" t="s">
        <v>699</v>
      </c>
      <c r="AT94" s="38" t="s">
        <v>27</v>
      </c>
      <c r="AU94" s="38" t="s">
        <v>27</v>
      </c>
      <c r="AV94" s="38" t="s">
        <v>27</v>
      </c>
      <c r="AW94" s="50"/>
      <c r="AX94" s="50" t="s">
        <v>748</v>
      </c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</row>
    <row r="95" spans="1:87" ht="14.25" customHeight="1" x14ac:dyDescent="0.25">
      <c r="A95" s="37">
        <v>278</v>
      </c>
      <c r="B95" s="38" t="s">
        <v>78</v>
      </c>
      <c r="C95" s="38" t="s">
        <v>26</v>
      </c>
      <c r="D95" s="38" t="s">
        <v>38</v>
      </c>
      <c r="E95" s="38"/>
      <c r="F95" s="38" t="s">
        <v>500</v>
      </c>
      <c r="G95" s="37">
        <v>29</v>
      </c>
      <c r="H95" s="37">
        <v>120</v>
      </c>
      <c r="I95" s="38" t="s">
        <v>134</v>
      </c>
      <c r="J95" s="37">
        <v>828360120</v>
      </c>
      <c r="K95" s="37">
        <v>2.3333333333333299</v>
      </c>
      <c r="L95" s="37">
        <v>0.46666666666666701</v>
      </c>
      <c r="M95" s="39"/>
      <c r="N95" s="35"/>
      <c r="O95" s="47"/>
      <c r="P95" s="39"/>
      <c r="Q95" s="39"/>
      <c r="R95" s="47">
        <v>1</v>
      </c>
      <c r="S95" s="39"/>
      <c r="T95" s="39"/>
      <c r="U95" s="47"/>
      <c r="V95" s="39"/>
      <c r="W95" s="38" t="s">
        <v>27</v>
      </c>
      <c r="X95" s="39"/>
      <c r="Y95" s="39"/>
      <c r="Z95" s="38">
        <v>1</v>
      </c>
      <c r="AA95" s="38">
        <v>0</v>
      </c>
      <c r="AB95" s="38" t="s">
        <v>89</v>
      </c>
      <c r="AC95" s="38">
        <v>0</v>
      </c>
      <c r="AD95" s="37">
        <v>0</v>
      </c>
      <c r="AE95" s="37">
        <v>0</v>
      </c>
      <c r="AF95" s="37">
        <v>0</v>
      </c>
      <c r="AG95" s="37">
        <v>0</v>
      </c>
      <c r="AH95" s="38" t="s">
        <v>503</v>
      </c>
      <c r="AI95" s="37">
        <v>25</v>
      </c>
      <c r="AJ95" s="47"/>
      <c r="AK95" s="38" t="s">
        <v>91</v>
      </c>
      <c r="AL95" s="38">
        <v>1</v>
      </c>
      <c r="AM95" s="38" t="s">
        <v>27</v>
      </c>
      <c r="AN95" s="38" t="s">
        <v>673</v>
      </c>
      <c r="AO95" s="37">
        <v>26</v>
      </c>
      <c r="AP95" s="38" t="s">
        <v>674</v>
      </c>
      <c r="AQ95" s="38" t="s">
        <v>678</v>
      </c>
      <c r="AR95" s="38" t="s">
        <v>27</v>
      </c>
      <c r="AS95" s="38" t="s">
        <v>702</v>
      </c>
      <c r="AT95" s="38" t="s">
        <v>27</v>
      </c>
      <c r="AU95" s="38" t="s">
        <v>27</v>
      </c>
      <c r="AV95" s="38" t="s">
        <v>27</v>
      </c>
      <c r="AW95" s="50"/>
      <c r="AX95" s="50" t="s">
        <v>748</v>
      </c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</row>
    <row r="96" spans="1:87" ht="14.25" customHeight="1" x14ac:dyDescent="0.25">
      <c r="A96" s="37">
        <v>315</v>
      </c>
      <c r="B96" s="38" t="s">
        <v>78</v>
      </c>
      <c r="C96" s="38" t="s">
        <v>28</v>
      </c>
      <c r="D96" s="38" t="s">
        <v>38</v>
      </c>
      <c r="E96" s="38"/>
      <c r="F96" s="38" t="s">
        <v>500</v>
      </c>
      <c r="G96" s="37">
        <v>29</v>
      </c>
      <c r="H96" s="37">
        <v>120</v>
      </c>
      <c r="I96" s="38" t="s">
        <v>140</v>
      </c>
      <c r="J96" s="37">
        <v>79247246103</v>
      </c>
      <c r="K96" s="37">
        <v>2.1333333333333302</v>
      </c>
      <c r="L96" s="37">
        <v>0.42666666666666703</v>
      </c>
      <c r="M96" s="47"/>
      <c r="N96" s="47"/>
      <c r="O96" s="47"/>
      <c r="P96" s="47"/>
      <c r="Q96" s="47"/>
      <c r="R96" s="35">
        <v>1</v>
      </c>
      <c r="S96" s="47"/>
      <c r="T96" s="47"/>
      <c r="U96" s="47"/>
      <c r="V96" s="47"/>
      <c r="W96" s="38" t="s">
        <v>27</v>
      </c>
      <c r="X96" s="47"/>
      <c r="Y96" s="47"/>
      <c r="Z96" s="38">
        <v>1</v>
      </c>
      <c r="AA96" s="38">
        <v>0</v>
      </c>
      <c r="AB96" s="38" t="s">
        <v>102</v>
      </c>
      <c r="AC96" s="38">
        <v>0</v>
      </c>
      <c r="AD96" s="37">
        <v>0</v>
      </c>
      <c r="AE96" s="37">
        <v>0</v>
      </c>
      <c r="AF96" s="37">
        <v>0</v>
      </c>
      <c r="AG96" s="37">
        <v>0</v>
      </c>
      <c r="AH96" s="38" t="s">
        <v>503</v>
      </c>
      <c r="AI96" s="37">
        <v>25</v>
      </c>
      <c r="AJ96" s="47"/>
      <c r="AK96" s="38" t="s">
        <v>91</v>
      </c>
      <c r="AL96" s="38">
        <v>1</v>
      </c>
      <c r="AM96" s="38" t="s">
        <v>27</v>
      </c>
      <c r="AN96" s="38" t="s">
        <v>673</v>
      </c>
      <c r="AO96" s="37">
        <v>18</v>
      </c>
      <c r="AP96" s="38" t="s">
        <v>674</v>
      </c>
      <c r="AQ96" s="38" t="s">
        <v>705</v>
      </c>
      <c r="AR96" s="38" t="s">
        <v>27</v>
      </c>
      <c r="AS96" s="38" t="s">
        <v>686</v>
      </c>
      <c r="AT96" s="38" t="s">
        <v>27</v>
      </c>
      <c r="AU96" s="38" t="s">
        <v>27</v>
      </c>
      <c r="AV96" s="38" t="s">
        <v>27</v>
      </c>
      <c r="AW96" s="50"/>
      <c r="AX96" s="50" t="s">
        <v>747</v>
      </c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0"/>
      <c r="CF96" s="50"/>
      <c r="CG96" s="50"/>
      <c r="CH96" s="50"/>
      <c r="CI96" s="50"/>
    </row>
    <row r="97" spans="1:87" ht="14.25" customHeight="1" x14ac:dyDescent="0.25">
      <c r="A97" s="37">
        <v>400</v>
      </c>
      <c r="B97" s="38" t="s">
        <v>78</v>
      </c>
      <c r="C97" s="38" t="s">
        <v>26</v>
      </c>
      <c r="D97" s="38" t="s">
        <v>38</v>
      </c>
      <c r="E97" s="38"/>
      <c r="F97" s="38" t="s">
        <v>500</v>
      </c>
      <c r="G97" s="37">
        <v>29</v>
      </c>
      <c r="H97" s="37">
        <v>120</v>
      </c>
      <c r="I97" s="38" t="s">
        <v>81</v>
      </c>
      <c r="J97" s="37">
        <v>9591241137</v>
      </c>
      <c r="K97" s="37">
        <v>2.3333333333333299</v>
      </c>
      <c r="L97" s="37">
        <v>0.46666666666666701</v>
      </c>
      <c r="M97" s="37">
        <v>1</v>
      </c>
      <c r="N97" s="35"/>
      <c r="O97" s="35"/>
      <c r="P97" s="37">
        <v>2</v>
      </c>
      <c r="Q97" s="37">
        <v>1</v>
      </c>
      <c r="R97" s="35">
        <v>1</v>
      </c>
      <c r="S97" s="37">
        <v>1</v>
      </c>
      <c r="T97" s="39"/>
      <c r="U97" s="40">
        <v>2</v>
      </c>
      <c r="V97" s="35"/>
      <c r="W97" s="38" t="s">
        <v>27</v>
      </c>
      <c r="X97" s="35"/>
      <c r="Y97" s="40">
        <v>2</v>
      </c>
      <c r="Z97" s="38">
        <v>10</v>
      </c>
      <c r="AA97" s="38">
        <v>2</v>
      </c>
      <c r="AB97" s="38" t="s">
        <v>89</v>
      </c>
      <c r="AC97" s="41">
        <v>3</v>
      </c>
      <c r="AD97" s="37">
        <v>2</v>
      </c>
      <c r="AE97" s="37">
        <v>2</v>
      </c>
      <c r="AF97" s="37">
        <v>0</v>
      </c>
      <c r="AG97" s="37">
        <v>5</v>
      </c>
      <c r="AH97" s="38" t="s">
        <v>503</v>
      </c>
      <c r="AI97" s="37">
        <v>25</v>
      </c>
      <c r="AJ97" s="35"/>
      <c r="AK97" s="38" t="s">
        <v>554</v>
      </c>
      <c r="AL97" s="38">
        <v>1</v>
      </c>
      <c r="AM97" s="38" t="s">
        <v>27</v>
      </c>
      <c r="AN97" s="38" t="s">
        <v>673</v>
      </c>
      <c r="AO97" s="37">
        <v>26</v>
      </c>
      <c r="AP97" s="38" t="s">
        <v>674</v>
      </c>
      <c r="AQ97" s="38" t="s">
        <v>675</v>
      </c>
      <c r="AR97" s="38" t="s">
        <v>27</v>
      </c>
      <c r="AS97" s="38" t="s">
        <v>676</v>
      </c>
      <c r="AT97" s="38" t="s">
        <v>27</v>
      </c>
      <c r="AU97" s="38" t="s">
        <v>27</v>
      </c>
      <c r="AV97" s="38" t="s">
        <v>27</v>
      </c>
      <c r="AW97" s="50"/>
      <c r="AX97" s="50" t="s">
        <v>748</v>
      </c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50"/>
    </row>
    <row r="98" spans="1:87" ht="14.25" customHeight="1" x14ac:dyDescent="0.25">
      <c r="A98" s="37">
        <v>433</v>
      </c>
      <c r="B98" s="38" t="s">
        <v>78</v>
      </c>
      <c r="C98" s="38" t="s">
        <v>26</v>
      </c>
      <c r="D98" s="38" t="s">
        <v>38</v>
      </c>
      <c r="E98" s="38"/>
      <c r="F98" s="38" t="s">
        <v>500</v>
      </c>
      <c r="G98" s="37">
        <v>29</v>
      </c>
      <c r="H98" s="37">
        <v>120</v>
      </c>
      <c r="I98" s="38" t="s">
        <v>88</v>
      </c>
      <c r="J98" s="37">
        <v>217831744</v>
      </c>
      <c r="K98" s="37">
        <v>2.3333333333333299</v>
      </c>
      <c r="L98" s="37">
        <v>0.46666666666666701</v>
      </c>
      <c r="M98" s="40">
        <v>2</v>
      </c>
      <c r="N98" s="35"/>
      <c r="O98" s="35"/>
      <c r="P98" s="40">
        <v>3</v>
      </c>
      <c r="Q98" s="40">
        <v>1</v>
      </c>
      <c r="R98" s="35">
        <v>1</v>
      </c>
      <c r="S98" s="40">
        <v>1</v>
      </c>
      <c r="T98" s="35"/>
      <c r="U98" s="35"/>
      <c r="V98" s="40">
        <v>1</v>
      </c>
      <c r="W98" s="38" t="s">
        <v>27</v>
      </c>
      <c r="X98" s="35"/>
      <c r="Y98" s="40">
        <v>1</v>
      </c>
      <c r="Z98" s="38">
        <v>10</v>
      </c>
      <c r="AA98" s="38">
        <v>1</v>
      </c>
      <c r="AB98" s="38" t="s">
        <v>89</v>
      </c>
      <c r="AC98" s="38">
        <v>0</v>
      </c>
      <c r="AD98" s="37">
        <v>0</v>
      </c>
      <c r="AE98" s="37">
        <v>0</v>
      </c>
      <c r="AF98" s="37">
        <v>0</v>
      </c>
      <c r="AG98" s="37">
        <v>1</v>
      </c>
      <c r="AH98" s="38" t="s">
        <v>503</v>
      </c>
      <c r="AI98" s="37">
        <v>25</v>
      </c>
      <c r="AJ98" s="35"/>
      <c r="AK98" s="38" t="s">
        <v>557</v>
      </c>
      <c r="AL98" s="38">
        <v>1</v>
      </c>
      <c r="AM98" s="38" t="s">
        <v>27</v>
      </c>
      <c r="AN98" s="38" t="s">
        <v>673</v>
      </c>
      <c r="AO98" s="37">
        <v>24</v>
      </c>
      <c r="AP98" s="38" t="s">
        <v>677</v>
      </c>
      <c r="AQ98" s="38" t="s">
        <v>679</v>
      </c>
      <c r="AR98" s="38" t="s">
        <v>27</v>
      </c>
      <c r="AS98" s="38" t="s">
        <v>27</v>
      </c>
      <c r="AT98" s="38" t="s">
        <v>27</v>
      </c>
      <c r="AU98" s="38" t="s">
        <v>27</v>
      </c>
      <c r="AV98" s="38" t="s">
        <v>27</v>
      </c>
      <c r="AW98" s="50"/>
      <c r="AX98" s="50" t="s">
        <v>747</v>
      </c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0"/>
      <c r="CF98" s="50"/>
      <c r="CG98" s="50"/>
      <c r="CH98" s="50"/>
      <c r="CI98" s="50"/>
    </row>
    <row r="99" spans="1:87" ht="14.25" customHeight="1" x14ac:dyDescent="0.25">
      <c r="A99" s="37">
        <v>559</v>
      </c>
      <c r="B99" s="38" t="s">
        <v>78</v>
      </c>
      <c r="C99" s="38" t="s">
        <v>26</v>
      </c>
      <c r="D99" s="38" t="s">
        <v>38</v>
      </c>
      <c r="E99" s="38"/>
      <c r="F99" s="38" t="s">
        <v>500</v>
      </c>
      <c r="G99" s="37">
        <v>29</v>
      </c>
      <c r="H99" s="37">
        <v>120</v>
      </c>
      <c r="I99" s="38" t="s">
        <v>172</v>
      </c>
      <c r="J99" s="37">
        <v>8517821164</v>
      </c>
      <c r="K99" s="37">
        <v>2.3333333333333299</v>
      </c>
      <c r="L99" s="37">
        <v>0.46666666666666701</v>
      </c>
      <c r="M99" s="37">
        <v>2</v>
      </c>
      <c r="N99" s="35"/>
      <c r="O99" s="35"/>
      <c r="P99" s="37">
        <v>3</v>
      </c>
      <c r="Q99" s="37">
        <v>1</v>
      </c>
      <c r="R99" s="35">
        <v>1</v>
      </c>
      <c r="S99" s="37">
        <v>1</v>
      </c>
      <c r="T99" s="39"/>
      <c r="U99" s="37">
        <v>1</v>
      </c>
      <c r="V99" s="37">
        <v>0.5</v>
      </c>
      <c r="W99" s="38" t="s">
        <v>27</v>
      </c>
      <c r="X99" s="37">
        <v>0.5</v>
      </c>
      <c r="Y99" s="37">
        <v>2</v>
      </c>
      <c r="Z99" s="38">
        <v>12</v>
      </c>
      <c r="AA99" s="38">
        <v>2</v>
      </c>
      <c r="AB99" s="38" t="s">
        <v>89</v>
      </c>
      <c r="AC99" s="38">
        <v>0</v>
      </c>
      <c r="AD99" s="37">
        <v>0</v>
      </c>
      <c r="AE99" s="37">
        <v>3</v>
      </c>
      <c r="AF99" s="37">
        <v>1</v>
      </c>
      <c r="AG99" s="37">
        <v>6</v>
      </c>
      <c r="AH99" s="38" t="s">
        <v>503</v>
      </c>
      <c r="AI99" s="37">
        <v>25</v>
      </c>
      <c r="AJ99" s="35"/>
      <c r="AK99" s="38" t="s">
        <v>564</v>
      </c>
      <c r="AL99" s="38">
        <v>1</v>
      </c>
      <c r="AM99" s="38" t="s">
        <v>27</v>
      </c>
      <c r="AN99" s="38" t="s">
        <v>680</v>
      </c>
      <c r="AO99" s="37">
        <v>29</v>
      </c>
      <c r="AP99" s="38" t="s">
        <v>674</v>
      </c>
      <c r="AQ99" s="38" t="s">
        <v>691</v>
      </c>
      <c r="AR99" s="38" t="s">
        <v>695</v>
      </c>
      <c r="AS99" s="38" t="s">
        <v>727</v>
      </c>
      <c r="AT99" s="38" t="s">
        <v>27</v>
      </c>
      <c r="AU99" s="38" t="s">
        <v>27</v>
      </c>
      <c r="AV99" s="38" t="s">
        <v>27</v>
      </c>
      <c r="AW99" s="50"/>
      <c r="AX99" s="50" t="s">
        <v>748</v>
      </c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0"/>
      <c r="CF99" s="50"/>
      <c r="CG99" s="50"/>
      <c r="CH99" s="50"/>
      <c r="CI99" s="50"/>
    </row>
    <row r="100" spans="1:87" ht="14.25" customHeight="1" x14ac:dyDescent="0.25">
      <c r="A100" s="37">
        <v>575</v>
      </c>
      <c r="B100" s="38" t="s">
        <v>78</v>
      </c>
      <c r="C100" s="38" t="s">
        <v>28</v>
      </c>
      <c r="D100" s="38" t="s">
        <v>38</v>
      </c>
      <c r="E100" s="38"/>
      <c r="F100" s="38" t="s">
        <v>500</v>
      </c>
      <c r="G100" s="37">
        <v>29</v>
      </c>
      <c r="H100" s="37">
        <v>120</v>
      </c>
      <c r="I100" s="38" t="s">
        <v>173</v>
      </c>
      <c r="J100" s="37">
        <v>79215167188</v>
      </c>
      <c r="K100" s="37">
        <v>2.1333333333333302</v>
      </c>
      <c r="L100" s="37">
        <v>0.42666666666666703</v>
      </c>
      <c r="M100" s="47"/>
      <c r="N100" s="35"/>
      <c r="O100" s="35"/>
      <c r="P100" s="47"/>
      <c r="Q100" s="47"/>
      <c r="R100" s="35">
        <v>1</v>
      </c>
      <c r="S100" s="47"/>
      <c r="T100" s="47"/>
      <c r="U100" s="35"/>
      <c r="V100" s="35"/>
      <c r="W100" s="38" t="s">
        <v>27</v>
      </c>
      <c r="X100" s="35"/>
      <c r="Y100" s="35"/>
      <c r="Z100" s="38">
        <v>1</v>
      </c>
      <c r="AA100" s="38">
        <v>0</v>
      </c>
      <c r="AB100" s="38" t="s">
        <v>102</v>
      </c>
      <c r="AC100" s="38">
        <v>0</v>
      </c>
      <c r="AD100" s="37">
        <v>0</v>
      </c>
      <c r="AE100" s="37">
        <v>0</v>
      </c>
      <c r="AF100" s="37">
        <v>0</v>
      </c>
      <c r="AG100" s="37">
        <v>0</v>
      </c>
      <c r="AH100" s="38" t="s">
        <v>503</v>
      </c>
      <c r="AI100" s="37">
        <v>25</v>
      </c>
      <c r="AJ100" s="35"/>
      <c r="AK100" s="38" t="s">
        <v>565</v>
      </c>
      <c r="AL100" s="38">
        <v>1</v>
      </c>
      <c r="AM100" s="38" t="s">
        <v>27</v>
      </c>
      <c r="AN100" s="38" t="s">
        <v>673</v>
      </c>
      <c r="AO100" s="37">
        <v>18</v>
      </c>
      <c r="AP100" s="38" t="s">
        <v>677</v>
      </c>
      <c r="AQ100" s="38" t="s">
        <v>728</v>
      </c>
      <c r="AR100" s="38" t="s">
        <v>27</v>
      </c>
      <c r="AS100" s="38" t="s">
        <v>686</v>
      </c>
      <c r="AT100" s="38" t="s">
        <v>27</v>
      </c>
      <c r="AU100" s="38" t="s">
        <v>27</v>
      </c>
      <c r="AV100" s="38" t="s">
        <v>696</v>
      </c>
      <c r="AW100" s="50"/>
      <c r="AX100" s="50" t="s">
        <v>747</v>
      </c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0"/>
      <c r="CF100" s="50"/>
      <c r="CG100" s="50"/>
      <c r="CH100" s="50"/>
      <c r="CI100" s="50"/>
    </row>
    <row r="101" spans="1:87" ht="14.25" customHeight="1" x14ac:dyDescent="0.25">
      <c r="A101" s="37">
        <v>39</v>
      </c>
      <c r="B101" s="38" t="s">
        <v>78</v>
      </c>
      <c r="C101" s="38" t="s">
        <v>28</v>
      </c>
      <c r="D101" s="38" t="s">
        <v>39</v>
      </c>
      <c r="E101" s="38"/>
      <c r="F101" s="38" t="s">
        <v>40</v>
      </c>
      <c r="G101" s="37">
        <v>1</v>
      </c>
      <c r="H101" s="37">
        <v>9</v>
      </c>
      <c r="I101" s="38" t="s">
        <v>101</v>
      </c>
      <c r="J101" s="37">
        <v>17888851</v>
      </c>
      <c r="K101" s="37">
        <v>62.153846153846203</v>
      </c>
      <c r="L101" s="37">
        <v>0.66328011611030502</v>
      </c>
      <c r="M101" s="37">
        <v>2</v>
      </c>
      <c r="N101" s="35"/>
      <c r="O101" s="47"/>
      <c r="P101" s="37">
        <v>4</v>
      </c>
      <c r="Q101" s="37">
        <v>2</v>
      </c>
      <c r="R101" s="37">
        <v>1</v>
      </c>
      <c r="S101" s="37">
        <v>2</v>
      </c>
      <c r="T101" s="37">
        <v>1</v>
      </c>
      <c r="U101" s="47"/>
      <c r="V101" s="37">
        <v>3</v>
      </c>
      <c r="W101" s="38" t="s">
        <v>27</v>
      </c>
      <c r="X101" s="39"/>
      <c r="Y101" s="37">
        <v>3</v>
      </c>
      <c r="Z101" s="38">
        <v>18</v>
      </c>
      <c r="AA101" s="38">
        <v>3</v>
      </c>
      <c r="AB101" s="38" t="s">
        <v>102</v>
      </c>
      <c r="AC101" s="38">
        <v>0</v>
      </c>
      <c r="AD101" s="37">
        <v>2</v>
      </c>
      <c r="AE101" s="37">
        <v>0</v>
      </c>
      <c r="AF101" s="37">
        <v>0</v>
      </c>
      <c r="AG101" s="37">
        <v>4</v>
      </c>
      <c r="AH101" s="38" t="s">
        <v>90</v>
      </c>
      <c r="AI101" s="37">
        <v>4</v>
      </c>
      <c r="AJ101" s="40">
        <v>1</v>
      </c>
      <c r="AK101" s="38" t="s">
        <v>103</v>
      </c>
      <c r="AL101" s="38">
        <v>1</v>
      </c>
      <c r="AM101" s="38" t="s">
        <v>27</v>
      </c>
      <c r="AN101" s="38" t="s">
        <v>680</v>
      </c>
      <c r="AO101" s="37">
        <v>30</v>
      </c>
      <c r="AP101" s="38" t="s">
        <v>674</v>
      </c>
      <c r="AQ101" s="38" t="s">
        <v>687</v>
      </c>
      <c r="AR101" s="38" t="s">
        <v>27</v>
      </c>
      <c r="AS101" s="38" t="s">
        <v>688</v>
      </c>
      <c r="AT101" s="38" t="s">
        <v>27</v>
      </c>
      <c r="AU101" s="38" t="s">
        <v>27</v>
      </c>
      <c r="AV101" s="38" t="s">
        <v>27</v>
      </c>
      <c r="AW101" s="50"/>
      <c r="AX101" s="50" t="s">
        <v>748</v>
      </c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0"/>
      <c r="CF101" s="50"/>
      <c r="CG101" s="50"/>
      <c r="CH101" s="50"/>
      <c r="CI101" s="50"/>
    </row>
    <row r="102" spans="1:87" ht="14.25" customHeight="1" x14ac:dyDescent="0.25">
      <c r="A102" s="37">
        <v>71</v>
      </c>
      <c r="B102" s="38" t="s">
        <v>78</v>
      </c>
      <c r="C102" s="38" t="s">
        <v>26</v>
      </c>
      <c r="D102" s="38" t="s">
        <v>39</v>
      </c>
      <c r="E102" s="38"/>
      <c r="F102" s="38" t="s">
        <v>40</v>
      </c>
      <c r="G102" s="37">
        <v>1</v>
      </c>
      <c r="H102" s="37">
        <v>9</v>
      </c>
      <c r="I102" s="38" t="s">
        <v>106</v>
      </c>
      <c r="J102" s="37">
        <v>90153375</v>
      </c>
      <c r="K102" s="37">
        <v>55.2</v>
      </c>
      <c r="L102" s="37">
        <v>0.28085106382978697</v>
      </c>
      <c r="M102" s="40">
        <v>1</v>
      </c>
      <c r="N102" s="35"/>
      <c r="O102" s="47"/>
      <c r="P102" s="40">
        <v>4</v>
      </c>
      <c r="Q102" s="40">
        <v>3</v>
      </c>
      <c r="R102" s="40">
        <v>1</v>
      </c>
      <c r="S102" s="40">
        <v>3</v>
      </c>
      <c r="T102" s="40">
        <v>1</v>
      </c>
      <c r="U102" s="35"/>
      <c r="V102" s="40">
        <v>3.5</v>
      </c>
      <c r="W102" s="38" t="s">
        <v>27</v>
      </c>
      <c r="X102" s="40">
        <v>0.5</v>
      </c>
      <c r="Y102" s="40">
        <v>4</v>
      </c>
      <c r="Z102" s="38">
        <v>21</v>
      </c>
      <c r="AA102" s="38">
        <v>4</v>
      </c>
      <c r="AB102" s="38" t="s">
        <v>89</v>
      </c>
      <c r="AC102" s="38">
        <v>0</v>
      </c>
      <c r="AD102" s="37">
        <v>2</v>
      </c>
      <c r="AE102" s="37">
        <v>0</v>
      </c>
      <c r="AF102" s="37">
        <v>1</v>
      </c>
      <c r="AG102" s="37">
        <v>4</v>
      </c>
      <c r="AH102" s="38" t="s">
        <v>90</v>
      </c>
      <c r="AI102" s="37">
        <v>4</v>
      </c>
      <c r="AJ102" s="40">
        <v>1</v>
      </c>
      <c r="AK102" s="38" t="s">
        <v>107</v>
      </c>
      <c r="AL102" s="38">
        <v>1</v>
      </c>
      <c r="AM102" s="38" t="s">
        <v>27</v>
      </c>
      <c r="AN102" s="38" t="s">
        <v>673</v>
      </c>
      <c r="AO102" s="37">
        <v>18</v>
      </c>
      <c r="AP102" s="38" t="s">
        <v>677</v>
      </c>
      <c r="AQ102" s="38" t="s">
        <v>690</v>
      </c>
      <c r="AR102" s="38" t="s">
        <v>27</v>
      </c>
      <c r="AS102" s="38" t="s">
        <v>27</v>
      </c>
      <c r="AT102" s="38" t="s">
        <v>27</v>
      </c>
      <c r="AU102" s="38" t="s">
        <v>27</v>
      </c>
      <c r="AV102" s="38" t="s">
        <v>27</v>
      </c>
      <c r="AW102" s="50"/>
      <c r="AX102" s="50" t="s">
        <v>747</v>
      </c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</row>
    <row r="103" spans="1:87" ht="14.25" customHeight="1" x14ac:dyDescent="0.25">
      <c r="A103" s="37">
        <v>152</v>
      </c>
      <c r="B103" s="38" t="s">
        <v>78</v>
      </c>
      <c r="C103" s="38" t="s">
        <v>26</v>
      </c>
      <c r="D103" s="38" t="s">
        <v>39</v>
      </c>
      <c r="E103" s="38"/>
      <c r="F103" s="38" t="s">
        <v>40</v>
      </c>
      <c r="G103" s="37">
        <v>1</v>
      </c>
      <c r="H103" s="37">
        <v>9</v>
      </c>
      <c r="I103" s="38" t="s">
        <v>121</v>
      </c>
      <c r="J103" s="37">
        <v>8870124178</v>
      </c>
      <c r="K103" s="37">
        <v>55.2</v>
      </c>
      <c r="L103" s="37">
        <v>0.28085106382978697</v>
      </c>
      <c r="M103" s="39"/>
      <c r="N103" s="35"/>
      <c r="O103" s="35"/>
      <c r="P103" s="39"/>
      <c r="Q103" s="39"/>
      <c r="R103" s="35">
        <v>1</v>
      </c>
      <c r="S103" s="39"/>
      <c r="T103" s="39"/>
      <c r="U103" s="39"/>
      <c r="V103" s="39"/>
      <c r="W103" s="38" t="s">
        <v>27</v>
      </c>
      <c r="X103" s="39"/>
      <c r="Y103" s="39"/>
      <c r="Z103" s="38">
        <v>1</v>
      </c>
      <c r="AA103" s="38">
        <v>0</v>
      </c>
      <c r="AB103" s="38" t="s">
        <v>89</v>
      </c>
      <c r="AC103" s="38">
        <v>0</v>
      </c>
      <c r="AD103" s="37">
        <v>0</v>
      </c>
      <c r="AE103" s="37">
        <v>0</v>
      </c>
      <c r="AF103" s="37">
        <v>0</v>
      </c>
      <c r="AG103" s="37">
        <v>0</v>
      </c>
      <c r="AH103" s="38" t="s">
        <v>90</v>
      </c>
      <c r="AI103" s="37">
        <v>4</v>
      </c>
      <c r="AJ103" s="35"/>
      <c r="AK103" s="38" t="s">
        <v>91</v>
      </c>
      <c r="AL103" s="38">
        <v>1</v>
      </c>
      <c r="AM103" s="38" t="s">
        <v>27</v>
      </c>
      <c r="AN103" s="38" t="s">
        <v>673</v>
      </c>
      <c r="AO103" s="37">
        <v>21</v>
      </c>
      <c r="AP103" s="38" t="s">
        <v>677</v>
      </c>
      <c r="AQ103" s="38" t="s">
        <v>693</v>
      </c>
      <c r="AR103" s="38" t="s">
        <v>27</v>
      </c>
      <c r="AS103" s="38" t="s">
        <v>27</v>
      </c>
      <c r="AT103" s="38" t="s">
        <v>27</v>
      </c>
      <c r="AU103" s="38" t="s">
        <v>27</v>
      </c>
      <c r="AV103" s="38" t="s">
        <v>27</v>
      </c>
      <c r="AW103" s="50"/>
      <c r="AX103" s="50" t="s">
        <v>747</v>
      </c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0"/>
      <c r="CF103" s="50"/>
      <c r="CG103" s="50"/>
      <c r="CH103" s="50"/>
      <c r="CI103" s="50"/>
    </row>
    <row r="104" spans="1:87" ht="14.25" customHeight="1" x14ac:dyDescent="0.25">
      <c r="A104" s="37">
        <v>184</v>
      </c>
      <c r="B104" s="38" t="s">
        <v>78</v>
      </c>
      <c r="C104" s="38" t="s">
        <v>26</v>
      </c>
      <c r="D104" s="38" t="s">
        <v>39</v>
      </c>
      <c r="E104" s="38"/>
      <c r="F104" s="38" t="s">
        <v>40</v>
      </c>
      <c r="G104" s="37">
        <v>1</v>
      </c>
      <c r="H104" s="37">
        <v>9</v>
      </c>
      <c r="I104" s="38" t="s">
        <v>124</v>
      </c>
      <c r="J104" s="37">
        <v>1391113645</v>
      </c>
      <c r="K104" s="37">
        <v>55.2</v>
      </c>
      <c r="L104" s="37">
        <v>0.28085106382978697</v>
      </c>
      <c r="M104" s="40">
        <v>4</v>
      </c>
      <c r="N104" s="35"/>
      <c r="O104" s="47"/>
      <c r="P104" s="40">
        <v>9</v>
      </c>
      <c r="Q104" s="40">
        <v>5</v>
      </c>
      <c r="R104" s="40">
        <v>1</v>
      </c>
      <c r="S104" s="40">
        <v>5</v>
      </c>
      <c r="T104" s="40">
        <v>1</v>
      </c>
      <c r="U104" s="40">
        <v>6</v>
      </c>
      <c r="V104" s="47"/>
      <c r="W104" s="38" t="s">
        <v>27</v>
      </c>
      <c r="X104" s="35"/>
      <c r="Y104" s="40">
        <v>6</v>
      </c>
      <c r="Z104" s="38">
        <v>37</v>
      </c>
      <c r="AA104" s="38">
        <v>6</v>
      </c>
      <c r="AB104" s="38" t="s">
        <v>89</v>
      </c>
      <c r="AC104" s="38">
        <v>0</v>
      </c>
      <c r="AD104" s="37">
        <v>4</v>
      </c>
      <c r="AE104" s="37">
        <v>1</v>
      </c>
      <c r="AF104" s="37">
        <v>0</v>
      </c>
      <c r="AG104" s="37">
        <v>6</v>
      </c>
      <c r="AH104" s="38" t="s">
        <v>90</v>
      </c>
      <c r="AI104" s="37">
        <v>4</v>
      </c>
      <c r="AJ104" s="40">
        <v>1</v>
      </c>
      <c r="AK104" s="38" t="s">
        <v>125</v>
      </c>
      <c r="AL104" s="38">
        <v>1</v>
      </c>
      <c r="AM104" s="38" t="s">
        <v>27</v>
      </c>
      <c r="AN104" s="38" t="s">
        <v>680</v>
      </c>
      <c r="AO104" s="37">
        <v>24</v>
      </c>
      <c r="AP104" s="38" t="s">
        <v>677</v>
      </c>
      <c r="AQ104" s="38" t="s">
        <v>691</v>
      </c>
      <c r="AR104" s="38" t="s">
        <v>695</v>
      </c>
      <c r="AS104" s="38" t="s">
        <v>27</v>
      </c>
      <c r="AT104" s="38" t="s">
        <v>692</v>
      </c>
      <c r="AU104" s="38" t="s">
        <v>695</v>
      </c>
      <c r="AV104" s="38" t="s">
        <v>27</v>
      </c>
      <c r="AW104" s="50"/>
      <c r="AX104" s="50" t="s">
        <v>746</v>
      </c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</row>
    <row r="105" spans="1:87" ht="14.25" customHeight="1" x14ac:dyDescent="0.25">
      <c r="A105" s="37">
        <v>249</v>
      </c>
      <c r="B105" s="38" t="s">
        <v>78</v>
      </c>
      <c r="C105" s="38" t="s">
        <v>26</v>
      </c>
      <c r="D105" s="38" t="s">
        <v>39</v>
      </c>
      <c r="E105" s="38"/>
      <c r="F105" s="38" t="s">
        <v>40</v>
      </c>
      <c r="G105" s="37">
        <v>1</v>
      </c>
      <c r="H105" s="37">
        <v>9</v>
      </c>
      <c r="I105" s="38" t="s">
        <v>130</v>
      </c>
      <c r="J105" s="37">
        <v>3712062108</v>
      </c>
      <c r="K105" s="37">
        <v>55.2</v>
      </c>
      <c r="L105" s="37">
        <v>0.28085106382978697</v>
      </c>
      <c r="M105" s="37">
        <v>5</v>
      </c>
      <c r="N105" s="35"/>
      <c r="O105" s="35"/>
      <c r="P105" s="37">
        <v>12</v>
      </c>
      <c r="Q105" s="37">
        <v>7</v>
      </c>
      <c r="R105" s="37">
        <v>1</v>
      </c>
      <c r="S105" s="37">
        <v>7</v>
      </c>
      <c r="T105" s="37">
        <v>1</v>
      </c>
      <c r="U105" s="40">
        <v>1</v>
      </c>
      <c r="V105" s="37">
        <v>2</v>
      </c>
      <c r="W105" s="38" t="s">
        <v>27</v>
      </c>
      <c r="X105" s="37">
        <v>1</v>
      </c>
      <c r="Y105" s="37">
        <v>4</v>
      </c>
      <c r="Z105" s="38">
        <v>41</v>
      </c>
      <c r="AA105" s="38">
        <v>4</v>
      </c>
      <c r="AB105" s="38" t="s">
        <v>89</v>
      </c>
      <c r="AC105" s="38">
        <v>0</v>
      </c>
      <c r="AD105" s="37">
        <v>5</v>
      </c>
      <c r="AE105" s="37">
        <v>1</v>
      </c>
      <c r="AF105" s="37">
        <v>0</v>
      </c>
      <c r="AG105" s="37">
        <v>13</v>
      </c>
      <c r="AH105" s="38" t="s">
        <v>83</v>
      </c>
      <c r="AI105" s="37">
        <v>3</v>
      </c>
      <c r="AJ105" s="35"/>
      <c r="AK105" s="38" t="s">
        <v>133</v>
      </c>
      <c r="AL105" s="38">
        <v>1</v>
      </c>
      <c r="AM105" s="38" t="s">
        <v>27</v>
      </c>
      <c r="AN105" s="38" t="s">
        <v>680</v>
      </c>
      <c r="AO105" s="37">
        <v>28</v>
      </c>
      <c r="AP105" s="38" t="s">
        <v>677</v>
      </c>
      <c r="AQ105" s="38" t="s">
        <v>700</v>
      </c>
      <c r="AR105" s="38" t="s">
        <v>695</v>
      </c>
      <c r="AS105" s="38" t="s">
        <v>701</v>
      </c>
      <c r="AT105" s="38" t="s">
        <v>27</v>
      </c>
      <c r="AU105" s="38" t="s">
        <v>27</v>
      </c>
      <c r="AV105" s="38" t="s">
        <v>27</v>
      </c>
      <c r="AW105" s="50"/>
      <c r="AX105" s="50" t="s">
        <v>748</v>
      </c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0"/>
      <c r="CF105" s="50"/>
      <c r="CG105" s="50"/>
      <c r="CH105" s="50"/>
      <c r="CI105" s="50"/>
    </row>
    <row r="106" spans="1:87" ht="14.25" customHeight="1" x14ac:dyDescent="0.25">
      <c r="A106" s="37">
        <v>336</v>
      </c>
      <c r="B106" s="38" t="s">
        <v>78</v>
      </c>
      <c r="C106" s="38" t="s">
        <v>28</v>
      </c>
      <c r="D106" s="38" t="s">
        <v>39</v>
      </c>
      <c r="E106" s="38"/>
      <c r="F106" s="38" t="s">
        <v>40</v>
      </c>
      <c r="G106" s="37">
        <v>1</v>
      </c>
      <c r="H106" s="37">
        <v>9</v>
      </c>
      <c r="I106" s="38" t="s">
        <v>144</v>
      </c>
      <c r="J106" s="37">
        <v>46525319</v>
      </c>
      <c r="K106" s="37">
        <v>62.153846153846203</v>
      </c>
      <c r="L106" s="37">
        <v>0.66328011611030502</v>
      </c>
      <c r="M106" s="35"/>
      <c r="N106" s="35"/>
      <c r="O106" s="35"/>
      <c r="P106" s="35"/>
      <c r="Q106" s="35"/>
      <c r="R106" s="35">
        <v>1</v>
      </c>
      <c r="S106" s="35"/>
      <c r="T106" s="35"/>
      <c r="U106" s="35"/>
      <c r="V106" s="35"/>
      <c r="W106" s="38" t="s">
        <v>27</v>
      </c>
      <c r="X106" s="35"/>
      <c r="Y106" s="35"/>
      <c r="Z106" s="38">
        <v>1</v>
      </c>
      <c r="AA106" s="38">
        <v>0</v>
      </c>
      <c r="AB106" s="38" t="s">
        <v>102</v>
      </c>
      <c r="AC106" s="38">
        <v>0</v>
      </c>
      <c r="AD106" s="37">
        <v>0</v>
      </c>
      <c r="AE106" s="37">
        <v>0</v>
      </c>
      <c r="AF106" s="37">
        <v>0</v>
      </c>
      <c r="AG106" s="37">
        <v>0</v>
      </c>
      <c r="AH106" s="38" t="s">
        <v>90</v>
      </c>
      <c r="AI106" s="37">
        <v>4</v>
      </c>
      <c r="AJ106" s="35"/>
      <c r="AK106" s="38" t="s">
        <v>145</v>
      </c>
      <c r="AL106" s="38">
        <v>1</v>
      </c>
      <c r="AM106" s="38" t="s">
        <v>27</v>
      </c>
      <c r="AN106" s="38" t="s">
        <v>673</v>
      </c>
      <c r="AO106" s="37">
        <v>28</v>
      </c>
      <c r="AP106" s="38" t="s">
        <v>677</v>
      </c>
      <c r="AQ106" s="38" t="s">
        <v>706</v>
      </c>
      <c r="AR106" s="38" t="s">
        <v>27</v>
      </c>
      <c r="AS106" s="38" t="s">
        <v>27</v>
      </c>
      <c r="AT106" s="38" t="s">
        <v>27</v>
      </c>
      <c r="AU106" s="38" t="s">
        <v>27</v>
      </c>
      <c r="AV106" s="38" t="s">
        <v>27</v>
      </c>
      <c r="AW106" s="50"/>
      <c r="AX106" s="50" t="s">
        <v>747</v>
      </c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</row>
    <row r="107" spans="1:87" ht="14.25" customHeight="1" x14ac:dyDescent="0.25">
      <c r="A107" s="37">
        <v>389</v>
      </c>
      <c r="B107" s="38" t="s">
        <v>78</v>
      </c>
      <c r="C107" s="38" t="s">
        <v>26</v>
      </c>
      <c r="D107" s="38" t="s">
        <v>39</v>
      </c>
      <c r="E107" s="38"/>
      <c r="F107" s="38" t="s">
        <v>40</v>
      </c>
      <c r="G107" s="37">
        <v>1</v>
      </c>
      <c r="H107" s="37">
        <v>9</v>
      </c>
      <c r="I107" s="38" t="s">
        <v>81</v>
      </c>
      <c r="J107" s="37">
        <v>9591241137</v>
      </c>
      <c r="K107" s="37">
        <v>55.2</v>
      </c>
      <c r="L107" s="37">
        <v>0.28085106382978697</v>
      </c>
      <c r="M107" s="37">
        <v>2</v>
      </c>
      <c r="N107" s="35"/>
      <c r="O107" s="39"/>
      <c r="P107" s="37">
        <v>4</v>
      </c>
      <c r="Q107" s="37">
        <v>1</v>
      </c>
      <c r="R107" s="40">
        <v>1</v>
      </c>
      <c r="S107" s="37">
        <v>1</v>
      </c>
      <c r="T107" s="37">
        <v>1</v>
      </c>
      <c r="U107" s="39"/>
      <c r="V107" s="37">
        <v>0.5</v>
      </c>
      <c r="W107" s="38" t="s">
        <v>27</v>
      </c>
      <c r="X107" s="37">
        <v>0.5</v>
      </c>
      <c r="Y107" s="37">
        <v>1</v>
      </c>
      <c r="Z107" s="38">
        <v>12</v>
      </c>
      <c r="AA107" s="38">
        <v>1</v>
      </c>
      <c r="AB107" s="38" t="s">
        <v>89</v>
      </c>
      <c r="AC107" s="38">
        <v>0</v>
      </c>
      <c r="AD107" s="37">
        <v>1</v>
      </c>
      <c r="AE107" s="37">
        <v>0</v>
      </c>
      <c r="AF107" s="37">
        <v>1</v>
      </c>
      <c r="AG107" s="37">
        <v>3</v>
      </c>
      <c r="AH107" s="38" t="s">
        <v>90</v>
      </c>
      <c r="AI107" s="37">
        <v>4</v>
      </c>
      <c r="AJ107" s="39"/>
      <c r="AK107" s="38" t="s">
        <v>215</v>
      </c>
      <c r="AL107" s="38">
        <v>1</v>
      </c>
      <c r="AM107" s="38" t="s">
        <v>27</v>
      </c>
      <c r="AN107" s="38" t="s">
        <v>673</v>
      </c>
      <c r="AO107" s="37">
        <v>26</v>
      </c>
      <c r="AP107" s="38" t="s">
        <v>674</v>
      </c>
      <c r="AQ107" s="38" t="s">
        <v>675</v>
      </c>
      <c r="AR107" s="38" t="s">
        <v>27</v>
      </c>
      <c r="AS107" s="38" t="s">
        <v>676</v>
      </c>
      <c r="AT107" s="38" t="s">
        <v>27</v>
      </c>
      <c r="AU107" s="38" t="s">
        <v>27</v>
      </c>
      <c r="AV107" s="38" t="s">
        <v>27</v>
      </c>
      <c r="AW107" s="50"/>
      <c r="AX107" s="50" t="s">
        <v>748</v>
      </c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0"/>
      <c r="CF107" s="50"/>
      <c r="CG107" s="50"/>
      <c r="CH107" s="50"/>
      <c r="CI107" s="50"/>
    </row>
    <row r="108" spans="1:87" ht="14.25" customHeight="1" x14ac:dyDescent="0.25">
      <c r="A108" s="37">
        <v>422</v>
      </c>
      <c r="B108" s="38" t="s">
        <v>78</v>
      </c>
      <c r="C108" s="38" t="s">
        <v>26</v>
      </c>
      <c r="D108" s="38" t="s">
        <v>39</v>
      </c>
      <c r="E108" s="38"/>
      <c r="F108" s="38" t="s">
        <v>40</v>
      </c>
      <c r="G108" s="37">
        <v>1</v>
      </c>
      <c r="H108" s="37">
        <v>9</v>
      </c>
      <c r="I108" s="38" t="s">
        <v>88</v>
      </c>
      <c r="J108" s="37">
        <v>217831744</v>
      </c>
      <c r="K108" s="37">
        <v>55.2</v>
      </c>
      <c r="L108" s="37">
        <v>0.28085106382978697</v>
      </c>
      <c r="M108" s="35"/>
      <c r="N108" s="35"/>
      <c r="O108" s="35"/>
      <c r="P108" s="35"/>
      <c r="Q108" s="35"/>
      <c r="R108" s="35">
        <v>1</v>
      </c>
      <c r="S108" s="35"/>
      <c r="T108" s="35"/>
      <c r="U108" s="35"/>
      <c r="V108" s="35"/>
      <c r="W108" s="38" t="s">
        <v>27</v>
      </c>
      <c r="X108" s="35"/>
      <c r="Y108" s="35"/>
      <c r="Z108" s="38">
        <v>1</v>
      </c>
      <c r="AA108" s="38">
        <v>0</v>
      </c>
      <c r="AB108" s="38" t="s">
        <v>89</v>
      </c>
      <c r="AC108" s="38">
        <v>0</v>
      </c>
      <c r="AD108" s="37">
        <v>0</v>
      </c>
      <c r="AE108" s="37">
        <v>0</v>
      </c>
      <c r="AF108" s="37">
        <v>0</v>
      </c>
      <c r="AG108" s="37">
        <v>0</v>
      </c>
      <c r="AH108" s="38" t="s">
        <v>90</v>
      </c>
      <c r="AI108" s="37">
        <v>4</v>
      </c>
      <c r="AJ108" s="35"/>
      <c r="AK108" s="38" t="s">
        <v>91</v>
      </c>
      <c r="AL108" s="38">
        <v>1</v>
      </c>
      <c r="AM108" s="38" t="s">
        <v>27</v>
      </c>
      <c r="AN108" s="38" t="s">
        <v>673</v>
      </c>
      <c r="AO108" s="37">
        <v>24</v>
      </c>
      <c r="AP108" s="38" t="s">
        <v>677</v>
      </c>
      <c r="AQ108" s="38" t="s">
        <v>679</v>
      </c>
      <c r="AR108" s="38" t="s">
        <v>27</v>
      </c>
      <c r="AS108" s="38" t="s">
        <v>27</v>
      </c>
      <c r="AT108" s="38" t="s">
        <v>27</v>
      </c>
      <c r="AU108" s="38" t="s">
        <v>27</v>
      </c>
      <c r="AV108" s="38" t="s">
        <v>27</v>
      </c>
      <c r="AW108" s="50"/>
      <c r="AX108" s="50" t="s">
        <v>747</v>
      </c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</row>
    <row r="109" spans="1:87" ht="14.25" customHeight="1" x14ac:dyDescent="0.25">
      <c r="A109" s="37">
        <v>438</v>
      </c>
      <c r="B109" s="38" t="s">
        <v>78</v>
      </c>
      <c r="C109" s="38" t="s">
        <v>26</v>
      </c>
      <c r="D109" s="38" t="s">
        <v>39</v>
      </c>
      <c r="E109" s="38"/>
      <c r="F109" s="38" t="s">
        <v>40</v>
      </c>
      <c r="G109" s="37">
        <v>1</v>
      </c>
      <c r="H109" s="37">
        <v>9</v>
      </c>
      <c r="I109" s="38" t="s">
        <v>150</v>
      </c>
      <c r="J109" s="37">
        <v>82135906</v>
      </c>
      <c r="K109" s="37">
        <v>55.2</v>
      </c>
      <c r="L109" s="37">
        <v>0.28085106382978697</v>
      </c>
      <c r="M109" s="39"/>
      <c r="N109" s="35"/>
      <c r="O109" s="39"/>
      <c r="P109" s="39"/>
      <c r="Q109" s="39"/>
      <c r="R109" s="35">
        <v>1</v>
      </c>
      <c r="S109" s="39"/>
      <c r="T109" s="39"/>
      <c r="U109" s="39"/>
      <c r="V109" s="39"/>
      <c r="W109" s="38" t="s">
        <v>27</v>
      </c>
      <c r="X109" s="39"/>
      <c r="Y109" s="39"/>
      <c r="Z109" s="38">
        <v>1</v>
      </c>
      <c r="AA109" s="38">
        <v>0</v>
      </c>
      <c r="AB109" s="38" t="s">
        <v>89</v>
      </c>
      <c r="AC109" s="38">
        <v>0</v>
      </c>
      <c r="AD109" s="37">
        <v>0</v>
      </c>
      <c r="AE109" s="37">
        <v>0</v>
      </c>
      <c r="AF109" s="37">
        <v>0</v>
      </c>
      <c r="AG109" s="37">
        <v>0</v>
      </c>
      <c r="AH109" s="38" t="s">
        <v>90</v>
      </c>
      <c r="AI109" s="37">
        <v>4</v>
      </c>
      <c r="AJ109" s="47"/>
      <c r="AK109" s="38" t="s">
        <v>174</v>
      </c>
      <c r="AL109" s="38">
        <v>1</v>
      </c>
      <c r="AM109" s="38" t="s">
        <v>27</v>
      </c>
      <c r="AN109" s="38" t="s">
        <v>680</v>
      </c>
      <c r="AO109" s="37">
        <v>34</v>
      </c>
      <c r="AP109" s="38" t="s">
        <v>677</v>
      </c>
      <c r="AQ109" s="38" t="s">
        <v>712</v>
      </c>
      <c r="AR109" s="38" t="s">
        <v>27</v>
      </c>
      <c r="AS109" s="38" t="s">
        <v>713</v>
      </c>
      <c r="AT109" s="38" t="s">
        <v>27</v>
      </c>
      <c r="AU109" s="38" t="s">
        <v>27</v>
      </c>
      <c r="AV109" s="38" t="s">
        <v>27</v>
      </c>
      <c r="AW109" s="50"/>
      <c r="AX109" s="50" t="s">
        <v>748</v>
      </c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</row>
    <row r="110" spans="1:87" ht="14.25" customHeight="1" x14ac:dyDescent="0.25">
      <c r="A110" s="37">
        <v>454</v>
      </c>
      <c r="B110" s="38" t="s">
        <v>78</v>
      </c>
      <c r="C110" s="38" t="s">
        <v>28</v>
      </c>
      <c r="D110" s="38" t="s">
        <v>39</v>
      </c>
      <c r="E110" s="38"/>
      <c r="F110" s="38" t="s">
        <v>40</v>
      </c>
      <c r="G110" s="37">
        <v>1</v>
      </c>
      <c r="H110" s="37">
        <v>9</v>
      </c>
      <c r="I110" s="38" t="s">
        <v>152</v>
      </c>
      <c r="J110" s="37">
        <v>792288984</v>
      </c>
      <c r="K110" s="37">
        <v>62.153846153846203</v>
      </c>
      <c r="L110" s="37">
        <v>0.66328011611030502</v>
      </c>
      <c r="M110" s="37">
        <v>4</v>
      </c>
      <c r="N110" s="35"/>
      <c r="O110" s="35"/>
      <c r="P110" s="37">
        <v>8</v>
      </c>
      <c r="Q110" s="37">
        <v>4</v>
      </c>
      <c r="R110" s="37">
        <v>2</v>
      </c>
      <c r="S110" s="37">
        <v>4</v>
      </c>
      <c r="T110" s="37">
        <v>1</v>
      </c>
      <c r="U110" s="37">
        <v>2</v>
      </c>
      <c r="V110" s="40">
        <v>0.5</v>
      </c>
      <c r="W110" s="38" t="s">
        <v>27</v>
      </c>
      <c r="X110" s="40">
        <v>0.5</v>
      </c>
      <c r="Y110" s="37">
        <v>3</v>
      </c>
      <c r="Z110" s="38">
        <v>29</v>
      </c>
      <c r="AA110" s="38">
        <v>3</v>
      </c>
      <c r="AB110" s="38" t="s">
        <v>102</v>
      </c>
      <c r="AC110" s="38">
        <v>0</v>
      </c>
      <c r="AD110" s="37">
        <v>1</v>
      </c>
      <c r="AE110" s="37">
        <v>2</v>
      </c>
      <c r="AF110" s="37">
        <v>1</v>
      </c>
      <c r="AG110" s="37">
        <v>7</v>
      </c>
      <c r="AH110" s="38" t="s">
        <v>90</v>
      </c>
      <c r="AI110" s="37">
        <v>4</v>
      </c>
      <c r="AJ110" s="40">
        <v>1</v>
      </c>
      <c r="AK110" s="38" t="s">
        <v>217</v>
      </c>
      <c r="AL110" s="38">
        <v>1</v>
      </c>
      <c r="AM110" s="38" t="s">
        <v>27</v>
      </c>
      <c r="AN110" s="38" t="s">
        <v>673</v>
      </c>
      <c r="AO110" s="37">
        <v>23</v>
      </c>
      <c r="AP110" s="38" t="s">
        <v>677</v>
      </c>
      <c r="AQ110" s="38" t="s">
        <v>714</v>
      </c>
      <c r="AR110" s="38" t="s">
        <v>695</v>
      </c>
      <c r="AS110" s="38" t="s">
        <v>27</v>
      </c>
      <c r="AT110" s="38" t="s">
        <v>27</v>
      </c>
      <c r="AU110" s="38" t="s">
        <v>27</v>
      </c>
      <c r="AV110" s="38" t="s">
        <v>696</v>
      </c>
      <c r="AW110" s="50"/>
      <c r="AX110" s="50" t="s">
        <v>747</v>
      </c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0"/>
      <c r="CF110" s="50"/>
      <c r="CG110" s="50"/>
      <c r="CH110" s="50"/>
      <c r="CI110" s="50"/>
    </row>
    <row r="111" spans="1:87" ht="14.25" customHeight="1" x14ac:dyDescent="0.25">
      <c r="A111" s="37">
        <v>475</v>
      </c>
      <c r="B111" s="38" t="s">
        <v>78</v>
      </c>
      <c r="C111" s="38" t="s">
        <v>28</v>
      </c>
      <c r="D111" s="38" t="s">
        <v>39</v>
      </c>
      <c r="E111" s="38"/>
      <c r="F111" s="38" t="s">
        <v>40</v>
      </c>
      <c r="G111" s="37">
        <v>1</v>
      </c>
      <c r="H111" s="37">
        <v>9</v>
      </c>
      <c r="I111" s="38" t="s">
        <v>158</v>
      </c>
      <c r="J111" s="37">
        <v>927618937</v>
      </c>
      <c r="K111" s="37">
        <v>62.153846153846203</v>
      </c>
      <c r="L111" s="37">
        <v>0.66328011611030502</v>
      </c>
      <c r="M111" s="37">
        <v>4</v>
      </c>
      <c r="N111" s="35"/>
      <c r="O111" s="35"/>
      <c r="P111" s="37">
        <v>11</v>
      </c>
      <c r="Q111" s="37">
        <v>7</v>
      </c>
      <c r="R111" s="37">
        <v>1</v>
      </c>
      <c r="S111" s="37">
        <v>7</v>
      </c>
      <c r="T111" s="37">
        <v>1</v>
      </c>
      <c r="U111" s="37">
        <v>2</v>
      </c>
      <c r="V111" s="37">
        <v>1.5</v>
      </c>
      <c r="W111" s="38" t="s">
        <v>27</v>
      </c>
      <c r="X111" s="37">
        <v>0.5</v>
      </c>
      <c r="Y111" s="37">
        <v>4</v>
      </c>
      <c r="Z111" s="38">
        <v>39</v>
      </c>
      <c r="AA111" s="38">
        <v>4</v>
      </c>
      <c r="AB111" s="38" t="s">
        <v>102</v>
      </c>
      <c r="AC111" s="38">
        <v>0</v>
      </c>
      <c r="AD111" s="37">
        <v>1</v>
      </c>
      <c r="AE111" s="37">
        <v>5</v>
      </c>
      <c r="AF111" s="37">
        <v>0</v>
      </c>
      <c r="AG111" s="37">
        <v>9</v>
      </c>
      <c r="AH111" s="38" t="s">
        <v>90</v>
      </c>
      <c r="AI111" s="37">
        <v>4</v>
      </c>
      <c r="AJ111" s="40">
        <v>1</v>
      </c>
      <c r="AK111" s="38" t="s">
        <v>219</v>
      </c>
      <c r="AL111" s="38">
        <v>1</v>
      </c>
      <c r="AM111" s="38" t="s">
        <v>27</v>
      </c>
      <c r="AN111" s="38" t="s">
        <v>673</v>
      </c>
      <c r="AO111" s="37">
        <v>25</v>
      </c>
      <c r="AP111" s="38" t="s">
        <v>677</v>
      </c>
      <c r="AQ111" s="38" t="s">
        <v>721</v>
      </c>
      <c r="AR111" s="38" t="s">
        <v>27</v>
      </c>
      <c r="AS111" s="38" t="s">
        <v>686</v>
      </c>
      <c r="AT111" s="38" t="s">
        <v>27</v>
      </c>
      <c r="AU111" s="38" t="s">
        <v>27</v>
      </c>
      <c r="AV111" s="38" t="s">
        <v>27</v>
      </c>
      <c r="AW111" s="50"/>
      <c r="AX111" s="50" t="s">
        <v>747</v>
      </c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0"/>
      <c r="CF111" s="50"/>
      <c r="CG111" s="50"/>
      <c r="CH111" s="50"/>
      <c r="CI111" s="50"/>
    </row>
    <row r="112" spans="1:87" ht="14.25" customHeight="1" x14ac:dyDescent="0.25">
      <c r="A112" s="37">
        <v>491</v>
      </c>
      <c r="B112" s="38" t="s">
        <v>78</v>
      </c>
      <c r="C112" s="38" t="s">
        <v>26</v>
      </c>
      <c r="D112" s="38" t="s">
        <v>39</v>
      </c>
      <c r="E112" s="38"/>
      <c r="F112" s="38" t="s">
        <v>40</v>
      </c>
      <c r="G112" s="37">
        <v>1</v>
      </c>
      <c r="H112" s="37">
        <v>9</v>
      </c>
      <c r="I112" s="38" t="s">
        <v>161</v>
      </c>
      <c r="J112" s="37">
        <v>1015887</v>
      </c>
      <c r="K112" s="37">
        <v>55.2</v>
      </c>
      <c r="L112" s="37">
        <v>0.28085106382978697</v>
      </c>
      <c r="M112" s="39"/>
      <c r="N112" s="35"/>
      <c r="O112" s="47"/>
      <c r="P112" s="39"/>
      <c r="Q112" s="39"/>
      <c r="R112" s="35">
        <v>1</v>
      </c>
      <c r="S112" s="39"/>
      <c r="T112" s="39"/>
      <c r="U112" s="39"/>
      <c r="V112" s="39"/>
      <c r="W112" s="38" t="s">
        <v>27</v>
      </c>
      <c r="X112" s="39"/>
      <c r="Y112" s="39"/>
      <c r="Z112" s="38">
        <v>1</v>
      </c>
      <c r="AA112" s="38">
        <v>0</v>
      </c>
      <c r="AB112" s="38" t="s">
        <v>89</v>
      </c>
      <c r="AC112" s="38">
        <v>0</v>
      </c>
      <c r="AD112" s="37">
        <v>0</v>
      </c>
      <c r="AE112" s="37">
        <v>0</v>
      </c>
      <c r="AF112" s="37">
        <v>0</v>
      </c>
      <c r="AG112" s="37">
        <v>0</v>
      </c>
      <c r="AH112" s="38" t="s">
        <v>90</v>
      </c>
      <c r="AI112" s="37">
        <v>4</v>
      </c>
      <c r="AJ112" s="39"/>
      <c r="AK112" s="38" t="s">
        <v>145</v>
      </c>
      <c r="AL112" s="38">
        <v>1</v>
      </c>
      <c r="AM112" s="38" t="s">
        <v>27</v>
      </c>
      <c r="AN112" s="38" t="s">
        <v>680</v>
      </c>
      <c r="AO112" s="37">
        <v>31</v>
      </c>
      <c r="AP112" s="38" t="s">
        <v>674</v>
      </c>
      <c r="AQ112" s="38" t="s">
        <v>722</v>
      </c>
      <c r="AR112" s="38" t="s">
        <v>27</v>
      </c>
      <c r="AS112" s="38" t="s">
        <v>723</v>
      </c>
      <c r="AT112" s="38" t="s">
        <v>27</v>
      </c>
      <c r="AU112" s="38" t="s">
        <v>27</v>
      </c>
      <c r="AV112" s="38" t="s">
        <v>27</v>
      </c>
      <c r="AW112" s="50"/>
      <c r="AX112" s="50" t="s">
        <v>748</v>
      </c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0"/>
      <c r="CF112" s="50"/>
      <c r="CG112" s="50"/>
      <c r="CH112" s="50"/>
      <c r="CI112" s="50"/>
    </row>
    <row r="113" spans="1:87" ht="14.25" customHeight="1" x14ac:dyDescent="0.25">
      <c r="A113" s="37">
        <v>496</v>
      </c>
      <c r="B113" s="38" t="s">
        <v>78</v>
      </c>
      <c r="C113" s="38" t="s">
        <v>28</v>
      </c>
      <c r="D113" s="38" t="s">
        <v>39</v>
      </c>
      <c r="E113" s="38"/>
      <c r="F113" s="38" t="s">
        <v>40</v>
      </c>
      <c r="G113" s="37">
        <v>1</v>
      </c>
      <c r="H113" s="37">
        <v>9</v>
      </c>
      <c r="I113" s="38" t="s">
        <v>165</v>
      </c>
      <c r="J113" s="37">
        <v>1412134207</v>
      </c>
      <c r="K113" s="37">
        <v>62.153846153846203</v>
      </c>
      <c r="L113" s="37">
        <v>0.66328011611030502</v>
      </c>
      <c r="M113" s="40">
        <v>3</v>
      </c>
      <c r="N113" s="35"/>
      <c r="O113" s="35"/>
      <c r="P113" s="40">
        <v>7</v>
      </c>
      <c r="Q113" s="40">
        <v>3</v>
      </c>
      <c r="R113" s="40">
        <v>1</v>
      </c>
      <c r="S113" s="40">
        <v>3</v>
      </c>
      <c r="T113" s="40">
        <v>1</v>
      </c>
      <c r="U113" s="40">
        <v>3</v>
      </c>
      <c r="V113" s="35"/>
      <c r="W113" s="38" t="s">
        <v>27</v>
      </c>
      <c r="X113" s="35"/>
      <c r="Y113" s="40">
        <v>3</v>
      </c>
      <c r="Z113" s="38">
        <v>24</v>
      </c>
      <c r="AA113" s="38">
        <v>3</v>
      </c>
      <c r="AB113" s="38" t="s">
        <v>102</v>
      </c>
      <c r="AC113" s="38">
        <v>0</v>
      </c>
      <c r="AD113" s="37">
        <v>4</v>
      </c>
      <c r="AE113" s="37">
        <v>0</v>
      </c>
      <c r="AF113" s="37">
        <v>0</v>
      </c>
      <c r="AG113" s="37">
        <v>10</v>
      </c>
      <c r="AH113" s="38" t="s">
        <v>90</v>
      </c>
      <c r="AI113" s="37">
        <v>4</v>
      </c>
      <c r="AJ113" s="35"/>
      <c r="AK113" s="38" t="s">
        <v>220</v>
      </c>
      <c r="AL113" s="38">
        <v>1</v>
      </c>
      <c r="AM113" s="38" t="s">
        <v>27</v>
      </c>
      <c r="AN113" s="38" t="s">
        <v>680</v>
      </c>
      <c r="AO113" s="37">
        <v>25</v>
      </c>
      <c r="AP113" s="38" t="s">
        <v>677</v>
      </c>
      <c r="AQ113" s="38" t="s">
        <v>705</v>
      </c>
      <c r="AR113" s="38" t="s">
        <v>27</v>
      </c>
      <c r="AS113" s="38" t="s">
        <v>27</v>
      </c>
      <c r="AT113" s="38" t="s">
        <v>27</v>
      </c>
      <c r="AU113" s="38" t="s">
        <v>27</v>
      </c>
      <c r="AV113" s="38" t="s">
        <v>27</v>
      </c>
      <c r="AW113" s="50"/>
      <c r="AX113" s="50" t="s">
        <v>747</v>
      </c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0"/>
      <c r="CF113" s="50"/>
      <c r="CG113" s="50"/>
      <c r="CH113" s="50"/>
      <c r="CI113" s="50"/>
    </row>
    <row r="114" spans="1:87" ht="14.25" customHeight="1" x14ac:dyDescent="0.25">
      <c r="A114" s="37">
        <v>532</v>
      </c>
      <c r="B114" s="38" t="s">
        <v>78</v>
      </c>
      <c r="C114" s="38" t="s">
        <v>28</v>
      </c>
      <c r="D114" s="38" t="s">
        <v>39</v>
      </c>
      <c r="E114" s="38"/>
      <c r="F114" s="38" t="s">
        <v>40</v>
      </c>
      <c r="G114" s="37">
        <v>1</v>
      </c>
      <c r="H114" s="37">
        <v>9</v>
      </c>
      <c r="I114" s="38" t="s">
        <v>171</v>
      </c>
      <c r="J114" s="37">
        <v>8518124088</v>
      </c>
      <c r="K114" s="37">
        <v>62.153846153846203</v>
      </c>
      <c r="L114" s="37">
        <v>0.66328011611030502</v>
      </c>
      <c r="M114" s="47"/>
      <c r="N114" s="35"/>
      <c r="O114" s="47"/>
      <c r="P114" s="47"/>
      <c r="Q114" s="47"/>
      <c r="R114" s="35">
        <v>1</v>
      </c>
      <c r="S114" s="47"/>
      <c r="T114" s="35"/>
      <c r="U114" s="35"/>
      <c r="V114" s="47"/>
      <c r="W114" s="38" t="s">
        <v>27</v>
      </c>
      <c r="X114" s="47"/>
      <c r="Y114" s="47"/>
      <c r="Z114" s="38">
        <v>1</v>
      </c>
      <c r="AA114" s="38">
        <v>0</v>
      </c>
      <c r="AB114" s="38" t="s">
        <v>102</v>
      </c>
      <c r="AC114" s="38">
        <v>0</v>
      </c>
      <c r="AD114" s="37">
        <v>0</v>
      </c>
      <c r="AE114" s="37">
        <v>0</v>
      </c>
      <c r="AF114" s="37">
        <v>0</v>
      </c>
      <c r="AG114" s="37">
        <v>0</v>
      </c>
      <c r="AH114" s="38" t="s">
        <v>90</v>
      </c>
      <c r="AI114" s="37">
        <v>4</v>
      </c>
      <c r="AJ114" s="35"/>
      <c r="AK114" s="38" t="s">
        <v>223</v>
      </c>
      <c r="AL114" s="38">
        <v>1</v>
      </c>
      <c r="AM114" s="38" t="s">
        <v>27</v>
      </c>
      <c r="AN114" s="38" t="s">
        <v>680</v>
      </c>
      <c r="AO114" s="37">
        <v>25</v>
      </c>
      <c r="AP114" s="38" t="s">
        <v>677</v>
      </c>
      <c r="AQ114" s="38" t="s">
        <v>725</v>
      </c>
      <c r="AR114" s="38" t="s">
        <v>27</v>
      </c>
      <c r="AS114" s="38" t="s">
        <v>726</v>
      </c>
      <c r="AT114" s="38" t="s">
        <v>27</v>
      </c>
      <c r="AU114" s="38" t="s">
        <v>27</v>
      </c>
      <c r="AV114" s="38" t="s">
        <v>27</v>
      </c>
      <c r="AW114" s="50"/>
      <c r="AX114" s="50" t="s">
        <v>748</v>
      </c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0"/>
      <c r="CF114" s="50"/>
      <c r="CG114" s="50"/>
      <c r="CH114" s="50"/>
      <c r="CI114" s="50"/>
    </row>
    <row r="115" spans="1:87" ht="14.25" customHeight="1" x14ac:dyDescent="0.25">
      <c r="A115" s="37">
        <v>43</v>
      </c>
      <c r="B115" s="38" t="s">
        <v>78</v>
      </c>
      <c r="C115" s="38" t="s">
        <v>28</v>
      </c>
      <c r="D115" s="38" t="s">
        <v>41</v>
      </c>
      <c r="E115" s="38"/>
      <c r="F115" s="38" t="s">
        <v>32</v>
      </c>
      <c r="G115" s="37">
        <v>14</v>
      </c>
      <c r="H115" s="37">
        <v>13</v>
      </c>
      <c r="I115" s="38" t="s">
        <v>101</v>
      </c>
      <c r="J115" s="37">
        <v>17888851</v>
      </c>
      <c r="K115" s="37">
        <v>0.45454545454545497</v>
      </c>
      <c r="L115" s="37">
        <v>0.22727272727272699</v>
      </c>
      <c r="M115" s="40">
        <v>8</v>
      </c>
      <c r="N115" s="35"/>
      <c r="O115" s="40">
        <v>2</v>
      </c>
      <c r="P115" s="40">
        <v>23</v>
      </c>
      <c r="Q115" s="40">
        <v>13</v>
      </c>
      <c r="R115" s="40">
        <v>1</v>
      </c>
      <c r="S115" s="40">
        <v>13</v>
      </c>
      <c r="T115" s="40">
        <v>1</v>
      </c>
      <c r="U115" s="40">
        <v>3</v>
      </c>
      <c r="V115" s="40">
        <v>4.5</v>
      </c>
      <c r="W115" s="38" t="s">
        <v>27</v>
      </c>
      <c r="X115" s="40">
        <v>0.5</v>
      </c>
      <c r="Y115" s="40">
        <v>8</v>
      </c>
      <c r="Z115" s="38">
        <v>77</v>
      </c>
      <c r="AA115" s="38">
        <v>8</v>
      </c>
      <c r="AB115" s="38" t="s">
        <v>102</v>
      </c>
      <c r="AC115" s="38">
        <v>0</v>
      </c>
      <c r="AD115" s="37">
        <v>8</v>
      </c>
      <c r="AE115" s="37">
        <v>6</v>
      </c>
      <c r="AF115" s="37">
        <v>2</v>
      </c>
      <c r="AG115" s="37">
        <v>24</v>
      </c>
      <c r="AH115" s="38" t="s">
        <v>327</v>
      </c>
      <c r="AI115" s="37">
        <v>2</v>
      </c>
      <c r="AJ115" s="40">
        <v>1</v>
      </c>
      <c r="AK115" s="38" t="s">
        <v>328</v>
      </c>
      <c r="AL115" s="38">
        <v>1</v>
      </c>
      <c r="AM115" s="38" t="s">
        <v>27</v>
      </c>
      <c r="AN115" s="38" t="s">
        <v>680</v>
      </c>
      <c r="AO115" s="37">
        <v>30</v>
      </c>
      <c r="AP115" s="38" t="s">
        <v>674</v>
      </c>
      <c r="AQ115" s="38" t="s">
        <v>687</v>
      </c>
      <c r="AR115" s="38" t="s">
        <v>27</v>
      </c>
      <c r="AS115" s="38" t="s">
        <v>688</v>
      </c>
      <c r="AT115" s="38" t="s">
        <v>27</v>
      </c>
      <c r="AU115" s="38" t="s">
        <v>27</v>
      </c>
      <c r="AV115" s="38" t="s">
        <v>27</v>
      </c>
      <c r="AW115" s="50"/>
      <c r="AX115" s="50" t="s">
        <v>748</v>
      </c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</row>
    <row r="116" spans="1:87" ht="14.25" customHeight="1" x14ac:dyDescent="0.25">
      <c r="A116" s="37">
        <v>82</v>
      </c>
      <c r="B116" s="38" t="s">
        <v>78</v>
      </c>
      <c r="C116" s="38" t="s">
        <v>26</v>
      </c>
      <c r="D116" s="38" t="s">
        <v>41</v>
      </c>
      <c r="E116" s="38"/>
      <c r="F116" s="38" t="s">
        <v>32</v>
      </c>
      <c r="G116" s="37">
        <v>14</v>
      </c>
      <c r="H116" s="37">
        <v>13</v>
      </c>
      <c r="I116" s="38" t="s">
        <v>106</v>
      </c>
      <c r="J116" s="37">
        <v>90153375</v>
      </c>
      <c r="K116" s="37">
        <v>0.30769230769230799</v>
      </c>
      <c r="L116" s="37">
        <v>0.15384615384615399</v>
      </c>
      <c r="M116" s="40">
        <v>7</v>
      </c>
      <c r="N116" s="35"/>
      <c r="O116" s="40">
        <v>2</v>
      </c>
      <c r="P116" s="40">
        <v>18</v>
      </c>
      <c r="Q116" s="40">
        <v>11</v>
      </c>
      <c r="R116" s="40">
        <v>1</v>
      </c>
      <c r="S116" s="40">
        <v>11</v>
      </c>
      <c r="T116" s="40">
        <v>1</v>
      </c>
      <c r="U116" s="40">
        <v>2</v>
      </c>
      <c r="V116" s="40">
        <v>3</v>
      </c>
      <c r="W116" s="38" t="s">
        <v>27</v>
      </c>
      <c r="X116" s="40">
        <v>1</v>
      </c>
      <c r="Y116" s="40">
        <v>6</v>
      </c>
      <c r="Z116" s="38">
        <v>63</v>
      </c>
      <c r="AA116" s="38">
        <v>6</v>
      </c>
      <c r="AB116" s="38" t="s">
        <v>89</v>
      </c>
      <c r="AC116" s="38">
        <v>0</v>
      </c>
      <c r="AD116" s="37">
        <v>5</v>
      </c>
      <c r="AE116" s="37">
        <v>14</v>
      </c>
      <c r="AF116" s="37">
        <v>2</v>
      </c>
      <c r="AG116" s="37">
        <v>30</v>
      </c>
      <c r="AH116" s="38" t="s">
        <v>329</v>
      </c>
      <c r="AI116" s="37">
        <v>4</v>
      </c>
      <c r="AJ116" s="40">
        <v>1</v>
      </c>
      <c r="AK116" s="38" t="s">
        <v>330</v>
      </c>
      <c r="AL116" s="38">
        <v>1</v>
      </c>
      <c r="AM116" s="38" t="s">
        <v>27</v>
      </c>
      <c r="AN116" s="38" t="s">
        <v>673</v>
      </c>
      <c r="AO116" s="37">
        <v>18</v>
      </c>
      <c r="AP116" s="38" t="s">
        <v>677</v>
      </c>
      <c r="AQ116" s="38" t="s">
        <v>690</v>
      </c>
      <c r="AR116" s="38" t="s">
        <v>27</v>
      </c>
      <c r="AS116" s="38" t="s">
        <v>27</v>
      </c>
      <c r="AT116" s="38" t="s">
        <v>27</v>
      </c>
      <c r="AU116" s="38" t="s">
        <v>27</v>
      </c>
      <c r="AV116" s="38" t="s">
        <v>27</v>
      </c>
      <c r="AW116" s="50"/>
      <c r="AX116" s="50" t="s">
        <v>747</v>
      </c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0"/>
      <c r="CF116" s="50"/>
      <c r="CG116" s="50"/>
      <c r="CH116" s="50"/>
      <c r="CI116" s="50"/>
    </row>
    <row r="117" spans="1:87" ht="14.25" customHeight="1" x14ac:dyDescent="0.25">
      <c r="A117" s="37">
        <v>156</v>
      </c>
      <c r="B117" s="38" t="s">
        <v>78</v>
      </c>
      <c r="C117" s="38" t="s">
        <v>26</v>
      </c>
      <c r="D117" s="38" t="s">
        <v>41</v>
      </c>
      <c r="E117" s="38"/>
      <c r="F117" s="38" t="s">
        <v>32</v>
      </c>
      <c r="G117" s="37">
        <v>14</v>
      </c>
      <c r="H117" s="37">
        <v>13</v>
      </c>
      <c r="I117" s="38" t="s">
        <v>121</v>
      </c>
      <c r="J117" s="37">
        <v>8870124178</v>
      </c>
      <c r="K117" s="37">
        <v>0.30769230769230799</v>
      </c>
      <c r="L117" s="37">
        <v>0.15384615384615399</v>
      </c>
      <c r="M117" s="39"/>
      <c r="N117" s="35"/>
      <c r="O117" s="35"/>
      <c r="P117" s="39"/>
      <c r="Q117" s="39"/>
      <c r="R117" s="35">
        <v>1</v>
      </c>
      <c r="S117" s="39"/>
      <c r="T117" s="39"/>
      <c r="U117" s="39"/>
      <c r="V117" s="39"/>
      <c r="W117" s="38" t="s">
        <v>27</v>
      </c>
      <c r="X117" s="47"/>
      <c r="Y117" s="39"/>
      <c r="Z117" s="38">
        <v>1</v>
      </c>
      <c r="AA117" s="38">
        <v>0</v>
      </c>
      <c r="AB117" s="38" t="s">
        <v>89</v>
      </c>
      <c r="AC117" s="38">
        <v>0</v>
      </c>
      <c r="AD117" s="37">
        <v>0</v>
      </c>
      <c r="AE117" s="37">
        <v>0</v>
      </c>
      <c r="AF117" s="37">
        <v>0</v>
      </c>
      <c r="AG117" s="37">
        <v>0</v>
      </c>
      <c r="AH117" s="38" t="s">
        <v>258</v>
      </c>
      <c r="AI117" s="37">
        <v>9</v>
      </c>
      <c r="AJ117" s="47"/>
      <c r="AK117" s="38" t="s">
        <v>335</v>
      </c>
      <c r="AL117" s="38">
        <v>1</v>
      </c>
      <c r="AM117" s="38" t="s">
        <v>27</v>
      </c>
      <c r="AN117" s="38" t="s">
        <v>673</v>
      </c>
      <c r="AO117" s="37">
        <v>21</v>
      </c>
      <c r="AP117" s="38" t="s">
        <v>677</v>
      </c>
      <c r="AQ117" s="38" t="s">
        <v>693</v>
      </c>
      <c r="AR117" s="38" t="s">
        <v>27</v>
      </c>
      <c r="AS117" s="38" t="s">
        <v>27</v>
      </c>
      <c r="AT117" s="38" t="s">
        <v>27</v>
      </c>
      <c r="AU117" s="38" t="s">
        <v>27</v>
      </c>
      <c r="AV117" s="38" t="s">
        <v>27</v>
      </c>
      <c r="AW117" s="50"/>
      <c r="AX117" s="50" t="s">
        <v>747</v>
      </c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0"/>
      <c r="CF117" s="50"/>
      <c r="CG117" s="50"/>
      <c r="CH117" s="50"/>
      <c r="CI117" s="50"/>
    </row>
    <row r="118" spans="1:87" ht="14.25" customHeight="1" x14ac:dyDescent="0.25">
      <c r="A118" s="37">
        <v>307</v>
      </c>
      <c r="B118" s="38" t="s">
        <v>78</v>
      </c>
      <c r="C118" s="38" t="s">
        <v>28</v>
      </c>
      <c r="D118" s="38" t="s">
        <v>41</v>
      </c>
      <c r="E118" s="38"/>
      <c r="F118" s="38" t="s">
        <v>32</v>
      </c>
      <c r="G118" s="37">
        <v>14</v>
      </c>
      <c r="H118" s="37">
        <v>13</v>
      </c>
      <c r="I118" s="38" t="s">
        <v>140</v>
      </c>
      <c r="J118" s="37">
        <v>79247246103</v>
      </c>
      <c r="K118" s="37">
        <v>0.45454545454545497</v>
      </c>
      <c r="L118" s="37">
        <v>0.22727272727272699</v>
      </c>
      <c r="M118" s="40">
        <v>3</v>
      </c>
      <c r="N118" s="35"/>
      <c r="O118" s="35"/>
      <c r="P118" s="40">
        <v>9</v>
      </c>
      <c r="Q118" s="40">
        <v>6</v>
      </c>
      <c r="R118" s="40">
        <v>1</v>
      </c>
      <c r="S118" s="40">
        <v>6</v>
      </c>
      <c r="T118" s="40">
        <v>1</v>
      </c>
      <c r="U118" s="40">
        <v>2</v>
      </c>
      <c r="V118" s="40">
        <v>1.5</v>
      </c>
      <c r="W118" s="38" t="s">
        <v>27</v>
      </c>
      <c r="X118" s="40">
        <v>1.5</v>
      </c>
      <c r="Y118" s="40">
        <v>5</v>
      </c>
      <c r="Z118" s="38">
        <v>36</v>
      </c>
      <c r="AA118" s="38">
        <v>5</v>
      </c>
      <c r="AB118" s="38" t="s">
        <v>102</v>
      </c>
      <c r="AC118" s="38">
        <v>0</v>
      </c>
      <c r="AD118" s="37">
        <v>2</v>
      </c>
      <c r="AE118" s="37">
        <v>3</v>
      </c>
      <c r="AF118" s="37">
        <v>1</v>
      </c>
      <c r="AG118" s="37">
        <v>8</v>
      </c>
      <c r="AH118" s="38" t="s">
        <v>258</v>
      </c>
      <c r="AI118" s="37">
        <v>9</v>
      </c>
      <c r="AJ118" s="35"/>
      <c r="AK118" s="38" t="s">
        <v>343</v>
      </c>
      <c r="AL118" s="38">
        <v>1</v>
      </c>
      <c r="AM118" s="38" t="s">
        <v>27</v>
      </c>
      <c r="AN118" s="38" t="s">
        <v>673</v>
      </c>
      <c r="AO118" s="37">
        <v>18</v>
      </c>
      <c r="AP118" s="38" t="s">
        <v>674</v>
      </c>
      <c r="AQ118" s="38" t="s">
        <v>705</v>
      </c>
      <c r="AR118" s="38" t="s">
        <v>27</v>
      </c>
      <c r="AS118" s="38" t="s">
        <v>686</v>
      </c>
      <c r="AT118" s="38" t="s">
        <v>27</v>
      </c>
      <c r="AU118" s="38" t="s">
        <v>27</v>
      </c>
      <c r="AV118" s="38" t="s">
        <v>27</v>
      </c>
      <c r="AX118" s="50" t="s">
        <v>747</v>
      </c>
    </row>
    <row r="119" spans="1:87" ht="14.25" customHeight="1" x14ac:dyDescent="0.25">
      <c r="A119" s="37">
        <v>308</v>
      </c>
      <c r="B119" s="38" t="s">
        <v>78</v>
      </c>
      <c r="C119" s="38" t="s">
        <v>28</v>
      </c>
      <c r="D119" s="38" t="s">
        <v>41</v>
      </c>
      <c r="E119" s="38"/>
      <c r="F119" s="38" t="s">
        <v>32</v>
      </c>
      <c r="G119" s="37">
        <v>14</v>
      </c>
      <c r="H119" s="37">
        <v>13</v>
      </c>
      <c r="I119" s="38" t="s">
        <v>140</v>
      </c>
      <c r="J119" s="37">
        <v>79247246103</v>
      </c>
      <c r="K119" s="37">
        <v>0.45454545454545497</v>
      </c>
      <c r="L119" s="37">
        <v>0.22727272727272699</v>
      </c>
      <c r="M119" s="37">
        <v>3</v>
      </c>
      <c r="N119" s="35"/>
      <c r="O119" s="39"/>
      <c r="P119" s="37">
        <v>9</v>
      </c>
      <c r="Q119" s="37">
        <v>6</v>
      </c>
      <c r="R119" s="40">
        <v>1</v>
      </c>
      <c r="S119" s="37">
        <v>6</v>
      </c>
      <c r="T119" s="37">
        <v>2</v>
      </c>
      <c r="U119" s="37">
        <v>1</v>
      </c>
      <c r="V119" s="37">
        <v>2.5</v>
      </c>
      <c r="W119" s="38" t="s">
        <v>27</v>
      </c>
      <c r="X119" s="37">
        <v>1.5</v>
      </c>
      <c r="Y119" s="37">
        <v>5</v>
      </c>
      <c r="Z119" s="38">
        <v>37</v>
      </c>
      <c r="AA119" s="38">
        <v>5</v>
      </c>
      <c r="AB119" s="38" t="s">
        <v>102</v>
      </c>
      <c r="AC119" s="38">
        <v>0</v>
      </c>
      <c r="AD119" s="37">
        <v>2</v>
      </c>
      <c r="AE119" s="37">
        <v>3</v>
      </c>
      <c r="AF119" s="37">
        <v>1</v>
      </c>
      <c r="AG119" s="37">
        <v>8</v>
      </c>
      <c r="AH119" s="38" t="s">
        <v>258</v>
      </c>
      <c r="AI119" s="37">
        <v>9</v>
      </c>
      <c r="AJ119" s="35"/>
      <c r="AK119" s="38" t="s">
        <v>343</v>
      </c>
      <c r="AL119" s="38">
        <v>1</v>
      </c>
      <c r="AM119" s="38" t="s">
        <v>27</v>
      </c>
      <c r="AN119" s="38" t="s">
        <v>673</v>
      </c>
      <c r="AO119" s="37">
        <v>18</v>
      </c>
      <c r="AP119" s="38" t="s">
        <v>674</v>
      </c>
      <c r="AQ119" s="38" t="s">
        <v>705</v>
      </c>
      <c r="AR119" s="38" t="s">
        <v>27</v>
      </c>
      <c r="AS119" s="38" t="s">
        <v>686</v>
      </c>
      <c r="AT119" s="38" t="s">
        <v>27</v>
      </c>
      <c r="AU119" s="38" t="s">
        <v>27</v>
      </c>
      <c r="AV119" s="38" t="s">
        <v>27</v>
      </c>
      <c r="AX119" s="50" t="s">
        <v>747</v>
      </c>
    </row>
    <row r="120" spans="1:87" ht="14.25" customHeight="1" x14ac:dyDescent="0.25">
      <c r="A120" s="37">
        <v>324</v>
      </c>
      <c r="B120" s="38" t="s">
        <v>78</v>
      </c>
      <c r="C120" s="38" t="s">
        <v>26</v>
      </c>
      <c r="D120" s="38" t="s">
        <v>41</v>
      </c>
      <c r="E120" s="38"/>
      <c r="F120" s="38" t="s">
        <v>32</v>
      </c>
      <c r="G120" s="37">
        <v>14</v>
      </c>
      <c r="H120" s="37">
        <v>13</v>
      </c>
      <c r="I120" s="38" t="s">
        <v>142</v>
      </c>
      <c r="J120" s="37">
        <v>8282194225</v>
      </c>
      <c r="K120" s="37">
        <v>0.30769230769230799</v>
      </c>
      <c r="L120" s="37">
        <v>0.15384615384615399</v>
      </c>
      <c r="M120" s="37">
        <v>7</v>
      </c>
      <c r="N120" s="40">
        <v>1</v>
      </c>
      <c r="O120" s="40">
        <v>1</v>
      </c>
      <c r="P120" s="37">
        <v>18</v>
      </c>
      <c r="Q120" s="37">
        <v>11</v>
      </c>
      <c r="R120" s="40">
        <v>1</v>
      </c>
      <c r="S120" s="37">
        <v>11</v>
      </c>
      <c r="T120" s="37">
        <v>1</v>
      </c>
      <c r="U120" s="37">
        <v>2</v>
      </c>
      <c r="V120" s="37">
        <v>5</v>
      </c>
      <c r="W120" s="38" t="s">
        <v>27</v>
      </c>
      <c r="X120" s="37">
        <v>2</v>
      </c>
      <c r="Y120" s="37">
        <v>9</v>
      </c>
      <c r="Z120" s="38">
        <v>69</v>
      </c>
      <c r="AA120" s="38">
        <v>9</v>
      </c>
      <c r="AB120" s="38" t="s">
        <v>89</v>
      </c>
      <c r="AC120" s="38">
        <v>0</v>
      </c>
      <c r="AD120" s="37">
        <v>10</v>
      </c>
      <c r="AE120" s="37">
        <v>5</v>
      </c>
      <c r="AF120" s="37">
        <v>0</v>
      </c>
      <c r="AG120" s="37">
        <v>18</v>
      </c>
      <c r="AH120" s="38" t="s">
        <v>258</v>
      </c>
      <c r="AI120" s="37">
        <v>9</v>
      </c>
      <c r="AJ120" s="40">
        <v>1</v>
      </c>
      <c r="AK120" s="38" t="s">
        <v>344</v>
      </c>
      <c r="AL120" s="38">
        <v>1</v>
      </c>
      <c r="AM120" s="38" t="s">
        <v>27</v>
      </c>
      <c r="AN120" s="38" t="s">
        <v>680</v>
      </c>
      <c r="AO120" s="37">
        <v>27</v>
      </c>
      <c r="AP120" s="38" t="s">
        <v>677</v>
      </c>
      <c r="AQ120" s="38" t="s">
        <v>691</v>
      </c>
      <c r="AR120" s="38" t="s">
        <v>695</v>
      </c>
      <c r="AS120" s="38" t="s">
        <v>27</v>
      </c>
      <c r="AT120" s="38" t="s">
        <v>692</v>
      </c>
      <c r="AU120" s="38" t="s">
        <v>27</v>
      </c>
      <c r="AV120" s="38" t="s">
        <v>27</v>
      </c>
      <c r="AX120" s="50" t="s">
        <v>746</v>
      </c>
    </row>
    <row r="121" spans="1:87" ht="14.25" customHeight="1" x14ac:dyDescent="0.25">
      <c r="A121" s="37">
        <v>345</v>
      </c>
      <c r="B121" s="38" t="s">
        <v>78</v>
      </c>
      <c r="C121" s="38" t="s">
        <v>28</v>
      </c>
      <c r="D121" s="38" t="s">
        <v>41</v>
      </c>
      <c r="E121" s="38"/>
      <c r="F121" s="38" t="s">
        <v>32</v>
      </c>
      <c r="G121" s="37">
        <v>14</v>
      </c>
      <c r="H121" s="37">
        <v>13</v>
      </c>
      <c r="I121" s="38" t="s">
        <v>146</v>
      </c>
      <c r="J121" s="37">
        <v>94222252116</v>
      </c>
      <c r="K121" s="37">
        <v>0.45454545454545497</v>
      </c>
      <c r="L121" s="37">
        <v>0.22727272727272699</v>
      </c>
      <c r="M121" s="47"/>
      <c r="N121" s="35"/>
      <c r="O121" s="35"/>
      <c r="P121" s="47"/>
      <c r="Q121" s="47"/>
      <c r="R121" s="35">
        <v>1</v>
      </c>
      <c r="S121" s="47"/>
      <c r="T121" s="47"/>
      <c r="U121" s="47"/>
      <c r="V121" s="47"/>
      <c r="W121" s="38" t="s">
        <v>27</v>
      </c>
      <c r="X121" s="47"/>
      <c r="Y121" s="47"/>
      <c r="Z121" s="38">
        <v>1</v>
      </c>
      <c r="AA121" s="38">
        <v>0</v>
      </c>
      <c r="AB121" s="38" t="s">
        <v>102</v>
      </c>
      <c r="AC121" s="38">
        <v>0</v>
      </c>
      <c r="AD121" s="37">
        <v>0</v>
      </c>
      <c r="AE121" s="37">
        <v>0</v>
      </c>
      <c r="AF121" s="37">
        <v>0</v>
      </c>
      <c r="AG121" s="37">
        <v>0</v>
      </c>
      <c r="AH121" s="38" t="s">
        <v>258</v>
      </c>
      <c r="AI121" s="37">
        <v>9</v>
      </c>
      <c r="AJ121" s="35"/>
      <c r="AK121" s="38" t="s">
        <v>319</v>
      </c>
      <c r="AL121" s="38">
        <v>1</v>
      </c>
      <c r="AM121" s="38" t="s">
        <v>27</v>
      </c>
      <c r="AN121" s="38" t="s">
        <v>680</v>
      </c>
      <c r="AO121" s="37">
        <v>36</v>
      </c>
      <c r="AP121" s="38" t="s">
        <v>677</v>
      </c>
      <c r="AQ121" s="38" t="s">
        <v>707</v>
      </c>
      <c r="AR121" s="38" t="s">
        <v>27</v>
      </c>
      <c r="AS121" s="38" t="s">
        <v>708</v>
      </c>
      <c r="AT121" s="38" t="s">
        <v>27</v>
      </c>
      <c r="AU121" s="38" t="s">
        <v>27</v>
      </c>
      <c r="AV121" s="38" t="s">
        <v>27</v>
      </c>
      <c r="AX121" s="50" t="s">
        <v>748</v>
      </c>
    </row>
    <row r="122" spans="1:87" ht="14.25" customHeight="1" x14ac:dyDescent="0.25">
      <c r="A122" s="37">
        <v>442</v>
      </c>
      <c r="B122" s="38" t="s">
        <v>78</v>
      </c>
      <c r="C122" s="38" t="s">
        <v>26</v>
      </c>
      <c r="D122" s="38" t="s">
        <v>41</v>
      </c>
      <c r="E122" s="38"/>
      <c r="F122" s="38" t="s">
        <v>32</v>
      </c>
      <c r="G122" s="37">
        <v>14</v>
      </c>
      <c r="H122" s="37">
        <v>13</v>
      </c>
      <c r="I122" s="38" t="s">
        <v>150</v>
      </c>
      <c r="J122" s="37">
        <v>82135906</v>
      </c>
      <c r="K122" s="37">
        <v>0.30769230769230799</v>
      </c>
      <c r="L122" s="37">
        <v>0.15384615384615399</v>
      </c>
      <c r="M122" s="47"/>
      <c r="N122" s="35"/>
      <c r="O122" s="35"/>
      <c r="P122" s="47"/>
      <c r="Q122" s="47"/>
      <c r="R122" s="35">
        <v>1</v>
      </c>
      <c r="S122" s="47"/>
      <c r="T122" s="47"/>
      <c r="U122" s="35"/>
      <c r="V122" s="35"/>
      <c r="W122" s="38" t="s">
        <v>27</v>
      </c>
      <c r="X122" s="35"/>
      <c r="Y122" s="35"/>
      <c r="Z122" s="38">
        <v>1</v>
      </c>
      <c r="AA122" s="38">
        <v>0</v>
      </c>
      <c r="AB122" s="38" t="s">
        <v>89</v>
      </c>
      <c r="AC122" s="38">
        <v>0</v>
      </c>
      <c r="AD122" s="37">
        <v>0</v>
      </c>
      <c r="AE122" s="37">
        <v>0</v>
      </c>
      <c r="AF122" s="37">
        <v>0</v>
      </c>
      <c r="AG122" s="37">
        <v>0</v>
      </c>
      <c r="AH122" s="38" t="s">
        <v>258</v>
      </c>
      <c r="AI122" s="37">
        <v>9</v>
      </c>
      <c r="AJ122" s="35"/>
      <c r="AK122" s="38" t="s">
        <v>319</v>
      </c>
      <c r="AL122" s="38">
        <v>1</v>
      </c>
      <c r="AM122" s="38" t="s">
        <v>27</v>
      </c>
      <c r="AN122" s="38" t="s">
        <v>680</v>
      </c>
      <c r="AO122" s="37">
        <v>34</v>
      </c>
      <c r="AP122" s="38" t="s">
        <v>677</v>
      </c>
      <c r="AQ122" s="38" t="s">
        <v>712</v>
      </c>
      <c r="AR122" s="38" t="s">
        <v>27</v>
      </c>
      <c r="AS122" s="38" t="s">
        <v>713</v>
      </c>
      <c r="AT122" s="38" t="s">
        <v>27</v>
      </c>
      <c r="AU122" s="38" t="s">
        <v>27</v>
      </c>
      <c r="AV122" s="38" t="s">
        <v>27</v>
      </c>
      <c r="AX122" s="50" t="s">
        <v>748</v>
      </c>
    </row>
    <row r="123" spans="1:87" ht="14.25" customHeight="1" x14ac:dyDescent="0.25">
      <c r="A123" s="37">
        <v>458</v>
      </c>
      <c r="B123" s="38" t="s">
        <v>78</v>
      </c>
      <c r="C123" s="38" t="s">
        <v>28</v>
      </c>
      <c r="D123" s="38" t="s">
        <v>41</v>
      </c>
      <c r="E123" s="38"/>
      <c r="F123" s="38" t="s">
        <v>32</v>
      </c>
      <c r="G123" s="37">
        <v>14</v>
      </c>
      <c r="H123" s="37">
        <v>13</v>
      </c>
      <c r="I123" s="38" t="s">
        <v>152</v>
      </c>
      <c r="J123" s="37">
        <v>792288984</v>
      </c>
      <c r="K123" s="37">
        <v>0.45454545454545497</v>
      </c>
      <c r="L123" s="37">
        <v>0.22727272727272699</v>
      </c>
      <c r="M123" s="40">
        <v>5</v>
      </c>
      <c r="N123" s="35"/>
      <c r="O123" s="47"/>
      <c r="P123" s="40">
        <v>19</v>
      </c>
      <c r="Q123" s="40">
        <v>14</v>
      </c>
      <c r="R123" s="40">
        <v>2</v>
      </c>
      <c r="S123" s="40">
        <v>14</v>
      </c>
      <c r="T123" s="40">
        <v>1</v>
      </c>
      <c r="U123" s="40">
        <v>2</v>
      </c>
      <c r="V123" s="40">
        <v>3</v>
      </c>
      <c r="W123" s="38" t="s">
        <v>27</v>
      </c>
      <c r="X123" s="40">
        <v>1</v>
      </c>
      <c r="Y123" s="40">
        <v>6</v>
      </c>
      <c r="Z123" s="38">
        <v>67</v>
      </c>
      <c r="AA123" s="38">
        <v>6</v>
      </c>
      <c r="AB123" s="38" t="s">
        <v>102</v>
      </c>
      <c r="AC123" s="38">
        <v>0</v>
      </c>
      <c r="AD123" s="37">
        <v>6</v>
      </c>
      <c r="AE123" s="37">
        <v>8</v>
      </c>
      <c r="AF123" s="37">
        <v>0</v>
      </c>
      <c r="AG123" s="37">
        <v>17</v>
      </c>
      <c r="AH123" s="38" t="s">
        <v>258</v>
      </c>
      <c r="AI123" s="37">
        <v>9</v>
      </c>
      <c r="AJ123" s="40">
        <v>1</v>
      </c>
      <c r="AK123" s="38" t="s">
        <v>351</v>
      </c>
      <c r="AL123" s="38">
        <v>1</v>
      </c>
      <c r="AM123" s="38" t="s">
        <v>27</v>
      </c>
      <c r="AN123" s="38" t="s">
        <v>673</v>
      </c>
      <c r="AO123" s="37">
        <v>23</v>
      </c>
      <c r="AP123" s="38" t="s">
        <v>677</v>
      </c>
      <c r="AQ123" s="38" t="s">
        <v>714</v>
      </c>
      <c r="AR123" s="38" t="s">
        <v>695</v>
      </c>
      <c r="AS123" s="38" t="s">
        <v>27</v>
      </c>
      <c r="AT123" s="38" t="s">
        <v>27</v>
      </c>
      <c r="AU123" s="38" t="s">
        <v>27</v>
      </c>
      <c r="AV123" s="38" t="s">
        <v>27</v>
      </c>
      <c r="AX123" s="50" t="s">
        <v>747</v>
      </c>
    </row>
    <row r="124" spans="1:87" ht="14.25" customHeight="1" x14ac:dyDescent="0.25">
      <c r="A124" s="37">
        <v>47</v>
      </c>
      <c r="B124" s="38" t="s">
        <v>78</v>
      </c>
      <c r="C124" s="38" t="s">
        <v>28</v>
      </c>
      <c r="D124" s="38" t="s">
        <v>42</v>
      </c>
      <c r="E124" s="38"/>
      <c r="F124" s="38" t="s">
        <v>30</v>
      </c>
      <c r="G124" s="37">
        <v>40</v>
      </c>
      <c r="H124" s="37">
        <v>24</v>
      </c>
      <c r="I124" s="38" t="s">
        <v>101</v>
      </c>
      <c r="J124" s="37">
        <v>17888851</v>
      </c>
      <c r="K124" s="37">
        <v>3.8666666666666698</v>
      </c>
      <c r="L124" s="37">
        <v>0.38666666666666699</v>
      </c>
      <c r="M124" s="47"/>
      <c r="N124" s="35"/>
      <c r="O124" s="35"/>
      <c r="P124" s="47"/>
      <c r="Q124" s="47"/>
      <c r="R124" s="35">
        <v>1</v>
      </c>
      <c r="S124" s="47"/>
      <c r="T124" s="47"/>
      <c r="U124" s="47"/>
      <c r="V124" s="47"/>
      <c r="W124" s="38" t="s">
        <v>27</v>
      </c>
      <c r="X124" s="47"/>
      <c r="Y124" s="47"/>
      <c r="Z124" s="38">
        <v>1</v>
      </c>
      <c r="AA124" s="38">
        <v>0</v>
      </c>
      <c r="AB124" s="38" t="s">
        <v>102</v>
      </c>
      <c r="AC124" s="41">
        <v>3</v>
      </c>
      <c r="AD124" s="37">
        <v>0</v>
      </c>
      <c r="AE124" s="37">
        <v>0</v>
      </c>
      <c r="AF124" s="37">
        <v>0</v>
      </c>
      <c r="AG124" s="37">
        <v>0</v>
      </c>
      <c r="AH124" s="38" t="s">
        <v>381</v>
      </c>
      <c r="AI124" s="37">
        <v>16</v>
      </c>
      <c r="AJ124" s="47"/>
      <c r="AK124" s="38" t="s">
        <v>174</v>
      </c>
      <c r="AL124" s="38">
        <v>1</v>
      </c>
      <c r="AM124" s="38" t="s">
        <v>27</v>
      </c>
      <c r="AN124" s="38" t="s">
        <v>680</v>
      </c>
      <c r="AO124" s="37">
        <v>30</v>
      </c>
      <c r="AP124" s="38" t="s">
        <v>674</v>
      </c>
      <c r="AQ124" s="38" t="s">
        <v>687</v>
      </c>
      <c r="AR124" s="38" t="s">
        <v>27</v>
      </c>
      <c r="AS124" s="38" t="s">
        <v>688</v>
      </c>
      <c r="AT124" s="38" t="s">
        <v>27</v>
      </c>
      <c r="AU124" s="38" t="s">
        <v>27</v>
      </c>
      <c r="AV124" s="38" t="s">
        <v>27</v>
      </c>
      <c r="AX124" s="50" t="s">
        <v>748</v>
      </c>
    </row>
    <row r="125" spans="1:87" ht="14.25" customHeight="1" x14ac:dyDescent="0.25">
      <c r="A125" s="37">
        <v>86</v>
      </c>
      <c r="B125" s="38" t="s">
        <v>78</v>
      </c>
      <c r="C125" s="38" t="s">
        <v>26</v>
      </c>
      <c r="D125" s="38" t="s">
        <v>42</v>
      </c>
      <c r="E125" s="38"/>
      <c r="F125" s="38" t="s">
        <v>30</v>
      </c>
      <c r="G125" s="37">
        <v>40</v>
      </c>
      <c r="H125" s="37">
        <v>24</v>
      </c>
      <c r="I125" s="38" t="s">
        <v>106</v>
      </c>
      <c r="J125" s="37">
        <v>90153375</v>
      </c>
      <c r="K125" s="37">
        <v>4.5333333333333297</v>
      </c>
      <c r="L125" s="37">
        <v>0.45333333333333298</v>
      </c>
      <c r="M125" s="37">
        <v>3</v>
      </c>
      <c r="N125" s="35"/>
      <c r="O125" s="35"/>
      <c r="P125" s="37">
        <v>8</v>
      </c>
      <c r="Q125" s="37">
        <v>4</v>
      </c>
      <c r="R125" s="37">
        <v>1</v>
      </c>
      <c r="S125" s="37">
        <v>4</v>
      </c>
      <c r="T125" s="37">
        <v>1</v>
      </c>
      <c r="U125" s="37">
        <v>3</v>
      </c>
      <c r="V125" s="37">
        <v>1.5</v>
      </c>
      <c r="W125" s="38" t="s">
        <v>27</v>
      </c>
      <c r="X125" s="37">
        <v>0.5</v>
      </c>
      <c r="Y125" s="37">
        <v>5</v>
      </c>
      <c r="Z125" s="38">
        <v>31</v>
      </c>
      <c r="AA125" s="38">
        <v>5</v>
      </c>
      <c r="AB125" s="38" t="s">
        <v>89</v>
      </c>
      <c r="AC125" s="38">
        <v>0</v>
      </c>
      <c r="AD125" s="37">
        <v>7</v>
      </c>
      <c r="AE125" s="37">
        <v>12</v>
      </c>
      <c r="AF125" s="37">
        <v>3</v>
      </c>
      <c r="AG125" s="37">
        <v>23</v>
      </c>
      <c r="AH125" s="38" t="s">
        <v>381</v>
      </c>
      <c r="AI125" s="37">
        <v>16</v>
      </c>
      <c r="AJ125" s="37">
        <v>1</v>
      </c>
      <c r="AK125" s="38" t="s">
        <v>449</v>
      </c>
      <c r="AL125" s="38">
        <v>1</v>
      </c>
      <c r="AM125" s="38" t="s">
        <v>27</v>
      </c>
      <c r="AN125" s="38" t="s">
        <v>673</v>
      </c>
      <c r="AO125" s="37">
        <v>18</v>
      </c>
      <c r="AP125" s="38" t="s">
        <v>677</v>
      </c>
      <c r="AQ125" s="38" t="s">
        <v>690</v>
      </c>
      <c r="AR125" s="38" t="s">
        <v>27</v>
      </c>
      <c r="AS125" s="38" t="s">
        <v>27</v>
      </c>
      <c r="AT125" s="38" t="s">
        <v>27</v>
      </c>
      <c r="AU125" s="38" t="s">
        <v>27</v>
      </c>
      <c r="AV125" s="38" t="s">
        <v>27</v>
      </c>
      <c r="AX125" s="50" t="s">
        <v>747</v>
      </c>
    </row>
    <row r="126" spans="1:87" ht="14.25" customHeight="1" x14ac:dyDescent="0.25">
      <c r="A126" s="37">
        <v>113</v>
      </c>
      <c r="B126" s="38" t="s">
        <v>78</v>
      </c>
      <c r="C126" s="38" t="s">
        <v>28</v>
      </c>
      <c r="D126" s="38" t="s">
        <v>42</v>
      </c>
      <c r="E126" s="38"/>
      <c r="F126" s="38" t="s">
        <v>30</v>
      </c>
      <c r="G126" s="37">
        <v>40</v>
      </c>
      <c r="H126" s="37">
        <v>24</v>
      </c>
      <c r="I126" s="38" t="s">
        <v>114</v>
      </c>
      <c r="J126" s="37">
        <v>17888853</v>
      </c>
      <c r="K126" s="37">
        <v>3.8666666666666698</v>
      </c>
      <c r="L126" s="37">
        <v>0.38666666666666699</v>
      </c>
      <c r="M126" s="39"/>
      <c r="N126" s="35"/>
      <c r="O126" s="35"/>
      <c r="P126" s="39"/>
      <c r="Q126" s="39"/>
      <c r="R126" s="35">
        <v>1</v>
      </c>
      <c r="S126" s="39"/>
      <c r="T126" s="39"/>
      <c r="U126" s="39"/>
      <c r="V126" s="39"/>
      <c r="W126" s="38" t="s">
        <v>27</v>
      </c>
      <c r="X126" s="39"/>
      <c r="Y126" s="39"/>
      <c r="Z126" s="38">
        <v>1</v>
      </c>
      <c r="AA126" s="38">
        <v>0</v>
      </c>
      <c r="AB126" s="38" t="s">
        <v>102</v>
      </c>
      <c r="AC126" s="41">
        <v>3</v>
      </c>
      <c r="AD126" s="37">
        <v>0</v>
      </c>
      <c r="AE126" s="37">
        <v>0</v>
      </c>
      <c r="AF126" s="37">
        <v>0</v>
      </c>
      <c r="AG126" s="37">
        <v>0</v>
      </c>
      <c r="AH126" s="38" t="s">
        <v>381</v>
      </c>
      <c r="AI126" s="37">
        <v>16</v>
      </c>
      <c r="AJ126" s="39"/>
      <c r="AK126" s="38" t="s">
        <v>174</v>
      </c>
      <c r="AL126" s="38">
        <v>1</v>
      </c>
      <c r="AM126" s="38" t="s">
        <v>27</v>
      </c>
      <c r="AN126" s="38" t="s">
        <v>680</v>
      </c>
      <c r="AO126" s="37">
        <v>30</v>
      </c>
      <c r="AP126" s="38" t="s">
        <v>674</v>
      </c>
      <c r="AQ126" s="38" t="s">
        <v>687</v>
      </c>
      <c r="AR126" s="38" t="s">
        <v>27</v>
      </c>
      <c r="AS126" s="38" t="s">
        <v>688</v>
      </c>
      <c r="AT126" s="38" t="s">
        <v>27</v>
      </c>
      <c r="AU126" s="38" t="s">
        <v>27</v>
      </c>
      <c r="AV126" s="38" t="s">
        <v>27</v>
      </c>
      <c r="AX126" s="50" t="s">
        <v>748</v>
      </c>
    </row>
    <row r="127" spans="1:87" ht="14.25" customHeight="1" x14ac:dyDescent="0.25">
      <c r="A127" s="37">
        <v>176</v>
      </c>
      <c r="B127" s="38" t="s">
        <v>78</v>
      </c>
      <c r="C127" s="38" t="s">
        <v>28</v>
      </c>
      <c r="D127" s="38" t="s">
        <v>42</v>
      </c>
      <c r="E127" s="38"/>
      <c r="F127" s="38" t="s">
        <v>30</v>
      </c>
      <c r="G127" s="37">
        <v>40</v>
      </c>
      <c r="H127" s="37">
        <v>24</v>
      </c>
      <c r="I127" s="38" t="s">
        <v>122</v>
      </c>
      <c r="J127" s="37">
        <v>10184154</v>
      </c>
      <c r="K127" s="37">
        <v>3.8666666666666698</v>
      </c>
      <c r="L127" s="37">
        <v>0.38666666666666699</v>
      </c>
      <c r="M127" s="35"/>
      <c r="N127" s="35"/>
      <c r="O127" s="35"/>
      <c r="P127" s="35"/>
      <c r="Q127" s="35"/>
      <c r="R127" s="35">
        <v>1</v>
      </c>
      <c r="S127" s="35"/>
      <c r="T127" s="35"/>
      <c r="U127" s="35"/>
      <c r="V127" s="35"/>
      <c r="W127" s="38" t="s">
        <v>27</v>
      </c>
      <c r="X127" s="35"/>
      <c r="Y127" s="35"/>
      <c r="Z127" s="38">
        <v>1</v>
      </c>
      <c r="AA127" s="38">
        <v>0</v>
      </c>
      <c r="AB127" s="38" t="s">
        <v>102</v>
      </c>
      <c r="AC127" s="41">
        <v>3</v>
      </c>
      <c r="AD127" s="37">
        <v>0</v>
      </c>
      <c r="AE127" s="37">
        <v>0</v>
      </c>
      <c r="AF127" s="37">
        <v>0</v>
      </c>
      <c r="AG127" s="37">
        <v>0</v>
      </c>
      <c r="AH127" s="38" t="s">
        <v>381</v>
      </c>
      <c r="AI127" s="37">
        <v>16</v>
      </c>
      <c r="AJ127" s="35"/>
      <c r="AK127" s="38" t="s">
        <v>452</v>
      </c>
      <c r="AL127" s="38">
        <v>1</v>
      </c>
      <c r="AM127" s="38" t="s">
        <v>27</v>
      </c>
      <c r="AN127" s="38" t="s">
        <v>680</v>
      </c>
      <c r="AO127" s="37">
        <v>25</v>
      </c>
      <c r="AP127" s="38" t="s">
        <v>677</v>
      </c>
      <c r="AQ127" s="38" t="s">
        <v>694</v>
      </c>
      <c r="AR127" s="38" t="s">
        <v>27</v>
      </c>
      <c r="AS127" s="38" t="s">
        <v>27</v>
      </c>
      <c r="AT127" s="38" t="s">
        <v>692</v>
      </c>
      <c r="AU127" s="38" t="s">
        <v>27</v>
      </c>
      <c r="AV127" s="38" t="s">
        <v>27</v>
      </c>
      <c r="AX127" s="50" t="s">
        <v>746</v>
      </c>
    </row>
    <row r="128" spans="1:87" ht="14.25" customHeight="1" x14ac:dyDescent="0.25">
      <c r="A128" s="37">
        <v>291</v>
      </c>
      <c r="B128" s="38" t="s">
        <v>78</v>
      </c>
      <c r="C128" s="38" t="s">
        <v>28</v>
      </c>
      <c r="D128" s="38" t="s">
        <v>42</v>
      </c>
      <c r="E128" s="38"/>
      <c r="F128" s="38" t="s">
        <v>30</v>
      </c>
      <c r="G128" s="37">
        <v>40</v>
      </c>
      <c r="H128" s="37">
        <v>24</v>
      </c>
      <c r="I128" s="38" t="s">
        <v>135</v>
      </c>
      <c r="J128" s="37">
        <v>7717685176</v>
      </c>
      <c r="K128" s="37">
        <v>3.8666666666666698</v>
      </c>
      <c r="L128" s="37">
        <v>0.38666666666666699</v>
      </c>
      <c r="M128" s="40">
        <v>2</v>
      </c>
      <c r="N128" s="35"/>
      <c r="O128" s="35"/>
      <c r="P128" s="40">
        <v>5</v>
      </c>
      <c r="Q128" s="40">
        <v>3</v>
      </c>
      <c r="R128" s="40">
        <v>1</v>
      </c>
      <c r="S128" s="40">
        <v>3</v>
      </c>
      <c r="T128" s="40">
        <v>1</v>
      </c>
      <c r="U128" s="40">
        <v>2</v>
      </c>
      <c r="V128" s="40">
        <v>1</v>
      </c>
      <c r="W128" s="38" t="s">
        <v>27</v>
      </c>
      <c r="X128" s="40">
        <v>1</v>
      </c>
      <c r="Y128" s="40">
        <v>4</v>
      </c>
      <c r="Z128" s="38">
        <v>23</v>
      </c>
      <c r="AA128" s="38">
        <v>4</v>
      </c>
      <c r="AB128" s="38" t="s">
        <v>102</v>
      </c>
      <c r="AC128" s="41">
        <v>3</v>
      </c>
      <c r="AD128" s="37">
        <v>4</v>
      </c>
      <c r="AE128" s="37">
        <v>1</v>
      </c>
      <c r="AF128" s="37">
        <v>2</v>
      </c>
      <c r="AG128" s="37">
        <v>11</v>
      </c>
      <c r="AH128" s="38" t="s">
        <v>429</v>
      </c>
      <c r="AI128" s="37">
        <v>13</v>
      </c>
      <c r="AJ128" s="35"/>
      <c r="AK128" s="38" t="s">
        <v>457</v>
      </c>
      <c r="AL128" s="38">
        <v>1</v>
      </c>
      <c r="AM128" s="38" t="s">
        <v>27</v>
      </c>
      <c r="AN128" s="38" t="s">
        <v>680</v>
      </c>
      <c r="AO128" s="37">
        <v>24</v>
      </c>
      <c r="AP128" s="38" t="s">
        <v>677</v>
      </c>
      <c r="AQ128" s="38" t="s">
        <v>691</v>
      </c>
      <c r="AR128" s="38" t="s">
        <v>27</v>
      </c>
      <c r="AS128" s="38" t="s">
        <v>27</v>
      </c>
      <c r="AT128" s="38" t="s">
        <v>27</v>
      </c>
      <c r="AU128" s="38" t="s">
        <v>27</v>
      </c>
      <c r="AV128" s="38" t="s">
        <v>27</v>
      </c>
      <c r="AX128" s="50" t="s">
        <v>747</v>
      </c>
    </row>
    <row r="129" spans="1:50" ht="14.25" customHeight="1" x14ac:dyDescent="0.25">
      <c r="A129" s="37">
        <v>446</v>
      </c>
      <c r="B129" s="38" t="s">
        <v>78</v>
      </c>
      <c r="C129" s="38" t="s">
        <v>26</v>
      </c>
      <c r="D129" s="38" t="s">
        <v>42</v>
      </c>
      <c r="E129" s="38"/>
      <c r="F129" s="38" t="s">
        <v>30</v>
      </c>
      <c r="G129" s="37">
        <v>40</v>
      </c>
      <c r="H129" s="37">
        <v>24</v>
      </c>
      <c r="I129" s="38" t="s">
        <v>150</v>
      </c>
      <c r="J129" s="37">
        <v>82135906</v>
      </c>
      <c r="K129" s="37">
        <v>4.5333333333333297</v>
      </c>
      <c r="L129" s="37">
        <v>0.45333333333333298</v>
      </c>
      <c r="M129" s="47"/>
      <c r="N129" s="35"/>
      <c r="O129" s="47"/>
      <c r="P129" s="47"/>
      <c r="Q129" s="47"/>
      <c r="R129" s="35">
        <v>1</v>
      </c>
      <c r="S129" s="47"/>
      <c r="T129" s="47"/>
      <c r="U129" s="47"/>
      <c r="V129" s="47"/>
      <c r="W129" s="38" t="s">
        <v>27</v>
      </c>
      <c r="X129" s="47"/>
      <c r="Y129" s="47"/>
      <c r="Z129" s="38">
        <v>1</v>
      </c>
      <c r="AA129" s="38">
        <v>0</v>
      </c>
      <c r="AB129" s="38" t="s">
        <v>89</v>
      </c>
      <c r="AC129" s="38">
        <v>0</v>
      </c>
      <c r="AD129" s="37">
        <v>0</v>
      </c>
      <c r="AE129" s="37">
        <v>0</v>
      </c>
      <c r="AF129" s="37">
        <v>0</v>
      </c>
      <c r="AG129" s="37">
        <v>0</v>
      </c>
      <c r="AH129" s="38" t="s">
        <v>381</v>
      </c>
      <c r="AI129" s="37">
        <v>16</v>
      </c>
      <c r="AJ129" s="47"/>
      <c r="AK129" s="38" t="s">
        <v>405</v>
      </c>
      <c r="AL129" s="38">
        <v>1</v>
      </c>
      <c r="AM129" s="38" t="s">
        <v>27</v>
      </c>
      <c r="AN129" s="38" t="s">
        <v>680</v>
      </c>
      <c r="AO129" s="37">
        <v>34</v>
      </c>
      <c r="AP129" s="38" t="s">
        <v>677</v>
      </c>
      <c r="AQ129" s="38" t="s">
        <v>712</v>
      </c>
      <c r="AR129" s="38" t="s">
        <v>27</v>
      </c>
      <c r="AS129" s="38" t="s">
        <v>713</v>
      </c>
      <c r="AT129" s="38" t="s">
        <v>27</v>
      </c>
      <c r="AU129" s="38" t="s">
        <v>27</v>
      </c>
      <c r="AV129" s="38" t="s">
        <v>27</v>
      </c>
      <c r="AX129" s="50" t="s">
        <v>748</v>
      </c>
    </row>
    <row r="130" spans="1:50" ht="14.25" customHeight="1" x14ac:dyDescent="0.25">
      <c r="A130" s="37">
        <v>504</v>
      </c>
      <c r="B130" s="38" t="s">
        <v>78</v>
      </c>
      <c r="C130" s="38" t="s">
        <v>28</v>
      </c>
      <c r="D130" s="38" t="s">
        <v>42</v>
      </c>
      <c r="E130" s="38"/>
      <c r="F130" s="38" t="s">
        <v>30</v>
      </c>
      <c r="G130" s="37">
        <v>40</v>
      </c>
      <c r="H130" s="37">
        <v>24</v>
      </c>
      <c r="I130" s="38" t="s">
        <v>165</v>
      </c>
      <c r="J130" s="37">
        <v>1412134207</v>
      </c>
      <c r="K130" s="37">
        <v>3.8666666666666698</v>
      </c>
      <c r="L130" s="37">
        <v>0.38666666666666699</v>
      </c>
      <c r="M130" s="35"/>
      <c r="N130" s="35"/>
      <c r="O130" s="35"/>
      <c r="P130" s="35"/>
      <c r="Q130" s="35"/>
      <c r="R130" s="35">
        <v>1</v>
      </c>
      <c r="S130" s="35"/>
      <c r="T130" s="35"/>
      <c r="U130" s="35"/>
      <c r="V130" s="35"/>
      <c r="W130" s="38" t="s">
        <v>27</v>
      </c>
      <c r="X130" s="35"/>
      <c r="Y130" s="35"/>
      <c r="Z130" s="38">
        <v>1</v>
      </c>
      <c r="AA130" s="38">
        <v>0</v>
      </c>
      <c r="AB130" s="38" t="s">
        <v>102</v>
      </c>
      <c r="AC130" s="38">
        <v>0</v>
      </c>
      <c r="AD130" s="37">
        <v>0</v>
      </c>
      <c r="AE130" s="37">
        <v>0</v>
      </c>
      <c r="AF130" s="37">
        <v>0</v>
      </c>
      <c r="AG130" s="37">
        <v>0</v>
      </c>
      <c r="AH130" s="38" t="s">
        <v>381</v>
      </c>
      <c r="AI130" s="37">
        <v>16</v>
      </c>
      <c r="AJ130" s="35"/>
      <c r="AK130" s="38" t="s">
        <v>466</v>
      </c>
      <c r="AL130" s="38">
        <v>1</v>
      </c>
      <c r="AM130" s="38" t="s">
        <v>27</v>
      </c>
      <c r="AN130" s="38" t="s">
        <v>680</v>
      </c>
      <c r="AO130" s="37">
        <v>25</v>
      </c>
      <c r="AP130" s="38" t="s">
        <v>677</v>
      </c>
      <c r="AQ130" s="38" t="s">
        <v>705</v>
      </c>
      <c r="AR130" s="38" t="s">
        <v>27</v>
      </c>
      <c r="AS130" s="38" t="s">
        <v>27</v>
      </c>
      <c r="AT130" s="38" t="s">
        <v>27</v>
      </c>
      <c r="AU130" s="38" t="s">
        <v>27</v>
      </c>
      <c r="AV130" s="38" t="s">
        <v>27</v>
      </c>
      <c r="AX130" s="50" t="s">
        <v>747</v>
      </c>
    </row>
    <row r="131" spans="1:50" ht="14.25" customHeight="1" x14ac:dyDescent="0.25">
      <c r="A131" s="37">
        <v>556</v>
      </c>
      <c r="B131" s="38" t="s">
        <v>78</v>
      </c>
      <c r="C131" s="38" t="s">
        <v>26</v>
      </c>
      <c r="D131" s="38" t="s">
        <v>42</v>
      </c>
      <c r="E131" s="38"/>
      <c r="F131" s="38" t="s">
        <v>30</v>
      </c>
      <c r="G131" s="37">
        <v>40</v>
      </c>
      <c r="H131" s="37">
        <v>24</v>
      </c>
      <c r="I131" s="38" t="s">
        <v>172</v>
      </c>
      <c r="J131" s="37">
        <v>8517821164</v>
      </c>
      <c r="K131" s="37">
        <v>4.5333333333333297</v>
      </c>
      <c r="L131" s="37">
        <v>0.45333333333333298</v>
      </c>
      <c r="M131" s="39"/>
      <c r="N131" s="35"/>
      <c r="O131" s="35"/>
      <c r="P131" s="39"/>
      <c r="Q131" s="39"/>
      <c r="R131" s="35">
        <v>1</v>
      </c>
      <c r="S131" s="39"/>
      <c r="T131" s="39"/>
      <c r="U131" s="39"/>
      <c r="V131" s="39"/>
      <c r="W131" s="38" t="s">
        <v>27</v>
      </c>
      <c r="X131" s="39"/>
      <c r="Y131" s="39"/>
      <c r="Z131" s="38">
        <v>1</v>
      </c>
      <c r="AA131" s="38">
        <v>0</v>
      </c>
      <c r="AB131" s="38" t="s">
        <v>89</v>
      </c>
      <c r="AC131" s="38">
        <v>0</v>
      </c>
      <c r="AD131" s="37">
        <v>0</v>
      </c>
      <c r="AE131" s="37">
        <v>0</v>
      </c>
      <c r="AF131" s="37">
        <v>0</v>
      </c>
      <c r="AG131" s="37">
        <v>0</v>
      </c>
      <c r="AH131" s="38" t="s">
        <v>381</v>
      </c>
      <c r="AI131" s="37">
        <v>16</v>
      </c>
      <c r="AJ131" s="35"/>
      <c r="AK131" s="38" t="s">
        <v>469</v>
      </c>
      <c r="AL131" s="38">
        <v>1</v>
      </c>
      <c r="AM131" s="38" t="s">
        <v>27</v>
      </c>
      <c r="AN131" s="38" t="s">
        <v>680</v>
      </c>
      <c r="AO131" s="37">
        <v>29</v>
      </c>
      <c r="AP131" s="38" t="s">
        <v>674</v>
      </c>
      <c r="AQ131" s="38" t="s">
        <v>691</v>
      </c>
      <c r="AR131" s="38" t="s">
        <v>695</v>
      </c>
      <c r="AS131" s="38" t="s">
        <v>727</v>
      </c>
      <c r="AT131" s="38" t="s">
        <v>27</v>
      </c>
      <c r="AU131" s="38" t="s">
        <v>27</v>
      </c>
      <c r="AV131" s="38" t="s">
        <v>710</v>
      </c>
      <c r="AX131" s="50" t="s">
        <v>748</v>
      </c>
    </row>
    <row r="132" spans="1:50" ht="14.25" customHeight="1" x14ac:dyDescent="0.25">
      <c r="A132" s="37">
        <v>90</v>
      </c>
      <c r="B132" s="38" t="s">
        <v>78</v>
      </c>
      <c r="C132" s="38" t="s">
        <v>26</v>
      </c>
      <c r="D132" s="38" t="s">
        <v>43</v>
      </c>
      <c r="E132" s="38"/>
      <c r="F132" s="38" t="s">
        <v>500</v>
      </c>
      <c r="G132" s="37">
        <v>59</v>
      </c>
      <c r="H132" s="37">
        <v>26</v>
      </c>
      <c r="I132" s="38" t="s">
        <v>106</v>
      </c>
      <c r="J132" s="37">
        <v>90153375</v>
      </c>
      <c r="K132" s="37">
        <v>3</v>
      </c>
      <c r="L132" s="37">
        <v>0.6</v>
      </c>
      <c r="M132" s="39"/>
      <c r="N132" s="35"/>
      <c r="O132" s="35"/>
      <c r="P132" s="39"/>
      <c r="Q132" s="39"/>
      <c r="R132" s="35">
        <v>1</v>
      </c>
      <c r="S132" s="39"/>
      <c r="T132" s="39"/>
      <c r="U132" s="39"/>
      <c r="V132" s="39"/>
      <c r="W132" s="38" t="s">
        <v>27</v>
      </c>
      <c r="X132" s="39"/>
      <c r="Y132" s="39"/>
      <c r="Z132" s="38">
        <v>1</v>
      </c>
      <c r="AA132" s="38">
        <v>0</v>
      </c>
      <c r="AB132" s="38" t="s">
        <v>89</v>
      </c>
      <c r="AC132" s="38">
        <v>0</v>
      </c>
      <c r="AD132" s="37">
        <v>0</v>
      </c>
      <c r="AE132" s="37">
        <v>0</v>
      </c>
      <c r="AF132" s="37">
        <v>0</v>
      </c>
      <c r="AG132" s="37">
        <v>0</v>
      </c>
      <c r="AH132" s="38" t="s">
        <v>503</v>
      </c>
      <c r="AI132" s="37">
        <v>25</v>
      </c>
      <c r="AJ132" s="39"/>
      <c r="AK132" s="38" t="s">
        <v>571</v>
      </c>
      <c r="AL132" s="38">
        <v>1</v>
      </c>
      <c r="AM132" s="38" t="s">
        <v>27</v>
      </c>
      <c r="AN132" s="38" t="s">
        <v>673</v>
      </c>
      <c r="AO132" s="37">
        <v>18</v>
      </c>
      <c r="AP132" s="38" t="s">
        <v>677</v>
      </c>
      <c r="AQ132" s="38" t="s">
        <v>690</v>
      </c>
      <c r="AR132" s="38" t="s">
        <v>27</v>
      </c>
      <c r="AS132" s="38" t="s">
        <v>27</v>
      </c>
      <c r="AT132" s="38" t="s">
        <v>27</v>
      </c>
      <c r="AU132" s="38" t="s">
        <v>27</v>
      </c>
      <c r="AV132" s="38" t="s">
        <v>27</v>
      </c>
      <c r="AX132" s="50" t="s">
        <v>747</v>
      </c>
    </row>
    <row r="133" spans="1:50" ht="14.25" customHeight="1" x14ac:dyDescent="0.25">
      <c r="A133" s="37">
        <v>181</v>
      </c>
      <c r="B133" s="38" t="s">
        <v>78</v>
      </c>
      <c r="C133" s="38" t="s">
        <v>28</v>
      </c>
      <c r="D133" s="38" t="s">
        <v>43</v>
      </c>
      <c r="E133" s="38"/>
      <c r="F133" s="38" t="s">
        <v>500</v>
      </c>
      <c r="G133" s="37">
        <v>59</v>
      </c>
      <c r="H133" s="37">
        <v>26</v>
      </c>
      <c r="I133" s="38" t="s">
        <v>122</v>
      </c>
      <c r="J133" s="37">
        <v>10184154</v>
      </c>
      <c r="K133" s="37">
        <v>2.4666666666666699</v>
      </c>
      <c r="L133" s="37">
        <v>0.49333333333333301</v>
      </c>
      <c r="M133" s="47"/>
      <c r="N133" s="35"/>
      <c r="O133" s="35"/>
      <c r="P133" s="47"/>
      <c r="Q133" s="47"/>
      <c r="R133" s="35">
        <v>1</v>
      </c>
      <c r="S133" s="47"/>
      <c r="T133" s="47"/>
      <c r="U133" s="47"/>
      <c r="V133" s="35"/>
      <c r="W133" s="38" t="s">
        <v>27</v>
      </c>
      <c r="X133" s="35"/>
      <c r="Y133" s="47"/>
      <c r="Z133" s="38">
        <v>1</v>
      </c>
      <c r="AA133" s="38">
        <v>0</v>
      </c>
      <c r="AB133" s="38" t="s">
        <v>102</v>
      </c>
      <c r="AC133" s="38">
        <v>0</v>
      </c>
      <c r="AD133" s="37">
        <v>0</v>
      </c>
      <c r="AE133" s="37">
        <v>0</v>
      </c>
      <c r="AF133" s="37">
        <v>0</v>
      </c>
      <c r="AG133" s="37">
        <v>0</v>
      </c>
      <c r="AH133" s="38" t="s">
        <v>503</v>
      </c>
      <c r="AI133" s="37">
        <v>25</v>
      </c>
      <c r="AJ133" s="47"/>
      <c r="AK133" s="38" t="s">
        <v>576</v>
      </c>
      <c r="AL133" s="38">
        <v>1</v>
      </c>
      <c r="AM133" s="38" t="s">
        <v>27</v>
      </c>
      <c r="AN133" s="38" t="s">
        <v>680</v>
      </c>
      <c r="AO133" s="37">
        <v>25</v>
      </c>
      <c r="AP133" s="38" t="s">
        <v>677</v>
      </c>
      <c r="AQ133" s="38" t="s">
        <v>694</v>
      </c>
      <c r="AR133" s="38" t="s">
        <v>27</v>
      </c>
      <c r="AS133" s="38" t="s">
        <v>27</v>
      </c>
      <c r="AT133" s="38" t="s">
        <v>692</v>
      </c>
      <c r="AU133" s="38" t="s">
        <v>27</v>
      </c>
      <c r="AV133" s="38" t="s">
        <v>27</v>
      </c>
      <c r="AX133" s="50" t="s">
        <v>746</v>
      </c>
    </row>
    <row r="134" spans="1:50" ht="14.25" customHeight="1" x14ac:dyDescent="0.25">
      <c r="A134" s="37">
        <v>212</v>
      </c>
      <c r="B134" s="38" t="s">
        <v>78</v>
      </c>
      <c r="C134" s="38" t="s">
        <v>26</v>
      </c>
      <c r="D134" s="38" t="s">
        <v>43</v>
      </c>
      <c r="E134" s="38"/>
      <c r="F134" s="38" t="s">
        <v>500</v>
      </c>
      <c r="G134" s="37">
        <v>59</v>
      </c>
      <c r="H134" s="37">
        <v>26</v>
      </c>
      <c r="I134" s="38" t="s">
        <v>126</v>
      </c>
      <c r="J134" s="37">
        <v>8916155192</v>
      </c>
      <c r="K134" s="37">
        <v>3</v>
      </c>
      <c r="L134" s="37">
        <v>0.6</v>
      </c>
      <c r="M134" s="39"/>
      <c r="N134" s="35"/>
      <c r="O134" s="35"/>
      <c r="P134" s="39"/>
      <c r="Q134" s="39"/>
      <c r="R134" s="35">
        <v>1</v>
      </c>
      <c r="S134" s="39"/>
      <c r="T134" s="35"/>
      <c r="U134" s="35"/>
      <c r="V134" s="39"/>
      <c r="W134" s="38" t="s">
        <v>27</v>
      </c>
      <c r="X134" s="35"/>
      <c r="Y134" s="39"/>
      <c r="Z134" s="38">
        <v>1</v>
      </c>
      <c r="AA134" s="38">
        <v>0</v>
      </c>
      <c r="AB134" s="38" t="s">
        <v>89</v>
      </c>
      <c r="AC134" s="38">
        <v>0</v>
      </c>
      <c r="AD134" s="37">
        <v>0</v>
      </c>
      <c r="AE134" s="37">
        <v>0</v>
      </c>
      <c r="AF134" s="37">
        <v>0</v>
      </c>
      <c r="AG134" s="37">
        <v>0</v>
      </c>
      <c r="AH134" s="38" t="s">
        <v>503</v>
      </c>
      <c r="AI134" s="37">
        <v>25</v>
      </c>
      <c r="AJ134" s="35"/>
      <c r="AK134" s="38" t="s">
        <v>486</v>
      </c>
      <c r="AL134" s="38">
        <v>1</v>
      </c>
      <c r="AM134" s="38" t="s">
        <v>27</v>
      </c>
      <c r="AN134" s="38" t="s">
        <v>680</v>
      </c>
      <c r="AO134" s="37">
        <v>30</v>
      </c>
      <c r="AP134" s="38" t="s">
        <v>677</v>
      </c>
      <c r="AQ134" s="38" t="s">
        <v>697</v>
      </c>
      <c r="AR134" s="38" t="s">
        <v>27</v>
      </c>
      <c r="AS134" s="38" t="s">
        <v>27</v>
      </c>
      <c r="AT134" s="38" t="s">
        <v>27</v>
      </c>
      <c r="AU134" s="38" t="s">
        <v>27</v>
      </c>
      <c r="AV134" s="38" t="s">
        <v>27</v>
      </c>
      <c r="AX134" s="50" t="s">
        <v>747</v>
      </c>
    </row>
    <row r="135" spans="1:50" ht="14.25" customHeight="1" x14ac:dyDescent="0.25">
      <c r="A135" s="37">
        <v>228</v>
      </c>
      <c r="B135" s="38" t="s">
        <v>78</v>
      </c>
      <c r="C135" s="38" t="s">
        <v>26</v>
      </c>
      <c r="D135" s="38" t="s">
        <v>43</v>
      </c>
      <c r="E135" s="38"/>
      <c r="F135" s="38" t="s">
        <v>500</v>
      </c>
      <c r="G135" s="37">
        <v>59</v>
      </c>
      <c r="H135" s="37">
        <v>26</v>
      </c>
      <c r="I135" s="38" t="s">
        <v>128</v>
      </c>
      <c r="J135" s="37">
        <v>9591208203</v>
      </c>
      <c r="K135" s="37">
        <v>3</v>
      </c>
      <c r="L135" s="37">
        <v>0.6</v>
      </c>
      <c r="M135" s="37">
        <v>7</v>
      </c>
      <c r="N135" s="35"/>
      <c r="O135" s="35"/>
      <c r="P135" s="37">
        <v>16</v>
      </c>
      <c r="Q135" s="37">
        <v>9</v>
      </c>
      <c r="R135" s="47">
        <v>1</v>
      </c>
      <c r="S135" s="37">
        <v>9</v>
      </c>
      <c r="T135" s="39"/>
      <c r="U135" s="40">
        <v>3</v>
      </c>
      <c r="V135" s="40">
        <v>2</v>
      </c>
      <c r="W135" s="38" t="s">
        <v>27</v>
      </c>
      <c r="X135" s="40">
        <v>2</v>
      </c>
      <c r="Y135" s="40">
        <v>7</v>
      </c>
      <c r="Z135" s="38">
        <v>56</v>
      </c>
      <c r="AA135" s="38">
        <v>7</v>
      </c>
      <c r="AB135" s="38" t="s">
        <v>89</v>
      </c>
      <c r="AC135" s="38">
        <v>0</v>
      </c>
      <c r="AD135" s="37">
        <v>8</v>
      </c>
      <c r="AE135" s="37">
        <v>3</v>
      </c>
      <c r="AF135" s="37">
        <v>0</v>
      </c>
      <c r="AG135" s="37">
        <v>15</v>
      </c>
      <c r="AH135" s="38" t="s">
        <v>503</v>
      </c>
      <c r="AI135" s="37">
        <v>25</v>
      </c>
      <c r="AJ135" s="35"/>
      <c r="AK135" s="38" t="s">
        <v>578</v>
      </c>
      <c r="AL135" s="38">
        <v>1</v>
      </c>
      <c r="AM135" s="38" t="s">
        <v>27</v>
      </c>
      <c r="AN135" s="38" t="s">
        <v>680</v>
      </c>
      <c r="AO135" s="37">
        <v>33</v>
      </c>
      <c r="AP135" s="38" t="s">
        <v>677</v>
      </c>
      <c r="AQ135" s="38" t="s">
        <v>698</v>
      </c>
      <c r="AR135" s="38" t="s">
        <v>27</v>
      </c>
      <c r="AS135" s="38" t="s">
        <v>699</v>
      </c>
      <c r="AT135" s="38" t="s">
        <v>27</v>
      </c>
      <c r="AU135" s="38" t="s">
        <v>27</v>
      </c>
      <c r="AV135" s="38" t="s">
        <v>27</v>
      </c>
      <c r="AX135" s="50" t="s">
        <v>748</v>
      </c>
    </row>
    <row r="136" spans="1:50" ht="14.25" customHeight="1" x14ac:dyDescent="0.25">
      <c r="A136" s="37">
        <v>279</v>
      </c>
      <c r="B136" s="38" t="s">
        <v>78</v>
      </c>
      <c r="C136" s="38" t="s">
        <v>26</v>
      </c>
      <c r="D136" s="38" t="s">
        <v>43</v>
      </c>
      <c r="E136" s="38"/>
      <c r="F136" s="38" t="s">
        <v>500</v>
      </c>
      <c r="G136" s="37">
        <v>59</v>
      </c>
      <c r="H136" s="37">
        <v>26</v>
      </c>
      <c r="I136" s="38" t="s">
        <v>134</v>
      </c>
      <c r="J136" s="37">
        <v>828360120</v>
      </c>
      <c r="K136" s="37">
        <v>3</v>
      </c>
      <c r="L136" s="37">
        <v>0.6</v>
      </c>
      <c r="M136" s="39"/>
      <c r="N136" s="35"/>
      <c r="O136" s="35"/>
      <c r="P136" s="39"/>
      <c r="Q136" s="39"/>
      <c r="R136" s="35">
        <v>1</v>
      </c>
      <c r="S136" s="39"/>
      <c r="T136" s="39"/>
      <c r="U136" s="39"/>
      <c r="V136" s="39"/>
      <c r="W136" s="38" t="s">
        <v>27</v>
      </c>
      <c r="X136" s="39"/>
      <c r="Y136" s="39"/>
      <c r="Z136" s="38">
        <v>1</v>
      </c>
      <c r="AA136" s="38">
        <v>0</v>
      </c>
      <c r="AB136" s="38" t="s">
        <v>89</v>
      </c>
      <c r="AC136" s="38">
        <v>0</v>
      </c>
      <c r="AD136" s="37">
        <v>0</v>
      </c>
      <c r="AE136" s="37">
        <v>0</v>
      </c>
      <c r="AF136" s="37">
        <v>0</v>
      </c>
      <c r="AG136" s="37">
        <v>0</v>
      </c>
      <c r="AH136" s="38" t="s">
        <v>503</v>
      </c>
      <c r="AI136" s="37">
        <v>25</v>
      </c>
      <c r="AJ136" s="35"/>
      <c r="AK136" s="38" t="s">
        <v>91</v>
      </c>
      <c r="AL136" s="38">
        <v>1</v>
      </c>
      <c r="AM136" s="38" t="s">
        <v>27</v>
      </c>
      <c r="AN136" s="38" t="s">
        <v>673</v>
      </c>
      <c r="AO136" s="37">
        <v>26</v>
      </c>
      <c r="AP136" s="38" t="s">
        <v>674</v>
      </c>
      <c r="AQ136" s="38" t="s">
        <v>678</v>
      </c>
      <c r="AR136" s="38" t="s">
        <v>27</v>
      </c>
      <c r="AS136" s="38" t="s">
        <v>702</v>
      </c>
      <c r="AT136" s="38" t="s">
        <v>27</v>
      </c>
      <c r="AU136" s="38" t="s">
        <v>27</v>
      </c>
      <c r="AV136" s="38" t="s">
        <v>27</v>
      </c>
      <c r="AX136" s="50" t="s">
        <v>748</v>
      </c>
    </row>
    <row r="137" spans="1:50" ht="14.25" customHeight="1" x14ac:dyDescent="0.25">
      <c r="A137" s="37">
        <v>316</v>
      </c>
      <c r="B137" s="38" t="s">
        <v>78</v>
      </c>
      <c r="C137" s="38" t="s">
        <v>28</v>
      </c>
      <c r="D137" s="38" t="s">
        <v>43</v>
      </c>
      <c r="E137" s="38"/>
      <c r="F137" s="38" t="s">
        <v>500</v>
      </c>
      <c r="G137" s="37">
        <v>59</v>
      </c>
      <c r="H137" s="37">
        <v>26</v>
      </c>
      <c r="I137" s="38" t="s">
        <v>140</v>
      </c>
      <c r="J137" s="37">
        <v>79247246103</v>
      </c>
      <c r="K137" s="37">
        <v>2.4666666666666699</v>
      </c>
      <c r="L137" s="37">
        <v>0.49333333333333301</v>
      </c>
      <c r="M137" s="39"/>
      <c r="N137" s="35"/>
      <c r="O137" s="39"/>
      <c r="P137" s="39"/>
      <c r="Q137" s="39"/>
      <c r="R137" s="35">
        <v>1</v>
      </c>
      <c r="S137" s="39"/>
      <c r="T137" s="39"/>
      <c r="U137" s="39"/>
      <c r="V137" s="39"/>
      <c r="W137" s="38" t="s">
        <v>27</v>
      </c>
      <c r="X137" s="39"/>
      <c r="Y137" s="39"/>
      <c r="Z137" s="38">
        <v>1</v>
      </c>
      <c r="AA137" s="38">
        <v>0</v>
      </c>
      <c r="AB137" s="38" t="s">
        <v>102</v>
      </c>
      <c r="AC137" s="38">
        <v>0</v>
      </c>
      <c r="AD137" s="37">
        <v>0</v>
      </c>
      <c r="AE137" s="37">
        <v>0</v>
      </c>
      <c r="AF137" s="37">
        <v>0</v>
      </c>
      <c r="AG137" s="37">
        <v>0</v>
      </c>
      <c r="AH137" s="38" t="s">
        <v>503</v>
      </c>
      <c r="AI137" s="37">
        <v>25</v>
      </c>
      <c r="AJ137" s="39"/>
      <c r="AK137" s="38" t="s">
        <v>174</v>
      </c>
      <c r="AL137" s="38">
        <v>1</v>
      </c>
      <c r="AM137" s="38" t="s">
        <v>27</v>
      </c>
      <c r="AN137" s="38" t="s">
        <v>673</v>
      </c>
      <c r="AO137" s="37">
        <v>18</v>
      </c>
      <c r="AP137" s="38" t="s">
        <v>674</v>
      </c>
      <c r="AQ137" s="38" t="s">
        <v>705</v>
      </c>
      <c r="AR137" s="38" t="s">
        <v>27</v>
      </c>
      <c r="AS137" s="38" t="s">
        <v>686</v>
      </c>
      <c r="AT137" s="38" t="s">
        <v>27</v>
      </c>
      <c r="AU137" s="38" t="s">
        <v>27</v>
      </c>
      <c r="AV137" s="38" t="s">
        <v>27</v>
      </c>
      <c r="AX137" s="50" t="s">
        <v>747</v>
      </c>
    </row>
    <row r="138" spans="1:50" ht="14.25" customHeight="1" x14ac:dyDescent="0.25">
      <c r="A138" s="37">
        <v>385</v>
      </c>
      <c r="B138" s="38" t="s">
        <v>78</v>
      </c>
      <c r="C138" s="38" t="s">
        <v>26</v>
      </c>
      <c r="D138" s="38" t="s">
        <v>43</v>
      </c>
      <c r="E138" s="38"/>
      <c r="F138" s="38" t="s">
        <v>500</v>
      </c>
      <c r="G138" s="37">
        <v>59</v>
      </c>
      <c r="H138" s="37">
        <v>26</v>
      </c>
      <c r="I138" s="38" t="s">
        <v>149</v>
      </c>
      <c r="J138" s="37">
        <v>8877127178</v>
      </c>
      <c r="K138" s="37">
        <v>3</v>
      </c>
      <c r="L138" s="37">
        <v>0.6</v>
      </c>
      <c r="M138" s="39"/>
      <c r="N138" s="35"/>
      <c r="O138" s="35"/>
      <c r="P138" s="39"/>
      <c r="Q138" s="39"/>
      <c r="R138" s="47">
        <v>1</v>
      </c>
      <c r="S138" s="39"/>
      <c r="T138" s="39"/>
      <c r="U138" s="39"/>
      <c r="V138" s="39"/>
      <c r="W138" s="38" t="s">
        <v>27</v>
      </c>
      <c r="X138" s="39"/>
      <c r="Y138" s="39"/>
      <c r="Z138" s="38">
        <v>1</v>
      </c>
      <c r="AA138" s="38">
        <v>0</v>
      </c>
      <c r="AB138" s="38" t="s">
        <v>89</v>
      </c>
      <c r="AC138" s="38">
        <v>0</v>
      </c>
      <c r="AD138" s="37">
        <v>0</v>
      </c>
      <c r="AE138" s="37">
        <v>0</v>
      </c>
      <c r="AF138" s="37">
        <v>0</v>
      </c>
      <c r="AG138" s="37">
        <v>0</v>
      </c>
      <c r="AH138" s="38" t="s">
        <v>503</v>
      </c>
      <c r="AI138" s="37">
        <v>25</v>
      </c>
      <c r="AJ138" s="35"/>
      <c r="AK138" s="38" t="s">
        <v>585</v>
      </c>
      <c r="AL138" s="38">
        <v>1</v>
      </c>
      <c r="AM138" s="38" t="s">
        <v>27</v>
      </c>
      <c r="AN138" s="38" t="s">
        <v>680</v>
      </c>
      <c r="AO138" s="37">
        <v>24</v>
      </c>
      <c r="AP138" s="38" t="s">
        <v>677</v>
      </c>
      <c r="AQ138" s="38" t="s">
        <v>711</v>
      </c>
      <c r="AR138" s="38" t="s">
        <v>27</v>
      </c>
      <c r="AS138" s="38" t="s">
        <v>686</v>
      </c>
      <c r="AT138" s="38" t="s">
        <v>27</v>
      </c>
      <c r="AU138" s="38" t="s">
        <v>27</v>
      </c>
      <c r="AV138" s="38" t="s">
        <v>696</v>
      </c>
      <c r="AX138" s="50" t="s">
        <v>747</v>
      </c>
    </row>
    <row r="139" spans="1:50" ht="14.25" customHeight="1" x14ac:dyDescent="0.25">
      <c r="A139" s="37">
        <v>434</v>
      </c>
      <c r="B139" s="38" t="s">
        <v>78</v>
      </c>
      <c r="C139" s="38" t="s">
        <v>26</v>
      </c>
      <c r="D139" s="38" t="s">
        <v>43</v>
      </c>
      <c r="E139" s="38"/>
      <c r="F139" s="38" t="s">
        <v>500</v>
      </c>
      <c r="G139" s="37">
        <v>59</v>
      </c>
      <c r="H139" s="37">
        <v>26</v>
      </c>
      <c r="I139" s="38" t="s">
        <v>88</v>
      </c>
      <c r="J139" s="37">
        <v>217831744</v>
      </c>
      <c r="K139" s="37">
        <v>3</v>
      </c>
      <c r="L139" s="37">
        <v>0.6</v>
      </c>
      <c r="M139" s="39"/>
      <c r="N139" s="35"/>
      <c r="O139" s="35"/>
      <c r="P139" s="39"/>
      <c r="Q139" s="39"/>
      <c r="R139" s="35">
        <v>1</v>
      </c>
      <c r="S139" s="39"/>
      <c r="T139" s="39"/>
      <c r="U139" s="39"/>
      <c r="V139" s="39"/>
      <c r="W139" s="38" t="s">
        <v>27</v>
      </c>
      <c r="X139" s="39"/>
      <c r="Y139" s="39"/>
      <c r="Z139" s="38">
        <v>1</v>
      </c>
      <c r="AA139" s="38">
        <v>0</v>
      </c>
      <c r="AB139" s="38" t="s">
        <v>89</v>
      </c>
      <c r="AC139" s="41">
        <v>3</v>
      </c>
      <c r="AD139" s="37">
        <v>0</v>
      </c>
      <c r="AE139" s="37">
        <v>0</v>
      </c>
      <c r="AF139" s="37">
        <v>0</v>
      </c>
      <c r="AG139" s="37">
        <v>0</v>
      </c>
      <c r="AH139" s="38" t="s">
        <v>503</v>
      </c>
      <c r="AI139" s="37">
        <v>25</v>
      </c>
      <c r="AJ139" s="35"/>
      <c r="AK139" s="38" t="s">
        <v>587</v>
      </c>
      <c r="AL139" s="38">
        <v>1</v>
      </c>
      <c r="AM139" s="38" t="s">
        <v>27</v>
      </c>
      <c r="AN139" s="38" t="s">
        <v>673</v>
      </c>
      <c r="AO139" s="37">
        <v>24</v>
      </c>
      <c r="AP139" s="38" t="s">
        <v>677</v>
      </c>
      <c r="AQ139" s="38" t="s">
        <v>679</v>
      </c>
      <c r="AR139" s="38" t="s">
        <v>27</v>
      </c>
      <c r="AS139" s="38" t="s">
        <v>27</v>
      </c>
      <c r="AT139" s="38" t="s">
        <v>27</v>
      </c>
      <c r="AU139" s="38" t="s">
        <v>27</v>
      </c>
      <c r="AV139" s="38" t="s">
        <v>27</v>
      </c>
      <c r="AX139" s="50" t="s">
        <v>747</v>
      </c>
    </row>
    <row r="140" spans="1:50" ht="14.25" customHeight="1" x14ac:dyDescent="0.25">
      <c r="A140" s="37">
        <v>466</v>
      </c>
      <c r="B140" s="38" t="s">
        <v>78</v>
      </c>
      <c r="C140" s="38" t="s">
        <v>28</v>
      </c>
      <c r="D140" s="38" t="s">
        <v>43</v>
      </c>
      <c r="E140" s="38"/>
      <c r="F140" s="38" t="s">
        <v>500</v>
      </c>
      <c r="G140" s="37">
        <v>59</v>
      </c>
      <c r="H140" s="37">
        <v>26</v>
      </c>
      <c r="I140" s="38" t="s">
        <v>152</v>
      </c>
      <c r="J140" s="37">
        <v>792288984</v>
      </c>
      <c r="K140" s="37">
        <v>2.4666666666666699</v>
      </c>
      <c r="L140" s="37">
        <v>0.49333333333333301</v>
      </c>
      <c r="M140" s="40">
        <v>6</v>
      </c>
      <c r="N140" s="35"/>
      <c r="O140" s="35"/>
      <c r="P140" s="40">
        <v>17</v>
      </c>
      <c r="Q140" s="40">
        <v>10</v>
      </c>
      <c r="R140" s="35">
        <v>1</v>
      </c>
      <c r="S140" s="40">
        <v>10</v>
      </c>
      <c r="T140" s="35"/>
      <c r="U140" s="40">
        <v>1</v>
      </c>
      <c r="V140" s="40">
        <v>3</v>
      </c>
      <c r="W140" s="38" t="s">
        <v>27</v>
      </c>
      <c r="X140" s="40">
        <v>2</v>
      </c>
      <c r="Y140" s="40">
        <v>6</v>
      </c>
      <c r="Z140" s="38">
        <v>56</v>
      </c>
      <c r="AA140" s="38">
        <v>6</v>
      </c>
      <c r="AB140" s="38" t="s">
        <v>102</v>
      </c>
      <c r="AC140" s="38">
        <v>0</v>
      </c>
      <c r="AD140" s="37">
        <v>15</v>
      </c>
      <c r="AE140" s="37">
        <v>5</v>
      </c>
      <c r="AF140" s="37">
        <v>3</v>
      </c>
      <c r="AG140" s="37">
        <v>28</v>
      </c>
      <c r="AH140" s="38" t="s">
        <v>503</v>
      </c>
      <c r="AI140" s="37">
        <v>25</v>
      </c>
      <c r="AJ140" s="40">
        <v>1</v>
      </c>
      <c r="AK140" s="38" t="s">
        <v>589</v>
      </c>
      <c r="AL140" s="38">
        <v>1</v>
      </c>
      <c r="AM140" s="38" t="s">
        <v>27</v>
      </c>
      <c r="AN140" s="38" t="s">
        <v>673</v>
      </c>
      <c r="AO140" s="37">
        <v>23</v>
      </c>
      <c r="AP140" s="38" t="s">
        <v>677</v>
      </c>
      <c r="AQ140" s="38" t="s">
        <v>714</v>
      </c>
      <c r="AR140" s="38" t="s">
        <v>695</v>
      </c>
      <c r="AS140" s="38" t="s">
        <v>27</v>
      </c>
      <c r="AT140" s="38" t="s">
        <v>27</v>
      </c>
      <c r="AU140" s="38" t="s">
        <v>27</v>
      </c>
      <c r="AV140" s="38" t="s">
        <v>27</v>
      </c>
      <c r="AX140" s="50" t="s">
        <v>747</v>
      </c>
    </row>
    <row r="141" spans="1:50" ht="14.25" customHeight="1" x14ac:dyDescent="0.25">
      <c r="A141" s="37">
        <v>576</v>
      </c>
      <c r="B141" s="38" t="s">
        <v>78</v>
      </c>
      <c r="C141" s="38" t="s">
        <v>28</v>
      </c>
      <c r="D141" s="38" t="s">
        <v>43</v>
      </c>
      <c r="E141" s="38"/>
      <c r="F141" s="38" t="s">
        <v>500</v>
      </c>
      <c r="G141" s="37">
        <v>59</v>
      </c>
      <c r="H141" s="37">
        <v>26</v>
      </c>
      <c r="I141" s="38" t="s">
        <v>173</v>
      </c>
      <c r="J141" s="37">
        <v>79215167188</v>
      </c>
      <c r="K141" s="37">
        <v>2.4666666666666699</v>
      </c>
      <c r="L141" s="37">
        <v>0.49333333333333301</v>
      </c>
      <c r="M141" s="37">
        <v>2</v>
      </c>
      <c r="N141" s="35"/>
      <c r="O141" s="35"/>
      <c r="P141" s="37">
        <v>3</v>
      </c>
      <c r="Q141" s="40">
        <v>1</v>
      </c>
      <c r="R141" s="35">
        <v>1</v>
      </c>
      <c r="S141" s="40">
        <v>1</v>
      </c>
      <c r="T141" s="39"/>
      <c r="U141" s="35"/>
      <c r="V141" s="40">
        <v>0.5</v>
      </c>
      <c r="W141" s="38" t="s">
        <v>27</v>
      </c>
      <c r="X141" s="40">
        <v>0.5</v>
      </c>
      <c r="Y141" s="40">
        <v>1</v>
      </c>
      <c r="Z141" s="38">
        <v>10</v>
      </c>
      <c r="AA141" s="38">
        <v>1</v>
      </c>
      <c r="AB141" s="38" t="s">
        <v>102</v>
      </c>
      <c r="AC141" s="38">
        <v>0</v>
      </c>
      <c r="AD141" s="37">
        <v>0</v>
      </c>
      <c r="AE141" s="37">
        <v>2</v>
      </c>
      <c r="AF141" s="37">
        <v>0</v>
      </c>
      <c r="AG141" s="37">
        <v>3</v>
      </c>
      <c r="AH141" s="38" t="s">
        <v>503</v>
      </c>
      <c r="AI141" s="37">
        <v>25</v>
      </c>
      <c r="AJ141" s="35"/>
      <c r="AK141" s="38" t="s">
        <v>595</v>
      </c>
      <c r="AL141" s="38">
        <v>1</v>
      </c>
      <c r="AM141" s="38" t="s">
        <v>27</v>
      </c>
      <c r="AN141" s="38" t="s">
        <v>673</v>
      </c>
      <c r="AO141" s="37">
        <v>18</v>
      </c>
      <c r="AP141" s="38" t="s">
        <v>677</v>
      </c>
      <c r="AQ141" s="38" t="s">
        <v>728</v>
      </c>
      <c r="AR141" s="38" t="s">
        <v>27</v>
      </c>
      <c r="AS141" s="38" t="s">
        <v>686</v>
      </c>
      <c r="AT141" s="38" t="s">
        <v>27</v>
      </c>
      <c r="AU141" s="38" t="s">
        <v>27</v>
      </c>
      <c r="AV141" s="38" t="s">
        <v>27</v>
      </c>
      <c r="AX141" s="50" t="s">
        <v>747</v>
      </c>
    </row>
    <row r="142" spans="1:50" ht="14.25" customHeight="1" x14ac:dyDescent="0.25">
      <c r="A142" s="37">
        <v>105</v>
      </c>
      <c r="B142" s="38" t="s">
        <v>78</v>
      </c>
      <c r="C142" s="38" t="s">
        <v>28</v>
      </c>
      <c r="D142" s="38" t="s">
        <v>44</v>
      </c>
      <c r="E142" s="38"/>
      <c r="F142" s="38" t="s">
        <v>45</v>
      </c>
      <c r="G142" s="37">
        <v>1</v>
      </c>
      <c r="H142" s="37">
        <v>8</v>
      </c>
      <c r="I142" s="38" t="s">
        <v>114</v>
      </c>
      <c r="J142" s="37">
        <v>17888853</v>
      </c>
      <c r="K142" s="37">
        <v>56.363636363636402</v>
      </c>
      <c r="L142" s="37">
        <v>0.55454545454545401</v>
      </c>
      <c r="M142" s="47"/>
      <c r="N142" s="35"/>
      <c r="O142" s="35"/>
      <c r="P142" s="47"/>
      <c r="Q142" s="47"/>
      <c r="R142" s="35">
        <v>1</v>
      </c>
      <c r="S142" s="47"/>
      <c r="T142" s="47"/>
      <c r="U142" s="47"/>
      <c r="V142" s="47"/>
      <c r="W142" s="38" t="s">
        <v>27</v>
      </c>
      <c r="X142" s="47"/>
      <c r="Y142" s="47"/>
      <c r="Z142" s="38">
        <v>1</v>
      </c>
      <c r="AA142" s="38">
        <v>0</v>
      </c>
      <c r="AB142" s="38" t="s">
        <v>102</v>
      </c>
      <c r="AC142" s="38">
        <v>0</v>
      </c>
      <c r="AD142" s="37">
        <v>0</v>
      </c>
      <c r="AE142" s="37">
        <v>0</v>
      </c>
      <c r="AF142" s="37">
        <v>0</v>
      </c>
      <c r="AG142" s="37">
        <v>0</v>
      </c>
      <c r="AH142" s="38" t="s">
        <v>90</v>
      </c>
      <c r="AI142" s="37">
        <v>4</v>
      </c>
      <c r="AJ142" s="47"/>
      <c r="AK142" s="38" t="s">
        <v>91</v>
      </c>
      <c r="AL142" s="38">
        <v>1</v>
      </c>
      <c r="AM142" s="38" t="s">
        <v>27</v>
      </c>
      <c r="AN142" s="38" t="s">
        <v>680</v>
      </c>
      <c r="AO142" s="37">
        <v>30</v>
      </c>
      <c r="AP142" s="38" t="s">
        <v>674</v>
      </c>
      <c r="AQ142" s="38" t="s">
        <v>687</v>
      </c>
      <c r="AR142" s="38" t="s">
        <v>27</v>
      </c>
      <c r="AS142" s="38" t="s">
        <v>688</v>
      </c>
      <c r="AT142" s="38" t="s">
        <v>27</v>
      </c>
      <c r="AU142" s="38" t="s">
        <v>27</v>
      </c>
      <c r="AV142" s="38" t="s">
        <v>27</v>
      </c>
      <c r="AX142" s="50" t="s">
        <v>748</v>
      </c>
    </row>
    <row r="143" spans="1:50" ht="14.25" customHeight="1" x14ac:dyDescent="0.25">
      <c r="A143" s="37">
        <v>153</v>
      </c>
      <c r="B143" s="38" t="s">
        <v>78</v>
      </c>
      <c r="C143" s="38" t="s">
        <v>26</v>
      </c>
      <c r="D143" s="38" t="s">
        <v>44</v>
      </c>
      <c r="E143" s="38"/>
      <c r="F143" s="38" t="s">
        <v>45</v>
      </c>
      <c r="G143" s="37">
        <v>1</v>
      </c>
      <c r="H143" s="37">
        <v>8</v>
      </c>
      <c r="I143" s="38" t="s">
        <v>121</v>
      </c>
      <c r="J143" s="37">
        <v>8870124178</v>
      </c>
      <c r="K143" s="37">
        <v>61.615384615384599</v>
      </c>
      <c r="L143" s="37">
        <v>0.64247020585048797</v>
      </c>
      <c r="M143" s="39"/>
      <c r="N143" s="35"/>
      <c r="O143" s="39"/>
      <c r="P143" s="39"/>
      <c r="Q143" s="39"/>
      <c r="R143" s="35">
        <v>1</v>
      </c>
      <c r="S143" s="39"/>
      <c r="T143" s="35"/>
      <c r="U143" s="35"/>
      <c r="V143" s="39"/>
      <c r="W143" s="38" t="s">
        <v>27</v>
      </c>
      <c r="X143" s="39"/>
      <c r="Y143" s="39"/>
      <c r="Z143" s="38">
        <v>1</v>
      </c>
      <c r="AA143" s="38">
        <v>0</v>
      </c>
      <c r="AB143" s="38" t="s">
        <v>89</v>
      </c>
      <c r="AC143" s="38">
        <v>0</v>
      </c>
      <c r="AD143" s="37">
        <v>0</v>
      </c>
      <c r="AE143" s="37">
        <v>0</v>
      </c>
      <c r="AF143" s="37">
        <v>0</v>
      </c>
      <c r="AG143" s="37">
        <v>0</v>
      </c>
      <c r="AH143" s="38" t="s">
        <v>90</v>
      </c>
      <c r="AI143" s="37">
        <v>4</v>
      </c>
      <c r="AJ143" s="39"/>
      <c r="AK143" s="38" t="s">
        <v>91</v>
      </c>
      <c r="AL143" s="38">
        <v>1</v>
      </c>
      <c r="AM143" s="38" t="s">
        <v>27</v>
      </c>
      <c r="AN143" s="38" t="s">
        <v>673</v>
      </c>
      <c r="AO143" s="37">
        <v>21</v>
      </c>
      <c r="AP143" s="38" t="s">
        <v>677</v>
      </c>
      <c r="AQ143" s="38" t="s">
        <v>693</v>
      </c>
      <c r="AR143" s="38" t="s">
        <v>27</v>
      </c>
      <c r="AS143" s="38" t="s">
        <v>27</v>
      </c>
      <c r="AT143" s="38" t="s">
        <v>27</v>
      </c>
      <c r="AU143" s="38" t="s">
        <v>27</v>
      </c>
      <c r="AV143" s="38" t="s">
        <v>27</v>
      </c>
      <c r="AX143" s="50" t="s">
        <v>747</v>
      </c>
    </row>
    <row r="144" spans="1:50" ht="14.25" customHeight="1" x14ac:dyDescent="0.25">
      <c r="A144" s="37">
        <v>185</v>
      </c>
      <c r="B144" s="38" t="s">
        <v>78</v>
      </c>
      <c r="C144" s="38" t="s">
        <v>26</v>
      </c>
      <c r="D144" s="38" t="s">
        <v>44</v>
      </c>
      <c r="E144" s="38"/>
      <c r="F144" s="38" t="s">
        <v>45</v>
      </c>
      <c r="G144" s="37">
        <v>1</v>
      </c>
      <c r="H144" s="37">
        <v>8</v>
      </c>
      <c r="I144" s="38" t="s">
        <v>124</v>
      </c>
      <c r="J144" s="37">
        <v>1391113645</v>
      </c>
      <c r="K144" s="37">
        <v>61.615384615384599</v>
      </c>
      <c r="L144" s="37">
        <v>0.64247020585048797</v>
      </c>
      <c r="M144" s="37">
        <v>3</v>
      </c>
      <c r="N144" s="35"/>
      <c r="O144" s="47"/>
      <c r="P144" s="37">
        <v>7</v>
      </c>
      <c r="Q144" s="37">
        <v>4</v>
      </c>
      <c r="R144" s="40">
        <v>1</v>
      </c>
      <c r="S144" s="37">
        <v>4</v>
      </c>
      <c r="T144" s="40">
        <v>1</v>
      </c>
      <c r="U144" s="40">
        <v>2</v>
      </c>
      <c r="V144" s="37">
        <v>0.5</v>
      </c>
      <c r="W144" s="38" t="s">
        <v>27</v>
      </c>
      <c r="X144" s="37">
        <v>0.5</v>
      </c>
      <c r="Y144" s="37">
        <v>3</v>
      </c>
      <c r="Z144" s="38">
        <v>26</v>
      </c>
      <c r="AA144" s="38">
        <v>3</v>
      </c>
      <c r="AB144" s="38" t="s">
        <v>89</v>
      </c>
      <c r="AC144" s="38">
        <v>0</v>
      </c>
      <c r="AD144" s="37">
        <v>2</v>
      </c>
      <c r="AE144" s="37">
        <v>3</v>
      </c>
      <c r="AF144" s="37">
        <v>0</v>
      </c>
      <c r="AG144" s="37">
        <v>7</v>
      </c>
      <c r="AH144" s="38" t="s">
        <v>90</v>
      </c>
      <c r="AI144" s="37">
        <v>4</v>
      </c>
      <c r="AJ144" s="40">
        <v>1</v>
      </c>
      <c r="AK144" s="38" t="s">
        <v>235</v>
      </c>
      <c r="AL144" s="38">
        <v>1</v>
      </c>
      <c r="AM144" s="38" t="s">
        <v>27</v>
      </c>
      <c r="AN144" s="38" t="s">
        <v>680</v>
      </c>
      <c r="AO144" s="37">
        <v>24</v>
      </c>
      <c r="AP144" s="38" t="s">
        <v>677</v>
      </c>
      <c r="AQ144" s="38" t="s">
        <v>691</v>
      </c>
      <c r="AR144" s="38" t="s">
        <v>695</v>
      </c>
      <c r="AS144" s="38" t="s">
        <v>27</v>
      </c>
      <c r="AT144" s="38" t="s">
        <v>692</v>
      </c>
      <c r="AU144" s="38" t="s">
        <v>695</v>
      </c>
      <c r="AV144" s="38" t="s">
        <v>27</v>
      </c>
      <c r="AX144" s="50" t="s">
        <v>746</v>
      </c>
    </row>
    <row r="145" spans="1:50" ht="14.25" customHeight="1" x14ac:dyDescent="0.25">
      <c r="A145" s="37">
        <v>217</v>
      </c>
      <c r="B145" s="38" t="s">
        <v>78</v>
      </c>
      <c r="C145" s="38" t="s">
        <v>26</v>
      </c>
      <c r="D145" s="38" t="s">
        <v>44</v>
      </c>
      <c r="E145" s="38"/>
      <c r="F145" s="38" t="s">
        <v>45</v>
      </c>
      <c r="G145" s="37">
        <v>1</v>
      </c>
      <c r="H145" s="37">
        <v>8</v>
      </c>
      <c r="I145" s="38" t="s">
        <v>128</v>
      </c>
      <c r="J145" s="37">
        <v>9591208203</v>
      </c>
      <c r="K145" s="37">
        <v>61.615384615384599</v>
      </c>
      <c r="L145" s="37">
        <v>0.64247020585048797</v>
      </c>
      <c r="M145" s="37">
        <v>2</v>
      </c>
      <c r="N145" s="35"/>
      <c r="O145" s="35"/>
      <c r="P145" s="37">
        <v>8</v>
      </c>
      <c r="Q145" s="40">
        <v>6</v>
      </c>
      <c r="R145" s="40">
        <v>1</v>
      </c>
      <c r="S145" s="40">
        <v>6</v>
      </c>
      <c r="T145" s="40">
        <v>1</v>
      </c>
      <c r="U145" s="40">
        <v>1</v>
      </c>
      <c r="V145" s="40">
        <v>1</v>
      </c>
      <c r="W145" s="38" t="s">
        <v>27</v>
      </c>
      <c r="X145" s="40">
        <v>1</v>
      </c>
      <c r="Y145" s="40">
        <v>3</v>
      </c>
      <c r="Z145" s="38">
        <v>30</v>
      </c>
      <c r="AA145" s="38">
        <v>3</v>
      </c>
      <c r="AB145" s="38" t="s">
        <v>89</v>
      </c>
      <c r="AC145" s="38">
        <v>0</v>
      </c>
      <c r="AD145" s="37">
        <v>2</v>
      </c>
      <c r="AE145" s="37">
        <v>2</v>
      </c>
      <c r="AF145" s="37">
        <v>2</v>
      </c>
      <c r="AG145" s="37">
        <v>9</v>
      </c>
      <c r="AH145" s="38" t="s">
        <v>90</v>
      </c>
      <c r="AI145" s="37">
        <v>4</v>
      </c>
      <c r="AJ145" s="40">
        <v>1</v>
      </c>
      <c r="AK145" s="38" t="s">
        <v>237</v>
      </c>
      <c r="AL145" s="38">
        <v>1</v>
      </c>
      <c r="AM145" s="38" t="s">
        <v>27</v>
      </c>
      <c r="AN145" s="38" t="s">
        <v>680</v>
      </c>
      <c r="AO145" s="37">
        <v>33</v>
      </c>
      <c r="AP145" s="38" t="s">
        <v>677</v>
      </c>
      <c r="AQ145" s="38" t="s">
        <v>698</v>
      </c>
      <c r="AR145" s="38" t="s">
        <v>27</v>
      </c>
      <c r="AS145" s="38" t="s">
        <v>699</v>
      </c>
      <c r="AT145" s="38" t="s">
        <v>27</v>
      </c>
      <c r="AU145" s="38" t="s">
        <v>27</v>
      </c>
      <c r="AV145" s="38" t="s">
        <v>27</v>
      </c>
      <c r="AX145" s="50" t="s">
        <v>748</v>
      </c>
    </row>
    <row r="146" spans="1:50" ht="14.25" customHeight="1" x14ac:dyDescent="0.25">
      <c r="A146" s="37">
        <v>304</v>
      </c>
      <c r="B146" s="38" t="s">
        <v>78</v>
      </c>
      <c r="C146" s="38" t="s">
        <v>28</v>
      </c>
      <c r="D146" s="38" t="s">
        <v>44</v>
      </c>
      <c r="E146" s="38"/>
      <c r="F146" s="38" t="s">
        <v>45</v>
      </c>
      <c r="G146" s="37">
        <v>1</v>
      </c>
      <c r="H146" s="37">
        <v>8</v>
      </c>
      <c r="I146" s="38" t="s">
        <v>140</v>
      </c>
      <c r="J146" s="37">
        <v>79247246103</v>
      </c>
      <c r="K146" s="37">
        <v>56.363636363636402</v>
      </c>
      <c r="L146" s="37">
        <v>0.55454545454545401</v>
      </c>
      <c r="M146" s="39"/>
      <c r="N146" s="35"/>
      <c r="O146" s="35"/>
      <c r="P146" s="39"/>
      <c r="Q146" s="39"/>
      <c r="R146" s="35">
        <v>1</v>
      </c>
      <c r="S146" s="39"/>
      <c r="T146" s="47"/>
      <c r="U146" s="47"/>
      <c r="V146" s="47"/>
      <c r="W146" s="38" t="s">
        <v>27</v>
      </c>
      <c r="X146" s="47"/>
      <c r="Y146" s="47"/>
      <c r="Z146" s="38">
        <v>1</v>
      </c>
      <c r="AA146" s="38">
        <v>0</v>
      </c>
      <c r="AB146" s="38" t="s">
        <v>102</v>
      </c>
      <c r="AC146" s="38">
        <v>0</v>
      </c>
      <c r="AD146" s="37">
        <v>0</v>
      </c>
      <c r="AE146" s="37">
        <v>0</v>
      </c>
      <c r="AF146" s="37">
        <v>0</v>
      </c>
      <c r="AG146" s="37">
        <v>0</v>
      </c>
      <c r="AH146" s="38" t="s">
        <v>90</v>
      </c>
      <c r="AI146" s="37">
        <v>4</v>
      </c>
      <c r="AJ146" s="35"/>
      <c r="AK146" s="38" t="s">
        <v>145</v>
      </c>
      <c r="AL146" s="38">
        <v>1</v>
      </c>
      <c r="AM146" s="38" t="s">
        <v>27</v>
      </c>
      <c r="AN146" s="38" t="s">
        <v>673</v>
      </c>
      <c r="AO146" s="37">
        <v>18</v>
      </c>
      <c r="AP146" s="38" t="s">
        <v>674</v>
      </c>
      <c r="AQ146" s="38" t="s">
        <v>705</v>
      </c>
      <c r="AR146" s="38" t="s">
        <v>27</v>
      </c>
      <c r="AS146" s="38" t="s">
        <v>686</v>
      </c>
      <c r="AT146" s="38" t="s">
        <v>27</v>
      </c>
      <c r="AU146" s="38" t="s">
        <v>27</v>
      </c>
      <c r="AV146" s="38" t="s">
        <v>696</v>
      </c>
      <c r="AX146" s="50" t="s">
        <v>747</v>
      </c>
    </row>
    <row r="147" spans="1:50" ht="14.25" customHeight="1" x14ac:dyDescent="0.25">
      <c r="A147" s="37">
        <v>337</v>
      </c>
      <c r="B147" s="38" t="s">
        <v>78</v>
      </c>
      <c r="C147" s="38" t="s">
        <v>28</v>
      </c>
      <c r="D147" s="38" t="s">
        <v>44</v>
      </c>
      <c r="E147" s="38"/>
      <c r="F147" s="38" t="s">
        <v>45</v>
      </c>
      <c r="G147" s="37">
        <v>1</v>
      </c>
      <c r="H147" s="37">
        <v>8</v>
      </c>
      <c r="I147" s="38" t="s">
        <v>144</v>
      </c>
      <c r="J147" s="37">
        <v>46525319</v>
      </c>
      <c r="K147" s="37">
        <v>56.363636363636402</v>
      </c>
      <c r="L147" s="37">
        <v>0.55454545454545401</v>
      </c>
      <c r="M147" s="39"/>
      <c r="N147" s="35"/>
      <c r="O147" s="35"/>
      <c r="P147" s="39"/>
      <c r="Q147" s="39"/>
      <c r="R147" s="47">
        <v>1</v>
      </c>
      <c r="S147" s="39"/>
      <c r="T147" s="47"/>
      <c r="U147" s="39"/>
      <c r="V147" s="39"/>
      <c r="W147" s="38" t="s">
        <v>27</v>
      </c>
      <c r="X147" s="39"/>
      <c r="Y147" s="39"/>
      <c r="Z147" s="38">
        <v>1</v>
      </c>
      <c r="AA147" s="38">
        <v>0</v>
      </c>
      <c r="AB147" s="38" t="s">
        <v>102</v>
      </c>
      <c r="AC147" s="38">
        <v>0</v>
      </c>
      <c r="AD147" s="37">
        <v>0</v>
      </c>
      <c r="AE147" s="37">
        <v>0</v>
      </c>
      <c r="AF147" s="37">
        <v>0</v>
      </c>
      <c r="AG147" s="37">
        <v>0</v>
      </c>
      <c r="AH147" s="38" t="s">
        <v>90</v>
      </c>
      <c r="AI147" s="37">
        <v>4</v>
      </c>
      <c r="AJ147" s="35"/>
      <c r="AK147" s="38" t="s">
        <v>91</v>
      </c>
      <c r="AL147" s="38">
        <v>1</v>
      </c>
      <c r="AM147" s="38" t="s">
        <v>27</v>
      </c>
      <c r="AN147" s="38" t="s">
        <v>673</v>
      </c>
      <c r="AO147" s="37">
        <v>28</v>
      </c>
      <c r="AP147" s="38" t="s">
        <v>677</v>
      </c>
      <c r="AQ147" s="38" t="s">
        <v>706</v>
      </c>
      <c r="AR147" s="38" t="s">
        <v>27</v>
      </c>
      <c r="AS147" s="38" t="s">
        <v>27</v>
      </c>
      <c r="AT147" s="38" t="s">
        <v>27</v>
      </c>
      <c r="AU147" s="38" t="s">
        <v>27</v>
      </c>
      <c r="AV147" s="38" t="s">
        <v>27</v>
      </c>
      <c r="AX147" s="50" t="s">
        <v>747</v>
      </c>
    </row>
    <row r="148" spans="1:50" ht="14.25" customHeight="1" x14ac:dyDescent="0.25">
      <c r="A148" s="37">
        <v>342</v>
      </c>
      <c r="B148" s="38" t="s">
        <v>78</v>
      </c>
      <c r="C148" s="38" t="s">
        <v>28</v>
      </c>
      <c r="D148" s="38" t="s">
        <v>44</v>
      </c>
      <c r="E148" s="38"/>
      <c r="F148" s="38" t="s">
        <v>45</v>
      </c>
      <c r="G148" s="37">
        <v>1</v>
      </c>
      <c r="H148" s="37">
        <v>8</v>
      </c>
      <c r="I148" s="38" t="s">
        <v>146</v>
      </c>
      <c r="J148" s="37">
        <v>94222252116</v>
      </c>
      <c r="K148" s="37">
        <v>56.363636363636402</v>
      </c>
      <c r="L148" s="37">
        <v>0.55454545454545401</v>
      </c>
      <c r="M148" s="37">
        <v>1</v>
      </c>
      <c r="N148" s="35"/>
      <c r="O148" s="35"/>
      <c r="P148" s="37">
        <v>2</v>
      </c>
      <c r="Q148" s="37">
        <v>1</v>
      </c>
      <c r="R148" s="40">
        <v>1</v>
      </c>
      <c r="S148" s="37">
        <v>1</v>
      </c>
      <c r="T148" s="40">
        <v>1</v>
      </c>
      <c r="U148" s="37">
        <v>1</v>
      </c>
      <c r="V148" s="39"/>
      <c r="W148" s="38" t="s">
        <v>27</v>
      </c>
      <c r="X148" s="39"/>
      <c r="Y148" s="37">
        <v>1</v>
      </c>
      <c r="Z148" s="38">
        <v>9</v>
      </c>
      <c r="AA148" s="38">
        <v>1</v>
      </c>
      <c r="AB148" s="38" t="s">
        <v>102</v>
      </c>
      <c r="AC148" s="38">
        <v>0</v>
      </c>
      <c r="AD148" s="37">
        <v>0</v>
      </c>
      <c r="AE148" s="37">
        <v>1</v>
      </c>
      <c r="AF148" s="37">
        <v>0</v>
      </c>
      <c r="AG148" s="37">
        <v>2</v>
      </c>
      <c r="AH148" s="38" t="s">
        <v>90</v>
      </c>
      <c r="AI148" s="37">
        <v>4</v>
      </c>
      <c r="AJ148" s="35"/>
      <c r="AK148" s="38" t="s">
        <v>243</v>
      </c>
      <c r="AL148" s="38">
        <v>1</v>
      </c>
      <c r="AM148" s="38" t="s">
        <v>27</v>
      </c>
      <c r="AN148" s="38" t="s">
        <v>680</v>
      </c>
      <c r="AO148" s="37">
        <v>36</v>
      </c>
      <c r="AP148" s="38" t="s">
        <v>677</v>
      </c>
      <c r="AQ148" s="38" t="s">
        <v>707</v>
      </c>
      <c r="AR148" s="38" t="s">
        <v>27</v>
      </c>
      <c r="AS148" s="38" t="s">
        <v>708</v>
      </c>
      <c r="AT148" s="38" t="s">
        <v>27</v>
      </c>
      <c r="AU148" s="38" t="s">
        <v>27</v>
      </c>
      <c r="AV148" s="38" t="s">
        <v>27</v>
      </c>
      <c r="AX148" s="50" t="s">
        <v>748</v>
      </c>
    </row>
    <row r="149" spans="1:50" ht="14.25" customHeight="1" x14ac:dyDescent="0.25">
      <c r="A149" s="37">
        <v>390</v>
      </c>
      <c r="B149" s="38" t="s">
        <v>78</v>
      </c>
      <c r="C149" s="38" t="s">
        <v>26</v>
      </c>
      <c r="D149" s="38" t="s">
        <v>44</v>
      </c>
      <c r="E149" s="38"/>
      <c r="F149" s="38" t="s">
        <v>45</v>
      </c>
      <c r="G149" s="37">
        <v>1</v>
      </c>
      <c r="H149" s="37">
        <v>8</v>
      </c>
      <c r="I149" s="38" t="s">
        <v>81</v>
      </c>
      <c r="J149" s="37">
        <v>9591241137</v>
      </c>
      <c r="K149" s="37">
        <v>61.615384615384599</v>
      </c>
      <c r="L149" s="37">
        <v>0.64247020585048797</v>
      </c>
      <c r="M149" s="37">
        <v>1</v>
      </c>
      <c r="N149" s="35"/>
      <c r="O149" s="39"/>
      <c r="P149" s="37">
        <v>1</v>
      </c>
      <c r="Q149" s="39"/>
      <c r="R149" s="40">
        <v>1</v>
      </c>
      <c r="S149" s="39"/>
      <c r="T149" s="40">
        <v>1</v>
      </c>
      <c r="U149" s="39"/>
      <c r="V149" s="39"/>
      <c r="W149" s="38" t="s">
        <v>27</v>
      </c>
      <c r="X149" s="39"/>
      <c r="Y149" s="39"/>
      <c r="Z149" s="38">
        <v>4</v>
      </c>
      <c r="AA149" s="38">
        <v>0</v>
      </c>
      <c r="AB149" s="38" t="s">
        <v>89</v>
      </c>
      <c r="AC149" s="38">
        <v>0</v>
      </c>
      <c r="AD149" s="37">
        <v>0</v>
      </c>
      <c r="AE149" s="37">
        <v>1</v>
      </c>
      <c r="AF149" s="37">
        <v>0</v>
      </c>
      <c r="AG149" s="37">
        <v>3</v>
      </c>
      <c r="AH149" s="38" t="s">
        <v>90</v>
      </c>
      <c r="AI149" s="37">
        <v>4</v>
      </c>
      <c r="AJ149" s="35"/>
      <c r="AK149" s="38" t="s">
        <v>245</v>
      </c>
      <c r="AL149" s="38">
        <v>1</v>
      </c>
      <c r="AM149" s="38" t="s">
        <v>27</v>
      </c>
      <c r="AN149" s="38" t="s">
        <v>673</v>
      </c>
      <c r="AO149" s="37">
        <v>26</v>
      </c>
      <c r="AP149" s="38" t="s">
        <v>674</v>
      </c>
      <c r="AQ149" s="38" t="s">
        <v>675</v>
      </c>
      <c r="AR149" s="38" t="s">
        <v>27</v>
      </c>
      <c r="AS149" s="38" t="s">
        <v>676</v>
      </c>
      <c r="AT149" s="38" t="s">
        <v>27</v>
      </c>
      <c r="AU149" s="38" t="s">
        <v>27</v>
      </c>
      <c r="AV149" s="38" t="s">
        <v>27</v>
      </c>
      <c r="AX149" s="50" t="s">
        <v>748</v>
      </c>
    </row>
    <row r="150" spans="1:50" ht="14.25" customHeight="1" x14ac:dyDescent="0.25">
      <c r="A150" s="37">
        <v>533</v>
      </c>
      <c r="B150" s="38" t="s">
        <v>78</v>
      </c>
      <c r="C150" s="38" t="s">
        <v>28</v>
      </c>
      <c r="D150" s="38" t="s">
        <v>44</v>
      </c>
      <c r="E150" s="38"/>
      <c r="F150" s="38" t="s">
        <v>45</v>
      </c>
      <c r="G150" s="37">
        <v>1</v>
      </c>
      <c r="H150" s="37">
        <v>8</v>
      </c>
      <c r="I150" s="38" t="s">
        <v>171</v>
      </c>
      <c r="J150" s="37">
        <v>8518124088</v>
      </c>
      <c r="K150" s="37">
        <v>56.363636363636402</v>
      </c>
      <c r="L150" s="37">
        <v>0.55454545454545401</v>
      </c>
      <c r="M150" s="39"/>
      <c r="N150" s="35"/>
      <c r="O150" s="35"/>
      <c r="P150" s="39"/>
      <c r="Q150" s="39"/>
      <c r="R150" s="35">
        <v>1</v>
      </c>
      <c r="S150" s="39"/>
      <c r="T150" s="35"/>
      <c r="U150" s="39"/>
      <c r="V150" s="39"/>
      <c r="W150" s="38" t="s">
        <v>27</v>
      </c>
      <c r="X150" s="39"/>
      <c r="Y150" s="39"/>
      <c r="Z150" s="38">
        <v>1</v>
      </c>
      <c r="AA150" s="38">
        <v>0</v>
      </c>
      <c r="AB150" s="38" t="s">
        <v>102</v>
      </c>
      <c r="AC150" s="38">
        <v>0</v>
      </c>
      <c r="AD150" s="37">
        <v>0</v>
      </c>
      <c r="AE150" s="37">
        <v>0</v>
      </c>
      <c r="AF150" s="37">
        <v>0</v>
      </c>
      <c r="AG150" s="37">
        <v>0</v>
      </c>
      <c r="AH150" s="38" t="s">
        <v>90</v>
      </c>
      <c r="AI150" s="37">
        <v>4</v>
      </c>
      <c r="AJ150" s="39"/>
      <c r="AK150" s="38" t="s">
        <v>252</v>
      </c>
      <c r="AL150" s="38">
        <v>1</v>
      </c>
      <c r="AM150" s="38" t="s">
        <v>27</v>
      </c>
      <c r="AN150" s="38" t="s">
        <v>680</v>
      </c>
      <c r="AO150" s="37">
        <v>25</v>
      </c>
      <c r="AP150" s="38" t="s">
        <v>677</v>
      </c>
      <c r="AQ150" s="38" t="s">
        <v>725</v>
      </c>
      <c r="AR150" s="38" t="s">
        <v>27</v>
      </c>
      <c r="AS150" s="38" t="s">
        <v>726</v>
      </c>
      <c r="AT150" s="38" t="s">
        <v>27</v>
      </c>
      <c r="AU150" s="38" t="s">
        <v>27</v>
      </c>
      <c r="AV150" s="38" t="s">
        <v>27</v>
      </c>
      <c r="AX150" s="50" t="s">
        <v>748</v>
      </c>
    </row>
    <row r="151" spans="1:50" ht="14.25" customHeight="1" x14ac:dyDescent="0.25">
      <c r="A151" s="37">
        <v>28</v>
      </c>
      <c r="B151" s="38" t="s">
        <v>78</v>
      </c>
      <c r="C151" s="38" t="s">
        <v>28</v>
      </c>
      <c r="D151" s="38" t="s">
        <v>46</v>
      </c>
      <c r="E151" s="38"/>
      <c r="F151" s="38" t="s">
        <v>32</v>
      </c>
      <c r="G151" s="37">
        <v>98</v>
      </c>
      <c r="H151" s="37">
        <v>9</v>
      </c>
      <c r="I151" s="38" t="s">
        <v>98</v>
      </c>
      <c r="J151" s="37">
        <v>871611960</v>
      </c>
      <c r="K151" s="37">
        <v>0.5</v>
      </c>
      <c r="L151" s="37">
        <v>0.25</v>
      </c>
      <c r="M151" s="39"/>
      <c r="N151" s="35"/>
      <c r="O151" s="35"/>
      <c r="P151" s="39"/>
      <c r="Q151" s="39"/>
      <c r="R151" s="35">
        <v>1</v>
      </c>
      <c r="S151" s="39"/>
      <c r="T151" s="47"/>
      <c r="U151" s="39"/>
      <c r="V151" s="39"/>
      <c r="W151" s="38" t="s">
        <v>27</v>
      </c>
      <c r="X151" s="39"/>
      <c r="Y151" s="39"/>
      <c r="Z151" s="38">
        <v>1</v>
      </c>
      <c r="AA151" s="38">
        <v>0</v>
      </c>
      <c r="AB151" s="38" t="s">
        <v>102</v>
      </c>
      <c r="AC151" s="41">
        <v>3</v>
      </c>
      <c r="AD151" s="37">
        <v>0</v>
      </c>
      <c r="AE151" s="37">
        <v>0</v>
      </c>
      <c r="AF151" s="37">
        <v>0</v>
      </c>
      <c r="AG151" s="37">
        <v>0</v>
      </c>
      <c r="AH151" s="38" t="s">
        <v>258</v>
      </c>
      <c r="AI151" s="37">
        <v>9</v>
      </c>
      <c r="AJ151" s="47"/>
      <c r="AK151" s="38" t="s">
        <v>358</v>
      </c>
      <c r="AL151" s="38">
        <v>1</v>
      </c>
      <c r="AM151" s="38" t="s">
        <v>27</v>
      </c>
      <c r="AN151" s="38" t="s">
        <v>673</v>
      </c>
      <c r="AO151" s="37">
        <v>28</v>
      </c>
      <c r="AP151" s="38" t="s">
        <v>677</v>
      </c>
      <c r="AQ151" s="38" t="s">
        <v>685</v>
      </c>
      <c r="AR151" s="38" t="s">
        <v>27</v>
      </c>
      <c r="AS151" s="38" t="s">
        <v>686</v>
      </c>
      <c r="AT151" s="38" t="s">
        <v>27</v>
      </c>
      <c r="AU151" s="38" t="s">
        <v>27</v>
      </c>
      <c r="AV151" s="38" t="s">
        <v>27</v>
      </c>
      <c r="AX151" s="50" t="s">
        <v>747</v>
      </c>
    </row>
    <row r="152" spans="1:50" ht="14.25" customHeight="1" x14ac:dyDescent="0.25">
      <c r="A152" s="37">
        <v>60</v>
      </c>
      <c r="B152" s="38" t="s">
        <v>78</v>
      </c>
      <c r="C152" s="38" t="s">
        <v>28</v>
      </c>
      <c r="D152" s="38" t="s">
        <v>46</v>
      </c>
      <c r="E152" s="38"/>
      <c r="F152" s="38" t="s">
        <v>32</v>
      </c>
      <c r="G152" s="37">
        <v>98</v>
      </c>
      <c r="H152" s="37">
        <v>9</v>
      </c>
      <c r="I152" s="38" t="s">
        <v>104</v>
      </c>
      <c r="J152" s="37">
        <v>134766397</v>
      </c>
      <c r="K152" s="37">
        <v>0.5</v>
      </c>
      <c r="L152" s="37">
        <v>0.25</v>
      </c>
      <c r="M152" s="39"/>
      <c r="N152" s="35"/>
      <c r="O152" s="39"/>
      <c r="P152" s="39"/>
      <c r="Q152" s="39"/>
      <c r="R152" s="35">
        <v>1</v>
      </c>
      <c r="S152" s="39"/>
      <c r="T152" s="35"/>
      <c r="U152" s="39"/>
      <c r="V152" s="39"/>
      <c r="W152" s="38" t="s">
        <v>27</v>
      </c>
      <c r="X152" s="35"/>
      <c r="Y152" s="39"/>
      <c r="Z152" s="38">
        <v>1</v>
      </c>
      <c r="AA152" s="38">
        <v>0</v>
      </c>
      <c r="AB152" s="38" t="s">
        <v>102</v>
      </c>
      <c r="AC152" s="38">
        <v>0</v>
      </c>
      <c r="AD152" s="37">
        <v>0</v>
      </c>
      <c r="AE152" s="37">
        <v>0</v>
      </c>
      <c r="AF152" s="37">
        <v>0</v>
      </c>
      <c r="AG152" s="37">
        <v>0</v>
      </c>
      <c r="AH152" s="38" t="s">
        <v>258</v>
      </c>
      <c r="AI152" s="37">
        <v>9</v>
      </c>
      <c r="AJ152" s="35"/>
      <c r="AK152" s="38" t="s">
        <v>360</v>
      </c>
      <c r="AL152" s="38">
        <v>1</v>
      </c>
      <c r="AM152" s="38" t="s">
        <v>27</v>
      </c>
      <c r="AN152" s="38" t="s">
        <v>673</v>
      </c>
      <c r="AO152" s="37">
        <v>20</v>
      </c>
      <c r="AP152" s="38" t="s">
        <v>674</v>
      </c>
      <c r="AQ152" s="38" t="s">
        <v>689</v>
      </c>
      <c r="AR152" s="38" t="s">
        <v>27</v>
      </c>
      <c r="AS152" s="38" t="s">
        <v>27</v>
      </c>
      <c r="AT152" s="38" t="s">
        <v>27</v>
      </c>
      <c r="AU152" s="38" t="s">
        <v>27</v>
      </c>
      <c r="AV152" s="38" t="s">
        <v>27</v>
      </c>
      <c r="AX152" s="50" t="s">
        <v>747</v>
      </c>
    </row>
    <row r="153" spans="1:50" ht="14.25" customHeight="1" x14ac:dyDescent="0.25">
      <c r="A153" s="37">
        <v>110</v>
      </c>
      <c r="B153" s="38" t="s">
        <v>78</v>
      </c>
      <c r="C153" s="38" t="s">
        <v>28</v>
      </c>
      <c r="D153" s="38" t="s">
        <v>46</v>
      </c>
      <c r="E153" s="38"/>
      <c r="F153" s="38" t="s">
        <v>32</v>
      </c>
      <c r="G153" s="37">
        <v>98</v>
      </c>
      <c r="H153" s="37">
        <v>9</v>
      </c>
      <c r="I153" s="38" t="s">
        <v>114</v>
      </c>
      <c r="J153" s="37">
        <v>17888853</v>
      </c>
      <c r="K153" s="37">
        <v>0.5</v>
      </c>
      <c r="L153" s="37">
        <v>0.25</v>
      </c>
      <c r="M153" s="47"/>
      <c r="N153" s="35"/>
      <c r="O153" s="35"/>
      <c r="P153" s="47"/>
      <c r="Q153" s="47"/>
      <c r="R153" s="47">
        <v>1</v>
      </c>
      <c r="S153" s="47"/>
      <c r="T153" s="47"/>
      <c r="U153" s="47"/>
      <c r="V153" s="47"/>
      <c r="W153" s="38" t="s">
        <v>27</v>
      </c>
      <c r="X153" s="47"/>
      <c r="Y153" s="47"/>
      <c r="Z153" s="38">
        <v>1</v>
      </c>
      <c r="AA153" s="38">
        <v>0</v>
      </c>
      <c r="AB153" s="38" t="s">
        <v>102</v>
      </c>
      <c r="AC153" s="41">
        <v>3</v>
      </c>
      <c r="AD153" s="37">
        <v>0</v>
      </c>
      <c r="AE153" s="37">
        <v>0</v>
      </c>
      <c r="AF153" s="37">
        <v>0</v>
      </c>
      <c r="AG153" s="37">
        <v>0</v>
      </c>
      <c r="AH153" s="38" t="s">
        <v>258</v>
      </c>
      <c r="AI153" s="37">
        <v>9</v>
      </c>
      <c r="AJ153" s="47"/>
      <c r="AK153" s="38" t="s">
        <v>91</v>
      </c>
      <c r="AL153" s="38">
        <v>1</v>
      </c>
      <c r="AM153" s="38" t="s">
        <v>27</v>
      </c>
      <c r="AN153" s="38" t="s">
        <v>680</v>
      </c>
      <c r="AO153" s="37">
        <v>30</v>
      </c>
      <c r="AP153" s="38" t="s">
        <v>674</v>
      </c>
      <c r="AQ153" s="38" t="s">
        <v>687</v>
      </c>
      <c r="AR153" s="38" t="s">
        <v>27</v>
      </c>
      <c r="AS153" s="38" t="s">
        <v>688</v>
      </c>
      <c r="AT153" s="38" t="s">
        <v>27</v>
      </c>
      <c r="AU153" s="38" t="s">
        <v>27</v>
      </c>
      <c r="AV153" s="38" t="s">
        <v>27</v>
      </c>
      <c r="AX153" s="50" t="s">
        <v>748</v>
      </c>
    </row>
    <row r="154" spans="1:50" ht="14.25" customHeight="1" x14ac:dyDescent="0.25">
      <c r="A154" s="37">
        <v>189</v>
      </c>
      <c r="B154" s="38" t="s">
        <v>78</v>
      </c>
      <c r="C154" s="38" t="s">
        <v>26</v>
      </c>
      <c r="D154" s="38" t="s">
        <v>46</v>
      </c>
      <c r="E154" s="38"/>
      <c r="F154" s="38" t="s">
        <v>32</v>
      </c>
      <c r="G154" s="37">
        <v>98</v>
      </c>
      <c r="H154" s="37">
        <v>9</v>
      </c>
      <c r="I154" s="38" t="s">
        <v>124</v>
      </c>
      <c r="J154" s="37">
        <v>1391113645</v>
      </c>
      <c r="K154" s="37">
        <v>0.214285714285714</v>
      </c>
      <c r="L154" s="37">
        <v>0.107142857142857</v>
      </c>
      <c r="M154" s="47"/>
      <c r="N154" s="35"/>
      <c r="O154" s="35"/>
      <c r="P154" s="47"/>
      <c r="Q154" s="47"/>
      <c r="R154" s="35">
        <v>1</v>
      </c>
      <c r="S154" s="47"/>
      <c r="T154" s="47"/>
      <c r="U154" s="47"/>
      <c r="V154" s="47"/>
      <c r="W154" s="38" t="s">
        <v>27</v>
      </c>
      <c r="X154" s="47"/>
      <c r="Y154" s="47"/>
      <c r="Z154" s="38">
        <v>1</v>
      </c>
      <c r="AA154" s="38">
        <v>0</v>
      </c>
      <c r="AB154" s="38" t="s">
        <v>89</v>
      </c>
      <c r="AC154" s="38">
        <v>0</v>
      </c>
      <c r="AD154" s="37">
        <v>0</v>
      </c>
      <c r="AE154" s="37">
        <v>0</v>
      </c>
      <c r="AF154" s="37">
        <v>0</v>
      </c>
      <c r="AG154" s="37">
        <v>0</v>
      </c>
      <c r="AH154" s="38" t="s">
        <v>258</v>
      </c>
      <c r="AI154" s="37">
        <v>9</v>
      </c>
      <c r="AJ154" s="47"/>
      <c r="AK154" s="38" t="s">
        <v>365</v>
      </c>
      <c r="AL154" s="38">
        <v>1</v>
      </c>
      <c r="AM154" s="38" t="s">
        <v>27</v>
      </c>
      <c r="AN154" s="38" t="s">
        <v>680</v>
      </c>
      <c r="AO154" s="37">
        <v>24</v>
      </c>
      <c r="AP154" s="38" t="s">
        <v>677</v>
      </c>
      <c r="AQ154" s="38" t="s">
        <v>691</v>
      </c>
      <c r="AR154" s="38" t="s">
        <v>695</v>
      </c>
      <c r="AS154" s="38" t="s">
        <v>27</v>
      </c>
      <c r="AT154" s="38" t="s">
        <v>692</v>
      </c>
      <c r="AU154" s="38" t="s">
        <v>695</v>
      </c>
      <c r="AV154" s="38" t="s">
        <v>27</v>
      </c>
      <c r="AX154" s="50" t="s">
        <v>746</v>
      </c>
    </row>
    <row r="155" spans="1:50" ht="14.25" customHeight="1" x14ac:dyDescent="0.25">
      <c r="A155" s="37">
        <v>205</v>
      </c>
      <c r="B155" s="38" t="s">
        <v>78</v>
      </c>
      <c r="C155" s="38" t="s">
        <v>26</v>
      </c>
      <c r="D155" s="38" t="s">
        <v>46</v>
      </c>
      <c r="E155" s="38"/>
      <c r="F155" s="38" t="s">
        <v>32</v>
      </c>
      <c r="G155" s="37">
        <v>98</v>
      </c>
      <c r="H155" s="37">
        <v>9</v>
      </c>
      <c r="I155" s="38" t="s">
        <v>126</v>
      </c>
      <c r="J155" s="37">
        <v>8916155192</v>
      </c>
      <c r="K155" s="37">
        <v>0.214285714285714</v>
      </c>
      <c r="L155" s="37">
        <v>0.107142857142857</v>
      </c>
      <c r="M155" s="47"/>
      <c r="N155" s="35"/>
      <c r="O155" s="35"/>
      <c r="P155" s="47"/>
      <c r="Q155" s="47"/>
      <c r="R155" s="35">
        <v>1</v>
      </c>
      <c r="S155" s="47"/>
      <c r="T155" s="47"/>
      <c r="U155" s="47"/>
      <c r="V155" s="47"/>
      <c r="W155" s="38" t="s">
        <v>27</v>
      </c>
      <c r="X155" s="47"/>
      <c r="Y155" s="47"/>
      <c r="Z155" s="38">
        <v>1</v>
      </c>
      <c r="AA155" s="38">
        <v>0</v>
      </c>
      <c r="AB155" s="38" t="s">
        <v>89</v>
      </c>
      <c r="AC155" s="38">
        <v>0</v>
      </c>
      <c r="AD155" s="37">
        <v>0</v>
      </c>
      <c r="AE155" s="37">
        <v>0</v>
      </c>
      <c r="AF155" s="37">
        <v>0</v>
      </c>
      <c r="AG155" s="37">
        <v>0</v>
      </c>
      <c r="AH155" s="38" t="s">
        <v>258</v>
      </c>
      <c r="AI155" s="37">
        <v>9</v>
      </c>
      <c r="AJ155" s="47"/>
      <c r="AK155" s="38" t="s">
        <v>91</v>
      </c>
      <c r="AL155" s="38">
        <v>1</v>
      </c>
      <c r="AM155" s="38" t="s">
        <v>27</v>
      </c>
      <c r="AN155" s="38" t="s">
        <v>680</v>
      </c>
      <c r="AO155" s="37">
        <v>30</v>
      </c>
      <c r="AP155" s="38" t="s">
        <v>677</v>
      </c>
      <c r="AQ155" s="38" t="s">
        <v>697</v>
      </c>
      <c r="AR155" s="38" t="s">
        <v>27</v>
      </c>
      <c r="AS155" s="38" t="s">
        <v>27</v>
      </c>
      <c r="AT155" s="38" t="s">
        <v>27</v>
      </c>
      <c r="AU155" s="38" t="s">
        <v>27</v>
      </c>
      <c r="AV155" s="38" t="s">
        <v>27</v>
      </c>
      <c r="AX155" s="50" t="s">
        <v>747</v>
      </c>
    </row>
    <row r="156" spans="1:50" ht="14.25" customHeight="1" x14ac:dyDescent="0.25">
      <c r="A156" s="37">
        <v>221</v>
      </c>
      <c r="B156" s="38" t="s">
        <v>78</v>
      </c>
      <c r="C156" s="38" t="s">
        <v>26</v>
      </c>
      <c r="D156" s="38" t="s">
        <v>46</v>
      </c>
      <c r="E156" s="38"/>
      <c r="F156" s="38" t="s">
        <v>32</v>
      </c>
      <c r="G156" s="37">
        <v>98</v>
      </c>
      <c r="H156" s="37">
        <v>9</v>
      </c>
      <c r="I156" s="38" t="s">
        <v>128</v>
      </c>
      <c r="J156" s="37">
        <v>9591208203</v>
      </c>
      <c r="K156" s="37">
        <v>0.214285714285714</v>
      </c>
      <c r="L156" s="37">
        <v>0.107142857142857</v>
      </c>
      <c r="M156" s="47"/>
      <c r="N156" s="35"/>
      <c r="O156" s="35"/>
      <c r="P156" s="47"/>
      <c r="Q156" s="47"/>
      <c r="R156" s="47">
        <v>1</v>
      </c>
      <c r="S156" s="47"/>
      <c r="T156" s="47"/>
      <c r="U156" s="47"/>
      <c r="V156" s="47"/>
      <c r="W156" s="38" t="s">
        <v>27</v>
      </c>
      <c r="X156" s="35"/>
      <c r="Y156" s="47"/>
      <c r="Z156" s="38">
        <v>1</v>
      </c>
      <c r="AA156" s="38">
        <v>0</v>
      </c>
      <c r="AB156" s="38" t="s">
        <v>89</v>
      </c>
      <c r="AC156" s="41">
        <v>3</v>
      </c>
      <c r="AD156" s="37">
        <v>0</v>
      </c>
      <c r="AE156" s="37">
        <v>0</v>
      </c>
      <c r="AF156" s="37">
        <v>0</v>
      </c>
      <c r="AG156" s="37">
        <v>0</v>
      </c>
      <c r="AH156" s="38" t="s">
        <v>258</v>
      </c>
      <c r="AI156" s="37">
        <v>9</v>
      </c>
      <c r="AJ156" s="47"/>
      <c r="AK156" s="38" t="s">
        <v>91</v>
      </c>
      <c r="AL156" s="38">
        <v>1</v>
      </c>
      <c r="AM156" s="38" t="s">
        <v>27</v>
      </c>
      <c r="AN156" s="38" t="s">
        <v>680</v>
      </c>
      <c r="AO156" s="37">
        <v>33</v>
      </c>
      <c r="AP156" s="38" t="s">
        <v>677</v>
      </c>
      <c r="AQ156" s="38" t="s">
        <v>698</v>
      </c>
      <c r="AR156" s="38" t="s">
        <v>27</v>
      </c>
      <c r="AS156" s="38" t="s">
        <v>699</v>
      </c>
      <c r="AT156" s="38" t="s">
        <v>27</v>
      </c>
      <c r="AU156" s="38" t="s">
        <v>27</v>
      </c>
      <c r="AV156" s="38" t="s">
        <v>696</v>
      </c>
      <c r="AX156" s="50" t="s">
        <v>748</v>
      </c>
    </row>
    <row r="157" spans="1:50" ht="14.25" customHeight="1" x14ac:dyDescent="0.25">
      <c r="A157" s="37">
        <v>309</v>
      </c>
      <c r="B157" s="38" t="s">
        <v>78</v>
      </c>
      <c r="C157" s="38" t="s">
        <v>28</v>
      </c>
      <c r="D157" s="38" t="s">
        <v>46</v>
      </c>
      <c r="E157" s="38"/>
      <c r="F157" s="38" t="s">
        <v>32</v>
      </c>
      <c r="G157" s="37">
        <v>98</v>
      </c>
      <c r="H157" s="37">
        <v>9</v>
      </c>
      <c r="I157" s="38" t="s">
        <v>140</v>
      </c>
      <c r="J157" s="37">
        <v>79247246103</v>
      </c>
      <c r="K157" s="37">
        <v>0.5</v>
      </c>
      <c r="L157" s="37">
        <v>0.25</v>
      </c>
      <c r="M157" s="40">
        <v>5</v>
      </c>
      <c r="N157" s="35"/>
      <c r="O157" s="35"/>
      <c r="P157" s="40">
        <v>10</v>
      </c>
      <c r="Q157" s="40">
        <v>5</v>
      </c>
      <c r="R157" s="40">
        <v>1</v>
      </c>
      <c r="S157" s="40">
        <v>5</v>
      </c>
      <c r="T157" s="40">
        <v>1</v>
      </c>
      <c r="U157" s="40">
        <v>1</v>
      </c>
      <c r="V157" s="40">
        <v>2</v>
      </c>
      <c r="W157" s="38" t="s">
        <v>27</v>
      </c>
      <c r="X157" s="40">
        <v>2</v>
      </c>
      <c r="Y157" s="40">
        <v>5</v>
      </c>
      <c r="Z157" s="38">
        <v>37</v>
      </c>
      <c r="AA157" s="38">
        <v>5</v>
      </c>
      <c r="AB157" s="38" t="s">
        <v>102</v>
      </c>
      <c r="AC157" s="38">
        <v>0</v>
      </c>
      <c r="AD157" s="37">
        <v>2</v>
      </c>
      <c r="AE157" s="37">
        <v>3</v>
      </c>
      <c r="AF157" s="37">
        <v>0</v>
      </c>
      <c r="AG157" s="37">
        <v>6</v>
      </c>
      <c r="AH157" s="38" t="s">
        <v>258</v>
      </c>
      <c r="AI157" s="37">
        <v>9</v>
      </c>
      <c r="AJ157" s="35"/>
      <c r="AK157" s="38" t="s">
        <v>369</v>
      </c>
      <c r="AL157" s="38">
        <v>1</v>
      </c>
      <c r="AM157" s="38" t="s">
        <v>27</v>
      </c>
      <c r="AN157" s="38" t="s">
        <v>673</v>
      </c>
      <c r="AO157" s="37">
        <v>18</v>
      </c>
      <c r="AP157" s="38" t="s">
        <v>674</v>
      </c>
      <c r="AQ157" s="38" t="s">
        <v>705</v>
      </c>
      <c r="AR157" s="38" t="s">
        <v>27</v>
      </c>
      <c r="AS157" s="38" t="s">
        <v>686</v>
      </c>
      <c r="AT157" s="38" t="s">
        <v>27</v>
      </c>
      <c r="AU157" s="38" t="s">
        <v>27</v>
      </c>
      <c r="AV157" s="38" t="s">
        <v>27</v>
      </c>
      <c r="AX157" s="50" t="s">
        <v>747</v>
      </c>
    </row>
    <row r="158" spans="1:50" ht="14.25" customHeight="1" x14ac:dyDescent="0.25">
      <c r="A158" s="37">
        <v>394</v>
      </c>
      <c r="B158" s="38" t="s">
        <v>78</v>
      </c>
      <c r="C158" s="38" t="s">
        <v>26</v>
      </c>
      <c r="D158" s="38" t="s">
        <v>46</v>
      </c>
      <c r="E158" s="38"/>
      <c r="F158" s="38" t="s">
        <v>32</v>
      </c>
      <c r="G158" s="37">
        <v>98</v>
      </c>
      <c r="H158" s="37">
        <v>9</v>
      </c>
      <c r="I158" s="38" t="s">
        <v>81</v>
      </c>
      <c r="J158" s="37">
        <v>9591241137</v>
      </c>
      <c r="K158" s="37">
        <v>0.214285714285714</v>
      </c>
      <c r="L158" s="37">
        <v>0.107142857142857</v>
      </c>
      <c r="M158" s="39"/>
      <c r="N158" s="35"/>
      <c r="O158" s="35"/>
      <c r="P158" s="39"/>
      <c r="Q158" s="39"/>
      <c r="R158" s="35">
        <v>1</v>
      </c>
      <c r="S158" s="39"/>
      <c r="T158" s="47"/>
      <c r="U158" s="39"/>
      <c r="V158" s="39"/>
      <c r="W158" s="38" t="s">
        <v>27</v>
      </c>
      <c r="X158" s="39"/>
      <c r="Y158" s="39"/>
      <c r="Z158" s="38">
        <v>1</v>
      </c>
      <c r="AA158" s="38">
        <v>0</v>
      </c>
      <c r="AB158" s="38" t="s">
        <v>89</v>
      </c>
      <c r="AC158" s="38">
        <v>0</v>
      </c>
      <c r="AD158" s="37">
        <v>0</v>
      </c>
      <c r="AE158" s="37">
        <v>0</v>
      </c>
      <c r="AF158" s="37">
        <v>0</v>
      </c>
      <c r="AG158" s="37">
        <v>0</v>
      </c>
      <c r="AH158" s="38" t="s">
        <v>258</v>
      </c>
      <c r="AI158" s="37">
        <v>9</v>
      </c>
      <c r="AJ158" s="35"/>
      <c r="AK158" s="38" t="s">
        <v>174</v>
      </c>
      <c r="AL158" s="38">
        <v>1</v>
      </c>
      <c r="AM158" s="38" t="s">
        <v>27</v>
      </c>
      <c r="AN158" s="38" t="s">
        <v>673</v>
      </c>
      <c r="AO158" s="37">
        <v>26</v>
      </c>
      <c r="AP158" s="38" t="s">
        <v>674</v>
      </c>
      <c r="AQ158" s="38" t="s">
        <v>675</v>
      </c>
      <c r="AR158" s="38" t="s">
        <v>27</v>
      </c>
      <c r="AS158" s="38" t="s">
        <v>676</v>
      </c>
      <c r="AT158" s="38" t="s">
        <v>27</v>
      </c>
      <c r="AU158" s="38" t="s">
        <v>27</v>
      </c>
      <c r="AV158" s="38" t="s">
        <v>710</v>
      </c>
      <c r="AX158" s="50" t="s">
        <v>748</v>
      </c>
    </row>
    <row r="159" spans="1:50" ht="14.25" customHeight="1" x14ac:dyDescent="0.25">
      <c r="A159" s="37">
        <v>521</v>
      </c>
      <c r="B159" s="38" t="s">
        <v>78</v>
      </c>
      <c r="C159" s="38" t="s">
        <v>28</v>
      </c>
      <c r="D159" s="38" t="s">
        <v>46</v>
      </c>
      <c r="E159" s="38"/>
      <c r="F159" s="38" t="s">
        <v>32</v>
      </c>
      <c r="G159" s="37">
        <v>98</v>
      </c>
      <c r="H159" s="37">
        <v>9</v>
      </c>
      <c r="I159" s="38" t="s">
        <v>169</v>
      </c>
      <c r="J159" s="37">
        <v>178114327</v>
      </c>
      <c r="K159" s="37">
        <v>0.5</v>
      </c>
      <c r="L159" s="37">
        <v>0.25</v>
      </c>
      <c r="M159" s="39"/>
      <c r="N159" s="35"/>
      <c r="O159" s="35"/>
      <c r="P159" s="39"/>
      <c r="Q159" s="39"/>
      <c r="R159" s="35">
        <v>1</v>
      </c>
      <c r="S159" s="39"/>
      <c r="T159" s="35"/>
      <c r="U159" s="39"/>
      <c r="V159" s="39"/>
      <c r="W159" s="38" t="s">
        <v>27</v>
      </c>
      <c r="X159" s="39"/>
      <c r="Y159" s="39"/>
      <c r="Z159" s="38">
        <v>1</v>
      </c>
      <c r="AA159" s="38">
        <v>0</v>
      </c>
      <c r="AB159" s="38" t="s">
        <v>102</v>
      </c>
      <c r="AC159" s="38">
        <v>0</v>
      </c>
      <c r="AD159" s="37">
        <v>0</v>
      </c>
      <c r="AE159" s="37">
        <v>0</v>
      </c>
      <c r="AF159" s="37">
        <v>0</v>
      </c>
      <c r="AG159" s="37">
        <v>0</v>
      </c>
      <c r="AH159" s="38" t="s">
        <v>258</v>
      </c>
      <c r="AI159" s="37">
        <v>9</v>
      </c>
      <c r="AJ159" s="39"/>
      <c r="AK159" s="38" t="s">
        <v>377</v>
      </c>
      <c r="AL159" s="38">
        <v>1</v>
      </c>
      <c r="AM159" s="38" t="s">
        <v>27</v>
      </c>
      <c r="AN159" s="38" t="s">
        <v>680</v>
      </c>
      <c r="AO159" s="37">
        <v>31</v>
      </c>
      <c r="AP159" s="38" t="s">
        <v>677</v>
      </c>
      <c r="AQ159" s="38" t="s">
        <v>694</v>
      </c>
      <c r="AR159" s="38" t="s">
        <v>27</v>
      </c>
      <c r="AS159" s="38" t="s">
        <v>27</v>
      </c>
      <c r="AT159" s="38" t="s">
        <v>692</v>
      </c>
      <c r="AU159" s="38" t="s">
        <v>27</v>
      </c>
      <c r="AV159" s="38" t="s">
        <v>27</v>
      </c>
      <c r="AX159" s="50" t="s">
        <v>746</v>
      </c>
    </row>
    <row r="160" spans="1:50" ht="14.25" customHeight="1" x14ac:dyDescent="0.25">
      <c r="A160" s="37">
        <v>553</v>
      </c>
      <c r="B160" s="38" t="s">
        <v>78</v>
      </c>
      <c r="C160" s="38" t="s">
        <v>26</v>
      </c>
      <c r="D160" s="38" t="s">
        <v>46</v>
      </c>
      <c r="E160" s="38"/>
      <c r="F160" s="38" t="s">
        <v>32</v>
      </c>
      <c r="G160" s="37">
        <v>98</v>
      </c>
      <c r="H160" s="37">
        <v>9</v>
      </c>
      <c r="I160" s="38" t="s">
        <v>172</v>
      </c>
      <c r="J160" s="37">
        <v>8517821164</v>
      </c>
      <c r="K160" s="37">
        <v>0.214285714285714</v>
      </c>
      <c r="L160" s="37">
        <v>0.107142857142857</v>
      </c>
      <c r="M160" s="40">
        <v>2</v>
      </c>
      <c r="N160" s="35"/>
      <c r="O160" s="35"/>
      <c r="P160" s="40">
        <v>3</v>
      </c>
      <c r="Q160" s="40">
        <v>1</v>
      </c>
      <c r="R160" s="40">
        <v>1</v>
      </c>
      <c r="S160" s="40">
        <v>1</v>
      </c>
      <c r="T160" s="40">
        <v>1</v>
      </c>
      <c r="U160" s="35"/>
      <c r="V160" s="40">
        <v>1.5</v>
      </c>
      <c r="W160" s="38" t="s">
        <v>27</v>
      </c>
      <c r="X160" s="40">
        <v>0.5</v>
      </c>
      <c r="Y160" s="40">
        <v>2</v>
      </c>
      <c r="Z160" s="38">
        <v>13</v>
      </c>
      <c r="AA160" s="38">
        <v>2</v>
      </c>
      <c r="AB160" s="38" t="s">
        <v>89</v>
      </c>
      <c r="AC160" s="38">
        <v>0</v>
      </c>
      <c r="AD160" s="37">
        <v>0</v>
      </c>
      <c r="AE160" s="37">
        <v>1</v>
      </c>
      <c r="AF160" s="37">
        <v>0</v>
      </c>
      <c r="AG160" s="37">
        <v>2</v>
      </c>
      <c r="AH160" s="38" t="s">
        <v>258</v>
      </c>
      <c r="AI160" s="37">
        <v>9</v>
      </c>
      <c r="AJ160" s="35"/>
      <c r="AK160" s="38" t="s">
        <v>378</v>
      </c>
      <c r="AL160" s="38">
        <v>1</v>
      </c>
      <c r="AM160" s="38" t="s">
        <v>27</v>
      </c>
      <c r="AN160" s="38" t="s">
        <v>680</v>
      </c>
      <c r="AO160" s="37">
        <v>29</v>
      </c>
      <c r="AP160" s="38" t="s">
        <v>674</v>
      </c>
      <c r="AQ160" s="38" t="s">
        <v>691</v>
      </c>
      <c r="AR160" s="38" t="s">
        <v>695</v>
      </c>
      <c r="AS160" s="38" t="s">
        <v>727</v>
      </c>
      <c r="AT160" s="38" t="s">
        <v>27</v>
      </c>
      <c r="AU160" s="38" t="s">
        <v>27</v>
      </c>
      <c r="AV160" s="38" t="s">
        <v>27</v>
      </c>
      <c r="AX160" s="50" t="s">
        <v>748</v>
      </c>
    </row>
    <row r="161" spans="1:50" ht="14.25" customHeight="1" x14ac:dyDescent="0.25">
      <c r="A161" s="37">
        <v>569</v>
      </c>
      <c r="B161" s="38" t="s">
        <v>78</v>
      </c>
      <c r="C161" s="38" t="s">
        <v>28</v>
      </c>
      <c r="D161" s="38" t="s">
        <v>46</v>
      </c>
      <c r="E161" s="38"/>
      <c r="F161" s="38" t="s">
        <v>32</v>
      </c>
      <c r="G161" s="37">
        <v>98</v>
      </c>
      <c r="H161" s="37">
        <v>9</v>
      </c>
      <c r="I161" s="38" t="s">
        <v>173</v>
      </c>
      <c r="J161" s="37">
        <v>79215167188</v>
      </c>
      <c r="K161" s="37">
        <v>0.5</v>
      </c>
      <c r="L161" s="37">
        <v>0.25</v>
      </c>
      <c r="M161" s="35"/>
      <c r="N161" s="35"/>
      <c r="O161" s="35"/>
      <c r="P161" s="35"/>
      <c r="Q161" s="35"/>
      <c r="R161" s="35">
        <v>1</v>
      </c>
      <c r="S161" s="35"/>
      <c r="T161" s="35"/>
      <c r="U161" s="35"/>
      <c r="V161" s="35"/>
      <c r="W161" s="38" t="s">
        <v>27</v>
      </c>
      <c r="X161" s="35"/>
      <c r="Y161" s="35"/>
      <c r="Z161" s="38">
        <v>1</v>
      </c>
      <c r="AA161" s="38">
        <v>0</v>
      </c>
      <c r="AB161" s="38" t="s">
        <v>102</v>
      </c>
      <c r="AC161" s="38">
        <v>0</v>
      </c>
      <c r="AD161" s="37">
        <v>0</v>
      </c>
      <c r="AE161" s="37">
        <v>0</v>
      </c>
      <c r="AF161" s="37">
        <v>0</v>
      </c>
      <c r="AG161" s="37">
        <v>0</v>
      </c>
      <c r="AH161" s="38" t="s">
        <v>258</v>
      </c>
      <c r="AI161" s="37">
        <v>9</v>
      </c>
      <c r="AJ161" s="35"/>
      <c r="AK161" s="38" t="s">
        <v>379</v>
      </c>
      <c r="AL161" s="38">
        <v>1</v>
      </c>
      <c r="AM161" s="38" t="s">
        <v>27</v>
      </c>
      <c r="AN161" s="38" t="s">
        <v>673</v>
      </c>
      <c r="AO161" s="37">
        <v>18</v>
      </c>
      <c r="AP161" s="38" t="s">
        <v>677</v>
      </c>
      <c r="AQ161" s="38" t="s">
        <v>728</v>
      </c>
      <c r="AR161" s="38" t="s">
        <v>27</v>
      </c>
      <c r="AS161" s="38" t="s">
        <v>686</v>
      </c>
      <c r="AT161" s="38" t="s">
        <v>27</v>
      </c>
      <c r="AU161" s="38" t="s">
        <v>27</v>
      </c>
      <c r="AV161" s="38" t="s">
        <v>27</v>
      </c>
      <c r="AX161" s="50" t="s">
        <v>747</v>
      </c>
    </row>
    <row r="162" spans="1:50" ht="14.25" customHeight="1" x14ac:dyDescent="0.25">
      <c r="A162" s="37">
        <v>48</v>
      </c>
      <c r="B162" s="38" t="s">
        <v>78</v>
      </c>
      <c r="C162" s="38" t="s">
        <v>28</v>
      </c>
      <c r="D162" s="38" t="s">
        <v>47</v>
      </c>
      <c r="E162" s="38"/>
      <c r="F162" s="38" t="s">
        <v>30</v>
      </c>
      <c r="G162" s="37">
        <v>4</v>
      </c>
      <c r="H162" s="37">
        <v>8</v>
      </c>
      <c r="I162" s="38" t="s">
        <v>101</v>
      </c>
      <c r="J162" s="37">
        <v>17888851</v>
      </c>
      <c r="K162" s="37">
        <v>2.9230769230769198</v>
      </c>
      <c r="L162" s="37">
        <v>0.29230769230769199</v>
      </c>
      <c r="M162" s="37">
        <v>1</v>
      </c>
      <c r="N162" s="35"/>
      <c r="O162" s="39"/>
      <c r="P162" s="37">
        <v>1</v>
      </c>
      <c r="Q162" s="39"/>
      <c r="R162" s="40">
        <v>1</v>
      </c>
      <c r="S162" s="39"/>
      <c r="T162" s="40">
        <v>1</v>
      </c>
      <c r="U162" s="35"/>
      <c r="V162" s="39"/>
      <c r="W162" s="38" t="s">
        <v>27</v>
      </c>
      <c r="X162" s="39"/>
      <c r="Y162" s="39"/>
      <c r="Z162" s="38">
        <v>4</v>
      </c>
      <c r="AA162" s="38">
        <v>0</v>
      </c>
      <c r="AB162" s="38" t="s">
        <v>102</v>
      </c>
      <c r="AC162" s="41">
        <v>3</v>
      </c>
      <c r="AD162" s="37">
        <v>2</v>
      </c>
      <c r="AE162" s="37">
        <v>1</v>
      </c>
      <c r="AF162" s="37">
        <v>0</v>
      </c>
      <c r="AG162" s="37">
        <v>4</v>
      </c>
      <c r="AH162" s="38" t="s">
        <v>381</v>
      </c>
      <c r="AI162" s="37">
        <v>16</v>
      </c>
      <c r="AJ162" s="35"/>
      <c r="AK162" s="38" t="s">
        <v>473</v>
      </c>
      <c r="AL162" s="38">
        <v>1</v>
      </c>
      <c r="AM162" s="38" t="s">
        <v>27</v>
      </c>
      <c r="AN162" s="38" t="s">
        <v>680</v>
      </c>
      <c r="AO162" s="37">
        <v>30</v>
      </c>
      <c r="AP162" s="38" t="s">
        <v>674</v>
      </c>
      <c r="AQ162" s="38" t="s">
        <v>687</v>
      </c>
      <c r="AR162" s="38" t="s">
        <v>27</v>
      </c>
      <c r="AS162" s="38" t="s">
        <v>688</v>
      </c>
      <c r="AT162" s="38" t="s">
        <v>27</v>
      </c>
      <c r="AU162" s="38" t="s">
        <v>27</v>
      </c>
      <c r="AV162" s="38" t="s">
        <v>27</v>
      </c>
      <c r="AX162" s="50" t="s">
        <v>748</v>
      </c>
    </row>
    <row r="163" spans="1:50" ht="14.25" customHeight="1" x14ac:dyDescent="0.25">
      <c r="A163" s="37">
        <v>87</v>
      </c>
      <c r="B163" s="38" t="s">
        <v>78</v>
      </c>
      <c r="C163" s="38" t="s">
        <v>26</v>
      </c>
      <c r="D163" s="38" t="s">
        <v>47</v>
      </c>
      <c r="E163" s="38"/>
      <c r="F163" s="38" t="s">
        <v>30</v>
      </c>
      <c r="G163" s="37">
        <v>4</v>
      </c>
      <c r="H163" s="37">
        <v>8</v>
      </c>
      <c r="I163" s="38" t="s">
        <v>106</v>
      </c>
      <c r="J163" s="37">
        <v>90153375</v>
      </c>
      <c r="K163" s="37">
        <v>5.4285714285714297</v>
      </c>
      <c r="L163" s="37">
        <v>0.54285714285714304</v>
      </c>
      <c r="M163" s="37">
        <v>2</v>
      </c>
      <c r="N163" s="35"/>
      <c r="O163" s="47"/>
      <c r="P163" s="37">
        <v>3</v>
      </c>
      <c r="Q163" s="37">
        <v>1</v>
      </c>
      <c r="R163" s="40">
        <v>1</v>
      </c>
      <c r="S163" s="37">
        <v>1</v>
      </c>
      <c r="T163" s="40">
        <v>1</v>
      </c>
      <c r="U163" s="47"/>
      <c r="V163" s="37">
        <v>1</v>
      </c>
      <c r="W163" s="38" t="s">
        <v>27</v>
      </c>
      <c r="X163" s="39"/>
      <c r="Y163" s="37">
        <v>1</v>
      </c>
      <c r="Z163" s="38">
        <v>11</v>
      </c>
      <c r="AA163" s="38">
        <v>1</v>
      </c>
      <c r="AB163" s="38" t="s">
        <v>89</v>
      </c>
      <c r="AC163" s="38">
        <v>0</v>
      </c>
      <c r="AD163" s="37">
        <v>2</v>
      </c>
      <c r="AE163" s="37">
        <v>1</v>
      </c>
      <c r="AF163" s="37">
        <v>0</v>
      </c>
      <c r="AG163" s="37">
        <v>5</v>
      </c>
      <c r="AH163" s="38" t="s">
        <v>381</v>
      </c>
      <c r="AI163" s="37">
        <v>16</v>
      </c>
      <c r="AJ163" s="47"/>
      <c r="AK163" s="38" t="s">
        <v>475</v>
      </c>
      <c r="AL163" s="38">
        <v>1</v>
      </c>
      <c r="AM163" s="38" t="s">
        <v>27</v>
      </c>
      <c r="AN163" s="38" t="s">
        <v>673</v>
      </c>
      <c r="AO163" s="37">
        <v>18</v>
      </c>
      <c r="AP163" s="38" t="s">
        <v>677</v>
      </c>
      <c r="AQ163" s="38" t="s">
        <v>690</v>
      </c>
      <c r="AR163" s="38" t="s">
        <v>27</v>
      </c>
      <c r="AS163" s="38" t="s">
        <v>27</v>
      </c>
      <c r="AT163" s="38" t="s">
        <v>27</v>
      </c>
      <c r="AU163" s="38" t="s">
        <v>27</v>
      </c>
      <c r="AV163" s="38" t="s">
        <v>27</v>
      </c>
      <c r="AX163" s="50" t="s">
        <v>747</v>
      </c>
    </row>
    <row r="164" spans="1:50" ht="14.25" customHeight="1" x14ac:dyDescent="0.25">
      <c r="A164" s="37">
        <v>114</v>
      </c>
      <c r="B164" s="38" t="s">
        <v>78</v>
      </c>
      <c r="C164" s="38" t="s">
        <v>28</v>
      </c>
      <c r="D164" s="38" t="s">
        <v>47</v>
      </c>
      <c r="E164" s="38"/>
      <c r="F164" s="38" t="s">
        <v>30</v>
      </c>
      <c r="G164" s="37">
        <v>4</v>
      </c>
      <c r="H164" s="37">
        <v>8</v>
      </c>
      <c r="I164" s="38" t="s">
        <v>114</v>
      </c>
      <c r="J164" s="37">
        <v>17888853</v>
      </c>
      <c r="K164" s="37">
        <v>2.9230769230769198</v>
      </c>
      <c r="L164" s="37">
        <v>0.29230769230769199</v>
      </c>
      <c r="M164" s="47"/>
      <c r="N164" s="35"/>
      <c r="O164" s="35"/>
      <c r="P164" s="47"/>
      <c r="Q164" s="47"/>
      <c r="R164" s="35">
        <v>1</v>
      </c>
      <c r="S164" s="47"/>
      <c r="T164" s="47"/>
      <c r="U164" s="47"/>
      <c r="V164" s="47"/>
      <c r="W164" s="38" t="s">
        <v>27</v>
      </c>
      <c r="X164" s="35"/>
      <c r="Y164" s="47"/>
      <c r="Z164" s="38">
        <v>1</v>
      </c>
      <c r="AA164" s="38">
        <v>0</v>
      </c>
      <c r="AB164" s="38" t="s">
        <v>102</v>
      </c>
      <c r="AC164" s="41">
        <v>3</v>
      </c>
      <c r="AD164" s="37">
        <v>0</v>
      </c>
      <c r="AE164" s="37">
        <v>0</v>
      </c>
      <c r="AF164" s="37">
        <v>0</v>
      </c>
      <c r="AG164" s="37">
        <v>0</v>
      </c>
      <c r="AH164" s="38" t="s">
        <v>381</v>
      </c>
      <c r="AI164" s="37">
        <v>16</v>
      </c>
      <c r="AJ164" s="47"/>
      <c r="AK164" s="38" t="s">
        <v>174</v>
      </c>
      <c r="AL164" s="38">
        <v>1</v>
      </c>
      <c r="AM164" s="38" t="s">
        <v>27</v>
      </c>
      <c r="AN164" s="38" t="s">
        <v>680</v>
      </c>
      <c r="AO164" s="37">
        <v>30</v>
      </c>
      <c r="AP164" s="38" t="s">
        <v>674</v>
      </c>
      <c r="AQ164" s="38" t="s">
        <v>687</v>
      </c>
      <c r="AR164" s="38" t="s">
        <v>27</v>
      </c>
      <c r="AS164" s="38" t="s">
        <v>688</v>
      </c>
      <c r="AT164" s="38" t="s">
        <v>27</v>
      </c>
      <c r="AU164" s="38" t="s">
        <v>27</v>
      </c>
      <c r="AV164" s="38" t="s">
        <v>27</v>
      </c>
      <c r="AX164" s="50" t="s">
        <v>748</v>
      </c>
    </row>
    <row r="165" spans="1:50" ht="14.25" customHeight="1" x14ac:dyDescent="0.25">
      <c r="A165" s="37">
        <v>209</v>
      </c>
      <c r="B165" s="38" t="s">
        <v>78</v>
      </c>
      <c r="C165" s="38" t="s">
        <v>26</v>
      </c>
      <c r="D165" s="38" t="s">
        <v>47</v>
      </c>
      <c r="E165" s="38"/>
      <c r="F165" s="38" t="s">
        <v>30</v>
      </c>
      <c r="G165" s="37">
        <v>4</v>
      </c>
      <c r="H165" s="37">
        <v>8</v>
      </c>
      <c r="I165" s="38" t="s">
        <v>126</v>
      </c>
      <c r="J165" s="37">
        <v>8916155192</v>
      </c>
      <c r="K165" s="37">
        <v>5.4285714285714297</v>
      </c>
      <c r="L165" s="37">
        <v>0.54285714285714304</v>
      </c>
      <c r="M165" s="47"/>
      <c r="N165" s="35"/>
      <c r="O165" s="47"/>
      <c r="P165" s="47"/>
      <c r="Q165" s="47"/>
      <c r="R165" s="35">
        <v>1</v>
      </c>
      <c r="S165" s="47"/>
      <c r="T165" s="47"/>
      <c r="U165" s="47"/>
      <c r="V165" s="47"/>
      <c r="W165" s="38" t="s">
        <v>27</v>
      </c>
      <c r="X165" s="47"/>
      <c r="Y165" s="47"/>
      <c r="Z165" s="38">
        <v>1</v>
      </c>
      <c r="AA165" s="38">
        <v>0</v>
      </c>
      <c r="AB165" s="38" t="s">
        <v>89</v>
      </c>
      <c r="AC165" s="38">
        <v>0</v>
      </c>
      <c r="AD165" s="37">
        <v>0</v>
      </c>
      <c r="AE165" s="37">
        <v>0</v>
      </c>
      <c r="AF165" s="37">
        <v>0</v>
      </c>
      <c r="AG165" s="37">
        <v>0</v>
      </c>
      <c r="AH165" s="38" t="s">
        <v>381</v>
      </c>
      <c r="AI165" s="37">
        <v>16</v>
      </c>
      <c r="AJ165" s="35"/>
      <c r="AK165" s="38" t="s">
        <v>91</v>
      </c>
      <c r="AL165" s="38">
        <v>1</v>
      </c>
      <c r="AM165" s="38" t="s">
        <v>27</v>
      </c>
      <c r="AN165" s="38" t="s">
        <v>680</v>
      </c>
      <c r="AO165" s="37">
        <v>30</v>
      </c>
      <c r="AP165" s="38" t="s">
        <v>677</v>
      </c>
      <c r="AQ165" s="38" t="s">
        <v>697</v>
      </c>
      <c r="AR165" s="38" t="s">
        <v>27</v>
      </c>
      <c r="AS165" s="38" t="s">
        <v>27</v>
      </c>
      <c r="AT165" s="38" t="s">
        <v>27</v>
      </c>
      <c r="AU165" s="38" t="s">
        <v>27</v>
      </c>
      <c r="AV165" s="38" t="s">
        <v>27</v>
      </c>
      <c r="AX165" s="50" t="s">
        <v>747</v>
      </c>
    </row>
    <row r="166" spans="1:50" ht="14.25" customHeight="1" x14ac:dyDescent="0.25">
      <c r="A166" s="37">
        <v>313</v>
      </c>
      <c r="B166" s="38" t="s">
        <v>78</v>
      </c>
      <c r="C166" s="38" t="s">
        <v>28</v>
      </c>
      <c r="D166" s="38" t="s">
        <v>47</v>
      </c>
      <c r="E166" s="38"/>
      <c r="F166" s="38" t="s">
        <v>30</v>
      </c>
      <c r="G166" s="37">
        <v>4</v>
      </c>
      <c r="H166" s="37">
        <v>8</v>
      </c>
      <c r="I166" s="38" t="s">
        <v>140</v>
      </c>
      <c r="J166" s="37">
        <v>79247246103</v>
      </c>
      <c r="K166" s="37">
        <v>2.9230769230769198</v>
      </c>
      <c r="L166" s="37">
        <v>0.29230769230769199</v>
      </c>
      <c r="M166" s="47"/>
      <c r="N166" s="35"/>
      <c r="O166" s="47"/>
      <c r="P166" s="47"/>
      <c r="Q166" s="47"/>
      <c r="R166" s="35">
        <v>1</v>
      </c>
      <c r="S166" s="47"/>
      <c r="T166" s="47"/>
      <c r="U166" s="47"/>
      <c r="V166" s="47"/>
      <c r="W166" s="38" t="s">
        <v>27</v>
      </c>
      <c r="X166" s="47"/>
      <c r="Y166" s="47"/>
      <c r="Z166" s="38">
        <v>1</v>
      </c>
      <c r="AA166" s="38">
        <v>0</v>
      </c>
      <c r="AB166" s="38" t="s">
        <v>102</v>
      </c>
      <c r="AC166" s="38">
        <v>0</v>
      </c>
      <c r="AD166" s="37">
        <v>0</v>
      </c>
      <c r="AE166" s="37">
        <v>0</v>
      </c>
      <c r="AF166" s="37">
        <v>0</v>
      </c>
      <c r="AG166" s="37">
        <v>0</v>
      </c>
      <c r="AH166" s="38" t="s">
        <v>381</v>
      </c>
      <c r="AI166" s="37">
        <v>16</v>
      </c>
      <c r="AJ166" s="47"/>
      <c r="AK166" s="38" t="s">
        <v>486</v>
      </c>
      <c r="AL166" s="38">
        <v>1</v>
      </c>
      <c r="AM166" s="38" t="s">
        <v>27</v>
      </c>
      <c r="AN166" s="38" t="s">
        <v>673</v>
      </c>
      <c r="AO166" s="37">
        <v>18</v>
      </c>
      <c r="AP166" s="38" t="s">
        <v>674</v>
      </c>
      <c r="AQ166" s="38" t="s">
        <v>705</v>
      </c>
      <c r="AR166" s="38" t="s">
        <v>27</v>
      </c>
      <c r="AS166" s="38" t="s">
        <v>686</v>
      </c>
      <c r="AT166" s="38" t="s">
        <v>27</v>
      </c>
      <c r="AU166" s="38" t="s">
        <v>27</v>
      </c>
      <c r="AV166" s="38" t="s">
        <v>27</v>
      </c>
      <c r="AX166" s="50" t="s">
        <v>747</v>
      </c>
    </row>
    <row r="167" spans="1:50" ht="14.25" customHeight="1" x14ac:dyDescent="0.25">
      <c r="A167" s="37">
        <v>329</v>
      </c>
      <c r="B167" s="38" t="s">
        <v>78</v>
      </c>
      <c r="C167" s="38" t="s">
        <v>26</v>
      </c>
      <c r="D167" s="38" t="s">
        <v>47</v>
      </c>
      <c r="E167" s="38"/>
      <c r="F167" s="38" t="s">
        <v>30</v>
      </c>
      <c r="G167" s="37">
        <v>4</v>
      </c>
      <c r="H167" s="37">
        <v>8</v>
      </c>
      <c r="I167" s="38" t="s">
        <v>142</v>
      </c>
      <c r="J167" s="37">
        <v>8282194225</v>
      </c>
      <c r="K167" s="37">
        <v>5.4285714285714297</v>
      </c>
      <c r="L167" s="37">
        <v>0.54285714285714304</v>
      </c>
      <c r="M167" s="37">
        <v>4</v>
      </c>
      <c r="N167" s="35"/>
      <c r="O167" s="35"/>
      <c r="P167" s="37">
        <v>11</v>
      </c>
      <c r="Q167" s="37">
        <v>6</v>
      </c>
      <c r="R167" s="40">
        <v>1</v>
      </c>
      <c r="S167" s="37">
        <v>6</v>
      </c>
      <c r="T167" s="40">
        <v>2</v>
      </c>
      <c r="U167" s="40">
        <v>3</v>
      </c>
      <c r="V167" s="37">
        <v>3.5</v>
      </c>
      <c r="W167" s="38" t="s">
        <v>27</v>
      </c>
      <c r="X167" s="37">
        <v>1.5</v>
      </c>
      <c r="Y167" s="37">
        <v>8</v>
      </c>
      <c r="Z167" s="38">
        <v>46</v>
      </c>
      <c r="AA167" s="38">
        <v>8</v>
      </c>
      <c r="AB167" s="38" t="s">
        <v>89</v>
      </c>
      <c r="AC167" s="38">
        <v>0</v>
      </c>
      <c r="AD167" s="37">
        <v>8</v>
      </c>
      <c r="AE167" s="37">
        <v>2</v>
      </c>
      <c r="AF167" s="37">
        <v>0</v>
      </c>
      <c r="AG167" s="37">
        <v>11</v>
      </c>
      <c r="AH167" s="38" t="s">
        <v>381</v>
      </c>
      <c r="AI167" s="37">
        <v>16</v>
      </c>
      <c r="AJ167" s="35"/>
      <c r="AK167" s="38" t="s">
        <v>487</v>
      </c>
      <c r="AL167" s="38">
        <v>1</v>
      </c>
      <c r="AM167" s="38" t="s">
        <v>27</v>
      </c>
      <c r="AN167" s="38" t="s">
        <v>680</v>
      </c>
      <c r="AO167" s="37">
        <v>27</v>
      </c>
      <c r="AP167" s="38" t="s">
        <v>677</v>
      </c>
      <c r="AQ167" s="38" t="s">
        <v>691</v>
      </c>
      <c r="AR167" s="38" t="s">
        <v>695</v>
      </c>
      <c r="AS167" s="38" t="s">
        <v>27</v>
      </c>
      <c r="AT167" s="38" t="s">
        <v>692</v>
      </c>
      <c r="AU167" s="38" t="s">
        <v>27</v>
      </c>
      <c r="AV167" s="38" t="s">
        <v>27</v>
      </c>
      <c r="AX167" s="50" t="s">
        <v>746</v>
      </c>
    </row>
    <row r="168" spans="1:50" ht="14.25" customHeight="1" x14ac:dyDescent="0.25">
      <c r="A168" s="37">
        <v>350</v>
      </c>
      <c r="B168" s="38" t="s">
        <v>78</v>
      </c>
      <c r="C168" s="38" t="s">
        <v>28</v>
      </c>
      <c r="D168" s="38" t="s">
        <v>47</v>
      </c>
      <c r="E168" s="38"/>
      <c r="F168" s="38" t="s">
        <v>30</v>
      </c>
      <c r="G168" s="37">
        <v>4</v>
      </c>
      <c r="H168" s="37">
        <v>8</v>
      </c>
      <c r="I168" s="38" t="s">
        <v>146</v>
      </c>
      <c r="J168" s="37">
        <v>94222252116</v>
      </c>
      <c r="K168" s="37">
        <v>2.9230769230769198</v>
      </c>
      <c r="L168" s="37">
        <v>0.29230769230769199</v>
      </c>
      <c r="M168" s="47"/>
      <c r="N168" s="35"/>
      <c r="O168" s="35"/>
      <c r="P168" s="47"/>
      <c r="Q168" s="47"/>
      <c r="R168" s="47">
        <v>1</v>
      </c>
      <c r="S168" s="47"/>
      <c r="T168" s="47"/>
      <c r="U168" s="35"/>
      <c r="V168" s="47"/>
      <c r="W168" s="38" t="s">
        <v>27</v>
      </c>
      <c r="X168" s="47"/>
      <c r="Y168" s="47"/>
      <c r="Z168" s="38">
        <v>1</v>
      </c>
      <c r="AA168" s="38">
        <v>0</v>
      </c>
      <c r="AB168" s="38" t="s">
        <v>102</v>
      </c>
      <c r="AC168" s="41">
        <v>3</v>
      </c>
      <c r="AD168" s="37">
        <v>0</v>
      </c>
      <c r="AE168" s="37">
        <v>0</v>
      </c>
      <c r="AF168" s="37">
        <v>0</v>
      </c>
      <c r="AG168" s="37">
        <v>0</v>
      </c>
      <c r="AH168" s="38" t="s">
        <v>381</v>
      </c>
      <c r="AI168" s="37">
        <v>16</v>
      </c>
      <c r="AJ168" s="35"/>
      <c r="AK168" s="38" t="s">
        <v>488</v>
      </c>
      <c r="AL168" s="38">
        <v>1</v>
      </c>
      <c r="AM168" s="38" t="s">
        <v>27</v>
      </c>
      <c r="AN168" s="38" t="s">
        <v>680</v>
      </c>
      <c r="AO168" s="37">
        <v>36</v>
      </c>
      <c r="AP168" s="38" t="s">
        <v>677</v>
      </c>
      <c r="AQ168" s="38" t="s">
        <v>707</v>
      </c>
      <c r="AR168" s="38" t="s">
        <v>27</v>
      </c>
      <c r="AS168" s="38" t="s">
        <v>708</v>
      </c>
      <c r="AT168" s="38" t="s">
        <v>27</v>
      </c>
      <c r="AU168" s="38" t="s">
        <v>27</v>
      </c>
      <c r="AV168" s="38" t="s">
        <v>27</v>
      </c>
      <c r="AX168" s="50" t="s">
        <v>748</v>
      </c>
    </row>
    <row r="169" spans="1:50" ht="14.25" customHeight="1" x14ac:dyDescent="0.25">
      <c r="A169" s="37">
        <v>398</v>
      </c>
      <c r="B169" s="38" t="s">
        <v>78</v>
      </c>
      <c r="C169" s="38" t="s">
        <v>26</v>
      </c>
      <c r="D169" s="38" t="s">
        <v>47</v>
      </c>
      <c r="E169" s="38"/>
      <c r="F169" s="38" t="s">
        <v>30</v>
      </c>
      <c r="G169" s="37">
        <v>4</v>
      </c>
      <c r="H169" s="37">
        <v>8</v>
      </c>
      <c r="I169" s="38" t="s">
        <v>81</v>
      </c>
      <c r="J169" s="37">
        <v>9591241137</v>
      </c>
      <c r="K169" s="37">
        <v>5.4285714285714297</v>
      </c>
      <c r="L169" s="37">
        <v>0.54285714285714304</v>
      </c>
      <c r="M169" s="39"/>
      <c r="N169" s="35"/>
      <c r="O169" s="35"/>
      <c r="P169" s="39"/>
      <c r="Q169" s="39"/>
      <c r="R169" s="35">
        <v>1</v>
      </c>
      <c r="S169" s="39"/>
      <c r="T169" s="47"/>
      <c r="U169" s="39"/>
      <c r="V169" s="39"/>
      <c r="W169" s="38" t="s">
        <v>27</v>
      </c>
      <c r="X169" s="39"/>
      <c r="Y169" s="39"/>
      <c r="Z169" s="38">
        <v>1</v>
      </c>
      <c r="AA169" s="38">
        <v>0</v>
      </c>
      <c r="AB169" s="38" t="s">
        <v>89</v>
      </c>
      <c r="AC169" s="41">
        <v>3</v>
      </c>
      <c r="AD169" s="37">
        <v>0</v>
      </c>
      <c r="AE169" s="37">
        <v>0</v>
      </c>
      <c r="AF169" s="37">
        <v>0</v>
      </c>
      <c r="AG169" s="37">
        <v>0</v>
      </c>
      <c r="AH169" s="38" t="s">
        <v>381</v>
      </c>
      <c r="AI169" s="37">
        <v>16</v>
      </c>
      <c r="AJ169" s="35"/>
      <c r="AK169" s="38" t="s">
        <v>91</v>
      </c>
      <c r="AL169" s="38">
        <v>1</v>
      </c>
      <c r="AM169" s="38" t="s">
        <v>27</v>
      </c>
      <c r="AN169" s="38" t="s">
        <v>673</v>
      </c>
      <c r="AO169" s="37">
        <v>26</v>
      </c>
      <c r="AP169" s="38" t="s">
        <v>674</v>
      </c>
      <c r="AQ169" s="38" t="s">
        <v>675</v>
      </c>
      <c r="AR169" s="38" t="s">
        <v>27</v>
      </c>
      <c r="AS169" s="38" t="s">
        <v>676</v>
      </c>
      <c r="AT169" s="38" t="s">
        <v>27</v>
      </c>
      <c r="AU169" s="38" t="s">
        <v>27</v>
      </c>
      <c r="AV169" s="38" t="s">
        <v>710</v>
      </c>
      <c r="AX169" s="50" t="s">
        <v>748</v>
      </c>
    </row>
    <row r="170" spans="1:50" ht="14.25" customHeight="1" x14ac:dyDescent="0.25">
      <c r="A170" s="37">
        <v>463</v>
      </c>
      <c r="B170" s="38" t="s">
        <v>78</v>
      </c>
      <c r="C170" s="38" t="s">
        <v>28</v>
      </c>
      <c r="D170" s="38" t="s">
        <v>47</v>
      </c>
      <c r="E170" s="38"/>
      <c r="F170" s="38" t="s">
        <v>30</v>
      </c>
      <c r="G170" s="37">
        <v>4</v>
      </c>
      <c r="H170" s="37">
        <v>8</v>
      </c>
      <c r="I170" s="38" t="s">
        <v>152</v>
      </c>
      <c r="J170" s="37">
        <v>792288984</v>
      </c>
      <c r="K170" s="37">
        <v>2.9230769230769198</v>
      </c>
      <c r="L170" s="37">
        <v>0.29230769230769199</v>
      </c>
      <c r="M170" s="37">
        <v>1</v>
      </c>
      <c r="N170" s="35"/>
      <c r="O170" s="35"/>
      <c r="P170" s="37">
        <v>4</v>
      </c>
      <c r="Q170" s="37">
        <v>2</v>
      </c>
      <c r="R170" s="40">
        <v>3</v>
      </c>
      <c r="S170" s="37">
        <v>2</v>
      </c>
      <c r="T170" s="40">
        <v>1</v>
      </c>
      <c r="U170" s="37">
        <v>1</v>
      </c>
      <c r="V170" s="37">
        <v>0.5</v>
      </c>
      <c r="W170" s="38" t="s">
        <v>27</v>
      </c>
      <c r="X170" s="40">
        <v>0.5</v>
      </c>
      <c r="Y170" s="37">
        <v>2</v>
      </c>
      <c r="Z170" s="38">
        <v>17</v>
      </c>
      <c r="AA170" s="38">
        <v>2</v>
      </c>
      <c r="AB170" s="38" t="s">
        <v>102</v>
      </c>
      <c r="AC170" s="38">
        <v>0</v>
      </c>
      <c r="AD170" s="37">
        <v>11</v>
      </c>
      <c r="AE170" s="37">
        <v>5</v>
      </c>
      <c r="AF170" s="37">
        <v>2</v>
      </c>
      <c r="AG170" s="37">
        <v>22</v>
      </c>
      <c r="AH170" s="38" t="s">
        <v>381</v>
      </c>
      <c r="AI170" s="37">
        <v>16</v>
      </c>
      <c r="AJ170" s="40">
        <v>1</v>
      </c>
      <c r="AK170" s="38" t="s">
        <v>494</v>
      </c>
      <c r="AL170" s="38">
        <v>1</v>
      </c>
      <c r="AM170" s="38" t="s">
        <v>27</v>
      </c>
      <c r="AN170" s="38" t="s">
        <v>673</v>
      </c>
      <c r="AO170" s="37">
        <v>23</v>
      </c>
      <c r="AP170" s="38" t="s">
        <v>677</v>
      </c>
      <c r="AQ170" s="38" t="s">
        <v>714</v>
      </c>
      <c r="AR170" s="38" t="s">
        <v>695</v>
      </c>
      <c r="AS170" s="38" t="s">
        <v>27</v>
      </c>
      <c r="AT170" s="38" t="s">
        <v>27</v>
      </c>
      <c r="AU170" s="38" t="s">
        <v>27</v>
      </c>
      <c r="AV170" s="38" t="s">
        <v>27</v>
      </c>
      <c r="AX170" s="50" t="s">
        <v>747</v>
      </c>
    </row>
    <row r="171" spans="1:50" ht="14.25" customHeight="1" x14ac:dyDescent="0.25">
      <c r="A171" s="37">
        <v>557</v>
      </c>
      <c r="B171" s="38" t="s">
        <v>78</v>
      </c>
      <c r="C171" s="38" t="s">
        <v>26</v>
      </c>
      <c r="D171" s="38" t="s">
        <v>47</v>
      </c>
      <c r="E171" s="38"/>
      <c r="F171" s="38" t="s">
        <v>30</v>
      </c>
      <c r="G171" s="37">
        <v>4</v>
      </c>
      <c r="H171" s="37">
        <v>8</v>
      </c>
      <c r="I171" s="38" t="s">
        <v>172</v>
      </c>
      <c r="J171" s="37">
        <v>8517821164</v>
      </c>
      <c r="K171" s="37">
        <v>5.4285714285714297</v>
      </c>
      <c r="L171" s="37">
        <v>0.54285714285714304</v>
      </c>
      <c r="M171" s="39"/>
      <c r="N171" s="35"/>
      <c r="O171" s="35"/>
      <c r="P171" s="39"/>
      <c r="Q171" s="47"/>
      <c r="R171" s="35">
        <v>1</v>
      </c>
      <c r="S171" s="47"/>
      <c r="T171" s="35"/>
      <c r="U171" s="47"/>
      <c r="V171" s="47"/>
      <c r="W171" s="38" t="s">
        <v>27</v>
      </c>
      <c r="X171" s="47"/>
      <c r="Y171" s="47"/>
      <c r="Z171" s="38">
        <v>1</v>
      </c>
      <c r="AA171" s="38">
        <v>0</v>
      </c>
      <c r="AB171" s="38" t="s">
        <v>89</v>
      </c>
      <c r="AC171" s="38">
        <v>0</v>
      </c>
      <c r="AD171" s="37">
        <v>0</v>
      </c>
      <c r="AE171" s="37">
        <v>0</v>
      </c>
      <c r="AF171" s="37">
        <v>0</v>
      </c>
      <c r="AG171" s="37">
        <v>0</v>
      </c>
      <c r="AH171" s="38" t="s">
        <v>381</v>
      </c>
      <c r="AI171" s="37">
        <v>16</v>
      </c>
      <c r="AJ171" s="35"/>
      <c r="AK171" s="38" t="s">
        <v>405</v>
      </c>
      <c r="AL171" s="38">
        <v>1</v>
      </c>
      <c r="AM171" s="38" t="s">
        <v>27</v>
      </c>
      <c r="AN171" s="38" t="s">
        <v>680</v>
      </c>
      <c r="AO171" s="37">
        <v>29</v>
      </c>
      <c r="AP171" s="38" t="s">
        <v>674</v>
      </c>
      <c r="AQ171" s="38" t="s">
        <v>691</v>
      </c>
      <c r="AR171" s="38" t="s">
        <v>695</v>
      </c>
      <c r="AS171" s="38" t="s">
        <v>727</v>
      </c>
      <c r="AT171" s="38" t="s">
        <v>27</v>
      </c>
      <c r="AU171" s="38" t="s">
        <v>27</v>
      </c>
      <c r="AV171" s="38" t="s">
        <v>27</v>
      </c>
      <c r="AX171" s="50" t="s">
        <v>748</v>
      </c>
    </row>
    <row r="172" spans="1:50" ht="14.25" customHeight="1" x14ac:dyDescent="0.25">
      <c r="A172" s="37">
        <v>182</v>
      </c>
      <c r="B172" s="38" t="s">
        <v>78</v>
      </c>
      <c r="C172" s="38" t="s">
        <v>28</v>
      </c>
      <c r="D172" s="38" t="s">
        <v>48</v>
      </c>
      <c r="E172" s="38"/>
      <c r="F172" s="38" t="s">
        <v>500</v>
      </c>
      <c r="G172" s="37">
        <v>53</v>
      </c>
      <c r="H172" s="37">
        <v>7</v>
      </c>
      <c r="I172" s="38" t="s">
        <v>122</v>
      </c>
      <c r="J172" s="37">
        <v>10184154</v>
      </c>
      <c r="K172" s="37">
        <v>1.3846153846153799</v>
      </c>
      <c r="L172" s="37">
        <v>0.27692307692307699</v>
      </c>
      <c r="M172" s="39"/>
      <c r="N172" s="39"/>
      <c r="O172" s="39"/>
      <c r="P172" s="39"/>
      <c r="Q172" s="39"/>
      <c r="R172" s="35">
        <v>1</v>
      </c>
      <c r="S172" s="39"/>
      <c r="T172" s="39"/>
      <c r="U172" s="39"/>
      <c r="V172" s="39"/>
      <c r="W172" s="38" t="s">
        <v>27</v>
      </c>
      <c r="X172" s="39"/>
      <c r="Y172" s="39"/>
      <c r="Z172" s="38">
        <v>1</v>
      </c>
      <c r="AA172" s="38">
        <v>0</v>
      </c>
      <c r="AB172" s="38" t="s">
        <v>102</v>
      </c>
      <c r="AC172" s="41">
        <v>3</v>
      </c>
      <c r="AD172" s="37">
        <v>0</v>
      </c>
      <c r="AE172" s="37">
        <v>0</v>
      </c>
      <c r="AF172" s="37">
        <v>0</v>
      </c>
      <c r="AG172" s="37">
        <v>0</v>
      </c>
      <c r="AH172" s="38" t="s">
        <v>503</v>
      </c>
      <c r="AI172" s="37">
        <v>25</v>
      </c>
      <c r="AJ172" s="39"/>
      <c r="AK172" s="38" t="s">
        <v>606</v>
      </c>
      <c r="AL172" s="38">
        <v>1</v>
      </c>
      <c r="AM172" s="38" t="s">
        <v>27</v>
      </c>
      <c r="AN172" s="38" t="s">
        <v>680</v>
      </c>
      <c r="AO172" s="37">
        <v>25</v>
      </c>
      <c r="AP172" s="38" t="s">
        <v>677</v>
      </c>
      <c r="AQ172" s="38" t="s">
        <v>694</v>
      </c>
      <c r="AR172" s="38" t="s">
        <v>27</v>
      </c>
      <c r="AS172" s="38" t="s">
        <v>27</v>
      </c>
      <c r="AT172" s="38" t="s">
        <v>692</v>
      </c>
      <c r="AU172" s="38" t="s">
        <v>27</v>
      </c>
      <c r="AV172" s="38" t="s">
        <v>27</v>
      </c>
      <c r="AX172" s="50" t="s">
        <v>746</v>
      </c>
    </row>
    <row r="173" spans="1:50" ht="14.25" customHeight="1" x14ac:dyDescent="0.25">
      <c r="A173" s="37">
        <v>213</v>
      </c>
      <c r="B173" s="38" t="s">
        <v>78</v>
      </c>
      <c r="C173" s="38" t="s">
        <v>26</v>
      </c>
      <c r="D173" s="38" t="s">
        <v>48</v>
      </c>
      <c r="E173" s="38"/>
      <c r="F173" s="38" t="s">
        <v>500</v>
      </c>
      <c r="G173" s="37">
        <v>53</v>
      </c>
      <c r="H173" s="37">
        <v>7</v>
      </c>
      <c r="I173" s="38" t="s">
        <v>126</v>
      </c>
      <c r="J173" s="37">
        <v>8916155192</v>
      </c>
      <c r="K173" s="37">
        <v>2.8</v>
      </c>
      <c r="L173" s="37">
        <v>0.56000000000000005</v>
      </c>
      <c r="M173" s="39"/>
      <c r="N173" s="35"/>
      <c r="O173" s="35"/>
      <c r="P173" s="39"/>
      <c r="Q173" s="39"/>
      <c r="R173" s="35">
        <v>1</v>
      </c>
      <c r="S173" s="39"/>
      <c r="T173" s="39"/>
      <c r="U173" s="39"/>
      <c r="V173" s="39"/>
      <c r="W173" s="38" t="s">
        <v>27</v>
      </c>
      <c r="X173" s="39"/>
      <c r="Y173" s="39"/>
      <c r="Z173" s="38">
        <v>1</v>
      </c>
      <c r="AA173" s="38">
        <v>0</v>
      </c>
      <c r="AB173" s="38" t="s">
        <v>89</v>
      </c>
      <c r="AC173" s="41">
        <v>3</v>
      </c>
      <c r="AD173" s="37">
        <v>0</v>
      </c>
      <c r="AE173" s="37">
        <v>0</v>
      </c>
      <c r="AF173" s="37">
        <v>0</v>
      </c>
      <c r="AG173" s="37">
        <v>0</v>
      </c>
      <c r="AH173" s="38" t="s">
        <v>503</v>
      </c>
      <c r="AI173" s="37">
        <v>25</v>
      </c>
      <c r="AJ173" s="39"/>
      <c r="AK173" s="38" t="s">
        <v>91</v>
      </c>
      <c r="AL173" s="38">
        <v>1</v>
      </c>
      <c r="AM173" s="38" t="s">
        <v>27</v>
      </c>
      <c r="AN173" s="38" t="s">
        <v>680</v>
      </c>
      <c r="AO173" s="37">
        <v>30</v>
      </c>
      <c r="AP173" s="38" t="s">
        <v>677</v>
      </c>
      <c r="AQ173" s="38" t="s">
        <v>697</v>
      </c>
      <c r="AR173" s="38" t="s">
        <v>27</v>
      </c>
      <c r="AS173" s="38" t="s">
        <v>27</v>
      </c>
      <c r="AT173" s="38" t="s">
        <v>27</v>
      </c>
      <c r="AU173" s="38" t="s">
        <v>27</v>
      </c>
      <c r="AV173" s="38" t="s">
        <v>27</v>
      </c>
      <c r="AX173" s="50" t="s">
        <v>747</v>
      </c>
    </row>
    <row r="174" spans="1:50" ht="14.25" customHeight="1" x14ac:dyDescent="0.25">
      <c r="A174" s="37">
        <v>317</v>
      </c>
      <c r="B174" s="38" t="s">
        <v>78</v>
      </c>
      <c r="C174" s="38" t="s">
        <v>28</v>
      </c>
      <c r="D174" s="38" t="s">
        <v>48</v>
      </c>
      <c r="E174" s="38"/>
      <c r="F174" s="38" t="s">
        <v>500</v>
      </c>
      <c r="G174" s="37">
        <v>53</v>
      </c>
      <c r="H174" s="37">
        <v>7</v>
      </c>
      <c r="I174" s="38" t="s">
        <v>140</v>
      </c>
      <c r="J174" s="37">
        <v>79247246103</v>
      </c>
      <c r="K174" s="37">
        <v>1.3846153846153799</v>
      </c>
      <c r="L174" s="37">
        <v>0.27692307692307699</v>
      </c>
      <c r="M174" s="35"/>
      <c r="N174" s="35"/>
      <c r="O174" s="35"/>
      <c r="P174" s="35"/>
      <c r="Q174" s="35"/>
      <c r="R174" s="35">
        <v>1</v>
      </c>
      <c r="S174" s="35"/>
      <c r="T174" s="35"/>
      <c r="U174" s="35"/>
      <c r="V174" s="35"/>
      <c r="W174" s="38" t="s">
        <v>27</v>
      </c>
      <c r="X174" s="35"/>
      <c r="Y174" s="35"/>
      <c r="Z174" s="38">
        <v>1</v>
      </c>
      <c r="AA174" s="38">
        <v>0</v>
      </c>
      <c r="AB174" s="38" t="s">
        <v>102</v>
      </c>
      <c r="AC174" s="41">
        <v>3</v>
      </c>
      <c r="AD174" s="37">
        <v>0</v>
      </c>
      <c r="AE174" s="37">
        <v>0</v>
      </c>
      <c r="AF174" s="37">
        <v>0</v>
      </c>
      <c r="AG174" s="37">
        <v>0</v>
      </c>
      <c r="AH174" s="38" t="s">
        <v>503</v>
      </c>
      <c r="AI174" s="37">
        <v>25</v>
      </c>
      <c r="AJ174" s="35"/>
      <c r="AK174" s="38" t="s">
        <v>91</v>
      </c>
      <c r="AL174" s="38">
        <v>1</v>
      </c>
      <c r="AM174" s="38" t="s">
        <v>27</v>
      </c>
      <c r="AN174" s="38" t="s">
        <v>673</v>
      </c>
      <c r="AO174" s="37">
        <v>18</v>
      </c>
      <c r="AP174" s="38" t="s">
        <v>674</v>
      </c>
      <c r="AQ174" s="38" t="s">
        <v>705</v>
      </c>
      <c r="AR174" s="38" t="s">
        <v>27</v>
      </c>
      <c r="AS174" s="38" t="s">
        <v>686</v>
      </c>
      <c r="AT174" s="38" t="s">
        <v>27</v>
      </c>
      <c r="AU174" s="38" t="s">
        <v>27</v>
      </c>
      <c r="AV174" s="38" t="s">
        <v>696</v>
      </c>
      <c r="AX174" s="50" t="s">
        <v>747</v>
      </c>
    </row>
    <row r="175" spans="1:50" ht="14.25" customHeight="1" x14ac:dyDescent="0.25">
      <c r="A175" s="37">
        <v>402</v>
      </c>
      <c r="B175" s="38" t="s">
        <v>78</v>
      </c>
      <c r="C175" s="38" t="s">
        <v>26</v>
      </c>
      <c r="D175" s="38" t="s">
        <v>48</v>
      </c>
      <c r="E175" s="38"/>
      <c r="F175" s="38" t="s">
        <v>500</v>
      </c>
      <c r="G175" s="37">
        <v>53</v>
      </c>
      <c r="H175" s="37">
        <v>7</v>
      </c>
      <c r="I175" s="38" t="s">
        <v>81</v>
      </c>
      <c r="J175" s="37">
        <v>9591241137</v>
      </c>
      <c r="K175" s="37">
        <v>2.8</v>
      </c>
      <c r="L175" s="37">
        <v>0.56000000000000005</v>
      </c>
      <c r="M175" s="39"/>
      <c r="N175" s="35"/>
      <c r="O175" s="39"/>
      <c r="P175" s="39"/>
      <c r="Q175" s="39"/>
      <c r="R175" s="35">
        <v>1</v>
      </c>
      <c r="S175" s="39"/>
      <c r="T175" s="39"/>
      <c r="U175" s="39"/>
      <c r="V175" s="39"/>
      <c r="W175" s="38" t="s">
        <v>27</v>
      </c>
      <c r="X175" s="39"/>
      <c r="Y175" s="39"/>
      <c r="Z175" s="38">
        <v>1</v>
      </c>
      <c r="AA175" s="38">
        <v>0</v>
      </c>
      <c r="AB175" s="38" t="s">
        <v>89</v>
      </c>
      <c r="AC175" s="41">
        <v>3</v>
      </c>
      <c r="AD175" s="37">
        <v>0</v>
      </c>
      <c r="AE175" s="37">
        <v>0</v>
      </c>
      <c r="AF175" s="37">
        <v>0</v>
      </c>
      <c r="AG175" s="37">
        <v>0</v>
      </c>
      <c r="AH175" s="38" t="s">
        <v>503</v>
      </c>
      <c r="AI175" s="37">
        <v>25</v>
      </c>
      <c r="AJ175" s="39"/>
      <c r="AK175" s="38" t="s">
        <v>145</v>
      </c>
      <c r="AL175" s="38">
        <v>1</v>
      </c>
      <c r="AM175" s="38" t="s">
        <v>27</v>
      </c>
      <c r="AN175" s="38" t="s">
        <v>673</v>
      </c>
      <c r="AO175" s="37">
        <v>26</v>
      </c>
      <c r="AP175" s="38" t="s">
        <v>674</v>
      </c>
      <c r="AQ175" s="38" t="s">
        <v>675</v>
      </c>
      <c r="AR175" s="38" t="s">
        <v>27</v>
      </c>
      <c r="AS175" s="38" t="s">
        <v>676</v>
      </c>
      <c r="AT175" s="38" t="s">
        <v>27</v>
      </c>
      <c r="AU175" s="38" t="s">
        <v>27</v>
      </c>
      <c r="AV175" s="38" t="s">
        <v>27</v>
      </c>
      <c r="AX175" s="50" t="s">
        <v>748</v>
      </c>
    </row>
    <row r="176" spans="1:50" ht="14.25" customHeight="1" x14ac:dyDescent="0.25">
      <c r="A176" s="37">
        <v>403</v>
      </c>
      <c r="B176" s="38" t="s">
        <v>78</v>
      </c>
      <c r="C176" s="38" t="s">
        <v>26</v>
      </c>
      <c r="D176" s="38" t="s">
        <v>48</v>
      </c>
      <c r="E176" s="38"/>
      <c r="F176" s="38" t="s">
        <v>500</v>
      </c>
      <c r="G176" s="37">
        <v>53</v>
      </c>
      <c r="H176" s="37">
        <v>7</v>
      </c>
      <c r="I176" s="38" t="s">
        <v>81</v>
      </c>
      <c r="J176" s="37">
        <v>9591241137</v>
      </c>
      <c r="K176" s="37">
        <v>2.8</v>
      </c>
      <c r="L176" s="37">
        <v>0.56000000000000005</v>
      </c>
      <c r="M176" s="39"/>
      <c r="N176" s="35"/>
      <c r="O176" s="35"/>
      <c r="P176" s="39"/>
      <c r="Q176" s="39"/>
      <c r="R176" s="35">
        <v>1</v>
      </c>
      <c r="S176" s="39"/>
      <c r="T176" s="39"/>
      <c r="U176" s="35"/>
      <c r="V176" s="35"/>
      <c r="W176" s="38" t="s">
        <v>27</v>
      </c>
      <c r="X176" s="35"/>
      <c r="Y176" s="35"/>
      <c r="Z176" s="38">
        <v>1</v>
      </c>
      <c r="AA176" s="38">
        <v>0</v>
      </c>
      <c r="AB176" s="38" t="s">
        <v>89</v>
      </c>
      <c r="AC176" s="38">
        <v>0</v>
      </c>
      <c r="AD176" s="37">
        <v>0</v>
      </c>
      <c r="AE176" s="37">
        <v>0</v>
      </c>
      <c r="AF176" s="37">
        <v>0</v>
      </c>
      <c r="AG176" s="37">
        <v>0</v>
      </c>
      <c r="AH176" s="38" t="s">
        <v>503</v>
      </c>
      <c r="AI176" s="37">
        <v>25</v>
      </c>
      <c r="AJ176" s="35"/>
      <c r="AK176" s="38" t="s">
        <v>145</v>
      </c>
      <c r="AL176" s="38">
        <v>1</v>
      </c>
      <c r="AM176" s="38" t="s">
        <v>27</v>
      </c>
      <c r="AN176" s="38" t="s">
        <v>673</v>
      </c>
      <c r="AO176" s="37">
        <v>26</v>
      </c>
      <c r="AP176" s="38" t="s">
        <v>674</v>
      </c>
      <c r="AQ176" s="38" t="s">
        <v>675</v>
      </c>
      <c r="AR176" s="38" t="s">
        <v>27</v>
      </c>
      <c r="AS176" s="38" t="s">
        <v>676</v>
      </c>
      <c r="AT176" s="38" t="s">
        <v>27</v>
      </c>
      <c r="AU176" s="38" t="s">
        <v>27</v>
      </c>
      <c r="AV176" s="38" t="s">
        <v>27</v>
      </c>
      <c r="AX176" s="50" t="s">
        <v>748</v>
      </c>
    </row>
    <row r="177" spans="1:50" ht="14.25" customHeight="1" x14ac:dyDescent="0.25">
      <c r="A177" s="37">
        <v>488</v>
      </c>
      <c r="B177" s="38" t="s">
        <v>78</v>
      </c>
      <c r="C177" s="38" t="s">
        <v>28</v>
      </c>
      <c r="D177" s="38" t="s">
        <v>48</v>
      </c>
      <c r="E177" s="38"/>
      <c r="F177" s="38" t="s">
        <v>500</v>
      </c>
      <c r="G177" s="37">
        <v>53</v>
      </c>
      <c r="H177" s="37">
        <v>7</v>
      </c>
      <c r="I177" s="38" t="s">
        <v>158</v>
      </c>
      <c r="J177" s="37">
        <v>927618937</v>
      </c>
      <c r="K177" s="37">
        <v>1.3846153846153799</v>
      </c>
      <c r="L177" s="37">
        <v>0.27692307692307699</v>
      </c>
      <c r="M177" s="37">
        <v>1</v>
      </c>
      <c r="N177" s="35"/>
      <c r="O177" s="35"/>
      <c r="P177" s="37">
        <v>4</v>
      </c>
      <c r="Q177" s="37">
        <v>3</v>
      </c>
      <c r="R177" s="35">
        <v>1</v>
      </c>
      <c r="S177" s="37">
        <v>3</v>
      </c>
      <c r="T177" s="39"/>
      <c r="U177" s="40">
        <v>1</v>
      </c>
      <c r="V177" s="37">
        <v>0.5</v>
      </c>
      <c r="W177" s="38" t="s">
        <v>27</v>
      </c>
      <c r="X177" s="37">
        <v>0.5</v>
      </c>
      <c r="Y177" s="37">
        <v>2</v>
      </c>
      <c r="Z177" s="38">
        <v>16</v>
      </c>
      <c r="AA177" s="38">
        <v>2</v>
      </c>
      <c r="AB177" s="38" t="s">
        <v>102</v>
      </c>
      <c r="AC177" s="41">
        <v>3</v>
      </c>
      <c r="AD177" s="37">
        <v>9</v>
      </c>
      <c r="AE177" s="37">
        <v>5</v>
      </c>
      <c r="AF177" s="37">
        <v>1</v>
      </c>
      <c r="AG177" s="37">
        <v>17</v>
      </c>
      <c r="AH177" s="38" t="s">
        <v>503</v>
      </c>
      <c r="AI177" s="37">
        <v>25</v>
      </c>
      <c r="AJ177" s="35"/>
      <c r="AK177" s="38" t="s">
        <v>622</v>
      </c>
      <c r="AL177" s="38">
        <v>1</v>
      </c>
      <c r="AM177" s="38" t="s">
        <v>27</v>
      </c>
      <c r="AN177" s="38" t="s">
        <v>673</v>
      </c>
      <c r="AO177" s="37">
        <v>25</v>
      </c>
      <c r="AP177" s="38" t="s">
        <v>677</v>
      </c>
      <c r="AQ177" s="38" t="s">
        <v>721</v>
      </c>
      <c r="AR177" s="38" t="s">
        <v>27</v>
      </c>
      <c r="AS177" s="38" t="s">
        <v>686</v>
      </c>
      <c r="AT177" s="38" t="s">
        <v>27</v>
      </c>
      <c r="AU177" s="38" t="s">
        <v>27</v>
      </c>
      <c r="AV177" s="38" t="s">
        <v>27</v>
      </c>
      <c r="AX177" s="50" t="s">
        <v>747</v>
      </c>
    </row>
    <row r="178" spans="1:50" ht="14.25" customHeight="1" x14ac:dyDescent="0.25">
      <c r="A178" s="37">
        <v>545</v>
      </c>
      <c r="B178" s="38" t="s">
        <v>78</v>
      </c>
      <c r="C178" s="38" t="s">
        <v>28</v>
      </c>
      <c r="D178" s="38" t="s">
        <v>48</v>
      </c>
      <c r="E178" s="38"/>
      <c r="F178" s="38" t="s">
        <v>500</v>
      </c>
      <c r="G178" s="37">
        <v>53</v>
      </c>
      <c r="H178" s="37">
        <v>7</v>
      </c>
      <c r="I178" s="38" t="s">
        <v>171</v>
      </c>
      <c r="J178" s="37">
        <v>8518124088</v>
      </c>
      <c r="K178" s="37">
        <v>1.3846153846153799</v>
      </c>
      <c r="L178" s="37">
        <v>0.27692307692307699</v>
      </c>
      <c r="M178" s="39"/>
      <c r="N178" s="35"/>
      <c r="O178" s="35"/>
      <c r="P178" s="39"/>
      <c r="Q178" s="39"/>
      <c r="R178" s="35">
        <v>1</v>
      </c>
      <c r="S178" s="39"/>
      <c r="T178" s="39"/>
      <c r="U178" s="39"/>
      <c r="V178" s="39"/>
      <c r="W178" s="38" t="s">
        <v>27</v>
      </c>
      <c r="X178" s="39"/>
      <c r="Y178" s="39"/>
      <c r="Z178" s="38">
        <v>1</v>
      </c>
      <c r="AA178" s="38">
        <v>0</v>
      </c>
      <c r="AB178" s="38" t="s">
        <v>102</v>
      </c>
      <c r="AC178" s="41">
        <v>3</v>
      </c>
      <c r="AD178" s="37">
        <v>0</v>
      </c>
      <c r="AE178" s="37">
        <v>0</v>
      </c>
      <c r="AF178" s="37">
        <v>0</v>
      </c>
      <c r="AG178" s="37">
        <v>0</v>
      </c>
      <c r="AH178" s="38" t="s">
        <v>503</v>
      </c>
      <c r="AI178" s="37">
        <v>25</v>
      </c>
      <c r="AJ178" s="39"/>
      <c r="AK178" s="38" t="s">
        <v>625</v>
      </c>
      <c r="AL178" s="38">
        <v>1</v>
      </c>
      <c r="AM178" s="38" t="s">
        <v>27</v>
      </c>
      <c r="AN178" s="38" t="s">
        <v>680</v>
      </c>
      <c r="AO178" s="37">
        <v>25</v>
      </c>
      <c r="AP178" s="38" t="s">
        <v>677</v>
      </c>
      <c r="AQ178" s="38" t="s">
        <v>725</v>
      </c>
      <c r="AR178" s="38" t="s">
        <v>27</v>
      </c>
      <c r="AS178" s="38" t="s">
        <v>726</v>
      </c>
      <c r="AT178" s="38" t="s">
        <v>27</v>
      </c>
      <c r="AU178" s="38" t="s">
        <v>27</v>
      </c>
      <c r="AV178" s="38" t="s">
        <v>27</v>
      </c>
      <c r="AX178" s="50" t="s">
        <v>748</v>
      </c>
    </row>
  </sheetData>
  <autoFilter ref="A1:AV178">
    <sortState ref="A2:AV178">
      <sortCondition ref="D1:D178"/>
    </sortState>
  </autoFilter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CK480"/>
  <sheetViews>
    <sheetView topLeftCell="H1" workbookViewId="0"/>
  </sheetViews>
  <sheetFormatPr baseColWidth="10" defaultRowHeight="15" x14ac:dyDescent="0.25"/>
  <sheetData>
    <row r="1" spans="1:87" s="17" customFormat="1" ht="14.25" customHeight="1" thickBot="1" x14ac:dyDescent="0.3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118" t="s">
        <v>66</v>
      </c>
      <c r="AC1" s="36" t="s">
        <v>67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W1" s="51"/>
      <c r="AX1" s="51" t="s">
        <v>745</v>
      </c>
      <c r="AY1" s="52" t="s">
        <v>768</v>
      </c>
      <c r="AZ1" s="53" t="s">
        <v>761</v>
      </c>
      <c r="BA1" s="53" t="s">
        <v>769</v>
      </c>
      <c r="BB1" s="54" t="s">
        <v>770</v>
      </c>
      <c r="BC1" s="55" t="s">
        <v>771</v>
      </c>
      <c r="BD1" s="54" t="s">
        <v>777</v>
      </c>
      <c r="BE1" s="56" t="s">
        <v>778</v>
      </c>
      <c r="BF1" s="57" t="s">
        <v>772</v>
      </c>
      <c r="BG1" s="57" t="s">
        <v>773</v>
      </c>
    </row>
    <row r="2" spans="1:87" ht="14.25" customHeight="1" x14ac:dyDescent="0.25">
      <c r="A2" s="58">
        <v>21</v>
      </c>
      <c r="B2" s="59" t="s">
        <v>78</v>
      </c>
      <c r="C2" s="59" t="s">
        <v>28</v>
      </c>
      <c r="D2" s="59" t="s">
        <v>79</v>
      </c>
      <c r="E2" s="59"/>
      <c r="F2" s="59" t="s">
        <v>80</v>
      </c>
      <c r="G2" s="58">
        <v>1</v>
      </c>
      <c r="H2" s="58">
        <v>30</v>
      </c>
      <c r="I2" s="59" t="s">
        <v>98</v>
      </c>
      <c r="J2" s="58">
        <v>871611960</v>
      </c>
      <c r="K2" s="58">
        <v>69.571428571428598</v>
      </c>
      <c r="L2" s="58">
        <v>0.50151975683890604</v>
      </c>
      <c r="M2" s="58">
        <v>1</v>
      </c>
      <c r="N2" s="60">
        <v>0</v>
      </c>
      <c r="O2" s="60">
        <v>0</v>
      </c>
      <c r="P2" s="58">
        <v>2</v>
      </c>
      <c r="Q2" s="58">
        <v>1</v>
      </c>
      <c r="R2" s="58">
        <v>1</v>
      </c>
      <c r="S2" s="58">
        <v>1</v>
      </c>
      <c r="T2" s="58">
        <v>1</v>
      </c>
      <c r="U2" s="58">
        <v>1</v>
      </c>
      <c r="V2" s="58">
        <v>1</v>
      </c>
      <c r="W2" s="59">
        <v>0</v>
      </c>
      <c r="X2" s="60">
        <v>0</v>
      </c>
      <c r="Y2" s="58">
        <v>2</v>
      </c>
      <c r="Z2" s="59">
        <v>11</v>
      </c>
      <c r="AA2" s="59">
        <v>2</v>
      </c>
      <c r="AB2" t="s">
        <v>102</v>
      </c>
      <c r="AC2" s="59">
        <v>0</v>
      </c>
      <c r="AD2" s="58">
        <v>0</v>
      </c>
      <c r="AE2" s="58">
        <v>1</v>
      </c>
      <c r="AF2" s="58">
        <v>0</v>
      </c>
      <c r="AG2" s="58">
        <v>3</v>
      </c>
      <c r="AH2" s="59" t="s">
        <v>90</v>
      </c>
      <c r="AI2" s="58">
        <v>4</v>
      </c>
      <c r="AJ2" s="60"/>
      <c r="AK2" s="59" t="s">
        <v>629</v>
      </c>
      <c r="AL2" s="59">
        <v>1</v>
      </c>
      <c r="AM2" s="59" t="s">
        <v>27</v>
      </c>
      <c r="AN2" s="59" t="s">
        <v>673</v>
      </c>
      <c r="AO2" s="58">
        <v>28</v>
      </c>
      <c r="AP2" s="59" t="s">
        <v>677</v>
      </c>
      <c r="AQ2" s="59" t="s">
        <v>685</v>
      </c>
      <c r="AR2" s="59" t="s">
        <v>27</v>
      </c>
      <c r="AS2" s="59" t="s">
        <v>686</v>
      </c>
      <c r="AT2" s="59" t="s">
        <v>27</v>
      </c>
      <c r="AU2" s="59" t="s">
        <v>27</v>
      </c>
      <c r="AV2" s="59" t="s">
        <v>27</v>
      </c>
      <c r="AW2" s="62"/>
      <c r="AX2" s="62" t="s">
        <v>747</v>
      </c>
      <c r="AY2" s="62">
        <v>10.246</v>
      </c>
      <c r="AZ2" s="62">
        <v>0.93145454545454553</v>
      </c>
      <c r="BA2" s="62">
        <v>1.073589693538942</v>
      </c>
      <c r="BB2" s="62">
        <v>9.4879999999999995</v>
      </c>
      <c r="BC2" s="62"/>
      <c r="BD2">
        <v>0</v>
      </c>
      <c r="BE2" s="62"/>
      <c r="BF2" s="62"/>
      <c r="BG2" s="62"/>
      <c r="BH2" s="50"/>
      <c r="BI2" s="50"/>
      <c r="BJ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</row>
    <row r="3" spans="1:87" ht="14.25" customHeight="1" x14ac:dyDescent="0.25">
      <c r="A3" s="58">
        <v>37</v>
      </c>
      <c r="B3" s="59" t="s">
        <v>78</v>
      </c>
      <c r="C3" s="59" t="s">
        <v>28</v>
      </c>
      <c r="D3" s="59" t="s">
        <v>79</v>
      </c>
      <c r="E3" s="59"/>
      <c r="F3" s="59" t="s">
        <v>80</v>
      </c>
      <c r="G3" s="58">
        <v>1</v>
      </c>
      <c r="H3" s="58">
        <v>30</v>
      </c>
      <c r="I3" s="59" t="s">
        <v>101</v>
      </c>
      <c r="J3" s="58">
        <v>17888851</v>
      </c>
      <c r="K3" s="58">
        <v>69.571428571428598</v>
      </c>
      <c r="L3" s="58">
        <v>0.50151975683890604</v>
      </c>
      <c r="M3" s="58">
        <v>1</v>
      </c>
      <c r="N3" s="60">
        <v>0</v>
      </c>
      <c r="O3" s="60">
        <v>0</v>
      </c>
      <c r="P3" s="58">
        <v>1</v>
      </c>
      <c r="Q3" s="60">
        <v>0</v>
      </c>
      <c r="R3" s="58">
        <v>1</v>
      </c>
      <c r="S3" s="60">
        <v>0</v>
      </c>
      <c r="T3" s="58">
        <v>1</v>
      </c>
      <c r="U3" s="60">
        <v>0</v>
      </c>
      <c r="V3" s="60">
        <v>0</v>
      </c>
      <c r="W3" s="59">
        <v>0</v>
      </c>
      <c r="X3" s="60">
        <v>0</v>
      </c>
      <c r="Y3" s="60">
        <v>0</v>
      </c>
      <c r="Z3" s="59">
        <v>4</v>
      </c>
      <c r="AA3" s="59">
        <v>0</v>
      </c>
      <c r="AB3" t="s">
        <v>102</v>
      </c>
      <c r="AC3" s="59">
        <v>0</v>
      </c>
      <c r="AD3" s="58">
        <v>0</v>
      </c>
      <c r="AE3" s="58">
        <v>0</v>
      </c>
      <c r="AF3" s="58">
        <v>0</v>
      </c>
      <c r="AG3" s="58">
        <v>1</v>
      </c>
      <c r="AH3" s="59" t="s">
        <v>90</v>
      </c>
      <c r="AI3" s="58">
        <v>4</v>
      </c>
      <c r="AJ3" s="60"/>
      <c r="AK3" s="59" t="s">
        <v>630</v>
      </c>
      <c r="AL3" s="59">
        <v>1</v>
      </c>
      <c r="AM3" s="59" t="s">
        <v>27</v>
      </c>
      <c r="AN3" s="59" t="s">
        <v>680</v>
      </c>
      <c r="AO3" s="58">
        <v>30</v>
      </c>
      <c r="AP3" s="59" t="s">
        <v>674</v>
      </c>
      <c r="AQ3" s="59" t="s">
        <v>687</v>
      </c>
      <c r="AR3" s="59" t="s">
        <v>27</v>
      </c>
      <c r="AS3" s="59" t="s">
        <v>688</v>
      </c>
      <c r="AT3" s="59" t="s">
        <v>27</v>
      </c>
      <c r="AU3" s="59" t="s">
        <v>27</v>
      </c>
      <c r="AV3" s="59" t="s">
        <v>27</v>
      </c>
      <c r="AW3" s="62"/>
      <c r="AX3" s="62" t="s">
        <v>748</v>
      </c>
      <c r="AY3" s="62">
        <v>5.7629999999999999</v>
      </c>
      <c r="AZ3" s="62">
        <v>1.44075</v>
      </c>
      <c r="BA3" s="62">
        <v>0.69408294291167794</v>
      </c>
      <c r="BB3" s="62">
        <v>4.5330000000000004</v>
      </c>
      <c r="BC3" s="62">
        <v>93</v>
      </c>
      <c r="BD3">
        <v>0</v>
      </c>
      <c r="BE3" s="62" t="s">
        <v>89</v>
      </c>
      <c r="BF3" s="62">
        <v>1</v>
      </c>
      <c r="BG3" s="62"/>
      <c r="BH3" s="50"/>
      <c r="BI3" s="50"/>
      <c r="BJ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</row>
    <row r="4" spans="1:87" ht="14.25" customHeight="1" x14ac:dyDescent="0.25">
      <c r="A4" s="58">
        <v>53</v>
      </c>
      <c r="B4" s="59" t="s">
        <v>78</v>
      </c>
      <c r="C4" s="59" t="s">
        <v>28</v>
      </c>
      <c r="D4" s="59" t="s">
        <v>79</v>
      </c>
      <c r="E4" s="59"/>
      <c r="F4" s="59" t="s">
        <v>80</v>
      </c>
      <c r="G4" s="58">
        <v>1</v>
      </c>
      <c r="H4" s="58">
        <v>30</v>
      </c>
      <c r="I4" s="59" t="s">
        <v>104</v>
      </c>
      <c r="J4" s="58">
        <v>134766397</v>
      </c>
      <c r="K4" s="58">
        <v>64.857142857142904</v>
      </c>
      <c r="L4" s="58">
        <v>0.40121580547112501</v>
      </c>
      <c r="M4" s="60">
        <v>0</v>
      </c>
      <c r="N4" s="60">
        <v>0</v>
      </c>
      <c r="O4" s="60">
        <v>0</v>
      </c>
      <c r="P4" s="60">
        <v>0</v>
      </c>
      <c r="Q4" s="60">
        <v>0</v>
      </c>
      <c r="R4" s="60">
        <v>0</v>
      </c>
      <c r="S4" s="60">
        <v>0</v>
      </c>
      <c r="T4" s="60">
        <v>0</v>
      </c>
      <c r="U4" s="60">
        <v>0</v>
      </c>
      <c r="V4" s="60">
        <v>0</v>
      </c>
      <c r="W4" s="59">
        <v>0</v>
      </c>
      <c r="X4" s="60">
        <v>0</v>
      </c>
      <c r="Y4" s="60">
        <v>0</v>
      </c>
      <c r="Z4" s="59">
        <v>0</v>
      </c>
      <c r="AA4" s="59">
        <v>0</v>
      </c>
      <c r="AB4" t="s">
        <v>99</v>
      </c>
      <c r="AC4" s="59">
        <v>0</v>
      </c>
      <c r="AD4" s="58">
        <v>0</v>
      </c>
      <c r="AE4" s="58">
        <v>0</v>
      </c>
      <c r="AF4" s="58">
        <v>0</v>
      </c>
      <c r="AG4" s="58">
        <v>0</v>
      </c>
      <c r="AH4" s="59" t="s">
        <v>90</v>
      </c>
      <c r="AI4" s="58">
        <v>4</v>
      </c>
      <c r="AJ4" s="60"/>
      <c r="AK4" s="59" t="s">
        <v>631</v>
      </c>
      <c r="AL4" s="59">
        <v>1</v>
      </c>
      <c r="AM4" s="59" t="s">
        <v>27</v>
      </c>
      <c r="AN4" s="59" t="s">
        <v>673</v>
      </c>
      <c r="AO4" s="58">
        <v>20</v>
      </c>
      <c r="AP4" s="59" t="s">
        <v>674</v>
      </c>
      <c r="AQ4" s="59" t="s">
        <v>689</v>
      </c>
      <c r="AR4" s="59" t="s">
        <v>27</v>
      </c>
      <c r="AS4" s="59" t="s">
        <v>27</v>
      </c>
      <c r="AT4" s="59" t="s">
        <v>27</v>
      </c>
      <c r="AU4" s="59" t="s">
        <v>27</v>
      </c>
      <c r="AV4" s="59" t="s">
        <v>27</v>
      </c>
      <c r="AW4" s="62"/>
      <c r="AX4" s="62" t="s">
        <v>747</v>
      </c>
      <c r="AY4" s="62">
        <v>15.453000000000001</v>
      </c>
      <c r="AZ4" s="62" t="s">
        <v>27</v>
      </c>
      <c r="BA4" s="62">
        <v>0</v>
      </c>
      <c r="BB4" s="62">
        <v>14.496</v>
      </c>
      <c r="BC4" s="62">
        <v>20</v>
      </c>
      <c r="BD4" s="66">
        <v>0</v>
      </c>
      <c r="BE4" s="62"/>
      <c r="BF4" s="62"/>
      <c r="BG4" s="62"/>
      <c r="BH4" s="50"/>
      <c r="BI4" s="50"/>
      <c r="BJ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</row>
    <row r="5" spans="1:87" ht="14.25" customHeight="1" x14ac:dyDescent="0.25">
      <c r="A5" s="58">
        <v>69</v>
      </c>
      <c r="B5" s="59" t="s">
        <v>78</v>
      </c>
      <c r="C5" s="59" t="s">
        <v>26</v>
      </c>
      <c r="D5" s="59" t="s">
        <v>79</v>
      </c>
      <c r="E5" s="59"/>
      <c r="F5" s="59" t="s">
        <v>80</v>
      </c>
      <c r="G5" s="58">
        <v>1</v>
      </c>
      <c r="H5" s="58">
        <v>30</v>
      </c>
      <c r="I5" s="59" t="s">
        <v>106</v>
      </c>
      <c r="J5" s="58">
        <v>90153375</v>
      </c>
      <c r="K5" s="58">
        <v>74.9375</v>
      </c>
      <c r="L5" s="58">
        <v>0.82900943396226401</v>
      </c>
      <c r="M5" s="58">
        <v>7</v>
      </c>
      <c r="N5" s="60">
        <v>0</v>
      </c>
      <c r="O5" s="58">
        <v>3</v>
      </c>
      <c r="P5" s="58">
        <v>15</v>
      </c>
      <c r="Q5" s="58">
        <v>7</v>
      </c>
      <c r="R5" s="58">
        <v>1</v>
      </c>
      <c r="S5" s="58">
        <v>7</v>
      </c>
      <c r="T5" s="58">
        <v>1</v>
      </c>
      <c r="U5" s="58">
        <v>2</v>
      </c>
      <c r="V5" s="58">
        <v>4.5</v>
      </c>
      <c r="W5" s="59">
        <v>0</v>
      </c>
      <c r="X5" s="58">
        <v>0.5</v>
      </c>
      <c r="Y5" s="58">
        <v>7</v>
      </c>
      <c r="Z5" s="59">
        <v>55</v>
      </c>
      <c r="AA5" s="59">
        <v>7</v>
      </c>
      <c r="AB5" t="s">
        <v>99</v>
      </c>
      <c r="AC5" s="59">
        <v>0</v>
      </c>
      <c r="AD5" s="58">
        <v>7</v>
      </c>
      <c r="AE5" s="58">
        <v>3</v>
      </c>
      <c r="AF5" s="58">
        <v>2</v>
      </c>
      <c r="AG5" s="58">
        <v>21</v>
      </c>
      <c r="AH5" s="59" t="s">
        <v>116</v>
      </c>
      <c r="AI5" s="58">
        <v>1</v>
      </c>
      <c r="AJ5" s="58">
        <v>1</v>
      </c>
      <c r="AK5" s="59" t="s">
        <v>632</v>
      </c>
      <c r="AL5" s="59">
        <v>1</v>
      </c>
      <c r="AM5" s="59" t="s">
        <v>27</v>
      </c>
      <c r="AN5" s="59" t="s">
        <v>673</v>
      </c>
      <c r="AO5" s="58">
        <v>18</v>
      </c>
      <c r="AP5" s="59" t="s">
        <v>677</v>
      </c>
      <c r="AQ5" s="59" t="s">
        <v>690</v>
      </c>
      <c r="AR5" s="59" t="s">
        <v>27</v>
      </c>
      <c r="AS5" s="59" t="s">
        <v>27</v>
      </c>
      <c r="AT5" s="59" t="s">
        <v>27</v>
      </c>
      <c r="AU5" s="59" t="s">
        <v>27</v>
      </c>
      <c r="AV5" s="59" t="s">
        <v>27</v>
      </c>
      <c r="AW5" s="62"/>
      <c r="AX5" s="62" t="s">
        <v>747</v>
      </c>
      <c r="AY5" s="62">
        <v>26.443999999999999</v>
      </c>
      <c r="AZ5" s="62">
        <v>0.48080000000000001</v>
      </c>
      <c r="BA5" s="62">
        <v>2.0798668885191347</v>
      </c>
      <c r="BB5" s="62">
        <v>21.568999999999999</v>
      </c>
      <c r="BC5" s="62" t="s">
        <v>774</v>
      </c>
      <c r="BD5">
        <v>2208</v>
      </c>
      <c r="BE5" s="62"/>
      <c r="BF5" s="62"/>
      <c r="BG5" s="62"/>
      <c r="BH5" s="50"/>
      <c r="BI5" s="50"/>
      <c r="BJ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</row>
    <row r="6" spans="1:87" ht="14.25" customHeight="1" x14ac:dyDescent="0.25">
      <c r="A6" s="58">
        <v>72</v>
      </c>
      <c r="B6" s="59" t="s">
        <v>78</v>
      </c>
      <c r="C6" s="59" t="s">
        <v>26</v>
      </c>
      <c r="D6" s="59" t="s">
        <v>79</v>
      </c>
      <c r="E6" s="59"/>
      <c r="F6" s="59" t="s">
        <v>80</v>
      </c>
      <c r="G6" s="58">
        <v>1</v>
      </c>
      <c r="H6" s="58">
        <v>30</v>
      </c>
      <c r="I6" s="59" t="s">
        <v>106</v>
      </c>
      <c r="J6" s="58">
        <v>90153375</v>
      </c>
      <c r="K6" s="58">
        <v>59.1875</v>
      </c>
      <c r="L6" s="58">
        <v>0.53183962264150897</v>
      </c>
      <c r="M6" s="58">
        <v>9</v>
      </c>
      <c r="N6" s="58">
        <v>1</v>
      </c>
      <c r="O6" s="58">
        <v>4</v>
      </c>
      <c r="P6" s="58">
        <v>17</v>
      </c>
      <c r="Q6" s="58">
        <v>8</v>
      </c>
      <c r="R6" s="58">
        <v>1</v>
      </c>
      <c r="S6" s="58">
        <v>8</v>
      </c>
      <c r="T6" s="58">
        <v>1</v>
      </c>
      <c r="U6" s="58">
        <v>3</v>
      </c>
      <c r="V6" s="58">
        <v>8.5</v>
      </c>
      <c r="W6" s="59">
        <v>0</v>
      </c>
      <c r="X6" s="58">
        <v>3.5</v>
      </c>
      <c r="Y6" s="58">
        <v>15</v>
      </c>
      <c r="Z6" s="59">
        <v>79</v>
      </c>
      <c r="AA6" s="59">
        <v>15</v>
      </c>
      <c r="AB6" t="s">
        <v>89</v>
      </c>
      <c r="AC6" s="59">
        <v>0</v>
      </c>
      <c r="AD6" s="58">
        <v>4</v>
      </c>
      <c r="AE6" s="58">
        <v>7</v>
      </c>
      <c r="AF6" s="58">
        <v>1</v>
      </c>
      <c r="AG6" s="58">
        <v>20</v>
      </c>
      <c r="AH6" s="59" t="s">
        <v>112</v>
      </c>
      <c r="AI6" s="58">
        <v>1</v>
      </c>
      <c r="AJ6" s="58">
        <v>1</v>
      </c>
      <c r="AK6" s="59" t="s">
        <v>633</v>
      </c>
      <c r="AL6" s="59">
        <v>1</v>
      </c>
      <c r="AM6" s="59" t="s">
        <v>27</v>
      </c>
      <c r="AN6" s="59" t="s">
        <v>673</v>
      </c>
      <c r="AO6" s="58">
        <v>18</v>
      </c>
      <c r="AP6" s="59" t="s">
        <v>677</v>
      </c>
      <c r="AQ6" s="59" t="s">
        <v>690</v>
      </c>
      <c r="AR6" s="59" t="s">
        <v>27</v>
      </c>
      <c r="AS6" s="59" t="s">
        <v>27</v>
      </c>
      <c r="AT6" s="59" t="s">
        <v>27</v>
      </c>
      <c r="AU6" s="59" t="s">
        <v>27</v>
      </c>
      <c r="AV6" s="59" t="s">
        <v>27</v>
      </c>
      <c r="AW6" s="62"/>
      <c r="AX6" s="62" t="s">
        <v>747</v>
      </c>
      <c r="AY6" s="62">
        <v>24.403000000000002</v>
      </c>
      <c r="AZ6" s="62">
        <v>0.3088987341772152</v>
      </c>
      <c r="BA6" s="62">
        <v>3.2373068884973155</v>
      </c>
      <c r="BB6" s="62">
        <v>17.847000000000001</v>
      </c>
      <c r="BC6" s="62">
        <v>79</v>
      </c>
      <c r="BD6">
        <v>2168</v>
      </c>
      <c r="BE6" s="62"/>
      <c r="BF6" s="62"/>
      <c r="BG6" s="62"/>
      <c r="BH6" s="50"/>
      <c r="BI6" s="50"/>
      <c r="BJ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</row>
    <row r="7" spans="1:87" ht="14.25" customHeight="1" x14ac:dyDescent="0.25">
      <c r="A7" s="58">
        <v>100</v>
      </c>
      <c r="B7" s="59" t="s">
        <v>78</v>
      </c>
      <c r="C7" s="59" t="s">
        <v>28</v>
      </c>
      <c r="D7" s="59" t="s">
        <v>79</v>
      </c>
      <c r="E7" s="59"/>
      <c r="F7" s="59" t="s">
        <v>80</v>
      </c>
      <c r="G7" s="58">
        <v>1</v>
      </c>
      <c r="H7" s="58">
        <v>30</v>
      </c>
      <c r="I7" s="59" t="s">
        <v>114</v>
      </c>
      <c r="J7" s="58">
        <v>17888853</v>
      </c>
      <c r="K7" s="58">
        <v>64.857142857142904</v>
      </c>
      <c r="L7" s="58">
        <v>0.40121580547112501</v>
      </c>
      <c r="M7" s="58">
        <v>2</v>
      </c>
      <c r="N7" s="60">
        <v>0</v>
      </c>
      <c r="O7" s="60">
        <v>0</v>
      </c>
      <c r="P7" s="58">
        <v>3</v>
      </c>
      <c r="Q7" s="58">
        <v>1</v>
      </c>
      <c r="R7" s="58">
        <v>1</v>
      </c>
      <c r="S7" s="58">
        <v>1</v>
      </c>
      <c r="T7" s="58">
        <v>1</v>
      </c>
      <c r="U7" s="58">
        <v>1</v>
      </c>
      <c r="V7" s="60">
        <v>0</v>
      </c>
      <c r="W7" s="61">
        <v>1</v>
      </c>
      <c r="X7" s="60">
        <v>0</v>
      </c>
      <c r="Y7" s="58">
        <v>2</v>
      </c>
      <c r="Z7" s="59">
        <v>13</v>
      </c>
      <c r="AA7" s="59">
        <v>2</v>
      </c>
      <c r="AB7" t="s">
        <v>99</v>
      </c>
      <c r="AC7" s="59">
        <v>0</v>
      </c>
      <c r="AD7" s="58">
        <v>0</v>
      </c>
      <c r="AE7" s="58">
        <v>0</v>
      </c>
      <c r="AF7" s="58">
        <v>0</v>
      </c>
      <c r="AG7" s="58">
        <v>1</v>
      </c>
      <c r="AH7" s="59" t="s">
        <v>90</v>
      </c>
      <c r="AI7" s="58">
        <v>4</v>
      </c>
      <c r="AJ7" s="60"/>
      <c r="AK7" s="59" t="s">
        <v>636</v>
      </c>
      <c r="AL7" s="59">
        <v>1</v>
      </c>
      <c r="AM7" s="59" t="s">
        <v>27</v>
      </c>
      <c r="AN7" s="59" t="s">
        <v>680</v>
      </c>
      <c r="AO7" s="58">
        <v>30</v>
      </c>
      <c r="AP7" s="59" t="s">
        <v>674</v>
      </c>
      <c r="AQ7" s="59" t="s">
        <v>687</v>
      </c>
      <c r="AR7" s="59" t="s">
        <v>27</v>
      </c>
      <c r="AS7" s="59" t="s">
        <v>688</v>
      </c>
      <c r="AT7" s="59" t="s">
        <v>27</v>
      </c>
      <c r="AU7" s="59" t="s">
        <v>27</v>
      </c>
      <c r="AV7" s="59" t="s">
        <v>27</v>
      </c>
      <c r="AW7" s="62"/>
      <c r="AX7" s="62" t="s">
        <v>748</v>
      </c>
      <c r="AY7" s="62">
        <v>5.234</v>
      </c>
      <c r="AZ7" s="62">
        <v>0.4026153846153846</v>
      </c>
      <c r="BA7" s="62">
        <v>2.4837600305693543</v>
      </c>
      <c r="BB7" s="62">
        <v>4.5650000000000004</v>
      </c>
      <c r="BC7" s="62">
        <v>93</v>
      </c>
      <c r="BD7">
        <v>151</v>
      </c>
      <c r="BE7" s="62"/>
      <c r="BF7" s="62"/>
      <c r="BG7" s="62"/>
      <c r="BH7" s="50"/>
      <c r="BI7" s="50"/>
      <c r="BJ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</row>
    <row r="8" spans="1:87" ht="14.25" customHeight="1" x14ac:dyDescent="0.25">
      <c r="A8" s="58">
        <v>150</v>
      </c>
      <c r="B8" s="59" t="s">
        <v>78</v>
      </c>
      <c r="C8" s="59" t="s">
        <v>26</v>
      </c>
      <c r="D8" s="59" t="s">
        <v>79</v>
      </c>
      <c r="E8" s="59"/>
      <c r="F8" s="59" t="s">
        <v>80</v>
      </c>
      <c r="G8" s="58">
        <v>1</v>
      </c>
      <c r="H8" s="58">
        <v>30</v>
      </c>
      <c r="I8" s="59" t="s">
        <v>121</v>
      </c>
      <c r="J8" s="58">
        <v>8870124178</v>
      </c>
      <c r="K8" s="58">
        <v>74.9375</v>
      </c>
      <c r="L8" s="58">
        <v>0.82900943396226401</v>
      </c>
      <c r="M8" s="60">
        <v>0</v>
      </c>
      <c r="N8" s="60">
        <v>0</v>
      </c>
      <c r="O8" s="60">
        <v>0</v>
      </c>
      <c r="P8" s="60">
        <v>0</v>
      </c>
      <c r="Q8" s="60">
        <v>0</v>
      </c>
      <c r="R8" s="60">
        <v>0</v>
      </c>
      <c r="S8" s="60">
        <v>0</v>
      </c>
      <c r="T8" s="60">
        <v>0</v>
      </c>
      <c r="U8" s="60">
        <v>0</v>
      </c>
      <c r="V8" s="60">
        <v>0</v>
      </c>
      <c r="W8" s="59">
        <v>0</v>
      </c>
      <c r="X8" s="60">
        <v>0</v>
      </c>
      <c r="Y8" s="60">
        <v>0</v>
      </c>
      <c r="Z8" s="59">
        <v>0</v>
      </c>
      <c r="AA8" s="59">
        <v>0</v>
      </c>
      <c r="AB8" t="s">
        <v>99</v>
      </c>
      <c r="AC8" s="59">
        <v>0</v>
      </c>
      <c r="AD8" s="58">
        <v>0</v>
      </c>
      <c r="AE8" s="58">
        <v>0</v>
      </c>
      <c r="AF8" s="58">
        <v>0</v>
      </c>
      <c r="AG8" s="58">
        <v>0</v>
      </c>
      <c r="AH8" s="59" t="s">
        <v>90</v>
      </c>
      <c r="AI8" s="58">
        <v>4</v>
      </c>
      <c r="AJ8" s="60"/>
      <c r="AK8" s="59" t="s">
        <v>162</v>
      </c>
      <c r="AL8" s="59">
        <v>1</v>
      </c>
      <c r="AM8" s="59" t="s">
        <v>27</v>
      </c>
      <c r="AN8" s="59" t="s">
        <v>673</v>
      </c>
      <c r="AO8" s="58">
        <v>21</v>
      </c>
      <c r="AP8" s="59" t="s">
        <v>677</v>
      </c>
      <c r="AQ8" s="59" t="s">
        <v>693</v>
      </c>
      <c r="AR8" s="59" t="s">
        <v>27</v>
      </c>
      <c r="AS8" s="59" t="s">
        <v>27</v>
      </c>
      <c r="AT8" s="59" t="s">
        <v>27</v>
      </c>
      <c r="AU8" s="59" t="s">
        <v>27</v>
      </c>
      <c r="AV8" s="61">
        <v>100</v>
      </c>
      <c r="AW8" s="62"/>
      <c r="AX8" s="62" t="s">
        <v>747</v>
      </c>
      <c r="AY8" s="62">
        <v>11.444000000000001</v>
      </c>
      <c r="AZ8" s="62" t="s">
        <v>27</v>
      </c>
      <c r="BA8" s="62">
        <v>0</v>
      </c>
      <c r="BB8" s="62">
        <v>9.9540000000000006</v>
      </c>
      <c r="BC8" s="62">
        <v>72</v>
      </c>
      <c r="BD8" s="66">
        <v>0</v>
      </c>
      <c r="BE8" s="62"/>
      <c r="BF8" s="62"/>
      <c r="BG8" s="62"/>
      <c r="BH8" s="50"/>
      <c r="BI8" s="50"/>
      <c r="BJ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0"/>
      <c r="CF8" s="50"/>
      <c r="CG8" s="50"/>
      <c r="CH8" s="50"/>
      <c r="CI8" s="50"/>
    </row>
    <row r="9" spans="1:87" ht="14.25" customHeight="1" x14ac:dyDescent="0.25">
      <c r="A9" s="58">
        <v>166</v>
      </c>
      <c r="B9" s="59" t="s">
        <v>78</v>
      </c>
      <c r="C9" s="59" t="s">
        <v>28</v>
      </c>
      <c r="D9" s="59" t="s">
        <v>79</v>
      </c>
      <c r="E9" s="59"/>
      <c r="F9" s="59" t="s">
        <v>80</v>
      </c>
      <c r="G9" s="58">
        <v>1</v>
      </c>
      <c r="H9" s="58">
        <v>30</v>
      </c>
      <c r="I9" s="59" t="s">
        <v>122</v>
      </c>
      <c r="J9" s="58">
        <v>10184154</v>
      </c>
      <c r="K9" s="58">
        <v>69.571428571428598</v>
      </c>
      <c r="L9" s="58">
        <v>0.50151975683890604</v>
      </c>
      <c r="M9" s="58">
        <v>9</v>
      </c>
      <c r="N9" s="60">
        <v>0</v>
      </c>
      <c r="O9" s="60">
        <v>0</v>
      </c>
      <c r="P9" s="58">
        <v>20</v>
      </c>
      <c r="Q9" s="58">
        <v>10</v>
      </c>
      <c r="R9" s="58">
        <v>1</v>
      </c>
      <c r="S9" s="58">
        <v>10</v>
      </c>
      <c r="T9" s="58">
        <v>1</v>
      </c>
      <c r="U9" s="58">
        <v>7</v>
      </c>
      <c r="V9" s="58">
        <v>3.5</v>
      </c>
      <c r="W9" s="59">
        <v>0</v>
      </c>
      <c r="X9" s="58">
        <v>1.5</v>
      </c>
      <c r="Y9" s="58">
        <v>12</v>
      </c>
      <c r="Z9" s="59">
        <v>75</v>
      </c>
      <c r="AA9" s="59">
        <v>12</v>
      </c>
      <c r="AB9" t="s">
        <v>102</v>
      </c>
      <c r="AC9" s="59">
        <v>0</v>
      </c>
      <c r="AD9" s="58">
        <v>3</v>
      </c>
      <c r="AE9" s="58">
        <v>4</v>
      </c>
      <c r="AF9" s="58">
        <v>3</v>
      </c>
      <c r="AG9" s="58">
        <v>12</v>
      </c>
      <c r="AH9" s="59" t="s">
        <v>90</v>
      </c>
      <c r="AI9" s="58">
        <v>4</v>
      </c>
      <c r="AJ9" s="58">
        <v>1</v>
      </c>
      <c r="AK9" s="59" t="s">
        <v>639</v>
      </c>
      <c r="AL9" s="59">
        <v>1</v>
      </c>
      <c r="AM9" s="59" t="s">
        <v>27</v>
      </c>
      <c r="AN9" s="59" t="s">
        <v>680</v>
      </c>
      <c r="AO9" s="58">
        <v>25</v>
      </c>
      <c r="AP9" s="59" t="s">
        <v>677</v>
      </c>
      <c r="AQ9" s="59" t="s">
        <v>694</v>
      </c>
      <c r="AR9" s="59" t="s">
        <v>27</v>
      </c>
      <c r="AS9" s="59" t="s">
        <v>27</v>
      </c>
      <c r="AT9" s="59" t="s">
        <v>692</v>
      </c>
      <c r="AU9" s="59" t="s">
        <v>27</v>
      </c>
      <c r="AV9" s="59" t="s">
        <v>27</v>
      </c>
      <c r="AW9" s="62"/>
      <c r="AX9" s="62" t="s">
        <v>746</v>
      </c>
      <c r="AY9" s="62">
        <v>30.025000000000002</v>
      </c>
      <c r="AZ9" s="62">
        <v>0.40033333333333337</v>
      </c>
      <c r="BA9" s="62">
        <v>2.4979184013322229</v>
      </c>
      <c r="BB9" s="62">
        <v>29.932000000000002</v>
      </c>
      <c r="BC9" s="62">
        <v>52</v>
      </c>
      <c r="BD9">
        <v>6288</v>
      </c>
      <c r="BE9" s="62" t="s">
        <v>767</v>
      </c>
      <c r="BF9" s="62"/>
      <c r="BG9" s="62">
        <v>1</v>
      </c>
      <c r="BH9" s="50"/>
      <c r="BI9" s="50"/>
      <c r="BJ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</row>
    <row r="10" spans="1:87" ht="14.25" customHeight="1" x14ac:dyDescent="0.25">
      <c r="A10" s="58">
        <v>180</v>
      </c>
      <c r="B10" s="59" t="s">
        <v>78</v>
      </c>
      <c r="C10" s="59" t="s">
        <v>26</v>
      </c>
      <c r="D10" s="59" t="s">
        <v>79</v>
      </c>
      <c r="E10" s="59"/>
      <c r="F10" s="59" t="s">
        <v>80</v>
      </c>
      <c r="G10" s="58">
        <v>1</v>
      </c>
      <c r="H10" s="58">
        <v>30</v>
      </c>
      <c r="I10" s="59" t="s">
        <v>124</v>
      </c>
      <c r="J10" s="58">
        <v>1391113645</v>
      </c>
      <c r="K10" s="58">
        <v>59.1875</v>
      </c>
      <c r="L10" s="58">
        <v>0.53183962264150897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  <c r="R10" s="60">
        <v>0</v>
      </c>
      <c r="S10" s="60">
        <v>0</v>
      </c>
      <c r="T10" s="60">
        <v>0</v>
      </c>
      <c r="U10" s="60">
        <v>0</v>
      </c>
      <c r="V10" s="60">
        <v>0</v>
      </c>
      <c r="W10" s="59">
        <v>0</v>
      </c>
      <c r="X10" s="60">
        <v>0</v>
      </c>
      <c r="Y10" s="60">
        <v>0</v>
      </c>
      <c r="Z10" s="59">
        <v>0</v>
      </c>
      <c r="AA10" s="59">
        <v>0</v>
      </c>
      <c r="AB10" t="s">
        <v>89</v>
      </c>
      <c r="AC10" s="59">
        <v>0</v>
      </c>
      <c r="AD10" s="58">
        <v>0</v>
      </c>
      <c r="AE10" s="58">
        <v>0</v>
      </c>
      <c r="AF10" s="58">
        <v>0</v>
      </c>
      <c r="AG10" s="58">
        <v>0</v>
      </c>
      <c r="AH10" s="59" t="s">
        <v>90</v>
      </c>
      <c r="AI10" s="58">
        <v>4</v>
      </c>
      <c r="AJ10" s="60"/>
      <c r="AK10" s="59" t="s">
        <v>640</v>
      </c>
      <c r="AL10" s="59">
        <v>1</v>
      </c>
      <c r="AM10" s="59" t="s">
        <v>27</v>
      </c>
      <c r="AN10" s="59" t="s">
        <v>680</v>
      </c>
      <c r="AO10" s="58">
        <v>24</v>
      </c>
      <c r="AP10" s="59" t="s">
        <v>677</v>
      </c>
      <c r="AQ10" s="59" t="s">
        <v>691</v>
      </c>
      <c r="AR10" s="59" t="s">
        <v>695</v>
      </c>
      <c r="AS10" s="59" t="s">
        <v>27</v>
      </c>
      <c r="AT10" s="59" t="s">
        <v>692</v>
      </c>
      <c r="AU10" s="59" t="s">
        <v>695</v>
      </c>
      <c r="AV10" s="59" t="s">
        <v>27</v>
      </c>
      <c r="AW10" s="62"/>
      <c r="AX10" s="62" t="s">
        <v>746</v>
      </c>
      <c r="AY10" s="62">
        <v>16.583000000000002</v>
      </c>
      <c r="AZ10" s="62" t="s">
        <v>27</v>
      </c>
      <c r="BA10" s="62">
        <v>0</v>
      </c>
      <c r="BB10" s="62">
        <v>15.295</v>
      </c>
      <c r="BC10" s="62">
        <v>28</v>
      </c>
      <c r="BD10" s="66">
        <v>0</v>
      </c>
      <c r="BE10" s="62"/>
      <c r="BF10" s="62"/>
      <c r="BG10" s="62"/>
      <c r="BH10" s="50"/>
      <c r="BI10" s="50"/>
      <c r="BJ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</row>
    <row r="11" spans="1:87" ht="14.25" customHeight="1" x14ac:dyDescent="0.25">
      <c r="A11" s="58">
        <v>198</v>
      </c>
      <c r="B11" s="59" t="s">
        <v>78</v>
      </c>
      <c r="C11" s="59" t="s">
        <v>26</v>
      </c>
      <c r="D11" s="59" t="s">
        <v>79</v>
      </c>
      <c r="E11" s="59"/>
      <c r="F11" s="59" t="s">
        <v>80</v>
      </c>
      <c r="G11" s="58">
        <v>1</v>
      </c>
      <c r="H11" s="58">
        <v>30</v>
      </c>
      <c r="I11" s="59" t="s">
        <v>126</v>
      </c>
      <c r="J11" s="58">
        <v>8916155192</v>
      </c>
      <c r="K11" s="58">
        <v>74.9375</v>
      </c>
      <c r="L11" s="58">
        <v>0.82900943396226401</v>
      </c>
      <c r="M11" s="58">
        <v>5</v>
      </c>
      <c r="N11" s="60">
        <v>0</v>
      </c>
      <c r="O11" s="58">
        <v>3</v>
      </c>
      <c r="P11" s="58">
        <v>12</v>
      </c>
      <c r="Q11" s="58">
        <v>6</v>
      </c>
      <c r="R11" s="58">
        <v>1</v>
      </c>
      <c r="S11" s="58">
        <v>6</v>
      </c>
      <c r="T11" s="58">
        <v>1</v>
      </c>
      <c r="U11" s="58">
        <v>1</v>
      </c>
      <c r="V11" s="58">
        <v>2.5</v>
      </c>
      <c r="W11" s="59">
        <v>0</v>
      </c>
      <c r="X11" s="58">
        <v>1.5</v>
      </c>
      <c r="Y11" s="58">
        <v>5</v>
      </c>
      <c r="Z11" s="59">
        <v>44</v>
      </c>
      <c r="AA11" s="59">
        <v>5</v>
      </c>
      <c r="AB11" t="s">
        <v>99</v>
      </c>
      <c r="AC11" s="59">
        <v>0</v>
      </c>
      <c r="AD11" s="58">
        <v>2</v>
      </c>
      <c r="AE11" s="58">
        <v>2</v>
      </c>
      <c r="AF11" s="58">
        <v>0</v>
      </c>
      <c r="AG11" s="58">
        <v>9</v>
      </c>
      <c r="AH11" s="59" t="s">
        <v>112</v>
      </c>
      <c r="AI11" s="58">
        <v>1</v>
      </c>
      <c r="AJ11" s="58">
        <v>1</v>
      </c>
      <c r="AK11" s="59" t="s">
        <v>641</v>
      </c>
      <c r="AL11" s="59">
        <v>1</v>
      </c>
      <c r="AM11" s="59" t="s">
        <v>27</v>
      </c>
      <c r="AN11" s="59" t="s">
        <v>680</v>
      </c>
      <c r="AO11" s="58">
        <v>30</v>
      </c>
      <c r="AP11" s="59" t="s">
        <v>677</v>
      </c>
      <c r="AQ11" s="59" t="s">
        <v>697</v>
      </c>
      <c r="AR11" s="59" t="s">
        <v>27</v>
      </c>
      <c r="AS11" s="59" t="s">
        <v>27</v>
      </c>
      <c r="AT11" s="59" t="s">
        <v>27</v>
      </c>
      <c r="AU11" s="59" t="s">
        <v>27</v>
      </c>
      <c r="AV11" s="59" t="s">
        <v>27</v>
      </c>
      <c r="AW11" s="62"/>
      <c r="AX11" s="62" t="s">
        <v>747</v>
      </c>
      <c r="AY11" s="62">
        <v>23.042000000000002</v>
      </c>
      <c r="AZ11" s="62">
        <v>0.52368181818181825</v>
      </c>
      <c r="BA11" s="62">
        <v>1.9095564621126637</v>
      </c>
      <c r="BB11" s="62">
        <v>22.294</v>
      </c>
      <c r="BC11" s="62">
        <v>79</v>
      </c>
      <c r="BD11">
        <v>586</v>
      </c>
      <c r="BE11" s="62"/>
      <c r="BF11" s="62"/>
      <c r="BG11" s="62"/>
      <c r="BH11" s="50"/>
      <c r="BI11" s="50"/>
      <c r="BJ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</row>
    <row r="12" spans="1:87" ht="14.25" customHeight="1" x14ac:dyDescent="0.25">
      <c r="A12" s="58">
        <v>214</v>
      </c>
      <c r="B12" s="59" t="s">
        <v>78</v>
      </c>
      <c r="C12" s="59" t="s">
        <v>26</v>
      </c>
      <c r="D12" s="59" t="s">
        <v>79</v>
      </c>
      <c r="E12" s="59"/>
      <c r="F12" s="59" t="s">
        <v>80</v>
      </c>
      <c r="G12" s="58">
        <v>1</v>
      </c>
      <c r="H12" s="58">
        <v>30</v>
      </c>
      <c r="I12" s="59" t="s">
        <v>128</v>
      </c>
      <c r="J12" s="58">
        <v>9591208203</v>
      </c>
      <c r="K12" s="58">
        <v>74.9375</v>
      </c>
      <c r="L12" s="58">
        <v>0.82900943396226401</v>
      </c>
      <c r="M12" s="58">
        <v>7</v>
      </c>
      <c r="N12" s="60">
        <v>0</v>
      </c>
      <c r="O12" s="60">
        <v>0</v>
      </c>
      <c r="P12" s="58">
        <v>17</v>
      </c>
      <c r="Q12" s="58">
        <v>9</v>
      </c>
      <c r="R12" s="58">
        <v>3</v>
      </c>
      <c r="S12" s="58">
        <v>9</v>
      </c>
      <c r="T12" s="58">
        <v>1</v>
      </c>
      <c r="U12" s="58">
        <v>4</v>
      </c>
      <c r="V12" s="60">
        <v>0</v>
      </c>
      <c r="W12" s="59">
        <v>0</v>
      </c>
      <c r="X12" s="60">
        <v>0</v>
      </c>
      <c r="Y12" s="58">
        <v>4</v>
      </c>
      <c r="Z12" s="59">
        <v>54</v>
      </c>
      <c r="AA12" s="59">
        <v>4</v>
      </c>
      <c r="AB12" t="s">
        <v>99</v>
      </c>
      <c r="AC12" s="59">
        <v>0</v>
      </c>
      <c r="AD12" s="58">
        <v>4</v>
      </c>
      <c r="AE12" s="58">
        <v>3</v>
      </c>
      <c r="AF12" s="58">
        <v>1</v>
      </c>
      <c r="AG12" s="58">
        <v>11</v>
      </c>
      <c r="AH12" s="59" t="s">
        <v>90</v>
      </c>
      <c r="AI12" s="58">
        <v>4</v>
      </c>
      <c r="AJ12" s="58">
        <v>1</v>
      </c>
      <c r="AK12" s="59" t="s">
        <v>642</v>
      </c>
      <c r="AL12" s="59">
        <v>1</v>
      </c>
      <c r="AM12" s="59" t="s">
        <v>27</v>
      </c>
      <c r="AN12" s="59" t="s">
        <v>680</v>
      </c>
      <c r="AO12" s="58">
        <v>33</v>
      </c>
      <c r="AP12" s="59" t="s">
        <v>677</v>
      </c>
      <c r="AQ12" s="59" t="s">
        <v>698</v>
      </c>
      <c r="AR12" s="59" t="s">
        <v>27</v>
      </c>
      <c r="AS12" s="59" t="s">
        <v>699</v>
      </c>
      <c r="AT12" s="59" t="s">
        <v>27</v>
      </c>
      <c r="AU12" s="59" t="s">
        <v>27</v>
      </c>
      <c r="AV12" s="61">
        <v>180</v>
      </c>
      <c r="AW12" s="62"/>
      <c r="AX12" s="62" t="s">
        <v>748</v>
      </c>
      <c r="AY12" s="62">
        <v>19.216999999999999</v>
      </c>
      <c r="AZ12" s="62">
        <v>0.35587037037037034</v>
      </c>
      <c r="BA12" s="62">
        <v>2.810011968569496</v>
      </c>
      <c r="BB12" s="62">
        <v>18.401</v>
      </c>
      <c r="BC12" s="62">
        <v>30</v>
      </c>
      <c r="BD12">
        <v>597</v>
      </c>
      <c r="BE12" s="62"/>
      <c r="BF12" s="62"/>
      <c r="BG12" s="62"/>
      <c r="BH12" s="50"/>
      <c r="BI12" s="50"/>
      <c r="BJ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</row>
    <row r="13" spans="1:87" ht="14.25" customHeight="1" x14ac:dyDescent="0.25">
      <c r="A13" s="58">
        <v>230</v>
      </c>
      <c r="B13" s="59" t="s">
        <v>78</v>
      </c>
      <c r="C13" s="59" t="s">
        <v>26</v>
      </c>
      <c r="D13" s="59" t="s">
        <v>79</v>
      </c>
      <c r="E13" s="59"/>
      <c r="F13" s="59" t="s">
        <v>80</v>
      </c>
      <c r="G13" s="58">
        <v>1</v>
      </c>
      <c r="H13" s="58">
        <v>30</v>
      </c>
      <c r="I13" s="59" t="s">
        <v>643</v>
      </c>
      <c r="J13" s="58">
        <v>13911144139</v>
      </c>
      <c r="K13" s="58">
        <v>59.1875</v>
      </c>
      <c r="L13" s="58">
        <v>0.53183962264150897</v>
      </c>
      <c r="M13" s="58">
        <v>2</v>
      </c>
      <c r="N13" s="60">
        <v>0</v>
      </c>
      <c r="O13" s="60">
        <v>0</v>
      </c>
      <c r="P13" s="58">
        <v>9</v>
      </c>
      <c r="Q13" s="58">
        <v>7</v>
      </c>
      <c r="R13" s="58">
        <v>1</v>
      </c>
      <c r="S13" s="58">
        <v>7</v>
      </c>
      <c r="T13" s="58">
        <v>1</v>
      </c>
      <c r="U13" s="58">
        <v>2</v>
      </c>
      <c r="V13" s="58">
        <v>1</v>
      </c>
      <c r="W13" s="59">
        <v>0</v>
      </c>
      <c r="X13" s="60">
        <v>0</v>
      </c>
      <c r="Y13" s="58">
        <v>3</v>
      </c>
      <c r="Z13" s="59">
        <v>33</v>
      </c>
      <c r="AA13" s="59">
        <v>3</v>
      </c>
      <c r="AB13" t="s">
        <v>89</v>
      </c>
      <c r="AC13" s="59">
        <v>0</v>
      </c>
      <c r="AD13" s="58">
        <v>4</v>
      </c>
      <c r="AE13" s="58">
        <v>2</v>
      </c>
      <c r="AF13" s="58">
        <v>0</v>
      </c>
      <c r="AG13" s="58">
        <v>9</v>
      </c>
      <c r="AH13" s="59" t="s">
        <v>90</v>
      </c>
      <c r="AI13" s="58">
        <v>4</v>
      </c>
      <c r="AJ13" s="58">
        <v>1</v>
      </c>
      <c r="AK13" s="59" t="s">
        <v>644</v>
      </c>
      <c r="AL13" s="59">
        <v>1</v>
      </c>
      <c r="AM13" s="59" t="s">
        <v>27</v>
      </c>
      <c r="AN13" s="59" t="s">
        <v>680</v>
      </c>
      <c r="AO13" s="58">
        <v>19</v>
      </c>
      <c r="AP13" s="59" t="s">
        <v>677</v>
      </c>
      <c r="AQ13" s="59" t="s">
        <v>691</v>
      </c>
      <c r="AR13" s="59" t="s">
        <v>27</v>
      </c>
      <c r="AS13" s="59" t="s">
        <v>731</v>
      </c>
      <c r="AT13" s="59" t="s">
        <v>692</v>
      </c>
      <c r="AU13" s="59" t="s">
        <v>27</v>
      </c>
      <c r="AV13" s="59" t="s">
        <v>27</v>
      </c>
      <c r="AW13" s="62"/>
      <c r="AX13" s="62" t="s">
        <v>746</v>
      </c>
      <c r="AY13" s="62">
        <v>30</v>
      </c>
      <c r="AZ13" s="62">
        <v>0.90909090909090906</v>
      </c>
      <c r="BA13" s="62">
        <v>1.1000000000000001</v>
      </c>
      <c r="BB13" s="62">
        <v>29.103000000000002</v>
      </c>
      <c r="BC13" s="62" t="s">
        <v>774</v>
      </c>
      <c r="BD13">
        <v>1002</v>
      </c>
      <c r="BE13" s="62"/>
      <c r="BF13" s="62"/>
      <c r="BG13" s="62"/>
      <c r="BH13" s="50"/>
      <c r="BI13" s="50"/>
      <c r="BJ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</row>
    <row r="14" spans="1:87" ht="14.25" customHeight="1" x14ac:dyDescent="0.25">
      <c r="A14" s="58">
        <v>231</v>
      </c>
      <c r="B14" s="59" t="s">
        <v>78</v>
      </c>
      <c r="C14" s="59" t="s">
        <v>26</v>
      </c>
      <c r="D14" s="59" t="s">
        <v>79</v>
      </c>
      <c r="E14" s="59"/>
      <c r="F14" s="59" t="s">
        <v>80</v>
      </c>
      <c r="G14" s="58">
        <v>1</v>
      </c>
      <c r="H14" s="58">
        <v>30</v>
      </c>
      <c r="I14" s="59" t="s">
        <v>130</v>
      </c>
      <c r="J14" s="58">
        <v>3712062108</v>
      </c>
      <c r="K14" s="58">
        <v>74.9375</v>
      </c>
      <c r="L14" s="58">
        <v>0.82900943396226401</v>
      </c>
      <c r="M14" s="58">
        <v>5</v>
      </c>
      <c r="N14" s="60">
        <v>0</v>
      </c>
      <c r="O14" s="60">
        <v>0</v>
      </c>
      <c r="P14" s="58">
        <v>9</v>
      </c>
      <c r="Q14" s="58">
        <v>4</v>
      </c>
      <c r="R14" s="58">
        <v>1</v>
      </c>
      <c r="S14" s="58">
        <v>4</v>
      </c>
      <c r="T14" s="58">
        <v>1</v>
      </c>
      <c r="U14" s="60">
        <v>0</v>
      </c>
      <c r="V14" s="60">
        <v>0</v>
      </c>
      <c r="W14" s="59">
        <v>0</v>
      </c>
      <c r="X14" s="60">
        <v>0</v>
      </c>
      <c r="Y14" s="60">
        <v>0</v>
      </c>
      <c r="Z14" s="59">
        <v>24</v>
      </c>
      <c r="AA14" s="59">
        <v>0</v>
      </c>
      <c r="AB14" t="s">
        <v>99</v>
      </c>
      <c r="AC14" s="59">
        <v>0</v>
      </c>
      <c r="AD14" s="58">
        <v>0</v>
      </c>
      <c r="AE14" s="58">
        <v>0</v>
      </c>
      <c r="AF14" s="58">
        <v>0</v>
      </c>
      <c r="AG14" s="58">
        <v>2</v>
      </c>
      <c r="AH14" s="59" t="s">
        <v>90</v>
      </c>
      <c r="AI14" s="58">
        <v>4</v>
      </c>
      <c r="AJ14" s="60"/>
      <c r="AK14" s="59" t="s">
        <v>645</v>
      </c>
      <c r="AL14" s="59">
        <v>1</v>
      </c>
      <c r="AM14" s="59" t="s">
        <v>27</v>
      </c>
      <c r="AN14" s="59" t="s">
        <v>680</v>
      </c>
      <c r="AO14" s="58">
        <v>28</v>
      </c>
      <c r="AP14" s="59" t="s">
        <v>677</v>
      </c>
      <c r="AQ14" s="59" t="s">
        <v>700</v>
      </c>
      <c r="AR14" s="59" t="s">
        <v>695</v>
      </c>
      <c r="AS14" s="59" t="s">
        <v>701</v>
      </c>
      <c r="AT14" s="59" t="s">
        <v>27</v>
      </c>
      <c r="AU14" s="59" t="s">
        <v>27</v>
      </c>
      <c r="AV14" s="59" t="s">
        <v>27</v>
      </c>
      <c r="AW14" s="62"/>
      <c r="AX14" s="62" t="s">
        <v>748</v>
      </c>
      <c r="AY14" s="62">
        <v>20.422000000000001</v>
      </c>
      <c r="AZ14" s="62">
        <v>0.85091666666666665</v>
      </c>
      <c r="BA14" s="62">
        <v>1.1752032122221134</v>
      </c>
      <c r="BB14" s="62">
        <v>18.86</v>
      </c>
      <c r="BC14" s="62">
        <v>79</v>
      </c>
      <c r="BD14">
        <v>0</v>
      </c>
      <c r="BE14" s="62"/>
      <c r="BF14" s="62"/>
      <c r="BG14" s="62"/>
      <c r="BH14" s="50"/>
      <c r="BI14" s="50"/>
      <c r="BJ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</row>
    <row r="15" spans="1:87" ht="14.25" customHeight="1" x14ac:dyDescent="0.25">
      <c r="A15" s="58">
        <v>247</v>
      </c>
      <c r="B15" s="59" t="s">
        <v>78</v>
      </c>
      <c r="C15" s="59" t="s">
        <v>26</v>
      </c>
      <c r="D15" s="59" t="s">
        <v>79</v>
      </c>
      <c r="E15" s="59"/>
      <c r="F15" s="59" t="s">
        <v>80</v>
      </c>
      <c r="G15" s="58">
        <v>1</v>
      </c>
      <c r="H15" s="58">
        <v>30</v>
      </c>
      <c r="I15" s="59" t="s">
        <v>130</v>
      </c>
      <c r="J15" s="58">
        <v>3712062108</v>
      </c>
      <c r="K15" s="58">
        <v>59.1875</v>
      </c>
      <c r="L15" s="58">
        <v>0.53183962264150897</v>
      </c>
      <c r="M15" s="58">
        <v>13</v>
      </c>
      <c r="N15" s="60">
        <v>0</v>
      </c>
      <c r="O15" s="58">
        <v>3</v>
      </c>
      <c r="P15" s="58">
        <v>24</v>
      </c>
      <c r="Q15" s="58">
        <v>11</v>
      </c>
      <c r="R15" s="58">
        <v>1</v>
      </c>
      <c r="S15" s="58">
        <v>11</v>
      </c>
      <c r="T15" s="58">
        <v>1</v>
      </c>
      <c r="U15" s="58">
        <v>2</v>
      </c>
      <c r="V15" s="58">
        <v>6</v>
      </c>
      <c r="W15" s="59">
        <v>0</v>
      </c>
      <c r="X15" s="58">
        <v>3</v>
      </c>
      <c r="Y15" s="58">
        <v>11</v>
      </c>
      <c r="Z15" s="59">
        <v>86</v>
      </c>
      <c r="AA15" s="59">
        <v>11</v>
      </c>
      <c r="AB15" t="s">
        <v>89</v>
      </c>
      <c r="AC15" s="59">
        <v>0</v>
      </c>
      <c r="AD15" s="58">
        <v>3</v>
      </c>
      <c r="AE15" s="58">
        <v>4</v>
      </c>
      <c r="AF15" s="58">
        <v>1</v>
      </c>
      <c r="AG15" s="58">
        <v>12</v>
      </c>
      <c r="AH15" s="59" t="s">
        <v>116</v>
      </c>
      <c r="AI15" s="58">
        <v>1</v>
      </c>
      <c r="AJ15" s="58">
        <v>1</v>
      </c>
      <c r="AK15" s="59" t="s">
        <v>646</v>
      </c>
      <c r="AL15" s="59">
        <v>1</v>
      </c>
      <c r="AM15" s="59" t="s">
        <v>27</v>
      </c>
      <c r="AN15" s="59" t="s">
        <v>680</v>
      </c>
      <c r="AO15" s="58">
        <v>28</v>
      </c>
      <c r="AP15" s="59" t="s">
        <v>677</v>
      </c>
      <c r="AQ15" s="59" t="s">
        <v>700</v>
      </c>
      <c r="AR15" s="59" t="s">
        <v>695</v>
      </c>
      <c r="AS15" s="59" t="s">
        <v>701</v>
      </c>
      <c r="AT15" s="59" t="s">
        <v>27</v>
      </c>
      <c r="AU15" s="59" t="s">
        <v>27</v>
      </c>
      <c r="AV15" s="59" t="s">
        <v>27</v>
      </c>
      <c r="AW15" s="62"/>
      <c r="AX15" s="62" t="s">
        <v>748</v>
      </c>
      <c r="AY15" s="62">
        <v>26.738</v>
      </c>
      <c r="AZ15" s="62">
        <v>0.31090697674418605</v>
      </c>
      <c r="BA15" s="62">
        <v>3.2163961403246315</v>
      </c>
      <c r="BB15" s="62">
        <v>22.943999999999999</v>
      </c>
      <c r="BC15" s="62">
        <v>93</v>
      </c>
      <c r="BD15">
        <v>11154</v>
      </c>
      <c r="BE15" s="62"/>
      <c r="BF15" s="62"/>
      <c r="BG15" s="62"/>
      <c r="BH15" s="50"/>
      <c r="BI15" s="50"/>
      <c r="BJ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</row>
    <row r="16" spans="1:87" ht="14.25" customHeight="1" x14ac:dyDescent="0.25">
      <c r="A16" s="58">
        <v>263</v>
      </c>
      <c r="B16" s="59" t="s">
        <v>78</v>
      </c>
      <c r="C16" s="59" t="s">
        <v>26</v>
      </c>
      <c r="D16" s="59" t="s">
        <v>79</v>
      </c>
      <c r="E16" s="59"/>
      <c r="F16" s="59" t="s">
        <v>80</v>
      </c>
      <c r="G16" s="58">
        <v>1</v>
      </c>
      <c r="H16" s="58">
        <v>30</v>
      </c>
      <c r="I16" s="59" t="s">
        <v>647</v>
      </c>
      <c r="J16" s="58">
        <v>6222722597</v>
      </c>
      <c r="K16" s="58">
        <v>59.1875</v>
      </c>
      <c r="L16" s="58">
        <v>0.53183962264150897</v>
      </c>
      <c r="M16" s="58">
        <v>2</v>
      </c>
      <c r="N16" s="60">
        <v>0</v>
      </c>
      <c r="O16" s="60">
        <v>0</v>
      </c>
      <c r="P16" s="58">
        <v>3</v>
      </c>
      <c r="Q16" s="58">
        <v>1</v>
      </c>
      <c r="R16" s="58">
        <v>1</v>
      </c>
      <c r="S16" s="58">
        <v>1</v>
      </c>
      <c r="T16" s="58">
        <v>1</v>
      </c>
      <c r="U16" s="60">
        <v>0</v>
      </c>
      <c r="V16" s="60">
        <v>0</v>
      </c>
      <c r="W16" s="59">
        <v>0</v>
      </c>
      <c r="X16" s="60">
        <v>0</v>
      </c>
      <c r="Y16" s="60">
        <v>0</v>
      </c>
      <c r="Z16" s="59">
        <v>9</v>
      </c>
      <c r="AA16" s="59">
        <v>0</v>
      </c>
      <c r="AB16" t="s">
        <v>89</v>
      </c>
      <c r="AC16" s="59">
        <v>0</v>
      </c>
      <c r="AD16" s="58">
        <v>1</v>
      </c>
      <c r="AE16" s="58">
        <v>1</v>
      </c>
      <c r="AF16" s="58">
        <v>0</v>
      </c>
      <c r="AG16" s="58">
        <v>3</v>
      </c>
      <c r="AH16" s="59" t="s">
        <v>90</v>
      </c>
      <c r="AI16" s="58">
        <v>4</v>
      </c>
      <c r="AJ16" s="60"/>
      <c r="AK16" s="59" t="s">
        <v>648</v>
      </c>
      <c r="AL16" s="59">
        <v>1</v>
      </c>
      <c r="AM16" s="59" t="s">
        <v>27</v>
      </c>
      <c r="AN16" s="59" t="s">
        <v>680</v>
      </c>
      <c r="AO16" s="58">
        <v>27</v>
      </c>
      <c r="AP16" s="59" t="s">
        <v>677</v>
      </c>
      <c r="AQ16" s="59" t="s">
        <v>732</v>
      </c>
      <c r="AR16" s="59" t="s">
        <v>27</v>
      </c>
      <c r="AS16" s="59" t="s">
        <v>27</v>
      </c>
      <c r="AT16" s="59" t="s">
        <v>27</v>
      </c>
      <c r="AU16" s="59" t="s">
        <v>27</v>
      </c>
      <c r="AV16" s="59" t="s">
        <v>27</v>
      </c>
      <c r="AW16" s="62"/>
      <c r="AX16" s="62" t="s">
        <v>747</v>
      </c>
      <c r="AY16" s="62">
        <v>22.285</v>
      </c>
      <c r="AZ16" s="62">
        <v>2.4761111111111109</v>
      </c>
      <c r="BA16" s="62">
        <v>0.40385909804801434</v>
      </c>
      <c r="BB16" s="62">
        <v>21.496000000000002</v>
      </c>
      <c r="BC16" s="62" t="s">
        <v>774</v>
      </c>
      <c r="BD16">
        <v>1262</v>
      </c>
      <c r="BE16" s="62"/>
      <c r="BF16" s="62"/>
      <c r="BG16" s="62"/>
      <c r="BH16" s="50"/>
      <c r="BI16" s="50"/>
      <c r="BJ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</row>
    <row r="17" spans="1:89" ht="14.25" customHeight="1" x14ac:dyDescent="0.25">
      <c r="A17" s="58">
        <v>264</v>
      </c>
      <c r="B17" s="59" t="s">
        <v>78</v>
      </c>
      <c r="C17" s="59" t="s">
        <v>28</v>
      </c>
      <c r="D17" s="59" t="s">
        <v>79</v>
      </c>
      <c r="E17" s="59"/>
      <c r="F17" s="59" t="s">
        <v>80</v>
      </c>
      <c r="G17" s="58">
        <v>1</v>
      </c>
      <c r="H17" s="58">
        <v>30</v>
      </c>
      <c r="I17" s="59" t="s">
        <v>649</v>
      </c>
      <c r="J17" s="58">
        <v>6222722596</v>
      </c>
      <c r="K17" s="58">
        <v>69.571428571428598</v>
      </c>
      <c r="L17" s="58">
        <v>0.50151975683890604</v>
      </c>
      <c r="M17" s="58">
        <v>3</v>
      </c>
      <c r="N17" s="60">
        <v>0</v>
      </c>
      <c r="O17" s="60">
        <v>0</v>
      </c>
      <c r="P17" s="58">
        <v>5</v>
      </c>
      <c r="Q17" s="58">
        <v>2</v>
      </c>
      <c r="R17" s="58">
        <v>1</v>
      </c>
      <c r="S17" s="58">
        <v>2</v>
      </c>
      <c r="T17" s="58">
        <v>1</v>
      </c>
      <c r="U17" s="60">
        <v>0</v>
      </c>
      <c r="V17" s="60">
        <v>0</v>
      </c>
      <c r="W17" s="59">
        <v>0</v>
      </c>
      <c r="X17" s="60">
        <v>0</v>
      </c>
      <c r="Y17" s="60">
        <v>0</v>
      </c>
      <c r="Z17" s="59">
        <v>14</v>
      </c>
      <c r="AA17" s="59">
        <v>0</v>
      </c>
      <c r="AB17" t="s">
        <v>102</v>
      </c>
      <c r="AC17" s="59">
        <v>0</v>
      </c>
      <c r="AD17" s="58">
        <v>0</v>
      </c>
      <c r="AE17" s="58">
        <v>0</v>
      </c>
      <c r="AF17" s="58">
        <v>0</v>
      </c>
      <c r="AG17" s="58">
        <v>3</v>
      </c>
      <c r="AH17" s="59" t="s">
        <v>90</v>
      </c>
      <c r="AI17" s="58">
        <v>4</v>
      </c>
      <c r="AJ17" s="60"/>
      <c r="AK17" s="59" t="s">
        <v>650</v>
      </c>
      <c r="AL17" s="59">
        <v>1</v>
      </c>
      <c r="AM17" s="59" t="s">
        <v>651</v>
      </c>
      <c r="AN17" s="59" t="s">
        <v>673</v>
      </c>
      <c r="AO17" s="58">
        <v>27</v>
      </c>
      <c r="AP17" s="59" t="s">
        <v>677</v>
      </c>
      <c r="AQ17" s="59" t="s">
        <v>732</v>
      </c>
      <c r="AR17" s="59" t="s">
        <v>27</v>
      </c>
      <c r="AS17" s="59" t="s">
        <v>27</v>
      </c>
      <c r="AT17" s="59" t="s">
        <v>27</v>
      </c>
      <c r="AU17" s="59" t="s">
        <v>27</v>
      </c>
      <c r="AV17" s="59" t="s">
        <v>27</v>
      </c>
      <c r="AW17" s="62"/>
      <c r="AX17" s="62" t="s">
        <v>747</v>
      </c>
      <c r="AY17" s="62">
        <v>18.192</v>
      </c>
      <c r="AZ17" s="62">
        <v>1.2994285714285714</v>
      </c>
      <c r="BA17" s="62">
        <v>0.76956904133685133</v>
      </c>
      <c r="BB17" s="62">
        <v>16.178000000000001</v>
      </c>
      <c r="BC17" s="62" t="s">
        <v>774</v>
      </c>
      <c r="BD17">
        <v>266</v>
      </c>
      <c r="BE17" s="62"/>
      <c r="BF17" s="62"/>
      <c r="BG17" s="62"/>
      <c r="BH17" s="50"/>
      <c r="BI17" s="50"/>
      <c r="BJ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</row>
    <row r="18" spans="1:89" ht="14.25" customHeight="1" x14ac:dyDescent="0.25">
      <c r="A18" s="58">
        <v>265</v>
      </c>
      <c r="B18" s="59" t="s">
        <v>78</v>
      </c>
      <c r="C18" s="59" t="s">
        <v>26</v>
      </c>
      <c r="D18" s="59" t="s">
        <v>79</v>
      </c>
      <c r="E18" s="59"/>
      <c r="F18" s="59" t="s">
        <v>80</v>
      </c>
      <c r="G18" s="58">
        <v>1</v>
      </c>
      <c r="H18" s="58">
        <v>30</v>
      </c>
      <c r="I18" s="59" t="s">
        <v>134</v>
      </c>
      <c r="J18" s="58">
        <v>828360120</v>
      </c>
      <c r="K18" s="58">
        <v>74.9375</v>
      </c>
      <c r="L18" s="58">
        <v>0.82900943396226401</v>
      </c>
      <c r="M18" s="60">
        <v>0</v>
      </c>
      <c r="N18" s="60">
        <v>0</v>
      </c>
      <c r="O18" s="60">
        <v>0</v>
      </c>
      <c r="P18" s="60">
        <v>0</v>
      </c>
      <c r="Q18" s="60">
        <v>0</v>
      </c>
      <c r="R18" s="60">
        <v>0</v>
      </c>
      <c r="S18" s="60">
        <v>0</v>
      </c>
      <c r="T18" s="60">
        <v>0</v>
      </c>
      <c r="U18" s="60">
        <v>0</v>
      </c>
      <c r="V18" s="60">
        <v>0</v>
      </c>
      <c r="W18" s="59">
        <v>0</v>
      </c>
      <c r="X18" s="60">
        <v>0</v>
      </c>
      <c r="Y18" s="60">
        <v>0</v>
      </c>
      <c r="Z18" s="59">
        <v>0</v>
      </c>
      <c r="AA18" s="59">
        <v>0</v>
      </c>
      <c r="AB18" t="s">
        <v>99</v>
      </c>
      <c r="AC18" s="59">
        <v>0</v>
      </c>
      <c r="AD18" s="58">
        <v>0</v>
      </c>
      <c r="AE18" s="58">
        <v>0</v>
      </c>
      <c r="AF18" s="58">
        <v>0</v>
      </c>
      <c r="AG18" s="58">
        <v>0</v>
      </c>
      <c r="AH18" s="59" t="s">
        <v>90</v>
      </c>
      <c r="AI18" s="58">
        <v>4</v>
      </c>
      <c r="AJ18" s="60"/>
      <c r="AK18" s="59" t="s">
        <v>100</v>
      </c>
      <c r="AL18" s="59">
        <v>1</v>
      </c>
      <c r="AM18" s="59" t="s">
        <v>27</v>
      </c>
      <c r="AN18" s="59" t="s">
        <v>673</v>
      </c>
      <c r="AO18" s="58">
        <v>26</v>
      </c>
      <c r="AP18" s="59" t="s">
        <v>674</v>
      </c>
      <c r="AQ18" s="59" t="s">
        <v>678</v>
      </c>
      <c r="AR18" s="59" t="s">
        <v>27</v>
      </c>
      <c r="AS18" s="59" t="s">
        <v>702</v>
      </c>
      <c r="AT18" s="59" t="s">
        <v>27</v>
      </c>
      <c r="AU18" s="59" t="s">
        <v>27</v>
      </c>
      <c r="AV18" s="59" t="s">
        <v>27</v>
      </c>
      <c r="AW18" s="62"/>
      <c r="AX18" s="62" t="s">
        <v>748</v>
      </c>
      <c r="AY18" s="62">
        <v>14.548</v>
      </c>
      <c r="AZ18" s="62" t="s">
        <v>27</v>
      </c>
      <c r="BA18" s="62">
        <v>0</v>
      </c>
      <c r="BB18" s="62">
        <v>13.536</v>
      </c>
      <c r="BC18" s="62">
        <v>72</v>
      </c>
      <c r="BD18" s="66">
        <v>0</v>
      </c>
      <c r="BE18" s="62"/>
      <c r="BF18" s="62"/>
      <c r="BG18" s="62"/>
      <c r="BH18" s="50"/>
      <c r="BI18" s="50"/>
      <c r="BJ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</row>
    <row r="19" spans="1:89" ht="14.25" customHeight="1" x14ac:dyDescent="0.25">
      <c r="A19" s="58">
        <v>301</v>
      </c>
      <c r="B19" s="59" t="s">
        <v>78</v>
      </c>
      <c r="C19" s="59" t="s">
        <v>28</v>
      </c>
      <c r="D19" s="59" t="s">
        <v>79</v>
      </c>
      <c r="E19" s="59"/>
      <c r="F19" s="59" t="s">
        <v>80</v>
      </c>
      <c r="G19" s="58">
        <v>1</v>
      </c>
      <c r="H19" s="58">
        <v>30</v>
      </c>
      <c r="I19" s="59" t="s">
        <v>140</v>
      </c>
      <c r="J19" s="58">
        <v>79247246103</v>
      </c>
      <c r="K19" s="58">
        <v>69.571428571428598</v>
      </c>
      <c r="L19" s="58">
        <v>0.50151975683890604</v>
      </c>
      <c r="M19" s="58">
        <v>2</v>
      </c>
      <c r="N19" s="60">
        <v>0</v>
      </c>
      <c r="O19" s="60">
        <v>0</v>
      </c>
      <c r="P19" s="58">
        <v>3</v>
      </c>
      <c r="Q19" s="58">
        <v>1</v>
      </c>
      <c r="R19" s="58">
        <v>1</v>
      </c>
      <c r="S19" s="58">
        <v>1</v>
      </c>
      <c r="T19" s="58">
        <v>1</v>
      </c>
      <c r="U19" s="60">
        <v>0</v>
      </c>
      <c r="V19" s="58">
        <v>1.5</v>
      </c>
      <c r="W19" s="59">
        <v>0</v>
      </c>
      <c r="X19" s="58">
        <v>0.5</v>
      </c>
      <c r="Y19" s="58">
        <v>2</v>
      </c>
      <c r="Z19" s="59">
        <v>13</v>
      </c>
      <c r="AA19" s="59">
        <v>2</v>
      </c>
      <c r="AB19" t="s">
        <v>102</v>
      </c>
      <c r="AC19" s="59">
        <v>0</v>
      </c>
      <c r="AD19" s="58">
        <v>0</v>
      </c>
      <c r="AE19" s="58">
        <v>1</v>
      </c>
      <c r="AF19" s="58">
        <v>1</v>
      </c>
      <c r="AG19" s="58">
        <v>3</v>
      </c>
      <c r="AH19" s="59" t="s">
        <v>90</v>
      </c>
      <c r="AI19" s="58">
        <v>4</v>
      </c>
      <c r="AJ19" s="60"/>
      <c r="AK19" s="59" t="s">
        <v>654</v>
      </c>
      <c r="AL19" s="59">
        <v>1</v>
      </c>
      <c r="AM19" s="59" t="s">
        <v>27</v>
      </c>
      <c r="AN19" s="59" t="s">
        <v>673</v>
      </c>
      <c r="AO19" s="58">
        <v>18</v>
      </c>
      <c r="AP19" s="59" t="s">
        <v>674</v>
      </c>
      <c r="AQ19" s="59" t="s">
        <v>705</v>
      </c>
      <c r="AR19" s="59" t="s">
        <v>27</v>
      </c>
      <c r="AS19" s="59" t="s">
        <v>686</v>
      </c>
      <c r="AT19" s="59" t="s">
        <v>27</v>
      </c>
      <c r="AU19" s="59" t="s">
        <v>27</v>
      </c>
      <c r="AV19" s="59" t="s">
        <v>27</v>
      </c>
      <c r="AW19" s="62"/>
      <c r="AX19" s="62" t="s">
        <v>747</v>
      </c>
      <c r="AY19" s="62">
        <v>16.972999999999999</v>
      </c>
      <c r="AZ19" s="62">
        <v>1.3056153846153846</v>
      </c>
      <c r="BA19" s="62">
        <v>0.76592234725740882</v>
      </c>
      <c r="BB19" s="62">
        <v>14.615</v>
      </c>
      <c r="BC19" s="62">
        <v>49</v>
      </c>
      <c r="BD19">
        <v>425</v>
      </c>
      <c r="BE19" s="62"/>
      <c r="BF19" s="62"/>
      <c r="BG19" s="62"/>
      <c r="BH19" s="50"/>
      <c r="BI19" s="50"/>
      <c r="BJ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</row>
    <row r="20" spans="1:89" ht="14.25" customHeight="1" x14ac:dyDescent="0.25">
      <c r="A20" s="58">
        <v>318</v>
      </c>
      <c r="B20" s="59" t="s">
        <v>78</v>
      </c>
      <c r="C20" s="59" t="s">
        <v>26</v>
      </c>
      <c r="D20" s="59" t="s">
        <v>79</v>
      </c>
      <c r="E20" s="59"/>
      <c r="F20" s="59" t="s">
        <v>80</v>
      </c>
      <c r="G20" s="58">
        <v>1</v>
      </c>
      <c r="H20" s="58">
        <v>30</v>
      </c>
      <c r="I20" s="59" t="s">
        <v>142</v>
      </c>
      <c r="J20" s="58">
        <v>8282194225</v>
      </c>
      <c r="K20" s="58">
        <v>74.9375</v>
      </c>
      <c r="L20" s="58">
        <v>0.82900943396226401</v>
      </c>
      <c r="M20" s="58">
        <v>8</v>
      </c>
      <c r="N20" s="60">
        <v>0</v>
      </c>
      <c r="O20" s="60">
        <v>0</v>
      </c>
      <c r="P20" s="58">
        <v>18</v>
      </c>
      <c r="Q20" s="58">
        <v>10</v>
      </c>
      <c r="R20" s="58">
        <v>1</v>
      </c>
      <c r="S20" s="58">
        <v>10</v>
      </c>
      <c r="T20" s="58">
        <v>2</v>
      </c>
      <c r="U20" s="58">
        <v>3</v>
      </c>
      <c r="V20" s="58">
        <v>2.5</v>
      </c>
      <c r="W20" s="59">
        <v>0</v>
      </c>
      <c r="X20" s="58">
        <v>1.5</v>
      </c>
      <c r="Y20" s="58">
        <v>7</v>
      </c>
      <c r="Z20" s="59">
        <v>63</v>
      </c>
      <c r="AA20" s="59">
        <v>7</v>
      </c>
      <c r="AB20" t="s">
        <v>99</v>
      </c>
      <c r="AC20" s="59">
        <v>0</v>
      </c>
      <c r="AD20" s="58">
        <v>2</v>
      </c>
      <c r="AE20" s="58">
        <v>3</v>
      </c>
      <c r="AF20" s="58">
        <v>0</v>
      </c>
      <c r="AG20" s="58">
        <v>7</v>
      </c>
      <c r="AH20" s="59" t="s">
        <v>90</v>
      </c>
      <c r="AI20" s="58">
        <v>4</v>
      </c>
      <c r="AJ20" s="58">
        <v>1</v>
      </c>
      <c r="AK20" s="59" t="s">
        <v>655</v>
      </c>
      <c r="AL20" s="59">
        <v>1</v>
      </c>
      <c r="AM20" s="59" t="s">
        <v>27</v>
      </c>
      <c r="AN20" s="59" t="s">
        <v>680</v>
      </c>
      <c r="AO20" s="58">
        <v>27</v>
      </c>
      <c r="AP20" s="59" t="s">
        <v>677</v>
      </c>
      <c r="AQ20" s="59" t="s">
        <v>691</v>
      </c>
      <c r="AR20" s="59" t="s">
        <v>695</v>
      </c>
      <c r="AS20" s="59" t="s">
        <v>27</v>
      </c>
      <c r="AT20" s="59" t="s">
        <v>692</v>
      </c>
      <c r="AU20" s="59" t="s">
        <v>27</v>
      </c>
      <c r="AV20" s="59" t="s">
        <v>27</v>
      </c>
      <c r="AW20" s="62"/>
      <c r="AX20" s="62" t="s">
        <v>746</v>
      </c>
      <c r="AY20" s="62">
        <v>37.54</v>
      </c>
      <c r="AZ20" s="62">
        <v>0.59587301587301589</v>
      </c>
      <c r="BA20" s="62">
        <v>1.6782099094299414</v>
      </c>
      <c r="BB20" s="62">
        <v>17.431999999999999</v>
      </c>
      <c r="BC20" s="62">
        <v>52</v>
      </c>
      <c r="BD20">
        <v>5891</v>
      </c>
      <c r="BE20" s="62"/>
      <c r="BF20" s="62"/>
      <c r="BG20" s="62"/>
      <c r="BH20" s="50"/>
      <c r="BI20" s="50"/>
      <c r="BJ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</row>
    <row r="21" spans="1:89" ht="14.25" customHeight="1" x14ac:dyDescent="0.25">
      <c r="A21" s="58">
        <v>334</v>
      </c>
      <c r="B21" s="59" t="s">
        <v>78</v>
      </c>
      <c r="C21" s="59" t="s">
        <v>28</v>
      </c>
      <c r="D21" s="59" t="s">
        <v>79</v>
      </c>
      <c r="E21" s="59"/>
      <c r="F21" s="59" t="s">
        <v>80</v>
      </c>
      <c r="G21" s="58">
        <v>1</v>
      </c>
      <c r="H21" s="58">
        <v>30</v>
      </c>
      <c r="I21" s="59" t="s">
        <v>144</v>
      </c>
      <c r="J21" s="58">
        <v>46525319</v>
      </c>
      <c r="K21" s="58">
        <v>69.571428571428598</v>
      </c>
      <c r="L21" s="58">
        <v>0.50151975683890604</v>
      </c>
      <c r="M21" s="60">
        <v>0</v>
      </c>
      <c r="N21" s="60">
        <v>0</v>
      </c>
      <c r="O21" s="60">
        <v>0</v>
      </c>
      <c r="P21" s="60">
        <v>0</v>
      </c>
      <c r="Q21" s="60">
        <v>0</v>
      </c>
      <c r="R21" s="60">
        <v>0</v>
      </c>
      <c r="S21" s="60">
        <v>0</v>
      </c>
      <c r="T21" s="60">
        <v>0</v>
      </c>
      <c r="U21" s="60">
        <v>0</v>
      </c>
      <c r="V21" s="60">
        <v>0</v>
      </c>
      <c r="W21" s="59">
        <v>0</v>
      </c>
      <c r="X21" s="60">
        <v>0</v>
      </c>
      <c r="Y21" s="60">
        <v>0</v>
      </c>
      <c r="Z21" s="59">
        <v>0</v>
      </c>
      <c r="AA21" s="59">
        <v>0</v>
      </c>
      <c r="AB21" t="s">
        <v>102</v>
      </c>
      <c r="AC21" s="59">
        <v>0</v>
      </c>
      <c r="AD21" s="58">
        <v>0</v>
      </c>
      <c r="AE21" s="58">
        <v>0</v>
      </c>
      <c r="AF21" s="58">
        <v>0</v>
      </c>
      <c r="AG21" s="58">
        <v>0</v>
      </c>
      <c r="AH21" s="59" t="s">
        <v>90</v>
      </c>
      <c r="AI21" s="58">
        <v>4</v>
      </c>
      <c r="AJ21" s="60"/>
      <c r="AK21" s="59" t="s">
        <v>656</v>
      </c>
      <c r="AL21" s="59">
        <v>1</v>
      </c>
      <c r="AM21" s="59" t="s">
        <v>27</v>
      </c>
      <c r="AN21" s="59" t="s">
        <v>673</v>
      </c>
      <c r="AO21" s="58">
        <v>28</v>
      </c>
      <c r="AP21" s="59" t="s">
        <v>677</v>
      </c>
      <c r="AQ21" s="59" t="s">
        <v>706</v>
      </c>
      <c r="AR21" s="59" t="s">
        <v>27</v>
      </c>
      <c r="AS21" s="59" t="s">
        <v>27</v>
      </c>
      <c r="AT21" s="59" t="s">
        <v>27</v>
      </c>
      <c r="AU21" s="59" t="s">
        <v>27</v>
      </c>
      <c r="AV21" s="59" t="s">
        <v>27</v>
      </c>
      <c r="AW21" s="62"/>
      <c r="AX21" s="62" t="s">
        <v>747</v>
      </c>
      <c r="AY21" s="62">
        <v>32.628999999999998</v>
      </c>
      <c r="AZ21" s="62" t="s">
        <v>27</v>
      </c>
      <c r="BA21" s="62">
        <v>0</v>
      </c>
      <c r="BB21" s="62">
        <v>3.0329999999999999</v>
      </c>
      <c r="BC21" s="62">
        <v>134</v>
      </c>
      <c r="BD21" s="66">
        <v>0</v>
      </c>
      <c r="BE21" s="62"/>
      <c r="BF21" s="62"/>
      <c r="BG21" s="62"/>
      <c r="BH21" s="50"/>
      <c r="BI21" s="50"/>
      <c r="BJ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</row>
    <row r="22" spans="1:89" ht="14.25" customHeight="1" x14ac:dyDescent="0.25">
      <c r="A22" s="58">
        <v>339</v>
      </c>
      <c r="B22" s="59" t="s">
        <v>78</v>
      </c>
      <c r="C22" s="59" t="s">
        <v>28</v>
      </c>
      <c r="D22" s="59" t="s">
        <v>79</v>
      </c>
      <c r="E22" s="59"/>
      <c r="F22" s="59" t="s">
        <v>80</v>
      </c>
      <c r="G22" s="58">
        <v>1</v>
      </c>
      <c r="H22" s="58">
        <v>30</v>
      </c>
      <c r="I22" s="59" t="s">
        <v>146</v>
      </c>
      <c r="J22" s="58">
        <v>94222252116</v>
      </c>
      <c r="K22" s="58">
        <v>64.857142857142904</v>
      </c>
      <c r="L22" s="58">
        <v>0.40121580547112501</v>
      </c>
      <c r="M22" s="58">
        <v>7</v>
      </c>
      <c r="N22" s="60">
        <v>0</v>
      </c>
      <c r="O22" s="60">
        <v>0</v>
      </c>
      <c r="P22" s="58">
        <v>21</v>
      </c>
      <c r="Q22" s="58">
        <v>14</v>
      </c>
      <c r="R22" s="58">
        <v>1</v>
      </c>
      <c r="S22" s="58">
        <v>14</v>
      </c>
      <c r="T22" s="58">
        <v>1</v>
      </c>
      <c r="U22" s="58">
        <v>4</v>
      </c>
      <c r="V22" s="58">
        <v>2.5</v>
      </c>
      <c r="W22" s="59">
        <v>0</v>
      </c>
      <c r="X22" s="58">
        <v>2.5</v>
      </c>
      <c r="Y22" s="58">
        <v>9</v>
      </c>
      <c r="Z22" s="59">
        <v>76</v>
      </c>
      <c r="AA22" s="59">
        <v>9</v>
      </c>
      <c r="AB22" t="s">
        <v>99</v>
      </c>
      <c r="AC22" s="59">
        <v>0</v>
      </c>
      <c r="AD22" s="58">
        <v>6</v>
      </c>
      <c r="AE22" s="58">
        <v>4</v>
      </c>
      <c r="AF22" s="58">
        <v>0</v>
      </c>
      <c r="AG22" s="58">
        <v>13</v>
      </c>
      <c r="AH22" s="59" t="s">
        <v>90</v>
      </c>
      <c r="AI22" s="58">
        <v>4</v>
      </c>
      <c r="AJ22" s="58">
        <v>1</v>
      </c>
      <c r="AK22" s="59" t="s">
        <v>657</v>
      </c>
      <c r="AL22" s="59">
        <v>1</v>
      </c>
      <c r="AM22" s="59" t="s">
        <v>27</v>
      </c>
      <c r="AN22" s="59" t="s">
        <v>680</v>
      </c>
      <c r="AO22" s="58">
        <v>36</v>
      </c>
      <c r="AP22" s="59" t="s">
        <v>677</v>
      </c>
      <c r="AQ22" s="59" t="s">
        <v>707</v>
      </c>
      <c r="AR22" s="59" t="s">
        <v>27</v>
      </c>
      <c r="AS22" s="59" t="s">
        <v>708</v>
      </c>
      <c r="AT22" s="59" t="s">
        <v>27</v>
      </c>
      <c r="AU22" s="59" t="s">
        <v>27</v>
      </c>
      <c r="AV22" s="59" t="s">
        <v>27</v>
      </c>
      <c r="AW22" s="62"/>
      <c r="AX22" s="62" t="s">
        <v>748</v>
      </c>
      <c r="AY22" s="62">
        <v>25.373000000000001</v>
      </c>
      <c r="AZ22" s="62">
        <v>0.33385526315789477</v>
      </c>
      <c r="BA22" s="62">
        <v>2.9953099751704566</v>
      </c>
      <c r="BB22" s="62">
        <v>23.635000000000002</v>
      </c>
      <c r="BC22" s="62">
        <v>79</v>
      </c>
      <c r="BD22">
        <v>2114</v>
      </c>
      <c r="BE22" s="62" t="s">
        <v>767</v>
      </c>
      <c r="BF22" s="62"/>
      <c r="BG22" s="62">
        <v>1</v>
      </c>
      <c r="BH22" s="50"/>
      <c r="BI22" s="50"/>
      <c r="BJ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</row>
    <row r="23" spans="1:89" ht="14.25" customHeight="1" x14ac:dyDescent="0.25">
      <c r="A23" s="58">
        <v>355</v>
      </c>
      <c r="B23" s="59" t="s">
        <v>78</v>
      </c>
      <c r="C23" s="59" t="s">
        <v>26</v>
      </c>
      <c r="D23" s="59" t="s">
        <v>79</v>
      </c>
      <c r="E23" s="59"/>
      <c r="F23" s="59" t="s">
        <v>80</v>
      </c>
      <c r="G23" s="58">
        <v>1</v>
      </c>
      <c r="H23" s="58">
        <v>30</v>
      </c>
      <c r="I23" s="59" t="s">
        <v>147</v>
      </c>
      <c r="J23" s="58">
        <v>84463153</v>
      </c>
      <c r="K23" s="58">
        <v>74.9375</v>
      </c>
      <c r="L23" s="58">
        <v>0.82900943396226401</v>
      </c>
      <c r="M23" s="58">
        <v>4</v>
      </c>
      <c r="N23" s="60">
        <v>0</v>
      </c>
      <c r="O23" s="60">
        <v>0</v>
      </c>
      <c r="P23" s="58">
        <v>8</v>
      </c>
      <c r="Q23" s="58">
        <v>4</v>
      </c>
      <c r="R23" s="58">
        <v>1</v>
      </c>
      <c r="S23" s="58">
        <v>4</v>
      </c>
      <c r="T23" s="58">
        <v>2</v>
      </c>
      <c r="U23" s="60">
        <v>0</v>
      </c>
      <c r="V23" s="58">
        <v>1.5</v>
      </c>
      <c r="W23" s="59">
        <v>0</v>
      </c>
      <c r="X23" s="58">
        <v>0.5</v>
      </c>
      <c r="Y23" s="58">
        <v>2</v>
      </c>
      <c r="Z23" s="59">
        <v>27</v>
      </c>
      <c r="AA23" s="59">
        <v>2</v>
      </c>
      <c r="AB23" t="s">
        <v>99</v>
      </c>
      <c r="AC23" s="59">
        <v>0</v>
      </c>
      <c r="AD23" s="58">
        <v>0</v>
      </c>
      <c r="AE23" s="58">
        <v>2</v>
      </c>
      <c r="AF23" s="58">
        <v>0</v>
      </c>
      <c r="AG23" s="58">
        <v>3</v>
      </c>
      <c r="AH23" s="59" t="s">
        <v>90</v>
      </c>
      <c r="AI23" s="58">
        <v>4</v>
      </c>
      <c r="AJ23" s="60"/>
      <c r="AK23" s="59" t="s">
        <v>658</v>
      </c>
      <c r="AL23" s="59">
        <v>1</v>
      </c>
      <c r="AM23" s="59" t="s">
        <v>27</v>
      </c>
      <c r="AN23" s="59" t="s">
        <v>680</v>
      </c>
      <c r="AO23" s="58">
        <v>26</v>
      </c>
      <c r="AP23" s="59" t="s">
        <v>677</v>
      </c>
      <c r="AQ23" s="59" t="s">
        <v>709</v>
      </c>
      <c r="AR23" s="59" t="s">
        <v>27</v>
      </c>
      <c r="AS23" s="59" t="s">
        <v>27</v>
      </c>
      <c r="AT23" s="59" t="s">
        <v>692</v>
      </c>
      <c r="AU23" s="59" t="s">
        <v>695</v>
      </c>
      <c r="AV23" s="59" t="s">
        <v>27</v>
      </c>
      <c r="AW23" s="62"/>
      <c r="AX23" s="62" t="s">
        <v>746</v>
      </c>
      <c r="AY23" s="62">
        <v>30.773</v>
      </c>
      <c r="AZ23" s="62">
        <v>1.1397407407407407</v>
      </c>
      <c r="BA23" s="62">
        <v>0.87739251941637153</v>
      </c>
      <c r="BB23" s="62">
        <v>15.931000000000001</v>
      </c>
      <c r="BC23" s="62">
        <v>84</v>
      </c>
      <c r="BD23">
        <v>579</v>
      </c>
      <c r="BE23" s="62" t="s">
        <v>102</v>
      </c>
      <c r="BF23" s="62">
        <v>1</v>
      </c>
      <c r="BG23" s="62"/>
      <c r="BH23" s="50"/>
      <c r="BI23" s="50"/>
      <c r="BJ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</row>
    <row r="24" spans="1:89" ht="14.25" customHeight="1" x14ac:dyDescent="0.25">
      <c r="A24" s="58">
        <v>371</v>
      </c>
      <c r="B24" s="59" t="s">
        <v>78</v>
      </c>
      <c r="C24" s="59" t="s">
        <v>26</v>
      </c>
      <c r="D24" s="59" t="s">
        <v>79</v>
      </c>
      <c r="E24" s="59"/>
      <c r="F24" s="59" t="s">
        <v>80</v>
      </c>
      <c r="G24" s="58">
        <v>1</v>
      </c>
      <c r="H24" s="58">
        <v>30</v>
      </c>
      <c r="I24" s="59" t="s">
        <v>149</v>
      </c>
      <c r="J24" s="58">
        <v>8877127178</v>
      </c>
      <c r="K24" s="58">
        <v>59.1875</v>
      </c>
      <c r="L24" s="58">
        <v>0.53183962264150897</v>
      </c>
      <c r="M24" s="58">
        <v>4</v>
      </c>
      <c r="N24" s="60">
        <v>0</v>
      </c>
      <c r="O24" s="60">
        <v>0</v>
      </c>
      <c r="P24" s="58">
        <v>13</v>
      </c>
      <c r="Q24" s="58">
        <v>9</v>
      </c>
      <c r="R24" s="58">
        <v>1</v>
      </c>
      <c r="S24" s="58">
        <v>9</v>
      </c>
      <c r="T24" s="58">
        <v>1</v>
      </c>
      <c r="U24" s="58">
        <v>3</v>
      </c>
      <c r="V24" s="58">
        <v>5</v>
      </c>
      <c r="W24" s="59">
        <v>0</v>
      </c>
      <c r="X24" s="58">
        <v>1</v>
      </c>
      <c r="Y24" s="58">
        <v>9</v>
      </c>
      <c r="Z24" s="59">
        <v>55</v>
      </c>
      <c r="AA24" s="59">
        <v>9</v>
      </c>
      <c r="AB24" t="s">
        <v>89</v>
      </c>
      <c r="AC24" s="59">
        <v>0</v>
      </c>
      <c r="AD24" s="58">
        <v>6</v>
      </c>
      <c r="AE24" s="58">
        <v>4</v>
      </c>
      <c r="AF24" s="58">
        <v>0</v>
      </c>
      <c r="AG24" s="58">
        <v>11</v>
      </c>
      <c r="AH24" s="59" t="s">
        <v>90</v>
      </c>
      <c r="AI24" s="58">
        <v>4</v>
      </c>
      <c r="AJ24" s="58">
        <v>1</v>
      </c>
      <c r="AK24" s="59" t="s">
        <v>659</v>
      </c>
      <c r="AL24" s="59">
        <v>1</v>
      </c>
      <c r="AM24" s="59" t="s">
        <v>27</v>
      </c>
      <c r="AN24" s="59" t="s">
        <v>680</v>
      </c>
      <c r="AO24" s="58">
        <v>24</v>
      </c>
      <c r="AP24" s="59" t="s">
        <v>677</v>
      </c>
      <c r="AQ24" s="59" t="s">
        <v>711</v>
      </c>
      <c r="AR24" s="59" t="s">
        <v>27</v>
      </c>
      <c r="AS24" s="59" t="s">
        <v>686</v>
      </c>
      <c r="AT24" s="59" t="s">
        <v>27</v>
      </c>
      <c r="AU24" s="59" t="s">
        <v>27</v>
      </c>
      <c r="AV24" s="59" t="s">
        <v>27</v>
      </c>
      <c r="AW24" s="62"/>
      <c r="AX24" s="62" t="s">
        <v>747</v>
      </c>
      <c r="AY24" s="62">
        <v>28.007999999999999</v>
      </c>
      <c r="AZ24" s="62">
        <v>0.5092363636363636</v>
      </c>
      <c r="BA24" s="62">
        <v>1.9637246500999714</v>
      </c>
      <c r="BB24" s="62">
        <v>27.241</v>
      </c>
      <c r="BC24" s="62" t="s">
        <v>774</v>
      </c>
      <c r="BD24">
        <v>2040</v>
      </c>
      <c r="BE24" s="62"/>
      <c r="BF24" s="62"/>
      <c r="BG24" s="62"/>
      <c r="BH24" s="50"/>
      <c r="BI24" s="50"/>
      <c r="BJ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</row>
    <row r="25" spans="1:89" ht="14.25" customHeight="1" x14ac:dyDescent="0.25">
      <c r="A25" s="58">
        <v>387</v>
      </c>
      <c r="B25" s="59" t="s">
        <v>78</v>
      </c>
      <c r="C25" s="59" t="s">
        <v>26</v>
      </c>
      <c r="D25" s="59" t="s">
        <v>79</v>
      </c>
      <c r="E25" s="59"/>
      <c r="F25" s="59" t="s">
        <v>80</v>
      </c>
      <c r="G25" s="58">
        <v>1</v>
      </c>
      <c r="H25" s="58">
        <v>30</v>
      </c>
      <c r="I25" s="59" t="s">
        <v>81</v>
      </c>
      <c r="J25" s="58">
        <v>9591241137</v>
      </c>
      <c r="K25" s="58">
        <v>74.9375</v>
      </c>
      <c r="L25" s="58">
        <v>0.82900943396226401</v>
      </c>
      <c r="M25" s="58">
        <v>7</v>
      </c>
      <c r="N25" s="60">
        <v>0</v>
      </c>
      <c r="O25" s="58">
        <v>1</v>
      </c>
      <c r="P25" s="58">
        <v>13</v>
      </c>
      <c r="Q25" s="58">
        <v>6</v>
      </c>
      <c r="R25" s="58">
        <v>1</v>
      </c>
      <c r="S25" s="58">
        <v>6</v>
      </c>
      <c r="T25" s="58">
        <v>1</v>
      </c>
      <c r="U25" s="60">
        <v>0</v>
      </c>
      <c r="V25" s="58">
        <v>3</v>
      </c>
      <c r="W25" s="59">
        <v>0</v>
      </c>
      <c r="X25" s="58">
        <v>1</v>
      </c>
      <c r="Y25" s="58">
        <v>4</v>
      </c>
      <c r="Z25" s="59">
        <v>43</v>
      </c>
      <c r="AA25" s="59">
        <v>4</v>
      </c>
      <c r="AB25" t="s">
        <v>99</v>
      </c>
      <c r="AC25" s="59">
        <v>0</v>
      </c>
      <c r="AD25" s="58">
        <v>2</v>
      </c>
      <c r="AE25" s="58">
        <v>4</v>
      </c>
      <c r="AF25" s="58">
        <v>0</v>
      </c>
      <c r="AG25" s="58">
        <v>10</v>
      </c>
      <c r="AH25" s="59" t="s">
        <v>83</v>
      </c>
      <c r="AI25" s="58">
        <v>3</v>
      </c>
      <c r="AJ25" s="58">
        <v>1</v>
      </c>
      <c r="AK25" s="59" t="s">
        <v>84</v>
      </c>
      <c r="AL25" s="59">
        <v>1</v>
      </c>
      <c r="AM25" s="59" t="s">
        <v>27</v>
      </c>
      <c r="AN25" s="59" t="s">
        <v>673</v>
      </c>
      <c r="AO25" s="58">
        <v>26</v>
      </c>
      <c r="AP25" s="59" t="s">
        <v>674</v>
      </c>
      <c r="AQ25" s="59" t="s">
        <v>675</v>
      </c>
      <c r="AR25" s="59" t="s">
        <v>27</v>
      </c>
      <c r="AS25" s="59" t="s">
        <v>676</v>
      </c>
      <c r="AT25" s="59" t="s">
        <v>27</v>
      </c>
      <c r="AU25" s="59" t="s">
        <v>27</v>
      </c>
      <c r="AV25" s="59" t="s">
        <v>27</v>
      </c>
      <c r="AW25" s="62"/>
      <c r="AX25" s="62" t="s">
        <v>748</v>
      </c>
      <c r="AY25" s="62">
        <v>26.027000000000001</v>
      </c>
      <c r="AZ25" s="62">
        <v>0.60527906976744184</v>
      </c>
      <c r="BA25" s="62">
        <v>1.6521304798862719</v>
      </c>
      <c r="BB25" s="62">
        <v>22.123000000000001</v>
      </c>
      <c r="BC25" s="62">
        <v>93</v>
      </c>
      <c r="BD25">
        <v>5163</v>
      </c>
      <c r="BE25" s="62"/>
      <c r="BF25" s="62"/>
      <c r="BG25" s="62"/>
      <c r="BH25" s="50"/>
      <c r="BI25" s="50"/>
      <c r="BJ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  <c r="CJ25" s="50"/>
      <c r="CK25" s="50"/>
    </row>
    <row r="26" spans="1:89" ht="14.25" customHeight="1" x14ac:dyDescent="0.25">
      <c r="A26" s="58">
        <v>420</v>
      </c>
      <c r="B26" s="59" t="s">
        <v>78</v>
      </c>
      <c r="C26" s="59" t="s">
        <v>26</v>
      </c>
      <c r="D26" s="59" t="s">
        <v>79</v>
      </c>
      <c r="E26" s="59"/>
      <c r="F26" s="59" t="s">
        <v>80</v>
      </c>
      <c r="G26" s="58">
        <v>1</v>
      </c>
      <c r="H26" s="58">
        <v>30</v>
      </c>
      <c r="I26" s="59" t="s">
        <v>88</v>
      </c>
      <c r="J26" s="58">
        <v>217831744</v>
      </c>
      <c r="K26" s="58">
        <v>59.1875</v>
      </c>
      <c r="L26" s="58">
        <v>0.53183962264150897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  <c r="R26" s="60">
        <v>0</v>
      </c>
      <c r="S26" s="60">
        <v>0</v>
      </c>
      <c r="T26" s="60">
        <v>0</v>
      </c>
      <c r="U26" s="60">
        <v>0</v>
      </c>
      <c r="V26" s="60">
        <v>0</v>
      </c>
      <c r="W26" s="59">
        <v>0</v>
      </c>
      <c r="X26" s="60">
        <v>0</v>
      </c>
      <c r="Y26" s="60">
        <v>0</v>
      </c>
      <c r="Z26" s="59">
        <v>0</v>
      </c>
      <c r="AA26" s="59">
        <v>0</v>
      </c>
      <c r="AB26" t="s">
        <v>89</v>
      </c>
      <c r="AC26" s="59">
        <v>0</v>
      </c>
      <c r="AD26" s="58">
        <v>0</v>
      </c>
      <c r="AE26" s="58">
        <v>0</v>
      </c>
      <c r="AF26" s="58">
        <v>0</v>
      </c>
      <c r="AG26" s="58">
        <v>0</v>
      </c>
      <c r="AH26" s="59" t="s">
        <v>90</v>
      </c>
      <c r="AI26" s="58">
        <v>4</v>
      </c>
      <c r="AJ26" s="60"/>
      <c r="AK26" s="59" t="s">
        <v>91</v>
      </c>
      <c r="AL26" s="59">
        <v>1</v>
      </c>
      <c r="AM26" s="59" t="s">
        <v>27</v>
      </c>
      <c r="AN26" s="59" t="s">
        <v>673</v>
      </c>
      <c r="AO26" s="58">
        <v>24</v>
      </c>
      <c r="AP26" s="59" t="s">
        <v>677</v>
      </c>
      <c r="AQ26" s="59" t="s">
        <v>679</v>
      </c>
      <c r="AR26" s="59" t="s">
        <v>27</v>
      </c>
      <c r="AS26" s="59" t="s">
        <v>27</v>
      </c>
      <c r="AT26" s="59" t="s">
        <v>27</v>
      </c>
      <c r="AU26" s="59" t="s">
        <v>27</v>
      </c>
      <c r="AV26" s="59" t="s">
        <v>27</v>
      </c>
      <c r="AW26" s="62"/>
      <c r="AX26" s="62" t="s">
        <v>747</v>
      </c>
      <c r="AY26" s="62">
        <v>15.745000000000001</v>
      </c>
      <c r="AZ26" s="62" t="s">
        <v>27</v>
      </c>
      <c r="BA26" s="62">
        <v>0</v>
      </c>
      <c r="BB26" s="62">
        <v>14.744</v>
      </c>
      <c r="BC26" s="62">
        <v>46</v>
      </c>
      <c r="BD26" s="66">
        <v>0</v>
      </c>
      <c r="BE26" s="62"/>
      <c r="BF26" s="62"/>
      <c r="BG26" s="62"/>
      <c r="BH26" s="50"/>
      <c r="BI26" s="50"/>
      <c r="BJ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  <c r="CJ26" s="50"/>
      <c r="CK26" s="50"/>
    </row>
    <row r="27" spans="1:89" ht="14.25" customHeight="1" x14ac:dyDescent="0.25">
      <c r="A27" s="58">
        <v>436</v>
      </c>
      <c r="B27" s="59" t="s">
        <v>78</v>
      </c>
      <c r="C27" s="59" t="s">
        <v>26</v>
      </c>
      <c r="D27" s="59" t="s">
        <v>79</v>
      </c>
      <c r="E27" s="59"/>
      <c r="F27" s="59" t="s">
        <v>80</v>
      </c>
      <c r="G27" s="58">
        <v>1</v>
      </c>
      <c r="H27" s="58">
        <v>30</v>
      </c>
      <c r="I27" s="59" t="s">
        <v>150</v>
      </c>
      <c r="J27" s="58">
        <v>82135906</v>
      </c>
      <c r="K27" s="58">
        <v>74.9375</v>
      </c>
      <c r="L27" s="58">
        <v>0.82900943396226401</v>
      </c>
      <c r="M27" s="58">
        <v>2</v>
      </c>
      <c r="N27" s="60">
        <v>0</v>
      </c>
      <c r="O27" s="60">
        <v>0</v>
      </c>
      <c r="P27" s="58">
        <v>3</v>
      </c>
      <c r="Q27" s="58">
        <v>1</v>
      </c>
      <c r="R27" s="58">
        <v>1</v>
      </c>
      <c r="S27" s="58">
        <v>1</v>
      </c>
      <c r="T27" s="58">
        <v>2</v>
      </c>
      <c r="U27" s="60">
        <v>0</v>
      </c>
      <c r="V27" s="60">
        <v>0</v>
      </c>
      <c r="W27" s="59">
        <v>0</v>
      </c>
      <c r="X27" s="60">
        <v>0</v>
      </c>
      <c r="Y27" s="60">
        <v>0</v>
      </c>
      <c r="Z27" s="59">
        <v>10</v>
      </c>
      <c r="AA27" s="59">
        <v>0</v>
      </c>
      <c r="AB27" t="s">
        <v>99</v>
      </c>
      <c r="AC27" s="59">
        <v>0</v>
      </c>
      <c r="AD27" s="58">
        <v>1</v>
      </c>
      <c r="AE27" s="58">
        <v>1</v>
      </c>
      <c r="AF27" s="58">
        <v>0</v>
      </c>
      <c r="AG27" s="58">
        <v>3</v>
      </c>
      <c r="AH27" s="59" t="s">
        <v>90</v>
      </c>
      <c r="AI27" s="58">
        <v>4</v>
      </c>
      <c r="AJ27" s="60"/>
      <c r="AK27" s="59" t="s">
        <v>151</v>
      </c>
      <c r="AL27" s="59">
        <v>1</v>
      </c>
      <c r="AM27" s="59" t="s">
        <v>27</v>
      </c>
      <c r="AN27" s="59" t="s">
        <v>680</v>
      </c>
      <c r="AO27" s="58">
        <v>34</v>
      </c>
      <c r="AP27" s="59" t="s">
        <v>677</v>
      </c>
      <c r="AQ27" s="59" t="s">
        <v>712</v>
      </c>
      <c r="AR27" s="59" t="s">
        <v>27</v>
      </c>
      <c r="AS27" s="59" t="s">
        <v>713</v>
      </c>
      <c r="AT27" s="59" t="s">
        <v>27</v>
      </c>
      <c r="AU27" s="59" t="s">
        <v>27</v>
      </c>
      <c r="AV27" s="59" t="s">
        <v>27</v>
      </c>
      <c r="AW27" s="62"/>
      <c r="AX27" s="62" t="s">
        <v>748</v>
      </c>
      <c r="AY27" s="62">
        <v>47.475999999999999</v>
      </c>
      <c r="AZ27" s="62">
        <v>4.7476000000000003</v>
      </c>
      <c r="BA27" s="62">
        <v>0.21063274075322269</v>
      </c>
      <c r="BB27" s="62">
        <v>18.091999999999999</v>
      </c>
      <c r="BC27" s="62">
        <v>79</v>
      </c>
      <c r="BD27">
        <v>0</v>
      </c>
      <c r="BE27" s="62"/>
      <c r="BF27" s="62"/>
      <c r="BG27" s="62"/>
      <c r="BH27" s="50"/>
      <c r="BI27" s="50"/>
      <c r="BJ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  <c r="CJ27" s="50"/>
      <c r="CK27" s="50"/>
    </row>
    <row r="28" spans="1:89" ht="14.25" customHeight="1" x14ac:dyDescent="0.25">
      <c r="A28" s="58">
        <v>452</v>
      </c>
      <c r="B28" s="59" t="s">
        <v>78</v>
      </c>
      <c r="C28" s="59" t="s">
        <v>28</v>
      </c>
      <c r="D28" s="59" t="s">
        <v>79</v>
      </c>
      <c r="E28" s="59"/>
      <c r="F28" s="59" t="s">
        <v>80</v>
      </c>
      <c r="G28" s="58">
        <v>1</v>
      </c>
      <c r="H28" s="58">
        <v>30</v>
      </c>
      <c r="I28" s="59" t="s">
        <v>152</v>
      </c>
      <c r="J28" s="58">
        <v>792288984</v>
      </c>
      <c r="K28" s="58">
        <v>69.571428571428598</v>
      </c>
      <c r="L28" s="58">
        <v>0.50151975683890604</v>
      </c>
      <c r="M28" s="58">
        <v>7</v>
      </c>
      <c r="N28" s="60">
        <v>0</v>
      </c>
      <c r="O28" s="60">
        <v>0</v>
      </c>
      <c r="P28" s="58">
        <v>17</v>
      </c>
      <c r="Q28" s="58">
        <v>10</v>
      </c>
      <c r="R28" s="58">
        <v>1</v>
      </c>
      <c r="S28" s="58">
        <v>10</v>
      </c>
      <c r="T28" s="58">
        <v>1</v>
      </c>
      <c r="U28" s="58">
        <v>3</v>
      </c>
      <c r="V28" s="58">
        <v>0.5</v>
      </c>
      <c r="W28" s="59">
        <v>0</v>
      </c>
      <c r="X28" s="58">
        <v>0.5</v>
      </c>
      <c r="Y28" s="58">
        <v>4</v>
      </c>
      <c r="Z28" s="59">
        <v>54</v>
      </c>
      <c r="AA28" s="59">
        <v>4</v>
      </c>
      <c r="AB28" t="s">
        <v>102</v>
      </c>
      <c r="AC28" s="59">
        <v>0</v>
      </c>
      <c r="AD28" s="58">
        <v>4</v>
      </c>
      <c r="AE28" s="58">
        <v>4</v>
      </c>
      <c r="AF28" s="58">
        <v>1</v>
      </c>
      <c r="AG28" s="58">
        <v>16</v>
      </c>
      <c r="AH28" s="59" t="s">
        <v>90</v>
      </c>
      <c r="AI28" s="58">
        <v>4</v>
      </c>
      <c r="AJ28" s="58">
        <v>1</v>
      </c>
      <c r="AK28" s="59" t="s">
        <v>153</v>
      </c>
      <c r="AL28" s="59">
        <v>1</v>
      </c>
      <c r="AM28" s="59" t="s">
        <v>27</v>
      </c>
      <c r="AN28" s="59" t="s">
        <v>673</v>
      </c>
      <c r="AO28" s="58">
        <v>23</v>
      </c>
      <c r="AP28" s="59" t="s">
        <v>677</v>
      </c>
      <c r="AQ28" s="59" t="s">
        <v>714</v>
      </c>
      <c r="AR28" s="59" t="s">
        <v>695</v>
      </c>
      <c r="AS28" s="59" t="s">
        <v>27</v>
      </c>
      <c r="AT28" s="59" t="s">
        <v>27</v>
      </c>
      <c r="AU28" s="59" t="s">
        <v>27</v>
      </c>
      <c r="AV28" s="59" t="s">
        <v>27</v>
      </c>
      <c r="AW28" s="62"/>
      <c r="AX28" s="62" t="s">
        <v>747</v>
      </c>
      <c r="AY28" s="62">
        <v>30.003</v>
      </c>
      <c r="AZ28" s="62">
        <v>0.55561111111111117</v>
      </c>
      <c r="BA28" s="62">
        <v>1.7998200179982002</v>
      </c>
      <c r="BB28" s="62">
        <v>20.922000000000001</v>
      </c>
      <c r="BC28" s="62">
        <v>79</v>
      </c>
      <c r="BD28">
        <v>2577</v>
      </c>
      <c r="BE28" s="62"/>
      <c r="BF28" s="62"/>
      <c r="BG28" s="62"/>
      <c r="BH28" s="50"/>
      <c r="BI28" s="50"/>
      <c r="BJ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</row>
    <row r="29" spans="1:89" ht="14.25" customHeight="1" x14ac:dyDescent="0.25">
      <c r="A29" s="58">
        <v>468</v>
      </c>
      <c r="B29" s="59" t="s">
        <v>78</v>
      </c>
      <c r="C29" s="59" t="s">
        <v>26</v>
      </c>
      <c r="D29" s="59" t="s">
        <v>79</v>
      </c>
      <c r="E29" s="59"/>
      <c r="F29" s="59" t="s">
        <v>80</v>
      </c>
      <c r="G29" s="58">
        <v>1</v>
      </c>
      <c r="H29" s="58">
        <v>30</v>
      </c>
      <c r="I29" s="59" t="s">
        <v>154</v>
      </c>
      <c r="J29" s="58">
        <v>851786688</v>
      </c>
      <c r="K29" s="58">
        <v>59.1875</v>
      </c>
      <c r="L29" s="58">
        <v>0.53183962264150897</v>
      </c>
      <c r="M29" s="58">
        <v>1</v>
      </c>
      <c r="N29" s="60">
        <v>0</v>
      </c>
      <c r="O29" s="60">
        <v>0</v>
      </c>
      <c r="P29" s="58">
        <v>1</v>
      </c>
      <c r="Q29" s="60">
        <v>0</v>
      </c>
      <c r="R29" s="58">
        <v>1</v>
      </c>
      <c r="S29" s="60">
        <v>0</v>
      </c>
      <c r="T29" s="58">
        <v>1</v>
      </c>
      <c r="U29" s="60">
        <v>0</v>
      </c>
      <c r="V29" s="60">
        <v>0</v>
      </c>
      <c r="W29" s="59">
        <v>0</v>
      </c>
      <c r="X29" s="60">
        <v>0</v>
      </c>
      <c r="Y29" s="60">
        <v>0</v>
      </c>
      <c r="Z29" s="59">
        <v>4</v>
      </c>
      <c r="AA29" s="59">
        <v>0</v>
      </c>
      <c r="AB29" t="s">
        <v>89</v>
      </c>
      <c r="AC29" s="59">
        <v>0</v>
      </c>
      <c r="AD29" s="58">
        <v>0</v>
      </c>
      <c r="AE29" s="58">
        <v>1</v>
      </c>
      <c r="AF29" s="58">
        <v>0</v>
      </c>
      <c r="AG29" s="58">
        <v>2</v>
      </c>
      <c r="AH29" s="59" t="s">
        <v>90</v>
      </c>
      <c r="AI29" s="58">
        <v>4</v>
      </c>
      <c r="AJ29" s="60"/>
      <c r="AK29" s="59" t="s">
        <v>155</v>
      </c>
      <c r="AL29" s="59">
        <v>1</v>
      </c>
      <c r="AM29" s="59" t="s">
        <v>27</v>
      </c>
      <c r="AN29" s="59" t="s">
        <v>680</v>
      </c>
      <c r="AO29" s="58">
        <v>30</v>
      </c>
      <c r="AP29" s="59" t="s">
        <v>715</v>
      </c>
      <c r="AQ29" s="59" t="s">
        <v>716</v>
      </c>
      <c r="AR29" s="59" t="s">
        <v>27</v>
      </c>
      <c r="AS29" s="59" t="s">
        <v>717</v>
      </c>
      <c r="AT29" s="59" t="s">
        <v>692</v>
      </c>
      <c r="AU29" s="59" t="s">
        <v>695</v>
      </c>
      <c r="AV29" s="59" t="s">
        <v>27</v>
      </c>
      <c r="AW29" s="62"/>
      <c r="AX29" s="62" t="s">
        <v>746</v>
      </c>
      <c r="AY29" s="62">
        <v>27.763999999999999</v>
      </c>
      <c r="AZ29" s="62">
        <v>6.9409999999999998</v>
      </c>
      <c r="BA29" s="62">
        <v>0.14407145944388416</v>
      </c>
      <c r="BB29" s="62">
        <v>26.946000000000002</v>
      </c>
      <c r="BC29" s="62">
        <v>39</v>
      </c>
      <c r="BD29">
        <v>0</v>
      </c>
      <c r="BE29" s="62"/>
      <c r="BF29" s="62"/>
      <c r="BG29" s="62"/>
      <c r="BH29" s="50"/>
      <c r="BI29" s="50"/>
      <c r="BJ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  <c r="CJ29" s="50"/>
      <c r="CK29" s="50"/>
    </row>
    <row r="30" spans="1:89" ht="14.25" customHeight="1" x14ac:dyDescent="0.25">
      <c r="A30" s="58">
        <v>472</v>
      </c>
      <c r="B30" s="59" t="s">
        <v>78</v>
      </c>
      <c r="C30" s="59" t="s">
        <v>28</v>
      </c>
      <c r="D30" s="59" t="s">
        <v>79</v>
      </c>
      <c r="E30" s="59"/>
      <c r="F30" s="59" t="s">
        <v>80</v>
      </c>
      <c r="G30" s="58">
        <v>1</v>
      </c>
      <c r="H30" s="58">
        <v>30</v>
      </c>
      <c r="I30" s="59" t="s">
        <v>156</v>
      </c>
      <c r="J30" s="58">
        <v>540108154</v>
      </c>
      <c r="K30" s="58">
        <v>69.571428571428598</v>
      </c>
      <c r="L30" s="58">
        <v>0.50151975683890604</v>
      </c>
      <c r="M30" s="60">
        <v>0</v>
      </c>
      <c r="N30" s="60">
        <v>0</v>
      </c>
      <c r="O30" s="60">
        <v>0</v>
      </c>
      <c r="P30" s="60">
        <v>0</v>
      </c>
      <c r="Q30" s="60">
        <v>0</v>
      </c>
      <c r="R30" s="60">
        <v>0</v>
      </c>
      <c r="S30" s="60">
        <v>0</v>
      </c>
      <c r="T30" s="60">
        <v>0</v>
      </c>
      <c r="U30" s="60">
        <v>0</v>
      </c>
      <c r="V30" s="60">
        <v>0</v>
      </c>
      <c r="W30" s="59">
        <v>0</v>
      </c>
      <c r="X30" s="60">
        <v>0</v>
      </c>
      <c r="Y30" s="60">
        <v>0</v>
      </c>
      <c r="Z30" s="59">
        <v>0</v>
      </c>
      <c r="AA30" s="59">
        <v>0</v>
      </c>
      <c r="AB30" t="s">
        <v>102</v>
      </c>
      <c r="AC30" s="59">
        <v>0</v>
      </c>
      <c r="AD30" s="58">
        <v>0</v>
      </c>
      <c r="AE30" s="58">
        <v>0</v>
      </c>
      <c r="AF30" s="58">
        <v>0</v>
      </c>
      <c r="AG30" s="58">
        <v>0</v>
      </c>
      <c r="AH30" s="59" t="s">
        <v>90</v>
      </c>
      <c r="AI30" s="58">
        <v>4</v>
      </c>
      <c r="AJ30" s="60"/>
      <c r="AK30" s="59" t="s">
        <v>157</v>
      </c>
      <c r="AL30" s="59">
        <v>1</v>
      </c>
      <c r="AM30" s="59" t="s">
        <v>27</v>
      </c>
      <c r="AN30" s="59" t="s">
        <v>680</v>
      </c>
      <c r="AO30" s="58">
        <v>33</v>
      </c>
      <c r="AP30" s="59" t="s">
        <v>677</v>
      </c>
      <c r="AQ30" s="59" t="s">
        <v>719</v>
      </c>
      <c r="AR30" s="59" t="s">
        <v>27</v>
      </c>
      <c r="AS30" s="59" t="s">
        <v>720</v>
      </c>
      <c r="AT30" s="59" t="s">
        <v>27</v>
      </c>
      <c r="AU30" s="59" t="s">
        <v>27</v>
      </c>
      <c r="AV30" s="59" t="s">
        <v>27</v>
      </c>
      <c r="AW30" s="62"/>
      <c r="AX30" s="62" t="s">
        <v>748</v>
      </c>
      <c r="AY30" s="62">
        <v>9.8350000000000009</v>
      </c>
      <c r="AZ30" s="62" t="s">
        <v>27</v>
      </c>
      <c r="BA30" s="62">
        <v>0</v>
      </c>
      <c r="BB30" s="62">
        <v>8.923</v>
      </c>
      <c r="BC30" s="62">
        <v>2</v>
      </c>
      <c r="BD30" s="66">
        <v>0</v>
      </c>
      <c r="BE30" s="62"/>
      <c r="BF30" s="62"/>
      <c r="BG30" s="62"/>
      <c r="BH30" s="50"/>
      <c r="BI30" s="50"/>
      <c r="BJ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  <c r="CJ30" s="50"/>
      <c r="CK30" s="50"/>
    </row>
    <row r="31" spans="1:89" ht="14.25" customHeight="1" x14ac:dyDescent="0.25">
      <c r="A31" s="58">
        <v>473</v>
      </c>
      <c r="B31" s="59" t="s">
        <v>78</v>
      </c>
      <c r="C31" s="59" t="s">
        <v>28</v>
      </c>
      <c r="D31" s="59" t="s">
        <v>79</v>
      </c>
      <c r="E31" s="59"/>
      <c r="F31" s="59" t="s">
        <v>80</v>
      </c>
      <c r="G31" s="58">
        <v>1</v>
      </c>
      <c r="H31" s="58">
        <v>30</v>
      </c>
      <c r="I31" s="59" t="s">
        <v>158</v>
      </c>
      <c r="J31" s="58">
        <v>927618937</v>
      </c>
      <c r="K31" s="58">
        <v>64.857142857142904</v>
      </c>
      <c r="L31" s="58">
        <v>0.40121580547112501</v>
      </c>
      <c r="M31" s="58">
        <v>4</v>
      </c>
      <c r="N31" s="60">
        <v>0</v>
      </c>
      <c r="O31" s="58">
        <v>2</v>
      </c>
      <c r="P31" s="58">
        <v>8</v>
      </c>
      <c r="Q31" s="58">
        <v>4</v>
      </c>
      <c r="R31" s="58">
        <v>1</v>
      </c>
      <c r="S31" s="58">
        <v>4</v>
      </c>
      <c r="T31" s="58">
        <v>2</v>
      </c>
      <c r="U31" s="58">
        <v>3</v>
      </c>
      <c r="V31" s="58">
        <v>0.5</v>
      </c>
      <c r="W31" s="59">
        <v>0</v>
      </c>
      <c r="X31" s="58">
        <v>0.5</v>
      </c>
      <c r="Y31" s="58">
        <v>4</v>
      </c>
      <c r="Z31" s="59">
        <v>33</v>
      </c>
      <c r="AA31" s="59">
        <v>4</v>
      </c>
      <c r="AB31" t="s">
        <v>99</v>
      </c>
      <c r="AC31" s="59">
        <v>0</v>
      </c>
      <c r="AD31" s="58">
        <v>5</v>
      </c>
      <c r="AE31" s="58">
        <v>0</v>
      </c>
      <c r="AF31" s="58">
        <v>1</v>
      </c>
      <c r="AG31" s="58">
        <v>12</v>
      </c>
      <c r="AH31" s="59" t="s">
        <v>159</v>
      </c>
      <c r="AI31" s="58">
        <v>2</v>
      </c>
      <c r="AJ31" s="58">
        <v>1</v>
      </c>
      <c r="AK31" s="59" t="s">
        <v>160</v>
      </c>
      <c r="AL31" s="59">
        <v>1</v>
      </c>
      <c r="AM31" s="59" t="s">
        <v>27</v>
      </c>
      <c r="AN31" s="59" t="s">
        <v>673</v>
      </c>
      <c r="AO31" s="58">
        <v>25</v>
      </c>
      <c r="AP31" s="59" t="s">
        <v>677</v>
      </c>
      <c r="AQ31" s="59" t="s">
        <v>721</v>
      </c>
      <c r="AR31" s="59" t="s">
        <v>27</v>
      </c>
      <c r="AS31" s="59" t="s">
        <v>686</v>
      </c>
      <c r="AT31" s="59" t="s">
        <v>27</v>
      </c>
      <c r="AU31" s="59" t="s">
        <v>27</v>
      </c>
      <c r="AV31" s="59" t="s">
        <v>27</v>
      </c>
      <c r="AW31" s="62"/>
      <c r="AX31" s="62" t="s">
        <v>747</v>
      </c>
      <c r="AY31" s="62">
        <v>38.944000000000003</v>
      </c>
      <c r="AZ31" s="62">
        <v>1.1801212121212121</v>
      </c>
      <c r="BA31" s="62">
        <v>0.84737058340180771</v>
      </c>
      <c r="BB31" s="62">
        <v>25.743000000000002</v>
      </c>
      <c r="BC31" s="62">
        <v>52</v>
      </c>
      <c r="BD31" s="67">
        <v>2934</v>
      </c>
      <c r="BE31" s="62"/>
      <c r="BF31" s="62"/>
      <c r="BG31" s="62"/>
      <c r="BH31" s="50"/>
      <c r="BI31" s="50"/>
      <c r="BJ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  <c r="CJ31" s="50"/>
      <c r="CK31" s="50"/>
    </row>
    <row r="32" spans="1:89" ht="14.25" customHeight="1" x14ac:dyDescent="0.25">
      <c r="A32" s="58">
        <v>489</v>
      </c>
      <c r="B32" s="59" t="s">
        <v>78</v>
      </c>
      <c r="C32" s="59" t="s">
        <v>26</v>
      </c>
      <c r="D32" s="59" t="s">
        <v>79</v>
      </c>
      <c r="E32" s="59"/>
      <c r="F32" s="59" t="s">
        <v>80</v>
      </c>
      <c r="G32" s="58">
        <v>1</v>
      </c>
      <c r="H32" s="58">
        <v>30</v>
      </c>
      <c r="I32" s="59" t="s">
        <v>161</v>
      </c>
      <c r="J32" s="58">
        <v>1015887</v>
      </c>
      <c r="K32" s="58">
        <v>74.9375</v>
      </c>
      <c r="L32" s="58">
        <v>0.82900943396226401</v>
      </c>
      <c r="M32" s="60">
        <v>0</v>
      </c>
      <c r="N32" s="60">
        <v>0</v>
      </c>
      <c r="O32" s="60">
        <v>0</v>
      </c>
      <c r="P32" s="60">
        <v>0</v>
      </c>
      <c r="Q32" s="60">
        <v>0</v>
      </c>
      <c r="R32" s="60">
        <v>0</v>
      </c>
      <c r="S32" s="60">
        <v>0</v>
      </c>
      <c r="T32" s="60">
        <v>0</v>
      </c>
      <c r="U32" s="60">
        <v>0</v>
      </c>
      <c r="V32" s="60">
        <v>0</v>
      </c>
      <c r="W32" s="59">
        <v>0</v>
      </c>
      <c r="X32" s="60">
        <v>0</v>
      </c>
      <c r="Y32" s="60">
        <v>0</v>
      </c>
      <c r="Z32" s="59">
        <v>0</v>
      </c>
      <c r="AA32" s="59">
        <v>0</v>
      </c>
      <c r="AB32" t="s">
        <v>99</v>
      </c>
      <c r="AC32" s="59">
        <v>0</v>
      </c>
      <c r="AD32" s="58">
        <v>0</v>
      </c>
      <c r="AE32" s="58">
        <v>0</v>
      </c>
      <c r="AF32" s="58">
        <v>0</v>
      </c>
      <c r="AG32" s="58">
        <v>0</v>
      </c>
      <c r="AH32" s="59" t="s">
        <v>90</v>
      </c>
      <c r="AI32" s="58">
        <v>4</v>
      </c>
      <c r="AJ32" s="60"/>
      <c r="AK32" s="59" t="s">
        <v>162</v>
      </c>
      <c r="AL32" s="59">
        <v>1</v>
      </c>
      <c r="AM32" s="59" t="s">
        <v>27</v>
      </c>
      <c r="AN32" s="59" t="s">
        <v>680</v>
      </c>
      <c r="AO32" s="58">
        <v>31</v>
      </c>
      <c r="AP32" s="59" t="s">
        <v>674</v>
      </c>
      <c r="AQ32" s="59" t="s">
        <v>722</v>
      </c>
      <c r="AR32" s="59" t="s">
        <v>27</v>
      </c>
      <c r="AS32" s="59" t="s">
        <v>723</v>
      </c>
      <c r="AT32" s="59" t="s">
        <v>27</v>
      </c>
      <c r="AU32" s="59" t="s">
        <v>27</v>
      </c>
      <c r="AV32" s="59" t="s">
        <v>27</v>
      </c>
      <c r="AW32" s="62"/>
      <c r="AX32" s="62" t="s">
        <v>748</v>
      </c>
      <c r="AY32" s="62">
        <v>190.54300000000001</v>
      </c>
      <c r="AZ32" s="62" t="s">
        <v>27</v>
      </c>
      <c r="BA32" s="62">
        <v>0</v>
      </c>
      <c r="BB32" s="62">
        <v>20.791</v>
      </c>
      <c r="BC32" s="62">
        <v>79</v>
      </c>
      <c r="BD32" s="66">
        <v>0</v>
      </c>
      <c r="BE32" s="62"/>
      <c r="BF32" s="62"/>
      <c r="BG32" s="62"/>
      <c r="BH32" s="50"/>
      <c r="BI32" s="50"/>
      <c r="BJ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  <c r="CJ32" s="50"/>
      <c r="CK32" s="50"/>
    </row>
    <row r="33" spans="1:89" ht="14.25" customHeight="1" x14ac:dyDescent="0.25">
      <c r="A33" s="58">
        <v>494</v>
      </c>
      <c r="B33" s="59" t="s">
        <v>78</v>
      </c>
      <c r="C33" s="59" t="s">
        <v>28</v>
      </c>
      <c r="D33" s="59" t="s">
        <v>79</v>
      </c>
      <c r="E33" s="59"/>
      <c r="F33" s="59" t="s">
        <v>80</v>
      </c>
      <c r="G33" s="58">
        <v>1</v>
      </c>
      <c r="H33" s="58">
        <v>30</v>
      </c>
      <c r="I33" s="59" t="s">
        <v>165</v>
      </c>
      <c r="J33" s="58">
        <v>1412134207</v>
      </c>
      <c r="K33" s="58">
        <v>69.571428571428598</v>
      </c>
      <c r="L33" s="58">
        <v>0.50151975683890604</v>
      </c>
      <c r="M33" s="58">
        <v>10</v>
      </c>
      <c r="N33" s="60">
        <v>0</v>
      </c>
      <c r="O33" s="58">
        <v>1</v>
      </c>
      <c r="P33" s="58">
        <v>23</v>
      </c>
      <c r="Q33" s="58">
        <v>13</v>
      </c>
      <c r="R33" s="58">
        <v>6</v>
      </c>
      <c r="S33" s="58">
        <v>13</v>
      </c>
      <c r="T33" s="58">
        <v>2</v>
      </c>
      <c r="U33" s="58">
        <v>5</v>
      </c>
      <c r="V33" s="58">
        <v>4.5</v>
      </c>
      <c r="W33" s="61">
        <v>1</v>
      </c>
      <c r="X33" s="58">
        <v>2.5</v>
      </c>
      <c r="Y33" s="58">
        <v>13</v>
      </c>
      <c r="Z33" s="59">
        <v>94</v>
      </c>
      <c r="AA33" s="59">
        <v>13</v>
      </c>
      <c r="AB33" t="s">
        <v>102</v>
      </c>
      <c r="AC33" s="59">
        <v>0</v>
      </c>
      <c r="AD33" s="58">
        <v>7</v>
      </c>
      <c r="AE33" s="58">
        <v>6</v>
      </c>
      <c r="AF33" s="58">
        <v>1</v>
      </c>
      <c r="AG33" s="58">
        <v>20</v>
      </c>
      <c r="AH33" s="59" t="s">
        <v>83</v>
      </c>
      <c r="AI33" s="58">
        <v>3</v>
      </c>
      <c r="AJ33" s="58">
        <v>1</v>
      </c>
      <c r="AK33" s="59" t="s">
        <v>166</v>
      </c>
      <c r="AL33" s="59">
        <v>1</v>
      </c>
      <c r="AM33" s="59" t="s">
        <v>27</v>
      </c>
      <c r="AN33" s="59" t="s">
        <v>680</v>
      </c>
      <c r="AO33" s="58">
        <v>25</v>
      </c>
      <c r="AP33" s="59" t="s">
        <v>677</v>
      </c>
      <c r="AQ33" s="59" t="s">
        <v>705</v>
      </c>
      <c r="AR33" s="59" t="s">
        <v>27</v>
      </c>
      <c r="AS33" s="59" t="s">
        <v>27</v>
      </c>
      <c r="AT33" s="59" t="s">
        <v>27</v>
      </c>
      <c r="AU33" s="59" t="s">
        <v>27</v>
      </c>
      <c r="AV33" s="59" t="s">
        <v>27</v>
      </c>
      <c r="AW33" s="62"/>
      <c r="AX33" s="62" t="s">
        <v>747</v>
      </c>
      <c r="AY33" s="62">
        <v>33.704000000000001</v>
      </c>
      <c r="AZ33" s="62">
        <v>0.35855319148936171</v>
      </c>
      <c r="BA33" s="62">
        <v>2.7889864704486116</v>
      </c>
      <c r="BB33" s="62">
        <v>15.451000000000001</v>
      </c>
      <c r="BC33" s="62">
        <v>65</v>
      </c>
      <c r="BD33" s="80">
        <v>2083</v>
      </c>
      <c r="BE33" s="62"/>
      <c r="BF33" s="62"/>
      <c r="BG33" s="62"/>
      <c r="BH33" s="50"/>
      <c r="BI33" s="50"/>
      <c r="BJ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0"/>
      <c r="CF33" s="50"/>
      <c r="CG33" s="50"/>
      <c r="CH33" s="50"/>
      <c r="CI33" s="50"/>
      <c r="CJ33" s="50"/>
      <c r="CK33" s="50"/>
    </row>
    <row r="34" spans="1:89" ht="14.25" customHeight="1" x14ac:dyDescent="0.25">
      <c r="A34" s="58">
        <v>514</v>
      </c>
      <c r="B34" s="59" t="s">
        <v>78</v>
      </c>
      <c r="C34" s="59" t="s">
        <v>28</v>
      </c>
      <c r="D34" s="59" t="s">
        <v>79</v>
      </c>
      <c r="E34" s="59"/>
      <c r="F34" s="59" t="s">
        <v>80</v>
      </c>
      <c r="G34" s="58">
        <v>1</v>
      </c>
      <c r="H34" s="58">
        <v>30</v>
      </c>
      <c r="I34" s="59" t="s">
        <v>169</v>
      </c>
      <c r="J34" s="58">
        <v>178114327</v>
      </c>
      <c r="K34" s="58">
        <v>64.857142857142904</v>
      </c>
      <c r="L34" s="58">
        <v>0.40121580547112501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  <c r="R34" s="60">
        <v>0</v>
      </c>
      <c r="S34" s="60">
        <v>0</v>
      </c>
      <c r="T34" s="60">
        <v>0</v>
      </c>
      <c r="U34" s="60">
        <v>0</v>
      </c>
      <c r="V34" s="60">
        <v>0</v>
      </c>
      <c r="W34" s="59">
        <v>0</v>
      </c>
      <c r="X34" s="60">
        <v>0</v>
      </c>
      <c r="Y34" s="60">
        <v>0</v>
      </c>
      <c r="Z34" s="59">
        <v>0</v>
      </c>
      <c r="AA34" s="59">
        <v>0</v>
      </c>
      <c r="AB34" t="s">
        <v>99</v>
      </c>
      <c r="AC34" s="59">
        <v>0</v>
      </c>
      <c r="AD34" s="58">
        <v>0</v>
      </c>
      <c r="AE34" s="58">
        <v>0</v>
      </c>
      <c r="AF34" s="58">
        <v>0</v>
      </c>
      <c r="AG34" s="58">
        <v>0</v>
      </c>
      <c r="AH34" s="59" t="s">
        <v>90</v>
      </c>
      <c r="AI34" s="58">
        <v>4</v>
      </c>
      <c r="AJ34" s="60"/>
      <c r="AK34" s="59" t="s">
        <v>170</v>
      </c>
      <c r="AL34" s="59">
        <v>1</v>
      </c>
      <c r="AM34" s="59" t="s">
        <v>27</v>
      </c>
      <c r="AN34" s="59" t="s">
        <v>680</v>
      </c>
      <c r="AO34" s="58">
        <v>31</v>
      </c>
      <c r="AP34" s="59" t="s">
        <v>677</v>
      </c>
      <c r="AQ34" s="59" t="s">
        <v>694</v>
      </c>
      <c r="AR34" s="59" t="s">
        <v>27</v>
      </c>
      <c r="AS34" s="59" t="s">
        <v>27</v>
      </c>
      <c r="AT34" s="59" t="s">
        <v>692</v>
      </c>
      <c r="AU34" s="59" t="s">
        <v>27</v>
      </c>
      <c r="AV34" s="59" t="s">
        <v>27</v>
      </c>
      <c r="AW34" s="62"/>
      <c r="AX34" s="62" t="s">
        <v>746</v>
      </c>
      <c r="AY34" s="62">
        <v>26.297000000000001</v>
      </c>
      <c r="AZ34" s="62" t="s">
        <v>27</v>
      </c>
      <c r="BA34" s="62">
        <v>0</v>
      </c>
      <c r="BB34" s="62">
        <v>24.529</v>
      </c>
      <c r="BC34" s="62">
        <v>79</v>
      </c>
      <c r="BD34" s="66">
        <v>0</v>
      </c>
      <c r="BE34" s="62" t="s">
        <v>767</v>
      </c>
      <c r="BF34" s="62"/>
      <c r="BG34" s="62">
        <v>1</v>
      </c>
      <c r="BH34" s="50"/>
      <c r="BI34" s="50"/>
      <c r="BJ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  <c r="CJ34" s="50"/>
      <c r="CK34" s="50"/>
    </row>
    <row r="35" spans="1:89" ht="14.25" customHeight="1" x14ac:dyDescent="0.25">
      <c r="A35" s="58">
        <v>530</v>
      </c>
      <c r="B35" s="59" t="s">
        <v>78</v>
      </c>
      <c r="C35" s="59" t="s">
        <v>28</v>
      </c>
      <c r="D35" s="59" t="s">
        <v>79</v>
      </c>
      <c r="E35" s="59"/>
      <c r="F35" s="59" t="s">
        <v>80</v>
      </c>
      <c r="G35" s="58">
        <v>1</v>
      </c>
      <c r="H35" s="58">
        <v>30</v>
      </c>
      <c r="I35" s="59" t="s">
        <v>171</v>
      </c>
      <c r="J35" s="58">
        <v>8518124088</v>
      </c>
      <c r="K35" s="58">
        <v>69.571428571428598</v>
      </c>
      <c r="L35" s="58">
        <v>0.50151975683890604</v>
      </c>
      <c r="M35" s="60">
        <v>0</v>
      </c>
      <c r="N35" s="60">
        <v>0</v>
      </c>
      <c r="O35" s="60">
        <v>0</v>
      </c>
      <c r="P35" s="60">
        <v>0</v>
      </c>
      <c r="Q35" s="60">
        <v>0</v>
      </c>
      <c r="R35" s="60">
        <v>0</v>
      </c>
      <c r="S35" s="60">
        <v>0</v>
      </c>
      <c r="T35" s="60">
        <v>0</v>
      </c>
      <c r="U35" s="60">
        <v>0</v>
      </c>
      <c r="V35" s="60">
        <v>0</v>
      </c>
      <c r="W35" s="59">
        <v>0</v>
      </c>
      <c r="X35" s="60">
        <v>0</v>
      </c>
      <c r="Y35" s="60">
        <v>0</v>
      </c>
      <c r="Z35" s="59">
        <v>0</v>
      </c>
      <c r="AA35" s="59">
        <v>0</v>
      </c>
      <c r="AB35" t="s">
        <v>102</v>
      </c>
      <c r="AC35" s="59">
        <v>0</v>
      </c>
      <c r="AD35" s="58">
        <v>0</v>
      </c>
      <c r="AE35" s="58">
        <v>0</v>
      </c>
      <c r="AF35" s="58">
        <v>0</v>
      </c>
      <c r="AG35" s="58">
        <v>0</v>
      </c>
      <c r="AH35" s="59" t="s">
        <v>90</v>
      </c>
      <c r="AI35" s="58">
        <v>4</v>
      </c>
      <c r="AJ35" s="60"/>
      <c r="AK35" s="59" t="s">
        <v>91</v>
      </c>
      <c r="AL35" s="59">
        <v>1</v>
      </c>
      <c r="AM35" s="59" t="s">
        <v>27</v>
      </c>
      <c r="AN35" s="59" t="s">
        <v>680</v>
      </c>
      <c r="AO35" s="58">
        <v>25</v>
      </c>
      <c r="AP35" s="59" t="s">
        <v>677</v>
      </c>
      <c r="AQ35" s="59" t="s">
        <v>725</v>
      </c>
      <c r="AR35" s="59" t="s">
        <v>27</v>
      </c>
      <c r="AS35" s="59" t="s">
        <v>726</v>
      </c>
      <c r="AT35" s="59" t="s">
        <v>27</v>
      </c>
      <c r="AU35" s="59" t="s">
        <v>27</v>
      </c>
      <c r="AV35" s="59" t="s">
        <v>27</v>
      </c>
      <c r="AW35" s="62"/>
      <c r="AX35" s="62" t="s">
        <v>748</v>
      </c>
      <c r="AY35" s="62">
        <v>6.8079999999999998</v>
      </c>
      <c r="AZ35" s="62" t="s">
        <v>27</v>
      </c>
      <c r="BA35" s="62">
        <v>0</v>
      </c>
      <c r="BB35" s="62">
        <v>3.4809999999999999</v>
      </c>
      <c r="BC35" s="62">
        <v>84</v>
      </c>
      <c r="BD35" s="66">
        <v>0</v>
      </c>
      <c r="BE35" s="62"/>
      <c r="BF35" s="62"/>
      <c r="BG35" s="62"/>
      <c r="BH35" s="50"/>
      <c r="BI35" s="50"/>
      <c r="BJ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  <c r="CJ35" s="50"/>
      <c r="CK35" s="50"/>
    </row>
    <row r="36" spans="1:89" ht="14.25" customHeight="1" x14ac:dyDescent="0.25">
      <c r="A36" s="58">
        <v>546</v>
      </c>
      <c r="B36" s="59" t="s">
        <v>78</v>
      </c>
      <c r="C36" s="59" t="s">
        <v>26</v>
      </c>
      <c r="D36" s="59" t="s">
        <v>79</v>
      </c>
      <c r="E36" s="59"/>
      <c r="F36" s="59" t="s">
        <v>80</v>
      </c>
      <c r="G36" s="58">
        <v>1</v>
      </c>
      <c r="H36" s="58">
        <v>30</v>
      </c>
      <c r="I36" s="59" t="s">
        <v>172</v>
      </c>
      <c r="J36" s="58">
        <v>8517821164</v>
      </c>
      <c r="K36" s="58">
        <v>74.9375</v>
      </c>
      <c r="L36" s="58">
        <v>0.82900943396226401</v>
      </c>
      <c r="M36" s="60">
        <v>0</v>
      </c>
      <c r="N36" s="60">
        <v>0</v>
      </c>
      <c r="O36" s="60">
        <v>0</v>
      </c>
      <c r="P36" s="60">
        <v>0</v>
      </c>
      <c r="Q36" s="60">
        <v>0</v>
      </c>
      <c r="R36" s="60">
        <v>0</v>
      </c>
      <c r="S36" s="60">
        <v>0</v>
      </c>
      <c r="T36" s="60">
        <v>0</v>
      </c>
      <c r="U36" s="60">
        <v>0</v>
      </c>
      <c r="V36" s="60">
        <v>0</v>
      </c>
      <c r="W36" s="59">
        <v>0</v>
      </c>
      <c r="X36" s="60">
        <v>0</v>
      </c>
      <c r="Y36" s="60">
        <v>0</v>
      </c>
      <c r="Z36" s="59">
        <v>0</v>
      </c>
      <c r="AA36" s="59">
        <v>0</v>
      </c>
      <c r="AB36" t="s">
        <v>99</v>
      </c>
      <c r="AC36" s="59">
        <v>0</v>
      </c>
      <c r="AD36" s="58">
        <v>0</v>
      </c>
      <c r="AE36" s="58">
        <v>0</v>
      </c>
      <c r="AF36" s="58">
        <v>0</v>
      </c>
      <c r="AG36" s="58">
        <v>0</v>
      </c>
      <c r="AH36" s="59" t="s">
        <v>90</v>
      </c>
      <c r="AI36" s="58">
        <v>4</v>
      </c>
      <c r="AJ36" s="60"/>
      <c r="AK36" s="59" t="s">
        <v>162</v>
      </c>
      <c r="AL36" s="59">
        <v>1</v>
      </c>
      <c r="AM36" s="59" t="s">
        <v>27</v>
      </c>
      <c r="AN36" s="59" t="s">
        <v>680</v>
      </c>
      <c r="AO36" s="58">
        <v>29</v>
      </c>
      <c r="AP36" s="59" t="s">
        <v>674</v>
      </c>
      <c r="AQ36" s="59" t="s">
        <v>691</v>
      </c>
      <c r="AR36" s="59" t="s">
        <v>695</v>
      </c>
      <c r="AS36" s="59" t="s">
        <v>727</v>
      </c>
      <c r="AT36" s="59" t="s">
        <v>27</v>
      </c>
      <c r="AU36" s="59" t="s">
        <v>27</v>
      </c>
      <c r="AV36" s="59" t="s">
        <v>27</v>
      </c>
      <c r="AW36" s="62"/>
      <c r="AX36" s="62" t="s">
        <v>748</v>
      </c>
      <c r="AY36" s="62">
        <v>23.145</v>
      </c>
      <c r="AZ36" s="62" t="s">
        <v>27</v>
      </c>
      <c r="BA36" s="62">
        <v>0</v>
      </c>
      <c r="BB36" s="62">
        <v>21.41</v>
      </c>
      <c r="BC36" s="62">
        <v>79</v>
      </c>
      <c r="BD36" s="66">
        <v>0</v>
      </c>
      <c r="BE36" s="62"/>
      <c r="BF36" s="62"/>
      <c r="BG36" s="62"/>
      <c r="BH36" s="50"/>
      <c r="BI36" s="50"/>
      <c r="BJ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</row>
    <row r="37" spans="1:89" ht="14.25" customHeight="1" x14ac:dyDescent="0.25">
      <c r="A37" s="58">
        <v>562</v>
      </c>
      <c r="B37" s="59" t="s">
        <v>78</v>
      </c>
      <c r="C37" s="59" t="s">
        <v>28</v>
      </c>
      <c r="D37" s="59" t="s">
        <v>79</v>
      </c>
      <c r="E37" s="59"/>
      <c r="F37" s="59" t="s">
        <v>80</v>
      </c>
      <c r="G37" s="58">
        <v>1</v>
      </c>
      <c r="H37" s="58">
        <v>30</v>
      </c>
      <c r="I37" s="59" t="s">
        <v>173</v>
      </c>
      <c r="J37" s="58">
        <v>79215167188</v>
      </c>
      <c r="K37" s="58">
        <v>69.571428571428598</v>
      </c>
      <c r="L37" s="58">
        <v>0.50151975683890604</v>
      </c>
      <c r="M37" s="60">
        <v>0</v>
      </c>
      <c r="N37" s="60">
        <v>0</v>
      </c>
      <c r="O37" s="60">
        <v>0</v>
      </c>
      <c r="P37" s="60">
        <v>0</v>
      </c>
      <c r="Q37" s="60">
        <v>0</v>
      </c>
      <c r="R37" s="60">
        <v>0</v>
      </c>
      <c r="S37" s="60">
        <v>0</v>
      </c>
      <c r="T37" s="60">
        <v>0</v>
      </c>
      <c r="U37" s="60">
        <v>0</v>
      </c>
      <c r="V37" s="60">
        <v>0</v>
      </c>
      <c r="W37" s="59">
        <v>0</v>
      </c>
      <c r="X37" s="60">
        <v>0</v>
      </c>
      <c r="Y37" s="60">
        <v>0</v>
      </c>
      <c r="Z37" s="59">
        <v>0</v>
      </c>
      <c r="AA37" s="59">
        <v>0</v>
      </c>
      <c r="AB37" t="s">
        <v>102</v>
      </c>
      <c r="AC37" s="59">
        <v>0</v>
      </c>
      <c r="AD37" s="58">
        <v>0</v>
      </c>
      <c r="AE37" s="58">
        <v>0</v>
      </c>
      <c r="AF37" s="58">
        <v>0</v>
      </c>
      <c r="AG37" s="58">
        <v>0</v>
      </c>
      <c r="AH37" s="59" t="s">
        <v>90</v>
      </c>
      <c r="AI37" s="58">
        <v>4</v>
      </c>
      <c r="AJ37" s="60"/>
      <c r="AK37" s="59" t="s">
        <v>174</v>
      </c>
      <c r="AL37" s="59">
        <v>1</v>
      </c>
      <c r="AM37" s="59" t="s">
        <v>27</v>
      </c>
      <c r="AN37" s="59" t="s">
        <v>673</v>
      </c>
      <c r="AO37" s="58">
        <v>18</v>
      </c>
      <c r="AP37" s="59" t="s">
        <v>677</v>
      </c>
      <c r="AQ37" s="59" t="s">
        <v>728</v>
      </c>
      <c r="AR37" s="59" t="s">
        <v>27</v>
      </c>
      <c r="AS37" s="59" t="s">
        <v>686</v>
      </c>
      <c r="AT37" s="59" t="s">
        <v>27</v>
      </c>
      <c r="AU37" s="59" t="s">
        <v>27</v>
      </c>
      <c r="AV37" s="59" t="s">
        <v>27</v>
      </c>
      <c r="AW37" s="62"/>
      <c r="AX37" s="62" t="s">
        <v>747</v>
      </c>
      <c r="AY37" s="62">
        <v>20.699000000000002</v>
      </c>
      <c r="AZ37" s="62" t="s">
        <v>27</v>
      </c>
      <c r="BA37" s="62">
        <v>0</v>
      </c>
      <c r="BB37" s="62">
        <v>19.748999999999999</v>
      </c>
      <c r="BC37" s="62">
        <v>93</v>
      </c>
      <c r="BD37" s="65">
        <v>0</v>
      </c>
      <c r="BE37" s="62" t="s">
        <v>89</v>
      </c>
      <c r="BF37" s="62">
        <v>1</v>
      </c>
      <c r="BG37" s="62"/>
      <c r="BH37" s="50"/>
      <c r="BI37" s="50"/>
      <c r="BJ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</row>
    <row r="38" spans="1:89" ht="14.25" customHeight="1" x14ac:dyDescent="0.25">
      <c r="A38" s="58">
        <v>578</v>
      </c>
      <c r="B38" s="59" t="s">
        <v>78</v>
      </c>
      <c r="C38" s="59" t="s">
        <v>26</v>
      </c>
      <c r="D38" s="59" t="s">
        <v>79</v>
      </c>
      <c r="E38" s="59"/>
      <c r="F38" s="59" t="s">
        <v>80</v>
      </c>
      <c r="G38" s="58">
        <v>1</v>
      </c>
      <c r="H38" s="58">
        <v>30</v>
      </c>
      <c r="I38" s="59" t="s">
        <v>175</v>
      </c>
      <c r="J38" s="58">
        <v>8011047194</v>
      </c>
      <c r="K38" s="58">
        <v>59.1875</v>
      </c>
      <c r="L38" s="58">
        <v>0.53183962264150897</v>
      </c>
      <c r="M38" s="58">
        <v>1</v>
      </c>
      <c r="N38" s="60">
        <v>0</v>
      </c>
      <c r="O38" s="60">
        <v>0</v>
      </c>
      <c r="P38" s="58">
        <v>2</v>
      </c>
      <c r="Q38" s="60">
        <v>0</v>
      </c>
      <c r="R38" s="58">
        <v>1</v>
      </c>
      <c r="S38" s="60">
        <v>0</v>
      </c>
      <c r="T38" s="58">
        <v>1</v>
      </c>
      <c r="U38" s="60">
        <v>0</v>
      </c>
      <c r="V38" s="60">
        <v>0</v>
      </c>
      <c r="W38" s="59">
        <v>0</v>
      </c>
      <c r="X38" s="60">
        <v>0</v>
      </c>
      <c r="Y38" s="60">
        <v>0</v>
      </c>
      <c r="Z38" s="59">
        <v>5</v>
      </c>
      <c r="AA38" s="59">
        <v>0</v>
      </c>
      <c r="AB38" t="s">
        <v>89</v>
      </c>
      <c r="AC38" s="59">
        <v>0</v>
      </c>
      <c r="AD38" s="58">
        <v>0</v>
      </c>
      <c r="AE38" s="58">
        <v>0</v>
      </c>
      <c r="AF38" s="58">
        <v>0</v>
      </c>
      <c r="AG38" s="58">
        <v>2</v>
      </c>
      <c r="AH38" s="59" t="s">
        <v>90</v>
      </c>
      <c r="AI38" s="58">
        <v>4</v>
      </c>
      <c r="AJ38" s="60"/>
      <c r="AK38" s="59" t="s">
        <v>176</v>
      </c>
      <c r="AL38" s="59">
        <v>1</v>
      </c>
      <c r="AM38" s="59" t="s">
        <v>27</v>
      </c>
      <c r="AN38" s="59" t="s">
        <v>673</v>
      </c>
      <c r="AO38" s="58">
        <v>41</v>
      </c>
      <c r="AP38" s="59" t="s">
        <v>729</v>
      </c>
      <c r="AQ38" s="59" t="s">
        <v>27</v>
      </c>
      <c r="AR38" s="59" t="s">
        <v>27</v>
      </c>
      <c r="AS38" s="59" t="s">
        <v>730</v>
      </c>
      <c r="AT38" s="59" t="s">
        <v>27</v>
      </c>
      <c r="AU38" s="59" t="s">
        <v>27</v>
      </c>
      <c r="AV38" s="59" t="s">
        <v>27</v>
      </c>
      <c r="AW38" s="62"/>
      <c r="AX38" s="62" t="s">
        <v>748</v>
      </c>
      <c r="AY38" s="62">
        <v>6.4119999999999999</v>
      </c>
      <c r="AZ38" s="62">
        <v>1.2824</v>
      </c>
      <c r="BA38" s="62">
        <v>0.77978789769182788</v>
      </c>
      <c r="BB38" s="62">
        <v>5.556</v>
      </c>
      <c r="BC38" s="62">
        <v>20</v>
      </c>
      <c r="BD38" s="67">
        <v>0</v>
      </c>
      <c r="BE38" s="62"/>
      <c r="BF38" s="62"/>
      <c r="BG38" s="62"/>
      <c r="BH38" s="50"/>
      <c r="BI38" s="50"/>
      <c r="BJ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</row>
    <row r="39" spans="1:89" ht="14.25" customHeight="1" x14ac:dyDescent="0.25">
      <c r="A39" s="58">
        <v>4</v>
      </c>
      <c r="B39" s="59" t="s">
        <v>78</v>
      </c>
      <c r="C39" s="59" t="s">
        <v>28</v>
      </c>
      <c r="D39" s="59" t="s">
        <v>29</v>
      </c>
      <c r="E39" s="59"/>
      <c r="F39" s="59" t="s">
        <v>32</v>
      </c>
      <c r="G39" s="58">
        <v>19</v>
      </c>
      <c r="H39" s="58">
        <v>75</v>
      </c>
      <c r="I39" s="59" t="s">
        <v>92</v>
      </c>
      <c r="J39" s="58">
        <v>9165180138</v>
      </c>
      <c r="K39" s="58">
        <v>2</v>
      </c>
      <c r="L39" s="58">
        <v>1</v>
      </c>
      <c r="M39" s="58">
        <v>7</v>
      </c>
      <c r="N39" s="60">
        <v>0</v>
      </c>
      <c r="O39" s="58">
        <v>6</v>
      </c>
      <c r="P39" s="58">
        <v>20</v>
      </c>
      <c r="Q39" s="58">
        <v>12</v>
      </c>
      <c r="R39" s="58">
        <v>5</v>
      </c>
      <c r="S39" s="58">
        <v>12</v>
      </c>
      <c r="T39" s="60">
        <v>0</v>
      </c>
      <c r="U39" s="60">
        <v>0</v>
      </c>
      <c r="V39" s="58">
        <v>6</v>
      </c>
      <c r="W39" s="59">
        <v>0</v>
      </c>
      <c r="X39" s="58">
        <v>2</v>
      </c>
      <c r="Y39" s="58">
        <v>8</v>
      </c>
      <c r="Z39" s="59">
        <v>78</v>
      </c>
      <c r="AA39" s="59">
        <v>8</v>
      </c>
      <c r="AB39" t="s">
        <v>824</v>
      </c>
      <c r="AC39" s="59">
        <v>0</v>
      </c>
      <c r="AD39" s="58">
        <v>13</v>
      </c>
      <c r="AE39" s="58">
        <v>12</v>
      </c>
      <c r="AF39" s="58">
        <v>0</v>
      </c>
      <c r="AG39" s="58">
        <v>40</v>
      </c>
      <c r="AH39" s="59" t="s">
        <v>83</v>
      </c>
      <c r="AI39" s="58">
        <v>3</v>
      </c>
      <c r="AJ39" s="58">
        <v>1</v>
      </c>
      <c r="AK39" s="59" t="s">
        <v>255</v>
      </c>
      <c r="AL39" s="59">
        <v>1</v>
      </c>
      <c r="AM39" s="59" t="s">
        <v>27</v>
      </c>
      <c r="AN39" s="59" t="s">
        <v>680</v>
      </c>
      <c r="AO39" s="58">
        <v>24</v>
      </c>
      <c r="AP39" s="59" t="s">
        <v>677</v>
      </c>
      <c r="AQ39" s="59" t="s">
        <v>679</v>
      </c>
      <c r="AR39" s="59" t="s">
        <v>27</v>
      </c>
      <c r="AS39" s="59" t="s">
        <v>681</v>
      </c>
      <c r="AT39" s="59" t="s">
        <v>27</v>
      </c>
      <c r="AU39" s="59" t="s">
        <v>27</v>
      </c>
      <c r="AV39" s="59" t="s">
        <v>27</v>
      </c>
      <c r="AW39" s="62"/>
      <c r="AX39" s="62" t="s">
        <v>747</v>
      </c>
      <c r="AY39" s="62"/>
      <c r="AZ39" s="62">
        <v>0</v>
      </c>
      <c r="BA39" s="62" t="s">
        <v>27</v>
      </c>
      <c r="BB39" s="62">
        <v>13.168000000000001</v>
      </c>
      <c r="BC39" s="62">
        <v>36</v>
      </c>
      <c r="BD39" s="80">
        <v>2548</v>
      </c>
      <c r="BE39" s="62"/>
      <c r="BF39" s="62"/>
      <c r="BG39" s="62"/>
      <c r="BH39" s="50"/>
      <c r="BI39" s="50"/>
      <c r="BJ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</row>
    <row r="40" spans="1:89" ht="14.25" customHeight="1" x14ac:dyDescent="0.25">
      <c r="A40" s="58">
        <v>20</v>
      </c>
      <c r="B40" s="59" t="s">
        <v>78</v>
      </c>
      <c r="C40" s="59" t="s">
        <v>26</v>
      </c>
      <c r="D40" s="59" t="s">
        <v>29</v>
      </c>
      <c r="E40" s="59"/>
      <c r="F40" s="59" t="s">
        <v>32</v>
      </c>
      <c r="G40" s="58">
        <v>19</v>
      </c>
      <c r="H40" s="58">
        <v>75</v>
      </c>
      <c r="I40" s="59" t="s">
        <v>95</v>
      </c>
      <c r="J40" s="58">
        <v>959124226</v>
      </c>
      <c r="K40" s="58">
        <v>2</v>
      </c>
      <c r="L40" s="58">
        <v>1</v>
      </c>
      <c r="M40" s="58">
        <v>12</v>
      </c>
      <c r="N40" s="60">
        <v>0</v>
      </c>
      <c r="O40" s="58">
        <v>3</v>
      </c>
      <c r="P40" s="58">
        <v>20</v>
      </c>
      <c r="Q40" s="58">
        <v>8</v>
      </c>
      <c r="R40" s="58">
        <v>6</v>
      </c>
      <c r="S40" s="58">
        <v>8</v>
      </c>
      <c r="T40" s="58">
        <v>1</v>
      </c>
      <c r="U40" s="58">
        <v>1</v>
      </c>
      <c r="V40" s="58">
        <v>4</v>
      </c>
      <c r="W40" s="59">
        <v>0</v>
      </c>
      <c r="X40" s="58">
        <v>2</v>
      </c>
      <c r="Y40" s="58">
        <v>7</v>
      </c>
      <c r="Z40" s="59">
        <v>72</v>
      </c>
      <c r="AA40" s="59">
        <v>7</v>
      </c>
      <c r="AB40" t="s">
        <v>824</v>
      </c>
      <c r="AC40" s="59">
        <v>0</v>
      </c>
      <c r="AD40" s="58">
        <v>4</v>
      </c>
      <c r="AE40" s="58">
        <v>5</v>
      </c>
      <c r="AF40" s="58">
        <v>2</v>
      </c>
      <c r="AG40" s="58">
        <v>21</v>
      </c>
      <c r="AH40" s="59" t="s">
        <v>112</v>
      </c>
      <c r="AI40" s="58">
        <v>1</v>
      </c>
      <c r="AJ40" s="60"/>
      <c r="AK40" s="59" t="s">
        <v>256</v>
      </c>
      <c r="AL40" s="59">
        <v>1</v>
      </c>
      <c r="AM40" s="59" t="s">
        <v>27</v>
      </c>
      <c r="AN40" s="59" t="s">
        <v>680</v>
      </c>
      <c r="AO40" s="58">
        <v>26</v>
      </c>
      <c r="AP40" s="59" t="s">
        <v>677</v>
      </c>
      <c r="AQ40" s="59" t="s">
        <v>683</v>
      </c>
      <c r="AR40" s="59" t="s">
        <v>27</v>
      </c>
      <c r="AS40" s="59" t="s">
        <v>684</v>
      </c>
      <c r="AT40" s="59" t="s">
        <v>27</v>
      </c>
      <c r="AU40" s="59" t="s">
        <v>27</v>
      </c>
      <c r="AV40" s="59" t="s">
        <v>27</v>
      </c>
      <c r="AW40" s="62"/>
      <c r="AX40" s="62" t="s">
        <v>748</v>
      </c>
      <c r="AY40" s="62">
        <v>34.308999999999997</v>
      </c>
      <c r="AZ40" s="62">
        <v>0.47651388888888885</v>
      </c>
      <c r="BA40" s="62">
        <v>2.0985747180040226</v>
      </c>
      <c r="BB40" s="62">
        <v>24.948</v>
      </c>
      <c r="BC40" s="62">
        <v>38</v>
      </c>
      <c r="BD40">
        <v>2566</v>
      </c>
      <c r="BE40" s="62" t="s">
        <v>779</v>
      </c>
      <c r="BF40" s="62">
        <v>1</v>
      </c>
      <c r="BG40" s="62">
        <v>1</v>
      </c>
      <c r="BH40" s="50"/>
      <c r="BI40" s="50"/>
      <c r="BJ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</row>
    <row r="41" spans="1:89" ht="14.25" customHeight="1" x14ac:dyDescent="0.25">
      <c r="A41" s="58">
        <v>25</v>
      </c>
      <c r="B41" s="59" t="s">
        <v>78</v>
      </c>
      <c r="C41" s="59" t="s">
        <v>28</v>
      </c>
      <c r="D41" s="59" t="s">
        <v>29</v>
      </c>
      <c r="E41" s="59"/>
      <c r="F41" s="59" t="s">
        <v>32</v>
      </c>
      <c r="G41" s="58">
        <v>19</v>
      </c>
      <c r="H41" s="58">
        <v>75</v>
      </c>
      <c r="I41" s="59" t="s">
        <v>98</v>
      </c>
      <c r="J41" s="58">
        <v>871611960</v>
      </c>
      <c r="K41" s="58">
        <v>0.375</v>
      </c>
      <c r="L41" s="58">
        <v>0.1875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  <c r="R41" s="60">
        <v>0</v>
      </c>
      <c r="S41" s="60">
        <v>0</v>
      </c>
      <c r="T41" s="60">
        <v>0</v>
      </c>
      <c r="U41" s="60">
        <v>0</v>
      </c>
      <c r="V41" s="60">
        <v>0</v>
      </c>
      <c r="W41" s="59">
        <v>0</v>
      </c>
      <c r="X41" s="60">
        <v>0</v>
      </c>
      <c r="Y41" s="60">
        <v>0</v>
      </c>
      <c r="Z41" s="59">
        <v>0</v>
      </c>
      <c r="AA41" s="59">
        <v>0</v>
      </c>
      <c r="AB41" t="s">
        <v>740</v>
      </c>
      <c r="AC41" s="61">
        <v>3</v>
      </c>
      <c r="AD41" s="58">
        <v>0</v>
      </c>
      <c r="AE41" s="58">
        <v>0</v>
      </c>
      <c r="AF41" s="58">
        <v>0</v>
      </c>
      <c r="AG41" s="58">
        <v>0</v>
      </c>
      <c r="AH41" s="59" t="s">
        <v>258</v>
      </c>
      <c r="AI41" s="58">
        <v>9</v>
      </c>
      <c r="AJ41" s="60"/>
      <c r="AK41" s="59" t="s">
        <v>91</v>
      </c>
      <c r="AL41" s="59">
        <v>1</v>
      </c>
      <c r="AM41" s="59" t="s">
        <v>27</v>
      </c>
      <c r="AN41" s="59" t="s">
        <v>673</v>
      </c>
      <c r="AO41" s="58">
        <v>28</v>
      </c>
      <c r="AP41" s="59" t="s">
        <v>677</v>
      </c>
      <c r="AQ41" s="59" t="s">
        <v>685</v>
      </c>
      <c r="AR41" s="59" t="s">
        <v>27</v>
      </c>
      <c r="AS41" s="59" t="s">
        <v>686</v>
      </c>
      <c r="AT41" s="59" t="s">
        <v>27</v>
      </c>
      <c r="AU41" s="59" t="s">
        <v>27</v>
      </c>
      <c r="AV41" s="59" t="s">
        <v>27</v>
      </c>
      <c r="AW41" s="62"/>
      <c r="AX41" s="62" t="s">
        <v>747</v>
      </c>
      <c r="AY41" s="62">
        <v>2.4359999999999999</v>
      </c>
      <c r="AZ41" s="62" t="s">
        <v>27</v>
      </c>
      <c r="BA41" s="62">
        <v>0</v>
      </c>
      <c r="BB41" s="62">
        <v>1.7630000000000001</v>
      </c>
      <c r="BC41" s="62"/>
      <c r="BD41">
        <v>0</v>
      </c>
      <c r="BE41" s="62" t="s">
        <v>780</v>
      </c>
      <c r="BF41" s="62">
        <v>1</v>
      </c>
      <c r="BG41" s="62">
        <v>1</v>
      </c>
      <c r="BH41" s="50"/>
      <c r="BI41" s="50"/>
      <c r="BJ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</row>
    <row r="42" spans="1:89" ht="14.25" customHeight="1" x14ac:dyDescent="0.25">
      <c r="A42" s="58">
        <v>41</v>
      </c>
      <c r="B42" s="59" t="s">
        <v>78</v>
      </c>
      <c r="C42" s="59" t="s">
        <v>28</v>
      </c>
      <c r="D42" s="59" t="s">
        <v>29</v>
      </c>
      <c r="E42" s="59"/>
      <c r="F42" s="59" t="s">
        <v>32</v>
      </c>
      <c r="G42" s="58">
        <v>19</v>
      </c>
      <c r="H42" s="58">
        <v>75</v>
      </c>
      <c r="I42" s="59" t="s">
        <v>101</v>
      </c>
      <c r="J42" s="58">
        <v>17888851</v>
      </c>
      <c r="K42" s="58">
        <v>0.5625</v>
      </c>
      <c r="L42" s="58">
        <v>0.28125</v>
      </c>
      <c r="M42" s="58">
        <v>2</v>
      </c>
      <c r="N42" s="60">
        <v>0</v>
      </c>
      <c r="O42" s="58">
        <v>1</v>
      </c>
      <c r="P42" s="58">
        <v>2</v>
      </c>
      <c r="Q42" s="60">
        <v>0</v>
      </c>
      <c r="R42" s="58">
        <v>1</v>
      </c>
      <c r="S42" s="60">
        <v>0</v>
      </c>
      <c r="T42" s="58">
        <v>1</v>
      </c>
      <c r="U42" s="58">
        <v>1</v>
      </c>
      <c r="V42" s="60">
        <v>0</v>
      </c>
      <c r="W42" s="59">
        <v>0</v>
      </c>
      <c r="X42" s="60">
        <v>0</v>
      </c>
      <c r="Y42" s="58">
        <v>1</v>
      </c>
      <c r="Z42" s="59">
        <v>9</v>
      </c>
      <c r="AA42" s="59">
        <v>1</v>
      </c>
      <c r="AB42" t="s">
        <v>740</v>
      </c>
      <c r="AC42" s="59">
        <v>0</v>
      </c>
      <c r="AD42" s="58">
        <v>2</v>
      </c>
      <c r="AE42" s="58">
        <v>0</v>
      </c>
      <c r="AF42" s="58">
        <v>0</v>
      </c>
      <c r="AG42" s="58">
        <v>4</v>
      </c>
      <c r="AH42" s="59" t="s">
        <v>259</v>
      </c>
      <c r="AI42" s="58">
        <v>8</v>
      </c>
      <c r="AJ42" s="60"/>
      <c r="AK42" s="59" t="s">
        <v>260</v>
      </c>
      <c r="AL42" s="59">
        <v>1</v>
      </c>
      <c r="AM42" s="59" t="s">
        <v>27</v>
      </c>
      <c r="AN42" s="59" t="s">
        <v>680</v>
      </c>
      <c r="AO42" s="58">
        <v>30</v>
      </c>
      <c r="AP42" s="59" t="s">
        <v>674</v>
      </c>
      <c r="AQ42" s="59" t="s">
        <v>687</v>
      </c>
      <c r="AR42" s="59" t="s">
        <v>27</v>
      </c>
      <c r="AS42" s="59" t="s">
        <v>688</v>
      </c>
      <c r="AT42" s="59" t="s">
        <v>27</v>
      </c>
      <c r="AU42" s="59" t="s">
        <v>27</v>
      </c>
      <c r="AV42" s="59" t="s">
        <v>27</v>
      </c>
      <c r="AW42" s="62"/>
      <c r="AX42" s="62" t="s">
        <v>748</v>
      </c>
      <c r="AY42" s="62">
        <v>10.817</v>
      </c>
      <c r="AZ42" s="62">
        <v>1.201888888888889</v>
      </c>
      <c r="BA42" s="62">
        <v>0.83202366645095682</v>
      </c>
      <c r="BB42" s="62">
        <v>8.8970000000000002</v>
      </c>
      <c r="BC42" s="62">
        <v>28</v>
      </c>
      <c r="BD42">
        <v>32</v>
      </c>
      <c r="BE42" s="62"/>
      <c r="BF42" s="62"/>
      <c r="BG42" s="62"/>
      <c r="BH42" s="50"/>
      <c r="BI42" s="50"/>
      <c r="BJ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</row>
    <row r="43" spans="1:89" ht="14.25" customHeight="1" x14ac:dyDescent="0.25">
      <c r="A43" s="58">
        <v>57</v>
      </c>
      <c r="B43" s="59" t="s">
        <v>78</v>
      </c>
      <c r="C43" s="59" t="s">
        <v>28</v>
      </c>
      <c r="D43" s="59" t="s">
        <v>29</v>
      </c>
      <c r="E43" s="59"/>
      <c r="F43" s="59" t="s">
        <v>32</v>
      </c>
      <c r="G43" s="58">
        <v>19</v>
      </c>
      <c r="H43" s="58">
        <v>75</v>
      </c>
      <c r="I43" s="59" t="s">
        <v>104</v>
      </c>
      <c r="J43" s="58">
        <v>134766397</v>
      </c>
      <c r="K43" s="58">
        <v>0.375</v>
      </c>
      <c r="L43" s="58">
        <v>0.1875</v>
      </c>
      <c r="M43" s="58">
        <v>2</v>
      </c>
      <c r="N43" s="60">
        <v>0</v>
      </c>
      <c r="O43" s="60">
        <v>0</v>
      </c>
      <c r="P43" s="58">
        <v>3</v>
      </c>
      <c r="Q43" s="58">
        <v>1</v>
      </c>
      <c r="R43" s="58">
        <v>1</v>
      </c>
      <c r="S43" s="58">
        <v>1</v>
      </c>
      <c r="T43" s="58">
        <v>1</v>
      </c>
      <c r="U43" s="60">
        <v>0</v>
      </c>
      <c r="V43" s="60">
        <v>0</v>
      </c>
      <c r="W43" s="59">
        <v>0</v>
      </c>
      <c r="X43" s="60">
        <v>0</v>
      </c>
      <c r="Y43" s="60">
        <v>0</v>
      </c>
      <c r="Z43" s="59">
        <v>9</v>
      </c>
      <c r="AA43" s="59">
        <v>0</v>
      </c>
      <c r="AB43" t="s">
        <v>740</v>
      </c>
      <c r="AC43" s="59">
        <v>0</v>
      </c>
      <c r="AD43" s="58">
        <v>0</v>
      </c>
      <c r="AE43" s="58">
        <v>2</v>
      </c>
      <c r="AF43" s="58">
        <v>0</v>
      </c>
      <c r="AG43" s="58">
        <v>3</v>
      </c>
      <c r="AH43" s="59" t="s">
        <v>258</v>
      </c>
      <c r="AI43" s="58">
        <v>9</v>
      </c>
      <c r="AJ43" s="60"/>
      <c r="AK43" s="59" t="s">
        <v>261</v>
      </c>
      <c r="AL43" s="59">
        <v>1</v>
      </c>
      <c r="AM43" s="59" t="s">
        <v>27</v>
      </c>
      <c r="AN43" s="59" t="s">
        <v>673</v>
      </c>
      <c r="AO43" s="58">
        <v>20</v>
      </c>
      <c r="AP43" s="59" t="s">
        <v>674</v>
      </c>
      <c r="AQ43" s="59" t="s">
        <v>689</v>
      </c>
      <c r="AR43" s="59" t="s">
        <v>27</v>
      </c>
      <c r="AS43" s="59" t="s">
        <v>27</v>
      </c>
      <c r="AT43" s="59" t="s">
        <v>27</v>
      </c>
      <c r="AU43" s="59" t="s">
        <v>27</v>
      </c>
      <c r="AV43" s="59" t="s">
        <v>27</v>
      </c>
      <c r="AW43" s="62"/>
      <c r="AX43" s="62" t="s">
        <v>747</v>
      </c>
      <c r="AY43" s="62">
        <v>11.795</v>
      </c>
      <c r="AZ43" s="62">
        <v>1.3105555555555555</v>
      </c>
      <c r="BA43" s="62">
        <v>0.7630351844001696</v>
      </c>
      <c r="BB43" s="62">
        <v>10.909000000000001</v>
      </c>
      <c r="BC43" s="62">
        <v>5</v>
      </c>
      <c r="BD43">
        <v>0</v>
      </c>
      <c r="BE43" s="62"/>
      <c r="BF43" s="62"/>
      <c r="BG43" s="62"/>
      <c r="BH43" s="50"/>
      <c r="BI43" s="50"/>
      <c r="BJ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</row>
    <row r="44" spans="1:89" ht="14.25" customHeight="1" x14ac:dyDescent="0.25">
      <c r="A44" s="58">
        <v>80</v>
      </c>
      <c r="B44" s="59" t="s">
        <v>78</v>
      </c>
      <c r="C44" s="59" t="s">
        <v>26</v>
      </c>
      <c r="D44" s="59" t="s">
        <v>29</v>
      </c>
      <c r="E44" s="59"/>
      <c r="F44" s="59" t="s">
        <v>32</v>
      </c>
      <c r="G44" s="58">
        <v>19</v>
      </c>
      <c r="H44" s="58">
        <v>75</v>
      </c>
      <c r="I44" s="59" t="s">
        <v>106</v>
      </c>
      <c r="J44" s="58">
        <v>90153375</v>
      </c>
      <c r="K44" s="58">
        <v>0.52941176470588203</v>
      </c>
      <c r="L44" s="58">
        <v>0.26470588235294101</v>
      </c>
      <c r="M44" s="58">
        <v>10</v>
      </c>
      <c r="N44" s="60">
        <v>0</v>
      </c>
      <c r="O44" s="58">
        <v>6</v>
      </c>
      <c r="P44" s="58">
        <v>15</v>
      </c>
      <c r="Q44" s="58">
        <v>5</v>
      </c>
      <c r="R44" s="58">
        <v>1</v>
      </c>
      <c r="S44" s="58">
        <v>5</v>
      </c>
      <c r="T44" s="58">
        <v>1</v>
      </c>
      <c r="U44" s="58">
        <v>3</v>
      </c>
      <c r="V44" s="58">
        <v>8.5</v>
      </c>
      <c r="W44" s="59">
        <v>0</v>
      </c>
      <c r="X44" s="58">
        <v>0.5</v>
      </c>
      <c r="Y44" s="58">
        <v>12</v>
      </c>
      <c r="Z44" s="59">
        <v>67</v>
      </c>
      <c r="AA44" s="59">
        <v>12</v>
      </c>
      <c r="AB44" t="s">
        <v>740</v>
      </c>
      <c r="AC44" s="59">
        <v>0</v>
      </c>
      <c r="AD44" s="58">
        <v>9</v>
      </c>
      <c r="AE44" s="58">
        <v>13</v>
      </c>
      <c r="AF44" s="58">
        <v>4</v>
      </c>
      <c r="AG44" s="58">
        <v>36</v>
      </c>
      <c r="AH44" s="59" t="s">
        <v>262</v>
      </c>
      <c r="AI44" s="58">
        <v>3</v>
      </c>
      <c r="AJ44" s="58">
        <v>1</v>
      </c>
      <c r="AK44" s="59" t="s">
        <v>263</v>
      </c>
      <c r="AL44" s="59">
        <v>1</v>
      </c>
      <c r="AM44" s="59" t="s">
        <v>27</v>
      </c>
      <c r="AN44" s="59" t="s">
        <v>673</v>
      </c>
      <c r="AO44" s="58">
        <v>18</v>
      </c>
      <c r="AP44" s="59" t="s">
        <v>677</v>
      </c>
      <c r="AQ44" s="59" t="s">
        <v>690</v>
      </c>
      <c r="AR44" s="59" t="s">
        <v>27</v>
      </c>
      <c r="AS44" s="59" t="s">
        <v>27</v>
      </c>
      <c r="AT44" s="59" t="s">
        <v>27</v>
      </c>
      <c r="AU44" s="59" t="s">
        <v>27</v>
      </c>
      <c r="AV44" s="59" t="s">
        <v>27</v>
      </c>
      <c r="AW44" s="62"/>
      <c r="AX44" s="62" t="s">
        <v>747</v>
      </c>
      <c r="AY44" s="62">
        <v>13.991</v>
      </c>
      <c r="AZ44" s="62">
        <v>0.20882089552238806</v>
      </c>
      <c r="BA44" s="62">
        <v>4.788792795368451</v>
      </c>
      <c r="BB44" s="62">
        <v>12.375</v>
      </c>
      <c r="BC44" s="62">
        <v>285</v>
      </c>
      <c r="BD44" s="67">
        <v>1183</v>
      </c>
      <c r="BE44" s="62"/>
      <c r="BF44" s="62"/>
      <c r="BG44" s="62"/>
      <c r="BH44" s="50"/>
      <c r="BI44" s="50"/>
      <c r="BJ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</row>
    <row r="45" spans="1:89" ht="14.25" customHeight="1" x14ac:dyDescent="0.25">
      <c r="A45" s="58">
        <v>106</v>
      </c>
      <c r="B45" s="59" t="s">
        <v>78</v>
      </c>
      <c r="C45" s="59" t="s">
        <v>28</v>
      </c>
      <c r="D45" s="59" t="s">
        <v>29</v>
      </c>
      <c r="E45" s="59"/>
      <c r="F45" s="59" t="s">
        <v>32</v>
      </c>
      <c r="G45" s="58">
        <v>19</v>
      </c>
      <c r="H45" s="58">
        <v>75</v>
      </c>
      <c r="I45" s="59" t="s">
        <v>114</v>
      </c>
      <c r="J45" s="58">
        <v>17888853</v>
      </c>
      <c r="K45" s="58">
        <v>0.375</v>
      </c>
      <c r="L45" s="58">
        <v>0.1875</v>
      </c>
      <c r="M45" s="60">
        <v>0</v>
      </c>
      <c r="N45" s="60">
        <v>0</v>
      </c>
      <c r="O45" s="60">
        <v>0</v>
      </c>
      <c r="P45" s="60">
        <v>0</v>
      </c>
      <c r="Q45" s="60">
        <v>0</v>
      </c>
      <c r="R45" s="60">
        <v>0</v>
      </c>
      <c r="S45" s="60">
        <v>0</v>
      </c>
      <c r="T45" s="60">
        <v>0</v>
      </c>
      <c r="U45" s="60">
        <v>0</v>
      </c>
      <c r="V45" s="60">
        <v>0</v>
      </c>
      <c r="W45" s="59">
        <v>0</v>
      </c>
      <c r="X45" s="60">
        <v>0</v>
      </c>
      <c r="Y45" s="60">
        <v>0</v>
      </c>
      <c r="Z45" s="59">
        <v>0</v>
      </c>
      <c r="AA45" s="59">
        <v>0</v>
      </c>
      <c r="AB45" t="s">
        <v>740</v>
      </c>
      <c r="AC45" s="59">
        <v>0</v>
      </c>
      <c r="AD45" s="58">
        <v>0</v>
      </c>
      <c r="AE45" s="58">
        <v>0</v>
      </c>
      <c r="AF45" s="58">
        <v>0</v>
      </c>
      <c r="AG45" s="58">
        <v>0</v>
      </c>
      <c r="AH45" s="59" t="s">
        <v>258</v>
      </c>
      <c r="AI45" s="58">
        <v>9</v>
      </c>
      <c r="AJ45" s="60"/>
      <c r="AK45" s="59" t="s">
        <v>91</v>
      </c>
      <c r="AL45" s="59">
        <v>1</v>
      </c>
      <c r="AM45" s="59" t="s">
        <v>27</v>
      </c>
      <c r="AN45" s="59" t="s">
        <v>680</v>
      </c>
      <c r="AO45" s="58">
        <v>30</v>
      </c>
      <c r="AP45" s="59" t="s">
        <v>674</v>
      </c>
      <c r="AQ45" s="59" t="s">
        <v>687</v>
      </c>
      <c r="AR45" s="59" t="s">
        <v>27</v>
      </c>
      <c r="AS45" s="59" t="s">
        <v>688</v>
      </c>
      <c r="AT45" s="59" t="s">
        <v>27</v>
      </c>
      <c r="AU45" s="59" t="s">
        <v>27</v>
      </c>
      <c r="AV45" s="59" t="s">
        <v>27</v>
      </c>
      <c r="AW45" s="62"/>
      <c r="AX45" s="62" t="s">
        <v>748</v>
      </c>
      <c r="AY45" s="62">
        <v>7.4560000000000004</v>
      </c>
      <c r="AZ45" s="62" t="s">
        <v>27</v>
      </c>
      <c r="BA45" s="62">
        <v>0</v>
      </c>
      <c r="BB45" s="62">
        <v>3.1390000000000002</v>
      </c>
      <c r="BC45" s="62" t="s">
        <v>775</v>
      </c>
      <c r="BD45" s="66">
        <v>0</v>
      </c>
      <c r="BE45" s="62"/>
      <c r="BF45" s="62"/>
      <c r="BG45" s="62"/>
      <c r="BH45" s="50"/>
      <c r="BI45" s="50"/>
      <c r="BJ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</row>
    <row r="46" spans="1:89" ht="14.25" customHeight="1" x14ac:dyDescent="0.25">
      <c r="A46" s="58">
        <v>154</v>
      </c>
      <c r="B46" s="59" t="s">
        <v>78</v>
      </c>
      <c r="C46" s="59" t="s">
        <v>26</v>
      </c>
      <c r="D46" s="59" t="s">
        <v>29</v>
      </c>
      <c r="E46" s="59"/>
      <c r="F46" s="59" t="s">
        <v>32</v>
      </c>
      <c r="G46" s="58">
        <v>19</v>
      </c>
      <c r="H46" s="58">
        <v>75</v>
      </c>
      <c r="I46" s="59" t="s">
        <v>121</v>
      </c>
      <c r="J46" s="58">
        <v>8870124178</v>
      </c>
      <c r="K46" s="58">
        <v>0.52941176470588203</v>
      </c>
      <c r="L46" s="58">
        <v>0.26470588235294101</v>
      </c>
      <c r="M46" s="60">
        <v>0</v>
      </c>
      <c r="N46" s="60">
        <v>0</v>
      </c>
      <c r="O46" s="60">
        <v>0</v>
      </c>
      <c r="P46" s="60">
        <v>0</v>
      </c>
      <c r="Q46" s="60">
        <v>0</v>
      </c>
      <c r="R46" s="60">
        <v>0</v>
      </c>
      <c r="S46" s="60">
        <v>0</v>
      </c>
      <c r="T46" s="60">
        <v>0</v>
      </c>
      <c r="U46" s="60">
        <v>0</v>
      </c>
      <c r="V46" s="60">
        <v>0</v>
      </c>
      <c r="W46" s="59">
        <v>0</v>
      </c>
      <c r="X46" s="60">
        <v>0</v>
      </c>
      <c r="Y46" s="60">
        <v>0</v>
      </c>
      <c r="Z46" s="59">
        <v>0</v>
      </c>
      <c r="AA46" s="59">
        <v>0</v>
      </c>
      <c r="AB46" t="s">
        <v>740</v>
      </c>
      <c r="AC46" s="59">
        <v>0</v>
      </c>
      <c r="AD46" s="58">
        <v>0</v>
      </c>
      <c r="AE46" s="58">
        <v>0</v>
      </c>
      <c r="AF46" s="58">
        <v>0</v>
      </c>
      <c r="AG46" s="58">
        <v>0</v>
      </c>
      <c r="AH46" s="59" t="s">
        <v>258</v>
      </c>
      <c r="AI46" s="58">
        <v>9</v>
      </c>
      <c r="AJ46" s="60"/>
      <c r="AK46" s="59" t="s">
        <v>162</v>
      </c>
      <c r="AL46" s="59">
        <v>1</v>
      </c>
      <c r="AM46" s="59" t="s">
        <v>27</v>
      </c>
      <c r="AN46" s="59" t="s">
        <v>673</v>
      </c>
      <c r="AO46" s="58">
        <v>21</v>
      </c>
      <c r="AP46" s="59" t="s">
        <v>677</v>
      </c>
      <c r="AQ46" s="59" t="s">
        <v>693</v>
      </c>
      <c r="AR46" s="59" t="s">
        <v>27</v>
      </c>
      <c r="AS46" s="59" t="s">
        <v>27</v>
      </c>
      <c r="AT46" s="59" t="s">
        <v>27</v>
      </c>
      <c r="AU46" s="59" t="s">
        <v>27</v>
      </c>
      <c r="AV46" s="59" t="s">
        <v>27</v>
      </c>
      <c r="AW46" s="62"/>
      <c r="AX46" s="62" t="s">
        <v>747</v>
      </c>
      <c r="AY46" s="62">
        <v>10.713000000000001</v>
      </c>
      <c r="AZ46" s="62" t="s">
        <v>27</v>
      </c>
      <c r="BA46" s="62">
        <v>0</v>
      </c>
      <c r="BB46" s="62">
        <v>9.4320000000000004</v>
      </c>
      <c r="BC46" s="62" t="s">
        <v>775</v>
      </c>
      <c r="BD46" s="65">
        <v>0</v>
      </c>
      <c r="BE46" s="62" t="s">
        <v>740</v>
      </c>
      <c r="BF46" s="62"/>
      <c r="BG46" s="62"/>
      <c r="BH46" s="50"/>
      <c r="BI46" s="50"/>
      <c r="BJ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</row>
    <row r="47" spans="1:89" ht="14.25" customHeight="1" x14ac:dyDescent="0.25">
      <c r="A47" s="58">
        <v>170</v>
      </c>
      <c r="B47" s="59" t="s">
        <v>78</v>
      </c>
      <c r="C47" s="59" t="s">
        <v>28</v>
      </c>
      <c r="D47" s="59" t="s">
        <v>29</v>
      </c>
      <c r="E47" s="59"/>
      <c r="F47" s="59" t="s">
        <v>32</v>
      </c>
      <c r="G47" s="58">
        <v>19</v>
      </c>
      <c r="H47" s="58">
        <v>75</v>
      </c>
      <c r="I47" s="59" t="s">
        <v>122</v>
      </c>
      <c r="J47" s="58">
        <v>10184154</v>
      </c>
      <c r="K47" s="58">
        <v>2</v>
      </c>
      <c r="L47" s="58">
        <v>1</v>
      </c>
      <c r="M47" s="58">
        <v>6</v>
      </c>
      <c r="N47" s="60">
        <v>0</v>
      </c>
      <c r="O47" s="60">
        <v>0</v>
      </c>
      <c r="P47" s="58">
        <v>15</v>
      </c>
      <c r="Q47" s="58">
        <v>8</v>
      </c>
      <c r="R47" s="58">
        <v>1</v>
      </c>
      <c r="S47" s="58">
        <v>8</v>
      </c>
      <c r="T47" s="58">
        <v>1</v>
      </c>
      <c r="U47" s="60">
        <v>0</v>
      </c>
      <c r="V47" s="58">
        <v>2</v>
      </c>
      <c r="W47" s="59">
        <v>0</v>
      </c>
      <c r="X47" s="58">
        <v>2</v>
      </c>
      <c r="Y47" s="58">
        <v>4</v>
      </c>
      <c r="Z47" s="59">
        <v>47</v>
      </c>
      <c r="AA47" s="59">
        <v>4</v>
      </c>
      <c r="AB47" t="s">
        <v>824</v>
      </c>
      <c r="AC47" s="59">
        <v>0</v>
      </c>
      <c r="AD47" s="58">
        <v>6</v>
      </c>
      <c r="AE47" s="58">
        <v>6</v>
      </c>
      <c r="AF47" s="58">
        <v>0</v>
      </c>
      <c r="AG47" s="58">
        <v>14</v>
      </c>
      <c r="AH47" s="59" t="s">
        <v>258</v>
      </c>
      <c r="AI47" s="58">
        <v>9</v>
      </c>
      <c r="AJ47" s="58">
        <v>1</v>
      </c>
      <c r="AK47" s="59" t="s">
        <v>267</v>
      </c>
      <c r="AL47" s="59">
        <v>1</v>
      </c>
      <c r="AM47" s="59" t="s">
        <v>27</v>
      </c>
      <c r="AN47" s="59" t="s">
        <v>680</v>
      </c>
      <c r="AO47" s="58">
        <v>25</v>
      </c>
      <c r="AP47" s="59" t="s">
        <v>677</v>
      </c>
      <c r="AQ47" s="59" t="s">
        <v>694</v>
      </c>
      <c r="AR47" s="59" t="s">
        <v>27</v>
      </c>
      <c r="AS47" s="59" t="s">
        <v>27</v>
      </c>
      <c r="AT47" s="59" t="s">
        <v>692</v>
      </c>
      <c r="AU47" s="59" t="s">
        <v>27</v>
      </c>
      <c r="AV47" s="59" t="s">
        <v>696</v>
      </c>
      <c r="AW47" s="62"/>
      <c r="AX47" s="62" t="s">
        <v>746</v>
      </c>
      <c r="AY47" s="62">
        <v>20.100999999999999</v>
      </c>
      <c r="AZ47" s="62">
        <v>0.42768085106382975</v>
      </c>
      <c r="BA47" s="62">
        <v>2.338192129744789</v>
      </c>
      <c r="BB47" s="62">
        <v>19.269000000000002</v>
      </c>
      <c r="BC47" s="62" t="s">
        <v>775</v>
      </c>
      <c r="BD47" s="67">
        <v>5230</v>
      </c>
      <c r="BE47" s="62"/>
      <c r="BF47" s="62"/>
      <c r="BG47" s="62"/>
      <c r="BH47" s="50"/>
      <c r="BI47" s="50"/>
      <c r="BJ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</row>
    <row r="48" spans="1:89" ht="14.25" customHeight="1" x14ac:dyDescent="0.25">
      <c r="A48" s="58">
        <v>186</v>
      </c>
      <c r="B48" s="59" t="s">
        <v>78</v>
      </c>
      <c r="C48" s="59" t="s">
        <v>26</v>
      </c>
      <c r="D48" s="59" t="s">
        <v>29</v>
      </c>
      <c r="E48" s="59"/>
      <c r="F48" s="59" t="s">
        <v>32</v>
      </c>
      <c r="G48" s="58">
        <v>19</v>
      </c>
      <c r="H48" s="58">
        <v>75</v>
      </c>
      <c r="I48" s="59" t="s">
        <v>124</v>
      </c>
      <c r="J48" s="58">
        <v>1391113645</v>
      </c>
      <c r="K48" s="58">
        <v>0.35294117647058798</v>
      </c>
      <c r="L48" s="58">
        <v>0.17647058823529399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  <c r="R48" s="60">
        <v>0</v>
      </c>
      <c r="S48" s="60">
        <v>0</v>
      </c>
      <c r="T48" s="60">
        <v>0</v>
      </c>
      <c r="U48" s="60">
        <v>0</v>
      </c>
      <c r="V48" s="60">
        <v>0</v>
      </c>
      <c r="W48" s="59">
        <v>0</v>
      </c>
      <c r="X48" s="60">
        <v>0</v>
      </c>
      <c r="Y48" s="60">
        <v>0</v>
      </c>
      <c r="Z48" s="59">
        <v>0</v>
      </c>
      <c r="AA48" s="59">
        <v>0</v>
      </c>
      <c r="AB48" t="s">
        <v>740</v>
      </c>
      <c r="AC48" s="59">
        <v>0</v>
      </c>
      <c r="AD48" s="58">
        <v>0</v>
      </c>
      <c r="AE48" s="58">
        <v>0</v>
      </c>
      <c r="AF48" s="58">
        <v>0</v>
      </c>
      <c r="AG48" s="58">
        <v>0</v>
      </c>
      <c r="AH48" s="59" t="s">
        <v>258</v>
      </c>
      <c r="AI48" s="58">
        <v>9</v>
      </c>
      <c r="AJ48" s="60"/>
      <c r="AK48" s="59" t="s">
        <v>268</v>
      </c>
      <c r="AL48" s="59">
        <v>1</v>
      </c>
      <c r="AM48" s="59" t="s">
        <v>27</v>
      </c>
      <c r="AN48" s="59" t="s">
        <v>680</v>
      </c>
      <c r="AO48" s="58">
        <v>24</v>
      </c>
      <c r="AP48" s="59" t="s">
        <v>677</v>
      </c>
      <c r="AQ48" s="59" t="s">
        <v>691</v>
      </c>
      <c r="AR48" s="59" t="s">
        <v>695</v>
      </c>
      <c r="AS48" s="59" t="s">
        <v>27</v>
      </c>
      <c r="AT48" s="59" t="s">
        <v>692</v>
      </c>
      <c r="AU48" s="59" t="s">
        <v>695</v>
      </c>
      <c r="AV48" s="59" t="s">
        <v>27</v>
      </c>
      <c r="AW48" s="62"/>
      <c r="AX48" s="62" t="s">
        <v>746</v>
      </c>
      <c r="AY48" s="62">
        <v>23.414999999999999</v>
      </c>
      <c r="AZ48" s="62" t="s">
        <v>27</v>
      </c>
      <c r="BA48" s="62">
        <v>0</v>
      </c>
      <c r="BB48" s="62">
        <v>22.792000000000002</v>
      </c>
      <c r="BC48" s="62">
        <v>28</v>
      </c>
      <c r="BD48" s="65">
        <v>0</v>
      </c>
      <c r="BE48" s="62"/>
      <c r="BF48" s="62"/>
      <c r="BG48" s="62"/>
      <c r="BH48" s="50"/>
      <c r="BI48" s="50"/>
      <c r="BJ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</row>
    <row r="49" spans="1:87" ht="14.25" customHeight="1" x14ac:dyDescent="0.25">
      <c r="A49" s="58">
        <v>202</v>
      </c>
      <c r="B49" s="59" t="s">
        <v>78</v>
      </c>
      <c r="C49" s="59" t="s">
        <v>26</v>
      </c>
      <c r="D49" s="59" t="s">
        <v>29</v>
      </c>
      <c r="E49" s="59"/>
      <c r="F49" s="59" t="s">
        <v>32</v>
      </c>
      <c r="G49" s="58">
        <v>19</v>
      </c>
      <c r="H49" s="58">
        <v>75</v>
      </c>
      <c r="I49" s="59" t="s">
        <v>126</v>
      </c>
      <c r="J49" s="58">
        <v>8916155192</v>
      </c>
      <c r="K49" s="58">
        <v>0.35294117647058798</v>
      </c>
      <c r="L49" s="58">
        <v>0.17647058823529399</v>
      </c>
      <c r="M49" s="58">
        <v>3</v>
      </c>
      <c r="N49" s="60">
        <v>0</v>
      </c>
      <c r="O49" s="60">
        <v>0</v>
      </c>
      <c r="P49" s="58">
        <v>6</v>
      </c>
      <c r="Q49" s="58">
        <v>3</v>
      </c>
      <c r="R49" s="58">
        <v>1</v>
      </c>
      <c r="S49" s="58">
        <v>3</v>
      </c>
      <c r="T49" s="58">
        <v>1</v>
      </c>
      <c r="U49" s="58">
        <v>2</v>
      </c>
      <c r="V49" s="60">
        <v>0</v>
      </c>
      <c r="W49" s="59">
        <v>0</v>
      </c>
      <c r="X49" s="60">
        <v>0</v>
      </c>
      <c r="Y49" s="58">
        <v>2</v>
      </c>
      <c r="Z49" s="59">
        <v>21</v>
      </c>
      <c r="AA49" s="59">
        <v>2</v>
      </c>
      <c r="AB49" t="s">
        <v>740</v>
      </c>
      <c r="AC49" s="59">
        <v>0</v>
      </c>
      <c r="AD49" s="58">
        <v>4</v>
      </c>
      <c r="AE49" s="58">
        <v>3</v>
      </c>
      <c r="AF49" s="58">
        <v>0</v>
      </c>
      <c r="AG49" s="58">
        <v>9</v>
      </c>
      <c r="AH49" s="59" t="s">
        <v>258</v>
      </c>
      <c r="AI49" s="58">
        <v>9</v>
      </c>
      <c r="AJ49" s="58">
        <v>1</v>
      </c>
      <c r="AK49" s="59" t="s">
        <v>269</v>
      </c>
      <c r="AL49" s="59">
        <v>1</v>
      </c>
      <c r="AM49" s="59" t="s">
        <v>27</v>
      </c>
      <c r="AN49" s="59" t="s">
        <v>680</v>
      </c>
      <c r="AO49" s="58">
        <v>30</v>
      </c>
      <c r="AP49" s="59" t="s">
        <v>677</v>
      </c>
      <c r="AQ49" s="59" t="s">
        <v>697</v>
      </c>
      <c r="AR49" s="59" t="s">
        <v>27</v>
      </c>
      <c r="AS49" s="59" t="s">
        <v>27</v>
      </c>
      <c r="AT49" s="59" t="s">
        <v>27</v>
      </c>
      <c r="AU49" s="59" t="s">
        <v>27</v>
      </c>
      <c r="AV49" s="59" t="s">
        <v>27</v>
      </c>
      <c r="AW49" s="62"/>
      <c r="AX49" s="62" t="s">
        <v>747</v>
      </c>
      <c r="AY49" s="62">
        <v>14.108000000000001</v>
      </c>
      <c r="AZ49" s="62">
        <v>0.67180952380952386</v>
      </c>
      <c r="BA49" s="62">
        <v>1.4885171533881485</v>
      </c>
      <c r="BB49" s="62">
        <v>13.256</v>
      </c>
      <c r="BC49" s="62">
        <v>0</v>
      </c>
      <c r="BD49" s="67">
        <v>45</v>
      </c>
      <c r="BE49" s="62" t="s">
        <v>780</v>
      </c>
      <c r="BF49" s="62">
        <v>1</v>
      </c>
      <c r="BG49" s="62">
        <v>1</v>
      </c>
      <c r="BH49" s="50"/>
      <c r="BI49" s="50"/>
      <c r="BJ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</row>
    <row r="50" spans="1:87" ht="14.25" customHeight="1" x14ac:dyDescent="0.25">
      <c r="A50" s="58">
        <v>218</v>
      </c>
      <c r="B50" s="59" t="s">
        <v>78</v>
      </c>
      <c r="C50" s="59" t="s">
        <v>26</v>
      </c>
      <c r="D50" s="59" t="s">
        <v>29</v>
      </c>
      <c r="E50" s="59"/>
      <c r="F50" s="59" t="s">
        <v>32</v>
      </c>
      <c r="G50" s="58">
        <v>19</v>
      </c>
      <c r="H50" s="58">
        <v>75</v>
      </c>
      <c r="I50" s="59" t="s">
        <v>128</v>
      </c>
      <c r="J50" s="58">
        <v>9591208203</v>
      </c>
      <c r="K50" s="58">
        <v>0.35294117647058798</v>
      </c>
      <c r="L50" s="58">
        <v>0.17647058823529399</v>
      </c>
      <c r="M50" s="58">
        <v>3</v>
      </c>
      <c r="N50" s="60">
        <v>0</v>
      </c>
      <c r="O50" s="60">
        <v>0</v>
      </c>
      <c r="P50" s="58">
        <v>5</v>
      </c>
      <c r="Q50" s="58">
        <v>2</v>
      </c>
      <c r="R50" s="58">
        <v>1</v>
      </c>
      <c r="S50" s="58">
        <v>2</v>
      </c>
      <c r="T50" s="58">
        <v>1</v>
      </c>
      <c r="U50" s="58">
        <v>1</v>
      </c>
      <c r="V50" s="58">
        <v>1</v>
      </c>
      <c r="W50" s="61">
        <v>1</v>
      </c>
      <c r="X50" s="60">
        <v>0</v>
      </c>
      <c r="Y50" s="58">
        <v>3</v>
      </c>
      <c r="Z50" s="59">
        <v>20</v>
      </c>
      <c r="AA50" s="59">
        <v>3</v>
      </c>
      <c r="AB50" t="s">
        <v>740</v>
      </c>
      <c r="AC50" s="59">
        <v>0</v>
      </c>
      <c r="AD50" s="58">
        <v>0</v>
      </c>
      <c r="AE50" s="58">
        <v>1</v>
      </c>
      <c r="AF50" s="58">
        <v>0</v>
      </c>
      <c r="AG50" s="58">
        <v>2</v>
      </c>
      <c r="AH50" s="59" t="s">
        <v>258</v>
      </c>
      <c r="AI50" s="58">
        <v>9</v>
      </c>
      <c r="AJ50" s="60"/>
      <c r="AK50" s="59" t="s">
        <v>270</v>
      </c>
      <c r="AL50" s="59">
        <v>1</v>
      </c>
      <c r="AM50" s="59" t="s">
        <v>27</v>
      </c>
      <c r="AN50" s="59" t="s">
        <v>680</v>
      </c>
      <c r="AO50" s="58">
        <v>33</v>
      </c>
      <c r="AP50" s="59" t="s">
        <v>677</v>
      </c>
      <c r="AQ50" s="59" t="s">
        <v>698</v>
      </c>
      <c r="AR50" s="59" t="s">
        <v>27</v>
      </c>
      <c r="AS50" s="59" t="s">
        <v>699</v>
      </c>
      <c r="AT50" s="59" t="s">
        <v>27</v>
      </c>
      <c r="AU50" s="59" t="s">
        <v>27</v>
      </c>
      <c r="AV50" s="59" t="s">
        <v>27</v>
      </c>
      <c r="AW50" s="62"/>
      <c r="AX50" s="62" t="s">
        <v>748</v>
      </c>
      <c r="AY50" s="62">
        <v>9.777000000000001</v>
      </c>
      <c r="AZ50" s="62">
        <v>0.48885000000000006</v>
      </c>
      <c r="BA50" s="62">
        <v>2.0456172650097164</v>
      </c>
      <c r="BB50" s="62">
        <v>8.8840000000000003</v>
      </c>
      <c r="BC50" s="62">
        <v>0</v>
      </c>
      <c r="BD50" s="67">
        <v>5526</v>
      </c>
      <c r="BE50" s="62" t="s">
        <v>780</v>
      </c>
      <c r="BF50" s="62">
        <v>1</v>
      </c>
      <c r="BG50" s="62">
        <v>1</v>
      </c>
      <c r="BH50" s="50"/>
      <c r="BI50" s="50"/>
      <c r="BJ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</row>
    <row r="51" spans="1:87" ht="14.25" customHeight="1" x14ac:dyDescent="0.25">
      <c r="A51" s="58">
        <v>235</v>
      </c>
      <c r="B51" s="59" t="s">
        <v>78</v>
      </c>
      <c r="C51" s="59" t="s">
        <v>26</v>
      </c>
      <c r="D51" s="59" t="s">
        <v>29</v>
      </c>
      <c r="E51" s="59"/>
      <c r="F51" s="59" t="s">
        <v>32</v>
      </c>
      <c r="G51" s="58">
        <v>19</v>
      </c>
      <c r="H51" s="58">
        <v>75</v>
      </c>
      <c r="I51" s="59" t="s">
        <v>130</v>
      </c>
      <c r="J51" s="58">
        <v>3712062108</v>
      </c>
      <c r="K51" s="58">
        <v>2</v>
      </c>
      <c r="L51" s="58">
        <v>1</v>
      </c>
      <c r="M51" s="58">
        <v>13</v>
      </c>
      <c r="N51" s="60">
        <v>0</v>
      </c>
      <c r="O51" s="60">
        <v>0</v>
      </c>
      <c r="P51" s="58">
        <v>34</v>
      </c>
      <c r="Q51" s="58">
        <v>21</v>
      </c>
      <c r="R51" s="58">
        <v>1</v>
      </c>
      <c r="S51" s="58">
        <v>21</v>
      </c>
      <c r="T51" s="58">
        <v>1</v>
      </c>
      <c r="U51" s="58">
        <v>2</v>
      </c>
      <c r="V51" s="58">
        <v>4.5</v>
      </c>
      <c r="W51" s="59">
        <v>0</v>
      </c>
      <c r="X51" s="58">
        <v>2.5</v>
      </c>
      <c r="Y51" s="58">
        <v>9</v>
      </c>
      <c r="Z51" s="59">
        <v>109</v>
      </c>
      <c r="AA51" s="59">
        <v>9</v>
      </c>
      <c r="AB51" t="s">
        <v>824</v>
      </c>
      <c r="AC51" s="59">
        <v>0</v>
      </c>
      <c r="AD51" s="58">
        <v>7</v>
      </c>
      <c r="AE51" s="58">
        <v>13</v>
      </c>
      <c r="AF51" s="58">
        <v>1</v>
      </c>
      <c r="AG51" s="58">
        <v>25</v>
      </c>
      <c r="AH51" s="59" t="s">
        <v>258</v>
      </c>
      <c r="AI51" s="58">
        <v>9</v>
      </c>
      <c r="AJ51" s="58">
        <v>1</v>
      </c>
      <c r="AK51" s="59" t="s">
        <v>271</v>
      </c>
      <c r="AL51" s="59">
        <v>1</v>
      </c>
      <c r="AM51" s="59" t="s">
        <v>27</v>
      </c>
      <c r="AN51" s="59" t="s">
        <v>680</v>
      </c>
      <c r="AO51" s="58">
        <v>28</v>
      </c>
      <c r="AP51" s="59" t="s">
        <v>677</v>
      </c>
      <c r="AQ51" s="59" t="s">
        <v>700</v>
      </c>
      <c r="AR51" s="59" t="s">
        <v>695</v>
      </c>
      <c r="AS51" s="59" t="s">
        <v>701</v>
      </c>
      <c r="AT51" s="59" t="s">
        <v>27</v>
      </c>
      <c r="AU51" s="59" t="s">
        <v>27</v>
      </c>
      <c r="AV51" s="59" t="s">
        <v>27</v>
      </c>
      <c r="AW51" s="62"/>
      <c r="AX51" s="62" t="s">
        <v>748</v>
      </c>
      <c r="AY51" s="62">
        <v>37.497</v>
      </c>
      <c r="AZ51" s="62">
        <v>0.34400917431192662</v>
      </c>
      <c r="BA51" s="62">
        <v>2.9068992186041549</v>
      </c>
      <c r="BB51" s="62">
        <v>9.9250000000000007</v>
      </c>
      <c r="BC51" s="62">
        <v>0</v>
      </c>
      <c r="BD51" s="67">
        <v>10711</v>
      </c>
      <c r="BE51" s="62"/>
      <c r="BF51" s="62"/>
      <c r="BG51" s="62"/>
      <c r="BH51" s="50"/>
      <c r="BI51" s="50"/>
      <c r="BJ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</row>
    <row r="52" spans="1:87" ht="14.25" customHeight="1" x14ac:dyDescent="0.25">
      <c r="A52" s="58">
        <v>251</v>
      </c>
      <c r="B52" s="59" t="s">
        <v>78</v>
      </c>
      <c r="C52" s="59" t="s">
        <v>26</v>
      </c>
      <c r="D52" s="59" t="s">
        <v>29</v>
      </c>
      <c r="E52" s="59"/>
      <c r="F52" s="59" t="s">
        <v>32</v>
      </c>
      <c r="G52" s="58">
        <v>19</v>
      </c>
      <c r="H52" s="58">
        <v>75</v>
      </c>
      <c r="I52" s="59" t="s">
        <v>130</v>
      </c>
      <c r="J52" s="58">
        <v>3712062108</v>
      </c>
      <c r="K52" s="58">
        <v>0.52941176470588203</v>
      </c>
      <c r="L52" s="58">
        <v>0.26470588235294101</v>
      </c>
      <c r="M52" s="58">
        <v>11</v>
      </c>
      <c r="N52" s="58">
        <v>1</v>
      </c>
      <c r="O52" s="58">
        <v>9</v>
      </c>
      <c r="P52" s="58">
        <v>26</v>
      </c>
      <c r="Q52" s="58">
        <v>15</v>
      </c>
      <c r="R52" s="58">
        <v>1</v>
      </c>
      <c r="S52" s="58">
        <v>15</v>
      </c>
      <c r="T52" s="58">
        <v>1</v>
      </c>
      <c r="U52" s="58">
        <v>5</v>
      </c>
      <c r="V52" s="58">
        <v>4.5</v>
      </c>
      <c r="W52" s="59">
        <v>0</v>
      </c>
      <c r="X52" s="58">
        <v>0.5</v>
      </c>
      <c r="Y52" s="58">
        <v>10</v>
      </c>
      <c r="Z52" s="59">
        <v>99</v>
      </c>
      <c r="AA52" s="59">
        <v>10</v>
      </c>
      <c r="AB52" t="s">
        <v>740</v>
      </c>
      <c r="AC52" s="59">
        <v>0</v>
      </c>
      <c r="AD52" s="58">
        <v>15</v>
      </c>
      <c r="AE52" s="58">
        <v>7</v>
      </c>
      <c r="AF52" s="58">
        <v>1</v>
      </c>
      <c r="AG52" s="58">
        <v>34</v>
      </c>
      <c r="AH52" s="59" t="s">
        <v>112</v>
      </c>
      <c r="AI52" s="58">
        <v>1</v>
      </c>
      <c r="AJ52" s="60"/>
      <c r="AK52" s="59" t="s">
        <v>272</v>
      </c>
      <c r="AL52" s="59">
        <v>1</v>
      </c>
      <c r="AM52" s="59" t="s">
        <v>27</v>
      </c>
      <c r="AN52" s="59" t="s">
        <v>680</v>
      </c>
      <c r="AO52" s="58">
        <v>28</v>
      </c>
      <c r="AP52" s="59" t="s">
        <v>677</v>
      </c>
      <c r="AQ52" s="59" t="s">
        <v>700</v>
      </c>
      <c r="AR52" s="59" t="s">
        <v>695</v>
      </c>
      <c r="AS52" s="59" t="s">
        <v>701</v>
      </c>
      <c r="AT52" s="59" t="s">
        <v>27</v>
      </c>
      <c r="AU52" s="59" t="s">
        <v>27</v>
      </c>
      <c r="AV52" s="59" t="s">
        <v>27</v>
      </c>
      <c r="AW52" s="62"/>
      <c r="AX52" s="62" t="s">
        <v>748</v>
      </c>
      <c r="AY52" s="62">
        <v>17.257999999999999</v>
      </c>
      <c r="AZ52" s="62">
        <v>0.17432323232323232</v>
      </c>
      <c r="BA52" s="62">
        <v>5.7364700428786657</v>
      </c>
      <c r="BB52" s="62">
        <v>15.432</v>
      </c>
      <c r="BC52" s="62" t="s">
        <v>774</v>
      </c>
      <c r="BD52" s="67">
        <v>3753</v>
      </c>
      <c r="BE52" s="62"/>
      <c r="BF52" s="62"/>
      <c r="BG52" s="62"/>
      <c r="BH52" s="50"/>
      <c r="BI52" s="50"/>
      <c r="BJ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</row>
    <row r="53" spans="1:87" ht="14.25" customHeight="1" x14ac:dyDescent="0.25">
      <c r="A53" s="58">
        <v>269</v>
      </c>
      <c r="B53" s="59" t="s">
        <v>78</v>
      </c>
      <c r="C53" s="59" t="s">
        <v>26</v>
      </c>
      <c r="D53" s="59" t="s">
        <v>29</v>
      </c>
      <c r="E53" s="59"/>
      <c r="F53" s="59" t="s">
        <v>32</v>
      </c>
      <c r="G53" s="58">
        <v>19</v>
      </c>
      <c r="H53" s="58">
        <v>75</v>
      </c>
      <c r="I53" s="59" t="s">
        <v>134</v>
      </c>
      <c r="J53" s="58">
        <v>828360120</v>
      </c>
      <c r="K53" s="58">
        <v>2</v>
      </c>
      <c r="L53" s="58">
        <v>1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  <c r="R53" s="60">
        <v>0</v>
      </c>
      <c r="S53" s="60">
        <v>0</v>
      </c>
      <c r="T53" s="60">
        <v>0</v>
      </c>
      <c r="U53" s="60">
        <v>0</v>
      </c>
      <c r="V53" s="60">
        <v>0</v>
      </c>
      <c r="W53" s="59">
        <v>0</v>
      </c>
      <c r="X53" s="60">
        <v>0</v>
      </c>
      <c r="Y53" s="60">
        <v>0</v>
      </c>
      <c r="Z53" s="59">
        <v>0</v>
      </c>
      <c r="AA53" s="59">
        <v>0</v>
      </c>
      <c r="AB53" t="s">
        <v>824</v>
      </c>
      <c r="AC53" s="59">
        <v>0</v>
      </c>
      <c r="AD53" s="58">
        <v>0</v>
      </c>
      <c r="AE53" s="58">
        <v>0</v>
      </c>
      <c r="AF53" s="58">
        <v>0</v>
      </c>
      <c r="AG53" s="58">
        <v>0</v>
      </c>
      <c r="AH53" s="59" t="s">
        <v>258</v>
      </c>
      <c r="AI53" s="58">
        <v>9</v>
      </c>
      <c r="AJ53" s="60"/>
      <c r="AK53" s="59" t="s">
        <v>273</v>
      </c>
      <c r="AL53" s="59">
        <v>1</v>
      </c>
      <c r="AM53" s="59" t="s">
        <v>27</v>
      </c>
      <c r="AN53" s="59" t="s">
        <v>673</v>
      </c>
      <c r="AO53" s="58">
        <v>26</v>
      </c>
      <c r="AP53" s="59" t="s">
        <v>674</v>
      </c>
      <c r="AQ53" s="59" t="s">
        <v>678</v>
      </c>
      <c r="AR53" s="59" t="s">
        <v>27</v>
      </c>
      <c r="AS53" s="59" t="s">
        <v>702</v>
      </c>
      <c r="AT53" s="59" t="s">
        <v>27</v>
      </c>
      <c r="AU53" s="59" t="s">
        <v>27</v>
      </c>
      <c r="AV53" s="59" t="s">
        <v>27</v>
      </c>
      <c r="AW53" s="62"/>
      <c r="AX53" s="62" t="s">
        <v>748</v>
      </c>
      <c r="AY53" s="62">
        <v>26.155000000000001</v>
      </c>
      <c r="AZ53" s="62" t="s">
        <v>27</v>
      </c>
      <c r="BA53" s="62">
        <v>0</v>
      </c>
      <c r="BB53" s="62">
        <v>25.307000000000002</v>
      </c>
      <c r="BC53" s="62">
        <v>38</v>
      </c>
      <c r="BD53" s="65">
        <v>0</v>
      </c>
      <c r="BE53" s="62" t="s">
        <v>779</v>
      </c>
      <c r="BF53" s="62">
        <v>1</v>
      </c>
      <c r="BG53" s="62">
        <v>1</v>
      </c>
      <c r="BH53" s="50"/>
      <c r="BI53" s="50"/>
      <c r="BJ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</row>
    <row r="54" spans="1:87" ht="14.25" customHeight="1" x14ac:dyDescent="0.25">
      <c r="A54" s="58">
        <v>285</v>
      </c>
      <c r="B54" s="59" t="s">
        <v>78</v>
      </c>
      <c r="C54" s="59" t="s">
        <v>28</v>
      </c>
      <c r="D54" s="59" t="s">
        <v>29</v>
      </c>
      <c r="E54" s="59"/>
      <c r="F54" s="59" t="s">
        <v>32</v>
      </c>
      <c r="G54" s="58">
        <v>19</v>
      </c>
      <c r="H54" s="58">
        <v>75</v>
      </c>
      <c r="I54" s="59" t="s">
        <v>135</v>
      </c>
      <c r="J54" s="58">
        <v>7717685176</v>
      </c>
      <c r="K54" s="58">
        <v>0.5625</v>
      </c>
      <c r="L54" s="58">
        <v>0.28125</v>
      </c>
      <c r="M54" s="58">
        <v>4</v>
      </c>
      <c r="N54" s="60">
        <v>0</v>
      </c>
      <c r="O54" s="58">
        <v>2</v>
      </c>
      <c r="P54" s="58">
        <v>6</v>
      </c>
      <c r="Q54" s="58">
        <v>2</v>
      </c>
      <c r="R54" s="58">
        <v>1</v>
      </c>
      <c r="S54" s="58">
        <v>2</v>
      </c>
      <c r="T54" s="58">
        <v>1</v>
      </c>
      <c r="U54" s="58">
        <v>1</v>
      </c>
      <c r="V54" s="58">
        <v>1</v>
      </c>
      <c r="W54" s="59">
        <v>0</v>
      </c>
      <c r="X54" s="58">
        <v>1</v>
      </c>
      <c r="Y54" s="58">
        <v>3</v>
      </c>
      <c r="Z54" s="59">
        <v>24</v>
      </c>
      <c r="AA54" s="59">
        <v>3</v>
      </c>
      <c r="AB54" t="s">
        <v>740</v>
      </c>
      <c r="AC54" s="59">
        <v>0</v>
      </c>
      <c r="AD54" s="58">
        <v>2</v>
      </c>
      <c r="AE54" s="58">
        <v>2</v>
      </c>
      <c r="AF54" s="58">
        <v>0</v>
      </c>
      <c r="AG54" s="58">
        <v>7</v>
      </c>
      <c r="AH54" s="59" t="s">
        <v>274</v>
      </c>
      <c r="AI54" s="58">
        <v>7</v>
      </c>
      <c r="AJ54" s="60"/>
      <c r="AK54" s="59" t="s">
        <v>275</v>
      </c>
      <c r="AL54" s="59">
        <v>1</v>
      </c>
      <c r="AM54" s="59" t="s">
        <v>27</v>
      </c>
      <c r="AN54" s="59" t="s">
        <v>680</v>
      </c>
      <c r="AO54" s="58">
        <v>24</v>
      </c>
      <c r="AP54" s="59" t="s">
        <v>677</v>
      </c>
      <c r="AQ54" s="59" t="s">
        <v>691</v>
      </c>
      <c r="AR54" s="59" t="s">
        <v>27</v>
      </c>
      <c r="AS54" s="59" t="s">
        <v>27</v>
      </c>
      <c r="AT54" s="59" t="s">
        <v>27</v>
      </c>
      <c r="AU54" s="59" t="s">
        <v>27</v>
      </c>
      <c r="AV54" s="59" t="s">
        <v>27</v>
      </c>
      <c r="AW54" s="62"/>
      <c r="AX54" s="62" t="s">
        <v>747</v>
      </c>
      <c r="AY54" s="62">
        <v>10.181000000000001</v>
      </c>
      <c r="AZ54" s="62">
        <v>0.42420833333333335</v>
      </c>
      <c r="BA54" s="62">
        <v>2.3573322856300951</v>
      </c>
      <c r="BB54" s="62">
        <v>7.742</v>
      </c>
      <c r="BC54" s="62"/>
      <c r="BD54" s="80">
        <v>824</v>
      </c>
      <c r="BE54" s="62" t="s">
        <v>780</v>
      </c>
      <c r="BF54" s="62">
        <v>1</v>
      </c>
      <c r="BG54" s="62">
        <v>1</v>
      </c>
      <c r="BH54" s="50"/>
      <c r="BI54" s="50"/>
      <c r="BJ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</row>
    <row r="55" spans="1:87" ht="14.25" customHeight="1" x14ac:dyDescent="0.25">
      <c r="A55" s="58">
        <v>305</v>
      </c>
      <c r="B55" s="59" t="s">
        <v>78</v>
      </c>
      <c r="C55" s="59" t="s">
        <v>28</v>
      </c>
      <c r="D55" s="59" t="s">
        <v>29</v>
      </c>
      <c r="E55" s="59"/>
      <c r="F55" s="59" t="s">
        <v>32</v>
      </c>
      <c r="G55" s="58">
        <v>19</v>
      </c>
      <c r="H55" s="58">
        <v>75</v>
      </c>
      <c r="I55" s="59" t="s">
        <v>140</v>
      </c>
      <c r="J55" s="58">
        <v>79247246103</v>
      </c>
      <c r="K55" s="58">
        <v>0.375</v>
      </c>
      <c r="L55" s="58">
        <v>0.1875</v>
      </c>
      <c r="M55" s="58">
        <v>4</v>
      </c>
      <c r="N55" s="60">
        <v>0</v>
      </c>
      <c r="O55" s="60">
        <v>0</v>
      </c>
      <c r="P55" s="58">
        <v>11</v>
      </c>
      <c r="Q55" s="58">
        <v>7</v>
      </c>
      <c r="R55" s="58">
        <v>1</v>
      </c>
      <c r="S55" s="58">
        <v>7</v>
      </c>
      <c r="T55" s="58">
        <v>1</v>
      </c>
      <c r="U55" s="58">
        <v>1</v>
      </c>
      <c r="V55" s="58">
        <v>1.5</v>
      </c>
      <c r="W55" s="59">
        <v>0</v>
      </c>
      <c r="X55" s="58">
        <v>1.5</v>
      </c>
      <c r="Y55" s="58">
        <v>4</v>
      </c>
      <c r="Z55" s="59">
        <v>39</v>
      </c>
      <c r="AA55" s="59">
        <v>4</v>
      </c>
      <c r="AB55" t="s">
        <v>740</v>
      </c>
      <c r="AC55" s="59">
        <v>0</v>
      </c>
      <c r="AD55" s="58">
        <v>5</v>
      </c>
      <c r="AE55" s="58">
        <v>6</v>
      </c>
      <c r="AF55" s="58">
        <v>0</v>
      </c>
      <c r="AG55" s="58">
        <v>12</v>
      </c>
      <c r="AH55" s="59" t="s">
        <v>258</v>
      </c>
      <c r="AI55" s="58">
        <v>9</v>
      </c>
      <c r="AJ55" s="58">
        <v>1</v>
      </c>
      <c r="AK55" s="59" t="s">
        <v>276</v>
      </c>
      <c r="AL55" s="59">
        <v>1</v>
      </c>
      <c r="AM55" s="59" t="s">
        <v>27</v>
      </c>
      <c r="AN55" s="59" t="s">
        <v>673</v>
      </c>
      <c r="AO55" s="58">
        <v>18</v>
      </c>
      <c r="AP55" s="59" t="s">
        <v>674</v>
      </c>
      <c r="AQ55" s="59" t="s">
        <v>705</v>
      </c>
      <c r="AR55" s="59" t="s">
        <v>27</v>
      </c>
      <c r="AS55" s="59" t="s">
        <v>686</v>
      </c>
      <c r="AT55" s="59" t="s">
        <v>27</v>
      </c>
      <c r="AU55" s="59" t="s">
        <v>27</v>
      </c>
      <c r="AV55" s="59" t="s">
        <v>27</v>
      </c>
      <c r="AW55" s="62"/>
      <c r="AX55" s="62" t="s">
        <v>747</v>
      </c>
      <c r="AY55" s="62">
        <v>7.5280000000000005</v>
      </c>
      <c r="AZ55" s="62">
        <v>0.19302564102564104</v>
      </c>
      <c r="BA55" s="62">
        <v>5.1806588735387882</v>
      </c>
      <c r="BB55" s="62">
        <v>6.5579999999999998</v>
      </c>
      <c r="BC55" s="62" t="s">
        <v>776</v>
      </c>
      <c r="BD55" s="67">
        <v>2052</v>
      </c>
      <c r="BE55" s="62"/>
      <c r="BF55" s="62"/>
      <c r="BG55" s="62"/>
      <c r="BH55" s="50"/>
      <c r="BI55" s="50"/>
      <c r="BJ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</row>
    <row r="56" spans="1:87" ht="14.25" customHeight="1" x14ac:dyDescent="0.25">
      <c r="A56" s="58">
        <v>322</v>
      </c>
      <c r="B56" s="59" t="s">
        <v>78</v>
      </c>
      <c r="C56" s="59" t="s">
        <v>26</v>
      </c>
      <c r="D56" s="59" t="s">
        <v>29</v>
      </c>
      <c r="E56" s="59"/>
      <c r="F56" s="59" t="s">
        <v>32</v>
      </c>
      <c r="G56" s="58">
        <v>19</v>
      </c>
      <c r="H56" s="58">
        <v>75</v>
      </c>
      <c r="I56" s="59" t="s">
        <v>142</v>
      </c>
      <c r="J56" s="58">
        <v>8282194225</v>
      </c>
      <c r="K56" s="58">
        <v>0.52941176470588203</v>
      </c>
      <c r="L56" s="58">
        <v>0.26470588235294101</v>
      </c>
      <c r="M56" s="58">
        <v>7</v>
      </c>
      <c r="N56" s="60">
        <v>0</v>
      </c>
      <c r="O56" s="58">
        <v>6</v>
      </c>
      <c r="P56" s="58">
        <v>15</v>
      </c>
      <c r="Q56" s="58">
        <v>6</v>
      </c>
      <c r="R56" s="58">
        <v>1</v>
      </c>
      <c r="S56" s="58">
        <v>6</v>
      </c>
      <c r="T56" s="58">
        <v>1</v>
      </c>
      <c r="U56" s="58">
        <v>4</v>
      </c>
      <c r="V56" s="58">
        <v>4</v>
      </c>
      <c r="W56" s="59">
        <v>0</v>
      </c>
      <c r="X56" s="58">
        <v>2</v>
      </c>
      <c r="Y56" s="58">
        <v>10</v>
      </c>
      <c r="Z56" s="59">
        <v>62</v>
      </c>
      <c r="AA56" s="59">
        <v>10</v>
      </c>
      <c r="AB56" t="s">
        <v>740</v>
      </c>
      <c r="AC56" s="59">
        <v>0</v>
      </c>
      <c r="AD56" s="58">
        <v>10</v>
      </c>
      <c r="AE56" s="58">
        <v>5</v>
      </c>
      <c r="AF56" s="58">
        <v>0</v>
      </c>
      <c r="AG56" s="58">
        <v>23</v>
      </c>
      <c r="AH56" s="59" t="s">
        <v>277</v>
      </c>
      <c r="AI56" s="58">
        <v>3</v>
      </c>
      <c r="AJ56" s="58">
        <v>1</v>
      </c>
      <c r="AK56" s="59" t="s">
        <v>278</v>
      </c>
      <c r="AL56" s="59">
        <v>1</v>
      </c>
      <c r="AM56" s="59" t="s">
        <v>27</v>
      </c>
      <c r="AN56" s="59" t="s">
        <v>680</v>
      </c>
      <c r="AO56" s="58">
        <v>27</v>
      </c>
      <c r="AP56" s="59" t="s">
        <v>677</v>
      </c>
      <c r="AQ56" s="59" t="s">
        <v>691</v>
      </c>
      <c r="AR56" s="59" t="s">
        <v>695</v>
      </c>
      <c r="AS56" s="59" t="s">
        <v>27</v>
      </c>
      <c r="AT56" s="59" t="s">
        <v>692</v>
      </c>
      <c r="AU56" s="59" t="s">
        <v>27</v>
      </c>
      <c r="AV56" s="59" t="s">
        <v>27</v>
      </c>
      <c r="AW56" s="62"/>
      <c r="AX56" s="62" t="s">
        <v>746</v>
      </c>
      <c r="AY56" s="62">
        <v>12.370000000000001</v>
      </c>
      <c r="AZ56" s="62">
        <v>0.19951612903225807</v>
      </c>
      <c r="BA56" s="62">
        <v>5.0121261115602262</v>
      </c>
      <c r="BB56" s="62">
        <v>10.404999999999999</v>
      </c>
      <c r="BC56" s="62" t="s">
        <v>775</v>
      </c>
      <c r="BD56" s="67">
        <v>3241</v>
      </c>
      <c r="BE56" s="62" t="s">
        <v>740</v>
      </c>
      <c r="BF56" s="62"/>
      <c r="BG56" s="62"/>
      <c r="BH56" s="50"/>
      <c r="BI56" s="50"/>
      <c r="BJ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</row>
    <row r="57" spans="1:87" ht="14.25" customHeight="1" x14ac:dyDescent="0.25">
      <c r="A57" s="58">
        <v>338</v>
      </c>
      <c r="B57" s="59" t="s">
        <v>78</v>
      </c>
      <c r="C57" s="59" t="s">
        <v>28</v>
      </c>
      <c r="D57" s="59" t="s">
        <v>29</v>
      </c>
      <c r="E57" s="59"/>
      <c r="F57" s="59" t="s">
        <v>32</v>
      </c>
      <c r="G57" s="58">
        <v>19</v>
      </c>
      <c r="H57" s="58">
        <v>75</v>
      </c>
      <c r="I57" s="59" t="s">
        <v>144</v>
      </c>
      <c r="J57" s="58">
        <v>46525319</v>
      </c>
      <c r="K57" s="58">
        <v>2</v>
      </c>
      <c r="L57" s="58">
        <v>1</v>
      </c>
      <c r="M57" s="60">
        <v>0</v>
      </c>
      <c r="N57" s="60">
        <v>0</v>
      </c>
      <c r="O57" s="60">
        <v>0</v>
      </c>
      <c r="P57" s="60">
        <v>0</v>
      </c>
      <c r="Q57" s="60">
        <v>0</v>
      </c>
      <c r="R57" s="60">
        <v>0</v>
      </c>
      <c r="S57" s="60">
        <v>0</v>
      </c>
      <c r="T57" s="60">
        <v>0</v>
      </c>
      <c r="U57" s="60">
        <v>0</v>
      </c>
      <c r="V57" s="60">
        <v>0</v>
      </c>
      <c r="W57" s="59">
        <v>0</v>
      </c>
      <c r="X57" s="60">
        <v>0</v>
      </c>
      <c r="Y57" s="60">
        <v>0</v>
      </c>
      <c r="Z57" s="59">
        <v>0</v>
      </c>
      <c r="AA57" s="59">
        <v>0</v>
      </c>
      <c r="AB57" t="s">
        <v>824</v>
      </c>
      <c r="AC57" s="59">
        <v>0</v>
      </c>
      <c r="AD57" s="58">
        <v>0</v>
      </c>
      <c r="AE57" s="58">
        <v>0</v>
      </c>
      <c r="AF57" s="58">
        <v>0</v>
      </c>
      <c r="AG57" s="58">
        <v>0</v>
      </c>
      <c r="AH57" s="59" t="s">
        <v>258</v>
      </c>
      <c r="AI57" s="58">
        <v>9</v>
      </c>
      <c r="AJ57" s="60"/>
      <c r="AK57" s="59" t="s">
        <v>279</v>
      </c>
      <c r="AL57" s="59">
        <v>1</v>
      </c>
      <c r="AM57" s="59" t="s">
        <v>27</v>
      </c>
      <c r="AN57" s="59" t="s">
        <v>673</v>
      </c>
      <c r="AO57" s="58">
        <v>28</v>
      </c>
      <c r="AP57" s="59" t="s">
        <v>677</v>
      </c>
      <c r="AQ57" s="59" t="s">
        <v>706</v>
      </c>
      <c r="AR57" s="59" t="s">
        <v>27</v>
      </c>
      <c r="AS57" s="59" t="s">
        <v>27</v>
      </c>
      <c r="AT57" s="59" t="s">
        <v>27</v>
      </c>
      <c r="AU57" s="59" t="s">
        <v>27</v>
      </c>
      <c r="AV57" s="59" t="s">
        <v>27</v>
      </c>
      <c r="AW57" s="62"/>
      <c r="AX57" s="62" t="s">
        <v>747</v>
      </c>
      <c r="AY57" s="62">
        <v>22.074999999999999</v>
      </c>
      <c r="AZ57" s="62" t="s">
        <v>27</v>
      </c>
      <c r="BA57" s="62">
        <v>0</v>
      </c>
      <c r="BB57" s="62">
        <v>21.611000000000001</v>
      </c>
      <c r="BC57" s="62" t="s">
        <v>774</v>
      </c>
      <c r="BD57" s="66">
        <v>0</v>
      </c>
      <c r="BE57" s="62"/>
      <c r="BF57" s="62"/>
      <c r="BG57" s="62"/>
      <c r="BH57" s="50"/>
      <c r="BI57" s="50"/>
      <c r="BJ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</row>
    <row r="58" spans="1:87" ht="14.25" customHeight="1" x14ac:dyDescent="0.25">
      <c r="A58" s="58">
        <v>343</v>
      </c>
      <c r="B58" s="59" t="s">
        <v>78</v>
      </c>
      <c r="C58" s="59" t="s">
        <v>28</v>
      </c>
      <c r="D58" s="59" t="s">
        <v>29</v>
      </c>
      <c r="E58" s="59"/>
      <c r="F58" s="59" t="s">
        <v>32</v>
      </c>
      <c r="G58" s="58">
        <v>19</v>
      </c>
      <c r="H58" s="58">
        <v>75</v>
      </c>
      <c r="I58" s="59" t="s">
        <v>146</v>
      </c>
      <c r="J58" s="58">
        <v>94222252116</v>
      </c>
      <c r="K58" s="58">
        <v>0.5625</v>
      </c>
      <c r="L58" s="58">
        <v>0.28125</v>
      </c>
      <c r="M58" s="58">
        <v>8</v>
      </c>
      <c r="N58" s="58">
        <v>3</v>
      </c>
      <c r="O58" s="58">
        <v>10</v>
      </c>
      <c r="P58" s="58">
        <v>28</v>
      </c>
      <c r="Q58" s="58">
        <v>20</v>
      </c>
      <c r="R58" s="58">
        <v>4</v>
      </c>
      <c r="S58" s="58">
        <v>20</v>
      </c>
      <c r="T58" s="58">
        <v>1</v>
      </c>
      <c r="U58" s="58">
        <v>2</v>
      </c>
      <c r="V58" s="58">
        <v>5</v>
      </c>
      <c r="W58" s="59">
        <v>0</v>
      </c>
      <c r="X58" s="58">
        <v>4</v>
      </c>
      <c r="Y58" s="58">
        <v>11</v>
      </c>
      <c r="Z58" s="59">
        <v>116</v>
      </c>
      <c r="AA58" s="59">
        <v>11</v>
      </c>
      <c r="AB58" t="s">
        <v>740</v>
      </c>
      <c r="AC58" s="59">
        <v>0</v>
      </c>
      <c r="AD58" s="58">
        <v>16</v>
      </c>
      <c r="AE58" s="58">
        <v>9</v>
      </c>
      <c r="AF58" s="58">
        <v>4</v>
      </c>
      <c r="AG58" s="58">
        <v>50</v>
      </c>
      <c r="AH58" s="59" t="s">
        <v>109</v>
      </c>
      <c r="AI58" s="58">
        <v>2</v>
      </c>
      <c r="AJ58" s="60"/>
      <c r="AK58" s="59" t="s">
        <v>280</v>
      </c>
      <c r="AL58" s="59">
        <v>1</v>
      </c>
      <c r="AM58" s="59" t="s">
        <v>27</v>
      </c>
      <c r="AN58" s="59" t="s">
        <v>680</v>
      </c>
      <c r="AO58" s="58">
        <v>36</v>
      </c>
      <c r="AP58" s="59" t="s">
        <v>677</v>
      </c>
      <c r="AQ58" s="59" t="s">
        <v>707</v>
      </c>
      <c r="AR58" s="59" t="s">
        <v>27</v>
      </c>
      <c r="AS58" s="59" t="s">
        <v>708</v>
      </c>
      <c r="AT58" s="59" t="s">
        <v>27</v>
      </c>
      <c r="AU58" s="59" t="s">
        <v>27</v>
      </c>
      <c r="AV58" s="59" t="s">
        <v>27</v>
      </c>
      <c r="AW58" s="62"/>
      <c r="AX58" s="62" t="s">
        <v>748</v>
      </c>
      <c r="AY58" s="62">
        <v>51.570999999999998</v>
      </c>
      <c r="AZ58" s="62">
        <v>0.44457758620689652</v>
      </c>
      <c r="BA58" s="62">
        <v>2.2493261716856372</v>
      </c>
      <c r="BB58" s="62">
        <v>34.695</v>
      </c>
      <c r="BC58" s="62">
        <v>30</v>
      </c>
      <c r="BD58">
        <v>2964</v>
      </c>
      <c r="BE58" s="62"/>
      <c r="BF58" s="62"/>
      <c r="BG58" s="62"/>
      <c r="BH58" s="50"/>
      <c r="BI58" s="50"/>
      <c r="BJ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</row>
    <row r="59" spans="1:87" ht="14.25" customHeight="1" x14ac:dyDescent="0.25">
      <c r="A59" s="58">
        <v>359</v>
      </c>
      <c r="B59" s="59" t="s">
        <v>78</v>
      </c>
      <c r="C59" s="59" t="s">
        <v>26</v>
      </c>
      <c r="D59" s="59" t="s">
        <v>29</v>
      </c>
      <c r="E59" s="59"/>
      <c r="F59" s="59" t="s">
        <v>32</v>
      </c>
      <c r="G59" s="58">
        <v>19</v>
      </c>
      <c r="H59" s="58">
        <v>75</v>
      </c>
      <c r="I59" s="59" t="s">
        <v>147</v>
      </c>
      <c r="J59" s="58">
        <v>84463153</v>
      </c>
      <c r="K59" s="58">
        <v>0.35294117647058798</v>
      </c>
      <c r="L59" s="58">
        <v>0.17647058823529399</v>
      </c>
      <c r="M59" s="58">
        <v>12</v>
      </c>
      <c r="N59" s="60">
        <v>0</v>
      </c>
      <c r="O59" s="60">
        <v>0</v>
      </c>
      <c r="P59" s="58">
        <v>25</v>
      </c>
      <c r="Q59" s="58">
        <v>13</v>
      </c>
      <c r="R59" s="58">
        <v>2</v>
      </c>
      <c r="S59" s="58">
        <v>13</v>
      </c>
      <c r="T59" s="58">
        <v>1</v>
      </c>
      <c r="U59" s="58">
        <v>2</v>
      </c>
      <c r="V59" s="58">
        <v>3.5</v>
      </c>
      <c r="W59" s="59">
        <v>0</v>
      </c>
      <c r="X59" s="58">
        <v>2.5</v>
      </c>
      <c r="Y59" s="58">
        <v>8</v>
      </c>
      <c r="Z59" s="59">
        <v>82</v>
      </c>
      <c r="AA59" s="59">
        <v>8</v>
      </c>
      <c r="AB59" t="s">
        <v>740</v>
      </c>
      <c r="AC59" s="59">
        <v>0</v>
      </c>
      <c r="AD59" s="58">
        <v>5</v>
      </c>
      <c r="AE59" s="58">
        <v>2</v>
      </c>
      <c r="AF59" s="58">
        <v>1</v>
      </c>
      <c r="AG59" s="58">
        <v>10</v>
      </c>
      <c r="AH59" s="59" t="s">
        <v>258</v>
      </c>
      <c r="AI59" s="58">
        <v>9</v>
      </c>
      <c r="AJ59" s="58">
        <v>1</v>
      </c>
      <c r="AK59" s="59" t="s">
        <v>281</v>
      </c>
      <c r="AL59" s="59">
        <v>1</v>
      </c>
      <c r="AM59" s="59" t="s">
        <v>27</v>
      </c>
      <c r="AN59" s="59" t="s">
        <v>680</v>
      </c>
      <c r="AO59" s="58">
        <v>26</v>
      </c>
      <c r="AP59" s="59" t="s">
        <v>677</v>
      </c>
      <c r="AQ59" s="59" t="s">
        <v>709</v>
      </c>
      <c r="AR59" s="59" t="s">
        <v>27</v>
      </c>
      <c r="AS59" s="59" t="s">
        <v>27</v>
      </c>
      <c r="AT59" s="59" t="s">
        <v>692</v>
      </c>
      <c r="AU59" s="59" t="s">
        <v>695</v>
      </c>
      <c r="AV59" s="59" t="s">
        <v>710</v>
      </c>
      <c r="AW59" s="62"/>
      <c r="AX59" s="62" t="s">
        <v>746</v>
      </c>
      <c r="AY59" s="62">
        <v>18.247</v>
      </c>
      <c r="AZ59" s="62">
        <v>0.22252439024390244</v>
      </c>
      <c r="BA59" s="62">
        <v>4.493889406477777</v>
      </c>
      <c r="BB59" s="62">
        <v>17.375</v>
      </c>
      <c r="BC59" s="62">
        <v>38</v>
      </c>
      <c r="BD59">
        <v>1328</v>
      </c>
      <c r="BE59" s="62"/>
      <c r="BF59" s="62"/>
      <c r="BG59" s="62"/>
      <c r="BH59" s="50"/>
      <c r="BI59" s="50"/>
      <c r="BJ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</row>
    <row r="60" spans="1:87" ht="14.25" customHeight="1" x14ac:dyDescent="0.25">
      <c r="A60" s="58">
        <v>375</v>
      </c>
      <c r="B60" s="59" t="s">
        <v>78</v>
      </c>
      <c r="C60" s="59" t="s">
        <v>26</v>
      </c>
      <c r="D60" s="59" t="s">
        <v>29</v>
      </c>
      <c r="E60" s="59"/>
      <c r="F60" s="59" t="s">
        <v>32</v>
      </c>
      <c r="G60" s="58">
        <v>19</v>
      </c>
      <c r="H60" s="58">
        <v>75</v>
      </c>
      <c r="I60" s="59" t="s">
        <v>149</v>
      </c>
      <c r="J60" s="58">
        <v>8877127178</v>
      </c>
      <c r="K60" s="58">
        <v>0.52941176470588203</v>
      </c>
      <c r="L60" s="58">
        <v>0.26470588235294101</v>
      </c>
      <c r="M60" s="58">
        <v>1</v>
      </c>
      <c r="N60" s="60">
        <v>0</v>
      </c>
      <c r="O60" s="60">
        <v>0</v>
      </c>
      <c r="P60" s="58">
        <v>1</v>
      </c>
      <c r="Q60" s="60">
        <v>0</v>
      </c>
      <c r="R60" s="58">
        <v>1</v>
      </c>
      <c r="S60" s="60">
        <v>0</v>
      </c>
      <c r="T60" s="58">
        <v>1</v>
      </c>
      <c r="U60" s="60">
        <v>0</v>
      </c>
      <c r="V60" s="60">
        <v>0</v>
      </c>
      <c r="W60" s="59">
        <v>0</v>
      </c>
      <c r="X60" s="60">
        <v>0</v>
      </c>
      <c r="Y60" s="60">
        <v>0</v>
      </c>
      <c r="Z60" s="59">
        <v>4</v>
      </c>
      <c r="AA60" s="59">
        <v>0</v>
      </c>
      <c r="AB60" t="s">
        <v>740</v>
      </c>
      <c r="AC60" s="59">
        <v>0</v>
      </c>
      <c r="AD60" s="58">
        <v>0</v>
      </c>
      <c r="AE60" s="58">
        <v>0</v>
      </c>
      <c r="AF60" s="58">
        <v>0</v>
      </c>
      <c r="AG60" s="58">
        <v>1</v>
      </c>
      <c r="AH60" s="59" t="s">
        <v>258</v>
      </c>
      <c r="AI60" s="58">
        <v>9</v>
      </c>
      <c r="AJ60" s="60"/>
      <c r="AK60" s="59" t="s">
        <v>282</v>
      </c>
      <c r="AL60" s="59">
        <v>1</v>
      </c>
      <c r="AM60" s="59" t="s">
        <v>27</v>
      </c>
      <c r="AN60" s="59" t="s">
        <v>680</v>
      </c>
      <c r="AO60" s="58">
        <v>24</v>
      </c>
      <c r="AP60" s="59" t="s">
        <v>677</v>
      </c>
      <c r="AQ60" s="59" t="s">
        <v>711</v>
      </c>
      <c r="AR60" s="59" t="s">
        <v>27</v>
      </c>
      <c r="AS60" s="59" t="s">
        <v>686</v>
      </c>
      <c r="AT60" s="59" t="s">
        <v>27</v>
      </c>
      <c r="AU60" s="59" t="s">
        <v>27</v>
      </c>
      <c r="AV60" s="59" t="s">
        <v>27</v>
      </c>
      <c r="AW60" s="62"/>
      <c r="AX60" s="62" t="s">
        <v>747</v>
      </c>
      <c r="AY60" s="62">
        <v>23.82</v>
      </c>
      <c r="AZ60" s="62">
        <v>5.9550000000000001</v>
      </c>
      <c r="BA60" s="62">
        <v>0.16792611251049538</v>
      </c>
      <c r="BB60" s="62">
        <v>22.268000000000001</v>
      </c>
      <c r="BC60" s="62">
        <v>38</v>
      </c>
      <c r="BD60">
        <v>0</v>
      </c>
      <c r="BE60" s="62"/>
      <c r="BF60" s="62"/>
      <c r="BG60" s="62"/>
      <c r="BH60" s="50"/>
      <c r="BI60" s="50"/>
      <c r="BJ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</row>
    <row r="61" spans="1:87" ht="14.25" customHeight="1" x14ac:dyDescent="0.25">
      <c r="A61" s="58">
        <v>391</v>
      </c>
      <c r="B61" s="59" t="s">
        <v>78</v>
      </c>
      <c r="C61" s="59" t="s">
        <v>26</v>
      </c>
      <c r="D61" s="59" t="s">
        <v>29</v>
      </c>
      <c r="E61" s="59"/>
      <c r="F61" s="59" t="s">
        <v>32</v>
      </c>
      <c r="G61" s="58">
        <v>19</v>
      </c>
      <c r="H61" s="58">
        <v>75</v>
      </c>
      <c r="I61" s="59" t="s">
        <v>81</v>
      </c>
      <c r="J61" s="58">
        <v>9591241137</v>
      </c>
      <c r="K61" s="58">
        <v>0.35294117647058798</v>
      </c>
      <c r="L61" s="58">
        <v>0.17647058823529399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59">
        <v>0</v>
      </c>
      <c r="X61" s="60">
        <v>0</v>
      </c>
      <c r="Y61" s="60">
        <v>0</v>
      </c>
      <c r="Z61" s="59">
        <v>0</v>
      </c>
      <c r="AA61" s="59">
        <v>0</v>
      </c>
      <c r="AB61" t="s">
        <v>740</v>
      </c>
      <c r="AC61" s="59">
        <v>0</v>
      </c>
      <c r="AD61" s="58">
        <v>0</v>
      </c>
      <c r="AE61" s="58">
        <v>0</v>
      </c>
      <c r="AF61" s="58">
        <v>0</v>
      </c>
      <c r="AG61" s="58">
        <v>0</v>
      </c>
      <c r="AH61" s="59" t="s">
        <v>258</v>
      </c>
      <c r="AI61" s="58">
        <v>9</v>
      </c>
      <c r="AJ61" s="60"/>
      <c r="AK61" s="59" t="s">
        <v>283</v>
      </c>
      <c r="AL61" s="59">
        <v>1</v>
      </c>
      <c r="AM61" s="59" t="s">
        <v>27</v>
      </c>
      <c r="AN61" s="59" t="s">
        <v>673</v>
      </c>
      <c r="AO61" s="58">
        <v>26</v>
      </c>
      <c r="AP61" s="59" t="s">
        <v>674</v>
      </c>
      <c r="AQ61" s="59" t="s">
        <v>675</v>
      </c>
      <c r="AR61" s="59" t="s">
        <v>27</v>
      </c>
      <c r="AS61" s="59" t="s">
        <v>676</v>
      </c>
      <c r="AT61" s="59" t="s">
        <v>27</v>
      </c>
      <c r="AU61" s="59" t="s">
        <v>27</v>
      </c>
      <c r="AV61" s="59" t="s">
        <v>27</v>
      </c>
      <c r="AW61" s="62"/>
      <c r="AX61" s="62" t="s">
        <v>748</v>
      </c>
      <c r="AY61" s="62">
        <v>24.025000000000002</v>
      </c>
      <c r="AZ61" s="62" t="s">
        <v>27</v>
      </c>
      <c r="BA61" s="62">
        <v>0</v>
      </c>
      <c r="BB61" s="62">
        <v>18.437999999999999</v>
      </c>
      <c r="BC61" s="62">
        <v>38</v>
      </c>
      <c r="BD61" s="66">
        <v>0</v>
      </c>
      <c r="BE61" s="62"/>
      <c r="BF61" s="62"/>
      <c r="BG61" s="62"/>
      <c r="BH61" s="50"/>
      <c r="BI61" s="50"/>
      <c r="BJ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</row>
    <row r="62" spans="1:87" ht="14.25" customHeight="1" x14ac:dyDescent="0.25">
      <c r="A62" s="58">
        <v>408</v>
      </c>
      <c r="B62" s="59" t="s">
        <v>78</v>
      </c>
      <c r="C62" s="59" t="s">
        <v>28</v>
      </c>
      <c r="D62" s="59" t="s">
        <v>29</v>
      </c>
      <c r="E62" s="59"/>
      <c r="F62" s="59" t="s">
        <v>32</v>
      </c>
      <c r="G62" s="58">
        <v>19</v>
      </c>
      <c r="H62" s="58">
        <v>75</v>
      </c>
      <c r="I62" s="59" t="s">
        <v>85</v>
      </c>
      <c r="J62" s="58">
        <v>1347638136</v>
      </c>
      <c r="K62" s="58">
        <v>2</v>
      </c>
      <c r="L62" s="58">
        <v>1</v>
      </c>
      <c r="M62" s="58">
        <v>12</v>
      </c>
      <c r="N62" s="60">
        <v>0</v>
      </c>
      <c r="O62" s="58">
        <v>2</v>
      </c>
      <c r="P62" s="58">
        <v>28</v>
      </c>
      <c r="Q62" s="58">
        <v>16</v>
      </c>
      <c r="R62" s="58">
        <v>1</v>
      </c>
      <c r="S62" s="58">
        <v>16</v>
      </c>
      <c r="T62" s="58">
        <v>1</v>
      </c>
      <c r="U62" s="58">
        <v>4</v>
      </c>
      <c r="V62" s="58">
        <v>2.5</v>
      </c>
      <c r="W62" s="59">
        <v>0</v>
      </c>
      <c r="X62" s="58">
        <v>2.5</v>
      </c>
      <c r="Y62" s="58">
        <v>9</v>
      </c>
      <c r="Z62" s="59">
        <v>94</v>
      </c>
      <c r="AA62" s="59">
        <v>9</v>
      </c>
      <c r="AB62" t="s">
        <v>824</v>
      </c>
      <c r="AC62" s="59">
        <v>0</v>
      </c>
      <c r="AD62" s="58">
        <v>15</v>
      </c>
      <c r="AE62" s="58">
        <v>7</v>
      </c>
      <c r="AF62" s="58">
        <v>0</v>
      </c>
      <c r="AG62" s="58">
        <v>27</v>
      </c>
      <c r="AH62" s="59" t="s">
        <v>284</v>
      </c>
      <c r="AI62" s="58">
        <v>7</v>
      </c>
      <c r="AJ62" s="58">
        <v>1</v>
      </c>
      <c r="AK62" s="59" t="s">
        <v>285</v>
      </c>
      <c r="AL62" s="59">
        <v>1</v>
      </c>
      <c r="AM62" s="59" t="s">
        <v>27</v>
      </c>
      <c r="AN62" s="59" t="s">
        <v>673</v>
      </c>
      <c r="AO62" s="58">
        <v>20</v>
      </c>
      <c r="AP62" s="59" t="s">
        <v>677</v>
      </c>
      <c r="AQ62" s="59" t="s">
        <v>678</v>
      </c>
      <c r="AR62" s="59" t="s">
        <v>27</v>
      </c>
      <c r="AS62" s="59" t="s">
        <v>27</v>
      </c>
      <c r="AT62" s="59" t="s">
        <v>27</v>
      </c>
      <c r="AU62" s="59" t="s">
        <v>27</v>
      </c>
      <c r="AV62" s="59" t="s">
        <v>27</v>
      </c>
      <c r="AW62" s="62"/>
      <c r="AX62" s="62" t="s">
        <v>747</v>
      </c>
      <c r="AY62" s="62">
        <v>27.374000000000002</v>
      </c>
      <c r="AZ62" s="62">
        <v>0.29121276595744683</v>
      </c>
      <c r="BA62" s="62">
        <v>3.4339153941696496</v>
      </c>
      <c r="BB62" s="62">
        <v>12.383000000000001</v>
      </c>
      <c r="BC62" s="62">
        <v>28</v>
      </c>
      <c r="BD62">
        <v>4679</v>
      </c>
      <c r="BE62" s="62"/>
      <c r="BF62" s="62"/>
      <c r="BG62" s="62"/>
      <c r="BH62" s="50"/>
      <c r="BI62" s="50"/>
      <c r="BJ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</row>
    <row r="63" spans="1:87" ht="14.25" customHeight="1" x14ac:dyDescent="0.25">
      <c r="A63" s="58">
        <v>424</v>
      </c>
      <c r="B63" s="59" t="s">
        <v>78</v>
      </c>
      <c r="C63" s="59" t="s">
        <v>26</v>
      </c>
      <c r="D63" s="59" t="s">
        <v>29</v>
      </c>
      <c r="E63" s="59"/>
      <c r="F63" s="59" t="s">
        <v>32</v>
      </c>
      <c r="G63" s="58">
        <v>19</v>
      </c>
      <c r="H63" s="58">
        <v>75</v>
      </c>
      <c r="I63" s="59" t="s">
        <v>88</v>
      </c>
      <c r="J63" s="58">
        <v>217831744</v>
      </c>
      <c r="K63" s="58">
        <v>0.35294117647058798</v>
      </c>
      <c r="L63" s="58">
        <v>0.17647058823529399</v>
      </c>
      <c r="M63" s="60">
        <v>0</v>
      </c>
      <c r="N63" s="60">
        <v>0</v>
      </c>
      <c r="O63" s="60">
        <v>0</v>
      </c>
      <c r="P63" s="60">
        <v>0</v>
      </c>
      <c r="Q63" s="60">
        <v>0</v>
      </c>
      <c r="R63" s="60">
        <v>0</v>
      </c>
      <c r="S63" s="60">
        <v>0</v>
      </c>
      <c r="T63" s="60">
        <v>0</v>
      </c>
      <c r="U63" s="60">
        <v>0</v>
      </c>
      <c r="V63" s="60">
        <v>0</v>
      </c>
      <c r="W63" s="59">
        <v>0</v>
      </c>
      <c r="X63" s="60">
        <v>0</v>
      </c>
      <c r="Y63" s="60">
        <v>0</v>
      </c>
      <c r="Z63" s="59">
        <v>0</v>
      </c>
      <c r="AA63" s="59">
        <v>0</v>
      </c>
      <c r="AB63" t="s">
        <v>740</v>
      </c>
      <c r="AC63" s="59">
        <v>0</v>
      </c>
      <c r="AD63" s="58">
        <v>0</v>
      </c>
      <c r="AE63" s="58">
        <v>0</v>
      </c>
      <c r="AF63" s="58">
        <v>0</v>
      </c>
      <c r="AG63" s="58">
        <v>0</v>
      </c>
      <c r="AH63" s="59" t="s">
        <v>258</v>
      </c>
      <c r="AI63" s="58">
        <v>9</v>
      </c>
      <c r="AJ63" s="60"/>
      <c r="AK63" s="59" t="s">
        <v>286</v>
      </c>
      <c r="AL63" s="59">
        <v>1</v>
      </c>
      <c r="AM63" s="59" t="s">
        <v>27</v>
      </c>
      <c r="AN63" s="59" t="s">
        <v>673</v>
      </c>
      <c r="AO63" s="58">
        <v>24</v>
      </c>
      <c r="AP63" s="59" t="s">
        <v>677</v>
      </c>
      <c r="AQ63" s="59" t="s">
        <v>679</v>
      </c>
      <c r="AR63" s="59" t="s">
        <v>27</v>
      </c>
      <c r="AS63" s="59" t="s">
        <v>27</v>
      </c>
      <c r="AT63" s="59" t="s">
        <v>27</v>
      </c>
      <c r="AU63" s="59" t="s">
        <v>27</v>
      </c>
      <c r="AV63" s="59" t="s">
        <v>27</v>
      </c>
      <c r="AW63" s="62"/>
      <c r="AX63" s="62" t="s">
        <v>747</v>
      </c>
      <c r="AY63" s="62">
        <v>18.196000000000002</v>
      </c>
      <c r="AZ63" s="62" t="s">
        <v>27</v>
      </c>
      <c r="BA63" s="62">
        <v>0</v>
      </c>
      <c r="BB63" s="62">
        <v>17.47</v>
      </c>
      <c r="BC63" s="62">
        <v>38</v>
      </c>
      <c r="BD63" s="66">
        <v>0</v>
      </c>
      <c r="BE63" s="62"/>
      <c r="BF63" s="62"/>
      <c r="BG63" s="62"/>
      <c r="BH63" s="50"/>
      <c r="BI63" s="50"/>
      <c r="BJ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</row>
    <row r="64" spans="1:87" ht="14.25" customHeight="1" x14ac:dyDescent="0.25">
      <c r="A64" s="58">
        <v>440</v>
      </c>
      <c r="B64" s="59" t="s">
        <v>78</v>
      </c>
      <c r="C64" s="59" t="s">
        <v>26</v>
      </c>
      <c r="D64" s="59" t="s">
        <v>29</v>
      </c>
      <c r="E64" s="59"/>
      <c r="F64" s="59" t="s">
        <v>32</v>
      </c>
      <c r="G64" s="58">
        <v>19</v>
      </c>
      <c r="H64" s="58">
        <v>75</v>
      </c>
      <c r="I64" s="59" t="s">
        <v>150</v>
      </c>
      <c r="J64" s="58">
        <v>82135906</v>
      </c>
      <c r="K64" s="58">
        <v>0.35294117647058798</v>
      </c>
      <c r="L64" s="58">
        <v>0.17647058823529399</v>
      </c>
      <c r="M64" s="58">
        <v>5</v>
      </c>
      <c r="N64" s="60">
        <v>0</v>
      </c>
      <c r="O64" s="60">
        <v>0</v>
      </c>
      <c r="P64" s="58">
        <v>11</v>
      </c>
      <c r="Q64" s="58">
        <v>6</v>
      </c>
      <c r="R64" s="58">
        <v>2</v>
      </c>
      <c r="S64" s="58">
        <v>6</v>
      </c>
      <c r="T64" s="58">
        <v>1</v>
      </c>
      <c r="U64" s="58">
        <v>2</v>
      </c>
      <c r="V64" s="58">
        <v>3</v>
      </c>
      <c r="W64" s="59">
        <v>0</v>
      </c>
      <c r="X64" s="58">
        <v>2</v>
      </c>
      <c r="Y64" s="58">
        <v>7</v>
      </c>
      <c r="Z64" s="59">
        <v>45</v>
      </c>
      <c r="AA64" s="59">
        <v>7</v>
      </c>
      <c r="AB64" t="s">
        <v>740</v>
      </c>
      <c r="AC64" s="59">
        <v>0</v>
      </c>
      <c r="AD64" s="58">
        <v>6</v>
      </c>
      <c r="AE64" s="58">
        <v>4</v>
      </c>
      <c r="AF64" s="58">
        <v>0</v>
      </c>
      <c r="AG64" s="58">
        <v>13</v>
      </c>
      <c r="AH64" s="59" t="s">
        <v>258</v>
      </c>
      <c r="AI64" s="58">
        <v>9</v>
      </c>
      <c r="AJ64" s="58">
        <v>1</v>
      </c>
      <c r="AK64" s="59" t="s">
        <v>287</v>
      </c>
      <c r="AL64" s="59">
        <v>1</v>
      </c>
      <c r="AM64" s="59" t="s">
        <v>27</v>
      </c>
      <c r="AN64" s="59" t="s">
        <v>680</v>
      </c>
      <c r="AO64" s="58">
        <v>34</v>
      </c>
      <c r="AP64" s="59" t="s">
        <v>677</v>
      </c>
      <c r="AQ64" s="59" t="s">
        <v>712</v>
      </c>
      <c r="AR64" s="59" t="s">
        <v>27</v>
      </c>
      <c r="AS64" s="59" t="s">
        <v>713</v>
      </c>
      <c r="AT64" s="59" t="s">
        <v>27</v>
      </c>
      <c r="AU64" s="59" t="s">
        <v>27</v>
      </c>
      <c r="AV64" s="59" t="s">
        <v>27</v>
      </c>
      <c r="AW64" s="62"/>
      <c r="AX64" s="62" t="s">
        <v>748</v>
      </c>
      <c r="AY64" s="62">
        <v>19.629000000000001</v>
      </c>
      <c r="AZ64" s="62">
        <v>0.43620000000000003</v>
      </c>
      <c r="BA64" s="62">
        <v>2.2925263640531863</v>
      </c>
      <c r="BB64" s="62">
        <v>19.103999999999999</v>
      </c>
      <c r="BC64" s="62">
        <v>0</v>
      </c>
      <c r="BD64">
        <v>5393</v>
      </c>
      <c r="BE64" s="62" t="s">
        <v>780</v>
      </c>
      <c r="BF64" s="62">
        <v>1</v>
      </c>
      <c r="BG64" s="62">
        <v>1</v>
      </c>
      <c r="BH64" s="50"/>
      <c r="BI64" s="50"/>
      <c r="BJ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</row>
    <row r="65" spans="1:87" ht="14.25" customHeight="1" x14ac:dyDescent="0.25">
      <c r="A65" s="58">
        <v>456</v>
      </c>
      <c r="B65" s="59" t="s">
        <v>78</v>
      </c>
      <c r="C65" s="59" t="s">
        <v>28</v>
      </c>
      <c r="D65" s="59" t="s">
        <v>29</v>
      </c>
      <c r="E65" s="59"/>
      <c r="F65" s="59" t="s">
        <v>32</v>
      </c>
      <c r="G65" s="58">
        <v>19</v>
      </c>
      <c r="H65" s="58">
        <v>75</v>
      </c>
      <c r="I65" s="59" t="s">
        <v>152</v>
      </c>
      <c r="J65" s="58">
        <v>792288984</v>
      </c>
      <c r="K65" s="58">
        <v>0.375</v>
      </c>
      <c r="L65" s="58">
        <v>0.1875</v>
      </c>
      <c r="M65" s="58">
        <v>17</v>
      </c>
      <c r="N65" s="60">
        <v>0</v>
      </c>
      <c r="O65" s="60">
        <v>0</v>
      </c>
      <c r="P65" s="58">
        <v>61</v>
      </c>
      <c r="Q65" s="58">
        <v>41</v>
      </c>
      <c r="R65" s="58">
        <v>1</v>
      </c>
      <c r="S65" s="58">
        <v>41</v>
      </c>
      <c r="T65" s="60">
        <v>0</v>
      </c>
      <c r="U65" s="58">
        <v>8</v>
      </c>
      <c r="V65" s="58">
        <v>15</v>
      </c>
      <c r="W65" s="59">
        <v>0</v>
      </c>
      <c r="X65" s="58">
        <v>5</v>
      </c>
      <c r="Y65" s="58">
        <v>28</v>
      </c>
      <c r="Z65" s="59">
        <v>217</v>
      </c>
      <c r="AA65" s="59">
        <v>28</v>
      </c>
      <c r="AB65" t="s">
        <v>740</v>
      </c>
      <c r="AC65" s="59">
        <v>0</v>
      </c>
      <c r="AD65" s="58">
        <v>28</v>
      </c>
      <c r="AE65" s="58">
        <v>24</v>
      </c>
      <c r="AF65" s="58">
        <v>3</v>
      </c>
      <c r="AG65" s="58">
        <v>59</v>
      </c>
      <c r="AH65" s="59" t="s">
        <v>258</v>
      </c>
      <c r="AI65" s="58">
        <v>9</v>
      </c>
      <c r="AJ65" s="58">
        <v>1</v>
      </c>
      <c r="AK65" s="59" t="s">
        <v>288</v>
      </c>
      <c r="AL65" s="59">
        <v>1</v>
      </c>
      <c r="AM65" s="59" t="s">
        <v>27</v>
      </c>
      <c r="AN65" s="59" t="s">
        <v>673</v>
      </c>
      <c r="AO65" s="58">
        <v>23</v>
      </c>
      <c r="AP65" s="59" t="s">
        <v>677</v>
      </c>
      <c r="AQ65" s="59" t="s">
        <v>714</v>
      </c>
      <c r="AR65" s="59" t="s">
        <v>695</v>
      </c>
      <c r="AS65" s="59" t="s">
        <v>27</v>
      </c>
      <c r="AT65" s="59" t="s">
        <v>27</v>
      </c>
      <c r="AU65" s="59" t="s">
        <v>27</v>
      </c>
      <c r="AV65" s="59" t="s">
        <v>27</v>
      </c>
      <c r="AW65" s="62"/>
      <c r="AX65" s="62" t="s">
        <v>747</v>
      </c>
      <c r="AY65" s="62"/>
      <c r="AZ65" s="62">
        <v>0</v>
      </c>
      <c r="BA65" s="62" t="s">
        <v>27</v>
      </c>
      <c r="BB65" s="62">
        <v>26.856999999999999</v>
      </c>
      <c r="BC65" s="62">
        <v>0</v>
      </c>
      <c r="BD65">
        <v>14772</v>
      </c>
      <c r="BE65" s="62" t="s">
        <v>780</v>
      </c>
      <c r="BF65" s="62">
        <v>1</v>
      </c>
      <c r="BG65" s="62">
        <v>1</v>
      </c>
      <c r="BH65" s="50"/>
      <c r="BI65" s="50"/>
      <c r="BJ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</row>
    <row r="66" spans="1:87" ht="14.25" customHeight="1" x14ac:dyDescent="0.25">
      <c r="A66" s="58">
        <v>477</v>
      </c>
      <c r="B66" s="59" t="s">
        <v>78</v>
      </c>
      <c r="C66" s="59" t="s">
        <v>28</v>
      </c>
      <c r="D66" s="59" t="s">
        <v>29</v>
      </c>
      <c r="E66" s="59"/>
      <c r="F66" s="59" t="s">
        <v>32</v>
      </c>
      <c r="G66" s="58">
        <v>19</v>
      </c>
      <c r="H66" s="58">
        <v>75</v>
      </c>
      <c r="I66" s="59" t="s">
        <v>158</v>
      </c>
      <c r="J66" s="58">
        <v>927618937</v>
      </c>
      <c r="K66" s="58">
        <v>0.5625</v>
      </c>
      <c r="L66" s="58">
        <v>0.28125</v>
      </c>
      <c r="M66" s="58">
        <v>9</v>
      </c>
      <c r="N66" s="60">
        <v>0</v>
      </c>
      <c r="O66" s="60">
        <v>0</v>
      </c>
      <c r="P66" s="58">
        <v>25</v>
      </c>
      <c r="Q66" s="58">
        <v>16</v>
      </c>
      <c r="R66" s="58">
        <v>2</v>
      </c>
      <c r="S66" s="58">
        <v>16</v>
      </c>
      <c r="T66" s="58">
        <v>1</v>
      </c>
      <c r="U66" s="58">
        <v>2</v>
      </c>
      <c r="V66" s="58">
        <v>4</v>
      </c>
      <c r="W66" s="59">
        <v>0</v>
      </c>
      <c r="X66" s="60">
        <v>0</v>
      </c>
      <c r="Y66" s="58">
        <v>6</v>
      </c>
      <c r="Z66" s="59">
        <v>81</v>
      </c>
      <c r="AA66" s="59">
        <v>6</v>
      </c>
      <c r="AB66" t="s">
        <v>740</v>
      </c>
      <c r="AC66" s="59">
        <v>0</v>
      </c>
      <c r="AD66" s="58">
        <v>7</v>
      </c>
      <c r="AE66" s="58">
        <v>6</v>
      </c>
      <c r="AF66" s="58">
        <v>0</v>
      </c>
      <c r="AG66" s="58">
        <v>21</v>
      </c>
      <c r="AH66" s="59" t="s">
        <v>289</v>
      </c>
      <c r="AI66" s="58">
        <v>3</v>
      </c>
      <c r="AJ66" s="58">
        <v>1</v>
      </c>
      <c r="AK66" s="59" t="s">
        <v>290</v>
      </c>
      <c r="AL66" s="59">
        <v>1</v>
      </c>
      <c r="AM66" s="59" t="s">
        <v>27</v>
      </c>
      <c r="AN66" s="59" t="s">
        <v>673</v>
      </c>
      <c r="AO66" s="58">
        <v>25</v>
      </c>
      <c r="AP66" s="59" t="s">
        <v>677</v>
      </c>
      <c r="AQ66" s="59" t="s">
        <v>721</v>
      </c>
      <c r="AR66" s="59" t="s">
        <v>27</v>
      </c>
      <c r="AS66" s="59" t="s">
        <v>686</v>
      </c>
      <c r="AT66" s="59" t="s">
        <v>27</v>
      </c>
      <c r="AU66" s="59" t="s">
        <v>27</v>
      </c>
      <c r="AV66" s="59" t="s">
        <v>718</v>
      </c>
      <c r="AW66" s="62"/>
      <c r="AX66" s="62" t="s">
        <v>747</v>
      </c>
      <c r="AY66" s="62">
        <v>22.456</v>
      </c>
      <c r="AZ66" s="62">
        <v>0.27723456790123457</v>
      </c>
      <c r="BA66" s="62">
        <v>3.6070537940862133</v>
      </c>
      <c r="BB66" s="62">
        <v>16.167999999999999</v>
      </c>
      <c r="BC66" s="62">
        <v>0</v>
      </c>
      <c r="BD66">
        <v>3303</v>
      </c>
      <c r="BE66" s="62" t="s">
        <v>780</v>
      </c>
      <c r="BF66" s="62">
        <v>1</v>
      </c>
      <c r="BG66" s="62">
        <v>1</v>
      </c>
      <c r="BH66" s="50"/>
      <c r="BI66" s="50"/>
      <c r="BJ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</row>
    <row r="67" spans="1:87" ht="14.25" customHeight="1" x14ac:dyDescent="0.25">
      <c r="A67" s="58">
        <v>498</v>
      </c>
      <c r="B67" s="59" t="s">
        <v>78</v>
      </c>
      <c r="C67" s="59" t="s">
        <v>28</v>
      </c>
      <c r="D67" s="59" t="s">
        <v>29</v>
      </c>
      <c r="E67" s="59"/>
      <c r="F67" s="59" t="s">
        <v>32</v>
      </c>
      <c r="G67" s="58">
        <v>19</v>
      </c>
      <c r="H67" s="58">
        <v>75</v>
      </c>
      <c r="I67" s="59" t="s">
        <v>165</v>
      </c>
      <c r="J67" s="58">
        <v>1412134207</v>
      </c>
      <c r="K67" s="58">
        <v>2</v>
      </c>
      <c r="L67" s="58">
        <v>1</v>
      </c>
      <c r="M67" s="58">
        <v>3</v>
      </c>
      <c r="N67" s="60">
        <v>0</v>
      </c>
      <c r="O67" s="60">
        <v>0</v>
      </c>
      <c r="P67" s="58">
        <v>8</v>
      </c>
      <c r="Q67" s="58">
        <v>5</v>
      </c>
      <c r="R67" s="58">
        <v>1</v>
      </c>
      <c r="S67" s="58">
        <v>5</v>
      </c>
      <c r="T67" s="58">
        <v>1</v>
      </c>
      <c r="U67" s="58">
        <v>1</v>
      </c>
      <c r="V67" s="58">
        <v>1</v>
      </c>
      <c r="W67" s="59">
        <v>0</v>
      </c>
      <c r="X67" s="58">
        <v>1</v>
      </c>
      <c r="Y67" s="58">
        <v>3</v>
      </c>
      <c r="Z67" s="59">
        <v>29</v>
      </c>
      <c r="AA67" s="59">
        <v>3</v>
      </c>
      <c r="AB67" t="s">
        <v>824</v>
      </c>
      <c r="AC67" s="59">
        <v>0</v>
      </c>
      <c r="AD67" s="58">
        <v>6</v>
      </c>
      <c r="AE67" s="58">
        <v>3</v>
      </c>
      <c r="AF67" s="58">
        <v>0</v>
      </c>
      <c r="AG67" s="58">
        <v>13</v>
      </c>
      <c r="AH67" s="59" t="s">
        <v>258</v>
      </c>
      <c r="AI67" s="58">
        <v>9</v>
      </c>
      <c r="AJ67" s="58">
        <v>1</v>
      </c>
      <c r="AK67" s="59" t="s">
        <v>291</v>
      </c>
      <c r="AL67" s="59">
        <v>1</v>
      </c>
      <c r="AM67" s="59" t="s">
        <v>27</v>
      </c>
      <c r="AN67" s="59" t="s">
        <v>680</v>
      </c>
      <c r="AO67" s="58">
        <v>25</v>
      </c>
      <c r="AP67" s="59" t="s">
        <v>677</v>
      </c>
      <c r="AQ67" s="59" t="s">
        <v>705</v>
      </c>
      <c r="AR67" s="59" t="s">
        <v>27</v>
      </c>
      <c r="AS67" s="59" t="s">
        <v>27</v>
      </c>
      <c r="AT67" s="59" t="s">
        <v>27</v>
      </c>
      <c r="AU67" s="59" t="s">
        <v>27</v>
      </c>
      <c r="AV67" s="59" t="s">
        <v>27</v>
      </c>
      <c r="AW67" s="62"/>
      <c r="AX67" s="62" t="s">
        <v>747</v>
      </c>
      <c r="AY67" s="62">
        <v>17.498999999999999</v>
      </c>
      <c r="AZ67" s="62">
        <v>0.60341379310344823</v>
      </c>
      <c r="BA67" s="62">
        <v>1.6572375564317963</v>
      </c>
      <c r="BB67" s="62">
        <v>7.4039999999999999</v>
      </c>
      <c r="BC67" s="62" t="s">
        <v>774</v>
      </c>
      <c r="BD67">
        <v>251</v>
      </c>
      <c r="BE67" s="62"/>
      <c r="BF67" s="62"/>
      <c r="BG67" s="62"/>
      <c r="BH67" s="50"/>
      <c r="BI67" s="50"/>
      <c r="BJ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</row>
    <row r="68" spans="1:87" ht="14.25" customHeight="1" x14ac:dyDescent="0.25">
      <c r="A68" s="58">
        <v>518</v>
      </c>
      <c r="B68" s="59" t="s">
        <v>78</v>
      </c>
      <c r="C68" s="59" t="s">
        <v>28</v>
      </c>
      <c r="D68" s="59" t="s">
        <v>29</v>
      </c>
      <c r="E68" s="59"/>
      <c r="F68" s="59" t="s">
        <v>32</v>
      </c>
      <c r="G68" s="58">
        <v>19</v>
      </c>
      <c r="H68" s="58">
        <v>75</v>
      </c>
      <c r="I68" s="59" t="s">
        <v>169</v>
      </c>
      <c r="J68" s="58">
        <v>178114327</v>
      </c>
      <c r="K68" s="58">
        <v>2</v>
      </c>
      <c r="L68" s="58">
        <v>1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59">
        <v>0</v>
      </c>
      <c r="X68" s="60">
        <v>0</v>
      </c>
      <c r="Y68" s="60">
        <v>0</v>
      </c>
      <c r="Z68" s="59">
        <v>0</v>
      </c>
      <c r="AA68" s="59">
        <v>0</v>
      </c>
      <c r="AB68" t="s">
        <v>824</v>
      </c>
      <c r="AC68" s="59">
        <v>0</v>
      </c>
      <c r="AD68" s="58">
        <v>0</v>
      </c>
      <c r="AE68" s="58">
        <v>0</v>
      </c>
      <c r="AF68" s="58">
        <v>0</v>
      </c>
      <c r="AG68" s="58">
        <v>0</v>
      </c>
      <c r="AH68" s="59" t="s">
        <v>258</v>
      </c>
      <c r="AI68" s="58">
        <v>9</v>
      </c>
      <c r="AJ68" s="60"/>
      <c r="AK68" s="59" t="s">
        <v>292</v>
      </c>
      <c r="AL68" s="59">
        <v>1</v>
      </c>
      <c r="AM68" s="59" t="s">
        <v>27</v>
      </c>
      <c r="AN68" s="59" t="s">
        <v>680</v>
      </c>
      <c r="AO68" s="58">
        <v>31</v>
      </c>
      <c r="AP68" s="59" t="s">
        <v>677</v>
      </c>
      <c r="AQ68" s="59" t="s">
        <v>694</v>
      </c>
      <c r="AR68" s="59" t="s">
        <v>27</v>
      </c>
      <c r="AS68" s="59" t="s">
        <v>27</v>
      </c>
      <c r="AT68" s="59" t="s">
        <v>692</v>
      </c>
      <c r="AU68" s="59" t="s">
        <v>27</v>
      </c>
      <c r="AV68" s="59" t="s">
        <v>27</v>
      </c>
      <c r="AW68" s="62"/>
      <c r="AX68" s="62" t="s">
        <v>746</v>
      </c>
      <c r="AY68" s="62">
        <v>11.901</v>
      </c>
      <c r="AZ68" s="62" t="s">
        <v>27</v>
      </c>
      <c r="BA68" s="62">
        <v>0</v>
      </c>
      <c r="BB68" s="62">
        <v>11.053000000000001</v>
      </c>
      <c r="BC68" s="62">
        <v>38</v>
      </c>
      <c r="BD68" s="66">
        <v>0</v>
      </c>
      <c r="BE68" s="62" t="s">
        <v>779</v>
      </c>
      <c r="BF68" s="62">
        <v>1</v>
      </c>
      <c r="BG68" s="62">
        <v>1</v>
      </c>
      <c r="BH68" s="50"/>
      <c r="BI68" s="50"/>
      <c r="BJ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</row>
    <row r="69" spans="1:87" ht="14.25" customHeight="1" x14ac:dyDescent="0.25">
      <c r="A69" s="58">
        <v>534</v>
      </c>
      <c r="B69" s="59" t="s">
        <v>78</v>
      </c>
      <c r="C69" s="59" t="s">
        <v>28</v>
      </c>
      <c r="D69" s="59" t="s">
        <v>29</v>
      </c>
      <c r="E69" s="59"/>
      <c r="F69" s="59" t="s">
        <v>32</v>
      </c>
      <c r="G69" s="58">
        <v>19</v>
      </c>
      <c r="H69" s="58">
        <v>75</v>
      </c>
      <c r="I69" s="59" t="s">
        <v>171</v>
      </c>
      <c r="J69" s="58">
        <v>8518124088</v>
      </c>
      <c r="K69" s="58">
        <v>0.5625</v>
      </c>
      <c r="L69" s="58">
        <v>0.28125</v>
      </c>
      <c r="M69" s="58">
        <v>1</v>
      </c>
      <c r="N69" s="60">
        <v>0</v>
      </c>
      <c r="O69" s="60">
        <v>0</v>
      </c>
      <c r="P69" s="58">
        <v>2</v>
      </c>
      <c r="Q69" s="58">
        <v>1</v>
      </c>
      <c r="R69" s="58">
        <v>1</v>
      </c>
      <c r="S69" s="58">
        <v>1</v>
      </c>
      <c r="T69" s="58">
        <v>1</v>
      </c>
      <c r="U69" s="60">
        <v>0</v>
      </c>
      <c r="V69" s="60">
        <v>0</v>
      </c>
      <c r="W69" s="61">
        <v>1</v>
      </c>
      <c r="X69" s="60">
        <v>0</v>
      </c>
      <c r="Y69" s="58">
        <v>1</v>
      </c>
      <c r="Z69" s="59">
        <v>9</v>
      </c>
      <c r="AA69" s="59">
        <v>1</v>
      </c>
      <c r="AB69" t="s">
        <v>740</v>
      </c>
      <c r="AC69" s="59">
        <v>0</v>
      </c>
      <c r="AD69" s="58">
        <v>0</v>
      </c>
      <c r="AE69" s="58">
        <v>0</v>
      </c>
      <c r="AF69" s="58">
        <v>0</v>
      </c>
      <c r="AG69" s="58">
        <v>1</v>
      </c>
      <c r="AH69" s="59" t="s">
        <v>258</v>
      </c>
      <c r="AI69" s="58">
        <v>9</v>
      </c>
      <c r="AJ69" s="60"/>
      <c r="AK69" s="59" t="s">
        <v>293</v>
      </c>
      <c r="AL69" s="59">
        <v>1</v>
      </c>
      <c r="AM69" s="59" t="s">
        <v>27</v>
      </c>
      <c r="AN69" s="59" t="s">
        <v>680</v>
      </c>
      <c r="AO69" s="58">
        <v>25</v>
      </c>
      <c r="AP69" s="59" t="s">
        <v>677</v>
      </c>
      <c r="AQ69" s="59" t="s">
        <v>725</v>
      </c>
      <c r="AR69" s="59" t="s">
        <v>27</v>
      </c>
      <c r="AS69" s="59" t="s">
        <v>726</v>
      </c>
      <c r="AT69" s="59" t="s">
        <v>27</v>
      </c>
      <c r="AU69" s="59" t="s">
        <v>27</v>
      </c>
      <c r="AV69" s="59" t="s">
        <v>27</v>
      </c>
      <c r="AW69" s="62"/>
      <c r="AX69" s="62" t="s">
        <v>748</v>
      </c>
      <c r="AY69" s="62">
        <v>4.9580000000000002</v>
      </c>
      <c r="AZ69" s="62">
        <v>0.55088888888888887</v>
      </c>
      <c r="BA69" s="62">
        <v>1.8152480839048002</v>
      </c>
      <c r="BB69" s="62">
        <v>3.8370000000000002</v>
      </c>
      <c r="BC69" s="62" t="s">
        <v>774</v>
      </c>
      <c r="BD69">
        <v>30</v>
      </c>
      <c r="BE69" s="62"/>
      <c r="BF69" s="62"/>
      <c r="BG69" s="62"/>
      <c r="BH69" s="50"/>
      <c r="BI69" s="50"/>
      <c r="BJ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</row>
    <row r="70" spans="1:87" ht="14.25" customHeight="1" x14ac:dyDescent="0.25">
      <c r="A70" s="58">
        <v>550</v>
      </c>
      <c r="B70" s="59" t="s">
        <v>78</v>
      </c>
      <c r="C70" s="59" t="s">
        <v>26</v>
      </c>
      <c r="D70" s="59" t="s">
        <v>29</v>
      </c>
      <c r="E70" s="59"/>
      <c r="F70" s="59" t="s">
        <v>32</v>
      </c>
      <c r="G70" s="58">
        <v>19</v>
      </c>
      <c r="H70" s="58">
        <v>75</v>
      </c>
      <c r="I70" s="59" t="s">
        <v>172</v>
      </c>
      <c r="J70" s="58">
        <v>8517821164</v>
      </c>
      <c r="K70" s="58">
        <v>0.52941176470588203</v>
      </c>
      <c r="L70" s="58">
        <v>0.26470588235294101</v>
      </c>
      <c r="M70" s="58">
        <v>8</v>
      </c>
      <c r="N70" s="60">
        <v>0</v>
      </c>
      <c r="O70" s="60">
        <v>0</v>
      </c>
      <c r="P70" s="58">
        <v>19</v>
      </c>
      <c r="Q70" s="58">
        <v>11</v>
      </c>
      <c r="R70" s="58">
        <v>1</v>
      </c>
      <c r="S70" s="58">
        <v>11</v>
      </c>
      <c r="T70" s="58">
        <v>1</v>
      </c>
      <c r="U70" s="58">
        <v>4</v>
      </c>
      <c r="V70" s="58">
        <v>3</v>
      </c>
      <c r="W70" s="59">
        <v>0</v>
      </c>
      <c r="X70" s="58">
        <v>2</v>
      </c>
      <c r="Y70" s="58">
        <v>9</v>
      </c>
      <c r="Z70" s="59">
        <v>69</v>
      </c>
      <c r="AA70" s="59">
        <v>9</v>
      </c>
      <c r="AB70" t="s">
        <v>740</v>
      </c>
      <c r="AC70" s="59">
        <v>0</v>
      </c>
      <c r="AD70" s="58">
        <v>8</v>
      </c>
      <c r="AE70" s="58">
        <v>7</v>
      </c>
      <c r="AF70" s="58">
        <v>1</v>
      </c>
      <c r="AG70" s="58">
        <v>19</v>
      </c>
      <c r="AH70" s="59" t="s">
        <v>258</v>
      </c>
      <c r="AI70" s="58">
        <v>9</v>
      </c>
      <c r="AJ70" s="58">
        <v>1</v>
      </c>
      <c r="AK70" s="59" t="s">
        <v>294</v>
      </c>
      <c r="AL70" s="59">
        <v>1</v>
      </c>
      <c r="AM70" s="59" t="s">
        <v>27</v>
      </c>
      <c r="AN70" s="59" t="s">
        <v>680</v>
      </c>
      <c r="AO70" s="58">
        <v>29</v>
      </c>
      <c r="AP70" s="59" t="s">
        <v>674</v>
      </c>
      <c r="AQ70" s="59" t="s">
        <v>691</v>
      </c>
      <c r="AR70" s="59" t="s">
        <v>695</v>
      </c>
      <c r="AS70" s="59" t="s">
        <v>727</v>
      </c>
      <c r="AT70" s="59" t="s">
        <v>27</v>
      </c>
      <c r="AU70" s="59" t="s">
        <v>27</v>
      </c>
      <c r="AV70" s="59" t="s">
        <v>27</v>
      </c>
      <c r="AW70" s="62"/>
      <c r="AX70" s="62" t="s">
        <v>748</v>
      </c>
      <c r="AY70" s="62">
        <v>27.792999999999999</v>
      </c>
      <c r="AZ70" s="62">
        <v>0.40279710144927533</v>
      </c>
      <c r="BA70" s="62">
        <v>2.4826395135465766</v>
      </c>
      <c r="BB70" s="62">
        <v>23.074000000000002</v>
      </c>
      <c r="BC70" s="62">
        <v>9</v>
      </c>
      <c r="BD70">
        <v>1331</v>
      </c>
      <c r="BE70" s="62"/>
      <c r="BF70" s="62"/>
      <c r="BG70" s="62"/>
      <c r="BH70" s="50"/>
      <c r="BI70" s="50"/>
      <c r="BJ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</row>
    <row r="71" spans="1:87" ht="14.25" customHeight="1" x14ac:dyDescent="0.25">
      <c r="A71" s="58">
        <v>566</v>
      </c>
      <c r="B71" s="59" t="s">
        <v>78</v>
      </c>
      <c r="C71" s="59" t="s">
        <v>28</v>
      </c>
      <c r="D71" s="59" t="s">
        <v>29</v>
      </c>
      <c r="E71" s="59"/>
      <c r="F71" s="59" t="s">
        <v>32</v>
      </c>
      <c r="G71" s="58">
        <v>19</v>
      </c>
      <c r="H71" s="58">
        <v>75</v>
      </c>
      <c r="I71" s="59" t="s">
        <v>173</v>
      </c>
      <c r="J71" s="58">
        <v>79215167188</v>
      </c>
      <c r="K71" s="58">
        <v>0.5625</v>
      </c>
      <c r="L71" s="58">
        <v>0.28125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  <c r="R71" s="60">
        <v>0</v>
      </c>
      <c r="S71" s="60">
        <v>0</v>
      </c>
      <c r="T71" s="60">
        <v>0</v>
      </c>
      <c r="U71" s="60">
        <v>0</v>
      </c>
      <c r="V71" s="60">
        <v>0</v>
      </c>
      <c r="W71" s="59">
        <v>0</v>
      </c>
      <c r="X71" s="60">
        <v>0</v>
      </c>
      <c r="Y71" s="60">
        <v>0</v>
      </c>
      <c r="Z71" s="59">
        <v>0</v>
      </c>
      <c r="AA71" s="59">
        <v>0</v>
      </c>
      <c r="AB71" t="s">
        <v>740</v>
      </c>
      <c r="AC71" s="59">
        <v>0</v>
      </c>
      <c r="AD71" s="58">
        <v>0</v>
      </c>
      <c r="AE71" s="58">
        <v>0</v>
      </c>
      <c r="AF71" s="58">
        <v>0</v>
      </c>
      <c r="AG71" s="58">
        <v>0</v>
      </c>
      <c r="AH71" s="59" t="s">
        <v>258</v>
      </c>
      <c r="AI71" s="58">
        <v>9</v>
      </c>
      <c r="AJ71" s="60"/>
      <c r="AK71" s="59" t="s">
        <v>295</v>
      </c>
      <c r="AL71" s="59">
        <v>1</v>
      </c>
      <c r="AM71" s="59" t="s">
        <v>27</v>
      </c>
      <c r="AN71" s="59" t="s">
        <v>673</v>
      </c>
      <c r="AO71" s="58">
        <v>18</v>
      </c>
      <c r="AP71" s="59" t="s">
        <v>677</v>
      </c>
      <c r="AQ71" s="59" t="s">
        <v>728</v>
      </c>
      <c r="AR71" s="59" t="s">
        <v>27</v>
      </c>
      <c r="AS71" s="59" t="s">
        <v>686</v>
      </c>
      <c r="AT71" s="59" t="s">
        <v>27</v>
      </c>
      <c r="AU71" s="59" t="s">
        <v>27</v>
      </c>
      <c r="AV71" s="59" t="s">
        <v>27</v>
      </c>
      <c r="AW71" s="62"/>
      <c r="AX71" s="62" t="s">
        <v>747</v>
      </c>
      <c r="AY71" s="62">
        <v>23.126999999999999</v>
      </c>
      <c r="AZ71" s="62" t="s">
        <v>27</v>
      </c>
      <c r="BA71" s="62">
        <v>0</v>
      </c>
      <c r="BB71" s="62">
        <v>22.31</v>
      </c>
      <c r="BC71" s="62">
        <v>28</v>
      </c>
      <c r="BD71" s="66">
        <v>0</v>
      </c>
      <c r="BE71" s="62"/>
      <c r="BF71" s="62"/>
      <c r="BG71" s="62"/>
      <c r="BH71" s="50"/>
      <c r="BI71" s="50"/>
      <c r="BJ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</row>
    <row r="72" spans="1:87" ht="14.25" customHeight="1" x14ac:dyDescent="0.25">
      <c r="A72" s="58">
        <v>29</v>
      </c>
      <c r="B72" s="59" t="s">
        <v>78</v>
      </c>
      <c r="C72" s="59" t="s">
        <v>28</v>
      </c>
      <c r="D72" s="59" t="s">
        <v>31</v>
      </c>
      <c r="E72" s="59"/>
      <c r="F72" s="59" t="s">
        <v>30</v>
      </c>
      <c r="G72" s="58">
        <v>62</v>
      </c>
      <c r="H72" s="58">
        <v>150</v>
      </c>
      <c r="I72" s="59" t="s">
        <v>98</v>
      </c>
      <c r="J72" s="58">
        <v>871611960</v>
      </c>
      <c r="K72" s="58">
        <v>3.4666666666666699</v>
      </c>
      <c r="L72" s="58">
        <v>0.34666666666666701</v>
      </c>
      <c r="M72" s="58">
        <v>3</v>
      </c>
      <c r="N72" s="60">
        <v>0</v>
      </c>
      <c r="O72" s="60">
        <v>0</v>
      </c>
      <c r="P72" s="58">
        <v>6</v>
      </c>
      <c r="Q72" s="58">
        <v>3</v>
      </c>
      <c r="R72" s="58">
        <v>1</v>
      </c>
      <c r="S72" s="58">
        <v>3</v>
      </c>
      <c r="T72" s="58">
        <v>1</v>
      </c>
      <c r="U72" s="60">
        <v>0</v>
      </c>
      <c r="V72" s="60">
        <v>0</v>
      </c>
      <c r="W72" s="59">
        <v>0</v>
      </c>
      <c r="X72" s="60">
        <v>0</v>
      </c>
      <c r="Y72" s="60">
        <v>0</v>
      </c>
      <c r="Z72" s="59">
        <v>17</v>
      </c>
      <c r="AA72" s="59">
        <v>0</v>
      </c>
      <c r="AB72" t="s">
        <v>781</v>
      </c>
      <c r="AC72" s="61">
        <v>3</v>
      </c>
      <c r="AD72" s="58">
        <v>0</v>
      </c>
      <c r="AE72" s="58">
        <v>2</v>
      </c>
      <c r="AF72" s="58">
        <v>0</v>
      </c>
      <c r="AG72" s="58">
        <v>4</v>
      </c>
      <c r="AH72" s="59" t="s">
        <v>381</v>
      </c>
      <c r="AI72" s="58">
        <v>16</v>
      </c>
      <c r="AJ72" s="60"/>
      <c r="AK72" s="59" t="s">
        <v>382</v>
      </c>
      <c r="AL72" s="59">
        <v>1</v>
      </c>
      <c r="AM72" s="59" t="s">
        <v>27</v>
      </c>
      <c r="AN72" s="59" t="s">
        <v>673</v>
      </c>
      <c r="AO72" s="58">
        <v>28</v>
      </c>
      <c r="AP72" s="59" t="s">
        <v>677</v>
      </c>
      <c r="AQ72" s="59" t="s">
        <v>685</v>
      </c>
      <c r="AR72" s="59" t="s">
        <v>27</v>
      </c>
      <c r="AS72" s="59" t="s">
        <v>686</v>
      </c>
      <c r="AT72" s="59" t="s">
        <v>27</v>
      </c>
      <c r="AU72" s="59" t="s">
        <v>27</v>
      </c>
      <c r="AV72" s="59" t="s">
        <v>27</v>
      </c>
      <c r="AW72" s="62"/>
      <c r="AX72" s="62" t="s">
        <v>747</v>
      </c>
      <c r="AY72" s="62">
        <v>4.9270000000000005</v>
      </c>
      <c r="AZ72" s="62">
        <v>0.28982352941176476</v>
      </c>
      <c r="BA72" s="62">
        <v>3.4503754820377508</v>
      </c>
      <c r="BB72" s="62">
        <v>4.3609999999999998</v>
      </c>
      <c r="BC72" s="62"/>
      <c r="BD72">
        <v>0</v>
      </c>
      <c r="BE72" s="62"/>
      <c r="BF72" s="62"/>
      <c r="BG72" s="62"/>
      <c r="BH72" s="50"/>
      <c r="BI72" s="50"/>
      <c r="BJ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</row>
    <row r="73" spans="1:87" ht="14.25" customHeight="1" x14ac:dyDescent="0.25">
      <c r="A73" s="58">
        <v>45</v>
      </c>
      <c r="B73" s="59" t="s">
        <v>78</v>
      </c>
      <c r="C73" s="59" t="s">
        <v>28</v>
      </c>
      <c r="D73" s="59" t="s">
        <v>31</v>
      </c>
      <c r="E73" s="59"/>
      <c r="F73" s="59" t="s">
        <v>30</v>
      </c>
      <c r="G73" s="58">
        <v>62</v>
      </c>
      <c r="H73" s="58">
        <v>150</v>
      </c>
      <c r="I73" s="59" t="s">
        <v>101</v>
      </c>
      <c r="J73" s="58">
        <v>17888851</v>
      </c>
      <c r="K73" s="58">
        <v>4.3333333333333304</v>
      </c>
      <c r="L73" s="58">
        <v>0.43333333333333302</v>
      </c>
      <c r="M73" s="58">
        <v>6</v>
      </c>
      <c r="N73" s="60">
        <v>0</v>
      </c>
      <c r="O73" s="60">
        <v>0</v>
      </c>
      <c r="P73" s="58">
        <v>13</v>
      </c>
      <c r="Q73" s="58">
        <v>7</v>
      </c>
      <c r="R73" s="58">
        <v>1</v>
      </c>
      <c r="S73" s="58">
        <v>7</v>
      </c>
      <c r="T73" s="58">
        <v>1</v>
      </c>
      <c r="U73" s="60">
        <v>0</v>
      </c>
      <c r="V73" s="58">
        <v>5.5</v>
      </c>
      <c r="W73" s="59">
        <v>0</v>
      </c>
      <c r="X73" s="58">
        <v>2.5</v>
      </c>
      <c r="Y73" s="58">
        <v>8</v>
      </c>
      <c r="Z73" s="59">
        <v>51</v>
      </c>
      <c r="AA73" s="59">
        <v>8</v>
      </c>
      <c r="AB73" t="s">
        <v>740</v>
      </c>
      <c r="AC73" s="59">
        <v>0</v>
      </c>
      <c r="AD73" s="58">
        <v>8</v>
      </c>
      <c r="AE73" s="58">
        <v>1</v>
      </c>
      <c r="AF73" s="58">
        <v>0</v>
      </c>
      <c r="AG73" s="58">
        <v>10</v>
      </c>
      <c r="AH73" s="59" t="s">
        <v>381</v>
      </c>
      <c r="AI73" s="58">
        <v>16</v>
      </c>
      <c r="AJ73" s="60"/>
      <c r="AK73" s="59" t="s">
        <v>383</v>
      </c>
      <c r="AL73" s="59">
        <v>1</v>
      </c>
      <c r="AM73" s="59" t="s">
        <v>27</v>
      </c>
      <c r="AN73" s="59" t="s">
        <v>680</v>
      </c>
      <c r="AO73" s="58">
        <v>30</v>
      </c>
      <c r="AP73" s="59" t="s">
        <v>674</v>
      </c>
      <c r="AQ73" s="59" t="s">
        <v>687</v>
      </c>
      <c r="AR73" s="59" t="s">
        <v>27</v>
      </c>
      <c r="AS73" s="59" t="s">
        <v>688</v>
      </c>
      <c r="AT73" s="59" t="s">
        <v>27</v>
      </c>
      <c r="AU73" s="59" t="s">
        <v>27</v>
      </c>
      <c r="AV73" s="59" t="s">
        <v>27</v>
      </c>
      <c r="AW73" s="62"/>
      <c r="AX73" s="62" t="s">
        <v>748</v>
      </c>
      <c r="AY73" s="62">
        <v>9.5790000000000006</v>
      </c>
      <c r="AZ73" s="62">
        <v>0.18782352941176472</v>
      </c>
      <c r="BA73" s="62">
        <v>5.3241465706232383</v>
      </c>
      <c r="BB73" s="62">
        <v>9.0220000000000002</v>
      </c>
      <c r="BC73" s="62">
        <v>248</v>
      </c>
      <c r="BD73">
        <v>6206</v>
      </c>
      <c r="BE73" s="62"/>
      <c r="BF73" s="62"/>
      <c r="BG73" s="62"/>
      <c r="BH73" s="50"/>
      <c r="BI73" s="50"/>
      <c r="BJ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</row>
    <row r="74" spans="1:87" ht="14.25" customHeight="1" x14ac:dyDescent="0.25">
      <c r="A74" s="58">
        <v>61</v>
      </c>
      <c r="B74" s="59" t="s">
        <v>78</v>
      </c>
      <c r="C74" s="59" t="s">
        <v>28</v>
      </c>
      <c r="D74" s="59" t="s">
        <v>31</v>
      </c>
      <c r="E74" s="59"/>
      <c r="F74" s="59" t="s">
        <v>30</v>
      </c>
      <c r="G74" s="58">
        <v>62</v>
      </c>
      <c r="H74" s="58">
        <v>150</v>
      </c>
      <c r="I74" s="59" t="s">
        <v>104</v>
      </c>
      <c r="J74" s="58">
        <v>134766397</v>
      </c>
      <c r="K74" s="58">
        <v>3.8666666666666698</v>
      </c>
      <c r="L74" s="58">
        <v>0.38666666666666699</v>
      </c>
      <c r="M74" s="60">
        <v>0</v>
      </c>
      <c r="N74" s="60">
        <v>0</v>
      </c>
      <c r="O74" s="60">
        <v>0</v>
      </c>
      <c r="P74" s="60">
        <v>0</v>
      </c>
      <c r="Q74" s="60">
        <v>0</v>
      </c>
      <c r="R74" s="60">
        <v>0</v>
      </c>
      <c r="S74" s="60">
        <v>0</v>
      </c>
      <c r="T74" s="60">
        <v>0</v>
      </c>
      <c r="U74" s="60">
        <v>0</v>
      </c>
      <c r="V74" s="60">
        <v>0</v>
      </c>
      <c r="W74" s="59">
        <v>0</v>
      </c>
      <c r="X74" s="60">
        <v>0</v>
      </c>
      <c r="Y74" s="60">
        <v>0</v>
      </c>
      <c r="Z74" s="59">
        <v>0</v>
      </c>
      <c r="AA74" s="59">
        <v>0</v>
      </c>
      <c r="AB74" t="s">
        <v>782</v>
      </c>
      <c r="AC74" s="59">
        <v>0</v>
      </c>
      <c r="AD74" s="58">
        <v>0</v>
      </c>
      <c r="AE74" s="58">
        <v>0</v>
      </c>
      <c r="AF74" s="58">
        <v>0</v>
      </c>
      <c r="AG74" s="58">
        <v>0</v>
      </c>
      <c r="AH74" s="59" t="s">
        <v>381</v>
      </c>
      <c r="AI74" s="58">
        <v>16</v>
      </c>
      <c r="AJ74" s="60"/>
      <c r="AK74" s="59" t="s">
        <v>91</v>
      </c>
      <c r="AL74" s="59">
        <v>1</v>
      </c>
      <c r="AM74" s="59" t="s">
        <v>27</v>
      </c>
      <c r="AN74" s="59" t="s">
        <v>673</v>
      </c>
      <c r="AO74" s="58">
        <v>20</v>
      </c>
      <c r="AP74" s="59" t="s">
        <v>674</v>
      </c>
      <c r="AQ74" s="59" t="s">
        <v>689</v>
      </c>
      <c r="AR74" s="59" t="s">
        <v>27</v>
      </c>
      <c r="AS74" s="59" t="s">
        <v>27</v>
      </c>
      <c r="AT74" s="59" t="s">
        <v>27</v>
      </c>
      <c r="AU74" s="59" t="s">
        <v>27</v>
      </c>
      <c r="AV74" s="59" t="s">
        <v>27</v>
      </c>
      <c r="AW74" s="62"/>
      <c r="AX74" s="62" t="s">
        <v>747</v>
      </c>
      <c r="AY74" s="62">
        <v>5.2960000000000003</v>
      </c>
      <c r="AZ74" s="62" t="s">
        <v>27</v>
      </c>
      <c r="BA74" s="62">
        <v>0</v>
      </c>
      <c r="BB74" s="62">
        <v>3.4569999999999999</v>
      </c>
      <c r="BC74" s="62">
        <v>45</v>
      </c>
      <c r="BD74" s="66">
        <v>0</v>
      </c>
      <c r="BE74" s="62"/>
      <c r="BF74" s="62"/>
      <c r="BG74" s="62"/>
      <c r="BH74" s="50"/>
      <c r="BI74" s="50"/>
      <c r="BJ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</row>
    <row r="75" spans="1:87" ht="14.25" customHeight="1" x14ac:dyDescent="0.25">
      <c r="A75" s="58">
        <v>84</v>
      </c>
      <c r="B75" s="59" t="s">
        <v>78</v>
      </c>
      <c r="C75" s="59" t="s">
        <v>26</v>
      </c>
      <c r="D75" s="59" t="s">
        <v>31</v>
      </c>
      <c r="E75" s="59"/>
      <c r="F75" s="59" t="s">
        <v>30</v>
      </c>
      <c r="G75" s="58">
        <v>62</v>
      </c>
      <c r="H75" s="58">
        <v>150</v>
      </c>
      <c r="I75" s="59" t="s">
        <v>106</v>
      </c>
      <c r="J75" s="58">
        <v>90153375</v>
      </c>
      <c r="K75" s="58">
        <v>4.1333333333333302</v>
      </c>
      <c r="L75" s="58">
        <v>0.413333333333333</v>
      </c>
      <c r="M75" s="58">
        <v>9</v>
      </c>
      <c r="N75" s="60">
        <v>0</v>
      </c>
      <c r="O75" s="58">
        <v>8</v>
      </c>
      <c r="P75" s="58">
        <v>21</v>
      </c>
      <c r="Q75" s="58">
        <v>12</v>
      </c>
      <c r="R75" s="58">
        <v>1</v>
      </c>
      <c r="S75" s="58">
        <v>12</v>
      </c>
      <c r="T75" s="58">
        <v>1</v>
      </c>
      <c r="U75" s="58">
        <v>1</v>
      </c>
      <c r="V75" s="58">
        <v>4.5</v>
      </c>
      <c r="W75" s="59">
        <v>0</v>
      </c>
      <c r="X75" s="58">
        <v>1.5</v>
      </c>
      <c r="Y75" s="58">
        <v>7</v>
      </c>
      <c r="Z75" s="59">
        <v>78</v>
      </c>
      <c r="AA75" s="59">
        <v>7</v>
      </c>
      <c r="AB75" t="s">
        <v>740</v>
      </c>
      <c r="AC75" s="59">
        <v>0</v>
      </c>
      <c r="AD75" s="58">
        <v>11</v>
      </c>
      <c r="AE75" s="58">
        <v>19</v>
      </c>
      <c r="AF75" s="58">
        <v>4</v>
      </c>
      <c r="AG75" s="58">
        <v>51</v>
      </c>
      <c r="AH75" s="59" t="s">
        <v>86</v>
      </c>
      <c r="AI75" s="58">
        <v>3</v>
      </c>
      <c r="AJ75" s="58">
        <v>1</v>
      </c>
      <c r="AK75" s="59" t="s">
        <v>384</v>
      </c>
      <c r="AL75" s="59">
        <v>1</v>
      </c>
      <c r="AM75" s="59" t="s">
        <v>27</v>
      </c>
      <c r="AN75" s="59" t="s">
        <v>673</v>
      </c>
      <c r="AO75" s="58">
        <v>18</v>
      </c>
      <c r="AP75" s="59" t="s">
        <v>677</v>
      </c>
      <c r="AQ75" s="59" t="s">
        <v>690</v>
      </c>
      <c r="AR75" s="59" t="s">
        <v>27</v>
      </c>
      <c r="AS75" s="59" t="s">
        <v>27</v>
      </c>
      <c r="AT75" s="59" t="s">
        <v>27</v>
      </c>
      <c r="AU75" s="59" t="s">
        <v>27</v>
      </c>
      <c r="AV75" s="59" t="s">
        <v>27</v>
      </c>
      <c r="AW75" s="62"/>
      <c r="AX75" s="62" t="s">
        <v>747</v>
      </c>
      <c r="AY75" s="62">
        <v>13.738</v>
      </c>
      <c r="AZ75" s="62">
        <v>0.17612820512820512</v>
      </c>
      <c r="BA75" s="62">
        <v>5.6776823409521038</v>
      </c>
      <c r="BB75" s="62">
        <v>12.456</v>
      </c>
      <c r="BC75" s="62">
        <v>248</v>
      </c>
      <c r="BD75">
        <v>2057</v>
      </c>
      <c r="BE75" s="62"/>
      <c r="BF75" s="62"/>
      <c r="BG75" s="62"/>
      <c r="BH75" s="50"/>
      <c r="BI75" s="50"/>
      <c r="BJ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</row>
    <row r="76" spans="1:87" ht="14.25" customHeight="1" x14ac:dyDescent="0.25">
      <c r="A76" s="58">
        <v>111</v>
      </c>
      <c r="B76" s="59" t="s">
        <v>78</v>
      </c>
      <c r="C76" s="59" t="s">
        <v>28</v>
      </c>
      <c r="D76" s="59" t="s">
        <v>31</v>
      </c>
      <c r="E76" s="59"/>
      <c r="F76" s="59" t="s">
        <v>30</v>
      </c>
      <c r="G76" s="58">
        <v>62</v>
      </c>
      <c r="H76" s="58">
        <v>150</v>
      </c>
      <c r="I76" s="59" t="s">
        <v>114</v>
      </c>
      <c r="J76" s="58">
        <v>17888853</v>
      </c>
      <c r="K76" s="58">
        <v>3.8666666666666698</v>
      </c>
      <c r="L76" s="58">
        <v>0.38666666666666699</v>
      </c>
      <c r="M76" s="58">
        <v>1</v>
      </c>
      <c r="N76" s="60">
        <v>0</v>
      </c>
      <c r="O76" s="60">
        <v>0</v>
      </c>
      <c r="P76" s="58">
        <v>2</v>
      </c>
      <c r="Q76" s="58">
        <v>1</v>
      </c>
      <c r="R76" s="58">
        <v>1</v>
      </c>
      <c r="S76" s="58">
        <v>1</v>
      </c>
      <c r="T76" s="58">
        <v>1</v>
      </c>
      <c r="U76" s="60">
        <v>0</v>
      </c>
      <c r="V76" s="60">
        <v>0</v>
      </c>
      <c r="W76" s="59">
        <v>0</v>
      </c>
      <c r="X76" s="60">
        <v>0</v>
      </c>
      <c r="Y76" s="60">
        <v>0</v>
      </c>
      <c r="Z76" s="59">
        <v>7</v>
      </c>
      <c r="AA76" s="59">
        <v>0</v>
      </c>
      <c r="AB76" t="s">
        <v>782</v>
      </c>
      <c r="AC76" s="61">
        <v>3</v>
      </c>
      <c r="AD76" s="58">
        <v>4</v>
      </c>
      <c r="AE76" s="58">
        <v>2</v>
      </c>
      <c r="AF76" s="58">
        <v>0</v>
      </c>
      <c r="AG76" s="58">
        <v>8</v>
      </c>
      <c r="AH76" s="59" t="s">
        <v>381</v>
      </c>
      <c r="AI76" s="58">
        <v>16</v>
      </c>
      <c r="AJ76" s="60"/>
      <c r="AK76" s="59" t="s">
        <v>386</v>
      </c>
      <c r="AL76" s="59">
        <v>1</v>
      </c>
      <c r="AM76" s="59" t="s">
        <v>27</v>
      </c>
      <c r="AN76" s="59" t="s">
        <v>680</v>
      </c>
      <c r="AO76" s="58">
        <v>30</v>
      </c>
      <c r="AP76" s="59" t="s">
        <v>674</v>
      </c>
      <c r="AQ76" s="59" t="s">
        <v>687</v>
      </c>
      <c r="AR76" s="59" t="s">
        <v>27</v>
      </c>
      <c r="AS76" s="59" t="s">
        <v>688</v>
      </c>
      <c r="AT76" s="59" t="s">
        <v>27</v>
      </c>
      <c r="AU76" s="59" t="s">
        <v>27</v>
      </c>
      <c r="AV76" s="59" t="s">
        <v>27</v>
      </c>
      <c r="AW76" s="62"/>
      <c r="AX76" s="62" t="s">
        <v>748</v>
      </c>
      <c r="AY76" s="62">
        <v>3.24</v>
      </c>
      <c r="AZ76" s="62">
        <v>0.46285714285714291</v>
      </c>
      <c r="BA76" s="62">
        <v>2.1604938271604937</v>
      </c>
      <c r="BB76" s="62">
        <v>2.823</v>
      </c>
      <c r="BC76" s="62">
        <v>248</v>
      </c>
      <c r="BD76" s="67">
        <v>0</v>
      </c>
      <c r="BE76" s="62" t="s">
        <v>782</v>
      </c>
      <c r="BF76" s="62">
        <v>1</v>
      </c>
      <c r="BG76" s="62"/>
      <c r="BH76" s="50"/>
      <c r="BI76" s="50"/>
      <c r="BJ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</row>
    <row r="77" spans="1:87" ht="14.25" customHeight="1" x14ac:dyDescent="0.25">
      <c r="A77" s="58">
        <v>158</v>
      </c>
      <c r="B77" s="59" t="s">
        <v>78</v>
      </c>
      <c r="C77" s="59" t="s">
        <v>26</v>
      </c>
      <c r="D77" s="59" t="s">
        <v>31</v>
      </c>
      <c r="E77" s="59"/>
      <c r="F77" s="59" t="s">
        <v>30</v>
      </c>
      <c r="G77" s="58">
        <v>62</v>
      </c>
      <c r="H77" s="58">
        <v>150</v>
      </c>
      <c r="I77" s="59" t="s">
        <v>121</v>
      </c>
      <c r="J77" s="58">
        <v>8870124178</v>
      </c>
      <c r="K77" s="58">
        <v>4.8</v>
      </c>
      <c r="L77" s="58">
        <v>0.48</v>
      </c>
      <c r="M77" s="60">
        <v>0</v>
      </c>
      <c r="N77" s="60">
        <v>0</v>
      </c>
      <c r="O77" s="60">
        <v>0</v>
      </c>
      <c r="P77" s="60">
        <v>0</v>
      </c>
      <c r="Q77" s="60">
        <v>0</v>
      </c>
      <c r="R77" s="60">
        <v>0</v>
      </c>
      <c r="S77" s="60">
        <v>0</v>
      </c>
      <c r="T77" s="60">
        <v>0</v>
      </c>
      <c r="U77" s="60">
        <v>0</v>
      </c>
      <c r="V77" s="60">
        <v>0</v>
      </c>
      <c r="W77" s="59">
        <v>0</v>
      </c>
      <c r="X77" s="60">
        <v>0</v>
      </c>
      <c r="Y77" s="60">
        <v>0</v>
      </c>
      <c r="Z77" s="59">
        <v>0</v>
      </c>
      <c r="AA77" s="59">
        <v>0</v>
      </c>
      <c r="AB77" t="s">
        <v>782</v>
      </c>
      <c r="AC77" s="59">
        <v>0</v>
      </c>
      <c r="AD77" s="58">
        <v>0</v>
      </c>
      <c r="AE77" s="58">
        <v>0</v>
      </c>
      <c r="AF77" s="58">
        <v>0</v>
      </c>
      <c r="AG77" s="58">
        <v>0</v>
      </c>
      <c r="AH77" s="59" t="s">
        <v>381</v>
      </c>
      <c r="AI77" s="58">
        <v>16</v>
      </c>
      <c r="AJ77" s="60"/>
      <c r="AK77" s="59" t="s">
        <v>390</v>
      </c>
      <c r="AL77" s="59">
        <v>1</v>
      </c>
      <c r="AM77" s="59" t="s">
        <v>27</v>
      </c>
      <c r="AN77" s="59" t="s">
        <v>673</v>
      </c>
      <c r="AO77" s="58">
        <v>21</v>
      </c>
      <c r="AP77" s="59" t="s">
        <v>677</v>
      </c>
      <c r="AQ77" s="59" t="s">
        <v>693</v>
      </c>
      <c r="AR77" s="59" t="s">
        <v>27</v>
      </c>
      <c r="AS77" s="59" t="s">
        <v>27</v>
      </c>
      <c r="AT77" s="59" t="s">
        <v>27</v>
      </c>
      <c r="AU77" s="59" t="s">
        <v>27</v>
      </c>
      <c r="AV77" s="59" t="s">
        <v>27</v>
      </c>
      <c r="AW77" s="62"/>
      <c r="AX77" s="62" t="s">
        <v>747</v>
      </c>
      <c r="AY77" s="62">
        <v>8.5640000000000001</v>
      </c>
      <c r="AZ77" s="62" t="s">
        <v>27</v>
      </c>
      <c r="BA77" s="62">
        <v>0</v>
      </c>
      <c r="BB77" s="62">
        <v>7.3780000000000001</v>
      </c>
      <c r="BC77" s="62">
        <v>124</v>
      </c>
      <c r="BD77" s="66">
        <v>0</v>
      </c>
      <c r="BE77" s="62" t="s">
        <v>740</v>
      </c>
      <c r="BF77" s="62"/>
      <c r="BG77" s="62"/>
      <c r="BH77" s="50"/>
      <c r="BI77" s="50"/>
      <c r="BJ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</row>
    <row r="78" spans="1:87" ht="14.25" customHeight="1" x14ac:dyDescent="0.25">
      <c r="A78" s="58">
        <v>174</v>
      </c>
      <c r="B78" s="59" t="s">
        <v>78</v>
      </c>
      <c r="C78" s="59" t="s">
        <v>28</v>
      </c>
      <c r="D78" s="59" t="s">
        <v>31</v>
      </c>
      <c r="E78" s="59"/>
      <c r="F78" s="59" t="s">
        <v>30</v>
      </c>
      <c r="G78" s="58">
        <v>62</v>
      </c>
      <c r="H78" s="58">
        <v>150</v>
      </c>
      <c r="I78" s="59" t="s">
        <v>122</v>
      </c>
      <c r="J78" s="58">
        <v>10184154</v>
      </c>
      <c r="K78" s="58">
        <v>3.8666666666666698</v>
      </c>
      <c r="L78" s="58">
        <v>0.38666666666666699</v>
      </c>
      <c r="M78" s="58">
        <v>4</v>
      </c>
      <c r="N78" s="60">
        <v>0</v>
      </c>
      <c r="O78" s="60">
        <v>0</v>
      </c>
      <c r="P78" s="58">
        <v>10</v>
      </c>
      <c r="Q78" s="58">
        <v>6</v>
      </c>
      <c r="R78" s="58">
        <v>3</v>
      </c>
      <c r="S78" s="58">
        <v>6</v>
      </c>
      <c r="T78" s="58">
        <v>1</v>
      </c>
      <c r="U78" s="58">
        <v>1</v>
      </c>
      <c r="V78" s="58">
        <v>2</v>
      </c>
      <c r="W78" s="59">
        <v>0</v>
      </c>
      <c r="X78" s="58">
        <v>2</v>
      </c>
      <c r="Y78" s="58">
        <v>5</v>
      </c>
      <c r="Z78" s="59">
        <v>40</v>
      </c>
      <c r="AA78" s="59">
        <v>5</v>
      </c>
      <c r="AB78" t="s">
        <v>782</v>
      </c>
      <c r="AC78" s="59">
        <v>0</v>
      </c>
      <c r="AD78" s="58">
        <v>8</v>
      </c>
      <c r="AE78" s="58">
        <v>1</v>
      </c>
      <c r="AF78" s="58">
        <v>2</v>
      </c>
      <c r="AG78" s="58">
        <v>13</v>
      </c>
      <c r="AH78" s="59" t="s">
        <v>381</v>
      </c>
      <c r="AI78" s="58">
        <v>16</v>
      </c>
      <c r="AJ78" s="60"/>
      <c r="AK78" s="59" t="s">
        <v>391</v>
      </c>
      <c r="AL78" s="59">
        <v>1</v>
      </c>
      <c r="AM78" s="59" t="s">
        <v>27</v>
      </c>
      <c r="AN78" s="59" t="s">
        <v>680</v>
      </c>
      <c r="AO78" s="58">
        <v>25</v>
      </c>
      <c r="AP78" s="59" t="s">
        <v>677</v>
      </c>
      <c r="AQ78" s="59" t="s">
        <v>694</v>
      </c>
      <c r="AR78" s="59" t="s">
        <v>27</v>
      </c>
      <c r="AS78" s="59" t="s">
        <v>27</v>
      </c>
      <c r="AT78" s="59" t="s">
        <v>692</v>
      </c>
      <c r="AU78" s="59" t="s">
        <v>27</v>
      </c>
      <c r="AV78" s="59" t="s">
        <v>27</v>
      </c>
      <c r="AW78" s="62"/>
      <c r="AX78" s="62" t="s">
        <v>746</v>
      </c>
      <c r="AY78" s="62">
        <v>11.64</v>
      </c>
      <c r="AZ78" s="62">
        <v>0.29100000000000004</v>
      </c>
      <c r="BA78" s="62">
        <v>3.4364261168384878</v>
      </c>
      <c r="BB78" s="62">
        <v>11.096</v>
      </c>
      <c r="BC78" s="62">
        <v>248</v>
      </c>
      <c r="BD78">
        <v>1983</v>
      </c>
      <c r="BE78" s="62" t="s">
        <v>782</v>
      </c>
      <c r="BF78" s="62">
        <v>1</v>
      </c>
      <c r="BG78" s="62"/>
      <c r="BH78" s="50"/>
      <c r="BI78" s="50"/>
      <c r="BJ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</row>
    <row r="79" spans="1:87" ht="14.25" customHeight="1" x14ac:dyDescent="0.25">
      <c r="A79" s="58">
        <v>190</v>
      </c>
      <c r="B79" s="59" t="s">
        <v>78</v>
      </c>
      <c r="C79" s="59" t="s">
        <v>26</v>
      </c>
      <c r="D79" s="59" t="s">
        <v>31</v>
      </c>
      <c r="E79" s="59"/>
      <c r="F79" s="59" t="s">
        <v>30</v>
      </c>
      <c r="G79" s="58">
        <v>62</v>
      </c>
      <c r="H79" s="58">
        <v>150</v>
      </c>
      <c r="I79" s="59" t="s">
        <v>124</v>
      </c>
      <c r="J79" s="58">
        <v>1391113645</v>
      </c>
      <c r="K79" s="58">
        <v>4.8</v>
      </c>
      <c r="L79" s="58">
        <v>0.48</v>
      </c>
      <c r="M79" s="60">
        <v>0</v>
      </c>
      <c r="N79" s="60">
        <v>0</v>
      </c>
      <c r="O79" s="60">
        <v>0</v>
      </c>
      <c r="P79" s="60">
        <v>0</v>
      </c>
      <c r="Q79" s="60">
        <v>0</v>
      </c>
      <c r="R79" s="60">
        <v>0</v>
      </c>
      <c r="S79" s="60">
        <v>0</v>
      </c>
      <c r="T79" s="60">
        <v>0</v>
      </c>
      <c r="U79" s="60">
        <v>0</v>
      </c>
      <c r="V79" s="60">
        <v>0</v>
      </c>
      <c r="W79" s="59">
        <v>0</v>
      </c>
      <c r="X79" s="60">
        <v>0</v>
      </c>
      <c r="Y79" s="60">
        <v>0</v>
      </c>
      <c r="Z79" s="59">
        <v>0</v>
      </c>
      <c r="AA79" s="59">
        <v>0</v>
      </c>
      <c r="AB79" t="s">
        <v>782</v>
      </c>
      <c r="AC79" s="59">
        <v>0</v>
      </c>
      <c r="AD79" s="58">
        <v>0</v>
      </c>
      <c r="AE79" s="58">
        <v>0</v>
      </c>
      <c r="AF79" s="58">
        <v>0</v>
      </c>
      <c r="AG79" s="58">
        <v>0</v>
      </c>
      <c r="AH79" s="59" t="s">
        <v>381</v>
      </c>
      <c r="AI79" s="58">
        <v>16</v>
      </c>
      <c r="AJ79" s="60"/>
      <c r="AK79" s="59" t="s">
        <v>392</v>
      </c>
      <c r="AL79" s="59">
        <v>1</v>
      </c>
      <c r="AM79" s="59" t="s">
        <v>27</v>
      </c>
      <c r="AN79" s="59" t="s">
        <v>680</v>
      </c>
      <c r="AO79" s="58">
        <v>24</v>
      </c>
      <c r="AP79" s="59" t="s">
        <v>677</v>
      </c>
      <c r="AQ79" s="59" t="s">
        <v>691</v>
      </c>
      <c r="AR79" s="59" t="s">
        <v>695</v>
      </c>
      <c r="AS79" s="59" t="s">
        <v>27</v>
      </c>
      <c r="AT79" s="59" t="s">
        <v>692</v>
      </c>
      <c r="AU79" s="59" t="s">
        <v>695</v>
      </c>
      <c r="AV79" s="59" t="s">
        <v>27</v>
      </c>
      <c r="AW79" s="62"/>
      <c r="AX79" s="62" t="s">
        <v>746</v>
      </c>
      <c r="AY79" s="62">
        <v>7.0750000000000002</v>
      </c>
      <c r="AZ79" s="62" t="s">
        <v>27</v>
      </c>
      <c r="BA79" s="62">
        <v>0</v>
      </c>
      <c r="BB79" s="62">
        <v>5.2910000000000004</v>
      </c>
      <c r="BC79" s="62">
        <v>248</v>
      </c>
      <c r="BD79" s="66">
        <v>0</v>
      </c>
      <c r="BE79" s="62" t="s">
        <v>782</v>
      </c>
      <c r="BF79" s="62">
        <v>1</v>
      </c>
      <c r="BG79" s="62"/>
      <c r="BH79" s="50"/>
      <c r="BI79" s="50"/>
      <c r="BJ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</row>
    <row r="80" spans="1:87" ht="14.25" customHeight="1" x14ac:dyDescent="0.25">
      <c r="A80" s="58">
        <v>206</v>
      </c>
      <c r="B80" s="59" t="s">
        <v>78</v>
      </c>
      <c r="C80" s="59" t="s">
        <v>26</v>
      </c>
      <c r="D80" s="59" t="s">
        <v>31</v>
      </c>
      <c r="E80" s="59"/>
      <c r="F80" s="59" t="s">
        <v>30</v>
      </c>
      <c r="G80" s="58">
        <v>62</v>
      </c>
      <c r="H80" s="58">
        <v>150</v>
      </c>
      <c r="I80" s="59" t="s">
        <v>126</v>
      </c>
      <c r="J80" s="58">
        <v>8916155192</v>
      </c>
      <c r="K80" s="58">
        <v>4.8</v>
      </c>
      <c r="L80" s="58">
        <v>0.48</v>
      </c>
      <c r="M80" s="60">
        <v>0</v>
      </c>
      <c r="N80" s="60">
        <v>0</v>
      </c>
      <c r="O80" s="60">
        <v>0</v>
      </c>
      <c r="P80" s="60">
        <v>0</v>
      </c>
      <c r="Q80" s="60">
        <v>0</v>
      </c>
      <c r="R80" s="60">
        <v>0</v>
      </c>
      <c r="S80" s="60">
        <v>0</v>
      </c>
      <c r="T80" s="60">
        <v>0</v>
      </c>
      <c r="U80" s="60">
        <v>0</v>
      </c>
      <c r="V80" s="60">
        <v>0</v>
      </c>
      <c r="W80" s="59">
        <v>0</v>
      </c>
      <c r="X80" s="60">
        <v>0</v>
      </c>
      <c r="Y80" s="60">
        <v>0</v>
      </c>
      <c r="Z80" s="59">
        <v>0</v>
      </c>
      <c r="AA80" s="59">
        <v>0</v>
      </c>
      <c r="AB80" t="s">
        <v>782</v>
      </c>
      <c r="AC80" s="59">
        <v>0</v>
      </c>
      <c r="AD80" s="58">
        <v>0</v>
      </c>
      <c r="AE80" s="58">
        <v>0</v>
      </c>
      <c r="AF80" s="58">
        <v>0</v>
      </c>
      <c r="AG80" s="58">
        <v>0</v>
      </c>
      <c r="AH80" s="59" t="s">
        <v>381</v>
      </c>
      <c r="AI80" s="58">
        <v>16</v>
      </c>
      <c r="AJ80" s="60"/>
      <c r="AK80" s="59" t="s">
        <v>91</v>
      </c>
      <c r="AL80" s="59">
        <v>1</v>
      </c>
      <c r="AM80" s="59" t="s">
        <v>27</v>
      </c>
      <c r="AN80" s="59" t="s">
        <v>680</v>
      </c>
      <c r="AO80" s="58">
        <v>30</v>
      </c>
      <c r="AP80" s="59" t="s">
        <v>677</v>
      </c>
      <c r="AQ80" s="59" t="s">
        <v>697</v>
      </c>
      <c r="AR80" s="59" t="s">
        <v>27</v>
      </c>
      <c r="AS80" s="59" t="s">
        <v>27</v>
      </c>
      <c r="AT80" s="59" t="s">
        <v>27</v>
      </c>
      <c r="AU80" s="59" t="s">
        <v>27</v>
      </c>
      <c r="AV80" s="59" t="s">
        <v>27</v>
      </c>
      <c r="AW80" s="62"/>
      <c r="AX80" s="62" t="s">
        <v>747</v>
      </c>
      <c r="AY80" s="62">
        <v>11.654</v>
      </c>
      <c r="AZ80" s="62" t="s">
        <v>27</v>
      </c>
      <c r="BA80" s="62">
        <v>0</v>
      </c>
      <c r="BB80" s="62">
        <v>10.700000000000001</v>
      </c>
      <c r="BC80" s="62">
        <v>372</v>
      </c>
      <c r="BD80" s="66">
        <v>0</v>
      </c>
      <c r="BE80" s="62"/>
      <c r="BF80" s="62"/>
      <c r="BG80" s="62"/>
      <c r="BH80" s="50"/>
      <c r="BI80" s="50"/>
      <c r="BJ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</row>
    <row r="81" spans="1:87" ht="14.25" customHeight="1" x14ac:dyDescent="0.25">
      <c r="A81" s="58">
        <v>222</v>
      </c>
      <c r="B81" s="59" t="s">
        <v>78</v>
      </c>
      <c r="C81" s="59" t="s">
        <v>26</v>
      </c>
      <c r="D81" s="59" t="s">
        <v>31</v>
      </c>
      <c r="E81" s="59"/>
      <c r="F81" s="59" t="s">
        <v>30</v>
      </c>
      <c r="G81" s="58">
        <v>62</v>
      </c>
      <c r="H81" s="58">
        <v>150</v>
      </c>
      <c r="I81" s="59" t="s">
        <v>128</v>
      </c>
      <c r="J81" s="58">
        <v>9591208203</v>
      </c>
      <c r="K81" s="58">
        <v>4.8</v>
      </c>
      <c r="L81" s="58">
        <v>0.48</v>
      </c>
      <c r="M81" s="58">
        <v>1</v>
      </c>
      <c r="N81" s="60">
        <v>0</v>
      </c>
      <c r="O81" s="60">
        <v>0</v>
      </c>
      <c r="P81" s="58">
        <v>1</v>
      </c>
      <c r="Q81" s="60">
        <v>0</v>
      </c>
      <c r="R81" s="58">
        <v>1</v>
      </c>
      <c r="S81" s="60">
        <v>0</v>
      </c>
      <c r="T81" s="58">
        <v>1</v>
      </c>
      <c r="U81" s="60">
        <v>0</v>
      </c>
      <c r="V81" s="60">
        <v>0</v>
      </c>
      <c r="W81" s="59">
        <v>0</v>
      </c>
      <c r="X81" s="60">
        <v>0</v>
      </c>
      <c r="Y81" s="60">
        <v>0</v>
      </c>
      <c r="Z81" s="59">
        <v>4</v>
      </c>
      <c r="AA81" s="59">
        <v>0</v>
      </c>
      <c r="AB81" t="s">
        <v>782</v>
      </c>
      <c r="AC81" s="59">
        <v>0</v>
      </c>
      <c r="AD81" s="58">
        <v>2</v>
      </c>
      <c r="AE81" s="58">
        <v>1</v>
      </c>
      <c r="AF81" s="58">
        <v>0</v>
      </c>
      <c r="AG81" s="58">
        <v>5</v>
      </c>
      <c r="AH81" s="59" t="s">
        <v>381</v>
      </c>
      <c r="AI81" s="58">
        <v>16</v>
      </c>
      <c r="AJ81" s="60"/>
      <c r="AK81" s="59" t="s">
        <v>393</v>
      </c>
      <c r="AL81" s="59">
        <v>1</v>
      </c>
      <c r="AM81" s="59" t="s">
        <v>27</v>
      </c>
      <c r="AN81" s="59" t="s">
        <v>680</v>
      </c>
      <c r="AO81" s="58">
        <v>33</v>
      </c>
      <c r="AP81" s="59" t="s">
        <v>677</v>
      </c>
      <c r="AQ81" s="59" t="s">
        <v>698</v>
      </c>
      <c r="AR81" s="59" t="s">
        <v>27</v>
      </c>
      <c r="AS81" s="59" t="s">
        <v>699</v>
      </c>
      <c r="AT81" s="59" t="s">
        <v>27</v>
      </c>
      <c r="AU81" s="59" t="s">
        <v>27</v>
      </c>
      <c r="AV81" s="59" t="s">
        <v>27</v>
      </c>
      <c r="AW81" s="62"/>
      <c r="AX81" s="62" t="s">
        <v>748</v>
      </c>
      <c r="AY81" s="62">
        <v>17.626000000000001</v>
      </c>
      <c r="AZ81" s="62">
        <v>4.4065000000000003</v>
      </c>
      <c r="BA81" s="62">
        <v>0.22693747872461134</v>
      </c>
      <c r="BB81" s="62">
        <v>15.874000000000001</v>
      </c>
      <c r="BC81" s="62">
        <v>248</v>
      </c>
      <c r="BD81">
        <v>0</v>
      </c>
      <c r="BE81" s="62" t="s">
        <v>782</v>
      </c>
      <c r="BF81" s="62">
        <v>1</v>
      </c>
      <c r="BG81" s="62"/>
      <c r="BH81" s="50"/>
      <c r="BI81" s="50"/>
      <c r="BJ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</row>
    <row r="82" spans="1:87" ht="14.25" customHeight="1" x14ac:dyDescent="0.25">
      <c r="A82" s="58">
        <v>239</v>
      </c>
      <c r="B82" s="59" t="s">
        <v>78</v>
      </c>
      <c r="C82" s="59" t="s">
        <v>26</v>
      </c>
      <c r="D82" s="59" t="s">
        <v>31</v>
      </c>
      <c r="E82" s="59"/>
      <c r="F82" s="59" t="s">
        <v>30</v>
      </c>
      <c r="G82" s="58">
        <v>62</v>
      </c>
      <c r="H82" s="58">
        <v>150</v>
      </c>
      <c r="I82" s="59" t="s">
        <v>130</v>
      </c>
      <c r="J82" s="58">
        <v>3712062108</v>
      </c>
      <c r="K82" s="58">
        <v>4.8</v>
      </c>
      <c r="L82" s="58">
        <v>0.48</v>
      </c>
      <c r="M82" s="58">
        <v>10</v>
      </c>
      <c r="N82" s="60">
        <v>0</v>
      </c>
      <c r="O82" s="60">
        <v>0</v>
      </c>
      <c r="P82" s="58">
        <v>22</v>
      </c>
      <c r="Q82" s="58">
        <v>12</v>
      </c>
      <c r="R82" s="58">
        <v>1</v>
      </c>
      <c r="S82" s="58">
        <v>12</v>
      </c>
      <c r="T82" s="58">
        <v>1</v>
      </c>
      <c r="U82" s="58">
        <v>4</v>
      </c>
      <c r="V82" s="58">
        <v>2</v>
      </c>
      <c r="W82" s="59">
        <v>0</v>
      </c>
      <c r="X82" s="60">
        <v>0</v>
      </c>
      <c r="Y82" s="58">
        <v>6</v>
      </c>
      <c r="Z82" s="59">
        <v>70</v>
      </c>
      <c r="AA82" s="59">
        <v>6</v>
      </c>
      <c r="AB82" t="s">
        <v>782</v>
      </c>
      <c r="AC82" s="59">
        <v>0</v>
      </c>
      <c r="AD82" s="58">
        <v>2</v>
      </c>
      <c r="AE82" s="58">
        <v>4</v>
      </c>
      <c r="AF82" s="58">
        <v>1</v>
      </c>
      <c r="AG82" s="58">
        <v>9</v>
      </c>
      <c r="AH82" s="59" t="s">
        <v>381</v>
      </c>
      <c r="AI82" s="58">
        <v>16</v>
      </c>
      <c r="AJ82" s="60"/>
      <c r="AK82" s="59" t="s">
        <v>394</v>
      </c>
      <c r="AL82" s="59">
        <v>1</v>
      </c>
      <c r="AM82" s="59" t="s">
        <v>27</v>
      </c>
      <c r="AN82" s="59" t="s">
        <v>680</v>
      </c>
      <c r="AO82" s="58">
        <v>28</v>
      </c>
      <c r="AP82" s="59" t="s">
        <v>677</v>
      </c>
      <c r="AQ82" s="59" t="s">
        <v>700</v>
      </c>
      <c r="AR82" s="59" t="s">
        <v>695</v>
      </c>
      <c r="AS82" s="59" t="s">
        <v>701</v>
      </c>
      <c r="AT82" s="59" t="s">
        <v>27</v>
      </c>
      <c r="AU82" s="59" t="s">
        <v>27</v>
      </c>
      <c r="AV82" s="59" t="s">
        <v>27</v>
      </c>
      <c r="AW82" s="62"/>
      <c r="AX82" s="62" t="s">
        <v>748</v>
      </c>
      <c r="AY82" s="62">
        <v>15.874000000000001</v>
      </c>
      <c r="AZ82" s="62">
        <v>0.22677142857142857</v>
      </c>
      <c r="BA82" s="62">
        <v>4.4097265969509891</v>
      </c>
      <c r="BB82" s="62">
        <v>14.926</v>
      </c>
      <c r="BC82" s="62">
        <v>0</v>
      </c>
      <c r="BD82">
        <v>4753</v>
      </c>
      <c r="BE82" s="62" t="s">
        <v>781</v>
      </c>
      <c r="BF82" s="62">
        <v>1</v>
      </c>
      <c r="BG82" s="62">
        <v>1</v>
      </c>
      <c r="BH82" s="50"/>
      <c r="BI82" s="50"/>
      <c r="BJ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</row>
    <row r="83" spans="1:87" ht="14.25" customHeight="1" x14ac:dyDescent="0.25">
      <c r="A83" s="58">
        <v>255</v>
      </c>
      <c r="B83" s="59" t="s">
        <v>78</v>
      </c>
      <c r="C83" s="59" t="s">
        <v>26</v>
      </c>
      <c r="D83" s="59" t="s">
        <v>31</v>
      </c>
      <c r="E83" s="59"/>
      <c r="F83" s="59" t="s">
        <v>30</v>
      </c>
      <c r="G83" s="58">
        <v>62</v>
      </c>
      <c r="H83" s="58">
        <v>150</v>
      </c>
      <c r="I83" s="59" t="s">
        <v>130</v>
      </c>
      <c r="J83" s="58">
        <v>3712062108</v>
      </c>
      <c r="K83" s="58">
        <v>4.1333333333333302</v>
      </c>
      <c r="L83" s="58">
        <v>0.413333333333333</v>
      </c>
      <c r="M83" s="58">
        <v>3</v>
      </c>
      <c r="N83" s="60">
        <v>0</v>
      </c>
      <c r="O83" s="60">
        <v>0</v>
      </c>
      <c r="P83" s="58">
        <v>7</v>
      </c>
      <c r="Q83" s="58">
        <v>4</v>
      </c>
      <c r="R83" s="58">
        <v>3</v>
      </c>
      <c r="S83" s="58">
        <v>4</v>
      </c>
      <c r="T83" s="58">
        <v>1</v>
      </c>
      <c r="U83" s="60">
        <v>0</v>
      </c>
      <c r="V83" s="58">
        <v>2</v>
      </c>
      <c r="W83" s="59">
        <v>0</v>
      </c>
      <c r="X83" s="58">
        <v>1</v>
      </c>
      <c r="Y83" s="58">
        <v>3</v>
      </c>
      <c r="Z83" s="59">
        <v>28</v>
      </c>
      <c r="AA83" s="59">
        <v>3</v>
      </c>
      <c r="AB83" t="s">
        <v>740</v>
      </c>
      <c r="AC83" s="59">
        <v>0</v>
      </c>
      <c r="AD83" s="58">
        <v>2</v>
      </c>
      <c r="AE83" s="58">
        <v>2</v>
      </c>
      <c r="AF83" s="58">
        <v>1</v>
      </c>
      <c r="AG83" s="58">
        <v>6</v>
      </c>
      <c r="AH83" s="59" t="s">
        <v>381</v>
      </c>
      <c r="AI83" s="58">
        <v>16</v>
      </c>
      <c r="AJ83" s="60"/>
      <c r="AK83" s="59" t="s">
        <v>395</v>
      </c>
      <c r="AL83" s="59">
        <v>1</v>
      </c>
      <c r="AM83" s="59" t="s">
        <v>27</v>
      </c>
      <c r="AN83" s="59" t="s">
        <v>680</v>
      </c>
      <c r="AO83" s="58">
        <v>28</v>
      </c>
      <c r="AP83" s="59" t="s">
        <v>677</v>
      </c>
      <c r="AQ83" s="59" t="s">
        <v>700</v>
      </c>
      <c r="AR83" s="59" t="s">
        <v>695</v>
      </c>
      <c r="AS83" s="59" t="s">
        <v>701</v>
      </c>
      <c r="AT83" s="59" t="s">
        <v>27</v>
      </c>
      <c r="AU83" s="59" t="s">
        <v>27</v>
      </c>
      <c r="AV83" s="59" t="s">
        <v>27</v>
      </c>
      <c r="AW83" s="62"/>
      <c r="AX83" s="62" t="s">
        <v>748</v>
      </c>
      <c r="AY83" s="62">
        <v>17.021000000000001</v>
      </c>
      <c r="AZ83" s="62">
        <v>0.60789285714285712</v>
      </c>
      <c r="BA83" s="62">
        <v>1.6450267316843898</v>
      </c>
      <c r="BB83" s="62">
        <v>15.794</v>
      </c>
      <c r="BC83" s="62" t="s">
        <v>774</v>
      </c>
      <c r="BD83">
        <v>954</v>
      </c>
      <c r="BE83" s="62"/>
      <c r="BF83" s="62"/>
      <c r="BG83" s="62"/>
      <c r="BH83" s="50"/>
      <c r="BI83" s="50"/>
      <c r="BJ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</row>
    <row r="84" spans="1:87" ht="14.25" customHeight="1" x14ac:dyDescent="0.25">
      <c r="A84" s="58">
        <v>273</v>
      </c>
      <c r="B84" s="59" t="s">
        <v>78</v>
      </c>
      <c r="C84" s="59" t="s">
        <v>26</v>
      </c>
      <c r="D84" s="59" t="s">
        <v>31</v>
      </c>
      <c r="E84" s="59"/>
      <c r="F84" s="59" t="s">
        <v>30</v>
      </c>
      <c r="G84" s="58">
        <v>62</v>
      </c>
      <c r="H84" s="58">
        <v>150</v>
      </c>
      <c r="I84" s="59" t="s">
        <v>134</v>
      </c>
      <c r="J84" s="58">
        <v>828360120</v>
      </c>
      <c r="K84" s="58">
        <v>4.8</v>
      </c>
      <c r="L84" s="58">
        <v>0.48</v>
      </c>
      <c r="M84" s="60">
        <v>0</v>
      </c>
      <c r="N84" s="60">
        <v>0</v>
      </c>
      <c r="O84" s="60">
        <v>0</v>
      </c>
      <c r="P84" s="60">
        <v>0</v>
      </c>
      <c r="Q84" s="60">
        <v>0</v>
      </c>
      <c r="R84" s="60">
        <v>0</v>
      </c>
      <c r="S84" s="60">
        <v>0</v>
      </c>
      <c r="T84" s="60">
        <v>0</v>
      </c>
      <c r="U84" s="60">
        <v>0</v>
      </c>
      <c r="V84" s="60">
        <v>0</v>
      </c>
      <c r="W84" s="59">
        <v>0</v>
      </c>
      <c r="X84" s="60">
        <v>0</v>
      </c>
      <c r="Y84" s="60">
        <v>0</v>
      </c>
      <c r="Z84" s="59">
        <v>0</v>
      </c>
      <c r="AA84" s="59">
        <v>0</v>
      </c>
      <c r="AB84" t="s">
        <v>782</v>
      </c>
      <c r="AC84" s="59">
        <v>0</v>
      </c>
      <c r="AD84" s="58">
        <v>0</v>
      </c>
      <c r="AE84" s="58">
        <v>0</v>
      </c>
      <c r="AF84" s="58">
        <v>0</v>
      </c>
      <c r="AG84" s="58">
        <v>0</v>
      </c>
      <c r="AH84" s="59" t="s">
        <v>381</v>
      </c>
      <c r="AI84" s="58">
        <v>16</v>
      </c>
      <c r="AJ84" s="60"/>
      <c r="AK84" s="59" t="s">
        <v>91</v>
      </c>
      <c r="AL84" s="59">
        <v>1</v>
      </c>
      <c r="AM84" s="59" t="s">
        <v>27</v>
      </c>
      <c r="AN84" s="59" t="s">
        <v>673</v>
      </c>
      <c r="AO84" s="58">
        <v>26</v>
      </c>
      <c r="AP84" s="59" t="s">
        <v>674</v>
      </c>
      <c r="AQ84" s="59" t="s">
        <v>678</v>
      </c>
      <c r="AR84" s="59" t="s">
        <v>27</v>
      </c>
      <c r="AS84" s="59" t="s">
        <v>702</v>
      </c>
      <c r="AT84" s="59" t="s">
        <v>27</v>
      </c>
      <c r="AU84" s="59" t="s">
        <v>27</v>
      </c>
      <c r="AV84" s="59" t="s">
        <v>27</v>
      </c>
      <c r="AW84" s="62"/>
      <c r="AX84" s="62" t="s">
        <v>748</v>
      </c>
      <c r="AY84" s="62">
        <v>22.632999999999999</v>
      </c>
      <c r="AZ84" s="62" t="s">
        <v>27</v>
      </c>
      <c r="BA84" s="62">
        <v>0</v>
      </c>
      <c r="BB84" s="62">
        <v>21.637</v>
      </c>
      <c r="BC84" s="62">
        <v>248</v>
      </c>
      <c r="BD84" s="66">
        <v>0</v>
      </c>
      <c r="BE84" s="62" t="s">
        <v>782</v>
      </c>
      <c r="BF84" s="62">
        <v>1</v>
      </c>
      <c r="BG84" s="62"/>
      <c r="BH84" s="50"/>
      <c r="BI84" s="50"/>
      <c r="BJ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</row>
    <row r="85" spans="1:87" ht="14.25" customHeight="1" x14ac:dyDescent="0.25">
      <c r="A85" s="58">
        <v>289</v>
      </c>
      <c r="B85" s="59" t="s">
        <v>78</v>
      </c>
      <c r="C85" s="59" t="s">
        <v>28</v>
      </c>
      <c r="D85" s="59" t="s">
        <v>31</v>
      </c>
      <c r="E85" s="59"/>
      <c r="F85" s="59" t="s">
        <v>30</v>
      </c>
      <c r="G85" s="58">
        <v>62</v>
      </c>
      <c r="H85" s="58">
        <v>150</v>
      </c>
      <c r="I85" s="59" t="s">
        <v>135</v>
      </c>
      <c r="J85" s="58">
        <v>7717685176</v>
      </c>
      <c r="K85" s="58">
        <v>3.8666666666666698</v>
      </c>
      <c r="L85" s="58">
        <v>0.38666666666666699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  <c r="R85" s="60">
        <v>0</v>
      </c>
      <c r="S85" s="60">
        <v>0</v>
      </c>
      <c r="T85" s="60">
        <v>0</v>
      </c>
      <c r="U85" s="60">
        <v>0</v>
      </c>
      <c r="V85" s="60">
        <v>0</v>
      </c>
      <c r="W85" s="59">
        <v>0</v>
      </c>
      <c r="X85" s="60">
        <v>0</v>
      </c>
      <c r="Y85" s="60">
        <v>0</v>
      </c>
      <c r="Z85" s="59">
        <v>0</v>
      </c>
      <c r="AA85" s="59">
        <v>0</v>
      </c>
      <c r="AB85" t="s">
        <v>782</v>
      </c>
      <c r="AC85" s="61">
        <v>3</v>
      </c>
      <c r="AD85" s="58">
        <v>0</v>
      </c>
      <c r="AE85" s="58">
        <v>0</v>
      </c>
      <c r="AF85" s="58">
        <v>0</v>
      </c>
      <c r="AG85" s="58">
        <v>0</v>
      </c>
      <c r="AH85" s="59" t="s">
        <v>381</v>
      </c>
      <c r="AI85" s="58">
        <v>16</v>
      </c>
      <c r="AJ85" s="60"/>
      <c r="AK85" s="59" t="s">
        <v>377</v>
      </c>
      <c r="AL85" s="59">
        <v>1</v>
      </c>
      <c r="AM85" s="59" t="s">
        <v>27</v>
      </c>
      <c r="AN85" s="59" t="s">
        <v>680</v>
      </c>
      <c r="AO85" s="58">
        <v>24</v>
      </c>
      <c r="AP85" s="59" t="s">
        <v>677</v>
      </c>
      <c r="AQ85" s="59" t="s">
        <v>691</v>
      </c>
      <c r="AR85" s="59" t="s">
        <v>27</v>
      </c>
      <c r="AS85" s="59" t="s">
        <v>27</v>
      </c>
      <c r="AT85" s="59" t="s">
        <v>27</v>
      </c>
      <c r="AU85" s="59" t="s">
        <v>27</v>
      </c>
      <c r="AV85" s="59" t="s">
        <v>27</v>
      </c>
      <c r="AW85" s="62"/>
      <c r="AX85" s="62" t="s">
        <v>747</v>
      </c>
      <c r="AY85" s="62">
        <v>4.1680000000000001</v>
      </c>
      <c r="AZ85" s="62" t="s">
        <v>27</v>
      </c>
      <c r="BA85" s="62">
        <v>0</v>
      </c>
      <c r="BB85" s="62">
        <v>3.4750000000000001</v>
      </c>
      <c r="BC85" s="62"/>
      <c r="BD85" s="67">
        <v>0</v>
      </c>
      <c r="BE85" s="62" t="s">
        <v>781</v>
      </c>
      <c r="BF85" s="62">
        <v>1</v>
      </c>
      <c r="BG85" s="62">
        <v>1</v>
      </c>
      <c r="BH85" s="50"/>
      <c r="BI85" s="50"/>
      <c r="BJ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</row>
    <row r="86" spans="1:87" ht="14.25" customHeight="1" x14ac:dyDescent="0.25">
      <c r="A86" s="58">
        <v>310</v>
      </c>
      <c r="B86" s="59" t="s">
        <v>78</v>
      </c>
      <c r="C86" s="59" t="s">
        <v>28</v>
      </c>
      <c r="D86" s="59" t="s">
        <v>31</v>
      </c>
      <c r="E86" s="59"/>
      <c r="F86" s="59" t="s">
        <v>30</v>
      </c>
      <c r="G86" s="58">
        <v>62</v>
      </c>
      <c r="H86" s="58">
        <v>150</v>
      </c>
      <c r="I86" s="59" t="s">
        <v>140</v>
      </c>
      <c r="J86" s="58">
        <v>79247246103</v>
      </c>
      <c r="K86" s="58">
        <v>3.8666666666666698</v>
      </c>
      <c r="L86" s="58">
        <v>0.38666666666666699</v>
      </c>
      <c r="M86" s="58">
        <v>7</v>
      </c>
      <c r="N86" s="60">
        <v>0</v>
      </c>
      <c r="O86" s="60">
        <v>0</v>
      </c>
      <c r="P86" s="58">
        <v>14</v>
      </c>
      <c r="Q86" s="58">
        <v>6</v>
      </c>
      <c r="R86" s="58">
        <v>1</v>
      </c>
      <c r="S86" s="58">
        <v>6</v>
      </c>
      <c r="T86" s="58">
        <v>1</v>
      </c>
      <c r="U86" s="60">
        <v>0</v>
      </c>
      <c r="V86" s="58">
        <v>3</v>
      </c>
      <c r="W86" s="59">
        <v>0</v>
      </c>
      <c r="X86" s="58">
        <v>2</v>
      </c>
      <c r="Y86" s="58">
        <v>5</v>
      </c>
      <c r="Z86" s="59">
        <v>45</v>
      </c>
      <c r="AA86" s="59">
        <v>5</v>
      </c>
      <c r="AB86" t="s">
        <v>782</v>
      </c>
      <c r="AC86" s="59">
        <v>0</v>
      </c>
      <c r="AD86" s="58">
        <v>4</v>
      </c>
      <c r="AE86" s="58">
        <v>2</v>
      </c>
      <c r="AF86" s="58">
        <v>2</v>
      </c>
      <c r="AG86" s="58">
        <v>9</v>
      </c>
      <c r="AH86" s="59" t="s">
        <v>381</v>
      </c>
      <c r="AI86" s="58">
        <v>16</v>
      </c>
      <c r="AJ86" s="60"/>
      <c r="AK86" s="59" t="s">
        <v>396</v>
      </c>
      <c r="AL86" s="59">
        <v>1</v>
      </c>
      <c r="AM86" s="59" t="s">
        <v>27</v>
      </c>
      <c r="AN86" s="59" t="s">
        <v>673</v>
      </c>
      <c r="AO86" s="58">
        <v>18</v>
      </c>
      <c r="AP86" s="59" t="s">
        <v>674</v>
      </c>
      <c r="AQ86" s="59" t="s">
        <v>705</v>
      </c>
      <c r="AR86" s="59" t="s">
        <v>27</v>
      </c>
      <c r="AS86" s="59" t="s">
        <v>686</v>
      </c>
      <c r="AT86" s="59" t="s">
        <v>27</v>
      </c>
      <c r="AU86" s="59" t="s">
        <v>27</v>
      </c>
      <c r="AV86" s="59" t="s">
        <v>27</v>
      </c>
      <c r="AW86" s="62"/>
      <c r="AX86" s="62" t="s">
        <v>747</v>
      </c>
      <c r="AY86" s="62">
        <v>11.871</v>
      </c>
      <c r="AZ86" s="62">
        <v>0.26380000000000003</v>
      </c>
      <c r="BA86" s="62">
        <v>3.7907505686125851</v>
      </c>
      <c r="BB86" s="62">
        <v>9.9450000000000003</v>
      </c>
      <c r="BC86" s="62">
        <v>248</v>
      </c>
      <c r="BD86" s="80">
        <v>1261</v>
      </c>
      <c r="BE86" s="62" t="s">
        <v>782</v>
      </c>
      <c r="BF86" s="62">
        <v>1</v>
      </c>
      <c r="BG86" s="62"/>
      <c r="BH86" s="50"/>
      <c r="BI86" s="50"/>
      <c r="BJ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</row>
    <row r="87" spans="1:87" ht="14.25" customHeight="1" x14ac:dyDescent="0.25">
      <c r="A87" s="58">
        <v>326</v>
      </c>
      <c r="B87" s="59" t="s">
        <v>78</v>
      </c>
      <c r="C87" s="59" t="s">
        <v>26</v>
      </c>
      <c r="D87" s="59" t="s">
        <v>31</v>
      </c>
      <c r="E87" s="59"/>
      <c r="F87" s="59" t="s">
        <v>30</v>
      </c>
      <c r="G87" s="58">
        <v>62</v>
      </c>
      <c r="H87" s="58">
        <v>150</v>
      </c>
      <c r="I87" s="59" t="s">
        <v>142</v>
      </c>
      <c r="J87" s="58">
        <v>8282194225</v>
      </c>
      <c r="K87" s="58">
        <v>4.1333333333333302</v>
      </c>
      <c r="L87" s="58">
        <v>0.413333333333333</v>
      </c>
      <c r="M87" s="58">
        <v>4</v>
      </c>
      <c r="N87" s="60">
        <v>0</v>
      </c>
      <c r="O87" s="60">
        <v>0</v>
      </c>
      <c r="P87" s="58">
        <v>10</v>
      </c>
      <c r="Q87" s="58">
        <v>6</v>
      </c>
      <c r="R87" s="58">
        <v>1</v>
      </c>
      <c r="S87" s="58">
        <v>6</v>
      </c>
      <c r="T87" s="58">
        <v>1</v>
      </c>
      <c r="U87" s="58">
        <v>2</v>
      </c>
      <c r="V87" s="58">
        <v>0.5</v>
      </c>
      <c r="W87" s="59">
        <v>0</v>
      </c>
      <c r="X87" s="58">
        <v>0.5</v>
      </c>
      <c r="Y87" s="58">
        <v>3</v>
      </c>
      <c r="Z87" s="59">
        <v>34</v>
      </c>
      <c r="AA87" s="59">
        <v>3</v>
      </c>
      <c r="AB87" t="s">
        <v>740</v>
      </c>
      <c r="AC87" s="59">
        <v>0</v>
      </c>
      <c r="AD87" s="58">
        <v>5</v>
      </c>
      <c r="AE87" s="58">
        <v>3</v>
      </c>
      <c r="AF87" s="58">
        <v>1</v>
      </c>
      <c r="AG87" s="58">
        <v>11</v>
      </c>
      <c r="AH87" s="59" t="s">
        <v>381</v>
      </c>
      <c r="AI87" s="58">
        <v>16</v>
      </c>
      <c r="AJ87" s="60"/>
      <c r="AK87" s="59" t="s">
        <v>397</v>
      </c>
      <c r="AL87" s="59">
        <v>1</v>
      </c>
      <c r="AM87" s="59" t="s">
        <v>27</v>
      </c>
      <c r="AN87" s="59" t="s">
        <v>680</v>
      </c>
      <c r="AO87" s="58">
        <v>27</v>
      </c>
      <c r="AP87" s="59" t="s">
        <v>677</v>
      </c>
      <c r="AQ87" s="59" t="s">
        <v>691</v>
      </c>
      <c r="AR87" s="59" t="s">
        <v>695</v>
      </c>
      <c r="AS87" s="59" t="s">
        <v>27</v>
      </c>
      <c r="AT87" s="59" t="s">
        <v>692</v>
      </c>
      <c r="AU87" s="59" t="s">
        <v>27</v>
      </c>
      <c r="AV87" s="59" t="s">
        <v>27</v>
      </c>
      <c r="AW87" s="62"/>
      <c r="AX87" s="62" t="s">
        <v>746</v>
      </c>
      <c r="AY87" s="62">
        <v>15.565</v>
      </c>
      <c r="AZ87" s="62">
        <v>0.4577941176470588</v>
      </c>
      <c r="BA87" s="62">
        <v>2.1843880501124318</v>
      </c>
      <c r="BB87" s="62">
        <v>14.285</v>
      </c>
      <c r="BC87" s="62">
        <v>124</v>
      </c>
      <c r="BD87" s="67">
        <v>1056</v>
      </c>
      <c r="BE87" s="62"/>
      <c r="BF87" s="62"/>
      <c r="BG87" s="62"/>
      <c r="BH87" s="50"/>
      <c r="BI87" s="50"/>
      <c r="BJ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</row>
    <row r="88" spans="1:87" ht="14.25" customHeight="1" x14ac:dyDescent="0.25">
      <c r="A88" s="58">
        <v>347</v>
      </c>
      <c r="B88" s="59" t="s">
        <v>78</v>
      </c>
      <c r="C88" s="59" t="s">
        <v>28</v>
      </c>
      <c r="D88" s="59" t="s">
        <v>31</v>
      </c>
      <c r="E88" s="59"/>
      <c r="F88" s="59" t="s">
        <v>30</v>
      </c>
      <c r="G88" s="58">
        <v>62</v>
      </c>
      <c r="H88" s="58">
        <v>150</v>
      </c>
      <c r="I88" s="59" t="s">
        <v>146</v>
      </c>
      <c r="J88" s="58">
        <v>94222252116</v>
      </c>
      <c r="K88" s="58">
        <v>3.8666666666666698</v>
      </c>
      <c r="L88" s="58">
        <v>0.38666666666666699</v>
      </c>
      <c r="M88" s="58">
        <v>2</v>
      </c>
      <c r="N88" s="60">
        <v>0</v>
      </c>
      <c r="O88" s="60">
        <v>0</v>
      </c>
      <c r="P88" s="58">
        <v>6</v>
      </c>
      <c r="Q88" s="58">
        <v>3</v>
      </c>
      <c r="R88" s="58">
        <v>3</v>
      </c>
      <c r="S88" s="58">
        <v>3</v>
      </c>
      <c r="T88" s="58">
        <v>1</v>
      </c>
      <c r="U88" s="58">
        <v>1</v>
      </c>
      <c r="V88" s="58">
        <v>0.5</v>
      </c>
      <c r="W88" s="59">
        <v>0</v>
      </c>
      <c r="X88" s="58">
        <v>0.5</v>
      </c>
      <c r="Y88" s="58">
        <v>2</v>
      </c>
      <c r="Z88" s="59">
        <v>22</v>
      </c>
      <c r="AA88" s="59">
        <v>2</v>
      </c>
      <c r="AB88" t="s">
        <v>782</v>
      </c>
      <c r="AC88" s="59">
        <v>0</v>
      </c>
      <c r="AD88" s="58">
        <v>7</v>
      </c>
      <c r="AE88" s="58">
        <v>3</v>
      </c>
      <c r="AF88" s="58">
        <v>5</v>
      </c>
      <c r="AG88" s="58">
        <v>19</v>
      </c>
      <c r="AH88" s="59" t="s">
        <v>381</v>
      </c>
      <c r="AI88" s="58">
        <v>16</v>
      </c>
      <c r="AJ88" s="58">
        <v>1</v>
      </c>
      <c r="AK88" s="59" t="s">
        <v>398</v>
      </c>
      <c r="AL88" s="59">
        <v>1</v>
      </c>
      <c r="AM88" s="59" t="s">
        <v>27</v>
      </c>
      <c r="AN88" s="59" t="s">
        <v>680</v>
      </c>
      <c r="AO88" s="58">
        <v>36</v>
      </c>
      <c r="AP88" s="59" t="s">
        <v>677</v>
      </c>
      <c r="AQ88" s="59" t="s">
        <v>707</v>
      </c>
      <c r="AR88" s="59" t="s">
        <v>27</v>
      </c>
      <c r="AS88" s="59" t="s">
        <v>708</v>
      </c>
      <c r="AT88" s="59" t="s">
        <v>27</v>
      </c>
      <c r="AU88" s="59" t="s">
        <v>27</v>
      </c>
      <c r="AV88" s="59" t="s">
        <v>27</v>
      </c>
      <c r="AW88" s="62"/>
      <c r="AX88" s="62" t="s">
        <v>748</v>
      </c>
      <c r="AY88" s="62">
        <v>15.029</v>
      </c>
      <c r="AZ88" s="62">
        <v>0.68313636363636365</v>
      </c>
      <c r="BA88" s="62">
        <v>1.4638365826069599</v>
      </c>
      <c r="BB88" s="62">
        <v>13.071</v>
      </c>
      <c r="BC88" s="62">
        <v>372</v>
      </c>
      <c r="BD88" s="67">
        <v>902</v>
      </c>
      <c r="BE88" s="62"/>
      <c r="BF88" s="62"/>
      <c r="BG88" s="62"/>
      <c r="BH88" s="50"/>
      <c r="BI88" s="50"/>
      <c r="BJ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</row>
    <row r="89" spans="1:87" ht="14.25" customHeight="1" x14ac:dyDescent="0.25">
      <c r="A89" s="58">
        <v>363</v>
      </c>
      <c r="B89" s="59" t="s">
        <v>78</v>
      </c>
      <c r="C89" s="59" t="s">
        <v>26</v>
      </c>
      <c r="D89" s="59" t="s">
        <v>31</v>
      </c>
      <c r="E89" s="59"/>
      <c r="F89" s="59" t="s">
        <v>30</v>
      </c>
      <c r="G89" s="58">
        <v>62</v>
      </c>
      <c r="H89" s="58">
        <v>150</v>
      </c>
      <c r="I89" s="59" t="s">
        <v>147</v>
      </c>
      <c r="J89" s="58">
        <v>84463153</v>
      </c>
      <c r="K89" s="58">
        <v>4.3333333333333304</v>
      </c>
      <c r="L89" s="58">
        <v>0.43333333333333302</v>
      </c>
      <c r="M89" s="58">
        <v>4</v>
      </c>
      <c r="N89" s="60">
        <v>0</v>
      </c>
      <c r="O89" s="60">
        <v>0</v>
      </c>
      <c r="P89" s="58">
        <v>11</v>
      </c>
      <c r="Q89" s="58">
        <v>5</v>
      </c>
      <c r="R89" s="58">
        <v>3</v>
      </c>
      <c r="S89" s="58">
        <v>5</v>
      </c>
      <c r="T89" s="58">
        <v>1</v>
      </c>
      <c r="U89" s="58">
        <v>2</v>
      </c>
      <c r="V89" s="58">
        <v>2.5</v>
      </c>
      <c r="W89" s="59">
        <v>0</v>
      </c>
      <c r="X89" s="58">
        <v>0.5</v>
      </c>
      <c r="Y89" s="58">
        <v>5</v>
      </c>
      <c r="Z89" s="59">
        <v>39</v>
      </c>
      <c r="AA89" s="59">
        <v>5</v>
      </c>
      <c r="AB89" t="s">
        <v>89</v>
      </c>
      <c r="AC89" s="59">
        <v>0</v>
      </c>
      <c r="AD89" s="58">
        <v>5</v>
      </c>
      <c r="AE89" s="58">
        <v>1</v>
      </c>
      <c r="AF89" s="58">
        <v>1</v>
      </c>
      <c r="AG89" s="58">
        <v>8</v>
      </c>
      <c r="AH89" s="59" t="s">
        <v>381</v>
      </c>
      <c r="AI89" s="58">
        <v>16</v>
      </c>
      <c r="AJ89" s="60"/>
      <c r="AK89" s="59" t="s">
        <v>399</v>
      </c>
      <c r="AL89" s="59">
        <v>1</v>
      </c>
      <c r="AM89" s="59" t="s">
        <v>27</v>
      </c>
      <c r="AN89" s="59" t="s">
        <v>680</v>
      </c>
      <c r="AO89" s="58">
        <v>26</v>
      </c>
      <c r="AP89" s="59" t="s">
        <v>677</v>
      </c>
      <c r="AQ89" s="59" t="s">
        <v>709</v>
      </c>
      <c r="AR89" s="59" t="s">
        <v>27</v>
      </c>
      <c r="AS89" s="59" t="s">
        <v>27</v>
      </c>
      <c r="AT89" s="59" t="s">
        <v>692</v>
      </c>
      <c r="AU89" s="59" t="s">
        <v>695</v>
      </c>
      <c r="AV89" s="59" t="s">
        <v>27</v>
      </c>
      <c r="AW89" s="62"/>
      <c r="AX89" s="62" t="s">
        <v>746</v>
      </c>
      <c r="AY89" s="62">
        <v>12.065</v>
      </c>
      <c r="AZ89" s="62">
        <v>0.30935897435897436</v>
      </c>
      <c r="BA89" s="62">
        <v>3.232490675507667</v>
      </c>
      <c r="BB89" s="62">
        <v>8.343</v>
      </c>
      <c r="BC89" s="62">
        <v>248</v>
      </c>
      <c r="BD89" s="67">
        <v>1725</v>
      </c>
      <c r="BE89" s="62"/>
      <c r="BF89" s="62"/>
      <c r="BG89" s="62"/>
      <c r="BH89" s="50"/>
      <c r="BI89" s="50"/>
      <c r="BJ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</row>
    <row r="90" spans="1:87" ht="14.25" customHeight="1" x14ac:dyDescent="0.25">
      <c r="A90" s="58">
        <v>379</v>
      </c>
      <c r="B90" s="59" t="s">
        <v>78</v>
      </c>
      <c r="C90" s="59" t="s">
        <v>26</v>
      </c>
      <c r="D90" s="59" t="s">
        <v>31</v>
      </c>
      <c r="E90" s="59"/>
      <c r="F90" s="59" t="s">
        <v>30</v>
      </c>
      <c r="G90" s="58">
        <v>62</v>
      </c>
      <c r="H90" s="58">
        <v>150</v>
      </c>
      <c r="I90" s="59" t="s">
        <v>149</v>
      </c>
      <c r="J90" s="58">
        <v>8877127178</v>
      </c>
      <c r="K90" s="58">
        <v>4.8</v>
      </c>
      <c r="L90" s="58">
        <v>0.48</v>
      </c>
      <c r="M90" s="58">
        <v>2</v>
      </c>
      <c r="N90" s="60">
        <v>0</v>
      </c>
      <c r="O90" s="60">
        <v>0</v>
      </c>
      <c r="P90" s="58">
        <v>4</v>
      </c>
      <c r="Q90" s="58">
        <v>2</v>
      </c>
      <c r="R90" s="58">
        <v>1</v>
      </c>
      <c r="S90" s="58">
        <v>2</v>
      </c>
      <c r="T90" s="58">
        <v>1</v>
      </c>
      <c r="U90" s="60">
        <v>0</v>
      </c>
      <c r="V90" s="58">
        <v>0.5</v>
      </c>
      <c r="W90" s="59">
        <v>0</v>
      </c>
      <c r="X90" s="58">
        <v>0.5</v>
      </c>
      <c r="Y90" s="58">
        <v>1</v>
      </c>
      <c r="Z90" s="59">
        <v>14</v>
      </c>
      <c r="AA90" s="59">
        <v>1</v>
      </c>
      <c r="AB90" t="s">
        <v>782</v>
      </c>
      <c r="AC90" s="59">
        <v>0</v>
      </c>
      <c r="AD90" s="58">
        <v>5</v>
      </c>
      <c r="AE90" s="58">
        <v>2</v>
      </c>
      <c r="AF90" s="58">
        <v>0</v>
      </c>
      <c r="AG90" s="58">
        <v>9</v>
      </c>
      <c r="AH90" s="59" t="s">
        <v>381</v>
      </c>
      <c r="AI90" s="58">
        <v>16</v>
      </c>
      <c r="AJ90" s="60"/>
      <c r="AK90" s="59" t="s">
        <v>400</v>
      </c>
      <c r="AL90" s="59">
        <v>1</v>
      </c>
      <c r="AM90" s="59" t="s">
        <v>27</v>
      </c>
      <c r="AN90" s="59" t="s">
        <v>680</v>
      </c>
      <c r="AO90" s="58">
        <v>24</v>
      </c>
      <c r="AP90" s="59" t="s">
        <v>677</v>
      </c>
      <c r="AQ90" s="59" t="s">
        <v>711</v>
      </c>
      <c r="AR90" s="59" t="s">
        <v>27</v>
      </c>
      <c r="AS90" s="59" t="s">
        <v>686</v>
      </c>
      <c r="AT90" s="59" t="s">
        <v>27</v>
      </c>
      <c r="AU90" s="59" t="s">
        <v>27</v>
      </c>
      <c r="AV90" s="59" t="s">
        <v>27</v>
      </c>
      <c r="AW90" s="62"/>
      <c r="AX90" s="62" t="s">
        <v>747</v>
      </c>
      <c r="AY90" s="62">
        <v>9.6910000000000007</v>
      </c>
      <c r="AZ90" s="62">
        <v>0.69221428571428578</v>
      </c>
      <c r="BA90" s="62">
        <v>1.4446393561036013</v>
      </c>
      <c r="BB90" s="62">
        <v>8.5139999999999993</v>
      </c>
      <c r="BC90" s="62">
        <v>372</v>
      </c>
      <c r="BD90" s="80">
        <v>342</v>
      </c>
      <c r="BE90" s="62"/>
      <c r="BF90" s="62"/>
      <c r="BG90" s="62"/>
      <c r="BH90" s="50"/>
      <c r="BI90" s="50"/>
      <c r="BJ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0"/>
      <c r="CF90" s="50"/>
      <c r="CG90" s="50"/>
      <c r="CH90" s="50"/>
      <c r="CI90" s="50"/>
    </row>
    <row r="91" spans="1:87" ht="14.25" customHeight="1" x14ac:dyDescent="0.25">
      <c r="A91" s="58">
        <v>395</v>
      </c>
      <c r="B91" s="59" t="s">
        <v>78</v>
      </c>
      <c r="C91" s="59" t="s">
        <v>26</v>
      </c>
      <c r="D91" s="59" t="s">
        <v>31</v>
      </c>
      <c r="E91" s="59"/>
      <c r="F91" s="59" t="s">
        <v>30</v>
      </c>
      <c r="G91" s="58">
        <v>62</v>
      </c>
      <c r="H91" s="58">
        <v>150</v>
      </c>
      <c r="I91" s="59" t="s">
        <v>81</v>
      </c>
      <c r="J91" s="58">
        <v>9591241137</v>
      </c>
      <c r="K91" s="58">
        <v>4.8</v>
      </c>
      <c r="L91" s="58">
        <v>0.48</v>
      </c>
      <c r="M91" s="58">
        <v>1</v>
      </c>
      <c r="N91" s="60">
        <v>0</v>
      </c>
      <c r="O91" s="60">
        <v>0</v>
      </c>
      <c r="P91" s="58">
        <v>1</v>
      </c>
      <c r="Q91" s="60">
        <v>0</v>
      </c>
      <c r="R91" s="58">
        <v>1</v>
      </c>
      <c r="S91" s="60">
        <v>0</v>
      </c>
      <c r="T91" s="58">
        <v>1</v>
      </c>
      <c r="U91" s="60">
        <v>0</v>
      </c>
      <c r="V91" s="60">
        <v>0</v>
      </c>
      <c r="W91" s="59">
        <v>0</v>
      </c>
      <c r="X91" s="60">
        <v>0</v>
      </c>
      <c r="Y91" s="60">
        <v>0</v>
      </c>
      <c r="Z91" s="59">
        <v>4</v>
      </c>
      <c r="AA91" s="59">
        <v>0</v>
      </c>
      <c r="AB91" t="s">
        <v>782</v>
      </c>
      <c r="AC91" s="59">
        <v>0</v>
      </c>
      <c r="AD91" s="58">
        <v>0</v>
      </c>
      <c r="AE91" s="58">
        <v>0</v>
      </c>
      <c r="AF91" s="58">
        <v>0</v>
      </c>
      <c r="AG91" s="58">
        <v>1</v>
      </c>
      <c r="AH91" s="59" t="s">
        <v>381</v>
      </c>
      <c r="AI91" s="58">
        <v>16</v>
      </c>
      <c r="AJ91" s="60"/>
      <c r="AK91" s="59" t="s">
        <v>401</v>
      </c>
      <c r="AL91" s="59">
        <v>1</v>
      </c>
      <c r="AM91" s="59" t="s">
        <v>27</v>
      </c>
      <c r="AN91" s="59" t="s">
        <v>673</v>
      </c>
      <c r="AO91" s="58">
        <v>26</v>
      </c>
      <c r="AP91" s="59" t="s">
        <v>674</v>
      </c>
      <c r="AQ91" s="59" t="s">
        <v>675</v>
      </c>
      <c r="AR91" s="59" t="s">
        <v>27</v>
      </c>
      <c r="AS91" s="59" t="s">
        <v>676</v>
      </c>
      <c r="AT91" s="59" t="s">
        <v>27</v>
      </c>
      <c r="AU91" s="59" t="s">
        <v>27</v>
      </c>
      <c r="AV91" s="59" t="s">
        <v>27</v>
      </c>
      <c r="AW91" s="62"/>
      <c r="AX91" s="62" t="s">
        <v>748</v>
      </c>
      <c r="AY91" s="62">
        <v>6.1349999999999998</v>
      </c>
      <c r="AZ91" s="62">
        <v>1.5337499999999999</v>
      </c>
      <c r="BA91" s="62">
        <v>0.65199674001629992</v>
      </c>
      <c r="BB91" s="62">
        <v>5.1980000000000004</v>
      </c>
      <c r="BC91" s="62">
        <v>372</v>
      </c>
      <c r="BD91" s="67">
        <v>0</v>
      </c>
      <c r="BE91" s="62"/>
      <c r="BF91" s="62"/>
      <c r="BG91" s="62"/>
      <c r="BH91" s="50"/>
      <c r="BI91" s="50"/>
      <c r="BJ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0"/>
      <c r="CF91" s="50"/>
      <c r="CG91" s="50"/>
      <c r="CH91" s="50"/>
      <c r="CI91" s="50"/>
    </row>
    <row r="92" spans="1:87" ht="14.25" customHeight="1" x14ac:dyDescent="0.25">
      <c r="A92" s="58">
        <v>412</v>
      </c>
      <c r="B92" s="59" t="s">
        <v>78</v>
      </c>
      <c r="C92" s="59" t="s">
        <v>28</v>
      </c>
      <c r="D92" s="59" t="s">
        <v>31</v>
      </c>
      <c r="E92" s="59"/>
      <c r="F92" s="59" t="s">
        <v>30</v>
      </c>
      <c r="G92" s="58">
        <v>62</v>
      </c>
      <c r="H92" s="58">
        <v>150</v>
      </c>
      <c r="I92" s="59" t="s">
        <v>85</v>
      </c>
      <c r="J92" s="58">
        <v>1347638136</v>
      </c>
      <c r="K92" s="58">
        <v>3.4666666666666699</v>
      </c>
      <c r="L92" s="58">
        <v>0.34666666666666701</v>
      </c>
      <c r="M92" s="58">
        <v>9</v>
      </c>
      <c r="N92" s="60">
        <v>0</v>
      </c>
      <c r="O92" s="60">
        <v>0</v>
      </c>
      <c r="P92" s="58">
        <v>21</v>
      </c>
      <c r="Q92" s="58">
        <v>12</v>
      </c>
      <c r="R92" s="58">
        <v>2</v>
      </c>
      <c r="S92" s="58">
        <v>12</v>
      </c>
      <c r="T92" s="58">
        <v>1</v>
      </c>
      <c r="U92" s="58">
        <v>6</v>
      </c>
      <c r="V92" s="58">
        <v>2</v>
      </c>
      <c r="W92" s="59">
        <v>0</v>
      </c>
      <c r="X92" s="58">
        <v>2</v>
      </c>
      <c r="Y92" s="58">
        <v>10</v>
      </c>
      <c r="Z92" s="59">
        <v>77</v>
      </c>
      <c r="AA92" s="59">
        <v>10</v>
      </c>
      <c r="AB92" t="s">
        <v>781</v>
      </c>
      <c r="AC92" s="59">
        <v>0</v>
      </c>
      <c r="AD92" s="58">
        <v>5</v>
      </c>
      <c r="AE92" s="58">
        <v>5</v>
      </c>
      <c r="AF92" s="58">
        <v>2</v>
      </c>
      <c r="AG92" s="58">
        <v>15</v>
      </c>
      <c r="AH92" s="59" t="s">
        <v>402</v>
      </c>
      <c r="AI92" s="58">
        <v>14</v>
      </c>
      <c r="AJ92" s="60"/>
      <c r="AK92" s="59" t="s">
        <v>403</v>
      </c>
      <c r="AL92" s="59">
        <v>1</v>
      </c>
      <c r="AM92" s="59" t="s">
        <v>27</v>
      </c>
      <c r="AN92" s="59" t="s">
        <v>673</v>
      </c>
      <c r="AO92" s="58">
        <v>20</v>
      </c>
      <c r="AP92" s="59" t="s">
        <v>677</v>
      </c>
      <c r="AQ92" s="59" t="s">
        <v>678</v>
      </c>
      <c r="AR92" s="59" t="s">
        <v>27</v>
      </c>
      <c r="AS92" s="59" t="s">
        <v>27</v>
      </c>
      <c r="AT92" s="59" t="s">
        <v>27</v>
      </c>
      <c r="AU92" s="59" t="s">
        <v>27</v>
      </c>
      <c r="AV92" s="59" t="s">
        <v>27</v>
      </c>
      <c r="AW92" s="62"/>
      <c r="AX92" s="62" t="s">
        <v>747</v>
      </c>
      <c r="AY92" s="62">
        <v>15.512</v>
      </c>
      <c r="AZ92" s="62">
        <v>0.20145454545454547</v>
      </c>
      <c r="BA92" s="62">
        <v>4.9638989169675085</v>
      </c>
      <c r="BB92" s="62">
        <v>13.41</v>
      </c>
      <c r="BC92" s="62">
        <v>0</v>
      </c>
      <c r="BD92" s="80">
        <v>1417</v>
      </c>
      <c r="BE92" s="62"/>
      <c r="BF92" s="62"/>
      <c r="BG92" s="62"/>
      <c r="BH92" s="50"/>
      <c r="BI92" s="50"/>
      <c r="BJ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0"/>
      <c r="CF92" s="50"/>
      <c r="CG92" s="50"/>
      <c r="CH92" s="50"/>
      <c r="CI92" s="50"/>
    </row>
    <row r="93" spans="1:87" ht="14.25" customHeight="1" x14ac:dyDescent="0.25">
      <c r="A93" s="58">
        <v>428</v>
      </c>
      <c r="B93" s="59" t="s">
        <v>78</v>
      </c>
      <c r="C93" s="59" t="s">
        <v>26</v>
      </c>
      <c r="D93" s="59" t="s">
        <v>31</v>
      </c>
      <c r="E93" s="59"/>
      <c r="F93" s="59" t="s">
        <v>30</v>
      </c>
      <c r="G93" s="58">
        <v>62</v>
      </c>
      <c r="H93" s="58">
        <v>150</v>
      </c>
      <c r="I93" s="59" t="s">
        <v>88</v>
      </c>
      <c r="J93" s="58">
        <v>217831744</v>
      </c>
      <c r="K93" s="58">
        <v>4.1333333333333302</v>
      </c>
      <c r="L93" s="58">
        <v>0.413333333333333</v>
      </c>
      <c r="M93" s="60">
        <v>0</v>
      </c>
      <c r="N93" s="60">
        <v>0</v>
      </c>
      <c r="O93" s="60">
        <v>0</v>
      </c>
      <c r="P93" s="60">
        <v>0</v>
      </c>
      <c r="Q93" s="60">
        <v>0</v>
      </c>
      <c r="R93" s="60">
        <v>0</v>
      </c>
      <c r="S93" s="60">
        <v>0</v>
      </c>
      <c r="T93" s="60">
        <v>0</v>
      </c>
      <c r="U93" s="60">
        <v>0</v>
      </c>
      <c r="V93" s="60">
        <v>0</v>
      </c>
      <c r="W93" s="59">
        <v>0</v>
      </c>
      <c r="X93" s="60">
        <v>0</v>
      </c>
      <c r="Y93" s="60">
        <v>0</v>
      </c>
      <c r="Z93" s="59">
        <v>0</v>
      </c>
      <c r="AA93" s="59">
        <v>0</v>
      </c>
      <c r="AB93" t="s">
        <v>740</v>
      </c>
      <c r="AC93" s="59">
        <v>0</v>
      </c>
      <c r="AD93" s="58">
        <v>0</v>
      </c>
      <c r="AE93" s="58">
        <v>0</v>
      </c>
      <c r="AF93" s="58">
        <v>0</v>
      </c>
      <c r="AG93" s="58">
        <v>0</v>
      </c>
      <c r="AH93" s="59" t="s">
        <v>381</v>
      </c>
      <c r="AI93" s="58">
        <v>16</v>
      </c>
      <c r="AJ93" s="60"/>
      <c r="AK93" s="59" t="s">
        <v>404</v>
      </c>
      <c r="AL93" s="59">
        <v>1</v>
      </c>
      <c r="AM93" s="59" t="s">
        <v>27</v>
      </c>
      <c r="AN93" s="59" t="s">
        <v>673</v>
      </c>
      <c r="AO93" s="58">
        <v>24</v>
      </c>
      <c r="AP93" s="59" t="s">
        <v>677</v>
      </c>
      <c r="AQ93" s="59" t="s">
        <v>679</v>
      </c>
      <c r="AR93" s="59" t="s">
        <v>27</v>
      </c>
      <c r="AS93" s="59" t="s">
        <v>27</v>
      </c>
      <c r="AT93" s="59" t="s">
        <v>27</v>
      </c>
      <c r="AU93" s="59" t="s">
        <v>27</v>
      </c>
      <c r="AV93" s="59" t="s">
        <v>27</v>
      </c>
      <c r="AW93" s="62"/>
      <c r="AX93" s="62" t="s">
        <v>747</v>
      </c>
      <c r="AY93" s="62">
        <v>10.391999999999999</v>
      </c>
      <c r="AZ93" s="62" t="s">
        <v>27</v>
      </c>
      <c r="BA93" s="62">
        <v>0</v>
      </c>
      <c r="BB93" s="62">
        <v>9.8719999999999999</v>
      </c>
      <c r="BC93" s="62">
        <v>0</v>
      </c>
      <c r="BD93" s="65">
        <v>0</v>
      </c>
      <c r="BE93" s="62" t="s">
        <v>784</v>
      </c>
      <c r="BF93" s="62">
        <v>1</v>
      </c>
      <c r="BG93" s="62">
        <v>1</v>
      </c>
      <c r="BH93" s="50"/>
      <c r="BI93" s="50"/>
      <c r="BJ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0"/>
      <c r="CF93" s="50"/>
      <c r="CG93" s="50"/>
      <c r="CH93" s="50"/>
      <c r="CI93" s="50"/>
    </row>
    <row r="94" spans="1:87" ht="14.25" customHeight="1" x14ac:dyDescent="0.25">
      <c r="A94" s="58">
        <v>444</v>
      </c>
      <c r="B94" s="59" t="s">
        <v>78</v>
      </c>
      <c r="C94" s="59" t="s">
        <v>26</v>
      </c>
      <c r="D94" s="59" t="s">
        <v>31</v>
      </c>
      <c r="E94" s="59"/>
      <c r="F94" s="59" t="s">
        <v>30</v>
      </c>
      <c r="G94" s="58">
        <v>62</v>
      </c>
      <c r="H94" s="58">
        <v>150</v>
      </c>
      <c r="I94" s="59" t="s">
        <v>150</v>
      </c>
      <c r="J94" s="58">
        <v>82135906</v>
      </c>
      <c r="K94" s="58">
        <v>4.8</v>
      </c>
      <c r="L94" s="58">
        <v>0.48</v>
      </c>
      <c r="M94" s="60">
        <v>0</v>
      </c>
      <c r="N94" s="60">
        <v>0</v>
      </c>
      <c r="O94" s="60">
        <v>0</v>
      </c>
      <c r="P94" s="60">
        <v>0</v>
      </c>
      <c r="Q94" s="60">
        <v>0</v>
      </c>
      <c r="R94" s="60">
        <v>0</v>
      </c>
      <c r="S94" s="60">
        <v>0</v>
      </c>
      <c r="T94" s="60">
        <v>0</v>
      </c>
      <c r="U94" s="60">
        <v>0</v>
      </c>
      <c r="V94" s="60">
        <v>0</v>
      </c>
      <c r="W94" s="59">
        <v>0</v>
      </c>
      <c r="X94" s="60">
        <v>0</v>
      </c>
      <c r="Y94" s="60">
        <v>0</v>
      </c>
      <c r="Z94" s="59">
        <v>0</v>
      </c>
      <c r="AA94" s="59">
        <v>0</v>
      </c>
      <c r="AB94" t="s">
        <v>782</v>
      </c>
      <c r="AC94" s="59">
        <v>0</v>
      </c>
      <c r="AD94" s="58">
        <v>0</v>
      </c>
      <c r="AE94" s="58">
        <v>0</v>
      </c>
      <c r="AF94" s="58">
        <v>0</v>
      </c>
      <c r="AG94" s="58">
        <v>0</v>
      </c>
      <c r="AH94" s="59" t="s">
        <v>381</v>
      </c>
      <c r="AI94" s="58">
        <v>16</v>
      </c>
      <c r="AJ94" s="60"/>
      <c r="AK94" s="59" t="s">
        <v>405</v>
      </c>
      <c r="AL94" s="59">
        <v>1</v>
      </c>
      <c r="AM94" s="59" t="s">
        <v>27</v>
      </c>
      <c r="AN94" s="59" t="s">
        <v>680</v>
      </c>
      <c r="AO94" s="58">
        <v>34</v>
      </c>
      <c r="AP94" s="59" t="s">
        <v>677</v>
      </c>
      <c r="AQ94" s="59" t="s">
        <v>712</v>
      </c>
      <c r="AR94" s="59" t="s">
        <v>27</v>
      </c>
      <c r="AS94" s="59" t="s">
        <v>713</v>
      </c>
      <c r="AT94" s="59" t="s">
        <v>27</v>
      </c>
      <c r="AU94" s="59" t="s">
        <v>27</v>
      </c>
      <c r="AV94" s="59" t="s">
        <v>27</v>
      </c>
      <c r="AW94" s="62"/>
      <c r="AX94" s="62" t="s">
        <v>748</v>
      </c>
      <c r="AY94" s="62">
        <v>9.0240000000000009</v>
      </c>
      <c r="AZ94" s="62" t="s">
        <v>27</v>
      </c>
      <c r="BA94" s="62">
        <v>0</v>
      </c>
      <c r="BB94" s="62">
        <v>8.1460000000000008</v>
      </c>
      <c r="BC94" s="62">
        <v>0</v>
      </c>
      <c r="BD94" s="66">
        <v>0</v>
      </c>
      <c r="BE94" s="62" t="s">
        <v>781</v>
      </c>
      <c r="BF94" s="62">
        <v>1</v>
      </c>
      <c r="BG94" s="62">
        <v>1</v>
      </c>
      <c r="BH94" s="50"/>
      <c r="BI94" s="50"/>
      <c r="BJ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</row>
    <row r="95" spans="1:87" ht="14.25" customHeight="1" x14ac:dyDescent="0.25">
      <c r="A95" s="58">
        <v>460</v>
      </c>
      <c r="B95" s="59" t="s">
        <v>78</v>
      </c>
      <c r="C95" s="59" t="s">
        <v>28</v>
      </c>
      <c r="D95" s="59" t="s">
        <v>31</v>
      </c>
      <c r="E95" s="59"/>
      <c r="F95" s="59" t="s">
        <v>30</v>
      </c>
      <c r="G95" s="58">
        <v>62</v>
      </c>
      <c r="H95" s="58">
        <v>150</v>
      </c>
      <c r="I95" s="59" t="s">
        <v>152</v>
      </c>
      <c r="J95" s="58">
        <v>792288984</v>
      </c>
      <c r="K95" s="58">
        <v>4.3333333333333304</v>
      </c>
      <c r="L95" s="58">
        <v>0.43333333333333302</v>
      </c>
      <c r="M95" s="58">
        <v>12</v>
      </c>
      <c r="N95" s="60">
        <v>0</v>
      </c>
      <c r="O95" s="60">
        <v>0</v>
      </c>
      <c r="P95" s="58">
        <v>35</v>
      </c>
      <c r="Q95" s="58">
        <v>22</v>
      </c>
      <c r="R95" s="58">
        <v>4</v>
      </c>
      <c r="S95" s="58">
        <v>22</v>
      </c>
      <c r="T95" s="58">
        <v>1</v>
      </c>
      <c r="U95" s="58">
        <v>6</v>
      </c>
      <c r="V95" s="58">
        <v>3.5</v>
      </c>
      <c r="W95" s="59">
        <v>0</v>
      </c>
      <c r="X95" s="58">
        <v>3.5</v>
      </c>
      <c r="Y95" s="58">
        <v>13</v>
      </c>
      <c r="Z95" s="59">
        <v>122</v>
      </c>
      <c r="AA95" s="59">
        <v>13</v>
      </c>
      <c r="AB95" t="s">
        <v>740</v>
      </c>
      <c r="AC95" s="59">
        <v>0</v>
      </c>
      <c r="AD95" s="58">
        <v>16</v>
      </c>
      <c r="AE95" s="58">
        <v>7</v>
      </c>
      <c r="AF95" s="58">
        <v>1</v>
      </c>
      <c r="AG95" s="58">
        <v>28</v>
      </c>
      <c r="AH95" s="59" t="s">
        <v>381</v>
      </c>
      <c r="AI95" s="58">
        <v>16</v>
      </c>
      <c r="AJ95" s="58">
        <v>1</v>
      </c>
      <c r="AK95" s="59" t="s">
        <v>406</v>
      </c>
      <c r="AL95" s="59">
        <v>1</v>
      </c>
      <c r="AM95" s="59" t="s">
        <v>27</v>
      </c>
      <c r="AN95" s="59" t="s">
        <v>673</v>
      </c>
      <c r="AO95" s="58">
        <v>23</v>
      </c>
      <c r="AP95" s="59" t="s">
        <v>677</v>
      </c>
      <c r="AQ95" s="59" t="s">
        <v>714</v>
      </c>
      <c r="AR95" s="59" t="s">
        <v>695</v>
      </c>
      <c r="AS95" s="59" t="s">
        <v>27</v>
      </c>
      <c r="AT95" s="59" t="s">
        <v>27</v>
      </c>
      <c r="AU95" s="59" t="s">
        <v>27</v>
      </c>
      <c r="AV95" s="59" t="s">
        <v>27</v>
      </c>
      <c r="AW95" s="62"/>
      <c r="AX95" s="62" t="s">
        <v>747</v>
      </c>
      <c r="AY95" s="62">
        <v>31.093</v>
      </c>
      <c r="AZ95" s="62">
        <v>0.25486065573770494</v>
      </c>
      <c r="BA95" s="62">
        <v>3.9237127327694337</v>
      </c>
      <c r="BB95" s="62">
        <v>25.917000000000002</v>
      </c>
      <c r="BC95" s="62">
        <v>124</v>
      </c>
      <c r="BD95" s="67">
        <v>4206</v>
      </c>
      <c r="BE95" s="62"/>
      <c r="BF95" s="62"/>
      <c r="BG95" s="62"/>
      <c r="BH95" s="50"/>
      <c r="BI95" s="50"/>
      <c r="BJ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</row>
    <row r="96" spans="1:87" ht="14.25" customHeight="1" x14ac:dyDescent="0.25">
      <c r="A96" s="58">
        <v>481</v>
      </c>
      <c r="B96" s="59" t="s">
        <v>78</v>
      </c>
      <c r="C96" s="59" t="s">
        <v>28</v>
      </c>
      <c r="D96" s="59" t="s">
        <v>31</v>
      </c>
      <c r="E96" s="59"/>
      <c r="F96" s="59" t="s">
        <v>30</v>
      </c>
      <c r="G96" s="58">
        <v>62</v>
      </c>
      <c r="H96" s="58">
        <v>150</v>
      </c>
      <c r="I96" s="59" t="s">
        <v>158</v>
      </c>
      <c r="J96" s="58">
        <v>927618937</v>
      </c>
      <c r="K96" s="58">
        <v>4.06666666666667</v>
      </c>
      <c r="L96" s="58">
        <v>0.40666666666666701</v>
      </c>
      <c r="M96" s="58">
        <v>7</v>
      </c>
      <c r="N96" s="60">
        <v>0</v>
      </c>
      <c r="O96" s="60">
        <v>0</v>
      </c>
      <c r="P96" s="58">
        <v>16</v>
      </c>
      <c r="Q96" s="58">
        <v>8</v>
      </c>
      <c r="R96" s="58">
        <v>3</v>
      </c>
      <c r="S96" s="58">
        <v>8</v>
      </c>
      <c r="T96" s="58">
        <v>1</v>
      </c>
      <c r="U96" s="58">
        <v>1</v>
      </c>
      <c r="V96" s="58">
        <v>4</v>
      </c>
      <c r="W96" s="59">
        <v>0</v>
      </c>
      <c r="X96" s="58">
        <v>2</v>
      </c>
      <c r="Y96" s="58">
        <v>7</v>
      </c>
      <c r="Z96" s="59">
        <v>57</v>
      </c>
      <c r="AA96" s="59">
        <v>7</v>
      </c>
      <c r="AB96" t="s">
        <v>89</v>
      </c>
      <c r="AC96" s="59">
        <v>0</v>
      </c>
      <c r="AD96" s="58">
        <v>8</v>
      </c>
      <c r="AE96" s="58">
        <v>2</v>
      </c>
      <c r="AF96" s="58">
        <v>4</v>
      </c>
      <c r="AG96" s="58">
        <v>16</v>
      </c>
      <c r="AH96" s="59" t="s">
        <v>381</v>
      </c>
      <c r="AI96" s="58">
        <v>16</v>
      </c>
      <c r="AJ96" s="58">
        <v>1</v>
      </c>
      <c r="AK96" s="59" t="s">
        <v>407</v>
      </c>
      <c r="AL96" s="59">
        <v>1</v>
      </c>
      <c r="AM96" s="59" t="s">
        <v>27</v>
      </c>
      <c r="AN96" s="59" t="s">
        <v>673</v>
      </c>
      <c r="AO96" s="58">
        <v>25</v>
      </c>
      <c r="AP96" s="59" t="s">
        <v>677</v>
      </c>
      <c r="AQ96" s="59" t="s">
        <v>721</v>
      </c>
      <c r="AR96" s="59" t="s">
        <v>27</v>
      </c>
      <c r="AS96" s="59" t="s">
        <v>686</v>
      </c>
      <c r="AT96" s="59" t="s">
        <v>27</v>
      </c>
      <c r="AU96" s="59" t="s">
        <v>27</v>
      </c>
      <c r="AV96" s="59" t="s">
        <v>27</v>
      </c>
      <c r="AW96" s="62"/>
      <c r="AX96" s="62" t="s">
        <v>747</v>
      </c>
      <c r="AY96" s="62">
        <v>17.521000000000001</v>
      </c>
      <c r="AZ96" s="62">
        <v>0.30738596491228071</v>
      </c>
      <c r="BA96" s="62">
        <v>3.253238970378403</v>
      </c>
      <c r="BB96" s="62">
        <v>12.864000000000001</v>
      </c>
      <c r="BC96" s="62">
        <v>372</v>
      </c>
      <c r="BD96" s="67">
        <v>7557</v>
      </c>
      <c r="BE96" s="62"/>
      <c r="BF96" s="62"/>
      <c r="BG96" s="62"/>
      <c r="BH96" s="50"/>
      <c r="BI96" s="50"/>
      <c r="BJ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0"/>
      <c r="CF96" s="50"/>
      <c r="CG96" s="50"/>
      <c r="CH96" s="50"/>
      <c r="CI96" s="50"/>
    </row>
    <row r="97" spans="1:87" ht="14.25" customHeight="1" x14ac:dyDescent="0.25">
      <c r="A97" s="58">
        <v>502</v>
      </c>
      <c r="B97" s="59" t="s">
        <v>78</v>
      </c>
      <c r="C97" s="59" t="s">
        <v>28</v>
      </c>
      <c r="D97" s="59" t="s">
        <v>31</v>
      </c>
      <c r="E97" s="59"/>
      <c r="F97" s="59" t="s">
        <v>30</v>
      </c>
      <c r="G97" s="58">
        <v>62</v>
      </c>
      <c r="H97" s="58">
        <v>150</v>
      </c>
      <c r="I97" s="59" t="s">
        <v>165</v>
      </c>
      <c r="J97" s="58">
        <v>1412134207</v>
      </c>
      <c r="K97" s="58">
        <v>3.8666666666666698</v>
      </c>
      <c r="L97" s="58">
        <v>0.38666666666666699</v>
      </c>
      <c r="M97" s="58">
        <v>14</v>
      </c>
      <c r="N97" s="58">
        <v>1</v>
      </c>
      <c r="O97" s="58">
        <v>5</v>
      </c>
      <c r="P97" s="58">
        <v>30</v>
      </c>
      <c r="Q97" s="58">
        <v>16</v>
      </c>
      <c r="R97" s="58">
        <v>3</v>
      </c>
      <c r="S97" s="58">
        <v>16</v>
      </c>
      <c r="T97" s="58">
        <v>1</v>
      </c>
      <c r="U97" s="58">
        <v>11</v>
      </c>
      <c r="V97" s="58">
        <v>4.5</v>
      </c>
      <c r="W97" s="59">
        <v>0</v>
      </c>
      <c r="X97" s="58">
        <v>2.5</v>
      </c>
      <c r="Y97" s="58">
        <v>18</v>
      </c>
      <c r="Z97" s="59">
        <v>122</v>
      </c>
      <c r="AA97" s="59">
        <v>18</v>
      </c>
      <c r="AB97" t="s">
        <v>782</v>
      </c>
      <c r="AC97" s="59">
        <v>0</v>
      </c>
      <c r="AD97" s="58">
        <v>17</v>
      </c>
      <c r="AE97" s="58">
        <v>22</v>
      </c>
      <c r="AF97" s="58">
        <v>0</v>
      </c>
      <c r="AG97" s="58">
        <v>49</v>
      </c>
      <c r="AH97" s="59" t="s">
        <v>408</v>
      </c>
      <c r="AI97" s="58">
        <v>12</v>
      </c>
      <c r="AJ97" s="58">
        <v>1</v>
      </c>
      <c r="AK97" s="59" t="s">
        <v>409</v>
      </c>
      <c r="AL97" s="59">
        <v>1</v>
      </c>
      <c r="AM97" s="59" t="s">
        <v>27</v>
      </c>
      <c r="AN97" s="59" t="s">
        <v>680</v>
      </c>
      <c r="AO97" s="58">
        <v>25</v>
      </c>
      <c r="AP97" s="59" t="s">
        <v>677</v>
      </c>
      <c r="AQ97" s="59" t="s">
        <v>705</v>
      </c>
      <c r="AR97" s="59" t="s">
        <v>27</v>
      </c>
      <c r="AS97" s="59" t="s">
        <v>27</v>
      </c>
      <c r="AT97" s="59" t="s">
        <v>27</v>
      </c>
      <c r="AU97" s="59" t="s">
        <v>27</v>
      </c>
      <c r="AV97" s="59" t="s">
        <v>27</v>
      </c>
      <c r="AW97" s="62"/>
      <c r="AX97" s="62" t="s">
        <v>747</v>
      </c>
      <c r="AY97" s="62">
        <v>31.346</v>
      </c>
      <c r="AZ97" s="62">
        <v>0.25693442622950818</v>
      </c>
      <c r="BA97" s="62">
        <v>3.892043641931985</v>
      </c>
      <c r="BB97" s="62">
        <v>27.682000000000002</v>
      </c>
      <c r="BC97" s="62">
        <v>0</v>
      </c>
      <c r="BD97" s="67">
        <v>1025</v>
      </c>
      <c r="BE97" s="62" t="s">
        <v>781</v>
      </c>
      <c r="BF97" s="62">
        <v>1</v>
      </c>
      <c r="BG97" s="62">
        <v>1</v>
      </c>
      <c r="BH97" s="50"/>
      <c r="BI97" s="50"/>
      <c r="BJ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50"/>
    </row>
    <row r="98" spans="1:87" ht="14.25" customHeight="1" x14ac:dyDescent="0.25">
      <c r="A98" s="58">
        <v>522</v>
      </c>
      <c r="B98" s="59" t="s">
        <v>78</v>
      </c>
      <c r="C98" s="59" t="s">
        <v>28</v>
      </c>
      <c r="D98" s="59" t="s">
        <v>31</v>
      </c>
      <c r="E98" s="59"/>
      <c r="F98" s="59" t="s">
        <v>30</v>
      </c>
      <c r="G98" s="58">
        <v>62</v>
      </c>
      <c r="H98" s="58">
        <v>150</v>
      </c>
      <c r="I98" s="59" t="s">
        <v>169</v>
      </c>
      <c r="J98" s="58">
        <v>178114327</v>
      </c>
      <c r="K98" s="58">
        <v>4.06666666666667</v>
      </c>
      <c r="L98" s="58">
        <v>0.40666666666666701</v>
      </c>
      <c r="M98" s="58">
        <v>3</v>
      </c>
      <c r="N98" s="60">
        <v>0</v>
      </c>
      <c r="O98" s="60">
        <v>0</v>
      </c>
      <c r="P98" s="58">
        <v>11</v>
      </c>
      <c r="Q98" s="58">
        <v>8</v>
      </c>
      <c r="R98" s="58">
        <v>3</v>
      </c>
      <c r="S98" s="58">
        <v>8</v>
      </c>
      <c r="T98" s="58">
        <v>1</v>
      </c>
      <c r="U98" s="60">
        <v>0</v>
      </c>
      <c r="V98" s="58">
        <v>4</v>
      </c>
      <c r="W98" s="59">
        <v>0</v>
      </c>
      <c r="X98" s="58">
        <v>2</v>
      </c>
      <c r="Y98" s="58">
        <v>6</v>
      </c>
      <c r="Z98" s="59">
        <v>46</v>
      </c>
      <c r="AA98" s="59">
        <v>6</v>
      </c>
      <c r="AB98" t="s">
        <v>89</v>
      </c>
      <c r="AC98" s="59">
        <v>0</v>
      </c>
      <c r="AD98" s="58">
        <v>6</v>
      </c>
      <c r="AE98" s="58">
        <v>6</v>
      </c>
      <c r="AF98" s="58">
        <v>0</v>
      </c>
      <c r="AG98" s="58">
        <v>13</v>
      </c>
      <c r="AH98" s="59" t="s">
        <v>381</v>
      </c>
      <c r="AI98" s="58">
        <v>16</v>
      </c>
      <c r="AJ98" s="60"/>
      <c r="AK98" s="59" t="s">
        <v>410</v>
      </c>
      <c r="AL98" s="59">
        <v>1</v>
      </c>
      <c r="AM98" s="59" t="s">
        <v>27</v>
      </c>
      <c r="AN98" s="59" t="s">
        <v>680</v>
      </c>
      <c r="AO98" s="58">
        <v>31</v>
      </c>
      <c r="AP98" s="59" t="s">
        <v>677</v>
      </c>
      <c r="AQ98" s="59" t="s">
        <v>694</v>
      </c>
      <c r="AR98" s="59" t="s">
        <v>27</v>
      </c>
      <c r="AS98" s="59" t="s">
        <v>27</v>
      </c>
      <c r="AT98" s="59" t="s">
        <v>692</v>
      </c>
      <c r="AU98" s="59" t="s">
        <v>27</v>
      </c>
      <c r="AV98" s="59" t="s">
        <v>696</v>
      </c>
      <c r="AW98" s="62"/>
      <c r="AX98" s="62" t="s">
        <v>746</v>
      </c>
      <c r="AY98" s="62">
        <v>14.120000000000001</v>
      </c>
      <c r="AZ98" s="62">
        <v>0.30695652173913046</v>
      </c>
      <c r="BA98" s="62">
        <v>3.2577903682719542</v>
      </c>
      <c r="BB98" s="62">
        <v>13.271000000000001</v>
      </c>
      <c r="BC98" s="62">
        <v>0</v>
      </c>
      <c r="BD98" s="80">
        <v>1626</v>
      </c>
      <c r="BE98" s="62" t="s">
        <v>781</v>
      </c>
      <c r="BF98" s="62">
        <v>1</v>
      </c>
      <c r="BG98" s="62">
        <v>1</v>
      </c>
      <c r="BH98" s="50"/>
      <c r="BI98" s="50"/>
      <c r="BJ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0"/>
      <c r="CF98" s="50"/>
      <c r="CG98" s="50"/>
      <c r="CH98" s="50"/>
      <c r="CI98" s="50"/>
    </row>
    <row r="99" spans="1:87" ht="14.25" customHeight="1" x14ac:dyDescent="0.25">
      <c r="A99" s="58">
        <v>538</v>
      </c>
      <c r="B99" s="59" t="s">
        <v>78</v>
      </c>
      <c r="C99" s="59" t="s">
        <v>28</v>
      </c>
      <c r="D99" s="59" t="s">
        <v>31</v>
      </c>
      <c r="E99" s="59"/>
      <c r="F99" s="59" t="s">
        <v>30</v>
      </c>
      <c r="G99" s="58">
        <v>62</v>
      </c>
      <c r="H99" s="58">
        <v>150</v>
      </c>
      <c r="I99" s="59" t="s">
        <v>171</v>
      </c>
      <c r="J99" s="58">
        <v>8518124088</v>
      </c>
      <c r="K99" s="58">
        <v>4.06666666666667</v>
      </c>
      <c r="L99" s="58">
        <v>0.40666666666666701</v>
      </c>
      <c r="M99" s="60">
        <v>0</v>
      </c>
      <c r="N99" s="60">
        <v>0</v>
      </c>
      <c r="O99" s="60">
        <v>0</v>
      </c>
      <c r="P99" s="60">
        <v>0</v>
      </c>
      <c r="Q99" s="60">
        <v>0</v>
      </c>
      <c r="R99" s="60">
        <v>0</v>
      </c>
      <c r="S99" s="60">
        <v>0</v>
      </c>
      <c r="T99" s="60">
        <v>0</v>
      </c>
      <c r="U99" s="60">
        <v>0</v>
      </c>
      <c r="V99" s="60">
        <v>0</v>
      </c>
      <c r="W99" s="59">
        <v>0</v>
      </c>
      <c r="X99" s="60">
        <v>0</v>
      </c>
      <c r="Y99" s="60">
        <v>0</v>
      </c>
      <c r="Z99" s="59">
        <v>0</v>
      </c>
      <c r="AA99" s="59">
        <v>0</v>
      </c>
      <c r="AB99" t="s">
        <v>89</v>
      </c>
      <c r="AC99" s="61">
        <v>3</v>
      </c>
      <c r="AD99" s="58">
        <v>0</v>
      </c>
      <c r="AE99" s="58">
        <v>0</v>
      </c>
      <c r="AF99" s="58">
        <v>0</v>
      </c>
      <c r="AG99" s="58">
        <v>0</v>
      </c>
      <c r="AH99" s="59" t="s">
        <v>381</v>
      </c>
      <c r="AI99" s="58">
        <v>16</v>
      </c>
      <c r="AJ99" s="60"/>
      <c r="AK99" s="59" t="s">
        <v>411</v>
      </c>
      <c r="AL99" s="59">
        <v>1</v>
      </c>
      <c r="AM99" s="59" t="s">
        <v>27</v>
      </c>
      <c r="AN99" s="59" t="s">
        <v>680</v>
      </c>
      <c r="AO99" s="58">
        <v>25</v>
      </c>
      <c r="AP99" s="59" t="s">
        <v>677</v>
      </c>
      <c r="AQ99" s="59" t="s">
        <v>725</v>
      </c>
      <c r="AR99" s="59" t="s">
        <v>27</v>
      </c>
      <c r="AS99" s="59" t="s">
        <v>726</v>
      </c>
      <c r="AT99" s="59" t="s">
        <v>27</v>
      </c>
      <c r="AU99" s="59" t="s">
        <v>27</v>
      </c>
      <c r="AV99" s="59" t="s">
        <v>27</v>
      </c>
      <c r="AW99" s="62"/>
      <c r="AX99" s="62" t="s">
        <v>748</v>
      </c>
      <c r="AY99" s="62">
        <v>5</v>
      </c>
      <c r="AZ99" s="62" t="s">
        <v>27</v>
      </c>
      <c r="BA99" s="62">
        <v>0</v>
      </c>
      <c r="BB99" s="62">
        <v>2.9010000000000002</v>
      </c>
      <c r="BC99" s="62" t="s">
        <v>774</v>
      </c>
      <c r="BD99" s="67">
        <v>0</v>
      </c>
      <c r="BE99" s="62"/>
      <c r="BF99" s="62"/>
      <c r="BG99" s="62"/>
      <c r="BH99" s="50"/>
      <c r="BI99" s="50"/>
      <c r="BJ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0"/>
      <c r="CF99" s="50"/>
      <c r="CG99" s="50"/>
      <c r="CH99" s="50"/>
      <c r="CI99" s="50"/>
    </row>
    <row r="100" spans="1:87" ht="14.25" customHeight="1" x14ac:dyDescent="0.25">
      <c r="A100" s="58">
        <v>554</v>
      </c>
      <c r="B100" s="59" t="s">
        <v>78</v>
      </c>
      <c r="C100" s="59" t="s">
        <v>26</v>
      </c>
      <c r="D100" s="59" t="s">
        <v>31</v>
      </c>
      <c r="E100" s="59"/>
      <c r="F100" s="59" t="s">
        <v>30</v>
      </c>
      <c r="G100" s="58">
        <v>62</v>
      </c>
      <c r="H100" s="58">
        <v>150</v>
      </c>
      <c r="I100" s="59" t="s">
        <v>172</v>
      </c>
      <c r="J100" s="58">
        <v>8517821164</v>
      </c>
      <c r="K100" s="58">
        <v>4.8</v>
      </c>
      <c r="L100" s="58">
        <v>0.48</v>
      </c>
      <c r="M100" s="60">
        <v>0</v>
      </c>
      <c r="N100" s="60">
        <v>0</v>
      </c>
      <c r="O100" s="60">
        <v>0</v>
      </c>
      <c r="P100" s="60">
        <v>0</v>
      </c>
      <c r="Q100" s="60">
        <v>0</v>
      </c>
      <c r="R100" s="60">
        <v>0</v>
      </c>
      <c r="S100" s="60">
        <v>0</v>
      </c>
      <c r="T100" s="60">
        <v>0</v>
      </c>
      <c r="U100" s="60">
        <v>0</v>
      </c>
      <c r="V100" s="60">
        <v>0</v>
      </c>
      <c r="W100" s="59">
        <v>0</v>
      </c>
      <c r="X100" s="60">
        <v>0</v>
      </c>
      <c r="Y100" s="60">
        <v>0</v>
      </c>
      <c r="Z100" s="59">
        <v>0</v>
      </c>
      <c r="AA100" s="59">
        <v>0</v>
      </c>
      <c r="AB100" t="s">
        <v>782</v>
      </c>
      <c r="AC100" s="59">
        <v>0</v>
      </c>
      <c r="AD100" s="58">
        <v>0</v>
      </c>
      <c r="AE100" s="58">
        <v>0</v>
      </c>
      <c r="AF100" s="58">
        <v>0</v>
      </c>
      <c r="AG100" s="58">
        <v>0</v>
      </c>
      <c r="AH100" s="59" t="s">
        <v>381</v>
      </c>
      <c r="AI100" s="58">
        <v>16</v>
      </c>
      <c r="AJ100" s="60"/>
      <c r="AK100" s="59" t="s">
        <v>412</v>
      </c>
      <c r="AL100" s="59">
        <v>1</v>
      </c>
      <c r="AM100" s="59" t="s">
        <v>27</v>
      </c>
      <c r="AN100" s="59" t="s">
        <v>680</v>
      </c>
      <c r="AO100" s="58">
        <v>29</v>
      </c>
      <c r="AP100" s="59" t="s">
        <v>674</v>
      </c>
      <c r="AQ100" s="59" t="s">
        <v>691</v>
      </c>
      <c r="AR100" s="59" t="s">
        <v>695</v>
      </c>
      <c r="AS100" s="59" t="s">
        <v>727</v>
      </c>
      <c r="AT100" s="59" t="s">
        <v>27</v>
      </c>
      <c r="AU100" s="59" t="s">
        <v>27</v>
      </c>
      <c r="AV100" s="59" t="s">
        <v>27</v>
      </c>
      <c r="AW100" s="62"/>
      <c r="AX100" s="62" t="s">
        <v>748</v>
      </c>
      <c r="AY100" s="62">
        <v>10.351000000000001</v>
      </c>
      <c r="AZ100" s="62" t="s">
        <v>27</v>
      </c>
      <c r="BA100" s="62">
        <v>0</v>
      </c>
      <c r="BB100" s="62">
        <v>9.4139999999999997</v>
      </c>
      <c r="BC100" s="62">
        <v>372</v>
      </c>
      <c r="BD100" s="65">
        <v>0</v>
      </c>
      <c r="BE100" s="62"/>
      <c r="BF100" s="62"/>
      <c r="BG100" s="62"/>
      <c r="BH100" s="50"/>
      <c r="BI100" s="50"/>
      <c r="BJ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0"/>
      <c r="CF100" s="50"/>
      <c r="CG100" s="50"/>
      <c r="CH100" s="50"/>
      <c r="CI100" s="50"/>
    </row>
    <row r="101" spans="1:87" ht="14.25" customHeight="1" x14ac:dyDescent="0.25">
      <c r="A101" s="58">
        <v>570</v>
      </c>
      <c r="B101" s="59" t="s">
        <v>78</v>
      </c>
      <c r="C101" s="59" t="s">
        <v>28</v>
      </c>
      <c r="D101" s="59" t="s">
        <v>31</v>
      </c>
      <c r="E101" s="59"/>
      <c r="F101" s="59" t="s">
        <v>30</v>
      </c>
      <c r="G101" s="58">
        <v>62</v>
      </c>
      <c r="H101" s="58">
        <v>150</v>
      </c>
      <c r="I101" s="59" t="s">
        <v>173</v>
      </c>
      <c r="J101" s="58">
        <v>79215167188</v>
      </c>
      <c r="K101" s="58">
        <v>4.06666666666667</v>
      </c>
      <c r="L101" s="58">
        <v>0.40666666666666701</v>
      </c>
      <c r="M101" s="58">
        <v>3</v>
      </c>
      <c r="N101" s="60">
        <v>0</v>
      </c>
      <c r="O101" s="60">
        <v>0</v>
      </c>
      <c r="P101" s="58">
        <v>5</v>
      </c>
      <c r="Q101" s="58">
        <v>2</v>
      </c>
      <c r="R101" s="58">
        <v>3</v>
      </c>
      <c r="S101" s="58">
        <v>2</v>
      </c>
      <c r="T101" s="58">
        <v>1</v>
      </c>
      <c r="U101" s="60">
        <v>0</v>
      </c>
      <c r="V101" s="60">
        <v>0</v>
      </c>
      <c r="W101" s="59">
        <v>0</v>
      </c>
      <c r="X101" s="60">
        <v>0</v>
      </c>
      <c r="Y101" s="60">
        <v>0</v>
      </c>
      <c r="Z101" s="59">
        <v>16</v>
      </c>
      <c r="AA101" s="59">
        <v>0</v>
      </c>
      <c r="AB101" t="s">
        <v>89</v>
      </c>
      <c r="AC101" s="59">
        <v>0</v>
      </c>
      <c r="AD101" s="58">
        <v>0</v>
      </c>
      <c r="AE101" s="58">
        <v>2</v>
      </c>
      <c r="AF101" s="58">
        <v>0</v>
      </c>
      <c r="AG101" s="58">
        <v>4</v>
      </c>
      <c r="AH101" s="59" t="s">
        <v>381</v>
      </c>
      <c r="AI101" s="58">
        <v>16</v>
      </c>
      <c r="AJ101" s="60"/>
      <c r="AK101" s="59" t="s">
        <v>413</v>
      </c>
      <c r="AL101" s="59">
        <v>1</v>
      </c>
      <c r="AM101" s="59" t="s">
        <v>27</v>
      </c>
      <c r="AN101" s="59" t="s">
        <v>673</v>
      </c>
      <c r="AO101" s="58">
        <v>18</v>
      </c>
      <c r="AP101" s="59" t="s">
        <v>677</v>
      </c>
      <c r="AQ101" s="59" t="s">
        <v>728</v>
      </c>
      <c r="AR101" s="59" t="s">
        <v>27</v>
      </c>
      <c r="AS101" s="59" t="s">
        <v>686</v>
      </c>
      <c r="AT101" s="59" t="s">
        <v>27</v>
      </c>
      <c r="AU101" s="59" t="s">
        <v>27</v>
      </c>
      <c r="AV101" s="59" t="s">
        <v>27</v>
      </c>
      <c r="AW101" s="62"/>
      <c r="AX101" s="62" t="s">
        <v>747</v>
      </c>
      <c r="AY101" s="62">
        <v>12.000999999999999</v>
      </c>
      <c r="AZ101" s="62">
        <v>0.75006249999999997</v>
      </c>
      <c r="BA101" s="62">
        <v>1.3332222314807101</v>
      </c>
      <c r="BB101" s="62">
        <v>11.399000000000001</v>
      </c>
      <c r="BC101" s="62">
        <v>372</v>
      </c>
      <c r="BD101" s="80">
        <v>0</v>
      </c>
      <c r="BE101" s="62"/>
      <c r="BF101" s="62"/>
      <c r="BG101" s="62"/>
      <c r="BH101" s="50"/>
      <c r="BI101" s="50"/>
      <c r="BJ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0"/>
      <c r="CF101" s="50"/>
      <c r="CG101" s="50"/>
      <c r="CH101" s="50"/>
      <c r="CI101" s="50"/>
    </row>
    <row r="102" spans="1:87" ht="14.25" customHeight="1" x14ac:dyDescent="0.25">
      <c r="A102" s="58">
        <v>12</v>
      </c>
      <c r="B102" s="59" t="s">
        <v>78</v>
      </c>
      <c r="C102" s="59" t="s">
        <v>28</v>
      </c>
      <c r="D102" s="59" t="s">
        <v>33</v>
      </c>
      <c r="E102" s="59"/>
      <c r="F102" s="59" t="s">
        <v>500</v>
      </c>
      <c r="G102" s="58">
        <v>28</v>
      </c>
      <c r="H102" s="58">
        <v>200</v>
      </c>
      <c r="I102" s="59" t="s">
        <v>92</v>
      </c>
      <c r="J102" s="58">
        <v>9165180138</v>
      </c>
      <c r="K102" s="58">
        <v>2.2000000000000002</v>
      </c>
      <c r="L102" s="58">
        <v>0.44</v>
      </c>
      <c r="M102" s="58">
        <v>2</v>
      </c>
      <c r="N102" s="60">
        <v>0</v>
      </c>
      <c r="O102" s="60">
        <v>0</v>
      </c>
      <c r="P102" s="58">
        <v>9</v>
      </c>
      <c r="Q102" s="58">
        <v>6</v>
      </c>
      <c r="R102" s="58">
        <v>3</v>
      </c>
      <c r="S102" s="58">
        <v>6</v>
      </c>
      <c r="T102" s="60">
        <v>0</v>
      </c>
      <c r="U102" s="60">
        <v>0</v>
      </c>
      <c r="V102" s="58">
        <v>3</v>
      </c>
      <c r="W102" s="59">
        <v>0</v>
      </c>
      <c r="X102" s="60">
        <v>0</v>
      </c>
      <c r="Y102" s="58">
        <v>3</v>
      </c>
      <c r="Z102" s="59">
        <v>32</v>
      </c>
      <c r="AA102" s="59">
        <v>3</v>
      </c>
      <c r="AB102" t="s">
        <v>781</v>
      </c>
      <c r="AC102" s="59">
        <v>0</v>
      </c>
      <c r="AD102" s="58">
        <v>12</v>
      </c>
      <c r="AE102" s="58">
        <v>13</v>
      </c>
      <c r="AF102" s="58">
        <v>1</v>
      </c>
      <c r="AG102" s="58">
        <v>32</v>
      </c>
      <c r="AH102" s="59" t="s">
        <v>501</v>
      </c>
      <c r="AI102" s="58">
        <v>21</v>
      </c>
      <c r="AJ102" s="60"/>
      <c r="AK102" s="59" t="s">
        <v>502</v>
      </c>
      <c r="AL102" s="59">
        <v>1</v>
      </c>
      <c r="AM102" s="59" t="s">
        <v>27</v>
      </c>
      <c r="AN102" s="59" t="s">
        <v>680</v>
      </c>
      <c r="AO102" s="58">
        <v>24</v>
      </c>
      <c r="AP102" s="59" t="s">
        <v>677</v>
      </c>
      <c r="AQ102" s="59" t="s">
        <v>679</v>
      </c>
      <c r="AR102" s="59" t="s">
        <v>27</v>
      </c>
      <c r="AS102" s="59" t="s">
        <v>681</v>
      </c>
      <c r="AT102" s="59" t="s">
        <v>27</v>
      </c>
      <c r="AU102" s="59" t="s">
        <v>27</v>
      </c>
      <c r="AV102" s="59" t="s">
        <v>27</v>
      </c>
      <c r="AW102" s="62"/>
      <c r="AX102" s="62" t="s">
        <v>747</v>
      </c>
      <c r="AY102" s="62"/>
      <c r="AZ102" s="62">
        <v>0</v>
      </c>
      <c r="BA102" s="62" t="s">
        <v>27</v>
      </c>
      <c r="BB102" s="62">
        <v>6.0819999999999999</v>
      </c>
      <c r="BC102" s="62">
        <v>0</v>
      </c>
      <c r="BD102" s="67">
        <v>1280</v>
      </c>
      <c r="BE102" s="62"/>
      <c r="BF102" s="62"/>
      <c r="BG102" s="62"/>
      <c r="BH102" s="50"/>
      <c r="BI102" s="50"/>
      <c r="BJ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</row>
    <row r="103" spans="1:87" ht="14.25" customHeight="1" x14ac:dyDescent="0.25">
      <c r="A103" s="58">
        <v>33</v>
      </c>
      <c r="B103" s="59" t="s">
        <v>78</v>
      </c>
      <c r="C103" s="59" t="s">
        <v>28</v>
      </c>
      <c r="D103" s="59" t="s">
        <v>33</v>
      </c>
      <c r="E103" s="59"/>
      <c r="F103" s="59" t="s">
        <v>500</v>
      </c>
      <c r="G103" s="58">
        <v>28</v>
      </c>
      <c r="H103" s="58">
        <v>200</v>
      </c>
      <c r="I103" s="59" t="s">
        <v>98</v>
      </c>
      <c r="J103" s="58">
        <v>871611960</v>
      </c>
      <c r="K103" s="58">
        <v>2.1</v>
      </c>
      <c r="L103" s="58">
        <v>0.42</v>
      </c>
      <c r="M103" s="58">
        <v>3</v>
      </c>
      <c r="N103" s="60">
        <v>0</v>
      </c>
      <c r="O103" s="60">
        <v>0</v>
      </c>
      <c r="P103" s="58">
        <v>5</v>
      </c>
      <c r="Q103" s="58">
        <v>2</v>
      </c>
      <c r="R103" s="58">
        <v>3</v>
      </c>
      <c r="S103" s="58">
        <v>2</v>
      </c>
      <c r="T103" s="58">
        <v>1</v>
      </c>
      <c r="U103" s="60">
        <v>0</v>
      </c>
      <c r="V103" s="60">
        <v>0</v>
      </c>
      <c r="W103" s="59">
        <v>0</v>
      </c>
      <c r="X103" s="60">
        <v>0</v>
      </c>
      <c r="Y103" s="60">
        <v>0</v>
      </c>
      <c r="Z103" s="59">
        <v>16</v>
      </c>
      <c r="AA103" s="59">
        <v>0</v>
      </c>
      <c r="AB103" t="s">
        <v>782</v>
      </c>
      <c r="AC103" s="61">
        <v>3</v>
      </c>
      <c r="AD103" s="58">
        <v>1</v>
      </c>
      <c r="AE103" s="58">
        <v>0</v>
      </c>
      <c r="AF103" s="58">
        <v>0</v>
      </c>
      <c r="AG103" s="58">
        <v>2</v>
      </c>
      <c r="AH103" s="59" t="s">
        <v>503</v>
      </c>
      <c r="AI103" s="58">
        <v>25</v>
      </c>
      <c r="AJ103" s="60"/>
      <c r="AK103" s="59" t="s">
        <v>504</v>
      </c>
      <c r="AL103" s="59">
        <v>1</v>
      </c>
      <c r="AM103" s="59" t="s">
        <v>27</v>
      </c>
      <c r="AN103" s="59" t="s">
        <v>673</v>
      </c>
      <c r="AO103" s="58">
        <v>28</v>
      </c>
      <c r="AP103" s="59" t="s">
        <v>677</v>
      </c>
      <c r="AQ103" s="59" t="s">
        <v>685</v>
      </c>
      <c r="AR103" s="59" t="s">
        <v>27</v>
      </c>
      <c r="AS103" s="59" t="s">
        <v>686</v>
      </c>
      <c r="AT103" s="59" t="s">
        <v>27</v>
      </c>
      <c r="AU103" s="59" t="s">
        <v>27</v>
      </c>
      <c r="AV103" s="59" t="s">
        <v>27</v>
      </c>
      <c r="AW103" s="62"/>
      <c r="AX103" s="62" t="s">
        <v>747</v>
      </c>
      <c r="AY103" s="62">
        <v>2.9889999999999999</v>
      </c>
      <c r="AZ103" s="62">
        <v>0.18681249999999999</v>
      </c>
      <c r="BA103" s="62">
        <v>5.3529608564737376</v>
      </c>
      <c r="BB103" s="62">
        <v>2.4889999999999999</v>
      </c>
      <c r="BC103" s="62"/>
      <c r="BD103" s="67">
        <v>223</v>
      </c>
      <c r="BE103" s="62"/>
      <c r="BF103" s="62"/>
      <c r="BG103" s="62"/>
      <c r="BH103" s="50"/>
      <c r="BI103" s="50"/>
      <c r="BJ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0"/>
      <c r="CF103" s="50"/>
      <c r="CG103" s="50"/>
      <c r="CH103" s="50"/>
      <c r="CI103" s="50"/>
    </row>
    <row r="104" spans="1:87" ht="14.25" customHeight="1" x14ac:dyDescent="0.25">
      <c r="A104" s="58">
        <v>49</v>
      </c>
      <c r="B104" s="59" t="s">
        <v>78</v>
      </c>
      <c r="C104" s="59" t="s">
        <v>28</v>
      </c>
      <c r="D104" s="59" t="s">
        <v>33</v>
      </c>
      <c r="E104" s="59"/>
      <c r="F104" s="59" t="s">
        <v>500</v>
      </c>
      <c r="G104" s="58">
        <v>28</v>
      </c>
      <c r="H104" s="58">
        <v>200</v>
      </c>
      <c r="I104" s="59" t="s">
        <v>101</v>
      </c>
      <c r="J104" s="58">
        <v>17888851</v>
      </c>
      <c r="K104" s="58">
        <v>2.2000000000000002</v>
      </c>
      <c r="L104" s="58">
        <v>0.44</v>
      </c>
      <c r="M104" s="58">
        <v>2</v>
      </c>
      <c r="N104" s="60">
        <v>0</v>
      </c>
      <c r="O104" s="60">
        <v>0</v>
      </c>
      <c r="P104" s="58">
        <v>5</v>
      </c>
      <c r="Q104" s="58">
        <v>3</v>
      </c>
      <c r="R104" s="58">
        <v>1</v>
      </c>
      <c r="S104" s="58">
        <v>3</v>
      </c>
      <c r="T104" s="58">
        <v>1</v>
      </c>
      <c r="U104" s="58">
        <v>1</v>
      </c>
      <c r="V104" s="58">
        <v>1.5</v>
      </c>
      <c r="W104" s="59">
        <v>0</v>
      </c>
      <c r="X104" s="58">
        <v>1.5</v>
      </c>
      <c r="Y104" s="58">
        <v>4</v>
      </c>
      <c r="Z104" s="59">
        <v>23</v>
      </c>
      <c r="AA104" s="59">
        <v>4</v>
      </c>
      <c r="AB104" t="s">
        <v>783</v>
      </c>
      <c r="AC104" s="61">
        <v>3</v>
      </c>
      <c r="AD104" s="58">
        <v>8</v>
      </c>
      <c r="AE104" s="58">
        <v>4</v>
      </c>
      <c r="AF104" s="58">
        <v>0</v>
      </c>
      <c r="AG104" s="58">
        <v>14</v>
      </c>
      <c r="AH104" s="59" t="s">
        <v>503</v>
      </c>
      <c r="AI104" s="58">
        <v>25</v>
      </c>
      <c r="AJ104" s="60"/>
      <c r="AK104" s="59" t="s">
        <v>505</v>
      </c>
      <c r="AL104" s="59">
        <v>1</v>
      </c>
      <c r="AM104" s="59" t="s">
        <v>27</v>
      </c>
      <c r="AN104" s="59" t="s">
        <v>680</v>
      </c>
      <c r="AO104" s="58">
        <v>30</v>
      </c>
      <c r="AP104" s="59" t="s">
        <v>674</v>
      </c>
      <c r="AQ104" s="59" t="s">
        <v>687</v>
      </c>
      <c r="AR104" s="59" t="s">
        <v>27</v>
      </c>
      <c r="AS104" s="59" t="s">
        <v>688</v>
      </c>
      <c r="AT104" s="59" t="s">
        <v>27</v>
      </c>
      <c r="AU104" s="59" t="s">
        <v>27</v>
      </c>
      <c r="AV104" s="59" t="s">
        <v>27</v>
      </c>
      <c r="AW104" s="62"/>
      <c r="AX104" s="62" t="s">
        <v>748</v>
      </c>
      <c r="AY104" s="62">
        <v>6.5380000000000003</v>
      </c>
      <c r="AZ104" s="62">
        <v>0.2842608695652174</v>
      </c>
      <c r="BA104" s="62">
        <v>3.5178953808504128</v>
      </c>
      <c r="BB104" s="62">
        <v>6.19</v>
      </c>
      <c r="BC104" s="62">
        <v>28</v>
      </c>
      <c r="BD104" s="80">
        <v>1328</v>
      </c>
      <c r="BE104" s="62"/>
      <c r="BF104" s="62"/>
      <c r="BG104" s="62"/>
      <c r="BH104" s="50"/>
      <c r="BI104" s="50"/>
      <c r="BJ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</row>
    <row r="105" spans="1:87" ht="14.25" customHeight="1" x14ac:dyDescent="0.25">
      <c r="A105" s="58">
        <v>65</v>
      </c>
      <c r="B105" s="59" t="s">
        <v>78</v>
      </c>
      <c r="C105" s="59" t="s">
        <v>28</v>
      </c>
      <c r="D105" s="59" t="s">
        <v>33</v>
      </c>
      <c r="E105" s="59"/>
      <c r="F105" s="59" t="s">
        <v>500</v>
      </c>
      <c r="G105" s="58">
        <v>28</v>
      </c>
      <c r="H105" s="58">
        <v>200</v>
      </c>
      <c r="I105" s="59" t="s">
        <v>104</v>
      </c>
      <c r="J105" s="58">
        <v>134766397</v>
      </c>
      <c r="K105" s="58">
        <v>2.2000000000000002</v>
      </c>
      <c r="L105" s="58">
        <v>0.44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  <c r="R105" s="60">
        <v>0</v>
      </c>
      <c r="S105" s="60">
        <v>0</v>
      </c>
      <c r="T105" s="60">
        <v>0</v>
      </c>
      <c r="U105" s="60">
        <v>0</v>
      </c>
      <c r="V105" s="60">
        <v>0</v>
      </c>
      <c r="W105" s="59">
        <v>0</v>
      </c>
      <c r="X105" s="60">
        <v>0</v>
      </c>
      <c r="Y105" s="60">
        <v>0</v>
      </c>
      <c r="Z105" s="59">
        <v>0</v>
      </c>
      <c r="AA105" s="59">
        <v>0</v>
      </c>
      <c r="AB105" t="s">
        <v>783</v>
      </c>
      <c r="AC105" s="61">
        <v>3</v>
      </c>
      <c r="AD105" s="58">
        <v>0</v>
      </c>
      <c r="AE105" s="58">
        <v>0</v>
      </c>
      <c r="AF105" s="58">
        <v>0</v>
      </c>
      <c r="AG105" s="58">
        <v>0</v>
      </c>
      <c r="AH105" s="59" t="s">
        <v>503</v>
      </c>
      <c r="AI105" s="58">
        <v>25</v>
      </c>
      <c r="AJ105" s="60"/>
      <c r="AK105" s="59" t="s">
        <v>506</v>
      </c>
      <c r="AL105" s="59">
        <v>1</v>
      </c>
      <c r="AM105" s="59" t="s">
        <v>27</v>
      </c>
      <c r="AN105" s="59" t="s">
        <v>673</v>
      </c>
      <c r="AO105" s="58">
        <v>20</v>
      </c>
      <c r="AP105" s="59" t="s">
        <v>674</v>
      </c>
      <c r="AQ105" s="59" t="s">
        <v>689</v>
      </c>
      <c r="AR105" s="59" t="s">
        <v>27</v>
      </c>
      <c r="AS105" s="59" t="s">
        <v>27</v>
      </c>
      <c r="AT105" s="59" t="s">
        <v>27</v>
      </c>
      <c r="AU105" s="59" t="s">
        <v>27</v>
      </c>
      <c r="AV105" s="59" t="s">
        <v>27</v>
      </c>
      <c r="AW105" s="62"/>
      <c r="AX105" s="62" t="s">
        <v>747</v>
      </c>
      <c r="AY105" s="62">
        <v>6.5280000000000005</v>
      </c>
      <c r="AZ105" s="62" t="s">
        <v>27</v>
      </c>
      <c r="BA105" s="62">
        <v>0</v>
      </c>
      <c r="BB105" s="62">
        <v>2.3119999999999998</v>
      </c>
      <c r="BC105" s="62">
        <v>29</v>
      </c>
      <c r="BD105" s="66">
        <v>0</v>
      </c>
      <c r="BE105" s="62"/>
      <c r="BF105" s="62"/>
      <c r="BG105" s="62"/>
      <c r="BH105" s="50"/>
      <c r="BI105" s="50"/>
      <c r="BJ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0"/>
      <c r="CF105" s="50"/>
      <c r="CG105" s="50"/>
      <c r="CH105" s="50"/>
      <c r="CI105" s="50"/>
    </row>
    <row r="106" spans="1:87" ht="14.25" customHeight="1" x14ac:dyDescent="0.25">
      <c r="A106" s="58">
        <v>88</v>
      </c>
      <c r="B106" s="59" t="s">
        <v>78</v>
      </c>
      <c r="C106" s="59" t="s">
        <v>26</v>
      </c>
      <c r="D106" s="59" t="s">
        <v>33</v>
      </c>
      <c r="E106" s="59"/>
      <c r="F106" s="59" t="s">
        <v>500</v>
      </c>
      <c r="G106" s="58">
        <v>28</v>
      </c>
      <c r="H106" s="58">
        <v>200</v>
      </c>
      <c r="I106" s="59" t="s">
        <v>106</v>
      </c>
      <c r="J106" s="58">
        <v>90153375</v>
      </c>
      <c r="K106" s="58">
        <v>2.125</v>
      </c>
      <c r="L106" s="58">
        <v>0.42499999999999999</v>
      </c>
      <c r="M106" s="58">
        <v>5</v>
      </c>
      <c r="N106" s="60">
        <v>0</v>
      </c>
      <c r="O106" s="60">
        <v>0</v>
      </c>
      <c r="P106" s="58">
        <v>12</v>
      </c>
      <c r="Q106" s="58">
        <v>5</v>
      </c>
      <c r="R106" s="58">
        <v>1</v>
      </c>
      <c r="S106" s="58">
        <v>5</v>
      </c>
      <c r="T106" s="58">
        <v>1</v>
      </c>
      <c r="U106" s="58">
        <v>1</v>
      </c>
      <c r="V106" s="58">
        <v>4</v>
      </c>
      <c r="W106" s="59">
        <v>0</v>
      </c>
      <c r="X106" s="58">
        <v>2</v>
      </c>
      <c r="Y106" s="58">
        <v>7</v>
      </c>
      <c r="Z106" s="59">
        <v>43</v>
      </c>
      <c r="AA106" s="59">
        <v>7</v>
      </c>
      <c r="AB106" t="s">
        <v>783</v>
      </c>
      <c r="AC106" s="59">
        <v>0</v>
      </c>
      <c r="AD106" s="58">
        <v>5</v>
      </c>
      <c r="AE106" s="58">
        <v>11</v>
      </c>
      <c r="AF106" s="58">
        <v>1</v>
      </c>
      <c r="AG106" s="58">
        <v>18</v>
      </c>
      <c r="AH106" s="59" t="s">
        <v>503</v>
      </c>
      <c r="AI106" s="58">
        <v>25</v>
      </c>
      <c r="AJ106" s="60"/>
      <c r="AK106" s="59" t="s">
        <v>507</v>
      </c>
      <c r="AL106" s="59">
        <v>1</v>
      </c>
      <c r="AM106" s="59" t="s">
        <v>27</v>
      </c>
      <c r="AN106" s="59" t="s">
        <v>673</v>
      </c>
      <c r="AO106" s="58">
        <v>18</v>
      </c>
      <c r="AP106" s="59" t="s">
        <v>677</v>
      </c>
      <c r="AQ106" s="59" t="s">
        <v>690</v>
      </c>
      <c r="AR106" s="59" t="s">
        <v>27</v>
      </c>
      <c r="AS106" s="59" t="s">
        <v>27</v>
      </c>
      <c r="AT106" s="59" t="s">
        <v>27</v>
      </c>
      <c r="AU106" s="59" t="s">
        <v>27</v>
      </c>
      <c r="AV106" s="59" t="s">
        <v>27</v>
      </c>
      <c r="AW106" s="62"/>
      <c r="AX106" s="62" t="s">
        <v>747</v>
      </c>
      <c r="AY106" s="62">
        <v>8.6650000000000009</v>
      </c>
      <c r="AZ106" s="62">
        <v>0.20151162790697677</v>
      </c>
      <c r="BA106" s="62">
        <v>4.9624927870744369</v>
      </c>
      <c r="BB106" s="62">
        <v>6.9430000000000005</v>
      </c>
      <c r="BC106" s="62">
        <v>28</v>
      </c>
      <c r="BD106">
        <v>1218</v>
      </c>
      <c r="BE106" s="62" t="s">
        <v>783</v>
      </c>
      <c r="BF106" s="62">
        <v>1</v>
      </c>
      <c r="BG106" s="62"/>
      <c r="BH106" s="50"/>
      <c r="BI106" s="50"/>
      <c r="BJ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</row>
    <row r="107" spans="1:87" ht="14.25" customHeight="1" x14ac:dyDescent="0.25">
      <c r="A107" s="58">
        <v>116</v>
      </c>
      <c r="B107" s="59" t="s">
        <v>78</v>
      </c>
      <c r="C107" s="59" t="s">
        <v>28</v>
      </c>
      <c r="D107" s="59" t="s">
        <v>33</v>
      </c>
      <c r="E107" s="59"/>
      <c r="F107" s="59" t="s">
        <v>500</v>
      </c>
      <c r="G107" s="58">
        <v>28</v>
      </c>
      <c r="H107" s="58">
        <v>200</v>
      </c>
      <c r="I107" s="59" t="s">
        <v>114</v>
      </c>
      <c r="J107" s="58">
        <v>17888853</v>
      </c>
      <c r="K107" s="58">
        <v>2.2000000000000002</v>
      </c>
      <c r="L107" s="58">
        <v>0.44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  <c r="R107" s="60">
        <v>0</v>
      </c>
      <c r="S107" s="60">
        <v>0</v>
      </c>
      <c r="T107" s="60">
        <v>0</v>
      </c>
      <c r="U107" s="60">
        <v>0</v>
      </c>
      <c r="V107" s="60">
        <v>0</v>
      </c>
      <c r="W107" s="59">
        <v>0</v>
      </c>
      <c r="X107" s="60">
        <v>0</v>
      </c>
      <c r="Y107" s="60">
        <v>0</v>
      </c>
      <c r="Z107" s="59">
        <v>0</v>
      </c>
      <c r="AA107" s="59">
        <v>0</v>
      </c>
      <c r="AB107" t="s">
        <v>783</v>
      </c>
      <c r="AC107" s="59">
        <v>0</v>
      </c>
      <c r="AD107" s="58">
        <v>0</v>
      </c>
      <c r="AE107" s="58">
        <v>0</v>
      </c>
      <c r="AF107" s="58">
        <v>0</v>
      </c>
      <c r="AG107" s="58">
        <v>0</v>
      </c>
      <c r="AH107" s="59" t="s">
        <v>503</v>
      </c>
      <c r="AI107" s="58">
        <v>25</v>
      </c>
      <c r="AJ107" s="60"/>
      <c r="AK107" s="59" t="s">
        <v>252</v>
      </c>
      <c r="AL107" s="59">
        <v>1</v>
      </c>
      <c r="AM107" s="59" t="s">
        <v>27</v>
      </c>
      <c r="AN107" s="59" t="s">
        <v>680</v>
      </c>
      <c r="AO107" s="58">
        <v>30</v>
      </c>
      <c r="AP107" s="59" t="s">
        <v>674</v>
      </c>
      <c r="AQ107" s="59" t="s">
        <v>687</v>
      </c>
      <c r="AR107" s="59" t="s">
        <v>27</v>
      </c>
      <c r="AS107" s="59" t="s">
        <v>688</v>
      </c>
      <c r="AT107" s="59" t="s">
        <v>27</v>
      </c>
      <c r="AU107" s="59" t="s">
        <v>27</v>
      </c>
      <c r="AV107" s="59" t="s">
        <v>27</v>
      </c>
      <c r="AW107" s="62"/>
      <c r="AX107" s="62" t="s">
        <v>748</v>
      </c>
      <c r="AY107" s="62">
        <v>15.59</v>
      </c>
      <c r="AZ107" s="62" t="s">
        <v>27</v>
      </c>
      <c r="BA107" s="62">
        <v>0</v>
      </c>
      <c r="BB107" s="62">
        <v>15.275</v>
      </c>
      <c r="BC107" s="62">
        <v>56</v>
      </c>
      <c r="BD107" s="66">
        <v>0</v>
      </c>
      <c r="BE107" s="62" t="s">
        <v>783</v>
      </c>
      <c r="BF107" s="62">
        <v>1</v>
      </c>
      <c r="BG107" s="62"/>
      <c r="BH107" s="50"/>
      <c r="BI107" s="50"/>
      <c r="BJ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0"/>
      <c r="CF107" s="50"/>
      <c r="CG107" s="50"/>
      <c r="CH107" s="50"/>
      <c r="CI107" s="50"/>
    </row>
    <row r="108" spans="1:87" ht="14.25" customHeight="1" x14ac:dyDescent="0.25">
      <c r="A108" s="58">
        <v>162</v>
      </c>
      <c r="B108" s="59" t="s">
        <v>78</v>
      </c>
      <c r="C108" s="59" t="s">
        <v>26</v>
      </c>
      <c r="D108" s="59" t="s">
        <v>33</v>
      </c>
      <c r="E108" s="59"/>
      <c r="F108" s="59" t="s">
        <v>500</v>
      </c>
      <c r="G108" s="58">
        <v>28</v>
      </c>
      <c r="H108" s="58">
        <v>200</v>
      </c>
      <c r="I108" s="59" t="s">
        <v>121</v>
      </c>
      <c r="J108" s="58">
        <v>8870124178</v>
      </c>
      <c r="K108" s="58">
        <v>2.125</v>
      </c>
      <c r="L108" s="58">
        <v>0.42499999999999999</v>
      </c>
      <c r="M108" s="60">
        <v>0</v>
      </c>
      <c r="N108" s="60">
        <v>0</v>
      </c>
      <c r="O108" s="60">
        <v>0</v>
      </c>
      <c r="P108" s="60">
        <v>0</v>
      </c>
      <c r="Q108" s="60">
        <v>0</v>
      </c>
      <c r="R108" s="60">
        <v>0</v>
      </c>
      <c r="S108" s="60">
        <v>0</v>
      </c>
      <c r="T108" s="60">
        <v>0</v>
      </c>
      <c r="U108" s="60">
        <v>0</v>
      </c>
      <c r="V108" s="60">
        <v>0</v>
      </c>
      <c r="W108" s="59">
        <v>0</v>
      </c>
      <c r="X108" s="60">
        <v>0</v>
      </c>
      <c r="Y108" s="60">
        <v>0</v>
      </c>
      <c r="Z108" s="59">
        <v>0</v>
      </c>
      <c r="AA108" s="59">
        <v>0</v>
      </c>
      <c r="AB108" t="s">
        <v>783</v>
      </c>
      <c r="AC108" s="59">
        <v>0</v>
      </c>
      <c r="AD108" s="58">
        <v>0</v>
      </c>
      <c r="AE108" s="58">
        <v>0</v>
      </c>
      <c r="AF108" s="58">
        <v>0</v>
      </c>
      <c r="AG108" s="58">
        <v>0</v>
      </c>
      <c r="AH108" s="59" t="s">
        <v>503</v>
      </c>
      <c r="AI108" s="58">
        <v>25</v>
      </c>
      <c r="AJ108" s="60"/>
      <c r="AK108" s="59" t="s">
        <v>162</v>
      </c>
      <c r="AL108" s="59">
        <v>1</v>
      </c>
      <c r="AM108" s="59" t="s">
        <v>27</v>
      </c>
      <c r="AN108" s="59" t="s">
        <v>673</v>
      </c>
      <c r="AO108" s="58">
        <v>21</v>
      </c>
      <c r="AP108" s="59" t="s">
        <v>677</v>
      </c>
      <c r="AQ108" s="59" t="s">
        <v>693</v>
      </c>
      <c r="AR108" s="59" t="s">
        <v>27</v>
      </c>
      <c r="AS108" s="59" t="s">
        <v>27</v>
      </c>
      <c r="AT108" s="59" t="s">
        <v>27</v>
      </c>
      <c r="AU108" s="59" t="s">
        <v>27</v>
      </c>
      <c r="AV108" s="59" t="s">
        <v>710</v>
      </c>
      <c r="AW108" s="62"/>
      <c r="AX108" s="62" t="s">
        <v>747</v>
      </c>
      <c r="AY108" s="62">
        <v>14.615</v>
      </c>
      <c r="AZ108" s="62" t="s">
        <v>27</v>
      </c>
      <c r="BA108" s="62">
        <v>0</v>
      </c>
      <c r="BB108" s="62">
        <v>11.186</v>
      </c>
      <c r="BC108" s="62">
        <v>0</v>
      </c>
      <c r="BD108" s="66">
        <v>0</v>
      </c>
      <c r="BE108" s="62" t="s">
        <v>781</v>
      </c>
      <c r="BF108" s="62">
        <v>1</v>
      </c>
      <c r="BG108" s="62">
        <v>1</v>
      </c>
      <c r="BH108" s="50"/>
      <c r="BI108" s="50"/>
      <c r="BJ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</row>
    <row r="109" spans="1:87" ht="14.25" customHeight="1" x14ac:dyDescent="0.25">
      <c r="A109" s="58">
        <v>178</v>
      </c>
      <c r="B109" s="59" t="s">
        <v>78</v>
      </c>
      <c r="C109" s="59" t="s">
        <v>28</v>
      </c>
      <c r="D109" s="59" t="s">
        <v>33</v>
      </c>
      <c r="E109" s="59"/>
      <c r="F109" s="59" t="s">
        <v>500</v>
      </c>
      <c r="G109" s="58">
        <v>28</v>
      </c>
      <c r="H109" s="58">
        <v>200</v>
      </c>
      <c r="I109" s="59" t="s">
        <v>122</v>
      </c>
      <c r="J109" s="58">
        <v>10184154</v>
      </c>
      <c r="K109" s="58">
        <v>2.2000000000000002</v>
      </c>
      <c r="L109" s="58">
        <v>0.44</v>
      </c>
      <c r="M109" s="58">
        <v>12</v>
      </c>
      <c r="N109" s="58">
        <v>1</v>
      </c>
      <c r="O109" s="58">
        <v>1</v>
      </c>
      <c r="P109" s="58">
        <v>34</v>
      </c>
      <c r="Q109" s="58">
        <v>21</v>
      </c>
      <c r="R109" s="58">
        <v>4</v>
      </c>
      <c r="S109" s="58">
        <v>21</v>
      </c>
      <c r="T109" s="58">
        <v>1</v>
      </c>
      <c r="U109" s="58">
        <v>3</v>
      </c>
      <c r="V109" s="58">
        <v>8</v>
      </c>
      <c r="W109" s="59">
        <v>0</v>
      </c>
      <c r="X109" s="58">
        <v>2</v>
      </c>
      <c r="Y109" s="58">
        <v>13</v>
      </c>
      <c r="Z109" s="59">
        <v>121</v>
      </c>
      <c r="AA109" s="59">
        <v>13</v>
      </c>
      <c r="AB109" t="s">
        <v>783</v>
      </c>
      <c r="AC109" s="59">
        <v>0</v>
      </c>
      <c r="AD109" s="58">
        <v>11</v>
      </c>
      <c r="AE109" s="58">
        <v>11</v>
      </c>
      <c r="AF109" s="58">
        <v>0</v>
      </c>
      <c r="AG109" s="58">
        <v>31</v>
      </c>
      <c r="AH109" s="59" t="s">
        <v>503</v>
      </c>
      <c r="AI109" s="58">
        <v>25</v>
      </c>
      <c r="AJ109" s="58">
        <v>1</v>
      </c>
      <c r="AK109" s="59" t="s">
        <v>510</v>
      </c>
      <c r="AL109" s="59">
        <v>1</v>
      </c>
      <c r="AM109" s="59" t="s">
        <v>27</v>
      </c>
      <c r="AN109" s="59" t="s">
        <v>680</v>
      </c>
      <c r="AO109" s="58">
        <v>25</v>
      </c>
      <c r="AP109" s="59" t="s">
        <v>677</v>
      </c>
      <c r="AQ109" s="59" t="s">
        <v>694</v>
      </c>
      <c r="AR109" s="59" t="s">
        <v>27</v>
      </c>
      <c r="AS109" s="59" t="s">
        <v>27</v>
      </c>
      <c r="AT109" s="59" t="s">
        <v>692</v>
      </c>
      <c r="AU109" s="59" t="s">
        <v>27</v>
      </c>
      <c r="AV109" s="59" t="s">
        <v>27</v>
      </c>
      <c r="AW109" s="62"/>
      <c r="AX109" s="62" t="s">
        <v>746</v>
      </c>
      <c r="AY109" s="62">
        <v>27.497</v>
      </c>
      <c r="AZ109" s="62">
        <v>0.22724793388429751</v>
      </c>
      <c r="BA109" s="62">
        <v>4.4004800523693497</v>
      </c>
      <c r="BB109" s="62">
        <v>26.225000000000001</v>
      </c>
      <c r="BC109" s="62">
        <v>84</v>
      </c>
      <c r="BD109">
        <v>5810</v>
      </c>
      <c r="BE109" s="62" t="s">
        <v>783</v>
      </c>
      <c r="BF109" s="62">
        <v>1</v>
      </c>
      <c r="BG109" s="62"/>
      <c r="BH109" s="50"/>
      <c r="BI109" s="50"/>
      <c r="BJ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</row>
    <row r="110" spans="1:87" ht="14.25" customHeight="1" x14ac:dyDescent="0.25">
      <c r="A110" s="58">
        <v>194</v>
      </c>
      <c r="B110" s="59" t="s">
        <v>78</v>
      </c>
      <c r="C110" s="59" t="s">
        <v>26</v>
      </c>
      <c r="D110" s="59" t="s">
        <v>33</v>
      </c>
      <c r="E110" s="59"/>
      <c r="F110" s="59" t="s">
        <v>500</v>
      </c>
      <c r="G110" s="58">
        <v>28</v>
      </c>
      <c r="H110" s="58">
        <v>200</v>
      </c>
      <c r="I110" s="59" t="s">
        <v>124</v>
      </c>
      <c r="J110" s="58">
        <v>1391113645</v>
      </c>
      <c r="K110" s="58">
        <v>2.125</v>
      </c>
      <c r="L110" s="58">
        <v>0.42499999999999999</v>
      </c>
      <c r="M110" s="58">
        <v>3</v>
      </c>
      <c r="N110" s="60">
        <v>0</v>
      </c>
      <c r="O110" s="60">
        <v>0</v>
      </c>
      <c r="P110" s="58">
        <v>8</v>
      </c>
      <c r="Q110" s="58">
        <v>5</v>
      </c>
      <c r="R110" s="58">
        <v>1</v>
      </c>
      <c r="S110" s="58">
        <v>5</v>
      </c>
      <c r="T110" s="58">
        <v>1</v>
      </c>
      <c r="U110" s="58">
        <v>2</v>
      </c>
      <c r="V110" s="58">
        <v>1</v>
      </c>
      <c r="W110" s="59">
        <v>0</v>
      </c>
      <c r="X110" s="58">
        <v>1</v>
      </c>
      <c r="Y110" s="58">
        <v>4</v>
      </c>
      <c r="Z110" s="59">
        <v>31</v>
      </c>
      <c r="AA110" s="59">
        <v>4</v>
      </c>
      <c r="AB110" t="s">
        <v>783</v>
      </c>
      <c r="AC110" s="59">
        <v>0</v>
      </c>
      <c r="AD110" s="58">
        <v>5</v>
      </c>
      <c r="AE110" s="58">
        <v>2</v>
      </c>
      <c r="AF110" s="58">
        <v>1</v>
      </c>
      <c r="AG110" s="58">
        <v>10</v>
      </c>
      <c r="AH110" s="59" t="s">
        <v>503</v>
      </c>
      <c r="AI110" s="58">
        <v>25</v>
      </c>
      <c r="AJ110" s="60"/>
      <c r="AK110" s="59" t="s">
        <v>511</v>
      </c>
      <c r="AL110" s="59">
        <v>1</v>
      </c>
      <c r="AM110" s="59" t="s">
        <v>27</v>
      </c>
      <c r="AN110" s="59" t="s">
        <v>680</v>
      </c>
      <c r="AO110" s="58">
        <v>24</v>
      </c>
      <c r="AP110" s="59" t="s">
        <v>677</v>
      </c>
      <c r="AQ110" s="59" t="s">
        <v>691</v>
      </c>
      <c r="AR110" s="59" t="s">
        <v>695</v>
      </c>
      <c r="AS110" s="59" t="s">
        <v>27</v>
      </c>
      <c r="AT110" s="59" t="s">
        <v>692</v>
      </c>
      <c r="AU110" s="59" t="s">
        <v>695</v>
      </c>
      <c r="AV110" s="59" t="s">
        <v>27</v>
      </c>
      <c r="AW110" s="62"/>
      <c r="AX110" s="62" t="s">
        <v>746</v>
      </c>
      <c r="AY110" s="62">
        <v>11.977</v>
      </c>
      <c r="AZ110" s="62">
        <v>0.38635483870967741</v>
      </c>
      <c r="BA110" s="62">
        <v>2.5882942306086667</v>
      </c>
      <c r="BB110" s="62">
        <v>9.9540000000000006</v>
      </c>
      <c r="BC110" s="62">
        <v>28</v>
      </c>
      <c r="BD110">
        <v>718</v>
      </c>
      <c r="BE110" s="62" t="s">
        <v>783</v>
      </c>
      <c r="BF110" s="62">
        <v>1</v>
      </c>
      <c r="BG110" s="62"/>
      <c r="BH110" s="50"/>
      <c r="BI110" s="50"/>
      <c r="BJ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0"/>
      <c r="CF110" s="50"/>
      <c r="CG110" s="50"/>
      <c r="CH110" s="50"/>
      <c r="CI110" s="50"/>
    </row>
    <row r="111" spans="1:87" ht="14.25" customHeight="1" x14ac:dyDescent="0.25">
      <c r="A111" s="58">
        <v>210</v>
      </c>
      <c r="B111" s="59" t="s">
        <v>78</v>
      </c>
      <c r="C111" s="59" t="s">
        <v>26</v>
      </c>
      <c r="D111" s="59" t="s">
        <v>33</v>
      </c>
      <c r="E111" s="59"/>
      <c r="F111" s="59" t="s">
        <v>500</v>
      </c>
      <c r="G111" s="58">
        <v>28</v>
      </c>
      <c r="H111" s="58">
        <v>200</v>
      </c>
      <c r="I111" s="59" t="s">
        <v>126</v>
      </c>
      <c r="J111" s="58">
        <v>8916155192</v>
      </c>
      <c r="K111" s="58">
        <v>2.125</v>
      </c>
      <c r="L111" s="58">
        <v>0.42499999999999999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  <c r="R111" s="60">
        <v>0</v>
      </c>
      <c r="S111" s="60">
        <v>0</v>
      </c>
      <c r="T111" s="60">
        <v>0</v>
      </c>
      <c r="U111" s="60">
        <v>0</v>
      </c>
      <c r="V111" s="60">
        <v>0</v>
      </c>
      <c r="W111" s="59">
        <v>0</v>
      </c>
      <c r="X111" s="60">
        <v>0</v>
      </c>
      <c r="Y111" s="60">
        <v>0</v>
      </c>
      <c r="Z111" s="59">
        <v>0</v>
      </c>
      <c r="AA111" s="59">
        <v>0</v>
      </c>
      <c r="AB111" t="s">
        <v>783</v>
      </c>
      <c r="AC111" s="59">
        <v>0</v>
      </c>
      <c r="AD111" s="58">
        <v>0</v>
      </c>
      <c r="AE111" s="58">
        <v>0</v>
      </c>
      <c r="AF111" s="58">
        <v>0</v>
      </c>
      <c r="AG111" s="58">
        <v>0</v>
      </c>
      <c r="AH111" s="59" t="s">
        <v>503</v>
      </c>
      <c r="AI111" s="58">
        <v>25</v>
      </c>
      <c r="AJ111" s="60"/>
      <c r="AK111" s="59" t="s">
        <v>512</v>
      </c>
      <c r="AL111" s="59">
        <v>1</v>
      </c>
      <c r="AM111" s="59" t="s">
        <v>27</v>
      </c>
      <c r="AN111" s="59" t="s">
        <v>680</v>
      </c>
      <c r="AO111" s="58">
        <v>30</v>
      </c>
      <c r="AP111" s="59" t="s">
        <v>677</v>
      </c>
      <c r="AQ111" s="59" t="s">
        <v>697</v>
      </c>
      <c r="AR111" s="59" t="s">
        <v>27</v>
      </c>
      <c r="AS111" s="59" t="s">
        <v>27</v>
      </c>
      <c r="AT111" s="59" t="s">
        <v>27</v>
      </c>
      <c r="AU111" s="59" t="s">
        <v>27</v>
      </c>
      <c r="AV111" s="59" t="s">
        <v>27</v>
      </c>
      <c r="AW111" s="62"/>
      <c r="AX111" s="62" t="s">
        <v>747</v>
      </c>
      <c r="AY111" s="62">
        <v>32.283000000000001</v>
      </c>
      <c r="AZ111" s="62" t="s">
        <v>27</v>
      </c>
      <c r="BA111" s="62">
        <v>0</v>
      </c>
      <c r="BB111" s="62">
        <v>31.315000000000001</v>
      </c>
      <c r="BC111" s="62">
        <v>56</v>
      </c>
      <c r="BD111" s="66">
        <v>0</v>
      </c>
      <c r="BE111" s="62" t="s">
        <v>783</v>
      </c>
      <c r="BF111" s="62">
        <v>1</v>
      </c>
      <c r="BG111" s="62"/>
      <c r="BH111" s="50"/>
      <c r="BI111" s="50"/>
      <c r="BJ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0"/>
      <c r="CF111" s="50"/>
      <c r="CG111" s="50"/>
      <c r="CH111" s="50"/>
      <c r="CI111" s="50"/>
    </row>
    <row r="112" spans="1:87" ht="14.25" customHeight="1" x14ac:dyDescent="0.25">
      <c r="A112" s="58">
        <v>226</v>
      </c>
      <c r="B112" s="59" t="s">
        <v>78</v>
      </c>
      <c r="C112" s="59" t="s">
        <v>26</v>
      </c>
      <c r="D112" s="59" t="s">
        <v>33</v>
      </c>
      <c r="E112" s="59"/>
      <c r="F112" s="59" t="s">
        <v>500</v>
      </c>
      <c r="G112" s="58">
        <v>28</v>
      </c>
      <c r="H112" s="58">
        <v>200</v>
      </c>
      <c r="I112" s="59" t="s">
        <v>128</v>
      </c>
      <c r="J112" s="58">
        <v>9591208203</v>
      </c>
      <c r="K112" s="58">
        <v>2.875</v>
      </c>
      <c r="L112" s="58">
        <v>0.57499999999999996</v>
      </c>
      <c r="M112" s="58">
        <v>12</v>
      </c>
      <c r="N112" s="60">
        <v>0</v>
      </c>
      <c r="O112" s="60">
        <v>0</v>
      </c>
      <c r="P112" s="58">
        <v>32</v>
      </c>
      <c r="Q112" s="58">
        <v>19</v>
      </c>
      <c r="R112" s="58">
        <v>1</v>
      </c>
      <c r="S112" s="58">
        <v>19</v>
      </c>
      <c r="T112" s="58">
        <v>1</v>
      </c>
      <c r="U112" s="58">
        <v>4</v>
      </c>
      <c r="V112" s="58">
        <v>8.5</v>
      </c>
      <c r="W112" s="59">
        <v>0</v>
      </c>
      <c r="X112" s="58">
        <v>5.5</v>
      </c>
      <c r="Y112" s="58">
        <v>18</v>
      </c>
      <c r="Z112" s="59">
        <v>120</v>
      </c>
      <c r="AA112" s="59">
        <v>18</v>
      </c>
      <c r="AB112" t="s">
        <v>783</v>
      </c>
      <c r="AC112" s="59">
        <v>0</v>
      </c>
      <c r="AD112" s="58">
        <v>29</v>
      </c>
      <c r="AE112" s="58">
        <v>12</v>
      </c>
      <c r="AF112" s="58">
        <v>3</v>
      </c>
      <c r="AG112" s="58">
        <v>47</v>
      </c>
      <c r="AH112" s="59" t="s">
        <v>503</v>
      </c>
      <c r="AI112" s="58">
        <v>25</v>
      </c>
      <c r="AJ112" s="58">
        <v>1</v>
      </c>
      <c r="AK112" s="59" t="s">
        <v>513</v>
      </c>
      <c r="AL112" s="59">
        <v>1</v>
      </c>
      <c r="AM112" s="59" t="s">
        <v>27</v>
      </c>
      <c r="AN112" s="59" t="s">
        <v>680</v>
      </c>
      <c r="AO112" s="58">
        <v>33</v>
      </c>
      <c r="AP112" s="59" t="s">
        <v>677</v>
      </c>
      <c r="AQ112" s="59" t="s">
        <v>698</v>
      </c>
      <c r="AR112" s="59" t="s">
        <v>27</v>
      </c>
      <c r="AS112" s="59" t="s">
        <v>699</v>
      </c>
      <c r="AT112" s="59" t="s">
        <v>27</v>
      </c>
      <c r="AU112" s="59" t="s">
        <v>27</v>
      </c>
      <c r="AV112" s="59" t="s">
        <v>27</v>
      </c>
      <c r="AW112" s="62"/>
      <c r="AX112" s="62" t="s">
        <v>748</v>
      </c>
      <c r="AY112" s="62">
        <v>17.173999999999999</v>
      </c>
      <c r="AZ112" s="62">
        <v>0.14311666666666667</v>
      </c>
      <c r="BA112" s="62">
        <v>6.9873063933853503</v>
      </c>
      <c r="BB112" s="62">
        <v>16.375</v>
      </c>
      <c r="BC112" s="62">
        <v>56</v>
      </c>
      <c r="BD112">
        <v>5890</v>
      </c>
      <c r="BE112" s="62"/>
      <c r="BF112" s="62"/>
      <c r="BG112" s="62"/>
      <c r="BH112" s="50"/>
      <c r="BI112" s="50"/>
      <c r="BJ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0"/>
      <c r="CF112" s="50"/>
      <c r="CG112" s="50"/>
      <c r="CH112" s="50"/>
      <c r="CI112" s="50"/>
    </row>
    <row r="113" spans="1:87" ht="14.25" customHeight="1" x14ac:dyDescent="0.25">
      <c r="A113" s="58">
        <v>243</v>
      </c>
      <c r="B113" s="59" t="s">
        <v>78</v>
      </c>
      <c r="C113" s="59" t="s">
        <v>26</v>
      </c>
      <c r="D113" s="59" t="s">
        <v>33</v>
      </c>
      <c r="E113" s="59"/>
      <c r="F113" s="59" t="s">
        <v>500</v>
      </c>
      <c r="G113" s="58">
        <v>28</v>
      </c>
      <c r="H113" s="58">
        <v>200</v>
      </c>
      <c r="I113" s="59" t="s">
        <v>130</v>
      </c>
      <c r="J113" s="58">
        <v>3712062108</v>
      </c>
      <c r="K113" s="58">
        <v>2.15625</v>
      </c>
      <c r="L113" s="58">
        <v>0.43125000000000002</v>
      </c>
      <c r="M113" s="58">
        <v>8</v>
      </c>
      <c r="N113" s="60">
        <v>0</v>
      </c>
      <c r="O113" s="60">
        <v>0</v>
      </c>
      <c r="P113" s="58">
        <v>17</v>
      </c>
      <c r="Q113" s="58">
        <v>9</v>
      </c>
      <c r="R113" s="58">
        <v>1</v>
      </c>
      <c r="S113" s="58">
        <v>9</v>
      </c>
      <c r="T113" s="58">
        <v>1</v>
      </c>
      <c r="U113" s="58">
        <v>2</v>
      </c>
      <c r="V113" s="58">
        <v>1</v>
      </c>
      <c r="W113" s="59">
        <v>0</v>
      </c>
      <c r="X113" s="58">
        <v>1</v>
      </c>
      <c r="Y113" s="58">
        <v>4</v>
      </c>
      <c r="Z113" s="59">
        <v>53</v>
      </c>
      <c r="AA113" s="59">
        <v>4</v>
      </c>
      <c r="AB113" t="s">
        <v>782</v>
      </c>
      <c r="AC113" s="59">
        <v>0</v>
      </c>
      <c r="AD113" s="58">
        <v>2</v>
      </c>
      <c r="AE113" s="58">
        <v>12</v>
      </c>
      <c r="AF113" s="58">
        <v>0</v>
      </c>
      <c r="AG113" s="58">
        <v>15</v>
      </c>
      <c r="AH113" s="59" t="s">
        <v>503</v>
      </c>
      <c r="AI113" s="58">
        <v>25</v>
      </c>
      <c r="AJ113" s="60"/>
      <c r="AK113" s="59" t="s">
        <v>514</v>
      </c>
      <c r="AL113" s="59">
        <v>1</v>
      </c>
      <c r="AM113" s="59" t="s">
        <v>27</v>
      </c>
      <c r="AN113" s="59" t="s">
        <v>680</v>
      </c>
      <c r="AO113" s="58">
        <v>28</v>
      </c>
      <c r="AP113" s="59" t="s">
        <v>677</v>
      </c>
      <c r="AQ113" s="59" t="s">
        <v>700</v>
      </c>
      <c r="AR113" s="59" t="s">
        <v>695</v>
      </c>
      <c r="AS113" s="59" t="s">
        <v>701</v>
      </c>
      <c r="AT113" s="59" t="s">
        <v>27</v>
      </c>
      <c r="AU113" s="59" t="s">
        <v>27</v>
      </c>
      <c r="AV113" s="59" t="s">
        <v>27</v>
      </c>
      <c r="AW113" s="62"/>
      <c r="AX113" s="62" t="s">
        <v>748</v>
      </c>
      <c r="AY113" s="62">
        <v>20.492000000000001</v>
      </c>
      <c r="AZ113" s="62">
        <v>0.3866415094339623</v>
      </c>
      <c r="BA113" s="62">
        <v>2.5863751707983602</v>
      </c>
      <c r="BB113" s="62">
        <v>19.34</v>
      </c>
      <c r="BC113" s="62">
        <v>0</v>
      </c>
      <c r="BD113">
        <v>5146</v>
      </c>
      <c r="BE113" s="62"/>
      <c r="BF113" s="62"/>
      <c r="BG113" s="62"/>
      <c r="BH113" s="50"/>
      <c r="BI113" s="50"/>
      <c r="BJ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0"/>
      <c r="CF113" s="50"/>
      <c r="CG113" s="50"/>
      <c r="CH113" s="50"/>
      <c r="CI113" s="50"/>
    </row>
    <row r="114" spans="1:87" ht="14.25" customHeight="1" x14ac:dyDescent="0.25">
      <c r="A114" s="58">
        <v>259</v>
      </c>
      <c r="B114" s="59" t="s">
        <v>78</v>
      </c>
      <c r="C114" s="59" t="s">
        <v>26</v>
      </c>
      <c r="D114" s="59" t="s">
        <v>33</v>
      </c>
      <c r="E114" s="59"/>
      <c r="F114" s="59" t="s">
        <v>500</v>
      </c>
      <c r="G114" s="58">
        <v>28</v>
      </c>
      <c r="H114" s="58">
        <v>200</v>
      </c>
      <c r="I114" s="59" t="s">
        <v>130</v>
      </c>
      <c r="J114" s="58">
        <v>3712062108</v>
      </c>
      <c r="K114" s="58">
        <v>2.15625</v>
      </c>
      <c r="L114" s="58">
        <v>0.43125000000000002</v>
      </c>
      <c r="M114" s="58">
        <v>1</v>
      </c>
      <c r="N114" s="60">
        <v>0</v>
      </c>
      <c r="O114" s="60">
        <v>0</v>
      </c>
      <c r="P114" s="58">
        <v>3</v>
      </c>
      <c r="Q114" s="58">
        <v>2</v>
      </c>
      <c r="R114" s="58">
        <v>4</v>
      </c>
      <c r="S114" s="58">
        <v>2</v>
      </c>
      <c r="T114" s="58">
        <v>1</v>
      </c>
      <c r="U114" s="60">
        <v>0</v>
      </c>
      <c r="V114" s="58">
        <v>2</v>
      </c>
      <c r="W114" s="59">
        <v>0</v>
      </c>
      <c r="X114" s="58">
        <v>1</v>
      </c>
      <c r="Y114" s="58">
        <v>3</v>
      </c>
      <c r="Z114" s="59">
        <v>19</v>
      </c>
      <c r="AA114" s="59">
        <v>3</v>
      </c>
      <c r="AB114" t="s">
        <v>782</v>
      </c>
      <c r="AC114" s="61">
        <v>3</v>
      </c>
      <c r="AD114" s="58">
        <v>0</v>
      </c>
      <c r="AE114" s="58">
        <v>2</v>
      </c>
      <c r="AF114" s="58">
        <v>0</v>
      </c>
      <c r="AG114" s="58">
        <v>3</v>
      </c>
      <c r="AH114" s="59" t="s">
        <v>503</v>
      </c>
      <c r="AI114" s="58">
        <v>25</v>
      </c>
      <c r="AJ114" s="60"/>
      <c r="AK114" s="59" t="s">
        <v>515</v>
      </c>
      <c r="AL114" s="59">
        <v>1</v>
      </c>
      <c r="AM114" s="59" t="s">
        <v>27</v>
      </c>
      <c r="AN114" s="59" t="s">
        <v>680</v>
      </c>
      <c r="AO114" s="58">
        <v>28</v>
      </c>
      <c r="AP114" s="59" t="s">
        <v>677</v>
      </c>
      <c r="AQ114" s="59" t="s">
        <v>700</v>
      </c>
      <c r="AR114" s="59" t="s">
        <v>695</v>
      </c>
      <c r="AS114" s="59" t="s">
        <v>701</v>
      </c>
      <c r="AT114" s="59" t="s">
        <v>27</v>
      </c>
      <c r="AU114" s="59" t="s">
        <v>27</v>
      </c>
      <c r="AV114" s="59" t="s">
        <v>27</v>
      </c>
      <c r="AW114" s="62"/>
      <c r="AX114" s="62" t="s">
        <v>748</v>
      </c>
      <c r="AY114" s="62">
        <v>5.8029999999999999</v>
      </c>
      <c r="AZ114" s="62">
        <v>0.30542105263157893</v>
      </c>
      <c r="BA114" s="62">
        <v>3.2741685335171464</v>
      </c>
      <c r="BB114" s="62">
        <v>4.2709999999999999</v>
      </c>
      <c r="BC114" s="62" t="s">
        <v>774</v>
      </c>
      <c r="BD114">
        <v>636</v>
      </c>
      <c r="BE114" s="62"/>
      <c r="BF114" s="62"/>
      <c r="BG114" s="62"/>
      <c r="BH114" s="50"/>
      <c r="BI114" s="50"/>
      <c r="BJ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0"/>
      <c r="CF114" s="50"/>
      <c r="CG114" s="50"/>
      <c r="CH114" s="50"/>
      <c r="CI114" s="50"/>
    </row>
    <row r="115" spans="1:87" ht="14.25" customHeight="1" x14ac:dyDescent="0.25">
      <c r="A115" s="58">
        <v>277</v>
      </c>
      <c r="B115" s="59" t="s">
        <v>78</v>
      </c>
      <c r="C115" s="59" t="s">
        <v>26</v>
      </c>
      <c r="D115" s="59" t="s">
        <v>33</v>
      </c>
      <c r="E115" s="59"/>
      <c r="F115" s="59" t="s">
        <v>500</v>
      </c>
      <c r="G115" s="58">
        <v>28</v>
      </c>
      <c r="H115" s="58">
        <v>200</v>
      </c>
      <c r="I115" s="59" t="s">
        <v>134</v>
      </c>
      <c r="J115" s="58">
        <v>828360120</v>
      </c>
      <c r="K115" s="58">
        <v>2.125</v>
      </c>
      <c r="L115" s="58">
        <v>0.42499999999999999</v>
      </c>
      <c r="M115" s="60">
        <v>0</v>
      </c>
      <c r="N115" s="60">
        <v>0</v>
      </c>
      <c r="O115" s="60">
        <v>0</v>
      </c>
      <c r="P115" s="60">
        <v>0</v>
      </c>
      <c r="Q115" s="60">
        <v>0</v>
      </c>
      <c r="R115" s="60">
        <v>0</v>
      </c>
      <c r="S115" s="60">
        <v>0</v>
      </c>
      <c r="T115" s="60">
        <v>0</v>
      </c>
      <c r="U115" s="60">
        <v>0</v>
      </c>
      <c r="V115" s="60">
        <v>0</v>
      </c>
      <c r="W115" s="59">
        <v>0</v>
      </c>
      <c r="X115" s="60">
        <v>0</v>
      </c>
      <c r="Y115" s="60">
        <v>0</v>
      </c>
      <c r="Z115" s="59">
        <v>0</v>
      </c>
      <c r="AA115" s="59">
        <v>0</v>
      </c>
      <c r="AB115" t="s">
        <v>783</v>
      </c>
      <c r="AC115" s="59">
        <v>0</v>
      </c>
      <c r="AD115" s="58">
        <v>0</v>
      </c>
      <c r="AE115" s="58">
        <v>0</v>
      </c>
      <c r="AF115" s="58">
        <v>0</v>
      </c>
      <c r="AG115" s="58">
        <v>0</v>
      </c>
      <c r="AH115" s="59" t="s">
        <v>503</v>
      </c>
      <c r="AI115" s="58">
        <v>25</v>
      </c>
      <c r="AJ115" s="60"/>
      <c r="AK115" s="59" t="s">
        <v>100</v>
      </c>
      <c r="AL115" s="59">
        <v>1</v>
      </c>
      <c r="AM115" s="59" t="s">
        <v>27</v>
      </c>
      <c r="AN115" s="59" t="s">
        <v>673</v>
      </c>
      <c r="AO115" s="58">
        <v>26</v>
      </c>
      <c r="AP115" s="59" t="s">
        <v>674</v>
      </c>
      <c r="AQ115" s="59" t="s">
        <v>678</v>
      </c>
      <c r="AR115" s="59" t="s">
        <v>27</v>
      </c>
      <c r="AS115" s="59" t="s">
        <v>702</v>
      </c>
      <c r="AT115" s="59" t="s">
        <v>27</v>
      </c>
      <c r="AU115" s="59" t="s">
        <v>27</v>
      </c>
      <c r="AV115" s="59" t="s">
        <v>718</v>
      </c>
      <c r="AW115" s="62"/>
      <c r="AX115" s="62" t="s">
        <v>748</v>
      </c>
      <c r="AY115" s="62">
        <v>55.683</v>
      </c>
      <c r="AZ115" s="62" t="s">
        <v>27</v>
      </c>
      <c r="BA115" s="62">
        <v>0</v>
      </c>
      <c r="BB115" s="62">
        <v>54.654000000000003</v>
      </c>
      <c r="BC115" s="62">
        <v>28</v>
      </c>
      <c r="BD115" s="66">
        <v>0</v>
      </c>
      <c r="BE115" s="62" t="s">
        <v>783</v>
      </c>
      <c r="BF115" s="62">
        <v>1</v>
      </c>
      <c r="BG115" s="62"/>
      <c r="BH115" s="50"/>
      <c r="BI115" s="50"/>
      <c r="BJ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</row>
    <row r="116" spans="1:87" ht="14.25" customHeight="1" x14ac:dyDescent="0.25">
      <c r="A116" s="58">
        <v>293</v>
      </c>
      <c r="B116" s="59" t="s">
        <v>78</v>
      </c>
      <c r="C116" s="59" t="s">
        <v>28</v>
      </c>
      <c r="D116" s="59" t="s">
        <v>33</v>
      </c>
      <c r="E116" s="59"/>
      <c r="F116" s="59" t="s">
        <v>500</v>
      </c>
      <c r="G116" s="58">
        <v>28</v>
      </c>
      <c r="H116" s="58">
        <v>200</v>
      </c>
      <c r="I116" s="59" t="s">
        <v>135</v>
      </c>
      <c r="J116" s="58">
        <v>7717685176</v>
      </c>
      <c r="K116" s="58">
        <v>2.2000000000000002</v>
      </c>
      <c r="L116" s="58">
        <v>0.44</v>
      </c>
      <c r="M116" s="58">
        <v>2</v>
      </c>
      <c r="N116" s="60">
        <v>0</v>
      </c>
      <c r="O116" s="58">
        <v>3</v>
      </c>
      <c r="P116" s="58">
        <v>5</v>
      </c>
      <c r="Q116" s="58">
        <v>2</v>
      </c>
      <c r="R116" s="58">
        <v>1</v>
      </c>
      <c r="S116" s="58">
        <v>2</v>
      </c>
      <c r="T116" s="58">
        <v>1</v>
      </c>
      <c r="U116" s="60">
        <v>0</v>
      </c>
      <c r="V116" s="58">
        <v>2</v>
      </c>
      <c r="W116" s="61">
        <v>1</v>
      </c>
      <c r="X116" s="58">
        <v>1</v>
      </c>
      <c r="Y116" s="58">
        <v>4</v>
      </c>
      <c r="Z116" s="59">
        <v>24</v>
      </c>
      <c r="AA116" s="59">
        <v>4</v>
      </c>
      <c r="AB116" t="s">
        <v>783</v>
      </c>
      <c r="AC116" s="61">
        <v>3</v>
      </c>
      <c r="AD116" s="58">
        <v>7</v>
      </c>
      <c r="AE116" s="58">
        <v>2</v>
      </c>
      <c r="AF116" s="58">
        <v>1</v>
      </c>
      <c r="AG116" s="58">
        <v>14</v>
      </c>
      <c r="AH116" s="59" t="s">
        <v>516</v>
      </c>
      <c r="AI116" s="58">
        <v>22</v>
      </c>
      <c r="AJ116" s="60"/>
      <c r="AK116" s="59" t="s">
        <v>517</v>
      </c>
      <c r="AL116" s="59">
        <v>1</v>
      </c>
      <c r="AM116" s="59" t="s">
        <v>27</v>
      </c>
      <c r="AN116" s="59" t="s">
        <v>680</v>
      </c>
      <c r="AO116" s="58">
        <v>24</v>
      </c>
      <c r="AP116" s="59" t="s">
        <v>677</v>
      </c>
      <c r="AQ116" s="59" t="s">
        <v>691</v>
      </c>
      <c r="AR116" s="59" t="s">
        <v>27</v>
      </c>
      <c r="AS116" s="59" t="s">
        <v>27</v>
      </c>
      <c r="AT116" s="59" t="s">
        <v>27</v>
      </c>
      <c r="AU116" s="59" t="s">
        <v>27</v>
      </c>
      <c r="AV116" s="59" t="s">
        <v>27</v>
      </c>
      <c r="AW116" s="62"/>
      <c r="AX116" s="62" t="s">
        <v>747</v>
      </c>
      <c r="AY116" s="62">
        <v>4.9939999999999998</v>
      </c>
      <c r="AZ116" s="62">
        <v>0.20808333333333331</v>
      </c>
      <c r="BA116" s="62">
        <v>4.8057669203043654</v>
      </c>
      <c r="BB116" s="62">
        <v>4.4480000000000004</v>
      </c>
      <c r="BC116" s="62"/>
      <c r="BD116">
        <v>876</v>
      </c>
      <c r="BE116" s="62" t="s">
        <v>785</v>
      </c>
      <c r="BF116" s="62">
        <v>1</v>
      </c>
      <c r="BG116" s="62">
        <v>1</v>
      </c>
      <c r="BH116" s="50"/>
      <c r="BI116" s="50"/>
      <c r="BJ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0"/>
      <c r="CF116" s="50"/>
      <c r="CG116" s="50"/>
      <c r="CH116" s="50"/>
      <c r="CI116" s="50"/>
    </row>
    <row r="117" spans="1:87" ht="14.25" customHeight="1" x14ac:dyDescent="0.25">
      <c r="A117" s="58">
        <v>314</v>
      </c>
      <c r="B117" s="59" t="s">
        <v>78</v>
      </c>
      <c r="C117" s="59" t="s">
        <v>28</v>
      </c>
      <c r="D117" s="59" t="s">
        <v>33</v>
      </c>
      <c r="E117" s="59"/>
      <c r="F117" s="59" t="s">
        <v>500</v>
      </c>
      <c r="G117" s="58">
        <v>28</v>
      </c>
      <c r="H117" s="58">
        <v>200</v>
      </c>
      <c r="I117" s="59" t="s">
        <v>140</v>
      </c>
      <c r="J117" s="58">
        <v>79247246103</v>
      </c>
      <c r="K117" s="58">
        <v>2.2000000000000002</v>
      </c>
      <c r="L117" s="58">
        <v>0.44</v>
      </c>
      <c r="M117" s="58">
        <v>4</v>
      </c>
      <c r="N117" s="60">
        <v>0</v>
      </c>
      <c r="O117" s="60">
        <v>0</v>
      </c>
      <c r="P117" s="58">
        <v>8</v>
      </c>
      <c r="Q117" s="58">
        <v>4</v>
      </c>
      <c r="R117" s="58">
        <v>1</v>
      </c>
      <c r="S117" s="58">
        <v>4</v>
      </c>
      <c r="T117" s="58">
        <v>1</v>
      </c>
      <c r="U117" s="58">
        <v>1</v>
      </c>
      <c r="V117" s="58">
        <v>0.5</v>
      </c>
      <c r="W117" s="59">
        <v>0</v>
      </c>
      <c r="X117" s="58">
        <v>0.5</v>
      </c>
      <c r="Y117" s="58">
        <v>2</v>
      </c>
      <c r="Z117" s="59">
        <v>26</v>
      </c>
      <c r="AA117" s="59">
        <v>2</v>
      </c>
      <c r="AB117" t="s">
        <v>783</v>
      </c>
      <c r="AC117" s="59">
        <v>0</v>
      </c>
      <c r="AD117" s="58">
        <v>5</v>
      </c>
      <c r="AE117" s="58">
        <v>2</v>
      </c>
      <c r="AF117" s="58">
        <v>1</v>
      </c>
      <c r="AG117" s="58">
        <v>10</v>
      </c>
      <c r="AH117" s="59" t="s">
        <v>503</v>
      </c>
      <c r="AI117" s="58">
        <v>25</v>
      </c>
      <c r="AJ117" s="60"/>
      <c r="AK117" s="59" t="s">
        <v>518</v>
      </c>
      <c r="AL117" s="59">
        <v>1</v>
      </c>
      <c r="AM117" s="59" t="s">
        <v>27</v>
      </c>
      <c r="AN117" s="59" t="s">
        <v>673</v>
      </c>
      <c r="AO117" s="58">
        <v>18</v>
      </c>
      <c r="AP117" s="59" t="s">
        <v>674</v>
      </c>
      <c r="AQ117" s="59" t="s">
        <v>705</v>
      </c>
      <c r="AR117" s="59" t="s">
        <v>27</v>
      </c>
      <c r="AS117" s="59" t="s">
        <v>686</v>
      </c>
      <c r="AT117" s="59" t="s">
        <v>27</v>
      </c>
      <c r="AU117" s="59" t="s">
        <v>27</v>
      </c>
      <c r="AV117" s="59" t="s">
        <v>27</v>
      </c>
      <c r="AW117" s="62"/>
      <c r="AX117" s="62" t="s">
        <v>747</v>
      </c>
      <c r="AY117" s="62">
        <v>8.1490000000000009</v>
      </c>
      <c r="AZ117" s="62">
        <v>0.31342307692307697</v>
      </c>
      <c r="BA117" s="62">
        <v>3.1905755307399679</v>
      </c>
      <c r="BB117" s="62">
        <v>7.4550000000000001</v>
      </c>
      <c r="BC117" s="62">
        <v>28</v>
      </c>
      <c r="BD117">
        <v>1200</v>
      </c>
      <c r="BE117" s="62"/>
      <c r="BF117" s="62"/>
      <c r="BG117" s="62"/>
      <c r="BH117" s="50"/>
      <c r="BI117" s="50"/>
      <c r="BJ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0"/>
      <c r="CF117" s="50"/>
      <c r="CG117" s="50"/>
      <c r="CH117" s="50"/>
      <c r="CI117" s="50"/>
    </row>
    <row r="118" spans="1:87" ht="14.25" customHeight="1" x14ac:dyDescent="0.25">
      <c r="A118" s="58">
        <v>330</v>
      </c>
      <c r="B118" s="59" t="s">
        <v>78</v>
      </c>
      <c r="C118" s="59" t="s">
        <v>26</v>
      </c>
      <c r="D118" s="59" t="s">
        <v>33</v>
      </c>
      <c r="E118" s="59"/>
      <c r="F118" s="59" t="s">
        <v>500</v>
      </c>
      <c r="G118" s="58">
        <v>28</v>
      </c>
      <c r="H118" s="58">
        <v>200</v>
      </c>
      <c r="I118" s="59" t="s">
        <v>142</v>
      </c>
      <c r="J118" s="58">
        <v>8282194225</v>
      </c>
      <c r="K118" s="58">
        <v>2.875</v>
      </c>
      <c r="L118" s="58">
        <v>0.57499999999999996</v>
      </c>
      <c r="M118" s="58">
        <v>4</v>
      </c>
      <c r="N118" s="60">
        <v>0</v>
      </c>
      <c r="O118" s="60">
        <v>0</v>
      </c>
      <c r="P118" s="58">
        <v>10</v>
      </c>
      <c r="Q118" s="58">
        <v>6</v>
      </c>
      <c r="R118" s="58">
        <v>1</v>
      </c>
      <c r="S118" s="58">
        <v>6</v>
      </c>
      <c r="T118" s="58">
        <v>1</v>
      </c>
      <c r="U118" s="58">
        <v>1</v>
      </c>
      <c r="V118" s="58">
        <v>3</v>
      </c>
      <c r="W118" s="59">
        <v>0</v>
      </c>
      <c r="X118" s="60">
        <v>0</v>
      </c>
      <c r="Y118" s="58">
        <v>4</v>
      </c>
      <c r="Z118" s="59">
        <v>36</v>
      </c>
      <c r="AA118" s="59">
        <v>4</v>
      </c>
      <c r="AB118" t="s">
        <v>783</v>
      </c>
      <c r="AC118" s="61">
        <v>3</v>
      </c>
      <c r="AD118" s="58">
        <v>6</v>
      </c>
      <c r="AE118" s="58">
        <v>3</v>
      </c>
      <c r="AF118" s="58">
        <v>0</v>
      </c>
      <c r="AG118" s="58">
        <v>10</v>
      </c>
      <c r="AH118" s="59" t="s">
        <v>503</v>
      </c>
      <c r="AI118" s="58">
        <v>25</v>
      </c>
      <c r="AJ118" s="60"/>
      <c r="AK118" s="59" t="s">
        <v>519</v>
      </c>
      <c r="AL118" s="59">
        <v>1</v>
      </c>
      <c r="AM118" s="59" t="s">
        <v>27</v>
      </c>
      <c r="AN118" s="59" t="s">
        <v>680</v>
      </c>
      <c r="AO118" s="58">
        <v>27</v>
      </c>
      <c r="AP118" s="59" t="s">
        <v>677</v>
      </c>
      <c r="AQ118" s="59" t="s">
        <v>691</v>
      </c>
      <c r="AR118" s="59" t="s">
        <v>695</v>
      </c>
      <c r="AS118" s="59" t="s">
        <v>27</v>
      </c>
      <c r="AT118" s="59" t="s">
        <v>692</v>
      </c>
      <c r="AU118" s="59" t="s">
        <v>27</v>
      </c>
      <c r="AV118" s="59" t="s">
        <v>27</v>
      </c>
      <c r="AW118" s="62"/>
      <c r="AX118" s="62" t="s">
        <v>746</v>
      </c>
      <c r="AY118" s="62">
        <v>7.6059999999999999</v>
      </c>
      <c r="AZ118" s="62">
        <v>0.21127777777777779</v>
      </c>
      <c r="BA118" s="62">
        <v>4.7331054430712598</v>
      </c>
      <c r="BB118" s="62">
        <v>6.1360000000000001</v>
      </c>
      <c r="BC118" s="62">
        <v>84</v>
      </c>
      <c r="BD118">
        <v>4175</v>
      </c>
      <c r="BE118" s="62" t="s">
        <v>783</v>
      </c>
      <c r="BF118" s="62">
        <v>1</v>
      </c>
      <c r="BG118" s="62"/>
      <c r="BH118" s="50"/>
      <c r="BI118" s="50"/>
      <c r="BJ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0"/>
      <c r="CF118" s="50"/>
      <c r="CG118" s="50"/>
      <c r="CH118" s="50"/>
      <c r="CI118" s="50"/>
    </row>
    <row r="119" spans="1:87" ht="14.25" customHeight="1" x14ac:dyDescent="0.25">
      <c r="A119" s="58">
        <v>351</v>
      </c>
      <c r="B119" s="59" t="s">
        <v>78</v>
      </c>
      <c r="C119" s="59" t="s">
        <v>28</v>
      </c>
      <c r="D119" s="59" t="s">
        <v>33</v>
      </c>
      <c r="E119" s="59"/>
      <c r="F119" s="59" t="s">
        <v>500</v>
      </c>
      <c r="G119" s="58">
        <v>28</v>
      </c>
      <c r="H119" s="58">
        <v>200</v>
      </c>
      <c r="I119" s="59" t="s">
        <v>146</v>
      </c>
      <c r="J119" s="58">
        <v>94222252116</v>
      </c>
      <c r="K119" s="58">
        <v>2.2000000000000002</v>
      </c>
      <c r="L119" s="58">
        <v>0.44</v>
      </c>
      <c r="M119" s="58">
        <v>4</v>
      </c>
      <c r="N119" s="60">
        <v>0</v>
      </c>
      <c r="O119" s="60">
        <v>0</v>
      </c>
      <c r="P119" s="58">
        <v>7</v>
      </c>
      <c r="Q119" s="58">
        <v>3</v>
      </c>
      <c r="R119" s="58">
        <v>3</v>
      </c>
      <c r="S119" s="58">
        <v>3</v>
      </c>
      <c r="T119" s="58">
        <v>1</v>
      </c>
      <c r="U119" s="60">
        <v>0</v>
      </c>
      <c r="V119" s="58">
        <v>2.5</v>
      </c>
      <c r="W119" s="59">
        <v>0</v>
      </c>
      <c r="X119" s="58">
        <v>1.5</v>
      </c>
      <c r="Y119" s="58">
        <v>4</v>
      </c>
      <c r="Z119" s="59">
        <v>29</v>
      </c>
      <c r="AA119" s="59">
        <v>4</v>
      </c>
      <c r="AB119" t="s">
        <v>781</v>
      </c>
      <c r="AC119" s="59">
        <v>0</v>
      </c>
      <c r="AD119" s="58">
        <v>2</v>
      </c>
      <c r="AE119" s="58">
        <v>4</v>
      </c>
      <c r="AF119" s="58">
        <v>0</v>
      </c>
      <c r="AG119" s="58">
        <v>8</v>
      </c>
      <c r="AH119" s="59" t="s">
        <v>503</v>
      </c>
      <c r="AI119" s="58">
        <v>25</v>
      </c>
      <c r="AJ119" s="60"/>
      <c r="AK119" s="59" t="s">
        <v>520</v>
      </c>
      <c r="AL119" s="59">
        <v>1</v>
      </c>
      <c r="AM119" s="59" t="s">
        <v>27</v>
      </c>
      <c r="AN119" s="59" t="s">
        <v>680</v>
      </c>
      <c r="AO119" s="58">
        <v>36</v>
      </c>
      <c r="AP119" s="59" t="s">
        <v>677</v>
      </c>
      <c r="AQ119" s="59" t="s">
        <v>707</v>
      </c>
      <c r="AR119" s="59" t="s">
        <v>27</v>
      </c>
      <c r="AS119" s="59" t="s">
        <v>708</v>
      </c>
      <c r="AT119" s="59" t="s">
        <v>27</v>
      </c>
      <c r="AU119" s="59" t="s">
        <v>27</v>
      </c>
      <c r="AV119" s="59" t="s">
        <v>27</v>
      </c>
      <c r="AW119" s="62"/>
      <c r="AX119" s="62" t="s">
        <v>748</v>
      </c>
      <c r="AY119" s="62">
        <v>26.661000000000001</v>
      </c>
      <c r="AZ119" s="62">
        <v>0.91934482758620695</v>
      </c>
      <c r="BA119" s="62">
        <v>1.0877311428678593</v>
      </c>
      <c r="BB119" s="62">
        <v>4.8479999999999999</v>
      </c>
      <c r="BC119" s="62">
        <v>56</v>
      </c>
      <c r="BD119">
        <v>1060</v>
      </c>
      <c r="BE119" s="62"/>
      <c r="BF119" s="62"/>
      <c r="BG119" s="62"/>
      <c r="BH119" s="50"/>
      <c r="BI119" s="50"/>
      <c r="BJ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0"/>
      <c r="CF119" s="50"/>
      <c r="CG119" s="50"/>
      <c r="CH119" s="50"/>
      <c r="CI119" s="50"/>
    </row>
    <row r="120" spans="1:87" ht="14.25" customHeight="1" x14ac:dyDescent="0.25">
      <c r="A120" s="58">
        <v>367</v>
      </c>
      <c r="B120" s="59" t="s">
        <v>78</v>
      </c>
      <c r="C120" s="59" t="s">
        <v>26</v>
      </c>
      <c r="D120" s="59" t="s">
        <v>33</v>
      </c>
      <c r="E120" s="59"/>
      <c r="F120" s="59" t="s">
        <v>500</v>
      </c>
      <c r="G120" s="58">
        <v>28</v>
      </c>
      <c r="H120" s="58">
        <v>200</v>
      </c>
      <c r="I120" s="59" t="s">
        <v>147</v>
      </c>
      <c r="J120" s="58">
        <v>84463153</v>
      </c>
      <c r="K120" s="58">
        <v>2.15625</v>
      </c>
      <c r="L120" s="58">
        <v>0.43125000000000002</v>
      </c>
      <c r="M120" s="58">
        <v>3</v>
      </c>
      <c r="N120" s="60">
        <v>0</v>
      </c>
      <c r="O120" s="60">
        <v>0</v>
      </c>
      <c r="P120" s="58">
        <v>6</v>
      </c>
      <c r="Q120" s="58">
        <v>2</v>
      </c>
      <c r="R120" s="58">
        <v>4</v>
      </c>
      <c r="S120" s="58">
        <v>2</v>
      </c>
      <c r="T120" s="58">
        <v>1</v>
      </c>
      <c r="U120" s="58">
        <v>1</v>
      </c>
      <c r="V120" s="58">
        <v>0.5</v>
      </c>
      <c r="W120" s="59">
        <v>0</v>
      </c>
      <c r="X120" s="58">
        <v>0.5</v>
      </c>
      <c r="Y120" s="58">
        <v>2</v>
      </c>
      <c r="Z120" s="59">
        <v>22</v>
      </c>
      <c r="AA120" s="59">
        <v>2</v>
      </c>
      <c r="AB120" t="s">
        <v>782</v>
      </c>
      <c r="AC120" s="59">
        <v>0</v>
      </c>
      <c r="AD120" s="58">
        <v>5</v>
      </c>
      <c r="AE120" s="58">
        <v>0</v>
      </c>
      <c r="AF120" s="58">
        <v>0</v>
      </c>
      <c r="AG120" s="58">
        <v>7</v>
      </c>
      <c r="AH120" s="59" t="s">
        <v>503</v>
      </c>
      <c r="AI120" s="58">
        <v>25</v>
      </c>
      <c r="AJ120" s="60"/>
      <c r="AK120" s="59" t="s">
        <v>521</v>
      </c>
      <c r="AL120" s="59">
        <v>1</v>
      </c>
      <c r="AM120" s="59" t="s">
        <v>27</v>
      </c>
      <c r="AN120" s="59" t="s">
        <v>680</v>
      </c>
      <c r="AO120" s="58">
        <v>26</v>
      </c>
      <c r="AP120" s="59" t="s">
        <v>677</v>
      </c>
      <c r="AQ120" s="59" t="s">
        <v>709</v>
      </c>
      <c r="AR120" s="59" t="s">
        <v>27</v>
      </c>
      <c r="AS120" s="59" t="s">
        <v>27</v>
      </c>
      <c r="AT120" s="59" t="s">
        <v>692</v>
      </c>
      <c r="AU120" s="59" t="s">
        <v>695</v>
      </c>
      <c r="AV120" s="59" t="s">
        <v>27</v>
      </c>
      <c r="AW120" s="62"/>
      <c r="AX120" s="62" t="s">
        <v>746</v>
      </c>
      <c r="AY120" s="62">
        <v>12.021000000000001</v>
      </c>
      <c r="AZ120" s="62">
        <v>0.54640909090909096</v>
      </c>
      <c r="BA120" s="62">
        <v>1.830130604774977</v>
      </c>
      <c r="BB120" s="62">
        <v>11.341000000000001</v>
      </c>
      <c r="BC120" s="62">
        <v>84</v>
      </c>
      <c r="BD120">
        <v>36</v>
      </c>
      <c r="BE120" s="62"/>
      <c r="BF120" s="62"/>
      <c r="BG120" s="62"/>
      <c r="BH120" s="50"/>
      <c r="BI120" s="50"/>
      <c r="BJ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</row>
    <row r="121" spans="1:87" ht="14.25" customHeight="1" x14ac:dyDescent="0.25">
      <c r="A121" s="58">
        <v>383</v>
      </c>
      <c r="B121" s="59" t="s">
        <v>78</v>
      </c>
      <c r="C121" s="59" t="s">
        <v>26</v>
      </c>
      <c r="D121" s="59" t="s">
        <v>33</v>
      </c>
      <c r="E121" s="59"/>
      <c r="F121" s="59" t="s">
        <v>500</v>
      </c>
      <c r="G121" s="58">
        <v>28</v>
      </c>
      <c r="H121" s="58">
        <v>200</v>
      </c>
      <c r="I121" s="59" t="s">
        <v>149</v>
      </c>
      <c r="J121" s="58">
        <v>8877127178</v>
      </c>
      <c r="K121" s="58">
        <v>2.875</v>
      </c>
      <c r="L121" s="58">
        <v>0.57499999999999996</v>
      </c>
      <c r="M121" s="58">
        <v>1</v>
      </c>
      <c r="N121" s="60">
        <v>0</v>
      </c>
      <c r="O121" s="60">
        <v>0</v>
      </c>
      <c r="P121" s="58">
        <v>2</v>
      </c>
      <c r="Q121" s="60">
        <v>0</v>
      </c>
      <c r="R121" s="58">
        <v>1</v>
      </c>
      <c r="S121" s="60">
        <v>0</v>
      </c>
      <c r="T121" s="58">
        <v>1</v>
      </c>
      <c r="U121" s="60">
        <v>0</v>
      </c>
      <c r="V121" s="60">
        <v>0</v>
      </c>
      <c r="W121" s="59">
        <v>0</v>
      </c>
      <c r="X121" s="60">
        <v>0</v>
      </c>
      <c r="Y121" s="60">
        <v>0</v>
      </c>
      <c r="Z121" s="59">
        <v>5</v>
      </c>
      <c r="AA121" s="59">
        <v>0</v>
      </c>
      <c r="AB121" t="s">
        <v>783</v>
      </c>
      <c r="AC121" s="59">
        <v>0</v>
      </c>
      <c r="AD121" s="58">
        <v>0</v>
      </c>
      <c r="AE121" s="58">
        <v>0</v>
      </c>
      <c r="AF121" s="58">
        <v>1</v>
      </c>
      <c r="AG121" s="58">
        <v>2</v>
      </c>
      <c r="AH121" s="59" t="s">
        <v>503</v>
      </c>
      <c r="AI121" s="58">
        <v>25</v>
      </c>
      <c r="AJ121" s="60"/>
      <c r="AK121" s="59" t="s">
        <v>522</v>
      </c>
      <c r="AL121" s="59">
        <v>1</v>
      </c>
      <c r="AM121" s="59" t="s">
        <v>27</v>
      </c>
      <c r="AN121" s="59" t="s">
        <v>680</v>
      </c>
      <c r="AO121" s="58">
        <v>24</v>
      </c>
      <c r="AP121" s="59" t="s">
        <v>677</v>
      </c>
      <c r="AQ121" s="59" t="s">
        <v>711</v>
      </c>
      <c r="AR121" s="59" t="s">
        <v>27</v>
      </c>
      <c r="AS121" s="59" t="s">
        <v>686</v>
      </c>
      <c r="AT121" s="59" t="s">
        <v>27</v>
      </c>
      <c r="AU121" s="59" t="s">
        <v>27</v>
      </c>
      <c r="AV121" s="59" t="s">
        <v>27</v>
      </c>
      <c r="AW121" s="62"/>
      <c r="AX121" s="62" t="s">
        <v>747</v>
      </c>
      <c r="AY121" s="62">
        <v>28.878</v>
      </c>
      <c r="AZ121" s="62">
        <v>5.7755999999999998</v>
      </c>
      <c r="BA121" s="62">
        <v>0.1731421843617979</v>
      </c>
      <c r="BB121" s="62">
        <v>27.597999999999999</v>
      </c>
      <c r="BC121" s="62">
        <v>84</v>
      </c>
      <c r="BD121">
        <v>0</v>
      </c>
      <c r="BE121" s="62" t="s">
        <v>783</v>
      </c>
      <c r="BF121" s="62">
        <v>1</v>
      </c>
      <c r="BG121" s="62"/>
      <c r="BH121" s="50"/>
      <c r="BI121" s="50"/>
      <c r="BJ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0"/>
      <c r="CF121" s="50"/>
      <c r="CG121" s="50"/>
      <c r="CH121" s="50"/>
      <c r="CI121" s="50"/>
    </row>
    <row r="122" spans="1:87" ht="14.25" customHeight="1" x14ac:dyDescent="0.25">
      <c r="A122" s="58">
        <v>399</v>
      </c>
      <c r="B122" s="59" t="s">
        <v>78</v>
      </c>
      <c r="C122" s="59" t="s">
        <v>26</v>
      </c>
      <c r="D122" s="59" t="s">
        <v>33</v>
      </c>
      <c r="E122" s="59"/>
      <c r="F122" s="59" t="s">
        <v>500</v>
      </c>
      <c r="G122" s="58">
        <v>28</v>
      </c>
      <c r="H122" s="58">
        <v>200</v>
      </c>
      <c r="I122" s="59" t="s">
        <v>81</v>
      </c>
      <c r="J122" s="58">
        <v>9591241137</v>
      </c>
      <c r="K122" s="58">
        <v>2.875</v>
      </c>
      <c r="L122" s="58">
        <v>0.57499999999999996</v>
      </c>
      <c r="M122" s="58">
        <v>5</v>
      </c>
      <c r="N122" s="60">
        <v>0</v>
      </c>
      <c r="O122" s="60">
        <v>0</v>
      </c>
      <c r="P122" s="58">
        <v>11</v>
      </c>
      <c r="Q122" s="58">
        <v>6</v>
      </c>
      <c r="R122" s="58">
        <v>1</v>
      </c>
      <c r="S122" s="58">
        <v>6</v>
      </c>
      <c r="T122" s="58">
        <v>1</v>
      </c>
      <c r="U122" s="60">
        <v>0</v>
      </c>
      <c r="V122" s="58">
        <v>1</v>
      </c>
      <c r="W122" s="59">
        <v>0</v>
      </c>
      <c r="X122" s="58">
        <v>1</v>
      </c>
      <c r="Y122" s="58">
        <v>2</v>
      </c>
      <c r="Z122" s="59">
        <v>34</v>
      </c>
      <c r="AA122" s="59">
        <v>2</v>
      </c>
      <c r="AB122" t="s">
        <v>783</v>
      </c>
      <c r="AC122" s="59">
        <v>0</v>
      </c>
      <c r="AD122" s="58">
        <v>2</v>
      </c>
      <c r="AE122" s="58">
        <v>2</v>
      </c>
      <c r="AF122" s="58">
        <v>1</v>
      </c>
      <c r="AG122" s="58">
        <v>6</v>
      </c>
      <c r="AH122" s="59" t="s">
        <v>503</v>
      </c>
      <c r="AI122" s="58">
        <v>25</v>
      </c>
      <c r="AJ122" s="60"/>
      <c r="AK122" s="59" t="s">
        <v>523</v>
      </c>
      <c r="AL122" s="59">
        <v>1</v>
      </c>
      <c r="AM122" s="59" t="s">
        <v>27</v>
      </c>
      <c r="AN122" s="59" t="s">
        <v>673</v>
      </c>
      <c r="AO122" s="58">
        <v>26</v>
      </c>
      <c r="AP122" s="59" t="s">
        <v>674</v>
      </c>
      <c r="AQ122" s="59" t="s">
        <v>675</v>
      </c>
      <c r="AR122" s="59" t="s">
        <v>27</v>
      </c>
      <c r="AS122" s="59" t="s">
        <v>676</v>
      </c>
      <c r="AT122" s="59" t="s">
        <v>27</v>
      </c>
      <c r="AU122" s="59" t="s">
        <v>27</v>
      </c>
      <c r="AV122" s="59" t="s">
        <v>27</v>
      </c>
      <c r="AW122" s="62"/>
      <c r="AX122" s="62" t="s">
        <v>748</v>
      </c>
      <c r="AY122" s="62">
        <v>11.035</v>
      </c>
      <c r="AZ122" s="62">
        <v>0.32455882352941179</v>
      </c>
      <c r="BA122" s="62">
        <v>3.0811055731762571</v>
      </c>
      <c r="BB122" s="62">
        <v>9.7919999999999998</v>
      </c>
      <c r="BC122" s="62">
        <v>28</v>
      </c>
      <c r="BD122">
        <v>951</v>
      </c>
      <c r="BE122" s="62"/>
      <c r="BF122" s="62"/>
      <c r="BG122" s="62"/>
      <c r="BH122" s="50"/>
      <c r="BI122" s="50"/>
      <c r="BJ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0"/>
      <c r="CF122" s="50"/>
      <c r="CG122" s="50"/>
      <c r="CH122" s="50"/>
      <c r="CI122" s="50"/>
    </row>
    <row r="123" spans="1:87" ht="14.25" customHeight="1" x14ac:dyDescent="0.25">
      <c r="A123" s="58">
        <v>416</v>
      </c>
      <c r="B123" s="59" t="s">
        <v>78</v>
      </c>
      <c r="C123" s="59" t="s">
        <v>28</v>
      </c>
      <c r="D123" s="59" t="s">
        <v>33</v>
      </c>
      <c r="E123" s="59"/>
      <c r="F123" s="59" t="s">
        <v>500</v>
      </c>
      <c r="G123" s="58">
        <v>28</v>
      </c>
      <c r="H123" s="58">
        <v>200</v>
      </c>
      <c r="I123" s="59" t="s">
        <v>85</v>
      </c>
      <c r="J123" s="58">
        <v>1347638136</v>
      </c>
      <c r="K123" s="58">
        <v>2.1</v>
      </c>
      <c r="L123" s="58">
        <v>0.42</v>
      </c>
      <c r="M123" s="58">
        <v>11</v>
      </c>
      <c r="N123" s="60">
        <v>0</v>
      </c>
      <c r="O123" s="60">
        <v>0</v>
      </c>
      <c r="P123" s="58">
        <v>28</v>
      </c>
      <c r="Q123" s="58">
        <v>17</v>
      </c>
      <c r="R123" s="58">
        <v>3</v>
      </c>
      <c r="S123" s="58">
        <v>17</v>
      </c>
      <c r="T123" s="58">
        <v>1</v>
      </c>
      <c r="U123" s="58">
        <v>3</v>
      </c>
      <c r="V123" s="58">
        <v>7</v>
      </c>
      <c r="W123" s="59">
        <v>0</v>
      </c>
      <c r="X123" s="58">
        <v>2</v>
      </c>
      <c r="Y123" s="58">
        <v>12</v>
      </c>
      <c r="Z123" s="59">
        <v>101</v>
      </c>
      <c r="AA123" s="59">
        <v>12</v>
      </c>
      <c r="AB123" t="s">
        <v>782</v>
      </c>
      <c r="AC123" s="59">
        <v>0</v>
      </c>
      <c r="AD123" s="58">
        <v>28</v>
      </c>
      <c r="AE123" s="58">
        <v>13</v>
      </c>
      <c r="AF123" s="58">
        <v>3</v>
      </c>
      <c r="AG123" s="58">
        <v>50</v>
      </c>
      <c r="AH123" s="59" t="s">
        <v>524</v>
      </c>
      <c r="AI123" s="58">
        <v>23</v>
      </c>
      <c r="AJ123" s="58">
        <v>1</v>
      </c>
      <c r="AK123" s="59" t="s">
        <v>525</v>
      </c>
      <c r="AL123" s="59">
        <v>1</v>
      </c>
      <c r="AM123" s="59" t="s">
        <v>27</v>
      </c>
      <c r="AN123" s="59" t="s">
        <v>673</v>
      </c>
      <c r="AO123" s="58">
        <v>20</v>
      </c>
      <c r="AP123" s="59" t="s">
        <v>677</v>
      </c>
      <c r="AQ123" s="59" t="s">
        <v>678</v>
      </c>
      <c r="AR123" s="59" t="s">
        <v>27</v>
      </c>
      <c r="AS123" s="59" t="s">
        <v>27</v>
      </c>
      <c r="AT123" s="59" t="s">
        <v>27</v>
      </c>
      <c r="AU123" s="59" t="s">
        <v>27</v>
      </c>
      <c r="AV123" s="59" t="s">
        <v>27</v>
      </c>
      <c r="AW123" s="62"/>
      <c r="AX123" s="62" t="s">
        <v>747</v>
      </c>
      <c r="AY123" s="62">
        <v>24.03</v>
      </c>
      <c r="AZ123" s="62">
        <v>0.23792079207920794</v>
      </c>
      <c r="BA123" s="62">
        <v>4.2030794839783603</v>
      </c>
      <c r="BB123" s="62">
        <v>17.059999999999999</v>
      </c>
      <c r="BC123" s="62">
        <v>0</v>
      </c>
      <c r="BD123">
        <v>6127</v>
      </c>
      <c r="BE123" s="62"/>
      <c r="BF123" s="62"/>
      <c r="BG123" s="62"/>
      <c r="BH123" s="50"/>
      <c r="BI123" s="50"/>
      <c r="BJ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0"/>
      <c r="CF123" s="50"/>
      <c r="CG123" s="50"/>
      <c r="CH123" s="50"/>
      <c r="CI123" s="50"/>
    </row>
    <row r="124" spans="1:87" ht="14.25" customHeight="1" x14ac:dyDescent="0.25">
      <c r="A124" s="58">
        <v>432</v>
      </c>
      <c r="B124" s="59" t="s">
        <v>78</v>
      </c>
      <c r="C124" s="59" t="s">
        <v>26</v>
      </c>
      <c r="D124" s="59" t="s">
        <v>33</v>
      </c>
      <c r="E124" s="59"/>
      <c r="F124" s="59" t="s">
        <v>500</v>
      </c>
      <c r="G124" s="58">
        <v>28</v>
      </c>
      <c r="H124" s="58">
        <v>200</v>
      </c>
      <c r="I124" s="59" t="s">
        <v>88</v>
      </c>
      <c r="J124" s="58">
        <v>217831744</v>
      </c>
      <c r="K124" s="58">
        <v>2.125</v>
      </c>
      <c r="L124" s="58">
        <v>0.42499999999999999</v>
      </c>
      <c r="M124" s="58">
        <v>5</v>
      </c>
      <c r="N124" s="60">
        <v>0</v>
      </c>
      <c r="O124" s="60">
        <v>0</v>
      </c>
      <c r="P124" s="58">
        <v>11</v>
      </c>
      <c r="Q124" s="58">
        <v>6</v>
      </c>
      <c r="R124" s="58">
        <v>4</v>
      </c>
      <c r="S124" s="58">
        <v>6</v>
      </c>
      <c r="T124" s="58">
        <v>1</v>
      </c>
      <c r="U124" s="58">
        <v>4</v>
      </c>
      <c r="V124" s="58">
        <v>3</v>
      </c>
      <c r="W124" s="59">
        <v>0</v>
      </c>
      <c r="X124" s="58">
        <v>2</v>
      </c>
      <c r="Y124" s="58">
        <v>9</v>
      </c>
      <c r="Z124" s="59">
        <v>51</v>
      </c>
      <c r="AA124" s="59">
        <v>9</v>
      </c>
      <c r="AB124" t="s">
        <v>783</v>
      </c>
      <c r="AC124" s="59">
        <v>0</v>
      </c>
      <c r="AD124" s="58">
        <v>8</v>
      </c>
      <c r="AE124" s="58">
        <v>3</v>
      </c>
      <c r="AF124" s="58">
        <v>0</v>
      </c>
      <c r="AG124" s="58">
        <v>14</v>
      </c>
      <c r="AH124" s="59" t="s">
        <v>503</v>
      </c>
      <c r="AI124" s="58">
        <v>25</v>
      </c>
      <c r="AJ124" s="60"/>
      <c r="AK124" s="59" t="s">
        <v>526</v>
      </c>
      <c r="AL124" s="59">
        <v>1</v>
      </c>
      <c r="AM124" s="59" t="s">
        <v>27</v>
      </c>
      <c r="AN124" s="59" t="s">
        <v>673</v>
      </c>
      <c r="AO124" s="58">
        <v>24</v>
      </c>
      <c r="AP124" s="59" t="s">
        <v>677</v>
      </c>
      <c r="AQ124" s="59" t="s">
        <v>679</v>
      </c>
      <c r="AR124" s="59" t="s">
        <v>27</v>
      </c>
      <c r="AS124" s="59" t="s">
        <v>27</v>
      </c>
      <c r="AT124" s="59" t="s">
        <v>27</v>
      </c>
      <c r="AU124" s="59" t="s">
        <v>27</v>
      </c>
      <c r="AV124" s="59" t="s">
        <v>27</v>
      </c>
      <c r="AW124" s="62"/>
      <c r="AX124" s="62" t="s">
        <v>747</v>
      </c>
      <c r="AY124" s="62">
        <v>9.7780000000000005</v>
      </c>
      <c r="AZ124" s="62">
        <v>0.19172549019607843</v>
      </c>
      <c r="BA124" s="62">
        <v>5.2157905502147672</v>
      </c>
      <c r="BB124" s="62">
        <v>9.1010000000000009</v>
      </c>
      <c r="BC124" s="62">
        <v>28</v>
      </c>
      <c r="BD124">
        <v>1193</v>
      </c>
      <c r="BE124" s="62" t="s">
        <v>783</v>
      </c>
      <c r="BF124" s="62">
        <v>1</v>
      </c>
      <c r="BG124" s="62"/>
      <c r="BH124" s="50"/>
      <c r="BI124" s="50"/>
      <c r="BJ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0"/>
      <c r="CF124" s="50"/>
      <c r="CG124" s="50"/>
      <c r="CH124" s="50"/>
      <c r="CI124" s="50"/>
    </row>
    <row r="125" spans="1:87" ht="14.25" customHeight="1" x14ac:dyDescent="0.25">
      <c r="A125" s="58">
        <v>448</v>
      </c>
      <c r="B125" s="59" t="s">
        <v>78</v>
      </c>
      <c r="C125" s="59" t="s">
        <v>26</v>
      </c>
      <c r="D125" s="59" t="s">
        <v>33</v>
      </c>
      <c r="E125" s="59"/>
      <c r="F125" s="59" t="s">
        <v>500</v>
      </c>
      <c r="G125" s="58">
        <v>28</v>
      </c>
      <c r="H125" s="58">
        <v>200</v>
      </c>
      <c r="I125" s="59" t="s">
        <v>150</v>
      </c>
      <c r="J125" s="58">
        <v>82135906</v>
      </c>
      <c r="K125" s="58">
        <v>2.875</v>
      </c>
      <c r="L125" s="58">
        <v>0.57499999999999996</v>
      </c>
      <c r="M125" s="60">
        <v>0</v>
      </c>
      <c r="N125" s="60">
        <v>0</v>
      </c>
      <c r="O125" s="60">
        <v>0</v>
      </c>
      <c r="P125" s="60">
        <v>0</v>
      </c>
      <c r="Q125" s="60">
        <v>0</v>
      </c>
      <c r="R125" s="60">
        <v>0</v>
      </c>
      <c r="S125" s="60">
        <v>0</v>
      </c>
      <c r="T125" s="60">
        <v>0</v>
      </c>
      <c r="U125" s="60">
        <v>0</v>
      </c>
      <c r="V125" s="60">
        <v>0</v>
      </c>
      <c r="W125" s="59">
        <v>0</v>
      </c>
      <c r="X125" s="60">
        <v>0</v>
      </c>
      <c r="Y125" s="60">
        <v>0</v>
      </c>
      <c r="Z125" s="59">
        <v>0</v>
      </c>
      <c r="AA125" s="59">
        <v>0</v>
      </c>
      <c r="AB125" t="s">
        <v>783</v>
      </c>
      <c r="AC125" s="59">
        <v>0</v>
      </c>
      <c r="AD125" s="58">
        <v>0</v>
      </c>
      <c r="AE125" s="58">
        <v>0</v>
      </c>
      <c r="AF125" s="58">
        <v>0</v>
      </c>
      <c r="AG125" s="58">
        <v>0</v>
      </c>
      <c r="AH125" s="59" t="s">
        <v>503</v>
      </c>
      <c r="AI125" s="58">
        <v>25</v>
      </c>
      <c r="AJ125" s="60"/>
      <c r="AK125" s="59" t="s">
        <v>527</v>
      </c>
      <c r="AL125" s="59">
        <v>1</v>
      </c>
      <c r="AM125" s="59" t="s">
        <v>27</v>
      </c>
      <c r="AN125" s="59" t="s">
        <v>680</v>
      </c>
      <c r="AO125" s="58">
        <v>34</v>
      </c>
      <c r="AP125" s="59" t="s">
        <v>677</v>
      </c>
      <c r="AQ125" s="59" t="s">
        <v>712</v>
      </c>
      <c r="AR125" s="59" t="s">
        <v>27</v>
      </c>
      <c r="AS125" s="59" t="s">
        <v>713</v>
      </c>
      <c r="AT125" s="59" t="s">
        <v>27</v>
      </c>
      <c r="AU125" s="59" t="s">
        <v>27</v>
      </c>
      <c r="AV125" s="59" t="s">
        <v>27</v>
      </c>
      <c r="AW125" s="62"/>
      <c r="AX125" s="62" t="s">
        <v>748</v>
      </c>
      <c r="AY125" s="62">
        <v>45.326999999999998</v>
      </c>
      <c r="AZ125" s="62" t="s">
        <v>27</v>
      </c>
      <c r="BA125" s="62">
        <v>0</v>
      </c>
      <c r="BB125" s="62">
        <v>44.733000000000004</v>
      </c>
      <c r="BC125" s="62">
        <v>28</v>
      </c>
      <c r="BD125" s="66">
        <v>0</v>
      </c>
      <c r="BE125" s="62"/>
      <c r="BF125" s="62"/>
      <c r="BG125" s="62"/>
      <c r="BH125" s="50"/>
      <c r="BI125" s="50"/>
      <c r="BJ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0"/>
      <c r="CF125" s="50"/>
      <c r="CG125" s="50"/>
      <c r="CH125" s="50"/>
      <c r="CI125" s="50"/>
    </row>
    <row r="126" spans="1:87" ht="14.25" customHeight="1" x14ac:dyDescent="0.25">
      <c r="A126" s="58">
        <v>464</v>
      </c>
      <c r="B126" s="59" t="s">
        <v>78</v>
      </c>
      <c r="C126" s="59" t="s">
        <v>28</v>
      </c>
      <c r="D126" s="59" t="s">
        <v>33</v>
      </c>
      <c r="E126" s="59"/>
      <c r="F126" s="59" t="s">
        <v>500</v>
      </c>
      <c r="G126" s="58">
        <v>28</v>
      </c>
      <c r="H126" s="58">
        <v>200</v>
      </c>
      <c r="I126" s="59" t="s">
        <v>152</v>
      </c>
      <c r="J126" s="58">
        <v>792288984</v>
      </c>
      <c r="K126" s="58">
        <v>2.2000000000000002</v>
      </c>
      <c r="L126" s="58">
        <v>0.44</v>
      </c>
      <c r="M126" s="58">
        <v>26</v>
      </c>
      <c r="N126" s="60">
        <v>0</v>
      </c>
      <c r="O126" s="60">
        <v>0</v>
      </c>
      <c r="P126" s="58">
        <v>65</v>
      </c>
      <c r="Q126" s="58">
        <v>38</v>
      </c>
      <c r="R126" s="58">
        <v>4</v>
      </c>
      <c r="S126" s="58">
        <v>38</v>
      </c>
      <c r="T126" s="58">
        <v>1</v>
      </c>
      <c r="U126" s="58">
        <v>6</v>
      </c>
      <c r="V126" s="58">
        <v>10.5</v>
      </c>
      <c r="W126" s="59">
        <v>0</v>
      </c>
      <c r="X126" s="58">
        <v>2.5</v>
      </c>
      <c r="Y126" s="58">
        <v>19</v>
      </c>
      <c r="Z126" s="59">
        <v>210</v>
      </c>
      <c r="AA126" s="59">
        <v>19</v>
      </c>
      <c r="AB126" t="s">
        <v>783</v>
      </c>
      <c r="AC126" s="59">
        <v>0</v>
      </c>
      <c r="AD126" s="58">
        <v>29</v>
      </c>
      <c r="AE126" s="58">
        <v>11</v>
      </c>
      <c r="AF126" s="58">
        <v>2</v>
      </c>
      <c r="AG126" s="58">
        <v>49</v>
      </c>
      <c r="AH126" s="59" t="s">
        <v>503</v>
      </c>
      <c r="AI126" s="58">
        <v>25</v>
      </c>
      <c r="AJ126" s="58">
        <v>1</v>
      </c>
      <c r="AK126" s="59" t="s">
        <v>528</v>
      </c>
      <c r="AL126" s="59">
        <v>1</v>
      </c>
      <c r="AM126" s="59" t="s">
        <v>27</v>
      </c>
      <c r="AN126" s="59" t="s">
        <v>673</v>
      </c>
      <c r="AO126" s="58">
        <v>23</v>
      </c>
      <c r="AP126" s="59" t="s">
        <v>677</v>
      </c>
      <c r="AQ126" s="59" t="s">
        <v>714</v>
      </c>
      <c r="AR126" s="59" t="s">
        <v>695</v>
      </c>
      <c r="AS126" s="59" t="s">
        <v>27</v>
      </c>
      <c r="AT126" s="59" t="s">
        <v>27</v>
      </c>
      <c r="AU126" s="59" t="s">
        <v>27</v>
      </c>
      <c r="AV126" s="59" t="s">
        <v>27</v>
      </c>
      <c r="AW126" s="62"/>
      <c r="AX126" s="62" t="s">
        <v>747</v>
      </c>
      <c r="AY126" s="62">
        <v>46.704999999999998</v>
      </c>
      <c r="AZ126" s="62">
        <v>0.22240476190476188</v>
      </c>
      <c r="BA126" s="62">
        <v>4.4963066052885132</v>
      </c>
      <c r="BB126" s="62">
        <v>40.673000000000002</v>
      </c>
      <c r="BC126" s="62">
        <v>28</v>
      </c>
      <c r="BD126">
        <v>16687</v>
      </c>
      <c r="BE126" s="62"/>
      <c r="BF126" s="62"/>
      <c r="BG126" s="62"/>
      <c r="BH126" s="50"/>
      <c r="BI126" s="50"/>
      <c r="BJ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0"/>
      <c r="CF126" s="50"/>
      <c r="CG126" s="50"/>
      <c r="CH126" s="50"/>
      <c r="CI126" s="50"/>
    </row>
    <row r="127" spans="1:87" ht="14.25" customHeight="1" x14ac:dyDescent="0.25">
      <c r="A127" s="58">
        <v>485</v>
      </c>
      <c r="B127" s="59" t="s">
        <v>78</v>
      </c>
      <c r="C127" s="59" t="s">
        <v>28</v>
      </c>
      <c r="D127" s="59" t="s">
        <v>33</v>
      </c>
      <c r="E127" s="59"/>
      <c r="F127" s="59" t="s">
        <v>500</v>
      </c>
      <c r="G127" s="58">
        <v>28</v>
      </c>
      <c r="H127" s="58">
        <v>200</v>
      </c>
      <c r="I127" s="59" t="s">
        <v>158</v>
      </c>
      <c r="J127" s="58">
        <v>927618937</v>
      </c>
      <c r="K127" s="58">
        <v>2.1</v>
      </c>
      <c r="L127" s="58">
        <v>0.42</v>
      </c>
      <c r="M127" s="58">
        <v>7</v>
      </c>
      <c r="N127" s="60">
        <v>0</v>
      </c>
      <c r="O127" s="60">
        <v>0</v>
      </c>
      <c r="P127" s="58">
        <v>13</v>
      </c>
      <c r="Q127" s="58">
        <v>6</v>
      </c>
      <c r="R127" s="58">
        <v>4</v>
      </c>
      <c r="S127" s="58">
        <v>6</v>
      </c>
      <c r="T127" s="58">
        <v>1</v>
      </c>
      <c r="U127" s="58">
        <v>1</v>
      </c>
      <c r="V127" s="58">
        <v>2</v>
      </c>
      <c r="W127" s="59">
        <v>0</v>
      </c>
      <c r="X127" s="58">
        <v>1</v>
      </c>
      <c r="Y127" s="58">
        <v>4</v>
      </c>
      <c r="Z127" s="59">
        <v>45</v>
      </c>
      <c r="AA127" s="59">
        <v>4</v>
      </c>
      <c r="AB127" t="s">
        <v>782</v>
      </c>
      <c r="AC127" s="59">
        <v>0</v>
      </c>
      <c r="AD127" s="58">
        <v>8</v>
      </c>
      <c r="AE127" s="58">
        <v>2</v>
      </c>
      <c r="AF127" s="58">
        <v>2</v>
      </c>
      <c r="AG127" s="58">
        <v>13</v>
      </c>
      <c r="AH127" s="59" t="s">
        <v>503</v>
      </c>
      <c r="AI127" s="58">
        <v>25</v>
      </c>
      <c r="AJ127" s="60"/>
      <c r="AK127" s="59" t="s">
        <v>529</v>
      </c>
      <c r="AL127" s="59">
        <v>1</v>
      </c>
      <c r="AM127" s="59" t="s">
        <v>27</v>
      </c>
      <c r="AN127" s="59" t="s">
        <v>673</v>
      </c>
      <c r="AO127" s="58">
        <v>25</v>
      </c>
      <c r="AP127" s="59" t="s">
        <v>677</v>
      </c>
      <c r="AQ127" s="59" t="s">
        <v>721</v>
      </c>
      <c r="AR127" s="59" t="s">
        <v>27</v>
      </c>
      <c r="AS127" s="59" t="s">
        <v>686</v>
      </c>
      <c r="AT127" s="59" t="s">
        <v>27</v>
      </c>
      <c r="AU127" s="59" t="s">
        <v>27</v>
      </c>
      <c r="AV127" s="59" t="s">
        <v>27</v>
      </c>
      <c r="AW127" s="62"/>
      <c r="AX127" s="62" t="s">
        <v>747</v>
      </c>
      <c r="AY127" s="62">
        <v>24.177</v>
      </c>
      <c r="AZ127" s="62">
        <v>0.53726666666666667</v>
      </c>
      <c r="BA127" s="62">
        <v>1.8612731108077925</v>
      </c>
      <c r="BB127" s="62">
        <v>23.653000000000002</v>
      </c>
      <c r="BC127" s="62">
        <v>28</v>
      </c>
      <c r="BD127">
        <v>6043</v>
      </c>
      <c r="BE127" s="62" t="s">
        <v>783</v>
      </c>
      <c r="BF127" s="62">
        <v>1</v>
      </c>
      <c r="BG127" s="62"/>
      <c r="BH127" s="50"/>
      <c r="BI127" s="50"/>
      <c r="BJ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0"/>
      <c r="CF127" s="50"/>
      <c r="CG127" s="50"/>
      <c r="CH127" s="50"/>
      <c r="CI127" s="50"/>
    </row>
    <row r="128" spans="1:87" ht="14.25" customHeight="1" x14ac:dyDescent="0.25">
      <c r="A128" s="58">
        <v>506</v>
      </c>
      <c r="B128" s="59" t="s">
        <v>78</v>
      </c>
      <c r="C128" s="59" t="s">
        <v>28</v>
      </c>
      <c r="D128" s="59" t="s">
        <v>33</v>
      </c>
      <c r="E128" s="59"/>
      <c r="F128" s="59" t="s">
        <v>500</v>
      </c>
      <c r="G128" s="58">
        <v>28</v>
      </c>
      <c r="H128" s="58">
        <v>200</v>
      </c>
      <c r="I128" s="59" t="s">
        <v>165</v>
      </c>
      <c r="J128" s="58">
        <v>1412134207</v>
      </c>
      <c r="K128" s="58">
        <v>2.2000000000000002</v>
      </c>
      <c r="L128" s="58">
        <v>0.44</v>
      </c>
      <c r="M128" s="58">
        <v>27</v>
      </c>
      <c r="N128" s="60">
        <v>0</v>
      </c>
      <c r="O128" s="60">
        <v>0</v>
      </c>
      <c r="P128" s="58">
        <v>61</v>
      </c>
      <c r="Q128" s="58">
        <v>32</v>
      </c>
      <c r="R128" s="58">
        <v>2</v>
      </c>
      <c r="S128" s="58">
        <v>32</v>
      </c>
      <c r="T128" s="60">
        <v>0</v>
      </c>
      <c r="U128" s="58">
        <v>14</v>
      </c>
      <c r="V128" s="58">
        <v>16</v>
      </c>
      <c r="W128" s="59">
        <v>0</v>
      </c>
      <c r="X128" s="58">
        <v>7</v>
      </c>
      <c r="Y128" s="58">
        <v>37</v>
      </c>
      <c r="Z128" s="59">
        <v>228</v>
      </c>
      <c r="AA128" s="59">
        <v>37</v>
      </c>
      <c r="AB128" t="s">
        <v>781</v>
      </c>
      <c r="AC128" s="59">
        <v>0</v>
      </c>
      <c r="AD128" s="58">
        <v>82</v>
      </c>
      <c r="AE128" s="58">
        <v>47</v>
      </c>
      <c r="AF128" s="58">
        <v>5</v>
      </c>
      <c r="AG128" s="58">
        <v>154</v>
      </c>
      <c r="AH128" s="59" t="s">
        <v>503</v>
      </c>
      <c r="AI128" s="58">
        <v>25</v>
      </c>
      <c r="AJ128" s="58">
        <v>1</v>
      </c>
      <c r="AK128" s="59" t="s">
        <v>530</v>
      </c>
      <c r="AL128" s="59">
        <v>1</v>
      </c>
      <c r="AM128" s="59" t="s">
        <v>27</v>
      </c>
      <c r="AN128" s="59" t="s">
        <v>680</v>
      </c>
      <c r="AO128" s="58">
        <v>25</v>
      </c>
      <c r="AP128" s="59" t="s">
        <v>677</v>
      </c>
      <c r="AQ128" s="59" t="s">
        <v>705</v>
      </c>
      <c r="AR128" s="59" t="s">
        <v>27</v>
      </c>
      <c r="AS128" s="59" t="s">
        <v>27</v>
      </c>
      <c r="AT128" s="59" t="s">
        <v>27</v>
      </c>
      <c r="AU128" s="59" t="s">
        <v>27</v>
      </c>
      <c r="AV128" s="59" t="s">
        <v>27</v>
      </c>
      <c r="AW128" s="62"/>
      <c r="AX128" s="62" t="s">
        <v>747</v>
      </c>
      <c r="AY128" s="62"/>
      <c r="AZ128" s="62">
        <v>0</v>
      </c>
      <c r="BA128" s="62" t="s">
        <v>27</v>
      </c>
      <c r="BB128" s="62">
        <v>2.9130000000000003</v>
      </c>
      <c r="BC128" s="62">
        <v>28</v>
      </c>
      <c r="BD128">
        <v>8225</v>
      </c>
      <c r="BE128" s="62"/>
      <c r="BF128" s="62"/>
      <c r="BG128" s="62"/>
      <c r="BH128" s="50"/>
      <c r="BI128" s="50"/>
      <c r="BJ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0"/>
      <c r="CF128" s="50"/>
      <c r="CG128" s="50"/>
      <c r="CH128" s="50"/>
      <c r="CI128" s="50"/>
    </row>
    <row r="129" spans="1:87" ht="14.25" customHeight="1" x14ac:dyDescent="0.25">
      <c r="A129" s="58">
        <v>526</v>
      </c>
      <c r="B129" s="59" t="s">
        <v>78</v>
      </c>
      <c r="C129" s="59" t="s">
        <v>28</v>
      </c>
      <c r="D129" s="59" t="s">
        <v>33</v>
      </c>
      <c r="E129" s="59"/>
      <c r="F129" s="59" t="s">
        <v>500</v>
      </c>
      <c r="G129" s="58">
        <v>28</v>
      </c>
      <c r="H129" s="58">
        <v>200</v>
      </c>
      <c r="I129" s="59" t="s">
        <v>169</v>
      </c>
      <c r="J129" s="58">
        <v>178114327</v>
      </c>
      <c r="K129" s="58">
        <v>2.1</v>
      </c>
      <c r="L129" s="58">
        <v>0.42</v>
      </c>
      <c r="M129" s="58">
        <v>1</v>
      </c>
      <c r="N129" s="60">
        <v>0</v>
      </c>
      <c r="O129" s="60">
        <v>0</v>
      </c>
      <c r="P129" s="58">
        <v>2</v>
      </c>
      <c r="Q129" s="58">
        <v>1</v>
      </c>
      <c r="R129" s="58">
        <v>4</v>
      </c>
      <c r="S129" s="58">
        <v>1</v>
      </c>
      <c r="T129" s="58">
        <v>1</v>
      </c>
      <c r="U129" s="60">
        <v>0</v>
      </c>
      <c r="V129" s="58">
        <v>1</v>
      </c>
      <c r="W129" s="59">
        <v>0</v>
      </c>
      <c r="X129" s="60">
        <v>0</v>
      </c>
      <c r="Y129" s="58">
        <v>1</v>
      </c>
      <c r="Z129" s="59">
        <v>12</v>
      </c>
      <c r="AA129" s="59">
        <v>1</v>
      </c>
      <c r="AB129" t="s">
        <v>782</v>
      </c>
      <c r="AC129" s="59">
        <v>0</v>
      </c>
      <c r="AD129" s="58">
        <v>0</v>
      </c>
      <c r="AE129" s="58">
        <v>0</v>
      </c>
      <c r="AF129" s="58">
        <v>0</v>
      </c>
      <c r="AG129" s="58">
        <v>1</v>
      </c>
      <c r="AH129" s="59" t="s">
        <v>503</v>
      </c>
      <c r="AI129" s="58">
        <v>25</v>
      </c>
      <c r="AJ129" s="60"/>
      <c r="AK129" s="59" t="s">
        <v>531</v>
      </c>
      <c r="AL129" s="59">
        <v>1</v>
      </c>
      <c r="AM129" s="59" t="s">
        <v>27</v>
      </c>
      <c r="AN129" s="59" t="s">
        <v>680</v>
      </c>
      <c r="AO129" s="58">
        <v>31</v>
      </c>
      <c r="AP129" s="59" t="s">
        <v>677</v>
      </c>
      <c r="AQ129" s="59" t="s">
        <v>694</v>
      </c>
      <c r="AR129" s="59" t="s">
        <v>27</v>
      </c>
      <c r="AS129" s="59" t="s">
        <v>27</v>
      </c>
      <c r="AT129" s="59" t="s">
        <v>692</v>
      </c>
      <c r="AU129" s="59" t="s">
        <v>27</v>
      </c>
      <c r="AV129" s="59" t="s">
        <v>27</v>
      </c>
      <c r="AW129" s="62"/>
      <c r="AX129" s="62" t="s">
        <v>746</v>
      </c>
      <c r="AY129" s="62">
        <v>16.112000000000002</v>
      </c>
      <c r="AZ129" s="62">
        <v>1.3426666666666669</v>
      </c>
      <c r="BA129" s="62">
        <v>0.74478649453823231</v>
      </c>
      <c r="BB129" s="62">
        <v>9.8640000000000008</v>
      </c>
      <c r="BC129" s="62">
        <v>56</v>
      </c>
      <c r="BD129">
        <v>16</v>
      </c>
      <c r="BE129" s="62"/>
      <c r="BF129" s="62"/>
      <c r="BG129" s="62"/>
      <c r="BH129" s="50"/>
      <c r="BI129" s="50"/>
      <c r="BJ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0"/>
      <c r="CF129" s="50"/>
      <c r="CG129" s="50"/>
      <c r="CH129" s="50"/>
      <c r="CI129" s="50"/>
    </row>
    <row r="130" spans="1:87" ht="14.25" customHeight="1" x14ac:dyDescent="0.25">
      <c r="A130" s="58">
        <v>542</v>
      </c>
      <c r="B130" s="59" t="s">
        <v>78</v>
      </c>
      <c r="C130" s="59" t="s">
        <v>28</v>
      </c>
      <c r="D130" s="59" t="s">
        <v>33</v>
      </c>
      <c r="E130" s="59"/>
      <c r="F130" s="59" t="s">
        <v>500</v>
      </c>
      <c r="G130" s="58">
        <v>28</v>
      </c>
      <c r="H130" s="58">
        <v>200</v>
      </c>
      <c r="I130" s="59" t="s">
        <v>171</v>
      </c>
      <c r="J130" s="58">
        <v>8518124088</v>
      </c>
      <c r="K130" s="58">
        <v>1.9</v>
      </c>
      <c r="L130" s="58">
        <v>0.38</v>
      </c>
      <c r="M130" s="60">
        <v>0</v>
      </c>
      <c r="N130" s="60">
        <v>0</v>
      </c>
      <c r="O130" s="60">
        <v>0</v>
      </c>
      <c r="P130" s="60">
        <v>0</v>
      </c>
      <c r="Q130" s="60">
        <v>0</v>
      </c>
      <c r="R130" s="60">
        <v>0</v>
      </c>
      <c r="S130" s="60">
        <v>0</v>
      </c>
      <c r="T130" s="60">
        <v>0</v>
      </c>
      <c r="U130" s="60">
        <v>0</v>
      </c>
      <c r="V130" s="60">
        <v>0</v>
      </c>
      <c r="W130" s="59">
        <v>0</v>
      </c>
      <c r="X130" s="60">
        <v>0</v>
      </c>
      <c r="Y130" s="60">
        <v>0</v>
      </c>
      <c r="Z130" s="59">
        <v>0</v>
      </c>
      <c r="AA130" s="59">
        <v>0</v>
      </c>
      <c r="AB130" t="s">
        <v>782</v>
      </c>
      <c r="AC130" s="61">
        <v>3</v>
      </c>
      <c r="AD130" s="58">
        <v>0</v>
      </c>
      <c r="AE130" s="58">
        <v>0</v>
      </c>
      <c r="AF130" s="58">
        <v>0</v>
      </c>
      <c r="AG130" s="58">
        <v>0</v>
      </c>
      <c r="AH130" s="59" t="s">
        <v>503</v>
      </c>
      <c r="AI130" s="58">
        <v>25</v>
      </c>
      <c r="AJ130" s="60"/>
      <c r="AK130" s="59" t="s">
        <v>532</v>
      </c>
      <c r="AL130" s="59">
        <v>1</v>
      </c>
      <c r="AM130" s="59" t="s">
        <v>27</v>
      </c>
      <c r="AN130" s="59" t="s">
        <v>680</v>
      </c>
      <c r="AO130" s="58">
        <v>25</v>
      </c>
      <c r="AP130" s="59" t="s">
        <v>677</v>
      </c>
      <c r="AQ130" s="59" t="s">
        <v>725</v>
      </c>
      <c r="AR130" s="59" t="s">
        <v>27</v>
      </c>
      <c r="AS130" s="59" t="s">
        <v>726</v>
      </c>
      <c r="AT130" s="59" t="s">
        <v>27</v>
      </c>
      <c r="AU130" s="59" t="s">
        <v>27</v>
      </c>
      <c r="AV130" s="59" t="s">
        <v>27</v>
      </c>
      <c r="AW130" s="62"/>
      <c r="AX130" s="62" t="s">
        <v>748</v>
      </c>
      <c r="AY130" s="62">
        <v>6.5670000000000002</v>
      </c>
      <c r="AZ130" s="62" t="s">
        <v>27</v>
      </c>
      <c r="BA130" s="62">
        <v>0</v>
      </c>
      <c r="BB130" s="62">
        <v>5.6390000000000002</v>
      </c>
      <c r="BC130" s="62" t="s">
        <v>774</v>
      </c>
      <c r="BD130">
        <v>0</v>
      </c>
      <c r="BE130" s="62"/>
      <c r="BF130" s="62"/>
      <c r="BG130" s="62"/>
      <c r="BH130" s="50"/>
      <c r="BI130" s="50"/>
      <c r="BJ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0"/>
      <c r="CF130" s="50"/>
      <c r="CG130" s="50"/>
      <c r="CH130" s="50"/>
      <c r="CI130" s="50"/>
    </row>
    <row r="131" spans="1:87" ht="14.25" customHeight="1" x14ac:dyDescent="0.25">
      <c r="A131" s="58">
        <v>558</v>
      </c>
      <c r="B131" s="59" t="s">
        <v>78</v>
      </c>
      <c r="C131" s="59" t="s">
        <v>26</v>
      </c>
      <c r="D131" s="59" t="s">
        <v>33</v>
      </c>
      <c r="E131" s="59"/>
      <c r="F131" s="59" t="s">
        <v>500</v>
      </c>
      <c r="G131" s="58">
        <v>28</v>
      </c>
      <c r="H131" s="58">
        <v>200</v>
      </c>
      <c r="I131" s="59" t="s">
        <v>172</v>
      </c>
      <c r="J131" s="58">
        <v>8517821164</v>
      </c>
      <c r="K131" s="58">
        <v>2.875</v>
      </c>
      <c r="L131" s="58">
        <v>0.57499999999999996</v>
      </c>
      <c r="M131" s="58">
        <v>2</v>
      </c>
      <c r="N131" s="60">
        <v>0</v>
      </c>
      <c r="O131" s="60">
        <v>0</v>
      </c>
      <c r="P131" s="58">
        <v>4</v>
      </c>
      <c r="Q131" s="58">
        <v>2</v>
      </c>
      <c r="R131" s="58">
        <v>4</v>
      </c>
      <c r="S131" s="58">
        <v>2</v>
      </c>
      <c r="T131" s="58">
        <v>1</v>
      </c>
      <c r="U131" s="60">
        <v>0</v>
      </c>
      <c r="V131" s="58">
        <v>2</v>
      </c>
      <c r="W131" s="59">
        <v>0</v>
      </c>
      <c r="X131" s="58">
        <v>1</v>
      </c>
      <c r="Y131" s="58">
        <v>3</v>
      </c>
      <c r="Z131" s="59">
        <v>21</v>
      </c>
      <c r="AA131" s="59">
        <v>3</v>
      </c>
      <c r="AB131" t="s">
        <v>783</v>
      </c>
      <c r="AC131" s="59">
        <v>0</v>
      </c>
      <c r="AD131" s="58">
        <v>3</v>
      </c>
      <c r="AE131" s="58">
        <v>1</v>
      </c>
      <c r="AF131" s="58">
        <v>1</v>
      </c>
      <c r="AG131" s="58">
        <v>7</v>
      </c>
      <c r="AH131" s="59" t="s">
        <v>503</v>
      </c>
      <c r="AI131" s="58">
        <v>25</v>
      </c>
      <c r="AJ131" s="60"/>
      <c r="AK131" s="59" t="s">
        <v>533</v>
      </c>
      <c r="AL131" s="59">
        <v>1</v>
      </c>
      <c r="AM131" s="59" t="s">
        <v>27</v>
      </c>
      <c r="AN131" s="59" t="s">
        <v>680</v>
      </c>
      <c r="AO131" s="58">
        <v>29</v>
      </c>
      <c r="AP131" s="59" t="s">
        <v>674</v>
      </c>
      <c r="AQ131" s="59" t="s">
        <v>691</v>
      </c>
      <c r="AR131" s="59" t="s">
        <v>695</v>
      </c>
      <c r="AS131" s="59" t="s">
        <v>727</v>
      </c>
      <c r="AT131" s="59" t="s">
        <v>27</v>
      </c>
      <c r="AU131" s="59" t="s">
        <v>27</v>
      </c>
      <c r="AV131" s="59" t="s">
        <v>27</v>
      </c>
      <c r="AW131" s="62"/>
      <c r="AX131" s="62" t="s">
        <v>748</v>
      </c>
      <c r="AY131" s="62">
        <v>19.211000000000002</v>
      </c>
      <c r="AZ131" s="62">
        <v>0.91480952380952396</v>
      </c>
      <c r="BA131" s="62">
        <v>1.093123731195669</v>
      </c>
      <c r="BB131" s="62">
        <v>18.07</v>
      </c>
      <c r="BC131" s="62">
        <v>56</v>
      </c>
      <c r="BD131" s="67">
        <v>265</v>
      </c>
      <c r="BE131" s="62"/>
      <c r="BF131" s="62"/>
      <c r="BG131" s="62"/>
      <c r="BH131" s="50"/>
      <c r="BI131" s="50"/>
      <c r="BJ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0"/>
      <c r="CF131" s="50"/>
      <c r="CG131" s="50"/>
      <c r="CH131" s="50"/>
      <c r="CI131" s="50"/>
    </row>
    <row r="132" spans="1:87" ht="14.25" customHeight="1" x14ac:dyDescent="0.25">
      <c r="A132" s="58">
        <v>574</v>
      </c>
      <c r="B132" s="59" t="s">
        <v>78</v>
      </c>
      <c r="C132" s="59" t="s">
        <v>28</v>
      </c>
      <c r="D132" s="59" t="s">
        <v>33</v>
      </c>
      <c r="E132" s="59"/>
      <c r="F132" s="59" t="s">
        <v>500</v>
      </c>
      <c r="G132" s="58">
        <v>28</v>
      </c>
      <c r="H132" s="58">
        <v>200</v>
      </c>
      <c r="I132" s="59" t="s">
        <v>173</v>
      </c>
      <c r="J132" s="58">
        <v>79215167188</v>
      </c>
      <c r="K132" s="58">
        <v>2.2000000000000002</v>
      </c>
      <c r="L132" s="58">
        <v>0.44</v>
      </c>
      <c r="M132" s="60">
        <v>0</v>
      </c>
      <c r="N132" s="60">
        <v>0</v>
      </c>
      <c r="O132" s="60">
        <v>0</v>
      </c>
      <c r="P132" s="60">
        <v>0</v>
      </c>
      <c r="Q132" s="60">
        <v>0</v>
      </c>
      <c r="R132" s="60">
        <v>0</v>
      </c>
      <c r="S132" s="60">
        <v>0</v>
      </c>
      <c r="T132" s="60">
        <v>0</v>
      </c>
      <c r="U132" s="60">
        <v>0</v>
      </c>
      <c r="V132" s="60">
        <v>0</v>
      </c>
      <c r="W132" s="59">
        <v>0</v>
      </c>
      <c r="X132" s="60">
        <v>0</v>
      </c>
      <c r="Y132" s="60">
        <v>0</v>
      </c>
      <c r="Z132" s="59">
        <v>0</v>
      </c>
      <c r="AA132" s="59">
        <v>0</v>
      </c>
      <c r="AB132" t="s">
        <v>783</v>
      </c>
      <c r="AC132" s="59">
        <v>0</v>
      </c>
      <c r="AD132" s="58">
        <v>0</v>
      </c>
      <c r="AE132" s="58">
        <v>0</v>
      </c>
      <c r="AF132" s="58">
        <v>0</v>
      </c>
      <c r="AG132" s="58">
        <v>0</v>
      </c>
      <c r="AH132" s="59" t="s">
        <v>503</v>
      </c>
      <c r="AI132" s="58">
        <v>25</v>
      </c>
      <c r="AJ132" s="60"/>
      <c r="AK132" s="59" t="s">
        <v>534</v>
      </c>
      <c r="AL132" s="59">
        <v>1</v>
      </c>
      <c r="AM132" s="59" t="s">
        <v>27</v>
      </c>
      <c r="AN132" s="59" t="s">
        <v>673</v>
      </c>
      <c r="AO132" s="58">
        <v>18</v>
      </c>
      <c r="AP132" s="59" t="s">
        <v>677</v>
      </c>
      <c r="AQ132" s="59" t="s">
        <v>728</v>
      </c>
      <c r="AR132" s="59" t="s">
        <v>27</v>
      </c>
      <c r="AS132" s="59" t="s">
        <v>686</v>
      </c>
      <c r="AT132" s="59" t="s">
        <v>27</v>
      </c>
      <c r="AU132" s="59" t="s">
        <v>27</v>
      </c>
      <c r="AV132" s="59" t="s">
        <v>27</v>
      </c>
      <c r="AW132" s="62"/>
      <c r="AX132" s="62" t="s">
        <v>747</v>
      </c>
      <c r="AY132" s="62">
        <v>18.788</v>
      </c>
      <c r="AZ132" s="62" t="s">
        <v>27</v>
      </c>
      <c r="BA132" s="62">
        <v>0</v>
      </c>
      <c r="BB132" s="62">
        <v>17.673999999999999</v>
      </c>
      <c r="BC132" s="62">
        <v>28</v>
      </c>
      <c r="BD132" s="65">
        <v>0</v>
      </c>
      <c r="BE132" s="62"/>
      <c r="BF132" s="62"/>
      <c r="BG132" s="62"/>
      <c r="BH132" s="50"/>
      <c r="BI132" s="50"/>
      <c r="BJ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0"/>
      <c r="CF132" s="50"/>
      <c r="CG132" s="50"/>
      <c r="CH132" s="50"/>
      <c r="CI132" s="50"/>
    </row>
    <row r="133" spans="1:87" ht="14.25" customHeight="1" x14ac:dyDescent="0.25">
      <c r="A133" s="58">
        <v>22</v>
      </c>
      <c r="B133" s="59" t="s">
        <v>78</v>
      </c>
      <c r="C133" s="59" t="s">
        <v>28</v>
      </c>
      <c r="D133" s="59" t="s">
        <v>34</v>
      </c>
      <c r="E133" s="59"/>
      <c r="F133" s="59" t="s">
        <v>35</v>
      </c>
      <c r="G133" s="58">
        <v>1</v>
      </c>
      <c r="H133" s="58">
        <v>19</v>
      </c>
      <c r="I133" s="59" t="s">
        <v>98</v>
      </c>
      <c r="J133" s="58">
        <v>871611960</v>
      </c>
      <c r="K133" s="58">
        <v>69.125</v>
      </c>
      <c r="L133" s="58">
        <v>0.79481132075471705</v>
      </c>
      <c r="M133" s="60">
        <v>0</v>
      </c>
      <c r="N133" s="60">
        <v>0</v>
      </c>
      <c r="O133" s="60">
        <v>0</v>
      </c>
      <c r="P133" s="60">
        <v>0</v>
      </c>
      <c r="Q133" s="60">
        <v>0</v>
      </c>
      <c r="R133" s="60">
        <v>0</v>
      </c>
      <c r="S133" s="60">
        <v>0</v>
      </c>
      <c r="T133" s="60">
        <v>0</v>
      </c>
      <c r="U133" s="60">
        <v>0</v>
      </c>
      <c r="V133" s="60">
        <v>0</v>
      </c>
      <c r="W133" s="59">
        <v>0</v>
      </c>
      <c r="X133" s="60">
        <v>0</v>
      </c>
      <c r="Y133" s="60">
        <v>0</v>
      </c>
      <c r="Z133" s="59">
        <v>0</v>
      </c>
      <c r="AA133" s="59">
        <v>0</v>
      </c>
      <c r="AB133" t="s">
        <v>99</v>
      </c>
      <c r="AC133" s="59">
        <v>0</v>
      </c>
      <c r="AD133" s="58">
        <v>0</v>
      </c>
      <c r="AE133" s="58">
        <v>0</v>
      </c>
      <c r="AF133" s="58">
        <v>0</v>
      </c>
      <c r="AG133" s="58">
        <v>0</v>
      </c>
      <c r="AH133" s="59" t="s">
        <v>90</v>
      </c>
      <c r="AI133" s="58">
        <v>4</v>
      </c>
      <c r="AJ133" s="60"/>
      <c r="AK133" s="59" t="s">
        <v>91</v>
      </c>
      <c r="AL133" s="59">
        <v>1</v>
      </c>
      <c r="AM133" s="59" t="s">
        <v>27</v>
      </c>
      <c r="AN133" s="59" t="s">
        <v>673</v>
      </c>
      <c r="AO133" s="58">
        <v>28</v>
      </c>
      <c r="AP133" s="59" t="s">
        <v>677</v>
      </c>
      <c r="AQ133" s="59" t="s">
        <v>685</v>
      </c>
      <c r="AR133" s="59" t="s">
        <v>27</v>
      </c>
      <c r="AS133" s="59" t="s">
        <v>686</v>
      </c>
      <c r="AT133" s="59" t="s">
        <v>27</v>
      </c>
      <c r="AU133" s="59" t="s">
        <v>27</v>
      </c>
      <c r="AV133" s="59" t="s">
        <v>27</v>
      </c>
      <c r="AW133" s="62"/>
      <c r="AX133" s="62" t="s">
        <v>747</v>
      </c>
      <c r="AY133" s="62">
        <v>2.9670000000000001</v>
      </c>
      <c r="AZ133" s="62" t="s">
        <v>27</v>
      </c>
      <c r="BA133" s="62">
        <v>0</v>
      </c>
      <c r="BB133" s="62">
        <v>2.2930000000000001</v>
      </c>
      <c r="BC133" s="62"/>
      <c r="BD133" s="67">
        <v>0</v>
      </c>
      <c r="BE133" s="62"/>
      <c r="BF133" s="62"/>
      <c r="BG133" s="62"/>
      <c r="BH133" s="50"/>
      <c r="BI133" s="50"/>
      <c r="BJ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0"/>
      <c r="CF133" s="50"/>
      <c r="CG133" s="50"/>
      <c r="CH133" s="50"/>
      <c r="CI133" s="50"/>
    </row>
    <row r="134" spans="1:87" ht="14.25" customHeight="1" x14ac:dyDescent="0.25">
      <c r="A134" s="58">
        <v>38</v>
      </c>
      <c r="B134" s="59" t="s">
        <v>78</v>
      </c>
      <c r="C134" s="59" t="s">
        <v>28</v>
      </c>
      <c r="D134" s="59" t="s">
        <v>34</v>
      </c>
      <c r="E134" s="59"/>
      <c r="F134" s="59" t="s">
        <v>35</v>
      </c>
      <c r="G134" s="58">
        <v>1</v>
      </c>
      <c r="H134" s="58">
        <v>19</v>
      </c>
      <c r="I134" s="59" t="s">
        <v>101</v>
      </c>
      <c r="J134" s="58">
        <v>17888851</v>
      </c>
      <c r="K134" s="58">
        <v>52.625</v>
      </c>
      <c r="L134" s="58">
        <v>0.48349056603773599</v>
      </c>
      <c r="M134" s="60">
        <v>0</v>
      </c>
      <c r="N134" s="60">
        <v>0</v>
      </c>
      <c r="O134" s="60">
        <v>0</v>
      </c>
      <c r="P134" s="60">
        <v>0</v>
      </c>
      <c r="Q134" s="60">
        <v>0</v>
      </c>
      <c r="R134" s="60">
        <v>0</v>
      </c>
      <c r="S134" s="60">
        <v>0</v>
      </c>
      <c r="T134" s="60">
        <v>0</v>
      </c>
      <c r="U134" s="60">
        <v>0</v>
      </c>
      <c r="V134" s="60">
        <v>0</v>
      </c>
      <c r="W134" s="59">
        <v>0</v>
      </c>
      <c r="X134" s="60">
        <v>0</v>
      </c>
      <c r="Y134" s="60">
        <v>0</v>
      </c>
      <c r="Z134" s="59">
        <v>0</v>
      </c>
      <c r="AA134" s="59">
        <v>0</v>
      </c>
      <c r="AB134" t="s">
        <v>89</v>
      </c>
      <c r="AC134" s="59">
        <v>0</v>
      </c>
      <c r="AD134" s="58">
        <v>0</v>
      </c>
      <c r="AE134" s="58">
        <v>0</v>
      </c>
      <c r="AF134" s="58">
        <v>0</v>
      </c>
      <c r="AG134" s="58">
        <v>0</v>
      </c>
      <c r="AH134" s="59" t="s">
        <v>90</v>
      </c>
      <c r="AI134" s="58">
        <v>4</v>
      </c>
      <c r="AJ134" s="60"/>
      <c r="AK134" s="59" t="s">
        <v>179</v>
      </c>
      <c r="AL134" s="59">
        <v>1</v>
      </c>
      <c r="AM134" s="59" t="s">
        <v>27</v>
      </c>
      <c r="AN134" s="59" t="s">
        <v>680</v>
      </c>
      <c r="AO134" s="58">
        <v>30</v>
      </c>
      <c r="AP134" s="59" t="s">
        <v>674</v>
      </c>
      <c r="AQ134" s="59" t="s">
        <v>687</v>
      </c>
      <c r="AR134" s="59" t="s">
        <v>27</v>
      </c>
      <c r="AS134" s="59" t="s">
        <v>688</v>
      </c>
      <c r="AT134" s="59" t="s">
        <v>27</v>
      </c>
      <c r="AU134" s="59" t="s">
        <v>27</v>
      </c>
      <c r="AV134" s="59" t="s">
        <v>696</v>
      </c>
      <c r="AW134" s="62"/>
      <c r="AX134" s="62" t="s">
        <v>748</v>
      </c>
      <c r="AY134" s="62">
        <v>28.715</v>
      </c>
      <c r="AZ134" s="62" t="s">
        <v>27</v>
      </c>
      <c r="BA134" s="62">
        <v>0</v>
      </c>
      <c r="BB134" s="62">
        <v>3.1230000000000002</v>
      </c>
      <c r="BC134" s="62">
        <v>80</v>
      </c>
      <c r="BD134" s="65">
        <v>0</v>
      </c>
      <c r="BE134" s="62"/>
      <c r="BF134" s="62"/>
      <c r="BG134" s="62"/>
      <c r="BH134" s="50"/>
      <c r="BI134" s="50"/>
      <c r="BJ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0"/>
      <c r="CF134" s="50"/>
      <c r="CG134" s="50"/>
      <c r="CH134" s="50"/>
      <c r="CI134" s="50"/>
    </row>
    <row r="135" spans="1:87" ht="14.25" customHeight="1" x14ac:dyDescent="0.25">
      <c r="A135" s="58">
        <v>54</v>
      </c>
      <c r="B135" s="59" t="s">
        <v>78</v>
      </c>
      <c r="C135" s="59" t="s">
        <v>28</v>
      </c>
      <c r="D135" s="59" t="s">
        <v>34</v>
      </c>
      <c r="E135" s="59"/>
      <c r="F135" s="59" t="s">
        <v>35</v>
      </c>
      <c r="G135" s="58">
        <v>1</v>
      </c>
      <c r="H135" s="58">
        <v>19</v>
      </c>
      <c r="I135" s="59" t="s">
        <v>104</v>
      </c>
      <c r="J135" s="58">
        <v>134766397</v>
      </c>
      <c r="K135" s="58">
        <v>52.625</v>
      </c>
      <c r="L135" s="58">
        <v>0.48349056603773599</v>
      </c>
      <c r="M135" s="58">
        <v>5</v>
      </c>
      <c r="N135" s="60">
        <v>0</v>
      </c>
      <c r="O135" s="60">
        <v>0</v>
      </c>
      <c r="P135" s="58">
        <v>9</v>
      </c>
      <c r="Q135" s="58">
        <v>4</v>
      </c>
      <c r="R135" s="58">
        <v>1</v>
      </c>
      <c r="S135" s="58">
        <v>4</v>
      </c>
      <c r="T135" s="58">
        <v>1</v>
      </c>
      <c r="U135" s="58">
        <v>2</v>
      </c>
      <c r="V135" s="60">
        <v>0</v>
      </c>
      <c r="W135" s="59">
        <v>0</v>
      </c>
      <c r="X135" s="60">
        <v>0</v>
      </c>
      <c r="Y135" s="58">
        <v>2</v>
      </c>
      <c r="Z135" s="59">
        <v>28</v>
      </c>
      <c r="AA135" s="59">
        <v>2</v>
      </c>
      <c r="AB135" t="s">
        <v>89</v>
      </c>
      <c r="AC135" s="59">
        <v>0</v>
      </c>
      <c r="AD135" s="58">
        <v>2</v>
      </c>
      <c r="AE135" s="58">
        <v>0</v>
      </c>
      <c r="AF135" s="58">
        <v>0</v>
      </c>
      <c r="AG135" s="58">
        <v>3</v>
      </c>
      <c r="AH135" s="59" t="s">
        <v>90</v>
      </c>
      <c r="AI135" s="58">
        <v>4</v>
      </c>
      <c r="AJ135" s="60"/>
      <c r="AK135" s="59" t="s">
        <v>180</v>
      </c>
      <c r="AL135" s="59">
        <v>1</v>
      </c>
      <c r="AM135" s="59" t="s">
        <v>27</v>
      </c>
      <c r="AN135" s="59" t="s">
        <v>673</v>
      </c>
      <c r="AO135" s="58">
        <v>20</v>
      </c>
      <c r="AP135" s="59" t="s">
        <v>674</v>
      </c>
      <c r="AQ135" s="59" t="s">
        <v>689</v>
      </c>
      <c r="AR135" s="59" t="s">
        <v>27</v>
      </c>
      <c r="AS135" s="59" t="s">
        <v>27</v>
      </c>
      <c r="AT135" s="59" t="s">
        <v>27</v>
      </c>
      <c r="AU135" s="59" t="s">
        <v>27</v>
      </c>
      <c r="AV135" s="59" t="s">
        <v>27</v>
      </c>
      <c r="AW135" s="62"/>
      <c r="AX135" s="62" t="s">
        <v>747</v>
      </c>
      <c r="AY135" s="62">
        <v>7.7</v>
      </c>
      <c r="AZ135" s="62">
        <v>0.27500000000000002</v>
      </c>
      <c r="BA135" s="62">
        <v>3.6363636363636362</v>
      </c>
      <c r="BB135" s="62">
        <v>6.8420000000000005</v>
      </c>
      <c r="BC135" s="62">
        <v>30</v>
      </c>
      <c r="BD135" s="67">
        <v>0</v>
      </c>
      <c r="BE135" s="62"/>
      <c r="BF135" s="62"/>
      <c r="BG135" s="62"/>
      <c r="BH135" s="50"/>
      <c r="BI135" s="50"/>
      <c r="BJ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0"/>
      <c r="CF135" s="50"/>
      <c r="CG135" s="50"/>
      <c r="CH135" s="50"/>
      <c r="CI135" s="50"/>
    </row>
    <row r="136" spans="1:87" ht="14.25" customHeight="1" x14ac:dyDescent="0.25">
      <c r="A136" s="58">
        <v>70</v>
      </c>
      <c r="B136" s="59" t="s">
        <v>78</v>
      </c>
      <c r="C136" s="59" t="s">
        <v>26</v>
      </c>
      <c r="D136" s="59" t="s">
        <v>34</v>
      </c>
      <c r="E136" s="59"/>
      <c r="F136" s="59" t="s">
        <v>35</v>
      </c>
      <c r="G136" s="58">
        <v>1</v>
      </c>
      <c r="H136" s="58">
        <v>19</v>
      </c>
      <c r="I136" s="59" t="s">
        <v>106</v>
      </c>
      <c r="J136" s="58">
        <v>90153375</v>
      </c>
      <c r="K136" s="58">
        <v>53.785714285714299</v>
      </c>
      <c r="L136" s="58">
        <v>0.25075987841945302</v>
      </c>
      <c r="M136" s="58">
        <v>5</v>
      </c>
      <c r="N136" s="60">
        <v>0</v>
      </c>
      <c r="O136" s="60">
        <v>0</v>
      </c>
      <c r="P136" s="58">
        <v>15</v>
      </c>
      <c r="Q136" s="58">
        <v>10</v>
      </c>
      <c r="R136" s="58">
        <v>1</v>
      </c>
      <c r="S136" s="58">
        <v>10</v>
      </c>
      <c r="T136" s="58">
        <v>1</v>
      </c>
      <c r="U136" s="58">
        <v>2</v>
      </c>
      <c r="V136" s="58">
        <v>7</v>
      </c>
      <c r="W136" s="59">
        <v>0</v>
      </c>
      <c r="X136" s="58">
        <v>2</v>
      </c>
      <c r="Y136" s="58">
        <v>11</v>
      </c>
      <c r="Z136" s="59">
        <v>64</v>
      </c>
      <c r="AA136" s="59">
        <v>11</v>
      </c>
      <c r="AB136" t="s">
        <v>99</v>
      </c>
      <c r="AC136" s="59">
        <v>0</v>
      </c>
      <c r="AD136" s="58">
        <v>4</v>
      </c>
      <c r="AE136" s="58">
        <v>2</v>
      </c>
      <c r="AF136" s="58">
        <v>1</v>
      </c>
      <c r="AG136" s="58">
        <v>13</v>
      </c>
      <c r="AH136" s="59" t="s">
        <v>83</v>
      </c>
      <c r="AI136" s="58">
        <v>3</v>
      </c>
      <c r="AJ136" s="58">
        <v>1</v>
      </c>
      <c r="AK136" s="59" t="s">
        <v>181</v>
      </c>
      <c r="AL136" s="59">
        <v>1</v>
      </c>
      <c r="AM136" s="59" t="s">
        <v>27</v>
      </c>
      <c r="AN136" s="59" t="s">
        <v>673</v>
      </c>
      <c r="AO136" s="58">
        <v>18</v>
      </c>
      <c r="AP136" s="59" t="s">
        <v>677</v>
      </c>
      <c r="AQ136" s="59" t="s">
        <v>690</v>
      </c>
      <c r="AR136" s="59" t="s">
        <v>27</v>
      </c>
      <c r="AS136" s="59" t="s">
        <v>27</v>
      </c>
      <c r="AT136" s="59" t="s">
        <v>27</v>
      </c>
      <c r="AU136" s="59" t="s">
        <v>27</v>
      </c>
      <c r="AV136" s="59" t="s">
        <v>27</v>
      </c>
      <c r="AW136" s="62"/>
      <c r="AX136" s="62" t="s">
        <v>747</v>
      </c>
      <c r="AY136" s="62">
        <v>19</v>
      </c>
      <c r="AZ136" s="62">
        <v>0.296875</v>
      </c>
      <c r="BA136" s="62">
        <v>3.3684210526315788</v>
      </c>
      <c r="BB136" s="62">
        <v>14.221</v>
      </c>
      <c r="BC136" s="62">
        <v>128</v>
      </c>
      <c r="BD136" s="67">
        <v>2550</v>
      </c>
      <c r="BE136" s="62"/>
      <c r="BF136" s="62"/>
      <c r="BG136" s="62"/>
      <c r="BH136" s="50"/>
      <c r="BI136" s="50"/>
      <c r="BJ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0"/>
      <c r="CF136" s="50"/>
      <c r="CG136" s="50"/>
      <c r="CH136" s="50"/>
      <c r="CI136" s="50"/>
    </row>
    <row r="137" spans="1:87" ht="14.25" customHeight="1" x14ac:dyDescent="0.25">
      <c r="A137" s="58">
        <v>73</v>
      </c>
      <c r="B137" s="59" t="s">
        <v>78</v>
      </c>
      <c r="C137" s="59" t="s">
        <v>26</v>
      </c>
      <c r="D137" s="59" t="s">
        <v>34</v>
      </c>
      <c r="E137" s="59"/>
      <c r="F137" s="59" t="s">
        <v>35</v>
      </c>
      <c r="G137" s="58">
        <v>1</v>
      </c>
      <c r="H137" s="58">
        <v>19</v>
      </c>
      <c r="I137" s="59" t="s">
        <v>106</v>
      </c>
      <c r="J137" s="58">
        <v>90153375</v>
      </c>
      <c r="K137" s="58">
        <v>74.357142857142904</v>
      </c>
      <c r="L137" s="58">
        <v>0.68844984802431597</v>
      </c>
      <c r="M137" s="58">
        <v>5</v>
      </c>
      <c r="N137" s="60">
        <v>0</v>
      </c>
      <c r="O137" s="60">
        <v>0</v>
      </c>
      <c r="P137" s="58">
        <v>15</v>
      </c>
      <c r="Q137" s="58">
        <v>8</v>
      </c>
      <c r="R137" s="58">
        <v>1</v>
      </c>
      <c r="S137" s="58">
        <v>8</v>
      </c>
      <c r="T137" s="58">
        <v>1</v>
      </c>
      <c r="U137" s="60">
        <v>0</v>
      </c>
      <c r="V137" s="58">
        <v>6</v>
      </c>
      <c r="W137" s="59">
        <v>0</v>
      </c>
      <c r="X137" s="58">
        <v>1</v>
      </c>
      <c r="Y137" s="58">
        <v>7</v>
      </c>
      <c r="Z137" s="59">
        <v>52</v>
      </c>
      <c r="AA137" s="59">
        <v>7</v>
      </c>
      <c r="AB137" t="s">
        <v>102</v>
      </c>
      <c r="AC137" s="59">
        <v>0</v>
      </c>
      <c r="AD137" s="58">
        <v>5</v>
      </c>
      <c r="AE137" s="58">
        <v>8</v>
      </c>
      <c r="AF137" s="58">
        <v>0</v>
      </c>
      <c r="AG137" s="58">
        <v>19</v>
      </c>
      <c r="AH137" s="59" t="s">
        <v>182</v>
      </c>
      <c r="AI137" s="58">
        <v>3</v>
      </c>
      <c r="AJ137" s="58">
        <v>1</v>
      </c>
      <c r="AK137" s="59" t="s">
        <v>183</v>
      </c>
      <c r="AL137" s="59">
        <v>1</v>
      </c>
      <c r="AM137" s="59" t="s">
        <v>27</v>
      </c>
      <c r="AN137" s="59" t="s">
        <v>673</v>
      </c>
      <c r="AO137" s="58">
        <v>18</v>
      </c>
      <c r="AP137" s="59" t="s">
        <v>677</v>
      </c>
      <c r="AQ137" s="59" t="s">
        <v>690</v>
      </c>
      <c r="AR137" s="59" t="s">
        <v>27</v>
      </c>
      <c r="AS137" s="59" t="s">
        <v>27</v>
      </c>
      <c r="AT137" s="59" t="s">
        <v>27</v>
      </c>
      <c r="AU137" s="59" t="s">
        <v>27</v>
      </c>
      <c r="AV137" s="59" t="s">
        <v>27</v>
      </c>
      <c r="AW137" s="62"/>
      <c r="AX137" s="62" t="s">
        <v>747</v>
      </c>
      <c r="AY137" s="62">
        <v>19</v>
      </c>
      <c r="AZ137" s="62">
        <v>0.36538461538461536</v>
      </c>
      <c r="BA137" s="62">
        <v>2.736842105263158</v>
      </c>
      <c r="BB137" s="62">
        <v>18.591000000000001</v>
      </c>
      <c r="BC137" s="62" t="s">
        <v>774</v>
      </c>
      <c r="BD137" s="67">
        <v>4109</v>
      </c>
      <c r="BE137" s="62"/>
      <c r="BF137" s="62"/>
      <c r="BG137" s="62"/>
      <c r="BH137" s="50"/>
      <c r="BI137" s="50"/>
      <c r="BJ137" s="50"/>
      <c r="BL137" s="50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0"/>
      <c r="CF137" s="50"/>
      <c r="CG137" s="50"/>
      <c r="CH137" s="50"/>
      <c r="CI137" s="50"/>
    </row>
    <row r="138" spans="1:87" ht="14.25" customHeight="1" x14ac:dyDescent="0.25">
      <c r="A138" s="58">
        <v>77</v>
      </c>
      <c r="B138" s="59" t="s">
        <v>78</v>
      </c>
      <c r="C138" s="59" t="s">
        <v>26</v>
      </c>
      <c r="D138" s="59" t="s">
        <v>34</v>
      </c>
      <c r="E138" s="59"/>
      <c r="F138" s="59" t="s">
        <v>35</v>
      </c>
      <c r="G138" s="58">
        <v>1</v>
      </c>
      <c r="H138" s="58">
        <v>19</v>
      </c>
      <c r="I138" s="59" t="s">
        <v>106</v>
      </c>
      <c r="J138" s="58">
        <v>90153375</v>
      </c>
      <c r="K138" s="58">
        <v>74.357142857142904</v>
      </c>
      <c r="L138" s="58">
        <v>0.68844984802431597</v>
      </c>
      <c r="M138" s="58">
        <v>4</v>
      </c>
      <c r="N138" s="60">
        <v>0</v>
      </c>
      <c r="O138" s="58">
        <v>2</v>
      </c>
      <c r="P138" s="58">
        <v>6</v>
      </c>
      <c r="Q138" s="58">
        <v>2</v>
      </c>
      <c r="R138" s="58">
        <v>1</v>
      </c>
      <c r="S138" s="58">
        <v>2</v>
      </c>
      <c r="T138" s="58">
        <v>1</v>
      </c>
      <c r="U138" s="58">
        <v>2</v>
      </c>
      <c r="V138" s="60">
        <v>0</v>
      </c>
      <c r="W138" s="59">
        <v>0</v>
      </c>
      <c r="X138" s="60">
        <v>0</v>
      </c>
      <c r="Y138" s="58">
        <v>2</v>
      </c>
      <c r="Z138" s="59">
        <v>22</v>
      </c>
      <c r="AA138" s="59">
        <v>2</v>
      </c>
      <c r="AB138" t="s">
        <v>102</v>
      </c>
      <c r="AC138" s="59">
        <v>0</v>
      </c>
      <c r="AD138" s="58">
        <v>1</v>
      </c>
      <c r="AE138" s="58">
        <v>4</v>
      </c>
      <c r="AF138" s="58">
        <v>0</v>
      </c>
      <c r="AG138" s="58">
        <v>9</v>
      </c>
      <c r="AH138" s="59" t="s">
        <v>109</v>
      </c>
      <c r="AI138" s="58">
        <v>2</v>
      </c>
      <c r="AJ138" s="58">
        <v>1</v>
      </c>
      <c r="AK138" s="59" t="s">
        <v>184</v>
      </c>
      <c r="AL138" s="59">
        <v>1</v>
      </c>
      <c r="AM138" s="59" t="s">
        <v>27</v>
      </c>
      <c r="AN138" s="59" t="s">
        <v>673</v>
      </c>
      <c r="AO138" s="58">
        <v>18</v>
      </c>
      <c r="AP138" s="59" t="s">
        <v>677</v>
      </c>
      <c r="AQ138" s="59" t="s">
        <v>690</v>
      </c>
      <c r="AR138" s="59" t="s">
        <v>27</v>
      </c>
      <c r="AS138" s="59" t="s">
        <v>27</v>
      </c>
      <c r="AT138" s="59" t="s">
        <v>27</v>
      </c>
      <c r="AU138" s="59" t="s">
        <v>27</v>
      </c>
      <c r="AV138" s="59" t="s">
        <v>27</v>
      </c>
      <c r="AW138" s="62"/>
      <c r="AX138" s="62" t="s">
        <v>747</v>
      </c>
      <c r="AY138" s="62">
        <v>11.227</v>
      </c>
      <c r="AZ138" s="62">
        <v>0.51031818181818178</v>
      </c>
      <c r="BA138" s="62">
        <v>1.9595617707312727</v>
      </c>
      <c r="BB138" s="62">
        <v>9.2319999999999993</v>
      </c>
      <c r="BC138" s="62">
        <v>68</v>
      </c>
      <c r="BD138" s="67">
        <v>493</v>
      </c>
      <c r="BE138" s="62"/>
      <c r="BF138" s="62"/>
      <c r="BG138" s="62"/>
      <c r="BH138" s="50"/>
      <c r="BI138" s="50"/>
      <c r="BJ138" s="50"/>
      <c r="BL138" s="50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0"/>
      <c r="CF138" s="50"/>
      <c r="CG138" s="50"/>
      <c r="CH138" s="50"/>
      <c r="CI138" s="50"/>
    </row>
    <row r="139" spans="1:87" ht="14.25" customHeight="1" x14ac:dyDescent="0.25">
      <c r="A139" s="58">
        <v>101</v>
      </c>
      <c r="B139" s="59" t="s">
        <v>78</v>
      </c>
      <c r="C139" s="59" t="s">
        <v>28</v>
      </c>
      <c r="D139" s="59" t="s">
        <v>34</v>
      </c>
      <c r="E139" s="59"/>
      <c r="F139" s="59" t="s">
        <v>35</v>
      </c>
      <c r="G139" s="58">
        <v>1</v>
      </c>
      <c r="H139" s="58">
        <v>19</v>
      </c>
      <c r="I139" s="59" t="s">
        <v>114</v>
      </c>
      <c r="J139" s="58">
        <v>17888853</v>
      </c>
      <c r="K139" s="58">
        <v>52.625</v>
      </c>
      <c r="L139" s="58">
        <v>0.48349056603773599</v>
      </c>
      <c r="M139" s="60">
        <v>0</v>
      </c>
      <c r="N139" s="60">
        <v>0</v>
      </c>
      <c r="O139" s="60">
        <v>0</v>
      </c>
      <c r="P139" s="60">
        <v>0</v>
      </c>
      <c r="Q139" s="60">
        <v>0</v>
      </c>
      <c r="R139" s="60">
        <v>0</v>
      </c>
      <c r="S139" s="60">
        <v>0</v>
      </c>
      <c r="T139" s="60">
        <v>0</v>
      </c>
      <c r="U139" s="60">
        <v>0</v>
      </c>
      <c r="V139" s="60">
        <v>0</v>
      </c>
      <c r="W139" s="59">
        <v>0</v>
      </c>
      <c r="X139" s="60">
        <v>0</v>
      </c>
      <c r="Y139" s="60">
        <v>0</v>
      </c>
      <c r="Z139" s="59">
        <v>0</v>
      </c>
      <c r="AA139" s="59">
        <v>0</v>
      </c>
      <c r="AB139" t="s">
        <v>89</v>
      </c>
      <c r="AC139" s="59">
        <v>0</v>
      </c>
      <c r="AD139" s="58">
        <v>0</v>
      </c>
      <c r="AE139" s="58">
        <v>0</v>
      </c>
      <c r="AF139" s="58">
        <v>0</v>
      </c>
      <c r="AG139" s="58">
        <v>0</v>
      </c>
      <c r="AH139" s="59" t="s">
        <v>90</v>
      </c>
      <c r="AI139" s="58">
        <v>4</v>
      </c>
      <c r="AJ139" s="60"/>
      <c r="AK139" s="59" t="s">
        <v>186</v>
      </c>
      <c r="AL139" s="59">
        <v>1</v>
      </c>
      <c r="AM139" s="59" t="s">
        <v>27</v>
      </c>
      <c r="AN139" s="59" t="s">
        <v>680</v>
      </c>
      <c r="AO139" s="58">
        <v>30</v>
      </c>
      <c r="AP139" s="59" t="s">
        <v>674</v>
      </c>
      <c r="AQ139" s="59" t="s">
        <v>687</v>
      </c>
      <c r="AR139" s="59" t="s">
        <v>27</v>
      </c>
      <c r="AS139" s="59" t="s">
        <v>688</v>
      </c>
      <c r="AT139" s="59" t="s">
        <v>27</v>
      </c>
      <c r="AU139" s="59" t="s">
        <v>27</v>
      </c>
      <c r="AV139" s="59" t="s">
        <v>27</v>
      </c>
      <c r="AW139" s="62"/>
      <c r="AX139" s="62" t="s">
        <v>748</v>
      </c>
      <c r="AY139" s="62">
        <v>7.9180000000000001</v>
      </c>
      <c r="AZ139" s="62" t="s">
        <v>27</v>
      </c>
      <c r="BA139" s="62">
        <v>0</v>
      </c>
      <c r="BB139" s="62">
        <v>7.3810000000000002</v>
      </c>
      <c r="BC139" s="62">
        <v>68</v>
      </c>
      <c r="BD139" s="65">
        <v>0</v>
      </c>
      <c r="BE139" s="62" t="s">
        <v>102</v>
      </c>
      <c r="BF139" s="62">
        <v>1</v>
      </c>
      <c r="BG139" s="62"/>
      <c r="BH139" s="50"/>
      <c r="BI139" s="50"/>
      <c r="BJ139" s="50"/>
      <c r="BL139" s="50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0"/>
      <c r="CF139" s="50"/>
      <c r="CG139" s="50"/>
      <c r="CH139" s="50"/>
      <c r="CI139" s="50"/>
    </row>
    <row r="140" spans="1:87" ht="14.25" customHeight="1" x14ac:dyDescent="0.25">
      <c r="A140" s="58">
        <v>151</v>
      </c>
      <c r="B140" s="59" t="s">
        <v>78</v>
      </c>
      <c r="C140" s="59" t="s">
        <v>26</v>
      </c>
      <c r="D140" s="59" t="s">
        <v>34</v>
      </c>
      <c r="E140" s="59"/>
      <c r="F140" s="59" t="s">
        <v>35</v>
      </c>
      <c r="G140" s="58">
        <v>1</v>
      </c>
      <c r="H140" s="58">
        <v>19</v>
      </c>
      <c r="I140" s="59" t="s">
        <v>121</v>
      </c>
      <c r="J140" s="58">
        <v>8870124178</v>
      </c>
      <c r="K140" s="58">
        <v>53.785714285714299</v>
      </c>
      <c r="L140" s="58">
        <v>0.25075987841945302</v>
      </c>
      <c r="M140" s="60">
        <v>0</v>
      </c>
      <c r="N140" s="60">
        <v>0</v>
      </c>
      <c r="O140" s="60">
        <v>0</v>
      </c>
      <c r="P140" s="60">
        <v>0</v>
      </c>
      <c r="Q140" s="60">
        <v>0</v>
      </c>
      <c r="R140" s="60">
        <v>0</v>
      </c>
      <c r="S140" s="60">
        <v>0</v>
      </c>
      <c r="T140" s="60">
        <v>0</v>
      </c>
      <c r="U140" s="60">
        <v>0</v>
      </c>
      <c r="V140" s="60">
        <v>0</v>
      </c>
      <c r="W140" s="59">
        <v>0</v>
      </c>
      <c r="X140" s="60">
        <v>0</v>
      </c>
      <c r="Y140" s="60">
        <v>0</v>
      </c>
      <c r="Z140" s="59">
        <v>0</v>
      </c>
      <c r="AA140" s="59">
        <v>0</v>
      </c>
      <c r="AB140" t="s">
        <v>99</v>
      </c>
      <c r="AC140" s="59">
        <v>0</v>
      </c>
      <c r="AD140" s="58">
        <v>0</v>
      </c>
      <c r="AE140" s="58">
        <v>0</v>
      </c>
      <c r="AF140" s="58">
        <v>0</v>
      </c>
      <c r="AG140" s="58">
        <v>0</v>
      </c>
      <c r="AH140" s="59" t="s">
        <v>90</v>
      </c>
      <c r="AI140" s="58">
        <v>4</v>
      </c>
      <c r="AJ140" s="60"/>
      <c r="AK140" s="59" t="s">
        <v>91</v>
      </c>
      <c r="AL140" s="59">
        <v>1</v>
      </c>
      <c r="AM140" s="59" t="s">
        <v>27</v>
      </c>
      <c r="AN140" s="59" t="s">
        <v>673</v>
      </c>
      <c r="AO140" s="58">
        <v>21</v>
      </c>
      <c r="AP140" s="59" t="s">
        <v>677</v>
      </c>
      <c r="AQ140" s="59" t="s">
        <v>693</v>
      </c>
      <c r="AR140" s="59" t="s">
        <v>27</v>
      </c>
      <c r="AS140" s="59" t="s">
        <v>27</v>
      </c>
      <c r="AT140" s="59" t="s">
        <v>27</v>
      </c>
      <c r="AU140" s="59" t="s">
        <v>27</v>
      </c>
      <c r="AV140" s="59" t="s">
        <v>27</v>
      </c>
      <c r="AW140" s="62"/>
      <c r="AX140" s="62" t="s">
        <v>747</v>
      </c>
      <c r="AY140" s="62">
        <v>11.747</v>
      </c>
      <c r="AZ140" s="62" t="s">
        <v>27</v>
      </c>
      <c r="BA140" s="62">
        <v>0</v>
      </c>
      <c r="BB140" s="62">
        <v>9.8710000000000004</v>
      </c>
      <c r="BC140" s="62">
        <v>89</v>
      </c>
      <c r="BD140" s="65">
        <v>0</v>
      </c>
      <c r="BE140" s="62"/>
      <c r="BF140" s="62"/>
      <c r="BG140" s="62"/>
      <c r="BH140" s="50"/>
      <c r="BI140" s="50"/>
      <c r="BJ140" s="50"/>
      <c r="BL140" s="50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0"/>
      <c r="CF140" s="50"/>
      <c r="CG140" s="50"/>
      <c r="CH140" s="50"/>
      <c r="CI140" s="50"/>
    </row>
    <row r="141" spans="1:87" ht="14.25" customHeight="1" x14ac:dyDescent="0.25">
      <c r="A141" s="58">
        <v>183</v>
      </c>
      <c r="B141" s="59" t="s">
        <v>78</v>
      </c>
      <c r="C141" s="59" t="s">
        <v>26</v>
      </c>
      <c r="D141" s="59" t="s">
        <v>34</v>
      </c>
      <c r="E141" s="59"/>
      <c r="F141" s="59" t="s">
        <v>35</v>
      </c>
      <c r="G141" s="58">
        <v>1</v>
      </c>
      <c r="H141" s="58">
        <v>19</v>
      </c>
      <c r="I141" s="59" t="s">
        <v>124</v>
      </c>
      <c r="J141" s="58">
        <v>1391113645</v>
      </c>
      <c r="K141" s="58">
        <v>74.357142857142904</v>
      </c>
      <c r="L141" s="58">
        <v>0.68844984802431597</v>
      </c>
      <c r="M141" s="58">
        <v>7</v>
      </c>
      <c r="N141" s="58">
        <v>1</v>
      </c>
      <c r="O141" s="58">
        <v>1</v>
      </c>
      <c r="P141" s="58">
        <v>16</v>
      </c>
      <c r="Q141" s="58">
        <v>7</v>
      </c>
      <c r="R141" s="58">
        <v>1</v>
      </c>
      <c r="S141" s="58">
        <v>7</v>
      </c>
      <c r="T141" s="58">
        <v>1</v>
      </c>
      <c r="U141" s="58">
        <v>1</v>
      </c>
      <c r="V141" s="58">
        <v>2</v>
      </c>
      <c r="W141" s="59">
        <v>0</v>
      </c>
      <c r="X141" s="58">
        <v>1</v>
      </c>
      <c r="Y141" s="58">
        <v>4</v>
      </c>
      <c r="Z141" s="59">
        <v>49</v>
      </c>
      <c r="AA141" s="59">
        <v>4</v>
      </c>
      <c r="AB141" t="s">
        <v>102</v>
      </c>
      <c r="AC141" s="59">
        <v>0</v>
      </c>
      <c r="AD141" s="58">
        <v>3</v>
      </c>
      <c r="AE141" s="58">
        <v>4</v>
      </c>
      <c r="AF141" s="58">
        <v>1</v>
      </c>
      <c r="AG141" s="58">
        <v>14</v>
      </c>
      <c r="AH141" s="59" t="s">
        <v>90</v>
      </c>
      <c r="AI141" s="58">
        <v>4</v>
      </c>
      <c r="AJ141" s="58">
        <v>1</v>
      </c>
      <c r="AK141" s="59" t="s">
        <v>190</v>
      </c>
      <c r="AL141" s="59">
        <v>1</v>
      </c>
      <c r="AM141" s="59" t="s">
        <v>27</v>
      </c>
      <c r="AN141" s="59" t="s">
        <v>680</v>
      </c>
      <c r="AO141" s="58">
        <v>24</v>
      </c>
      <c r="AP141" s="59" t="s">
        <v>677</v>
      </c>
      <c r="AQ141" s="59" t="s">
        <v>691</v>
      </c>
      <c r="AR141" s="59" t="s">
        <v>695</v>
      </c>
      <c r="AS141" s="59" t="s">
        <v>27</v>
      </c>
      <c r="AT141" s="59" t="s">
        <v>692</v>
      </c>
      <c r="AU141" s="59" t="s">
        <v>695</v>
      </c>
      <c r="AV141" s="59" t="s">
        <v>710</v>
      </c>
      <c r="AW141" s="62"/>
      <c r="AX141" s="62" t="s">
        <v>746</v>
      </c>
      <c r="AY141" s="62">
        <v>15.732000000000001</v>
      </c>
      <c r="AZ141" s="62">
        <v>0.32106122448979596</v>
      </c>
      <c r="BA141" s="62">
        <v>3.1146707348080342</v>
      </c>
      <c r="BB141" s="62">
        <v>15.22</v>
      </c>
      <c r="BC141" s="62">
        <v>28</v>
      </c>
      <c r="BD141">
        <v>2545</v>
      </c>
      <c r="BE141" s="62"/>
      <c r="BF141" s="62"/>
      <c r="BG141" s="62"/>
      <c r="BH141" s="50"/>
      <c r="BI141" s="50"/>
      <c r="BJ141" s="50"/>
      <c r="BL141" s="50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0"/>
      <c r="CF141" s="50"/>
      <c r="CG141" s="50"/>
      <c r="CH141" s="50"/>
      <c r="CI141" s="50"/>
    </row>
    <row r="142" spans="1:87" ht="14.25" customHeight="1" x14ac:dyDescent="0.25">
      <c r="A142" s="58">
        <v>199</v>
      </c>
      <c r="B142" s="59" t="s">
        <v>78</v>
      </c>
      <c r="C142" s="59" t="s">
        <v>26</v>
      </c>
      <c r="D142" s="59" t="s">
        <v>34</v>
      </c>
      <c r="E142" s="59"/>
      <c r="F142" s="59" t="s">
        <v>35</v>
      </c>
      <c r="G142" s="58">
        <v>1</v>
      </c>
      <c r="H142" s="58">
        <v>19</v>
      </c>
      <c r="I142" s="59" t="s">
        <v>126</v>
      </c>
      <c r="J142" s="58">
        <v>8916155192</v>
      </c>
      <c r="K142" s="58">
        <v>74.357142857142904</v>
      </c>
      <c r="L142" s="58">
        <v>0.68844984802431597</v>
      </c>
      <c r="M142" s="58">
        <v>5</v>
      </c>
      <c r="N142" s="60">
        <v>0</v>
      </c>
      <c r="O142" s="60">
        <v>0</v>
      </c>
      <c r="P142" s="58">
        <v>12</v>
      </c>
      <c r="Q142" s="58">
        <v>7</v>
      </c>
      <c r="R142" s="58">
        <v>1</v>
      </c>
      <c r="S142" s="58">
        <v>7</v>
      </c>
      <c r="T142" s="58">
        <v>1</v>
      </c>
      <c r="U142" s="58">
        <v>3</v>
      </c>
      <c r="V142" s="58">
        <v>2</v>
      </c>
      <c r="W142" s="59">
        <v>0</v>
      </c>
      <c r="X142" s="58">
        <v>1</v>
      </c>
      <c r="Y142" s="58">
        <v>6</v>
      </c>
      <c r="Z142" s="59">
        <v>45</v>
      </c>
      <c r="AA142" s="59">
        <v>6</v>
      </c>
      <c r="AB142" t="s">
        <v>102</v>
      </c>
      <c r="AC142" s="59">
        <v>0</v>
      </c>
      <c r="AD142" s="58">
        <v>2</v>
      </c>
      <c r="AE142" s="58">
        <v>1</v>
      </c>
      <c r="AF142" s="58">
        <v>0</v>
      </c>
      <c r="AG142" s="58">
        <v>7</v>
      </c>
      <c r="AH142" s="59" t="s">
        <v>112</v>
      </c>
      <c r="AI142" s="58">
        <v>1</v>
      </c>
      <c r="AJ142" s="58">
        <v>1</v>
      </c>
      <c r="AK142" s="59" t="s">
        <v>191</v>
      </c>
      <c r="AL142" s="59">
        <v>1</v>
      </c>
      <c r="AM142" s="59" t="s">
        <v>27</v>
      </c>
      <c r="AN142" s="59" t="s">
        <v>680</v>
      </c>
      <c r="AO142" s="58">
        <v>30</v>
      </c>
      <c r="AP142" s="59" t="s">
        <v>677</v>
      </c>
      <c r="AQ142" s="59" t="s">
        <v>697</v>
      </c>
      <c r="AR142" s="59" t="s">
        <v>27</v>
      </c>
      <c r="AS142" s="59" t="s">
        <v>27</v>
      </c>
      <c r="AT142" s="59" t="s">
        <v>27</v>
      </c>
      <c r="AU142" s="59" t="s">
        <v>27</v>
      </c>
      <c r="AV142" s="59" t="s">
        <v>27</v>
      </c>
      <c r="AW142" s="62"/>
      <c r="AX142" s="62" t="s">
        <v>747</v>
      </c>
      <c r="AY142" s="62">
        <v>15.548999999999999</v>
      </c>
      <c r="AZ142" s="62">
        <v>0.3455333333333333</v>
      </c>
      <c r="BA142" s="62">
        <v>2.8940767895041484</v>
      </c>
      <c r="BB142" s="62">
        <v>14.833</v>
      </c>
      <c r="BC142" s="62">
        <v>80</v>
      </c>
      <c r="BD142">
        <v>1318</v>
      </c>
      <c r="BE142" s="62"/>
      <c r="BF142" s="62"/>
      <c r="BG142" s="62"/>
      <c r="BH142" s="50"/>
      <c r="BI142" s="50"/>
      <c r="BJ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0"/>
      <c r="CF142" s="50"/>
      <c r="CG142" s="50"/>
      <c r="CH142" s="50"/>
      <c r="CI142" s="50"/>
    </row>
    <row r="143" spans="1:87" ht="14.25" customHeight="1" x14ac:dyDescent="0.25">
      <c r="A143" s="58">
        <v>215</v>
      </c>
      <c r="B143" s="59" t="s">
        <v>78</v>
      </c>
      <c r="C143" s="59" t="s">
        <v>26</v>
      </c>
      <c r="D143" s="59" t="s">
        <v>34</v>
      </c>
      <c r="E143" s="59"/>
      <c r="F143" s="59" t="s">
        <v>35</v>
      </c>
      <c r="G143" s="58">
        <v>1</v>
      </c>
      <c r="H143" s="58">
        <v>19</v>
      </c>
      <c r="I143" s="59" t="s">
        <v>128</v>
      </c>
      <c r="J143" s="58">
        <v>9591208203</v>
      </c>
      <c r="K143" s="58">
        <v>53.785714285714299</v>
      </c>
      <c r="L143" s="58">
        <v>0.25075987841945302</v>
      </c>
      <c r="M143" s="58">
        <v>8</v>
      </c>
      <c r="N143" s="60">
        <v>0</v>
      </c>
      <c r="O143" s="60">
        <v>0</v>
      </c>
      <c r="P143" s="58">
        <v>18</v>
      </c>
      <c r="Q143" s="58">
        <v>10</v>
      </c>
      <c r="R143" s="58">
        <v>1</v>
      </c>
      <c r="S143" s="58">
        <v>10</v>
      </c>
      <c r="T143" s="58">
        <v>1</v>
      </c>
      <c r="U143" s="58">
        <v>3</v>
      </c>
      <c r="V143" s="58">
        <v>2.5</v>
      </c>
      <c r="W143" s="59">
        <v>0</v>
      </c>
      <c r="X143" s="58">
        <v>0.5</v>
      </c>
      <c r="Y143" s="58">
        <v>6</v>
      </c>
      <c r="Z143" s="59">
        <v>60</v>
      </c>
      <c r="AA143" s="59">
        <v>6</v>
      </c>
      <c r="AB143" t="s">
        <v>99</v>
      </c>
      <c r="AC143" s="59">
        <v>0</v>
      </c>
      <c r="AD143" s="58">
        <v>4</v>
      </c>
      <c r="AE143" s="58">
        <v>0</v>
      </c>
      <c r="AF143" s="58">
        <v>1</v>
      </c>
      <c r="AG143" s="58">
        <v>8</v>
      </c>
      <c r="AH143" s="59" t="s">
        <v>90</v>
      </c>
      <c r="AI143" s="58">
        <v>4</v>
      </c>
      <c r="AJ143" s="58">
        <v>1</v>
      </c>
      <c r="AK143" s="59" t="s">
        <v>192</v>
      </c>
      <c r="AL143" s="59">
        <v>1</v>
      </c>
      <c r="AM143" s="59" t="s">
        <v>27</v>
      </c>
      <c r="AN143" s="59" t="s">
        <v>680</v>
      </c>
      <c r="AO143" s="58">
        <v>33</v>
      </c>
      <c r="AP143" s="59" t="s">
        <v>677</v>
      </c>
      <c r="AQ143" s="59" t="s">
        <v>698</v>
      </c>
      <c r="AR143" s="59" t="s">
        <v>27</v>
      </c>
      <c r="AS143" s="59" t="s">
        <v>699</v>
      </c>
      <c r="AT143" s="59" t="s">
        <v>27</v>
      </c>
      <c r="AU143" s="59" t="s">
        <v>27</v>
      </c>
      <c r="AV143" s="59" t="s">
        <v>27</v>
      </c>
      <c r="AW143" s="62"/>
      <c r="AX143" s="62" t="s">
        <v>748</v>
      </c>
      <c r="AY143" s="62">
        <v>17.152000000000001</v>
      </c>
      <c r="AZ143" s="62">
        <v>0.28586666666666666</v>
      </c>
      <c r="BA143" s="62">
        <v>3.4981343283582089</v>
      </c>
      <c r="BB143" s="62">
        <v>16.302</v>
      </c>
      <c r="BC143" s="62">
        <v>20</v>
      </c>
      <c r="BD143">
        <v>3465</v>
      </c>
      <c r="BE143" s="62"/>
      <c r="BF143" s="62"/>
      <c r="BG143" s="62"/>
      <c r="BH143" s="50"/>
      <c r="BI143" s="50"/>
      <c r="BJ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0"/>
      <c r="CF143" s="50"/>
      <c r="CG143" s="50"/>
      <c r="CH143" s="50"/>
      <c r="CI143" s="50"/>
    </row>
    <row r="144" spans="1:87" ht="14.25" customHeight="1" x14ac:dyDescent="0.25">
      <c r="A144" s="58">
        <v>232</v>
      </c>
      <c r="B144" s="59" t="s">
        <v>78</v>
      </c>
      <c r="C144" s="59" t="s">
        <v>26</v>
      </c>
      <c r="D144" s="59" t="s">
        <v>34</v>
      </c>
      <c r="E144" s="59"/>
      <c r="F144" s="59" t="s">
        <v>35</v>
      </c>
      <c r="G144" s="58">
        <v>1</v>
      </c>
      <c r="H144" s="58">
        <v>19</v>
      </c>
      <c r="I144" s="59" t="s">
        <v>130</v>
      </c>
      <c r="J144" s="58">
        <v>3712062108</v>
      </c>
      <c r="K144" s="58">
        <v>74.357142857142904</v>
      </c>
      <c r="L144" s="58">
        <v>0.68844984802431597</v>
      </c>
      <c r="M144" s="58">
        <v>5</v>
      </c>
      <c r="N144" s="60">
        <v>0</v>
      </c>
      <c r="O144" s="60">
        <v>0</v>
      </c>
      <c r="P144" s="58">
        <v>11</v>
      </c>
      <c r="Q144" s="58">
        <v>6</v>
      </c>
      <c r="R144" s="58">
        <v>1</v>
      </c>
      <c r="S144" s="58">
        <v>6</v>
      </c>
      <c r="T144" s="58">
        <v>1</v>
      </c>
      <c r="U144" s="58">
        <v>2</v>
      </c>
      <c r="V144" s="58">
        <v>1</v>
      </c>
      <c r="W144" s="59">
        <v>0</v>
      </c>
      <c r="X144" s="58">
        <v>1</v>
      </c>
      <c r="Y144" s="58">
        <v>4</v>
      </c>
      <c r="Z144" s="59">
        <v>38</v>
      </c>
      <c r="AA144" s="59">
        <v>4</v>
      </c>
      <c r="AB144" t="s">
        <v>102</v>
      </c>
      <c r="AC144" s="59">
        <v>0</v>
      </c>
      <c r="AD144" s="58">
        <v>0</v>
      </c>
      <c r="AE144" s="58">
        <v>2</v>
      </c>
      <c r="AF144" s="58">
        <v>1</v>
      </c>
      <c r="AG144" s="58">
        <v>5</v>
      </c>
      <c r="AH144" s="59" t="s">
        <v>90</v>
      </c>
      <c r="AI144" s="58">
        <v>4</v>
      </c>
      <c r="AJ144" s="58">
        <v>1</v>
      </c>
      <c r="AK144" s="59" t="s">
        <v>193</v>
      </c>
      <c r="AL144" s="59">
        <v>1</v>
      </c>
      <c r="AM144" s="59" t="s">
        <v>27</v>
      </c>
      <c r="AN144" s="59" t="s">
        <v>680</v>
      </c>
      <c r="AO144" s="58">
        <v>28</v>
      </c>
      <c r="AP144" s="59" t="s">
        <v>677</v>
      </c>
      <c r="AQ144" s="59" t="s">
        <v>700</v>
      </c>
      <c r="AR144" s="59" t="s">
        <v>695</v>
      </c>
      <c r="AS144" s="59" t="s">
        <v>701</v>
      </c>
      <c r="AT144" s="59" t="s">
        <v>27</v>
      </c>
      <c r="AU144" s="59" t="s">
        <v>27</v>
      </c>
      <c r="AV144" s="59" t="s">
        <v>27</v>
      </c>
      <c r="AW144" s="62"/>
      <c r="AX144" s="62" t="s">
        <v>748</v>
      </c>
      <c r="AY144" s="62">
        <v>17.306000000000001</v>
      </c>
      <c r="AZ144" s="62">
        <v>0.45542105263157895</v>
      </c>
      <c r="BA144" s="62">
        <v>2.1957702530914132</v>
      </c>
      <c r="BB144" s="62">
        <v>16.358000000000001</v>
      </c>
      <c r="BC144" s="62">
        <v>51</v>
      </c>
      <c r="BD144">
        <v>786</v>
      </c>
      <c r="BE144" s="62"/>
      <c r="BF144" s="62"/>
      <c r="BG144" s="62"/>
      <c r="BH144" s="50"/>
      <c r="BI144" s="50"/>
      <c r="BJ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0"/>
      <c r="CF144" s="50"/>
      <c r="CG144" s="50"/>
      <c r="CH144" s="50"/>
      <c r="CI144" s="50"/>
    </row>
    <row r="145" spans="1:87" ht="14.25" customHeight="1" x14ac:dyDescent="0.25">
      <c r="A145" s="58">
        <v>282</v>
      </c>
      <c r="B145" s="59" t="s">
        <v>78</v>
      </c>
      <c r="C145" s="59" t="s">
        <v>28</v>
      </c>
      <c r="D145" s="59" t="s">
        <v>34</v>
      </c>
      <c r="E145" s="59"/>
      <c r="F145" s="59" t="s">
        <v>35</v>
      </c>
      <c r="G145" s="58">
        <v>1</v>
      </c>
      <c r="H145" s="58">
        <v>19</v>
      </c>
      <c r="I145" s="59" t="s">
        <v>135</v>
      </c>
      <c r="J145" s="58">
        <v>7717685176</v>
      </c>
      <c r="K145" s="58">
        <v>52.625</v>
      </c>
      <c r="L145" s="58">
        <v>0.48349056603773599</v>
      </c>
      <c r="M145" s="58">
        <v>3</v>
      </c>
      <c r="N145" s="60">
        <v>0</v>
      </c>
      <c r="O145" s="58">
        <v>3</v>
      </c>
      <c r="P145" s="58">
        <v>4</v>
      </c>
      <c r="Q145" s="58">
        <v>1</v>
      </c>
      <c r="R145" s="58">
        <v>1</v>
      </c>
      <c r="S145" s="58">
        <v>1</v>
      </c>
      <c r="T145" s="58">
        <v>1</v>
      </c>
      <c r="U145" s="58">
        <v>1</v>
      </c>
      <c r="V145" s="58">
        <v>3</v>
      </c>
      <c r="W145" s="59">
        <v>0</v>
      </c>
      <c r="X145" s="58">
        <v>2</v>
      </c>
      <c r="Y145" s="58">
        <v>6</v>
      </c>
      <c r="Z145" s="59">
        <v>26</v>
      </c>
      <c r="AA145" s="59">
        <v>6</v>
      </c>
      <c r="AB145" t="s">
        <v>89</v>
      </c>
      <c r="AC145" s="59">
        <v>0</v>
      </c>
      <c r="AD145" s="58">
        <v>2</v>
      </c>
      <c r="AE145" s="58">
        <v>2</v>
      </c>
      <c r="AF145" s="58">
        <v>0</v>
      </c>
      <c r="AG145" s="58">
        <v>8</v>
      </c>
      <c r="AH145" s="59" t="s">
        <v>119</v>
      </c>
      <c r="AI145" s="58">
        <v>1</v>
      </c>
      <c r="AJ145" s="58">
        <v>1</v>
      </c>
      <c r="AK145" s="59" t="s">
        <v>195</v>
      </c>
      <c r="AL145" s="59">
        <v>1</v>
      </c>
      <c r="AM145" s="59" t="s">
        <v>27</v>
      </c>
      <c r="AN145" s="59" t="s">
        <v>680</v>
      </c>
      <c r="AO145" s="58">
        <v>24</v>
      </c>
      <c r="AP145" s="59" t="s">
        <v>677</v>
      </c>
      <c r="AQ145" s="59" t="s">
        <v>691</v>
      </c>
      <c r="AR145" s="59" t="s">
        <v>27</v>
      </c>
      <c r="AS145" s="59" t="s">
        <v>27</v>
      </c>
      <c r="AT145" s="59" t="s">
        <v>27</v>
      </c>
      <c r="AU145" s="59" t="s">
        <v>27</v>
      </c>
      <c r="AV145" s="59" t="s">
        <v>27</v>
      </c>
      <c r="AW145" s="62"/>
      <c r="AX145" s="62" t="s">
        <v>747</v>
      </c>
      <c r="AY145" s="62">
        <v>8.0670000000000002</v>
      </c>
      <c r="AZ145" s="62">
        <v>0.3102692307692308</v>
      </c>
      <c r="BA145" s="62">
        <v>3.2230073137473658</v>
      </c>
      <c r="BB145" s="62">
        <v>6.4190000000000005</v>
      </c>
      <c r="BC145" s="62"/>
      <c r="BD145" s="67">
        <v>184</v>
      </c>
      <c r="BE145" s="62"/>
      <c r="BF145" s="62"/>
      <c r="BG145" s="62"/>
      <c r="BH145" s="50"/>
      <c r="BI145" s="50"/>
      <c r="BJ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0"/>
      <c r="CF145" s="50"/>
      <c r="CG145" s="50"/>
      <c r="CH145" s="50"/>
      <c r="CI145" s="50"/>
    </row>
    <row r="146" spans="1:87" ht="14.25" customHeight="1" x14ac:dyDescent="0.25">
      <c r="A146" s="58">
        <v>298</v>
      </c>
      <c r="B146" s="59" t="s">
        <v>78</v>
      </c>
      <c r="C146" s="59" t="s">
        <v>28</v>
      </c>
      <c r="D146" s="59" t="s">
        <v>34</v>
      </c>
      <c r="E146" s="59"/>
      <c r="F146" s="59" t="s">
        <v>35</v>
      </c>
      <c r="G146" s="58">
        <v>1</v>
      </c>
      <c r="H146" s="58">
        <v>19</v>
      </c>
      <c r="I146" s="59" t="s">
        <v>137</v>
      </c>
      <c r="J146" s="58">
        <v>17825107236</v>
      </c>
      <c r="K146" s="58">
        <v>69.125</v>
      </c>
      <c r="L146" s="58">
        <v>0.79481132075471705</v>
      </c>
      <c r="M146" s="58">
        <v>4</v>
      </c>
      <c r="N146" s="60">
        <v>0</v>
      </c>
      <c r="O146" s="60">
        <v>0</v>
      </c>
      <c r="P146" s="58">
        <v>8</v>
      </c>
      <c r="Q146" s="58">
        <v>4</v>
      </c>
      <c r="R146" s="58">
        <v>1</v>
      </c>
      <c r="S146" s="58">
        <v>4</v>
      </c>
      <c r="T146" s="58">
        <v>2</v>
      </c>
      <c r="U146" s="58">
        <v>1</v>
      </c>
      <c r="V146" s="58">
        <v>2.5</v>
      </c>
      <c r="W146" s="61">
        <v>1</v>
      </c>
      <c r="X146" s="58">
        <v>1.5</v>
      </c>
      <c r="Y146" s="58">
        <v>6</v>
      </c>
      <c r="Z146" s="59">
        <v>35</v>
      </c>
      <c r="AA146" s="59">
        <v>6</v>
      </c>
      <c r="AB146" t="s">
        <v>99</v>
      </c>
      <c r="AC146" s="59">
        <v>0</v>
      </c>
      <c r="AD146" s="58">
        <v>1</v>
      </c>
      <c r="AE146" s="58">
        <v>4</v>
      </c>
      <c r="AF146" s="58">
        <v>0</v>
      </c>
      <c r="AG146" s="58">
        <v>7</v>
      </c>
      <c r="AH146" s="59" t="s">
        <v>90</v>
      </c>
      <c r="AI146" s="58">
        <v>4</v>
      </c>
      <c r="AJ146" s="58">
        <v>1</v>
      </c>
      <c r="AK146" s="59" t="s">
        <v>196</v>
      </c>
      <c r="AL146" s="59">
        <v>1</v>
      </c>
      <c r="AM146" s="59" t="s">
        <v>27</v>
      </c>
      <c r="AN146" s="59" t="s">
        <v>680</v>
      </c>
      <c r="AO146" s="58">
        <v>31</v>
      </c>
      <c r="AP146" s="59" t="s">
        <v>674</v>
      </c>
      <c r="AQ146" s="59" t="s">
        <v>703</v>
      </c>
      <c r="AR146" s="59" t="s">
        <v>27</v>
      </c>
      <c r="AS146" s="59" t="s">
        <v>704</v>
      </c>
      <c r="AT146" s="59" t="s">
        <v>27</v>
      </c>
      <c r="AU146" s="59" t="s">
        <v>27</v>
      </c>
      <c r="AV146" s="59" t="s">
        <v>27</v>
      </c>
      <c r="AW146" s="62"/>
      <c r="AX146" s="62" t="s">
        <v>748</v>
      </c>
      <c r="AY146" s="62">
        <v>43.021999999999998</v>
      </c>
      <c r="AZ146" s="62">
        <v>1.2291999999999998</v>
      </c>
      <c r="BA146" s="62">
        <v>0.81353726000650828</v>
      </c>
      <c r="BB146" s="62">
        <v>15.103</v>
      </c>
      <c r="BC146" s="62">
        <v>75</v>
      </c>
      <c r="BD146" s="67">
        <v>2766</v>
      </c>
      <c r="BE146" s="62"/>
      <c r="BF146" s="62"/>
      <c r="BG146" s="62"/>
      <c r="BH146" s="50"/>
      <c r="BI146" s="50"/>
      <c r="BJ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0"/>
      <c r="CF146" s="50"/>
      <c r="CG146" s="50"/>
      <c r="CH146" s="50"/>
      <c r="CI146" s="50"/>
    </row>
    <row r="147" spans="1:87" ht="14.25" customHeight="1" x14ac:dyDescent="0.25">
      <c r="A147" s="58">
        <v>302</v>
      </c>
      <c r="B147" s="59" t="s">
        <v>78</v>
      </c>
      <c r="C147" s="59" t="s">
        <v>28</v>
      </c>
      <c r="D147" s="59" t="s">
        <v>34</v>
      </c>
      <c r="E147" s="59"/>
      <c r="F147" s="59" t="s">
        <v>35</v>
      </c>
      <c r="G147" s="58">
        <v>1</v>
      </c>
      <c r="H147" s="58">
        <v>19</v>
      </c>
      <c r="I147" s="59" t="s">
        <v>140</v>
      </c>
      <c r="J147" s="58">
        <v>79247246103</v>
      </c>
      <c r="K147" s="58">
        <v>52.625</v>
      </c>
      <c r="L147" s="58">
        <v>0.48349056603773599</v>
      </c>
      <c r="M147" s="58">
        <v>3</v>
      </c>
      <c r="N147" s="60">
        <v>0</v>
      </c>
      <c r="O147" s="60">
        <v>0</v>
      </c>
      <c r="P147" s="58">
        <v>7</v>
      </c>
      <c r="Q147" s="58">
        <v>3</v>
      </c>
      <c r="R147" s="58">
        <v>1</v>
      </c>
      <c r="S147" s="58">
        <v>3</v>
      </c>
      <c r="T147" s="58">
        <v>1</v>
      </c>
      <c r="U147" s="58">
        <v>2</v>
      </c>
      <c r="V147" s="58">
        <v>0.5</v>
      </c>
      <c r="W147" s="59">
        <v>0</v>
      </c>
      <c r="X147" s="58">
        <v>0.5</v>
      </c>
      <c r="Y147" s="58">
        <v>3</v>
      </c>
      <c r="Z147" s="59">
        <v>24</v>
      </c>
      <c r="AA147" s="59">
        <v>3</v>
      </c>
      <c r="AB147" t="s">
        <v>89</v>
      </c>
      <c r="AC147" s="59">
        <v>0</v>
      </c>
      <c r="AD147" s="58">
        <v>1</v>
      </c>
      <c r="AE147" s="58">
        <v>1</v>
      </c>
      <c r="AF147" s="58">
        <v>1</v>
      </c>
      <c r="AG147" s="58">
        <v>4</v>
      </c>
      <c r="AH147" s="59" t="s">
        <v>90</v>
      </c>
      <c r="AI147" s="58">
        <v>4</v>
      </c>
      <c r="AJ147" s="58">
        <v>1</v>
      </c>
      <c r="AK147" s="59" t="s">
        <v>197</v>
      </c>
      <c r="AL147" s="59">
        <v>1</v>
      </c>
      <c r="AM147" s="59" t="s">
        <v>27</v>
      </c>
      <c r="AN147" s="59" t="s">
        <v>673</v>
      </c>
      <c r="AO147" s="58">
        <v>18</v>
      </c>
      <c r="AP147" s="59" t="s">
        <v>674</v>
      </c>
      <c r="AQ147" s="59" t="s">
        <v>705</v>
      </c>
      <c r="AR147" s="59" t="s">
        <v>27</v>
      </c>
      <c r="AS147" s="59" t="s">
        <v>686</v>
      </c>
      <c r="AT147" s="59" t="s">
        <v>27</v>
      </c>
      <c r="AU147" s="59" t="s">
        <v>27</v>
      </c>
      <c r="AV147" s="59" t="s">
        <v>27</v>
      </c>
      <c r="AW147" s="62"/>
      <c r="AX147" s="62" t="s">
        <v>747</v>
      </c>
      <c r="AY147" s="62">
        <v>9.3119999999999994</v>
      </c>
      <c r="AZ147" s="62">
        <v>0.38799999999999996</v>
      </c>
      <c r="BA147" s="62">
        <v>2.5773195876288661</v>
      </c>
      <c r="BB147" s="62">
        <v>6.2170000000000005</v>
      </c>
      <c r="BC147" s="62">
        <v>68</v>
      </c>
      <c r="BD147" s="80">
        <v>862</v>
      </c>
      <c r="BE147" s="62" t="s">
        <v>102</v>
      </c>
      <c r="BF147" s="62">
        <v>1</v>
      </c>
      <c r="BG147" s="62"/>
      <c r="BH147" s="50"/>
      <c r="BI147" s="50"/>
      <c r="BJ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0"/>
      <c r="CF147" s="50"/>
      <c r="CG147" s="50"/>
      <c r="CH147" s="50"/>
      <c r="CI147" s="50"/>
    </row>
    <row r="148" spans="1:87" ht="14.25" customHeight="1" x14ac:dyDescent="0.25">
      <c r="A148" s="58">
        <v>319</v>
      </c>
      <c r="B148" s="59" t="s">
        <v>78</v>
      </c>
      <c r="C148" s="59" t="s">
        <v>26</v>
      </c>
      <c r="D148" s="59" t="s">
        <v>34</v>
      </c>
      <c r="E148" s="59"/>
      <c r="F148" s="59" t="s">
        <v>35</v>
      </c>
      <c r="G148" s="58">
        <v>1</v>
      </c>
      <c r="H148" s="58">
        <v>19</v>
      </c>
      <c r="I148" s="59" t="s">
        <v>142</v>
      </c>
      <c r="J148" s="58">
        <v>8282194225</v>
      </c>
      <c r="K148" s="58">
        <v>53.785714285714299</v>
      </c>
      <c r="L148" s="58">
        <v>0.25075987841945302</v>
      </c>
      <c r="M148" s="58">
        <v>10</v>
      </c>
      <c r="N148" s="60">
        <v>0</v>
      </c>
      <c r="O148" s="58">
        <v>2</v>
      </c>
      <c r="P148" s="58">
        <v>20</v>
      </c>
      <c r="Q148" s="58">
        <v>8</v>
      </c>
      <c r="R148" s="58">
        <v>1</v>
      </c>
      <c r="S148" s="58">
        <v>8</v>
      </c>
      <c r="T148" s="58">
        <v>1</v>
      </c>
      <c r="U148" s="58">
        <v>1</v>
      </c>
      <c r="V148" s="58">
        <v>1.5</v>
      </c>
      <c r="W148" s="59">
        <v>0</v>
      </c>
      <c r="X148" s="58">
        <v>0.5</v>
      </c>
      <c r="Y148" s="58">
        <v>3</v>
      </c>
      <c r="Z148" s="59">
        <v>56</v>
      </c>
      <c r="AA148" s="59">
        <v>3</v>
      </c>
      <c r="AB148" t="s">
        <v>99</v>
      </c>
      <c r="AC148" s="59">
        <v>0</v>
      </c>
      <c r="AD148" s="58">
        <v>2</v>
      </c>
      <c r="AE148" s="58">
        <v>6</v>
      </c>
      <c r="AF148" s="58">
        <v>0</v>
      </c>
      <c r="AG148" s="58">
        <v>13</v>
      </c>
      <c r="AH148" s="59" t="s">
        <v>109</v>
      </c>
      <c r="AI148" s="58">
        <v>2</v>
      </c>
      <c r="AJ148" s="58">
        <v>1</v>
      </c>
      <c r="AK148" s="59" t="s">
        <v>198</v>
      </c>
      <c r="AL148" s="59">
        <v>1</v>
      </c>
      <c r="AM148" s="59" t="s">
        <v>27</v>
      </c>
      <c r="AN148" s="59" t="s">
        <v>680</v>
      </c>
      <c r="AO148" s="58">
        <v>27</v>
      </c>
      <c r="AP148" s="59" t="s">
        <v>677</v>
      </c>
      <c r="AQ148" s="59" t="s">
        <v>691</v>
      </c>
      <c r="AR148" s="59" t="s">
        <v>695</v>
      </c>
      <c r="AS148" s="59" t="s">
        <v>27</v>
      </c>
      <c r="AT148" s="59" t="s">
        <v>692</v>
      </c>
      <c r="AU148" s="59" t="s">
        <v>27</v>
      </c>
      <c r="AV148" s="59" t="s">
        <v>27</v>
      </c>
      <c r="AW148" s="62"/>
      <c r="AX148" s="62" t="s">
        <v>746</v>
      </c>
      <c r="AY148" s="62">
        <v>19.013999999999999</v>
      </c>
      <c r="AZ148" s="62">
        <v>0.33953571428571427</v>
      </c>
      <c r="BA148" s="62">
        <v>2.9451982749552963</v>
      </c>
      <c r="BB148" s="62">
        <v>17.080000000000002</v>
      </c>
      <c r="BC148" s="62">
        <v>80</v>
      </c>
      <c r="BD148">
        <v>2255</v>
      </c>
      <c r="BE148" s="62"/>
      <c r="BF148" s="62"/>
      <c r="BG148" s="62"/>
      <c r="BH148" s="50"/>
      <c r="BI148" s="50"/>
      <c r="BJ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0"/>
      <c r="CF148" s="50"/>
      <c r="CG148" s="50"/>
      <c r="CH148" s="50"/>
      <c r="CI148" s="50"/>
    </row>
    <row r="149" spans="1:87" ht="14.25" customHeight="1" x14ac:dyDescent="0.25">
      <c r="A149" s="58">
        <v>335</v>
      </c>
      <c r="B149" s="59" t="s">
        <v>78</v>
      </c>
      <c r="C149" s="59" t="s">
        <v>28</v>
      </c>
      <c r="D149" s="59" t="s">
        <v>34</v>
      </c>
      <c r="E149" s="59"/>
      <c r="F149" s="59" t="s">
        <v>35</v>
      </c>
      <c r="G149" s="58">
        <v>1</v>
      </c>
      <c r="H149" s="58">
        <v>19</v>
      </c>
      <c r="I149" s="59" t="s">
        <v>144</v>
      </c>
      <c r="J149" s="58">
        <v>46525319</v>
      </c>
      <c r="K149" s="58">
        <v>52.625</v>
      </c>
      <c r="L149" s="58">
        <v>0.48349056603773599</v>
      </c>
      <c r="M149" s="60">
        <v>0</v>
      </c>
      <c r="N149" s="60">
        <v>0</v>
      </c>
      <c r="O149" s="60">
        <v>0</v>
      </c>
      <c r="P149" s="60">
        <v>0</v>
      </c>
      <c r="Q149" s="60">
        <v>0</v>
      </c>
      <c r="R149" s="60">
        <v>0</v>
      </c>
      <c r="S149" s="60">
        <v>0</v>
      </c>
      <c r="T149" s="60">
        <v>0</v>
      </c>
      <c r="U149" s="60">
        <v>0</v>
      </c>
      <c r="V149" s="60">
        <v>0</v>
      </c>
      <c r="W149" s="59">
        <v>0</v>
      </c>
      <c r="X149" s="60">
        <v>0</v>
      </c>
      <c r="Y149" s="60">
        <v>0</v>
      </c>
      <c r="Z149" s="59">
        <v>0</v>
      </c>
      <c r="AA149" s="59">
        <v>0</v>
      </c>
      <c r="AB149" t="s">
        <v>89</v>
      </c>
      <c r="AC149" s="59">
        <v>0</v>
      </c>
      <c r="AD149" s="58">
        <v>0</v>
      </c>
      <c r="AE149" s="58">
        <v>0</v>
      </c>
      <c r="AF149" s="58">
        <v>0</v>
      </c>
      <c r="AG149" s="58">
        <v>0</v>
      </c>
      <c r="AH149" s="59" t="s">
        <v>90</v>
      </c>
      <c r="AI149" s="58">
        <v>4</v>
      </c>
      <c r="AJ149" s="60"/>
      <c r="AK149" s="59" t="s">
        <v>162</v>
      </c>
      <c r="AL149" s="59">
        <v>1</v>
      </c>
      <c r="AM149" s="59" t="s">
        <v>27</v>
      </c>
      <c r="AN149" s="59" t="s">
        <v>673</v>
      </c>
      <c r="AO149" s="58">
        <v>28</v>
      </c>
      <c r="AP149" s="59" t="s">
        <v>677</v>
      </c>
      <c r="AQ149" s="59" t="s">
        <v>706</v>
      </c>
      <c r="AR149" s="59" t="s">
        <v>27</v>
      </c>
      <c r="AS149" s="59" t="s">
        <v>27</v>
      </c>
      <c r="AT149" s="59" t="s">
        <v>27</v>
      </c>
      <c r="AU149" s="59" t="s">
        <v>27</v>
      </c>
      <c r="AV149" s="59" t="s">
        <v>27</v>
      </c>
      <c r="AW149" s="62"/>
      <c r="AX149" s="62" t="s">
        <v>747</v>
      </c>
      <c r="AY149" s="62">
        <v>4.79</v>
      </c>
      <c r="AZ149" s="62" t="s">
        <v>27</v>
      </c>
      <c r="BA149" s="62">
        <v>0</v>
      </c>
      <c r="BB149" s="62">
        <v>4.2460000000000004</v>
      </c>
      <c r="BC149" s="62">
        <v>128</v>
      </c>
      <c r="BD149" s="65">
        <v>0</v>
      </c>
      <c r="BE149" s="62"/>
      <c r="BF149" s="62"/>
      <c r="BG149" s="62"/>
      <c r="BH149" s="50"/>
      <c r="BI149" s="50"/>
      <c r="BJ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0"/>
      <c r="CF149" s="50"/>
      <c r="CG149" s="50"/>
      <c r="CH149" s="50"/>
      <c r="CI149" s="50"/>
    </row>
    <row r="150" spans="1:87" ht="14.25" customHeight="1" x14ac:dyDescent="0.25">
      <c r="A150" s="58">
        <v>340</v>
      </c>
      <c r="B150" s="59" t="s">
        <v>78</v>
      </c>
      <c r="C150" s="59" t="s">
        <v>28</v>
      </c>
      <c r="D150" s="59" t="s">
        <v>34</v>
      </c>
      <c r="E150" s="59"/>
      <c r="F150" s="59" t="s">
        <v>35</v>
      </c>
      <c r="G150" s="58">
        <v>1</v>
      </c>
      <c r="H150" s="58">
        <v>19</v>
      </c>
      <c r="I150" s="59" t="s">
        <v>146</v>
      </c>
      <c r="J150" s="58">
        <v>94222252116</v>
      </c>
      <c r="K150" s="58">
        <v>52.625</v>
      </c>
      <c r="L150" s="58">
        <v>0.48349056603773599</v>
      </c>
      <c r="M150" s="58">
        <v>7</v>
      </c>
      <c r="N150" s="60">
        <v>0</v>
      </c>
      <c r="O150" s="60">
        <v>0</v>
      </c>
      <c r="P150" s="58">
        <v>16</v>
      </c>
      <c r="Q150" s="58">
        <v>9</v>
      </c>
      <c r="R150" s="58">
        <v>1</v>
      </c>
      <c r="S150" s="58">
        <v>9</v>
      </c>
      <c r="T150" s="58">
        <v>1</v>
      </c>
      <c r="U150" s="58">
        <v>2</v>
      </c>
      <c r="V150" s="58">
        <v>0.5</v>
      </c>
      <c r="W150" s="61">
        <v>1</v>
      </c>
      <c r="X150" s="58">
        <v>0.5</v>
      </c>
      <c r="Y150" s="58">
        <v>4</v>
      </c>
      <c r="Z150" s="59">
        <v>51</v>
      </c>
      <c r="AA150" s="59">
        <v>4</v>
      </c>
      <c r="AB150" t="s">
        <v>89</v>
      </c>
      <c r="AC150" s="59">
        <v>0</v>
      </c>
      <c r="AD150" s="58">
        <v>1</v>
      </c>
      <c r="AE150" s="58">
        <v>2</v>
      </c>
      <c r="AF150" s="58">
        <v>1</v>
      </c>
      <c r="AG150" s="58">
        <v>5</v>
      </c>
      <c r="AH150" s="59" t="s">
        <v>90</v>
      </c>
      <c r="AI150" s="58">
        <v>4</v>
      </c>
      <c r="AJ150" s="58">
        <v>1</v>
      </c>
      <c r="AK150" s="59" t="s">
        <v>199</v>
      </c>
      <c r="AL150" s="59">
        <v>1</v>
      </c>
      <c r="AM150" s="59" t="s">
        <v>27</v>
      </c>
      <c r="AN150" s="59" t="s">
        <v>680</v>
      </c>
      <c r="AO150" s="58">
        <v>36</v>
      </c>
      <c r="AP150" s="59" t="s">
        <v>677</v>
      </c>
      <c r="AQ150" s="59" t="s">
        <v>707</v>
      </c>
      <c r="AR150" s="59" t="s">
        <v>27</v>
      </c>
      <c r="AS150" s="59" t="s">
        <v>708</v>
      </c>
      <c r="AT150" s="59" t="s">
        <v>27</v>
      </c>
      <c r="AU150" s="59" t="s">
        <v>27</v>
      </c>
      <c r="AV150" s="59" t="s">
        <v>27</v>
      </c>
      <c r="AW150" s="62"/>
      <c r="AX150" s="62" t="s">
        <v>748</v>
      </c>
      <c r="AY150" s="62">
        <v>18.240000000000002</v>
      </c>
      <c r="AZ150" s="62">
        <v>0.35764705882352943</v>
      </c>
      <c r="BA150" s="62">
        <v>2.7960526315789469</v>
      </c>
      <c r="BB150" s="62">
        <v>15.32</v>
      </c>
      <c r="BC150" s="62">
        <v>80</v>
      </c>
      <c r="BD150" s="80">
        <v>5720</v>
      </c>
      <c r="BE150" s="62"/>
      <c r="BF150" s="62"/>
      <c r="BG150" s="62"/>
      <c r="BH150" s="50"/>
      <c r="BI150" s="50"/>
      <c r="BJ150" s="50"/>
      <c r="BL150" s="50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0"/>
      <c r="CF150" s="50"/>
      <c r="CG150" s="50"/>
      <c r="CH150" s="50"/>
      <c r="CI150" s="50"/>
    </row>
    <row r="151" spans="1:87" ht="14.25" customHeight="1" x14ac:dyDescent="0.25">
      <c r="A151" s="58">
        <v>356</v>
      </c>
      <c r="B151" s="59" t="s">
        <v>78</v>
      </c>
      <c r="C151" s="59" t="s">
        <v>26</v>
      </c>
      <c r="D151" s="59" t="s">
        <v>34</v>
      </c>
      <c r="E151" s="59"/>
      <c r="F151" s="59" t="s">
        <v>35</v>
      </c>
      <c r="G151" s="58">
        <v>1</v>
      </c>
      <c r="H151" s="58">
        <v>19</v>
      </c>
      <c r="I151" s="59" t="s">
        <v>147</v>
      </c>
      <c r="J151" s="58">
        <v>84463153</v>
      </c>
      <c r="K151" s="58">
        <v>74.357142857142904</v>
      </c>
      <c r="L151" s="58">
        <v>0.68844984802431597</v>
      </c>
      <c r="M151" s="58">
        <v>3</v>
      </c>
      <c r="N151" s="60">
        <v>0</v>
      </c>
      <c r="O151" s="60">
        <v>0</v>
      </c>
      <c r="P151" s="58">
        <v>6</v>
      </c>
      <c r="Q151" s="58">
        <v>3</v>
      </c>
      <c r="R151" s="58">
        <v>1</v>
      </c>
      <c r="S151" s="58">
        <v>3</v>
      </c>
      <c r="T151" s="58">
        <v>1</v>
      </c>
      <c r="U151" s="58">
        <v>1</v>
      </c>
      <c r="V151" s="58">
        <v>1.5</v>
      </c>
      <c r="W151" s="59">
        <v>0</v>
      </c>
      <c r="X151" s="58">
        <v>0.5</v>
      </c>
      <c r="Y151" s="58">
        <v>3</v>
      </c>
      <c r="Z151" s="59">
        <v>23</v>
      </c>
      <c r="AA151" s="59">
        <v>3</v>
      </c>
      <c r="AB151" t="s">
        <v>102</v>
      </c>
      <c r="AC151" s="59">
        <v>0</v>
      </c>
      <c r="AD151" s="58">
        <v>0</v>
      </c>
      <c r="AE151" s="58">
        <v>2</v>
      </c>
      <c r="AF151" s="58">
        <v>0</v>
      </c>
      <c r="AG151" s="58">
        <v>3</v>
      </c>
      <c r="AH151" s="59" t="s">
        <v>90</v>
      </c>
      <c r="AI151" s="58">
        <v>4</v>
      </c>
      <c r="AJ151" s="60"/>
      <c r="AK151" s="59" t="s">
        <v>200</v>
      </c>
      <c r="AL151" s="59">
        <v>1</v>
      </c>
      <c r="AM151" s="59" t="s">
        <v>27</v>
      </c>
      <c r="AN151" s="59" t="s">
        <v>680</v>
      </c>
      <c r="AO151" s="58">
        <v>26</v>
      </c>
      <c r="AP151" s="59" t="s">
        <v>677</v>
      </c>
      <c r="AQ151" s="59" t="s">
        <v>709</v>
      </c>
      <c r="AR151" s="59" t="s">
        <v>27</v>
      </c>
      <c r="AS151" s="59" t="s">
        <v>27</v>
      </c>
      <c r="AT151" s="59" t="s">
        <v>692</v>
      </c>
      <c r="AU151" s="59" t="s">
        <v>695</v>
      </c>
      <c r="AV151" s="59" t="s">
        <v>27</v>
      </c>
      <c r="AW151" s="62"/>
      <c r="AX151" s="62" t="s">
        <v>746</v>
      </c>
      <c r="AY151" s="62">
        <v>16.658000000000001</v>
      </c>
      <c r="AZ151" s="62">
        <v>0.7242608695652174</v>
      </c>
      <c r="BA151" s="62">
        <v>1.3807179733461399</v>
      </c>
      <c r="BB151" s="62">
        <v>15.546000000000001</v>
      </c>
      <c r="BC151" s="62">
        <v>89</v>
      </c>
      <c r="BD151">
        <v>552</v>
      </c>
      <c r="BE151" s="62" t="s">
        <v>89</v>
      </c>
      <c r="BF151" s="62">
        <v>1</v>
      </c>
      <c r="BG151" s="62"/>
      <c r="BH151" s="50"/>
      <c r="BI151" s="50"/>
      <c r="BJ151" s="50"/>
      <c r="BL151" s="50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0"/>
      <c r="CF151" s="50"/>
      <c r="CG151" s="50"/>
      <c r="CH151" s="50"/>
      <c r="CI151" s="50"/>
    </row>
    <row r="152" spans="1:87" ht="14.25" customHeight="1" x14ac:dyDescent="0.25">
      <c r="A152" s="58">
        <v>372</v>
      </c>
      <c r="B152" s="59" t="s">
        <v>78</v>
      </c>
      <c r="C152" s="59" t="s">
        <v>26</v>
      </c>
      <c r="D152" s="59" t="s">
        <v>34</v>
      </c>
      <c r="E152" s="59"/>
      <c r="F152" s="59" t="s">
        <v>35</v>
      </c>
      <c r="G152" s="58">
        <v>1</v>
      </c>
      <c r="H152" s="58">
        <v>19</v>
      </c>
      <c r="I152" s="59" t="s">
        <v>149</v>
      </c>
      <c r="J152" s="58">
        <v>8877127178</v>
      </c>
      <c r="K152" s="58">
        <v>74.357142857142904</v>
      </c>
      <c r="L152" s="58">
        <v>0.68844984802431597</v>
      </c>
      <c r="M152" s="58">
        <v>1</v>
      </c>
      <c r="N152" s="60">
        <v>0</v>
      </c>
      <c r="O152" s="60">
        <v>0</v>
      </c>
      <c r="P152" s="58">
        <v>2</v>
      </c>
      <c r="Q152" s="58">
        <v>1</v>
      </c>
      <c r="R152" s="58">
        <v>1</v>
      </c>
      <c r="S152" s="58">
        <v>1</v>
      </c>
      <c r="T152" s="58">
        <v>1</v>
      </c>
      <c r="U152" s="60">
        <v>0</v>
      </c>
      <c r="V152" s="58">
        <v>1</v>
      </c>
      <c r="W152" s="61">
        <v>1</v>
      </c>
      <c r="X152" s="60">
        <v>0</v>
      </c>
      <c r="Y152" s="58">
        <v>2</v>
      </c>
      <c r="Z152" s="59">
        <v>11</v>
      </c>
      <c r="AA152" s="59">
        <v>2</v>
      </c>
      <c r="AB152" t="s">
        <v>102</v>
      </c>
      <c r="AC152" s="59">
        <v>0</v>
      </c>
      <c r="AD152" s="58">
        <v>0</v>
      </c>
      <c r="AE152" s="58">
        <v>0</v>
      </c>
      <c r="AF152" s="58">
        <v>0</v>
      </c>
      <c r="AG152" s="58">
        <v>1</v>
      </c>
      <c r="AH152" s="59" t="s">
        <v>90</v>
      </c>
      <c r="AI152" s="58">
        <v>4</v>
      </c>
      <c r="AJ152" s="60"/>
      <c r="AK152" s="59" t="s">
        <v>201</v>
      </c>
      <c r="AL152" s="59">
        <v>1</v>
      </c>
      <c r="AM152" s="59" t="s">
        <v>27</v>
      </c>
      <c r="AN152" s="59" t="s">
        <v>680</v>
      </c>
      <c r="AO152" s="58">
        <v>24</v>
      </c>
      <c r="AP152" s="59" t="s">
        <v>677</v>
      </c>
      <c r="AQ152" s="59" t="s">
        <v>711</v>
      </c>
      <c r="AR152" s="59" t="s">
        <v>27</v>
      </c>
      <c r="AS152" s="59" t="s">
        <v>686</v>
      </c>
      <c r="AT152" s="59" t="s">
        <v>27</v>
      </c>
      <c r="AU152" s="59" t="s">
        <v>27</v>
      </c>
      <c r="AV152" s="59" t="s">
        <v>27</v>
      </c>
      <c r="AW152" s="62"/>
      <c r="AX152" s="62" t="s">
        <v>747</v>
      </c>
      <c r="AY152" s="62">
        <v>14.428000000000001</v>
      </c>
      <c r="AZ152" s="62">
        <v>1.3116363636363637</v>
      </c>
      <c r="BA152" s="62">
        <v>0.76240643193789848</v>
      </c>
      <c r="BB152" s="62">
        <v>0.496</v>
      </c>
      <c r="BC152" s="62">
        <v>80</v>
      </c>
      <c r="BD152">
        <v>542</v>
      </c>
      <c r="BE152" s="62"/>
      <c r="BF152" s="62"/>
      <c r="BG152" s="62"/>
      <c r="BH152" s="50"/>
      <c r="BI152" s="50"/>
      <c r="BJ152" s="50"/>
      <c r="BL152" s="50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0"/>
      <c r="CF152" s="50"/>
      <c r="CG152" s="50"/>
      <c r="CH152" s="50"/>
      <c r="CI152" s="50"/>
    </row>
    <row r="153" spans="1:87" ht="14.25" customHeight="1" x14ac:dyDescent="0.25">
      <c r="A153" s="58">
        <v>388</v>
      </c>
      <c r="B153" s="59" t="s">
        <v>78</v>
      </c>
      <c r="C153" s="59" t="s">
        <v>26</v>
      </c>
      <c r="D153" s="59" t="s">
        <v>34</v>
      </c>
      <c r="E153" s="59"/>
      <c r="F153" s="59" t="s">
        <v>35</v>
      </c>
      <c r="G153" s="58">
        <v>1</v>
      </c>
      <c r="H153" s="58">
        <v>19</v>
      </c>
      <c r="I153" s="59" t="s">
        <v>81</v>
      </c>
      <c r="J153" s="58">
        <v>9591241137</v>
      </c>
      <c r="K153" s="58">
        <v>53.785714285714299</v>
      </c>
      <c r="L153" s="58">
        <v>0.25075987841945302</v>
      </c>
      <c r="M153" s="58">
        <v>4</v>
      </c>
      <c r="N153" s="60">
        <v>0</v>
      </c>
      <c r="O153" s="60">
        <v>0</v>
      </c>
      <c r="P153" s="58">
        <v>8</v>
      </c>
      <c r="Q153" s="58">
        <v>4</v>
      </c>
      <c r="R153" s="58">
        <v>1</v>
      </c>
      <c r="S153" s="58">
        <v>4</v>
      </c>
      <c r="T153" s="58">
        <v>1</v>
      </c>
      <c r="U153" s="58">
        <v>2</v>
      </c>
      <c r="V153" s="58">
        <v>1.5</v>
      </c>
      <c r="W153" s="59">
        <v>0</v>
      </c>
      <c r="X153" s="58">
        <v>0.5</v>
      </c>
      <c r="Y153" s="58">
        <v>4</v>
      </c>
      <c r="Z153" s="59">
        <v>30</v>
      </c>
      <c r="AA153" s="59">
        <v>4</v>
      </c>
      <c r="AB153" t="s">
        <v>99</v>
      </c>
      <c r="AC153" s="59">
        <v>0</v>
      </c>
      <c r="AD153" s="58">
        <v>2</v>
      </c>
      <c r="AE153" s="58">
        <v>1</v>
      </c>
      <c r="AF153" s="58">
        <v>0</v>
      </c>
      <c r="AG153" s="58">
        <v>4</v>
      </c>
      <c r="AH153" s="59" t="s">
        <v>90</v>
      </c>
      <c r="AI153" s="58">
        <v>4</v>
      </c>
      <c r="AJ153" s="58">
        <v>1</v>
      </c>
      <c r="AK153" s="59" t="s">
        <v>202</v>
      </c>
      <c r="AL153" s="59">
        <v>1</v>
      </c>
      <c r="AM153" s="59" t="s">
        <v>27</v>
      </c>
      <c r="AN153" s="59" t="s">
        <v>673</v>
      </c>
      <c r="AO153" s="58">
        <v>26</v>
      </c>
      <c r="AP153" s="59" t="s">
        <v>674</v>
      </c>
      <c r="AQ153" s="59" t="s">
        <v>675</v>
      </c>
      <c r="AR153" s="59" t="s">
        <v>27</v>
      </c>
      <c r="AS153" s="59" t="s">
        <v>676</v>
      </c>
      <c r="AT153" s="59" t="s">
        <v>27</v>
      </c>
      <c r="AU153" s="59" t="s">
        <v>27</v>
      </c>
      <c r="AV153" s="59" t="s">
        <v>27</v>
      </c>
      <c r="AW153" s="62"/>
      <c r="AX153" s="62" t="s">
        <v>748</v>
      </c>
      <c r="AY153" s="62">
        <v>16.806999999999999</v>
      </c>
      <c r="AZ153" s="62">
        <v>0.56023333333333325</v>
      </c>
      <c r="BA153" s="62">
        <v>1.7849705479859583</v>
      </c>
      <c r="BB153" s="62">
        <v>14.847</v>
      </c>
      <c r="BC153" s="62">
        <v>51</v>
      </c>
      <c r="BD153" s="67">
        <v>426</v>
      </c>
      <c r="BE153" s="62"/>
      <c r="BF153" s="62"/>
      <c r="BG153" s="62"/>
      <c r="BH153" s="50"/>
      <c r="BI153" s="50"/>
      <c r="BJ153" s="50"/>
      <c r="BL153" s="50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0"/>
      <c r="CF153" s="50"/>
      <c r="CG153" s="50"/>
      <c r="CH153" s="50"/>
      <c r="CI153" s="50"/>
    </row>
    <row r="154" spans="1:87" ht="14.25" customHeight="1" x14ac:dyDescent="0.25">
      <c r="A154" s="58">
        <v>421</v>
      </c>
      <c r="B154" s="59" t="s">
        <v>78</v>
      </c>
      <c r="C154" s="59" t="s">
        <v>26</v>
      </c>
      <c r="D154" s="59" t="s">
        <v>34</v>
      </c>
      <c r="E154" s="59"/>
      <c r="F154" s="59" t="s">
        <v>35</v>
      </c>
      <c r="G154" s="58">
        <v>1</v>
      </c>
      <c r="H154" s="58">
        <v>19</v>
      </c>
      <c r="I154" s="59" t="s">
        <v>88</v>
      </c>
      <c r="J154" s="58">
        <v>217831744</v>
      </c>
      <c r="K154" s="58">
        <v>53.785714285714299</v>
      </c>
      <c r="L154" s="58">
        <v>0.25075987841945302</v>
      </c>
      <c r="M154" s="58">
        <v>7</v>
      </c>
      <c r="N154" s="60">
        <v>0</v>
      </c>
      <c r="O154" s="60">
        <v>0</v>
      </c>
      <c r="P154" s="58">
        <v>16</v>
      </c>
      <c r="Q154" s="58">
        <v>9</v>
      </c>
      <c r="R154" s="58">
        <v>1</v>
      </c>
      <c r="S154" s="58">
        <v>9</v>
      </c>
      <c r="T154" s="58">
        <v>2</v>
      </c>
      <c r="U154" s="58">
        <v>3</v>
      </c>
      <c r="V154" s="58">
        <v>1</v>
      </c>
      <c r="W154" s="61">
        <v>1</v>
      </c>
      <c r="X154" s="60">
        <v>0</v>
      </c>
      <c r="Y154" s="58">
        <v>5</v>
      </c>
      <c r="Z154" s="59">
        <v>54</v>
      </c>
      <c r="AA154" s="59">
        <v>5</v>
      </c>
      <c r="AB154" t="s">
        <v>99</v>
      </c>
      <c r="AC154" s="59">
        <v>0</v>
      </c>
      <c r="AD154" s="58">
        <v>2</v>
      </c>
      <c r="AE154" s="58">
        <v>2</v>
      </c>
      <c r="AF154" s="58">
        <v>0</v>
      </c>
      <c r="AG154" s="58">
        <v>8</v>
      </c>
      <c r="AH154" s="59" t="s">
        <v>204</v>
      </c>
      <c r="AI154" s="58">
        <v>2</v>
      </c>
      <c r="AJ154" s="58">
        <v>1</v>
      </c>
      <c r="AK154" s="59" t="s">
        <v>205</v>
      </c>
      <c r="AL154" s="59">
        <v>1</v>
      </c>
      <c r="AM154" s="59" t="s">
        <v>27</v>
      </c>
      <c r="AN154" s="59" t="s">
        <v>673</v>
      </c>
      <c r="AO154" s="58">
        <v>24</v>
      </c>
      <c r="AP154" s="59" t="s">
        <v>677</v>
      </c>
      <c r="AQ154" s="59" t="s">
        <v>679</v>
      </c>
      <c r="AR154" s="59" t="s">
        <v>27</v>
      </c>
      <c r="AS154" s="59" t="s">
        <v>27</v>
      </c>
      <c r="AT154" s="59" t="s">
        <v>27</v>
      </c>
      <c r="AU154" s="59" t="s">
        <v>27</v>
      </c>
      <c r="AV154" s="59" t="s">
        <v>27</v>
      </c>
      <c r="AW154" s="62"/>
      <c r="AX154" s="62" t="s">
        <v>747</v>
      </c>
      <c r="AY154" s="62">
        <v>24.114000000000001</v>
      </c>
      <c r="AZ154" s="62">
        <v>0.44655555555555559</v>
      </c>
      <c r="BA154" s="62">
        <v>2.2393630256282657</v>
      </c>
      <c r="BB154" s="62">
        <v>17.977</v>
      </c>
      <c r="BC154" s="62">
        <v>51</v>
      </c>
      <c r="BD154" s="67">
        <v>1949</v>
      </c>
      <c r="BE154" s="62"/>
      <c r="BF154" s="62"/>
      <c r="BG154" s="62"/>
      <c r="BH154" s="50"/>
      <c r="BI154" s="50"/>
      <c r="BJ154" s="50"/>
      <c r="BL154" s="50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0"/>
      <c r="CF154" s="50"/>
      <c r="CG154" s="50"/>
      <c r="CH154" s="50"/>
      <c r="CI154" s="50"/>
    </row>
    <row r="155" spans="1:87" ht="14.25" customHeight="1" x14ac:dyDescent="0.25">
      <c r="A155" s="58">
        <v>437</v>
      </c>
      <c r="B155" s="59" t="s">
        <v>78</v>
      </c>
      <c r="C155" s="59" t="s">
        <v>26</v>
      </c>
      <c r="D155" s="59" t="s">
        <v>34</v>
      </c>
      <c r="E155" s="59"/>
      <c r="F155" s="59" t="s">
        <v>35</v>
      </c>
      <c r="G155" s="58">
        <v>1</v>
      </c>
      <c r="H155" s="58">
        <v>19</v>
      </c>
      <c r="I155" s="59" t="s">
        <v>150</v>
      </c>
      <c r="J155" s="58">
        <v>82135906</v>
      </c>
      <c r="K155" s="58">
        <v>74.357142857142904</v>
      </c>
      <c r="L155" s="58">
        <v>0.68844984802431597</v>
      </c>
      <c r="M155" s="58">
        <v>6</v>
      </c>
      <c r="N155" s="60">
        <v>0</v>
      </c>
      <c r="O155" s="60">
        <v>0</v>
      </c>
      <c r="P155" s="58">
        <v>13</v>
      </c>
      <c r="Q155" s="58">
        <v>6</v>
      </c>
      <c r="R155" s="58">
        <v>1</v>
      </c>
      <c r="S155" s="58">
        <v>6</v>
      </c>
      <c r="T155" s="58">
        <v>2</v>
      </c>
      <c r="U155" s="58">
        <v>4</v>
      </c>
      <c r="V155" s="58">
        <v>1.5</v>
      </c>
      <c r="W155" s="59">
        <v>0</v>
      </c>
      <c r="X155" s="58">
        <v>1.5</v>
      </c>
      <c r="Y155" s="58">
        <v>7</v>
      </c>
      <c r="Z155" s="59">
        <v>48</v>
      </c>
      <c r="AA155" s="59">
        <v>7</v>
      </c>
      <c r="AB155" t="s">
        <v>102</v>
      </c>
      <c r="AC155" s="59">
        <v>0</v>
      </c>
      <c r="AD155" s="58">
        <v>2</v>
      </c>
      <c r="AE155" s="58">
        <v>1</v>
      </c>
      <c r="AF155" s="58">
        <v>2</v>
      </c>
      <c r="AG155" s="58">
        <v>6</v>
      </c>
      <c r="AH155" s="59" t="s">
        <v>90</v>
      </c>
      <c r="AI155" s="58">
        <v>4</v>
      </c>
      <c r="AJ155" s="58">
        <v>1</v>
      </c>
      <c r="AK155" s="59" t="s">
        <v>206</v>
      </c>
      <c r="AL155" s="59">
        <v>1</v>
      </c>
      <c r="AM155" s="59" t="s">
        <v>27</v>
      </c>
      <c r="AN155" s="59" t="s">
        <v>680</v>
      </c>
      <c r="AO155" s="58">
        <v>34</v>
      </c>
      <c r="AP155" s="59" t="s">
        <v>677</v>
      </c>
      <c r="AQ155" s="59" t="s">
        <v>712</v>
      </c>
      <c r="AR155" s="59" t="s">
        <v>27</v>
      </c>
      <c r="AS155" s="59" t="s">
        <v>713</v>
      </c>
      <c r="AT155" s="59" t="s">
        <v>27</v>
      </c>
      <c r="AU155" s="59" t="s">
        <v>27</v>
      </c>
      <c r="AV155" s="59" t="s">
        <v>27</v>
      </c>
      <c r="AW155" s="62"/>
      <c r="AX155" s="62" t="s">
        <v>748</v>
      </c>
      <c r="AY155" s="62">
        <v>21.56</v>
      </c>
      <c r="AZ155" s="62">
        <v>0.44916666666666666</v>
      </c>
      <c r="BA155" s="62">
        <v>2.2263450834879408</v>
      </c>
      <c r="BB155" s="62">
        <v>16.135000000000002</v>
      </c>
      <c r="BC155" s="62">
        <v>51</v>
      </c>
      <c r="BD155" s="80">
        <v>2208</v>
      </c>
      <c r="BE155" s="62"/>
      <c r="BF155" s="62"/>
      <c r="BG155" s="62"/>
      <c r="BH155" s="50"/>
      <c r="BI155" s="50"/>
      <c r="BJ155" s="50"/>
      <c r="BL155" s="50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0"/>
      <c r="CF155" s="50"/>
      <c r="CG155" s="50"/>
      <c r="CH155" s="50"/>
      <c r="CI155" s="50"/>
    </row>
    <row r="156" spans="1:87" ht="14.25" customHeight="1" x14ac:dyDescent="0.25">
      <c r="A156" s="58">
        <v>453</v>
      </c>
      <c r="B156" s="59" t="s">
        <v>78</v>
      </c>
      <c r="C156" s="59" t="s">
        <v>28</v>
      </c>
      <c r="D156" s="59" t="s">
        <v>34</v>
      </c>
      <c r="E156" s="59"/>
      <c r="F156" s="59" t="s">
        <v>35</v>
      </c>
      <c r="G156" s="58">
        <v>1</v>
      </c>
      <c r="H156" s="58">
        <v>19</v>
      </c>
      <c r="I156" s="59" t="s">
        <v>152</v>
      </c>
      <c r="J156" s="58">
        <v>792288984</v>
      </c>
      <c r="K156" s="58">
        <v>69.125</v>
      </c>
      <c r="L156" s="58">
        <v>0.79481132075471705</v>
      </c>
      <c r="M156" s="58">
        <v>12</v>
      </c>
      <c r="N156" s="60">
        <v>0</v>
      </c>
      <c r="O156" s="60">
        <v>0</v>
      </c>
      <c r="P156" s="58">
        <v>28</v>
      </c>
      <c r="Q156" s="58">
        <v>16</v>
      </c>
      <c r="R156" s="58">
        <v>1</v>
      </c>
      <c r="S156" s="58">
        <v>16</v>
      </c>
      <c r="T156" s="58">
        <v>1</v>
      </c>
      <c r="U156" s="58">
        <v>5</v>
      </c>
      <c r="V156" s="58">
        <v>5</v>
      </c>
      <c r="W156" s="59">
        <v>0</v>
      </c>
      <c r="X156" s="58">
        <v>3</v>
      </c>
      <c r="Y156" s="58">
        <v>13</v>
      </c>
      <c r="Z156" s="59">
        <v>100</v>
      </c>
      <c r="AA156" s="59">
        <v>13</v>
      </c>
      <c r="AB156" t="s">
        <v>99</v>
      </c>
      <c r="AC156" s="59">
        <v>0</v>
      </c>
      <c r="AD156" s="58">
        <v>4</v>
      </c>
      <c r="AE156" s="58">
        <v>7</v>
      </c>
      <c r="AF156" s="58">
        <v>4</v>
      </c>
      <c r="AG156" s="58">
        <v>19</v>
      </c>
      <c r="AH156" s="59" t="s">
        <v>90</v>
      </c>
      <c r="AI156" s="58">
        <v>4</v>
      </c>
      <c r="AJ156" s="58">
        <v>1</v>
      </c>
      <c r="AK156" s="59" t="s">
        <v>207</v>
      </c>
      <c r="AL156" s="59">
        <v>1</v>
      </c>
      <c r="AM156" s="59" t="s">
        <v>27</v>
      </c>
      <c r="AN156" s="59" t="s">
        <v>673</v>
      </c>
      <c r="AO156" s="58">
        <v>23</v>
      </c>
      <c r="AP156" s="59" t="s">
        <v>677</v>
      </c>
      <c r="AQ156" s="59" t="s">
        <v>714</v>
      </c>
      <c r="AR156" s="59" t="s">
        <v>695</v>
      </c>
      <c r="AS156" s="59" t="s">
        <v>27</v>
      </c>
      <c r="AT156" s="59" t="s">
        <v>27</v>
      </c>
      <c r="AU156" s="59" t="s">
        <v>27</v>
      </c>
      <c r="AV156" s="59" t="s">
        <v>27</v>
      </c>
      <c r="AW156" s="62"/>
      <c r="AX156" s="62" t="s">
        <v>747</v>
      </c>
      <c r="AY156" s="62">
        <v>19.016999999999999</v>
      </c>
      <c r="AZ156" s="62">
        <v>0.19017000000000001</v>
      </c>
      <c r="BA156" s="62">
        <v>5.2584529631382448</v>
      </c>
      <c r="BB156" s="62">
        <v>7.6669999999999998</v>
      </c>
      <c r="BC156" s="62">
        <v>80</v>
      </c>
      <c r="BD156">
        <v>5579</v>
      </c>
      <c r="BE156" s="62" t="s">
        <v>102</v>
      </c>
      <c r="BF156" s="62">
        <v>1</v>
      </c>
      <c r="BG156" s="62"/>
      <c r="BH156" s="50"/>
      <c r="BI156" s="50"/>
      <c r="BJ156" s="50"/>
      <c r="BL156" s="50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0"/>
      <c r="CF156" s="50"/>
      <c r="CG156" s="50"/>
      <c r="CH156" s="50"/>
      <c r="CI156" s="50"/>
    </row>
    <row r="157" spans="1:87" ht="14.25" customHeight="1" x14ac:dyDescent="0.25">
      <c r="A157" s="58">
        <v>474</v>
      </c>
      <c r="B157" s="59" t="s">
        <v>78</v>
      </c>
      <c r="C157" s="59" t="s">
        <v>28</v>
      </c>
      <c r="D157" s="59" t="s">
        <v>34</v>
      </c>
      <c r="E157" s="59"/>
      <c r="F157" s="59" t="s">
        <v>35</v>
      </c>
      <c r="G157" s="58">
        <v>1</v>
      </c>
      <c r="H157" s="58">
        <v>19</v>
      </c>
      <c r="I157" s="59" t="s">
        <v>158</v>
      </c>
      <c r="J157" s="58">
        <v>927618937</v>
      </c>
      <c r="K157" s="58">
        <v>52.625</v>
      </c>
      <c r="L157" s="58">
        <v>0.48349056603773599</v>
      </c>
      <c r="M157" s="58">
        <v>4</v>
      </c>
      <c r="N157" s="60">
        <v>0</v>
      </c>
      <c r="O157" s="60">
        <v>0</v>
      </c>
      <c r="P157" s="58">
        <v>7</v>
      </c>
      <c r="Q157" s="58">
        <v>3</v>
      </c>
      <c r="R157" s="58">
        <v>1</v>
      </c>
      <c r="S157" s="58">
        <v>3</v>
      </c>
      <c r="T157" s="58">
        <v>2</v>
      </c>
      <c r="U157" s="60">
        <v>0</v>
      </c>
      <c r="V157" s="60">
        <v>0</v>
      </c>
      <c r="W157" s="61">
        <v>1</v>
      </c>
      <c r="X157" s="60">
        <v>0</v>
      </c>
      <c r="Y157" s="58">
        <v>1</v>
      </c>
      <c r="Z157" s="59">
        <v>22</v>
      </c>
      <c r="AA157" s="59">
        <v>1</v>
      </c>
      <c r="AB157" t="s">
        <v>89</v>
      </c>
      <c r="AC157" s="59">
        <v>0</v>
      </c>
      <c r="AD157" s="58">
        <v>1</v>
      </c>
      <c r="AE157" s="58">
        <v>1</v>
      </c>
      <c r="AF157" s="58">
        <v>0</v>
      </c>
      <c r="AG157" s="58">
        <v>3</v>
      </c>
      <c r="AH157" s="59" t="s">
        <v>90</v>
      </c>
      <c r="AI157" s="58">
        <v>4</v>
      </c>
      <c r="AJ157" s="60"/>
      <c r="AK157" s="59" t="s">
        <v>209</v>
      </c>
      <c r="AL157" s="59">
        <v>1</v>
      </c>
      <c r="AM157" s="59" t="s">
        <v>27</v>
      </c>
      <c r="AN157" s="59" t="s">
        <v>673</v>
      </c>
      <c r="AO157" s="58">
        <v>25</v>
      </c>
      <c r="AP157" s="59" t="s">
        <v>677</v>
      </c>
      <c r="AQ157" s="59" t="s">
        <v>721</v>
      </c>
      <c r="AR157" s="59" t="s">
        <v>27</v>
      </c>
      <c r="AS157" s="59" t="s">
        <v>686</v>
      </c>
      <c r="AT157" s="59" t="s">
        <v>27</v>
      </c>
      <c r="AU157" s="59" t="s">
        <v>27</v>
      </c>
      <c r="AV157" s="59" t="s">
        <v>27</v>
      </c>
      <c r="AW157" s="62"/>
      <c r="AX157" s="62" t="s">
        <v>747</v>
      </c>
      <c r="AY157" s="62">
        <v>27.993000000000002</v>
      </c>
      <c r="AZ157" s="62">
        <v>1.272409090909091</v>
      </c>
      <c r="BA157" s="62">
        <v>0.78591076340513699</v>
      </c>
      <c r="BB157" s="62">
        <v>12.479000000000001</v>
      </c>
      <c r="BC157" s="62">
        <v>51</v>
      </c>
      <c r="BD157" s="67">
        <v>8</v>
      </c>
      <c r="BE157" s="62"/>
      <c r="BF157" s="62"/>
      <c r="BG157" s="62"/>
      <c r="BH157" s="50"/>
      <c r="BI157" s="50"/>
      <c r="BJ157" s="50"/>
      <c r="BL157" s="50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0"/>
      <c r="CF157" s="50"/>
      <c r="CG157" s="50"/>
      <c r="CH157" s="50"/>
      <c r="CI157" s="50"/>
    </row>
    <row r="158" spans="1:87" ht="14.25" customHeight="1" x14ac:dyDescent="0.25">
      <c r="A158" s="58">
        <v>490</v>
      </c>
      <c r="B158" s="59" t="s">
        <v>78</v>
      </c>
      <c r="C158" s="59" t="s">
        <v>26</v>
      </c>
      <c r="D158" s="59" t="s">
        <v>34</v>
      </c>
      <c r="E158" s="59"/>
      <c r="F158" s="59" t="s">
        <v>35</v>
      </c>
      <c r="G158" s="58">
        <v>1</v>
      </c>
      <c r="H158" s="58">
        <v>19</v>
      </c>
      <c r="I158" s="59" t="s">
        <v>161</v>
      </c>
      <c r="J158" s="58">
        <v>1015887</v>
      </c>
      <c r="K158" s="58">
        <v>74.357142857142904</v>
      </c>
      <c r="L158" s="58">
        <v>0.68844984802431597</v>
      </c>
      <c r="M158" s="60">
        <v>0</v>
      </c>
      <c r="N158" s="60">
        <v>0</v>
      </c>
      <c r="O158" s="60">
        <v>0</v>
      </c>
      <c r="P158" s="60">
        <v>0</v>
      </c>
      <c r="Q158" s="60">
        <v>0</v>
      </c>
      <c r="R158" s="60">
        <v>0</v>
      </c>
      <c r="S158" s="60">
        <v>0</v>
      </c>
      <c r="T158" s="60">
        <v>0</v>
      </c>
      <c r="U158" s="60">
        <v>0</v>
      </c>
      <c r="V158" s="60">
        <v>0</v>
      </c>
      <c r="W158" s="59">
        <v>0</v>
      </c>
      <c r="X158" s="60">
        <v>0</v>
      </c>
      <c r="Y158" s="60">
        <v>0</v>
      </c>
      <c r="Z158" s="59">
        <v>0</v>
      </c>
      <c r="AA158" s="59">
        <v>0</v>
      </c>
      <c r="AB158" t="s">
        <v>102</v>
      </c>
      <c r="AC158" s="59">
        <v>0</v>
      </c>
      <c r="AD158" s="58">
        <v>0</v>
      </c>
      <c r="AE158" s="58">
        <v>0</v>
      </c>
      <c r="AF158" s="58">
        <v>0</v>
      </c>
      <c r="AG158" s="58">
        <v>0</v>
      </c>
      <c r="AH158" s="59" t="s">
        <v>90</v>
      </c>
      <c r="AI158" s="58">
        <v>4</v>
      </c>
      <c r="AJ158" s="60"/>
      <c r="AK158" s="59" t="s">
        <v>210</v>
      </c>
      <c r="AL158" s="59">
        <v>1</v>
      </c>
      <c r="AM158" s="59" t="s">
        <v>27</v>
      </c>
      <c r="AN158" s="59" t="s">
        <v>680</v>
      </c>
      <c r="AO158" s="58">
        <v>31</v>
      </c>
      <c r="AP158" s="59" t="s">
        <v>674</v>
      </c>
      <c r="AQ158" s="59" t="s">
        <v>722</v>
      </c>
      <c r="AR158" s="59" t="s">
        <v>27</v>
      </c>
      <c r="AS158" s="59" t="s">
        <v>723</v>
      </c>
      <c r="AT158" s="59" t="s">
        <v>27</v>
      </c>
      <c r="AU158" s="59" t="s">
        <v>27</v>
      </c>
      <c r="AV158" s="59" t="s">
        <v>27</v>
      </c>
      <c r="AW158" s="62"/>
      <c r="AX158" s="62" t="s">
        <v>748</v>
      </c>
      <c r="AY158" s="62">
        <v>73.679000000000002</v>
      </c>
      <c r="AZ158" s="62" t="s">
        <v>27</v>
      </c>
      <c r="BA158" s="62">
        <v>0</v>
      </c>
      <c r="BB158" s="62">
        <v>10.516</v>
      </c>
      <c r="BC158" s="62">
        <v>27</v>
      </c>
      <c r="BD158" s="66">
        <v>0</v>
      </c>
      <c r="BE158" s="62"/>
      <c r="BF158" s="62"/>
      <c r="BG158" s="62"/>
      <c r="BH158" s="50"/>
      <c r="BI158" s="50"/>
      <c r="BJ158" s="50"/>
      <c r="BL158" s="50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0"/>
      <c r="CF158" s="50"/>
      <c r="CG158" s="50"/>
      <c r="CH158" s="50"/>
      <c r="CI158" s="50"/>
    </row>
    <row r="159" spans="1:87" ht="14.25" customHeight="1" x14ac:dyDescent="0.25">
      <c r="A159" s="58">
        <v>515</v>
      </c>
      <c r="B159" s="59" t="s">
        <v>78</v>
      </c>
      <c r="C159" s="59" t="s">
        <v>28</v>
      </c>
      <c r="D159" s="59" t="s">
        <v>34</v>
      </c>
      <c r="E159" s="59"/>
      <c r="F159" s="59" t="s">
        <v>35</v>
      </c>
      <c r="G159" s="58">
        <v>1</v>
      </c>
      <c r="H159" s="58">
        <v>19</v>
      </c>
      <c r="I159" s="59" t="s">
        <v>169</v>
      </c>
      <c r="J159" s="58">
        <v>178114327</v>
      </c>
      <c r="K159" s="58">
        <v>69.125</v>
      </c>
      <c r="L159" s="58">
        <v>0.79481132075471705</v>
      </c>
      <c r="M159" s="58">
        <v>2</v>
      </c>
      <c r="N159" s="60">
        <v>0</v>
      </c>
      <c r="O159" s="60">
        <v>0</v>
      </c>
      <c r="P159" s="58">
        <v>4</v>
      </c>
      <c r="Q159" s="58">
        <v>2</v>
      </c>
      <c r="R159" s="58">
        <v>1</v>
      </c>
      <c r="S159" s="58">
        <v>2</v>
      </c>
      <c r="T159" s="58">
        <v>1</v>
      </c>
      <c r="U159" s="58">
        <v>1</v>
      </c>
      <c r="V159" s="58">
        <v>1.5</v>
      </c>
      <c r="W159" s="59">
        <v>0</v>
      </c>
      <c r="X159" s="58">
        <v>0.5</v>
      </c>
      <c r="Y159" s="58">
        <v>3</v>
      </c>
      <c r="Z159" s="59">
        <v>18</v>
      </c>
      <c r="AA159" s="59">
        <v>3</v>
      </c>
      <c r="AB159" t="s">
        <v>99</v>
      </c>
      <c r="AC159" s="59">
        <v>0</v>
      </c>
      <c r="AD159" s="58">
        <v>2</v>
      </c>
      <c r="AE159" s="58">
        <v>1</v>
      </c>
      <c r="AF159" s="58">
        <v>0</v>
      </c>
      <c r="AG159" s="58">
        <v>5</v>
      </c>
      <c r="AH159" s="59" t="s">
        <v>90</v>
      </c>
      <c r="AI159" s="58">
        <v>4</v>
      </c>
      <c r="AJ159" s="58">
        <v>1</v>
      </c>
      <c r="AK159" s="59" t="s">
        <v>213</v>
      </c>
      <c r="AL159" s="59">
        <v>1</v>
      </c>
      <c r="AM159" s="59" t="s">
        <v>27</v>
      </c>
      <c r="AN159" s="59" t="s">
        <v>680</v>
      </c>
      <c r="AO159" s="58">
        <v>31</v>
      </c>
      <c r="AP159" s="59" t="s">
        <v>677</v>
      </c>
      <c r="AQ159" s="59" t="s">
        <v>694</v>
      </c>
      <c r="AR159" s="59" t="s">
        <v>27</v>
      </c>
      <c r="AS159" s="59" t="s">
        <v>27</v>
      </c>
      <c r="AT159" s="59" t="s">
        <v>692</v>
      </c>
      <c r="AU159" s="59" t="s">
        <v>27</v>
      </c>
      <c r="AV159" s="59" t="s">
        <v>696</v>
      </c>
      <c r="AW159" s="62"/>
      <c r="AX159" s="62" t="s">
        <v>746</v>
      </c>
      <c r="AY159" s="62">
        <v>15.836</v>
      </c>
      <c r="AZ159" s="62">
        <v>0.87977777777777777</v>
      </c>
      <c r="BA159" s="62">
        <v>1.1366506693609497</v>
      </c>
      <c r="BB159" s="62">
        <v>15.332000000000001</v>
      </c>
      <c r="BC159" s="62">
        <v>51</v>
      </c>
      <c r="BD159" s="67">
        <v>552</v>
      </c>
      <c r="BE159" s="62" t="s">
        <v>99</v>
      </c>
      <c r="BF159" s="62"/>
      <c r="BG159" s="62">
        <v>1</v>
      </c>
      <c r="BH159" s="50"/>
      <c r="BI159" s="50"/>
      <c r="BJ159" s="50"/>
      <c r="BL159" s="50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0"/>
      <c r="CF159" s="50"/>
      <c r="CG159" s="50"/>
      <c r="CH159" s="50"/>
      <c r="CI159" s="50"/>
    </row>
    <row r="160" spans="1:87" ht="14.25" customHeight="1" x14ac:dyDescent="0.25">
      <c r="A160" s="58">
        <v>531</v>
      </c>
      <c r="B160" s="59" t="s">
        <v>78</v>
      </c>
      <c r="C160" s="59" t="s">
        <v>28</v>
      </c>
      <c r="D160" s="59" t="s">
        <v>34</v>
      </c>
      <c r="E160" s="59"/>
      <c r="F160" s="59" t="s">
        <v>35</v>
      </c>
      <c r="G160" s="58">
        <v>1</v>
      </c>
      <c r="H160" s="58">
        <v>19</v>
      </c>
      <c r="I160" s="59" t="s">
        <v>171</v>
      </c>
      <c r="J160" s="58">
        <v>8518124088</v>
      </c>
      <c r="K160" s="58">
        <v>52.625</v>
      </c>
      <c r="L160" s="58">
        <v>0.48349056603773599</v>
      </c>
      <c r="M160" s="58">
        <v>2</v>
      </c>
      <c r="N160" s="60">
        <v>0</v>
      </c>
      <c r="O160" s="60">
        <v>0</v>
      </c>
      <c r="P160" s="58">
        <v>3</v>
      </c>
      <c r="Q160" s="58">
        <v>1</v>
      </c>
      <c r="R160" s="58">
        <v>1</v>
      </c>
      <c r="S160" s="58">
        <v>1</v>
      </c>
      <c r="T160" s="58">
        <v>1</v>
      </c>
      <c r="U160" s="58">
        <v>1</v>
      </c>
      <c r="V160" s="60">
        <v>0</v>
      </c>
      <c r="W160" s="59">
        <v>0</v>
      </c>
      <c r="X160" s="60">
        <v>0</v>
      </c>
      <c r="Y160" s="58">
        <v>1</v>
      </c>
      <c r="Z160" s="59">
        <v>11</v>
      </c>
      <c r="AA160" s="59">
        <v>1</v>
      </c>
      <c r="AB160" t="s">
        <v>89</v>
      </c>
      <c r="AC160" s="59">
        <v>0</v>
      </c>
      <c r="AD160" s="58">
        <v>0</v>
      </c>
      <c r="AE160" s="58">
        <v>0</v>
      </c>
      <c r="AF160" s="58">
        <v>0</v>
      </c>
      <c r="AG160" s="58">
        <v>1</v>
      </c>
      <c r="AH160" s="59" t="s">
        <v>90</v>
      </c>
      <c r="AI160" s="58">
        <v>4</v>
      </c>
      <c r="AJ160" s="60"/>
      <c r="AK160" s="59" t="s">
        <v>214</v>
      </c>
      <c r="AL160" s="59">
        <v>1</v>
      </c>
      <c r="AM160" s="59" t="s">
        <v>27</v>
      </c>
      <c r="AN160" s="59" t="s">
        <v>680</v>
      </c>
      <c r="AO160" s="58">
        <v>25</v>
      </c>
      <c r="AP160" s="59" t="s">
        <v>677</v>
      </c>
      <c r="AQ160" s="59" t="s">
        <v>725</v>
      </c>
      <c r="AR160" s="59" t="s">
        <v>27</v>
      </c>
      <c r="AS160" s="59" t="s">
        <v>726</v>
      </c>
      <c r="AT160" s="59" t="s">
        <v>27</v>
      </c>
      <c r="AU160" s="59" t="s">
        <v>27</v>
      </c>
      <c r="AV160" s="59" t="s">
        <v>27</v>
      </c>
      <c r="AW160" s="62"/>
      <c r="AX160" s="62" t="s">
        <v>748</v>
      </c>
      <c r="AY160" s="62">
        <v>5.5780000000000003</v>
      </c>
      <c r="AZ160" s="62">
        <v>0.50709090909090915</v>
      </c>
      <c r="BA160" s="62">
        <v>1.9720329867335962</v>
      </c>
      <c r="BB160" s="62">
        <v>4.6239999999999997</v>
      </c>
      <c r="BC160" s="62">
        <v>89</v>
      </c>
      <c r="BD160" s="80">
        <v>0</v>
      </c>
      <c r="BE160" s="62"/>
      <c r="BF160" s="62"/>
      <c r="BG160" s="62"/>
      <c r="BH160" s="50"/>
      <c r="BI160" s="50"/>
      <c r="BJ160" s="50"/>
      <c r="BL160" s="50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0"/>
      <c r="CF160" s="50"/>
      <c r="CG160" s="50"/>
      <c r="CH160" s="50"/>
      <c r="CI160" s="50"/>
    </row>
    <row r="161" spans="1:87" ht="14.25" customHeight="1" x14ac:dyDescent="0.25">
      <c r="A161" s="58">
        <v>547</v>
      </c>
      <c r="B161" s="59" t="s">
        <v>78</v>
      </c>
      <c r="C161" s="59" t="s">
        <v>26</v>
      </c>
      <c r="D161" s="59" t="s">
        <v>34</v>
      </c>
      <c r="E161" s="59"/>
      <c r="F161" s="59" t="s">
        <v>35</v>
      </c>
      <c r="G161" s="58">
        <v>1</v>
      </c>
      <c r="H161" s="58">
        <v>19</v>
      </c>
      <c r="I161" s="59" t="s">
        <v>172</v>
      </c>
      <c r="J161" s="58">
        <v>8517821164</v>
      </c>
      <c r="K161" s="58">
        <v>74.357142857142904</v>
      </c>
      <c r="L161" s="58">
        <v>0.68844984802431597</v>
      </c>
      <c r="M161" s="60">
        <v>0</v>
      </c>
      <c r="N161" s="60">
        <v>0</v>
      </c>
      <c r="O161" s="60">
        <v>0</v>
      </c>
      <c r="P161" s="60">
        <v>0</v>
      </c>
      <c r="Q161" s="60">
        <v>0</v>
      </c>
      <c r="R161" s="60">
        <v>0</v>
      </c>
      <c r="S161" s="60">
        <v>0</v>
      </c>
      <c r="T161" s="60">
        <v>0</v>
      </c>
      <c r="U161" s="60">
        <v>0</v>
      </c>
      <c r="V161" s="60">
        <v>0</v>
      </c>
      <c r="W161" s="59">
        <v>0</v>
      </c>
      <c r="X161" s="60">
        <v>0</v>
      </c>
      <c r="Y161" s="60">
        <v>0</v>
      </c>
      <c r="Z161" s="59">
        <v>0</v>
      </c>
      <c r="AA161" s="59">
        <v>0</v>
      </c>
      <c r="AB161" t="s">
        <v>102</v>
      </c>
      <c r="AC161" s="59">
        <v>0</v>
      </c>
      <c r="AD161" s="58">
        <v>0</v>
      </c>
      <c r="AE161" s="58">
        <v>0</v>
      </c>
      <c r="AF161" s="58">
        <v>0</v>
      </c>
      <c r="AG161" s="58">
        <v>0</v>
      </c>
      <c r="AH161" s="59" t="s">
        <v>90</v>
      </c>
      <c r="AI161" s="58">
        <v>4</v>
      </c>
      <c r="AJ161" s="60"/>
      <c r="AK161" s="59" t="s">
        <v>100</v>
      </c>
      <c r="AL161" s="59">
        <v>1</v>
      </c>
      <c r="AM161" s="59" t="s">
        <v>27</v>
      </c>
      <c r="AN161" s="59" t="s">
        <v>680</v>
      </c>
      <c r="AO161" s="58">
        <v>29</v>
      </c>
      <c r="AP161" s="59" t="s">
        <v>674</v>
      </c>
      <c r="AQ161" s="59" t="s">
        <v>691</v>
      </c>
      <c r="AR161" s="59" t="s">
        <v>695</v>
      </c>
      <c r="AS161" s="59" t="s">
        <v>727</v>
      </c>
      <c r="AT161" s="59" t="s">
        <v>27</v>
      </c>
      <c r="AU161" s="59" t="s">
        <v>27</v>
      </c>
      <c r="AV161" s="59" t="s">
        <v>27</v>
      </c>
      <c r="AW161" s="62"/>
      <c r="AX161" s="62" t="s">
        <v>748</v>
      </c>
      <c r="AY161" s="62">
        <v>17.446000000000002</v>
      </c>
      <c r="AZ161" s="62" t="s">
        <v>27</v>
      </c>
      <c r="BA161" s="62">
        <v>0</v>
      </c>
      <c r="BB161" s="62">
        <v>16.556000000000001</v>
      </c>
      <c r="BC161" s="62">
        <v>80</v>
      </c>
      <c r="BD161" s="66">
        <v>0</v>
      </c>
      <c r="BE161" s="62"/>
      <c r="BF161" s="62"/>
      <c r="BG161" s="62"/>
      <c r="BH161" s="50"/>
      <c r="BI161" s="50"/>
      <c r="BJ161" s="50"/>
      <c r="BL161" s="50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0"/>
      <c r="CF161" s="50"/>
      <c r="CG161" s="50"/>
      <c r="CH161" s="50"/>
      <c r="CI161" s="50"/>
    </row>
    <row r="162" spans="1:87" ht="14.25" customHeight="1" x14ac:dyDescent="0.25">
      <c r="A162" s="58">
        <v>563</v>
      </c>
      <c r="B162" s="59" t="s">
        <v>78</v>
      </c>
      <c r="C162" s="59" t="s">
        <v>28</v>
      </c>
      <c r="D162" s="59" t="s">
        <v>34</v>
      </c>
      <c r="E162" s="59"/>
      <c r="F162" s="59" t="s">
        <v>35</v>
      </c>
      <c r="G162" s="58">
        <v>1</v>
      </c>
      <c r="H162" s="58">
        <v>19</v>
      </c>
      <c r="I162" s="59" t="s">
        <v>173</v>
      </c>
      <c r="J162" s="58">
        <v>79215167188</v>
      </c>
      <c r="K162" s="58">
        <v>69.125</v>
      </c>
      <c r="L162" s="58">
        <v>0.79481132075471705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  <c r="R162" s="60">
        <v>0</v>
      </c>
      <c r="S162" s="60">
        <v>0</v>
      </c>
      <c r="T162" s="60">
        <v>0</v>
      </c>
      <c r="U162" s="60">
        <v>0</v>
      </c>
      <c r="V162" s="60">
        <v>0</v>
      </c>
      <c r="W162" s="59">
        <v>0</v>
      </c>
      <c r="X162" s="60">
        <v>0</v>
      </c>
      <c r="Y162" s="60">
        <v>0</v>
      </c>
      <c r="Z162" s="59">
        <v>0</v>
      </c>
      <c r="AA162" s="59">
        <v>0</v>
      </c>
      <c r="AB162" t="s">
        <v>99</v>
      </c>
      <c r="AC162" s="59">
        <v>0</v>
      </c>
      <c r="AD162" s="58">
        <v>0</v>
      </c>
      <c r="AE162" s="58">
        <v>0</v>
      </c>
      <c r="AF162" s="58">
        <v>0</v>
      </c>
      <c r="AG162" s="58">
        <v>0</v>
      </c>
      <c r="AH162" s="59" t="s">
        <v>90</v>
      </c>
      <c r="AI162" s="58">
        <v>4</v>
      </c>
      <c r="AJ162" s="60"/>
      <c r="AK162" s="59" t="s">
        <v>174</v>
      </c>
      <c r="AL162" s="59">
        <v>1</v>
      </c>
      <c r="AM162" s="59" t="s">
        <v>27</v>
      </c>
      <c r="AN162" s="59" t="s">
        <v>673</v>
      </c>
      <c r="AO162" s="58">
        <v>18</v>
      </c>
      <c r="AP162" s="59" t="s">
        <v>677</v>
      </c>
      <c r="AQ162" s="59" t="s">
        <v>728</v>
      </c>
      <c r="AR162" s="59" t="s">
        <v>27</v>
      </c>
      <c r="AS162" s="59" t="s">
        <v>686</v>
      </c>
      <c r="AT162" s="59" t="s">
        <v>27</v>
      </c>
      <c r="AU162" s="59" t="s">
        <v>27</v>
      </c>
      <c r="AV162" s="59" t="s">
        <v>27</v>
      </c>
      <c r="AW162" s="62"/>
      <c r="AX162" s="62" t="s">
        <v>747</v>
      </c>
      <c r="AY162" s="62">
        <v>19</v>
      </c>
      <c r="AZ162" s="62" t="s">
        <v>27</v>
      </c>
      <c r="BA162" s="62">
        <v>0</v>
      </c>
      <c r="BB162" s="62">
        <v>18.097000000000001</v>
      </c>
      <c r="BC162" s="62">
        <v>27</v>
      </c>
      <c r="BD162" s="66">
        <v>0</v>
      </c>
      <c r="BE162" s="62"/>
      <c r="BF162" s="62"/>
      <c r="BG162" s="62"/>
      <c r="BH162" s="50"/>
      <c r="BI162" s="50"/>
      <c r="BJ162" s="50"/>
      <c r="BL162" s="50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0"/>
      <c r="CF162" s="50"/>
      <c r="CG162" s="50"/>
      <c r="CH162" s="50"/>
      <c r="CI162" s="50"/>
    </row>
    <row r="163" spans="1:87" ht="14.25" customHeight="1" x14ac:dyDescent="0.25">
      <c r="A163" s="58">
        <v>26</v>
      </c>
      <c r="B163" s="59" t="s">
        <v>78</v>
      </c>
      <c r="C163" s="59" t="s">
        <v>28</v>
      </c>
      <c r="D163" s="59" t="s">
        <v>36</v>
      </c>
      <c r="E163" s="59"/>
      <c r="F163" s="59" t="s">
        <v>32</v>
      </c>
      <c r="G163" s="58">
        <v>66</v>
      </c>
      <c r="H163" s="58">
        <v>56</v>
      </c>
      <c r="I163" s="59" t="s">
        <v>98</v>
      </c>
      <c r="J163" s="58">
        <v>871611960</v>
      </c>
      <c r="K163" s="58">
        <v>0.42857142857142899</v>
      </c>
      <c r="L163" s="58">
        <v>0.214285714285714</v>
      </c>
      <c r="M163" s="60">
        <v>0</v>
      </c>
      <c r="N163" s="60">
        <v>0</v>
      </c>
      <c r="O163" s="60">
        <v>0</v>
      </c>
      <c r="P163" s="60">
        <v>0</v>
      </c>
      <c r="Q163" s="60">
        <v>0</v>
      </c>
      <c r="R163" s="60">
        <v>0</v>
      </c>
      <c r="S163" s="60">
        <v>0</v>
      </c>
      <c r="T163" s="60">
        <v>0</v>
      </c>
      <c r="U163" s="60">
        <v>0</v>
      </c>
      <c r="V163" s="60">
        <v>0</v>
      </c>
      <c r="W163" s="59">
        <v>0</v>
      </c>
      <c r="X163" s="60">
        <v>0</v>
      </c>
      <c r="Y163" s="60">
        <v>0</v>
      </c>
      <c r="Z163" s="59">
        <v>0</v>
      </c>
      <c r="AA163" s="59">
        <v>0</v>
      </c>
      <c r="AB163" t="s">
        <v>740</v>
      </c>
      <c r="AC163" s="61">
        <v>3</v>
      </c>
      <c r="AD163" s="58">
        <v>0</v>
      </c>
      <c r="AE163" s="58">
        <v>0</v>
      </c>
      <c r="AF163" s="58">
        <v>0</v>
      </c>
      <c r="AG163" s="58">
        <v>0</v>
      </c>
      <c r="AH163" s="59" t="s">
        <v>258</v>
      </c>
      <c r="AI163" s="58">
        <v>9</v>
      </c>
      <c r="AJ163" s="60"/>
      <c r="AK163" s="59" t="s">
        <v>297</v>
      </c>
      <c r="AL163" s="59">
        <v>1</v>
      </c>
      <c r="AM163" s="59" t="s">
        <v>27</v>
      </c>
      <c r="AN163" s="59" t="s">
        <v>673</v>
      </c>
      <c r="AO163" s="58">
        <v>28</v>
      </c>
      <c r="AP163" s="59" t="s">
        <v>677</v>
      </c>
      <c r="AQ163" s="59" t="s">
        <v>685</v>
      </c>
      <c r="AR163" s="59" t="s">
        <v>27</v>
      </c>
      <c r="AS163" s="59" t="s">
        <v>686</v>
      </c>
      <c r="AT163" s="59" t="s">
        <v>27</v>
      </c>
      <c r="AU163" s="59" t="s">
        <v>27</v>
      </c>
      <c r="AV163" s="59" t="s">
        <v>27</v>
      </c>
      <c r="AW163" s="62"/>
      <c r="AX163" s="62" t="s">
        <v>747</v>
      </c>
      <c r="AY163" s="62">
        <v>2.355</v>
      </c>
      <c r="AZ163" s="62" t="s">
        <v>27</v>
      </c>
      <c r="BA163" s="62">
        <v>0</v>
      </c>
      <c r="BB163" s="62">
        <v>1.7750000000000001</v>
      </c>
      <c r="BC163" s="62"/>
      <c r="BD163">
        <v>0</v>
      </c>
      <c r="BE163" s="62" t="s">
        <v>780</v>
      </c>
      <c r="BF163" s="62">
        <v>1</v>
      </c>
      <c r="BG163" s="62">
        <v>1</v>
      </c>
      <c r="BH163" s="50"/>
      <c r="BI163" s="50"/>
      <c r="BJ163" s="50"/>
      <c r="BL163" s="50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0"/>
      <c r="CF163" s="50"/>
      <c r="CG163" s="50"/>
      <c r="CH163" s="50"/>
      <c r="CI163" s="50"/>
    </row>
    <row r="164" spans="1:87" ht="14.25" customHeight="1" x14ac:dyDescent="0.25">
      <c r="A164" s="58">
        <v>42</v>
      </c>
      <c r="B164" s="59" t="s">
        <v>78</v>
      </c>
      <c r="C164" s="59" t="s">
        <v>28</v>
      </c>
      <c r="D164" s="59" t="s">
        <v>36</v>
      </c>
      <c r="E164" s="59"/>
      <c r="F164" s="59" t="s">
        <v>32</v>
      </c>
      <c r="G164" s="58">
        <v>66</v>
      </c>
      <c r="H164" s="58">
        <v>56</v>
      </c>
      <c r="I164" s="59" t="s">
        <v>101</v>
      </c>
      <c r="J164" s="58">
        <v>17888851</v>
      </c>
      <c r="K164" s="58">
        <v>0.42857142857142899</v>
      </c>
      <c r="L164" s="58">
        <v>0.214285714285714</v>
      </c>
      <c r="M164" s="58">
        <v>5</v>
      </c>
      <c r="N164" s="60">
        <v>0</v>
      </c>
      <c r="O164" s="58">
        <v>6</v>
      </c>
      <c r="P164" s="58">
        <v>11</v>
      </c>
      <c r="Q164" s="58">
        <v>6</v>
      </c>
      <c r="R164" s="58">
        <v>1</v>
      </c>
      <c r="S164" s="58">
        <v>6</v>
      </c>
      <c r="T164" s="58">
        <v>1</v>
      </c>
      <c r="U164" s="58">
        <v>4</v>
      </c>
      <c r="V164" s="58">
        <v>2.5</v>
      </c>
      <c r="W164" s="59">
        <v>0</v>
      </c>
      <c r="X164" s="58">
        <v>2.5</v>
      </c>
      <c r="Y164" s="58">
        <v>9</v>
      </c>
      <c r="Z164" s="59">
        <v>54</v>
      </c>
      <c r="AA164" s="59">
        <v>9</v>
      </c>
      <c r="AB164" t="s">
        <v>740</v>
      </c>
      <c r="AC164" s="59">
        <v>0</v>
      </c>
      <c r="AD164" s="58">
        <v>8</v>
      </c>
      <c r="AE164" s="58">
        <v>8</v>
      </c>
      <c r="AF164" s="58">
        <v>2</v>
      </c>
      <c r="AG164" s="58">
        <v>27</v>
      </c>
      <c r="AH164" s="59" t="s">
        <v>298</v>
      </c>
      <c r="AI164" s="58">
        <v>3</v>
      </c>
      <c r="AJ164" s="58">
        <v>1</v>
      </c>
      <c r="AK164" s="59" t="s">
        <v>299</v>
      </c>
      <c r="AL164" s="59">
        <v>1</v>
      </c>
      <c r="AM164" s="59" t="s">
        <v>27</v>
      </c>
      <c r="AN164" s="59" t="s">
        <v>680</v>
      </c>
      <c r="AO164" s="58">
        <v>30</v>
      </c>
      <c r="AP164" s="59" t="s">
        <v>674</v>
      </c>
      <c r="AQ164" s="59" t="s">
        <v>687</v>
      </c>
      <c r="AR164" s="59" t="s">
        <v>27</v>
      </c>
      <c r="AS164" s="59" t="s">
        <v>688</v>
      </c>
      <c r="AT164" s="59" t="s">
        <v>27</v>
      </c>
      <c r="AU164" s="59" t="s">
        <v>27</v>
      </c>
      <c r="AV164" s="59" t="s">
        <v>27</v>
      </c>
      <c r="AW164" s="62"/>
      <c r="AX164" s="62" t="s">
        <v>748</v>
      </c>
      <c r="AY164" s="62">
        <v>9.6739999999999995</v>
      </c>
      <c r="AZ164" s="62">
        <v>0.17914814814814814</v>
      </c>
      <c r="BA164" s="62">
        <v>5.5819722968782308</v>
      </c>
      <c r="BB164" s="62">
        <v>9.1790000000000003</v>
      </c>
      <c r="BC164" s="62">
        <v>99</v>
      </c>
      <c r="BD164" s="67">
        <v>1417</v>
      </c>
      <c r="BE164" s="62" t="s">
        <v>740</v>
      </c>
      <c r="BF164" s="62"/>
      <c r="BG164" s="62"/>
      <c r="BH164" s="50"/>
      <c r="BI164" s="50"/>
      <c r="BJ164" s="50"/>
      <c r="BL164" s="50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0"/>
      <c r="CF164" s="50"/>
      <c r="CG164" s="50"/>
      <c r="CH164" s="50"/>
      <c r="CI164" s="50"/>
    </row>
    <row r="165" spans="1:87" ht="14.25" customHeight="1" x14ac:dyDescent="0.25">
      <c r="A165" s="58">
        <v>58</v>
      </c>
      <c r="B165" s="59" t="s">
        <v>78</v>
      </c>
      <c r="C165" s="59" t="s">
        <v>28</v>
      </c>
      <c r="D165" s="59" t="s">
        <v>36</v>
      </c>
      <c r="E165" s="59"/>
      <c r="F165" s="59" t="s">
        <v>32</v>
      </c>
      <c r="G165" s="58">
        <v>66</v>
      </c>
      <c r="H165" s="58">
        <v>56</v>
      </c>
      <c r="I165" s="59" t="s">
        <v>104</v>
      </c>
      <c r="J165" s="58">
        <v>134766397</v>
      </c>
      <c r="K165" s="58">
        <v>0.42857142857142899</v>
      </c>
      <c r="L165" s="58">
        <v>0.214285714285714</v>
      </c>
      <c r="M165" s="60">
        <v>0</v>
      </c>
      <c r="N165" s="60">
        <v>0</v>
      </c>
      <c r="O165" s="60">
        <v>0</v>
      </c>
      <c r="P165" s="60">
        <v>0</v>
      </c>
      <c r="Q165" s="60">
        <v>0</v>
      </c>
      <c r="R165" s="60">
        <v>0</v>
      </c>
      <c r="S165" s="60">
        <v>0</v>
      </c>
      <c r="T165" s="60">
        <v>0</v>
      </c>
      <c r="U165" s="60">
        <v>0</v>
      </c>
      <c r="V165" s="60">
        <v>0</v>
      </c>
      <c r="W165" s="59">
        <v>0</v>
      </c>
      <c r="X165" s="60">
        <v>0</v>
      </c>
      <c r="Y165" s="60">
        <v>0</v>
      </c>
      <c r="Z165" s="59">
        <v>0</v>
      </c>
      <c r="AA165" s="59">
        <v>0</v>
      </c>
      <c r="AB165" t="s">
        <v>740</v>
      </c>
      <c r="AC165" s="59">
        <v>0</v>
      </c>
      <c r="AD165" s="58">
        <v>0</v>
      </c>
      <c r="AE165" s="58">
        <v>0</v>
      </c>
      <c r="AF165" s="58">
        <v>0</v>
      </c>
      <c r="AG165" s="58">
        <v>0</v>
      </c>
      <c r="AH165" s="59" t="s">
        <v>258</v>
      </c>
      <c r="AI165" s="58">
        <v>9</v>
      </c>
      <c r="AJ165" s="60"/>
      <c r="AK165" s="59" t="s">
        <v>162</v>
      </c>
      <c r="AL165" s="59">
        <v>1</v>
      </c>
      <c r="AM165" s="59" t="s">
        <v>27</v>
      </c>
      <c r="AN165" s="59" t="s">
        <v>673</v>
      </c>
      <c r="AO165" s="58">
        <v>20</v>
      </c>
      <c r="AP165" s="59" t="s">
        <v>674</v>
      </c>
      <c r="AQ165" s="59" t="s">
        <v>689</v>
      </c>
      <c r="AR165" s="59" t="s">
        <v>27</v>
      </c>
      <c r="AS165" s="59" t="s">
        <v>27</v>
      </c>
      <c r="AT165" s="59" t="s">
        <v>27</v>
      </c>
      <c r="AU165" s="59" t="s">
        <v>27</v>
      </c>
      <c r="AV165" s="59" t="s">
        <v>27</v>
      </c>
      <c r="AW165" s="62"/>
      <c r="AX165" s="62" t="s">
        <v>747</v>
      </c>
      <c r="AY165" s="62">
        <v>4.7530000000000001</v>
      </c>
      <c r="AZ165" s="62" t="s">
        <v>27</v>
      </c>
      <c r="BA165" s="62">
        <v>0</v>
      </c>
      <c r="BB165" s="62">
        <v>4.101</v>
      </c>
      <c r="BC165" s="62">
        <v>25</v>
      </c>
      <c r="BD165" s="65">
        <v>0</v>
      </c>
      <c r="BE165" s="62"/>
      <c r="BF165" s="62"/>
      <c r="BG165" s="62"/>
      <c r="BH165" s="50"/>
      <c r="BI165" s="50"/>
      <c r="BJ165" s="50"/>
      <c r="BL165" s="50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0"/>
      <c r="CF165" s="50"/>
      <c r="CG165" s="50"/>
      <c r="CH165" s="50"/>
      <c r="CI165" s="50"/>
    </row>
    <row r="166" spans="1:87" ht="14.25" customHeight="1" x14ac:dyDescent="0.25">
      <c r="A166" s="58">
        <v>81</v>
      </c>
      <c r="B166" s="59" t="s">
        <v>78</v>
      </c>
      <c r="C166" s="59" t="s">
        <v>26</v>
      </c>
      <c r="D166" s="59" t="s">
        <v>36</v>
      </c>
      <c r="E166" s="59"/>
      <c r="F166" s="59" t="s">
        <v>32</v>
      </c>
      <c r="G166" s="58">
        <v>66</v>
      </c>
      <c r="H166" s="58">
        <v>56</v>
      </c>
      <c r="I166" s="59" t="s">
        <v>106</v>
      </c>
      <c r="J166" s="58">
        <v>90153375</v>
      </c>
      <c r="K166" s="58">
        <v>0.1875</v>
      </c>
      <c r="L166" s="58">
        <v>9.375E-2</v>
      </c>
      <c r="M166" s="58">
        <v>6</v>
      </c>
      <c r="N166" s="60">
        <v>0</v>
      </c>
      <c r="O166" s="58">
        <v>2</v>
      </c>
      <c r="P166" s="58">
        <v>13</v>
      </c>
      <c r="Q166" s="58">
        <v>7</v>
      </c>
      <c r="R166" s="58">
        <v>1</v>
      </c>
      <c r="S166" s="58">
        <v>7</v>
      </c>
      <c r="T166" s="58">
        <v>1</v>
      </c>
      <c r="U166" s="58">
        <v>2</v>
      </c>
      <c r="V166" s="58">
        <v>1.5</v>
      </c>
      <c r="W166" s="59">
        <v>0</v>
      </c>
      <c r="X166" s="58">
        <v>0.5</v>
      </c>
      <c r="Y166" s="58">
        <v>4</v>
      </c>
      <c r="Z166" s="59">
        <v>45</v>
      </c>
      <c r="AA166" s="59">
        <v>4</v>
      </c>
      <c r="AB166" t="s">
        <v>740</v>
      </c>
      <c r="AC166" s="59">
        <v>0</v>
      </c>
      <c r="AD166" s="58">
        <v>4</v>
      </c>
      <c r="AE166" s="58">
        <v>11</v>
      </c>
      <c r="AF166" s="58">
        <v>2</v>
      </c>
      <c r="AG166" s="58">
        <v>24</v>
      </c>
      <c r="AH166" s="59" t="s">
        <v>262</v>
      </c>
      <c r="AI166" s="58">
        <v>3</v>
      </c>
      <c r="AJ166" s="58">
        <v>1</v>
      </c>
      <c r="AK166" s="59" t="s">
        <v>300</v>
      </c>
      <c r="AL166" s="59">
        <v>1</v>
      </c>
      <c r="AM166" s="59" t="s">
        <v>27</v>
      </c>
      <c r="AN166" s="59" t="s">
        <v>673</v>
      </c>
      <c r="AO166" s="58">
        <v>18</v>
      </c>
      <c r="AP166" s="59" t="s">
        <v>677</v>
      </c>
      <c r="AQ166" s="59" t="s">
        <v>690</v>
      </c>
      <c r="AR166" s="59" t="s">
        <v>27</v>
      </c>
      <c r="AS166" s="59" t="s">
        <v>27</v>
      </c>
      <c r="AT166" s="59" t="s">
        <v>27</v>
      </c>
      <c r="AU166" s="59" t="s">
        <v>27</v>
      </c>
      <c r="AV166" s="59" t="s">
        <v>27</v>
      </c>
      <c r="AW166" s="62"/>
      <c r="AX166" s="62" t="s">
        <v>747</v>
      </c>
      <c r="AY166" s="62">
        <v>8.16</v>
      </c>
      <c r="AZ166" s="62">
        <v>0.18133333333333335</v>
      </c>
      <c r="BA166" s="62">
        <v>5.5147058823529411</v>
      </c>
      <c r="BB166" s="62">
        <v>6.6269999999999998</v>
      </c>
      <c r="BC166" s="62">
        <v>99</v>
      </c>
      <c r="BD166" s="80">
        <v>2405</v>
      </c>
      <c r="BE166" s="62"/>
      <c r="BF166" s="62"/>
      <c r="BG166" s="62"/>
      <c r="BH166" s="50"/>
      <c r="BI166" s="50"/>
      <c r="BJ166" s="50"/>
      <c r="BL166" s="50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0"/>
      <c r="CF166" s="50"/>
      <c r="CG166" s="50"/>
      <c r="CH166" s="50"/>
      <c r="CI166" s="50"/>
    </row>
    <row r="167" spans="1:87" ht="14.25" customHeight="1" x14ac:dyDescent="0.25">
      <c r="A167" s="58">
        <v>108</v>
      </c>
      <c r="B167" s="59" t="s">
        <v>78</v>
      </c>
      <c r="C167" s="59" t="s">
        <v>28</v>
      </c>
      <c r="D167" s="59" t="s">
        <v>36</v>
      </c>
      <c r="E167" s="59"/>
      <c r="F167" s="59" t="s">
        <v>32</v>
      </c>
      <c r="G167" s="58">
        <v>66</v>
      </c>
      <c r="H167" s="58">
        <v>56</v>
      </c>
      <c r="I167" s="59" t="s">
        <v>114</v>
      </c>
      <c r="J167" s="58">
        <v>17888853</v>
      </c>
      <c r="K167" s="58">
        <v>0.28571428571428598</v>
      </c>
      <c r="L167" s="58">
        <v>0.14285714285714299</v>
      </c>
      <c r="M167" s="60">
        <v>0</v>
      </c>
      <c r="N167" s="60">
        <v>0</v>
      </c>
      <c r="O167" s="60">
        <v>0</v>
      </c>
      <c r="P167" s="60">
        <v>0</v>
      </c>
      <c r="Q167" s="60">
        <v>0</v>
      </c>
      <c r="R167" s="60">
        <v>0</v>
      </c>
      <c r="S167" s="60">
        <v>0</v>
      </c>
      <c r="T167" s="60">
        <v>0</v>
      </c>
      <c r="U167" s="60">
        <v>0</v>
      </c>
      <c r="V167" s="60">
        <v>0</v>
      </c>
      <c r="W167" s="59">
        <v>0</v>
      </c>
      <c r="X167" s="60">
        <v>0</v>
      </c>
      <c r="Y167" s="60">
        <v>0</v>
      </c>
      <c r="Z167" s="59">
        <v>0</v>
      </c>
      <c r="AA167" s="59">
        <v>0</v>
      </c>
      <c r="AB167" t="s">
        <v>740</v>
      </c>
      <c r="AC167" s="61">
        <v>3</v>
      </c>
      <c r="AD167" s="58">
        <v>0</v>
      </c>
      <c r="AE167" s="58">
        <v>0</v>
      </c>
      <c r="AF167" s="58">
        <v>0</v>
      </c>
      <c r="AG167" s="58">
        <v>0</v>
      </c>
      <c r="AH167" s="59" t="s">
        <v>258</v>
      </c>
      <c r="AI167" s="58">
        <v>9</v>
      </c>
      <c r="AJ167" s="60"/>
      <c r="AK167" s="59" t="s">
        <v>91</v>
      </c>
      <c r="AL167" s="59">
        <v>1</v>
      </c>
      <c r="AM167" s="59" t="s">
        <v>27</v>
      </c>
      <c r="AN167" s="59" t="s">
        <v>680</v>
      </c>
      <c r="AO167" s="58">
        <v>30</v>
      </c>
      <c r="AP167" s="59" t="s">
        <v>674</v>
      </c>
      <c r="AQ167" s="59" t="s">
        <v>687</v>
      </c>
      <c r="AR167" s="59" t="s">
        <v>27</v>
      </c>
      <c r="AS167" s="59" t="s">
        <v>688</v>
      </c>
      <c r="AT167" s="59" t="s">
        <v>27</v>
      </c>
      <c r="AU167" s="59" t="s">
        <v>27</v>
      </c>
      <c r="AV167" s="59" t="s">
        <v>710</v>
      </c>
      <c r="AW167" s="62"/>
      <c r="AX167" s="62" t="s">
        <v>748</v>
      </c>
      <c r="AY167" s="62">
        <v>1.9970000000000001</v>
      </c>
      <c r="AZ167" s="62" t="s">
        <v>27</v>
      </c>
      <c r="BA167" s="62">
        <v>0</v>
      </c>
      <c r="BB167" s="62">
        <v>1.6400000000000001</v>
      </c>
      <c r="BC167" s="62">
        <v>99</v>
      </c>
      <c r="BD167" s="66">
        <v>0</v>
      </c>
      <c r="BE167" s="62"/>
      <c r="BF167" s="62"/>
      <c r="BG167" s="62"/>
      <c r="BH167" s="50"/>
      <c r="BI167" s="50"/>
      <c r="BJ167" s="50"/>
      <c r="BL167" s="50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0"/>
      <c r="CF167" s="50"/>
      <c r="CG167" s="50"/>
      <c r="CH167" s="50"/>
      <c r="CI167" s="50"/>
    </row>
    <row r="168" spans="1:87" ht="14.25" customHeight="1" x14ac:dyDescent="0.25">
      <c r="A168" s="58">
        <v>155</v>
      </c>
      <c r="B168" s="59" t="s">
        <v>78</v>
      </c>
      <c r="C168" s="59" t="s">
        <v>26</v>
      </c>
      <c r="D168" s="59" t="s">
        <v>36</v>
      </c>
      <c r="E168" s="59"/>
      <c r="F168" s="59" t="s">
        <v>32</v>
      </c>
      <c r="G168" s="58">
        <v>66</v>
      </c>
      <c r="H168" s="58">
        <v>56</v>
      </c>
      <c r="I168" s="59" t="s">
        <v>121</v>
      </c>
      <c r="J168" s="58">
        <v>8870124178</v>
      </c>
      <c r="K168" s="58">
        <v>0.28125</v>
      </c>
      <c r="L168" s="58">
        <v>0.140625</v>
      </c>
      <c r="M168" s="60">
        <v>0</v>
      </c>
      <c r="N168" s="60">
        <v>0</v>
      </c>
      <c r="O168" s="60">
        <v>0</v>
      </c>
      <c r="P168" s="60">
        <v>0</v>
      </c>
      <c r="Q168" s="60">
        <v>0</v>
      </c>
      <c r="R168" s="60">
        <v>0</v>
      </c>
      <c r="S168" s="60">
        <v>0</v>
      </c>
      <c r="T168" s="60">
        <v>0</v>
      </c>
      <c r="U168" s="60">
        <v>0</v>
      </c>
      <c r="V168" s="60">
        <v>0</v>
      </c>
      <c r="W168" s="59">
        <v>0</v>
      </c>
      <c r="X168" s="60">
        <v>0</v>
      </c>
      <c r="Y168" s="60">
        <v>0</v>
      </c>
      <c r="Z168" s="59">
        <v>0</v>
      </c>
      <c r="AA168" s="59">
        <v>0</v>
      </c>
      <c r="AB168" t="s">
        <v>740</v>
      </c>
      <c r="AC168" s="59">
        <v>0</v>
      </c>
      <c r="AD168" s="58">
        <v>0</v>
      </c>
      <c r="AE168" s="58">
        <v>0</v>
      </c>
      <c r="AF168" s="58">
        <v>0</v>
      </c>
      <c r="AG168" s="58">
        <v>0</v>
      </c>
      <c r="AH168" s="59" t="s">
        <v>258</v>
      </c>
      <c r="AI168" s="58">
        <v>9</v>
      </c>
      <c r="AJ168" s="60"/>
      <c r="AK168" s="59" t="s">
        <v>304</v>
      </c>
      <c r="AL168" s="59">
        <v>1</v>
      </c>
      <c r="AM168" s="59" t="s">
        <v>27</v>
      </c>
      <c r="AN168" s="59" t="s">
        <v>673</v>
      </c>
      <c r="AO168" s="58">
        <v>21</v>
      </c>
      <c r="AP168" s="59" t="s">
        <v>677</v>
      </c>
      <c r="AQ168" s="59" t="s">
        <v>693</v>
      </c>
      <c r="AR168" s="59" t="s">
        <v>27</v>
      </c>
      <c r="AS168" s="59" t="s">
        <v>27</v>
      </c>
      <c r="AT168" s="59" t="s">
        <v>27</v>
      </c>
      <c r="AU168" s="59" t="s">
        <v>27</v>
      </c>
      <c r="AV168" s="59" t="s">
        <v>27</v>
      </c>
      <c r="AW168" s="62"/>
      <c r="AX168" s="62" t="s">
        <v>747</v>
      </c>
      <c r="AY168" s="62">
        <v>15.738</v>
      </c>
      <c r="AZ168" s="62" t="s">
        <v>27</v>
      </c>
      <c r="BA168" s="62">
        <v>0</v>
      </c>
      <c r="BB168" s="62">
        <v>14.541</v>
      </c>
      <c r="BC168" s="62" t="s">
        <v>774</v>
      </c>
      <c r="BD168" s="65">
        <v>0</v>
      </c>
      <c r="BE168" s="62"/>
      <c r="BF168" s="62"/>
      <c r="BG168" s="62"/>
      <c r="BH168" s="50"/>
      <c r="BI168" s="50"/>
      <c r="BJ168" s="50"/>
      <c r="BL168" s="50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0"/>
      <c r="CF168" s="50"/>
      <c r="CG168" s="50"/>
      <c r="CH168" s="50"/>
      <c r="CI168" s="50"/>
    </row>
    <row r="169" spans="1:87" ht="14.25" customHeight="1" x14ac:dyDescent="0.25">
      <c r="A169" s="58">
        <v>171</v>
      </c>
      <c r="B169" s="59" t="s">
        <v>78</v>
      </c>
      <c r="C169" s="59" t="s">
        <v>28</v>
      </c>
      <c r="D169" s="59" t="s">
        <v>36</v>
      </c>
      <c r="E169" s="59"/>
      <c r="F169" s="59" t="s">
        <v>32</v>
      </c>
      <c r="G169" s="58">
        <v>66</v>
      </c>
      <c r="H169" s="58">
        <v>56</v>
      </c>
      <c r="I169" s="59" t="s">
        <v>122</v>
      </c>
      <c r="J169" s="58">
        <v>10184154</v>
      </c>
      <c r="K169" s="58">
        <v>2</v>
      </c>
      <c r="L169" s="58">
        <v>1</v>
      </c>
      <c r="M169" s="60">
        <v>0</v>
      </c>
      <c r="N169" s="60">
        <v>0</v>
      </c>
      <c r="O169" s="60">
        <v>0</v>
      </c>
      <c r="P169" s="60">
        <v>0</v>
      </c>
      <c r="Q169" s="60">
        <v>0</v>
      </c>
      <c r="R169" s="60">
        <v>0</v>
      </c>
      <c r="S169" s="60">
        <v>0</v>
      </c>
      <c r="T169" s="60">
        <v>0</v>
      </c>
      <c r="U169" s="60">
        <v>0</v>
      </c>
      <c r="V169" s="60">
        <v>0</v>
      </c>
      <c r="W169" s="59">
        <v>0</v>
      </c>
      <c r="X169" s="60">
        <v>0</v>
      </c>
      <c r="Y169" s="60">
        <v>0</v>
      </c>
      <c r="Z169" s="59">
        <v>0</v>
      </c>
      <c r="AA169" s="59">
        <v>0</v>
      </c>
      <c r="AB169" t="s">
        <v>824</v>
      </c>
      <c r="AC169" s="59">
        <v>0</v>
      </c>
      <c r="AD169" s="58">
        <v>0</v>
      </c>
      <c r="AE169" s="58">
        <v>0</v>
      </c>
      <c r="AF169" s="58">
        <v>0</v>
      </c>
      <c r="AG169" s="58">
        <v>0</v>
      </c>
      <c r="AH169" s="59" t="s">
        <v>258</v>
      </c>
      <c r="AI169" s="58">
        <v>9</v>
      </c>
      <c r="AJ169" s="60"/>
      <c r="AK169" s="59" t="s">
        <v>305</v>
      </c>
      <c r="AL169" s="59">
        <v>1</v>
      </c>
      <c r="AM169" s="59" t="s">
        <v>27</v>
      </c>
      <c r="AN169" s="59" t="s">
        <v>680</v>
      </c>
      <c r="AO169" s="58">
        <v>25</v>
      </c>
      <c r="AP169" s="59" t="s">
        <v>677</v>
      </c>
      <c r="AQ169" s="59" t="s">
        <v>694</v>
      </c>
      <c r="AR169" s="59" t="s">
        <v>27</v>
      </c>
      <c r="AS169" s="59" t="s">
        <v>27</v>
      </c>
      <c r="AT169" s="59" t="s">
        <v>692</v>
      </c>
      <c r="AU169" s="59" t="s">
        <v>27</v>
      </c>
      <c r="AV169" s="59" t="s">
        <v>27</v>
      </c>
      <c r="AW169" s="62"/>
      <c r="AX169" s="62" t="s">
        <v>746</v>
      </c>
      <c r="AY169" s="62">
        <v>12.306000000000001</v>
      </c>
      <c r="AZ169" s="62" t="s">
        <v>27</v>
      </c>
      <c r="BA169" s="62">
        <v>0</v>
      </c>
      <c r="BB169" s="62">
        <v>10.347</v>
      </c>
      <c r="BC169" s="62">
        <v>99</v>
      </c>
      <c r="BD169" s="65">
        <v>0</v>
      </c>
      <c r="BE169" s="62"/>
      <c r="BF169" s="62"/>
      <c r="BG169" s="62"/>
      <c r="BH169" s="50"/>
      <c r="BI169" s="50"/>
      <c r="BJ169" s="50"/>
      <c r="BL169" s="50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0"/>
      <c r="CF169" s="50"/>
      <c r="CG169" s="50"/>
      <c r="CH169" s="50"/>
      <c r="CI169" s="50"/>
    </row>
    <row r="170" spans="1:87" ht="14.25" customHeight="1" x14ac:dyDescent="0.25">
      <c r="A170" s="58">
        <v>187</v>
      </c>
      <c r="B170" s="59" t="s">
        <v>78</v>
      </c>
      <c r="C170" s="59" t="s">
        <v>26</v>
      </c>
      <c r="D170" s="59" t="s">
        <v>36</v>
      </c>
      <c r="E170" s="59"/>
      <c r="F170" s="59" t="s">
        <v>32</v>
      </c>
      <c r="G170" s="58">
        <v>66</v>
      </c>
      <c r="H170" s="58">
        <v>56</v>
      </c>
      <c r="I170" s="59" t="s">
        <v>124</v>
      </c>
      <c r="J170" s="58">
        <v>1391113645</v>
      </c>
      <c r="K170" s="58">
        <v>0.1875</v>
      </c>
      <c r="L170" s="58">
        <v>9.375E-2</v>
      </c>
      <c r="M170" s="58">
        <v>2</v>
      </c>
      <c r="N170" s="60">
        <v>0</v>
      </c>
      <c r="O170" s="60">
        <v>0</v>
      </c>
      <c r="P170" s="58">
        <v>3</v>
      </c>
      <c r="Q170" s="58">
        <v>1</v>
      </c>
      <c r="R170" s="58">
        <v>1</v>
      </c>
      <c r="S170" s="58">
        <v>1</v>
      </c>
      <c r="T170" s="58">
        <v>1</v>
      </c>
      <c r="U170" s="60">
        <v>0</v>
      </c>
      <c r="V170" s="58">
        <v>1</v>
      </c>
      <c r="W170" s="61">
        <v>1</v>
      </c>
      <c r="X170" s="60">
        <v>0</v>
      </c>
      <c r="Y170" s="58">
        <v>2</v>
      </c>
      <c r="Z170" s="59">
        <v>13</v>
      </c>
      <c r="AA170" s="59">
        <v>2</v>
      </c>
      <c r="AB170" t="s">
        <v>740</v>
      </c>
      <c r="AC170" s="59">
        <v>0</v>
      </c>
      <c r="AD170" s="58">
        <v>0</v>
      </c>
      <c r="AE170" s="58">
        <v>0</v>
      </c>
      <c r="AF170" s="58">
        <v>0</v>
      </c>
      <c r="AG170" s="58">
        <v>1</v>
      </c>
      <c r="AH170" s="59" t="s">
        <v>258</v>
      </c>
      <c r="AI170" s="58">
        <v>9</v>
      </c>
      <c r="AJ170" s="60"/>
      <c r="AK170" s="59" t="s">
        <v>306</v>
      </c>
      <c r="AL170" s="59">
        <v>1</v>
      </c>
      <c r="AM170" s="59" t="s">
        <v>27</v>
      </c>
      <c r="AN170" s="59" t="s">
        <v>680</v>
      </c>
      <c r="AO170" s="58">
        <v>24</v>
      </c>
      <c r="AP170" s="59" t="s">
        <v>677</v>
      </c>
      <c r="AQ170" s="59" t="s">
        <v>691</v>
      </c>
      <c r="AR170" s="59" t="s">
        <v>695</v>
      </c>
      <c r="AS170" s="59" t="s">
        <v>27</v>
      </c>
      <c r="AT170" s="59" t="s">
        <v>692</v>
      </c>
      <c r="AU170" s="59" t="s">
        <v>695</v>
      </c>
      <c r="AV170" s="59" t="s">
        <v>27</v>
      </c>
      <c r="AW170" s="62"/>
      <c r="AX170" s="62" t="s">
        <v>746</v>
      </c>
      <c r="AY170" s="62">
        <v>11.55</v>
      </c>
      <c r="AZ170" s="62">
        <v>0.88846153846153852</v>
      </c>
      <c r="BA170" s="62">
        <v>1.1255411255411254</v>
      </c>
      <c r="BB170" s="62">
        <v>10.806000000000001</v>
      </c>
      <c r="BC170" s="62">
        <v>99</v>
      </c>
      <c r="BD170" s="67">
        <v>5295</v>
      </c>
      <c r="BE170" s="62"/>
      <c r="BF170" s="62"/>
      <c r="BG170" s="62"/>
      <c r="BH170" s="50"/>
      <c r="BI170" s="50"/>
      <c r="BJ170" s="50"/>
      <c r="BL170" s="50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0"/>
      <c r="CF170" s="50"/>
      <c r="CG170" s="50"/>
      <c r="CH170" s="50"/>
      <c r="CI170" s="50"/>
    </row>
    <row r="171" spans="1:87" ht="14.25" customHeight="1" x14ac:dyDescent="0.25">
      <c r="A171" s="58">
        <v>203</v>
      </c>
      <c r="B171" s="59" t="s">
        <v>78</v>
      </c>
      <c r="C171" s="59" t="s">
        <v>26</v>
      </c>
      <c r="D171" s="59" t="s">
        <v>36</v>
      </c>
      <c r="E171" s="59"/>
      <c r="F171" s="59" t="s">
        <v>32</v>
      </c>
      <c r="G171" s="58">
        <v>66</v>
      </c>
      <c r="H171" s="58">
        <v>56</v>
      </c>
      <c r="I171" s="59" t="s">
        <v>126</v>
      </c>
      <c r="J171" s="58">
        <v>8916155192</v>
      </c>
      <c r="K171" s="58">
        <v>0.28125</v>
      </c>
      <c r="L171" s="58">
        <v>0.140625</v>
      </c>
      <c r="M171" s="60">
        <v>0</v>
      </c>
      <c r="N171" s="60">
        <v>0</v>
      </c>
      <c r="O171" s="60">
        <v>0</v>
      </c>
      <c r="P171" s="60">
        <v>0</v>
      </c>
      <c r="Q171" s="60">
        <v>0</v>
      </c>
      <c r="R171" s="60">
        <v>0</v>
      </c>
      <c r="S171" s="60">
        <v>0</v>
      </c>
      <c r="T171" s="60">
        <v>0</v>
      </c>
      <c r="U171" s="60">
        <v>0</v>
      </c>
      <c r="V171" s="60">
        <v>0</v>
      </c>
      <c r="W171" s="59">
        <v>0</v>
      </c>
      <c r="X171" s="60">
        <v>0</v>
      </c>
      <c r="Y171" s="60">
        <v>0</v>
      </c>
      <c r="Z171" s="59">
        <v>0</v>
      </c>
      <c r="AA171" s="59">
        <v>0</v>
      </c>
      <c r="AB171" t="s">
        <v>740</v>
      </c>
      <c r="AC171" s="59">
        <v>0</v>
      </c>
      <c r="AD171" s="58">
        <v>0</v>
      </c>
      <c r="AE171" s="58">
        <v>0</v>
      </c>
      <c r="AF171" s="58">
        <v>0</v>
      </c>
      <c r="AG171" s="58">
        <v>0</v>
      </c>
      <c r="AH171" s="59" t="s">
        <v>258</v>
      </c>
      <c r="AI171" s="58">
        <v>9</v>
      </c>
      <c r="AJ171" s="60"/>
      <c r="AK171" s="59" t="s">
        <v>100</v>
      </c>
      <c r="AL171" s="59">
        <v>1</v>
      </c>
      <c r="AM171" s="59" t="s">
        <v>27</v>
      </c>
      <c r="AN171" s="59" t="s">
        <v>680</v>
      </c>
      <c r="AO171" s="58">
        <v>30</v>
      </c>
      <c r="AP171" s="59" t="s">
        <v>677</v>
      </c>
      <c r="AQ171" s="59" t="s">
        <v>697</v>
      </c>
      <c r="AR171" s="59" t="s">
        <v>27</v>
      </c>
      <c r="AS171" s="59" t="s">
        <v>27</v>
      </c>
      <c r="AT171" s="59" t="s">
        <v>27</v>
      </c>
      <c r="AU171" s="59" t="s">
        <v>27</v>
      </c>
      <c r="AV171" s="59" t="s">
        <v>27</v>
      </c>
      <c r="AW171" s="62"/>
      <c r="AX171" s="62" t="s">
        <v>747</v>
      </c>
      <c r="AY171" s="62">
        <v>7.8050000000000006</v>
      </c>
      <c r="AZ171" s="62" t="s">
        <v>27</v>
      </c>
      <c r="BA171" s="62">
        <v>0</v>
      </c>
      <c r="BB171" s="62">
        <v>6.9390000000000001</v>
      </c>
      <c r="BC171" s="62">
        <v>99</v>
      </c>
      <c r="BD171" s="65">
        <v>0</v>
      </c>
      <c r="BE171" s="62" t="s">
        <v>740</v>
      </c>
      <c r="BF171" s="62"/>
      <c r="BG171" s="62"/>
      <c r="BH171" s="50"/>
      <c r="BI171" s="50"/>
      <c r="BJ171" s="50"/>
      <c r="BL171" s="50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0"/>
      <c r="CF171" s="50"/>
      <c r="CG171" s="50"/>
      <c r="CH171" s="50"/>
      <c r="CI171" s="50"/>
    </row>
    <row r="172" spans="1:87" ht="14.25" customHeight="1" x14ac:dyDescent="0.25">
      <c r="A172" s="58">
        <v>219</v>
      </c>
      <c r="B172" s="59" t="s">
        <v>78</v>
      </c>
      <c r="C172" s="59" t="s">
        <v>26</v>
      </c>
      <c r="D172" s="59" t="s">
        <v>36</v>
      </c>
      <c r="E172" s="59"/>
      <c r="F172" s="59" t="s">
        <v>32</v>
      </c>
      <c r="G172" s="58">
        <v>66</v>
      </c>
      <c r="H172" s="58">
        <v>56</v>
      </c>
      <c r="I172" s="59" t="s">
        <v>128</v>
      </c>
      <c r="J172" s="58">
        <v>9591208203</v>
      </c>
      <c r="K172" s="58">
        <v>0.28125</v>
      </c>
      <c r="L172" s="58">
        <v>0.140625</v>
      </c>
      <c r="M172" s="60">
        <v>0</v>
      </c>
      <c r="N172" s="60">
        <v>0</v>
      </c>
      <c r="O172" s="60">
        <v>0</v>
      </c>
      <c r="P172" s="60">
        <v>0</v>
      </c>
      <c r="Q172" s="60">
        <v>0</v>
      </c>
      <c r="R172" s="60">
        <v>0</v>
      </c>
      <c r="S172" s="60">
        <v>0</v>
      </c>
      <c r="T172" s="60">
        <v>0</v>
      </c>
      <c r="U172" s="60">
        <v>0</v>
      </c>
      <c r="V172" s="60">
        <v>0</v>
      </c>
      <c r="W172" s="59">
        <v>0</v>
      </c>
      <c r="X172" s="60">
        <v>0</v>
      </c>
      <c r="Y172" s="60">
        <v>0</v>
      </c>
      <c r="Z172" s="59">
        <v>0</v>
      </c>
      <c r="AA172" s="59">
        <v>0</v>
      </c>
      <c r="AB172" t="s">
        <v>740</v>
      </c>
      <c r="AC172" s="59">
        <v>0</v>
      </c>
      <c r="AD172" s="58">
        <v>0</v>
      </c>
      <c r="AE172" s="58">
        <v>0</v>
      </c>
      <c r="AF172" s="58">
        <v>0</v>
      </c>
      <c r="AG172" s="58">
        <v>0</v>
      </c>
      <c r="AH172" s="59" t="s">
        <v>258</v>
      </c>
      <c r="AI172" s="58">
        <v>9</v>
      </c>
      <c r="AJ172" s="60"/>
      <c r="AK172" s="59" t="s">
        <v>100</v>
      </c>
      <c r="AL172" s="59">
        <v>1</v>
      </c>
      <c r="AM172" s="59" t="s">
        <v>27</v>
      </c>
      <c r="AN172" s="59" t="s">
        <v>680</v>
      </c>
      <c r="AO172" s="58">
        <v>33</v>
      </c>
      <c r="AP172" s="59" t="s">
        <v>677</v>
      </c>
      <c r="AQ172" s="59" t="s">
        <v>698</v>
      </c>
      <c r="AR172" s="59" t="s">
        <v>27</v>
      </c>
      <c r="AS172" s="59" t="s">
        <v>699</v>
      </c>
      <c r="AT172" s="59" t="s">
        <v>27</v>
      </c>
      <c r="AU172" s="59" t="s">
        <v>27</v>
      </c>
      <c r="AV172" s="59" t="s">
        <v>27</v>
      </c>
      <c r="AW172" s="62"/>
      <c r="AX172" s="62" t="s">
        <v>748</v>
      </c>
      <c r="AY172" s="62">
        <v>3.3260000000000001</v>
      </c>
      <c r="AZ172" s="62" t="s">
        <v>27</v>
      </c>
      <c r="BA172" s="62">
        <v>0</v>
      </c>
      <c r="BB172" s="62">
        <v>2.5619999999999998</v>
      </c>
      <c r="BC172" s="62">
        <v>132</v>
      </c>
      <c r="BD172" s="65">
        <v>0</v>
      </c>
      <c r="BE172" s="62"/>
      <c r="BF172" s="62"/>
      <c r="BG172" s="62"/>
      <c r="BH172" s="50"/>
      <c r="BI172" s="50"/>
      <c r="BJ172" s="50"/>
      <c r="BL172" s="50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0"/>
      <c r="CF172" s="50"/>
      <c r="CG172" s="50"/>
      <c r="CH172" s="50"/>
      <c r="CI172" s="50"/>
    </row>
    <row r="173" spans="1:87" ht="14.25" customHeight="1" x14ac:dyDescent="0.25">
      <c r="A173" s="58">
        <v>236</v>
      </c>
      <c r="B173" s="59" t="s">
        <v>78</v>
      </c>
      <c r="C173" s="59" t="s">
        <v>26</v>
      </c>
      <c r="D173" s="59" t="s">
        <v>36</v>
      </c>
      <c r="E173" s="59"/>
      <c r="F173" s="59" t="s">
        <v>32</v>
      </c>
      <c r="G173" s="58">
        <v>66</v>
      </c>
      <c r="H173" s="58">
        <v>56</v>
      </c>
      <c r="I173" s="59" t="s">
        <v>130</v>
      </c>
      <c r="J173" s="58">
        <v>3712062108</v>
      </c>
      <c r="K173" s="58">
        <v>2</v>
      </c>
      <c r="L173" s="58">
        <v>1</v>
      </c>
      <c r="M173" s="58">
        <v>6</v>
      </c>
      <c r="N173" s="60">
        <v>0</v>
      </c>
      <c r="O173" s="60">
        <v>0</v>
      </c>
      <c r="P173" s="58">
        <v>13</v>
      </c>
      <c r="Q173" s="58">
        <v>7</v>
      </c>
      <c r="R173" s="58">
        <v>2</v>
      </c>
      <c r="S173" s="58">
        <v>7</v>
      </c>
      <c r="T173" s="58">
        <v>1</v>
      </c>
      <c r="U173" s="58">
        <v>1</v>
      </c>
      <c r="V173" s="58">
        <v>0.5</v>
      </c>
      <c r="W173" s="59">
        <v>0</v>
      </c>
      <c r="X173" s="58">
        <v>0.5</v>
      </c>
      <c r="Y173" s="58">
        <v>2</v>
      </c>
      <c r="Z173" s="59">
        <v>40</v>
      </c>
      <c r="AA173" s="59">
        <v>2</v>
      </c>
      <c r="AB173" t="s">
        <v>824</v>
      </c>
      <c r="AC173" s="59">
        <v>0</v>
      </c>
      <c r="AD173" s="58">
        <v>5</v>
      </c>
      <c r="AE173" s="58">
        <v>4</v>
      </c>
      <c r="AF173" s="58">
        <v>0</v>
      </c>
      <c r="AG173" s="58">
        <v>11</v>
      </c>
      <c r="AH173" s="59" t="s">
        <v>258</v>
      </c>
      <c r="AI173" s="58">
        <v>9</v>
      </c>
      <c r="AJ173" s="58">
        <v>1</v>
      </c>
      <c r="AK173" s="59" t="s">
        <v>307</v>
      </c>
      <c r="AL173" s="59">
        <v>1</v>
      </c>
      <c r="AM173" s="59" t="s">
        <v>27</v>
      </c>
      <c r="AN173" s="59" t="s">
        <v>680</v>
      </c>
      <c r="AO173" s="58">
        <v>28</v>
      </c>
      <c r="AP173" s="59" t="s">
        <v>677</v>
      </c>
      <c r="AQ173" s="59" t="s">
        <v>700</v>
      </c>
      <c r="AR173" s="59" t="s">
        <v>695</v>
      </c>
      <c r="AS173" s="59" t="s">
        <v>701</v>
      </c>
      <c r="AT173" s="59" t="s">
        <v>27</v>
      </c>
      <c r="AU173" s="59" t="s">
        <v>27</v>
      </c>
      <c r="AV173" s="59" t="s">
        <v>27</v>
      </c>
      <c r="AW173" s="62"/>
      <c r="AX173" s="62" t="s">
        <v>748</v>
      </c>
      <c r="AY173" s="62">
        <v>18.118000000000002</v>
      </c>
      <c r="AZ173" s="62">
        <v>0.45295000000000007</v>
      </c>
      <c r="BA173" s="62">
        <v>2.2077491996909147</v>
      </c>
      <c r="BB173" s="62">
        <v>16.993000000000002</v>
      </c>
      <c r="BC173" s="62">
        <v>0</v>
      </c>
      <c r="BD173" s="67">
        <v>695</v>
      </c>
      <c r="BE173" s="62"/>
      <c r="BF173" s="62"/>
      <c r="BG173" s="62"/>
      <c r="BH173" s="50"/>
      <c r="BI173" s="50"/>
      <c r="BJ173" s="50"/>
      <c r="BL173" s="50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0"/>
      <c r="CF173" s="50"/>
      <c r="CG173" s="50"/>
      <c r="CH173" s="50"/>
      <c r="CI173" s="50"/>
    </row>
    <row r="174" spans="1:87" ht="14.25" customHeight="1" x14ac:dyDescent="0.25">
      <c r="A174" s="58">
        <v>252</v>
      </c>
      <c r="B174" s="59" t="s">
        <v>78</v>
      </c>
      <c r="C174" s="59" t="s">
        <v>26</v>
      </c>
      <c r="D174" s="59" t="s">
        <v>36</v>
      </c>
      <c r="E174" s="59"/>
      <c r="F174" s="59" t="s">
        <v>32</v>
      </c>
      <c r="G174" s="58">
        <v>66</v>
      </c>
      <c r="H174" s="58">
        <v>56</v>
      </c>
      <c r="I174" s="59" t="s">
        <v>130</v>
      </c>
      <c r="J174" s="58">
        <v>3712062108</v>
      </c>
      <c r="K174" s="58">
        <v>0.1875</v>
      </c>
      <c r="L174" s="58">
        <v>9.375E-2</v>
      </c>
      <c r="M174" s="58">
        <v>11</v>
      </c>
      <c r="N174" s="58">
        <v>1</v>
      </c>
      <c r="O174" s="58">
        <v>9</v>
      </c>
      <c r="P174" s="58">
        <v>27</v>
      </c>
      <c r="Q174" s="58">
        <v>16</v>
      </c>
      <c r="R174" s="58">
        <v>3</v>
      </c>
      <c r="S174" s="58">
        <v>16</v>
      </c>
      <c r="T174" s="58">
        <v>1</v>
      </c>
      <c r="U174" s="58">
        <v>3</v>
      </c>
      <c r="V174" s="58">
        <v>7.5</v>
      </c>
      <c r="W174" s="61">
        <v>1</v>
      </c>
      <c r="X174" s="58">
        <v>3.5</v>
      </c>
      <c r="Y174" s="58">
        <v>15</v>
      </c>
      <c r="Z174" s="59">
        <v>114</v>
      </c>
      <c r="AA174" s="59">
        <v>15</v>
      </c>
      <c r="AB174" t="s">
        <v>740</v>
      </c>
      <c r="AC174" s="59">
        <v>0</v>
      </c>
      <c r="AD174" s="58">
        <v>21</v>
      </c>
      <c r="AE174" s="58">
        <v>7</v>
      </c>
      <c r="AF174" s="58">
        <v>1</v>
      </c>
      <c r="AG174" s="58">
        <v>41</v>
      </c>
      <c r="AH174" s="59" t="s">
        <v>96</v>
      </c>
      <c r="AI174" s="58">
        <v>1</v>
      </c>
      <c r="AJ174" s="58">
        <v>1</v>
      </c>
      <c r="AK174" s="59" t="s">
        <v>308</v>
      </c>
      <c r="AL174" s="59">
        <v>1</v>
      </c>
      <c r="AM174" s="59" t="s">
        <v>27</v>
      </c>
      <c r="AN174" s="59" t="s">
        <v>680</v>
      </c>
      <c r="AO174" s="58">
        <v>28</v>
      </c>
      <c r="AP174" s="59" t="s">
        <v>677</v>
      </c>
      <c r="AQ174" s="59" t="s">
        <v>700</v>
      </c>
      <c r="AR174" s="59" t="s">
        <v>695</v>
      </c>
      <c r="AS174" s="59" t="s">
        <v>701</v>
      </c>
      <c r="AT174" s="59" t="s">
        <v>27</v>
      </c>
      <c r="AU174" s="59" t="s">
        <v>27</v>
      </c>
      <c r="AV174" s="59" t="s">
        <v>27</v>
      </c>
      <c r="AW174" s="62"/>
      <c r="AX174" s="62" t="s">
        <v>748</v>
      </c>
      <c r="AY174" s="62">
        <v>30.908000000000001</v>
      </c>
      <c r="AZ174" s="62">
        <v>0.27112280701754388</v>
      </c>
      <c r="BA174" s="62">
        <v>3.6883654717225314</v>
      </c>
      <c r="BB174" s="62">
        <v>17.600000000000001</v>
      </c>
      <c r="BC174" s="62" t="s">
        <v>774</v>
      </c>
      <c r="BD174" s="67">
        <v>4110</v>
      </c>
      <c r="BE174" s="62"/>
      <c r="BF174" s="62"/>
      <c r="BG174" s="62"/>
      <c r="BH174" s="50"/>
      <c r="BI174" s="50"/>
      <c r="BJ174" s="50"/>
      <c r="BL174" s="50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0"/>
      <c r="CF174" s="50"/>
      <c r="CG174" s="50"/>
      <c r="CH174" s="50"/>
      <c r="CI174" s="50"/>
    </row>
    <row r="175" spans="1:87" ht="14.25" customHeight="1" x14ac:dyDescent="0.25">
      <c r="A175" s="58">
        <v>270</v>
      </c>
      <c r="B175" s="59" t="s">
        <v>78</v>
      </c>
      <c r="C175" s="59" t="s">
        <v>26</v>
      </c>
      <c r="D175" s="59" t="s">
        <v>36</v>
      </c>
      <c r="E175" s="59"/>
      <c r="F175" s="59" t="s">
        <v>32</v>
      </c>
      <c r="G175" s="58">
        <v>66</v>
      </c>
      <c r="H175" s="58">
        <v>56</v>
      </c>
      <c r="I175" s="59" t="s">
        <v>134</v>
      </c>
      <c r="J175" s="58">
        <v>828360120</v>
      </c>
      <c r="K175" s="58">
        <v>0.28125</v>
      </c>
      <c r="L175" s="58">
        <v>0.140625</v>
      </c>
      <c r="M175" s="60">
        <v>0</v>
      </c>
      <c r="N175" s="60">
        <v>0</v>
      </c>
      <c r="O175" s="60">
        <v>0</v>
      </c>
      <c r="P175" s="60">
        <v>0</v>
      </c>
      <c r="Q175" s="60">
        <v>0</v>
      </c>
      <c r="R175" s="60">
        <v>0</v>
      </c>
      <c r="S175" s="60">
        <v>0</v>
      </c>
      <c r="T175" s="60">
        <v>0</v>
      </c>
      <c r="U175" s="60">
        <v>0</v>
      </c>
      <c r="V175" s="60">
        <v>0</v>
      </c>
      <c r="W175" s="59">
        <v>0</v>
      </c>
      <c r="X175" s="60">
        <v>0</v>
      </c>
      <c r="Y175" s="60">
        <v>0</v>
      </c>
      <c r="Z175" s="59">
        <v>0</v>
      </c>
      <c r="AA175" s="59">
        <v>0</v>
      </c>
      <c r="AB175" t="s">
        <v>740</v>
      </c>
      <c r="AC175" s="59">
        <v>0</v>
      </c>
      <c r="AD175" s="58">
        <v>0</v>
      </c>
      <c r="AE175" s="58">
        <v>0</v>
      </c>
      <c r="AF175" s="58">
        <v>0</v>
      </c>
      <c r="AG175" s="58">
        <v>0</v>
      </c>
      <c r="AH175" s="59" t="s">
        <v>258</v>
      </c>
      <c r="AI175" s="58">
        <v>9</v>
      </c>
      <c r="AJ175" s="60"/>
      <c r="AK175" s="59" t="s">
        <v>309</v>
      </c>
      <c r="AL175" s="59">
        <v>1</v>
      </c>
      <c r="AM175" s="59" t="s">
        <v>27</v>
      </c>
      <c r="AN175" s="59" t="s">
        <v>673</v>
      </c>
      <c r="AO175" s="58">
        <v>26</v>
      </c>
      <c r="AP175" s="59" t="s">
        <v>674</v>
      </c>
      <c r="AQ175" s="59" t="s">
        <v>678</v>
      </c>
      <c r="AR175" s="59" t="s">
        <v>27</v>
      </c>
      <c r="AS175" s="59" t="s">
        <v>702</v>
      </c>
      <c r="AT175" s="59" t="s">
        <v>27</v>
      </c>
      <c r="AU175" s="59" t="s">
        <v>27</v>
      </c>
      <c r="AV175" s="59" t="s">
        <v>27</v>
      </c>
      <c r="AW175" s="62"/>
      <c r="AX175" s="62" t="s">
        <v>748</v>
      </c>
      <c r="AY175" s="62">
        <v>14.661</v>
      </c>
      <c r="AZ175" s="62" t="s">
        <v>27</v>
      </c>
      <c r="BA175" s="62">
        <v>0</v>
      </c>
      <c r="BB175" s="62">
        <v>10.779</v>
      </c>
      <c r="BC175" s="62">
        <v>99</v>
      </c>
      <c r="BD175" s="65">
        <v>0</v>
      </c>
      <c r="BE175" s="62" t="s">
        <v>740</v>
      </c>
      <c r="BF175" s="62"/>
      <c r="BG175" s="62"/>
      <c r="BH175" s="50"/>
      <c r="BI175" s="50"/>
      <c r="BJ175" s="50"/>
      <c r="BL175" s="50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0"/>
      <c r="CF175" s="50"/>
      <c r="CG175" s="50"/>
      <c r="CH175" s="50"/>
      <c r="CI175" s="50"/>
    </row>
    <row r="176" spans="1:87" ht="14.25" customHeight="1" x14ac:dyDescent="0.25">
      <c r="A176" s="58">
        <v>286</v>
      </c>
      <c r="B176" s="59" t="s">
        <v>78</v>
      </c>
      <c r="C176" s="59" t="s">
        <v>28</v>
      </c>
      <c r="D176" s="59" t="s">
        <v>36</v>
      </c>
      <c r="E176" s="59"/>
      <c r="F176" s="59" t="s">
        <v>32</v>
      </c>
      <c r="G176" s="58">
        <v>66</v>
      </c>
      <c r="H176" s="58">
        <v>56</v>
      </c>
      <c r="I176" s="59" t="s">
        <v>135</v>
      </c>
      <c r="J176" s="58">
        <v>7717685176</v>
      </c>
      <c r="K176" s="58">
        <v>0.28571428571428598</v>
      </c>
      <c r="L176" s="58">
        <v>0.14285714285714299</v>
      </c>
      <c r="M176" s="58">
        <v>3</v>
      </c>
      <c r="N176" s="60">
        <v>0</v>
      </c>
      <c r="O176" s="58">
        <v>2</v>
      </c>
      <c r="P176" s="58">
        <v>7</v>
      </c>
      <c r="Q176" s="58">
        <v>3</v>
      </c>
      <c r="R176" s="58">
        <v>1</v>
      </c>
      <c r="S176" s="58">
        <v>3</v>
      </c>
      <c r="T176" s="58">
        <v>1</v>
      </c>
      <c r="U176" s="58">
        <v>3</v>
      </c>
      <c r="V176" s="58">
        <v>1.5</v>
      </c>
      <c r="W176" s="59">
        <v>0</v>
      </c>
      <c r="X176" s="58">
        <v>1.5</v>
      </c>
      <c r="Y176" s="58">
        <v>6</v>
      </c>
      <c r="Z176" s="59">
        <v>32</v>
      </c>
      <c r="AA176" s="59">
        <v>6</v>
      </c>
      <c r="AB176" t="s">
        <v>740</v>
      </c>
      <c r="AC176" s="59">
        <v>0</v>
      </c>
      <c r="AD176" s="58">
        <v>2</v>
      </c>
      <c r="AE176" s="58">
        <v>4</v>
      </c>
      <c r="AF176" s="58">
        <v>0</v>
      </c>
      <c r="AG176" s="58">
        <v>9</v>
      </c>
      <c r="AH176" s="59" t="s">
        <v>274</v>
      </c>
      <c r="AI176" s="58">
        <v>7</v>
      </c>
      <c r="AJ176" s="60"/>
      <c r="AK176" s="59" t="s">
        <v>310</v>
      </c>
      <c r="AL176" s="59">
        <v>1</v>
      </c>
      <c r="AM176" s="59" t="s">
        <v>27</v>
      </c>
      <c r="AN176" s="59" t="s">
        <v>680</v>
      </c>
      <c r="AO176" s="58">
        <v>24</v>
      </c>
      <c r="AP176" s="59" t="s">
        <v>677</v>
      </c>
      <c r="AQ176" s="59" t="s">
        <v>691</v>
      </c>
      <c r="AR176" s="59" t="s">
        <v>27</v>
      </c>
      <c r="AS176" s="59" t="s">
        <v>27</v>
      </c>
      <c r="AT176" s="59" t="s">
        <v>27</v>
      </c>
      <c r="AU176" s="59" t="s">
        <v>27</v>
      </c>
      <c r="AV176" s="59" t="s">
        <v>27</v>
      </c>
      <c r="AW176" s="62"/>
      <c r="AX176" s="62" t="s">
        <v>747</v>
      </c>
      <c r="AY176" s="62">
        <v>5.1120000000000001</v>
      </c>
      <c r="AZ176" s="62">
        <v>0.15975</v>
      </c>
      <c r="BA176" s="62">
        <v>6.2597809076682314</v>
      </c>
      <c r="BB176" s="62">
        <v>4.1989999999999998</v>
      </c>
      <c r="BC176" s="62"/>
      <c r="BD176" s="67">
        <v>839</v>
      </c>
      <c r="BE176" s="62" t="s">
        <v>780</v>
      </c>
      <c r="BF176" s="62">
        <v>1</v>
      </c>
      <c r="BG176" s="62">
        <v>1</v>
      </c>
      <c r="BH176" s="50"/>
      <c r="BI176" s="50"/>
      <c r="BJ176" s="50"/>
      <c r="BL176" s="50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0"/>
      <c r="CF176" s="50"/>
      <c r="CG176" s="50"/>
      <c r="CH176" s="50"/>
      <c r="CI176" s="50"/>
    </row>
    <row r="177" spans="1:87" ht="14.25" customHeight="1" x14ac:dyDescent="0.25">
      <c r="A177" s="58">
        <v>306</v>
      </c>
      <c r="B177" s="59" t="s">
        <v>78</v>
      </c>
      <c r="C177" s="59" t="s">
        <v>28</v>
      </c>
      <c r="D177" s="59" t="s">
        <v>36</v>
      </c>
      <c r="E177" s="59"/>
      <c r="F177" s="59" t="s">
        <v>32</v>
      </c>
      <c r="G177" s="58">
        <v>66</v>
      </c>
      <c r="H177" s="58">
        <v>56</v>
      </c>
      <c r="I177" s="59" t="s">
        <v>140</v>
      </c>
      <c r="J177" s="58">
        <v>79247246103</v>
      </c>
      <c r="K177" s="58">
        <v>0.28571428571428598</v>
      </c>
      <c r="L177" s="58">
        <v>0.14285714285714299</v>
      </c>
      <c r="M177" s="58">
        <v>7</v>
      </c>
      <c r="N177" s="60">
        <v>0</v>
      </c>
      <c r="O177" s="60">
        <v>0</v>
      </c>
      <c r="P177" s="58">
        <v>16</v>
      </c>
      <c r="Q177" s="58">
        <v>8</v>
      </c>
      <c r="R177" s="58">
        <v>1</v>
      </c>
      <c r="S177" s="58">
        <v>8</v>
      </c>
      <c r="T177" s="58">
        <v>1</v>
      </c>
      <c r="U177" s="58">
        <v>1</v>
      </c>
      <c r="V177" s="58">
        <v>0.5</v>
      </c>
      <c r="W177" s="59">
        <v>0</v>
      </c>
      <c r="X177" s="58">
        <v>0.5</v>
      </c>
      <c r="Y177" s="58">
        <v>2</v>
      </c>
      <c r="Z177" s="59">
        <v>45</v>
      </c>
      <c r="AA177" s="59">
        <v>2</v>
      </c>
      <c r="AB177" t="s">
        <v>740</v>
      </c>
      <c r="AC177" s="59">
        <v>0</v>
      </c>
      <c r="AD177" s="58">
        <v>2</v>
      </c>
      <c r="AE177" s="58">
        <v>5</v>
      </c>
      <c r="AF177" s="58">
        <v>0</v>
      </c>
      <c r="AG177" s="58">
        <v>8</v>
      </c>
      <c r="AH177" s="59" t="s">
        <v>258</v>
      </c>
      <c r="AI177" s="58">
        <v>9</v>
      </c>
      <c r="AJ177" s="60"/>
      <c r="AK177" s="59" t="s">
        <v>311</v>
      </c>
      <c r="AL177" s="59">
        <v>1</v>
      </c>
      <c r="AM177" s="59" t="s">
        <v>27</v>
      </c>
      <c r="AN177" s="59" t="s">
        <v>673</v>
      </c>
      <c r="AO177" s="58">
        <v>18</v>
      </c>
      <c r="AP177" s="59" t="s">
        <v>674</v>
      </c>
      <c r="AQ177" s="59" t="s">
        <v>705</v>
      </c>
      <c r="AR177" s="59" t="s">
        <v>27</v>
      </c>
      <c r="AS177" s="59" t="s">
        <v>686</v>
      </c>
      <c r="AT177" s="59" t="s">
        <v>27</v>
      </c>
      <c r="AU177" s="59" t="s">
        <v>27</v>
      </c>
      <c r="AV177" s="59" t="s">
        <v>27</v>
      </c>
      <c r="AW177" s="62"/>
      <c r="AX177" s="62" t="s">
        <v>747</v>
      </c>
      <c r="AY177" s="62">
        <v>22.733000000000001</v>
      </c>
      <c r="AZ177" s="62">
        <v>0.50517777777777784</v>
      </c>
      <c r="BA177" s="62">
        <v>1.979501165706242</v>
      </c>
      <c r="BB177" s="62">
        <v>22.102</v>
      </c>
      <c r="BC177" s="62">
        <v>99</v>
      </c>
      <c r="BD177" s="67">
        <v>14</v>
      </c>
      <c r="BE177" s="62"/>
      <c r="BF177" s="62"/>
      <c r="BG177" s="62"/>
      <c r="BH177" s="50"/>
      <c r="BI177" s="50"/>
      <c r="BJ177" s="50"/>
      <c r="BL177" s="50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0"/>
      <c r="CF177" s="50"/>
      <c r="CG177" s="50"/>
      <c r="CH177" s="50"/>
      <c r="CI177" s="50"/>
    </row>
    <row r="178" spans="1:87" ht="14.25" customHeight="1" x14ac:dyDescent="0.25">
      <c r="A178" s="58">
        <v>323</v>
      </c>
      <c r="B178" s="59" t="s">
        <v>78</v>
      </c>
      <c r="C178" s="59" t="s">
        <v>26</v>
      </c>
      <c r="D178" s="59" t="s">
        <v>36</v>
      </c>
      <c r="E178" s="59"/>
      <c r="F178" s="59" t="s">
        <v>32</v>
      </c>
      <c r="G178" s="58">
        <v>66</v>
      </c>
      <c r="H178" s="58">
        <v>56</v>
      </c>
      <c r="I178" s="59" t="s">
        <v>142</v>
      </c>
      <c r="J178" s="58">
        <v>8282194225</v>
      </c>
      <c r="K178" s="58">
        <v>0.1875</v>
      </c>
      <c r="L178" s="58">
        <v>9.375E-2</v>
      </c>
      <c r="M178" s="58">
        <v>3</v>
      </c>
      <c r="N178" s="60">
        <v>0</v>
      </c>
      <c r="O178" s="60">
        <v>0</v>
      </c>
      <c r="P178" s="58">
        <v>11</v>
      </c>
      <c r="Q178" s="58">
        <v>8</v>
      </c>
      <c r="R178" s="58">
        <v>1</v>
      </c>
      <c r="S178" s="58">
        <v>8</v>
      </c>
      <c r="T178" s="58">
        <v>1</v>
      </c>
      <c r="U178" s="58">
        <v>1</v>
      </c>
      <c r="V178" s="58">
        <v>2.5</v>
      </c>
      <c r="W178" s="59">
        <v>0</v>
      </c>
      <c r="X178" s="58">
        <v>0.5</v>
      </c>
      <c r="Y178" s="58">
        <v>4</v>
      </c>
      <c r="Z178" s="59">
        <v>40</v>
      </c>
      <c r="AA178" s="59">
        <v>4</v>
      </c>
      <c r="AB178" t="s">
        <v>740</v>
      </c>
      <c r="AC178" s="59">
        <v>0</v>
      </c>
      <c r="AD178" s="58">
        <v>10</v>
      </c>
      <c r="AE178" s="58">
        <v>4</v>
      </c>
      <c r="AF178" s="58">
        <v>0</v>
      </c>
      <c r="AG178" s="58">
        <v>17</v>
      </c>
      <c r="AH178" s="59" t="s">
        <v>284</v>
      </c>
      <c r="AI178" s="58">
        <v>7</v>
      </c>
      <c r="AJ178" s="58">
        <v>1</v>
      </c>
      <c r="AK178" s="59" t="s">
        <v>312</v>
      </c>
      <c r="AL178" s="59">
        <v>1</v>
      </c>
      <c r="AM178" s="59" t="s">
        <v>27</v>
      </c>
      <c r="AN178" s="59" t="s">
        <v>680</v>
      </c>
      <c r="AO178" s="58">
        <v>27</v>
      </c>
      <c r="AP178" s="59" t="s">
        <v>677</v>
      </c>
      <c r="AQ178" s="59" t="s">
        <v>691</v>
      </c>
      <c r="AR178" s="59" t="s">
        <v>695</v>
      </c>
      <c r="AS178" s="59" t="s">
        <v>27</v>
      </c>
      <c r="AT178" s="59" t="s">
        <v>692</v>
      </c>
      <c r="AU178" s="59" t="s">
        <v>27</v>
      </c>
      <c r="AV178" s="59" t="s">
        <v>27</v>
      </c>
      <c r="AW178" s="62"/>
      <c r="AX178" s="62" t="s">
        <v>746</v>
      </c>
      <c r="AY178" s="62">
        <v>11.795999999999999</v>
      </c>
      <c r="AZ178" s="62">
        <v>0.2949</v>
      </c>
      <c r="BA178" s="62">
        <v>3.39097999321804</v>
      </c>
      <c r="BB178" s="62">
        <v>10.661</v>
      </c>
      <c r="BC178" s="62">
        <v>99</v>
      </c>
      <c r="BD178" s="67">
        <v>2994</v>
      </c>
      <c r="BE178" s="62"/>
      <c r="BF178" s="62"/>
      <c r="BG178" s="62"/>
      <c r="BH178" s="50"/>
      <c r="BI178" s="50"/>
      <c r="BJ178" s="50"/>
      <c r="BL178" s="50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0"/>
      <c r="CF178" s="50"/>
      <c r="CG178" s="50"/>
      <c r="CH178" s="50"/>
      <c r="CI178" s="50"/>
    </row>
    <row r="179" spans="1:87" ht="14.25" customHeight="1" x14ac:dyDescent="0.25">
      <c r="A179" s="58">
        <v>344</v>
      </c>
      <c r="B179" s="59" t="s">
        <v>78</v>
      </c>
      <c r="C179" s="59" t="s">
        <v>28</v>
      </c>
      <c r="D179" s="59" t="s">
        <v>36</v>
      </c>
      <c r="E179" s="59"/>
      <c r="F179" s="59" t="s">
        <v>32</v>
      </c>
      <c r="G179" s="58">
        <v>66</v>
      </c>
      <c r="H179" s="58">
        <v>56</v>
      </c>
      <c r="I179" s="59" t="s">
        <v>146</v>
      </c>
      <c r="J179" s="58">
        <v>94222252116</v>
      </c>
      <c r="K179" s="58">
        <v>2</v>
      </c>
      <c r="L179" s="58">
        <v>1</v>
      </c>
      <c r="M179" s="58">
        <v>5</v>
      </c>
      <c r="N179" s="60">
        <v>0</v>
      </c>
      <c r="O179" s="60">
        <v>0</v>
      </c>
      <c r="P179" s="58">
        <v>12</v>
      </c>
      <c r="Q179" s="58">
        <v>7</v>
      </c>
      <c r="R179" s="58">
        <v>2</v>
      </c>
      <c r="S179" s="58">
        <v>7</v>
      </c>
      <c r="T179" s="58">
        <v>1</v>
      </c>
      <c r="U179" s="58">
        <v>1</v>
      </c>
      <c r="V179" s="58">
        <v>3.5</v>
      </c>
      <c r="W179" s="59">
        <v>0</v>
      </c>
      <c r="X179" s="58">
        <v>1.5</v>
      </c>
      <c r="Y179" s="58">
        <v>6</v>
      </c>
      <c r="Z179" s="59">
        <v>46</v>
      </c>
      <c r="AA179" s="59">
        <v>6</v>
      </c>
      <c r="AB179" t="s">
        <v>824</v>
      </c>
      <c r="AC179" s="59">
        <v>0</v>
      </c>
      <c r="AD179" s="58">
        <v>5</v>
      </c>
      <c r="AE179" s="58">
        <v>1</v>
      </c>
      <c r="AF179" s="58">
        <v>1</v>
      </c>
      <c r="AG179" s="58">
        <v>10</v>
      </c>
      <c r="AH179" s="59" t="s">
        <v>258</v>
      </c>
      <c r="AI179" s="58">
        <v>9</v>
      </c>
      <c r="AJ179" s="58">
        <v>1</v>
      </c>
      <c r="AK179" s="59" t="s">
        <v>313</v>
      </c>
      <c r="AL179" s="59">
        <v>1</v>
      </c>
      <c r="AM179" s="59" t="s">
        <v>27</v>
      </c>
      <c r="AN179" s="59" t="s">
        <v>680</v>
      </c>
      <c r="AO179" s="58">
        <v>36</v>
      </c>
      <c r="AP179" s="59" t="s">
        <v>677</v>
      </c>
      <c r="AQ179" s="59" t="s">
        <v>707</v>
      </c>
      <c r="AR179" s="59" t="s">
        <v>27</v>
      </c>
      <c r="AS179" s="59" t="s">
        <v>708</v>
      </c>
      <c r="AT179" s="59" t="s">
        <v>27</v>
      </c>
      <c r="AU179" s="59" t="s">
        <v>27</v>
      </c>
      <c r="AV179" s="59" t="s">
        <v>27</v>
      </c>
      <c r="AW179" s="62"/>
      <c r="AX179" s="62" t="s">
        <v>748</v>
      </c>
      <c r="AY179" s="62">
        <v>26.206</v>
      </c>
      <c r="AZ179" s="62">
        <v>0.56969565217391305</v>
      </c>
      <c r="BA179" s="62">
        <v>1.7553232084255515</v>
      </c>
      <c r="BB179" s="62">
        <v>25.182000000000002</v>
      </c>
      <c r="BC179" s="62">
        <v>0</v>
      </c>
      <c r="BD179" s="80">
        <v>2630</v>
      </c>
      <c r="BE179" s="62"/>
      <c r="BF179" s="62"/>
      <c r="BG179" s="62"/>
      <c r="BH179" s="50"/>
      <c r="BI179" s="50"/>
      <c r="BJ179" s="50"/>
      <c r="BL179" s="50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0"/>
      <c r="CF179" s="50"/>
      <c r="CG179" s="50"/>
      <c r="CH179" s="50"/>
      <c r="CI179" s="50"/>
    </row>
    <row r="180" spans="1:87" ht="14.25" customHeight="1" x14ac:dyDescent="0.25">
      <c r="A180" s="58">
        <v>360</v>
      </c>
      <c r="B180" s="59" t="s">
        <v>78</v>
      </c>
      <c r="C180" s="59" t="s">
        <v>26</v>
      </c>
      <c r="D180" s="59" t="s">
        <v>36</v>
      </c>
      <c r="E180" s="59"/>
      <c r="F180" s="59" t="s">
        <v>32</v>
      </c>
      <c r="G180" s="58">
        <v>66</v>
      </c>
      <c r="H180" s="58">
        <v>56</v>
      </c>
      <c r="I180" s="59" t="s">
        <v>147</v>
      </c>
      <c r="J180" s="58">
        <v>84463153</v>
      </c>
      <c r="K180" s="58">
        <v>2</v>
      </c>
      <c r="L180" s="58">
        <v>1</v>
      </c>
      <c r="M180" s="58">
        <v>3</v>
      </c>
      <c r="N180" s="60">
        <v>0</v>
      </c>
      <c r="O180" s="60">
        <v>0</v>
      </c>
      <c r="P180" s="58">
        <v>10</v>
      </c>
      <c r="Q180" s="58">
        <v>6</v>
      </c>
      <c r="R180" s="58">
        <v>2</v>
      </c>
      <c r="S180" s="58">
        <v>6</v>
      </c>
      <c r="T180" s="58">
        <v>1</v>
      </c>
      <c r="U180" s="58">
        <v>2</v>
      </c>
      <c r="V180" s="58">
        <v>3</v>
      </c>
      <c r="W180" s="59">
        <v>0</v>
      </c>
      <c r="X180" s="58">
        <v>2</v>
      </c>
      <c r="Y180" s="58">
        <v>7</v>
      </c>
      <c r="Z180" s="59">
        <v>42</v>
      </c>
      <c r="AA180" s="59">
        <v>7</v>
      </c>
      <c r="AB180" t="s">
        <v>824</v>
      </c>
      <c r="AC180" s="59">
        <v>0</v>
      </c>
      <c r="AD180" s="58">
        <v>5</v>
      </c>
      <c r="AE180" s="58">
        <v>2</v>
      </c>
      <c r="AF180" s="58">
        <v>1</v>
      </c>
      <c r="AG180" s="58">
        <v>10</v>
      </c>
      <c r="AH180" s="59" t="s">
        <v>258</v>
      </c>
      <c r="AI180" s="58">
        <v>9</v>
      </c>
      <c r="AJ180" s="58">
        <v>1</v>
      </c>
      <c r="AK180" s="59" t="s">
        <v>314</v>
      </c>
      <c r="AL180" s="59">
        <v>1</v>
      </c>
      <c r="AM180" s="59" t="s">
        <v>27</v>
      </c>
      <c r="AN180" s="59" t="s">
        <v>680</v>
      </c>
      <c r="AO180" s="58">
        <v>26</v>
      </c>
      <c r="AP180" s="59" t="s">
        <v>677</v>
      </c>
      <c r="AQ180" s="59" t="s">
        <v>709</v>
      </c>
      <c r="AR180" s="59" t="s">
        <v>27</v>
      </c>
      <c r="AS180" s="59" t="s">
        <v>27</v>
      </c>
      <c r="AT180" s="59" t="s">
        <v>692</v>
      </c>
      <c r="AU180" s="59" t="s">
        <v>695</v>
      </c>
      <c r="AV180" s="59" t="s">
        <v>27</v>
      </c>
      <c r="AW180" s="62"/>
      <c r="AX180" s="62" t="s">
        <v>746</v>
      </c>
      <c r="AY180" s="62">
        <v>7.4130000000000003</v>
      </c>
      <c r="AZ180" s="62">
        <v>0.17650000000000002</v>
      </c>
      <c r="BA180" s="62">
        <v>5.6657223796033991</v>
      </c>
      <c r="BB180" s="62">
        <v>6.6459999999999999</v>
      </c>
      <c r="BC180" s="62">
        <v>99</v>
      </c>
      <c r="BD180">
        <v>815</v>
      </c>
      <c r="BE180" s="62"/>
      <c r="BF180" s="62"/>
      <c r="BG180" s="62"/>
      <c r="BH180" s="50"/>
      <c r="BI180" s="50"/>
      <c r="BJ180" s="50"/>
      <c r="BL180" s="50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0"/>
      <c r="CF180" s="50"/>
      <c r="CG180" s="50"/>
      <c r="CH180" s="50"/>
      <c r="CI180" s="50"/>
    </row>
    <row r="181" spans="1:87" ht="14.25" customHeight="1" x14ac:dyDescent="0.25">
      <c r="A181" s="58">
        <v>376</v>
      </c>
      <c r="B181" s="59" t="s">
        <v>78</v>
      </c>
      <c r="C181" s="59" t="s">
        <v>26</v>
      </c>
      <c r="D181" s="59" t="s">
        <v>36</v>
      </c>
      <c r="E181" s="59"/>
      <c r="F181" s="59" t="s">
        <v>32</v>
      </c>
      <c r="G181" s="58">
        <v>66</v>
      </c>
      <c r="H181" s="58">
        <v>56</v>
      </c>
      <c r="I181" s="59" t="s">
        <v>149</v>
      </c>
      <c r="J181" s="58">
        <v>8877127178</v>
      </c>
      <c r="K181" s="58">
        <v>2</v>
      </c>
      <c r="L181" s="58">
        <v>1</v>
      </c>
      <c r="M181" s="60">
        <v>0</v>
      </c>
      <c r="N181" s="60">
        <v>0</v>
      </c>
      <c r="O181" s="60">
        <v>0</v>
      </c>
      <c r="P181" s="60">
        <v>0</v>
      </c>
      <c r="Q181" s="60">
        <v>0</v>
      </c>
      <c r="R181" s="60">
        <v>0</v>
      </c>
      <c r="S181" s="60">
        <v>0</v>
      </c>
      <c r="T181" s="60">
        <v>0</v>
      </c>
      <c r="U181" s="60">
        <v>0</v>
      </c>
      <c r="V181" s="60">
        <v>0</v>
      </c>
      <c r="W181" s="59">
        <v>0</v>
      </c>
      <c r="X181" s="60">
        <v>0</v>
      </c>
      <c r="Y181" s="60">
        <v>0</v>
      </c>
      <c r="Z181" s="59">
        <v>0</v>
      </c>
      <c r="AA181" s="59">
        <v>0</v>
      </c>
      <c r="AB181" t="s">
        <v>824</v>
      </c>
      <c r="AC181" s="59">
        <v>0</v>
      </c>
      <c r="AD181" s="58">
        <v>0</v>
      </c>
      <c r="AE181" s="58">
        <v>0</v>
      </c>
      <c r="AF181" s="58">
        <v>0</v>
      </c>
      <c r="AG181" s="58">
        <v>0</v>
      </c>
      <c r="AH181" s="59" t="s">
        <v>258</v>
      </c>
      <c r="AI181" s="58">
        <v>9</v>
      </c>
      <c r="AJ181" s="60"/>
      <c r="AK181" s="59" t="s">
        <v>305</v>
      </c>
      <c r="AL181" s="59">
        <v>1</v>
      </c>
      <c r="AM181" s="59" t="s">
        <v>27</v>
      </c>
      <c r="AN181" s="59" t="s">
        <v>680</v>
      </c>
      <c r="AO181" s="58">
        <v>24</v>
      </c>
      <c r="AP181" s="59" t="s">
        <v>677</v>
      </c>
      <c r="AQ181" s="59" t="s">
        <v>711</v>
      </c>
      <c r="AR181" s="59" t="s">
        <v>27</v>
      </c>
      <c r="AS181" s="59" t="s">
        <v>686</v>
      </c>
      <c r="AT181" s="59" t="s">
        <v>27</v>
      </c>
      <c r="AU181" s="59" t="s">
        <v>27</v>
      </c>
      <c r="AV181" s="59" t="s">
        <v>27</v>
      </c>
      <c r="AW181" s="62"/>
      <c r="AX181" s="62" t="s">
        <v>747</v>
      </c>
      <c r="AY181" s="62">
        <v>25.452999999999999</v>
      </c>
      <c r="AZ181" s="62" t="s">
        <v>27</v>
      </c>
      <c r="BA181" s="62">
        <v>0</v>
      </c>
      <c r="BB181" s="62">
        <v>20.7</v>
      </c>
      <c r="BC181" s="62">
        <v>0</v>
      </c>
      <c r="BD181" s="66">
        <v>0</v>
      </c>
      <c r="BE181" s="62"/>
      <c r="BF181" s="62"/>
      <c r="BG181" s="62"/>
      <c r="BH181" s="50"/>
      <c r="BI181" s="50"/>
      <c r="BJ181" s="50"/>
      <c r="BL181" s="50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0"/>
      <c r="CF181" s="50"/>
      <c r="CG181" s="50"/>
      <c r="CH181" s="50"/>
      <c r="CI181" s="50"/>
    </row>
    <row r="182" spans="1:87" ht="14.25" customHeight="1" x14ac:dyDescent="0.25">
      <c r="A182" s="58">
        <v>392</v>
      </c>
      <c r="B182" s="59" t="s">
        <v>78</v>
      </c>
      <c r="C182" s="59" t="s">
        <v>26</v>
      </c>
      <c r="D182" s="59" t="s">
        <v>36</v>
      </c>
      <c r="E182" s="59"/>
      <c r="F182" s="59" t="s">
        <v>32</v>
      </c>
      <c r="G182" s="58">
        <v>66</v>
      </c>
      <c r="H182" s="58">
        <v>56</v>
      </c>
      <c r="I182" s="59" t="s">
        <v>81</v>
      </c>
      <c r="J182" s="58">
        <v>9591241137</v>
      </c>
      <c r="K182" s="58">
        <v>0.1875</v>
      </c>
      <c r="L182" s="58">
        <v>9.375E-2</v>
      </c>
      <c r="M182" s="58">
        <v>3</v>
      </c>
      <c r="N182" s="60">
        <v>0</v>
      </c>
      <c r="O182" s="60">
        <v>0</v>
      </c>
      <c r="P182" s="58">
        <v>5</v>
      </c>
      <c r="Q182" s="58">
        <v>2</v>
      </c>
      <c r="R182" s="58">
        <v>3</v>
      </c>
      <c r="S182" s="58">
        <v>2</v>
      </c>
      <c r="T182" s="58">
        <v>1</v>
      </c>
      <c r="U182" s="60">
        <v>0</v>
      </c>
      <c r="V182" s="58">
        <v>1</v>
      </c>
      <c r="W182" s="59">
        <v>0</v>
      </c>
      <c r="X182" s="58">
        <v>1</v>
      </c>
      <c r="Y182" s="58">
        <v>2</v>
      </c>
      <c r="Z182" s="59">
        <v>20</v>
      </c>
      <c r="AA182" s="59">
        <v>2</v>
      </c>
      <c r="AB182" t="s">
        <v>740</v>
      </c>
      <c r="AC182" s="59">
        <v>0</v>
      </c>
      <c r="AD182" s="58">
        <v>6</v>
      </c>
      <c r="AE182" s="58">
        <v>3</v>
      </c>
      <c r="AF182" s="58">
        <v>0</v>
      </c>
      <c r="AG182" s="58">
        <v>11</v>
      </c>
      <c r="AH182" s="59" t="s">
        <v>258</v>
      </c>
      <c r="AI182" s="58">
        <v>9</v>
      </c>
      <c r="AJ182" s="58">
        <v>1</v>
      </c>
      <c r="AK182" s="59" t="s">
        <v>315</v>
      </c>
      <c r="AL182" s="59">
        <v>1</v>
      </c>
      <c r="AM182" s="59" t="s">
        <v>27</v>
      </c>
      <c r="AN182" s="59" t="s">
        <v>673</v>
      </c>
      <c r="AO182" s="58">
        <v>26</v>
      </c>
      <c r="AP182" s="59" t="s">
        <v>674</v>
      </c>
      <c r="AQ182" s="59" t="s">
        <v>675</v>
      </c>
      <c r="AR182" s="59" t="s">
        <v>27</v>
      </c>
      <c r="AS182" s="59" t="s">
        <v>676</v>
      </c>
      <c r="AT182" s="59" t="s">
        <v>27</v>
      </c>
      <c r="AU182" s="59" t="s">
        <v>27</v>
      </c>
      <c r="AV182" s="59" t="s">
        <v>27</v>
      </c>
      <c r="AW182" s="62"/>
      <c r="AX182" s="62" t="s">
        <v>748</v>
      </c>
      <c r="AY182" s="62">
        <v>16.988</v>
      </c>
      <c r="AZ182" s="62">
        <v>0.84939999999999993</v>
      </c>
      <c r="BA182" s="62">
        <v>1.177301624676242</v>
      </c>
      <c r="BB182" s="62">
        <v>15.661</v>
      </c>
      <c r="BC182" s="62">
        <v>132</v>
      </c>
      <c r="BD182">
        <v>1217</v>
      </c>
      <c r="BE182" s="62"/>
      <c r="BF182" s="62"/>
      <c r="BG182" s="62"/>
      <c r="BH182" s="50"/>
      <c r="BI182" s="50"/>
      <c r="BJ182" s="50"/>
      <c r="BL182" s="50"/>
      <c r="BM182" s="50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0"/>
      <c r="CF182" s="50"/>
      <c r="CG182" s="50"/>
      <c r="CH182" s="50"/>
      <c r="CI182" s="50"/>
    </row>
    <row r="183" spans="1:87" ht="14.25" customHeight="1" x14ac:dyDescent="0.25">
      <c r="A183" s="58">
        <v>409</v>
      </c>
      <c r="B183" s="59" t="s">
        <v>78</v>
      </c>
      <c r="C183" s="59" t="s">
        <v>28</v>
      </c>
      <c r="D183" s="59" t="s">
        <v>36</v>
      </c>
      <c r="E183" s="59"/>
      <c r="F183" s="59" t="s">
        <v>32</v>
      </c>
      <c r="G183" s="58">
        <v>66</v>
      </c>
      <c r="H183" s="58">
        <v>56</v>
      </c>
      <c r="I183" s="59" t="s">
        <v>85</v>
      </c>
      <c r="J183" s="58">
        <v>1347638136</v>
      </c>
      <c r="K183" s="58">
        <v>2</v>
      </c>
      <c r="L183" s="58">
        <v>1</v>
      </c>
      <c r="M183" s="58">
        <v>15</v>
      </c>
      <c r="N183" s="58">
        <v>1</v>
      </c>
      <c r="O183" s="58">
        <v>4</v>
      </c>
      <c r="P183" s="58">
        <v>24</v>
      </c>
      <c r="Q183" s="58">
        <v>9</v>
      </c>
      <c r="R183" s="58">
        <v>4</v>
      </c>
      <c r="S183" s="58">
        <v>9</v>
      </c>
      <c r="T183" s="58">
        <v>1</v>
      </c>
      <c r="U183" s="58">
        <v>1</v>
      </c>
      <c r="V183" s="58">
        <v>8.5</v>
      </c>
      <c r="W183" s="59">
        <v>0</v>
      </c>
      <c r="X183" s="58">
        <v>1.5</v>
      </c>
      <c r="Y183" s="58">
        <v>11</v>
      </c>
      <c r="Z183" s="59">
        <v>89</v>
      </c>
      <c r="AA183" s="59">
        <v>11</v>
      </c>
      <c r="AB183" t="s">
        <v>824</v>
      </c>
      <c r="AC183" s="59">
        <v>0</v>
      </c>
      <c r="AD183" s="58">
        <v>12</v>
      </c>
      <c r="AE183" s="58">
        <v>5</v>
      </c>
      <c r="AF183" s="58">
        <v>0</v>
      </c>
      <c r="AG183" s="58">
        <v>28</v>
      </c>
      <c r="AH183" s="59" t="s">
        <v>316</v>
      </c>
      <c r="AI183" s="58">
        <v>6</v>
      </c>
      <c r="AJ183" s="58">
        <v>1</v>
      </c>
      <c r="AK183" s="59" t="s">
        <v>317</v>
      </c>
      <c r="AL183" s="59">
        <v>1</v>
      </c>
      <c r="AM183" s="59" t="s">
        <v>27</v>
      </c>
      <c r="AN183" s="59" t="s">
        <v>673</v>
      </c>
      <c r="AO183" s="58">
        <v>20</v>
      </c>
      <c r="AP183" s="59" t="s">
        <v>677</v>
      </c>
      <c r="AQ183" s="59" t="s">
        <v>678</v>
      </c>
      <c r="AR183" s="59" t="s">
        <v>27</v>
      </c>
      <c r="AS183" s="59" t="s">
        <v>27</v>
      </c>
      <c r="AT183" s="59" t="s">
        <v>27</v>
      </c>
      <c r="AU183" s="59" t="s">
        <v>27</v>
      </c>
      <c r="AV183" s="59" t="s">
        <v>27</v>
      </c>
      <c r="AW183" s="62"/>
      <c r="AX183" s="62" t="s">
        <v>747</v>
      </c>
      <c r="AY183" s="62">
        <v>33.927</v>
      </c>
      <c r="AZ183" s="62">
        <v>0.38120224719101126</v>
      </c>
      <c r="BA183" s="62">
        <v>2.623279393992985</v>
      </c>
      <c r="BB183" s="62">
        <v>32.919000000000004</v>
      </c>
      <c r="BC183" s="62">
        <v>132</v>
      </c>
      <c r="BD183">
        <v>7012</v>
      </c>
      <c r="BE183" s="62" t="s">
        <v>779</v>
      </c>
      <c r="BF183" s="62">
        <v>1</v>
      </c>
      <c r="BG183" s="62">
        <v>1</v>
      </c>
      <c r="BH183" s="50"/>
      <c r="BI183" s="50"/>
      <c r="BJ183" s="50"/>
      <c r="BL183" s="50"/>
      <c r="BM183" s="50"/>
      <c r="BN183" s="50"/>
      <c r="BO183" s="50"/>
      <c r="BP183" s="50"/>
      <c r="BQ183" s="50"/>
      <c r="BR183" s="50"/>
      <c r="BS183" s="50"/>
      <c r="BT183" s="50"/>
      <c r="BU183" s="50"/>
      <c r="BV183" s="50"/>
      <c r="BW183" s="50"/>
      <c r="BX183" s="50"/>
      <c r="BY183" s="50"/>
      <c r="BZ183" s="50"/>
      <c r="CA183" s="50"/>
      <c r="CB183" s="50"/>
      <c r="CC183" s="50"/>
      <c r="CD183" s="50"/>
      <c r="CE183" s="50"/>
      <c r="CF183" s="50"/>
      <c r="CG183" s="50"/>
      <c r="CH183" s="50"/>
      <c r="CI183" s="50"/>
    </row>
    <row r="184" spans="1:87" ht="14.25" customHeight="1" x14ac:dyDescent="0.25">
      <c r="A184" s="58">
        <v>425</v>
      </c>
      <c r="B184" s="59" t="s">
        <v>78</v>
      </c>
      <c r="C184" s="59" t="s">
        <v>26</v>
      </c>
      <c r="D184" s="59" t="s">
        <v>36</v>
      </c>
      <c r="E184" s="59"/>
      <c r="F184" s="59" t="s">
        <v>32</v>
      </c>
      <c r="G184" s="58">
        <v>66</v>
      </c>
      <c r="H184" s="58">
        <v>56</v>
      </c>
      <c r="I184" s="59" t="s">
        <v>88</v>
      </c>
      <c r="J184" s="58">
        <v>217831744</v>
      </c>
      <c r="K184" s="58">
        <v>0.1875</v>
      </c>
      <c r="L184" s="58">
        <v>9.375E-2</v>
      </c>
      <c r="M184" s="60">
        <v>0</v>
      </c>
      <c r="N184" s="60">
        <v>0</v>
      </c>
      <c r="O184" s="60">
        <v>0</v>
      </c>
      <c r="P184" s="60">
        <v>0</v>
      </c>
      <c r="Q184" s="60">
        <v>0</v>
      </c>
      <c r="R184" s="60">
        <v>0</v>
      </c>
      <c r="S184" s="60">
        <v>0</v>
      </c>
      <c r="T184" s="60">
        <v>0</v>
      </c>
      <c r="U184" s="60">
        <v>0</v>
      </c>
      <c r="V184" s="60">
        <v>0</v>
      </c>
      <c r="W184" s="59">
        <v>0</v>
      </c>
      <c r="X184" s="60">
        <v>0</v>
      </c>
      <c r="Y184" s="60">
        <v>0</v>
      </c>
      <c r="Z184" s="59">
        <v>0</v>
      </c>
      <c r="AA184" s="59">
        <v>0</v>
      </c>
      <c r="AB184" t="s">
        <v>740</v>
      </c>
      <c r="AC184" s="59">
        <v>0</v>
      </c>
      <c r="AD184" s="58">
        <v>0</v>
      </c>
      <c r="AE184" s="58">
        <v>0</v>
      </c>
      <c r="AF184" s="58">
        <v>0</v>
      </c>
      <c r="AG184" s="58">
        <v>0</v>
      </c>
      <c r="AH184" s="59" t="s">
        <v>258</v>
      </c>
      <c r="AI184" s="58">
        <v>9</v>
      </c>
      <c r="AJ184" s="60"/>
      <c r="AK184" s="59" t="s">
        <v>318</v>
      </c>
      <c r="AL184" s="59">
        <v>1</v>
      </c>
      <c r="AM184" s="59" t="s">
        <v>27</v>
      </c>
      <c r="AN184" s="59" t="s">
        <v>673</v>
      </c>
      <c r="AO184" s="58">
        <v>24</v>
      </c>
      <c r="AP184" s="59" t="s">
        <v>677</v>
      </c>
      <c r="AQ184" s="59" t="s">
        <v>679</v>
      </c>
      <c r="AR184" s="59" t="s">
        <v>27</v>
      </c>
      <c r="AS184" s="59" t="s">
        <v>27</v>
      </c>
      <c r="AT184" s="59" t="s">
        <v>27</v>
      </c>
      <c r="AU184" s="59" t="s">
        <v>27</v>
      </c>
      <c r="AV184" s="59" t="s">
        <v>27</v>
      </c>
      <c r="AW184" s="62"/>
      <c r="AX184" s="62" t="s">
        <v>747</v>
      </c>
      <c r="AY184" s="62">
        <v>6.5460000000000003</v>
      </c>
      <c r="AZ184" s="62" t="s">
        <v>27</v>
      </c>
      <c r="BA184" s="62">
        <v>0</v>
      </c>
      <c r="BB184" s="62">
        <v>5.774</v>
      </c>
      <c r="BC184" s="62">
        <v>0</v>
      </c>
      <c r="BD184" s="65">
        <v>0</v>
      </c>
      <c r="BE184" s="62" t="s">
        <v>780</v>
      </c>
      <c r="BF184" s="62">
        <v>1</v>
      </c>
      <c r="BG184" s="62">
        <v>1</v>
      </c>
      <c r="BH184" s="50"/>
      <c r="BI184" s="50"/>
      <c r="BJ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0"/>
      <c r="CA184" s="50"/>
      <c r="CB184" s="50"/>
      <c r="CC184" s="50"/>
      <c r="CD184" s="50"/>
      <c r="CE184" s="50"/>
      <c r="CF184" s="50"/>
      <c r="CG184" s="50"/>
      <c r="CH184" s="50"/>
      <c r="CI184" s="50"/>
    </row>
    <row r="185" spans="1:87" ht="14.25" customHeight="1" x14ac:dyDescent="0.25">
      <c r="A185" s="58">
        <v>441</v>
      </c>
      <c r="B185" s="59" t="s">
        <v>78</v>
      </c>
      <c r="C185" s="59" t="s">
        <v>26</v>
      </c>
      <c r="D185" s="59" t="s">
        <v>36</v>
      </c>
      <c r="E185" s="59"/>
      <c r="F185" s="59" t="s">
        <v>32</v>
      </c>
      <c r="G185" s="58">
        <v>66</v>
      </c>
      <c r="H185" s="58">
        <v>56</v>
      </c>
      <c r="I185" s="59" t="s">
        <v>150</v>
      </c>
      <c r="J185" s="58">
        <v>82135906</v>
      </c>
      <c r="K185" s="58">
        <v>0.1875</v>
      </c>
      <c r="L185" s="58">
        <v>9.375E-2</v>
      </c>
      <c r="M185" s="60">
        <v>0</v>
      </c>
      <c r="N185" s="60">
        <v>0</v>
      </c>
      <c r="O185" s="60">
        <v>0</v>
      </c>
      <c r="P185" s="60">
        <v>0</v>
      </c>
      <c r="Q185" s="60">
        <v>0</v>
      </c>
      <c r="R185" s="60">
        <v>0</v>
      </c>
      <c r="S185" s="60">
        <v>0</v>
      </c>
      <c r="T185" s="60">
        <v>0</v>
      </c>
      <c r="U185" s="60">
        <v>0</v>
      </c>
      <c r="V185" s="60">
        <v>0</v>
      </c>
      <c r="W185" s="59">
        <v>0</v>
      </c>
      <c r="X185" s="60">
        <v>0</v>
      </c>
      <c r="Y185" s="60">
        <v>0</v>
      </c>
      <c r="Z185" s="59">
        <v>0</v>
      </c>
      <c r="AA185" s="59">
        <v>0</v>
      </c>
      <c r="AB185" t="s">
        <v>740</v>
      </c>
      <c r="AC185" s="59">
        <v>0</v>
      </c>
      <c r="AD185" s="58">
        <v>0</v>
      </c>
      <c r="AE185" s="58">
        <v>0</v>
      </c>
      <c r="AF185" s="58">
        <v>0</v>
      </c>
      <c r="AG185" s="58">
        <v>0</v>
      </c>
      <c r="AH185" s="59" t="s">
        <v>258</v>
      </c>
      <c r="AI185" s="58">
        <v>9</v>
      </c>
      <c r="AJ185" s="60"/>
      <c r="AK185" s="59" t="s">
        <v>319</v>
      </c>
      <c r="AL185" s="59">
        <v>1</v>
      </c>
      <c r="AM185" s="59" t="s">
        <v>27</v>
      </c>
      <c r="AN185" s="59" t="s">
        <v>680</v>
      </c>
      <c r="AO185" s="58">
        <v>34</v>
      </c>
      <c r="AP185" s="59" t="s">
        <v>677</v>
      </c>
      <c r="AQ185" s="59" t="s">
        <v>712</v>
      </c>
      <c r="AR185" s="59" t="s">
        <v>27</v>
      </c>
      <c r="AS185" s="59" t="s">
        <v>713</v>
      </c>
      <c r="AT185" s="59" t="s">
        <v>27</v>
      </c>
      <c r="AU185" s="59" t="s">
        <v>27</v>
      </c>
      <c r="AV185" s="59" t="s">
        <v>27</v>
      </c>
      <c r="AW185" s="62"/>
      <c r="AX185" s="62" t="s">
        <v>748</v>
      </c>
      <c r="AY185" s="62">
        <v>9.6</v>
      </c>
      <c r="AZ185" s="62" t="s">
        <v>27</v>
      </c>
      <c r="BA185" s="62">
        <v>0</v>
      </c>
      <c r="BB185" s="62">
        <v>8.7200000000000006</v>
      </c>
      <c r="BC185" s="62">
        <v>-33</v>
      </c>
      <c r="BD185" s="66">
        <v>0</v>
      </c>
      <c r="BE185" s="62"/>
      <c r="BF185" s="62"/>
      <c r="BG185" s="62"/>
      <c r="BH185" s="50"/>
      <c r="BI185" s="50"/>
      <c r="BJ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0"/>
      <c r="CA185" s="50"/>
      <c r="CB185" s="50"/>
      <c r="CC185" s="50"/>
      <c r="CD185" s="50"/>
      <c r="CE185" s="50"/>
      <c r="CF185" s="50"/>
      <c r="CG185" s="50"/>
      <c r="CH185" s="50"/>
      <c r="CI185" s="50"/>
    </row>
    <row r="186" spans="1:87" ht="14.25" customHeight="1" x14ac:dyDescent="0.25">
      <c r="A186" s="58">
        <v>457</v>
      </c>
      <c r="B186" s="59" t="s">
        <v>78</v>
      </c>
      <c r="C186" s="59" t="s">
        <v>28</v>
      </c>
      <c r="D186" s="59" t="s">
        <v>36</v>
      </c>
      <c r="E186" s="59"/>
      <c r="F186" s="59" t="s">
        <v>32</v>
      </c>
      <c r="G186" s="58">
        <v>66</v>
      </c>
      <c r="H186" s="58">
        <v>56</v>
      </c>
      <c r="I186" s="59" t="s">
        <v>152</v>
      </c>
      <c r="J186" s="58">
        <v>792288984</v>
      </c>
      <c r="K186" s="58">
        <v>2</v>
      </c>
      <c r="L186" s="58">
        <v>1</v>
      </c>
      <c r="M186" s="58">
        <v>11</v>
      </c>
      <c r="N186" s="60">
        <v>0</v>
      </c>
      <c r="O186" s="60">
        <v>0</v>
      </c>
      <c r="P186" s="58">
        <v>41</v>
      </c>
      <c r="Q186" s="58">
        <v>28</v>
      </c>
      <c r="R186" s="58">
        <v>2</v>
      </c>
      <c r="S186" s="58">
        <v>28</v>
      </c>
      <c r="T186" s="58">
        <v>1</v>
      </c>
      <c r="U186" s="58">
        <v>10</v>
      </c>
      <c r="V186" s="58">
        <v>5</v>
      </c>
      <c r="W186" s="59">
        <v>0</v>
      </c>
      <c r="X186" s="58">
        <v>3</v>
      </c>
      <c r="Y186" s="58">
        <v>18</v>
      </c>
      <c r="Z186" s="59">
        <v>147</v>
      </c>
      <c r="AA186" s="59">
        <v>18</v>
      </c>
      <c r="AB186" t="s">
        <v>824</v>
      </c>
      <c r="AC186" s="59">
        <v>0</v>
      </c>
      <c r="AD186" s="58">
        <v>38</v>
      </c>
      <c r="AE186" s="58">
        <v>13</v>
      </c>
      <c r="AF186" s="58">
        <v>5</v>
      </c>
      <c r="AG186" s="58">
        <v>64</v>
      </c>
      <c r="AH186" s="59" t="s">
        <v>258</v>
      </c>
      <c r="AI186" s="58">
        <v>9</v>
      </c>
      <c r="AJ186" s="58">
        <v>1</v>
      </c>
      <c r="AK186" s="59" t="s">
        <v>320</v>
      </c>
      <c r="AL186" s="59">
        <v>1</v>
      </c>
      <c r="AM186" s="59" t="s">
        <v>27</v>
      </c>
      <c r="AN186" s="59" t="s">
        <v>673</v>
      </c>
      <c r="AO186" s="58">
        <v>23</v>
      </c>
      <c r="AP186" s="59" t="s">
        <v>677</v>
      </c>
      <c r="AQ186" s="59" t="s">
        <v>714</v>
      </c>
      <c r="AR186" s="59" t="s">
        <v>695</v>
      </c>
      <c r="AS186" s="59" t="s">
        <v>27</v>
      </c>
      <c r="AT186" s="59" t="s">
        <v>27</v>
      </c>
      <c r="AU186" s="59" t="s">
        <v>27</v>
      </c>
      <c r="AV186" s="59" t="s">
        <v>27</v>
      </c>
      <c r="AW186" s="62"/>
      <c r="AX186" s="62" t="s">
        <v>747</v>
      </c>
      <c r="AY186" s="62">
        <v>50.286999999999999</v>
      </c>
      <c r="AZ186" s="62">
        <v>0.34208843537414968</v>
      </c>
      <c r="BA186" s="62">
        <v>2.9232207131067671</v>
      </c>
      <c r="BB186" s="62">
        <v>31.039000000000001</v>
      </c>
      <c r="BC186" s="62">
        <v>99</v>
      </c>
      <c r="BD186">
        <v>4636</v>
      </c>
      <c r="BE186" s="62"/>
      <c r="BF186" s="62"/>
      <c r="BG186" s="62"/>
      <c r="BH186" s="50"/>
      <c r="BI186" s="50"/>
      <c r="BJ186" s="50"/>
      <c r="BL186" s="50"/>
      <c r="BM186" s="50"/>
      <c r="BN186" s="50"/>
      <c r="BO186" s="50"/>
      <c r="BP186" s="50"/>
      <c r="BQ186" s="50"/>
      <c r="BR186" s="50"/>
      <c r="BS186" s="50"/>
      <c r="BT186" s="50"/>
      <c r="BU186" s="50"/>
      <c r="BV186" s="50"/>
      <c r="BW186" s="50"/>
      <c r="BX186" s="50"/>
      <c r="BY186" s="50"/>
      <c r="BZ186" s="50"/>
      <c r="CA186" s="50"/>
      <c r="CB186" s="50"/>
      <c r="CC186" s="50"/>
      <c r="CD186" s="50"/>
      <c r="CE186" s="50"/>
      <c r="CF186" s="50"/>
      <c r="CG186" s="50"/>
      <c r="CH186" s="50"/>
      <c r="CI186" s="50"/>
    </row>
    <row r="187" spans="1:87" ht="14.25" customHeight="1" x14ac:dyDescent="0.25">
      <c r="A187" s="58">
        <v>478</v>
      </c>
      <c r="B187" s="59" t="s">
        <v>78</v>
      </c>
      <c r="C187" s="59" t="s">
        <v>28</v>
      </c>
      <c r="D187" s="59" t="s">
        <v>36</v>
      </c>
      <c r="E187" s="59"/>
      <c r="F187" s="59" t="s">
        <v>32</v>
      </c>
      <c r="G187" s="58">
        <v>66</v>
      </c>
      <c r="H187" s="58">
        <v>56</v>
      </c>
      <c r="I187" s="59" t="s">
        <v>158</v>
      </c>
      <c r="J187" s="58">
        <v>927618937</v>
      </c>
      <c r="K187" s="58">
        <v>0.28571428571428598</v>
      </c>
      <c r="L187" s="58">
        <v>0.14285714285714299</v>
      </c>
      <c r="M187" s="58">
        <v>2</v>
      </c>
      <c r="N187" s="60">
        <v>0</v>
      </c>
      <c r="O187" s="60">
        <v>0</v>
      </c>
      <c r="P187" s="58">
        <v>3</v>
      </c>
      <c r="Q187" s="58">
        <v>1</v>
      </c>
      <c r="R187" s="58">
        <v>4</v>
      </c>
      <c r="S187" s="58">
        <v>1</v>
      </c>
      <c r="T187" s="58">
        <v>1</v>
      </c>
      <c r="U187" s="60">
        <v>0</v>
      </c>
      <c r="V187" s="58">
        <v>0.5</v>
      </c>
      <c r="W187" s="59">
        <v>0</v>
      </c>
      <c r="X187" s="58">
        <v>0.5</v>
      </c>
      <c r="Y187" s="58">
        <v>1</v>
      </c>
      <c r="Z187" s="59">
        <v>14</v>
      </c>
      <c r="AA187" s="59">
        <v>1</v>
      </c>
      <c r="AB187" t="s">
        <v>740</v>
      </c>
      <c r="AC187" s="59">
        <v>0</v>
      </c>
      <c r="AD187" s="58">
        <v>4</v>
      </c>
      <c r="AE187" s="58">
        <v>0</v>
      </c>
      <c r="AF187" s="58">
        <v>0</v>
      </c>
      <c r="AG187" s="58">
        <v>6</v>
      </c>
      <c r="AH187" s="59" t="s">
        <v>258</v>
      </c>
      <c r="AI187" s="58">
        <v>9</v>
      </c>
      <c r="AJ187" s="60"/>
      <c r="AK187" s="59" t="s">
        <v>321</v>
      </c>
      <c r="AL187" s="59">
        <v>1</v>
      </c>
      <c r="AM187" s="59" t="s">
        <v>27</v>
      </c>
      <c r="AN187" s="59" t="s">
        <v>673</v>
      </c>
      <c r="AO187" s="58">
        <v>25</v>
      </c>
      <c r="AP187" s="59" t="s">
        <v>677</v>
      </c>
      <c r="AQ187" s="59" t="s">
        <v>721</v>
      </c>
      <c r="AR187" s="59" t="s">
        <v>27</v>
      </c>
      <c r="AS187" s="59" t="s">
        <v>686</v>
      </c>
      <c r="AT187" s="59" t="s">
        <v>27</v>
      </c>
      <c r="AU187" s="59" t="s">
        <v>27</v>
      </c>
      <c r="AV187" s="59" t="s">
        <v>27</v>
      </c>
      <c r="AW187" s="62"/>
      <c r="AX187" s="62" t="s">
        <v>747</v>
      </c>
      <c r="AY187" s="62">
        <v>29.094000000000001</v>
      </c>
      <c r="AZ187" s="62">
        <v>2.0781428571428573</v>
      </c>
      <c r="BA187" s="62">
        <v>0.48119887261978411</v>
      </c>
      <c r="BB187" s="62">
        <v>24.138000000000002</v>
      </c>
      <c r="BC187" s="62">
        <v>132</v>
      </c>
      <c r="BD187">
        <v>722</v>
      </c>
      <c r="BE187" s="62"/>
      <c r="BF187" s="62"/>
      <c r="BG187" s="62"/>
      <c r="BH187" s="50"/>
      <c r="BI187" s="50"/>
      <c r="BJ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  <c r="BW187" s="50"/>
      <c r="BX187" s="50"/>
      <c r="BY187" s="50"/>
      <c r="BZ187" s="50"/>
      <c r="CA187" s="50"/>
      <c r="CB187" s="50"/>
      <c r="CC187" s="50"/>
      <c r="CD187" s="50"/>
      <c r="CE187" s="50"/>
      <c r="CF187" s="50"/>
      <c r="CG187" s="50"/>
      <c r="CH187" s="50"/>
      <c r="CI187" s="50"/>
    </row>
    <row r="188" spans="1:87" ht="14.25" customHeight="1" x14ac:dyDescent="0.25">
      <c r="A188" s="58">
        <v>499</v>
      </c>
      <c r="B188" s="59" t="s">
        <v>78</v>
      </c>
      <c r="C188" s="59" t="s">
        <v>28</v>
      </c>
      <c r="D188" s="59" t="s">
        <v>36</v>
      </c>
      <c r="E188" s="59"/>
      <c r="F188" s="59" t="s">
        <v>32</v>
      </c>
      <c r="G188" s="58">
        <v>66</v>
      </c>
      <c r="H188" s="58">
        <v>56</v>
      </c>
      <c r="I188" s="59" t="s">
        <v>165</v>
      </c>
      <c r="J188" s="58">
        <v>1412134207</v>
      </c>
      <c r="K188" s="58">
        <v>2</v>
      </c>
      <c r="L188" s="58">
        <v>1</v>
      </c>
      <c r="M188" s="58">
        <v>1</v>
      </c>
      <c r="N188" s="60">
        <v>0</v>
      </c>
      <c r="O188" s="60">
        <v>0</v>
      </c>
      <c r="P188" s="58">
        <v>4</v>
      </c>
      <c r="Q188" s="58">
        <v>3</v>
      </c>
      <c r="R188" s="58">
        <v>2</v>
      </c>
      <c r="S188" s="58">
        <v>3</v>
      </c>
      <c r="T188" s="58">
        <v>1</v>
      </c>
      <c r="U188" s="58">
        <v>2</v>
      </c>
      <c r="V188" s="58">
        <v>1</v>
      </c>
      <c r="W188" s="59">
        <v>0</v>
      </c>
      <c r="X188" s="58">
        <v>1</v>
      </c>
      <c r="Y188" s="58">
        <v>4</v>
      </c>
      <c r="Z188" s="59">
        <v>22</v>
      </c>
      <c r="AA188" s="59">
        <v>4</v>
      </c>
      <c r="AB188" t="s">
        <v>824</v>
      </c>
      <c r="AC188" s="59">
        <v>0</v>
      </c>
      <c r="AD188" s="58">
        <v>0</v>
      </c>
      <c r="AE188" s="58">
        <v>2</v>
      </c>
      <c r="AF188" s="58">
        <v>0</v>
      </c>
      <c r="AG188" s="58">
        <v>3</v>
      </c>
      <c r="AH188" s="59" t="s">
        <v>258</v>
      </c>
      <c r="AI188" s="58">
        <v>9</v>
      </c>
      <c r="AJ188" s="60"/>
      <c r="AK188" s="59" t="s">
        <v>322</v>
      </c>
      <c r="AL188" s="59">
        <v>1</v>
      </c>
      <c r="AM188" s="59" t="s">
        <v>27</v>
      </c>
      <c r="AN188" s="59" t="s">
        <v>680</v>
      </c>
      <c r="AO188" s="58">
        <v>25</v>
      </c>
      <c r="AP188" s="59" t="s">
        <v>677</v>
      </c>
      <c r="AQ188" s="59" t="s">
        <v>705</v>
      </c>
      <c r="AR188" s="59" t="s">
        <v>27</v>
      </c>
      <c r="AS188" s="59" t="s">
        <v>27</v>
      </c>
      <c r="AT188" s="59" t="s">
        <v>27</v>
      </c>
      <c r="AU188" s="59" t="s">
        <v>27</v>
      </c>
      <c r="AV188" s="59" t="s">
        <v>27</v>
      </c>
      <c r="AW188" s="62"/>
      <c r="AX188" s="62" t="s">
        <v>747</v>
      </c>
      <c r="AY188" s="62">
        <v>3.206</v>
      </c>
      <c r="AZ188" s="62">
        <v>0.14572727272727273</v>
      </c>
      <c r="BA188" s="62">
        <v>6.8621334996880847</v>
      </c>
      <c r="BB188" s="62">
        <v>2.4220000000000002</v>
      </c>
      <c r="BC188" s="62">
        <v>50</v>
      </c>
      <c r="BD188">
        <v>366</v>
      </c>
      <c r="BE188" s="62"/>
      <c r="BF188" s="62"/>
      <c r="BG188" s="62"/>
      <c r="BH188" s="50"/>
      <c r="BI188" s="50"/>
      <c r="BJ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0"/>
      <c r="CA188" s="50"/>
      <c r="CB188" s="50"/>
      <c r="CC188" s="50"/>
      <c r="CD188" s="50"/>
      <c r="CE188" s="50"/>
      <c r="CF188" s="50"/>
      <c r="CG188" s="50"/>
      <c r="CH188" s="50"/>
      <c r="CI188" s="50"/>
    </row>
    <row r="189" spans="1:87" ht="14.25" customHeight="1" x14ac:dyDescent="0.25">
      <c r="A189" s="58">
        <v>519</v>
      </c>
      <c r="B189" s="59" t="s">
        <v>78</v>
      </c>
      <c r="C189" s="59" t="s">
        <v>28</v>
      </c>
      <c r="D189" s="59" t="s">
        <v>36</v>
      </c>
      <c r="E189" s="59"/>
      <c r="F189" s="59" t="s">
        <v>32</v>
      </c>
      <c r="G189" s="58">
        <v>66</v>
      </c>
      <c r="H189" s="58">
        <v>56</v>
      </c>
      <c r="I189" s="59" t="s">
        <v>169</v>
      </c>
      <c r="J189" s="58">
        <v>178114327</v>
      </c>
      <c r="K189" s="58">
        <v>0.28571428571428598</v>
      </c>
      <c r="L189" s="58">
        <v>0.14285714285714299</v>
      </c>
      <c r="M189" s="58">
        <v>2</v>
      </c>
      <c r="N189" s="60">
        <v>0</v>
      </c>
      <c r="O189" s="60">
        <v>0</v>
      </c>
      <c r="P189" s="58">
        <v>5</v>
      </c>
      <c r="Q189" s="58">
        <v>3</v>
      </c>
      <c r="R189" s="58">
        <v>2</v>
      </c>
      <c r="S189" s="58">
        <v>3</v>
      </c>
      <c r="T189" s="58">
        <v>1</v>
      </c>
      <c r="U189" s="58">
        <v>1</v>
      </c>
      <c r="V189" s="58">
        <v>1</v>
      </c>
      <c r="W189" s="61">
        <v>1</v>
      </c>
      <c r="X189" s="58">
        <v>1</v>
      </c>
      <c r="Y189" s="58">
        <v>4</v>
      </c>
      <c r="Z189" s="59">
        <v>24</v>
      </c>
      <c r="AA189" s="59">
        <v>4</v>
      </c>
      <c r="AB189" t="s">
        <v>740</v>
      </c>
      <c r="AC189" s="59">
        <v>0</v>
      </c>
      <c r="AD189" s="58">
        <v>0</v>
      </c>
      <c r="AE189" s="58">
        <v>1</v>
      </c>
      <c r="AF189" s="58">
        <v>0</v>
      </c>
      <c r="AG189" s="58">
        <v>2</v>
      </c>
      <c r="AH189" s="59" t="s">
        <v>258</v>
      </c>
      <c r="AI189" s="58">
        <v>9</v>
      </c>
      <c r="AJ189" s="60"/>
      <c r="AK189" s="59" t="s">
        <v>323</v>
      </c>
      <c r="AL189" s="59">
        <v>1</v>
      </c>
      <c r="AM189" s="59" t="s">
        <v>27</v>
      </c>
      <c r="AN189" s="59" t="s">
        <v>680</v>
      </c>
      <c r="AO189" s="58">
        <v>31</v>
      </c>
      <c r="AP189" s="59" t="s">
        <v>677</v>
      </c>
      <c r="AQ189" s="59" t="s">
        <v>694</v>
      </c>
      <c r="AR189" s="59" t="s">
        <v>27</v>
      </c>
      <c r="AS189" s="59" t="s">
        <v>27</v>
      </c>
      <c r="AT189" s="59" t="s">
        <v>692</v>
      </c>
      <c r="AU189" s="59" t="s">
        <v>27</v>
      </c>
      <c r="AV189" s="59" t="s">
        <v>696</v>
      </c>
      <c r="AW189" s="62"/>
      <c r="AX189" s="62" t="s">
        <v>746</v>
      </c>
      <c r="AY189" s="62">
        <v>14.621</v>
      </c>
      <c r="AZ189" s="62">
        <v>0.60920833333333335</v>
      </c>
      <c r="BA189" s="62">
        <v>1.6414745913412214</v>
      </c>
      <c r="BB189" s="62">
        <v>13.373000000000001</v>
      </c>
      <c r="BC189" s="62">
        <v>0</v>
      </c>
      <c r="BD189">
        <v>1143</v>
      </c>
      <c r="BE189" s="62" t="s">
        <v>780</v>
      </c>
      <c r="BF189" s="62">
        <v>1</v>
      </c>
      <c r="BG189" s="62">
        <v>1</v>
      </c>
      <c r="BH189" s="50"/>
      <c r="BI189" s="50"/>
      <c r="BJ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  <c r="CE189" s="50"/>
      <c r="CF189" s="50"/>
      <c r="CG189" s="50"/>
      <c r="CH189" s="50"/>
      <c r="CI189" s="50"/>
    </row>
    <row r="190" spans="1:87" ht="14.25" customHeight="1" x14ac:dyDescent="0.25">
      <c r="A190" s="58">
        <v>535</v>
      </c>
      <c r="B190" s="59" t="s">
        <v>78</v>
      </c>
      <c r="C190" s="59" t="s">
        <v>28</v>
      </c>
      <c r="D190" s="59" t="s">
        <v>36</v>
      </c>
      <c r="E190" s="59"/>
      <c r="F190" s="59" t="s">
        <v>32</v>
      </c>
      <c r="G190" s="58">
        <v>66</v>
      </c>
      <c r="H190" s="58">
        <v>56</v>
      </c>
      <c r="I190" s="59" t="s">
        <v>171</v>
      </c>
      <c r="J190" s="58">
        <v>8518124088</v>
      </c>
      <c r="K190" s="58">
        <v>2</v>
      </c>
      <c r="L190" s="58">
        <v>1</v>
      </c>
      <c r="M190" s="58">
        <v>1</v>
      </c>
      <c r="N190" s="60">
        <v>0</v>
      </c>
      <c r="O190" s="60">
        <v>0</v>
      </c>
      <c r="P190" s="58">
        <v>3</v>
      </c>
      <c r="Q190" s="58">
        <v>2</v>
      </c>
      <c r="R190" s="58">
        <v>1</v>
      </c>
      <c r="S190" s="58">
        <v>2</v>
      </c>
      <c r="T190" s="58">
        <v>1</v>
      </c>
      <c r="U190" s="58">
        <v>2</v>
      </c>
      <c r="V190" s="58">
        <v>1.5</v>
      </c>
      <c r="W190" s="59">
        <v>0</v>
      </c>
      <c r="X190" s="58">
        <v>0.5</v>
      </c>
      <c r="Y190" s="58">
        <v>4</v>
      </c>
      <c r="Z190" s="59">
        <v>18</v>
      </c>
      <c r="AA190" s="59">
        <v>4</v>
      </c>
      <c r="AB190" t="s">
        <v>824</v>
      </c>
      <c r="AC190" s="59">
        <v>0</v>
      </c>
      <c r="AD190" s="58">
        <v>0</v>
      </c>
      <c r="AE190" s="58">
        <v>1</v>
      </c>
      <c r="AF190" s="58">
        <v>0</v>
      </c>
      <c r="AG190" s="58">
        <v>2</v>
      </c>
      <c r="AH190" s="59" t="s">
        <v>258</v>
      </c>
      <c r="AI190" s="58">
        <v>9</v>
      </c>
      <c r="AJ190" s="60"/>
      <c r="AK190" s="59" t="s">
        <v>324</v>
      </c>
      <c r="AL190" s="59">
        <v>1</v>
      </c>
      <c r="AM190" s="59" t="s">
        <v>27</v>
      </c>
      <c r="AN190" s="59" t="s">
        <v>680</v>
      </c>
      <c r="AO190" s="58">
        <v>25</v>
      </c>
      <c r="AP190" s="59" t="s">
        <v>677</v>
      </c>
      <c r="AQ190" s="59" t="s">
        <v>725</v>
      </c>
      <c r="AR190" s="59" t="s">
        <v>27</v>
      </c>
      <c r="AS190" s="59" t="s">
        <v>726</v>
      </c>
      <c r="AT190" s="59" t="s">
        <v>27</v>
      </c>
      <c r="AU190" s="59" t="s">
        <v>27</v>
      </c>
      <c r="AV190" s="59" t="s">
        <v>27</v>
      </c>
      <c r="AW190" s="62"/>
      <c r="AX190" s="62" t="s">
        <v>748</v>
      </c>
      <c r="AY190" s="62">
        <v>3.919</v>
      </c>
      <c r="AZ190" s="62">
        <v>0.21772222222222223</v>
      </c>
      <c r="BA190" s="62">
        <v>4.5930084205154378</v>
      </c>
      <c r="BB190" s="62">
        <v>3.3690000000000002</v>
      </c>
      <c r="BC190" s="62" t="s">
        <v>774</v>
      </c>
      <c r="BD190" s="67">
        <v>465</v>
      </c>
      <c r="BE190" s="62"/>
      <c r="BF190" s="62"/>
      <c r="BG190" s="62"/>
      <c r="BH190" s="50"/>
      <c r="BI190" s="50"/>
      <c r="BJ190" s="50"/>
      <c r="BL190" s="50"/>
      <c r="BM190" s="50"/>
      <c r="BN190" s="50"/>
      <c r="BO190" s="50"/>
      <c r="BP190" s="50"/>
      <c r="BQ190" s="50"/>
      <c r="BR190" s="50"/>
      <c r="BS190" s="50"/>
      <c r="BT190" s="50"/>
      <c r="BU190" s="50"/>
      <c r="BV190" s="50"/>
      <c r="BW190" s="50"/>
      <c r="BX190" s="50"/>
      <c r="BY190" s="50"/>
      <c r="BZ190" s="50"/>
      <c r="CA190" s="50"/>
      <c r="CB190" s="50"/>
      <c r="CC190" s="50"/>
      <c r="CD190" s="50"/>
      <c r="CE190" s="50"/>
      <c r="CF190" s="50"/>
      <c r="CG190" s="50"/>
      <c r="CH190" s="50"/>
      <c r="CI190" s="50"/>
    </row>
    <row r="191" spans="1:87" ht="14.25" customHeight="1" x14ac:dyDescent="0.25">
      <c r="A191" s="58">
        <v>551</v>
      </c>
      <c r="B191" s="59" t="s">
        <v>78</v>
      </c>
      <c r="C191" s="59" t="s">
        <v>27</v>
      </c>
      <c r="D191" s="59" t="s">
        <v>36</v>
      </c>
      <c r="E191" s="59"/>
      <c r="F191" s="59" t="s">
        <v>32</v>
      </c>
      <c r="G191" s="58">
        <v>66</v>
      </c>
      <c r="H191" s="58">
        <v>56</v>
      </c>
      <c r="I191" s="59" t="s">
        <v>172</v>
      </c>
      <c r="J191" s="58">
        <v>8517821164</v>
      </c>
      <c r="K191" s="58">
        <v>0.28571428571428598</v>
      </c>
      <c r="L191" s="58">
        <v>0.14285714285714299</v>
      </c>
      <c r="M191" s="58">
        <v>1</v>
      </c>
      <c r="N191" s="60">
        <v>0</v>
      </c>
      <c r="O191" s="60">
        <v>0</v>
      </c>
      <c r="P191" s="58">
        <v>1</v>
      </c>
      <c r="Q191" s="60">
        <v>0</v>
      </c>
      <c r="R191" s="58">
        <v>1</v>
      </c>
      <c r="S191" s="60">
        <v>0</v>
      </c>
      <c r="T191" s="58">
        <v>1</v>
      </c>
      <c r="U191" s="60">
        <v>0</v>
      </c>
      <c r="V191" s="60">
        <v>0</v>
      </c>
      <c r="W191" s="59">
        <v>0</v>
      </c>
      <c r="X191" s="60">
        <v>0</v>
      </c>
      <c r="Y191" s="60">
        <v>0</v>
      </c>
      <c r="Z191" s="59">
        <v>4</v>
      </c>
      <c r="AA191" s="59">
        <v>0</v>
      </c>
      <c r="AB191" t="s">
        <v>740</v>
      </c>
      <c r="AC191" s="59">
        <v>0</v>
      </c>
      <c r="AD191" s="58">
        <v>0</v>
      </c>
      <c r="AE191" s="58">
        <v>0</v>
      </c>
      <c r="AF191" s="58">
        <v>0</v>
      </c>
      <c r="AG191" s="58">
        <v>0</v>
      </c>
      <c r="AH191" s="59" t="s">
        <v>258</v>
      </c>
      <c r="AI191" s="58">
        <v>9</v>
      </c>
      <c r="AJ191" s="60"/>
      <c r="AK191" s="59" t="s">
        <v>100</v>
      </c>
      <c r="AL191" s="59">
        <v>1</v>
      </c>
      <c r="AM191" s="59" t="s">
        <v>27</v>
      </c>
      <c r="AN191" s="59" t="s">
        <v>680</v>
      </c>
      <c r="AO191" s="58">
        <v>29</v>
      </c>
      <c r="AP191" s="59" t="s">
        <v>674</v>
      </c>
      <c r="AQ191" s="59" t="s">
        <v>691</v>
      </c>
      <c r="AR191" s="59" t="s">
        <v>695</v>
      </c>
      <c r="AS191" s="59" t="s">
        <v>727</v>
      </c>
      <c r="AT191" s="59" t="s">
        <v>27</v>
      </c>
      <c r="AU191" s="59" t="s">
        <v>27</v>
      </c>
      <c r="AV191" s="59" t="s">
        <v>27</v>
      </c>
      <c r="AW191" s="62"/>
      <c r="AX191" s="62" t="s">
        <v>748</v>
      </c>
      <c r="AY191" s="62">
        <v>13.164</v>
      </c>
      <c r="AZ191" s="62">
        <v>3.2909999999999999</v>
      </c>
      <c r="BA191" s="62">
        <v>0.30385900941962929</v>
      </c>
      <c r="BB191" s="62">
        <v>12.016</v>
      </c>
      <c r="BC191" s="62">
        <v>99</v>
      </c>
      <c r="BD191" s="80">
        <v>0</v>
      </c>
      <c r="BE191" s="62"/>
      <c r="BF191" s="62"/>
      <c r="BG191" s="62"/>
      <c r="BH191" s="50"/>
      <c r="BI191" s="50"/>
      <c r="BJ191" s="50"/>
      <c r="BL191" s="50"/>
      <c r="BM191" s="50"/>
      <c r="BN191" s="50"/>
      <c r="BO191" s="50"/>
      <c r="BP191" s="50"/>
      <c r="BQ191" s="50"/>
      <c r="BR191" s="50"/>
      <c r="BS191" s="50"/>
      <c r="BT191" s="50"/>
      <c r="BU191" s="50"/>
      <c r="BV191" s="50"/>
      <c r="BW191" s="50"/>
      <c r="BX191" s="50"/>
      <c r="BY191" s="50"/>
      <c r="BZ191" s="50"/>
      <c r="CA191" s="50"/>
      <c r="CB191" s="50"/>
      <c r="CC191" s="50"/>
      <c r="CD191" s="50"/>
      <c r="CE191" s="50"/>
      <c r="CF191" s="50"/>
      <c r="CG191" s="50"/>
      <c r="CH191" s="50"/>
      <c r="CI191" s="50"/>
    </row>
    <row r="192" spans="1:87" ht="14.25" customHeight="1" x14ac:dyDescent="0.25">
      <c r="A192" s="58">
        <v>567</v>
      </c>
      <c r="B192" s="59" t="s">
        <v>325</v>
      </c>
      <c r="C192" s="59" t="s">
        <v>28</v>
      </c>
      <c r="D192" s="59" t="s">
        <v>36</v>
      </c>
      <c r="E192" s="59"/>
      <c r="F192" s="59" t="s">
        <v>32</v>
      </c>
      <c r="G192" s="58">
        <v>66</v>
      </c>
      <c r="H192" s="58">
        <v>56</v>
      </c>
      <c r="I192" s="59" t="s">
        <v>173</v>
      </c>
      <c r="J192" s="58">
        <v>79215167188</v>
      </c>
      <c r="K192" s="58">
        <v>2</v>
      </c>
      <c r="L192" s="58">
        <v>1</v>
      </c>
      <c r="M192" s="60">
        <v>0</v>
      </c>
      <c r="N192" s="60">
        <v>0</v>
      </c>
      <c r="O192" s="60">
        <v>0</v>
      </c>
      <c r="P192" s="60">
        <v>0</v>
      </c>
      <c r="Q192" s="60">
        <v>0</v>
      </c>
      <c r="R192" s="60">
        <v>0</v>
      </c>
      <c r="S192" s="60">
        <v>0</v>
      </c>
      <c r="T192" s="60">
        <v>0</v>
      </c>
      <c r="U192" s="60">
        <v>0</v>
      </c>
      <c r="V192" s="60">
        <v>0</v>
      </c>
      <c r="W192" s="59">
        <v>0</v>
      </c>
      <c r="X192" s="60">
        <v>0</v>
      </c>
      <c r="Y192" s="60">
        <v>0</v>
      </c>
      <c r="Z192" s="59">
        <v>0</v>
      </c>
      <c r="AA192" s="59">
        <v>0</v>
      </c>
      <c r="AB192" t="s">
        <v>824</v>
      </c>
      <c r="AC192" s="59">
        <v>0</v>
      </c>
      <c r="AD192" s="58">
        <v>0</v>
      </c>
      <c r="AE192" s="58">
        <v>0</v>
      </c>
      <c r="AF192" s="58">
        <v>0</v>
      </c>
      <c r="AG192" s="58">
        <v>0</v>
      </c>
      <c r="AH192" s="59" t="s">
        <v>258</v>
      </c>
      <c r="AI192" s="58">
        <v>9</v>
      </c>
      <c r="AJ192" s="60"/>
      <c r="AK192" s="59" t="s">
        <v>273</v>
      </c>
      <c r="AL192" s="59">
        <v>1</v>
      </c>
      <c r="AM192" s="59" t="s">
        <v>27</v>
      </c>
      <c r="AN192" s="59" t="s">
        <v>673</v>
      </c>
      <c r="AO192" s="58">
        <v>18</v>
      </c>
      <c r="AP192" s="59" t="s">
        <v>677</v>
      </c>
      <c r="AQ192" s="59" t="s">
        <v>728</v>
      </c>
      <c r="AR192" s="59" t="s">
        <v>27</v>
      </c>
      <c r="AS192" s="59" t="s">
        <v>686</v>
      </c>
      <c r="AT192" s="59" t="s">
        <v>27</v>
      </c>
      <c r="AU192" s="59" t="s">
        <v>27</v>
      </c>
      <c r="AV192" s="59" t="s">
        <v>27</v>
      </c>
      <c r="AW192" s="62"/>
      <c r="AX192" s="62" t="s">
        <v>747</v>
      </c>
      <c r="AY192" s="62">
        <v>17.123999999999999</v>
      </c>
      <c r="AZ192" s="62" t="s">
        <v>27</v>
      </c>
      <c r="BA192" s="62">
        <v>0</v>
      </c>
      <c r="BB192" s="62">
        <v>15.483000000000001</v>
      </c>
      <c r="BC192" s="62">
        <v>0</v>
      </c>
      <c r="BD192" s="66">
        <v>0</v>
      </c>
      <c r="BE192" s="62"/>
      <c r="BF192" s="62"/>
      <c r="BG192" s="62"/>
      <c r="BH192" s="50"/>
      <c r="BI192" s="50"/>
      <c r="BJ192" s="50"/>
      <c r="BL192" s="50"/>
      <c r="BM192" s="50"/>
      <c r="BN192" s="50"/>
      <c r="BO192" s="50"/>
      <c r="BP192" s="50"/>
      <c r="BQ192" s="50"/>
      <c r="BR192" s="50"/>
      <c r="BS192" s="50"/>
      <c r="BT192" s="50"/>
      <c r="BU192" s="50"/>
      <c r="BV192" s="50"/>
      <c r="BW192" s="50"/>
      <c r="BX192" s="50"/>
      <c r="BY192" s="50"/>
      <c r="BZ192" s="50"/>
      <c r="CA192" s="50"/>
      <c r="CB192" s="50"/>
      <c r="CC192" s="50"/>
      <c r="CD192" s="50"/>
      <c r="CE192" s="50"/>
      <c r="CF192" s="50"/>
      <c r="CG192" s="50"/>
      <c r="CH192" s="50"/>
      <c r="CI192" s="50"/>
    </row>
    <row r="193" spans="1:87" ht="14.25" customHeight="1" x14ac:dyDescent="0.25">
      <c r="A193" s="58">
        <v>30</v>
      </c>
      <c r="B193" s="59" t="s">
        <v>78</v>
      </c>
      <c r="C193" s="59" t="s">
        <v>28</v>
      </c>
      <c r="D193" s="59" t="s">
        <v>37</v>
      </c>
      <c r="E193" s="59"/>
      <c r="F193" s="59" t="s">
        <v>30</v>
      </c>
      <c r="G193" s="58">
        <v>69</v>
      </c>
      <c r="H193" s="58">
        <v>104</v>
      </c>
      <c r="I193" s="59" t="s">
        <v>98</v>
      </c>
      <c r="J193" s="58">
        <v>871611960</v>
      </c>
      <c r="K193" s="58">
        <v>3.8</v>
      </c>
      <c r="L193" s="58">
        <v>0.38</v>
      </c>
      <c r="M193" s="60">
        <v>0</v>
      </c>
      <c r="N193" s="60">
        <v>0</v>
      </c>
      <c r="O193" s="60">
        <v>0</v>
      </c>
      <c r="P193" s="60">
        <v>0</v>
      </c>
      <c r="Q193" s="60">
        <v>0</v>
      </c>
      <c r="R193" s="60">
        <v>0</v>
      </c>
      <c r="S193" s="60">
        <v>0</v>
      </c>
      <c r="T193" s="60">
        <v>0</v>
      </c>
      <c r="U193" s="60">
        <v>0</v>
      </c>
      <c r="V193" s="60">
        <v>0</v>
      </c>
      <c r="W193" s="59">
        <v>0</v>
      </c>
      <c r="X193" s="60">
        <v>0</v>
      </c>
      <c r="Y193" s="60">
        <v>0</v>
      </c>
      <c r="Z193" s="59">
        <v>0</v>
      </c>
      <c r="AA193" s="59">
        <v>0</v>
      </c>
      <c r="AB193" t="s">
        <v>89</v>
      </c>
      <c r="AC193" s="61">
        <v>3</v>
      </c>
      <c r="AD193" s="58">
        <v>0</v>
      </c>
      <c r="AE193" s="58">
        <v>0</v>
      </c>
      <c r="AF193" s="58">
        <v>0</v>
      </c>
      <c r="AG193" s="58">
        <v>0</v>
      </c>
      <c r="AH193" s="59" t="s">
        <v>381</v>
      </c>
      <c r="AI193" s="58">
        <v>16</v>
      </c>
      <c r="AJ193" s="60"/>
      <c r="AK193" s="59" t="s">
        <v>415</v>
      </c>
      <c r="AL193" s="59">
        <v>1</v>
      </c>
      <c r="AM193" s="59" t="s">
        <v>27</v>
      </c>
      <c r="AN193" s="59" t="s">
        <v>673</v>
      </c>
      <c r="AO193" s="58">
        <v>28</v>
      </c>
      <c r="AP193" s="59" t="s">
        <v>677</v>
      </c>
      <c r="AQ193" s="59" t="s">
        <v>685</v>
      </c>
      <c r="AR193" s="59" t="s">
        <v>27</v>
      </c>
      <c r="AS193" s="59" t="s">
        <v>686</v>
      </c>
      <c r="AT193" s="59" t="s">
        <v>27</v>
      </c>
      <c r="AU193" s="59" t="s">
        <v>27</v>
      </c>
      <c r="AV193" s="59" t="s">
        <v>27</v>
      </c>
      <c r="AW193" s="62"/>
      <c r="AX193" s="62" t="s">
        <v>747</v>
      </c>
      <c r="AY193" s="62">
        <v>2.6850000000000001</v>
      </c>
      <c r="AZ193" s="62" t="s">
        <v>27</v>
      </c>
      <c r="BA193" s="62">
        <v>0</v>
      </c>
      <c r="BB193" s="62">
        <v>1.7770000000000001</v>
      </c>
      <c r="BC193" s="62"/>
      <c r="BD193">
        <v>0</v>
      </c>
      <c r="BE193" s="62" t="s">
        <v>781</v>
      </c>
      <c r="BF193" s="62">
        <v>1</v>
      </c>
      <c r="BG193" s="62">
        <v>1</v>
      </c>
      <c r="BH193" s="50"/>
      <c r="BI193" s="50"/>
      <c r="BJ193" s="50"/>
      <c r="BL193" s="50"/>
      <c r="BM193" s="50"/>
      <c r="BN193" s="50"/>
      <c r="BO193" s="50"/>
      <c r="BP193" s="50"/>
      <c r="BQ193" s="50"/>
      <c r="BR193" s="50"/>
      <c r="BS193" s="50"/>
      <c r="BT193" s="50"/>
      <c r="BU193" s="50"/>
      <c r="BV193" s="50"/>
      <c r="BW193" s="50"/>
      <c r="BX193" s="50"/>
      <c r="BY193" s="50"/>
      <c r="BZ193" s="50"/>
      <c r="CA193" s="50"/>
      <c r="CB193" s="50"/>
      <c r="CC193" s="50"/>
      <c r="CD193" s="50"/>
      <c r="CE193" s="50"/>
      <c r="CF193" s="50"/>
      <c r="CG193" s="50"/>
      <c r="CH193" s="50"/>
      <c r="CI193" s="50"/>
    </row>
    <row r="194" spans="1:87" ht="14.25" customHeight="1" x14ac:dyDescent="0.25">
      <c r="A194" s="58">
        <v>46</v>
      </c>
      <c r="B194" s="59" t="s">
        <v>78</v>
      </c>
      <c r="C194" s="59" t="s">
        <v>28</v>
      </c>
      <c r="D194" s="59" t="s">
        <v>37</v>
      </c>
      <c r="E194" s="59"/>
      <c r="F194" s="59" t="s">
        <v>30</v>
      </c>
      <c r="G194" s="58">
        <v>69</v>
      </c>
      <c r="H194" s="58">
        <v>104</v>
      </c>
      <c r="I194" s="59" t="s">
        <v>101</v>
      </c>
      <c r="J194" s="58">
        <v>17888851</v>
      </c>
      <c r="K194" s="58">
        <v>4.4000000000000004</v>
      </c>
      <c r="L194" s="58">
        <v>0.44</v>
      </c>
      <c r="M194" s="60">
        <v>0</v>
      </c>
      <c r="N194" s="60">
        <v>0</v>
      </c>
      <c r="O194" s="60">
        <v>0</v>
      </c>
      <c r="P194" s="60">
        <v>0</v>
      </c>
      <c r="Q194" s="60">
        <v>0</v>
      </c>
      <c r="R194" s="60">
        <v>0</v>
      </c>
      <c r="S194" s="60">
        <v>0</v>
      </c>
      <c r="T194" s="60">
        <v>0</v>
      </c>
      <c r="U194" s="60">
        <v>0</v>
      </c>
      <c r="V194" s="60">
        <v>0</v>
      </c>
      <c r="W194" s="59">
        <v>0</v>
      </c>
      <c r="X194" s="60">
        <v>0</v>
      </c>
      <c r="Y194" s="60">
        <v>0</v>
      </c>
      <c r="Z194" s="59">
        <v>0</v>
      </c>
      <c r="AA194" s="59">
        <v>0</v>
      </c>
      <c r="AB194" t="s">
        <v>782</v>
      </c>
      <c r="AC194" s="61">
        <v>3</v>
      </c>
      <c r="AD194" s="58">
        <v>0</v>
      </c>
      <c r="AE194" s="58">
        <v>0</v>
      </c>
      <c r="AF194" s="58">
        <v>0</v>
      </c>
      <c r="AG194" s="58">
        <v>0</v>
      </c>
      <c r="AH194" s="59" t="s">
        <v>381</v>
      </c>
      <c r="AI194" s="58">
        <v>16</v>
      </c>
      <c r="AJ194" s="60"/>
      <c r="AK194" s="59" t="s">
        <v>416</v>
      </c>
      <c r="AL194" s="59">
        <v>1</v>
      </c>
      <c r="AM194" s="59" t="s">
        <v>27</v>
      </c>
      <c r="AN194" s="59" t="s">
        <v>680</v>
      </c>
      <c r="AO194" s="58">
        <v>30</v>
      </c>
      <c r="AP194" s="59" t="s">
        <v>674</v>
      </c>
      <c r="AQ194" s="59" t="s">
        <v>687</v>
      </c>
      <c r="AR194" s="59" t="s">
        <v>27</v>
      </c>
      <c r="AS194" s="59" t="s">
        <v>688</v>
      </c>
      <c r="AT194" s="59" t="s">
        <v>27</v>
      </c>
      <c r="AU194" s="59" t="s">
        <v>27</v>
      </c>
      <c r="AV194" s="59" t="s">
        <v>27</v>
      </c>
      <c r="AW194" s="62"/>
      <c r="AX194" s="62" t="s">
        <v>748</v>
      </c>
      <c r="AY194" s="62">
        <v>4.8490000000000002</v>
      </c>
      <c r="AZ194" s="62" t="s">
        <v>27</v>
      </c>
      <c r="BA194" s="62">
        <v>0</v>
      </c>
      <c r="BB194" s="62">
        <v>4.5170000000000003</v>
      </c>
      <c r="BC194" s="62">
        <v>276</v>
      </c>
      <c r="BD194" s="66">
        <v>0</v>
      </c>
      <c r="BE194" s="62" t="s">
        <v>782</v>
      </c>
      <c r="BF194" s="62">
        <v>1</v>
      </c>
      <c r="BG194" s="62"/>
      <c r="BH194" s="50"/>
      <c r="BI194" s="50"/>
      <c r="BJ194" s="50"/>
      <c r="BL194" s="50"/>
      <c r="BM194" s="50"/>
      <c r="BN194" s="50"/>
      <c r="BO194" s="50"/>
      <c r="BP194" s="50"/>
      <c r="BQ194" s="50"/>
      <c r="BR194" s="50"/>
      <c r="BS194" s="50"/>
      <c r="BT194" s="50"/>
      <c r="BU194" s="50"/>
      <c r="BV194" s="50"/>
      <c r="BW194" s="50"/>
      <c r="BX194" s="50"/>
      <c r="BY194" s="50"/>
      <c r="BZ194" s="50"/>
      <c r="CA194" s="50"/>
      <c r="CB194" s="50"/>
      <c r="CC194" s="50"/>
      <c r="CD194" s="50"/>
      <c r="CE194" s="50"/>
      <c r="CF194" s="50"/>
      <c r="CG194" s="50"/>
      <c r="CH194" s="50"/>
      <c r="CI194" s="50"/>
    </row>
    <row r="195" spans="1:87" ht="14.25" customHeight="1" x14ac:dyDescent="0.25">
      <c r="A195" s="58">
        <v>62</v>
      </c>
      <c r="B195" s="59" t="s">
        <v>78</v>
      </c>
      <c r="C195" s="59" t="s">
        <v>28</v>
      </c>
      <c r="D195" s="59" t="s">
        <v>37</v>
      </c>
      <c r="E195" s="59"/>
      <c r="F195" s="59" t="s">
        <v>30</v>
      </c>
      <c r="G195" s="58">
        <v>69</v>
      </c>
      <c r="H195" s="58">
        <v>104</v>
      </c>
      <c r="I195" s="59" t="s">
        <v>104</v>
      </c>
      <c r="J195" s="58">
        <v>134766397</v>
      </c>
      <c r="K195" s="58">
        <v>4.4000000000000004</v>
      </c>
      <c r="L195" s="58">
        <v>0.44</v>
      </c>
      <c r="M195" s="60">
        <v>0</v>
      </c>
      <c r="N195" s="60">
        <v>0</v>
      </c>
      <c r="O195" s="60">
        <v>0</v>
      </c>
      <c r="P195" s="60">
        <v>0</v>
      </c>
      <c r="Q195" s="60">
        <v>0</v>
      </c>
      <c r="R195" s="60">
        <v>0</v>
      </c>
      <c r="S195" s="60">
        <v>0</v>
      </c>
      <c r="T195" s="60">
        <v>0</v>
      </c>
      <c r="U195" s="60">
        <v>0</v>
      </c>
      <c r="V195" s="60">
        <v>0</v>
      </c>
      <c r="W195" s="59">
        <v>0</v>
      </c>
      <c r="X195" s="60">
        <v>0</v>
      </c>
      <c r="Y195" s="60">
        <v>0</v>
      </c>
      <c r="Z195" s="59">
        <v>0</v>
      </c>
      <c r="AA195" s="59">
        <v>0</v>
      </c>
      <c r="AB195" t="s">
        <v>782</v>
      </c>
      <c r="AC195" s="61">
        <v>3</v>
      </c>
      <c r="AD195" s="58">
        <v>0</v>
      </c>
      <c r="AE195" s="58">
        <v>0</v>
      </c>
      <c r="AF195" s="58">
        <v>0</v>
      </c>
      <c r="AG195" s="58">
        <v>0</v>
      </c>
      <c r="AH195" s="59" t="s">
        <v>381</v>
      </c>
      <c r="AI195" s="58">
        <v>16</v>
      </c>
      <c r="AJ195" s="60"/>
      <c r="AK195" s="59" t="s">
        <v>417</v>
      </c>
      <c r="AL195" s="59">
        <v>1</v>
      </c>
      <c r="AM195" s="59" t="s">
        <v>27</v>
      </c>
      <c r="AN195" s="59" t="s">
        <v>673</v>
      </c>
      <c r="AO195" s="58">
        <v>20</v>
      </c>
      <c r="AP195" s="59" t="s">
        <v>674</v>
      </c>
      <c r="AQ195" s="59" t="s">
        <v>689</v>
      </c>
      <c r="AR195" s="59" t="s">
        <v>27</v>
      </c>
      <c r="AS195" s="59" t="s">
        <v>27</v>
      </c>
      <c r="AT195" s="59" t="s">
        <v>27</v>
      </c>
      <c r="AU195" s="59" t="s">
        <v>27</v>
      </c>
      <c r="AV195" s="59" t="s">
        <v>27</v>
      </c>
      <c r="AW195" s="62"/>
      <c r="AX195" s="62" t="s">
        <v>747</v>
      </c>
      <c r="AY195" s="62">
        <v>2.9569999999999999</v>
      </c>
      <c r="AZ195" s="62" t="s">
        <v>27</v>
      </c>
      <c r="BA195" s="62">
        <v>0</v>
      </c>
      <c r="BB195" s="62">
        <v>1.611</v>
      </c>
      <c r="BC195" s="62">
        <v>58</v>
      </c>
      <c r="BD195" s="66">
        <v>0</v>
      </c>
      <c r="BE195" s="62"/>
      <c r="BF195" s="62"/>
      <c r="BG195" s="62"/>
      <c r="BH195" s="50"/>
      <c r="BI195" s="50"/>
      <c r="BJ195" s="50"/>
      <c r="BL195" s="50"/>
      <c r="BM195" s="50"/>
      <c r="BN195" s="50"/>
      <c r="BO195" s="50"/>
      <c r="BP195" s="50"/>
      <c r="BQ195" s="50"/>
      <c r="BR195" s="50"/>
      <c r="BS195" s="50"/>
      <c r="BT195" s="50"/>
      <c r="BU195" s="50"/>
      <c r="BV195" s="50"/>
      <c r="BW195" s="50"/>
      <c r="BX195" s="50"/>
      <c r="BY195" s="50"/>
      <c r="BZ195" s="50"/>
      <c r="CA195" s="50"/>
      <c r="CB195" s="50"/>
      <c r="CC195" s="50"/>
      <c r="CD195" s="50"/>
      <c r="CE195" s="50"/>
      <c r="CF195" s="50"/>
      <c r="CG195" s="50"/>
      <c r="CH195" s="50"/>
      <c r="CI195" s="50"/>
    </row>
    <row r="196" spans="1:87" ht="14.25" customHeight="1" x14ac:dyDescent="0.25">
      <c r="A196" s="58">
        <v>85</v>
      </c>
      <c r="B196" s="59" t="s">
        <v>78</v>
      </c>
      <c r="C196" s="59" t="s">
        <v>26</v>
      </c>
      <c r="D196" s="59" t="s">
        <v>37</v>
      </c>
      <c r="E196" s="59"/>
      <c r="F196" s="59" t="s">
        <v>30</v>
      </c>
      <c r="G196" s="58">
        <v>69</v>
      </c>
      <c r="H196" s="58">
        <v>104</v>
      </c>
      <c r="I196" s="59" t="s">
        <v>106</v>
      </c>
      <c r="J196" s="58">
        <v>90153375</v>
      </c>
      <c r="K196" s="58">
        <v>3.7333333333333298</v>
      </c>
      <c r="L196" s="58">
        <v>0.37333333333333302</v>
      </c>
      <c r="M196" s="58">
        <v>6</v>
      </c>
      <c r="N196" s="60">
        <v>0</v>
      </c>
      <c r="O196" s="58">
        <v>3</v>
      </c>
      <c r="P196" s="58">
        <v>17</v>
      </c>
      <c r="Q196" s="58">
        <v>11</v>
      </c>
      <c r="R196" s="58">
        <v>1</v>
      </c>
      <c r="S196" s="58">
        <v>11</v>
      </c>
      <c r="T196" s="58">
        <v>1</v>
      </c>
      <c r="U196" s="58">
        <v>4</v>
      </c>
      <c r="V196" s="58">
        <v>4</v>
      </c>
      <c r="W196" s="59">
        <v>0</v>
      </c>
      <c r="X196" s="58">
        <v>3</v>
      </c>
      <c r="Y196" s="58">
        <v>11</v>
      </c>
      <c r="Z196" s="59">
        <v>72</v>
      </c>
      <c r="AA196" s="59">
        <v>11</v>
      </c>
      <c r="AB196" t="s">
        <v>740</v>
      </c>
      <c r="AC196" s="59">
        <v>0</v>
      </c>
      <c r="AD196" s="58">
        <v>10</v>
      </c>
      <c r="AE196" s="58">
        <v>20</v>
      </c>
      <c r="AF196" s="58">
        <v>3</v>
      </c>
      <c r="AG196" s="58">
        <v>45</v>
      </c>
      <c r="AH196" s="59" t="s">
        <v>418</v>
      </c>
      <c r="AI196" s="58">
        <v>8</v>
      </c>
      <c r="AJ196" s="58">
        <v>1</v>
      </c>
      <c r="AK196" s="59" t="s">
        <v>419</v>
      </c>
      <c r="AL196" s="59">
        <v>1</v>
      </c>
      <c r="AM196" s="59" t="s">
        <v>27</v>
      </c>
      <c r="AN196" s="59" t="s">
        <v>673</v>
      </c>
      <c r="AO196" s="58">
        <v>18</v>
      </c>
      <c r="AP196" s="59" t="s">
        <v>677</v>
      </c>
      <c r="AQ196" s="59" t="s">
        <v>690</v>
      </c>
      <c r="AR196" s="59" t="s">
        <v>27</v>
      </c>
      <c r="AS196" s="59" t="s">
        <v>27</v>
      </c>
      <c r="AT196" s="59" t="s">
        <v>27</v>
      </c>
      <c r="AU196" s="59" t="s">
        <v>27</v>
      </c>
      <c r="AV196" s="59" t="s">
        <v>27</v>
      </c>
      <c r="AW196" s="62"/>
      <c r="AX196" s="62" t="s">
        <v>747</v>
      </c>
      <c r="AY196" s="62">
        <v>20.183</v>
      </c>
      <c r="AZ196" s="62">
        <v>0.28031944444444445</v>
      </c>
      <c r="BA196" s="62">
        <v>3.5673586681860971</v>
      </c>
      <c r="BB196" s="62">
        <v>16.987000000000002</v>
      </c>
      <c r="BC196" s="62">
        <v>276</v>
      </c>
      <c r="BD196">
        <v>4243</v>
      </c>
      <c r="BE196" s="62"/>
      <c r="BF196" s="62"/>
      <c r="BG196" s="62"/>
      <c r="BH196" s="50"/>
      <c r="BI196" s="50"/>
      <c r="BJ196" s="50"/>
      <c r="BL196" s="50"/>
      <c r="BM196" s="50"/>
      <c r="BN196" s="50"/>
      <c r="BO196" s="50"/>
      <c r="BP196" s="50"/>
      <c r="BQ196" s="50"/>
      <c r="BR196" s="50"/>
      <c r="BS196" s="50"/>
      <c r="BT196" s="50"/>
      <c r="BU196" s="50"/>
      <c r="BV196" s="50"/>
      <c r="BW196" s="50"/>
      <c r="BX196" s="50"/>
      <c r="BY196" s="50"/>
      <c r="BZ196" s="50"/>
      <c r="CA196" s="50"/>
      <c r="CB196" s="50"/>
      <c r="CC196" s="50"/>
      <c r="CD196" s="50"/>
      <c r="CE196" s="50"/>
      <c r="CF196" s="50"/>
      <c r="CG196" s="50"/>
      <c r="CH196" s="50"/>
      <c r="CI196" s="50"/>
    </row>
    <row r="197" spans="1:87" ht="14.25" customHeight="1" x14ac:dyDescent="0.25">
      <c r="A197" s="58">
        <v>112</v>
      </c>
      <c r="B197" s="59" t="s">
        <v>78</v>
      </c>
      <c r="C197" s="59" t="s">
        <v>28</v>
      </c>
      <c r="D197" s="59" t="s">
        <v>37</v>
      </c>
      <c r="E197" s="59"/>
      <c r="F197" s="59" t="s">
        <v>30</v>
      </c>
      <c r="G197" s="58">
        <v>69</v>
      </c>
      <c r="H197" s="58">
        <v>104</v>
      </c>
      <c r="I197" s="59" t="s">
        <v>114</v>
      </c>
      <c r="J197" s="58">
        <v>17888853</v>
      </c>
      <c r="K197" s="58">
        <v>3.4</v>
      </c>
      <c r="L197" s="58">
        <v>0.34</v>
      </c>
      <c r="M197" s="60">
        <v>0</v>
      </c>
      <c r="N197" s="60">
        <v>0</v>
      </c>
      <c r="O197" s="60">
        <v>0</v>
      </c>
      <c r="P197" s="60">
        <v>0</v>
      </c>
      <c r="Q197" s="60">
        <v>0</v>
      </c>
      <c r="R197" s="60">
        <v>0</v>
      </c>
      <c r="S197" s="60">
        <v>0</v>
      </c>
      <c r="T197" s="60">
        <v>0</v>
      </c>
      <c r="U197" s="60">
        <v>0</v>
      </c>
      <c r="V197" s="60">
        <v>0</v>
      </c>
      <c r="W197" s="59">
        <v>0</v>
      </c>
      <c r="X197" s="60">
        <v>0</v>
      </c>
      <c r="Y197" s="60">
        <v>0</v>
      </c>
      <c r="Z197" s="59">
        <v>0</v>
      </c>
      <c r="AA197" s="59">
        <v>0</v>
      </c>
      <c r="AB197" t="s">
        <v>740</v>
      </c>
      <c r="AC197" s="61">
        <v>3</v>
      </c>
      <c r="AD197" s="58">
        <v>0</v>
      </c>
      <c r="AE197" s="58">
        <v>0</v>
      </c>
      <c r="AF197" s="58">
        <v>0</v>
      </c>
      <c r="AG197" s="58">
        <v>0</v>
      </c>
      <c r="AH197" s="59" t="s">
        <v>381</v>
      </c>
      <c r="AI197" s="58">
        <v>16</v>
      </c>
      <c r="AJ197" s="60"/>
      <c r="AK197" s="59" t="s">
        <v>100</v>
      </c>
      <c r="AL197" s="59">
        <v>1</v>
      </c>
      <c r="AM197" s="59" t="s">
        <v>27</v>
      </c>
      <c r="AN197" s="59" t="s">
        <v>680</v>
      </c>
      <c r="AO197" s="58">
        <v>30</v>
      </c>
      <c r="AP197" s="59" t="s">
        <v>674</v>
      </c>
      <c r="AQ197" s="59" t="s">
        <v>687</v>
      </c>
      <c r="AR197" s="59" t="s">
        <v>27</v>
      </c>
      <c r="AS197" s="59" t="s">
        <v>688</v>
      </c>
      <c r="AT197" s="59" t="s">
        <v>27</v>
      </c>
      <c r="AU197" s="59" t="s">
        <v>27</v>
      </c>
      <c r="AV197" s="59" t="s">
        <v>27</v>
      </c>
      <c r="AW197" s="62"/>
      <c r="AX197" s="62" t="s">
        <v>748</v>
      </c>
      <c r="AY197" s="62">
        <v>1.895</v>
      </c>
      <c r="AZ197" s="62" t="s">
        <v>27</v>
      </c>
      <c r="BA197" s="62">
        <v>0</v>
      </c>
      <c r="BB197" s="62">
        <v>1.623</v>
      </c>
      <c r="BC197" s="62">
        <v>276</v>
      </c>
      <c r="BD197" s="66">
        <v>0</v>
      </c>
      <c r="BE197" s="62"/>
      <c r="BF197" s="62"/>
      <c r="BG197" s="62"/>
      <c r="BH197" s="50"/>
      <c r="BI197" s="50"/>
      <c r="BJ197" s="50"/>
      <c r="BL197" s="50"/>
      <c r="BM197" s="50"/>
      <c r="BN197" s="50"/>
      <c r="BO197" s="50"/>
      <c r="BP197" s="50"/>
      <c r="BQ197" s="50"/>
      <c r="BR197" s="50"/>
      <c r="BS197" s="50"/>
      <c r="BT197" s="50"/>
      <c r="BU197" s="50"/>
      <c r="BV197" s="50"/>
      <c r="BW197" s="50"/>
      <c r="BX197" s="50"/>
      <c r="BY197" s="50"/>
      <c r="BZ197" s="50"/>
      <c r="CA197" s="50"/>
      <c r="CB197" s="50"/>
      <c r="CC197" s="50"/>
      <c r="CD197" s="50"/>
      <c r="CE197" s="50"/>
      <c r="CF197" s="50"/>
      <c r="CG197" s="50"/>
      <c r="CH197" s="50"/>
      <c r="CI197" s="50"/>
    </row>
    <row r="198" spans="1:87" ht="14.25" customHeight="1" x14ac:dyDescent="0.25">
      <c r="A198" s="58">
        <v>159</v>
      </c>
      <c r="B198" s="59" t="s">
        <v>78</v>
      </c>
      <c r="C198" s="59" t="s">
        <v>26</v>
      </c>
      <c r="D198" s="59" t="s">
        <v>37</v>
      </c>
      <c r="E198" s="59"/>
      <c r="F198" s="59" t="s">
        <v>30</v>
      </c>
      <c r="G198" s="58">
        <v>69</v>
      </c>
      <c r="H198" s="58">
        <v>104</v>
      </c>
      <c r="I198" s="59" t="s">
        <v>121</v>
      </c>
      <c r="J198" s="58">
        <v>8870124178</v>
      </c>
      <c r="K198" s="58">
        <v>3.7333333333333298</v>
      </c>
      <c r="L198" s="58">
        <v>0.37333333333333302</v>
      </c>
      <c r="M198" s="60">
        <v>0</v>
      </c>
      <c r="N198" s="60">
        <v>0</v>
      </c>
      <c r="O198" s="60">
        <v>0</v>
      </c>
      <c r="P198" s="60">
        <v>0</v>
      </c>
      <c r="Q198" s="60">
        <v>0</v>
      </c>
      <c r="R198" s="60">
        <v>0</v>
      </c>
      <c r="S198" s="60">
        <v>0</v>
      </c>
      <c r="T198" s="60">
        <v>0</v>
      </c>
      <c r="U198" s="60">
        <v>0</v>
      </c>
      <c r="V198" s="60">
        <v>0</v>
      </c>
      <c r="W198" s="59">
        <v>0</v>
      </c>
      <c r="X198" s="60">
        <v>0</v>
      </c>
      <c r="Y198" s="60">
        <v>0</v>
      </c>
      <c r="Z198" s="59">
        <v>0</v>
      </c>
      <c r="AA198" s="59">
        <v>0</v>
      </c>
      <c r="AB198" t="s">
        <v>740</v>
      </c>
      <c r="AC198" s="59">
        <v>0</v>
      </c>
      <c r="AD198" s="58">
        <v>0</v>
      </c>
      <c r="AE198" s="58">
        <v>0</v>
      </c>
      <c r="AF198" s="58">
        <v>0</v>
      </c>
      <c r="AG198" s="58">
        <v>0</v>
      </c>
      <c r="AH198" s="59" t="s">
        <v>381</v>
      </c>
      <c r="AI198" s="58">
        <v>16</v>
      </c>
      <c r="AJ198" s="60"/>
      <c r="AK198" s="59" t="s">
        <v>115</v>
      </c>
      <c r="AL198" s="59">
        <v>1</v>
      </c>
      <c r="AM198" s="59" t="s">
        <v>27</v>
      </c>
      <c r="AN198" s="59" t="s">
        <v>673</v>
      </c>
      <c r="AO198" s="58">
        <v>21</v>
      </c>
      <c r="AP198" s="59" t="s">
        <v>677</v>
      </c>
      <c r="AQ198" s="59" t="s">
        <v>693</v>
      </c>
      <c r="AR198" s="59" t="s">
        <v>27</v>
      </c>
      <c r="AS198" s="59" t="s">
        <v>27</v>
      </c>
      <c r="AT198" s="59" t="s">
        <v>27</v>
      </c>
      <c r="AU198" s="59" t="s">
        <v>27</v>
      </c>
      <c r="AV198" s="59" t="s">
        <v>27</v>
      </c>
      <c r="AW198" s="62"/>
      <c r="AX198" s="62" t="s">
        <v>747</v>
      </c>
      <c r="AY198" s="62">
        <v>6.7960000000000003</v>
      </c>
      <c r="AZ198" s="62" t="s">
        <v>27</v>
      </c>
      <c r="BA198" s="62">
        <v>0</v>
      </c>
      <c r="BB198" s="62">
        <v>5.7640000000000002</v>
      </c>
      <c r="BC198" s="62">
        <v>276</v>
      </c>
      <c r="BD198" s="66">
        <v>0</v>
      </c>
      <c r="BE198" s="62"/>
      <c r="BF198" s="62"/>
      <c r="BG198" s="62"/>
      <c r="BH198" s="50"/>
      <c r="BI198" s="50"/>
      <c r="BJ198" s="50"/>
      <c r="BL198" s="50"/>
      <c r="BM198" s="50"/>
      <c r="BN198" s="50"/>
      <c r="BO198" s="50"/>
      <c r="BP198" s="50"/>
      <c r="BQ198" s="50"/>
      <c r="BR198" s="50"/>
      <c r="BS198" s="50"/>
      <c r="BT198" s="50"/>
      <c r="BU198" s="50"/>
      <c r="BV198" s="50"/>
      <c r="BW198" s="50"/>
      <c r="BX198" s="50"/>
      <c r="BY198" s="50"/>
      <c r="BZ198" s="50"/>
      <c r="CA198" s="50"/>
      <c r="CB198" s="50"/>
      <c r="CC198" s="50"/>
      <c r="CD198" s="50"/>
      <c r="CE198" s="50"/>
      <c r="CF198" s="50"/>
      <c r="CG198" s="50"/>
      <c r="CH198" s="50"/>
      <c r="CI198" s="50"/>
    </row>
    <row r="199" spans="1:87" ht="14.25" customHeight="1" x14ac:dyDescent="0.25">
      <c r="A199" s="58">
        <v>175</v>
      </c>
      <c r="B199" s="59" t="s">
        <v>78</v>
      </c>
      <c r="C199" s="59" t="s">
        <v>28</v>
      </c>
      <c r="D199" s="59" t="s">
        <v>37</v>
      </c>
      <c r="E199" s="59"/>
      <c r="F199" s="59" t="s">
        <v>30</v>
      </c>
      <c r="G199" s="58">
        <v>69</v>
      </c>
      <c r="H199" s="58">
        <v>104</v>
      </c>
      <c r="I199" s="59" t="s">
        <v>122</v>
      </c>
      <c r="J199" s="58">
        <v>10184154</v>
      </c>
      <c r="K199" s="58">
        <v>4.4000000000000004</v>
      </c>
      <c r="L199" s="58">
        <v>0.44</v>
      </c>
      <c r="M199" s="58">
        <v>1</v>
      </c>
      <c r="N199" s="60">
        <v>0</v>
      </c>
      <c r="O199" s="58">
        <v>2</v>
      </c>
      <c r="P199" s="58">
        <v>5</v>
      </c>
      <c r="Q199" s="58">
        <v>3</v>
      </c>
      <c r="R199" s="58">
        <v>3</v>
      </c>
      <c r="S199" s="58">
        <v>3</v>
      </c>
      <c r="T199" s="58">
        <v>1</v>
      </c>
      <c r="U199" s="58">
        <v>1</v>
      </c>
      <c r="V199" s="58">
        <v>1.5</v>
      </c>
      <c r="W199" s="59">
        <v>0</v>
      </c>
      <c r="X199" s="58">
        <v>0.5</v>
      </c>
      <c r="Y199" s="58">
        <v>3</v>
      </c>
      <c r="Z199" s="59">
        <v>24</v>
      </c>
      <c r="AA199" s="59">
        <v>3</v>
      </c>
      <c r="AB199" t="s">
        <v>782</v>
      </c>
      <c r="AC199" s="59">
        <v>0</v>
      </c>
      <c r="AD199" s="58">
        <v>8</v>
      </c>
      <c r="AE199" s="58">
        <v>1</v>
      </c>
      <c r="AF199" s="58">
        <v>0</v>
      </c>
      <c r="AG199" s="58">
        <v>14</v>
      </c>
      <c r="AH199" s="59" t="s">
        <v>423</v>
      </c>
      <c r="AI199" s="58">
        <v>12</v>
      </c>
      <c r="AJ199" s="60"/>
      <c r="AK199" s="59" t="s">
        <v>424</v>
      </c>
      <c r="AL199" s="59">
        <v>1</v>
      </c>
      <c r="AM199" s="59" t="s">
        <v>27</v>
      </c>
      <c r="AN199" s="59" t="s">
        <v>680</v>
      </c>
      <c r="AO199" s="58">
        <v>25</v>
      </c>
      <c r="AP199" s="59" t="s">
        <v>677</v>
      </c>
      <c r="AQ199" s="59" t="s">
        <v>694</v>
      </c>
      <c r="AR199" s="59" t="s">
        <v>27</v>
      </c>
      <c r="AS199" s="59" t="s">
        <v>27</v>
      </c>
      <c r="AT199" s="59" t="s">
        <v>692</v>
      </c>
      <c r="AU199" s="59" t="s">
        <v>27</v>
      </c>
      <c r="AV199" s="59" t="s">
        <v>27</v>
      </c>
      <c r="AW199" s="62"/>
      <c r="AX199" s="62" t="s">
        <v>746</v>
      </c>
      <c r="AY199" s="62">
        <v>11.795999999999999</v>
      </c>
      <c r="AZ199" s="62">
        <v>0.49149999999999999</v>
      </c>
      <c r="BA199" s="62">
        <v>2.0345879959308242</v>
      </c>
      <c r="BB199" s="62">
        <v>7.9240000000000004</v>
      </c>
      <c r="BC199" s="62">
        <v>276</v>
      </c>
      <c r="BD199">
        <v>691</v>
      </c>
      <c r="BE199" s="62" t="s">
        <v>782</v>
      </c>
      <c r="BF199" s="62">
        <v>1</v>
      </c>
      <c r="BG199" s="62"/>
      <c r="BH199" s="50"/>
      <c r="BI199" s="50"/>
      <c r="BJ199" s="50"/>
      <c r="BL199" s="50"/>
      <c r="BM199" s="50"/>
      <c r="BN199" s="50"/>
      <c r="BO199" s="50"/>
      <c r="BP199" s="50"/>
      <c r="BQ199" s="50"/>
      <c r="BR199" s="50"/>
      <c r="BS199" s="50"/>
      <c r="BT199" s="50"/>
      <c r="BU199" s="50"/>
      <c r="BV199" s="50"/>
      <c r="BW199" s="50"/>
      <c r="BX199" s="50"/>
      <c r="BY199" s="50"/>
      <c r="BZ199" s="50"/>
      <c r="CA199" s="50"/>
      <c r="CB199" s="50"/>
      <c r="CC199" s="50"/>
      <c r="CD199" s="50"/>
      <c r="CE199" s="50"/>
      <c r="CF199" s="50"/>
      <c r="CG199" s="50"/>
      <c r="CH199" s="50"/>
      <c r="CI199" s="50"/>
    </row>
    <row r="200" spans="1:87" ht="14.25" customHeight="1" x14ac:dyDescent="0.25">
      <c r="A200" s="58">
        <v>191</v>
      </c>
      <c r="B200" s="59" t="s">
        <v>78</v>
      </c>
      <c r="C200" s="59" t="s">
        <v>26</v>
      </c>
      <c r="D200" s="59" t="s">
        <v>37</v>
      </c>
      <c r="E200" s="59"/>
      <c r="F200" s="59" t="s">
        <v>30</v>
      </c>
      <c r="G200" s="58">
        <v>69</v>
      </c>
      <c r="H200" s="58">
        <v>104</v>
      </c>
      <c r="I200" s="59" t="s">
        <v>124</v>
      </c>
      <c r="J200" s="58">
        <v>1391113645</v>
      </c>
      <c r="K200" s="58">
        <v>4.1333333333333302</v>
      </c>
      <c r="L200" s="58">
        <v>0.413333333333333</v>
      </c>
      <c r="M200" s="58">
        <v>4</v>
      </c>
      <c r="N200" s="60">
        <v>0</v>
      </c>
      <c r="O200" s="60">
        <v>0</v>
      </c>
      <c r="P200" s="58">
        <v>7</v>
      </c>
      <c r="Q200" s="58">
        <v>3</v>
      </c>
      <c r="R200" s="58">
        <v>6</v>
      </c>
      <c r="S200" s="58">
        <v>3</v>
      </c>
      <c r="T200" s="58">
        <v>1</v>
      </c>
      <c r="U200" s="58">
        <v>1</v>
      </c>
      <c r="V200" s="60">
        <v>0</v>
      </c>
      <c r="W200" s="59">
        <v>0</v>
      </c>
      <c r="X200" s="60">
        <v>0</v>
      </c>
      <c r="Y200" s="58">
        <v>1</v>
      </c>
      <c r="Z200" s="59">
        <v>26</v>
      </c>
      <c r="AA200" s="59">
        <v>1</v>
      </c>
      <c r="AB200" t="s">
        <v>89</v>
      </c>
      <c r="AC200" s="59">
        <v>0</v>
      </c>
      <c r="AD200" s="58">
        <v>4</v>
      </c>
      <c r="AE200" s="58">
        <v>1</v>
      </c>
      <c r="AF200" s="58">
        <v>0</v>
      </c>
      <c r="AG200" s="58">
        <v>6</v>
      </c>
      <c r="AH200" s="59" t="s">
        <v>381</v>
      </c>
      <c r="AI200" s="58">
        <v>16</v>
      </c>
      <c r="AJ200" s="60"/>
      <c r="AK200" s="59" t="s">
        <v>425</v>
      </c>
      <c r="AL200" s="59">
        <v>1</v>
      </c>
      <c r="AM200" s="59" t="s">
        <v>27</v>
      </c>
      <c r="AN200" s="59" t="s">
        <v>680</v>
      </c>
      <c r="AO200" s="58">
        <v>24</v>
      </c>
      <c r="AP200" s="59" t="s">
        <v>677</v>
      </c>
      <c r="AQ200" s="59" t="s">
        <v>691</v>
      </c>
      <c r="AR200" s="59" t="s">
        <v>695</v>
      </c>
      <c r="AS200" s="59" t="s">
        <v>27</v>
      </c>
      <c r="AT200" s="59" t="s">
        <v>692</v>
      </c>
      <c r="AU200" s="59" t="s">
        <v>695</v>
      </c>
      <c r="AV200" s="59" t="s">
        <v>27</v>
      </c>
      <c r="AW200" s="62"/>
      <c r="AX200" s="62" t="s">
        <v>746</v>
      </c>
      <c r="AY200" s="62">
        <v>21.033000000000001</v>
      </c>
      <c r="AZ200" s="62">
        <v>0.80896153846153851</v>
      </c>
      <c r="BA200" s="62">
        <v>1.236152712404317</v>
      </c>
      <c r="BB200" s="62">
        <v>20.080000000000002</v>
      </c>
      <c r="BC200" s="62">
        <v>56</v>
      </c>
      <c r="BD200">
        <v>1976</v>
      </c>
      <c r="BE200" s="62"/>
      <c r="BF200" s="62"/>
      <c r="BG200" s="62"/>
      <c r="BH200" s="50"/>
      <c r="BI200" s="50"/>
      <c r="BJ200" s="50"/>
      <c r="BL200" s="50"/>
      <c r="BM200" s="50"/>
      <c r="BN200" s="50"/>
      <c r="BO200" s="50"/>
      <c r="BP200" s="50"/>
      <c r="BQ200" s="50"/>
      <c r="BR200" s="50"/>
      <c r="BS200" s="50"/>
      <c r="BT200" s="50"/>
      <c r="BU200" s="50"/>
      <c r="BV200" s="50"/>
      <c r="BW200" s="50"/>
      <c r="BX200" s="50"/>
      <c r="BY200" s="50"/>
      <c r="BZ200" s="50"/>
      <c r="CA200" s="50"/>
      <c r="CB200" s="50"/>
      <c r="CC200" s="50"/>
      <c r="CD200" s="50"/>
      <c r="CE200" s="50"/>
      <c r="CF200" s="50"/>
      <c r="CG200" s="50"/>
      <c r="CH200" s="50"/>
      <c r="CI200" s="50"/>
    </row>
    <row r="201" spans="1:87" ht="14.25" customHeight="1" x14ac:dyDescent="0.25">
      <c r="A201" s="58">
        <v>207</v>
      </c>
      <c r="B201" s="59" t="s">
        <v>78</v>
      </c>
      <c r="C201" s="59" t="s">
        <v>26</v>
      </c>
      <c r="D201" s="59" t="s">
        <v>37</v>
      </c>
      <c r="E201" s="59"/>
      <c r="F201" s="59" t="s">
        <v>30</v>
      </c>
      <c r="G201" s="58">
        <v>69</v>
      </c>
      <c r="H201" s="58">
        <v>104</v>
      </c>
      <c r="I201" s="59" t="s">
        <v>126</v>
      </c>
      <c r="J201" s="58">
        <v>8916155192</v>
      </c>
      <c r="K201" s="58">
        <v>4.8</v>
      </c>
      <c r="L201" s="58">
        <v>0.48</v>
      </c>
      <c r="M201" s="60">
        <v>0</v>
      </c>
      <c r="N201" s="60">
        <v>0</v>
      </c>
      <c r="O201" s="60">
        <v>0</v>
      </c>
      <c r="P201" s="60">
        <v>0</v>
      </c>
      <c r="Q201" s="60">
        <v>0</v>
      </c>
      <c r="R201" s="60">
        <v>0</v>
      </c>
      <c r="S201" s="60">
        <v>0</v>
      </c>
      <c r="T201" s="60">
        <v>0</v>
      </c>
      <c r="U201" s="60">
        <v>0</v>
      </c>
      <c r="V201" s="60">
        <v>0</v>
      </c>
      <c r="W201" s="59">
        <v>0</v>
      </c>
      <c r="X201" s="60">
        <v>0</v>
      </c>
      <c r="Y201" s="60">
        <v>0</v>
      </c>
      <c r="Z201" s="59">
        <v>0</v>
      </c>
      <c r="AA201" s="59">
        <v>0</v>
      </c>
      <c r="AB201" t="s">
        <v>782</v>
      </c>
      <c r="AC201" s="59">
        <v>0</v>
      </c>
      <c r="AD201" s="58">
        <v>0</v>
      </c>
      <c r="AE201" s="58">
        <v>0</v>
      </c>
      <c r="AF201" s="58">
        <v>0</v>
      </c>
      <c r="AG201" s="58">
        <v>0</v>
      </c>
      <c r="AH201" s="59" t="s">
        <v>381</v>
      </c>
      <c r="AI201" s="58">
        <v>16</v>
      </c>
      <c r="AJ201" s="60"/>
      <c r="AK201" s="59" t="s">
        <v>91</v>
      </c>
      <c r="AL201" s="59">
        <v>1</v>
      </c>
      <c r="AM201" s="59" t="s">
        <v>27</v>
      </c>
      <c r="AN201" s="59" t="s">
        <v>680</v>
      </c>
      <c r="AO201" s="58">
        <v>30</v>
      </c>
      <c r="AP201" s="59" t="s">
        <v>677</v>
      </c>
      <c r="AQ201" s="59" t="s">
        <v>697</v>
      </c>
      <c r="AR201" s="59" t="s">
        <v>27</v>
      </c>
      <c r="AS201" s="59" t="s">
        <v>27</v>
      </c>
      <c r="AT201" s="59" t="s">
        <v>27</v>
      </c>
      <c r="AU201" s="59" t="s">
        <v>27</v>
      </c>
      <c r="AV201" s="59" t="s">
        <v>27</v>
      </c>
      <c r="AW201" s="62"/>
      <c r="AX201" s="62" t="s">
        <v>747</v>
      </c>
      <c r="AY201" s="62">
        <v>8.8060000000000009</v>
      </c>
      <c r="AZ201" s="62" t="s">
        <v>27</v>
      </c>
      <c r="BA201" s="62">
        <v>0</v>
      </c>
      <c r="BB201" s="62">
        <v>7.9470000000000001</v>
      </c>
      <c r="BC201" s="62">
        <v>0</v>
      </c>
      <c r="BD201" s="66">
        <v>0</v>
      </c>
      <c r="BE201" s="62" t="s">
        <v>781</v>
      </c>
      <c r="BF201" s="62">
        <v>1</v>
      </c>
      <c r="BG201" s="62">
        <v>1</v>
      </c>
      <c r="BH201" s="50"/>
      <c r="BI201" s="50"/>
      <c r="BJ201" s="50"/>
      <c r="BL201" s="50"/>
      <c r="BM201" s="50"/>
      <c r="BN201" s="50"/>
      <c r="BO201" s="50"/>
      <c r="BP201" s="50"/>
      <c r="BQ201" s="50"/>
      <c r="BR201" s="50"/>
      <c r="BS201" s="50"/>
      <c r="BT201" s="50"/>
      <c r="BU201" s="50"/>
      <c r="BV201" s="50"/>
      <c r="BW201" s="50"/>
      <c r="BX201" s="50"/>
      <c r="BY201" s="50"/>
      <c r="BZ201" s="50"/>
      <c r="CA201" s="50"/>
      <c r="CB201" s="50"/>
      <c r="CC201" s="50"/>
      <c r="CD201" s="50"/>
      <c r="CE201" s="50"/>
      <c r="CF201" s="50"/>
      <c r="CG201" s="50"/>
      <c r="CH201" s="50"/>
      <c r="CI201" s="50"/>
    </row>
    <row r="202" spans="1:87" ht="14.25" customHeight="1" x14ac:dyDescent="0.25">
      <c r="A202" s="58">
        <v>223</v>
      </c>
      <c r="B202" s="59" t="s">
        <v>78</v>
      </c>
      <c r="C202" s="59" t="s">
        <v>26</v>
      </c>
      <c r="D202" s="59" t="s">
        <v>37</v>
      </c>
      <c r="E202" s="59"/>
      <c r="F202" s="59" t="s">
        <v>30</v>
      </c>
      <c r="G202" s="58">
        <v>69</v>
      </c>
      <c r="H202" s="58">
        <v>104</v>
      </c>
      <c r="I202" s="59" t="s">
        <v>128</v>
      </c>
      <c r="J202" s="58">
        <v>9591208203</v>
      </c>
      <c r="K202" s="58">
        <v>4.8</v>
      </c>
      <c r="L202" s="58">
        <v>0.48</v>
      </c>
      <c r="M202" s="58">
        <v>8</v>
      </c>
      <c r="N202" s="60">
        <v>0</v>
      </c>
      <c r="O202" s="60">
        <v>0</v>
      </c>
      <c r="P202" s="58">
        <v>19</v>
      </c>
      <c r="Q202" s="58">
        <v>10</v>
      </c>
      <c r="R202" s="58">
        <v>3</v>
      </c>
      <c r="S202" s="58">
        <v>10</v>
      </c>
      <c r="T202" s="58">
        <v>1</v>
      </c>
      <c r="U202" s="58">
        <v>3</v>
      </c>
      <c r="V202" s="58">
        <v>4</v>
      </c>
      <c r="W202" s="59">
        <v>0</v>
      </c>
      <c r="X202" s="58">
        <v>1</v>
      </c>
      <c r="Y202" s="58">
        <v>8</v>
      </c>
      <c r="Z202" s="59">
        <v>67</v>
      </c>
      <c r="AA202" s="59">
        <v>8</v>
      </c>
      <c r="AB202" t="s">
        <v>782</v>
      </c>
      <c r="AC202" s="59">
        <v>0</v>
      </c>
      <c r="AD202" s="58">
        <v>9</v>
      </c>
      <c r="AE202" s="58">
        <v>4</v>
      </c>
      <c r="AF202" s="58">
        <v>0</v>
      </c>
      <c r="AG202" s="58">
        <v>14</v>
      </c>
      <c r="AH202" s="59" t="s">
        <v>381</v>
      </c>
      <c r="AI202" s="58">
        <v>16</v>
      </c>
      <c r="AJ202" s="60"/>
      <c r="AK202" s="59" t="s">
        <v>426</v>
      </c>
      <c r="AL202" s="59">
        <v>1</v>
      </c>
      <c r="AM202" s="59" t="s">
        <v>27</v>
      </c>
      <c r="AN202" s="59" t="s">
        <v>680</v>
      </c>
      <c r="AO202" s="58">
        <v>33</v>
      </c>
      <c r="AP202" s="59" t="s">
        <v>677</v>
      </c>
      <c r="AQ202" s="59" t="s">
        <v>698</v>
      </c>
      <c r="AR202" s="59" t="s">
        <v>27</v>
      </c>
      <c r="AS202" s="59" t="s">
        <v>699</v>
      </c>
      <c r="AT202" s="59" t="s">
        <v>27</v>
      </c>
      <c r="AU202" s="59" t="s">
        <v>27</v>
      </c>
      <c r="AV202" s="59" t="s">
        <v>27</v>
      </c>
      <c r="AW202" s="62"/>
      <c r="AX202" s="62" t="s">
        <v>748</v>
      </c>
      <c r="AY202" s="62">
        <v>17.846</v>
      </c>
      <c r="AZ202" s="62">
        <v>0.26635820895522389</v>
      </c>
      <c r="BA202" s="62">
        <v>3.7543427098509468</v>
      </c>
      <c r="BB202" s="62">
        <v>16.562000000000001</v>
      </c>
      <c r="BC202" s="62">
        <v>0</v>
      </c>
      <c r="BD202">
        <v>2770</v>
      </c>
      <c r="BE202" s="62" t="s">
        <v>781</v>
      </c>
      <c r="BF202" s="62">
        <v>1</v>
      </c>
      <c r="BG202" s="62">
        <v>1</v>
      </c>
      <c r="BH202" s="50"/>
      <c r="BI202" s="50"/>
      <c r="BJ202" s="50"/>
      <c r="BL202" s="50"/>
      <c r="BM202" s="50"/>
      <c r="BN202" s="50"/>
      <c r="BO202" s="50"/>
      <c r="BP202" s="50"/>
      <c r="BQ202" s="50"/>
      <c r="BR202" s="50"/>
      <c r="BS202" s="50"/>
      <c r="BT202" s="50"/>
      <c r="BU202" s="50"/>
      <c r="BV202" s="50"/>
      <c r="BW202" s="50"/>
      <c r="BX202" s="50"/>
      <c r="BY202" s="50"/>
      <c r="BZ202" s="50"/>
      <c r="CA202" s="50"/>
      <c r="CB202" s="50"/>
      <c r="CC202" s="50"/>
      <c r="CD202" s="50"/>
      <c r="CE202" s="50"/>
      <c r="CF202" s="50"/>
      <c r="CG202" s="50"/>
      <c r="CH202" s="50"/>
      <c r="CI202" s="50"/>
    </row>
    <row r="203" spans="1:87" ht="14.25" customHeight="1" x14ac:dyDescent="0.25">
      <c r="A203" s="58">
        <v>240</v>
      </c>
      <c r="B203" s="59" t="s">
        <v>78</v>
      </c>
      <c r="C203" s="59" t="s">
        <v>26</v>
      </c>
      <c r="D203" s="59" t="s">
        <v>37</v>
      </c>
      <c r="E203" s="59"/>
      <c r="F203" s="59" t="s">
        <v>30</v>
      </c>
      <c r="G203" s="58">
        <v>69</v>
      </c>
      <c r="H203" s="58">
        <v>104</v>
      </c>
      <c r="I203" s="59" t="s">
        <v>130</v>
      </c>
      <c r="J203" s="58">
        <v>3712062108</v>
      </c>
      <c r="K203" s="58">
        <v>3.7333333333333298</v>
      </c>
      <c r="L203" s="58">
        <v>0.37333333333333302</v>
      </c>
      <c r="M203" s="58">
        <v>6</v>
      </c>
      <c r="N203" s="60">
        <v>0</v>
      </c>
      <c r="O203" s="60">
        <v>0</v>
      </c>
      <c r="P203" s="58">
        <v>16</v>
      </c>
      <c r="Q203" s="58">
        <v>10</v>
      </c>
      <c r="R203" s="58">
        <v>1</v>
      </c>
      <c r="S203" s="58">
        <v>10</v>
      </c>
      <c r="T203" s="58">
        <v>1</v>
      </c>
      <c r="U203" s="58">
        <v>1</v>
      </c>
      <c r="V203" s="58">
        <v>3</v>
      </c>
      <c r="W203" s="59">
        <v>0</v>
      </c>
      <c r="X203" s="58">
        <v>1</v>
      </c>
      <c r="Y203" s="58">
        <v>5</v>
      </c>
      <c r="Z203" s="59">
        <v>54</v>
      </c>
      <c r="AA203" s="59">
        <v>5</v>
      </c>
      <c r="AB203" t="s">
        <v>740</v>
      </c>
      <c r="AC203" s="59">
        <v>0</v>
      </c>
      <c r="AD203" s="58">
        <v>10</v>
      </c>
      <c r="AE203" s="58">
        <v>5</v>
      </c>
      <c r="AF203" s="58">
        <v>0</v>
      </c>
      <c r="AG203" s="58">
        <v>18</v>
      </c>
      <c r="AH203" s="59" t="s">
        <v>381</v>
      </c>
      <c r="AI203" s="58">
        <v>16</v>
      </c>
      <c r="AJ203" s="58">
        <v>1</v>
      </c>
      <c r="AK203" s="59" t="s">
        <v>427</v>
      </c>
      <c r="AL203" s="59">
        <v>1</v>
      </c>
      <c r="AM203" s="59" t="s">
        <v>27</v>
      </c>
      <c r="AN203" s="59" t="s">
        <v>680</v>
      </c>
      <c r="AO203" s="58">
        <v>28</v>
      </c>
      <c r="AP203" s="59" t="s">
        <v>677</v>
      </c>
      <c r="AQ203" s="59" t="s">
        <v>700</v>
      </c>
      <c r="AR203" s="59" t="s">
        <v>695</v>
      </c>
      <c r="AS203" s="59" t="s">
        <v>701</v>
      </c>
      <c r="AT203" s="59" t="s">
        <v>27</v>
      </c>
      <c r="AU203" s="59" t="s">
        <v>27</v>
      </c>
      <c r="AV203" s="59" t="s">
        <v>27</v>
      </c>
      <c r="AW203" s="62"/>
      <c r="AX203" s="62" t="s">
        <v>748</v>
      </c>
      <c r="AY203" s="62">
        <v>14.116</v>
      </c>
      <c r="AZ203" s="62">
        <v>0.26140740740740742</v>
      </c>
      <c r="BA203" s="62">
        <v>3.8254463020685749</v>
      </c>
      <c r="BB203" s="62">
        <v>12.559000000000001</v>
      </c>
      <c r="BC203" s="62">
        <v>0</v>
      </c>
      <c r="BD203">
        <v>3672</v>
      </c>
      <c r="BE203" s="62" t="s">
        <v>784</v>
      </c>
      <c r="BF203" s="62">
        <v>1</v>
      </c>
      <c r="BG203" s="62">
        <v>1</v>
      </c>
      <c r="BH203" s="50"/>
      <c r="BI203" s="50"/>
      <c r="BJ203" s="50"/>
      <c r="BL203" s="50"/>
      <c r="BM203" s="50"/>
      <c r="BN203" s="50"/>
      <c r="BO203" s="50"/>
      <c r="BP203" s="50"/>
      <c r="BQ203" s="50"/>
      <c r="BR203" s="50"/>
      <c r="BS203" s="50"/>
      <c r="BT203" s="50"/>
      <c r="BU203" s="50"/>
      <c r="BV203" s="50"/>
      <c r="BW203" s="50"/>
      <c r="BX203" s="50"/>
      <c r="BY203" s="50"/>
      <c r="BZ203" s="50"/>
      <c r="CA203" s="50"/>
      <c r="CB203" s="50"/>
      <c r="CC203" s="50"/>
      <c r="CD203" s="50"/>
      <c r="CE203" s="50"/>
      <c r="CF203" s="50"/>
      <c r="CG203" s="50"/>
      <c r="CH203" s="50"/>
      <c r="CI203" s="50"/>
    </row>
    <row r="204" spans="1:87" ht="14.25" customHeight="1" x14ac:dyDescent="0.25">
      <c r="A204" s="58">
        <v>256</v>
      </c>
      <c r="B204" s="59" t="s">
        <v>78</v>
      </c>
      <c r="C204" s="59" t="s">
        <v>26</v>
      </c>
      <c r="D204" s="59" t="s">
        <v>37</v>
      </c>
      <c r="E204" s="59"/>
      <c r="F204" s="59" t="s">
        <v>30</v>
      </c>
      <c r="G204" s="58">
        <v>69</v>
      </c>
      <c r="H204" s="58">
        <v>104</v>
      </c>
      <c r="I204" s="59" t="s">
        <v>130</v>
      </c>
      <c r="J204" s="58">
        <v>3712062108</v>
      </c>
      <c r="K204" s="58">
        <v>4.1333333333333302</v>
      </c>
      <c r="L204" s="58">
        <v>0.413333333333333</v>
      </c>
      <c r="M204" s="60">
        <v>0</v>
      </c>
      <c r="N204" s="60">
        <v>0</v>
      </c>
      <c r="O204" s="60">
        <v>0</v>
      </c>
      <c r="P204" s="60">
        <v>0</v>
      </c>
      <c r="Q204" s="60">
        <v>0</v>
      </c>
      <c r="R204" s="60">
        <v>0</v>
      </c>
      <c r="S204" s="60">
        <v>0</v>
      </c>
      <c r="T204" s="60">
        <v>0</v>
      </c>
      <c r="U204" s="60">
        <v>0</v>
      </c>
      <c r="V204" s="60">
        <v>0</v>
      </c>
      <c r="W204" s="59">
        <v>0</v>
      </c>
      <c r="X204" s="60">
        <v>0</v>
      </c>
      <c r="Y204" s="60">
        <v>0</v>
      </c>
      <c r="Z204" s="59">
        <v>0</v>
      </c>
      <c r="AA204" s="59">
        <v>0</v>
      </c>
      <c r="AB204" t="s">
        <v>89</v>
      </c>
      <c r="AC204" s="61">
        <v>3</v>
      </c>
      <c r="AD204" s="58">
        <v>0</v>
      </c>
      <c r="AE204" s="58">
        <v>0</v>
      </c>
      <c r="AF204" s="58">
        <v>0</v>
      </c>
      <c r="AG204" s="58">
        <v>0</v>
      </c>
      <c r="AH204" s="59" t="s">
        <v>381</v>
      </c>
      <c r="AI204" s="58">
        <v>16</v>
      </c>
      <c r="AJ204" s="60"/>
      <c r="AK204" s="59" t="s">
        <v>428</v>
      </c>
      <c r="AL204" s="59">
        <v>1</v>
      </c>
      <c r="AM204" s="59" t="s">
        <v>27</v>
      </c>
      <c r="AN204" s="59" t="s">
        <v>680</v>
      </c>
      <c r="AO204" s="58">
        <v>28</v>
      </c>
      <c r="AP204" s="59" t="s">
        <v>677</v>
      </c>
      <c r="AQ204" s="59" t="s">
        <v>700</v>
      </c>
      <c r="AR204" s="59" t="s">
        <v>695</v>
      </c>
      <c r="AS204" s="59" t="s">
        <v>701</v>
      </c>
      <c r="AT204" s="59" t="s">
        <v>27</v>
      </c>
      <c r="AU204" s="59" t="s">
        <v>27</v>
      </c>
      <c r="AV204" s="59" t="s">
        <v>27</v>
      </c>
      <c r="AW204" s="62"/>
      <c r="AX204" s="62" t="s">
        <v>748</v>
      </c>
      <c r="AY204" s="62">
        <v>4.3650000000000002</v>
      </c>
      <c r="AZ204" s="62" t="s">
        <v>27</v>
      </c>
      <c r="BA204" s="62">
        <v>0</v>
      </c>
      <c r="BB204" s="62">
        <v>3.7850000000000001</v>
      </c>
      <c r="BC204" s="62" t="s">
        <v>774</v>
      </c>
      <c r="BD204">
        <v>0</v>
      </c>
      <c r="BE204" s="62"/>
      <c r="BF204" s="62"/>
      <c r="BG204" s="62"/>
      <c r="BH204" s="50"/>
      <c r="BI204" s="50"/>
      <c r="BJ204" s="50"/>
      <c r="BL204" s="50"/>
      <c r="BM204" s="50"/>
      <c r="BN204" s="50"/>
      <c r="BO204" s="50"/>
      <c r="BP204" s="50"/>
      <c r="BQ204" s="50"/>
      <c r="BR204" s="50"/>
      <c r="BS204" s="50"/>
      <c r="BT204" s="50"/>
      <c r="BU204" s="50"/>
      <c r="BV204" s="50"/>
      <c r="BW204" s="50"/>
      <c r="BX204" s="50"/>
      <c r="BY204" s="50"/>
      <c r="BZ204" s="50"/>
      <c r="CA204" s="50"/>
      <c r="CB204" s="50"/>
      <c r="CC204" s="50"/>
      <c r="CD204" s="50"/>
      <c r="CE204" s="50"/>
      <c r="CF204" s="50"/>
      <c r="CG204" s="50"/>
      <c r="CH204" s="50"/>
      <c r="CI204" s="50"/>
    </row>
    <row r="205" spans="1:87" ht="14.25" customHeight="1" x14ac:dyDescent="0.25">
      <c r="A205" s="58">
        <v>274</v>
      </c>
      <c r="B205" s="59" t="s">
        <v>78</v>
      </c>
      <c r="C205" s="59" t="s">
        <v>26</v>
      </c>
      <c r="D205" s="59" t="s">
        <v>37</v>
      </c>
      <c r="E205" s="59"/>
      <c r="F205" s="59" t="s">
        <v>30</v>
      </c>
      <c r="G205" s="58">
        <v>69</v>
      </c>
      <c r="H205" s="58">
        <v>104</v>
      </c>
      <c r="I205" s="59" t="s">
        <v>134</v>
      </c>
      <c r="J205" s="58">
        <v>828360120</v>
      </c>
      <c r="K205" s="58">
        <v>4.8</v>
      </c>
      <c r="L205" s="58">
        <v>0.48</v>
      </c>
      <c r="M205" s="60">
        <v>0</v>
      </c>
      <c r="N205" s="60">
        <v>0</v>
      </c>
      <c r="O205" s="60">
        <v>0</v>
      </c>
      <c r="P205" s="60">
        <v>0</v>
      </c>
      <c r="Q205" s="60">
        <v>0</v>
      </c>
      <c r="R205" s="60">
        <v>0</v>
      </c>
      <c r="S205" s="60">
        <v>0</v>
      </c>
      <c r="T205" s="60">
        <v>0</v>
      </c>
      <c r="U205" s="60">
        <v>0</v>
      </c>
      <c r="V205" s="60">
        <v>0</v>
      </c>
      <c r="W205" s="59">
        <v>0</v>
      </c>
      <c r="X205" s="60">
        <v>0</v>
      </c>
      <c r="Y205" s="60">
        <v>0</v>
      </c>
      <c r="Z205" s="59">
        <v>0</v>
      </c>
      <c r="AA205" s="59">
        <v>0</v>
      </c>
      <c r="AB205" t="s">
        <v>782</v>
      </c>
      <c r="AC205" s="59">
        <v>0</v>
      </c>
      <c r="AD205" s="58">
        <v>0</v>
      </c>
      <c r="AE205" s="58">
        <v>0</v>
      </c>
      <c r="AF205" s="58">
        <v>0</v>
      </c>
      <c r="AG205" s="58">
        <v>0</v>
      </c>
      <c r="AH205" s="59" t="s">
        <v>381</v>
      </c>
      <c r="AI205" s="58">
        <v>16</v>
      </c>
      <c r="AJ205" s="60"/>
      <c r="AK205" s="59" t="s">
        <v>91</v>
      </c>
      <c r="AL205" s="59">
        <v>1</v>
      </c>
      <c r="AM205" s="59" t="s">
        <v>27</v>
      </c>
      <c r="AN205" s="59" t="s">
        <v>673</v>
      </c>
      <c r="AO205" s="58">
        <v>26</v>
      </c>
      <c r="AP205" s="59" t="s">
        <v>674</v>
      </c>
      <c r="AQ205" s="59" t="s">
        <v>678</v>
      </c>
      <c r="AR205" s="59" t="s">
        <v>27</v>
      </c>
      <c r="AS205" s="59" t="s">
        <v>702</v>
      </c>
      <c r="AT205" s="59" t="s">
        <v>27</v>
      </c>
      <c r="AU205" s="59" t="s">
        <v>27</v>
      </c>
      <c r="AV205" s="59" t="s">
        <v>27</v>
      </c>
      <c r="AW205" s="62"/>
      <c r="AX205" s="62" t="s">
        <v>748</v>
      </c>
      <c r="AY205" s="62">
        <v>14.425000000000001</v>
      </c>
      <c r="AZ205" s="62" t="s">
        <v>27</v>
      </c>
      <c r="BA205" s="62">
        <v>0</v>
      </c>
      <c r="BB205" s="62">
        <v>11.487</v>
      </c>
      <c r="BC205" s="62">
        <v>276</v>
      </c>
      <c r="BD205" s="66">
        <v>0</v>
      </c>
      <c r="BE205" s="62" t="s">
        <v>782</v>
      </c>
      <c r="BF205" s="62">
        <v>1</v>
      </c>
      <c r="BG205" s="62"/>
      <c r="BH205" s="50"/>
      <c r="BI205" s="50"/>
      <c r="BJ205" s="50"/>
      <c r="BL205" s="50"/>
      <c r="BM205" s="50"/>
      <c r="BN205" s="50"/>
      <c r="BO205" s="50"/>
      <c r="BP205" s="50"/>
      <c r="BQ205" s="50"/>
      <c r="BR205" s="50"/>
      <c r="BS205" s="50"/>
      <c r="BT205" s="50"/>
      <c r="BU205" s="50"/>
      <c r="BV205" s="50"/>
      <c r="BW205" s="50"/>
      <c r="BX205" s="50"/>
      <c r="BY205" s="50"/>
      <c r="BZ205" s="50"/>
      <c r="CA205" s="50"/>
      <c r="CB205" s="50"/>
      <c r="CC205" s="50"/>
      <c r="CD205" s="50"/>
      <c r="CE205" s="50"/>
      <c r="CF205" s="50"/>
      <c r="CG205" s="50"/>
      <c r="CH205" s="50"/>
      <c r="CI205" s="50"/>
    </row>
    <row r="206" spans="1:87" ht="14.25" customHeight="1" x14ac:dyDescent="0.25">
      <c r="A206" s="58">
        <v>290</v>
      </c>
      <c r="B206" s="59" t="s">
        <v>78</v>
      </c>
      <c r="C206" s="59" t="s">
        <v>28</v>
      </c>
      <c r="D206" s="59" t="s">
        <v>37</v>
      </c>
      <c r="E206" s="59"/>
      <c r="F206" s="59" t="s">
        <v>30</v>
      </c>
      <c r="G206" s="58">
        <v>69</v>
      </c>
      <c r="H206" s="58">
        <v>104</v>
      </c>
      <c r="I206" s="59" t="s">
        <v>135</v>
      </c>
      <c r="J206" s="58">
        <v>7717685176</v>
      </c>
      <c r="K206" s="58">
        <v>3.4</v>
      </c>
      <c r="L206" s="58">
        <v>0.34</v>
      </c>
      <c r="M206" s="58">
        <v>1</v>
      </c>
      <c r="N206" s="60">
        <v>0</v>
      </c>
      <c r="O206" s="60">
        <v>0</v>
      </c>
      <c r="P206" s="58">
        <v>5</v>
      </c>
      <c r="Q206" s="58">
        <v>4</v>
      </c>
      <c r="R206" s="58">
        <v>1</v>
      </c>
      <c r="S206" s="58">
        <v>4</v>
      </c>
      <c r="T206" s="58">
        <v>1</v>
      </c>
      <c r="U206" s="58">
        <v>1</v>
      </c>
      <c r="V206" s="58">
        <v>2</v>
      </c>
      <c r="W206" s="59">
        <v>0</v>
      </c>
      <c r="X206" s="60">
        <v>0</v>
      </c>
      <c r="Y206" s="58">
        <v>3</v>
      </c>
      <c r="Z206" s="59">
        <v>22</v>
      </c>
      <c r="AA206" s="59">
        <v>3</v>
      </c>
      <c r="AB206" t="s">
        <v>740</v>
      </c>
      <c r="AC206" s="61">
        <v>3</v>
      </c>
      <c r="AD206" s="58">
        <v>7</v>
      </c>
      <c r="AE206" s="58">
        <v>3</v>
      </c>
      <c r="AF206" s="58">
        <v>1</v>
      </c>
      <c r="AG206" s="58">
        <v>16</v>
      </c>
      <c r="AH206" s="59" t="s">
        <v>429</v>
      </c>
      <c r="AI206" s="58">
        <v>13</v>
      </c>
      <c r="AJ206" s="60"/>
      <c r="AK206" s="59" t="s">
        <v>430</v>
      </c>
      <c r="AL206" s="59">
        <v>1</v>
      </c>
      <c r="AM206" s="59" t="s">
        <v>27</v>
      </c>
      <c r="AN206" s="59" t="s">
        <v>680</v>
      </c>
      <c r="AO206" s="58">
        <v>24</v>
      </c>
      <c r="AP206" s="59" t="s">
        <v>677</v>
      </c>
      <c r="AQ206" s="59" t="s">
        <v>691</v>
      </c>
      <c r="AR206" s="59" t="s">
        <v>27</v>
      </c>
      <c r="AS206" s="59" t="s">
        <v>27</v>
      </c>
      <c r="AT206" s="59" t="s">
        <v>27</v>
      </c>
      <c r="AU206" s="59" t="s">
        <v>27</v>
      </c>
      <c r="AV206" s="59" t="s">
        <v>27</v>
      </c>
      <c r="AW206" s="62"/>
      <c r="AX206" s="62" t="s">
        <v>747</v>
      </c>
      <c r="AY206" s="62">
        <v>4.7510000000000003</v>
      </c>
      <c r="AZ206" s="62">
        <v>0.21595454545454548</v>
      </c>
      <c r="BA206" s="62">
        <v>4.6306040833508728</v>
      </c>
      <c r="BB206" s="62">
        <v>1.7430000000000001</v>
      </c>
      <c r="BC206" s="62"/>
      <c r="BD206">
        <v>560</v>
      </c>
      <c r="BE206" s="62" t="s">
        <v>784</v>
      </c>
      <c r="BF206" s="62">
        <v>1</v>
      </c>
      <c r="BG206" s="62">
        <v>1</v>
      </c>
      <c r="BH206" s="50"/>
      <c r="BI206" s="50"/>
      <c r="BJ206" s="50"/>
      <c r="BL206" s="50"/>
      <c r="BM206" s="50"/>
      <c r="BN206" s="50"/>
      <c r="BO206" s="50"/>
      <c r="BP206" s="50"/>
      <c r="BQ206" s="50"/>
      <c r="BR206" s="50"/>
      <c r="BS206" s="50"/>
      <c r="BT206" s="50"/>
      <c r="BU206" s="50"/>
      <c r="BV206" s="50"/>
      <c r="BW206" s="50"/>
      <c r="BX206" s="50"/>
      <c r="BY206" s="50"/>
      <c r="BZ206" s="50"/>
      <c r="CA206" s="50"/>
      <c r="CB206" s="50"/>
      <c r="CC206" s="50"/>
      <c r="CD206" s="50"/>
      <c r="CE206" s="50"/>
      <c r="CF206" s="50"/>
      <c r="CG206" s="50"/>
      <c r="CH206" s="50"/>
      <c r="CI206" s="50"/>
    </row>
    <row r="207" spans="1:87" ht="14.25" customHeight="1" x14ac:dyDescent="0.25">
      <c r="A207" s="58">
        <v>311</v>
      </c>
      <c r="B207" s="59" t="s">
        <v>78</v>
      </c>
      <c r="C207" s="59" t="s">
        <v>28</v>
      </c>
      <c r="D207" s="59" t="s">
        <v>37</v>
      </c>
      <c r="E207" s="59"/>
      <c r="F207" s="59" t="s">
        <v>30</v>
      </c>
      <c r="G207" s="58">
        <v>69</v>
      </c>
      <c r="H207" s="58">
        <v>104</v>
      </c>
      <c r="I207" s="59" t="s">
        <v>140</v>
      </c>
      <c r="J207" s="58">
        <v>79247246103</v>
      </c>
      <c r="K207" s="58">
        <v>3.4</v>
      </c>
      <c r="L207" s="58">
        <v>0.34</v>
      </c>
      <c r="M207" s="60">
        <v>0</v>
      </c>
      <c r="N207" s="60">
        <v>0</v>
      </c>
      <c r="O207" s="60">
        <v>0</v>
      </c>
      <c r="P207" s="60">
        <v>0</v>
      </c>
      <c r="Q207" s="60">
        <v>0</v>
      </c>
      <c r="R207" s="60">
        <v>0</v>
      </c>
      <c r="S207" s="60">
        <v>0</v>
      </c>
      <c r="T207" s="60">
        <v>0</v>
      </c>
      <c r="U207" s="60">
        <v>0</v>
      </c>
      <c r="V207" s="60">
        <v>0</v>
      </c>
      <c r="W207" s="59">
        <v>0</v>
      </c>
      <c r="X207" s="60">
        <v>0</v>
      </c>
      <c r="Y207" s="60">
        <v>0</v>
      </c>
      <c r="Z207" s="59">
        <v>0</v>
      </c>
      <c r="AA207" s="59">
        <v>0</v>
      </c>
      <c r="AB207" t="s">
        <v>740</v>
      </c>
      <c r="AC207" s="59">
        <v>0</v>
      </c>
      <c r="AD207" s="58">
        <v>0</v>
      </c>
      <c r="AE207" s="58">
        <v>0</v>
      </c>
      <c r="AF207" s="58">
        <v>0</v>
      </c>
      <c r="AG207" s="58">
        <v>0</v>
      </c>
      <c r="AH207" s="59" t="s">
        <v>381</v>
      </c>
      <c r="AI207" s="58">
        <v>16</v>
      </c>
      <c r="AJ207" s="60"/>
      <c r="AK207" s="59" t="s">
        <v>162</v>
      </c>
      <c r="AL207" s="59">
        <v>1</v>
      </c>
      <c r="AM207" s="59" t="s">
        <v>27</v>
      </c>
      <c r="AN207" s="59" t="s">
        <v>673</v>
      </c>
      <c r="AO207" s="58">
        <v>18</v>
      </c>
      <c r="AP207" s="59" t="s">
        <v>674</v>
      </c>
      <c r="AQ207" s="59" t="s">
        <v>705</v>
      </c>
      <c r="AR207" s="59" t="s">
        <v>27</v>
      </c>
      <c r="AS207" s="59" t="s">
        <v>686</v>
      </c>
      <c r="AT207" s="59" t="s">
        <v>27</v>
      </c>
      <c r="AU207" s="59" t="s">
        <v>27</v>
      </c>
      <c r="AV207" s="59" t="s">
        <v>27</v>
      </c>
      <c r="AW207" s="62"/>
      <c r="AX207" s="62" t="s">
        <v>747</v>
      </c>
      <c r="AY207" s="62">
        <v>20.524000000000001</v>
      </c>
      <c r="AZ207" s="62" t="s">
        <v>27</v>
      </c>
      <c r="BA207" s="62">
        <v>0</v>
      </c>
      <c r="BB207" s="62">
        <v>18.309000000000001</v>
      </c>
      <c r="BC207" s="62">
        <v>414</v>
      </c>
      <c r="BD207" s="66">
        <v>0</v>
      </c>
      <c r="BE207" s="62" t="s">
        <v>782</v>
      </c>
      <c r="BF207" s="62">
        <v>1</v>
      </c>
      <c r="BG207" s="62"/>
      <c r="BH207" s="50"/>
      <c r="BI207" s="50"/>
      <c r="BJ207" s="50"/>
      <c r="BL207" s="50"/>
      <c r="BM207" s="50"/>
      <c r="BN207" s="50"/>
      <c r="BO207" s="50"/>
      <c r="BP207" s="50"/>
      <c r="BQ207" s="50"/>
      <c r="BR207" s="50"/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</row>
    <row r="208" spans="1:87" ht="14.25" customHeight="1" x14ac:dyDescent="0.25">
      <c r="A208" s="58">
        <v>327</v>
      </c>
      <c r="B208" s="59" t="s">
        <v>78</v>
      </c>
      <c r="C208" s="59" t="s">
        <v>26</v>
      </c>
      <c r="D208" s="59" t="s">
        <v>37</v>
      </c>
      <c r="E208" s="59"/>
      <c r="F208" s="59" t="s">
        <v>30</v>
      </c>
      <c r="G208" s="58">
        <v>69</v>
      </c>
      <c r="H208" s="58">
        <v>104</v>
      </c>
      <c r="I208" s="59" t="s">
        <v>142</v>
      </c>
      <c r="J208" s="58">
        <v>8282194225</v>
      </c>
      <c r="K208" s="58">
        <v>4.8</v>
      </c>
      <c r="L208" s="58">
        <v>0.48</v>
      </c>
      <c r="M208" s="58">
        <v>6</v>
      </c>
      <c r="N208" s="60">
        <v>0</v>
      </c>
      <c r="O208" s="60">
        <v>0</v>
      </c>
      <c r="P208" s="58">
        <v>15</v>
      </c>
      <c r="Q208" s="58">
        <v>9</v>
      </c>
      <c r="R208" s="58">
        <v>1</v>
      </c>
      <c r="S208" s="58">
        <v>9</v>
      </c>
      <c r="T208" s="58">
        <v>1</v>
      </c>
      <c r="U208" s="60">
        <v>0</v>
      </c>
      <c r="V208" s="58">
        <v>4</v>
      </c>
      <c r="W208" s="59">
        <v>0</v>
      </c>
      <c r="X208" s="58">
        <v>2</v>
      </c>
      <c r="Y208" s="58">
        <v>6</v>
      </c>
      <c r="Z208" s="59">
        <v>53</v>
      </c>
      <c r="AA208" s="59">
        <v>6</v>
      </c>
      <c r="AB208" t="s">
        <v>782</v>
      </c>
      <c r="AC208" s="59">
        <v>0</v>
      </c>
      <c r="AD208" s="58">
        <v>6</v>
      </c>
      <c r="AE208" s="58">
        <v>2</v>
      </c>
      <c r="AF208" s="58">
        <v>0</v>
      </c>
      <c r="AG208" s="58">
        <v>10</v>
      </c>
      <c r="AH208" s="59" t="s">
        <v>381</v>
      </c>
      <c r="AI208" s="58">
        <v>16</v>
      </c>
      <c r="AJ208" s="60"/>
      <c r="AK208" s="59" t="s">
        <v>431</v>
      </c>
      <c r="AL208" s="59">
        <v>1</v>
      </c>
      <c r="AM208" s="59" t="s">
        <v>27</v>
      </c>
      <c r="AN208" s="59" t="s">
        <v>680</v>
      </c>
      <c r="AO208" s="58">
        <v>27</v>
      </c>
      <c r="AP208" s="59" t="s">
        <v>677</v>
      </c>
      <c r="AQ208" s="59" t="s">
        <v>691</v>
      </c>
      <c r="AR208" s="59" t="s">
        <v>695</v>
      </c>
      <c r="AS208" s="59" t="s">
        <v>27</v>
      </c>
      <c r="AT208" s="59" t="s">
        <v>692</v>
      </c>
      <c r="AU208" s="59" t="s">
        <v>27</v>
      </c>
      <c r="AV208" s="59" t="s">
        <v>27</v>
      </c>
      <c r="AW208" s="62"/>
      <c r="AX208" s="62" t="s">
        <v>746</v>
      </c>
      <c r="AY208" s="62">
        <v>8.2249999999999996</v>
      </c>
      <c r="AZ208" s="62">
        <v>0.15518867924528301</v>
      </c>
      <c r="BA208" s="62">
        <v>6.443768996960487</v>
      </c>
      <c r="BB208" s="62">
        <v>6.4720000000000004</v>
      </c>
      <c r="BC208" s="62">
        <v>138</v>
      </c>
      <c r="BD208">
        <v>4103</v>
      </c>
      <c r="BE208" s="62" t="s">
        <v>740</v>
      </c>
      <c r="BF208" s="62"/>
      <c r="BG208" s="62"/>
      <c r="BH208" s="50"/>
      <c r="BI208" s="50"/>
      <c r="BJ208" s="50"/>
      <c r="BL208" s="50"/>
      <c r="BM208" s="50"/>
      <c r="BN208" s="50"/>
      <c r="BO208" s="50"/>
      <c r="BP208" s="50"/>
      <c r="BQ208" s="50"/>
      <c r="BR208" s="50"/>
      <c r="BS208" s="50"/>
      <c r="BT208" s="50"/>
      <c r="BU208" s="50"/>
      <c r="BV208" s="50"/>
      <c r="BW208" s="50"/>
      <c r="BX208" s="50"/>
      <c r="BY208" s="50"/>
      <c r="BZ208" s="50"/>
      <c r="CA208" s="50"/>
      <c r="CB208" s="50"/>
      <c r="CC208" s="50"/>
      <c r="CD208" s="50"/>
      <c r="CE208" s="50"/>
      <c r="CF208" s="50"/>
      <c r="CG208" s="50"/>
      <c r="CH208" s="50"/>
      <c r="CI208" s="50"/>
    </row>
    <row r="209" spans="1:87" ht="14.25" customHeight="1" x14ac:dyDescent="0.25">
      <c r="A209" s="58">
        <v>348</v>
      </c>
      <c r="B209" s="59" t="s">
        <v>78</v>
      </c>
      <c r="C209" s="59" t="s">
        <v>28</v>
      </c>
      <c r="D209" s="59" t="s">
        <v>37</v>
      </c>
      <c r="E209" s="59"/>
      <c r="F209" s="59" t="s">
        <v>30</v>
      </c>
      <c r="G209" s="58">
        <v>69</v>
      </c>
      <c r="H209" s="58">
        <v>104</v>
      </c>
      <c r="I209" s="59" t="s">
        <v>146</v>
      </c>
      <c r="J209" s="58">
        <v>94222252116</v>
      </c>
      <c r="K209" s="58">
        <v>3.4</v>
      </c>
      <c r="L209" s="58">
        <v>0.34</v>
      </c>
      <c r="M209" s="60">
        <v>0</v>
      </c>
      <c r="N209" s="60">
        <v>0</v>
      </c>
      <c r="O209" s="60">
        <v>0</v>
      </c>
      <c r="P209" s="60">
        <v>0</v>
      </c>
      <c r="Q209" s="60">
        <v>0</v>
      </c>
      <c r="R209" s="60">
        <v>0</v>
      </c>
      <c r="S209" s="60">
        <v>0</v>
      </c>
      <c r="T209" s="60">
        <v>0</v>
      </c>
      <c r="U209" s="60">
        <v>0</v>
      </c>
      <c r="V209" s="60">
        <v>0</v>
      </c>
      <c r="W209" s="59">
        <v>0</v>
      </c>
      <c r="X209" s="60">
        <v>0</v>
      </c>
      <c r="Y209" s="60">
        <v>0</v>
      </c>
      <c r="Z209" s="59">
        <v>0</v>
      </c>
      <c r="AA209" s="59">
        <v>0</v>
      </c>
      <c r="AB209" t="s">
        <v>740</v>
      </c>
      <c r="AC209" s="59">
        <v>0</v>
      </c>
      <c r="AD209" s="58">
        <v>0</v>
      </c>
      <c r="AE209" s="58">
        <v>0</v>
      </c>
      <c r="AF209" s="58">
        <v>0</v>
      </c>
      <c r="AG209" s="58">
        <v>0</v>
      </c>
      <c r="AH209" s="59" t="s">
        <v>381</v>
      </c>
      <c r="AI209" s="58">
        <v>16</v>
      </c>
      <c r="AJ209" s="60"/>
      <c r="AK209" s="59" t="s">
        <v>432</v>
      </c>
      <c r="AL209" s="59">
        <v>1</v>
      </c>
      <c r="AM209" s="59" t="s">
        <v>27</v>
      </c>
      <c r="AN209" s="59" t="s">
        <v>680</v>
      </c>
      <c r="AO209" s="58">
        <v>36</v>
      </c>
      <c r="AP209" s="59" t="s">
        <v>677</v>
      </c>
      <c r="AQ209" s="59" t="s">
        <v>707</v>
      </c>
      <c r="AR209" s="59" t="s">
        <v>27</v>
      </c>
      <c r="AS209" s="59" t="s">
        <v>708</v>
      </c>
      <c r="AT209" s="59" t="s">
        <v>27</v>
      </c>
      <c r="AU209" s="59" t="s">
        <v>27</v>
      </c>
      <c r="AV209" s="59" t="s">
        <v>27</v>
      </c>
      <c r="AW209" s="62"/>
      <c r="AX209" s="62" t="s">
        <v>748</v>
      </c>
      <c r="AY209" s="62">
        <v>10.065</v>
      </c>
      <c r="AZ209" s="62" t="s">
        <v>27</v>
      </c>
      <c r="BA209" s="62">
        <v>0</v>
      </c>
      <c r="BB209" s="62">
        <v>3.9889999999999999</v>
      </c>
      <c r="BC209" s="62">
        <v>0</v>
      </c>
      <c r="BD209" s="66">
        <v>0</v>
      </c>
      <c r="BE209" s="62" t="s">
        <v>784</v>
      </c>
      <c r="BF209" s="62">
        <v>1</v>
      </c>
      <c r="BG209" s="62">
        <v>1</v>
      </c>
      <c r="BH209" s="50"/>
      <c r="BI209" s="50"/>
      <c r="BJ209" s="50"/>
      <c r="BL209" s="50"/>
      <c r="BM209" s="50"/>
      <c r="BN209" s="50"/>
      <c r="BO209" s="50"/>
      <c r="BP209" s="50"/>
      <c r="BQ209" s="50"/>
      <c r="BR209" s="50"/>
      <c r="BS209" s="50"/>
      <c r="BT209" s="50"/>
      <c r="BU209" s="50"/>
      <c r="BV209" s="50"/>
      <c r="BW209" s="50"/>
      <c r="BX209" s="50"/>
      <c r="BY209" s="50"/>
      <c r="BZ209" s="50"/>
      <c r="CA209" s="50"/>
      <c r="CB209" s="50"/>
      <c r="CC209" s="50"/>
      <c r="CD209" s="50"/>
      <c r="CE209" s="50"/>
      <c r="CF209" s="50"/>
      <c r="CG209" s="50"/>
      <c r="CH209" s="50"/>
      <c r="CI209" s="50"/>
    </row>
    <row r="210" spans="1:87" ht="14.25" customHeight="1" x14ac:dyDescent="0.25">
      <c r="A210" s="58">
        <v>364</v>
      </c>
      <c r="B210" s="59" t="s">
        <v>78</v>
      </c>
      <c r="C210" s="59" t="s">
        <v>26</v>
      </c>
      <c r="D210" s="59" t="s">
        <v>37</v>
      </c>
      <c r="E210" s="59"/>
      <c r="F210" s="59" t="s">
        <v>30</v>
      </c>
      <c r="G210" s="58">
        <v>69</v>
      </c>
      <c r="H210" s="58">
        <v>104</v>
      </c>
      <c r="I210" s="59" t="s">
        <v>147</v>
      </c>
      <c r="J210" s="58">
        <v>84463153</v>
      </c>
      <c r="K210" s="58">
        <v>4.1333333333333302</v>
      </c>
      <c r="L210" s="58">
        <v>0.413333333333333</v>
      </c>
      <c r="M210" s="58">
        <v>3</v>
      </c>
      <c r="N210" s="60">
        <v>0</v>
      </c>
      <c r="O210" s="60">
        <v>0</v>
      </c>
      <c r="P210" s="58">
        <v>9</v>
      </c>
      <c r="Q210" s="58">
        <v>3</v>
      </c>
      <c r="R210" s="58">
        <v>3</v>
      </c>
      <c r="S210" s="58">
        <v>3</v>
      </c>
      <c r="T210" s="58">
        <v>1</v>
      </c>
      <c r="U210" s="58">
        <v>2</v>
      </c>
      <c r="V210" s="58">
        <v>1.5</v>
      </c>
      <c r="W210" s="59">
        <v>0</v>
      </c>
      <c r="X210" s="58">
        <v>1.5</v>
      </c>
      <c r="Y210" s="58">
        <v>5</v>
      </c>
      <c r="Z210" s="59">
        <v>32</v>
      </c>
      <c r="AA210" s="59">
        <v>5</v>
      </c>
      <c r="AB210" t="s">
        <v>89</v>
      </c>
      <c r="AC210" s="59">
        <v>0</v>
      </c>
      <c r="AD210" s="58">
        <v>5</v>
      </c>
      <c r="AE210" s="58">
        <v>1</v>
      </c>
      <c r="AF210" s="58">
        <v>1</v>
      </c>
      <c r="AG210" s="58">
        <v>8</v>
      </c>
      <c r="AH210" s="59" t="s">
        <v>381</v>
      </c>
      <c r="AI210" s="58">
        <v>16</v>
      </c>
      <c r="AJ210" s="60"/>
      <c r="AK210" s="59" t="s">
        <v>433</v>
      </c>
      <c r="AL210" s="59">
        <v>1</v>
      </c>
      <c r="AM210" s="59" t="s">
        <v>27</v>
      </c>
      <c r="AN210" s="59" t="s">
        <v>680</v>
      </c>
      <c r="AO210" s="58">
        <v>26</v>
      </c>
      <c r="AP210" s="59" t="s">
        <v>677</v>
      </c>
      <c r="AQ210" s="59" t="s">
        <v>709</v>
      </c>
      <c r="AR210" s="59" t="s">
        <v>27</v>
      </c>
      <c r="AS210" s="59" t="s">
        <v>27</v>
      </c>
      <c r="AT210" s="59" t="s">
        <v>692</v>
      </c>
      <c r="AU210" s="59" t="s">
        <v>695</v>
      </c>
      <c r="AV210" s="59" t="s">
        <v>27</v>
      </c>
      <c r="AW210" s="62"/>
      <c r="AX210" s="62" t="s">
        <v>746</v>
      </c>
      <c r="AY210" s="62">
        <v>7.9180000000000001</v>
      </c>
      <c r="AZ210" s="62">
        <v>0.2474375</v>
      </c>
      <c r="BA210" s="62">
        <v>4.041424602172266</v>
      </c>
      <c r="BB210" s="62">
        <v>6.2860000000000005</v>
      </c>
      <c r="BC210" s="62">
        <v>276</v>
      </c>
      <c r="BD210">
        <v>1129</v>
      </c>
      <c r="BE210" s="62"/>
      <c r="BF210" s="62"/>
      <c r="BG210" s="62"/>
      <c r="BH210" s="50"/>
      <c r="BI210" s="50"/>
      <c r="BJ210" s="50"/>
      <c r="BL210" s="50"/>
      <c r="BM210" s="50"/>
      <c r="BN210" s="50"/>
      <c r="BO210" s="50"/>
      <c r="BP210" s="50"/>
      <c r="BQ210" s="50"/>
      <c r="BR210" s="50"/>
      <c r="BS210" s="50"/>
      <c r="BT210" s="50"/>
      <c r="BU210" s="50"/>
      <c r="BV210" s="50"/>
      <c r="BW210" s="50"/>
      <c r="BX210" s="50"/>
      <c r="BY210" s="50"/>
      <c r="BZ210" s="50"/>
      <c r="CA210" s="50"/>
      <c r="CB210" s="50"/>
      <c r="CC210" s="50"/>
      <c r="CD210" s="50"/>
      <c r="CE210" s="50"/>
      <c r="CF210" s="50"/>
      <c r="CG210" s="50"/>
      <c r="CH210" s="50"/>
      <c r="CI210" s="50"/>
    </row>
    <row r="211" spans="1:87" ht="14.25" customHeight="1" x14ac:dyDescent="0.25">
      <c r="A211" s="58">
        <v>380</v>
      </c>
      <c r="B211" s="59" t="s">
        <v>78</v>
      </c>
      <c r="C211" s="59" t="s">
        <v>26</v>
      </c>
      <c r="D211" s="59" t="s">
        <v>37</v>
      </c>
      <c r="E211" s="59"/>
      <c r="F211" s="59" t="s">
        <v>30</v>
      </c>
      <c r="G211" s="58">
        <v>69</v>
      </c>
      <c r="H211" s="58">
        <v>104</v>
      </c>
      <c r="I211" s="59" t="s">
        <v>149</v>
      </c>
      <c r="J211" s="58">
        <v>8877127178</v>
      </c>
      <c r="K211" s="58">
        <v>4.8</v>
      </c>
      <c r="L211" s="58">
        <v>0.48</v>
      </c>
      <c r="M211" s="58">
        <v>6</v>
      </c>
      <c r="N211" s="60">
        <v>0</v>
      </c>
      <c r="O211" s="60">
        <v>0</v>
      </c>
      <c r="P211" s="58">
        <v>13</v>
      </c>
      <c r="Q211" s="58">
        <v>7</v>
      </c>
      <c r="R211" s="58">
        <v>1</v>
      </c>
      <c r="S211" s="58">
        <v>7</v>
      </c>
      <c r="T211" s="58">
        <v>1</v>
      </c>
      <c r="U211" s="58">
        <v>2</v>
      </c>
      <c r="V211" s="58">
        <v>0.5</v>
      </c>
      <c r="W211" s="59">
        <v>0</v>
      </c>
      <c r="X211" s="58">
        <v>0.5</v>
      </c>
      <c r="Y211" s="58">
        <v>3</v>
      </c>
      <c r="Z211" s="59">
        <v>41</v>
      </c>
      <c r="AA211" s="59">
        <v>3</v>
      </c>
      <c r="AB211" t="s">
        <v>782</v>
      </c>
      <c r="AC211" s="59">
        <v>0</v>
      </c>
      <c r="AD211" s="58">
        <v>6</v>
      </c>
      <c r="AE211" s="58">
        <v>2</v>
      </c>
      <c r="AF211" s="58">
        <v>0</v>
      </c>
      <c r="AG211" s="58">
        <v>9</v>
      </c>
      <c r="AH211" s="59" t="s">
        <v>381</v>
      </c>
      <c r="AI211" s="58">
        <v>16</v>
      </c>
      <c r="AJ211" s="60"/>
      <c r="AK211" s="59" t="s">
        <v>434</v>
      </c>
      <c r="AL211" s="59">
        <v>1</v>
      </c>
      <c r="AM211" s="59" t="s">
        <v>27</v>
      </c>
      <c r="AN211" s="59" t="s">
        <v>680</v>
      </c>
      <c r="AO211" s="58">
        <v>24</v>
      </c>
      <c r="AP211" s="59" t="s">
        <v>677</v>
      </c>
      <c r="AQ211" s="59" t="s">
        <v>711</v>
      </c>
      <c r="AR211" s="59" t="s">
        <v>27</v>
      </c>
      <c r="AS211" s="59" t="s">
        <v>686</v>
      </c>
      <c r="AT211" s="59" t="s">
        <v>27</v>
      </c>
      <c r="AU211" s="59" t="s">
        <v>27</v>
      </c>
      <c r="AV211" s="59" t="s">
        <v>27</v>
      </c>
      <c r="AW211" s="62"/>
      <c r="AX211" s="62" t="s">
        <v>747</v>
      </c>
      <c r="AY211" s="62">
        <v>23.339000000000002</v>
      </c>
      <c r="AZ211" s="62">
        <v>0.56924390243902445</v>
      </c>
      <c r="BA211" s="62">
        <v>1.7567162260593854</v>
      </c>
      <c r="BB211" s="62">
        <v>22.227</v>
      </c>
      <c r="BC211" s="62">
        <v>276</v>
      </c>
      <c r="BD211">
        <v>2619</v>
      </c>
      <c r="BE211" s="62" t="s">
        <v>782</v>
      </c>
      <c r="BF211" s="62">
        <v>1</v>
      </c>
      <c r="BG211" s="62"/>
      <c r="BH211" s="50"/>
      <c r="BI211" s="50"/>
      <c r="BJ211" s="50"/>
      <c r="BL211" s="50"/>
      <c r="BM211" s="50"/>
      <c r="BN211" s="50"/>
      <c r="BO211" s="50"/>
      <c r="BP211" s="50"/>
      <c r="BQ211" s="50"/>
      <c r="BR211" s="50"/>
      <c r="BS211" s="50"/>
      <c r="BT211" s="50"/>
      <c r="BU211" s="50"/>
      <c r="BV211" s="50"/>
      <c r="BW211" s="50"/>
      <c r="BX211" s="50"/>
      <c r="BY211" s="50"/>
      <c r="BZ211" s="50"/>
      <c r="CA211" s="50"/>
      <c r="CB211" s="50"/>
      <c r="CC211" s="50"/>
      <c r="CD211" s="50"/>
      <c r="CE211" s="50"/>
      <c r="CF211" s="50"/>
      <c r="CG211" s="50"/>
      <c r="CH211" s="50"/>
      <c r="CI211" s="50"/>
    </row>
    <row r="212" spans="1:87" ht="14.25" customHeight="1" x14ac:dyDescent="0.25">
      <c r="A212" s="58">
        <v>396</v>
      </c>
      <c r="B212" s="59" t="s">
        <v>78</v>
      </c>
      <c r="C212" s="59" t="s">
        <v>26</v>
      </c>
      <c r="D212" s="59" t="s">
        <v>37</v>
      </c>
      <c r="E212" s="59"/>
      <c r="F212" s="59" t="s">
        <v>30</v>
      </c>
      <c r="G212" s="58">
        <v>69</v>
      </c>
      <c r="H212" s="58">
        <v>104</v>
      </c>
      <c r="I212" s="59" t="s">
        <v>81</v>
      </c>
      <c r="J212" s="58">
        <v>9591241137</v>
      </c>
      <c r="K212" s="58">
        <v>4.8</v>
      </c>
      <c r="L212" s="58">
        <v>0.48</v>
      </c>
      <c r="M212" s="60">
        <v>0</v>
      </c>
      <c r="N212" s="60">
        <v>0</v>
      </c>
      <c r="O212" s="60">
        <v>0</v>
      </c>
      <c r="P212" s="60">
        <v>0</v>
      </c>
      <c r="Q212" s="60">
        <v>0</v>
      </c>
      <c r="R212" s="60">
        <v>0</v>
      </c>
      <c r="S212" s="60">
        <v>0</v>
      </c>
      <c r="T212" s="60">
        <v>0</v>
      </c>
      <c r="U212" s="60">
        <v>0</v>
      </c>
      <c r="V212" s="60">
        <v>0</v>
      </c>
      <c r="W212" s="59">
        <v>0</v>
      </c>
      <c r="X212" s="60">
        <v>0</v>
      </c>
      <c r="Y212" s="60">
        <v>0</v>
      </c>
      <c r="Z212" s="59">
        <v>0</v>
      </c>
      <c r="AA212" s="59">
        <v>0</v>
      </c>
      <c r="AB212" t="s">
        <v>782</v>
      </c>
      <c r="AC212" s="59">
        <v>0</v>
      </c>
      <c r="AD212" s="58">
        <v>0</v>
      </c>
      <c r="AE212" s="58">
        <v>0</v>
      </c>
      <c r="AF212" s="58">
        <v>0</v>
      </c>
      <c r="AG212" s="58">
        <v>0</v>
      </c>
      <c r="AH212" s="59" t="s">
        <v>381</v>
      </c>
      <c r="AI212" s="58">
        <v>16</v>
      </c>
      <c r="AJ212" s="60"/>
      <c r="AK212" s="59" t="s">
        <v>91</v>
      </c>
      <c r="AL212" s="59">
        <v>1</v>
      </c>
      <c r="AM212" s="59" t="s">
        <v>27</v>
      </c>
      <c r="AN212" s="59" t="s">
        <v>673</v>
      </c>
      <c r="AO212" s="58">
        <v>26</v>
      </c>
      <c r="AP212" s="59" t="s">
        <v>674</v>
      </c>
      <c r="AQ212" s="59" t="s">
        <v>675</v>
      </c>
      <c r="AR212" s="59" t="s">
        <v>27</v>
      </c>
      <c r="AS212" s="59" t="s">
        <v>676</v>
      </c>
      <c r="AT212" s="59" t="s">
        <v>27</v>
      </c>
      <c r="AU212" s="59" t="s">
        <v>27</v>
      </c>
      <c r="AV212" s="59" t="s">
        <v>27</v>
      </c>
      <c r="AW212" s="62"/>
      <c r="AX212" s="62" t="s">
        <v>748</v>
      </c>
      <c r="AY212" s="62">
        <v>5.7149999999999999</v>
      </c>
      <c r="AZ212" s="62" t="s">
        <v>27</v>
      </c>
      <c r="BA212" s="62">
        <v>0</v>
      </c>
      <c r="BB212" s="62">
        <v>3.5859999999999999</v>
      </c>
      <c r="BC212" s="62">
        <v>414</v>
      </c>
      <c r="BD212" s="66">
        <v>0</v>
      </c>
      <c r="BE212" s="62"/>
      <c r="BF212" s="62"/>
      <c r="BG212" s="62"/>
      <c r="BH212" s="50"/>
      <c r="BI212" s="50"/>
      <c r="BJ212" s="50"/>
      <c r="BL212" s="50"/>
      <c r="BM212" s="50"/>
      <c r="BN212" s="50"/>
      <c r="BO212" s="50"/>
      <c r="BP212" s="50"/>
      <c r="BQ212" s="50"/>
      <c r="BR212" s="50"/>
      <c r="BS212" s="50"/>
      <c r="BT212" s="50"/>
      <c r="BU212" s="50"/>
      <c r="BV212" s="50"/>
      <c r="BW212" s="50"/>
      <c r="BX212" s="50"/>
      <c r="BY212" s="50"/>
      <c r="BZ212" s="50"/>
      <c r="CA212" s="50"/>
      <c r="CB212" s="50"/>
      <c r="CC212" s="50"/>
      <c r="CD212" s="50"/>
      <c r="CE212" s="50"/>
      <c r="CF212" s="50"/>
      <c r="CG212" s="50"/>
      <c r="CH212" s="50"/>
      <c r="CI212" s="50"/>
    </row>
    <row r="213" spans="1:87" ht="14.25" customHeight="1" x14ac:dyDescent="0.25">
      <c r="A213" s="58">
        <v>413</v>
      </c>
      <c r="B213" s="59" t="s">
        <v>78</v>
      </c>
      <c r="C213" s="59" t="s">
        <v>28</v>
      </c>
      <c r="D213" s="59" t="s">
        <v>37</v>
      </c>
      <c r="E213" s="59"/>
      <c r="F213" s="59" t="s">
        <v>30</v>
      </c>
      <c r="G213" s="58">
        <v>69</v>
      </c>
      <c r="H213" s="58">
        <v>104</v>
      </c>
      <c r="I213" s="59" t="s">
        <v>85</v>
      </c>
      <c r="J213" s="58">
        <v>1347638136</v>
      </c>
      <c r="K213" s="58">
        <v>3.8</v>
      </c>
      <c r="L213" s="58">
        <v>0.38</v>
      </c>
      <c r="M213" s="58">
        <v>8</v>
      </c>
      <c r="N213" s="60">
        <v>0</v>
      </c>
      <c r="O213" s="60">
        <v>0</v>
      </c>
      <c r="P213" s="58">
        <v>20</v>
      </c>
      <c r="Q213" s="58">
        <v>11</v>
      </c>
      <c r="R213" s="58">
        <v>2</v>
      </c>
      <c r="S213" s="58">
        <v>11</v>
      </c>
      <c r="T213" s="58">
        <v>1</v>
      </c>
      <c r="U213" s="58">
        <v>1</v>
      </c>
      <c r="V213" s="58">
        <v>5</v>
      </c>
      <c r="W213" s="59">
        <v>0</v>
      </c>
      <c r="X213" s="58">
        <v>1</v>
      </c>
      <c r="Y213" s="58">
        <v>7</v>
      </c>
      <c r="Z213" s="59">
        <v>67</v>
      </c>
      <c r="AA213" s="59">
        <v>7</v>
      </c>
      <c r="AB213" t="s">
        <v>89</v>
      </c>
      <c r="AC213" s="59">
        <v>0</v>
      </c>
      <c r="AD213" s="58">
        <v>13</v>
      </c>
      <c r="AE213" s="58">
        <v>4</v>
      </c>
      <c r="AF213" s="58">
        <v>1</v>
      </c>
      <c r="AG213" s="58">
        <v>22</v>
      </c>
      <c r="AH213" s="59" t="s">
        <v>435</v>
      </c>
      <c r="AI213" s="58">
        <v>15</v>
      </c>
      <c r="AJ213" s="58">
        <v>1</v>
      </c>
      <c r="AK213" s="59" t="s">
        <v>436</v>
      </c>
      <c r="AL213" s="59">
        <v>1</v>
      </c>
      <c r="AM213" s="59" t="s">
        <v>27</v>
      </c>
      <c r="AN213" s="59" t="s">
        <v>673</v>
      </c>
      <c r="AO213" s="58">
        <v>20</v>
      </c>
      <c r="AP213" s="59" t="s">
        <v>677</v>
      </c>
      <c r="AQ213" s="59" t="s">
        <v>678</v>
      </c>
      <c r="AR213" s="59" t="s">
        <v>27</v>
      </c>
      <c r="AS213" s="59" t="s">
        <v>27</v>
      </c>
      <c r="AT213" s="59" t="s">
        <v>27</v>
      </c>
      <c r="AU213" s="59" t="s">
        <v>27</v>
      </c>
      <c r="AV213" s="59" t="s">
        <v>27</v>
      </c>
      <c r="AW213" s="62"/>
      <c r="AX213" s="62" t="s">
        <v>747</v>
      </c>
      <c r="AY213" s="62">
        <v>15.01</v>
      </c>
      <c r="AZ213" s="62">
        <v>0.22402985074626866</v>
      </c>
      <c r="BA213" s="62">
        <v>4.4636908727514992</v>
      </c>
      <c r="BB213" s="62">
        <v>13.923</v>
      </c>
      <c r="BC213" s="62">
        <v>276</v>
      </c>
      <c r="BD213">
        <v>5350</v>
      </c>
      <c r="BE213" s="62"/>
      <c r="BF213" s="62"/>
      <c r="BG213" s="62"/>
      <c r="BH213" s="50"/>
      <c r="BI213" s="50"/>
      <c r="BJ213" s="50"/>
      <c r="BL213" s="50"/>
      <c r="BM213" s="50"/>
      <c r="BN213" s="50"/>
      <c r="BO213" s="50"/>
      <c r="BP213" s="50"/>
      <c r="BQ213" s="50"/>
      <c r="BR213" s="50"/>
      <c r="BS213" s="50"/>
      <c r="BT213" s="50"/>
      <c r="BU213" s="50"/>
      <c r="BV213" s="50"/>
      <c r="BW213" s="50"/>
      <c r="BX213" s="50"/>
      <c r="BY213" s="50"/>
      <c r="BZ213" s="50"/>
      <c r="CA213" s="50"/>
      <c r="CB213" s="50"/>
      <c r="CC213" s="50"/>
      <c r="CD213" s="50"/>
      <c r="CE213" s="50"/>
      <c r="CF213" s="50"/>
      <c r="CG213" s="50"/>
      <c r="CH213" s="50"/>
      <c r="CI213" s="50"/>
    </row>
    <row r="214" spans="1:87" ht="14.25" customHeight="1" x14ac:dyDescent="0.25">
      <c r="A214" s="58">
        <v>429</v>
      </c>
      <c r="B214" s="59" t="s">
        <v>78</v>
      </c>
      <c r="C214" s="59" t="s">
        <v>26</v>
      </c>
      <c r="D214" s="59" t="s">
        <v>37</v>
      </c>
      <c r="E214" s="59"/>
      <c r="F214" s="59" t="s">
        <v>30</v>
      </c>
      <c r="G214" s="58">
        <v>69</v>
      </c>
      <c r="H214" s="58">
        <v>104</v>
      </c>
      <c r="I214" s="59" t="s">
        <v>88</v>
      </c>
      <c r="J214" s="58">
        <v>217831744</v>
      </c>
      <c r="K214" s="58">
        <v>3.7333333333333298</v>
      </c>
      <c r="L214" s="58">
        <v>0.37333333333333302</v>
      </c>
      <c r="M214" s="60">
        <v>0</v>
      </c>
      <c r="N214" s="60">
        <v>0</v>
      </c>
      <c r="O214" s="60">
        <v>0</v>
      </c>
      <c r="P214" s="60">
        <v>0</v>
      </c>
      <c r="Q214" s="60">
        <v>0</v>
      </c>
      <c r="R214" s="60">
        <v>0</v>
      </c>
      <c r="S214" s="60">
        <v>0</v>
      </c>
      <c r="T214" s="60">
        <v>0</v>
      </c>
      <c r="U214" s="60">
        <v>0</v>
      </c>
      <c r="V214" s="60">
        <v>0</v>
      </c>
      <c r="W214" s="59">
        <v>0</v>
      </c>
      <c r="X214" s="60">
        <v>0</v>
      </c>
      <c r="Y214" s="60">
        <v>0</v>
      </c>
      <c r="Z214" s="59">
        <v>0</v>
      </c>
      <c r="AA214" s="59">
        <v>0</v>
      </c>
      <c r="AB214" t="s">
        <v>740</v>
      </c>
      <c r="AC214" s="59">
        <v>0</v>
      </c>
      <c r="AD214" s="58">
        <v>0</v>
      </c>
      <c r="AE214" s="58">
        <v>0</v>
      </c>
      <c r="AF214" s="58">
        <v>0</v>
      </c>
      <c r="AG214" s="58">
        <v>0</v>
      </c>
      <c r="AH214" s="59" t="s">
        <v>381</v>
      </c>
      <c r="AI214" s="58">
        <v>16</v>
      </c>
      <c r="AJ214" s="60"/>
      <c r="AK214" s="59" t="s">
        <v>437</v>
      </c>
      <c r="AL214" s="59">
        <v>1</v>
      </c>
      <c r="AM214" s="59" t="s">
        <v>27</v>
      </c>
      <c r="AN214" s="59" t="s">
        <v>673</v>
      </c>
      <c r="AO214" s="58">
        <v>24</v>
      </c>
      <c r="AP214" s="59" t="s">
        <v>677</v>
      </c>
      <c r="AQ214" s="59" t="s">
        <v>679</v>
      </c>
      <c r="AR214" s="59" t="s">
        <v>27</v>
      </c>
      <c r="AS214" s="59" t="s">
        <v>27</v>
      </c>
      <c r="AT214" s="59" t="s">
        <v>27</v>
      </c>
      <c r="AU214" s="59" t="s">
        <v>27</v>
      </c>
      <c r="AV214" s="59" t="s">
        <v>27</v>
      </c>
      <c r="AW214" s="62"/>
      <c r="AX214" s="62" t="s">
        <v>747</v>
      </c>
      <c r="AY214" s="62">
        <v>5.5880000000000001</v>
      </c>
      <c r="AZ214" s="62" t="s">
        <v>27</v>
      </c>
      <c r="BA214" s="62">
        <v>0</v>
      </c>
      <c r="BB214" s="62">
        <v>5.2030000000000003</v>
      </c>
      <c r="BC214" s="62">
        <v>0</v>
      </c>
      <c r="BD214" s="66">
        <v>0</v>
      </c>
      <c r="BE214" s="62" t="s">
        <v>784</v>
      </c>
      <c r="BF214" s="62">
        <v>1</v>
      </c>
      <c r="BG214" s="62">
        <v>1</v>
      </c>
      <c r="BH214" s="50"/>
      <c r="BI214" s="50"/>
      <c r="BJ214" s="50"/>
      <c r="BL214" s="50"/>
      <c r="BM214" s="50"/>
      <c r="BN214" s="50"/>
      <c r="BO214" s="50"/>
      <c r="BP214" s="50"/>
      <c r="BQ214" s="50"/>
      <c r="BR214" s="50"/>
      <c r="BS214" s="50"/>
      <c r="BT214" s="50"/>
      <c r="BU214" s="50"/>
      <c r="BV214" s="50"/>
      <c r="BW214" s="50"/>
      <c r="BX214" s="50"/>
      <c r="BY214" s="50"/>
      <c r="BZ214" s="50"/>
      <c r="CA214" s="50"/>
      <c r="CB214" s="50"/>
      <c r="CC214" s="50"/>
      <c r="CD214" s="50"/>
      <c r="CE214" s="50"/>
      <c r="CF214" s="50"/>
      <c r="CG214" s="50"/>
      <c r="CH214" s="50"/>
      <c r="CI214" s="50"/>
    </row>
    <row r="215" spans="1:87" ht="14.25" customHeight="1" x14ac:dyDescent="0.25">
      <c r="A215" s="58">
        <v>445</v>
      </c>
      <c r="B215" s="59" t="s">
        <v>78</v>
      </c>
      <c r="C215" s="59" t="s">
        <v>26</v>
      </c>
      <c r="D215" s="59" t="s">
        <v>37</v>
      </c>
      <c r="E215" s="59"/>
      <c r="F215" s="59" t="s">
        <v>30</v>
      </c>
      <c r="G215" s="58">
        <v>69</v>
      </c>
      <c r="H215" s="58">
        <v>104</v>
      </c>
      <c r="I215" s="59" t="s">
        <v>150</v>
      </c>
      <c r="J215" s="58">
        <v>82135906</v>
      </c>
      <c r="K215" s="58">
        <v>3.7333333333333298</v>
      </c>
      <c r="L215" s="58">
        <v>0.37333333333333302</v>
      </c>
      <c r="M215" s="60">
        <v>0</v>
      </c>
      <c r="N215" s="60">
        <v>0</v>
      </c>
      <c r="O215" s="60">
        <v>0</v>
      </c>
      <c r="P215" s="60">
        <v>0</v>
      </c>
      <c r="Q215" s="60">
        <v>0</v>
      </c>
      <c r="R215" s="60">
        <v>0</v>
      </c>
      <c r="S215" s="60">
        <v>0</v>
      </c>
      <c r="T215" s="60">
        <v>0</v>
      </c>
      <c r="U215" s="60">
        <v>0</v>
      </c>
      <c r="V215" s="60">
        <v>0</v>
      </c>
      <c r="W215" s="59">
        <v>0</v>
      </c>
      <c r="X215" s="60">
        <v>0</v>
      </c>
      <c r="Y215" s="60">
        <v>0</v>
      </c>
      <c r="Z215" s="59">
        <v>0</v>
      </c>
      <c r="AA215" s="59">
        <v>0</v>
      </c>
      <c r="AB215" t="s">
        <v>740</v>
      </c>
      <c r="AC215" s="59">
        <v>0</v>
      </c>
      <c r="AD215" s="58">
        <v>0</v>
      </c>
      <c r="AE215" s="58">
        <v>0</v>
      </c>
      <c r="AF215" s="58">
        <v>0</v>
      </c>
      <c r="AG215" s="58">
        <v>0</v>
      </c>
      <c r="AH215" s="59" t="s">
        <v>381</v>
      </c>
      <c r="AI215" s="58">
        <v>16</v>
      </c>
      <c r="AJ215" s="60"/>
      <c r="AK215" s="59" t="s">
        <v>438</v>
      </c>
      <c r="AL215" s="59">
        <v>1</v>
      </c>
      <c r="AM215" s="59" t="s">
        <v>27</v>
      </c>
      <c r="AN215" s="59" t="s">
        <v>680</v>
      </c>
      <c r="AO215" s="58">
        <v>34</v>
      </c>
      <c r="AP215" s="59" t="s">
        <v>677</v>
      </c>
      <c r="AQ215" s="59" t="s">
        <v>712</v>
      </c>
      <c r="AR215" s="59" t="s">
        <v>27</v>
      </c>
      <c r="AS215" s="59" t="s">
        <v>713</v>
      </c>
      <c r="AT215" s="59" t="s">
        <v>27</v>
      </c>
      <c r="AU215" s="59" t="s">
        <v>27</v>
      </c>
      <c r="AV215" s="59" t="s">
        <v>27</v>
      </c>
      <c r="AW215" s="62"/>
      <c r="AX215" s="62" t="s">
        <v>748</v>
      </c>
      <c r="AY215" s="62">
        <v>9.8090000000000011</v>
      </c>
      <c r="AZ215" s="62" t="s">
        <v>27</v>
      </c>
      <c r="BA215" s="62">
        <v>0</v>
      </c>
      <c r="BB215" s="62">
        <v>6.6610000000000005</v>
      </c>
      <c r="BC215" s="62">
        <v>0</v>
      </c>
      <c r="BD215" s="66">
        <v>0</v>
      </c>
      <c r="BE215" s="62" t="s">
        <v>784</v>
      </c>
      <c r="BF215" s="62">
        <v>1</v>
      </c>
      <c r="BG215" s="62">
        <v>1</v>
      </c>
      <c r="BH215" s="50"/>
      <c r="BI215" s="50"/>
      <c r="BJ215" s="50"/>
      <c r="BL215" s="50"/>
      <c r="BM215" s="50"/>
      <c r="BN215" s="50"/>
      <c r="BO215" s="50"/>
      <c r="BP215" s="50"/>
      <c r="BQ215" s="50"/>
      <c r="BR215" s="50"/>
      <c r="BS215" s="50"/>
      <c r="BT215" s="50"/>
      <c r="BU215" s="50"/>
      <c r="BV215" s="50"/>
      <c r="BW215" s="50"/>
      <c r="BX215" s="50"/>
      <c r="BY215" s="50"/>
      <c r="BZ215" s="50"/>
      <c r="CA215" s="50"/>
      <c r="CB215" s="50"/>
      <c r="CC215" s="50"/>
      <c r="CD215" s="50"/>
      <c r="CE215" s="50"/>
      <c r="CF215" s="50"/>
      <c r="CG215" s="50"/>
      <c r="CH215" s="50"/>
      <c r="CI215" s="50"/>
    </row>
    <row r="216" spans="1:87" ht="14.25" customHeight="1" x14ac:dyDescent="0.25">
      <c r="A216" s="58">
        <v>461</v>
      </c>
      <c r="B216" s="59" t="s">
        <v>78</v>
      </c>
      <c r="C216" s="59" t="s">
        <v>28</v>
      </c>
      <c r="D216" s="59" t="s">
        <v>37</v>
      </c>
      <c r="E216" s="59"/>
      <c r="F216" s="59" t="s">
        <v>30</v>
      </c>
      <c r="G216" s="58">
        <v>69</v>
      </c>
      <c r="H216" s="58">
        <v>104</v>
      </c>
      <c r="I216" s="59" t="s">
        <v>152</v>
      </c>
      <c r="J216" s="58">
        <v>792288984</v>
      </c>
      <c r="K216" s="58">
        <v>4.4000000000000004</v>
      </c>
      <c r="L216" s="58">
        <v>0.44</v>
      </c>
      <c r="M216" s="58">
        <v>25</v>
      </c>
      <c r="N216" s="60">
        <v>0</v>
      </c>
      <c r="O216" s="60">
        <v>0</v>
      </c>
      <c r="P216" s="58">
        <v>59</v>
      </c>
      <c r="Q216" s="58">
        <v>32</v>
      </c>
      <c r="R216" s="58">
        <v>2</v>
      </c>
      <c r="S216" s="58">
        <v>32</v>
      </c>
      <c r="T216" s="58">
        <v>1</v>
      </c>
      <c r="U216" s="58">
        <v>8</v>
      </c>
      <c r="V216" s="58">
        <v>10.5</v>
      </c>
      <c r="W216" s="59">
        <v>0</v>
      </c>
      <c r="X216" s="58">
        <v>2.5</v>
      </c>
      <c r="Y216" s="58">
        <v>21</v>
      </c>
      <c r="Z216" s="59">
        <v>193</v>
      </c>
      <c r="AA216" s="59">
        <v>21</v>
      </c>
      <c r="AB216" t="s">
        <v>781</v>
      </c>
      <c r="AC216" s="59">
        <v>0</v>
      </c>
      <c r="AD216" s="58">
        <v>23</v>
      </c>
      <c r="AE216" s="58">
        <v>11</v>
      </c>
      <c r="AF216" s="58">
        <v>2</v>
      </c>
      <c r="AG216" s="58">
        <v>44</v>
      </c>
      <c r="AH216" s="59" t="s">
        <v>381</v>
      </c>
      <c r="AI216" s="58">
        <v>16</v>
      </c>
      <c r="AJ216" s="58">
        <v>1</v>
      </c>
      <c r="AK216" s="59" t="s">
        <v>439</v>
      </c>
      <c r="AL216" s="59">
        <v>1</v>
      </c>
      <c r="AM216" s="59" t="s">
        <v>27</v>
      </c>
      <c r="AN216" s="59" t="s">
        <v>673</v>
      </c>
      <c r="AO216" s="58">
        <v>23</v>
      </c>
      <c r="AP216" s="59" t="s">
        <v>677</v>
      </c>
      <c r="AQ216" s="59" t="s">
        <v>714</v>
      </c>
      <c r="AR216" s="59" t="s">
        <v>695</v>
      </c>
      <c r="AS216" s="59" t="s">
        <v>27</v>
      </c>
      <c r="AT216" s="59" t="s">
        <v>27</v>
      </c>
      <c r="AU216" s="59" t="s">
        <v>27</v>
      </c>
      <c r="AV216" s="59" t="s">
        <v>27</v>
      </c>
      <c r="AW216" s="62"/>
      <c r="AX216" s="62" t="s">
        <v>747</v>
      </c>
      <c r="AY216" s="62">
        <v>45.521999999999998</v>
      </c>
      <c r="AZ216" s="62">
        <v>0.23586528497409326</v>
      </c>
      <c r="BA216" s="62">
        <v>4.2397082729229822</v>
      </c>
      <c r="BB216" s="62">
        <v>5.0739999999999998</v>
      </c>
      <c r="BC216" s="62">
        <v>276</v>
      </c>
      <c r="BD216">
        <v>20868</v>
      </c>
      <c r="BE216" s="62"/>
      <c r="BF216" s="62"/>
      <c r="BG216" s="62"/>
      <c r="BH216" s="50"/>
      <c r="BI216" s="50"/>
      <c r="BJ216" s="50"/>
      <c r="BL216" s="50"/>
      <c r="BM216" s="50"/>
      <c r="BN216" s="50"/>
      <c r="BO216" s="50"/>
      <c r="BP216" s="50"/>
      <c r="BQ216" s="50"/>
      <c r="BR216" s="50"/>
      <c r="BS216" s="50"/>
      <c r="BT216" s="50"/>
      <c r="BU216" s="50"/>
      <c r="BV216" s="50"/>
      <c r="BW216" s="50"/>
      <c r="BX216" s="50"/>
      <c r="BY216" s="50"/>
      <c r="BZ216" s="50"/>
      <c r="CA216" s="50"/>
      <c r="CB216" s="50"/>
      <c r="CC216" s="50"/>
      <c r="CD216" s="50"/>
      <c r="CE216" s="50"/>
      <c r="CF216" s="50"/>
      <c r="CG216" s="50"/>
      <c r="CH216" s="50"/>
      <c r="CI216" s="50"/>
    </row>
    <row r="217" spans="1:87" ht="14.25" customHeight="1" x14ac:dyDescent="0.25">
      <c r="A217" s="58">
        <v>482</v>
      </c>
      <c r="B217" s="59" t="s">
        <v>78</v>
      </c>
      <c r="C217" s="59" t="s">
        <v>28</v>
      </c>
      <c r="D217" s="59" t="s">
        <v>37</v>
      </c>
      <c r="E217" s="59"/>
      <c r="F217" s="59" t="s">
        <v>30</v>
      </c>
      <c r="G217" s="58">
        <v>69</v>
      </c>
      <c r="H217" s="58">
        <v>104</v>
      </c>
      <c r="I217" s="59" t="s">
        <v>158</v>
      </c>
      <c r="J217" s="58">
        <v>927618937</v>
      </c>
      <c r="K217" s="58">
        <v>4.4000000000000004</v>
      </c>
      <c r="L217" s="58">
        <v>0.44</v>
      </c>
      <c r="M217" s="58">
        <v>9</v>
      </c>
      <c r="N217" s="60">
        <v>0</v>
      </c>
      <c r="O217" s="60">
        <v>0</v>
      </c>
      <c r="P217" s="58">
        <v>22</v>
      </c>
      <c r="Q217" s="58">
        <v>13</v>
      </c>
      <c r="R217" s="58">
        <v>3</v>
      </c>
      <c r="S217" s="58">
        <v>13</v>
      </c>
      <c r="T217" s="58">
        <v>1</v>
      </c>
      <c r="U217" s="58">
        <v>3</v>
      </c>
      <c r="V217" s="58">
        <v>2.5</v>
      </c>
      <c r="W217" s="59">
        <v>0</v>
      </c>
      <c r="X217" s="58">
        <v>2.5</v>
      </c>
      <c r="Y217" s="58">
        <v>8</v>
      </c>
      <c r="Z217" s="59">
        <v>77</v>
      </c>
      <c r="AA217" s="59">
        <v>8</v>
      </c>
      <c r="AB217" t="s">
        <v>782</v>
      </c>
      <c r="AC217" s="59">
        <v>0</v>
      </c>
      <c r="AD217" s="58">
        <v>18</v>
      </c>
      <c r="AE217" s="58">
        <v>8</v>
      </c>
      <c r="AF217" s="58">
        <v>1</v>
      </c>
      <c r="AG217" s="58">
        <v>33</v>
      </c>
      <c r="AH217" s="59" t="s">
        <v>381</v>
      </c>
      <c r="AI217" s="58">
        <v>16</v>
      </c>
      <c r="AJ217" s="58">
        <v>1</v>
      </c>
      <c r="AK217" s="59" t="s">
        <v>440</v>
      </c>
      <c r="AL217" s="59">
        <v>1</v>
      </c>
      <c r="AM217" s="59" t="s">
        <v>27</v>
      </c>
      <c r="AN217" s="59" t="s">
        <v>673</v>
      </c>
      <c r="AO217" s="58">
        <v>25</v>
      </c>
      <c r="AP217" s="59" t="s">
        <v>677</v>
      </c>
      <c r="AQ217" s="59" t="s">
        <v>721</v>
      </c>
      <c r="AR217" s="59" t="s">
        <v>27</v>
      </c>
      <c r="AS217" s="59" t="s">
        <v>686</v>
      </c>
      <c r="AT217" s="59" t="s">
        <v>27</v>
      </c>
      <c r="AU217" s="59" t="s">
        <v>27</v>
      </c>
      <c r="AV217" s="59" t="s">
        <v>27</v>
      </c>
      <c r="AW217" s="62"/>
      <c r="AX217" s="62" t="s">
        <v>747</v>
      </c>
      <c r="AY217" s="62">
        <v>27.559000000000001</v>
      </c>
      <c r="AZ217" s="62">
        <v>0.3579090909090909</v>
      </c>
      <c r="BA217" s="62">
        <v>2.794005588011176</v>
      </c>
      <c r="BB217" s="62">
        <v>26.135999999999999</v>
      </c>
      <c r="BC217" s="62">
        <v>138</v>
      </c>
      <c r="BD217">
        <v>5354</v>
      </c>
      <c r="BE217" s="62" t="s">
        <v>740</v>
      </c>
      <c r="BF217" s="62"/>
      <c r="BG217" s="62"/>
      <c r="BH217" s="50"/>
      <c r="BI217" s="50"/>
      <c r="BJ217" s="50"/>
      <c r="BL217" s="50"/>
      <c r="BM217" s="50"/>
      <c r="BN217" s="50"/>
      <c r="BO217" s="50"/>
      <c r="BP217" s="50"/>
      <c r="BQ217" s="50"/>
      <c r="BR217" s="50"/>
      <c r="BS217" s="50"/>
      <c r="BT217" s="50"/>
      <c r="BU217" s="50"/>
      <c r="BV217" s="50"/>
      <c r="BW217" s="50"/>
      <c r="BX217" s="50"/>
      <c r="BY217" s="50"/>
      <c r="BZ217" s="50"/>
      <c r="CA217" s="50"/>
      <c r="CB217" s="50"/>
      <c r="CC217" s="50"/>
      <c r="CD217" s="50"/>
      <c r="CE217" s="50"/>
      <c r="CF217" s="50"/>
      <c r="CG217" s="50"/>
      <c r="CH217" s="50"/>
      <c r="CI217" s="50"/>
    </row>
    <row r="218" spans="1:87" ht="14.25" customHeight="1" x14ac:dyDescent="0.25">
      <c r="A218" s="58">
        <v>503</v>
      </c>
      <c r="B218" s="59" t="s">
        <v>78</v>
      </c>
      <c r="C218" s="59" t="s">
        <v>28</v>
      </c>
      <c r="D218" s="59" t="s">
        <v>37</v>
      </c>
      <c r="E218" s="59"/>
      <c r="F218" s="59" t="s">
        <v>30</v>
      </c>
      <c r="G218" s="58">
        <v>69</v>
      </c>
      <c r="H218" s="58">
        <v>104</v>
      </c>
      <c r="I218" s="59" t="s">
        <v>165</v>
      </c>
      <c r="J218" s="58">
        <v>1412134207</v>
      </c>
      <c r="K218" s="58">
        <v>4.4000000000000004</v>
      </c>
      <c r="L218" s="58">
        <v>0.44</v>
      </c>
      <c r="M218" s="58">
        <v>31</v>
      </c>
      <c r="N218" s="60">
        <v>0</v>
      </c>
      <c r="O218" s="60">
        <v>0</v>
      </c>
      <c r="P218" s="58">
        <v>77</v>
      </c>
      <c r="Q218" s="58">
        <v>43</v>
      </c>
      <c r="R218" s="58">
        <v>5</v>
      </c>
      <c r="S218" s="58">
        <v>43</v>
      </c>
      <c r="T218" s="58">
        <v>1</v>
      </c>
      <c r="U218" s="58">
        <v>13</v>
      </c>
      <c r="V218" s="58">
        <v>13</v>
      </c>
      <c r="W218" s="59">
        <v>0</v>
      </c>
      <c r="X218" s="58">
        <v>6</v>
      </c>
      <c r="Y218" s="58">
        <v>32</v>
      </c>
      <c r="Z218" s="59">
        <v>264</v>
      </c>
      <c r="AA218" s="59">
        <v>32</v>
      </c>
      <c r="AB218" t="s">
        <v>782</v>
      </c>
      <c r="AC218" s="59">
        <v>0</v>
      </c>
      <c r="AD218" s="58">
        <v>55</v>
      </c>
      <c r="AE218" s="58">
        <v>20</v>
      </c>
      <c r="AF218" s="58">
        <v>3</v>
      </c>
      <c r="AG218" s="58">
        <v>85</v>
      </c>
      <c r="AH218" s="59" t="s">
        <v>381</v>
      </c>
      <c r="AI218" s="58">
        <v>16</v>
      </c>
      <c r="AJ218" s="58">
        <v>1</v>
      </c>
      <c r="AK218" s="59" t="s">
        <v>441</v>
      </c>
      <c r="AL218" s="59">
        <v>1</v>
      </c>
      <c r="AM218" s="59" t="s">
        <v>27</v>
      </c>
      <c r="AN218" s="59" t="s">
        <v>680</v>
      </c>
      <c r="AO218" s="58">
        <v>25</v>
      </c>
      <c r="AP218" s="59" t="s">
        <v>677</v>
      </c>
      <c r="AQ218" s="59" t="s">
        <v>705</v>
      </c>
      <c r="AR218" s="59" t="s">
        <v>27</v>
      </c>
      <c r="AS218" s="59" t="s">
        <v>27</v>
      </c>
      <c r="AT218" s="59" t="s">
        <v>27</v>
      </c>
      <c r="AU218" s="59" t="s">
        <v>27</v>
      </c>
      <c r="AV218" s="59" t="s">
        <v>27</v>
      </c>
      <c r="AW218" s="62"/>
      <c r="AX218" s="62" t="s">
        <v>747</v>
      </c>
      <c r="AY218" s="62">
        <v>58.112000000000002</v>
      </c>
      <c r="AZ218" s="62">
        <v>0.22012121212121213</v>
      </c>
      <c r="BA218" s="62">
        <v>4.5429515418502202</v>
      </c>
      <c r="BB218" s="62">
        <v>57.295000000000002</v>
      </c>
      <c r="BC218" s="62">
        <v>0</v>
      </c>
      <c r="BD218">
        <v>17732</v>
      </c>
      <c r="BE218" s="62" t="s">
        <v>781</v>
      </c>
      <c r="BF218" s="62">
        <v>1</v>
      </c>
      <c r="BG218" s="62">
        <v>1</v>
      </c>
      <c r="BH218" s="50"/>
      <c r="BI218" s="50"/>
      <c r="BJ218" s="50"/>
      <c r="BL218" s="50"/>
      <c r="BM218" s="50"/>
      <c r="BN218" s="50"/>
      <c r="BO218" s="50"/>
      <c r="BP218" s="50"/>
      <c r="BQ218" s="50"/>
      <c r="BR218" s="50"/>
      <c r="BS218" s="50"/>
      <c r="BT218" s="50"/>
      <c r="BU218" s="50"/>
      <c r="BV218" s="50"/>
      <c r="BW218" s="50"/>
      <c r="BX218" s="50"/>
      <c r="BY218" s="50"/>
      <c r="BZ218" s="50"/>
      <c r="CA218" s="50"/>
      <c r="CB218" s="50"/>
      <c r="CC218" s="50"/>
      <c r="CD218" s="50"/>
      <c r="CE218" s="50"/>
      <c r="CF218" s="50"/>
      <c r="CG218" s="50"/>
      <c r="CH218" s="50"/>
      <c r="CI218" s="50"/>
    </row>
    <row r="219" spans="1:87" ht="14.25" customHeight="1" x14ac:dyDescent="0.25">
      <c r="A219" s="58">
        <v>523</v>
      </c>
      <c r="B219" s="59" t="s">
        <v>78</v>
      </c>
      <c r="C219" s="59" t="s">
        <v>28</v>
      </c>
      <c r="D219" s="59" t="s">
        <v>37</v>
      </c>
      <c r="E219" s="59"/>
      <c r="F219" s="59" t="s">
        <v>30</v>
      </c>
      <c r="G219" s="58">
        <v>69</v>
      </c>
      <c r="H219" s="58">
        <v>104</v>
      </c>
      <c r="I219" s="59" t="s">
        <v>169</v>
      </c>
      <c r="J219" s="58">
        <v>178114327</v>
      </c>
      <c r="K219" s="58">
        <v>3.8</v>
      </c>
      <c r="L219" s="58">
        <v>0.38</v>
      </c>
      <c r="M219" s="58">
        <v>1</v>
      </c>
      <c r="N219" s="60">
        <v>0</v>
      </c>
      <c r="O219" s="60">
        <v>0</v>
      </c>
      <c r="P219" s="58">
        <v>4</v>
      </c>
      <c r="Q219" s="58">
        <v>3</v>
      </c>
      <c r="R219" s="58">
        <v>3</v>
      </c>
      <c r="S219" s="58">
        <v>3</v>
      </c>
      <c r="T219" s="58">
        <v>1</v>
      </c>
      <c r="U219" s="58">
        <v>1</v>
      </c>
      <c r="V219" s="58">
        <v>1</v>
      </c>
      <c r="W219" s="59">
        <v>0</v>
      </c>
      <c r="X219" s="60">
        <v>0</v>
      </c>
      <c r="Y219" s="58">
        <v>2</v>
      </c>
      <c r="Z219" s="59">
        <v>19</v>
      </c>
      <c r="AA219" s="59">
        <v>2</v>
      </c>
      <c r="AB219" t="s">
        <v>89</v>
      </c>
      <c r="AC219" s="59">
        <v>0</v>
      </c>
      <c r="AD219" s="58">
        <v>4</v>
      </c>
      <c r="AE219" s="58">
        <v>1</v>
      </c>
      <c r="AF219" s="58">
        <v>0</v>
      </c>
      <c r="AG219" s="58">
        <v>6</v>
      </c>
      <c r="AH219" s="59" t="s">
        <v>381</v>
      </c>
      <c r="AI219" s="58">
        <v>16</v>
      </c>
      <c r="AJ219" s="60"/>
      <c r="AK219" s="59" t="s">
        <v>442</v>
      </c>
      <c r="AL219" s="59">
        <v>1</v>
      </c>
      <c r="AM219" s="59" t="s">
        <v>27</v>
      </c>
      <c r="AN219" s="59" t="s">
        <v>680</v>
      </c>
      <c r="AO219" s="58">
        <v>31</v>
      </c>
      <c r="AP219" s="59" t="s">
        <v>677</v>
      </c>
      <c r="AQ219" s="59" t="s">
        <v>694</v>
      </c>
      <c r="AR219" s="59" t="s">
        <v>27</v>
      </c>
      <c r="AS219" s="59" t="s">
        <v>27</v>
      </c>
      <c r="AT219" s="59" t="s">
        <v>692</v>
      </c>
      <c r="AU219" s="59" t="s">
        <v>27</v>
      </c>
      <c r="AV219" s="59" t="s">
        <v>27</v>
      </c>
      <c r="AW219" s="62"/>
      <c r="AX219" s="62" t="s">
        <v>746</v>
      </c>
      <c r="AY219" s="62">
        <v>8.4209999999999994</v>
      </c>
      <c r="AZ219" s="62">
        <v>0.44321052631578944</v>
      </c>
      <c r="BA219" s="62">
        <v>2.2562641016506353</v>
      </c>
      <c r="BB219" s="62">
        <v>6.6920000000000002</v>
      </c>
      <c r="BC219" s="62">
        <v>0</v>
      </c>
      <c r="BD219">
        <v>224</v>
      </c>
      <c r="BE219" s="62" t="s">
        <v>781</v>
      </c>
      <c r="BF219" s="62">
        <v>1</v>
      </c>
      <c r="BG219" s="62">
        <v>1</v>
      </c>
      <c r="BH219" s="50"/>
      <c r="BI219" s="50"/>
      <c r="BJ219" s="50"/>
      <c r="BL219" s="50"/>
      <c r="BM219" s="50"/>
      <c r="BN219" s="50"/>
      <c r="BO219" s="50"/>
      <c r="BP219" s="50"/>
      <c r="BQ219" s="50"/>
      <c r="BR219" s="50"/>
      <c r="BS219" s="50"/>
      <c r="BT219" s="50"/>
      <c r="BU219" s="50"/>
      <c r="BV219" s="50"/>
      <c r="BW219" s="50"/>
      <c r="BX219" s="50"/>
      <c r="BY219" s="50"/>
      <c r="BZ219" s="50"/>
      <c r="CA219" s="50"/>
      <c r="CB219" s="50"/>
      <c r="CC219" s="50"/>
      <c r="CD219" s="50"/>
      <c r="CE219" s="50"/>
      <c r="CF219" s="50"/>
      <c r="CG219" s="50"/>
      <c r="CH219" s="50"/>
      <c r="CI219" s="50"/>
    </row>
    <row r="220" spans="1:87" ht="14.25" customHeight="1" x14ac:dyDescent="0.25">
      <c r="A220" s="58">
        <v>539</v>
      </c>
      <c r="B220" s="59" t="s">
        <v>78</v>
      </c>
      <c r="C220" s="59" t="s">
        <v>28</v>
      </c>
      <c r="D220" s="59" t="s">
        <v>37</v>
      </c>
      <c r="E220" s="59"/>
      <c r="F220" s="59" t="s">
        <v>30</v>
      </c>
      <c r="G220" s="58">
        <v>69</v>
      </c>
      <c r="H220" s="58">
        <v>104</v>
      </c>
      <c r="I220" s="59" t="s">
        <v>171</v>
      </c>
      <c r="J220" s="58">
        <v>8518124088</v>
      </c>
      <c r="K220" s="58">
        <v>3.8</v>
      </c>
      <c r="L220" s="58">
        <v>0.38</v>
      </c>
      <c r="M220" s="60">
        <v>0</v>
      </c>
      <c r="N220" s="60">
        <v>0</v>
      </c>
      <c r="O220" s="60">
        <v>0</v>
      </c>
      <c r="P220" s="60">
        <v>0</v>
      </c>
      <c r="Q220" s="60">
        <v>0</v>
      </c>
      <c r="R220" s="60">
        <v>0</v>
      </c>
      <c r="S220" s="60">
        <v>0</v>
      </c>
      <c r="T220" s="60">
        <v>0</v>
      </c>
      <c r="U220" s="60">
        <v>0</v>
      </c>
      <c r="V220" s="60">
        <v>0</v>
      </c>
      <c r="W220" s="59">
        <v>0</v>
      </c>
      <c r="X220" s="60">
        <v>0</v>
      </c>
      <c r="Y220" s="60">
        <v>0</v>
      </c>
      <c r="Z220" s="59">
        <v>0</v>
      </c>
      <c r="AA220" s="59">
        <v>0</v>
      </c>
      <c r="AB220" t="s">
        <v>89</v>
      </c>
      <c r="AC220" s="61">
        <v>3</v>
      </c>
      <c r="AD220" s="58">
        <v>0</v>
      </c>
      <c r="AE220" s="58">
        <v>0</v>
      </c>
      <c r="AF220" s="58">
        <v>0</v>
      </c>
      <c r="AG220" s="58">
        <v>0</v>
      </c>
      <c r="AH220" s="59" t="s">
        <v>381</v>
      </c>
      <c r="AI220" s="58">
        <v>16</v>
      </c>
      <c r="AJ220" s="60"/>
      <c r="AK220" s="59" t="s">
        <v>443</v>
      </c>
      <c r="AL220" s="59">
        <v>1</v>
      </c>
      <c r="AM220" s="59" t="s">
        <v>27</v>
      </c>
      <c r="AN220" s="59" t="s">
        <v>680</v>
      </c>
      <c r="AO220" s="58">
        <v>25</v>
      </c>
      <c r="AP220" s="59" t="s">
        <v>677</v>
      </c>
      <c r="AQ220" s="59" t="s">
        <v>725</v>
      </c>
      <c r="AR220" s="59" t="s">
        <v>27</v>
      </c>
      <c r="AS220" s="59" t="s">
        <v>726</v>
      </c>
      <c r="AT220" s="59" t="s">
        <v>27</v>
      </c>
      <c r="AU220" s="59" t="s">
        <v>27</v>
      </c>
      <c r="AV220" s="59" t="s">
        <v>27</v>
      </c>
      <c r="AW220" s="62"/>
      <c r="AX220" s="62" t="s">
        <v>748</v>
      </c>
      <c r="AY220" s="62">
        <v>2.5830000000000002</v>
      </c>
      <c r="AZ220" s="62" t="s">
        <v>27</v>
      </c>
      <c r="BA220" s="62">
        <v>0</v>
      </c>
      <c r="BB220" s="62">
        <v>2.1619999999999999</v>
      </c>
      <c r="BC220" s="62" t="s">
        <v>774</v>
      </c>
      <c r="BD220">
        <v>0</v>
      </c>
      <c r="BE220" s="62"/>
      <c r="BF220" s="62"/>
      <c r="BG220" s="62"/>
      <c r="BH220" s="50"/>
      <c r="BI220" s="50"/>
      <c r="BJ220" s="50"/>
      <c r="BL220" s="50"/>
      <c r="BM220" s="50"/>
      <c r="BN220" s="50"/>
      <c r="BO220" s="50"/>
      <c r="BP220" s="50"/>
      <c r="BQ220" s="50"/>
      <c r="BR220" s="50"/>
      <c r="BS220" s="50"/>
      <c r="BT220" s="50"/>
      <c r="BU220" s="50"/>
      <c r="BV220" s="50"/>
      <c r="BW220" s="50"/>
      <c r="BX220" s="50"/>
      <c r="BY220" s="50"/>
      <c r="BZ220" s="50"/>
      <c r="CA220" s="50"/>
      <c r="CB220" s="50"/>
      <c r="CC220" s="50"/>
      <c r="CD220" s="50"/>
      <c r="CE220" s="50"/>
      <c r="CF220" s="50"/>
      <c r="CG220" s="50"/>
      <c r="CH220" s="50"/>
      <c r="CI220" s="50"/>
    </row>
    <row r="221" spans="1:87" ht="14.25" customHeight="1" x14ac:dyDescent="0.25">
      <c r="A221" s="58">
        <v>555</v>
      </c>
      <c r="B221" s="59" t="s">
        <v>78</v>
      </c>
      <c r="C221" s="59" t="s">
        <v>26</v>
      </c>
      <c r="D221" s="59" t="s">
        <v>37</v>
      </c>
      <c r="E221" s="59"/>
      <c r="F221" s="59" t="s">
        <v>30</v>
      </c>
      <c r="G221" s="58">
        <v>69</v>
      </c>
      <c r="H221" s="58">
        <v>104</v>
      </c>
      <c r="I221" s="59" t="s">
        <v>172</v>
      </c>
      <c r="J221" s="58">
        <v>8517821164</v>
      </c>
      <c r="K221" s="58">
        <v>3.7333333333333298</v>
      </c>
      <c r="L221" s="58">
        <v>0.37333333333333302</v>
      </c>
      <c r="M221" s="60">
        <v>0</v>
      </c>
      <c r="N221" s="60">
        <v>0</v>
      </c>
      <c r="O221" s="60">
        <v>0</v>
      </c>
      <c r="P221" s="60">
        <v>0</v>
      </c>
      <c r="Q221" s="60">
        <v>0</v>
      </c>
      <c r="R221" s="60">
        <v>0</v>
      </c>
      <c r="S221" s="60">
        <v>0</v>
      </c>
      <c r="T221" s="60">
        <v>0</v>
      </c>
      <c r="U221" s="60">
        <v>0</v>
      </c>
      <c r="V221" s="60">
        <v>0</v>
      </c>
      <c r="W221" s="59">
        <v>0</v>
      </c>
      <c r="X221" s="60">
        <v>0</v>
      </c>
      <c r="Y221" s="60">
        <v>0</v>
      </c>
      <c r="Z221" s="59">
        <v>0</v>
      </c>
      <c r="AA221" s="59">
        <v>0</v>
      </c>
      <c r="AB221" t="s">
        <v>740</v>
      </c>
      <c r="AC221" s="59">
        <v>0</v>
      </c>
      <c r="AD221" s="58">
        <v>0</v>
      </c>
      <c r="AE221" s="58">
        <v>0</v>
      </c>
      <c r="AF221" s="58">
        <v>0</v>
      </c>
      <c r="AG221" s="58">
        <v>0</v>
      </c>
      <c r="AH221" s="59" t="s">
        <v>381</v>
      </c>
      <c r="AI221" s="58">
        <v>16</v>
      </c>
      <c r="AJ221" s="60"/>
      <c r="AK221" s="59" t="s">
        <v>444</v>
      </c>
      <c r="AL221" s="59">
        <v>1</v>
      </c>
      <c r="AM221" s="59" t="s">
        <v>27</v>
      </c>
      <c r="AN221" s="59" t="s">
        <v>680</v>
      </c>
      <c r="AO221" s="58">
        <v>29</v>
      </c>
      <c r="AP221" s="59" t="s">
        <v>674</v>
      </c>
      <c r="AQ221" s="59" t="s">
        <v>691</v>
      </c>
      <c r="AR221" s="59" t="s">
        <v>695</v>
      </c>
      <c r="AS221" s="59" t="s">
        <v>727</v>
      </c>
      <c r="AT221" s="59" t="s">
        <v>27</v>
      </c>
      <c r="AU221" s="59" t="s">
        <v>27</v>
      </c>
      <c r="AV221" s="59" t="s">
        <v>696</v>
      </c>
      <c r="AW221" s="62"/>
      <c r="AX221" s="62" t="s">
        <v>748</v>
      </c>
      <c r="AY221" s="62">
        <v>8.7260000000000009</v>
      </c>
      <c r="AZ221" s="62" t="s">
        <v>27</v>
      </c>
      <c r="BA221" s="62">
        <v>0</v>
      </c>
      <c r="BB221" s="62">
        <v>7.8660000000000005</v>
      </c>
      <c r="BC221" s="62">
        <v>414</v>
      </c>
      <c r="BD221" s="66">
        <v>0</v>
      </c>
      <c r="BE221" s="62" t="s">
        <v>782</v>
      </c>
      <c r="BF221" s="62">
        <v>1</v>
      </c>
      <c r="BG221" s="62"/>
      <c r="BH221" s="50"/>
      <c r="BI221" s="50"/>
      <c r="BJ221" s="50"/>
      <c r="BL221" s="50"/>
      <c r="BM221" s="50"/>
      <c r="BN221" s="50"/>
      <c r="BO221" s="50"/>
      <c r="BP221" s="50"/>
      <c r="BQ221" s="50"/>
      <c r="BR221" s="50"/>
      <c r="BS221" s="50"/>
      <c r="BT221" s="50"/>
      <c r="BU221" s="50"/>
      <c r="BV221" s="50"/>
      <c r="BW221" s="50"/>
      <c r="BX221" s="50"/>
      <c r="BY221" s="50"/>
      <c r="BZ221" s="50"/>
      <c r="CA221" s="50"/>
      <c r="CB221" s="50"/>
      <c r="CC221" s="50"/>
      <c r="CD221" s="50"/>
      <c r="CE221" s="50"/>
      <c r="CF221" s="50"/>
      <c r="CG221" s="50"/>
      <c r="CH221" s="50"/>
      <c r="CI221" s="50"/>
    </row>
    <row r="222" spans="1:87" ht="14.25" customHeight="1" x14ac:dyDescent="0.25">
      <c r="A222" s="58">
        <v>571</v>
      </c>
      <c r="B222" s="59" t="s">
        <v>78</v>
      </c>
      <c r="C222" s="59" t="s">
        <v>28</v>
      </c>
      <c r="D222" s="59" t="s">
        <v>37</v>
      </c>
      <c r="E222" s="59"/>
      <c r="F222" s="59" t="s">
        <v>30</v>
      </c>
      <c r="G222" s="58">
        <v>69</v>
      </c>
      <c r="H222" s="58">
        <v>104</v>
      </c>
      <c r="I222" s="59" t="s">
        <v>173</v>
      </c>
      <c r="J222" s="58">
        <v>79215167188</v>
      </c>
      <c r="K222" s="58">
        <v>4.4000000000000004</v>
      </c>
      <c r="L222" s="58">
        <v>0.44</v>
      </c>
      <c r="M222" s="60">
        <v>0</v>
      </c>
      <c r="N222" s="60">
        <v>0</v>
      </c>
      <c r="O222" s="60">
        <v>0</v>
      </c>
      <c r="P222" s="60">
        <v>0</v>
      </c>
      <c r="Q222" s="60">
        <v>0</v>
      </c>
      <c r="R222" s="60">
        <v>0</v>
      </c>
      <c r="S222" s="60">
        <v>0</v>
      </c>
      <c r="T222" s="60">
        <v>0</v>
      </c>
      <c r="U222" s="60">
        <v>0</v>
      </c>
      <c r="V222" s="60">
        <v>0</v>
      </c>
      <c r="W222" s="59">
        <v>0</v>
      </c>
      <c r="X222" s="60">
        <v>0</v>
      </c>
      <c r="Y222" s="60">
        <v>0</v>
      </c>
      <c r="Z222" s="59">
        <v>0</v>
      </c>
      <c r="AA222" s="59">
        <v>0</v>
      </c>
      <c r="AB222" t="s">
        <v>782</v>
      </c>
      <c r="AC222" s="59">
        <v>0</v>
      </c>
      <c r="AD222" s="58">
        <v>0</v>
      </c>
      <c r="AE222" s="58">
        <v>0</v>
      </c>
      <c r="AF222" s="58">
        <v>0</v>
      </c>
      <c r="AG222" s="58">
        <v>0</v>
      </c>
      <c r="AH222" s="59" t="s">
        <v>381</v>
      </c>
      <c r="AI222" s="58">
        <v>16</v>
      </c>
      <c r="AJ222" s="60"/>
      <c r="AK222" s="59" t="s">
        <v>445</v>
      </c>
      <c r="AL222" s="59">
        <v>1</v>
      </c>
      <c r="AM222" s="59" t="s">
        <v>27</v>
      </c>
      <c r="AN222" s="59" t="s">
        <v>673</v>
      </c>
      <c r="AO222" s="58">
        <v>18</v>
      </c>
      <c r="AP222" s="59" t="s">
        <v>677</v>
      </c>
      <c r="AQ222" s="59" t="s">
        <v>728</v>
      </c>
      <c r="AR222" s="59" t="s">
        <v>27</v>
      </c>
      <c r="AS222" s="59" t="s">
        <v>686</v>
      </c>
      <c r="AT222" s="59" t="s">
        <v>27</v>
      </c>
      <c r="AU222" s="59" t="s">
        <v>27</v>
      </c>
      <c r="AV222" s="59" t="s">
        <v>27</v>
      </c>
      <c r="AW222" s="62"/>
      <c r="AX222" s="62" t="s">
        <v>747</v>
      </c>
      <c r="AY222" s="62">
        <v>9.7349999999999994</v>
      </c>
      <c r="AZ222" s="62" t="s">
        <v>27</v>
      </c>
      <c r="BA222" s="62">
        <v>0</v>
      </c>
      <c r="BB222" s="62">
        <v>8.3889999999999993</v>
      </c>
      <c r="BC222" s="62">
        <v>414</v>
      </c>
      <c r="BD222" s="66">
        <v>0</v>
      </c>
      <c r="BE222" s="62"/>
      <c r="BF222" s="62"/>
      <c r="BG222" s="62"/>
      <c r="BH222" s="50"/>
      <c r="BI222" s="50"/>
      <c r="BJ222" s="50"/>
      <c r="BL222" s="50"/>
      <c r="BM222" s="50"/>
      <c r="BN222" s="50"/>
      <c r="BO222" s="50"/>
      <c r="BP222" s="50"/>
      <c r="BQ222" s="50"/>
      <c r="BR222" s="50"/>
      <c r="BS222" s="50"/>
      <c r="BT222" s="50"/>
      <c r="BU222" s="50"/>
      <c r="BV222" s="50"/>
      <c r="BW222" s="50"/>
      <c r="BX222" s="50"/>
      <c r="BY222" s="50"/>
      <c r="BZ222" s="50"/>
      <c r="CA222" s="50"/>
      <c r="CB222" s="50"/>
      <c r="CC222" s="50"/>
      <c r="CD222" s="50"/>
      <c r="CE222" s="50"/>
      <c r="CF222" s="50"/>
      <c r="CG222" s="50"/>
      <c r="CH222" s="50"/>
      <c r="CI222" s="50"/>
    </row>
    <row r="223" spans="1:87" ht="14.25" customHeight="1" x14ac:dyDescent="0.25">
      <c r="A223" s="58">
        <v>34</v>
      </c>
      <c r="B223" s="59" t="s">
        <v>78</v>
      </c>
      <c r="C223" s="59" t="s">
        <v>28</v>
      </c>
      <c r="D223" s="59" t="s">
        <v>38</v>
      </c>
      <c r="E223" s="59"/>
      <c r="F223" s="59" t="s">
        <v>500</v>
      </c>
      <c r="G223" s="58">
        <v>29</v>
      </c>
      <c r="H223" s="58">
        <v>120</v>
      </c>
      <c r="I223" s="59" t="s">
        <v>98</v>
      </c>
      <c r="J223" s="58">
        <v>871611960</v>
      </c>
      <c r="K223" s="58">
        <v>2.0499999999999998</v>
      </c>
      <c r="L223" s="58">
        <v>0.41</v>
      </c>
      <c r="M223" s="60">
        <v>0</v>
      </c>
      <c r="N223" s="60">
        <v>0</v>
      </c>
      <c r="O223" s="60">
        <v>0</v>
      </c>
      <c r="P223" s="60">
        <v>0</v>
      </c>
      <c r="Q223" s="60">
        <v>0</v>
      </c>
      <c r="R223" s="60">
        <v>0</v>
      </c>
      <c r="S223" s="60">
        <v>0</v>
      </c>
      <c r="T223" s="60">
        <v>0</v>
      </c>
      <c r="U223" s="60">
        <v>0</v>
      </c>
      <c r="V223" s="60">
        <v>0</v>
      </c>
      <c r="W223" s="59">
        <v>0</v>
      </c>
      <c r="X223" s="60">
        <v>0</v>
      </c>
      <c r="Y223" s="60">
        <v>0</v>
      </c>
      <c r="Z223" s="59">
        <v>0</v>
      </c>
      <c r="AA223" s="59">
        <v>0</v>
      </c>
      <c r="AB223" t="s">
        <v>782</v>
      </c>
      <c r="AC223" s="61">
        <v>3</v>
      </c>
      <c r="AD223" s="58">
        <v>0</v>
      </c>
      <c r="AE223" s="58">
        <v>0</v>
      </c>
      <c r="AF223" s="58">
        <v>0</v>
      </c>
      <c r="AG223" s="58">
        <v>0</v>
      </c>
      <c r="AH223" s="59" t="s">
        <v>503</v>
      </c>
      <c r="AI223" s="58">
        <v>25</v>
      </c>
      <c r="AJ223" s="60"/>
      <c r="AK223" s="59" t="s">
        <v>537</v>
      </c>
      <c r="AL223" s="59">
        <v>1</v>
      </c>
      <c r="AM223" s="59" t="s">
        <v>27</v>
      </c>
      <c r="AN223" s="59" t="s">
        <v>673</v>
      </c>
      <c r="AO223" s="58">
        <v>28</v>
      </c>
      <c r="AP223" s="59" t="s">
        <v>677</v>
      </c>
      <c r="AQ223" s="59" t="s">
        <v>685</v>
      </c>
      <c r="AR223" s="59" t="s">
        <v>27</v>
      </c>
      <c r="AS223" s="59" t="s">
        <v>686</v>
      </c>
      <c r="AT223" s="59" t="s">
        <v>27</v>
      </c>
      <c r="AU223" s="59" t="s">
        <v>27</v>
      </c>
      <c r="AV223" s="59" t="s">
        <v>27</v>
      </c>
      <c r="AW223" s="62"/>
      <c r="AX223" s="62" t="s">
        <v>747</v>
      </c>
      <c r="AY223" s="62">
        <v>2.6909999999999998</v>
      </c>
      <c r="AZ223" s="62" t="s">
        <v>27</v>
      </c>
      <c r="BA223" s="62">
        <v>0</v>
      </c>
      <c r="BB223" s="62">
        <v>2.0310000000000001</v>
      </c>
      <c r="BC223" s="62"/>
      <c r="BD223">
        <v>0</v>
      </c>
      <c r="BE223" s="62"/>
      <c r="BF223" s="62"/>
      <c r="BG223" s="62"/>
      <c r="BH223" s="50"/>
      <c r="BI223" s="50"/>
      <c r="BJ223" s="50"/>
      <c r="BL223" s="50"/>
      <c r="BM223" s="50"/>
      <c r="BN223" s="50"/>
      <c r="BO223" s="50"/>
      <c r="BP223" s="50"/>
      <c r="BQ223" s="50"/>
      <c r="BR223" s="50"/>
      <c r="BS223" s="50"/>
      <c r="BT223" s="50"/>
      <c r="BU223" s="50"/>
      <c r="BV223" s="50"/>
      <c r="BW223" s="50"/>
      <c r="BX223" s="50"/>
      <c r="BY223" s="50"/>
      <c r="BZ223" s="50"/>
      <c r="CA223" s="50"/>
      <c r="CB223" s="50"/>
      <c r="CC223" s="50"/>
      <c r="CD223" s="50"/>
      <c r="CE223" s="50"/>
      <c r="CF223" s="50"/>
      <c r="CG223" s="50"/>
      <c r="CH223" s="50"/>
      <c r="CI223" s="50"/>
    </row>
    <row r="224" spans="1:87" ht="14.25" customHeight="1" x14ac:dyDescent="0.25">
      <c r="A224" s="58">
        <v>50</v>
      </c>
      <c r="B224" s="59" t="s">
        <v>78</v>
      </c>
      <c r="C224" s="59" t="s">
        <v>28</v>
      </c>
      <c r="D224" s="59" t="s">
        <v>38</v>
      </c>
      <c r="E224" s="59"/>
      <c r="F224" s="59" t="s">
        <v>500</v>
      </c>
      <c r="G224" s="58">
        <v>29</v>
      </c>
      <c r="H224" s="58">
        <v>120</v>
      </c>
      <c r="I224" s="59" t="s">
        <v>101</v>
      </c>
      <c r="J224" s="58">
        <v>17888851</v>
      </c>
      <c r="K224" s="58">
        <v>2</v>
      </c>
      <c r="L224" s="58">
        <v>0.4</v>
      </c>
      <c r="M224" s="58">
        <v>4</v>
      </c>
      <c r="N224" s="60">
        <v>0</v>
      </c>
      <c r="O224" s="60">
        <v>0</v>
      </c>
      <c r="P224" s="58">
        <v>9</v>
      </c>
      <c r="Q224" s="58">
        <v>4</v>
      </c>
      <c r="R224" s="60">
        <v>0</v>
      </c>
      <c r="S224" s="58">
        <v>4</v>
      </c>
      <c r="T224" s="60">
        <v>0</v>
      </c>
      <c r="U224" s="60">
        <v>0</v>
      </c>
      <c r="V224" s="58">
        <v>0.5</v>
      </c>
      <c r="W224" s="59">
        <v>0</v>
      </c>
      <c r="X224" s="58">
        <v>0.5</v>
      </c>
      <c r="Y224" s="58">
        <v>1</v>
      </c>
      <c r="Z224" s="59">
        <v>23</v>
      </c>
      <c r="AA224" s="59">
        <v>1</v>
      </c>
      <c r="AB224" t="s">
        <v>783</v>
      </c>
      <c r="AC224" s="59">
        <v>0</v>
      </c>
      <c r="AD224" s="58">
        <v>5</v>
      </c>
      <c r="AE224" s="58">
        <v>1</v>
      </c>
      <c r="AF224" s="58">
        <v>1</v>
      </c>
      <c r="AG224" s="58">
        <v>8</v>
      </c>
      <c r="AH224" s="59" t="s">
        <v>503</v>
      </c>
      <c r="AI224" s="58">
        <v>25</v>
      </c>
      <c r="AJ224" s="60"/>
      <c r="AK224" s="59" t="s">
        <v>538</v>
      </c>
      <c r="AL224" s="59">
        <v>1</v>
      </c>
      <c r="AM224" s="59" t="s">
        <v>27</v>
      </c>
      <c r="AN224" s="59" t="s">
        <v>680</v>
      </c>
      <c r="AO224" s="58">
        <v>30</v>
      </c>
      <c r="AP224" s="59" t="s">
        <v>674</v>
      </c>
      <c r="AQ224" s="59" t="s">
        <v>687</v>
      </c>
      <c r="AR224" s="59" t="s">
        <v>27</v>
      </c>
      <c r="AS224" s="59" t="s">
        <v>688</v>
      </c>
      <c r="AT224" s="59" t="s">
        <v>27</v>
      </c>
      <c r="AU224" s="59" t="s">
        <v>27</v>
      </c>
      <c r="AV224" s="59" t="s">
        <v>27</v>
      </c>
      <c r="AW224" s="62"/>
      <c r="AX224" s="62" t="s">
        <v>748</v>
      </c>
      <c r="AY224" s="62">
        <v>8.5280000000000005</v>
      </c>
      <c r="AZ224" s="62">
        <v>0.37078260869565222</v>
      </c>
      <c r="BA224" s="62">
        <v>2.6969981238273921</v>
      </c>
      <c r="BB224" s="62">
        <v>7.5030000000000001</v>
      </c>
      <c r="BC224" s="62">
        <v>29</v>
      </c>
      <c r="BD224">
        <v>2468</v>
      </c>
      <c r="BE224" s="62"/>
      <c r="BF224" s="62"/>
      <c r="BG224" s="62"/>
      <c r="BH224" s="50"/>
      <c r="BI224" s="50"/>
      <c r="BJ224" s="50"/>
      <c r="BL224" s="50"/>
      <c r="BM224" s="50"/>
      <c r="BN224" s="50"/>
      <c r="BO224" s="50"/>
      <c r="BP224" s="50"/>
      <c r="BQ224" s="50"/>
      <c r="BR224" s="50"/>
      <c r="BS224" s="50"/>
      <c r="BT224" s="50"/>
      <c r="BU224" s="50"/>
      <c r="BV224" s="50"/>
      <c r="BW224" s="50"/>
      <c r="BX224" s="50"/>
      <c r="BY224" s="50"/>
      <c r="BZ224" s="50"/>
      <c r="CA224" s="50"/>
      <c r="CB224" s="50"/>
      <c r="CC224" s="50"/>
      <c r="CD224" s="50"/>
      <c r="CE224" s="50"/>
      <c r="CF224" s="50"/>
      <c r="CG224" s="50"/>
      <c r="CH224" s="50"/>
      <c r="CI224" s="50"/>
    </row>
    <row r="225" spans="1:87" ht="14.25" customHeight="1" x14ac:dyDescent="0.25">
      <c r="A225" s="58">
        <v>66</v>
      </c>
      <c r="B225" s="59" t="s">
        <v>78</v>
      </c>
      <c r="C225" s="59" t="s">
        <v>28</v>
      </c>
      <c r="D225" s="59" t="s">
        <v>38</v>
      </c>
      <c r="E225" s="59"/>
      <c r="F225" s="59" t="s">
        <v>500</v>
      </c>
      <c r="G225" s="58">
        <v>29</v>
      </c>
      <c r="H225" s="58">
        <v>120</v>
      </c>
      <c r="I225" s="59" t="s">
        <v>104</v>
      </c>
      <c r="J225" s="58">
        <v>134766397</v>
      </c>
      <c r="K225" s="58">
        <v>2.2000000000000002</v>
      </c>
      <c r="L225" s="58">
        <v>0.44</v>
      </c>
      <c r="M225" s="58">
        <v>1</v>
      </c>
      <c r="N225" s="60">
        <v>0</v>
      </c>
      <c r="O225" s="60">
        <v>0</v>
      </c>
      <c r="P225" s="58">
        <v>1</v>
      </c>
      <c r="Q225" s="60">
        <v>0</v>
      </c>
      <c r="R225" s="60">
        <v>0</v>
      </c>
      <c r="S225" s="60">
        <v>0</v>
      </c>
      <c r="T225" s="60">
        <v>0</v>
      </c>
      <c r="U225" s="60">
        <v>0</v>
      </c>
      <c r="V225" s="60">
        <v>0</v>
      </c>
      <c r="W225" s="59">
        <v>0</v>
      </c>
      <c r="X225" s="60">
        <v>0</v>
      </c>
      <c r="Y225" s="60">
        <v>0</v>
      </c>
      <c r="Z225" s="59">
        <v>2</v>
      </c>
      <c r="AA225" s="59">
        <v>0</v>
      </c>
      <c r="AB225" t="s">
        <v>781</v>
      </c>
      <c r="AC225" s="61">
        <v>3</v>
      </c>
      <c r="AD225" s="58">
        <v>0</v>
      </c>
      <c r="AE225" s="58">
        <v>2</v>
      </c>
      <c r="AF225" s="58">
        <v>0</v>
      </c>
      <c r="AG225" s="58">
        <v>3</v>
      </c>
      <c r="AH225" s="59" t="s">
        <v>503</v>
      </c>
      <c r="AI225" s="58">
        <v>25</v>
      </c>
      <c r="AJ225" s="60"/>
      <c r="AK225" s="59" t="s">
        <v>539</v>
      </c>
      <c r="AL225" s="59">
        <v>1</v>
      </c>
      <c r="AM225" s="59" t="s">
        <v>27</v>
      </c>
      <c r="AN225" s="59" t="s">
        <v>673</v>
      </c>
      <c r="AO225" s="58">
        <v>20</v>
      </c>
      <c r="AP225" s="59" t="s">
        <v>674</v>
      </c>
      <c r="AQ225" s="59" t="s">
        <v>689</v>
      </c>
      <c r="AR225" s="59" t="s">
        <v>27</v>
      </c>
      <c r="AS225" s="59" t="s">
        <v>27</v>
      </c>
      <c r="AT225" s="59" t="s">
        <v>27</v>
      </c>
      <c r="AU225" s="59" t="s">
        <v>27</v>
      </c>
      <c r="AV225" s="59" t="s">
        <v>27</v>
      </c>
      <c r="AW225" s="62"/>
      <c r="AX225" s="62" t="s">
        <v>747</v>
      </c>
      <c r="AY225" s="62">
        <v>4.0629999999999997</v>
      </c>
      <c r="AZ225" s="62">
        <v>2.0314999999999999</v>
      </c>
      <c r="BA225" s="62">
        <v>0.49224710804824023</v>
      </c>
      <c r="BB225" s="62">
        <v>2.7320000000000002</v>
      </c>
      <c r="BC225" s="62">
        <v>4</v>
      </c>
      <c r="BD225">
        <v>0</v>
      </c>
      <c r="BE225" s="62"/>
      <c r="BF225" s="62"/>
      <c r="BG225" s="62"/>
      <c r="BH225" s="50"/>
      <c r="BI225" s="50"/>
      <c r="BJ225" s="50"/>
      <c r="BL225" s="50"/>
      <c r="BM225" s="50"/>
      <c r="BN225" s="50"/>
      <c r="BO225" s="50"/>
      <c r="BP225" s="50"/>
      <c r="BQ225" s="50"/>
      <c r="BR225" s="50"/>
      <c r="BS225" s="50"/>
      <c r="BT225" s="50"/>
      <c r="BU225" s="50"/>
      <c r="BV225" s="50"/>
      <c r="BW225" s="50"/>
      <c r="BX225" s="50"/>
      <c r="BY225" s="50"/>
      <c r="BZ225" s="50"/>
      <c r="CA225" s="50"/>
      <c r="CB225" s="50"/>
      <c r="CC225" s="50"/>
      <c r="CD225" s="50"/>
      <c r="CE225" s="50"/>
      <c r="CF225" s="50"/>
      <c r="CG225" s="50"/>
      <c r="CH225" s="50"/>
      <c r="CI225" s="50"/>
    </row>
    <row r="226" spans="1:87" ht="14.25" customHeight="1" x14ac:dyDescent="0.25">
      <c r="A226" s="58">
        <v>89</v>
      </c>
      <c r="B226" s="59" t="s">
        <v>78</v>
      </c>
      <c r="C226" s="59" t="s">
        <v>26</v>
      </c>
      <c r="D226" s="59" t="s">
        <v>38</v>
      </c>
      <c r="E226" s="59"/>
      <c r="F226" s="59" t="s">
        <v>500</v>
      </c>
      <c r="G226" s="58">
        <v>29</v>
      </c>
      <c r="H226" s="58">
        <v>120</v>
      </c>
      <c r="I226" s="59" t="s">
        <v>106</v>
      </c>
      <c r="J226" s="58">
        <v>90153375</v>
      </c>
      <c r="K226" s="58">
        <v>1.93333333333333</v>
      </c>
      <c r="L226" s="58">
        <v>0.38666666666666699</v>
      </c>
      <c r="M226" s="58">
        <v>1</v>
      </c>
      <c r="N226" s="60">
        <v>0</v>
      </c>
      <c r="O226" s="60">
        <v>0</v>
      </c>
      <c r="P226" s="58">
        <v>1</v>
      </c>
      <c r="Q226" s="60">
        <v>0</v>
      </c>
      <c r="R226" s="60">
        <v>0</v>
      </c>
      <c r="S226" s="60">
        <v>0</v>
      </c>
      <c r="T226" s="60">
        <v>0</v>
      </c>
      <c r="U226" s="60">
        <v>0</v>
      </c>
      <c r="V226" s="60">
        <v>0</v>
      </c>
      <c r="W226" s="59">
        <v>0</v>
      </c>
      <c r="X226" s="60">
        <v>0</v>
      </c>
      <c r="Y226" s="60">
        <v>0</v>
      </c>
      <c r="Z226" s="59">
        <v>2</v>
      </c>
      <c r="AA226" s="59">
        <v>0</v>
      </c>
      <c r="AB226" t="s">
        <v>783</v>
      </c>
      <c r="AC226" s="61">
        <v>3</v>
      </c>
      <c r="AD226" s="58">
        <v>0</v>
      </c>
      <c r="AE226" s="58">
        <v>1</v>
      </c>
      <c r="AF226" s="58">
        <v>0</v>
      </c>
      <c r="AG226" s="58">
        <v>2</v>
      </c>
      <c r="AH226" s="59" t="s">
        <v>503</v>
      </c>
      <c r="AI226" s="58">
        <v>25</v>
      </c>
      <c r="AJ226" s="60"/>
      <c r="AK226" s="59" t="s">
        <v>540</v>
      </c>
      <c r="AL226" s="59">
        <v>1</v>
      </c>
      <c r="AM226" s="59" t="s">
        <v>27</v>
      </c>
      <c r="AN226" s="59" t="s">
        <v>673</v>
      </c>
      <c r="AO226" s="58">
        <v>18</v>
      </c>
      <c r="AP226" s="59" t="s">
        <v>677</v>
      </c>
      <c r="AQ226" s="59" t="s">
        <v>690</v>
      </c>
      <c r="AR226" s="59" t="s">
        <v>27</v>
      </c>
      <c r="AS226" s="59" t="s">
        <v>27</v>
      </c>
      <c r="AT226" s="59" t="s">
        <v>27</v>
      </c>
      <c r="AU226" s="59" t="s">
        <v>27</v>
      </c>
      <c r="AV226" s="59" t="s">
        <v>27</v>
      </c>
      <c r="AW226" s="62"/>
      <c r="AX226" s="62" t="s">
        <v>747</v>
      </c>
      <c r="AY226" s="62">
        <v>7.5780000000000003</v>
      </c>
      <c r="AZ226" s="62">
        <v>3.7890000000000001</v>
      </c>
      <c r="BA226" s="62">
        <v>0.26392187912377935</v>
      </c>
      <c r="BB226" s="62">
        <v>6.9130000000000003</v>
      </c>
      <c r="BC226" s="62">
        <v>29</v>
      </c>
      <c r="BD226" s="67">
        <v>0</v>
      </c>
      <c r="BE226" s="62" t="s">
        <v>783</v>
      </c>
      <c r="BF226" s="62">
        <v>1</v>
      </c>
      <c r="BG226" s="62"/>
      <c r="BH226" s="50"/>
      <c r="BI226" s="50"/>
      <c r="BJ226" s="50"/>
      <c r="BL226" s="50"/>
      <c r="BM226" s="50"/>
      <c r="BN226" s="50"/>
      <c r="BO226" s="50"/>
      <c r="BP226" s="50"/>
      <c r="BQ226" s="50"/>
      <c r="BR226" s="50"/>
      <c r="BS226" s="50"/>
      <c r="BT226" s="50"/>
      <c r="BU226" s="50"/>
      <c r="BV226" s="50"/>
      <c r="BW226" s="50"/>
      <c r="BX226" s="50"/>
      <c r="BY226" s="50"/>
      <c r="BZ226" s="50"/>
      <c r="CA226" s="50"/>
      <c r="CB226" s="50"/>
      <c r="CC226" s="50"/>
      <c r="CD226" s="50"/>
      <c r="CE226" s="50"/>
      <c r="CF226" s="50"/>
      <c r="CG226" s="50"/>
      <c r="CH226" s="50"/>
      <c r="CI226" s="50"/>
    </row>
    <row r="227" spans="1:87" ht="14.25" customHeight="1" x14ac:dyDescent="0.25">
      <c r="A227" s="58">
        <v>117</v>
      </c>
      <c r="B227" s="59" t="s">
        <v>78</v>
      </c>
      <c r="C227" s="59" t="s">
        <v>28</v>
      </c>
      <c r="D227" s="59" t="s">
        <v>38</v>
      </c>
      <c r="E227" s="59"/>
      <c r="F227" s="59" t="s">
        <v>500</v>
      </c>
      <c r="G227" s="58">
        <v>29</v>
      </c>
      <c r="H227" s="58">
        <v>120</v>
      </c>
      <c r="I227" s="59" t="s">
        <v>114</v>
      </c>
      <c r="J227" s="58">
        <v>17888853</v>
      </c>
      <c r="K227" s="58">
        <v>2</v>
      </c>
      <c r="L227" s="58">
        <v>0.4</v>
      </c>
      <c r="M227" s="60">
        <v>0</v>
      </c>
      <c r="N227" s="60">
        <v>0</v>
      </c>
      <c r="O227" s="60">
        <v>0</v>
      </c>
      <c r="P227" s="60">
        <v>0</v>
      </c>
      <c r="Q227" s="60">
        <v>0</v>
      </c>
      <c r="R227" s="60">
        <v>0</v>
      </c>
      <c r="S227" s="60">
        <v>0</v>
      </c>
      <c r="T227" s="60">
        <v>0</v>
      </c>
      <c r="U227" s="60">
        <v>0</v>
      </c>
      <c r="V227" s="60">
        <v>0</v>
      </c>
      <c r="W227" s="59">
        <v>0</v>
      </c>
      <c r="X227" s="60">
        <v>0</v>
      </c>
      <c r="Y227" s="60">
        <v>0</v>
      </c>
      <c r="Z227" s="59">
        <v>0</v>
      </c>
      <c r="AA227" s="59">
        <v>0</v>
      </c>
      <c r="AB227" t="s">
        <v>783</v>
      </c>
      <c r="AC227" s="61">
        <v>3</v>
      </c>
      <c r="AD227" s="58">
        <v>0</v>
      </c>
      <c r="AE227" s="58">
        <v>0</v>
      </c>
      <c r="AF227" s="58">
        <v>0</v>
      </c>
      <c r="AG227" s="58">
        <v>0</v>
      </c>
      <c r="AH227" s="59" t="s">
        <v>503</v>
      </c>
      <c r="AI227" s="58">
        <v>25</v>
      </c>
      <c r="AJ227" s="60"/>
      <c r="AK227" s="59" t="s">
        <v>115</v>
      </c>
      <c r="AL227" s="59">
        <v>1</v>
      </c>
      <c r="AM227" s="59" t="s">
        <v>27</v>
      </c>
      <c r="AN227" s="59" t="s">
        <v>680</v>
      </c>
      <c r="AO227" s="58">
        <v>30</v>
      </c>
      <c r="AP227" s="59" t="s">
        <v>674</v>
      </c>
      <c r="AQ227" s="59" t="s">
        <v>687</v>
      </c>
      <c r="AR227" s="59" t="s">
        <v>27</v>
      </c>
      <c r="AS227" s="59" t="s">
        <v>688</v>
      </c>
      <c r="AT227" s="59" t="s">
        <v>27</v>
      </c>
      <c r="AU227" s="59" t="s">
        <v>27</v>
      </c>
      <c r="AV227" s="59" t="s">
        <v>27</v>
      </c>
      <c r="AW227" s="62"/>
      <c r="AX227" s="62" t="s">
        <v>748</v>
      </c>
      <c r="AY227" s="62">
        <v>6.3090000000000002</v>
      </c>
      <c r="AZ227" s="62" t="s">
        <v>27</v>
      </c>
      <c r="BA227" s="62">
        <v>0</v>
      </c>
      <c r="BB227" s="62">
        <v>5.6530000000000005</v>
      </c>
      <c r="BC227" s="62">
        <v>87</v>
      </c>
      <c r="BD227" s="66">
        <v>0</v>
      </c>
      <c r="BE227" s="62" t="s">
        <v>783</v>
      </c>
      <c r="BF227" s="62">
        <v>1</v>
      </c>
      <c r="BG227" s="62"/>
      <c r="BH227" s="50"/>
      <c r="BI227" s="50"/>
      <c r="BJ227" s="50"/>
      <c r="BL227" s="50"/>
      <c r="BM227" s="50"/>
      <c r="BN227" s="50"/>
      <c r="BO227" s="50"/>
      <c r="BP227" s="50"/>
      <c r="BQ227" s="50"/>
      <c r="BR227" s="50"/>
      <c r="BS227" s="50"/>
      <c r="BT227" s="50"/>
      <c r="BU227" s="50"/>
      <c r="BV227" s="50"/>
      <c r="BW227" s="50"/>
      <c r="BX227" s="50"/>
      <c r="BY227" s="50"/>
      <c r="BZ227" s="50"/>
      <c r="CA227" s="50"/>
      <c r="CB227" s="50"/>
      <c r="CC227" s="50"/>
      <c r="CD227" s="50"/>
      <c r="CE227" s="50"/>
      <c r="CF227" s="50"/>
      <c r="CG227" s="50"/>
      <c r="CH227" s="50"/>
      <c r="CI227" s="50"/>
    </row>
    <row r="228" spans="1:87" ht="14.25" customHeight="1" x14ac:dyDescent="0.25">
      <c r="A228" s="58">
        <v>163</v>
      </c>
      <c r="B228" s="59" t="s">
        <v>78</v>
      </c>
      <c r="C228" s="59" t="s">
        <v>26</v>
      </c>
      <c r="D228" s="59" t="s">
        <v>38</v>
      </c>
      <c r="E228" s="59"/>
      <c r="F228" s="59" t="s">
        <v>500</v>
      </c>
      <c r="G228" s="58">
        <v>29</v>
      </c>
      <c r="H228" s="58">
        <v>120</v>
      </c>
      <c r="I228" s="59" t="s">
        <v>121</v>
      </c>
      <c r="J228" s="58">
        <v>8870124178</v>
      </c>
      <c r="K228" s="58">
        <v>2.3333333333333299</v>
      </c>
      <c r="L228" s="58">
        <v>0.46666666666666701</v>
      </c>
      <c r="M228" s="60">
        <v>0</v>
      </c>
      <c r="N228" s="60">
        <v>0</v>
      </c>
      <c r="O228" s="60">
        <v>0</v>
      </c>
      <c r="P228" s="60">
        <v>0</v>
      </c>
      <c r="Q228" s="60">
        <v>0</v>
      </c>
      <c r="R228" s="60">
        <v>0</v>
      </c>
      <c r="S228" s="60">
        <v>0</v>
      </c>
      <c r="T228" s="60">
        <v>0</v>
      </c>
      <c r="U228" s="60">
        <v>0</v>
      </c>
      <c r="V228" s="60">
        <v>0</v>
      </c>
      <c r="W228" s="59">
        <v>0</v>
      </c>
      <c r="X228" s="60">
        <v>0</v>
      </c>
      <c r="Y228" s="60">
        <v>0</v>
      </c>
      <c r="Z228" s="59">
        <v>0</v>
      </c>
      <c r="AA228" s="59">
        <v>0</v>
      </c>
      <c r="AB228" t="s">
        <v>783</v>
      </c>
      <c r="AC228" s="59">
        <v>0</v>
      </c>
      <c r="AD228" s="58">
        <v>0</v>
      </c>
      <c r="AE228" s="58">
        <v>0</v>
      </c>
      <c r="AF228" s="58">
        <v>0</v>
      </c>
      <c r="AG228" s="58">
        <v>0</v>
      </c>
      <c r="AH228" s="59" t="s">
        <v>503</v>
      </c>
      <c r="AI228" s="58">
        <v>25</v>
      </c>
      <c r="AJ228" s="60"/>
      <c r="AK228" s="59" t="s">
        <v>157</v>
      </c>
      <c r="AL228" s="59">
        <v>1</v>
      </c>
      <c r="AM228" s="59" t="s">
        <v>27</v>
      </c>
      <c r="AN228" s="59" t="s">
        <v>673</v>
      </c>
      <c r="AO228" s="58">
        <v>21</v>
      </c>
      <c r="AP228" s="59" t="s">
        <v>677</v>
      </c>
      <c r="AQ228" s="59" t="s">
        <v>693</v>
      </c>
      <c r="AR228" s="59" t="s">
        <v>27</v>
      </c>
      <c r="AS228" s="59" t="s">
        <v>27</v>
      </c>
      <c r="AT228" s="59" t="s">
        <v>27</v>
      </c>
      <c r="AU228" s="59" t="s">
        <v>27</v>
      </c>
      <c r="AV228" s="59" t="s">
        <v>710</v>
      </c>
      <c r="AW228" s="62"/>
      <c r="AX228" s="62" t="s">
        <v>747</v>
      </c>
      <c r="AY228" s="62">
        <v>10.797000000000001</v>
      </c>
      <c r="AZ228" s="62" t="s">
        <v>27</v>
      </c>
      <c r="BA228" s="62">
        <v>0</v>
      </c>
      <c r="BB228" s="62">
        <v>9.5250000000000004</v>
      </c>
      <c r="BC228" s="62">
        <v>29</v>
      </c>
      <c r="BD228" s="65">
        <v>0</v>
      </c>
      <c r="BE228" s="62"/>
      <c r="BF228" s="62"/>
      <c r="BG228" s="62"/>
      <c r="BH228" s="50"/>
      <c r="BI228" s="50"/>
      <c r="BJ228" s="50"/>
      <c r="BL228" s="50"/>
      <c r="BM228" s="50"/>
      <c r="BN228" s="50"/>
      <c r="BO228" s="50"/>
      <c r="BP228" s="50"/>
      <c r="BQ228" s="50"/>
      <c r="BR228" s="50"/>
      <c r="BS228" s="50"/>
      <c r="BT228" s="50"/>
      <c r="BU228" s="50"/>
      <c r="BV228" s="50"/>
      <c r="BW228" s="50"/>
      <c r="BX228" s="50"/>
      <c r="BY228" s="50"/>
      <c r="BZ228" s="50"/>
      <c r="CA228" s="50"/>
      <c r="CB228" s="50"/>
      <c r="CC228" s="50"/>
      <c r="CD228" s="50"/>
      <c r="CE228" s="50"/>
      <c r="CF228" s="50"/>
      <c r="CG228" s="50"/>
      <c r="CH228" s="50"/>
      <c r="CI228" s="50"/>
    </row>
    <row r="229" spans="1:87" ht="14.25" customHeight="1" x14ac:dyDescent="0.25">
      <c r="A229" s="58">
        <v>179</v>
      </c>
      <c r="B229" s="59" t="s">
        <v>78</v>
      </c>
      <c r="C229" s="59" t="s">
        <v>28</v>
      </c>
      <c r="D229" s="59" t="s">
        <v>38</v>
      </c>
      <c r="E229" s="59"/>
      <c r="F229" s="59" t="s">
        <v>500</v>
      </c>
      <c r="G229" s="58">
        <v>29</v>
      </c>
      <c r="H229" s="58">
        <v>120</v>
      </c>
      <c r="I229" s="59" t="s">
        <v>122</v>
      </c>
      <c r="J229" s="58">
        <v>10184154</v>
      </c>
      <c r="K229" s="58">
        <v>2</v>
      </c>
      <c r="L229" s="58">
        <v>0.4</v>
      </c>
      <c r="M229" s="58">
        <v>1</v>
      </c>
      <c r="N229" s="60">
        <v>0</v>
      </c>
      <c r="O229" s="60">
        <v>0</v>
      </c>
      <c r="P229" s="58">
        <v>4</v>
      </c>
      <c r="Q229" s="58">
        <v>3</v>
      </c>
      <c r="R229" s="60">
        <v>0</v>
      </c>
      <c r="S229" s="58">
        <v>3</v>
      </c>
      <c r="T229" s="60">
        <v>0</v>
      </c>
      <c r="U229" s="58">
        <v>1</v>
      </c>
      <c r="V229" s="58">
        <v>1.5</v>
      </c>
      <c r="W229" s="59">
        <v>0</v>
      </c>
      <c r="X229" s="58">
        <v>0.5</v>
      </c>
      <c r="Y229" s="58">
        <v>3</v>
      </c>
      <c r="Z229" s="59">
        <v>17</v>
      </c>
      <c r="AA229" s="59">
        <v>3</v>
      </c>
      <c r="AB229" t="s">
        <v>783</v>
      </c>
      <c r="AC229" s="59">
        <v>0</v>
      </c>
      <c r="AD229" s="58">
        <v>7</v>
      </c>
      <c r="AE229" s="58">
        <v>2</v>
      </c>
      <c r="AF229" s="58">
        <v>1</v>
      </c>
      <c r="AG229" s="58">
        <v>11</v>
      </c>
      <c r="AH229" s="59" t="s">
        <v>503</v>
      </c>
      <c r="AI229" s="58">
        <v>25</v>
      </c>
      <c r="AJ229" s="60"/>
      <c r="AK229" s="59" t="s">
        <v>542</v>
      </c>
      <c r="AL229" s="59">
        <v>1</v>
      </c>
      <c r="AM229" s="59" t="s">
        <v>27</v>
      </c>
      <c r="AN229" s="59" t="s">
        <v>680</v>
      </c>
      <c r="AO229" s="58">
        <v>25</v>
      </c>
      <c r="AP229" s="59" t="s">
        <v>677</v>
      </c>
      <c r="AQ229" s="59" t="s">
        <v>694</v>
      </c>
      <c r="AR229" s="59" t="s">
        <v>27</v>
      </c>
      <c r="AS229" s="59" t="s">
        <v>27</v>
      </c>
      <c r="AT229" s="59" t="s">
        <v>692</v>
      </c>
      <c r="AU229" s="59" t="s">
        <v>27</v>
      </c>
      <c r="AV229" s="59" t="s">
        <v>27</v>
      </c>
      <c r="AW229" s="62"/>
      <c r="AX229" s="62" t="s">
        <v>746</v>
      </c>
      <c r="AY229" s="62">
        <v>13.413</v>
      </c>
      <c r="AZ229" s="62">
        <v>0.78900000000000003</v>
      </c>
      <c r="BA229" s="62">
        <v>1.2674271229404308</v>
      </c>
      <c r="BB229" s="62">
        <v>12.3</v>
      </c>
      <c r="BC229" s="62">
        <v>87</v>
      </c>
      <c r="BD229" s="67">
        <v>902</v>
      </c>
      <c r="BE229" s="62" t="s">
        <v>783</v>
      </c>
      <c r="BF229" s="62">
        <v>1</v>
      </c>
      <c r="BG229" s="62"/>
      <c r="BH229" s="50"/>
      <c r="BI229" s="50"/>
      <c r="BJ229" s="50"/>
      <c r="BL229" s="50"/>
      <c r="BM229" s="50"/>
      <c r="BN229" s="50"/>
      <c r="BO229" s="50"/>
      <c r="BP229" s="50"/>
      <c r="BQ229" s="50"/>
      <c r="BR229" s="50"/>
      <c r="BS229" s="50"/>
      <c r="BT229" s="50"/>
      <c r="BU229" s="50"/>
      <c r="BV229" s="50"/>
      <c r="BW229" s="50"/>
      <c r="BX229" s="50"/>
      <c r="BY229" s="50"/>
      <c r="BZ229" s="50"/>
      <c r="CA229" s="50"/>
      <c r="CB229" s="50"/>
      <c r="CC229" s="50"/>
      <c r="CD229" s="50"/>
      <c r="CE229" s="50"/>
      <c r="CF229" s="50"/>
      <c r="CG229" s="50"/>
      <c r="CH229" s="50"/>
      <c r="CI229" s="50"/>
    </row>
    <row r="230" spans="1:87" ht="14.25" customHeight="1" x14ac:dyDescent="0.25">
      <c r="A230" s="58">
        <v>195</v>
      </c>
      <c r="B230" s="59" t="s">
        <v>78</v>
      </c>
      <c r="C230" s="59" t="s">
        <v>26</v>
      </c>
      <c r="D230" s="59" t="s">
        <v>38</v>
      </c>
      <c r="E230" s="59"/>
      <c r="F230" s="59" t="s">
        <v>500</v>
      </c>
      <c r="G230" s="58">
        <v>29</v>
      </c>
      <c r="H230" s="58">
        <v>120</v>
      </c>
      <c r="I230" s="59" t="s">
        <v>124</v>
      </c>
      <c r="J230" s="58">
        <v>1391113645</v>
      </c>
      <c r="K230" s="58">
        <v>2.43333333333333</v>
      </c>
      <c r="L230" s="58">
        <v>0.48666666666666702</v>
      </c>
      <c r="M230" s="58">
        <v>2</v>
      </c>
      <c r="N230" s="60">
        <v>0</v>
      </c>
      <c r="O230" s="60">
        <v>0</v>
      </c>
      <c r="P230" s="58">
        <v>3</v>
      </c>
      <c r="Q230" s="58">
        <v>1</v>
      </c>
      <c r="R230" s="60">
        <v>0</v>
      </c>
      <c r="S230" s="58">
        <v>1</v>
      </c>
      <c r="T230" s="60">
        <v>0</v>
      </c>
      <c r="U230" s="60">
        <v>0</v>
      </c>
      <c r="V230" s="60">
        <v>0</v>
      </c>
      <c r="W230" s="59">
        <v>0</v>
      </c>
      <c r="X230" s="60">
        <v>0</v>
      </c>
      <c r="Y230" s="60">
        <v>0</v>
      </c>
      <c r="Z230" s="59">
        <v>7</v>
      </c>
      <c r="AA230" s="59">
        <v>0</v>
      </c>
      <c r="AB230" t="s">
        <v>781</v>
      </c>
      <c r="AC230" s="61">
        <v>3</v>
      </c>
      <c r="AD230" s="58">
        <v>0</v>
      </c>
      <c r="AE230" s="58">
        <v>0</v>
      </c>
      <c r="AF230" s="58">
        <v>0</v>
      </c>
      <c r="AG230" s="58">
        <v>1</v>
      </c>
      <c r="AH230" s="59" t="s">
        <v>503</v>
      </c>
      <c r="AI230" s="58">
        <v>25</v>
      </c>
      <c r="AJ230" s="60"/>
      <c r="AK230" s="59" t="s">
        <v>543</v>
      </c>
      <c r="AL230" s="59">
        <v>1</v>
      </c>
      <c r="AM230" s="59" t="s">
        <v>27</v>
      </c>
      <c r="AN230" s="59" t="s">
        <v>680</v>
      </c>
      <c r="AO230" s="58">
        <v>24</v>
      </c>
      <c r="AP230" s="59" t="s">
        <v>677</v>
      </c>
      <c r="AQ230" s="59" t="s">
        <v>691</v>
      </c>
      <c r="AR230" s="59" t="s">
        <v>695</v>
      </c>
      <c r="AS230" s="59" t="s">
        <v>27</v>
      </c>
      <c r="AT230" s="59" t="s">
        <v>692</v>
      </c>
      <c r="AU230" s="59" t="s">
        <v>695</v>
      </c>
      <c r="AV230" s="59" t="s">
        <v>27</v>
      </c>
      <c r="AW230" s="62"/>
      <c r="AX230" s="62" t="s">
        <v>746</v>
      </c>
      <c r="AY230" s="62">
        <v>6.9050000000000002</v>
      </c>
      <c r="AZ230" s="62">
        <v>0.98642857142857143</v>
      </c>
      <c r="BA230" s="62">
        <v>1.0137581462708183</v>
      </c>
      <c r="BB230" s="62">
        <v>5.9850000000000003</v>
      </c>
      <c r="BC230" s="62">
        <v>29</v>
      </c>
      <c r="BD230" s="67">
        <v>41</v>
      </c>
      <c r="BE230" s="62"/>
      <c r="BF230" s="62"/>
      <c r="BG230" s="62"/>
      <c r="BH230" s="50"/>
      <c r="BI230" s="50"/>
      <c r="BJ230" s="50"/>
      <c r="BL230" s="50"/>
      <c r="BM230" s="50"/>
      <c r="BN230" s="50"/>
      <c r="BO230" s="50"/>
      <c r="BP230" s="50"/>
      <c r="BQ230" s="50"/>
      <c r="BR230" s="50"/>
      <c r="BS230" s="50"/>
      <c r="BT230" s="50"/>
      <c r="BU230" s="50"/>
      <c r="BV230" s="50"/>
      <c r="BW230" s="50"/>
      <c r="BX230" s="50"/>
      <c r="BY230" s="50"/>
      <c r="BZ230" s="50"/>
      <c r="CA230" s="50"/>
      <c r="CB230" s="50"/>
      <c r="CC230" s="50"/>
      <c r="CD230" s="50"/>
      <c r="CE230" s="50"/>
      <c r="CF230" s="50"/>
      <c r="CG230" s="50"/>
      <c r="CH230" s="50"/>
      <c r="CI230" s="50"/>
    </row>
    <row r="231" spans="1:87" ht="14.25" customHeight="1" x14ac:dyDescent="0.25">
      <c r="A231" s="58">
        <v>211</v>
      </c>
      <c r="B231" s="59" t="s">
        <v>78</v>
      </c>
      <c r="C231" s="59" t="s">
        <v>26</v>
      </c>
      <c r="D231" s="59" t="s">
        <v>38</v>
      </c>
      <c r="E231" s="59"/>
      <c r="F231" s="59" t="s">
        <v>500</v>
      </c>
      <c r="G231" s="58">
        <v>29</v>
      </c>
      <c r="H231" s="58">
        <v>120</v>
      </c>
      <c r="I231" s="59" t="s">
        <v>126</v>
      </c>
      <c r="J231" s="58">
        <v>8916155192</v>
      </c>
      <c r="K231" s="58">
        <v>1.93333333333333</v>
      </c>
      <c r="L231" s="58">
        <v>0.38666666666666699</v>
      </c>
      <c r="M231" s="60">
        <v>0</v>
      </c>
      <c r="N231" s="60">
        <v>0</v>
      </c>
      <c r="O231" s="60">
        <v>0</v>
      </c>
      <c r="P231" s="60">
        <v>0</v>
      </c>
      <c r="Q231" s="60">
        <v>0</v>
      </c>
      <c r="R231" s="60">
        <v>0</v>
      </c>
      <c r="S231" s="60">
        <v>0</v>
      </c>
      <c r="T231" s="60">
        <v>0</v>
      </c>
      <c r="U231" s="60">
        <v>0</v>
      </c>
      <c r="V231" s="60">
        <v>0</v>
      </c>
      <c r="W231" s="59">
        <v>0</v>
      </c>
      <c r="X231" s="60">
        <v>0</v>
      </c>
      <c r="Y231" s="60">
        <v>0</v>
      </c>
      <c r="Z231" s="59">
        <v>0</v>
      </c>
      <c r="AA231" s="59">
        <v>0</v>
      </c>
      <c r="AB231" t="s">
        <v>783</v>
      </c>
      <c r="AC231" s="59">
        <v>0</v>
      </c>
      <c r="AD231" s="58">
        <v>0</v>
      </c>
      <c r="AE231" s="58">
        <v>0</v>
      </c>
      <c r="AF231" s="58">
        <v>0</v>
      </c>
      <c r="AG231" s="58">
        <v>0</v>
      </c>
      <c r="AH231" s="59" t="s">
        <v>503</v>
      </c>
      <c r="AI231" s="58">
        <v>25</v>
      </c>
      <c r="AJ231" s="60"/>
      <c r="AK231" s="59" t="s">
        <v>544</v>
      </c>
      <c r="AL231" s="59">
        <v>1</v>
      </c>
      <c r="AM231" s="59" t="s">
        <v>27</v>
      </c>
      <c r="AN231" s="59" t="s">
        <v>680</v>
      </c>
      <c r="AO231" s="58">
        <v>30</v>
      </c>
      <c r="AP231" s="59" t="s">
        <v>677</v>
      </c>
      <c r="AQ231" s="59" t="s">
        <v>697</v>
      </c>
      <c r="AR231" s="59" t="s">
        <v>27</v>
      </c>
      <c r="AS231" s="59" t="s">
        <v>27</v>
      </c>
      <c r="AT231" s="59" t="s">
        <v>27</v>
      </c>
      <c r="AU231" s="59" t="s">
        <v>27</v>
      </c>
      <c r="AV231" s="59" t="s">
        <v>27</v>
      </c>
      <c r="AW231" s="62"/>
      <c r="AX231" s="62" t="s">
        <v>747</v>
      </c>
      <c r="AY231" s="62">
        <v>12.547000000000001</v>
      </c>
      <c r="AZ231" s="62" t="s">
        <v>27</v>
      </c>
      <c r="BA231" s="62">
        <v>0</v>
      </c>
      <c r="BB231" s="62">
        <v>10.012</v>
      </c>
      <c r="BC231" s="62">
        <v>58</v>
      </c>
      <c r="BD231" s="65">
        <v>0</v>
      </c>
      <c r="BE231" s="62" t="s">
        <v>783</v>
      </c>
      <c r="BF231" s="62">
        <v>1</v>
      </c>
      <c r="BG231" s="62"/>
      <c r="BH231" s="50"/>
      <c r="BI231" s="50"/>
      <c r="BJ231" s="50"/>
      <c r="BL231" s="50"/>
      <c r="BM231" s="50"/>
      <c r="BN231" s="50"/>
      <c r="BO231" s="50"/>
      <c r="BP231" s="50"/>
      <c r="BQ231" s="50"/>
      <c r="BR231" s="50"/>
      <c r="BS231" s="50"/>
      <c r="BT231" s="50"/>
      <c r="BU231" s="50"/>
      <c r="BV231" s="50"/>
      <c r="BW231" s="50"/>
      <c r="BX231" s="50"/>
      <c r="BY231" s="50"/>
      <c r="BZ231" s="50"/>
      <c r="CA231" s="50"/>
      <c r="CB231" s="50"/>
      <c r="CC231" s="50"/>
      <c r="CD231" s="50"/>
      <c r="CE231" s="50"/>
      <c r="CF231" s="50"/>
      <c r="CG231" s="50"/>
      <c r="CH231" s="50"/>
      <c r="CI231" s="50"/>
    </row>
    <row r="232" spans="1:87" ht="14.25" customHeight="1" x14ac:dyDescent="0.25">
      <c r="A232" s="58">
        <v>227</v>
      </c>
      <c r="B232" s="59" t="s">
        <v>78</v>
      </c>
      <c r="C232" s="59" t="s">
        <v>26</v>
      </c>
      <c r="D232" s="59" t="s">
        <v>38</v>
      </c>
      <c r="E232" s="59"/>
      <c r="F232" s="59" t="s">
        <v>500</v>
      </c>
      <c r="G232" s="58">
        <v>29</v>
      </c>
      <c r="H232" s="58">
        <v>120</v>
      </c>
      <c r="I232" s="59" t="s">
        <v>128</v>
      </c>
      <c r="J232" s="58">
        <v>9591208203</v>
      </c>
      <c r="K232" s="58">
        <v>2.3333333333333299</v>
      </c>
      <c r="L232" s="58">
        <v>0.46666666666666701</v>
      </c>
      <c r="M232" s="58">
        <v>10</v>
      </c>
      <c r="N232" s="60">
        <v>0</v>
      </c>
      <c r="O232" s="60">
        <v>0</v>
      </c>
      <c r="P232" s="58">
        <v>22</v>
      </c>
      <c r="Q232" s="58">
        <v>12</v>
      </c>
      <c r="R232" s="60">
        <v>0</v>
      </c>
      <c r="S232" s="58">
        <v>12</v>
      </c>
      <c r="T232" s="60">
        <v>0</v>
      </c>
      <c r="U232" s="58">
        <v>4</v>
      </c>
      <c r="V232" s="58">
        <v>4</v>
      </c>
      <c r="W232" s="59">
        <v>0</v>
      </c>
      <c r="X232" s="58">
        <v>2</v>
      </c>
      <c r="Y232" s="58">
        <v>10</v>
      </c>
      <c r="Z232" s="59">
        <v>76</v>
      </c>
      <c r="AA232" s="59">
        <v>10</v>
      </c>
      <c r="AB232" t="s">
        <v>783</v>
      </c>
      <c r="AC232" s="59">
        <v>0</v>
      </c>
      <c r="AD232" s="58">
        <v>6</v>
      </c>
      <c r="AE232" s="58">
        <v>10</v>
      </c>
      <c r="AF232" s="58">
        <v>0</v>
      </c>
      <c r="AG232" s="58">
        <v>18</v>
      </c>
      <c r="AH232" s="59" t="s">
        <v>503</v>
      </c>
      <c r="AI232" s="58">
        <v>25</v>
      </c>
      <c r="AJ232" s="60"/>
      <c r="AK232" s="59" t="s">
        <v>545</v>
      </c>
      <c r="AL232" s="59">
        <v>1</v>
      </c>
      <c r="AM232" s="59" t="s">
        <v>27</v>
      </c>
      <c r="AN232" s="59" t="s">
        <v>680</v>
      </c>
      <c r="AO232" s="58">
        <v>33</v>
      </c>
      <c r="AP232" s="59" t="s">
        <v>677</v>
      </c>
      <c r="AQ232" s="59" t="s">
        <v>698</v>
      </c>
      <c r="AR232" s="59" t="s">
        <v>27</v>
      </c>
      <c r="AS232" s="59" t="s">
        <v>699</v>
      </c>
      <c r="AT232" s="59" t="s">
        <v>27</v>
      </c>
      <c r="AU232" s="59" t="s">
        <v>27</v>
      </c>
      <c r="AV232" s="59" t="s">
        <v>27</v>
      </c>
      <c r="AW232" s="62"/>
      <c r="AX232" s="62" t="s">
        <v>748</v>
      </c>
      <c r="AY232" s="62">
        <v>23.748999999999999</v>
      </c>
      <c r="AZ232" s="62">
        <v>0.31248684210526312</v>
      </c>
      <c r="BA232" s="62">
        <v>3.2001347425154747</v>
      </c>
      <c r="BB232" s="62">
        <v>22.36</v>
      </c>
      <c r="BC232" s="62">
        <v>0</v>
      </c>
      <c r="BD232" s="67">
        <v>8653</v>
      </c>
      <c r="BE232" s="62" t="s">
        <v>785</v>
      </c>
      <c r="BF232" s="62">
        <v>1</v>
      </c>
      <c r="BG232" s="62">
        <v>1</v>
      </c>
      <c r="BH232" s="50"/>
      <c r="BI232" s="50"/>
      <c r="BJ232" s="50"/>
      <c r="BL232" s="50"/>
      <c r="BM232" s="50"/>
      <c r="BN232" s="50"/>
      <c r="BO232" s="50"/>
      <c r="BP232" s="50"/>
      <c r="BQ232" s="50"/>
      <c r="BR232" s="50"/>
      <c r="BS232" s="50"/>
      <c r="BT232" s="50"/>
      <c r="BU232" s="50"/>
      <c r="BV232" s="50"/>
      <c r="BW232" s="50"/>
      <c r="BX232" s="50"/>
      <c r="BY232" s="50"/>
      <c r="BZ232" s="50"/>
      <c r="CA232" s="50"/>
      <c r="CB232" s="50"/>
      <c r="CC232" s="50"/>
      <c r="CD232" s="50"/>
      <c r="CE232" s="50"/>
      <c r="CF232" s="50"/>
      <c r="CG232" s="50"/>
      <c r="CH232" s="50"/>
      <c r="CI232" s="50"/>
    </row>
    <row r="233" spans="1:87" ht="14.25" customHeight="1" x14ac:dyDescent="0.25">
      <c r="A233" s="58">
        <v>244</v>
      </c>
      <c r="B233" s="59" t="s">
        <v>78</v>
      </c>
      <c r="C233" s="59" t="s">
        <v>26</v>
      </c>
      <c r="D233" s="59" t="s">
        <v>38</v>
      </c>
      <c r="E233" s="59"/>
      <c r="F233" s="59" t="s">
        <v>500</v>
      </c>
      <c r="G233" s="58">
        <v>29</v>
      </c>
      <c r="H233" s="58">
        <v>120</v>
      </c>
      <c r="I233" s="59" t="s">
        <v>130</v>
      </c>
      <c r="J233" s="58">
        <v>3712062108</v>
      </c>
      <c r="K233" s="58">
        <v>1.9666666666666699</v>
      </c>
      <c r="L233" s="58">
        <v>0.39333333333333298</v>
      </c>
      <c r="M233" s="58">
        <v>9</v>
      </c>
      <c r="N233" s="60">
        <v>0</v>
      </c>
      <c r="O233" s="60">
        <v>0</v>
      </c>
      <c r="P233" s="58">
        <v>22</v>
      </c>
      <c r="Q233" s="58">
        <v>12</v>
      </c>
      <c r="R233" s="60">
        <v>0</v>
      </c>
      <c r="S233" s="58">
        <v>12</v>
      </c>
      <c r="T233" s="60">
        <v>0</v>
      </c>
      <c r="U233" s="58">
        <v>6</v>
      </c>
      <c r="V233" s="58">
        <v>1.5</v>
      </c>
      <c r="W233" s="59">
        <v>0</v>
      </c>
      <c r="X233" s="58">
        <v>0.5</v>
      </c>
      <c r="Y233" s="58">
        <v>8</v>
      </c>
      <c r="Z233" s="59">
        <v>71</v>
      </c>
      <c r="AA233" s="59">
        <v>8</v>
      </c>
      <c r="AB233" t="s">
        <v>782</v>
      </c>
      <c r="AC233" s="59">
        <v>0</v>
      </c>
      <c r="AD233" s="58">
        <v>9</v>
      </c>
      <c r="AE233" s="58">
        <v>3</v>
      </c>
      <c r="AF233" s="58">
        <v>0</v>
      </c>
      <c r="AG233" s="58">
        <v>14</v>
      </c>
      <c r="AH233" s="59" t="s">
        <v>503</v>
      </c>
      <c r="AI233" s="58">
        <v>25</v>
      </c>
      <c r="AJ233" s="60"/>
      <c r="AK233" s="59" t="s">
        <v>546</v>
      </c>
      <c r="AL233" s="59">
        <v>1</v>
      </c>
      <c r="AM233" s="59" t="s">
        <v>27</v>
      </c>
      <c r="AN233" s="59" t="s">
        <v>680</v>
      </c>
      <c r="AO233" s="58">
        <v>28</v>
      </c>
      <c r="AP233" s="59" t="s">
        <v>677</v>
      </c>
      <c r="AQ233" s="59" t="s">
        <v>700</v>
      </c>
      <c r="AR233" s="59" t="s">
        <v>695</v>
      </c>
      <c r="AS233" s="59" t="s">
        <v>701</v>
      </c>
      <c r="AT233" s="59" t="s">
        <v>27</v>
      </c>
      <c r="AU233" s="59" t="s">
        <v>27</v>
      </c>
      <c r="AV233" s="59" t="s">
        <v>27</v>
      </c>
      <c r="AW233" s="62"/>
      <c r="AX233" s="62" t="s">
        <v>748</v>
      </c>
      <c r="AY233" s="62">
        <v>16.272000000000002</v>
      </c>
      <c r="AZ233" s="62">
        <v>0.22918309859154931</v>
      </c>
      <c r="BA233" s="62">
        <v>4.3633235004916413</v>
      </c>
      <c r="BB233" s="62">
        <v>11.659000000000001</v>
      </c>
      <c r="BC233" s="62">
        <v>0</v>
      </c>
      <c r="BD233" s="67">
        <v>1693</v>
      </c>
      <c r="BE233" s="62"/>
      <c r="BF233" s="62"/>
      <c r="BG233" s="62"/>
      <c r="BH233" s="50"/>
      <c r="BI233" s="50"/>
      <c r="BJ233" s="50"/>
      <c r="BL233" s="50"/>
      <c r="BM233" s="50"/>
      <c r="BN233" s="50"/>
      <c r="BO233" s="50"/>
      <c r="BP233" s="50"/>
      <c r="BQ233" s="50"/>
      <c r="BR233" s="50"/>
      <c r="BS233" s="50"/>
      <c r="BT233" s="50"/>
      <c r="BU233" s="50"/>
      <c r="BV233" s="50"/>
      <c r="BW233" s="50"/>
      <c r="BX233" s="50"/>
      <c r="BY233" s="50"/>
      <c r="BZ233" s="50"/>
      <c r="CA233" s="50"/>
      <c r="CB233" s="50"/>
      <c r="CC233" s="50"/>
      <c r="CD233" s="50"/>
      <c r="CE233" s="50"/>
      <c r="CF233" s="50"/>
      <c r="CG233" s="50"/>
      <c r="CH233" s="50"/>
      <c r="CI233" s="50"/>
    </row>
    <row r="234" spans="1:87" ht="14.25" customHeight="1" x14ac:dyDescent="0.25">
      <c r="A234" s="58">
        <v>260</v>
      </c>
      <c r="B234" s="59" t="s">
        <v>78</v>
      </c>
      <c r="C234" s="59" t="s">
        <v>26</v>
      </c>
      <c r="D234" s="59" t="s">
        <v>38</v>
      </c>
      <c r="E234" s="59"/>
      <c r="F234" s="59" t="s">
        <v>500</v>
      </c>
      <c r="G234" s="58">
        <v>29</v>
      </c>
      <c r="H234" s="58">
        <v>120</v>
      </c>
      <c r="I234" s="59" t="s">
        <v>130</v>
      </c>
      <c r="J234" s="58">
        <v>3712062108</v>
      </c>
      <c r="K234" s="58">
        <v>1.9666666666666699</v>
      </c>
      <c r="L234" s="58">
        <v>0.39333333333333298</v>
      </c>
      <c r="M234" s="60">
        <v>0</v>
      </c>
      <c r="N234" s="60">
        <v>0</v>
      </c>
      <c r="O234" s="60">
        <v>0</v>
      </c>
      <c r="P234" s="60">
        <v>0</v>
      </c>
      <c r="Q234" s="60">
        <v>0</v>
      </c>
      <c r="R234" s="60">
        <v>0</v>
      </c>
      <c r="S234" s="60">
        <v>0</v>
      </c>
      <c r="T234" s="60">
        <v>0</v>
      </c>
      <c r="U234" s="60">
        <v>0</v>
      </c>
      <c r="V234" s="60">
        <v>0</v>
      </c>
      <c r="W234" s="59">
        <v>0</v>
      </c>
      <c r="X234" s="60">
        <v>0</v>
      </c>
      <c r="Y234" s="60">
        <v>0</v>
      </c>
      <c r="Z234" s="59">
        <v>0</v>
      </c>
      <c r="AA234" s="59">
        <v>0</v>
      </c>
      <c r="AB234" t="s">
        <v>782</v>
      </c>
      <c r="AC234" s="61">
        <v>3</v>
      </c>
      <c r="AD234" s="58">
        <v>0</v>
      </c>
      <c r="AE234" s="58">
        <v>0</v>
      </c>
      <c r="AF234" s="58">
        <v>0</v>
      </c>
      <c r="AG234" s="58">
        <v>0</v>
      </c>
      <c r="AH234" s="59" t="s">
        <v>503</v>
      </c>
      <c r="AI234" s="58">
        <v>25</v>
      </c>
      <c r="AJ234" s="60"/>
      <c r="AK234" s="59" t="s">
        <v>547</v>
      </c>
      <c r="AL234" s="59">
        <v>1</v>
      </c>
      <c r="AM234" s="59" t="s">
        <v>27</v>
      </c>
      <c r="AN234" s="59" t="s">
        <v>680</v>
      </c>
      <c r="AO234" s="58">
        <v>28</v>
      </c>
      <c r="AP234" s="59" t="s">
        <v>677</v>
      </c>
      <c r="AQ234" s="59" t="s">
        <v>700</v>
      </c>
      <c r="AR234" s="59" t="s">
        <v>695</v>
      </c>
      <c r="AS234" s="59" t="s">
        <v>701</v>
      </c>
      <c r="AT234" s="59" t="s">
        <v>27</v>
      </c>
      <c r="AU234" s="59" t="s">
        <v>27</v>
      </c>
      <c r="AV234" s="59" t="s">
        <v>27</v>
      </c>
      <c r="AW234" s="62"/>
      <c r="AX234" s="62" t="s">
        <v>748</v>
      </c>
      <c r="AY234" s="62">
        <v>6.0860000000000003</v>
      </c>
      <c r="AZ234" s="62" t="s">
        <v>27</v>
      </c>
      <c r="BA234" s="62">
        <v>0</v>
      </c>
      <c r="BB234" s="62">
        <v>3.2800000000000002</v>
      </c>
      <c r="BC234" s="62" t="s">
        <v>774</v>
      </c>
      <c r="BD234" s="67">
        <v>0</v>
      </c>
      <c r="BE234" s="62"/>
      <c r="BF234" s="62"/>
      <c r="BG234" s="62"/>
      <c r="BH234" s="50"/>
      <c r="BI234" s="50"/>
      <c r="BJ234" s="50"/>
      <c r="BL234" s="50"/>
      <c r="BM234" s="50"/>
      <c r="BN234" s="50"/>
      <c r="BO234" s="50"/>
      <c r="BP234" s="50"/>
      <c r="BQ234" s="50"/>
      <c r="BR234" s="50"/>
      <c r="BS234" s="50"/>
      <c r="BT234" s="50"/>
      <c r="BU234" s="50"/>
      <c r="BV234" s="50"/>
      <c r="BW234" s="50"/>
      <c r="BX234" s="50"/>
      <c r="BY234" s="50"/>
      <c r="BZ234" s="50"/>
      <c r="CA234" s="50"/>
      <c r="CB234" s="50"/>
      <c r="CC234" s="50"/>
      <c r="CD234" s="50"/>
      <c r="CE234" s="50"/>
      <c r="CF234" s="50"/>
      <c r="CG234" s="50"/>
      <c r="CH234" s="50"/>
      <c r="CI234" s="50"/>
    </row>
    <row r="235" spans="1:87" ht="14.25" customHeight="1" x14ac:dyDescent="0.25">
      <c r="A235" s="58">
        <v>278</v>
      </c>
      <c r="B235" s="59" t="s">
        <v>78</v>
      </c>
      <c r="C235" s="59" t="s">
        <v>26</v>
      </c>
      <c r="D235" s="59" t="s">
        <v>38</v>
      </c>
      <c r="E235" s="59"/>
      <c r="F235" s="59" t="s">
        <v>500</v>
      </c>
      <c r="G235" s="58">
        <v>29</v>
      </c>
      <c r="H235" s="58">
        <v>120</v>
      </c>
      <c r="I235" s="59" t="s">
        <v>134</v>
      </c>
      <c r="J235" s="58">
        <v>828360120</v>
      </c>
      <c r="K235" s="58">
        <v>2.3333333333333299</v>
      </c>
      <c r="L235" s="58">
        <v>0.46666666666666701</v>
      </c>
      <c r="M235" s="60">
        <v>0</v>
      </c>
      <c r="N235" s="60">
        <v>0</v>
      </c>
      <c r="O235" s="60">
        <v>0</v>
      </c>
      <c r="P235" s="60">
        <v>0</v>
      </c>
      <c r="Q235" s="60">
        <v>0</v>
      </c>
      <c r="R235" s="60">
        <v>0</v>
      </c>
      <c r="S235" s="60">
        <v>0</v>
      </c>
      <c r="T235" s="60">
        <v>0</v>
      </c>
      <c r="U235" s="60">
        <v>0</v>
      </c>
      <c r="V235" s="60">
        <v>0</v>
      </c>
      <c r="W235" s="59">
        <v>0</v>
      </c>
      <c r="X235" s="60">
        <v>0</v>
      </c>
      <c r="Y235" s="60">
        <v>0</v>
      </c>
      <c r="Z235" s="59">
        <v>0</v>
      </c>
      <c r="AA235" s="59">
        <v>0</v>
      </c>
      <c r="AB235" t="s">
        <v>783</v>
      </c>
      <c r="AC235" s="59">
        <v>0</v>
      </c>
      <c r="AD235" s="58">
        <v>0</v>
      </c>
      <c r="AE235" s="58">
        <v>0</v>
      </c>
      <c r="AF235" s="58">
        <v>0</v>
      </c>
      <c r="AG235" s="58">
        <v>0</v>
      </c>
      <c r="AH235" s="59" t="s">
        <v>503</v>
      </c>
      <c r="AI235" s="58">
        <v>25</v>
      </c>
      <c r="AJ235" s="60"/>
      <c r="AK235" s="59" t="s">
        <v>91</v>
      </c>
      <c r="AL235" s="59">
        <v>1</v>
      </c>
      <c r="AM235" s="59" t="s">
        <v>27</v>
      </c>
      <c r="AN235" s="59" t="s">
        <v>673</v>
      </c>
      <c r="AO235" s="58">
        <v>26</v>
      </c>
      <c r="AP235" s="59" t="s">
        <v>674</v>
      </c>
      <c r="AQ235" s="59" t="s">
        <v>678</v>
      </c>
      <c r="AR235" s="59" t="s">
        <v>27</v>
      </c>
      <c r="AS235" s="59" t="s">
        <v>702</v>
      </c>
      <c r="AT235" s="59" t="s">
        <v>27</v>
      </c>
      <c r="AU235" s="59" t="s">
        <v>27</v>
      </c>
      <c r="AV235" s="59" t="s">
        <v>27</v>
      </c>
      <c r="AW235" s="62"/>
      <c r="AX235" s="62" t="s">
        <v>748</v>
      </c>
      <c r="AY235" s="62">
        <v>33.049999999999997</v>
      </c>
      <c r="AZ235" s="62" t="s">
        <v>27</v>
      </c>
      <c r="BA235" s="62">
        <v>0</v>
      </c>
      <c r="BB235" s="62">
        <v>32.203000000000003</v>
      </c>
      <c r="BC235" s="62">
        <v>29</v>
      </c>
      <c r="BD235" s="65">
        <v>0</v>
      </c>
      <c r="BE235" s="62"/>
      <c r="BF235" s="62"/>
      <c r="BG235" s="62"/>
      <c r="BH235" s="50"/>
      <c r="BI235" s="50"/>
      <c r="BJ235" s="50"/>
      <c r="BL235" s="50"/>
      <c r="BM235" s="50"/>
      <c r="BN235" s="50"/>
      <c r="BO235" s="50"/>
      <c r="BP235" s="50"/>
      <c r="BQ235" s="50"/>
      <c r="BR235" s="50"/>
      <c r="BS235" s="50"/>
      <c r="BT235" s="50"/>
      <c r="BU235" s="50"/>
      <c r="BV235" s="50"/>
      <c r="BW235" s="50"/>
      <c r="BX235" s="50"/>
      <c r="BY235" s="50"/>
      <c r="BZ235" s="50"/>
      <c r="CA235" s="50"/>
      <c r="CB235" s="50"/>
      <c r="CC235" s="50"/>
      <c r="CD235" s="50"/>
      <c r="CE235" s="50"/>
      <c r="CF235" s="50"/>
      <c r="CG235" s="50"/>
      <c r="CH235" s="50"/>
      <c r="CI235" s="50"/>
    </row>
    <row r="236" spans="1:87" ht="14.25" customHeight="1" x14ac:dyDescent="0.25">
      <c r="A236" s="58">
        <v>294</v>
      </c>
      <c r="B236" s="59" t="s">
        <v>78</v>
      </c>
      <c r="C236" s="59" t="s">
        <v>28</v>
      </c>
      <c r="D236" s="59" t="s">
        <v>38</v>
      </c>
      <c r="E236" s="59"/>
      <c r="F236" s="59" t="s">
        <v>500</v>
      </c>
      <c r="G236" s="58">
        <v>29</v>
      </c>
      <c r="H236" s="58">
        <v>120</v>
      </c>
      <c r="I236" s="59" t="s">
        <v>135</v>
      </c>
      <c r="J236" s="58">
        <v>7717685176</v>
      </c>
      <c r="K236" s="58">
        <v>2</v>
      </c>
      <c r="L236" s="58">
        <v>0.4</v>
      </c>
      <c r="M236" s="58">
        <v>2</v>
      </c>
      <c r="N236" s="60">
        <v>0</v>
      </c>
      <c r="O236" s="58">
        <v>2</v>
      </c>
      <c r="P236" s="58">
        <v>5</v>
      </c>
      <c r="Q236" s="58">
        <v>2</v>
      </c>
      <c r="R236" s="60">
        <v>0</v>
      </c>
      <c r="S236" s="58">
        <v>2</v>
      </c>
      <c r="T236" s="60">
        <v>0</v>
      </c>
      <c r="U236" s="58">
        <v>1</v>
      </c>
      <c r="V236" s="58">
        <v>0.5</v>
      </c>
      <c r="W236" s="59">
        <v>0</v>
      </c>
      <c r="X236" s="58">
        <v>0.5</v>
      </c>
      <c r="Y236" s="58">
        <v>2</v>
      </c>
      <c r="Z236" s="59">
        <v>17</v>
      </c>
      <c r="AA236" s="59">
        <v>2</v>
      </c>
      <c r="AB236" t="s">
        <v>783</v>
      </c>
      <c r="AC236" s="61">
        <v>3</v>
      </c>
      <c r="AD236" s="58">
        <v>5</v>
      </c>
      <c r="AE236" s="58">
        <v>1</v>
      </c>
      <c r="AF236" s="58">
        <v>2</v>
      </c>
      <c r="AG236" s="58">
        <v>11</v>
      </c>
      <c r="AH236" s="59" t="s">
        <v>548</v>
      </c>
      <c r="AI236" s="58">
        <v>23</v>
      </c>
      <c r="AJ236" s="60"/>
      <c r="AK236" s="59" t="s">
        <v>549</v>
      </c>
      <c r="AL236" s="59">
        <v>1</v>
      </c>
      <c r="AM236" s="59" t="s">
        <v>27</v>
      </c>
      <c r="AN236" s="59" t="s">
        <v>680</v>
      </c>
      <c r="AO236" s="58">
        <v>24</v>
      </c>
      <c r="AP236" s="59" t="s">
        <v>677</v>
      </c>
      <c r="AQ236" s="59" t="s">
        <v>691</v>
      </c>
      <c r="AR236" s="59" t="s">
        <v>27</v>
      </c>
      <c r="AS236" s="59" t="s">
        <v>27</v>
      </c>
      <c r="AT236" s="59" t="s">
        <v>27</v>
      </c>
      <c r="AU236" s="59" t="s">
        <v>27</v>
      </c>
      <c r="AV236" s="59" t="s">
        <v>27</v>
      </c>
      <c r="AW236" s="62"/>
      <c r="AX236" s="62" t="s">
        <v>747</v>
      </c>
      <c r="AY236" s="62">
        <v>4.5129999999999999</v>
      </c>
      <c r="AZ236" s="62">
        <v>0.26547058823529412</v>
      </c>
      <c r="BA236" s="62">
        <v>3.7668956348327054</v>
      </c>
      <c r="BB236" s="62">
        <v>3.2330000000000001</v>
      </c>
      <c r="BC236" s="62"/>
      <c r="BD236" s="67">
        <v>11</v>
      </c>
      <c r="BE236" s="62" t="s">
        <v>785</v>
      </c>
      <c r="BF236" s="62">
        <v>1</v>
      </c>
      <c r="BG236" s="62">
        <v>1</v>
      </c>
      <c r="BH236" s="50"/>
      <c r="BI236" s="50"/>
      <c r="BJ236" s="50"/>
      <c r="BL236" s="50"/>
      <c r="BM236" s="50"/>
      <c r="BN236" s="50"/>
      <c r="BO236" s="50"/>
      <c r="BP236" s="50"/>
      <c r="BQ236" s="50"/>
      <c r="BR236" s="50"/>
      <c r="BS236" s="50"/>
      <c r="BT236" s="50"/>
      <c r="BU236" s="50"/>
      <c r="BV236" s="50"/>
      <c r="BW236" s="50"/>
      <c r="BX236" s="50"/>
      <c r="BY236" s="50"/>
      <c r="BZ236" s="50"/>
      <c r="CA236" s="50"/>
      <c r="CB236" s="50"/>
      <c r="CC236" s="50"/>
      <c r="CD236" s="50"/>
      <c r="CE236" s="50"/>
      <c r="CF236" s="50"/>
      <c r="CG236" s="50"/>
      <c r="CH236" s="50"/>
      <c r="CI236" s="50"/>
    </row>
    <row r="237" spans="1:87" ht="14.25" customHeight="1" x14ac:dyDescent="0.25">
      <c r="A237" s="58">
        <v>315</v>
      </c>
      <c r="B237" s="59" t="s">
        <v>78</v>
      </c>
      <c r="C237" s="59" t="s">
        <v>28</v>
      </c>
      <c r="D237" s="59" t="s">
        <v>38</v>
      </c>
      <c r="E237" s="59"/>
      <c r="F237" s="59" t="s">
        <v>500</v>
      </c>
      <c r="G237" s="58">
        <v>29</v>
      </c>
      <c r="H237" s="58">
        <v>120</v>
      </c>
      <c r="I237" s="59" t="s">
        <v>140</v>
      </c>
      <c r="J237" s="58">
        <v>79247246103</v>
      </c>
      <c r="K237" s="58">
        <v>2.1333333333333302</v>
      </c>
      <c r="L237" s="58">
        <v>0.42666666666666703</v>
      </c>
      <c r="M237" s="60">
        <v>0</v>
      </c>
      <c r="N237" s="60">
        <v>0</v>
      </c>
      <c r="O237" s="60">
        <v>0</v>
      </c>
      <c r="P237" s="60">
        <v>0</v>
      </c>
      <c r="Q237" s="60">
        <v>0</v>
      </c>
      <c r="R237" s="60">
        <v>0</v>
      </c>
      <c r="S237" s="60">
        <v>0</v>
      </c>
      <c r="T237" s="60">
        <v>0</v>
      </c>
      <c r="U237" s="60">
        <v>0</v>
      </c>
      <c r="V237" s="60">
        <v>0</v>
      </c>
      <c r="W237" s="59">
        <v>0</v>
      </c>
      <c r="X237" s="60">
        <v>0</v>
      </c>
      <c r="Y237" s="60">
        <v>0</v>
      </c>
      <c r="Z237" s="59">
        <v>0</v>
      </c>
      <c r="AA237" s="59">
        <v>0</v>
      </c>
      <c r="AB237" t="s">
        <v>783</v>
      </c>
      <c r="AC237" s="59">
        <v>0</v>
      </c>
      <c r="AD237" s="58">
        <v>0</v>
      </c>
      <c r="AE237" s="58">
        <v>0</v>
      </c>
      <c r="AF237" s="58">
        <v>0</v>
      </c>
      <c r="AG237" s="58">
        <v>0</v>
      </c>
      <c r="AH237" s="59" t="s">
        <v>503</v>
      </c>
      <c r="AI237" s="58">
        <v>25</v>
      </c>
      <c r="AJ237" s="60"/>
      <c r="AK237" s="59" t="s">
        <v>91</v>
      </c>
      <c r="AL237" s="59">
        <v>1</v>
      </c>
      <c r="AM237" s="59" t="s">
        <v>27</v>
      </c>
      <c r="AN237" s="59" t="s">
        <v>673</v>
      </c>
      <c r="AO237" s="58">
        <v>18</v>
      </c>
      <c r="AP237" s="59" t="s">
        <v>674</v>
      </c>
      <c r="AQ237" s="59" t="s">
        <v>705</v>
      </c>
      <c r="AR237" s="59" t="s">
        <v>27</v>
      </c>
      <c r="AS237" s="59" t="s">
        <v>686</v>
      </c>
      <c r="AT237" s="59" t="s">
        <v>27</v>
      </c>
      <c r="AU237" s="59" t="s">
        <v>27</v>
      </c>
      <c r="AV237" s="59" t="s">
        <v>27</v>
      </c>
      <c r="AW237" s="62"/>
      <c r="AX237" s="62" t="s">
        <v>747</v>
      </c>
      <c r="AY237" s="62">
        <v>13.151</v>
      </c>
      <c r="AZ237" s="62" t="s">
        <v>27</v>
      </c>
      <c r="BA237" s="62">
        <v>0</v>
      </c>
      <c r="BB237" s="62">
        <v>12.191000000000001</v>
      </c>
      <c r="BC237" s="62">
        <v>87</v>
      </c>
      <c r="BD237" s="65">
        <v>0</v>
      </c>
      <c r="BE237" s="62"/>
      <c r="BF237" s="62"/>
      <c r="BG237" s="62"/>
      <c r="BH237" s="50"/>
      <c r="BI237" s="50"/>
      <c r="BJ237" s="50"/>
      <c r="BL237" s="50"/>
      <c r="BM237" s="50"/>
      <c r="BN237" s="50"/>
      <c r="BO237" s="50"/>
      <c r="BP237" s="50"/>
      <c r="BQ237" s="50"/>
      <c r="BR237" s="50"/>
      <c r="BS237" s="50"/>
      <c r="BT237" s="50"/>
      <c r="BU237" s="50"/>
      <c r="BV237" s="50"/>
      <c r="BW237" s="50"/>
      <c r="BX237" s="50"/>
      <c r="BY237" s="50"/>
      <c r="BZ237" s="50"/>
      <c r="CA237" s="50"/>
      <c r="CB237" s="50"/>
      <c r="CC237" s="50"/>
      <c r="CD237" s="50"/>
      <c r="CE237" s="50"/>
      <c r="CF237" s="50"/>
      <c r="CG237" s="50"/>
      <c r="CH237" s="50"/>
      <c r="CI237" s="50"/>
    </row>
    <row r="238" spans="1:87" ht="14.25" customHeight="1" x14ac:dyDescent="0.25">
      <c r="A238" s="58">
        <v>331</v>
      </c>
      <c r="B238" s="59" t="s">
        <v>78</v>
      </c>
      <c r="C238" s="59" t="s">
        <v>26</v>
      </c>
      <c r="D238" s="59" t="s">
        <v>38</v>
      </c>
      <c r="E238" s="59"/>
      <c r="F238" s="59" t="s">
        <v>500</v>
      </c>
      <c r="G238" s="58">
        <v>29</v>
      </c>
      <c r="H238" s="58">
        <v>120</v>
      </c>
      <c r="I238" s="59" t="s">
        <v>142</v>
      </c>
      <c r="J238" s="58">
        <v>8282194225</v>
      </c>
      <c r="K238" s="58">
        <v>1.93333333333333</v>
      </c>
      <c r="L238" s="58">
        <v>0.38666666666666699</v>
      </c>
      <c r="M238" s="58">
        <v>4</v>
      </c>
      <c r="N238" s="60">
        <v>0</v>
      </c>
      <c r="O238" s="60">
        <v>0</v>
      </c>
      <c r="P238" s="58">
        <v>11</v>
      </c>
      <c r="Q238" s="58">
        <v>7</v>
      </c>
      <c r="R238" s="60">
        <v>0</v>
      </c>
      <c r="S238" s="58">
        <v>7</v>
      </c>
      <c r="T238" s="60">
        <v>0</v>
      </c>
      <c r="U238" s="58">
        <v>1</v>
      </c>
      <c r="V238" s="58">
        <v>2</v>
      </c>
      <c r="W238" s="59">
        <v>0</v>
      </c>
      <c r="X238" s="60">
        <v>0</v>
      </c>
      <c r="Y238" s="58">
        <v>3</v>
      </c>
      <c r="Z238" s="59">
        <v>35</v>
      </c>
      <c r="AA238" s="59">
        <v>3</v>
      </c>
      <c r="AB238" t="s">
        <v>783</v>
      </c>
      <c r="AC238" s="59">
        <v>0</v>
      </c>
      <c r="AD238" s="58">
        <v>8</v>
      </c>
      <c r="AE238" s="58">
        <v>3</v>
      </c>
      <c r="AF238" s="58">
        <v>0</v>
      </c>
      <c r="AG238" s="58">
        <v>12</v>
      </c>
      <c r="AH238" s="59" t="s">
        <v>503</v>
      </c>
      <c r="AI238" s="58">
        <v>25</v>
      </c>
      <c r="AJ238" s="60"/>
      <c r="AK238" s="59" t="s">
        <v>550</v>
      </c>
      <c r="AL238" s="59">
        <v>1</v>
      </c>
      <c r="AM238" s="59" t="s">
        <v>27</v>
      </c>
      <c r="AN238" s="59" t="s">
        <v>680</v>
      </c>
      <c r="AO238" s="58">
        <v>27</v>
      </c>
      <c r="AP238" s="59" t="s">
        <v>677</v>
      </c>
      <c r="AQ238" s="59" t="s">
        <v>691</v>
      </c>
      <c r="AR238" s="59" t="s">
        <v>695</v>
      </c>
      <c r="AS238" s="59" t="s">
        <v>27</v>
      </c>
      <c r="AT238" s="59" t="s">
        <v>692</v>
      </c>
      <c r="AU238" s="59" t="s">
        <v>27</v>
      </c>
      <c r="AV238" s="59" t="s">
        <v>27</v>
      </c>
      <c r="AW238" s="62"/>
      <c r="AX238" s="62" t="s">
        <v>746</v>
      </c>
      <c r="AY238" s="62">
        <v>13.542</v>
      </c>
      <c r="AZ238" s="62">
        <v>0.38691428571428571</v>
      </c>
      <c r="BA238" s="62">
        <v>2.5845517648796337</v>
      </c>
      <c r="BB238" s="62">
        <v>11.644</v>
      </c>
      <c r="BC238" s="62">
        <v>87</v>
      </c>
      <c r="BD238" s="67">
        <v>2848</v>
      </c>
      <c r="BE238" s="62"/>
      <c r="BF238" s="62"/>
      <c r="BG238" s="62"/>
      <c r="BH238" s="50"/>
      <c r="BI238" s="50"/>
      <c r="BJ238" s="50"/>
      <c r="BL238" s="50"/>
      <c r="BM238" s="50"/>
      <c r="BN238" s="50"/>
      <c r="BO238" s="50"/>
      <c r="BP238" s="50"/>
      <c r="BQ238" s="50"/>
      <c r="BR238" s="50"/>
      <c r="BS238" s="50"/>
      <c r="BT238" s="50"/>
      <c r="BU238" s="50"/>
      <c r="BV238" s="50"/>
      <c r="BW238" s="50"/>
      <c r="BX238" s="50"/>
      <c r="BY238" s="50"/>
      <c r="BZ238" s="50"/>
      <c r="CA238" s="50"/>
      <c r="CB238" s="50"/>
      <c r="CC238" s="50"/>
      <c r="CD238" s="50"/>
      <c r="CE238" s="50"/>
      <c r="CF238" s="50"/>
      <c r="CG238" s="50"/>
      <c r="CH238" s="50"/>
      <c r="CI238" s="50"/>
    </row>
    <row r="239" spans="1:87" ht="14.25" customHeight="1" x14ac:dyDescent="0.25">
      <c r="A239" s="58">
        <v>352</v>
      </c>
      <c r="B239" s="59" t="s">
        <v>78</v>
      </c>
      <c r="C239" s="59" t="s">
        <v>28</v>
      </c>
      <c r="D239" s="59" t="s">
        <v>38</v>
      </c>
      <c r="E239" s="59"/>
      <c r="F239" s="59" t="s">
        <v>500</v>
      </c>
      <c r="G239" s="58">
        <v>29</v>
      </c>
      <c r="H239" s="58">
        <v>120</v>
      </c>
      <c r="I239" s="59" t="s">
        <v>146</v>
      </c>
      <c r="J239" s="58">
        <v>94222252116</v>
      </c>
      <c r="K239" s="58">
        <v>2.2000000000000002</v>
      </c>
      <c r="L239" s="58">
        <v>0.44</v>
      </c>
      <c r="M239" s="58">
        <v>7</v>
      </c>
      <c r="N239" s="60">
        <v>0</v>
      </c>
      <c r="O239" s="60">
        <v>0</v>
      </c>
      <c r="P239" s="58">
        <v>16</v>
      </c>
      <c r="Q239" s="58">
        <v>8</v>
      </c>
      <c r="R239" s="60">
        <v>0</v>
      </c>
      <c r="S239" s="58">
        <v>8</v>
      </c>
      <c r="T239" s="60">
        <v>0</v>
      </c>
      <c r="U239" s="58">
        <v>1</v>
      </c>
      <c r="V239" s="58">
        <v>1.5</v>
      </c>
      <c r="W239" s="59">
        <v>0</v>
      </c>
      <c r="X239" s="58">
        <v>1.5</v>
      </c>
      <c r="Y239" s="58">
        <v>4</v>
      </c>
      <c r="Z239" s="59">
        <v>47</v>
      </c>
      <c r="AA239" s="59">
        <v>4</v>
      </c>
      <c r="AB239" t="s">
        <v>781</v>
      </c>
      <c r="AC239" s="59">
        <v>0</v>
      </c>
      <c r="AD239" s="58">
        <v>9</v>
      </c>
      <c r="AE239" s="58">
        <v>4</v>
      </c>
      <c r="AF239" s="58">
        <v>3</v>
      </c>
      <c r="AG239" s="58">
        <v>21</v>
      </c>
      <c r="AH239" s="59" t="s">
        <v>503</v>
      </c>
      <c r="AI239" s="58">
        <v>25</v>
      </c>
      <c r="AJ239" s="60"/>
      <c r="AK239" s="59" t="s">
        <v>551</v>
      </c>
      <c r="AL239" s="59">
        <v>1</v>
      </c>
      <c r="AM239" s="59" t="s">
        <v>27</v>
      </c>
      <c r="AN239" s="59" t="s">
        <v>680</v>
      </c>
      <c r="AO239" s="58">
        <v>36</v>
      </c>
      <c r="AP239" s="59" t="s">
        <v>677</v>
      </c>
      <c r="AQ239" s="59" t="s">
        <v>707</v>
      </c>
      <c r="AR239" s="59" t="s">
        <v>27</v>
      </c>
      <c r="AS239" s="59" t="s">
        <v>708</v>
      </c>
      <c r="AT239" s="59" t="s">
        <v>27</v>
      </c>
      <c r="AU239" s="59" t="s">
        <v>27</v>
      </c>
      <c r="AV239" s="59" t="s">
        <v>27</v>
      </c>
      <c r="AW239" s="62"/>
      <c r="AX239" s="62" t="s">
        <v>748</v>
      </c>
      <c r="AY239" s="62">
        <v>14.008000000000001</v>
      </c>
      <c r="AZ239" s="62">
        <v>0.29804255319148937</v>
      </c>
      <c r="BA239" s="62">
        <v>3.3552255853797828</v>
      </c>
      <c r="BB239" s="62">
        <v>12.782999999999999</v>
      </c>
      <c r="BC239" s="62">
        <v>29</v>
      </c>
      <c r="BD239" s="67">
        <v>1524</v>
      </c>
      <c r="BE239" s="62"/>
      <c r="BF239" s="62"/>
      <c r="BG239" s="62"/>
      <c r="BH239" s="50"/>
      <c r="BI239" s="50"/>
      <c r="BJ239" s="50"/>
      <c r="BL239" s="50"/>
      <c r="BM239" s="50"/>
      <c r="BN239" s="50"/>
      <c r="BO239" s="50"/>
      <c r="BP239" s="50"/>
      <c r="BQ239" s="50"/>
      <c r="BR239" s="50"/>
      <c r="BS239" s="50"/>
      <c r="BT239" s="50"/>
      <c r="BU239" s="50"/>
      <c r="BV239" s="50"/>
      <c r="BW239" s="50"/>
      <c r="BX239" s="50"/>
      <c r="BY239" s="50"/>
      <c r="BZ239" s="50"/>
      <c r="CA239" s="50"/>
      <c r="CB239" s="50"/>
      <c r="CC239" s="50"/>
      <c r="CD239" s="50"/>
      <c r="CE239" s="50"/>
      <c r="CF239" s="50"/>
      <c r="CG239" s="50"/>
      <c r="CH239" s="50"/>
      <c r="CI239" s="50"/>
    </row>
    <row r="240" spans="1:87" ht="14.25" customHeight="1" x14ac:dyDescent="0.25">
      <c r="A240" s="58">
        <v>368</v>
      </c>
      <c r="B240" s="59" t="s">
        <v>78</v>
      </c>
      <c r="C240" s="59" t="s">
        <v>26</v>
      </c>
      <c r="D240" s="59" t="s">
        <v>38</v>
      </c>
      <c r="E240" s="59"/>
      <c r="F240" s="59" t="s">
        <v>500</v>
      </c>
      <c r="G240" s="58">
        <v>29</v>
      </c>
      <c r="H240" s="58">
        <v>120</v>
      </c>
      <c r="I240" s="59" t="s">
        <v>147</v>
      </c>
      <c r="J240" s="58">
        <v>84463153</v>
      </c>
      <c r="K240" s="58">
        <v>1.9666666666666699</v>
      </c>
      <c r="L240" s="58">
        <v>0.39333333333333298</v>
      </c>
      <c r="M240" s="58">
        <v>2</v>
      </c>
      <c r="N240" s="60">
        <v>0</v>
      </c>
      <c r="O240" s="60">
        <v>0</v>
      </c>
      <c r="P240" s="58">
        <v>4</v>
      </c>
      <c r="Q240" s="58">
        <v>2</v>
      </c>
      <c r="R240" s="60">
        <v>0</v>
      </c>
      <c r="S240" s="58">
        <v>2</v>
      </c>
      <c r="T240" s="60">
        <v>0</v>
      </c>
      <c r="U240" s="60">
        <v>0</v>
      </c>
      <c r="V240" s="58">
        <v>1.5</v>
      </c>
      <c r="W240" s="59">
        <v>0</v>
      </c>
      <c r="X240" s="58">
        <v>0.5</v>
      </c>
      <c r="Y240" s="58">
        <v>2</v>
      </c>
      <c r="Z240" s="59">
        <v>14</v>
      </c>
      <c r="AA240" s="59">
        <v>2</v>
      </c>
      <c r="AB240" t="s">
        <v>782</v>
      </c>
      <c r="AC240" s="59">
        <v>0</v>
      </c>
      <c r="AD240" s="58">
        <v>6</v>
      </c>
      <c r="AE240" s="58">
        <v>2</v>
      </c>
      <c r="AF240" s="58">
        <v>0</v>
      </c>
      <c r="AG240" s="58">
        <v>9</v>
      </c>
      <c r="AH240" s="59" t="s">
        <v>503</v>
      </c>
      <c r="AI240" s="58">
        <v>25</v>
      </c>
      <c r="AJ240" s="60"/>
      <c r="AK240" s="59" t="s">
        <v>552</v>
      </c>
      <c r="AL240" s="59">
        <v>1</v>
      </c>
      <c r="AM240" s="59" t="s">
        <v>27</v>
      </c>
      <c r="AN240" s="59" t="s">
        <v>680</v>
      </c>
      <c r="AO240" s="58">
        <v>26</v>
      </c>
      <c r="AP240" s="59" t="s">
        <v>677</v>
      </c>
      <c r="AQ240" s="59" t="s">
        <v>709</v>
      </c>
      <c r="AR240" s="59" t="s">
        <v>27</v>
      </c>
      <c r="AS240" s="59" t="s">
        <v>27</v>
      </c>
      <c r="AT240" s="59" t="s">
        <v>692</v>
      </c>
      <c r="AU240" s="59" t="s">
        <v>695</v>
      </c>
      <c r="AV240" s="59" t="s">
        <v>27</v>
      </c>
      <c r="AW240" s="62"/>
      <c r="AX240" s="62" t="s">
        <v>746</v>
      </c>
      <c r="AY240" s="62">
        <v>14.042</v>
      </c>
      <c r="AZ240" s="62">
        <v>1.0029999999999999</v>
      </c>
      <c r="BA240" s="62">
        <v>0.99700897308075775</v>
      </c>
      <c r="BB240" s="62">
        <v>7.29</v>
      </c>
      <c r="BC240" s="62">
        <v>87</v>
      </c>
      <c r="BD240">
        <v>648</v>
      </c>
      <c r="BE240" s="62"/>
      <c r="BF240" s="62"/>
      <c r="BG240" s="62"/>
      <c r="BH240" s="50"/>
      <c r="BI240" s="50"/>
      <c r="BJ240" s="50"/>
      <c r="BL240" s="50"/>
      <c r="BM240" s="50"/>
      <c r="BN240" s="50"/>
      <c r="BO240" s="50"/>
      <c r="BP240" s="50"/>
      <c r="BQ240" s="50"/>
      <c r="BR240" s="50"/>
      <c r="BS240" s="50"/>
      <c r="BT240" s="50"/>
      <c r="BU240" s="50"/>
      <c r="BV240" s="50"/>
      <c r="BW240" s="50"/>
      <c r="BX240" s="50"/>
      <c r="BY240" s="50"/>
      <c r="BZ240" s="50"/>
      <c r="CA240" s="50"/>
      <c r="CB240" s="50"/>
      <c r="CC240" s="50"/>
      <c r="CD240" s="50"/>
      <c r="CE240" s="50"/>
      <c r="CF240" s="50"/>
      <c r="CG240" s="50"/>
      <c r="CH240" s="50"/>
      <c r="CI240" s="50"/>
    </row>
    <row r="241" spans="1:87" ht="14.25" customHeight="1" x14ac:dyDescent="0.25">
      <c r="A241" s="58">
        <v>384</v>
      </c>
      <c r="B241" s="59" t="s">
        <v>78</v>
      </c>
      <c r="C241" s="59" t="s">
        <v>26</v>
      </c>
      <c r="D241" s="59" t="s">
        <v>38</v>
      </c>
      <c r="E241" s="59"/>
      <c r="F241" s="59" t="s">
        <v>500</v>
      </c>
      <c r="G241" s="58">
        <v>29</v>
      </c>
      <c r="H241" s="58">
        <v>120</v>
      </c>
      <c r="I241" s="59" t="s">
        <v>149</v>
      </c>
      <c r="J241" s="58">
        <v>8877127178</v>
      </c>
      <c r="K241" s="58">
        <v>1.93333333333333</v>
      </c>
      <c r="L241" s="58">
        <v>0.38666666666666699</v>
      </c>
      <c r="M241" s="60">
        <v>0</v>
      </c>
      <c r="N241" s="60">
        <v>0</v>
      </c>
      <c r="O241" s="60">
        <v>0</v>
      </c>
      <c r="P241" s="60">
        <v>0</v>
      </c>
      <c r="Q241" s="60">
        <v>0</v>
      </c>
      <c r="R241" s="60">
        <v>0</v>
      </c>
      <c r="S241" s="60">
        <v>0</v>
      </c>
      <c r="T241" s="60">
        <v>0</v>
      </c>
      <c r="U241" s="60">
        <v>0</v>
      </c>
      <c r="V241" s="60">
        <v>0</v>
      </c>
      <c r="W241" s="59">
        <v>0</v>
      </c>
      <c r="X241" s="60">
        <v>0</v>
      </c>
      <c r="Y241" s="60">
        <v>0</v>
      </c>
      <c r="Z241" s="59">
        <v>0</v>
      </c>
      <c r="AA241" s="59">
        <v>0</v>
      </c>
      <c r="AB241" t="s">
        <v>783</v>
      </c>
      <c r="AC241" s="59">
        <v>0</v>
      </c>
      <c r="AD241" s="58">
        <v>0</v>
      </c>
      <c r="AE241" s="58">
        <v>0</v>
      </c>
      <c r="AF241" s="58">
        <v>0</v>
      </c>
      <c r="AG241" s="58">
        <v>0</v>
      </c>
      <c r="AH241" s="59" t="s">
        <v>503</v>
      </c>
      <c r="AI241" s="58">
        <v>25</v>
      </c>
      <c r="AJ241" s="60"/>
      <c r="AK241" s="59" t="s">
        <v>553</v>
      </c>
      <c r="AL241" s="59">
        <v>1</v>
      </c>
      <c r="AM241" s="59" t="s">
        <v>27</v>
      </c>
      <c r="AN241" s="59" t="s">
        <v>680</v>
      </c>
      <c r="AO241" s="58">
        <v>24</v>
      </c>
      <c r="AP241" s="59" t="s">
        <v>677</v>
      </c>
      <c r="AQ241" s="59" t="s">
        <v>711</v>
      </c>
      <c r="AR241" s="59" t="s">
        <v>27</v>
      </c>
      <c r="AS241" s="59" t="s">
        <v>686</v>
      </c>
      <c r="AT241" s="59" t="s">
        <v>27</v>
      </c>
      <c r="AU241" s="59" t="s">
        <v>27</v>
      </c>
      <c r="AV241" s="59" t="s">
        <v>27</v>
      </c>
      <c r="AW241" s="62"/>
      <c r="AX241" s="62" t="s">
        <v>747</v>
      </c>
      <c r="AY241" s="62">
        <v>21.81</v>
      </c>
      <c r="AZ241" s="62" t="s">
        <v>27</v>
      </c>
      <c r="BA241" s="62">
        <v>0</v>
      </c>
      <c r="BB241" s="62">
        <v>19.545000000000002</v>
      </c>
      <c r="BC241" s="62">
        <v>58</v>
      </c>
      <c r="BD241" s="66">
        <v>0</v>
      </c>
      <c r="BE241" s="62" t="s">
        <v>783</v>
      </c>
      <c r="BF241" s="62">
        <v>1</v>
      </c>
      <c r="BG241" s="62"/>
      <c r="BH241" s="50"/>
      <c r="BI241" s="50"/>
      <c r="BJ241" s="50"/>
      <c r="BL241" s="50"/>
      <c r="BM241" s="50"/>
      <c r="BN241" s="50"/>
      <c r="BO241" s="50"/>
      <c r="BP241" s="50"/>
      <c r="BQ241" s="50"/>
      <c r="BR241" s="50"/>
      <c r="BS241" s="50"/>
      <c r="BT241" s="50"/>
      <c r="BU241" s="50"/>
      <c r="BV241" s="50"/>
      <c r="BW241" s="50"/>
      <c r="BX241" s="50"/>
      <c r="BY241" s="50"/>
      <c r="BZ241" s="50"/>
      <c r="CA241" s="50"/>
      <c r="CB241" s="50"/>
      <c r="CC241" s="50"/>
      <c r="CD241" s="50"/>
      <c r="CE241" s="50"/>
      <c r="CF241" s="50"/>
      <c r="CG241" s="50"/>
      <c r="CH241" s="50"/>
      <c r="CI241" s="50"/>
    </row>
    <row r="242" spans="1:87" ht="14.25" customHeight="1" x14ac:dyDescent="0.25">
      <c r="A242" s="58">
        <v>400</v>
      </c>
      <c r="B242" s="59" t="s">
        <v>78</v>
      </c>
      <c r="C242" s="59" t="s">
        <v>26</v>
      </c>
      <c r="D242" s="59" t="s">
        <v>38</v>
      </c>
      <c r="E242" s="59"/>
      <c r="F242" s="59" t="s">
        <v>500</v>
      </c>
      <c r="G242" s="58">
        <v>29</v>
      </c>
      <c r="H242" s="58">
        <v>120</v>
      </c>
      <c r="I242" s="59" t="s">
        <v>81</v>
      </c>
      <c r="J242" s="58">
        <v>9591241137</v>
      </c>
      <c r="K242" s="58">
        <v>2.3333333333333299</v>
      </c>
      <c r="L242" s="58">
        <v>0.46666666666666701</v>
      </c>
      <c r="M242" s="58">
        <v>1</v>
      </c>
      <c r="N242" s="60">
        <v>0</v>
      </c>
      <c r="O242" s="60">
        <v>0</v>
      </c>
      <c r="P242" s="58">
        <v>2</v>
      </c>
      <c r="Q242" s="58">
        <v>1</v>
      </c>
      <c r="R242" s="60">
        <v>0</v>
      </c>
      <c r="S242" s="58">
        <v>1</v>
      </c>
      <c r="T242" s="60">
        <v>0</v>
      </c>
      <c r="U242" s="58">
        <v>2</v>
      </c>
      <c r="V242" s="60">
        <v>0</v>
      </c>
      <c r="W242" s="59">
        <v>0</v>
      </c>
      <c r="X242" s="60">
        <v>0</v>
      </c>
      <c r="Y242" s="58">
        <v>2</v>
      </c>
      <c r="Z242" s="59">
        <v>9</v>
      </c>
      <c r="AA242" s="59">
        <v>2</v>
      </c>
      <c r="AB242" t="s">
        <v>783</v>
      </c>
      <c r="AC242" s="61">
        <v>3</v>
      </c>
      <c r="AD242" s="58">
        <v>2</v>
      </c>
      <c r="AE242" s="58">
        <v>2</v>
      </c>
      <c r="AF242" s="58">
        <v>0</v>
      </c>
      <c r="AG242" s="58">
        <v>5</v>
      </c>
      <c r="AH242" s="59" t="s">
        <v>503</v>
      </c>
      <c r="AI242" s="58">
        <v>25</v>
      </c>
      <c r="AJ242" s="60"/>
      <c r="AK242" s="59" t="s">
        <v>554</v>
      </c>
      <c r="AL242" s="59">
        <v>1</v>
      </c>
      <c r="AM242" s="59" t="s">
        <v>27</v>
      </c>
      <c r="AN242" s="59" t="s">
        <v>673</v>
      </c>
      <c r="AO242" s="58">
        <v>26</v>
      </c>
      <c r="AP242" s="59" t="s">
        <v>674</v>
      </c>
      <c r="AQ242" s="59" t="s">
        <v>675</v>
      </c>
      <c r="AR242" s="59" t="s">
        <v>27</v>
      </c>
      <c r="AS242" s="59" t="s">
        <v>676</v>
      </c>
      <c r="AT242" s="59" t="s">
        <v>27</v>
      </c>
      <c r="AU242" s="59" t="s">
        <v>27</v>
      </c>
      <c r="AV242" s="59" t="s">
        <v>27</v>
      </c>
      <c r="AW242" s="62"/>
      <c r="AX242" s="62" t="s">
        <v>748</v>
      </c>
      <c r="AY242" s="62">
        <v>5.8289999999999997</v>
      </c>
      <c r="AZ242" s="62">
        <v>0.64766666666666661</v>
      </c>
      <c r="BA242" s="62">
        <v>1.5440041173443131</v>
      </c>
      <c r="BB242" s="62">
        <v>4.1630000000000003</v>
      </c>
      <c r="BC242" s="62">
        <v>29</v>
      </c>
      <c r="BD242">
        <v>134</v>
      </c>
      <c r="BE242" s="62"/>
      <c r="BF242" s="62"/>
      <c r="BG242" s="62"/>
      <c r="BH242" s="50"/>
      <c r="BI242" s="50"/>
      <c r="BJ242" s="50"/>
      <c r="BL242" s="50"/>
      <c r="BM242" s="50"/>
      <c r="BN242" s="50"/>
      <c r="BO242" s="50"/>
      <c r="BP242" s="50"/>
      <c r="BQ242" s="50"/>
      <c r="BR242" s="50"/>
      <c r="BS242" s="50"/>
      <c r="BT242" s="50"/>
      <c r="BU242" s="50"/>
      <c r="BV242" s="50"/>
      <c r="BW242" s="50"/>
      <c r="BX242" s="50"/>
      <c r="BY242" s="50"/>
      <c r="BZ242" s="50"/>
      <c r="CA242" s="50"/>
      <c r="CB242" s="50"/>
      <c r="CC242" s="50"/>
      <c r="CD242" s="50"/>
      <c r="CE242" s="50"/>
      <c r="CF242" s="50"/>
      <c r="CG242" s="50"/>
      <c r="CH242" s="50"/>
      <c r="CI242" s="50"/>
    </row>
    <row r="243" spans="1:87" ht="14.25" customHeight="1" x14ac:dyDescent="0.25">
      <c r="A243" s="58">
        <v>417</v>
      </c>
      <c r="B243" s="59" t="s">
        <v>78</v>
      </c>
      <c r="C243" s="59" t="s">
        <v>28</v>
      </c>
      <c r="D243" s="59" t="s">
        <v>38</v>
      </c>
      <c r="E243" s="59"/>
      <c r="F243" s="59" t="s">
        <v>500</v>
      </c>
      <c r="G243" s="58">
        <v>29</v>
      </c>
      <c r="H243" s="58">
        <v>120</v>
      </c>
      <c r="I243" s="59" t="s">
        <v>85</v>
      </c>
      <c r="J243" s="58">
        <v>1347638136</v>
      </c>
      <c r="K243" s="58">
        <v>2.2000000000000002</v>
      </c>
      <c r="L243" s="58">
        <v>0.44</v>
      </c>
      <c r="M243" s="58">
        <v>4</v>
      </c>
      <c r="N243" s="60">
        <v>0</v>
      </c>
      <c r="O243" s="58">
        <v>2</v>
      </c>
      <c r="P243" s="58">
        <v>6</v>
      </c>
      <c r="Q243" s="58">
        <v>1</v>
      </c>
      <c r="R243" s="60">
        <v>0</v>
      </c>
      <c r="S243" s="58">
        <v>1</v>
      </c>
      <c r="T243" s="60">
        <v>0</v>
      </c>
      <c r="U243" s="58">
        <v>1</v>
      </c>
      <c r="V243" s="58">
        <v>0.5</v>
      </c>
      <c r="W243" s="59">
        <v>0</v>
      </c>
      <c r="X243" s="58">
        <v>0.5</v>
      </c>
      <c r="Y243" s="58">
        <v>2</v>
      </c>
      <c r="Z243" s="59">
        <v>18</v>
      </c>
      <c r="AA243" s="59">
        <v>2</v>
      </c>
      <c r="AB243" t="s">
        <v>781</v>
      </c>
      <c r="AC243" s="59">
        <v>0</v>
      </c>
      <c r="AD243" s="58">
        <v>6</v>
      </c>
      <c r="AE243" s="58">
        <v>2</v>
      </c>
      <c r="AF243" s="58">
        <v>1</v>
      </c>
      <c r="AG243" s="58">
        <v>13</v>
      </c>
      <c r="AH243" s="59" t="s">
        <v>555</v>
      </c>
      <c r="AI243" s="58">
        <v>23</v>
      </c>
      <c r="AJ243" s="60"/>
      <c r="AK243" s="59" t="s">
        <v>556</v>
      </c>
      <c r="AL243" s="59">
        <v>1</v>
      </c>
      <c r="AM243" s="59" t="s">
        <v>27</v>
      </c>
      <c r="AN243" s="59" t="s">
        <v>673</v>
      </c>
      <c r="AO243" s="58">
        <v>20</v>
      </c>
      <c r="AP243" s="59" t="s">
        <v>677</v>
      </c>
      <c r="AQ243" s="59" t="s">
        <v>678</v>
      </c>
      <c r="AR243" s="59" t="s">
        <v>27</v>
      </c>
      <c r="AS243" s="59" t="s">
        <v>27</v>
      </c>
      <c r="AT243" s="59" t="s">
        <v>27</v>
      </c>
      <c r="AU243" s="59" t="s">
        <v>27</v>
      </c>
      <c r="AV243" s="59" t="s">
        <v>27</v>
      </c>
      <c r="AW243" s="62"/>
      <c r="AX243" s="62" t="s">
        <v>747</v>
      </c>
      <c r="AY243" s="62">
        <v>10.902000000000001</v>
      </c>
      <c r="AZ243" s="62">
        <v>0.60566666666666669</v>
      </c>
      <c r="BA243" s="62">
        <v>1.6510731975784259</v>
      </c>
      <c r="BB243" s="62">
        <v>9.5640000000000001</v>
      </c>
      <c r="BC243" s="62">
        <v>58</v>
      </c>
      <c r="BD243">
        <v>30</v>
      </c>
      <c r="BE243" s="62"/>
      <c r="BF243" s="62"/>
      <c r="BG243" s="62"/>
      <c r="BH243" s="50"/>
      <c r="BI243" s="50"/>
      <c r="BJ243" s="50"/>
      <c r="BL243" s="50"/>
      <c r="BM243" s="50"/>
      <c r="BN243" s="50"/>
      <c r="BO243" s="50"/>
      <c r="BP243" s="50"/>
      <c r="BQ243" s="50"/>
      <c r="BR243" s="50"/>
      <c r="BS243" s="50"/>
      <c r="BT243" s="50"/>
      <c r="BU243" s="50"/>
      <c r="BV243" s="50"/>
      <c r="BW243" s="50"/>
      <c r="BX243" s="50"/>
      <c r="BY243" s="50"/>
      <c r="BZ243" s="50"/>
      <c r="CA243" s="50"/>
      <c r="CB243" s="50"/>
      <c r="CC243" s="50"/>
      <c r="CD243" s="50"/>
      <c r="CE243" s="50"/>
      <c r="CF243" s="50"/>
      <c r="CG243" s="50"/>
      <c r="CH243" s="50"/>
      <c r="CI243" s="50"/>
    </row>
    <row r="244" spans="1:87" ht="14.25" customHeight="1" x14ac:dyDescent="0.25">
      <c r="A244" s="58">
        <v>433</v>
      </c>
      <c r="B244" s="59" t="s">
        <v>78</v>
      </c>
      <c r="C244" s="59" t="s">
        <v>26</v>
      </c>
      <c r="D244" s="59" t="s">
        <v>38</v>
      </c>
      <c r="E244" s="59"/>
      <c r="F244" s="59" t="s">
        <v>500</v>
      </c>
      <c r="G244" s="58">
        <v>29</v>
      </c>
      <c r="H244" s="58">
        <v>120</v>
      </c>
      <c r="I244" s="59" t="s">
        <v>88</v>
      </c>
      <c r="J244" s="58">
        <v>217831744</v>
      </c>
      <c r="K244" s="58">
        <v>2.3333333333333299</v>
      </c>
      <c r="L244" s="58">
        <v>0.46666666666666701</v>
      </c>
      <c r="M244" s="58">
        <v>2</v>
      </c>
      <c r="N244" s="60">
        <v>0</v>
      </c>
      <c r="O244" s="60">
        <v>0</v>
      </c>
      <c r="P244" s="58">
        <v>3</v>
      </c>
      <c r="Q244" s="58">
        <v>1</v>
      </c>
      <c r="R244" s="60">
        <v>0</v>
      </c>
      <c r="S244" s="58">
        <v>1</v>
      </c>
      <c r="T244" s="60">
        <v>0</v>
      </c>
      <c r="U244" s="60">
        <v>0</v>
      </c>
      <c r="V244" s="58">
        <v>1</v>
      </c>
      <c r="W244" s="59">
        <v>0</v>
      </c>
      <c r="X244" s="60">
        <v>0</v>
      </c>
      <c r="Y244" s="58">
        <v>1</v>
      </c>
      <c r="Z244" s="59">
        <v>9</v>
      </c>
      <c r="AA244" s="59">
        <v>1</v>
      </c>
      <c r="AB244" t="s">
        <v>783</v>
      </c>
      <c r="AC244" s="59">
        <v>0</v>
      </c>
      <c r="AD244" s="58">
        <v>0</v>
      </c>
      <c r="AE244" s="58">
        <v>0</v>
      </c>
      <c r="AF244" s="58">
        <v>0</v>
      </c>
      <c r="AG244" s="58">
        <v>1</v>
      </c>
      <c r="AH244" s="59" t="s">
        <v>503</v>
      </c>
      <c r="AI244" s="58">
        <v>25</v>
      </c>
      <c r="AJ244" s="60"/>
      <c r="AK244" s="59" t="s">
        <v>557</v>
      </c>
      <c r="AL244" s="59">
        <v>1</v>
      </c>
      <c r="AM244" s="59" t="s">
        <v>27</v>
      </c>
      <c r="AN244" s="59" t="s">
        <v>673</v>
      </c>
      <c r="AO244" s="58">
        <v>24</v>
      </c>
      <c r="AP244" s="59" t="s">
        <v>677</v>
      </c>
      <c r="AQ244" s="59" t="s">
        <v>679</v>
      </c>
      <c r="AR244" s="59" t="s">
        <v>27</v>
      </c>
      <c r="AS244" s="59" t="s">
        <v>27</v>
      </c>
      <c r="AT244" s="59" t="s">
        <v>27</v>
      </c>
      <c r="AU244" s="59" t="s">
        <v>27</v>
      </c>
      <c r="AV244" s="59" t="s">
        <v>27</v>
      </c>
      <c r="AW244" s="62"/>
      <c r="AX244" s="62" t="s">
        <v>747</v>
      </c>
      <c r="AY244" s="62">
        <v>11.541</v>
      </c>
      <c r="AZ244" s="62">
        <v>1.2823333333333333</v>
      </c>
      <c r="BA244" s="62">
        <v>0.77982843774369637</v>
      </c>
      <c r="BB244" s="62">
        <v>11.129</v>
      </c>
      <c r="BC244" s="62">
        <v>0</v>
      </c>
      <c r="BD244">
        <v>363</v>
      </c>
      <c r="BE244" s="62" t="s">
        <v>785</v>
      </c>
      <c r="BF244" s="62">
        <v>1</v>
      </c>
      <c r="BG244" s="62">
        <v>1</v>
      </c>
      <c r="BH244" s="50"/>
      <c r="BI244" s="50"/>
      <c r="BJ244" s="50"/>
      <c r="BL244" s="50"/>
      <c r="BM244" s="50"/>
      <c r="BN244" s="50"/>
      <c r="BO244" s="50"/>
      <c r="BP244" s="50"/>
      <c r="BQ244" s="50"/>
      <c r="BR244" s="50"/>
      <c r="BS244" s="50"/>
      <c r="BT244" s="50"/>
      <c r="BU244" s="50"/>
      <c r="BV244" s="50"/>
      <c r="BW244" s="50"/>
      <c r="BX244" s="50"/>
      <c r="BY244" s="50"/>
      <c r="BZ244" s="50"/>
      <c r="CA244" s="50"/>
      <c r="CB244" s="50"/>
      <c r="CC244" s="50"/>
      <c r="CD244" s="50"/>
      <c r="CE244" s="50"/>
      <c r="CF244" s="50"/>
      <c r="CG244" s="50"/>
      <c r="CH244" s="50"/>
      <c r="CI244" s="50"/>
    </row>
    <row r="245" spans="1:87" ht="14.25" customHeight="1" x14ac:dyDescent="0.25">
      <c r="A245" s="58">
        <v>449</v>
      </c>
      <c r="B245" s="59" t="s">
        <v>78</v>
      </c>
      <c r="C245" s="59" t="s">
        <v>26</v>
      </c>
      <c r="D245" s="59" t="s">
        <v>38</v>
      </c>
      <c r="E245" s="59"/>
      <c r="F245" s="59" t="s">
        <v>500</v>
      </c>
      <c r="G245" s="58">
        <v>29</v>
      </c>
      <c r="H245" s="58">
        <v>120</v>
      </c>
      <c r="I245" s="59" t="s">
        <v>150</v>
      </c>
      <c r="J245" s="58">
        <v>82135906</v>
      </c>
      <c r="K245" s="58">
        <v>1.93333333333333</v>
      </c>
      <c r="L245" s="58">
        <v>0.38666666666666699</v>
      </c>
      <c r="M245" s="60">
        <v>0</v>
      </c>
      <c r="N245" s="60">
        <v>0</v>
      </c>
      <c r="O245" s="60">
        <v>0</v>
      </c>
      <c r="P245" s="60">
        <v>0</v>
      </c>
      <c r="Q245" s="60">
        <v>0</v>
      </c>
      <c r="R245" s="60">
        <v>0</v>
      </c>
      <c r="S245" s="60">
        <v>0</v>
      </c>
      <c r="T245" s="60">
        <v>0</v>
      </c>
      <c r="U245" s="60">
        <v>0</v>
      </c>
      <c r="V245" s="60">
        <v>0</v>
      </c>
      <c r="W245" s="59">
        <v>0</v>
      </c>
      <c r="X245" s="60">
        <v>0</v>
      </c>
      <c r="Y245" s="60">
        <v>0</v>
      </c>
      <c r="Z245" s="59">
        <v>0</v>
      </c>
      <c r="AA245" s="59">
        <v>0</v>
      </c>
      <c r="AB245" t="s">
        <v>783</v>
      </c>
      <c r="AC245" s="59">
        <v>0</v>
      </c>
      <c r="AD245" s="58">
        <v>0</v>
      </c>
      <c r="AE245" s="58">
        <v>0</v>
      </c>
      <c r="AF245" s="58">
        <v>0</v>
      </c>
      <c r="AG245" s="58">
        <v>0</v>
      </c>
      <c r="AH245" s="59" t="s">
        <v>503</v>
      </c>
      <c r="AI245" s="58">
        <v>25</v>
      </c>
      <c r="AJ245" s="60"/>
      <c r="AK245" s="59" t="s">
        <v>558</v>
      </c>
      <c r="AL245" s="59">
        <v>1</v>
      </c>
      <c r="AM245" s="59" t="s">
        <v>27</v>
      </c>
      <c r="AN245" s="59" t="s">
        <v>680</v>
      </c>
      <c r="AO245" s="58">
        <v>34</v>
      </c>
      <c r="AP245" s="59" t="s">
        <v>677</v>
      </c>
      <c r="AQ245" s="59" t="s">
        <v>712</v>
      </c>
      <c r="AR245" s="59" t="s">
        <v>27</v>
      </c>
      <c r="AS245" s="59" t="s">
        <v>713</v>
      </c>
      <c r="AT245" s="59" t="s">
        <v>27</v>
      </c>
      <c r="AU245" s="59" t="s">
        <v>27</v>
      </c>
      <c r="AV245" s="59" t="s">
        <v>27</v>
      </c>
      <c r="AW245" s="62"/>
      <c r="AX245" s="62" t="s">
        <v>748</v>
      </c>
      <c r="AY245" s="62">
        <v>27.085000000000001</v>
      </c>
      <c r="AZ245" s="62" t="s">
        <v>27</v>
      </c>
      <c r="BA245" s="62">
        <v>0</v>
      </c>
      <c r="BB245" s="62">
        <v>26.51</v>
      </c>
      <c r="BC245" s="62">
        <v>58</v>
      </c>
      <c r="BD245" s="66">
        <v>0</v>
      </c>
      <c r="BE245" s="62" t="s">
        <v>783</v>
      </c>
      <c r="BF245" s="62">
        <v>1</v>
      </c>
      <c r="BG245" s="62"/>
      <c r="BH245" s="50"/>
      <c r="BI245" s="50"/>
      <c r="BJ245" s="50"/>
      <c r="BL245" s="50"/>
      <c r="BM245" s="50"/>
      <c r="BN245" s="50"/>
      <c r="BO245" s="50"/>
      <c r="BP245" s="50"/>
      <c r="BQ245" s="50"/>
      <c r="BR245" s="50"/>
      <c r="BS245" s="50"/>
      <c r="BT245" s="50"/>
      <c r="BU245" s="50"/>
      <c r="BV245" s="50"/>
      <c r="BW245" s="50"/>
      <c r="BX245" s="50"/>
      <c r="BY245" s="50"/>
      <c r="BZ245" s="50"/>
      <c r="CA245" s="50"/>
      <c r="CB245" s="50"/>
      <c r="CC245" s="50"/>
      <c r="CD245" s="50"/>
      <c r="CE245" s="50"/>
      <c r="CF245" s="50"/>
      <c r="CG245" s="50"/>
      <c r="CH245" s="50"/>
      <c r="CI245" s="50"/>
    </row>
    <row r="246" spans="1:87" ht="14.25" customHeight="1" x14ac:dyDescent="0.25">
      <c r="A246" s="58">
        <v>465</v>
      </c>
      <c r="B246" s="59" t="s">
        <v>78</v>
      </c>
      <c r="C246" s="59" t="s">
        <v>28</v>
      </c>
      <c r="D246" s="59" t="s">
        <v>38</v>
      </c>
      <c r="E246" s="59"/>
      <c r="F246" s="59" t="s">
        <v>500</v>
      </c>
      <c r="G246" s="58">
        <v>29</v>
      </c>
      <c r="H246" s="58">
        <v>120</v>
      </c>
      <c r="I246" s="59" t="s">
        <v>152</v>
      </c>
      <c r="J246" s="58">
        <v>792288984</v>
      </c>
      <c r="K246" s="58">
        <v>2.2000000000000002</v>
      </c>
      <c r="L246" s="58">
        <v>0.44</v>
      </c>
      <c r="M246" s="58">
        <v>26</v>
      </c>
      <c r="N246" s="60">
        <v>0</v>
      </c>
      <c r="O246" s="60">
        <v>0</v>
      </c>
      <c r="P246" s="58">
        <v>68</v>
      </c>
      <c r="Q246" s="58">
        <v>41</v>
      </c>
      <c r="R246" s="60">
        <v>0</v>
      </c>
      <c r="S246" s="58">
        <v>41</v>
      </c>
      <c r="T246" s="60">
        <v>0</v>
      </c>
      <c r="U246" s="58">
        <v>9</v>
      </c>
      <c r="V246" s="58">
        <v>14</v>
      </c>
      <c r="W246" s="59">
        <v>0</v>
      </c>
      <c r="X246" s="58">
        <v>3</v>
      </c>
      <c r="Y246" s="58">
        <v>26</v>
      </c>
      <c r="Z246" s="59">
        <v>228</v>
      </c>
      <c r="AA246" s="59">
        <v>26</v>
      </c>
      <c r="AB246" t="s">
        <v>781</v>
      </c>
      <c r="AC246" s="59">
        <v>0</v>
      </c>
      <c r="AD246" s="58">
        <v>37</v>
      </c>
      <c r="AE246" s="58">
        <v>21</v>
      </c>
      <c r="AF246" s="58">
        <v>6</v>
      </c>
      <c r="AG246" s="58">
        <v>72</v>
      </c>
      <c r="AH246" s="59" t="s">
        <v>503</v>
      </c>
      <c r="AI246" s="58">
        <v>25</v>
      </c>
      <c r="AJ246" s="58">
        <v>1</v>
      </c>
      <c r="AK246" s="59" t="s">
        <v>559</v>
      </c>
      <c r="AL246" s="59">
        <v>1</v>
      </c>
      <c r="AM246" s="59" t="s">
        <v>27</v>
      </c>
      <c r="AN246" s="59" t="s">
        <v>673</v>
      </c>
      <c r="AO246" s="58">
        <v>23</v>
      </c>
      <c r="AP246" s="59" t="s">
        <v>677</v>
      </c>
      <c r="AQ246" s="59" t="s">
        <v>714</v>
      </c>
      <c r="AR246" s="59" t="s">
        <v>695</v>
      </c>
      <c r="AS246" s="59" t="s">
        <v>27</v>
      </c>
      <c r="AT246" s="59" t="s">
        <v>27</v>
      </c>
      <c r="AU246" s="59" t="s">
        <v>27</v>
      </c>
      <c r="AV246" s="59" t="s">
        <v>27</v>
      </c>
      <c r="AW246" s="62"/>
      <c r="AX246" s="62" t="s">
        <v>747</v>
      </c>
      <c r="AY246" s="62">
        <v>61.176000000000002</v>
      </c>
      <c r="AZ246" s="62">
        <v>0.26831578947368423</v>
      </c>
      <c r="BA246" s="62">
        <v>3.7269517457826598</v>
      </c>
      <c r="BB246" s="62">
        <v>2.6259999999999999</v>
      </c>
      <c r="BC246" s="62">
        <v>87</v>
      </c>
      <c r="BD246">
        <v>29351</v>
      </c>
      <c r="BE246" s="62"/>
      <c r="BF246" s="62"/>
      <c r="BG246" s="62"/>
      <c r="BH246" s="50"/>
      <c r="BI246" s="50"/>
      <c r="BJ246" s="50"/>
      <c r="BL246" s="50"/>
      <c r="BM246" s="50"/>
      <c r="BN246" s="50"/>
      <c r="BO246" s="50"/>
      <c r="BP246" s="50"/>
      <c r="BQ246" s="50"/>
      <c r="BR246" s="50"/>
      <c r="BS246" s="50"/>
      <c r="BT246" s="50"/>
      <c r="BU246" s="50"/>
      <c r="BV246" s="50"/>
      <c r="BW246" s="50"/>
      <c r="BX246" s="50"/>
      <c r="BY246" s="50"/>
      <c r="BZ246" s="50"/>
      <c r="CA246" s="50"/>
      <c r="CB246" s="50"/>
      <c r="CC246" s="50"/>
      <c r="CD246" s="50"/>
      <c r="CE246" s="50"/>
      <c r="CF246" s="50"/>
      <c r="CG246" s="50"/>
      <c r="CH246" s="50"/>
      <c r="CI246" s="50"/>
    </row>
    <row r="247" spans="1:87" ht="14.25" customHeight="1" x14ac:dyDescent="0.25">
      <c r="A247" s="58">
        <v>486</v>
      </c>
      <c r="B247" s="59" t="s">
        <v>78</v>
      </c>
      <c r="C247" s="59" t="s">
        <v>28</v>
      </c>
      <c r="D247" s="59" t="s">
        <v>38</v>
      </c>
      <c r="E247" s="59"/>
      <c r="F247" s="59" t="s">
        <v>500</v>
      </c>
      <c r="G247" s="58">
        <v>29</v>
      </c>
      <c r="H247" s="58">
        <v>120</v>
      </c>
      <c r="I247" s="59" t="s">
        <v>158</v>
      </c>
      <c r="J247" s="58">
        <v>927618937</v>
      </c>
      <c r="K247" s="58">
        <v>2.0499999999999998</v>
      </c>
      <c r="L247" s="58">
        <v>0.41</v>
      </c>
      <c r="M247" s="58">
        <v>7</v>
      </c>
      <c r="N247" s="60">
        <v>0</v>
      </c>
      <c r="O247" s="60">
        <v>0</v>
      </c>
      <c r="P247" s="58">
        <v>19</v>
      </c>
      <c r="Q247" s="58">
        <v>12</v>
      </c>
      <c r="R247" s="60">
        <v>0</v>
      </c>
      <c r="S247" s="58">
        <v>12</v>
      </c>
      <c r="T247" s="60">
        <v>0</v>
      </c>
      <c r="U247" s="58">
        <v>1</v>
      </c>
      <c r="V247" s="58">
        <v>5.5</v>
      </c>
      <c r="W247" s="59">
        <v>0</v>
      </c>
      <c r="X247" s="58">
        <v>1.5</v>
      </c>
      <c r="Y247" s="58">
        <v>8</v>
      </c>
      <c r="Z247" s="59">
        <v>66</v>
      </c>
      <c r="AA247" s="59">
        <v>8</v>
      </c>
      <c r="AB247" t="s">
        <v>782</v>
      </c>
      <c r="AC247" s="59">
        <v>0</v>
      </c>
      <c r="AD247" s="58">
        <v>19</v>
      </c>
      <c r="AE247" s="58">
        <v>18</v>
      </c>
      <c r="AF247" s="58">
        <v>2</v>
      </c>
      <c r="AG247" s="58">
        <v>46</v>
      </c>
      <c r="AH247" s="59" t="s">
        <v>503</v>
      </c>
      <c r="AI247" s="58">
        <v>25</v>
      </c>
      <c r="AJ247" s="58">
        <v>1</v>
      </c>
      <c r="AK247" s="59" t="s">
        <v>560</v>
      </c>
      <c r="AL247" s="59">
        <v>1</v>
      </c>
      <c r="AM247" s="59" t="s">
        <v>27</v>
      </c>
      <c r="AN247" s="59" t="s">
        <v>673</v>
      </c>
      <c r="AO247" s="58">
        <v>25</v>
      </c>
      <c r="AP247" s="59" t="s">
        <v>677</v>
      </c>
      <c r="AQ247" s="59" t="s">
        <v>721</v>
      </c>
      <c r="AR247" s="59" t="s">
        <v>27</v>
      </c>
      <c r="AS247" s="59" t="s">
        <v>686</v>
      </c>
      <c r="AT247" s="59" t="s">
        <v>27</v>
      </c>
      <c r="AU247" s="59" t="s">
        <v>27</v>
      </c>
      <c r="AV247" s="59" t="s">
        <v>27</v>
      </c>
      <c r="AW247" s="62"/>
      <c r="AX247" s="62" t="s">
        <v>747</v>
      </c>
      <c r="AY247" s="62">
        <v>17.298000000000002</v>
      </c>
      <c r="AZ247" s="62">
        <v>0.2620909090909091</v>
      </c>
      <c r="BA247" s="62">
        <v>3.8154699965313905</v>
      </c>
      <c r="BB247" s="62">
        <v>11.949</v>
      </c>
      <c r="BC247" s="62">
        <v>87</v>
      </c>
      <c r="BD247">
        <v>3374</v>
      </c>
      <c r="BE247" s="62"/>
      <c r="BF247" s="62"/>
      <c r="BG247" s="62"/>
      <c r="BH247" s="50"/>
      <c r="BI247" s="50"/>
      <c r="BJ247" s="50"/>
      <c r="BL247" s="50"/>
      <c r="BM247" s="50"/>
      <c r="BN247" s="50"/>
      <c r="BO247" s="50"/>
      <c r="BP247" s="50"/>
      <c r="BQ247" s="50"/>
      <c r="BR247" s="50"/>
      <c r="BS247" s="50"/>
      <c r="BT247" s="50"/>
      <c r="BU247" s="50"/>
      <c r="BV247" s="50"/>
      <c r="BW247" s="50"/>
      <c r="BX247" s="50"/>
      <c r="BY247" s="50"/>
      <c r="BZ247" s="50"/>
      <c r="CA247" s="50"/>
      <c r="CB247" s="50"/>
      <c r="CC247" s="50"/>
      <c r="CD247" s="50"/>
      <c r="CE247" s="50"/>
      <c r="CF247" s="50"/>
      <c r="CG247" s="50"/>
      <c r="CH247" s="50"/>
      <c r="CI247" s="50"/>
    </row>
    <row r="248" spans="1:87" ht="14.25" customHeight="1" x14ac:dyDescent="0.25">
      <c r="A248" s="58">
        <v>507</v>
      </c>
      <c r="B248" s="59" t="s">
        <v>78</v>
      </c>
      <c r="C248" s="59" t="s">
        <v>28</v>
      </c>
      <c r="D248" s="59" t="s">
        <v>38</v>
      </c>
      <c r="E248" s="59"/>
      <c r="F248" s="59" t="s">
        <v>500</v>
      </c>
      <c r="G248" s="58">
        <v>29</v>
      </c>
      <c r="H248" s="58">
        <v>120</v>
      </c>
      <c r="I248" s="59" t="s">
        <v>165</v>
      </c>
      <c r="J248" s="58">
        <v>1412134207</v>
      </c>
      <c r="K248" s="58">
        <v>2.0499999999999998</v>
      </c>
      <c r="L248" s="58">
        <v>0.41</v>
      </c>
      <c r="M248" s="60">
        <v>0</v>
      </c>
      <c r="N248" s="60">
        <v>0</v>
      </c>
      <c r="O248" s="60">
        <v>0</v>
      </c>
      <c r="P248" s="60">
        <v>0</v>
      </c>
      <c r="Q248" s="60">
        <v>0</v>
      </c>
      <c r="R248" s="60">
        <v>0</v>
      </c>
      <c r="S248" s="60">
        <v>0</v>
      </c>
      <c r="T248" s="60">
        <v>0</v>
      </c>
      <c r="U248" s="60">
        <v>0</v>
      </c>
      <c r="V248" s="60">
        <v>0</v>
      </c>
      <c r="W248" s="59">
        <v>0</v>
      </c>
      <c r="X248" s="60">
        <v>0</v>
      </c>
      <c r="Y248" s="60">
        <v>0</v>
      </c>
      <c r="Z248" s="59">
        <v>0</v>
      </c>
      <c r="AA248" s="59">
        <v>0</v>
      </c>
      <c r="AB248" t="s">
        <v>782</v>
      </c>
      <c r="AC248" s="59">
        <v>0</v>
      </c>
      <c r="AD248" s="58">
        <v>0</v>
      </c>
      <c r="AE248" s="58">
        <v>0</v>
      </c>
      <c r="AF248" s="58">
        <v>0</v>
      </c>
      <c r="AG248" s="58">
        <v>0</v>
      </c>
      <c r="AH248" s="59" t="s">
        <v>503</v>
      </c>
      <c r="AI248" s="58">
        <v>25</v>
      </c>
      <c r="AJ248" s="60"/>
      <c r="AK248" s="59" t="s">
        <v>561</v>
      </c>
      <c r="AL248" s="59">
        <v>1</v>
      </c>
      <c r="AM248" s="59" t="s">
        <v>27</v>
      </c>
      <c r="AN248" s="59" t="s">
        <v>680</v>
      </c>
      <c r="AO248" s="58">
        <v>25</v>
      </c>
      <c r="AP248" s="59" t="s">
        <v>677</v>
      </c>
      <c r="AQ248" s="59" t="s">
        <v>705</v>
      </c>
      <c r="AR248" s="59" t="s">
        <v>27</v>
      </c>
      <c r="AS248" s="59" t="s">
        <v>27</v>
      </c>
      <c r="AT248" s="59" t="s">
        <v>27</v>
      </c>
      <c r="AU248" s="59" t="s">
        <v>27</v>
      </c>
      <c r="AV248" s="59" t="s">
        <v>27</v>
      </c>
      <c r="AW248" s="62"/>
      <c r="AX248" s="62" t="s">
        <v>747</v>
      </c>
      <c r="AY248" s="62">
        <v>8.4139999999999997</v>
      </c>
      <c r="AZ248" s="62" t="s">
        <v>27</v>
      </c>
      <c r="BA248" s="62">
        <v>0</v>
      </c>
      <c r="BB248" s="62">
        <v>7.9240000000000004</v>
      </c>
      <c r="BC248" s="62">
        <v>80</v>
      </c>
      <c r="BD248" s="66">
        <v>0</v>
      </c>
      <c r="BE248" s="62"/>
      <c r="BF248" s="62"/>
      <c r="BG248" s="62"/>
      <c r="BH248" s="50"/>
      <c r="BI248" s="50"/>
      <c r="BJ248" s="50"/>
      <c r="BL248" s="50"/>
      <c r="BM248" s="50"/>
      <c r="BN248" s="50"/>
      <c r="BO248" s="50"/>
      <c r="BP248" s="50"/>
      <c r="BQ248" s="50"/>
      <c r="BR248" s="50"/>
      <c r="BS248" s="50"/>
      <c r="BT248" s="50"/>
      <c r="BU248" s="50"/>
      <c r="BV248" s="50"/>
      <c r="BW248" s="50"/>
      <c r="BX248" s="50"/>
      <c r="BY248" s="50"/>
      <c r="BZ248" s="50"/>
      <c r="CA248" s="50"/>
      <c r="CB248" s="50"/>
      <c r="CC248" s="50"/>
      <c r="CD248" s="50"/>
      <c r="CE248" s="50"/>
      <c r="CF248" s="50"/>
      <c r="CG248" s="50"/>
      <c r="CH248" s="50"/>
      <c r="CI248" s="50"/>
    </row>
    <row r="249" spans="1:87" ht="14.25" customHeight="1" x14ac:dyDescent="0.25">
      <c r="A249" s="58">
        <v>527</v>
      </c>
      <c r="B249" s="59" t="s">
        <v>78</v>
      </c>
      <c r="C249" s="59" t="s">
        <v>28</v>
      </c>
      <c r="D249" s="59" t="s">
        <v>38</v>
      </c>
      <c r="E249" s="59"/>
      <c r="F249" s="59" t="s">
        <v>500</v>
      </c>
      <c r="G249" s="58">
        <v>29</v>
      </c>
      <c r="H249" s="58">
        <v>120</v>
      </c>
      <c r="I249" s="59" t="s">
        <v>169</v>
      </c>
      <c r="J249" s="58">
        <v>178114327</v>
      </c>
      <c r="K249" s="58">
        <v>1.86666666666667</v>
      </c>
      <c r="L249" s="58">
        <v>0.37333333333333302</v>
      </c>
      <c r="M249" s="60">
        <v>0</v>
      </c>
      <c r="N249" s="60">
        <v>0</v>
      </c>
      <c r="O249" s="60">
        <v>0</v>
      </c>
      <c r="P249" s="60">
        <v>0</v>
      </c>
      <c r="Q249" s="60">
        <v>0</v>
      </c>
      <c r="R249" s="60">
        <v>0</v>
      </c>
      <c r="S249" s="60">
        <v>0</v>
      </c>
      <c r="T249" s="60">
        <v>0</v>
      </c>
      <c r="U249" s="60">
        <v>0</v>
      </c>
      <c r="V249" s="60">
        <v>0</v>
      </c>
      <c r="W249" s="59">
        <v>0</v>
      </c>
      <c r="X249" s="60">
        <v>0</v>
      </c>
      <c r="Y249" s="60">
        <v>0</v>
      </c>
      <c r="Z249" s="59">
        <v>0</v>
      </c>
      <c r="AA249" s="59">
        <v>0</v>
      </c>
      <c r="AB249" t="s">
        <v>782</v>
      </c>
      <c r="AC249" s="61">
        <v>3</v>
      </c>
      <c r="AD249" s="58">
        <v>0</v>
      </c>
      <c r="AE249" s="58">
        <v>0</v>
      </c>
      <c r="AF249" s="58">
        <v>0</v>
      </c>
      <c r="AG249" s="58">
        <v>0</v>
      </c>
      <c r="AH249" s="59" t="s">
        <v>503</v>
      </c>
      <c r="AI249" s="58">
        <v>25</v>
      </c>
      <c r="AJ249" s="60"/>
      <c r="AK249" s="59" t="s">
        <v>562</v>
      </c>
      <c r="AL249" s="59">
        <v>1</v>
      </c>
      <c r="AM249" s="59" t="s">
        <v>27</v>
      </c>
      <c r="AN249" s="59" t="s">
        <v>680</v>
      </c>
      <c r="AO249" s="58">
        <v>31</v>
      </c>
      <c r="AP249" s="59" t="s">
        <v>677</v>
      </c>
      <c r="AQ249" s="59" t="s">
        <v>694</v>
      </c>
      <c r="AR249" s="59" t="s">
        <v>27</v>
      </c>
      <c r="AS249" s="59" t="s">
        <v>27</v>
      </c>
      <c r="AT249" s="59" t="s">
        <v>692</v>
      </c>
      <c r="AU249" s="59" t="s">
        <v>27</v>
      </c>
      <c r="AV249" s="59" t="s">
        <v>27</v>
      </c>
      <c r="AW249" s="62"/>
      <c r="AX249" s="62" t="s">
        <v>746</v>
      </c>
      <c r="AY249" s="62">
        <v>5.7869999999999999</v>
      </c>
      <c r="AZ249" s="62" t="s">
        <v>27</v>
      </c>
      <c r="BA249" s="62">
        <v>0</v>
      </c>
      <c r="BB249" s="62">
        <v>5.1539999999999999</v>
      </c>
      <c r="BC249" s="62">
        <v>0</v>
      </c>
      <c r="BD249" s="66">
        <v>0</v>
      </c>
      <c r="BE249" s="62"/>
      <c r="BF249" s="62"/>
      <c r="BG249" s="62"/>
      <c r="BH249" s="50"/>
      <c r="BI249" s="50"/>
      <c r="BJ249" s="50"/>
      <c r="BL249" s="50"/>
      <c r="BM249" s="50"/>
      <c r="BN249" s="50"/>
      <c r="BO249" s="50"/>
      <c r="BP249" s="50"/>
      <c r="BQ249" s="50"/>
      <c r="BR249" s="50"/>
      <c r="BS249" s="50"/>
      <c r="BT249" s="50"/>
      <c r="BU249" s="50"/>
      <c r="BV249" s="50"/>
      <c r="BW249" s="50"/>
      <c r="BX249" s="50"/>
      <c r="BY249" s="50"/>
      <c r="BZ249" s="50"/>
      <c r="CA249" s="50"/>
      <c r="CB249" s="50"/>
      <c r="CC249" s="50"/>
      <c r="CD249" s="50"/>
      <c r="CE249" s="50"/>
      <c r="CF249" s="50"/>
      <c r="CG249" s="50"/>
      <c r="CH249" s="50"/>
      <c r="CI249" s="50"/>
    </row>
    <row r="250" spans="1:87" ht="14.25" customHeight="1" x14ac:dyDescent="0.25">
      <c r="A250" s="58">
        <v>543</v>
      </c>
      <c r="B250" s="59" t="s">
        <v>78</v>
      </c>
      <c r="C250" s="59" t="s">
        <v>28</v>
      </c>
      <c r="D250" s="59" t="s">
        <v>38</v>
      </c>
      <c r="E250" s="59"/>
      <c r="F250" s="59" t="s">
        <v>500</v>
      </c>
      <c r="G250" s="58">
        <v>29</v>
      </c>
      <c r="H250" s="58">
        <v>120</v>
      </c>
      <c r="I250" s="59" t="s">
        <v>171</v>
      </c>
      <c r="J250" s="58">
        <v>8518124088</v>
      </c>
      <c r="K250" s="58">
        <v>2</v>
      </c>
      <c r="L250" s="58">
        <v>0.4</v>
      </c>
      <c r="M250" s="60">
        <v>0</v>
      </c>
      <c r="N250" s="60">
        <v>0</v>
      </c>
      <c r="O250" s="60">
        <v>0</v>
      </c>
      <c r="P250" s="60">
        <v>0</v>
      </c>
      <c r="Q250" s="60">
        <v>0</v>
      </c>
      <c r="R250" s="60">
        <v>0</v>
      </c>
      <c r="S250" s="60">
        <v>0</v>
      </c>
      <c r="T250" s="60">
        <v>0</v>
      </c>
      <c r="U250" s="60">
        <v>0</v>
      </c>
      <c r="V250" s="60">
        <v>0</v>
      </c>
      <c r="W250" s="59">
        <v>0</v>
      </c>
      <c r="X250" s="60">
        <v>0</v>
      </c>
      <c r="Y250" s="60">
        <v>0</v>
      </c>
      <c r="Z250" s="59">
        <v>0</v>
      </c>
      <c r="AA250" s="59">
        <v>0</v>
      </c>
      <c r="AB250" t="s">
        <v>783</v>
      </c>
      <c r="AC250" s="59">
        <v>0</v>
      </c>
      <c r="AD250" s="58">
        <v>0</v>
      </c>
      <c r="AE250" s="58">
        <v>0</v>
      </c>
      <c r="AF250" s="58">
        <v>0</v>
      </c>
      <c r="AG250" s="58">
        <v>0</v>
      </c>
      <c r="AH250" s="59" t="s">
        <v>503</v>
      </c>
      <c r="AI250" s="58">
        <v>25</v>
      </c>
      <c r="AJ250" s="60"/>
      <c r="AK250" s="59" t="s">
        <v>563</v>
      </c>
      <c r="AL250" s="59">
        <v>1</v>
      </c>
      <c r="AM250" s="59" t="s">
        <v>27</v>
      </c>
      <c r="AN250" s="59" t="s">
        <v>680</v>
      </c>
      <c r="AO250" s="58">
        <v>25</v>
      </c>
      <c r="AP250" s="59" t="s">
        <v>677</v>
      </c>
      <c r="AQ250" s="59" t="s">
        <v>725</v>
      </c>
      <c r="AR250" s="59" t="s">
        <v>27</v>
      </c>
      <c r="AS250" s="59" t="s">
        <v>726</v>
      </c>
      <c r="AT250" s="59" t="s">
        <v>27</v>
      </c>
      <c r="AU250" s="59" t="s">
        <v>27</v>
      </c>
      <c r="AV250" s="59" t="s">
        <v>27</v>
      </c>
      <c r="AW250" s="62"/>
      <c r="AX250" s="62" t="s">
        <v>748</v>
      </c>
      <c r="AY250" s="62">
        <v>8.6780000000000008</v>
      </c>
      <c r="AZ250" s="62" t="s">
        <v>27</v>
      </c>
      <c r="BA250" s="62">
        <v>0</v>
      </c>
      <c r="BB250" s="62">
        <v>8.0679999999999996</v>
      </c>
      <c r="BC250" s="62" t="s">
        <v>774</v>
      </c>
      <c r="BD250">
        <v>0</v>
      </c>
      <c r="BE250" s="62"/>
      <c r="BF250" s="62"/>
      <c r="BG250" s="62"/>
      <c r="BH250" s="50"/>
      <c r="BI250" s="50"/>
      <c r="BJ250" s="50"/>
      <c r="BL250" s="50"/>
      <c r="BM250" s="50"/>
      <c r="BN250" s="50"/>
      <c r="BO250" s="50"/>
      <c r="BP250" s="50"/>
      <c r="BQ250" s="50"/>
      <c r="BR250" s="50"/>
      <c r="BS250" s="50"/>
      <c r="BT250" s="50"/>
      <c r="BU250" s="50"/>
      <c r="BV250" s="50"/>
      <c r="BW250" s="50"/>
      <c r="BX250" s="50"/>
      <c r="BY250" s="50"/>
      <c r="BZ250" s="50"/>
      <c r="CA250" s="50"/>
      <c r="CB250" s="50"/>
      <c r="CC250" s="50"/>
      <c r="CD250" s="50"/>
      <c r="CE250" s="50"/>
      <c r="CF250" s="50"/>
      <c r="CG250" s="50"/>
      <c r="CH250" s="50"/>
      <c r="CI250" s="50"/>
    </row>
    <row r="251" spans="1:87" ht="14.25" customHeight="1" x14ac:dyDescent="0.25">
      <c r="A251" s="58">
        <v>559</v>
      </c>
      <c r="B251" s="59" t="s">
        <v>78</v>
      </c>
      <c r="C251" s="59" t="s">
        <v>26</v>
      </c>
      <c r="D251" s="59" t="s">
        <v>38</v>
      </c>
      <c r="E251" s="59"/>
      <c r="F251" s="59" t="s">
        <v>500</v>
      </c>
      <c r="G251" s="58">
        <v>29</v>
      </c>
      <c r="H251" s="58">
        <v>120</v>
      </c>
      <c r="I251" s="59" t="s">
        <v>172</v>
      </c>
      <c r="J251" s="58">
        <v>8517821164</v>
      </c>
      <c r="K251" s="58">
        <v>2.3333333333333299</v>
      </c>
      <c r="L251" s="58">
        <v>0.46666666666666701</v>
      </c>
      <c r="M251" s="58">
        <v>2</v>
      </c>
      <c r="N251" s="60">
        <v>0</v>
      </c>
      <c r="O251" s="60">
        <v>0</v>
      </c>
      <c r="P251" s="58">
        <v>3</v>
      </c>
      <c r="Q251" s="58">
        <v>1</v>
      </c>
      <c r="R251" s="60">
        <v>0</v>
      </c>
      <c r="S251" s="58">
        <v>1</v>
      </c>
      <c r="T251" s="60">
        <v>0</v>
      </c>
      <c r="U251" s="58">
        <v>1</v>
      </c>
      <c r="V251" s="58">
        <v>0.5</v>
      </c>
      <c r="W251" s="59">
        <v>0</v>
      </c>
      <c r="X251" s="58">
        <v>0.5</v>
      </c>
      <c r="Y251" s="58">
        <v>2</v>
      </c>
      <c r="Z251" s="59">
        <v>11</v>
      </c>
      <c r="AA251" s="59">
        <v>2</v>
      </c>
      <c r="AB251" t="s">
        <v>783</v>
      </c>
      <c r="AC251" s="59">
        <v>0</v>
      </c>
      <c r="AD251" s="58">
        <v>0</v>
      </c>
      <c r="AE251" s="58">
        <v>3</v>
      </c>
      <c r="AF251" s="58">
        <v>1</v>
      </c>
      <c r="AG251" s="58">
        <v>6</v>
      </c>
      <c r="AH251" s="59" t="s">
        <v>503</v>
      </c>
      <c r="AI251" s="58">
        <v>25</v>
      </c>
      <c r="AJ251" s="60"/>
      <c r="AK251" s="59" t="s">
        <v>564</v>
      </c>
      <c r="AL251" s="59">
        <v>1</v>
      </c>
      <c r="AM251" s="59" t="s">
        <v>27</v>
      </c>
      <c r="AN251" s="59" t="s">
        <v>680</v>
      </c>
      <c r="AO251" s="58">
        <v>29</v>
      </c>
      <c r="AP251" s="59" t="s">
        <v>674</v>
      </c>
      <c r="AQ251" s="59" t="s">
        <v>691</v>
      </c>
      <c r="AR251" s="59" t="s">
        <v>695</v>
      </c>
      <c r="AS251" s="59" t="s">
        <v>727</v>
      </c>
      <c r="AT251" s="59" t="s">
        <v>27</v>
      </c>
      <c r="AU251" s="59" t="s">
        <v>27</v>
      </c>
      <c r="AV251" s="59" t="s">
        <v>27</v>
      </c>
      <c r="AW251" s="62"/>
      <c r="AX251" s="62" t="s">
        <v>748</v>
      </c>
      <c r="AY251" s="62">
        <v>10.087</v>
      </c>
      <c r="AZ251" s="62">
        <v>0.91699999999999993</v>
      </c>
      <c r="BA251" s="62">
        <v>1.0905125408942202</v>
      </c>
      <c r="BB251" s="62">
        <v>7.3680000000000003</v>
      </c>
      <c r="BC251" s="62">
        <v>58</v>
      </c>
      <c r="BD251">
        <v>453</v>
      </c>
      <c r="BE251" s="62"/>
      <c r="BF251" s="62"/>
      <c r="BG251" s="62"/>
      <c r="BH251" s="50"/>
      <c r="BI251" s="50"/>
      <c r="BJ251" s="50"/>
      <c r="BL251" s="50"/>
      <c r="BM251" s="50"/>
      <c r="BN251" s="50"/>
      <c r="BO251" s="50"/>
      <c r="BP251" s="50"/>
      <c r="BQ251" s="50"/>
      <c r="BR251" s="50"/>
      <c r="BS251" s="50"/>
      <c r="BT251" s="50"/>
      <c r="BU251" s="50"/>
      <c r="BV251" s="50"/>
      <c r="BW251" s="50"/>
      <c r="BX251" s="50"/>
      <c r="BY251" s="50"/>
      <c r="BZ251" s="50"/>
      <c r="CA251" s="50"/>
      <c r="CB251" s="50"/>
      <c r="CC251" s="50"/>
      <c r="CD251" s="50"/>
      <c r="CE251" s="50"/>
      <c r="CF251" s="50"/>
      <c r="CG251" s="50"/>
      <c r="CH251" s="50"/>
      <c r="CI251" s="50"/>
    </row>
    <row r="252" spans="1:87" ht="14.25" customHeight="1" x14ac:dyDescent="0.25">
      <c r="A252" s="58">
        <v>575</v>
      </c>
      <c r="B252" s="59" t="s">
        <v>78</v>
      </c>
      <c r="C252" s="59" t="s">
        <v>28</v>
      </c>
      <c r="D252" s="59" t="s">
        <v>38</v>
      </c>
      <c r="E252" s="59"/>
      <c r="F252" s="59" t="s">
        <v>500</v>
      </c>
      <c r="G252" s="58">
        <v>29</v>
      </c>
      <c r="H252" s="58">
        <v>120</v>
      </c>
      <c r="I252" s="59" t="s">
        <v>173</v>
      </c>
      <c r="J252" s="58">
        <v>79215167188</v>
      </c>
      <c r="K252" s="58">
        <v>2.1333333333333302</v>
      </c>
      <c r="L252" s="58">
        <v>0.42666666666666703</v>
      </c>
      <c r="M252" s="60">
        <v>0</v>
      </c>
      <c r="N252" s="60">
        <v>0</v>
      </c>
      <c r="O252" s="60">
        <v>0</v>
      </c>
      <c r="P252" s="60">
        <v>0</v>
      </c>
      <c r="Q252" s="60">
        <v>0</v>
      </c>
      <c r="R252" s="60">
        <v>0</v>
      </c>
      <c r="S252" s="60">
        <v>0</v>
      </c>
      <c r="T252" s="60">
        <v>0</v>
      </c>
      <c r="U252" s="60">
        <v>0</v>
      </c>
      <c r="V252" s="60">
        <v>0</v>
      </c>
      <c r="W252" s="59">
        <v>0</v>
      </c>
      <c r="X252" s="60">
        <v>0</v>
      </c>
      <c r="Y252" s="60">
        <v>0</v>
      </c>
      <c r="Z252" s="59">
        <v>0</v>
      </c>
      <c r="AA252" s="59">
        <v>0</v>
      </c>
      <c r="AB252" t="s">
        <v>783</v>
      </c>
      <c r="AC252" s="59">
        <v>0</v>
      </c>
      <c r="AD252" s="58">
        <v>0</v>
      </c>
      <c r="AE252" s="58">
        <v>0</v>
      </c>
      <c r="AF252" s="58">
        <v>0</v>
      </c>
      <c r="AG252" s="58">
        <v>0</v>
      </c>
      <c r="AH252" s="59" t="s">
        <v>503</v>
      </c>
      <c r="AI252" s="58">
        <v>25</v>
      </c>
      <c r="AJ252" s="60"/>
      <c r="AK252" s="59" t="s">
        <v>565</v>
      </c>
      <c r="AL252" s="59">
        <v>1</v>
      </c>
      <c r="AM252" s="59" t="s">
        <v>27</v>
      </c>
      <c r="AN252" s="59" t="s">
        <v>673</v>
      </c>
      <c r="AO252" s="58">
        <v>18</v>
      </c>
      <c r="AP252" s="59" t="s">
        <v>677</v>
      </c>
      <c r="AQ252" s="59" t="s">
        <v>728</v>
      </c>
      <c r="AR252" s="59" t="s">
        <v>27</v>
      </c>
      <c r="AS252" s="59" t="s">
        <v>686</v>
      </c>
      <c r="AT252" s="59" t="s">
        <v>27</v>
      </c>
      <c r="AU252" s="59" t="s">
        <v>27</v>
      </c>
      <c r="AV252" s="59" t="s">
        <v>696</v>
      </c>
      <c r="AW252" s="62"/>
      <c r="AX252" s="62" t="s">
        <v>747</v>
      </c>
      <c r="AY252" s="62">
        <v>13.724</v>
      </c>
      <c r="AZ252" s="62" t="s">
        <v>27</v>
      </c>
      <c r="BA252" s="62">
        <v>0</v>
      </c>
      <c r="BB252" s="62">
        <v>12.365</v>
      </c>
      <c r="BC252" s="62">
        <v>29</v>
      </c>
      <c r="BD252" s="66">
        <v>0</v>
      </c>
      <c r="BE252" s="62" t="s">
        <v>783</v>
      </c>
      <c r="BF252" s="62">
        <v>1</v>
      </c>
      <c r="BG252" s="62"/>
      <c r="BH252" s="50"/>
      <c r="BI252" s="50"/>
      <c r="BJ252" s="50"/>
      <c r="BL252" s="50"/>
      <c r="BM252" s="50"/>
      <c r="BN252" s="50"/>
      <c r="BO252" s="50"/>
      <c r="BP252" s="50"/>
      <c r="BQ252" s="50"/>
      <c r="BR252" s="50"/>
      <c r="BS252" s="50"/>
      <c r="BT252" s="50"/>
      <c r="BU252" s="50"/>
      <c r="BV252" s="50"/>
      <c r="BW252" s="50"/>
      <c r="BX252" s="50"/>
      <c r="BY252" s="50"/>
      <c r="BZ252" s="50"/>
      <c r="CA252" s="50"/>
      <c r="CB252" s="50"/>
      <c r="CC252" s="50"/>
      <c r="CD252" s="50"/>
      <c r="CE252" s="50"/>
      <c r="CF252" s="50"/>
      <c r="CG252" s="50"/>
      <c r="CH252" s="50"/>
      <c r="CI252" s="50"/>
    </row>
    <row r="253" spans="1:87" ht="14.25" customHeight="1" x14ac:dyDescent="0.25">
      <c r="A253" s="58">
        <v>23</v>
      </c>
      <c r="B253" s="59" t="s">
        <v>78</v>
      </c>
      <c r="C253" s="59" t="s">
        <v>28</v>
      </c>
      <c r="D253" s="59" t="s">
        <v>39</v>
      </c>
      <c r="E253" s="59"/>
      <c r="F253" s="59" t="s">
        <v>40</v>
      </c>
      <c r="G253" s="58">
        <v>1</v>
      </c>
      <c r="H253" s="58">
        <v>9</v>
      </c>
      <c r="I253" s="59" t="s">
        <v>98</v>
      </c>
      <c r="J253" s="58">
        <v>871611960</v>
      </c>
      <c r="K253" s="58">
        <v>42.769230769230802</v>
      </c>
      <c r="L253" s="58">
        <v>0.29753265602322199</v>
      </c>
      <c r="M253" s="60">
        <v>0</v>
      </c>
      <c r="N253" s="60">
        <v>0</v>
      </c>
      <c r="O253" s="60">
        <v>0</v>
      </c>
      <c r="P253" s="60">
        <v>0</v>
      </c>
      <c r="Q253" s="60">
        <v>0</v>
      </c>
      <c r="R253" s="60">
        <v>0</v>
      </c>
      <c r="S253" s="60">
        <v>0</v>
      </c>
      <c r="T253" s="60">
        <v>0</v>
      </c>
      <c r="U253" s="60">
        <v>0</v>
      </c>
      <c r="V253" s="60">
        <v>0</v>
      </c>
      <c r="W253" s="59">
        <v>0</v>
      </c>
      <c r="X253" s="60">
        <v>0</v>
      </c>
      <c r="Y253" s="60">
        <v>0</v>
      </c>
      <c r="Z253" s="59">
        <v>0</v>
      </c>
      <c r="AA253" s="59">
        <v>0</v>
      </c>
      <c r="AB253" t="s">
        <v>99</v>
      </c>
      <c r="AC253" s="59">
        <v>0</v>
      </c>
      <c r="AD253" s="58">
        <v>0</v>
      </c>
      <c r="AE253" s="58">
        <v>0</v>
      </c>
      <c r="AF253" s="58">
        <v>0</v>
      </c>
      <c r="AG253" s="58">
        <v>0</v>
      </c>
      <c r="AH253" s="59" t="s">
        <v>90</v>
      </c>
      <c r="AI253" s="58">
        <v>4</v>
      </c>
      <c r="AJ253" s="60"/>
      <c r="AK253" s="59" t="s">
        <v>100</v>
      </c>
      <c r="AL253" s="59">
        <v>1</v>
      </c>
      <c r="AM253" s="59" t="s">
        <v>27</v>
      </c>
      <c r="AN253" s="59" t="s">
        <v>673</v>
      </c>
      <c r="AO253" s="58">
        <v>28</v>
      </c>
      <c r="AP253" s="59" t="s">
        <v>677</v>
      </c>
      <c r="AQ253" s="59" t="s">
        <v>685</v>
      </c>
      <c r="AR253" s="59" t="s">
        <v>27</v>
      </c>
      <c r="AS253" s="59" t="s">
        <v>686</v>
      </c>
      <c r="AT253" s="59" t="s">
        <v>27</v>
      </c>
      <c r="AU253" s="59" t="s">
        <v>27</v>
      </c>
      <c r="AV253" s="59" t="s">
        <v>27</v>
      </c>
      <c r="AW253" s="62"/>
      <c r="AX253" s="62" t="s">
        <v>747</v>
      </c>
      <c r="AY253" s="62">
        <v>6.415</v>
      </c>
      <c r="AZ253" s="62" t="s">
        <v>27</v>
      </c>
      <c r="BA253" s="62">
        <v>0</v>
      </c>
      <c r="BB253" s="62">
        <v>5.3420000000000005</v>
      </c>
      <c r="BC253" s="62"/>
      <c r="BD253">
        <v>0</v>
      </c>
      <c r="BE253" s="62"/>
      <c r="BF253" s="62"/>
      <c r="BG253" s="62"/>
      <c r="BH253" s="50"/>
      <c r="BI253" s="50"/>
      <c r="BJ253" s="50"/>
      <c r="BL253" s="50"/>
      <c r="BM253" s="50"/>
      <c r="BN253" s="50"/>
      <c r="BO253" s="50"/>
      <c r="BP253" s="50"/>
      <c r="BQ253" s="50"/>
      <c r="BR253" s="50"/>
      <c r="BS253" s="50"/>
      <c r="BT253" s="50"/>
      <c r="BU253" s="50"/>
      <c r="BV253" s="50"/>
      <c r="BW253" s="50"/>
      <c r="BX253" s="50"/>
      <c r="BY253" s="50"/>
      <c r="BZ253" s="50"/>
      <c r="CA253" s="50"/>
      <c r="CB253" s="50"/>
      <c r="CC253" s="50"/>
      <c r="CD253" s="50"/>
      <c r="CE253" s="50"/>
      <c r="CF253" s="50"/>
      <c r="CG253" s="50"/>
      <c r="CH253" s="50"/>
      <c r="CI253" s="50"/>
    </row>
    <row r="254" spans="1:87" ht="14.25" customHeight="1" x14ac:dyDescent="0.25">
      <c r="A254" s="58">
        <v>39</v>
      </c>
      <c r="B254" s="59" t="s">
        <v>78</v>
      </c>
      <c r="C254" s="59" t="s">
        <v>28</v>
      </c>
      <c r="D254" s="59" t="s">
        <v>39</v>
      </c>
      <c r="E254" s="59"/>
      <c r="F254" s="59" t="s">
        <v>40</v>
      </c>
      <c r="G254" s="58">
        <v>1</v>
      </c>
      <c r="H254" s="58">
        <v>9</v>
      </c>
      <c r="I254" s="59" t="s">
        <v>101</v>
      </c>
      <c r="J254" s="58">
        <v>17888851</v>
      </c>
      <c r="K254" s="58">
        <v>62.153846153846203</v>
      </c>
      <c r="L254" s="58">
        <v>0.66328011611030502</v>
      </c>
      <c r="M254" s="58">
        <v>2</v>
      </c>
      <c r="N254" s="60">
        <v>0</v>
      </c>
      <c r="O254" s="60">
        <v>0</v>
      </c>
      <c r="P254" s="58">
        <v>4</v>
      </c>
      <c r="Q254" s="58">
        <v>2</v>
      </c>
      <c r="R254" s="58">
        <v>1</v>
      </c>
      <c r="S254" s="58">
        <v>2</v>
      </c>
      <c r="T254" s="58">
        <v>1</v>
      </c>
      <c r="U254" s="60">
        <v>0</v>
      </c>
      <c r="V254" s="58">
        <v>3</v>
      </c>
      <c r="W254" s="59">
        <v>0</v>
      </c>
      <c r="X254" s="60">
        <v>0</v>
      </c>
      <c r="Y254" s="58">
        <v>3</v>
      </c>
      <c r="Z254" s="59">
        <v>18</v>
      </c>
      <c r="AA254" s="59">
        <v>3</v>
      </c>
      <c r="AB254" t="s">
        <v>102</v>
      </c>
      <c r="AC254" s="59">
        <v>0</v>
      </c>
      <c r="AD254" s="58">
        <v>2</v>
      </c>
      <c r="AE254" s="58">
        <v>0</v>
      </c>
      <c r="AF254" s="58">
        <v>0</v>
      </c>
      <c r="AG254" s="58">
        <v>4</v>
      </c>
      <c r="AH254" s="59" t="s">
        <v>90</v>
      </c>
      <c r="AI254" s="58">
        <v>4</v>
      </c>
      <c r="AJ254" s="58">
        <v>1</v>
      </c>
      <c r="AK254" s="59" t="s">
        <v>103</v>
      </c>
      <c r="AL254" s="59">
        <v>1</v>
      </c>
      <c r="AM254" s="59" t="s">
        <v>27</v>
      </c>
      <c r="AN254" s="59" t="s">
        <v>680</v>
      </c>
      <c r="AO254" s="58">
        <v>30</v>
      </c>
      <c r="AP254" s="59" t="s">
        <v>674</v>
      </c>
      <c r="AQ254" s="59" t="s">
        <v>687</v>
      </c>
      <c r="AR254" s="59" t="s">
        <v>27</v>
      </c>
      <c r="AS254" s="59" t="s">
        <v>688</v>
      </c>
      <c r="AT254" s="59" t="s">
        <v>27</v>
      </c>
      <c r="AU254" s="59" t="s">
        <v>27</v>
      </c>
      <c r="AV254" s="59" t="s">
        <v>27</v>
      </c>
      <c r="AW254" s="62"/>
      <c r="AX254" s="62" t="s">
        <v>748</v>
      </c>
      <c r="AY254" s="62">
        <v>6.9539999999999997</v>
      </c>
      <c r="AZ254" s="62">
        <v>0.38633333333333331</v>
      </c>
      <c r="BA254" s="62">
        <v>2.5884383088869716</v>
      </c>
      <c r="BB254" s="62">
        <v>6.0190000000000001</v>
      </c>
      <c r="BC254" s="62">
        <v>57</v>
      </c>
      <c r="BD254">
        <v>610</v>
      </c>
      <c r="BE254" s="62"/>
      <c r="BF254" s="62"/>
      <c r="BG254" s="62"/>
      <c r="BH254" s="50"/>
      <c r="BI254" s="50"/>
      <c r="BJ254" s="50"/>
      <c r="BL254" s="50"/>
      <c r="BM254" s="50"/>
      <c r="BN254" s="50"/>
      <c r="BO254" s="50"/>
      <c r="BP254" s="50"/>
      <c r="BQ254" s="50"/>
      <c r="BR254" s="50"/>
      <c r="BS254" s="50"/>
      <c r="BT254" s="50"/>
      <c r="BU254" s="50"/>
      <c r="BV254" s="50"/>
      <c r="BW254" s="50"/>
      <c r="BX254" s="50"/>
      <c r="BY254" s="50"/>
      <c r="BZ254" s="50"/>
      <c r="CA254" s="50"/>
      <c r="CB254" s="50"/>
      <c r="CC254" s="50"/>
      <c r="CD254" s="50"/>
      <c r="CE254" s="50"/>
      <c r="CF254" s="50"/>
      <c r="CG254" s="50"/>
      <c r="CH254" s="50"/>
      <c r="CI254" s="50"/>
    </row>
    <row r="255" spans="1:87" ht="14.25" customHeight="1" x14ac:dyDescent="0.25">
      <c r="A255" s="58">
        <v>71</v>
      </c>
      <c r="B255" s="59" t="s">
        <v>78</v>
      </c>
      <c r="C255" s="59" t="s">
        <v>26</v>
      </c>
      <c r="D255" s="59" t="s">
        <v>39</v>
      </c>
      <c r="E255" s="59"/>
      <c r="F255" s="59" t="s">
        <v>40</v>
      </c>
      <c r="G255" s="58">
        <v>1</v>
      </c>
      <c r="H255" s="58">
        <v>9</v>
      </c>
      <c r="I255" s="59" t="s">
        <v>106</v>
      </c>
      <c r="J255" s="58">
        <v>90153375</v>
      </c>
      <c r="K255" s="58">
        <v>55.2</v>
      </c>
      <c r="L255" s="58">
        <v>0.28085106382978697</v>
      </c>
      <c r="M255" s="58">
        <v>1</v>
      </c>
      <c r="N255" s="60">
        <v>0</v>
      </c>
      <c r="O255" s="60">
        <v>0</v>
      </c>
      <c r="P255" s="58">
        <v>4</v>
      </c>
      <c r="Q255" s="58">
        <v>3</v>
      </c>
      <c r="R255" s="58">
        <v>1</v>
      </c>
      <c r="S255" s="58">
        <v>3</v>
      </c>
      <c r="T255" s="58">
        <v>1</v>
      </c>
      <c r="U255" s="60">
        <v>0</v>
      </c>
      <c r="V255" s="58">
        <v>3.5</v>
      </c>
      <c r="W255" s="59">
        <v>0</v>
      </c>
      <c r="X255" s="58">
        <v>0.5</v>
      </c>
      <c r="Y255" s="58">
        <v>4</v>
      </c>
      <c r="Z255" s="59">
        <v>21</v>
      </c>
      <c r="AA255" s="59">
        <v>4</v>
      </c>
      <c r="AB255" t="s">
        <v>99</v>
      </c>
      <c r="AC255" s="59">
        <v>0</v>
      </c>
      <c r="AD255" s="58">
        <v>2</v>
      </c>
      <c r="AE255" s="58">
        <v>0</v>
      </c>
      <c r="AF255" s="58">
        <v>1</v>
      </c>
      <c r="AG255" s="58">
        <v>4</v>
      </c>
      <c r="AH255" s="59" t="s">
        <v>90</v>
      </c>
      <c r="AI255" s="58">
        <v>4</v>
      </c>
      <c r="AJ255" s="58">
        <v>1</v>
      </c>
      <c r="AK255" s="59" t="s">
        <v>107</v>
      </c>
      <c r="AL255" s="59">
        <v>1</v>
      </c>
      <c r="AM255" s="59" t="s">
        <v>27</v>
      </c>
      <c r="AN255" s="59" t="s">
        <v>673</v>
      </c>
      <c r="AO255" s="58">
        <v>18</v>
      </c>
      <c r="AP255" s="59" t="s">
        <v>677</v>
      </c>
      <c r="AQ255" s="59" t="s">
        <v>690</v>
      </c>
      <c r="AR255" s="59" t="s">
        <v>27</v>
      </c>
      <c r="AS255" s="59" t="s">
        <v>27</v>
      </c>
      <c r="AT255" s="59" t="s">
        <v>27</v>
      </c>
      <c r="AU255" s="59" t="s">
        <v>27</v>
      </c>
      <c r="AV255" s="59" t="s">
        <v>27</v>
      </c>
      <c r="AW255" s="62"/>
      <c r="AX255" s="62" t="s">
        <v>747</v>
      </c>
      <c r="AY255" s="62">
        <v>9.0009999999999994</v>
      </c>
      <c r="AZ255" s="62">
        <v>0.42861904761904757</v>
      </c>
      <c r="BA255" s="62">
        <v>2.3330741028774584</v>
      </c>
      <c r="BB255" s="62">
        <v>6.8780000000000001</v>
      </c>
      <c r="BC255" s="62" t="s">
        <v>774</v>
      </c>
      <c r="BD255">
        <v>526</v>
      </c>
      <c r="BE255" s="62"/>
      <c r="BF255" s="62"/>
      <c r="BG255" s="62"/>
      <c r="BH255" s="50"/>
      <c r="BI255" s="50"/>
      <c r="BJ255" s="50"/>
      <c r="BL255" s="50"/>
      <c r="BM255" s="50"/>
      <c r="BN255" s="50"/>
      <c r="BO255" s="50"/>
      <c r="BP255" s="50"/>
      <c r="BQ255" s="50"/>
      <c r="BR255" s="50"/>
      <c r="BS255" s="50"/>
      <c r="BT255" s="50"/>
      <c r="BU255" s="50"/>
      <c r="BV255" s="50"/>
      <c r="BW255" s="50"/>
      <c r="BX255" s="50"/>
      <c r="BY255" s="50"/>
      <c r="BZ255" s="50"/>
      <c r="CA255" s="50"/>
      <c r="CB255" s="50"/>
      <c r="CC255" s="50"/>
      <c r="CD255" s="50"/>
      <c r="CE255" s="50"/>
      <c r="CF255" s="50"/>
      <c r="CG255" s="50"/>
      <c r="CH255" s="50"/>
      <c r="CI255" s="50"/>
    </row>
    <row r="256" spans="1:87" ht="14.25" customHeight="1" x14ac:dyDescent="0.25">
      <c r="A256" s="58">
        <v>78</v>
      </c>
      <c r="B256" s="59" t="s">
        <v>78</v>
      </c>
      <c r="C256" s="59" t="s">
        <v>26</v>
      </c>
      <c r="D256" s="59" t="s">
        <v>39</v>
      </c>
      <c r="E256" s="59"/>
      <c r="F256" s="59" t="s">
        <v>40</v>
      </c>
      <c r="G256" s="58">
        <v>1</v>
      </c>
      <c r="H256" s="58">
        <v>9</v>
      </c>
      <c r="I256" s="59" t="s">
        <v>106</v>
      </c>
      <c r="J256" s="58">
        <v>90153375</v>
      </c>
      <c r="K256" s="58">
        <v>72.599999999999994</v>
      </c>
      <c r="L256" s="58">
        <v>0.65106382978723398</v>
      </c>
      <c r="M256" s="58">
        <v>5</v>
      </c>
      <c r="N256" s="60">
        <v>0</v>
      </c>
      <c r="O256" s="60">
        <v>0</v>
      </c>
      <c r="P256" s="58">
        <v>10</v>
      </c>
      <c r="Q256" s="58">
        <v>5</v>
      </c>
      <c r="R256" s="58">
        <v>1</v>
      </c>
      <c r="S256" s="58">
        <v>5</v>
      </c>
      <c r="T256" s="58">
        <v>1</v>
      </c>
      <c r="U256" s="58">
        <v>1</v>
      </c>
      <c r="V256" s="58">
        <v>1</v>
      </c>
      <c r="W256" s="59">
        <v>0</v>
      </c>
      <c r="X256" s="58">
        <v>1</v>
      </c>
      <c r="Y256" s="58">
        <v>3</v>
      </c>
      <c r="Z256" s="59">
        <v>33</v>
      </c>
      <c r="AA256" s="59">
        <v>3</v>
      </c>
      <c r="AB256" t="s">
        <v>89</v>
      </c>
      <c r="AC256" s="59">
        <v>0</v>
      </c>
      <c r="AD256" s="58">
        <v>1</v>
      </c>
      <c r="AE256" s="58">
        <v>4</v>
      </c>
      <c r="AF256" s="58">
        <v>1</v>
      </c>
      <c r="AG256" s="58">
        <v>9</v>
      </c>
      <c r="AH256" s="59" t="s">
        <v>109</v>
      </c>
      <c r="AI256" s="58">
        <v>2</v>
      </c>
      <c r="AJ256" s="58">
        <v>1</v>
      </c>
      <c r="AK256" s="59" t="s">
        <v>110</v>
      </c>
      <c r="AL256" s="59">
        <v>1</v>
      </c>
      <c r="AM256" s="59" t="s">
        <v>27</v>
      </c>
      <c r="AN256" s="59" t="s">
        <v>673</v>
      </c>
      <c r="AO256" s="58">
        <v>18</v>
      </c>
      <c r="AP256" s="59" t="s">
        <v>677</v>
      </c>
      <c r="AQ256" s="59" t="s">
        <v>690</v>
      </c>
      <c r="AR256" s="59" t="s">
        <v>27</v>
      </c>
      <c r="AS256" s="59" t="s">
        <v>27</v>
      </c>
      <c r="AT256" s="59" t="s">
        <v>27</v>
      </c>
      <c r="AU256" s="59" t="s">
        <v>27</v>
      </c>
      <c r="AV256" s="59" t="s">
        <v>27</v>
      </c>
      <c r="AW256" s="62"/>
      <c r="AX256" s="62" t="s">
        <v>747</v>
      </c>
      <c r="AY256" s="62">
        <v>7.4560000000000004</v>
      </c>
      <c r="AZ256" s="62">
        <v>0.22593939393939394</v>
      </c>
      <c r="BA256" s="62">
        <v>4.4259656652360508</v>
      </c>
      <c r="BB256" s="62">
        <v>5.9390000000000001</v>
      </c>
      <c r="BC256" s="62">
        <v>89</v>
      </c>
      <c r="BD256">
        <v>2227</v>
      </c>
      <c r="BE256" s="62"/>
      <c r="BF256" s="62"/>
      <c r="BG256" s="62"/>
      <c r="BH256" s="50"/>
      <c r="BI256" s="50"/>
      <c r="BJ256" s="50"/>
      <c r="BL256" s="50"/>
      <c r="BM256" s="50"/>
      <c r="BN256" s="50"/>
      <c r="BO256" s="50"/>
      <c r="BP256" s="50"/>
      <c r="BQ256" s="50"/>
      <c r="BR256" s="50"/>
      <c r="BS256" s="50"/>
      <c r="BT256" s="50"/>
      <c r="BU256" s="50"/>
      <c r="BV256" s="50"/>
      <c r="BW256" s="50"/>
      <c r="BX256" s="50"/>
      <c r="BY256" s="50"/>
      <c r="BZ256" s="50"/>
      <c r="CA256" s="50"/>
      <c r="CB256" s="50"/>
      <c r="CC256" s="50"/>
      <c r="CD256" s="50"/>
      <c r="CE256" s="50"/>
      <c r="CF256" s="50"/>
      <c r="CG256" s="50"/>
      <c r="CH256" s="50"/>
      <c r="CI256" s="50"/>
    </row>
    <row r="257" spans="1:87" ht="14.25" customHeight="1" x14ac:dyDescent="0.25">
      <c r="A257" s="58">
        <v>103</v>
      </c>
      <c r="B257" s="59" t="s">
        <v>78</v>
      </c>
      <c r="C257" s="59" t="s">
        <v>28</v>
      </c>
      <c r="D257" s="59" t="s">
        <v>39</v>
      </c>
      <c r="E257" s="59"/>
      <c r="F257" s="59" t="s">
        <v>40</v>
      </c>
      <c r="G257" s="58">
        <v>1</v>
      </c>
      <c r="H257" s="58">
        <v>9</v>
      </c>
      <c r="I257" s="59" t="s">
        <v>114</v>
      </c>
      <c r="J257" s="58">
        <v>17888853</v>
      </c>
      <c r="K257" s="58">
        <v>42.769230769230802</v>
      </c>
      <c r="L257" s="58">
        <v>0.29753265602322199</v>
      </c>
      <c r="M257" s="60">
        <v>0</v>
      </c>
      <c r="N257" s="60">
        <v>0</v>
      </c>
      <c r="O257" s="60">
        <v>0</v>
      </c>
      <c r="P257" s="60">
        <v>0</v>
      </c>
      <c r="Q257" s="60">
        <v>0</v>
      </c>
      <c r="R257" s="60">
        <v>0</v>
      </c>
      <c r="S257" s="60">
        <v>0</v>
      </c>
      <c r="T257" s="60">
        <v>0</v>
      </c>
      <c r="U257" s="60">
        <v>0</v>
      </c>
      <c r="V257" s="60">
        <v>0</v>
      </c>
      <c r="W257" s="59">
        <v>0</v>
      </c>
      <c r="X257" s="60">
        <v>0</v>
      </c>
      <c r="Y257" s="60">
        <v>0</v>
      </c>
      <c r="Z257" s="59">
        <v>0</v>
      </c>
      <c r="AA257" s="59">
        <v>0</v>
      </c>
      <c r="AB257" t="s">
        <v>99</v>
      </c>
      <c r="AC257" s="59">
        <v>0</v>
      </c>
      <c r="AD257" s="58">
        <v>0</v>
      </c>
      <c r="AE257" s="58">
        <v>0</v>
      </c>
      <c r="AF257" s="58">
        <v>0</v>
      </c>
      <c r="AG257" s="58">
        <v>0</v>
      </c>
      <c r="AH257" s="59" t="s">
        <v>90</v>
      </c>
      <c r="AI257" s="58">
        <v>4</v>
      </c>
      <c r="AJ257" s="60"/>
      <c r="AK257" s="59" t="s">
        <v>115</v>
      </c>
      <c r="AL257" s="59">
        <v>1</v>
      </c>
      <c r="AM257" s="59" t="s">
        <v>27</v>
      </c>
      <c r="AN257" s="59" t="s">
        <v>680</v>
      </c>
      <c r="AO257" s="58">
        <v>30</v>
      </c>
      <c r="AP257" s="59" t="s">
        <v>674</v>
      </c>
      <c r="AQ257" s="59" t="s">
        <v>687</v>
      </c>
      <c r="AR257" s="59" t="s">
        <v>27</v>
      </c>
      <c r="AS257" s="59" t="s">
        <v>688</v>
      </c>
      <c r="AT257" s="59" t="s">
        <v>27</v>
      </c>
      <c r="AU257" s="59" t="s">
        <v>27</v>
      </c>
      <c r="AV257" s="59" t="s">
        <v>710</v>
      </c>
      <c r="AW257" s="62"/>
      <c r="AX257" s="62" t="s">
        <v>748</v>
      </c>
      <c r="AY257" s="62">
        <v>9.67</v>
      </c>
      <c r="AZ257" s="62" t="s">
        <v>27</v>
      </c>
      <c r="BA257" s="62">
        <v>0</v>
      </c>
      <c r="BB257" s="62">
        <v>4.12</v>
      </c>
      <c r="BC257" s="62">
        <v>23</v>
      </c>
      <c r="BD257" s="66">
        <v>0</v>
      </c>
      <c r="BE257" s="62"/>
      <c r="BF257" s="62"/>
      <c r="BG257" s="62"/>
      <c r="BH257" s="50"/>
      <c r="BI257" s="50"/>
      <c r="BJ257" s="50"/>
      <c r="BL257" s="50"/>
      <c r="BM257" s="50"/>
      <c r="BN257" s="50"/>
      <c r="BO257" s="50"/>
      <c r="BP257" s="50"/>
      <c r="BQ257" s="50"/>
      <c r="BR257" s="50"/>
      <c r="BS257" s="50"/>
      <c r="BT257" s="50"/>
      <c r="BU257" s="50"/>
      <c r="BV257" s="50"/>
      <c r="BW257" s="50"/>
      <c r="BX257" s="50"/>
      <c r="BY257" s="50"/>
      <c r="BZ257" s="50"/>
      <c r="CA257" s="50"/>
      <c r="CB257" s="50"/>
      <c r="CC257" s="50"/>
      <c r="CD257" s="50"/>
      <c r="CE257" s="50"/>
      <c r="CF257" s="50"/>
      <c r="CG257" s="50"/>
      <c r="CH257" s="50"/>
      <c r="CI257" s="50"/>
    </row>
    <row r="258" spans="1:87" ht="14.25" customHeight="1" x14ac:dyDescent="0.25">
      <c r="A258" s="58">
        <v>152</v>
      </c>
      <c r="B258" s="59" t="s">
        <v>78</v>
      </c>
      <c r="C258" s="59" t="s">
        <v>26</v>
      </c>
      <c r="D258" s="59" t="s">
        <v>39</v>
      </c>
      <c r="E258" s="59"/>
      <c r="F258" s="59" t="s">
        <v>40</v>
      </c>
      <c r="G258" s="58">
        <v>1</v>
      </c>
      <c r="H258" s="58">
        <v>9</v>
      </c>
      <c r="I258" s="59" t="s">
        <v>121</v>
      </c>
      <c r="J258" s="58">
        <v>8870124178</v>
      </c>
      <c r="K258" s="58">
        <v>55.2</v>
      </c>
      <c r="L258" s="58">
        <v>0.28085106382978697</v>
      </c>
      <c r="M258" s="60">
        <v>0</v>
      </c>
      <c r="N258" s="60">
        <v>0</v>
      </c>
      <c r="O258" s="60">
        <v>0</v>
      </c>
      <c r="P258" s="60">
        <v>0</v>
      </c>
      <c r="Q258" s="60">
        <v>0</v>
      </c>
      <c r="R258" s="60">
        <v>0</v>
      </c>
      <c r="S258" s="60">
        <v>0</v>
      </c>
      <c r="T258" s="60">
        <v>0</v>
      </c>
      <c r="U258" s="60">
        <v>0</v>
      </c>
      <c r="V258" s="60">
        <v>0</v>
      </c>
      <c r="W258" s="59">
        <v>0</v>
      </c>
      <c r="X258" s="60">
        <v>0</v>
      </c>
      <c r="Y258" s="60">
        <v>0</v>
      </c>
      <c r="Z258" s="59">
        <v>0</v>
      </c>
      <c r="AA258" s="59">
        <v>0</v>
      </c>
      <c r="AB258" t="s">
        <v>99</v>
      </c>
      <c r="AC258" s="59">
        <v>0</v>
      </c>
      <c r="AD258" s="58">
        <v>0</v>
      </c>
      <c r="AE258" s="58">
        <v>0</v>
      </c>
      <c r="AF258" s="58">
        <v>0</v>
      </c>
      <c r="AG258" s="58">
        <v>0</v>
      </c>
      <c r="AH258" s="59" t="s">
        <v>90</v>
      </c>
      <c r="AI258" s="58">
        <v>4</v>
      </c>
      <c r="AJ258" s="60"/>
      <c r="AK258" s="59" t="s">
        <v>91</v>
      </c>
      <c r="AL258" s="59">
        <v>1</v>
      </c>
      <c r="AM258" s="59" t="s">
        <v>27</v>
      </c>
      <c r="AN258" s="59" t="s">
        <v>673</v>
      </c>
      <c r="AO258" s="58">
        <v>21</v>
      </c>
      <c r="AP258" s="59" t="s">
        <v>677</v>
      </c>
      <c r="AQ258" s="59" t="s">
        <v>693</v>
      </c>
      <c r="AR258" s="59" t="s">
        <v>27</v>
      </c>
      <c r="AS258" s="59" t="s">
        <v>27</v>
      </c>
      <c r="AT258" s="59" t="s">
        <v>27</v>
      </c>
      <c r="AU258" s="59" t="s">
        <v>27</v>
      </c>
      <c r="AV258" s="59" t="s">
        <v>27</v>
      </c>
      <c r="AW258" s="62"/>
      <c r="AX258" s="62" t="s">
        <v>747</v>
      </c>
      <c r="AY258" s="62">
        <v>8.0069999999999997</v>
      </c>
      <c r="AZ258" s="62" t="s">
        <v>27</v>
      </c>
      <c r="BA258" s="62">
        <v>0</v>
      </c>
      <c r="BB258" s="62">
        <v>6.6580000000000004</v>
      </c>
      <c r="BC258" s="62">
        <v>45</v>
      </c>
      <c r="BD258" s="66">
        <v>0</v>
      </c>
      <c r="BE258" s="62"/>
      <c r="BF258" s="62"/>
      <c r="BG258" s="62"/>
      <c r="BH258" s="50"/>
      <c r="BI258" s="50"/>
      <c r="BJ258" s="50"/>
      <c r="BL258" s="50"/>
      <c r="BM258" s="50"/>
      <c r="BN258" s="50"/>
      <c r="BO258" s="50"/>
      <c r="BP258" s="50"/>
      <c r="BQ258" s="50"/>
      <c r="BR258" s="50"/>
      <c r="BS258" s="50"/>
      <c r="BT258" s="50"/>
      <c r="BU258" s="50"/>
      <c r="BV258" s="50"/>
      <c r="BW258" s="50"/>
      <c r="BX258" s="50"/>
      <c r="BY258" s="50"/>
      <c r="BZ258" s="50"/>
      <c r="CA258" s="50"/>
      <c r="CB258" s="50"/>
      <c r="CC258" s="50"/>
      <c r="CD258" s="50"/>
      <c r="CE258" s="50"/>
      <c r="CF258" s="50"/>
      <c r="CG258" s="50"/>
      <c r="CH258" s="50"/>
      <c r="CI258" s="50"/>
    </row>
    <row r="259" spans="1:87" ht="14.25" customHeight="1" x14ac:dyDescent="0.25">
      <c r="A259" s="58">
        <v>168</v>
      </c>
      <c r="B259" s="59" t="s">
        <v>78</v>
      </c>
      <c r="C259" s="59" t="s">
        <v>28</v>
      </c>
      <c r="D259" s="59" t="s">
        <v>39</v>
      </c>
      <c r="E259" s="59"/>
      <c r="F259" s="59" t="s">
        <v>40</v>
      </c>
      <c r="G259" s="58">
        <v>1</v>
      </c>
      <c r="H259" s="58">
        <v>9</v>
      </c>
      <c r="I259" s="59" t="s">
        <v>122</v>
      </c>
      <c r="J259" s="58">
        <v>10184154</v>
      </c>
      <c r="K259" s="58">
        <v>42.769230769230802</v>
      </c>
      <c r="L259" s="58">
        <v>0.29753265602322199</v>
      </c>
      <c r="M259" s="58">
        <v>2</v>
      </c>
      <c r="N259" s="60">
        <v>0</v>
      </c>
      <c r="O259" s="60">
        <v>0</v>
      </c>
      <c r="P259" s="58">
        <v>10</v>
      </c>
      <c r="Q259" s="58">
        <v>8</v>
      </c>
      <c r="R259" s="58">
        <v>1</v>
      </c>
      <c r="S259" s="58">
        <v>8</v>
      </c>
      <c r="T259" s="58">
        <v>1</v>
      </c>
      <c r="U259" s="58">
        <v>2</v>
      </c>
      <c r="V259" s="58">
        <v>2</v>
      </c>
      <c r="W259" s="59">
        <v>0</v>
      </c>
      <c r="X259" s="58">
        <v>1</v>
      </c>
      <c r="Y259" s="58">
        <v>5</v>
      </c>
      <c r="Z259" s="59">
        <v>40</v>
      </c>
      <c r="AA259" s="59">
        <v>5</v>
      </c>
      <c r="AB259" t="s">
        <v>99</v>
      </c>
      <c r="AC259" s="59">
        <v>0</v>
      </c>
      <c r="AD259" s="58">
        <v>2</v>
      </c>
      <c r="AE259" s="58">
        <v>4</v>
      </c>
      <c r="AF259" s="58">
        <v>2</v>
      </c>
      <c r="AG259" s="58">
        <v>9</v>
      </c>
      <c r="AH259" s="59" t="s">
        <v>90</v>
      </c>
      <c r="AI259" s="58">
        <v>4</v>
      </c>
      <c r="AJ259" s="58">
        <v>1</v>
      </c>
      <c r="AK259" s="59" t="s">
        <v>123</v>
      </c>
      <c r="AL259" s="59">
        <v>1</v>
      </c>
      <c r="AM259" s="59" t="s">
        <v>27</v>
      </c>
      <c r="AN259" s="59" t="s">
        <v>680</v>
      </c>
      <c r="AO259" s="58">
        <v>25</v>
      </c>
      <c r="AP259" s="59" t="s">
        <v>677</v>
      </c>
      <c r="AQ259" s="59" t="s">
        <v>694</v>
      </c>
      <c r="AR259" s="59" t="s">
        <v>27</v>
      </c>
      <c r="AS259" s="59" t="s">
        <v>27</v>
      </c>
      <c r="AT259" s="59" t="s">
        <v>692</v>
      </c>
      <c r="AU259" s="59" t="s">
        <v>27</v>
      </c>
      <c r="AV259" s="59" t="s">
        <v>27</v>
      </c>
      <c r="AW259" s="62"/>
      <c r="AX259" s="62" t="s">
        <v>746</v>
      </c>
      <c r="AY259" s="62">
        <v>9.0139999999999993</v>
      </c>
      <c r="AZ259" s="62">
        <v>0.22534999999999999</v>
      </c>
      <c r="BA259" s="62">
        <v>4.4375416019525185</v>
      </c>
      <c r="BB259" s="62">
        <v>6.7330000000000005</v>
      </c>
      <c r="BC259" s="62">
        <v>23</v>
      </c>
      <c r="BD259">
        <v>1472</v>
      </c>
      <c r="BE259" s="62"/>
      <c r="BF259" s="62"/>
      <c r="BG259" s="62"/>
      <c r="BH259" s="50"/>
      <c r="BI259" s="50"/>
      <c r="BJ259" s="50"/>
      <c r="BL259" s="50"/>
      <c r="BM259" s="50"/>
      <c r="BN259" s="50"/>
      <c r="BO259" s="50"/>
      <c r="BP259" s="50"/>
      <c r="BQ259" s="50"/>
      <c r="BR259" s="50"/>
      <c r="BS259" s="50"/>
      <c r="BT259" s="50"/>
      <c r="BU259" s="50"/>
      <c r="BV259" s="50"/>
      <c r="BW259" s="50"/>
      <c r="BX259" s="50"/>
      <c r="BY259" s="50"/>
      <c r="BZ259" s="50"/>
      <c r="CA259" s="50"/>
      <c r="CB259" s="50"/>
      <c r="CC259" s="50"/>
      <c r="CD259" s="50"/>
      <c r="CE259" s="50"/>
      <c r="CF259" s="50"/>
      <c r="CG259" s="50"/>
      <c r="CH259" s="50"/>
      <c r="CI259" s="50"/>
    </row>
    <row r="260" spans="1:87" ht="14.25" customHeight="1" x14ac:dyDescent="0.25">
      <c r="A260" s="58">
        <v>184</v>
      </c>
      <c r="B260" s="59" t="s">
        <v>78</v>
      </c>
      <c r="C260" s="59" t="s">
        <v>26</v>
      </c>
      <c r="D260" s="59" t="s">
        <v>39</v>
      </c>
      <c r="E260" s="59"/>
      <c r="F260" s="59" t="s">
        <v>40</v>
      </c>
      <c r="G260" s="58">
        <v>1</v>
      </c>
      <c r="H260" s="58">
        <v>9</v>
      </c>
      <c r="I260" s="59" t="s">
        <v>124</v>
      </c>
      <c r="J260" s="58">
        <v>1391113645</v>
      </c>
      <c r="K260" s="58">
        <v>55.2</v>
      </c>
      <c r="L260" s="58">
        <v>0.28085106382978697</v>
      </c>
      <c r="M260" s="58">
        <v>4</v>
      </c>
      <c r="N260" s="60">
        <v>0</v>
      </c>
      <c r="O260" s="60">
        <v>0</v>
      </c>
      <c r="P260" s="58">
        <v>9</v>
      </c>
      <c r="Q260" s="58">
        <v>5</v>
      </c>
      <c r="R260" s="58">
        <v>1</v>
      </c>
      <c r="S260" s="58">
        <v>5</v>
      </c>
      <c r="T260" s="58">
        <v>1</v>
      </c>
      <c r="U260" s="58">
        <v>6</v>
      </c>
      <c r="V260" s="60">
        <v>0</v>
      </c>
      <c r="W260" s="59">
        <v>0</v>
      </c>
      <c r="X260" s="60">
        <v>0</v>
      </c>
      <c r="Y260" s="58">
        <v>6</v>
      </c>
      <c r="Z260" s="59">
        <v>37</v>
      </c>
      <c r="AA260" s="59">
        <v>6</v>
      </c>
      <c r="AB260" t="s">
        <v>99</v>
      </c>
      <c r="AC260" s="59">
        <v>0</v>
      </c>
      <c r="AD260" s="58">
        <v>4</v>
      </c>
      <c r="AE260" s="58">
        <v>1</v>
      </c>
      <c r="AF260" s="58">
        <v>0</v>
      </c>
      <c r="AG260" s="58">
        <v>6</v>
      </c>
      <c r="AH260" s="59" t="s">
        <v>90</v>
      </c>
      <c r="AI260" s="58">
        <v>4</v>
      </c>
      <c r="AJ260" s="58">
        <v>1</v>
      </c>
      <c r="AK260" s="59" t="s">
        <v>125</v>
      </c>
      <c r="AL260" s="59">
        <v>1</v>
      </c>
      <c r="AM260" s="59" t="s">
        <v>27</v>
      </c>
      <c r="AN260" s="59" t="s">
        <v>680</v>
      </c>
      <c r="AO260" s="58">
        <v>24</v>
      </c>
      <c r="AP260" s="59" t="s">
        <v>677</v>
      </c>
      <c r="AQ260" s="59" t="s">
        <v>691</v>
      </c>
      <c r="AR260" s="59" t="s">
        <v>695</v>
      </c>
      <c r="AS260" s="59" t="s">
        <v>27</v>
      </c>
      <c r="AT260" s="59" t="s">
        <v>692</v>
      </c>
      <c r="AU260" s="59" t="s">
        <v>695</v>
      </c>
      <c r="AV260" s="59" t="s">
        <v>27</v>
      </c>
      <c r="AW260" s="62"/>
      <c r="AX260" s="62" t="s">
        <v>746</v>
      </c>
      <c r="AY260" s="62">
        <v>8.4060000000000006</v>
      </c>
      <c r="AZ260" s="62">
        <v>0.22718918918918921</v>
      </c>
      <c r="BA260" s="62">
        <v>4.4016178919819176</v>
      </c>
      <c r="BB260" s="62">
        <v>7.774</v>
      </c>
      <c r="BC260" s="62">
        <v>4</v>
      </c>
      <c r="BD260">
        <v>512</v>
      </c>
      <c r="BE260" s="62"/>
      <c r="BF260" s="62"/>
      <c r="BG260" s="62"/>
      <c r="BH260" s="50"/>
      <c r="BI260" s="50"/>
      <c r="BJ260" s="50"/>
      <c r="BL260" s="50"/>
      <c r="BM260" s="50"/>
      <c r="BN260" s="50"/>
      <c r="BO260" s="50"/>
      <c r="BP260" s="50"/>
      <c r="BQ260" s="50"/>
      <c r="BR260" s="50"/>
      <c r="BS260" s="50"/>
      <c r="BT260" s="50"/>
      <c r="BU260" s="50"/>
      <c r="BV260" s="50"/>
      <c r="BW260" s="50"/>
      <c r="BX260" s="50"/>
      <c r="BY260" s="50"/>
      <c r="BZ260" s="50"/>
      <c r="CA260" s="50"/>
      <c r="CB260" s="50"/>
      <c r="CC260" s="50"/>
      <c r="CD260" s="50"/>
      <c r="CE260" s="50"/>
      <c r="CF260" s="50"/>
      <c r="CG260" s="50"/>
      <c r="CH260" s="50"/>
      <c r="CI260" s="50"/>
    </row>
    <row r="261" spans="1:87" ht="14.25" customHeight="1" x14ac:dyDescent="0.25">
      <c r="A261" s="58">
        <v>249</v>
      </c>
      <c r="B261" s="59" t="s">
        <v>78</v>
      </c>
      <c r="C261" s="59" t="s">
        <v>26</v>
      </c>
      <c r="D261" s="59" t="s">
        <v>39</v>
      </c>
      <c r="E261" s="59"/>
      <c r="F261" s="59" t="s">
        <v>40</v>
      </c>
      <c r="G261" s="58">
        <v>1</v>
      </c>
      <c r="H261" s="58">
        <v>9</v>
      </c>
      <c r="I261" s="59" t="s">
        <v>130</v>
      </c>
      <c r="J261" s="58">
        <v>3712062108</v>
      </c>
      <c r="K261" s="58">
        <v>55.2</v>
      </c>
      <c r="L261" s="58">
        <v>0.28085106382978697</v>
      </c>
      <c r="M261" s="58">
        <v>5</v>
      </c>
      <c r="N261" s="60">
        <v>0</v>
      </c>
      <c r="O261" s="60">
        <v>0</v>
      </c>
      <c r="P261" s="58">
        <v>12</v>
      </c>
      <c r="Q261" s="58">
        <v>7</v>
      </c>
      <c r="R261" s="58">
        <v>1</v>
      </c>
      <c r="S261" s="58">
        <v>7</v>
      </c>
      <c r="T261" s="58">
        <v>1</v>
      </c>
      <c r="U261" s="58">
        <v>1</v>
      </c>
      <c r="V261" s="58">
        <v>2</v>
      </c>
      <c r="W261" s="59">
        <v>0</v>
      </c>
      <c r="X261" s="58">
        <v>1</v>
      </c>
      <c r="Y261" s="58">
        <v>4</v>
      </c>
      <c r="Z261" s="59">
        <v>41</v>
      </c>
      <c r="AA261" s="59">
        <v>4</v>
      </c>
      <c r="AB261" t="s">
        <v>99</v>
      </c>
      <c r="AC261" s="59">
        <v>0</v>
      </c>
      <c r="AD261" s="58">
        <v>5</v>
      </c>
      <c r="AE261" s="58">
        <v>1</v>
      </c>
      <c r="AF261" s="58">
        <v>0</v>
      </c>
      <c r="AG261" s="58">
        <v>13</v>
      </c>
      <c r="AH261" s="59" t="s">
        <v>83</v>
      </c>
      <c r="AI261" s="58">
        <v>3</v>
      </c>
      <c r="AJ261" s="60"/>
      <c r="AK261" s="59" t="s">
        <v>133</v>
      </c>
      <c r="AL261" s="59">
        <v>1</v>
      </c>
      <c r="AM261" s="59" t="s">
        <v>27</v>
      </c>
      <c r="AN261" s="59" t="s">
        <v>680</v>
      </c>
      <c r="AO261" s="58">
        <v>28</v>
      </c>
      <c r="AP261" s="59" t="s">
        <v>677</v>
      </c>
      <c r="AQ261" s="59" t="s">
        <v>700</v>
      </c>
      <c r="AR261" s="59" t="s">
        <v>695</v>
      </c>
      <c r="AS261" s="59" t="s">
        <v>701</v>
      </c>
      <c r="AT261" s="59" t="s">
        <v>27</v>
      </c>
      <c r="AU261" s="59" t="s">
        <v>27</v>
      </c>
      <c r="AV261" s="59" t="s">
        <v>27</v>
      </c>
      <c r="AW261" s="62"/>
      <c r="AX261" s="62" t="s">
        <v>748</v>
      </c>
      <c r="AY261" s="62">
        <v>9.0009999999999994</v>
      </c>
      <c r="AZ261" s="62">
        <v>0.21953658536585363</v>
      </c>
      <c r="BA261" s="62">
        <v>4.5550494389512277</v>
      </c>
      <c r="BB261" s="62">
        <v>8.016</v>
      </c>
      <c r="BC261" s="62">
        <v>57</v>
      </c>
      <c r="BD261" s="67">
        <v>4698</v>
      </c>
      <c r="BE261" s="62"/>
      <c r="BF261" s="62"/>
      <c r="BG261" s="62"/>
      <c r="BH261" s="50"/>
      <c r="BI261" s="50"/>
      <c r="BJ261" s="50"/>
      <c r="BL261" s="50"/>
      <c r="BM261" s="50"/>
      <c r="BN261" s="50"/>
      <c r="BO261" s="50"/>
      <c r="BP261" s="50"/>
      <c r="BQ261" s="50"/>
      <c r="BR261" s="50"/>
      <c r="BS261" s="50"/>
      <c r="BT261" s="50"/>
      <c r="BU261" s="50"/>
      <c r="BV261" s="50"/>
      <c r="BW261" s="50"/>
      <c r="BX261" s="50"/>
      <c r="BY261" s="50"/>
      <c r="BZ261" s="50"/>
      <c r="CA261" s="50"/>
      <c r="CB261" s="50"/>
      <c r="CC261" s="50"/>
      <c r="CD261" s="50"/>
      <c r="CE261" s="50"/>
      <c r="CF261" s="50"/>
      <c r="CG261" s="50"/>
      <c r="CH261" s="50"/>
      <c r="CI261" s="50"/>
    </row>
    <row r="262" spans="1:87" ht="14.25" customHeight="1" x14ac:dyDescent="0.25">
      <c r="A262" s="58">
        <v>267</v>
      </c>
      <c r="B262" s="59" t="s">
        <v>78</v>
      </c>
      <c r="C262" s="59" t="s">
        <v>26</v>
      </c>
      <c r="D262" s="59" t="s">
        <v>39</v>
      </c>
      <c r="E262" s="59"/>
      <c r="F262" s="59" t="s">
        <v>40</v>
      </c>
      <c r="G262" s="58">
        <v>1</v>
      </c>
      <c r="H262" s="58">
        <v>9</v>
      </c>
      <c r="I262" s="59" t="s">
        <v>134</v>
      </c>
      <c r="J262" s="58">
        <v>828360120</v>
      </c>
      <c r="K262" s="58">
        <v>72.599999999999994</v>
      </c>
      <c r="L262" s="58">
        <v>0.65106382978723398</v>
      </c>
      <c r="M262" s="60">
        <v>0</v>
      </c>
      <c r="N262" s="60">
        <v>0</v>
      </c>
      <c r="O262" s="60">
        <v>0</v>
      </c>
      <c r="P262" s="60">
        <v>0</v>
      </c>
      <c r="Q262" s="60">
        <v>0</v>
      </c>
      <c r="R262" s="60">
        <v>0</v>
      </c>
      <c r="S262" s="60">
        <v>0</v>
      </c>
      <c r="T262" s="60">
        <v>0</v>
      </c>
      <c r="U262" s="60">
        <v>0</v>
      </c>
      <c r="V262" s="60">
        <v>0</v>
      </c>
      <c r="W262" s="59">
        <v>0</v>
      </c>
      <c r="X262" s="60">
        <v>0</v>
      </c>
      <c r="Y262" s="60">
        <v>0</v>
      </c>
      <c r="Z262" s="59">
        <v>0</v>
      </c>
      <c r="AA262" s="59">
        <v>0</v>
      </c>
      <c r="AB262" t="s">
        <v>89</v>
      </c>
      <c r="AC262" s="59">
        <v>0</v>
      </c>
      <c r="AD262" s="58">
        <v>0</v>
      </c>
      <c r="AE262" s="58">
        <v>0</v>
      </c>
      <c r="AF262" s="58">
        <v>0</v>
      </c>
      <c r="AG262" s="58">
        <v>0</v>
      </c>
      <c r="AH262" s="59" t="s">
        <v>90</v>
      </c>
      <c r="AI262" s="58">
        <v>4</v>
      </c>
      <c r="AJ262" s="60"/>
      <c r="AK262" s="59" t="s">
        <v>100</v>
      </c>
      <c r="AL262" s="59">
        <v>1</v>
      </c>
      <c r="AM262" s="59" t="s">
        <v>27</v>
      </c>
      <c r="AN262" s="59" t="s">
        <v>673</v>
      </c>
      <c r="AO262" s="58">
        <v>26</v>
      </c>
      <c r="AP262" s="59" t="s">
        <v>674</v>
      </c>
      <c r="AQ262" s="59" t="s">
        <v>678</v>
      </c>
      <c r="AR262" s="59" t="s">
        <v>27</v>
      </c>
      <c r="AS262" s="59" t="s">
        <v>702</v>
      </c>
      <c r="AT262" s="59" t="s">
        <v>27</v>
      </c>
      <c r="AU262" s="59" t="s">
        <v>27</v>
      </c>
      <c r="AV262" s="59" t="s">
        <v>27</v>
      </c>
      <c r="AW262" s="62"/>
      <c r="AX262" s="62" t="s">
        <v>748</v>
      </c>
      <c r="AY262" s="62">
        <v>9.0020000000000007</v>
      </c>
      <c r="AZ262" s="62" t="s">
        <v>27</v>
      </c>
      <c r="BA262" s="62">
        <v>0</v>
      </c>
      <c r="BB262" s="62">
        <v>8.9139999999999997</v>
      </c>
      <c r="BC262" s="62">
        <v>45</v>
      </c>
      <c r="BD262" s="65">
        <v>0</v>
      </c>
      <c r="BE262" s="62" t="s">
        <v>102</v>
      </c>
      <c r="BF262" s="62">
        <v>1</v>
      </c>
      <c r="BG262" s="62"/>
      <c r="BH262" s="50"/>
      <c r="BI262" s="50"/>
      <c r="BJ262" s="50"/>
      <c r="BL262" s="50"/>
      <c r="BM262" s="50"/>
      <c r="BN262" s="50"/>
      <c r="BO262" s="50"/>
      <c r="BP262" s="50"/>
      <c r="BQ262" s="50"/>
      <c r="BR262" s="50"/>
      <c r="BS262" s="50"/>
      <c r="BT262" s="50"/>
      <c r="BU262" s="50"/>
      <c r="BV262" s="50"/>
      <c r="BW262" s="50"/>
      <c r="BX262" s="50"/>
      <c r="BY262" s="50"/>
      <c r="BZ262" s="50"/>
      <c r="CA262" s="50"/>
      <c r="CB262" s="50"/>
      <c r="CC262" s="50"/>
      <c r="CD262" s="50"/>
      <c r="CE262" s="50"/>
      <c r="CF262" s="50"/>
      <c r="CG262" s="50"/>
      <c r="CH262" s="50"/>
      <c r="CI262" s="50"/>
    </row>
    <row r="263" spans="1:87" ht="14.25" customHeight="1" x14ac:dyDescent="0.25">
      <c r="A263" s="58">
        <v>283</v>
      </c>
      <c r="B263" s="59" t="s">
        <v>78</v>
      </c>
      <c r="C263" s="59" t="s">
        <v>28</v>
      </c>
      <c r="D263" s="59" t="s">
        <v>39</v>
      </c>
      <c r="E263" s="59"/>
      <c r="F263" s="59" t="s">
        <v>40</v>
      </c>
      <c r="G263" s="58">
        <v>1</v>
      </c>
      <c r="H263" s="58">
        <v>9</v>
      </c>
      <c r="I263" s="59" t="s">
        <v>135</v>
      </c>
      <c r="J263" s="58">
        <v>7717685176</v>
      </c>
      <c r="K263" s="58">
        <v>42.769230769230802</v>
      </c>
      <c r="L263" s="58">
        <v>0.29753265602322199</v>
      </c>
      <c r="M263" s="58">
        <v>2</v>
      </c>
      <c r="N263" s="60">
        <v>0</v>
      </c>
      <c r="O263" s="60">
        <v>0</v>
      </c>
      <c r="P263" s="58">
        <v>5</v>
      </c>
      <c r="Q263" s="58">
        <v>3</v>
      </c>
      <c r="R263" s="58">
        <v>1</v>
      </c>
      <c r="S263" s="58">
        <v>3</v>
      </c>
      <c r="T263" s="58">
        <v>1</v>
      </c>
      <c r="U263" s="58">
        <v>1</v>
      </c>
      <c r="V263" s="58">
        <v>2</v>
      </c>
      <c r="W263" s="59">
        <v>0</v>
      </c>
      <c r="X263" s="58">
        <v>1</v>
      </c>
      <c r="Y263" s="58">
        <v>4</v>
      </c>
      <c r="Z263" s="59">
        <v>23</v>
      </c>
      <c r="AA263" s="59">
        <v>4</v>
      </c>
      <c r="AB263" t="s">
        <v>99</v>
      </c>
      <c r="AC263" s="59">
        <v>0</v>
      </c>
      <c r="AD263" s="58">
        <v>2</v>
      </c>
      <c r="AE263" s="58">
        <v>2</v>
      </c>
      <c r="AF263" s="58">
        <v>0</v>
      </c>
      <c r="AG263" s="58">
        <v>8</v>
      </c>
      <c r="AH263" s="59" t="s">
        <v>119</v>
      </c>
      <c r="AI263" s="58">
        <v>1</v>
      </c>
      <c r="AJ263" s="58">
        <v>1</v>
      </c>
      <c r="AK263" s="59" t="s">
        <v>136</v>
      </c>
      <c r="AL263" s="59">
        <v>1</v>
      </c>
      <c r="AM263" s="59" t="s">
        <v>27</v>
      </c>
      <c r="AN263" s="59" t="s">
        <v>680</v>
      </c>
      <c r="AO263" s="58">
        <v>24</v>
      </c>
      <c r="AP263" s="59" t="s">
        <v>677</v>
      </c>
      <c r="AQ263" s="59" t="s">
        <v>691</v>
      </c>
      <c r="AR263" s="59" t="s">
        <v>27</v>
      </c>
      <c r="AS263" s="59" t="s">
        <v>27</v>
      </c>
      <c r="AT263" s="59" t="s">
        <v>27</v>
      </c>
      <c r="AU263" s="59" t="s">
        <v>27</v>
      </c>
      <c r="AV263" s="59" t="s">
        <v>27</v>
      </c>
      <c r="AW263" s="62"/>
      <c r="AX263" s="62" t="s">
        <v>747</v>
      </c>
      <c r="AY263" s="62">
        <v>3.48</v>
      </c>
      <c r="AZ263" s="62">
        <v>0.15130434782608695</v>
      </c>
      <c r="BA263" s="62">
        <v>6.6091954022988508</v>
      </c>
      <c r="BB263" s="62">
        <v>3.0150000000000001</v>
      </c>
      <c r="BC263" s="62"/>
      <c r="BD263">
        <v>575</v>
      </c>
      <c r="BE263" s="62"/>
      <c r="BF263" s="62"/>
      <c r="BG263" s="62"/>
      <c r="BH263" s="50"/>
      <c r="BI263" s="50"/>
      <c r="BJ263" s="50"/>
      <c r="BL263" s="50"/>
      <c r="BM263" s="50"/>
      <c r="BN263" s="50"/>
      <c r="BO263" s="50"/>
      <c r="BP263" s="50"/>
      <c r="BQ263" s="50"/>
      <c r="BR263" s="50"/>
      <c r="BS263" s="50"/>
      <c r="BT263" s="50"/>
      <c r="BU263" s="50"/>
      <c r="BV263" s="50"/>
      <c r="BW263" s="50"/>
      <c r="BX263" s="50"/>
      <c r="BY263" s="50"/>
      <c r="BZ263" s="50"/>
      <c r="CA263" s="50"/>
      <c r="CB263" s="50"/>
      <c r="CC263" s="50"/>
      <c r="CD263" s="50"/>
      <c r="CE263" s="50"/>
      <c r="CF263" s="50"/>
      <c r="CG263" s="50"/>
      <c r="CH263" s="50"/>
      <c r="CI263" s="50"/>
    </row>
    <row r="264" spans="1:87" ht="14.25" customHeight="1" x14ac:dyDescent="0.25">
      <c r="A264" s="58">
        <v>303</v>
      </c>
      <c r="B264" s="59" t="s">
        <v>78</v>
      </c>
      <c r="C264" s="59" t="s">
        <v>28</v>
      </c>
      <c r="D264" s="59" t="s">
        <v>39</v>
      </c>
      <c r="E264" s="59"/>
      <c r="F264" s="59" t="s">
        <v>40</v>
      </c>
      <c r="G264" s="58">
        <v>1</v>
      </c>
      <c r="H264" s="58">
        <v>9</v>
      </c>
      <c r="I264" s="59" t="s">
        <v>140</v>
      </c>
      <c r="J264" s="58">
        <v>79247246103</v>
      </c>
      <c r="K264" s="58">
        <v>42.769230769230802</v>
      </c>
      <c r="L264" s="58">
        <v>0.29753265602322199</v>
      </c>
      <c r="M264" s="58">
        <v>2</v>
      </c>
      <c r="N264" s="60">
        <v>0</v>
      </c>
      <c r="O264" s="60">
        <v>0</v>
      </c>
      <c r="P264" s="58">
        <v>3</v>
      </c>
      <c r="Q264" s="58">
        <v>1</v>
      </c>
      <c r="R264" s="58">
        <v>1</v>
      </c>
      <c r="S264" s="58">
        <v>1</v>
      </c>
      <c r="T264" s="58">
        <v>1</v>
      </c>
      <c r="U264" s="60">
        <v>0</v>
      </c>
      <c r="V264" s="60">
        <v>0</v>
      </c>
      <c r="W264" s="61">
        <v>1</v>
      </c>
      <c r="X264" s="60">
        <v>0</v>
      </c>
      <c r="Y264" s="58">
        <v>1</v>
      </c>
      <c r="Z264" s="59">
        <v>11</v>
      </c>
      <c r="AA264" s="59">
        <v>1</v>
      </c>
      <c r="AB264" t="s">
        <v>99</v>
      </c>
      <c r="AC264" s="59">
        <v>0</v>
      </c>
      <c r="AD264" s="58">
        <v>0</v>
      </c>
      <c r="AE264" s="58">
        <v>0</v>
      </c>
      <c r="AF264" s="58">
        <v>0</v>
      </c>
      <c r="AG264" s="58">
        <v>1</v>
      </c>
      <c r="AH264" s="59" t="s">
        <v>90</v>
      </c>
      <c r="AI264" s="58">
        <v>4</v>
      </c>
      <c r="AJ264" s="60"/>
      <c r="AK264" s="59" t="s">
        <v>141</v>
      </c>
      <c r="AL264" s="59">
        <v>1</v>
      </c>
      <c r="AM264" s="59" t="s">
        <v>27</v>
      </c>
      <c r="AN264" s="59" t="s">
        <v>673</v>
      </c>
      <c r="AO264" s="58">
        <v>18</v>
      </c>
      <c r="AP264" s="59" t="s">
        <v>674</v>
      </c>
      <c r="AQ264" s="59" t="s">
        <v>705</v>
      </c>
      <c r="AR264" s="59" t="s">
        <v>27</v>
      </c>
      <c r="AS264" s="59" t="s">
        <v>686</v>
      </c>
      <c r="AT264" s="59" t="s">
        <v>27</v>
      </c>
      <c r="AU264" s="59" t="s">
        <v>27</v>
      </c>
      <c r="AV264" s="59" t="s">
        <v>27</v>
      </c>
      <c r="AW264" s="62"/>
      <c r="AX264" s="62" t="s">
        <v>747</v>
      </c>
      <c r="AY264" s="62">
        <v>9.0009999999999994</v>
      </c>
      <c r="AZ264" s="62">
        <v>0.81827272727272726</v>
      </c>
      <c r="BA264" s="62">
        <v>1.2220864348405733</v>
      </c>
      <c r="BB264" s="62">
        <v>6.8140000000000001</v>
      </c>
      <c r="BC264" s="62">
        <v>57</v>
      </c>
      <c r="BD264" s="67">
        <v>92</v>
      </c>
      <c r="BE264" s="62" t="s">
        <v>767</v>
      </c>
      <c r="BF264" s="62"/>
      <c r="BG264" s="62">
        <v>1</v>
      </c>
      <c r="BH264" s="50"/>
      <c r="BI264" s="50"/>
      <c r="BJ264" s="50"/>
      <c r="BL264" s="50"/>
      <c r="BM264" s="50"/>
      <c r="BN264" s="50"/>
      <c r="BO264" s="50"/>
      <c r="BP264" s="50"/>
      <c r="BQ264" s="50"/>
      <c r="BR264" s="50"/>
      <c r="BS264" s="50"/>
      <c r="BT264" s="50"/>
      <c r="BU264" s="50"/>
      <c r="BV264" s="50"/>
      <c r="BW264" s="50"/>
      <c r="BX264" s="50"/>
      <c r="BY264" s="50"/>
      <c r="BZ264" s="50"/>
      <c r="CA264" s="50"/>
      <c r="CB264" s="50"/>
      <c r="CC264" s="50"/>
      <c r="CD264" s="50"/>
      <c r="CE264" s="50"/>
      <c r="CF264" s="50"/>
      <c r="CG264" s="50"/>
      <c r="CH264" s="50"/>
      <c r="CI264" s="50"/>
    </row>
    <row r="265" spans="1:87" ht="14.25" customHeight="1" x14ac:dyDescent="0.25">
      <c r="A265" s="58">
        <v>336</v>
      </c>
      <c r="B265" s="59" t="s">
        <v>78</v>
      </c>
      <c r="C265" s="59" t="s">
        <v>28</v>
      </c>
      <c r="D265" s="59" t="s">
        <v>39</v>
      </c>
      <c r="E265" s="59"/>
      <c r="F265" s="59" t="s">
        <v>40</v>
      </c>
      <c r="G265" s="58">
        <v>1</v>
      </c>
      <c r="H265" s="58">
        <v>9</v>
      </c>
      <c r="I265" s="59" t="s">
        <v>144</v>
      </c>
      <c r="J265" s="58">
        <v>46525319</v>
      </c>
      <c r="K265" s="58">
        <v>62.153846153846203</v>
      </c>
      <c r="L265" s="58">
        <v>0.66328011611030502</v>
      </c>
      <c r="M265" s="60">
        <v>0</v>
      </c>
      <c r="N265" s="60">
        <v>0</v>
      </c>
      <c r="O265" s="60">
        <v>0</v>
      </c>
      <c r="P265" s="60">
        <v>0</v>
      </c>
      <c r="Q265" s="60">
        <v>0</v>
      </c>
      <c r="R265" s="60">
        <v>0</v>
      </c>
      <c r="S265" s="60">
        <v>0</v>
      </c>
      <c r="T265" s="60">
        <v>0</v>
      </c>
      <c r="U265" s="60">
        <v>0</v>
      </c>
      <c r="V265" s="60">
        <v>0</v>
      </c>
      <c r="W265" s="59">
        <v>0</v>
      </c>
      <c r="X265" s="60">
        <v>0</v>
      </c>
      <c r="Y265" s="60">
        <v>0</v>
      </c>
      <c r="Z265" s="59">
        <v>0</v>
      </c>
      <c r="AA265" s="59">
        <v>0</v>
      </c>
      <c r="AB265" t="s">
        <v>102</v>
      </c>
      <c r="AC265" s="59">
        <v>0</v>
      </c>
      <c r="AD265" s="58">
        <v>0</v>
      </c>
      <c r="AE265" s="58">
        <v>0</v>
      </c>
      <c r="AF265" s="58">
        <v>0</v>
      </c>
      <c r="AG265" s="58">
        <v>0</v>
      </c>
      <c r="AH265" s="59" t="s">
        <v>90</v>
      </c>
      <c r="AI265" s="58">
        <v>4</v>
      </c>
      <c r="AJ265" s="60"/>
      <c r="AK265" s="59" t="s">
        <v>145</v>
      </c>
      <c r="AL265" s="59">
        <v>1</v>
      </c>
      <c r="AM265" s="59" t="s">
        <v>27</v>
      </c>
      <c r="AN265" s="59" t="s">
        <v>673</v>
      </c>
      <c r="AO265" s="58">
        <v>28</v>
      </c>
      <c r="AP265" s="59" t="s">
        <v>677</v>
      </c>
      <c r="AQ265" s="59" t="s">
        <v>706</v>
      </c>
      <c r="AR265" s="59" t="s">
        <v>27</v>
      </c>
      <c r="AS265" s="59" t="s">
        <v>27</v>
      </c>
      <c r="AT265" s="59" t="s">
        <v>27</v>
      </c>
      <c r="AU265" s="59" t="s">
        <v>27</v>
      </c>
      <c r="AV265" s="59" t="s">
        <v>27</v>
      </c>
      <c r="AW265" s="62"/>
      <c r="AX265" s="62" t="s">
        <v>747</v>
      </c>
      <c r="AY265" s="62">
        <v>20.940999999999999</v>
      </c>
      <c r="AZ265" s="62" t="s">
        <v>27</v>
      </c>
      <c r="BA265" s="62">
        <v>0</v>
      </c>
      <c r="BB265" s="62">
        <v>4.79</v>
      </c>
      <c r="BC265" s="62">
        <v>134</v>
      </c>
      <c r="BD265" s="66">
        <v>0</v>
      </c>
      <c r="BE265" s="62"/>
      <c r="BF265" s="62"/>
      <c r="BG265" s="62"/>
      <c r="BH265" s="50"/>
      <c r="BI265" s="50"/>
      <c r="BJ265" s="50"/>
      <c r="BL265" s="50"/>
      <c r="BM265" s="50"/>
      <c r="BN265" s="50"/>
      <c r="BO265" s="50"/>
      <c r="BP265" s="50"/>
      <c r="BQ265" s="50"/>
      <c r="BR265" s="50"/>
      <c r="BS265" s="50"/>
      <c r="BT265" s="50"/>
      <c r="BU265" s="50"/>
      <c r="BV265" s="50"/>
      <c r="BW265" s="50"/>
      <c r="BX265" s="50"/>
      <c r="BY265" s="50"/>
      <c r="BZ265" s="50"/>
      <c r="CA265" s="50"/>
      <c r="CB265" s="50"/>
      <c r="CC265" s="50"/>
      <c r="CD265" s="50"/>
      <c r="CE265" s="50"/>
      <c r="CF265" s="50"/>
      <c r="CG265" s="50"/>
      <c r="CH265" s="50"/>
      <c r="CI265" s="50"/>
    </row>
    <row r="266" spans="1:87" ht="14.25" customHeight="1" x14ac:dyDescent="0.25">
      <c r="A266" s="58">
        <v>341</v>
      </c>
      <c r="B266" s="59" t="s">
        <v>78</v>
      </c>
      <c r="C266" s="59" t="s">
        <v>28</v>
      </c>
      <c r="D266" s="59" t="s">
        <v>39</v>
      </c>
      <c r="E266" s="59"/>
      <c r="F266" s="59" t="s">
        <v>40</v>
      </c>
      <c r="G266" s="58">
        <v>1</v>
      </c>
      <c r="H266" s="58">
        <v>9</v>
      </c>
      <c r="I266" s="59" t="s">
        <v>146</v>
      </c>
      <c r="J266" s="58">
        <v>94222252116</v>
      </c>
      <c r="K266" s="58">
        <v>42.769230769230802</v>
      </c>
      <c r="L266" s="58">
        <v>0.29753265602322199</v>
      </c>
      <c r="M266" s="60">
        <v>0</v>
      </c>
      <c r="N266" s="60">
        <v>0</v>
      </c>
      <c r="O266" s="60">
        <v>0</v>
      </c>
      <c r="P266" s="60">
        <v>0</v>
      </c>
      <c r="Q266" s="60">
        <v>0</v>
      </c>
      <c r="R266" s="60">
        <v>0</v>
      </c>
      <c r="S266" s="60">
        <v>0</v>
      </c>
      <c r="T266" s="60">
        <v>0</v>
      </c>
      <c r="U266" s="60">
        <v>0</v>
      </c>
      <c r="V266" s="60">
        <v>0</v>
      </c>
      <c r="W266" s="59">
        <v>0</v>
      </c>
      <c r="X266" s="60">
        <v>0</v>
      </c>
      <c r="Y266" s="60">
        <v>0</v>
      </c>
      <c r="Z266" s="59">
        <v>0</v>
      </c>
      <c r="AA266" s="59">
        <v>0</v>
      </c>
      <c r="AB266" t="s">
        <v>99</v>
      </c>
      <c r="AC266" s="59">
        <v>0</v>
      </c>
      <c r="AD266" s="58">
        <v>0</v>
      </c>
      <c r="AE266" s="58">
        <v>0</v>
      </c>
      <c r="AF266" s="58">
        <v>0</v>
      </c>
      <c r="AG266" s="58">
        <v>0</v>
      </c>
      <c r="AH266" s="59" t="s">
        <v>90</v>
      </c>
      <c r="AI266" s="58">
        <v>4</v>
      </c>
      <c r="AJ266" s="60"/>
      <c r="AK266" s="59" t="s">
        <v>100</v>
      </c>
      <c r="AL266" s="59">
        <v>1</v>
      </c>
      <c r="AM266" s="59" t="s">
        <v>27</v>
      </c>
      <c r="AN266" s="59" t="s">
        <v>680</v>
      </c>
      <c r="AO266" s="58">
        <v>36</v>
      </c>
      <c r="AP266" s="59" t="s">
        <v>677</v>
      </c>
      <c r="AQ266" s="59" t="s">
        <v>707</v>
      </c>
      <c r="AR266" s="59" t="s">
        <v>27</v>
      </c>
      <c r="AS266" s="59" t="s">
        <v>708</v>
      </c>
      <c r="AT266" s="59" t="s">
        <v>27</v>
      </c>
      <c r="AU266" s="59" t="s">
        <v>27</v>
      </c>
      <c r="AV266" s="59" t="s">
        <v>27</v>
      </c>
      <c r="AW266" s="62"/>
      <c r="AX266" s="62" t="s">
        <v>748</v>
      </c>
      <c r="AY266" s="62">
        <v>8.0250000000000004</v>
      </c>
      <c r="AZ266" s="62" t="s">
        <v>27</v>
      </c>
      <c r="BA266" s="62">
        <v>0</v>
      </c>
      <c r="BB266" s="62">
        <v>6.6760000000000002</v>
      </c>
      <c r="BC266" s="62">
        <v>89</v>
      </c>
      <c r="BD266" s="66">
        <v>0</v>
      </c>
      <c r="BE266" s="62"/>
      <c r="BF266" s="62"/>
      <c r="BG266" s="62"/>
      <c r="BH266" s="50"/>
      <c r="BI266" s="50"/>
      <c r="BJ266" s="50"/>
      <c r="BL266" s="50"/>
      <c r="BM266" s="50"/>
      <c r="BN266" s="50"/>
      <c r="BO266" s="50"/>
      <c r="BP266" s="50"/>
      <c r="BQ266" s="50"/>
      <c r="BR266" s="50"/>
      <c r="BS266" s="50"/>
      <c r="BT266" s="50"/>
      <c r="BU266" s="50"/>
      <c r="BV266" s="50"/>
      <c r="BW266" s="50"/>
      <c r="BX266" s="50"/>
      <c r="BY266" s="50"/>
      <c r="BZ266" s="50"/>
      <c r="CA266" s="50"/>
      <c r="CB266" s="50"/>
      <c r="CC266" s="50"/>
      <c r="CD266" s="50"/>
      <c r="CE266" s="50"/>
      <c r="CF266" s="50"/>
      <c r="CG266" s="50"/>
      <c r="CH266" s="50"/>
      <c r="CI266" s="50"/>
    </row>
    <row r="267" spans="1:87" ht="14.25" customHeight="1" x14ac:dyDescent="0.25">
      <c r="A267" s="58">
        <v>357</v>
      </c>
      <c r="B267" s="59" t="s">
        <v>78</v>
      </c>
      <c r="C267" s="59" t="s">
        <v>26</v>
      </c>
      <c r="D267" s="59" t="s">
        <v>39</v>
      </c>
      <c r="E267" s="59"/>
      <c r="F267" s="59" t="s">
        <v>40</v>
      </c>
      <c r="G267" s="58">
        <v>1</v>
      </c>
      <c r="H267" s="58">
        <v>9</v>
      </c>
      <c r="I267" s="59" t="s">
        <v>147</v>
      </c>
      <c r="J267" s="58">
        <v>84463153</v>
      </c>
      <c r="K267" s="58">
        <v>72.599999999999994</v>
      </c>
      <c r="L267" s="58">
        <v>0.65106382978723398</v>
      </c>
      <c r="M267" s="58">
        <v>3</v>
      </c>
      <c r="N267" s="60">
        <v>0</v>
      </c>
      <c r="O267" s="60">
        <v>0</v>
      </c>
      <c r="P267" s="58">
        <v>6</v>
      </c>
      <c r="Q267" s="58">
        <v>3</v>
      </c>
      <c r="R267" s="58">
        <v>1</v>
      </c>
      <c r="S267" s="58">
        <v>3</v>
      </c>
      <c r="T267" s="58">
        <v>1</v>
      </c>
      <c r="U267" s="58">
        <v>1</v>
      </c>
      <c r="V267" s="58">
        <v>0.5</v>
      </c>
      <c r="W267" s="59">
        <v>0</v>
      </c>
      <c r="X267" s="58">
        <v>0.5</v>
      </c>
      <c r="Y267" s="58">
        <v>2</v>
      </c>
      <c r="Z267" s="59">
        <v>21</v>
      </c>
      <c r="AA267" s="59">
        <v>2</v>
      </c>
      <c r="AB267" t="s">
        <v>89</v>
      </c>
      <c r="AC267" s="59">
        <v>0</v>
      </c>
      <c r="AD267" s="58">
        <v>0</v>
      </c>
      <c r="AE267" s="58">
        <v>1</v>
      </c>
      <c r="AF267" s="58">
        <v>0</v>
      </c>
      <c r="AG267" s="58">
        <v>2</v>
      </c>
      <c r="AH267" s="59" t="s">
        <v>90</v>
      </c>
      <c r="AI267" s="58">
        <v>4</v>
      </c>
      <c r="AJ267" s="60"/>
      <c r="AK267" s="59" t="s">
        <v>148</v>
      </c>
      <c r="AL267" s="59">
        <v>1</v>
      </c>
      <c r="AM267" s="59" t="s">
        <v>27</v>
      </c>
      <c r="AN267" s="59" t="s">
        <v>680</v>
      </c>
      <c r="AO267" s="58">
        <v>26</v>
      </c>
      <c r="AP267" s="59" t="s">
        <v>677</v>
      </c>
      <c r="AQ267" s="59" t="s">
        <v>709</v>
      </c>
      <c r="AR267" s="59" t="s">
        <v>27</v>
      </c>
      <c r="AS267" s="59" t="s">
        <v>27</v>
      </c>
      <c r="AT267" s="59" t="s">
        <v>692</v>
      </c>
      <c r="AU267" s="59" t="s">
        <v>695</v>
      </c>
      <c r="AV267" s="59" t="s">
        <v>27</v>
      </c>
      <c r="AW267" s="62"/>
      <c r="AX267" s="62" t="s">
        <v>746</v>
      </c>
      <c r="AY267" s="62">
        <v>8.73</v>
      </c>
      <c r="AZ267" s="62">
        <v>0.41571428571428576</v>
      </c>
      <c r="BA267" s="62">
        <v>2.4054982817869415</v>
      </c>
      <c r="BB267" s="62">
        <v>7.8900000000000006</v>
      </c>
      <c r="BC267" s="62">
        <v>14</v>
      </c>
      <c r="BD267">
        <v>144</v>
      </c>
      <c r="BE267" s="62" t="s">
        <v>99</v>
      </c>
      <c r="BF267" s="62"/>
      <c r="BG267" s="62">
        <v>1</v>
      </c>
      <c r="BH267" s="50"/>
      <c r="BI267" s="50"/>
      <c r="BJ267" s="50"/>
      <c r="BL267" s="50"/>
      <c r="BM267" s="50"/>
      <c r="BN267" s="50"/>
      <c r="BO267" s="50"/>
      <c r="BP267" s="50"/>
      <c r="BQ267" s="50"/>
      <c r="BR267" s="50"/>
      <c r="BS267" s="50"/>
      <c r="BT267" s="50"/>
      <c r="BU267" s="50"/>
      <c r="BV267" s="50"/>
      <c r="BW267" s="50"/>
      <c r="BX267" s="50"/>
      <c r="BY267" s="50"/>
      <c r="BZ267" s="50"/>
      <c r="CA267" s="50"/>
      <c r="CB267" s="50"/>
      <c r="CC267" s="50"/>
      <c r="CD267" s="50"/>
      <c r="CE267" s="50"/>
      <c r="CF267" s="50"/>
      <c r="CG267" s="50"/>
      <c r="CH267" s="50"/>
      <c r="CI267" s="50"/>
    </row>
    <row r="268" spans="1:87" ht="14.25" customHeight="1" x14ac:dyDescent="0.25">
      <c r="A268" s="58">
        <v>373</v>
      </c>
      <c r="B268" s="59" t="s">
        <v>78</v>
      </c>
      <c r="C268" s="59" t="s">
        <v>26</v>
      </c>
      <c r="D268" s="59" t="s">
        <v>39</v>
      </c>
      <c r="E268" s="59"/>
      <c r="F268" s="59" t="s">
        <v>40</v>
      </c>
      <c r="G268" s="58">
        <v>1</v>
      </c>
      <c r="H268" s="58">
        <v>9</v>
      </c>
      <c r="I268" s="59" t="s">
        <v>149</v>
      </c>
      <c r="J268" s="58">
        <v>8877127178</v>
      </c>
      <c r="K268" s="58">
        <v>72.599999999999994</v>
      </c>
      <c r="L268" s="58">
        <v>0.65106382978723398</v>
      </c>
      <c r="M268" s="60">
        <v>0</v>
      </c>
      <c r="N268" s="60">
        <v>0</v>
      </c>
      <c r="O268" s="60">
        <v>0</v>
      </c>
      <c r="P268" s="60">
        <v>0</v>
      </c>
      <c r="Q268" s="60">
        <v>0</v>
      </c>
      <c r="R268" s="60">
        <v>0</v>
      </c>
      <c r="S268" s="60">
        <v>0</v>
      </c>
      <c r="T268" s="60">
        <v>0</v>
      </c>
      <c r="U268" s="60">
        <v>0</v>
      </c>
      <c r="V268" s="60">
        <v>0</v>
      </c>
      <c r="W268" s="59">
        <v>0</v>
      </c>
      <c r="X268" s="60">
        <v>0</v>
      </c>
      <c r="Y268" s="60">
        <v>0</v>
      </c>
      <c r="Z268" s="59">
        <v>0</v>
      </c>
      <c r="AA268" s="59">
        <v>0</v>
      </c>
      <c r="AB268" t="s">
        <v>89</v>
      </c>
      <c r="AC268" s="59">
        <v>0</v>
      </c>
      <c r="AD268" s="58">
        <v>0</v>
      </c>
      <c r="AE268" s="58">
        <v>0</v>
      </c>
      <c r="AF268" s="58">
        <v>0</v>
      </c>
      <c r="AG268" s="58">
        <v>0</v>
      </c>
      <c r="AH268" s="59" t="s">
        <v>90</v>
      </c>
      <c r="AI268" s="58">
        <v>4</v>
      </c>
      <c r="AJ268" s="60"/>
      <c r="AK268" s="59" t="s">
        <v>100</v>
      </c>
      <c r="AL268" s="59">
        <v>1</v>
      </c>
      <c r="AM268" s="59" t="s">
        <v>27</v>
      </c>
      <c r="AN268" s="59" t="s">
        <v>680</v>
      </c>
      <c r="AO268" s="58">
        <v>24</v>
      </c>
      <c r="AP268" s="59" t="s">
        <v>677</v>
      </c>
      <c r="AQ268" s="59" t="s">
        <v>711</v>
      </c>
      <c r="AR268" s="59" t="s">
        <v>27</v>
      </c>
      <c r="AS268" s="59" t="s">
        <v>686</v>
      </c>
      <c r="AT268" s="59" t="s">
        <v>27</v>
      </c>
      <c r="AU268" s="59" t="s">
        <v>27</v>
      </c>
      <c r="AV268" s="59" t="s">
        <v>27</v>
      </c>
      <c r="AW268" s="62"/>
      <c r="AX268" s="62" t="s">
        <v>747</v>
      </c>
      <c r="AY268" s="62">
        <v>8.6340000000000003</v>
      </c>
      <c r="AZ268" s="62" t="s">
        <v>27</v>
      </c>
      <c r="BA268" s="62">
        <v>0</v>
      </c>
      <c r="BB268" s="62">
        <v>7.7050000000000001</v>
      </c>
      <c r="BC268" s="62" t="s">
        <v>774</v>
      </c>
      <c r="BD268">
        <v>0</v>
      </c>
      <c r="BE268" s="62"/>
      <c r="BF268" s="62"/>
      <c r="BG268" s="62"/>
      <c r="BH268" s="50"/>
      <c r="BI268" s="50"/>
      <c r="BJ268" s="50"/>
      <c r="BL268" s="50"/>
      <c r="BM268" s="50"/>
      <c r="BN268" s="50"/>
      <c r="BO268" s="50"/>
      <c r="BP268" s="50"/>
      <c r="BQ268" s="50"/>
      <c r="BR268" s="50"/>
      <c r="BS268" s="50"/>
      <c r="BT268" s="50"/>
      <c r="BU268" s="50"/>
      <c r="BV268" s="50"/>
      <c r="BW268" s="50"/>
      <c r="BX268" s="50"/>
      <c r="BY268" s="50"/>
      <c r="BZ268" s="50"/>
      <c r="CA268" s="50"/>
      <c r="CB268" s="50"/>
      <c r="CC268" s="50"/>
      <c r="CD268" s="50"/>
      <c r="CE268" s="50"/>
      <c r="CF268" s="50"/>
      <c r="CG268" s="50"/>
      <c r="CH268" s="50"/>
      <c r="CI268" s="50"/>
    </row>
    <row r="269" spans="1:87" ht="14.25" customHeight="1" x14ac:dyDescent="0.25">
      <c r="A269" s="58">
        <v>389</v>
      </c>
      <c r="B269" s="59" t="s">
        <v>78</v>
      </c>
      <c r="C269" s="59" t="s">
        <v>26</v>
      </c>
      <c r="D269" s="59" t="s">
        <v>39</v>
      </c>
      <c r="E269" s="59"/>
      <c r="F269" s="59" t="s">
        <v>40</v>
      </c>
      <c r="G269" s="58">
        <v>1</v>
      </c>
      <c r="H269" s="58">
        <v>9</v>
      </c>
      <c r="I269" s="59" t="s">
        <v>81</v>
      </c>
      <c r="J269" s="58">
        <v>9591241137</v>
      </c>
      <c r="K269" s="58">
        <v>55.2</v>
      </c>
      <c r="L269" s="58">
        <v>0.28085106382978697</v>
      </c>
      <c r="M269" s="58">
        <v>2</v>
      </c>
      <c r="N269" s="60">
        <v>0</v>
      </c>
      <c r="O269" s="60">
        <v>0</v>
      </c>
      <c r="P269" s="58">
        <v>4</v>
      </c>
      <c r="Q269" s="58">
        <v>1</v>
      </c>
      <c r="R269" s="58">
        <v>1</v>
      </c>
      <c r="S269" s="58">
        <v>1</v>
      </c>
      <c r="T269" s="58">
        <v>1</v>
      </c>
      <c r="U269" s="60">
        <v>0</v>
      </c>
      <c r="V269" s="58">
        <v>0.5</v>
      </c>
      <c r="W269" s="59">
        <v>0</v>
      </c>
      <c r="X269" s="58">
        <v>0.5</v>
      </c>
      <c r="Y269" s="58">
        <v>1</v>
      </c>
      <c r="Z269" s="59">
        <v>12</v>
      </c>
      <c r="AA269" s="59">
        <v>1</v>
      </c>
      <c r="AB269" t="s">
        <v>99</v>
      </c>
      <c r="AC269" s="59">
        <v>0</v>
      </c>
      <c r="AD269" s="58">
        <v>1</v>
      </c>
      <c r="AE269" s="58">
        <v>0</v>
      </c>
      <c r="AF269" s="58">
        <v>1</v>
      </c>
      <c r="AG269" s="58">
        <v>3</v>
      </c>
      <c r="AH269" s="59" t="s">
        <v>90</v>
      </c>
      <c r="AI269" s="58">
        <v>4</v>
      </c>
      <c r="AJ269" s="60"/>
      <c r="AK269" s="59" t="s">
        <v>215</v>
      </c>
      <c r="AL269" s="59">
        <v>1</v>
      </c>
      <c r="AM269" s="59" t="s">
        <v>27</v>
      </c>
      <c r="AN269" s="59" t="s">
        <v>673</v>
      </c>
      <c r="AO269" s="58">
        <v>26</v>
      </c>
      <c r="AP269" s="59" t="s">
        <v>674</v>
      </c>
      <c r="AQ269" s="59" t="s">
        <v>675</v>
      </c>
      <c r="AR269" s="59" t="s">
        <v>27</v>
      </c>
      <c r="AS269" s="59" t="s">
        <v>676</v>
      </c>
      <c r="AT269" s="59" t="s">
        <v>27</v>
      </c>
      <c r="AU269" s="59" t="s">
        <v>27</v>
      </c>
      <c r="AV269" s="59" t="s">
        <v>27</v>
      </c>
      <c r="AW269" s="62"/>
      <c r="AX269" s="62" t="s">
        <v>748</v>
      </c>
      <c r="AY269" s="62">
        <v>7.9510000000000005</v>
      </c>
      <c r="AZ269" s="62">
        <v>0.66258333333333341</v>
      </c>
      <c r="BA269" s="62">
        <v>1.5092441202364482</v>
      </c>
      <c r="BB269" s="62">
        <v>6.8550000000000004</v>
      </c>
      <c r="BC269" s="62">
        <v>18</v>
      </c>
      <c r="BD269">
        <v>0</v>
      </c>
      <c r="BE269" s="62"/>
      <c r="BF269" s="62"/>
      <c r="BG269" s="62"/>
      <c r="BH269" s="50"/>
      <c r="BI269" s="50"/>
      <c r="BJ269" s="50"/>
      <c r="BL269" s="50"/>
      <c r="BM269" s="50"/>
      <c r="BN269" s="50"/>
      <c r="BO269" s="50"/>
      <c r="BP269" s="50"/>
      <c r="BQ269" s="50"/>
      <c r="BR269" s="50"/>
      <c r="BS269" s="50"/>
      <c r="BT269" s="50"/>
      <c r="BU269" s="50"/>
      <c r="BV269" s="50"/>
      <c r="BW269" s="50"/>
      <c r="BX269" s="50"/>
      <c r="BY269" s="50"/>
      <c r="BZ269" s="50"/>
      <c r="CA269" s="50"/>
      <c r="CB269" s="50"/>
      <c r="CC269" s="50"/>
      <c r="CD269" s="50"/>
      <c r="CE269" s="50"/>
      <c r="CF269" s="50"/>
      <c r="CG269" s="50"/>
      <c r="CH269" s="50"/>
      <c r="CI269" s="50"/>
    </row>
    <row r="270" spans="1:87" ht="14.25" customHeight="1" x14ac:dyDescent="0.25">
      <c r="A270" s="58">
        <v>422</v>
      </c>
      <c r="B270" s="59" t="s">
        <v>78</v>
      </c>
      <c r="C270" s="59" t="s">
        <v>26</v>
      </c>
      <c r="D270" s="59" t="s">
        <v>39</v>
      </c>
      <c r="E270" s="59"/>
      <c r="F270" s="59" t="s">
        <v>40</v>
      </c>
      <c r="G270" s="58">
        <v>1</v>
      </c>
      <c r="H270" s="58">
        <v>9</v>
      </c>
      <c r="I270" s="59" t="s">
        <v>88</v>
      </c>
      <c r="J270" s="58">
        <v>217831744</v>
      </c>
      <c r="K270" s="58">
        <v>55.2</v>
      </c>
      <c r="L270" s="58">
        <v>0.28085106382978697</v>
      </c>
      <c r="M270" s="60">
        <v>0</v>
      </c>
      <c r="N270" s="60">
        <v>0</v>
      </c>
      <c r="O270" s="60">
        <v>0</v>
      </c>
      <c r="P270" s="60">
        <v>0</v>
      </c>
      <c r="Q270" s="60">
        <v>0</v>
      </c>
      <c r="R270" s="60">
        <v>0</v>
      </c>
      <c r="S270" s="60">
        <v>0</v>
      </c>
      <c r="T270" s="60">
        <v>0</v>
      </c>
      <c r="U270" s="60">
        <v>0</v>
      </c>
      <c r="V270" s="60">
        <v>0</v>
      </c>
      <c r="W270" s="59">
        <v>0</v>
      </c>
      <c r="X270" s="60">
        <v>0</v>
      </c>
      <c r="Y270" s="60">
        <v>0</v>
      </c>
      <c r="Z270" s="59">
        <v>0</v>
      </c>
      <c r="AA270" s="59">
        <v>0</v>
      </c>
      <c r="AB270" t="s">
        <v>99</v>
      </c>
      <c r="AC270" s="59">
        <v>0</v>
      </c>
      <c r="AD270" s="58">
        <v>0</v>
      </c>
      <c r="AE270" s="58">
        <v>0</v>
      </c>
      <c r="AF270" s="58">
        <v>0</v>
      </c>
      <c r="AG270" s="58">
        <v>0</v>
      </c>
      <c r="AH270" s="59" t="s">
        <v>90</v>
      </c>
      <c r="AI270" s="58">
        <v>4</v>
      </c>
      <c r="AJ270" s="60"/>
      <c r="AK270" s="59" t="s">
        <v>91</v>
      </c>
      <c r="AL270" s="59">
        <v>1</v>
      </c>
      <c r="AM270" s="59" t="s">
        <v>27</v>
      </c>
      <c r="AN270" s="59" t="s">
        <v>673</v>
      </c>
      <c r="AO270" s="58">
        <v>24</v>
      </c>
      <c r="AP270" s="59" t="s">
        <v>677</v>
      </c>
      <c r="AQ270" s="59" t="s">
        <v>679</v>
      </c>
      <c r="AR270" s="59" t="s">
        <v>27</v>
      </c>
      <c r="AS270" s="59" t="s">
        <v>27</v>
      </c>
      <c r="AT270" s="59" t="s">
        <v>27</v>
      </c>
      <c r="AU270" s="59" t="s">
        <v>27</v>
      </c>
      <c r="AV270" s="59" t="s">
        <v>27</v>
      </c>
      <c r="AW270" s="62"/>
      <c r="AX270" s="62" t="s">
        <v>747</v>
      </c>
      <c r="AY270" s="62">
        <v>9.0009999999999994</v>
      </c>
      <c r="AZ270" s="62" t="s">
        <v>27</v>
      </c>
      <c r="BA270" s="62">
        <v>0</v>
      </c>
      <c r="BB270" s="62">
        <v>8.3580000000000005</v>
      </c>
      <c r="BC270" s="62">
        <v>57</v>
      </c>
      <c r="BD270" s="66">
        <v>0</v>
      </c>
      <c r="BE270" s="62"/>
      <c r="BF270" s="62"/>
      <c r="BG270" s="62"/>
      <c r="BH270" s="50"/>
      <c r="BI270" s="50"/>
      <c r="BJ270" s="50"/>
      <c r="BL270" s="50"/>
      <c r="BM270" s="50"/>
      <c r="BN270" s="50"/>
      <c r="BO270" s="50"/>
      <c r="BP270" s="50"/>
      <c r="BQ270" s="50"/>
      <c r="BR270" s="50"/>
      <c r="BS270" s="50"/>
      <c r="BT270" s="50"/>
      <c r="BU270" s="50"/>
      <c r="BV270" s="50"/>
      <c r="BW270" s="50"/>
      <c r="BX270" s="50"/>
      <c r="BY270" s="50"/>
      <c r="BZ270" s="50"/>
      <c r="CA270" s="50"/>
      <c r="CB270" s="50"/>
      <c r="CC270" s="50"/>
      <c r="CD270" s="50"/>
      <c r="CE270" s="50"/>
      <c r="CF270" s="50"/>
      <c r="CG270" s="50"/>
      <c r="CH270" s="50"/>
      <c r="CI270" s="50"/>
    </row>
    <row r="271" spans="1:87" ht="14.25" customHeight="1" x14ac:dyDescent="0.25">
      <c r="A271" s="58">
        <v>438</v>
      </c>
      <c r="B271" s="59" t="s">
        <v>78</v>
      </c>
      <c r="C271" s="59" t="s">
        <v>26</v>
      </c>
      <c r="D271" s="59" t="s">
        <v>39</v>
      </c>
      <c r="E271" s="59"/>
      <c r="F271" s="59" t="s">
        <v>40</v>
      </c>
      <c r="G271" s="58">
        <v>1</v>
      </c>
      <c r="H271" s="58">
        <v>9</v>
      </c>
      <c r="I271" s="59" t="s">
        <v>150</v>
      </c>
      <c r="J271" s="58">
        <v>82135906</v>
      </c>
      <c r="K271" s="58">
        <v>55.2</v>
      </c>
      <c r="L271" s="58">
        <v>0.28085106382978697</v>
      </c>
      <c r="M271" s="60">
        <v>0</v>
      </c>
      <c r="N271" s="60">
        <v>0</v>
      </c>
      <c r="O271" s="60">
        <v>0</v>
      </c>
      <c r="P271" s="60">
        <v>0</v>
      </c>
      <c r="Q271" s="60">
        <v>0</v>
      </c>
      <c r="R271" s="60">
        <v>0</v>
      </c>
      <c r="S271" s="60">
        <v>0</v>
      </c>
      <c r="T271" s="60">
        <v>0</v>
      </c>
      <c r="U271" s="60">
        <v>0</v>
      </c>
      <c r="V271" s="60">
        <v>0</v>
      </c>
      <c r="W271" s="59">
        <v>0</v>
      </c>
      <c r="X271" s="60">
        <v>0</v>
      </c>
      <c r="Y271" s="60">
        <v>0</v>
      </c>
      <c r="Z271" s="59">
        <v>0</v>
      </c>
      <c r="AA271" s="59">
        <v>0</v>
      </c>
      <c r="AB271" t="s">
        <v>99</v>
      </c>
      <c r="AC271" s="59">
        <v>0</v>
      </c>
      <c r="AD271" s="58">
        <v>0</v>
      </c>
      <c r="AE271" s="58">
        <v>0</v>
      </c>
      <c r="AF271" s="58">
        <v>0</v>
      </c>
      <c r="AG271" s="58">
        <v>0</v>
      </c>
      <c r="AH271" s="59" t="s">
        <v>90</v>
      </c>
      <c r="AI271" s="58">
        <v>4</v>
      </c>
      <c r="AJ271" s="60"/>
      <c r="AK271" s="59" t="s">
        <v>174</v>
      </c>
      <c r="AL271" s="59">
        <v>1</v>
      </c>
      <c r="AM271" s="59" t="s">
        <v>27</v>
      </c>
      <c r="AN271" s="59" t="s">
        <v>680</v>
      </c>
      <c r="AO271" s="58">
        <v>34</v>
      </c>
      <c r="AP271" s="59" t="s">
        <v>677</v>
      </c>
      <c r="AQ271" s="59" t="s">
        <v>712</v>
      </c>
      <c r="AR271" s="59" t="s">
        <v>27</v>
      </c>
      <c r="AS271" s="59" t="s">
        <v>713</v>
      </c>
      <c r="AT271" s="59" t="s">
        <v>27</v>
      </c>
      <c r="AU271" s="59" t="s">
        <v>27</v>
      </c>
      <c r="AV271" s="59" t="s">
        <v>27</v>
      </c>
      <c r="AW271" s="62"/>
      <c r="AX271" s="62" t="s">
        <v>748</v>
      </c>
      <c r="AY271" s="62">
        <v>9.0050000000000008</v>
      </c>
      <c r="AZ271" s="62" t="s">
        <v>27</v>
      </c>
      <c r="BA271" s="62">
        <v>0</v>
      </c>
      <c r="BB271" s="62">
        <v>8.2249999999999996</v>
      </c>
      <c r="BC271" s="62">
        <v>57</v>
      </c>
      <c r="BD271" s="66">
        <v>0</v>
      </c>
      <c r="BE271" s="62"/>
      <c r="BF271" s="62"/>
      <c r="BG271" s="62"/>
      <c r="BH271" s="50"/>
      <c r="BI271" s="50"/>
      <c r="BJ271" s="50"/>
      <c r="BL271" s="50"/>
      <c r="BM271" s="50"/>
      <c r="BN271" s="50"/>
      <c r="BO271" s="50"/>
      <c r="BP271" s="50"/>
      <c r="BQ271" s="50"/>
      <c r="BR271" s="50"/>
      <c r="BS271" s="50"/>
      <c r="BT271" s="50"/>
      <c r="BU271" s="50"/>
      <c r="BV271" s="50"/>
      <c r="BW271" s="50"/>
      <c r="BX271" s="50"/>
      <c r="BY271" s="50"/>
      <c r="BZ271" s="50"/>
      <c r="CA271" s="50"/>
      <c r="CB271" s="50"/>
      <c r="CC271" s="50"/>
      <c r="CD271" s="50"/>
      <c r="CE271" s="50"/>
      <c r="CF271" s="50"/>
      <c r="CG271" s="50"/>
      <c r="CH271" s="50"/>
      <c r="CI271" s="50"/>
    </row>
    <row r="272" spans="1:87" ht="14.25" customHeight="1" x14ac:dyDescent="0.25">
      <c r="A272" s="58">
        <v>454</v>
      </c>
      <c r="B272" s="59" t="s">
        <v>78</v>
      </c>
      <c r="C272" s="59" t="s">
        <v>28</v>
      </c>
      <c r="D272" s="59" t="s">
        <v>39</v>
      </c>
      <c r="E272" s="59"/>
      <c r="F272" s="59" t="s">
        <v>40</v>
      </c>
      <c r="G272" s="58">
        <v>1</v>
      </c>
      <c r="H272" s="58">
        <v>9</v>
      </c>
      <c r="I272" s="59" t="s">
        <v>152</v>
      </c>
      <c r="J272" s="58">
        <v>792288984</v>
      </c>
      <c r="K272" s="58">
        <v>62.153846153846203</v>
      </c>
      <c r="L272" s="58">
        <v>0.66328011611030502</v>
      </c>
      <c r="M272" s="58">
        <v>4</v>
      </c>
      <c r="N272" s="60">
        <v>0</v>
      </c>
      <c r="O272" s="60">
        <v>0</v>
      </c>
      <c r="P272" s="58">
        <v>8</v>
      </c>
      <c r="Q272" s="58">
        <v>4</v>
      </c>
      <c r="R272" s="58">
        <v>2</v>
      </c>
      <c r="S272" s="58">
        <v>4</v>
      </c>
      <c r="T272" s="58">
        <v>1</v>
      </c>
      <c r="U272" s="58">
        <v>2</v>
      </c>
      <c r="V272" s="58">
        <v>0.5</v>
      </c>
      <c r="W272" s="59">
        <v>0</v>
      </c>
      <c r="X272" s="58">
        <v>0.5</v>
      </c>
      <c r="Y272" s="58">
        <v>3</v>
      </c>
      <c r="Z272" s="59">
        <v>29</v>
      </c>
      <c r="AA272" s="59">
        <v>3</v>
      </c>
      <c r="AB272" t="s">
        <v>102</v>
      </c>
      <c r="AC272" s="59">
        <v>0</v>
      </c>
      <c r="AD272" s="58">
        <v>1</v>
      </c>
      <c r="AE272" s="58">
        <v>2</v>
      </c>
      <c r="AF272" s="58">
        <v>1</v>
      </c>
      <c r="AG272" s="58">
        <v>7</v>
      </c>
      <c r="AH272" s="59" t="s">
        <v>90</v>
      </c>
      <c r="AI272" s="58">
        <v>4</v>
      </c>
      <c r="AJ272" s="58">
        <v>1</v>
      </c>
      <c r="AK272" s="59" t="s">
        <v>217</v>
      </c>
      <c r="AL272" s="59">
        <v>1</v>
      </c>
      <c r="AM272" s="59" t="s">
        <v>27</v>
      </c>
      <c r="AN272" s="59" t="s">
        <v>673</v>
      </c>
      <c r="AO272" s="58">
        <v>23</v>
      </c>
      <c r="AP272" s="59" t="s">
        <v>677</v>
      </c>
      <c r="AQ272" s="59" t="s">
        <v>714</v>
      </c>
      <c r="AR272" s="59" t="s">
        <v>695</v>
      </c>
      <c r="AS272" s="59" t="s">
        <v>27</v>
      </c>
      <c r="AT272" s="59" t="s">
        <v>27</v>
      </c>
      <c r="AU272" s="59" t="s">
        <v>27</v>
      </c>
      <c r="AV272" s="59" t="s">
        <v>696</v>
      </c>
      <c r="AW272" s="62"/>
      <c r="AX272" s="62" t="s">
        <v>747</v>
      </c>
      <c r="AY272" s="62">
        <v>9.01</v>
      </c>
      <c r="AZ272" s="62">
        <v>0.31068965517241376</v>
      </c>
      <c r="BA272" s="62">
        <v>3.2186459489456158</v>
      </c>
      <c r="BB272" s="62">
        <v>6.8239999999999998</v>
      </c>
      <c r="BC272" s="62">
        <v>57</v>
      </c>
      <c r="BD272">
        <v>528</v>
      </c>
      <c r="BE272" s="62"/>
      <c r="BF272" s="62"/>
      <c r="BG272" s="62"/>
      <c r="BH272" s="50"/>
      <c r="BI272" s="50"/>
      <c r="BJ272" s="50"/>
      <c r="BL272" s="50"/>
      <c r="BM272" s="50"/>
      <c r="BN272" s="50"/>
      <c r="BO272" s="50"/>
      <c r="BP272" s="50"/>
      <c r="BQ272" s="50"/>
      <c r="BR272" s="50"/>
      <c r="BS272" s="50"/>
      <c r="BT272" s="50"/>
      <c r="BU272" s="50"/>
      <c r="BV272" s="50"/>
      <c r="BW272" s="50"/>
      <c r="BX272" s="50"/>
      <c r="BY272" s="50"/>
      <c r="BZ272" s="50"/>
      <c r="CA272" s="50"/>
      <c r="CB272" s="50"/>
      <c r="CC272" s="50"/>
      <c r="CD272" s="50"/>
      <c r="CE272" s="50"/>
      <c r="CF272" s="50"/>
      <c r="CG272" s="50"/>
      <c r="CH272" s="50"/>
      <c r="CI272" s="50"/>
    </row>
    <row r="273" spans="1:87" ht="14.25" customHeight="1" x14ac:dyDescent="0.25">
      <c r="A273" s="58">
        <v>475</v>
      </c>
      <c r="B273" s="59" t="s">
        <v>78</v>
      </c>
      <c r="C273" s="59" t="s">
        <v>28</v>
      </c>
      <c r="D273" s="59" t="s">
        <v>39</v>
      </c>
      <c r="E273" s="59"/>
      <c r="F273" s="59" t="s">
        <v>40</v>
      </c>
      <c r="G273" s="58">
        <v>1</v>
      </c>
      <c r="H273" s="58">
        <v>9</v>
      </c>
      <c r="I273" s="59" t="s">
        <v>158</v>
      </c>
      <c r="J273" s="58">
        <v>927618937</v>
      </c>
      <c r="K273" s="58">
        <v>62.153846153846203</v>
      </c>
      <c r="L273" s="58">
        <v>0.66328011611030502</v>
      </c>
      <c r="M273" s="58">
        <v>4</v>
      </c>
      <c r="N273" s="60">
        <v>0</v>
      </c>
      <c r="O273" s="60">
        <v>0</v>
      </c>
      <c r="P273" s="58">
        <v>11</v>
      </c>
      <c r="Q273" s="58">
        <v>7</v>
      </c>
      <c r="R273" s="58">
        <v>1</v>
      </c>
      <c r="S273" s="58">
        <v>7</v>
      </c>
      <c r="T273" s="58">
        <v>1</v>
      </c>
      <c r="U273" s="58">
        <v>2</v>
      </c>
      <c r="V273" s="58">
        <v>1.5</v>
      </c>
      <c r="W273" s="59">
        <v>0</v>
      </c>
      <c r="X273" s="58">
        <v>0.5</v>
      </c>
      <c r="Y273" s="58">
        <v>4</v>
      </c>
      <c r="Z273" s="59">
        <v>39</v>
      </c>
      <c r="AA273" s="59">
        <v>4</v>
      </c>
      <c r="AB273" t="s">
        <v>102</v>
      </c>
      <c r="AC273" s="59">
        <v>0</v>
      </c>
      <c r="AD273" s="58">
        <v>1</v>
      </c>
      <c r="AE273" s="58">
        <v>5</v>
      </c>
      <c r="AF273" s="58">
        <v>0</v>
      </c>
      <c r="AG273" s="58">
        <v>9</v>
      </c>
      <c r="AH273" s="59" t="s">
        <v>90</v>
      </c>
      <c r="AI273" s="58">
        <v>4</v>
      </c>
      <c r="AJ273" s="58">
        <v>1</v>
      </c>
      <c r="AK273" s="59" t="s">
        <v>219</v>
      </c>
      <c r="AL273" s="59">
        <v>1</v>
      </c>
      <c r="AM273" s="59" t="s">
        <v>27</v>
      </c>
      <c r="AN273" s="59" t="s">
        <v>673</v>
      </c>
      <c r="AO273" s="58">
        <v>25</v>
      </c>
      <c r="AP273" s="59" t="s">
        <v>677</v>
      </c>
      <c r="AQ273" s="59" t="s">
        <v>721</v>
      </c>
      <c r="AR273" s="59" t="s">
        <v>27</v>
      </c>
      <c r="AS273" s="59" t="s">
        <v>686</v>
      </c>
      <c r="AT273" s="59" t="s">
        <v>27</v>
      </c>
      <c r="AU273" s="59" t="s">
        <v>27</v>
      </c>
      <c r="AV273" s="59" t="s">
        <v>27</v>
      </c>
      <c r="AW273" s="62"/>
      <c r="AX273" s="62" t="s">
        <v>747</v>
      </c>
      <c r="AY273" s="62">
        <v>9.0020000000000007</v>
      </c>
      <c r="AZ273" s="62">
        <v>0.23082051282051283</v>
      </c>
      <c r="BA273" s="62">
        <v>4.3323705843145968</v>
      </c>
      <c r="BB273" s="62">
        <v>8.6389999999999993</v>
      </c>
      <c r="BC273" s="62">
        <v>57</v>
      </c>
      <c r="BD273">
        <v>2834</v>
      </c>
      <c r="BE273" s="62"/>
      <c r="BF273" s="62"/>
      <c r="BG273" s="62"/>
      <c r="BH273" s="50"/>
      <c r="BI273" s="50"/>
      <c r="BJ273" s="50"/>
      <c r="BL273" s="50"/>
      <c r="BM273" s="50"/>
      <c r="BN273" s="50"/>
      <c r="BO273" s="50"/>
      <c r="BP273" s="50"/>
      <c r="BQ273" s="50"/>
      <c r="BR273" s="50"/>
      <c r="BS273" s="50"/>
      <c r="BT273" s="50"/>
      <c r="BU273" s="50"/>
      <c r="BV273" s="50"/>
      <c r="BW273" s="50"/>
      <c r="BX273" s="50"/>
      <c r="BY273" s="50"/>
      <c r="BZ273" s="50"/>
      <c r="CA273" s="50"/>
      <c r="CB273" s="50"/>
      <c r="CC273" s="50"/>
      <c r="CD273" s="50"/>
      <c r="CE273" s="50"/>
      <c r="CF273" s="50"/>
      <c r="CG273" s="50"/>
      <c r="CH273" s="50"/>
      <c r="CI273" s="50"/>
    </row>
    <row r="274" spans="1:87" ht="14.25" customHeight="1" x14ac:dyDescent="0.25">
      <c r="A274" s="58">
        <v>491</v>
      </c>
      <c r="B274" s="59" t="s">
        <v>78</v>
      </c>
      <c r="C274" s="59" t="s">
        <v>26</v>
      </c>
      <c r="D274" s="59" t="s">
        <v>39</v>
      </c>
      <c r="E274" s="59"/>
      <c r="F274" s="59" t="s">
        <v>40</v>
      </c>
      <c r="G274" s="58">
        <v>1</v>
      </c>
      <c r="H274" s="58">
        <v>9</v>
      </c>
      <c r="I274" s="59" t="s">
        <v>161</v>
      </c>
      <c r="J274" s="58">
        <v>1015887</v>
      </c>
      <c r="K274" s="58">
        <v>55.2</v>
      </c>
      <c r="L274" s="58">
        <v>0.28085106382978697</v>
      </c>
      <c r="M274" s="60">
        <v>0</v>
      </c>
      <c r="N274" s="60">
        <v>0</v>
      </c>
      <c r="O274" s="60">
        <v>0</v>
      </c>
      <c r="P274" s="60">
        <v>0</v>
      </c>
      <c r="Q274" s="60">
        <v>0</v>
      </c>
      <c r="R274" s="60">
        <v>0</v>
      </c>
      <c r="S274" s="60">
        <v>0</v>
      </c>
      <c r="T274" s="60">
        <v>0</v>
      </c>
      <c r="U274" s="60">
        <v>0</v>
      </c>
      <c r="V274" s="60">
        <v>0</v>
      </c>
      <c r="W274" s="59">
        <v>0</v>
      </c>
      <c r="X274" s="60">
        <v>0</v>
      </c>
      <c r="Y274" s="60">
        <v>0</v>
      </c>
      <c r="Z274" s="59">
        <v>0</v>
      </c>
      <c r="AA274" s="59">
        <v>0</v>
      </c>
      <c r="AB274" t="s">
        <v>99</v>
      </c>
      <c r="AC274" s="59">
        <v>0</v>
      </c>
      <c r="AD274" s="58">
        <v>0</v>
      </c>
      <c r="AE274" s="58">
        <v>0</v>
      </c>
      <c r="AF274" s="58">
        <v>0</v>
      </c>
      <c r="AG274" s="58">
        <v>0</v>
      </c>
      <c r="AH274" s="59" t="s">
        <v>90</v>
      </c>
      <c r="AI274" s="58">
        <v>4</v>
      </c>
      <c r="AJ274" s="60"/>
      <c r="AK274" s="59" t="s">
        <v>145</v>
      </c>
      <c r="AL274" s="59">
        <v>1</v>
      </c>
      <c r="AM274" s="59" t="s">
        <v>27</v>
      </c>
      <c r="AN274" s="59" t="s">
        <v>680</v>
      </c>
      <c r="AO274" s="58">
        <v>31</v>
      </c>
      <c r="AP274" s="59" t="s">
        <v>674</v>
      </c>
      <c r="AQ274" s="59" t="s">
        <v>722</v>
      </c>
      <c r="AR274" s="59" t="s">
        <v>27</v>
      </c>
      <c r="AS274" s="59" t="s">
        <v>723</v>
      </c>
      <c r="AT274" s="59" t="s">
        <v>27</v>
      </c>
      <c r="AU274" s="59" t="s">
        <v>27</v>
      </c>
      <c r="AV274" s="59" t="s">
        <v>27</v>
      </c>
      <c r="AW274" s="62"/>
      <c r="AX274" s="62" t="s">
        <v>748</v>
      </c>
      <c r="AY274" s="62">
        <v>9.0120000000000005</v>
      </c>
      <c r="AZ274" s="62" t="s">
        <v>27</v>
      </c>
      <c r="BA274" s="62">
        <v>0</v>
      </c>
      <c r="BB274" s="62">
        <v>8.3510000000000009</v>
      </c>
      <c r="BC274" s="62">
        <v>57</v>
      </c>
      <c r="BD274" s="66">
        <v>0</v>
      </c>
      <c r="BE274" s="62"/>
      <c r="BF274" s="62"/>
      <c r="BG274" s="62"/>
      <c r="BH274" s="50"/>
      <c r="BI274" s="50"/>
      <c r="BJ274" s="50"/>
      <c r="BL274" s="50"/>
      <c r="BM274" s="50"/>
      <c r="BN274" s="50"/>
      <c r="BO274" s="50"/>
      <c r="BP274" s="50"/>
      <c r="BQ274" s="50"/>
      <c r="BR274" s="50"/>
      <c r="BS274" s="50"/>
      <c r="BT274" s="50"/>
      <c r="BU274" s="50"/>
      <c r="BV274" s="50"/>
      <c r="BW274" s="50"/>
      <c r="BX274" s="50"/>
      <c r="BY274" s="50"/>
      <c r="BZ274" s="50"/>
      <c r="CA274" s="50"/>
      <c r="CB274" s="50"/>
      <c r="CC274" s="50"/>
      <c r="CD274" s="50"/>
      <c r="CE274" s="50"/>
      <c r="CF274" s="50"/>
      <c r="CG274" s="50"/>
      <c r="CH274" s="50"/>
      <c r="CI274" s="50"/>
    </row>
    <row r="275" spans="1:87" ht="14.25" customHeight="1" x14ac:dyDescent="0.25">
      <c r="A275" s="58">
        <v>496</v>
      </c>
      <c r="B275" s="59" t="s">
        <v>78</v>
      </c>
      <c r="C275" s="59" t="s">
        <v>28</v>
      </c>
      <c r="D275" s="59" t="s">
        <v>39</v>
      </c>
      <c r="E275" s="59"/>
      <c r="F275" s="59" t="s">
        <v>40</v>
      </c>
      <c r="G275" s="58">
        <v>1</v>
      </c>
      <c r="H275" s="58">
        <v>9</v>
      </c>
      <c r="I275" s="59" t="s">
        <v>165</v>
      </c>
      <c r="J275" s="58">
        <v>1412134207</v>
      </c>
      <c r="K275" s="58">
        <v>62.153846153846203</v>
      </c>
      <c r="L275" s="58">
        <v>0.66328011611030502</v>
      </c>
      <c r="M275" s="58">
        <v>3</v>
      </c>
      <c r="N275" s="60">
        <v>0</v>
      </c>
      <c r="O275" s="60">
        <v>0</v>
      </c>
      <c r="P275" s="58">
        <v>7</v>
      </c>
      <c r="Q275" s="58">
        <v>3</v>
      </c>
      <c r="R275" s="58">
        <v>1</v>
      </c>
      <c r="S275" s="58">
        <v>3</v>
      </c>
      <c r="T275" s="58">
        <v>1</v>
      </c>
      <c r="U275" s="58">
        <v>3</v>
      </c>
      <c r="V275" s="60">
        <v>0</v>
      </c>
      <c r="W275" s="59">
        <v>0</v>
      </c>
      <c r="X275" s="60">
        <v>0</v>
      </c>
      <c r="Y275" s="58">
        <v>3</v>
      </c>
      <c r="Z275" s="59">
        <v>24</v>
      </c>
      <c r="AA275" s="59">
        <v>3</v>
      </c>
      <c r="AB275" t="s">
        <v>102</v>
      </c>
      <c r="AC275" s="59">
        <v>0</v>
      </c>
      <c r="AD275" s="58">
        <v>4</v>
      </c>
      <c r="AE275" s="58">
        <v>0</v>
      </c>
      <c r="AF275" s="58">
        <v>0</v>
      </c>
      <c r="AG275" s="58">
        <v>10</v>
      </c>
      <c r="AH275" s="59" t="s">
        <v>90</v>
      </c>
      <c r="AI275" s="58">
        <v>4</v>
      </c>
      <c r="AJ275" s="60"/>
      <c r="AK275" s="59" t="s">
        <v>220</v>
      </c>
      <c r="AL275" s="59">
        <v>1</v>
      </c>
      <c r="AM275" s="59" t="s">
        <v>27</v>
      </c>
      <c r="AN275" s="59" t="s">
        <v>680</v>
      </c>
      <c r="AO275" s="58">
        <v>25</v>
      </c>
      <c r="AP275" s="59" t="s">
        <v>677</v>
      </c>
      <c r="AQ275" s="59" t="s">
        <v>705</v>
      </c>
      <c r="AR275" s="59" t="s">
        <v>27</v>
      </c>
      <c r="AS275" s="59" t="s">
        <v>27</v>
      </c>
      <c r="AT275" s="59" t="s">
        <v>27</v>
      </c>
      <c r="AU275" s="59" t="s">
        <v>27</v>
      </c>
      <c r="AV275" s="59" t="s">
        <v>27</v>
      </c>
      <c r="AW275" s="62"/>
      <c r="AX275" s="62" t="s">
        <v>747</v>
      </c>
      <c r="AY275" s="62">
        <v>9.0020000000000007</v>
      </c>
      <c r="AZ275" s="62">
        <v>0.37508333333333338</v>
      </c>
      <c r="BA275" s="62">
        <v>2.6660742057320594</v>
      </c>
      <c r="BB275" s="62">
        <v>6.5179999999999998</v>
      </c>
      <c r="BC275" s="62">
        <v>0</v>
      </c>
      <c r="BD275">
        <v>19</v>
      </c>
      <c r="BE275" s="62"/>
      <c r="BF275" s="62"/>
      <c r="BG275" s="62"/>
      <c r="BH275" s="50"/>
      <c r="BI275" s="50"/>
      <c r="BJ275" s="50"/>
      <c r="BL275" s="50"/>
      <c r="BM275" s="50"/>
      <c r="BN275" s="50"/>
      <c r="BO275" s="50"/>
      <c r="BP275" s="50"/>
      <c r="BQ275" s="50"/>
      <c r="BR275" s="50"/>
      <c r="BS275" s="50"/>
      <c r="BT275" s="50"/>
      <c r="BU275" s="50"/>
      <c r="BV275" s="50"/>
      <c r="BW275" s="50"/>
      <c r="BX275" s="50"/>
      <c r="BY275" s="50"/>
      <c r="BZ275" s="50"/>
      <c r="CA275" s="50"/>
      <c r="CB275" s="50"/>
      <c r="CC275" s="50"/>
      <c r="CD275" s="50"/>
      <c r="CE275" s="50"/>
      <c r="CF275" s="50"/>
      <c r="CG275" s="50"/>
      <c r="CH275" s="50"/>
      <c r="CI275" s="50"/>
    </row>
    <row r="276" spans="1:87" ht="14.25" customHeight="1" x14ac:dyDescent="0.25">
      <c r="A276" s="58">
        <v>512</v>
      </c>
      <c r="B276" s="59" t="s">
        <v>78</v>
      </c>
      <c r="C276" s="59" t="s">
        <v>28</v>
      </c>
      <c r="D276" s="59" t="s">
        <v>39</v>
      </c>
      <c r="E276" s="59"/>
      <c r="F276" s="59" t="s">
        <v>40</v>
      </c>
      <c r="G276" s="58">
        <v>1</v>
      </c>
      <c r="H276" s="58">
        <v>9</v>
      </c>
      <c r="I276" s="59" t="s">
        <v>167</v>
      </c>
      <c r="J276" s="58">
        <v>912215825</v>
      </c>
      <c r="K276" s="58">
        <v>42.769230769230802</v>
      </c>
      <c r="L276" s="58">
        <v>0.29753265602322199</v>
      </c>
      <c r="M276" s="58">
        <v>1</v>
      </c>
      <c r="N276" s="60">
        <v>0</v>
      </c>
      <c r="O276" s="60">
        <v>0</v>
      </c>
      <c r="P276" s="58">
        <v>3</v>
      </c>
      <c r="Q276" s="58">
        <v>2</v>
      </c>
      <c r="R276" s="58">
        <v>1</v>
      </c>
      <c r="S276" s="58">
        <v>2</v>
      </c>
      <c r="T276" s="58">
        <v>1</v>
      </c>
      <c r="U276" s="60">
        <v>0</v>
      </c>
      <c r="V276" s="60">
        <v>0</v>
      </c>
      <c r="W276" s="59">
        <v>0</v>
      </c>
      <c r="X276" s="60">
        <v>0</v>
      </c>
      <c r="Y276" s="60">
        <v>0</v>
      </c>
      <c r="Z276" s="59">
        <v>10</v>
      </c>
      <c r="AA276" s="59">
        <v>0</v>
      </c>
      <c r="AB276" t="s">
        <v>99</v>
      </c>
      <c r="AC276" s="59">
        <v>0</v>
      </c>
      <c r="AD276" s="58">
        <v>2</v>
      </c>
      <c r="AE276" s="58">
        <v>2</v>
      </c>
      <c r="AF276" s="58">
        <v>0</v>
      </c>
      <c r="AG276" s="58">
        <v>9</v>
      </c>
      <c r="AH276" s="59" t="s">
        <v>159</v>
      </c>
      <c r="AI276" s="58">
        <v>2</v>
      </c>
      <c r="AJ276" s="58">
        <v>1</v>
      </c>
      <c r="AK276" s="59" t="s">
        <v>221</v>
      </c>
      <c r="AL276" s="59">
        <v>1</v>
      </c>
      <c r="AM276" s="59" t="s">
        <v>27</v>
      </c>
      <c r="AN276" s="59" t="s">
        <v>680</v>
      </c>
      <c r="AO276" s="63">
        <v>28</v>
      </c>
      <c r="AP276" s="63" t="s">
        <v>677</v>
      </c>
      <c r="AQ276" s="63" t="s">
        <v>691</v>
      </c>
      <c r="AR276" s="63"/>
      <c r="AS276" s="63"/>
      <c r="AT276" s="63"/>
      <c r="AU276" s="63"/>
      <c r="AV276" s="63"/>
      <c r="AW276" s="62"/>
      <c r="AX276" s="62" t="s">
        <v>747</v>
      </c>
      <c r="AY276" s="62">
        <v>8.9990000000000006</v>
      </c>
      <c r="AZ276" s="62">
        <v>0.89990000000000003</v>
      </c>
      <c r="BA276" s="62">
        <v>1.1112345816201799</v>
      </c>
      <c r="BB276" s="62">
        <v>7.3900000000000006</v>
      </c>
      <c r="BC276" s="62">
        <v>57</v>
      </c>
      <c r="BD276">
        <v>0</v>
      </c>
      <c r="BE276" s="62" t="s">
        <v>767</v>
      </c>
      <c r="BF276" s="62"/>
      <c r="BG276" s="62">
        <v>1</v>
      </c>
      <c r="BH276" s="50"/>
      <c r="BI276" s="50"/>
      <c r="BJ276" s="50"/>
      <c r="BL276" s="50"/>
      <c r="BM276" s="50"/>
      <c r="BN276" s="50"/>
      <c r="BO276" s="50"/>
      <c r="BP276" s="50"/>
      <c r="BQ276" s="50"/>
      <c r="BR276" s="50"/>
      <c r="BS276" s="50"/>
      <c r="BT276" s="50"/>
      <c r="BU276" s="50"/>
      <c r="BV276" s="50"/>
      <c r="BW276" s="50"/>
      <c r="BX276" s="50"/>
      <c r="BY276" s="50"/>
      <c r="BZ276" s="50"/>
      <c r="CA276" s="50"/>
      <c r="CB276" s="50"/>
      <c r="CC276" s="50"/>
      <c r="CD276" s="50"/>
      <c r="CE276" s="50"/>
      <c r="CF276" s="50"/>
      <c r="CG276" s="50"/>
      <c r="CH276" s="50"/>
      <c r="CI276" s="50"/>
    </row>
    <row r="277" spans="1:87" ht="14.25" customHeight="1" x14ac:dyDescent="0.25">
      <c r="A277" s="58">
        <v>516</v>
      </c>
      <c r="B277" s="59" t="s">
        <v>78</v>
      </c>
      <c r="C277" s="59" t="s">
        <v>28</v>
      </c>
      <c r="D277" s="59" t="s">
        <v>39</v>
      </c>
      <c r="E277" s="59"/>
      <c r="F277" s="59" t="s">
        <v>40</v>
      </c>
      <c r="G277" s="58">
        <v>1</v>
      </c>
      <c r="H277" s="58">
        <v>9</v>
      </c>
      <c r="I277" s="59" t="s">
        <v>169</v>
      </c>
      <c r="J277" s="58">
        <v>178114327</v>
      </c>
      <c r="K277" s="58">
        <v>42.769230769230802</v>
      </c>
      <c r="L277" s="58">
        <v>0.29753265602322199</v>
      </c>
      <c r="M277" s="58">
        <v>1</v>
      </c>
      <c r="N277" s="60">
        <v>0</v>
      </c>
      <c r="O277" s="60">
        <v>0</v>
      </c>
      <c r="P277" s="58">
        <v>2</v>
      </c>
      <c r="Q277" s="58">
        <v>1</v>
      </c>
      <c r="R277" s="58">
        <v>1</v>
      </c>
      <c r="S277" s="58">
        <v>1</v>
      </c>
      <c r="T277" s="58">
        <v>1</v>
      </c>
      <c r="U277" s="60">
        <v>0</v>
      </c>
      <c r="V277" s="60">
        <v>0</v>
      </c>
      <c r="W277" s="61">
        <v>1</v>
      </c>
      <c r="X277" s="60">
        <v>0</v>
      </c>
      <c r="Y277" s="58">
        <v>1</v>
      </c>
      <c r="Z277" s="59">
        <v>9</v>
      </c>
      <c r="AA277" s="59">
        <v>1</v>
      </c>
      <c r="AB277" t="s">
        <v>99</v>
      </c>
      <c r="AC277" s="59">
        <v>0</v>
      </c>
      <c r="AD277" s="58">
        <v>0</v>
      </c>
      <c r="AE277" s="58">
        <v>0</v>
      </c>
      <c r="AF277" s="58">
        <v>0</v>
      </c>
      <c r="AG277" s="58">
        <v>1</v>
      </c>
      <c r="AH277" s="59" t="s">
        <v>90</v>
      </c>
      <c r="AI277" s="58">
        <v>4</v>
      </c>
      <c r="AJ277" s="60"/>
      <c r="AK277" s="59" t="s">
        <v>222</v>
      </c>
      <c r="AL277" s="59">
        <v>1</v>
      </c>
      <c r="AM277" s="59" t="s">
        <v>27</v>
      </c>
      <c r="AN277" s="59" t="s">
        <v>680</v>
      </c>
      <c r="AO277" s="58">
        <v>31</v>
      </c>
      <c r="AP277" s="59" t="s">
        <v>677</v>
      </c>
      <c r="AQ277" s="59" t="s">
        <v>694</v>
      </c>
      <c r="AR277" s="59" t="s">
        <v>27</v>
      </c>
      <c r="AS277" s="59" t="s">
        <v>27</v>
      </c>
      <c r="AT277" s="59" t="s">
        <v>692</v>
      </c>
      <c r="AU277" s="59" t="s">
        <v>27</v>
      </c>
      <c r="AV277" s="59" t="s">
        <v>27</v>
      </c>
      <c r="AW277" s="62"/>
      <c r="AX277" s="62" t="s">
        <v>746</v>
      </c>
      <c r="AY277" s="62">
        <v>9.0009999999999994</v>
      </c>
      <c r="AZ277" s="62">
        <v>1.000111111111111</v>
      </c>
      <c r="BA277" s="62">
        <v>0.9998889012331964</v>
      </c>
      <c r="BB277" s="62">
        <v>8.9280000000000008</v>
      </c>
      <c r="BC277" s="62">
        <v>23</v>
      </c>
      <c r="BD277">
        <v>79</v>
      </c>
      <c r="BE277" s="62"/>
      <c r="BF277" s="62"/>
      <c r="BG277" s="62"/>
      <c r="BH277" s="50"/>
      <c r="BI277" s="50"/>
      <c r="BJ277" s="50"/>
      <c r="BL277" s="50"/>
      <c r="BM277" s="50"/>
      <c r="BN277" s="50"/>
      <c r="BO277" s="50"/>
      <c r="BP277" s="50"/>
      <c r="BQ277" s="50"/>
      <c r="BR277" s="50"/>
      <c r="BS277" s="50"/>
      <c r="BT277" s="50"/>
      <c r="BU277" s="50"/>
      <c r="BV277" s="50"/>
      <c r="BW277" s="50"/>
      <c r="BX277" s="50"/>
      <c r="BY277" s="50"/>
      <c r="BZ277" s="50"/>
      <c r="CA277" s="50"/>
      <c r="CB277" s="50"/>
      <c r="CC277" s="50"/>
      <c r="CD277" s="50"/>
      <c r="CE277" s="50"/>
      <c r="CF277" s="50"/>
      <c r="CG277" s="50"/>
      <c r="CH277" s="50"/>
      <c r="CI277" s="50"/>
    </row>
    <row r="278" spans="1:87" ht="14.25" customHeight="1" x14ac:dyDescent="0.25">
      <c r="A278" s="58">
        <v>532</v>
      </c>
      <c r="B278" s="59" t="s">
        <v>78</v>
      </c>
      <c r="C278" s="59" t="s">
        <v>28</v>
      </c>
      <c r="D278" s="59" t="s">
        <v>39</v>
      </c>
      <c r="E278" s="59"/>
      <c r="F278" s="59" t="s">
        <v>40</v>
      </c>
      <c r="G278" s="58">
        <v>1</v>
      </c>
      <c r="H278" s="58">
        <v>9</v>
      </c>
      <c r="I278" s="59" t="s">
        <v>171</v>
      </c>
      <c r="J278" s="58">
        <v>8518124088</v>
      </c>
      <c r="K278" s="58">
        <v>62.153846153846203</v>
      </c>
      <c r="L278" s="58">
        <v>0.66328011611030502</v>
      </c>
      <c r="M278" s="60">
        <v>0</v>
      </c>
      <c r="N278" s="60">
        <v>0</v>
      </c>
      <c r="O278" s="60">
        <v>0</v>
      </c>
      <c r="P278" s="60">
        <v>0</v>
      </c>
      <c r="Q278" s="60">
        <v>0</v>
      </c>
      <c r="R278" s="60">
        <v>0</v>
      </c>
      <c r="S278" s="60">
        <v>0</v>
      </c>
      <c r="T278" s="60">
        <v>0</v>
      </c>
      <c r="U278" s="60">
        <v>0</v>
      </c>
      <c r="V278" s="60">
        <v>0</v>
      </c>
      <c r="W278" s="59">
        <v>0</v>
      </c>
      <c r="X278" s="60">
        <v>0</v>
      </c>
      <c r="Y278" s="60">
        <v>0</v>
      </c>
      <c r="Z278" s="59">
        <v>0</v>
      </c>
      <c r="AA278" s="59">
        <v>0</v>
      </c>
      <c r="AB278" t="s">
        <v>102</v>
      </c>
      <c r="AC278" s="59">
        <v>0</v>
      </c>
      <c r="AD278" s="58">
        <v>0</v>
      </c>
      <c r="AE278" s="58">
        <v>0</v>
      </c>
      <c r="AF278" s="58">
        <v>0</v>
      </c>
      <c r="AG278" s="58">
        <v>0</v>
      </c>
      <c r="AH278" s="59" t="s">
        <v>90</v>
      </c>
      <c r="AI278" s="58">
        <v>4</v>
      </c>
      <c r="AJ278" s="60"/>
      <c r="AK278" s="59" t="s">
        <v>223</v>
      </c>
      <c r="AL278" s="59">
        <v>1</v>
      </c>
      <c r="AM278" s="59" t="s">
        <v>27</v>
      </c>
      <c r="AN278" s="59" t="s">
        <v>680</v>
      </c>
      <c r="AO278" s="58">
        <v>25</v>
      </c>
      <c r="AP278" s="59" t="s">
        <v>677</v>
      </c>
      <c r="AQ278" s="59" t="s">
        <v>725</v>
      </c>
      <c r="AR278" s="59" t="s">
        <v>27</v>
      </c>
      <c r="AS278" s="59" t="s">
        <v>726</v>
      </c>
      <c r="AT278" s="59" t="s">
        <v>27</v>
      </c>
      <c r="AU278" s="59" t="s">
        <v>27</v>
      </c>
      <c r="AV278" s="59" t="s">
        <v>27</v>
      </c>
      <c r="AW278" s="62"/>
      <c r="AX278" s="62" t="s">
        <v>748</v>
      </c>
      <c r="AY278" s="62">
        <v>6.1879999999999997</v>
      </c>
      <c r="AZ278" s="62" t="s">
        <v>27</v>
      </c>
      <c r="BA278" s="62">
        <v>0</v>
      </c>
      <c r="BB278" s="62">
        <v>4.907</v>
      </c>
      <c r="BC278" s="62">
        <v>98</v>
      </c>
      <c r="BD278" s="66">
        <v>0</v>
      </c>
      <c r="BE278" s="62"/>
      <c r="BF278" s="62"/>
      <c r="BG278" s="62"/>
      <c r="BH278" s="50"/>
      <c r="BI278" s="50"/>
      <c r="BJ278" s="50"/>
      <c r="BL278" s="50"/>
      <c r="BM278" s="50"/>
      <c r="BN278" s="50"/>
      <c r="BO278" s="50"/>
      <c r="BP278" s="50"/>
      <c r="BQ278" s="50"/>
      <c r="BR278" s="50"/>
      <c r="BS278" s="50"/>
      <c r="BT278" s="50"/>
      <c r="BU278" s="50"/>
      <c r="BV278" s="50"/>
      <c r="BW278" s="50"/>
      <c r="BX278" s="50"/>
      <c r="BY278" s="50"/>
      <c r="BZ278" s="50"/>
      <c r="CA278" s="50"/>
      <c r="CB278" s="50"/>
      <c r="CC278" s="50"/>
      <c r="CD278" s="50"/>
      <c r="CE278" s="50"/>
      <c r="CF278" s="50"/>
      <c r="CG278" s="50"/>
      <c r="CH278" s="50"/>
      <c r="CI278" s="50"/>
    </row>
    <row r="279" spans="1:87" ht="14.25" customHeight="1" x14ac:dyDescent="0.25">
      <c r="A279" s="58">
        <v>548</v>
      </c>
      <c r="B279" s="59" t="s">
        <v>78</v>
      </c>
      <c r="C279" s="59" t="s">
        <v>26</v>
      </c>
      <c r="D279" s="59" t="s">
        <v>39</v>
      </c>
      <c r="E279" s="59"/>
      <c r="F279" s="59" t="s">
        <v>40</v>
      </c>
      <c r="G279" s="58">
        <v>1</v>
      </c>
      <c r="H279" s="58">
        <v>9</v>
      </c>
      <c r="I279" s="59" t="s">
        <v>172</v>
      </c>
      <c r="J279" s="58">
        <v>8517821164</v>
      </c>
      <c r="K279" s="58">
        <v>72.599999999999994</v>
      </c>
      <c r="L279" s="58">
        <v>0.65106382978723398</v>
      </c>
      <c r="M279" s="58">
        <v>1</v>
      </c>
      <c r="N279" s="60">
        <v>0</v>
      </c>
      <c r="O279" s="60">
        <v>0</v>
      </c>
      <c r="P279" s="58">
        <v>1</v>
      </c>
      <c r="Q279" s="60">
        <v>0</v>
      </c>
      <c r="R279" s="58">
        <v>1</v>
      </c>
      <c r="S279" s="60">
        <v>0</v>
      </c>
      <c r="T279" s="58">
        <v>1</v>
      </c>
      <c r="U279" s="60">
        <v>0</v>
      </c>
      <c r="V279" s="60">
        <v>0</v>
      </c>
      <c r="W279" s="59">
        <v>0</v>
      </c>
      <c r="X279" s="60">
        <v>0</v>
      </c>
      <c r="Y279" s="60">
        <v>0</v>
      </c>
      <c r="Z279" s="59">
        <v>4</v>
      </c>
      <c r="AA279" s="59">
        <v>0</v>
      </c>
      <c r="AB279" t="s">
        <v>89</v>
      </c>
      <c r="AC279" s="59">
        <v>0</v>
      </c>
      <c r="AD279" s="58">
        <v>0</v>
      </c>
      <c r="AE279" s="58">
        <v>0</v>
      </c>
      <c r="AF279" s="58">
        <v>0</v>
      </c>
      <c r="AG279" s="58">
        <v>1</v>
      </c>
      <c r="AH279" s="59" t="s">
        <v>90</v>
      </c>
      <c r="AI279" s="58">
        <v>4</v>
      </c>
      <c r="AJ279" s="60"/>
      <c r="AK279" s="59" t="s">
        <v>224</v>
      </c>
      <c r="AL279" s="59">
        <v>1</v>
      </c>
      <c r="AM279" s="59" t="s">
        <v>27</v>
      </c>
      <c r="AN279" s="59" t="s">
        <v>680</v>
      </c>
      <c r="AO279" s="58">
        <v>29</v>
      </c>
      <c r="AP279" s="59" t="s">
        <v>674</v>
      </c>
      <c r="AQ279" s="59" t="s">
        <v>691</v>
      </c>
      <c r="AR279" s="59" t="s">
        <v>695</v>
      </c>
      <c r="AS279" s="59" t="s">
        <v>727</v>
      </c>
      <c r="AT279" s="59" t="s">
        <v>27</v>
      </c>
      <c r="AU279" s="59" t="s">
        <v>27</v>
      </c>
      <c r="AV279" s="59" t="s">
        <v>27</v>
      </c>
      <c r="AW279" s="62"/>
      <c r="AX279" s="62" t="s">
        <v>748</v>
      </c>
      <c r="AY279" s="62">
        <v>8.2910000000000004</v>
      </c>
      <c r="AZ279" s="62">
        <v>2.0727500000000001</v>
      </c>
      <c r="BA279" s="62">
        <v>0.48245085031962365</v>
      </c>
      <c r="BB279" s="62">
        <v>7.37</v>
      </c>
      <c r="BC279" s="62">
        <v>23</v>
      </c>
      <c r="BD279" s="67">
        <v>0</v>
      </c>
      <c r="BE279" s="62"/>
      <c r="BF279" s="62"/>
      <c r="BG279" s="62"/>
      <c r="BH279" s="50"/>
      <c r="BI279" s="50"/>
      <c r="BJ279" s="50"/>
      <c r="BL279" s="50"/>
      <c r="BM279" s="50"/>
      <c r="BN279" s="50"/>
      <c r="BO279" s="50"/>
      <c r="BP279" s="50"/>
      <c r="BQ279" s="50"/>
      <c r="BR279" s="50"/>
      <c r="BS279" s="50"/>
      <c r="BT279" s="50"/>
      <c r="BU279" s="50"/>
      <c r="BV279" s="50"/>
      <c r="BW279" s="50"/>
      <c r="BX279" s="50"/>
      <c r="BY279" s="50"/>
      <c r="BZ279" s="50"/>
      <c r="CA279" s="50"/>
      <c r="CB279" s="50"/>
      <c r="CC279" s="50"/>
      <c r="CD279" s="50"/>
      <c r="CE279" s="50"/>
      <c r="CF279" s="50"/>
      <c r="CG279" s="50"/>
      <c r="CH279" s="50"/>
      <c r="CI279" s="50"/>
    </row>
    <row r="280" spans="1:87" ht="14.25" customHeight="1" x14ac:dyDescent="0.25">
      <c r="A280" s="58">
        <v>564</v>
      </c>
      <c r="B280" s="59" t="s">
        <v>78</v>
      </c>
      <c r="C280" s="59" t="s">
        <v>28</v>
      </c>
      <c r="D280" s="59" t="s">
        <v>39</v>
      </c>
      <c r="E280" s="59"/>
      <c r="F280" s="59" t="s">
        <v>40</v>
      </c>
      <c r="G280" s="58">
        <v>1</v>
      </c>
      <c r="H280" s="58">
        <v>9</v>
      </c>
      <c r="I280" s="59" t="s">
        <v>173</v>
      </c>
      <c r="J280" s="58">
        <v>79215167188</v>
      </c>
      <c r="K280" s="58">
        <v>42.769230769230802</v>
      </c>
      <c r="L280" s="58">
        <v>0.29753265602322199</v>
      </c>
      <c r="M280" s="60">
        <v>0</v>
      </c>
      <c r="N280" s="60">
        <v>0</v>
      </c>
      <c r="O280" s="60">
        <v>0</v>
      </c>
      <c r="P280" s="60">
        <v>0</v>
      </c>
      <c r="Q280" s="60">
        <v>0</v>
      </c>
      <c r="R280" s="60">
        <v>0</v>
      </c>
      <c r="S280" s="60">
        <v>0</v>
      </c>
      <c r="T280" s="60">
        <v>0</v>
      </c>
      <c r="U280" s="60">
        <v>0</v>
      </c>
      <c r="V280" s="60">
        <v>0</v>
      </c>
      <c r="W280" s="59">
        <v>0</v>
      </c>
      <c r="X280" s="60">
        <v>0</v>
      </c>
      <c r="Y280" s="60">
        <v>0</v>
      </c>
      <c r="Z280" s="59">
        <v>0</v>
      </c>
      <c r="AA280" s="59">
        <v>0</v>
      </c>
      <c r="AB280" t="s">
        <v>99</v>
      </c>
      <c r="AC280" s="59">
        <v>0</v>
      </c>
      <c r="AD280" s="58">
        <v>0</v>
      </c>
      <c r="AE280" s="58">
        <v>0</v>
      </c>
      <c r="AF280" s="58">
        <v>0</v>
      </c>
      <c r="AG280" s="58">
        <v>0</v>
      </c>
      <c r="AH280" s="59" t="s">
        <v>90</v>
      </c>
      <c r="AI280" s="58">
        <v>4</v>
      </c>
      <c r="AJ280" s="60"/>
      <c r="AK280" s="59" t="s">
        <v>100</v>
      </c>
      <c r="AL280" s="59">
        <v>1</v>
      </c>
      <c r="AM280" s="59" t="s">
        <v>27</v>
      </c>
      <c r="AN280" s="59" t="s">
        <v>673</v>
      </c>
      <c r="AO280" s="58">
        <v>18</v>
      </c>
      <c r="AP280" s="59" t="s">
        <v>677</v>
      </c>
      <c r="AQ280" s="59" t="s">
        <v>728</v>
      </c>
      <c r="AR280" s="59" t="s">
        <v>27</v>
      </c>
      <c r="AS280" s="59" t="s">
        <v>686</v>
      </c>
      <c r="AT280" s="59" t="s">
        <v>27</v>
      </c>
      <c r="AU280" s="59" t="s">
        <v>27</v>
      </c>
      <c r="AV280" s="59" t="s">
        <v>27</v>
      </c>
      <c r="AW280" s="62"/>
      <c r="AX280" s="62" t="s">
        <v>747</v>
      </c>
      <c r="AY280" s="62">
        <v>9</v>
      </c>
      <c r="AZ280" s="62" t="s">
        <v>27</v>
      </c>
      <c r="BA280" s="62">
        <v>0</v>
      </c>
      <c r="BB280" s="62">
        <v>8.2900000000000009</v>
      </c>
      <c r="BC280" s="62">
        <v>23</v>
      </c>
      <c r="BD280" s="65">
        <v>0</v>
      </c>
      <c r="BE280" s="62"/>
      <c r="BF280" s="62"/>
      <c r="BG280" s="62"/>
      <c r="BH280" s="50"/>
      <c r="BI280" s="50"/>
      <c r="BJ280" s="50"/>
      <c r="BL280" s="50"/>
      <c r="BM280" s="50"/>
      <c r="BN280" s="50"/>
      <c r="BO280" s="50"/>
      <c r="BP280" s="50"/>
      <c r="BQ280" s="50"/>
      <c r="BR280" s="50"/>
      <c r="BS280" s="50"/>
      <c r="BT280" s="50"/>
      <c r="BU280" s="50"/>
      <c r="BV280" s="50"/>
      <c r="BW280" s="50"/>
      <c r="BX280" s="50"/>
      <c r="BY280" s="50"/>
      <c r="BZ280" s="50"/>
      <c r="CA280" s="50"/>
      <c r="CB280" s="50"/>
      <c r="CC280" s="50"/>
      <c r="CD280" s="50"/>
      <c r="CE280" s="50"/>
      <c r="CF280" s="50"/>
      <c r="CG280" s="50"/>
      <c r="CH280" s="50"/>
      <c r="CI280" s="50"/>
    </row>
    <row r="281" spans="1:87" ht="14.25" customHeight="1" x14ac:dyDescent="0.25">
      <c r="A281" s="58">
        <v>27</v>
      </c>
      <c r="B281" s="59" t="s">
        <v>78</v>
      </c>
      <c r="C281" s="59" t="s">
        <v>28</v>
      </c>
      <c r="D281" s="59" t="s">
        <v>41</v>
      </c>
      <c r="E281" s="59"/>
      <c r="F281" s="59" t="s">
        <v>32</v>
      </c>
      <c r="G281" s="58">
        <v>14</v>
      </c>
      <c r="H281" s="58">
        <v>13</v>
      </c>
      <c r="I281" s="59" t="s">
        <v>98</v>
      </c>
      <c r="J281" s="58">
        <v>871611960</v>
      </c>
      <c r="K281" s="58">
        <v>0.68181818181818199</v>
      </c>
      <c r="L281" s="58">
        <v>0.34090909090909099</v>
      </c>
      <c r="M281" s="60">
        <v>0</v>
      </c>
      <c r="N281" s="60">
        <v>0</v>
      </c>
      <c r="O281" s="60">
        <v>0</v>
      </c>
      <c r="P281" s="60">
        <v>0</v>
      </c>
      <c r="Q281" s="60">
        <v>0</v>
      </c>
      <c r="R281" s="60">
        <v>0</v>
      </c>
      <c r="S281" s="60">
        <v>0</v>
      </c>
      <c r="T281" s="60">
        <v>0</v>
      </c>
      <c r="U281" s="60">
        <v>0</v>
      </c>
      <c r="V281" s="60">
        <v>0</v>
      </c>
      <c r="W281" s="59">
        <v>0</v>
      </c>
      <c r="X281" s="60">
        <v>0</v>
      </c>
      <c r="Y281" s="60">
        <v>0</v>
      </c>
      <c r="Z281" s="59">
        <v>0</v>
      </c>
      <c r="AA281" s="59">
        <v>0</v>
      </c>
      <c r="AB281" t="s">
        <v>740</v>
      </c>
      <c r="AC281" s="61">
        <v>3</v>
      </c>
      <c r="AD281" s="58">
        <v>0</v>
      </c>
      <c r="AE281" s="58">
        <v>0</v>
      </c>
      <c r="AF281" s="58">
        <v>0</v>
      </c>
      <c r="AG281" s="58">
        <v>0</v>
      </c>
      <c r="AH281" s="59" t="s">
        <v>258</v>
      </c>
      <c r="AI281" s="58">
        <v>9</v>
      </c>
      <c r="AJ281" s="60"/>
      <c r="AK281" s="59" t="s">
        <v>100</v>
      </c>
      <c r="AL281" s="59">
        <v>1</v>
      </c>
      <c r="AM281" s="59" t="s">
        <v>27</v>
      </c>
      <c r="AN281" s="59" t="s">
        <v>673</v>
      </c>
      <c r="AO281" s="58">
        <v>28</v>
      </c>
      <c r="AP281" s="59" t="s">
        <v>677</v>
      </c>
      <c r="AQ281" s="59" t="s">
        <v>685</v>
      </c>
      <c r="AR281" s="59" t="s">
        <v>27</v>
      </c>
      <c r="AS281" s="59" t="s">
        <v>686</v>
      </c>
      <c r="AT281" s="59" t="s">
        <v>27</v>
      </c>
      <c r="AU281" s="59" t="s">
        <v>27</v>
      </c>
      <c r="AV281" s="59" t="s">
        <v>27</v>
      </c>
      <c r="AW281" s="62"/>
      <c r="AX281" s="62" t="s">
        <v>747</v>
      </c>
      <c r="AY281" s="62">
        <v>1.5820000000000001</v>
      </c>
      <c r="AZ281" s="62" t="s">
        <v>27</v>
      </c>
      <c r="BA281" s="62">
        <v>0</v>
      </c>
      <c r="BB281" s="62">
        <v>0.99299999999999999</v>
      </c>
      <c r="BC281" s="62"/>
      <c r="BD281" s="67">
        <v>0</v>
      </c>
      <c r="BE281" s="62" t="s">
        <v>780</v>
      </c>
      <c r="BF281" s="62">
        <v>1</v>
      </c>
      <c r="BG281" s="62">
        <v>1</v>
      </c>
      <c r="BH281" s="50"/>
      <c r="BI281" s="50"/>
      <c r="BJ281" s="50"/>
      <c r="BL281" s="50"/>
      <c r="BM281" s="50"/>
      <c r="BN281" s="50"/>
      <c r="BO281" s="50"/>
      <c r="BP281" s="50"/>
      <c r="BQ281" s="50"/>
      <c r="BR281" s="50"/>
      <c r="BS281" s="50"/>
      <c r="BT281" s="50"/>
      <c r="BU281" s="50"/>
      <c r="BV281" s="50"/>
      <c r="BW281" s="50"/>
      <c r="BX281" s="50"/>
      <c r="BY281" s="50"/>
      <c r="BZ281" s="50"/>
      <c r="CA281" s="50"/>
      <c r="CB281" s="50"/>
      <c r="CC281" s="50"/>
      <c r="CD281" s="50"/>
      <c r="CE281" s="50"/>
      <c r="CF281" s="50"/>
      <c r="CG281" s="50"/>
      <c r="CH281" s="50"/>
      <c r="CI281" s="50"/>
    </row>
    <row r="282" spans="1:87" ht="14.25" customHeight="1" x14ac:dyDescent="0.25">
      <c r="A282" s="58">
        <v>43</v>
      </c>
      <c r="B282" s="59" t="s">
        <v>78</v>
      </c>
      <c r="C282" s="59" t="s">
        <v>28</v>
      </c>
      <c r="D282" s="59" t="s">
        <v>41</v>
      </c>
      <c r="E282" s="59"/>
      <c r="F282" s="59" t="s">
        <v>32</v>
      </c>
      <c r="G282" s="58">
        <v>14</v>
      </c>
      <c r="H282" s="58">
        <v>13</v>
      </c>
      <c r="I282" s="59" t="s">
        <v>101</v>
      </c>
      <c r="J282" s="58">
        <v>17888851</v>
      </c>
      <c r="K282" s="58">
        <v>0.45454545454545497</v>
      </c>
      <c r="L282" s="58">
        <v>0.22727272727272699</v>
      </c>
      <c r="M282" s="58">
        <v>8</v>
      </c>
      <c r="N282" s="60">
        <v>0</v>
      </c>
      <c r="O282" s="58">
        <v>2</v>
      </c>
      <c r="P282" s="58">
        <v>23</v>
      </c>
      <c r="Q282" s="58">
        <v>13</v>
      </c>
      <c r="R282" s="58">
        <v>1</v>
      </c>
      <c r="S282" s="58">
        <v>13</v>
      </c>
      <c r="T282" s="58">
        <v>1</v>
      </c>
      <c r="U282" s="58">
        <v>3</v>
      </c>
      <c r="V282" s="58">
        <v>4.5</v>
      </c>
      <c r="W282" s="59">
        <v>0</v>
      </c>
      <c r="X282" s="58">
        <v>0.5</v>
      </c>
      <c r="Y282" s="58">
        <v>8</v>
      </c>
      <c r="Z282" s="59">
        <v>77</v>
      </c>
      <c r="AA282" s="59">
        <v>8</v>
      </c>
      <c r="AB282" t="s">
        <v>740</v>
      </c>
      <c r="AC282" s="59">
        <v>0</v>
      </c>
      <c r="AD282" s="58">
        <v>8</v>
      </c>
      <c r="AE282" s="58">
        <v>6</v>
      </c>
      <c r="AF282" s="58">
        <v>2</v>
      </c>
      <c r="AG282" s="58">
        <v>24</v>
      </c>
      <c r="AH282" s="59" t="s">
        <v>327</v>
      </c>
      <c r="AI282" s="58">
        <v>2</v>
      </c>
      <c r="AJ282" s="58">
        <v>1</v>
      </c>
      <c r="AK282" s="59" t="s">
        <v>328</v>
      </c>
      <c r="AL282" s="59">
        <v>1</v>
      </c>
      <c r="AM282" s="59" t="s">
        <v>27</v>
      </c>
      <c r="AN282" s="59" t="s">
        <v>680</v>
      </c>
      <c r="AO282" s="58">
        <v>30</v>
      </c>
      <c r="AP282" s="59" t="s">
        <v>674</v>
      </c>
      <c r="AQ282" s="59" t="s">
        <v>687</v>
      </c>
      <c r="AR282" s="59" t="s">
        <v>27</v>
      </c>
      <c r="AS282" s="59" t="s">
        <v>688</v>
      </c>
      <c r="AT282" s="59" t="s">
        <v>27</v>
      </c>
      <c r="AU282" s="59" t="s">
        <v>27</v>
      </c>
      <c r="AV282" s="59" t="s">
        <v>27</v>
      </c>
      <c r="AW282" s="62"/>
      <c r="AX282" s="62" t="s">
        <v>748</v>
      </c>
      <c r="AY282" s="62">
        <v>10.208</v>
      </c>
      <c r="AZ282" s="62">
        <v>0.13257142857142856</v>
      </c>
      <c r="BA282" s="62">
        <v>7.5431034482758621</v>
      </c>
      <c r="BB282" s="62">
        <v>9.6720000000000006</v>
      </c>
      <c r="BC282" s="62">
        <v>21</v>
      </c>
      <c r="BD282" s="67">
        <v>4172</v>
      </c>
      <c r="BE282" s="62"/>
      <c r="BF282" s="62"/>
      <c r="BG282" s="62"/>
      <c r="BH282" s="50"/>
      <c r="BI282" s="50"/>
      <c r="BJ282" s="50"/>
      <c r="BL282" s="50"/>
      <c r="BM282" s="50"/>
      <c r="BN282" s="50"/>
      <c r="BO282" s="50"/>
      <c r="BP282" s="50"/>
      <c r="BQ282" s="50"/>
      <c r="BR282" s="50"/>
      <c r="BS282" s="50"/>
      <c r="BT282" s="50"/>
      <c r="BU282" s="50"/>
      <c r="BV282" s="50"/>
      <c r="BW282" s="50"/>
      <c r="BX282" s="50"/>
      <c r="BY282" s="50"/>
      <c r="BZ282" s="50"/>
      <c r="CA282" s="50"/>
      <c r="CB282" s="50"/>
      <c r="CC282" s="50"/>
      <c r="CD282" s="50"/>
      <c r="CE282" s="50"/>
      <c r="CF282" s="50"/>
      <c r="CG282" s="50"/>
      <c r="CH282" s="50"/>
      <c r="CI282" s="50"/>
    </row>
    <row r="283" spans="1:87" ht="14.25" customHeight="1" x14ac:dyDescent="0.25">
      <c r="A283" s="58">
        <v>59</v>
      </c>
      <c r="B283" s="59" t="s">
        <v>78</v>
      </c>
      <c r="C283" s="59" t="s">
        <v>28</v>
      </c>
      <c r="D283" s="59" t="s">
        <v>41</v>
      </c>
      <c r="E283" s="59"/>
      <c r="F283" s="59" t="s">
        <v>32</v>
      </c>
      <c r="G283" s="58">
        <v>14</v>
      </c>
      <c r="H283" s="58">
        <v>13</v>
      </c>
      <c r="I283" s="59" t="s">
        <v>104</v>
      </c>
      <c r="J283" s="58">
        <v>134766397</v>
      </c>
      <c r="K283" s="58">
        <v>0.68181818181818199</v>
      </c>
      <c r="L283" s="58">
        <v>0.34090909090909099</v>
      </c>
      <c r="M283" s="60">
        <v>0</v>
      </c>
      <c r="N283" s="60">
        <v>0</v>
      </c>
      <c r="O283" s="60">
        <v>0</v>
      </c>
      <c r="P283" s="60">
        <v>0</v>
      </c>
      <c r="Q283" s="60">
        <v>0</v>
      </c>
      <c r="R283" s="60">
        <v>0</v>
      </c>
      <c r="S283" s="60">
        <v>0</v>
      </c>
      <c r="T283" s="60">
        <v>0</v>
      </c>
      <c r="U283" s="60">
        <v>0</v>
      </c>
      <c r="V283" s="60">
        <v>0</v>
      </c>
      <c r="W283" s="59">
        <v>0</v>
      </c>
      <c r="X283" s="60">
        <v>0</v>
      </c>
      <c r="Y283" s="60">
        <v>0</v>
      </c>
      <c r="Z283" s="59">
        <v>0</v>
      </c>
      <c r="AA283" s="59">
        <v>0</v>
      </c>
      <c r="AB283" t="s">
        <v>740</v>
      </c>
      <c r="AC283" s="59">
        <v>0</v>
      </c>
      <c r="AD283" s="58">
        <v>0</v>
      </c>
      <c r="AE283" s="58">
        <v>0</v>
      </c>
      <c r="AF283" s="58">
        <v>0</v>
      </c>
      <c r="AG283" s="58">
        <v>0</v>
      </c>
      <c r="AH283" s="59" t="s">
        <v>258</v>
      </c>
      <c r="AI283" s="58">
        <v>9</v>
      </c>
      <c r="AJ283" s="60"/>
      <c r="AK283" s="59" t="s">
        <v>100</v>
      </c>
      <c r="AL283" s="59">
        <v>1</v>
      </c>
      <c r="AM283" s="59" t="s">
        <v>27</v>
      </c>
      <c r="AN283" s="59" t="s">
        <v>673</v>
      </c>
      <c r="AO283" s="58">
        <v>20</v>
      </c>
      <c r="AP283" s="59" t="s">
        <v>674</v>
      </c>
      <c r="AQ283" s="59" t="s">
        <v>689</v>
      </c>
      <c r="AR283" s="59" t="s">
        <v>27</v>
      </c>
      <c r="AS283" s="59" t="s">
        <v>27</v>
      </c>
      <c r="AT283" s="59" t="s">
        <v>27</v>
      </c>
      <c r="AU283" s="59" t="s">
        <v>27</v>
      </c>
      <c r="AV283" s="59" t="s">
        <v>27</v>
      </c>
      <c r="AW283" s="62"/>
      <c r="AX283" s="62" t="s">
        <v>747</v>
      </c>
      <c r="AY283" s="62">
        <v>5.4850000000000003</v>
      </c>
      <c r="AZ283" s="62" t="s">
        <v>27</v>
      </c>
      <c r="BA283" s="62">
        <v>0</v>
      </c>
      <c r="BB283" s="62">
        <v>2.1219999999999999</v>
      </c>
      <c r="BC283" s="62">
        <v>7</v>
      </c>
      <c r="BD283" s="66">
        <v>0</v>
      </c>
      <c r="BE283" s="62"/>
      <c r="BF283" s="62"/>
      <c r="BG283" s="62"/>
      <c r="BH283" s="50"/>
      <c r="BI283" s="50"/>
      <c r="BJ283" s="50"/>
      <c r="BL283" s="50"/>
      <c r="BM283" s="50"/>
      <c r="BN283" s="50"/>
      <c r="BO283" s="50"/>
      <c r="BP283" s="50"/>
      <c r="BQ283" s="50"/>
      <c r="BR283" s="50"/>
      <c r="BS283" s="50"/>
      <c r="BT283" s="50"/>
      <c r="BU283" s="50"/>
      <c r="BV283" s="50"/>
      <c r="BW283" s="50"/>
      <c r="BX283" s="50"/>
      <c r="BY283" s="50"/>
      <c r="BZ283" s="50"/>
      <c r="CA283" s="50"/>
      <c r="CB283" s="50"/>
      <c r="CC283" s="50"/>
      <c r="CD283" s="50"/>
      <c r="CE283" s="50"/>
      <c r="CF283" s="50"/>
      <c r="CG283" s="50"/>
      <c r="CH283" s="50"/>
      <c r="CI283" s="50"/>
    </row>
    <row r="284" spans="1:87" ht="14.25" customHeight="1" x14ac:dyDescent="0.25">
      <c r="A284" s="58">
        <v>82</v>
      </c>
      <c r="B284" s="59" t="s">
        <v>78</v>
      </c>
      <c r="C284" s="59" t="s">
        <v>26</v>
      </c>
      <c r="D284" s="59" t="s">
        <v>41</v>
      </c>
      <c r="E284" s="59"/>
      <c r="F284" s="59" t="s">
        <v>32</v>
      </c>
      <c r="G284" s="58">
        <v>14</v>
      </c>
      <c r="H284" s="58">
        <v>13</v>
      </c>
      <c r="I284" s="59" t="s">
        <v>106</v>
      </c>
      <c r="J284" s="58">
        <v>90153375</v>
      </c>
      <c r="K284" s="58">
        <v>0.30769230769230799</v>
      </c>
      <c r="L284" s="58">
        <v>0.15384615384615399</v>
      </c>
      <c r="M284" s="58">
        <v>7</v>
      </c>
      <c r="N284" s="60">
        <v>0</v>
      </c>
      <c r="O284" s="58">
        <v>2</v>
      </c>
      <c r="P284" s="58">
        <v>18</v>
      </c>
      <c r="Q284" s="58">
        <v>11</v>
      </c>
      <c r="R284" s="58">
        <v>1</v>
      </c>
      <c r="S284" s="58">
        <v>11</v>
      </c>
      <c r="T284" s="58">
        <v>1</v>
      </c>
      <c r="U284" s="58">
        <v>2</v>
      </c>
      <c r="V284" s="58">
        <v>3</v>
      </c>
      <c r="W284" s="59">
        <v>0</v>
      </c>
      <c r="X284" s="58">
        <v>1</v>
      </c>
      <c r="Y284" s="58">
        <v>6</v>
      </c>
      <c r="Z284" s="59">
        <v>63</v>
      </c>
      <c r="AA284" s="59">
        <v>6</v>
      </c>
      <c r="AB284" t="s">
        <v>740</v>
      </c>
      <c r="AC284" s="59">
        <v>0</v>
      </c>
      <c r="AD284" s="58">
        <v>5</v>
      </c>
      <c r="AE284" s="58">
        <v>14</v>
      </c>
      <c r="AF284" s="58">
        <v>2</v>
      </c>
      <c r="AG284" s="58">
        <v>30</v>
      </c>
      <c r="AH284" s="59" t="s">
        <v>329</v>
      </c>
      <c r="AI284" s="58">
        <v>4</v>
      </c>
      <c r="AJ284" s="58">
        <v>1</v>
      </c>
      <c r="AK284" s="59" t="s">
        <v>330</v>
      </c>
      <c r="AL284" s="59">
        <v>1</v>
      </c>
      <c r="AM284" s="59" t="s">
        <v>27</v>
      </c>
      <c r="AN284" s="59" t="s">
        <v>673</v>
      </c>
      <c r="AO284" s="58">
        <v>18</v>
      </c>
      <c r="AP284" s="59" t="s">
        <v>677</v>
      </c>
      <c r="AQ284" s="59" t="s">
        <v>690</v>
      </c>
      <c r="AR284" s="59" t="s">
        <v>27</v>
      </c>
      <c r="AS284" s="59" t="s">
        <v>27</v>
      </c>
      <c r="AT284" s="59" t="s">
        <v>27</v>
      </c>
      <c r="AU284" s="59" t="s">
        <v>27</v>
      </c>
      <c r="AV284" s="59" t="s">
        <v>27</v>
      </c>
      <c r="AW284" s="62"/>
      <c r="AX284" s="62" t="s">
        <v>747</v>
      </c>
      <c r="AY284" s="62">
        <v>11.807</v>
      </c>
      <c r="AZ284" s="62">
        <v>0.18741269841269842</v>
      </c>
      <c r="BA284" s="62">
        <v>5.3358177352418057</v>
      </c>
      <c r="BB284" s="62">
        <v>9.2810000000000006</v>
      </c>
      <c r="BC284" s="62">
        <v>21</v>
      </c>
      <c r="BD284">
        <v>2273</v>
      </c>
      <c r="BE284" s="62"/>
      <c r="BF284" s="62"/>
      <c r="BG284" s="62"/>
      <c r="BH284" s="50"/>
      <c r="BI284" s="50"/>
      <c r="BJ284" s="50"/>
      <c r="BL284" s="50"/>
      <c r="BM284" s="50"/>
      <c r="BN284" s="50"/>
      <c r="BO284" s="50"/>
      <c r="BP284" s="50"/>
      <c r="BQ284" s="50"/>
      <c r="BR284" s="50"/>
      <c r="BS284" s="50"/>
      <c r="BT284" s="50"/>
      <c r="BU284" s="50"/>
      <c r="BV284" s="50"/>
      <c r="BW284" s="50"/>
      <c r="BX284" s="50"/>
      <c r="BY284" s="50"/>
      <c r="BZ284" s="50"/>
      <c r="CA284" s="50"/>
      <c r="CB284" s="50"/>
      <c r="CC284" s="50"/>
      <c r="CD284" s="50"/>
      <c r="CE284" s="50"/>
      <c r="CF284" s="50"/>
      <c r="CG284" s="50"/>
      <c r="CH284" s="50"/>
      <c r="CI284" s="50"/>
    </row>
    <row r="285" spans="1:87" ht="14.25" customHeight="1" x14ac:dyDescent="0.25">
      <c r="A285" s="58">
        <v>109</v>
      </c>
      <c r="B285" s="59" t="s">
        <v>78</v>
      </c>
      <c r="C285" s="59" t="s">
        <v>28</v>
      </c>
      <c r="D285" s="59" t="s">
        <v>41</v>
      </c>
      <c r="E285" s="59"/>
      <c r="F285" s="59" t="s">
        <v>32</v>
      </c>
      <c r="G285" s="58">
        <v>14</v>
      </c>
      <c r="H285" s="58">
        <v>13</v>
      </c>
      <c r="I285" s="59" t="s">
        <v>114</v>
      </c>
      <c r="J285" s="58">
        <v>17888853</v>
      </c>
      <c r="K285" s="58">
        <v>0.68181818181818199</v>
      </c>
      <c r="L285" s="58">
        <v>0.34090909090909099</v>
      </c>
      <c r="M285" s="58">
        <v>1</v>
      </c>
      <c r="N285" s="60">
        <v>0</v>
      </c>
      <c r="O285" s="60">
        <v>0</v>
      </c>
      <c r="P285" s="58">
        <v>2</v>
      </c>
      <c r="Q285" s="58">
        <v>1</v>
      </c>
      <c r="R285" s="58">
        <v>1</v>
      </c>
      <c r="S285" s="58">
        <v>1</v>
      </c>
      <c r="T285" s="58">
        <v>1</v>
      </c>
      <c r="U285" s="60">
        <v>0</v>
      </c>
      <c r="V285" s="58">
        <v>2</v>
      </c>
      <c r="W285" s="59">
        <v>0</v>
      </c>
      <c r="X285" s="60">
        <v>0</v>
      </c>
      <c r="Y285" s="58">
        <v>2</v>
      </c>
      <c r="Z285" s="59">
        <v>11</v>
      </c>
      <c r="AA285" s="59">
        <v>2</v>
      </c>
      <c r="AB285" t="s">
        <v>740</v>
      </c>
      <c r="AC285" s="61">
        <v>3</v>
      </c>
      <c r="AD285" s="58">
        <v>0</v>
      </c>
      <c r="AE285" s="58">
        <v>0</v>
      </c>
      <c r="AF285" s="58">
        <v>0</v>
      </c>
      <c r="AG285" s="58">
        <v>1</v>
      </c>
      <c r="AH285" s="59" t="s">
        <v>258</v>
      </c>
      <c r="AI285" s="58">
        <v>9</v>
      </c>
      <c r="AJ285" s="60"/>
      <c r="AK285" s="59" t="s">
        <v>332</v>
      </c>
      <c r="AL285" s="59">
        <v>1</v>
      </c>
      <c r="AM285" s="59" t="s">
        <v>27</v>
      </c>
      <c r="AN285" s="59" t="s">
        <v>680</v>
      </c>
      <c r="AO285" s="58">
        <v>30</v>
      </c>
      <c r="AP285" s="59" t="s">
        <v>674</v>
      </c>
      <c r="AQ285" s="59" t="s">
        <v>687</v>
      </c>
      <c r="AR285" s="59" t="s">
        <v>27</v>
      </c>
      <c r="AS285" s="59" t="s">
        <v>688</v>
      </c>
      <c r="AT285" s="59" t="s">
        <v>27</v>
      </c>
      <c r="AU285" s="59" t="s">
        <v>27</v>
      </c>
      <c r="AV285" s="59" t="s">
        <v>27</v>
      </c>
      <c r="AW285" s="62"/>
      <c r="AX285" s="62" t="s">
        <v>748</v>
      </c>
      <c r="AY285" s="62">
        <v>2.16</v>
      </c>
      <c r="AZ285" s="62">
        <v>0.19636363636363638</v>
      </c>
      <c r="BA285" s="62">
        <v>5.0925925925925926</v>
      </c>
      <c r="BB285" s="62">
        <v>1.724</v>
      </c>
      <c r="BC285" s="62">
        <v>21</v>
      </c>
      <c r="BD285">
        <v>148</v>
      </c>
      <c r="BE285" s="62" t="s">
        <v>740</v>
      </c>
      <c r="BF285" s="62"/>
      <c r="BG285" s="62"/>
      <c r="BH285" s="50"/>
      <c r="BI285" s="50"/>
      <c r="BJ285" s="50"/>
      <c r="BL285" s="50"/>
      <c r="BM285" s="50"/>
      <c r="BN285" s="50"/>
      <c r="BO285" s="50"/>
      <c r="BP285" s="50"/>
      <c r="BQ285" s="50"/>
      <c r="BR285" s="50"/>
      <c r="BS285" s="50"/>
      <c r="BT285" s="50"/>
      <c r="BU285" s="50"/>
      <c r="BV285" s="50"/>
      <c r="BW285" s="50"/>
      <c r="BX285" s="50"/>
      <c r="BY285" s="50"/>
      <c r="BZ285" s="50"/>
      <c r="CA285" s="50"/>
      <c r="CB285" s="50"/>
      <c r="CC285" s="50"/>
      <c r="CD285" s="50"/>
      <c r="CE285" s="50"/>
      <c r="CF285" s="50"/>
      <c r="CG285" s="50"/>
      <c r="CH285" s="50"/>
      <c r="CI285" s="50"/>
    </row>
    <row r="286" spans="1:87" ht="14.25" customHeight="1" x14ac:dyDescent="0.25">
      <c r="A286" s="58">
        <v>156</v>
      </c>
      <c r="B286" s="59" t="s">
        <v>78</v>
      </c>
      <c r="C286" s="59" t="s">
        <v>26</v>
      </c>
      <c r="D286" s="59" t="s">
        <v>41</v>
      </c>
      <c r="E286" s="59"/>
      <c r="F286" s="59" t="s">
        <v>32</v>
      </c>
      <c r="G286" s="58">
        <v>14</v>
      </c>
      <c r="H286" s="58">
        <v>13</v>
      </c>
      <c r="I286" s="59" t="s">
        <v>121</v>
      </c>
      <c r="J286" s="58">
        <v>8870124178</v>
      </c>
      <c r="K286" s="58">
        <v>0.30769230769230799</v>
      </c>
      <c r="L286" s="58">
        <v>0.15384615384615399</v>
      </c>
      <c r="M286" s="60">
        <v>0</v>
      </c>
      <c r="N286" s="60">
        <v>0</v>
      </c>
      <c r="O286" s="60">
        <v>0</v>
      </c>
      <c r="P286" s="60">
        <v>0</v>
      </c>
      <c r="Q286" s="60">
        <v>0</v>
      </c>
      <c r="R286" s="60">
        <v>0</v>
      </c>
      <c r="S286" s="60">
        <v>0</v>
      </c>
      <c r="T286" s="60">
        <v>0</v>
      </c>
      <c r="U286" s="60">
        <v>0</v>
      </c>
      <c r="V286" s="60">
        <v>0</v>
      </c>
      <c r="W286" s="59">
        <v>0</v>
      </c>
      <c r="X286" s="60">
        <v>0</v>
      </c>
      <c r="Y286" s="60">
        <v>0</v>
      </c>
      <c r="Z286" s="59">
        <v>0</v>
      </c>
      <c r="AA286" s="59">
        <v>0</v>
      </c>
      <c r="AB286" t="s">
        <v>740</v>
      </c>
      <c r="AC286" s="59">
        <v>0</v>
      </c>
      <c r="AD286" s="58">
        <v>0</v>
      </c>
      <c r="AE286" s="58">
        <v>0</v>
      </c>
      <c r="AF286" s="58">
        <v>0</v>
      </c>
      <c r="AG286" s="58">
        <v>0</v>
      </c>
      <c r="AH286" s="59" t="s">
        <v>258</v>
      </c>
      <c r="AI286" s="58">
        <v>9</v>
      </c>
      <c r="AJ286" s="60"/>
      <c r="AK286" s="59" t="s">
        <v>335</v>
      </c>
      <c r="AL286" s="59">
        <v>1</v>
      </c>
      <c r="AM286" s="59" t="s">
        <v>27</v>
      </c>
      <c r="AN286" s="59" t="s">
        <v>673</v>
      </c>
      <c r="AO286" s="58">
        <v>21</v>
      </c>
      <c r="AP286" s="59" t="s">
        <v>677</v>
      </c>
      <c r="AQ286" s="59" t="s">
        <v>693</v>
      </c>
      <c r="AR286" s="59" t="s">
        <v>27</v>
      </c>
      <c r="AS286" s="59" t="s">
        <v>27</v>
      </c>
      <c r="AT286" s="59" t="s">
        <v>27</v>
      </c>
      <c r="AU286" s="59" t="s">
        <v>27</v>
      </c>
      <c r="AV286" s="59" t="s">
        <v>27</v>
      </c>
      <c r="AW286" s="62"/>
      <c r="AX286" s="62" t="s">
        <v>747</v>
      </c>
      <c r="AY286" s="62">
        <v>12.226000000000001</v>
      </c>
      <c r="AZ286" s="62" t="s">
        <v>27</v>
      </c>
      <c r="BA286" s="62">
        <v>0</v>
      </c>
      <c r="BB286" s="62">
        <v>11.266999999999999</v>
      </c>
      <c r="BC286" s="62">
        <v>-7</v>
      </c>
      <c r="BD286" s="65">
        <v>0</v>
      </c>
      <c r="BE286" s="62"/>
      <c r="BF286" s="62"/>
      <c r="BG286" s="62"/>
      <c r="BH286" s="50"/>
      <c r="BI286" s="50"/>
      <c r="BJ286" s="50"/>
      <c r="BL286" s="50"/>
      <c r="BM286" s="50"/>
      <c r="BN286" s="50"/>
      <c r="BO286" s="50"/>
      <c r="BP286" s="50"/>
      <c r="BQ286" s="50"/>
      <c r="BR286" s="50"/>
      <c r="BS286" s="50"/>
      <c r="BT286" s="50"/>
      <c r="BU286" s="50"/>
      <c r="BV286" s="50"/>
      <c r="BW286" s="50"/>
      <c r="BX286" s="50"/>
      <c r="BY286" s="50"/>
      <c r="BZ286" s="50"/>
      <c r="CA286" s="50"/>
      <c r="CB286" s="50"/>
      <c r="CC286" s="50"/>
      <c r="CD286" s="50"/>
      <c r="CE286" s="50"/>
      <c r="CF286" s="50"/>
      <c r="CG286" s="50"/>
      <c r="CH286" s="50"/>
      <c r="CI286" s="50"/>
    </row>
    <row r="287" spans="1:87" ht="14.25" customHeight="1" x14ac:dyDescent="0.25">
      <c r="A287" s="58">
        <v>172</v>
      </c>
      <c r="B287" s="59" t="s">
        <v>78</v>
      </c>
      <c r="C287" s="59" t="s">
        <v>28</v>
      </c>
      <c r="D287" s="59" t="s">
        <v>41</v>
      </c>
      <c r="E287" s="59"/>
      <c r="F287" s="59" t="s">
        <v>32</v>
      </c>
      <c r="G287" s="58">
        <v>14</v>
      </c>
      <c r="H287" s="58">
        <v>13</v>
      </c>
      <c r="I287" s="59" t="s">
        <v>122</v>
      </c>
      <c r="J287" s="58">
        <v>10184154</v>
      </c>
      <c r="K287" s="58">
        <v>2</v>
      </c>
      <c r="L287" s="58">
        <v>1</v>
      </c>
      <c r="M287" s="60">
        <v>0</v>
      </c>
      <c r="N287" s="60">
        <v>0</v>
      </c>
      <c r="O287" s="60">
        <v>0</v>
      </c>
      <c r="P287" s="60">
        <v>0</v>
      </c>
      <c r="Q287" s="60">
        <v>0</v>
      </c>
      <c r="R287" s="60">
        <v>0</v>
      </c>
      <c r="S287" s="60">
        <v>0</v>
      </c>
      <c r="T287" s="60">
        <v>0</v>
      </c>
      <c r="U287" s="60">
        <v>0</v>
      </c>
      <c r="V287" s="60">
        <v>0</v>
      </c>
      <c r="W287" s="59">
        <v>0</v>
      </c>
      <c r="X287" s="60">
        <v>0</v>
      </c>
      <c r="Y287" s="60">
        <v>0</v>
      </c>
      <c r="Z287" s="59">
        <v>0</v>
      </c>
      <c r="AA287" s="59">
        <v>0</v>
      </c>
      <c r="AB287" t="s">
        <v>824</v>
      </c>
      <c r="AC287" s="59">
        <v>0</v>
      </c>
      <c r="AD287" s="58">
        <v>0</v>
      </c>
      <c r="AE287" s="58">
        <v>0</v>
      </c>
      <c r="AF287" s="58">
        <v>0</v>
      </c>
      <c r="AG287" s="58">
        <v>0</v>
      </c>
      <c r="AH287" s="59" t="s">
        <v>258</v>
      </c>
      <c r="AI287" s="58">
        <v>9</v>
      </c>
      <c r="AJ287" s="60"/>
      <c r="AK287" s="59" t="s">
        <v>305</v>
      </c>
      <c r="AL287" s="59">
        <v>1</v>
      </c>
      <c r="AM287" s="59" t="s">
        <v>27</v>
      </c>
      <c r="AN287" s="59" t="s">
        <v>680</v>
      </c>
      <c r="AO287" s="58">
        <v>25</v>
      </c>
      <c r="AP287" s="59" t="s">
        <v>677</v>
      </c>
      <c r="AQ287" s="59" t="s">
        <v>694</v>
      </c>
      <c r="AR287" s="59" t="s">
        <v>27</v>
      </c>
      <c r="AS287" s="59" t="s">
        <v>27</v>
      </c>
      <c r="AT287" s="59" t="s">
        <v>692</v>
      </c>
      <c r="AU287" s="59" t="s">
        <v>27</v>
      </c>
      <c r="AV287" s="59" t="s">
        <v>27</v>
      </c>
      <c r="AW287" s="62"/>
      <c r="AX287" s="62" t="s">
        <v>746</v>
      </c>
      <c r="AY287" s="62">
        <v>6.4089999999999998</v>
      </c>
      <c r="AZ287" s="62" t="s">
        <v>27</v>
      </c>
      <c r="BA287" s="62">
        <v>0</v>
      </c>
      <c r="BB287" s="62">
        <v>5.8090000000000002</v>
      </c>
      <c r="BC287" s="62">
        <v>21</v>
      </c>
      <c r="BD287" s="65">
        <v>0</v>
      </c>
      <c r="BE287" s="62"/>
      <c r="BF287" s="62"/>
      <c r="BG287" s="62"/>
      <c r="BH287" s="50"/>
      <c r="BI287" s="50"/>
      <c r="BJ287" s="50"/>
      <c r="BL287" s="50"/>
      <c r="BM287" s="50"/>
      <c r="BN287" s="50"/>
      <c r="BO287" s="50"/>
      <c r="BP287" s="50"/>
      <c r="BQ287" s="50"/>
      <c r="BR287" s="50"/>
      <c r="BS287" s="50"/>
      <c r="BT287" s="50"/>
      <c r="BU287" s="50"/>
      <c r="BV287" s="50"/>
      <c r="BW287" s="50"/>
      <c r="BX287" s="50"/>
      <c r="BY287" s="50"/>
      <c r="BZ287" s="50"/>
      <c r="CA287" s="50"/>
      <c r="CB287" s="50"/>
      <c r="CC287" s="50"/>
      <c r="CD287" s="50"/>
      <c r="CE287" s="50"/>
      <c r="CF287" s="50"/>
      <c r="CG287" s="50"/>
      <c r="CH287" s="50"/>
      <c r="CI287" s="50"/>
    </row>
    <row r="288" spans="1:87" ht="14.25" customHeight="1" x14ac:dyDescent="0.25">
      <c r="A288" s="58">
        <v>188</v>
      </c>
      <c r="B288" s="59" t="s">
        <v>78</v>
      </c>
      <c r="C288" s="59" t="s">
        <v>26</v>
      </c>
      <c r="D288" s="59" t="s">
        <v>41</v>
      </c>
      <c r="E288" s="59"/>
      <c r="F288" s="59" t="s">
        <v>32</v>
      </c>
      <c r="G288" s="58">
        <v>14</v>
      </c>
      <c r="H288" s="58">
        <v>13</v>
      </c>
      <c r="I288" s="59" t="s">
        <v>124</v>
      </c>
      <c r="J288" s="58">
        <v>1391113645</v>
      </c>
      <c r="K288" s="58">
        <v>2</v>
      </c>
      <c r="L288" s="58">
        <v>1</v>
      </c>
      <c r="M288" s="60">
        <v>0</v>
      </c>
      <c r="N288" s="60">
        <v>0</v>
      </c>
      <c r="O288" s="60">
        <v>0</v>
      </c>
      <c r="P288" s="60">
        <v>0</v>
      </c>
      <c r="Q288" s="60">
        <v>0</v>
      </c>
      <c r="R288" s="60">
        <v>0</v>
      </c>
      <c r="S288" s="60">
        <v>0</v>
      </c>
      <c r="T288" s="60">
        <v>0</v>
      </c>
      <c r="U288" s="60">
        <v>0</v>
      </c>
      <c r="V288" s="60">
        <v>0</v>
      </c>
      <c r="W288" s="59">
        <v>0</v>
      </c>
      <c r="X288" s="60">
        <v>0</v>
      </c>
      <c r="Y288" s="60">
        <v>0</v>
      </c>
      <c r="Z288" s="59">
        <v>0</v>
      </c>
      <c r="AA288" s="59">
        <v>0</v>
      </c>
      <c r="AB288" t="s">
        <v>824</v>
      </c>
      <c r="AC288" s="59">
        <v>0</v>
      </c>
      <c r="AD288" s="58">
        <v>0</v>
      </c>
      <c r="AE288" s="58">
        <v>0</v>
      </c>
      <c r="AF288" s="58">
        <v>0</v>
      </c>
      <c r="AG288" s="58">
        <v>0</v>
      </c>
      <c r="AH288" s="59" t="s">
        <v>258</v>
      </c>
      <c r="AI288" s="58">
        <v>9</v>
      </c>
      <c r="AJ288" s="60"/>
      <c r="AK288" s="59" t="s">
        <v>336</v>
      </c>
      <c r="AL288" s="59">
        <v>1</v>
      </c>
      <c r="AM288" s="59" t="s">
        <v>27</v>
      </c>
      <c r="AN288" s="59" t="s">
        <v>680</v>
      </c>
      <c r="AO288" s="58">
        <v>24</v>
      </c>
      <c r="AP288" s="59" t="s">
        <v>677</v>
      </c>
      <c r="AQ288" s="59" t="s">
        <v>691</v>
      </c>
      <c r="AR288" s="59" t="s">
        <v>695</v>
      </c>
      <c r="AS288" s="59" t="s">
        <v>27</v>
      </c>
      <c r="AT288" s="59" t="s">
        <v>692</v>
      </c>
      <c r="AU288" s="59" t="s">
        <v>695</v>
      </c>
      <c r="AV288" s="59" t="s">
        <v>27</v>
      </c>
      <c r="AW288" s="62"/>
      <c r="AX288" s="62" t="s">
        <v>746</v>
      </c>
      <c r="AY288" s="62">
        <v>9.9150000000000009</v>
      </c>
      <c r="AZ288" s="62" t="s">
        <v>27</v>
      </c>
      <c r="BA288" s="62">
        <v>0</v>
      </c>
      <c r="BB288" s="62">
        <v>7.827</v>
      </c>
      <c r="BC288" s="62">
        <v>0</v>
      </c>
      <c r="BD288" s="66">
        <v>0</v>
      </c>
      <c r="BE288" s="62"/>
      <c r="BF288" s="62"/>
      <c r="BG288" s="62"/>
      <c r="BH288" s="50"/>
      <c r="BI288" s="50"/>
      <c r="BJ288" s="50"/>
      <c r="BL288" s="50"/>
      <c r="BM288" s="50"/>
      <c r="BN288" s="50"/>
      <c r="BO288" s="50"/>
      <c r="BP288" s="50"/>
      <c r="BQ288" s="50"/>
      <c r="BR288" s="50"/>
      <c r="BS288" s="50"/>
      <c r="BT288" s="50"/>
      <c r="BU288" s="50"/>
      <c r="BV288" s="50"/>
      <c r="BW288" s="50"/>
      <c r="BX288" s="50"/>
      <c r="BY288" s="50"/>
      <c r="BZ288" s="50"/>
      <c r="CA288" s="50"/>
      <c r="CB288" s="50"/>
      <c r="CC288" s="50"/>
      <c r="CD288" s="50"/>
      <c r="CE288" s="50"/>
      <c r="CF288" s="50"/>
      <c r="CG288" s="50"/>
      <c r="CH288" s="50"/>
      <c r="CI288" s="50"/>
    </row>
    <row r="289" spans="1:87" ht="14.25" customHeight="1" x14ac:dyDescent="0.25">
      <c r="A289" s="58">
        <v>204</v>
      </c>
      <c r="B289" s="59" t="s">
        <v>78</v>
      </c>
      <c r="C289" s="59" t="s">
        <v>26</v>
      </c>
      <c r="D289" s="59" t="s">
        <v>41</v>
      </c>
      <c r="E289" s="59"/>
      <c r="F289" s="59" t="s">
        <v>32</v>
      </c>
      <c r="G289" s="58">
        <v>14</v>
      </c>
      <c r="H289" s="58">
        <v>13</v>
      </c>
      <c r="I289" s="59" t="s">
        <v>126</v>
      </c>
      <c r="J289" s="58">
        <v>8916155192</v>
      </c>
      <c r="K289" s="58">
        <v>0.46153846153846201</v>
      </c>
      <c r="L289" s="58">
        <v>0.230769230769231</v>
      </c>
      <c r="M289" s="60">
        <v>0</v>
      </c>
      <c r="N289" s="60">
        <v>0</v>
      </c>
      <c r="O289" s="60">
        <v>0</v>
      </c>
      <c r="P289" s="60">
        <v>0</v>
      </c>
      <c r="Q289" s="60">
        <v>0</v>
      </c>
      <c r="R289" s="60">
        <v>0</v>
      </c>
      <c r="S289" s="60">
        <v>0</v>
      </c>
      <c r="T289" s="60">
        <v>0</v>
      </c>
      <c r="U289" s="60">
        <v>0</v>
      </c>
      <c r="V289" s="60">
        <v>0</v>
      </c>
      <c r="W289" s="59">
        <v>0</v>
      </c>
      <c r="X289" s="60">
        <v>0</v>
      </c>
      <c r="Y289" s="60">
        <v>0</v>
      </c>
      <c r="Z289" s="59">
        <v>0</v>
      </c>
      <c r="AA289" s="59">
        <v>0</v>
      </c>
      <c r="AB289" t="s">
        <v>740</v>
      </c>
      <c r="AC289" s="59">
        <v>0</v>
      </c>
      <c r="AD289" s="58">
        <v>0</v>
      </c>
      <c r="AE289" s="58">
        <v>0</v>
      </c>
      <c r="AF289" s="58">
        <v>0</v>
      </c>
      <c r="AG289" s="58">
        <v>0</v>
      </c>
      <c r="AH289" s="59" t="s">
        <v>258</v>
      </c>
      <c r="AI289" s="58">
        <v>9</v>
      </c>
      <c r="AJ289" s="60"/>
      <c r="AK289" s="59" t="s">
        <v>100</v>
      </c>
      <c r="AL289" s="59">
        <v>1</v>
      </c>
      <c r="AM289" s="59" t="s">
        <v>27</v>
      </c>
      <c r="AN289" s="59" t="s">
        <v>680</v>
      </c>
      <c r="AO289" s="58">
        <v>30</v>
      </c>
      <c r="AP289" s="59" t="s">
        <v>677</v>
      </c>
      <c r="AQ289" s="59" t="s">
        <v>697</v>
      </c>
      <c r="AR289" s="59" t="s">
        <v>27</v>
      </c>
      <c r="AS289" s="59" t="s">
        <v>27</v>
      </c>
      <c r="AT289" s="59" t="s">
        <v>27</v>
      </c>
      <c r="AU289" s="59" t="s">
        <v>27</v>
      </c>
      <c r="AV289" s="59" t="s">
        <v>27</v>
      </c>
      <c r="AW289" s="62"/>
      <c r="AX289" s="62" t="s">
        <v>747</v>
      </c>
      <c r="AY289" s="62">
        <v>4.8230000000000004</v>
      </c>
      <c r="AZ289" s="62" t="s">
        <v>27</v>
      </c>
      <c r="BA289" s="62">
        <v>0</v>
      </c>
      <c r="BB289" s="62">
        <v>4.0330000000000004</v>
      </c>
      <c r="BC289" s="62">
        <v>21</v>
      </c>
      <c r="BD289" s="65">
        <v>0</v>
      </c>
      <c r="BE289" s="62" t="s">
        <v>740</v>
      </c>
      <c r="BF289" s="62"/>
      <c r="BG289" s="62"/>
      <c r="BH289" s="50"/>
      <c r="BI289" s="50"/>
      <c r="BJ289" s="50"/>
      <c r="BL289" s="50"/>
      <c r="BM289" s="50"/>
      <c r="BN289" s="50"/>
      <c r="BO289" s="50"/>
      <c r="BP289" s="50"/>
      <c r="BQ289" s="50"/>
      <c r="BR289" s="50"/>
      <c r="BS289" s="50"/>
      <c r="BT289" s="50"/>
      <c r="BU289" s="50"/>
      <c r="BV289" s="50"/>
      <c r="BW289" s="50"/>
      <c r="BX289" s="50"/>
      <c r="BY289" s="50"/>
      <c r="BZ289" s="50"/>
      <c r="CA289" s="50"/>
      <c r="CB289" s="50"/>
      <c r="CC289" s="50"/>
      <c r="CD289" s="50"/>
      <c r="CE289" s="50"/>
      <c r="CF289" s="50"/>
      <c r="CG289" s="50"/>
      <c r="CH289" s="50"/>
      <c r="CI289" s="50"/>
    </row>
    <row r="290" spans="1:87" ht="14.25" customHeight="1" x14ac:dyDescent="0.25">
      <c r="A290" s="58">
        <v>271</v>
      </c>
      <c r="B290" s="59" t="s">
        <v>78</v>
      </c>
      <c r="C290" s="59" t="s">
        <v>26</v>
      </c>
      <c r="D290" s="59" t="s">
        <v>41</v>
      </c>
      <c r="E290" s="59"/>
      <c r="F290" s="59" t="s">
        <v>32</v>
      </c>
      <c r="G290" s="58">
        <v>14</v>
      </c>
      <c r="H290" s="58">
        <v>13</v>
      </c>
      <c r="I290" s="59" t="s">
        <v>134</v>
      </c>
      <c r="J290" s="58">
        <v>828360120</v>
      </c>
      <c r="K290" s="58">
        <v>0.46153846153846201</v>
      </c>
      <c r="L290" s="58">
        <v>0.230769230769231</v>
      </c>
      <c r="M290" s="60">
        <v>0</v>
      </c>
      <c r="N290" s="60">
        <v>0</v>
      </c>
      <c r="O290" s="60">
        <v>0</v>
      </c>
      <c r="P290" s="60">
        <v>0</v>
      </c>
      <c r="Q290" s="60">
        <v>0</v>
      </c>
      <c r="R290" s="60">
        <v>0</v>
      </c>
      <c r="S290" s="60">
        <v>0</v>
      </c>
      <c r="T290" s="60">
        <v>0</v>
      </c>
      <c r="U290" s="60">
        <v>0</v>
      </c>
      <c r="V290" s="60">
        <v>0</v>
      </c>
      <c r="W290" s="59">
        <v>0</v>
      </c>
      <c r="X290" s="60">
        <v>0</v>
      </c>
      <c r="Y290" s="60">
        <v>0</v>
      </c>
      <c r="Z290" s="59">
        <v>0</v>
      </c>
      <c r="AA290" s="59">
        <v>0</v>
      </c>
      <c r="AB290" t="s">
        <v>740</v>
      </c>
      <c r="AC290" s="59">
        <v>0</v>
      </c>
      <c r="AD290" s="58">
        <v>0</v>
      </c>
      <c r="AE290" s="58">
        <v>0</v>
      </c>
      <c r="AF290" s="58">
        <v>0</v>
      </c>
      <c r="AG290" s="58">
        <v>0</v>
      </c>
      <c r="AH290" s="59" t="s">
        <v>258</v>
      </c>
      <c r="AI290" s="58">
        <v>9</v>
      </c>
      <c r="AJ290" s="60"/>
      <c r="AK290" s="59" t="s">
        <v>100</v>
      </c>
      <c r="AL290" s="59">
        <v>1</v>
      </c>
      <c r="AM290" s="59" t="s">
        <v>27</v>
      </c>
      <c r="AN290" s="59" t="s">
        <v>673</v>
      </c>
      <c r="AO290" s="58">
        <v>26</v>
      </c>
      <c r="AP290" s="59" t="s">
        <v>674</v>
      </c>
      <c r="AQ290" s="59" t="s">
        <v>678</v>
      </c>
      <c r="AR290" s="59" t="s">
        <v>27</v>
      </c>
      <c r="AS290" s="59" t="s">
        <v>702</v>
      </c>
      <c r="AT290" s="59" t="s">
        <v>27</v>
      </c>
      <c r="AU290" s="59" t="s">
        <v>27</v>
      </c>
      <c r="AV290" s="59" t="s">
        <v>27</v>
      </c>
      <c r="AW290" s="64"/>
      <c r="AX290" s="62" t="s">
        <v>748</v>
      </c>
      <c r="AY290" s="62">
        <v>12.831</v>
      </c>
      <c r="AZ290" s="62" t="s">
        <v>27</v>
      </c>
      <c r="BA290" s="62">
        <v>0</v>
      </c>
      <c r="BB290" s="62">
        <v>11.487</v>
      </c>
      <c r="BC290" s="62">
        <v>21</v>
      </c>
      <c r="BD290" s="66">
        <v>0</v>
      </c>
      <c r="BE290" s="62" t="s">
        <v>740</v>
      </c>
      <c r="BF290" s="64"/>
      <c r="BG290" s="64"/>
    </row>
    <row r="291" spans="1:87" ht="14.25" customHeight="1" x14ac:dyDescent="0.25">
      <c r="A291" s="58">
        <v>307</v>
      </c>
      <c r="B291" s="59" t="s">
        <v>78</v>
      </c>
      <c r="C291" s="59" t="s">
        <v>28</v>
      </c>
      <c r="D291" s="59" t="s">
        <v>41</v>
      </c>
      <c r="E291" s="59"/>
      <c r="F291" s="59" t="s">
        <v>32</v>
      </c>
      <c r="G291" s="58">
        <v>14</v>
      </c>
      <c r="H291" s="58">
        <v>13</v>
      </c>
      <c r="I291" s="59" t="s">
        <v>140</v>
      </c>
      <c r="J291" s="58">
        <v>79247246103</v>
      </c>
      <c r="K291" s="58">
        <v>0.45454545454545497</v>
      </c>
      <c r="L291" s="58">
        <v>0.22727272727272699</v>
      </c>
      <c r="M291" s="58">
        <v>3</v>
      </c>
      <c r="N291" s="60">
        <v>0</v>
      </c>
      <c r="O291" s="60">
        <v>0</v>
      </c>
      <c r="P291" s="58">
        <v>9</v>
      </c>
      <c r="Q291" s="58">
        <v>6</v>
      </c>
      <c r="R291" s="58">
        <v>1</v>
      </c>
      <c r="S291" s="58">
        <v>6</v>
      </c>
      <c r="T291" s="58">
        <v>1</v>
      </c>
      <c r="U291" s="58">
        <v>2</v>
      </c>
      <c r="V291" s="58">
        <v>1.5</v>
      </c>
      <c r="W291" s="59">
        <v>0</v>
      </c>
      <c r="X291" s="58">
        <v>1.5</v>
      </c>
      <c r="Y291" s="58">
        <v>5</v>
      </c>
      <c r="Z291" s="59">
        <v>36</v>
      </c>
      <c r="AA291" s="59">
        <v>5</v>
      </c>
      <c r="AB291" t="s">
        <v>740</v>
      </c>
      <c r="AC291" s="59">
        <v>0</v>
      </c>
      <c r="AD291" s="58">
        <v>2</v>
      </c>
      <c r="AE291" s="58">
        <v>3</v>
      </c>
      <c r="AF291" s="58">
        <v>1</v>
      </c>
      <c r="AG291" s="58">
        <v>8</v>
      </c>
      <c r="AH291" s="59" t="s">
        <v>258</v>
      </c>
      <c r="AI291" s="58">
        <v>9</v>
      </c>
      <c r="AJ291" s="60"/>
      <c r="AK291" s="59" t="s">
        <v>343</v>
      </c>
      <c r="AL291" s="59">
        <v>1</v>
      </c>
      <c r="AM291" s="59" t="s">
        <v>27</v>
      </c>
      <c r="AN291" s="59" t="s">
        <v>673</v>
      </c>
      <c r="AO291" s="58">
        <v>18</v>
      </c>
      <c r="AP291" s="59" t="s">
        <v>674</v>
      </c>
      <c r="AQ291" s="59" t="s">
        <v>705</v>
      </c>
      <c r="AR291" s="59" t="s">
        <v>27</v>
      </c>
      <c r="AS291" s="59" t="s">
        <v>686</v>
      </c>
      <c r="AT291" s="59" t="s">
        <v>27</v>
      </c>
      <c r="AU291" s="59" t="s">
        <v>27</v>
      </c>
      <c r="AV291" s="59" t="s">
        <v>27</v>
      </c>
      <c r="AW291" s="64"/>
      <c r="AX291" s="62" t="s">
        <v>747</v>
      </c>
      <c r="AY291" s="62">
        <v>12.962</v>
      </c>
      <c r="AZ291" s="62">
        <v>0.36005555555555557</v>
      </c>
      <c r="BA291" s="62">
        <v>2.7773491745101064</v>
      </c>
      <c r="BB291" s="62">
        <v>11.813000000000001</v>
      </c>
      <c r="BC291" s="62">
        <v>28</v>
      </c>
      <c r="BD291">
        <v>338</v>
      </c>
      <c r="BE291" s="62"/>
      <c r="BF291" s="64"/>
      <c r="BG291" s="64"/>
    </row>
    <row r="292" spans="1:87" ht="14.25" customHeight="1" x14ac:dyDescent="0.25">
      <c r="A292" s="58">
        <v>308</v>
      </c>
      <c r="B292" s="59" t="s">
        <v>78</v>
      </c>
      <c r="C292" s="59" t="s">
        <v>28</v>
      </c>
      <c r="D292" s="59" t="s">
        <v>41</v>
      </c>
      <c r="E292" s="59"/>
      <c r="F292" s="59" t="s">
        <v>32</v>
      </c>
      <c r="G292" s="58">
        <v>14</v>
      </c>
      <c r="H292" s="58">
        <v>13</v>
      </c>
      <c r="I292" s="59" t="s">
        <v>140</v>
      </c>
      <c r="J292" s="58">
        <v>79247246103</v>
      </c>
      <c r="K292" s="58">
        <v>0.45454545454545497</v>
      </c>
      <c r="L292" s="58">
        <v>0.22727272727272699</v>
      </c>
      <c r="M292" s="58">
        <v>3</v>
      </c>
      <c r="N292" s="60">
        <v>0</v>
      </c>
      <c r="O292" s="60">
        <v>0</v>
      </c>
      <c r="P292" s="58">
        <v>9</v>
      </c>
      <c r="Q292" s="58">
        <v>6</v>
      </c>
      <c r="R292" s="58">
        <v>1</v>
      </c>
      <c r="S292" s="58">
        <v>6</v>
      </c>
      <c r="T292" s="58">
        <v>2</v>
      </c>
      <c r="U292" s="58">
        <v>1</v>
      </c>
      <c r="V292" s="58">
        <v>2.5</v>
      </c>
      <c r="W292" s="59">
        <v>0</v>
      </c>
      <c r="X292" s="58">
        <v>1.5</v>
      </c>
      <c r="Y292" s="58">
        <v>5</v>
      </c>
      <c r="Z292" s="59">
        <v>37</v>
      </c>
      <c r="AA292" s="59">
        <v>5</v>
      </c>
      <c r="AB292" t="s">
        <v>740</v>
      </c>
      <c r="AC292" s="59">
        <v>0</v>
      </c>
      <c r="AD292" s="58">
        <v>2</v>
      </c>
      <c r="AE292" s="58">
        <v>3</v>
      </c>
      <c r="AF292" s="58">
        <v>1</v>
      </c>
      <c r="AG292" s="58">
        <v>8</v>
      </c>
      <c r="AH292" s="59" t="s">
        <v>258</v>
      </c>
      <c r="AI292" s="58">
        <v>9</v>
      </c>
      <c r="AJ292" s="60"/>
      <c r="AK292" s="59" t="s">
        <v>343</v>
      </c>
      <c r="AL292" s="59">
        <v>1</v>
      </c>
      <c r="AM292" s="59" t="s">
        <v>27</v>
      </c>
      <c r="AN292" s="59" t="s">
        <v>673</v>
      </c>
      <c r="AO292" s="58">
        <v>18</v>
      </c>
      <c r="AP292" s="59" t="s">
        <v>674</v>
      </c>
      <c r="AQ292" s="59" t="s">
        <v>705</v>
      </c>
      <c r="AR292" s="59" t="s">
        <v>27</v>
      </c>
      <c r="AS292" s="59" t="s">
        <v>686</v>
      </c>
      <c r="AT292" s="59" t="s">
        <v>27</v>
      </c>
      <c r="AU292" s="59" t="s">
        <v>27</v>
      </c>
      <c r="AV292" s="59" t="s">
        <v>27</v>
      </c>
      <c r="AW292" s="64"/>
      <c r="AX292" s="62" t="s">
        <v>747</v>
      </c>
      <c r="AY292" s="62">
        <v>18.271000000000001</v>
      </c>
      <c r="AZ292" s="62">
        <v>0.49381081081081085</v>
      </c>
      <c r="BA292" s="62">
        <v>2.0250670461386897</v>
      </c>
      <c r="BB292" s="62">
        <v>11.813000000000001</v>
      </c>
      <c r="BC292" s="62">
        <v>28</v>
      </c>
      <c r="BD292">
        <v>488</v>
      </c>
      <c r="BE292" s="62"/>
      <c r="BF292" s="64"/>
      <c r="BG292" s="64"/>
    </row>
    <row r="293" spans="1:87" ht="14.25" customHeight="1" x14ac:dyDescent="0.25">
      <c r="A293" s="58">
        <v>324</v>
      </c>
      <c r="B293" s="59" t="s">
        <v>78</v>
      </c>
      <c r="C293" s="59" t="s">
        <v>26</v>
      </c>
      <c r="D293" s="59" t="s">
        <v>41</v>
      </c>
      <c r="E293" s="59"/>
      <c r="F293" s="59" t="s">
        <v>32</v>
      </c>
      <c r="G293" s="58">
        <v>14</v>
      </c>
      <c r="H293" s="58">
        <v>13</v>
      </c>
      <c r="I293" s="59" t="s">
        <v>142</v>
      </c>
      <c r="J293" s="58">
        <v>8282194225</v>
      </c>
      <c r="K293" s="58">
        <v>0.30769230769230799</v>
      </c>
      <c r="L293" s="58">
        <v>0.15384615384615399</v>
      </c>
      <c r="M293" s="58">
        <v>7</v>
      </c>
      <c r="N293" s="58">
        <v>1</v>
      </c>
      <c r="O293" s="58">
        <v>1</v>
      </c>
      <c r="P293" s="58">
        <v>18</v>
      </c>
      <c r="Q293" s="58">
        <v>11</v>
      </c>
      <c r="R293" s="58">
        <v>1</v>
      </c>
      <c r="S293" s="58">
        <v>11</v>
      </c>
      <c r="T293" s="58">
        <v>1</v>
      </c>
      <c r="U293" s="58">
        <v>2</v>
      </c>
      <c r="V293" s="58">
        <v>5</v>
      </c>
      <c r="W293" s="59">
        <v>0</v>
      </c>
      <c r="X293" s="58">
        <v>2</v>
      </c>
      <c r="Y293" s="58">
        <v>9</v>
      </c>
      <c r="Z293" s="59">
        <v>69</v>
      </c>
      <c r="AA293" s="59">
        <v>9</v>
      </c>
      <c r="AB293" t="s">
        <v>740</v>
      </c>
      <c r="AC293" s="59">
        <v>0</v>
      </c>
      <c r="AD293" s="58">
        <v>10</v>
      </c>
      <c r="AE293" s="58">
        <v>5</v>
      </c>
      <c r="AF293" s="58">
        <v>0</v>
      </c>
      <c r="AG293" s="58">
        <v>18</v>
      </c>
      <c r="AH293" s="59" t="s">
        <v>258</v>
      </c>
      <c r="AI293" s="58">
        <v>9</v>
      </c>
      <c r="AJ293" s="58">
        <v>1</v>
      </c>
      <c r="AK293" s="59" t="s">
        <v>344</v>
      </c>
      <c r="AL293" s="59">
        <v>1</v>
      </c>
      <c r="AM293" s="59" t="s">
        <v>27</v>
      </c>
      <c r="AN293" s="59" t="s">
        <v>680</v>
      </c>
      <c r="AO293" s="58">
        <v>27</v>
      </c>
      <c r="AP293" s="59" t="s">
        <v>677</v>
      </c>
      <c r="AQ293" s="59" t="s">
        <v>691</v>
      </c>
      <c r="AR293" s="59" t="s">
        <v>695</v>
      </c>
      <c r="AS293" s="59" t="s">
        <v>27</v>
      </c>
      <c r="AT293" s="59" t="s">
        <v>692</v>
      </c>
      <c r="AU293" s="59" t="s">
        <v>27</v>
      </c>
      <c r="AV293" s="59" t="s">
        <v>27</v>
      </c>
      <c r="AW293" s="64"/>
      <c r="AX293" s="62" t="s">
        <v>746</v>
      </c>
      <c r="AY293" s="62">
        <v>12.114000000000001</v>
      </c>
      <c r="AZ293" s="62">
        <v>0.17556521739130435</v>
      </c>
      <c r="BA293" s="62">
        <v>5.6958890539871216</v>
      </c>
      <c r="BB293" s="62">
        <v>11.61</v>
      </c>
      <c r="BC293" s="62">
        <v>-7</v>
      </c>
      <c r="BD293">
        <v>4160</v>
      </c>
      <c r="BE293" s="62"/>
      <c r="BF293" s="64"/>
      <c r="BG293" s="64"/>
    </row>
    <row r="294" spans="1:87" ht="14.25" customHeight="1" x14ac:dyDescent="0.25">
      <c r="A294" s="58">
        <v>345</v>
      </c>
      <c r="B294" s="59" t="s">
        <v>78</v>
      </c>
      <c r="C294" s="59" t="s">
        <v>28</v>
      </c>
      <c r="D294" s="59" t="s">
        <v>41</v>
      </c>
      <c r="E294" s="59"/>
      <c r="F294" s="59" t="s">
        <v>32</v>
      </c>
      <c r="G294" s="58">
        <v>14</v>
      </c>
      <c r="H294" s="58">
        <v>13</v>
      </c>
      <c r="I294" s="59" t="s">
        <v>146</v>
      </c>
      <c r="J294" s="58">
        <v>94222252116</v>
      </c>
      <c r="K294" s="58">
        <v>0.45454545454545497</v>
      </c>
      <c r="L294" s="58">
        <v>0.22727272727272699</v>
      </c>
      <c r="M294" s="60">
        <v>0</v>
      </c>
      <c r="N294" s="60">
        <v>0</v>
      </c>
      <c r="O294" s="60">
        <v>0</v>
      </c>
      <c r="P294" s="60">
        <v>0</v>
      </c>
      <c r="Q294" s="60">
        <v>0</v>
      </c>
      <c r="R294" s="60">
        <v>0</v>
      </c>
      <c r="S294" s="60">
        <v>0</v>
      </c>
      <c r="T294" s="60">
        <v>0</v>
      </c>
      <c r="U294" s="60">
        <v>0</v>
      </c>
      <c r="V294" s="60">
        <v>0</v>
      </c>
      <c r="W294" s="59">
        <v>0</v>
      </c>
      <c r="X294" s="60">
        <v>0</v>
      </c>
      <c r="Y294" s="60">
        <v>0</v>
      </c>
      <c r="Z294" s="59">
        <v>0</v>
      </c>
      <c r="AA294" s="59">
        <v>0</v>
      </c>
      <c r="AB294" t="s">
        <v>740</v>
      </c>
      <c r="AC294" s="59">
        <v>0</v>
      </c>
      <c r="AD294" s="58">
        <v>0</v>
      </c>
      <c r="AE294" s="58">
        <v>0</v>
      </c>
      <c r="AF294" s="58">
        <v>0</v>
      </c>
      <c r="AG294" s="58">
        <v>0</v>
      </c>
      <c r="AH294" s="59" t="s">
        <v>258</v>
      </c>
      <c r="AI294" s="58">
        <v>9</v>
      </c>
      <c r="AJ294" s="60"/>
      <c r="AK294" s="59" t="s">
        <v>319</v>
      </c>
      <c r="AL294" s="59">
        <v>1</v>
      </c>
      <c r="AM294" s="59" t="s">
        <v>27</v>
      </c>
      <c r="AN294" s="59" t="s">
        <v>680</v>
      </c>
      <c r="AO294" s="58">
        <v>36</v>
      </c>
      <c r="AP294" s="59" t="s">
        <v>677</v>
      </c>
      <c r="AQ294" s="59" t="s">
        <v>707</v>
      </c>
      <c r="AR294" s="59" t="s">
        <v>27</v>
      </c>
      <c r="AS294" s="59" t="s">
        <v>708</v>
      </c>
      <c r="AT294" s="59" t="s">
        <v>27</v>
      </c>
      <c r="AU294" s="59" t="s">
        <v>27</v>
      </c>
      <c r="AV294" s="59" t="s">
        <v>27</v>
      </c>
      <c r="AW294" s="64"/>
      <c r="AX294" s="62" t="s">
        <v>748</v>
      </c>
      <c r="AY294" s="62">
        <v>5.4910000000000005</v>
      </c>
      <c r="AZ294" s="62" t="s">
        <v>27</v>
      </c>
      <c r="BA294" s="62">
        <v>0</v>
      </c>
      <c r="BB294" s="62">
        <v>3.7410000000000001</v>
      </c>
      <c r="BC294" s="62">
        <v>0</v>
      </c>
      <c r="BD294" s="66">
        <v>0</v>
      </c>
      <c r="BE294" s="62" t="s">
        <v>780</v>
      </c>
      <c r="BF294" s="62">
        <v>1</v>
      </c>
      <c r="BG294" s="62">
        <v>1</v>
      </c>
    </row>
    <row r="295" spans="1:87" ht="14.25" customHeight="1" x14ac:dyDescent="0.25">
      <c r="A295" s="58">
        <v>361</v>
      </c>
      <c r="B295" s="59" t="s">
        <v>78</v>
      </c>
      <c r="C295" s="59" t="s">
        <v>26</v>
      </c>
      <c r="D295" s="59" t="s">
        <v>41</v>
      </c>
      <c r="E295" s="59"/>
      <c r="F295" s="59" t="s">
        <v>32</v>
      </c>
      <c r="G295" s="58">
        <v>14</v>
      </c>
      <c r="H295" s="58">
        <v>13</v>
      </c>
      <c r="I295" s="59" t="s">
        <v>147</v>
      </c>
      <c r="J295" s="58">
        <v>84463153</v>
      </c>
      <c r="K295" s="58">
        <v>2</v>
      </c>
      <c r="L295" s="58">
        <v>1</v>
      </c>
      <c r="M295" s="60">
        <v>0</v>
      </c>
      <c r="N295" s="60">
        <v>0</v>
      </c>
      <c r="O295" s="60">
        <v>0</v>
      </c>
      <c r="P295" s="60">
        <v>0</v>
      </c>
      <c r="Q295" s="60">
        <v>0</v>
      </c>
      <c r="R295" s="60">
        <v>0</v>
      </c>
      <c r="S295" s="60">
        <v>0</v>
      </c>
      <c r="T295" s="60">
        <v>0</v>
      </c>
      <c r="U295" s="60">
        <v>0</v>
      </c>
      <c r="V295" s="60">
        <v>0</v>
      </c>
      <c r="W295" s="59">
        <v>0</v>
      </c>
      <c r="X295" s="60">
        <v>0</v>
      </c>
      <c r="Y295" s="60">
        <v>0</v>
      </c>
      <c r="Z295" s="59">
        <v>0</v>
      </c>
      <c r="AA295" s="59">
        <v>0</v>
      </c>
      <c r="AB295" t="s">
        <v>824</v>
      </c>
      <c r="AC295" s="59">
        <v>0</v>
      </c>
      <c r="AD295" s="58">
        <v>0</v>
      </c>
      <c r="AE295" s="58">
        <v>0</v>
      </c>
      <c r="AF295" s="58">
        <v>0</v>
      </c>
      <c r="AG295" s="58">
        <v>0</v>
      </c>
      <c r="AH295" s="59" t="s">
        <v>258</v>
      </c>
      <c r="AI295" s="58">
        <v>9</v>
      </c>
      <c r="AJ295" s="60"/>
      <c r="AK295" s="59" t="s">
        <v>345</v>
      </c>
      <c r="AL295" s="59">
        <v>1</v>
      </c>
      <c r="AM295" s="59" t="s">
        <v>27</v>
      </c>
      <c r="AN295" s="59" t="s">
        <v>680</v>
      </c>
      <c r="AO295" s="58">
        <v>26</v>
      </c>
      <c r="AP295" s="59" t="s">
        <v>677</v>
      </c>
      <c r="AQ295" s="59" t="s">
        <v>709</v>
      </c>
      <c r="AR295" s="59" t="s">
        <v>27</v>
      </c>
      <c r="AS295" s="59" t="s">
        <v>27</v>
      </c>
      <c r="AT295" s="59" t="s">
        <v>692</v>
      </c>
      <c r="AU295" s="59" t="s">
        <v>695</v>
      </c>
      <c r="AV295" s="59" t="s">
        <v>27</v>
      </c>
      <c r="AW295" s="64"/>
      <c r="AX295" s="62" t="s">
        <v>746</v>
      </c>
      <c r="AY295" s="62">
        <v>16.596</v>
      </c>
      <c r="AZ295" s="62" t="s">
        <v>27</v>
      </c>
      <c r="BA295" s="62">
        <v>0</v>
      </c>
      <c r="BB295" s="62">
        <v>4.6349999999999998</v>
      </c>
      <c r="BC295" s="62">
        <v>21</v>
      </c>
      <c r="BD295" s="66">
        <v>0</v>
      </c>
      <c r="BE295" s="62"/>
      <c r="BF295" s="64"/>
      <c r="BG295" s="64"/>
    </row>
    <row r="296" spans="1:87" ht="14.25" customHeight="1" x14ac:dyDescent="0.25">
      <c r="A296" s="58">
        <v>393</v>
      </c>
      <c r="B296" s="59" t="s">
        <v>78</v>
      </c>
      <c r="C296" s="59" t="s">
        <v>26</v>
      </c>
      <c r="D296" s="59" t="s">
        <v>41</v>
      </c>
      <c r="E296" s="59"/>
      <c r="F296" s="59" t="s">
        <v>32</v>
      </c>
      <c r="G296" s="58">
        <v>14</v>
      </c>
      <c r="H296" s="58">
        <v>13</v>
      </c>
      <c r="I296" s="59" t="s">
        <v>81</v>
      </c>
      <c r="J296" s="58">
        <v>9591241137</v>
      </c>
      <c r="K296" s="58">
        <v>0.46153846153846201</v>
      </c>
      <c r="L296" s="58">
        <v>0.230769230769231</v>
      </c>
      <c r="M296" s="58">
        <v>2</v>
      </c>
      <c r="N296" s="60">
        <v>0</v>
      </c>
      <c r="O296" s="60">
        <v>0</v>
      </c>
      <c r="P296" s="58">
        <v>4</v>
      </c>
      <c r="Q296" s="58">
        <v>2</v>
      </c>
      <c r="R296" s="58">
        <v>1</v>
      </c>
      <c r="S296" s="58">
        <v>2</v>
      </c>
      <c r="T296" s="58">
        <v>1</v>
      </c>
      <c r="U296" s="60">
        <v>0</v>
      </c>
      <c r="V296" s="58">
        <v>1</v>
      </c>
      <c r="W296" s="59">
        <v>0</v>
      </c>
      <c r="X296" s="60">
        <v>0</v>
      </c>
      <c r="Y296" s="58">
        <v>1</v>
      </c>
      <c r="Z296" s="59">
        <v>14</v>
      </c>
      <c r="AA296" s="59">
        <v>1</v>
      </c>
      <c r="AB296" t="s">
        <v>740</v>
      </c>
      <c r="AC296" s="59">
        <v>0</v>
      </c>
      <c r="AD296" s="58">
        <v>0</v>
      </c>
      <c r="AE296" s="58">
        <v>1</v>
      </c>
      <c r="AF296" s="58">
        <v>0</v>
      </c>
      <c r="AG296" s="58">
        <v>3</v>
      </c>
      <c r="AH296" s="59" t="s">
        <v>258</v>
      </c>
      <c r="AI296" s="58">
        <v>9</v>
      </c>
      <c r="AJ296" s="60"/>
      <c r="AK296" s="59" t="s">
        <v>347</v>
      </c>
      <c r="AL296" s="59">
        <v>1</v>
      </c>
      <c r="AM296" s="59" t="s">
        <v>27</v>
      </c>
      <c r="AN296" s="59" t="s">
        <v>673</v>
      </c>
      <c r="AO296" s="58">
        <v>26</v>
      </c>
      <c r="AP296" s="59" t="s">
        <v>674</v>
      </c>
      <c r="AQ296" s="59" t="s">
        <v>675</v>
      </c>
      <c r="AR296" s="59" t="s">
        <v>27</v>
      </c>
      <c r="AS296" s="59" t="s">
        <v>676</v>
      </c>
      <c r="AT296" s="59" t="s">
        <v>27</v>
      </c>
      <c r="AU296" s="59" t="s">
        <v>27</v>
      </c>
      <c r="AV296" s="59" t="s">
        <v>27</v>
      </c>
      <c r="AW296" s="64"/>
      <c r="AX296" s="62" t="s">
        <v>748</v>
      </c>
      <c r="AY296" s="62">
        <v>8.947000000000001</v>
      </c>
      <c r="AZ296" s="62">
        <v>0.63907142857142862</v>
      </c>
      <c r="BA296" s="62">
        <v>1.5647703140717557</v>
      </c>
      <c r="BB296" s="62">
        <v>7.5360000000000005</v>
      </c>
      <c r="BC296" s="62">
        <v>28</v>
      </c>
      <c r="BD296">
        <v>0</v>
      </c>
      <c r="BE296" s="62"/>
      <c r="BF296" s="64"/>
      <c r="BG296" s="64"/>
    </row>
    <row r="297" spans="1:87" ht="14.25" customHeight="1" x14ac:dyDescent="0.25">
      <c r="A297" s="58">
        <v>426</v>
      </c>
      <c r="B297" s="59" t="s">
        <v>78</v>
      </c>
      <c r="C297" s="59" t="s">
        <v>26</v>
      </c>
      <c r="D297" s="59" t="s">
        <v>41</v>
      </c>
      <c r="E297" s="59"/>
      <c r="F297" s="59" t="s">
        <v>32</v>
      </c>
      <c r="G297" s="58">
        <v>14</v>
      </c>
      <c r="H297" s="58">
        <v>13</v>
      </c>
      <c r="I297" s="59" t="s">
        <v>88</v>
      </c>
      <c r="J297" s="58">
        <v>217831744</v>
      </c>
      <c r="K297" s="58">
        <v>0.46153846153846201</v>
      </c>
      <c r="L297" s="58">
        <v>0.230769230769231</v>
      </c>
      <c r="M297" s="60">
        <v>0</v>
      </c>
      <c r="N297" s="60">
        <v>0</v>
      </c>
      <c r="O297" s="60">
        <v>0</v>
      </c>
      <c r="P297" s="60">
        <v>0</v>
      </c>
      <c r="Q297" s="60">
        <v>0</v>
      </c>
      <c r="R297" s="60">
        <v>0</v>
      </c>
      <c r="S297" s="60">
        <v>0</v>
      </c>
      <c r="T297" s="60">
        <v>0</v>
      </c>
      <c r="U297" s="60">
        <v>0</v>
      </c>
      <c r="V297" s="60">
        <v>0</v>
      </c>
      <c r="W297" s="59">
        <v>0</v>
      </c>
      <c r="X297" s="60">
        <v>0</v>
      </c>
      <c r="Y297" s="60">
        <v>0</v>
      </c>
      <c r="Z297" s="59">
        <v>0</v>
      </c>
      <c r="AA297" s="59">
        <v>0</v>
      </c>
      <c r="AB297" t="s">
        <v>740</v>
      </c>
      <c r="AC297" s="59">
        <v>0</v>
      </c>
      <c r="AD297" s="58">
        <v>0</v>
      </c>
      <c r="AE297" s="58">
        <v>0</v>
      </c>
      <c r="AF297" s="58">
        <v>0</v>
      </c>
      <c r="AG297" s="58">
        <v>0</v>
      </c>
      <c r="AH297" s="59" t="s">
        <v>258</v>
      </c>
      <c r="AI297" s="58">
        <v>9</v>
      </c>
      <c r="AJ297" s="60"/>
      <c r="AK297" s="59" t="s">
        <v>350</v>
      </c>
      <c r="AL297" s="59">
        <v>1</v>
      </c>
      <c r="AM297" s="59" t="s">
        <v>27</v>
      </c>
      <c r="AN297" s="59" t="s">
        <v>673</v>
      </c>
      <c r="AO297" s="58">
        <v>24</v>
      </c>
      <c r="AP297" s="59" t="s">
        <v>677</v>
      </c>
      <c r="AQ297" s="59" t="s">
        <v>679</v>
      </c>
      <c r="AR297" s="59" t="s">
        <v>27</v>
      </c>
      <c r="AS297" s="59" t="s">
        <v>27</v>
      </c>
      <c r="AT297" s="59" t="s">
        <v>27</v>
      </c>
      <c r="AU297" s="59" t="s">
        <v>27</v>
      </c>
      <c r="AV297" s="59" t="s">
        <v>27</v>
      </c>
      <c r="AW297" s="64"/>
      <c r="AX297" s="62" t="s">
        <v>747</v>
      </c>
      <c r="AY297" s="62">
        <v>17.709</v>
      </c>
      <c r="AZ297" s="62" t="s">
        <v>27</v>
      </c>
      <c r="BA297" s="62">
        <v>0</v>
      </c>
      <c r="BB297" s="62">
        <v>4.8529999999999998</v>
      </c>
      <c r="BC297" s="62">
        <v>-7</v>
      </c>
      <c r="BD297" s="66">
        <v>0</v>
      </c>
      <c r="BE297" s="62"/>
      <c r="BF297" s="64"/>
      <c r="BG297" s="64"/>
    </row>
    <row r="298" spans="1:87" ht="14.25" customHeight="1" x14ac:dyDescent="0.25">
      <c r="A298" s="58">
        <v>442</v>
      </c>
      <c r="B298" s="59" t="s">
        <v>78</v>
      </c>
      <c r="C298" s="59" t="s">
        <v>26</v>
      </c>
      <c r="D298" s="59" t="s">
        <v>41</v>
      </c>
      <c r="E298" s="59"/>
      <c r="F298" s="59" t="s">
        <v>32</v>
      </c>
      <c r="G298" s="58">
        <v>14</v>
      </c>
      <c r="H298" s="58">
        <v>13</v>
      </c>
      <c r="I298" s="59" t="s">
        <v>150</v>
      </c>
      <c r="J298" s="58">
        <v>82135906</v>
      </c>
      <c r="K298" s="58">
        <v>0.30769230769230799</v>
      </c>
      <c r="L298" s="58">
        <v>0.15384615384615399</v>
      </c>
      <c r="M298" s="60">
        <v>0</v>
      </c>
      <c r="N298" s="60">
        <v>0</v>
      </c>
      <c r="O298" s="60">
        <v>0</v>
      </c>
      <c r="P298" s="60">
        <v>0</v>
      </c>
      <c r="Q298" s="60">
        <v>0</v>
      </c>
      <c r="R298" s="60">
        <v>0</v>
      </c>
      <c r="S298" s="60">
        <v>0</v>
      </c>
      <c r="T298" s="60">
        <v>0</v>
      </c>
      <c r="U298" s="60">
        <v>0</v>
      </c>
      <c r="V298" s="60">
        <v>0</v>
      </c>
      <c r="W298" s="59">
        <v>0</v>
      </c>
      <c r="X298" s="60">
        <v>0</v>
      </c>
      <c r="Y298" s="60">
        <v>0</v>
      </c>
      <c r="Z298" s="59">
        <v>0</v>
      </c>
      <c r="AA298" s="59">
        <v>0</v>
      </c>
      <c r="AB298" t="s">
        <v>740</v>
      </c>
      <c r="AC298" s="59">
        <v>0</v>
      </c>
      <c r="AD298" s="58">
        <v>0</v>
      </c>
      <c r="AE298" s="58">
        <v>0</v>
      </c>
      <c r="AF298" s="58">
        <v>0</v>
      </c>
      <c r="AG298" s="58">
        <v>0</v>
      </c>
      <c r="AH298" s="59" t="s">
        <v>258</v>
      </c>
      <c r="AI298" s="58">
        <v>9</v>
      </c>
      <c r="AJ298" s="60"/>
      <c r="AK298" s="59" t="s">
        <v>319</v>
      </c>
      <c r="AL298" s="59">
        <v>1</v>
      </c>
      <c r="AM298" s="59" t="s">
        <v>27</v>
      </c>
      <c r="AN298" s="59" t="s">
        <v>680</v>
      </c>
      <c r="AO298" s="58">
        <v>34</v>
      </c>
      <c r="AP298" s="59" t="s">
        <v>677</v>
      </c>
      <c r="AQ298" s="59" t="s">
        <v>712</v>
      </c>
      <c r="AR298" s="59" t="s">
        <v>27</v>
      </c>
      <c r="AS298" s="59" t="s">
        <v>713</v>
      </c>
      <c r="AT298" s="59" t="s">
        <v>27</v>
      </c>
      <c r="AU298" s="59" t="s">
        <v>27</v>
      </c>
      <c r="AV298" s="59" t="s">
        <v>27</v>
      </c>
      <c r="AW298" s="64"/>
      <c r="AX298" s="62" t="s">
        <v>748</v>
      </c>
      <c r="AY298" s="62">
        <v>10.297000000000001</v>
      </c>
      <c r="AZ298" s="62" t="s">
        <v>27</v>
      </c>
      <c r="BA298" s="62">
        <v>0</v>
      </c>
      <c r="BB298" s="62">
        <v>9.3680000000000003</v>
      </c>
      <c r="BC298" s="62">
        <v>-7</v>
      </c>
      <c r="BD298" s="66">
        <v>0</v>
      </c>
      <c r="BE298" s="62"/>
      <c r="BF298" s="64"/>
      <c r="BG298" s="64"/>
    </row>
    <row r="299" spans="1:87" ht="14.25" customHeight="1" x14ac:dyDescent="0.25">
      <c r="A299" s="58">
        <v>458</v>
      </c>
      <c r="B299" s="59" t="s">
        <v>78</v>
      </c>
      <c r="C299" s="59" t="s">
        <v>28</v>
      </c>
      <c r="D299" s="59" t="s">
        <v>41</v>
      </c>
      <c r="E299" s="59"/>
      <c r="F299" s="59" t="s">
        <v>32</v>
      </c>
      <c r="G299" s="58">
        <v>14</v>
      </c>
      <c r="H299" s="58">
        <v>13</v>
      </c>
      <c r="I299" s="59" t="s">
        <v>152</v>
      </c>
      <c r="J299" s="58">
        <v>792288984</v>
      </c>
      <c r="K299" s="58">
        <v>0.45454545454545497</v>
      </c>
      <c r="L299" s="58">
        <v>0.22727272727272699</v>
      </c>
      <c r="M299" s="58">
        <v>5</v>
      </c>
      <c r="N299" s="60">
        <v>0</v>
      </c>
      <c r="O299" s="60">
        <v>0</v>
      </c>
      <c r="P299" s="58">
        <v>19</v>
      </c>
      <c r="Q299" s="58">
        <v>14</v>
      </c>
      <c r="R299" s="58">
        <v>2</v>
      </c>
      <c r="S299" s="58">
        <v>14</v>
      </c>
      <c r="T299" s="58">
        <v>1</v>
      </c>
      <c r="U299" s="58">
        <v>2</v>
      </c>
      <c r="V299" s="58">
        <v>3</v>
      </c>
      <c r="W299" s="59">
        <v>0</v>
      </c>
      <c r="X299" s="58">
        <v>1</v>
      </c>
      <c r="Y299" s="58">
        <v>6</v>
      </c>
      <c r="Z299" s="59">
        <v>67</v>
      </c>
      <c r="AA299" s="59">
        <v>6</v>
      </c>
      <c r="AB299" t="s">
        <v>740</v>
      </c>
      <c r="AC299" s="59">
        <v>0</v>
      </c>
      <c r="AD299" s="58">
        <v>6</v>
      </c>
      <c r="AE299" s="58">
        <v>8</v>
      </c>
      <c r="AF299" s="58">
        <v>0</v>
      </c>
      <c r="AG299" s="58">
        <v>17</v>
      </c>
      <c r="AH299" s="59" t="s">
        <v>258</v>
      </c>
      <c r="AI299" s="58">
        <v>9</v>
      </c>
      <c r="AJ299" s="58">
        <v>1</v>
      </c>
      <c r="AK299" s="59" t="s">
        <v>351</v>
      </c>
      <c r="AL299" s="59">
        <v>1</v>
      </c>
      <c r="AM299" s="59" t="s">
        <v>27</v>
      </c>
      <c r="AN299" s="59" t="s">
        <v>673</v>
      </c>
      <c r="AO299" s="58">
        <v>23</v>
      </c>
      <c r="AP299" s="59" t="s">
        <v>677</v>
      </c>
      <c r="AQ299" s="59" t="s">
        <v>714</v>
      </c>
      <c r="AR299" s="59" t="s">
        <v>695</v>
      </c>
      <c r="AS299" s="59" t="s">
        <v>27</v>
      </c>
      <c r="AT299" s="59" t="s">
        <v>27</v>
      </c>
      <c r="AU299" s="59" t="s">
        <v>27</v>
      </c>
      <c r="AV299" s="59" t="s">
        <v>27</v>
      </c>
      <c r="AW299" s="64"/>
      <c r="AX299" s="62" t="s">
        <v>747</v>
      </c>
      <c r="AY299" s="62">
        <v>13.013</v>
      </c>
      <c r="AZ299" s="62">
        <v>0.19422388059701493</v>
      </c>
      <c r="BA299" s="62">
        <v>5.1486974563897645</v>
      </c>
      <c r="BB299" s="62">
        <v>6.93</v>
      </c>
      <c r="BC299" s="62">
        <v>21</v>
      </c>
      <c r="BD299">
        <v>3444</v>
      </c>
      <c r="BE299" s="62"/>
      <c r="BF299" s="64"/>
      <c r="BG299" s="64"/>
    </row>
    <row r="300" spans="1:87" ht="14.25" customHeight="1" x14ac:dyDescent="0.25">
      <c r="A300" s="58">
        <v>500</v>
      </c>
      <c r="B300" s="59" t="s">
        <v>78</v>
      </c>
      <c r="C300" s="59" t="s">
        <v>28</v>
      </c>
      <c r="D300" s="59" t="s">
        <v>41</v>
      </c>
      <c r="E300" s="59"/>
      <c r="F300" s="59" t="s">
        <v>32</v>
      </c>
      <c r="G300" s="58">
        <v>14</v>
      </c>
      <c r="H300" s="58">
        <v>13</v>
      </c>
      <c r="I300" s="59" t="s">
        <v>165</v>
      </c>
      <c r="J300" s="58">
        <v>1412134207</v>
      </c>
      <c r="K300" s="58">
        <v>2</v>
      </c>
      <c r="L300" s="58">
        <v>1</v>
      </c>
      <c r="M300" s="58">
        <v>1</v>
      </c>
      <c r="N300" s="60">
        <v>0</v>
      </c>
      <c r="O300" s="60">
        <v>0</v>
      </c>
      <c r="P300" s="58">
        <v>1</v>
      </c>
      <c r="Q300" s="60">
        <v>0</v>
      </c>
      <c r="R300" s="58">
        <v>2</v>
      </c>
      <c r="S300" s="60">
        <v>0</v>
      </c>
      <c r="T300" s="58">
        <v>1</v>
      </c>
      <c r="U300" s="60">
        <v>0</v>
      </c>
      <c r="V300" s="60">
        <v>0</v>
      </c>
      <c r="W300" s="59">
        <v>0</v>
      </c>
      <c r="X300" s="60">
        <v>0</v>
      </c>
      <c r="Y300" s="60">
        <v>0</v>
      </c>
      <c r="Z300" s="59">
        <v>5</v>
      </c>
      <c r="AA300" s="59">
        <v>0</v>
      </c>
      <c r="AB300" t="s">
        <v>824</v>
      </c>
      <c r="AC300" s="59">
        <v>0</v>
      </c>
      <c r="AD300" s="58">
        <v>4</v>
      </c>
      <c r="AE300" s="58">
        <v>0</v>
      </c>
      <c r="AF300" s="58">
        <v>0</v>
      </c>
      <c r="AG300" s="58">
        <v>6</v>
      </c>
      <c r="AH300" s="59" t="s">
        <v>258</v>
      </c>
      <c r="AI300" s="58">
        <v>9</v>
      </c>
      <c r="AJ300" s="60"/>
      <c r="AK300" s="59" t="s">
        <v>353</v>
      </c>
      <c r="AL300" s="59">
        <v>1</v>
      </c>
      <c r="AM300" s="59" t="s">
        <v>27</v>
      </c>
      <c r="AN300" s="59" t="s">
        <v>680</v>
      </c>
      <c r="AO300" s="58">
        <v>25</v>
      </c>
      <c r="AP300" s="59" t="s">
        <v>677</v>
      </c>
      <c r="AQ300" s="59" t="s">
        <v>705</v>
      </c>
      <c r="AR300" s="59" t="s">
        <v>27</v>
      </c>
      <c r="AS300" s="59" t="s">
        <v>27</v>
      </c>
      <c r="AT300" s="59" t="s">
        <v>27</v>
      </c>
      <c r="AU300" s="59" t="s">
        <v>27</v>
      </c>
      <c r="AV300" s="59" t="s">
        <v>27</v>
      </c>
      <c r="AW300" s="64"/>
      <c r="AX300" s="62" t="s">
        <v>747</v>
      </c>
      <c r="AY300" s="62">
        <v>6.4690000000000003</v>
      </c>
      <c r="AZ300" s="62">
        <v>1.2938000000000001</v>
      </c>
      <c r="BA300" s="62">
        <v>0.77291698871541192</v>
      </c>
      <c r="BB300" s="62">
        <v>4.3650000000000002</v>
      </c>
      <c r="BC300" s="62">
        <v>15</v>
      </c>
      <c r="BD300">
        <v>0</v>
      </c>
      <c r="BE300" s="62"/>
      <c r="BF300" s="64"/>
      <c r="BG300" s="64"/>
    </row>
    <row r="301" spans="1:87" ht="14.25" customHeight="1" x14ac:dyDescent="0.25">
      <c r="A301" s="58">
        <v>520</v>
      </c>
      <c r="B301" s="59" t="s">
        <v>78</v>
      </c>
      <c r="C301" s="59" t="s">
        <v>28</v>
      </c>
      <c r="D301" s="59" t="s">
        <v>41</v>
      </c>
      <c r="E301" s="59"/>
      <c r="F301" s="59" t="s">
        <v>32</v>
      </c>
      <c r="G301" s="58">
        <v>14</v>
      </c>
      <c r="H301" s="58">
        <v>13</v>
      </c>
      <c r="I301" s="59" t="s">
        <v>169</v>
      </c>
      <c r="J301" s="58">
        <v>178114327</v>
      </c>
      <c r="K301" s="58">
        <v>0.68181818181818199</v>
      </c>
      <c r="L301" s="58">
        <v>0.34090909090909099</v>
      </c>
      <c r="M301" s="60">
        <v>0</v>
      </c>
      <c r="N301" s="60">
        <v>0</v>
      </c>
      <c r="O301" s="60">
        <v>0</v>
      </c>
      <c r="P301" s="60">
        <v>0</v>
      </c>
      <c r="Q301" s="60">
        <v>0</v>
      </c>
      <c r="R301" s="60">
        <v>0</v>
      </c>
      <c r="S301" s="60">
        <v>0</v>
      </c>
      <c r="T301" s="60">
        <v>0</v>
      </c>
      <c r="U301" s="60">
        <v>0</v>
      </c>
      <c r="V301" s="60">
        <v>0</v>
      </c>
      <c r="W301" s="59">
        <v>0</v>
      </c>
      <c r="X301" s="60">
        <v>0</v>
      </c>
      <c r="Y301" s="60">
        <v>0</v>
      </c>
      <c r="Z301" s="59">
        <v>0</v>
      </c>
      <c r="AA301" s="59">
        <v>0</v>
      </c>
      <c r="AB301" t="s">
        <v>740</v>
      </c>
      <c r="AC301" s="59">
        <v>0</v>
      </c>
      <c r="AD301" s="58">
        <v>0</v>
      </c>
      <c r="AE301" s="58">
        <v>0</v>
      </c>
      <c r="AF301" s="58">
        <v>0</v>
      </c>
      <c r="AG301" s="58">
        <v>0</v>
      </c>
      <c r="AH301" s="59" t="s">
        <v>258</v>
      </c>
      <c r="AI301" s="58">
        <v>9</v>
      </c>
      <c r="AJ301" s="60"/>
      <c r="AK301" s="59" t="s">
        <v>354</v>
      </c>
      <c r="AL301" s="59">
        <v>1</v>
      </c>
      <c r="AM301" s="59" t="s">
        <v>27</v>
      </c>
      <c r="AN301" s="59" t="s">
        <v>680</v>
      </c>
      <c r="AO301" s="58">
        <v>31</v>
      </c>
      <c r="AP301" s="59" t="s">
        <v>677</v>
      </c>
      <c r="AQ301" s="59" t="s">
        <v>694</v>
      </c>
      <c r="AR301" s="59" t="s">
        <v>27</v>
      </c>
      <c r="AS301" s="59" t="s">
        <v>27</v>
      </c>
      <c r="AT301" s="59" t="s">
        <v>692</v>
      </c>
      <c r="AU301" s="59" t="s">
        <v>27</v>
      </c>
      <c r="AV301" s="59" t="s">
        <v>27</v>
      </c>
      <c r="AW301" s="64"/>
      <c r="AX301" s="62" t="s">
        <v>746</v>
      </c>
      <c r="AY301" s="62">
        <v>12.787000000000001</v>
      </c>
      <c r="AZ301" s="62" t="s">
        <v>27</v>
      </c>
      <c r="BA301" s="62">
        <v>0</v>
      </c>
      <c r="BB301" s="62">
        <v>12.059000000000001</v>
      </c>
      <c r="BC301" s="62">
        <v>0</v>
      </c>
      <c r="BD301" s="66">
        <v>0</v>
      </c>
      <c r="BE301" s="62" t="s">
        <v>780</v>
      </c>
      <c r="BF301" s="62">
        <v>1</v>
      </c>
      <c r="BG301" s="62">
        <v>1</v>
      </c>
    </row>
    <row r="302" spans="1:87" ht="14.25" customHeight="1" x14ac:dyDescent="0.25">
      <c r="A302" s="58">
        <v>536</v>
      </c>
      <c r="B302" s="59" t="s">
        <v>78</v>
      </c>
      <c r="C302" s="59" t="s">
        <v>28</v>
      </c>
      <c r="D302" s="59" t="s">
        <v>41</v>
      </c>
      <c r="E302" s="59"/>
      <c r="F302" s="59" t="s">
        <v>32</v>
      </c>
      <c r="G302" s="58">
        <v>14</v>
      </c>
      <c r="H302" s="58">
        <v>13</v>
      </c>
      <c r="I302" s="59" t="s">
        <v>171</v>
      </c>
      <c r="J302" s="58">
        <v>8518124088</v>
      </c>
      <c r="K302" s="58">
        <v>2</v>
      </c>
      <c r="L302" s="58">
        <v>1</v>
      </c>
      <c r="M302" s="60">
        <v>0</v>
      </c>
      <c r="N302" s="60">
        <v>0</v>
      </c>
      <c r="O302" s="60">
        <v>0</v>
      </c>
      <c r="P302" s="60">
        <v>0</v>
      </c>
      <c r="Q302" s="60">
        <v>0</v>
      </c>
      <c r="R302" s="60">
        <v>0</v>
      </c>
      <c r="S302" s="60">
        <v>0</v>
      </c>
      <c r="T302" s="60">
        <v>0</v>
      </c>
      <c r="U302" s="60">
        <v>0</v>
      </c>
      <c r="V302" s="60">
        <v>0</v>
      </c>
      <c r="W302" s="59">
        <v>0</v>
      </c>
      <c r="X302" s="60">
        <v>0</v>
      </c>
      <c r="Y302" s="60">
        <v>0</v>
      </c>
      <c r="Z302" s="59">
        <v>0</v>
      </c>
      <c r="AA302" s="59">
        <v>0</v>
      </c>
      <c r="AB302" t="s">
        <v>824</v>
      </c>
      <c r="AC302" s="59">
        <v>0</v>
      </c>
      <c r="AD302" s="58">
        <v>0</v>
      </c>
      <c r="AE302" s="58">
        <v>0</v>
      </c>
      <c r="AF302" s="58">
        <v>0</v>
      </c>
      <c r="AG302" s="58">
        <v>0</v>
      </c>
      <c r="AH302" s="59" t="s">
        <v>258</v>
      </c>
      <c r="AI302" s="58">
        <v>9</v>
      </c>
      <c r="AJ302" s="60"/>
      <c r="AK302" s="59" t="s">
        <v>355</v>
      </c>
      <c r="AL302" s="59">
        <v>1</v>
      </c>
      <c r="AM302" s="59" t="s">
        <v>27</v>
      </c>
      <c r="AN302" s="59" t="s">
        <v>680</v>
      </c>
      <c r="AO302" s="58">
        <v>25</v>
      </c>
      <c r="AP302" s="59" t="s">
        <v>677</v>
      </c>
      <c r="AQ302" s="59" t="s">
        <v>725</v>
      </c>
      <c r="AR302" s="59" t="s">
        <v>27</v>
      </c>
      <c r="AS302" s="59" t="s">
        <v>726</v>
      </c>
      <c r="AT302" s="59" t="s">
        <v>27</v>
      </c>
      <c r="AU302" s="59" t="s">
        <v>27</v>
      </c>
      <c r="AV302" s="59" t="s">
        <v>27</v>
      </c>
      <c r="AW302" s="64"/>
      <c r="AX302" s="62" t="s">
        <v>748</v>
      </c>
      <c r="AY302" s="62">
        <v>5.6660000000000004</v>
      </c>
      <c r="AZ302" s="62" t="s">
        <v>27</v>
      </c>
      <c r="BA302" s="62">
        <v>0</v>
      </c>
      <c r="BB302" s="62">
        <v>5.2380000000000004</v>
      </c>
      <c r="BC302" s="62" t="s">
        <v>774</v>
      </c>
      <c r="BD302">
        <v>0</v>
      </c>
      <c r="BE302" s="62"/>
      <c r="BF302" s="64"/>
      <c r="BG302" s="64"/>
    </row>
    <row r="303" spans="1:87" ht="14.25" customHeight="1" x14ac:dyDescent="0.25">
      <c r="A303" s="58">
        <v>552</v>
      </c>
      <c r="B303" s="59" t="s">
        <v>78</v>
      </c>
      <c r="C303" s="59" t="s">
        <v>26</v>
      </c>
      <c r="D303" s="59" t="s">
        <v>41</v>
      </c>
      <c r="E303" s="59"/>
      <c r="F303" s="59" t="s">
        <v>32</v>
      </c>
      <c r="G303" s="58">
        <v>14</v>
      </c>
      <c r="H303" s="58">
        <v>13</v>
      </c>
      <c r="I303" s="59" t="s">
        <v>172</v>
      </c>
      <c r="J303" s="58">
        <v>8517821164</v>
      </c>
      <c r="K303" s="58">
        <v>0.46153846153846201</v>
      </c>
      <c r="L303" s="58">
        <v>0.230769230769231</v>
      </c>
      <c r="M303" s="58">
        <v>4</v>
      </c>
      <c r="N303" s="60">
        <v>0</v>
      </c>
      <c r="O303" s="60">
        <v>0</v>
      </c>
      <c r="P303" s="58">
        <v>7</v>
      </c>
      <c r="Q303" s="58">
        <v>3</v>
      </c>
      <c r="R303" s="58">
        <v>1</v>
      </c>
      <c r="S303" s="58">
        <v>3</v>
      </c>
      <c r="T303" s="58">
        <v>1</v>
      </c>
      <c r="U303" s="58">
        <v>1</v>
      </c>
      <c r="V303" s="58">
        <v>2</v>
      </c>
      <c r="W303" s="59">
        <v>0</v>
      </c>
      <c r="X303" s="58">
        <v>1</v>
      </c>
      <c r="Y303" s="58">
        <v>4</v>
      </c>
      <c r="Z303" s="59">
        <v>27</v>
      </c>
      <c r="AA303" s="59">
        <v>4</v>
      </c>
      <c r="AB303" t="s">
        <v>740</v>
      </c>
      <c r="AC303" s="59">
        <v>0</v>
      </c>
      <c r="AD303" s="58">
        <v>0</v>
      </c>
      <c r="AE303" s="58">
        <v>4</v>
      </c>
      <c r="AF303" s="58">
        <v>0</v>
      </c>
      <c r="AG303" s="58">
        <v>6</v>
      </c>
      <c r="AH303" s="59" t="s">
        <v>258</v>
      </c>
      <c r="AI303" s="58">
        <v>9</v>
      </c>
      <c r="AJ303" s="60"/>
      <c r="AK303" s="59" t="s">
        <v>356</v>
      </c>
      <c r="AL303" s="59">
        <v>1</v>
      </c>
      <c r="AM303" s="59" t="s">
        <v>27</v>
      </c>
      <c r="AN303" s="59" t="s">
        <v>680</v>
      </c>
      <c r="AO303" s="58">
        <v>29</v>
      </c>
      <c r="AP303" s="59" t="s">
        <v>674</v>
      </c>
      <c r="AQ303" s="59" t="s">
        <v>691</v>
      </c>
      <c r="AR303" s="59" t="s">
        <v>695</v>
      </c>
      <c r="AS303" s="59" t="s">
        <v>727</v>
      </c>
      <c r="AT303" s="59" t="s">
        <v>27</v>
      </c>
      <c r="AU303" s="59" t="s">
        <v>27</v>
      </c>
      <c r="AV303" s="59" t="s">
        <v>710</v>
      </c>
      <c r="AW303" s="64"/>
      <c r="AX303" s="62" t="s">
        <v>748</v>
      </c>
      <c r="AY303" s="62">
        <v>11.202999999999999</v>
      </c>
      <c r="AZ303" s="62">
        <v>0.41492592592592592</v>
      </c>
      <c r="BA303" s="62">
        <v>2.4100687315897527</v>
      </c>
      <c r="BB303" s="62">
        <v>10.218999999999999</v>
      </c>
      <c r="BC303" s="62">
        <v>21</v>
      </c>
      <c r="BD303">
        <v>2048</v>
      </c>
      <c r="BE303" s="62" t="s">
        <v>740</v>
      </c>
      <c r="BF303" s="64"/>
      <c r="BG303" s="64"/>
    </row>
    <row r="304" spans="1:87" ht="14.25" customHeight="1" x14ac:dyDescent="0.25">
      <c r="A304" s="58">
        <v>568</v>
      </c>
      <c r="B304" s="59" t="s">
        <v>78</v>
      </c>
      <c r="C304" s="59" t="s">
        <v>28</v>
      </c>
      <c r="D304" s="59" t="s">
        <v>41</v>
      </c>
      <c r="E304" s="59"/>
      <c r="F304" s="59" t="s">
        <v>32</v>
      </c>
      <c r="G304" s="58">
        <v>14</v>
      </c>
      <c r="H304" s="58">
        <v>13</v>
      </c>
      <c r="I304" s="59" t="s">
        <v>173</v>
      </c>
      <c r="J304" s="58">
        <v>79215167188</v>
      </c>
      <c r="K304" s="58">
        <v>2</v>
      </c>
      <c r="L304" s="58">
        <v>1</v>
      </c>
      <c r="M304" s="60">
        <v>0</v>
      </c>
      <c r="N304" s="60">
        <v>0</v>
      </c>
      <c r="O304" s="60">
        <v>0</v>
      </c>
      <c r="P304" s="60">
        <v>0</v>
      </c>
      <c r="Q304" s="60">
        <v>0</v>
      </c>
      <c r="R304" s="60">
        <v>0</v>
      </c>
      <c r="S304" s="60">
        <v>0</v>
      </c>
      <c r="T304" s="60">
        <v>0</v>
      </c>
      <c r="U304" s="60">
        <v>0</v>
      </c>
      <c r="V304" s="60">
        <v>0</v>
      </c>
      <c r="W304" s="59">
        <v>0</v>
      </c>
      <c r="X304" s="60">
        <v>0</v>
      </c>
      <c r="Y304" s="60">
        <v>0</v>
      </c>
      <c r="Z304" s="59">
        <v>0</v>
      </c>
      <c r="AA304" s="59">
        <v>0</v>
      </c>
      <c r="AB304" t="s">
        <v>824</v>
      </c>
      <c r="AC304" s="59">
        <v>0</v>
      </c>
      <c r="AD304" s="58">
        <v>0</v>
      </c>
      <c r="AE304" s="58">
        <v>0</v>
      </c>
      <c r="AF304" s="58">
        <v>0</v>
      </c>
      <c r="AG304" s="58">
        <v>0</v>
      </c>
      <c r="AH304" s="59" t="s">
        <v>258</v>
      </c>
      <c r="AI304" s="58">
        <v>9</v>
      </c>
      <c r="AJ304" s="60"/>
      <c r="AK304" s="59" t="s">
        <v>357</v>
      </c>
      <c r="AL304" s="59">
        <v>1</v>
      </c>
      <c r="AM304" s="59" t="s">
        <v>27</v>
      </c>
      <c r="AN304" s="59" t="s">
        <v>673</v>
      </c>
      <c r="AO304" s="58">
        <v>18</v>
      </c>
      <c r="AP304" s="59" t="s">
        <v>677</v>
      </c>
      <c r="AQ304" s="59" t="s">
        <v>728</v>
      </c>
      <c r="AR304" s="59" t="s">
        <v>27</v>
      </c>
      <c r="AS304" s="59" t="s">
        <v>686</v>
      </c>
      <c r="AT304" s="59" t="s">
        <v>27</v>
      </c>
      <c r="AU304" s="59" t="s">
        <v>27</v>
      </c>
      <c r="AV304" s="59" t="s">
        <v>27</v>
      </c>
      <c r="AW304" s="64"/>
      <c r="AX304" s="62" t="s">
        <v>747</v>
      </c>
      <c r="AY304" s="62">
        <v>10.151</v>
      </c>
      <c r="AZ304" s="62" t="s">
        <v>27</v>
      </c>
      <c r="BA304" s="62">
        <v>0</v>
      </c>
      <c r="BB304" s="62">
        <v>9.6780000000000008</v>
      </c>
      <c r="BC304" s="62">
        <v>0</v>
      </c>
      <c r="BD304" s="66">
        <v>0</v>
      </c>
      <c r="BE304" s="62"/>
      <c r="BF304" s="64"/>
      <c r="BG304" s="64"/>
    </row>
    <row r="305" spans="1:59" ht="14.25" customHeight="1" x14ac:dyDescent="0.25">
      <c r="A305" s="58">
        <v>31</v>
      </c>
      <c r="B305" s="59" t="s">
        <v>78</v>
      </c>
      <c r="C305" s="59" t="s">
        <v>28</v>
      </c>
      <c r="D305" s="59" t="s">
        <v>42</v>
      </c>
      <c r="E305" s="59"/>
      <c r="F305" s="59" t="s">
        <v>30</v>
      </c>
      <c r="G305" s="58">
        <v>40</v>
      </c>
      <c r="H305" s="58">
        <v>24</v>
      </c>
      <c r="I305" s="59" t="s">
        <v>98</v>
      </c>
      <c r="J305" s="58">
        <v>871611960</v>
      </c>
      <c r="K305" s="58">
        <v>2.93333333333333</v>
      </c>
      <c r="L305" s="58">
        <v>0.293333333333333</v>
      </c>
      <c r="M305" s="60">
        <v>0</v>
      </c>
      <c r="N305" s="60">
        <v>0</v>
      </c>
      <c r="O305" s="60">
        <v>0</v>
      </c>
      <c r="P305" s="60">
        <v>0</v>
      </c>
      <c r="Q305" s="60">
        <v>0</v>
      </c>
      <c r="R305" s="60">
        <v>0</v>
      </c>
      <c r="S305" s="60">
        <v>0</v>
      </c>
      <c r="T305" s="60">
        <v>0</v>
      </c>
      <c r="U305" s="60">
        <v>0</v>
      </c>
      <c r="V305" s="60">
        <v>0</v>
      </c>
      <c r="W305" s="59">
        <v>0</v>
      </c>
      <c r="X305" s="60">
        <v>0</v>
      </c>
      <c r="Y305" s="60">
        <v>0</v>
      </c>
      <c r="Z305" s="59">
        <v>0</v>
      </c>
      <c r="AA305" s="59">
        <v>0</v>
      </c>
      <c r="AB305" t="s">
        <v>89</v>
      </c>
      <c r="AC305" s="61">
        <v>3</v>
      </c>
      <c r="AD305" s="58">
        <v>0</v>
      </c>
      <c r="AE305" s="58">
        <v>0</v>
      </c>
      <c r="AF305" s="58">
        <v>0</v>
      </c>
      <c r="AG305" s="58">
        <v>0</v>
      </c>
      <c r="AH305" s="59" t="s">
        <v>381</v>
      </c>
      <c r="AI305" s="58">
        <v>16</v>
      </c>
      <c r="AJ305" s="60"/>
      <c r="AK305" s="59" t="s">
        <v>447</v>
      </c>
      <c r="AL305" s="59">
        <v>1</v>
      </c>
      <c r="AM305" s="59" t="s">
        <v>27</v>
      </c>
      <c r="AN305" s="59" t="s">
        <v>673</v>
      </c>
      <c r="AO305" s="58">
        <v>28</v>
      </c>
      <c r="AP305" s="59" t="s">
        <v>677</v>
      </c>
      <c r="AQ305" s="59" t="s">
        <v>685</v>
      </c>
      <c r="AR305" s="59" t="s">
        <v>27</v>
      </c>
      <c r="AS305" s="59" t="s">
        <v>686</v>
      </c>
      <c r="AT305" s="59" t="s">
        <v>27</v>
      </c>
      <c r="AU305" s="59" t="s">
        <v>27</v>
      </c>
      <c r="AV305" s="59" t="s">
        <v>27</v>
      </c>
      <c r="AW305" s="64"/>
      <c r="AX305" s="62" t="s">
        <v>747</v>
      </c>
      <c r="AY305" s="62">
        <v>1.984</v>
      </c>
      <c r="AZ305" s="62" t="s">
        <v>27</v>
      </c>
      <c r="BA305" s="62">
        <v>0</v>
      </c>
      <c r="BB305" s="62">
        <v>1.46</v>
      </c>
      <c r="BC305" s="62"/>
      <c r="BD305">
        <v>0</v>
      </c>
      <c r="BE305" s="62" t="s">
        <v>781</v>
      </c>
      <c r="BF305" s="62">
        <v>1</v>
      </c>
      <c r="BG305" s="62">
        <v>1</v>
      </c>
    </row>
    <row r="306" spans="1:59" ht="14.25" customHeight="1" x14ac:dyDescent="0.25">
      <c r="A306" s="58">
        <v>47</v>
      </c>
      <c r="B306" s="59" t="s">
        <v>78</v>
      </c>
      <c r="C306" s="59" t="s">
        <v>28</v>
      </c>
      <c r="D306" s="59" t="s">
        <v>42</v>
      </c>
      <c r="E306" s="59"/>
      <c r="F306" s="59" t="s">
        <v>30</v>
      </c>
      <c r="G306" s="58">
        <v>40</v>
      </c>
      <c r="H306" s="58">
        <v>24</v>
      </c>
      <c r="I306" s="59" t="s">
        <v>101</v>
      </c>
      <c r="J306" s="58">
        <v>17888851</v>
      </c>
      <c r="K306" s="58">
        <v>3.8666666666666698</v>
      </c>
      <c r="L306" s="58">
        <v>0.38666666666666699</v>
      </c>
      <c r="M306" s="60">
        <v>0</v>
      </c>
      <c r="N306" s="60">
        <v>0</v>
      </c>
      <c r="O306" s="60">
        <v>0</v>
      </c>
      <c r="P306" s="60">
        <v>0</v>
      </c>
      <c r="Q306" s="60">
        <v>0</v>
      </c>
      <c r="R306" s="60">
        <v>0</v>
      </c>
      <c r="S306" s="60">
        <v>0</v>
      </c>
      <c r="T306" s="60">
        <v>0</v>
      </c>
      <c r="U306" s="60">
        <v>0</v>
      </c>
      <c r="V306" s="60">
        <v>0</v>
      </c>
      <c r="W306" s="59">
        <v>0</v>
      </c>
      <c r="X306" s="60">
        <v>0</v>
      </c>
      <c r="Y306" s="60">
        <v>0</v>
      </c>
      <c r="Z306" s="59">
        <v>0</v>
      </c>
      <c r="AA306" s="59">
        <v>0</v>
      </c>
      <c r="AB306" t="s">
        <v>782</v>
      </c>
      <c r="AC306" s="61">
        <v>3</v>
      </c>
      <c r="AD306" s="58">
        <v>0</v>
      </c>
      <c r="AE306" s="58">
        <v>0</v>
      </c>
      <c r="AF306" s="58">
        <v>0</v>
      </c>
      <c r="AG306" s="58">
        <v>0</v>
      </c>
      <c r="AH306" s="59" t="s">
        <v>381</v>
      </c>
      <c r="AI306" s="58">
        <v>16</v>
      </c>
      <c r="AJ306" s="60"/>
      <c r="AK306" s="59" t="s">
        <v>174</v>
      </c>
      <c r="AL306" s="59">
        <v>1</v>
      </c>
      <c r="AM306" s="59" t="s">
        <v>27</v>
      </c>
      <c r="AN306" s="59" t="s">
        <v>680</v>
      </c>
      <c r="AO306" s="58">
        <v>30</v>
      </c>
      <c r="AP306" s="59" t="s">
        <v>674</v>
      </c>
      <c r="AQ306" s="59" t="s">
        <v>687</v>
      </c>
      <c r="AR306" s="59" t="s">
        <v>27</v>
      </c>
      <c r="AS306" s="59" t="s">
        <v>688</v>
      </c>
      <c r="AT306" s="59" t="s">
        <v>27</v>
      </c>
      <c r="AU306" s="59" t="s">
        <v>27</v>
      </c>
      <c r="AV306" s="59" t="s">
        <v>27</v>
      </c>
      <c r="AW306" s="64"/>
      <c r="AX306" s="62" t="s">
        <v>748</v>
      </c>
      <c r="AY306" s="62">
        <v>4.72</v>
      </c>
      <c r="AZ306" s="62" t="s">
        <v>27</v>
      </c>
      <c r="BA306" s="62">
        <v>0</v>
      </c>
      <c r="BB306" s="62">
        <v>4.266</v>
      </c>
      <c r="BC306" s="62">
        <v>160</v>
      </c>
      <c r="BD306" s="66">
        <v>0</v>
      </c>
      <c r="BE306" s="62" t="s">
        <v>782</v>
      </c>
      <c r="BF306" s="62">
        <v>1</v>
      </c>
      <c r="BG306" s="64"/>
    </row>
    <row r="307" spans="1:59" ht="14.25" customHeight="1" x14ac:dyDescent="0.25">
      <c r="A307" s="58">
        <v>63</v>
      </c>
      <c r="B307" s="59" t="s">
        <v>78</v>
      </c>
      <c r="C307" s="59" t="s">
        <v>28</v>
      </c>
      <c r="D307" s="59" t="s">
        <v>42</v>
      </c>
      <c r="E307" s="59"/>
      <c r="F307" s="59" t="s">
        <v>30</v>
      </c>
      <c r="G307" s="58">
        <v>40</v>
      </c>
      <c r="H307" s="58">
        <v>24</v>
      </c>
      <c r="I307" s="59" t="s">
        <v>104</v>
      </c>
      <c r="J307" s="58">
        <v>134766397</v>
      </c>
      <c r="K307" s="58">
        <v>4.4000000000000004</v>
      </c>
      <c r="L307" s="58">
        <v>0.44</v>
      </c>
      <c r="M307" s="60">
        <v>0</v>
      </c>
      <c r="N307" s="60">
        <v>0</v>
      </c>
      <c r="O307" s="60">
        <v>0</v>
      </c>
      <c r="P307" s="60">
        <v>0</v>
      </c>
      <c r="Q307" s="60">
        <v>0</v>
      </c>
      <c r="R307" s="60">
        <v>0</v>
      </c>
      <c r="S307" s="60">
        <v>0</v>
      </c>
      <c r="T307" s="60">
        <v>0</v>
      </c>
      <c r="U307" s="60">
        <v>0</v>
      </c>
      <c r="V307" s="60">
        <v>0</v>
      </c>
      <c r="W307" s="59">
        <v>0</v>
      </c>
      <c r="X307" s="60">
        <v>0</v>
      </c>
      <c r="Y307" s="60">
        <v>0</v>
      </c>
      <c r="Z307" s="59">
        <v>0</v>
      </c>
      <c r="AA307" s="59">
        <v>0</v>
      </c>
      <c r="AB307" t="s">
        <v>781</v>
      </c>
      <c r="AC307" s="61">
        <v>3</v>
      </c>
      <c r="AD307" s="58">
        <v>0</v>
      </c>
      <c r="AE307" s="58">
        <v>0</v>
      </c>
      <c r="AF307" s="58">
        <v>0</v>
      </c>
      <c r="AG307" s="58">
        <v>0</v>
      </c>
      <c r="AH307" s="59" t="s">
        <v>381</v>
      </c>
      <c r="AI307" s="58">
        <v>16</v>
      </c>
      <c r="AJ307" s="60"/>
      <c r="AK307" s="59" t="s">
        <v>448</v>
      </c>
      <c r="AL307" s="59">
        <v>1</v>
      </c>
      <c r="AM307" s="59" t="s">
        <v>27</v>
      </c>
      <c r="AN307" s="59" t="s">
        <v>673</v>
      </c>
      <c r="AO307" s="58">
        <v>20</v>
      </c>
      <c r="AP307" s="59" t="s">
        <v>674</v>
      </c>
      <c r="AQ307" s="59" t="s">
        <v>689</v>
      </c>
      <c r="AR307" s="59" t="s">
        <v>27</v>
      </c>
      <c r="AS307" s="59" t="s">
        <v>27</v>
      </c>
      <c r="AT307" s="59" t="s">
        <v>27</v>
      </c>
      <c r="AU307" s="59" t="s">
        <v>27</v>
      </c>
      <c r="AV307" s="59" t="s">
        <v>27</v>
      </c>
      <c r="AW307" s="64"/>
      <c r="AX307" s="62" t="s">
        <v>747</v>
      </c>
      <c r="AY307" s="62">
        <v>4.87</v>
      </c>
      <c r="AZ307" s="62" t="s">
        <v>27</v>
      </c>
      <c r="BA307" s="62">
        <v>0</v>
      </c>
      <c r="BB307" s="62">
        <v>3.536</v>
      </c>
      <c r="BC307" s="62">
        <v>46</v>
      </c>
      <c r="BD307" s="65">
        <v>0</v>
      </c>
      <c r="BE307" s="62"/>
      <c r="BF307" s="64"/>
      <c r="BG307" s="64"/>
    </row>
    <row r="308" spans="1:59" ht="14.25" customHeight="1" x14ac:dyDescent="0.25">
      <c r="A308" s="58">
        <v>86</v>
      </c>
      <c r="B308" s="59" t="s">
        <v>78</v>
      </c>
      <c r="C308" s="59" t="s">
        <v>26</v>
      </c>
      <c r="D308" s="59" t="s">
        <v>42</v>
      </c>
      <c r="E308" s="59"/>
      <c r="F308" s="59" t="s">
        <v>30</v>
      </c>
      <c r="G308" s="58">
        <v>40</v>
      </c>
      <c r="H308" s="58">
        <v>24</v>
      </c>
      <c r="I308" s="59" t="s">
        <v>106</v>
      </c>
      <c r="J308" s="58">
        <v>90153375</v>
      </c>
      <c r="K308" s="58">
        <v>4.5333333333333297</v>
      </c>
      <c r="L308" s="58">
        <v>0.45333333333333298</v>
      </c>
      <c r="M308" s="58">
        <v>3</v>
      </c>
      <c r="N308" s="60">
        <v>0</v>
      </c>
      <c r="O308" s="60">
        <v>0</v>
      </c>
      <c r="P308" s="58">
        <v>8</v>
      </c>
      <c r="Q308" s="58">
        <v>4</v>
      </c>
      <c r="R308" s="58">
        <v>1</v>
      </c>
      <c r="S308" s="58">
        <v>4</v>
      </c>
      <c r="T308" s="58">
        <v>1</v>
      </c>
      <c r="U308" s="58">
        <v>3</v>
      </c>
      <c r="V308" s="58">
        <v>1.5</v>
      </c>
      <c r="W308" s="59">
        <v>0</v>
      </c>
      <c r="X308" s="58">
        <v>0.5</v>
      </c>
      <c r="Y308" s="58">
        <v>5</v>
      </c>
      <c r="Z308" s="59">
        <v>31</v>
      </c>
      <c r="AA308" s="59">
        <v>5</v>
      </c>
      <c r="AB308" t="s">
        <v>782</v>
      </c>
      <c r="AC308" s="59">
        <v>0</v>
      </c>
      <c r="AD308" s="58">
        <v>7</v>
      </c>
      <c r="AE308" s="58">
        <v>12</v>
      </c>
      <c r="AF308" s="58">
        <v>3</v>
      </c>
      <c r="AG308" s="58">
        <v>23</v>
      </c>
      <c r="AH308" s="59" t="s">
        <v>381</v>
      </c>
      <c r="AI308" s="58">
        <v>16</v>
      </c>
      <c r="AJ308" s="58">
        <v>1</v>
      </c>
      <c r="AK308" s="59" t="s">
        <v>449</v>
      </c>
      <c r="AL308" s="59">
        <v>1</v>
      </c>
      <c r="AM308" s="59" t="s">
        <v>27</v>
      </c>
      <c r="AN308" s="59" t="s">
        <v>673</v>
      </c>
      <c r="AO308" s="58">
        <v>18</v>
      </c>
      <c r="AP308" s="59" t="s">
        <v>677</v>
      </c>
      <c r="AQ308" s="59" t="s">
        <v>690</v>
      </c>
      <c r="AR308" s="59" t="s">
        <v>27</v>
      </c>
      <c r="AS308" s="59" t="s">
        <v>27</v>
      </c>
      <c r="AT308" s="59" t="s">
        <v>27</v>
      </c>
      <c r="AU308" s="59" t="s">
        <v>27</v>
      </c>
      <c r="AV308" s="59" t="s">
        <v>27</v>
      </c>
      <c r="AW308" s="64"/>
      <c r="AX308" s="62" t="s">
        <v>747</v>
      </c>
      <c r="AY308" s="62">
        <v>5.4180000000000001</v>
      </c>
      <c r="AZ308" s="62">
        <v>0.17477419354838711</v>
      </c>
      <c r="BA308" s="62">
        <v>5.721668512366187</v>
      </c>
      <c r="BB308" s="62">
        <v>4.1580000000000004</v>
      </c>
      <c r="BC308" s="62">
        <v>160</v>
      </c>
      <c r="BD308">
        <v>34</v>
      </c>
      <c r="BE308" s="62" t="s">
        <v>782</v>
      </c>
      <c r="BF308" s="62">
        <v>1</v>
      </c>
      <c r="BG308" s="64"/>
    </row>
    <row r="309" spans="1:59" ht="14.25" customHeight="1" x14ac:dyDescent="0.25">
      <c r="A309" s="58">
        <v>113</v>
      </c>
      <c r="B309" s="59" t="s">
        <v>78</v>
      </c>
      <c r="C309" s="59" t="s">
        <v>28</v>
      </c>
      <c r="D309" s="59" t="s">
        <v>42</v>
      </c>
      <c r="E309" s="59"/>
      <c r="F309" s="59" t="s">
        <v>30</v>
      </c>
      <c r="G309" s="58">
        <v>40</v>
      </c>
      <c r="H309" s="58">
        <v>24</v>
      </c>
      <c r="I309" s="59" t="s">
        <v>114</v>
      </c>
      <c r="J309" s="58">
        <v>17888853</v>
      </c>
      <c r="K309" s="58">
        <v>3.8666666666666698</v>
      </c>
      <c r="L309" s="58">
        <v>0.38666666666666699</v>
      </c>
      <c r="M309" s="60">
        <v>0</v>
      </c>
      <c r="N309" s="60">
        <v>0</v>
      </c>
      <c r="O309" s="60">
        <v>0</v>
      </c>
      <c r="P309" s="60">
        <v>0</v>
      </c>
      <c r="Q309" s="60">
        <v>0</v>
      </c>
      <c r="R309" s="60">
        <v>0</v>
      </c>
      <c r="S309" s="60">
        <v>0</v>
      </c>
      <c r="T309" s="60">
        <v>0</v>
      </c>
      <c r="U309" s="60">
        <v>0</v>
      </c>
      <c r="V309" s="60">
        <v>0</v>
      </c>
      <c r="W309" s="59">
        <v>0</v>
      </c>
      <c r="X309" s="60">
        <v>0</v>
      </c>
      <c r="Y309" s="60">
        <v>0</v>
      </c>
      <c r="Z309" s="59">
        <v>0</v>
      </c>
      <c r="AA309" s="59">
        <v>0</v>
      </c>
      <c r="AB309" t="s">
        <v>782</v>
      </c>
      <c r="AC309" s="61">
        <v>3</v>
      </c>
      <c r="AD309" s="58">
        <v>0</v>
      </c>
      <c r="AE309" s="58">
        <v>0</v>
      </c>
      <c r="AF309" s="58">
        <v>0</v>
      </c>
      <c r="AG309" s="58">
        <v>0</v>
      </c>
      <c r="AH309" s="59" t="s">
        <v>381</v>
      </c>
      <c r="AI309" s="58">
        <v>16</v>
      </c>
      <c r="AJ309" s="60"/>
      <c r="AK309" s="59" t="s">
        <v>174</v>
      </c>
      <c r="AL309" s="59">
        <v>1</v>
      </c>
      <c r="AM309" s="59" t="s">
        <v>27</v>
      </c>
      <c r="AN309" s="59" t="s">
        <v>680</v>
      </c>
      <c r="AO309" s="58">
        <v>30</v>
      </c>
      <c r="AP309" s="59" t="s">
        <v>674</v>
      </c>
      <c r="AQ309" s="59" t="s">
        <v>687</v>
      </c>
      <c r="AR309" s="59" t="s">
        <v>27</v>
      </c>
      <c r="AS309" s="59" t="s">
        <v>688</v>
      </c>
      <c r="AT309" s="59" t="s">
        <v>27</v>
      </c>
      <c r="AU309" s="59" t="s">
        <v>27</v>
      </c>
      <c r="AV309" s="59" t="s">
        <v>27</v>
      </c>
      <c r="AW309" s="64"/>
      <c r="AX309" s="62" t="s">
        <v>748</v>
      </c>
      <c r="AY309" s="62">
        <v>1.77</v>
      </c>
      <c r="AZ309" s="62" t="s">
        <v>27</v>
      </c>
      <c r="BA309" s="62">
        <v>0</v>
      </c>
      <c r="BB309" s="62">
        <v>1.5</v>
      </c>
      <c r="BC309" s="62">
        <v>160</v>
      </c>
      <c r="BD309" s="65">
        <v>0</v>
      </c>
      <c r="BE309" s="62" t="s">
        <v>782</v>
      </c>
      <c r="BF309" s="62">
        <v>1</v>
      </c>
      <c r="BG309" s="64"/>
    </row>
    <row r="310" spans="1:59" ht="14.25" customHeight="1" x14ac:dyDescent="0.25">
      <c r="A310" s="58">
        <v>160</v>
      </c>
      <c r="B310" s="59" t="s">
        <v>78</v>
      </c>
      <c r="C310" s="59" t="s">
        <v>26</v>
      </c>
      <c r="D310" s="59" t="s">
        <v>42</v>
      </c>
      <c r="E310" s="59"/>
      <c r="F310" s="59" t="s">
        <v>30</v>
      </c>
      <c r="G310" s="58">
        <v>40</v>
      </c>
      <c r="H310" s="58">
        <v>24</v>
      </c>
      <c r="I310" s="59" t="s">
        <v>121</v>
      </c>
      <c r="J310" s="58">
        <v>8870124178</v>
      </c>
      <c r="K310" s="58">
        <v>3.3333333333333299</v>
      </c>
      <c r="L310" s="58">
        <v>0.33333333333333298</v>
      </c>
      <c r="M310" s="60">
        <v>0</v>
      </c>
      <c r="N310" s="60">
        <v>0</v>
      </c>
      <c r="O310" s="60">
        <v>0</v>
      </c>
      <c r="P310" s="60">
        <v>0</v>
      </c>
      <c r="Q310" s="60">
        <v>0</v>
      </c>
      <c r="R310" s="60">
        <v>0</v>
      </c>
      <c r="S310" s="60">
        <v>0</v>
      </c>
      <c r="T310" s="60">
        <v>0</v>
      </c>
      <c r="U310" s="60">
        <v>0</v>
      </c>
      <c r="V310" s="60">
        <v>0</v>
      </c>
      <c r="W310" s="59">
        <v>0</v>
      </c>
      <c r="X310" s="60">
        <v>0</v>
      </c>
      <c r="Y310" s="60">
        <v>0</v>
      </c>
      <c r="Z310" s="59">
        <v>0</v>
      </c>
      <c r="AA310" s="59">
        <v>0</v>
      </c>
      <c r="AB310" t="s">
        <v>740</v>
      </c>
      <c r="AC310" s="59">
        <v>0</v>
      </c>
      <c r="AD310" s="58">
        <v>0</v>
      </c>
      <c r="AE310" s="58">
        <v>0</v>
      </c>
      <c r="AF310" s="58">
        <v>0</v>
      </c>
      <c r="AG310" s="58">
        <v>0</v>
      </c>
      <c r="AH310" s="59" t="s">
        <v>381</v>
      </c>
      <c r="AI310" s="58">
        <v>16</v>
      </c>
      <c r="AJ310" s="60"/>
      <c r="AK310" s="59" t="s">
        <v>115</v>
      </c>
      <c r="AL310" s="59">
        <v>1</v>
      </c>
      <c r="AM310" s="59" t="s">
        <v>27</v>
      </c>
      <c r="AN310" s="59" t="s">
        <v>673</v>
      </c>
      <c r="AO310" s="58">
        <v>21</v>
      </c>
      <c r="AP310" s="59" t="s">
        <v>677</v>
      </c>
      <c r="AQ310" s="59" t="s">
        <v>693</v>
      </c>
      <c r="AR310" s="59" t="s">
        <v>27</v>
      </c>
      <c r="AS310" s="59" t="s">
        <v>27</v>
      </c>
      <c r="AT310" s="59" t="s">
        <v>27</v>
      </c>
      <c r="AU310" s="59" t="s">
        <v>27</v>
      </c>
      <c r="AV310" s="59" t="s">
        <v>27</v>
      </c>
      <c r="AW310" s="64"/>
      <c r="AX310" s="62" t="s">
        <v>747</v>
      </c>
      <c r="AY310" s="62">
        <v>17.5</v>
      </c>
      <c r="AZ310" s="62" t="s">
        <v>27</v>
      </c>
      <c r="BA310" s="62">
        <v>0</v>
      </c>
      <c r="BB310" s="62">
        <v>5.13</v>
      </c>
      <c r="BC310" s="62">
        <v>160</v>
      </c>
      <c r="BD310" s="66">
        <v>0</v>
      </c>
      <c r="BE310" s="62"/>
      <c r="BF310" s="64"/>
      <c r="BG310" s="64"/>
    </row>
    <row r="311" spans="1:59" ht="14.25" customHeight="1" x14ac:dyDescent="0.25">
      <c r="A311" s="58">
        <v>176</v>
      </c>
      <c r="B311" s="59" t="s">
        <v>78</v>
      </c>
      <c r="C311" s="59" t="s">
        <v>28</v>
      </c>
      <c r="D311" s="59" t="s">
        <v>42</v>
      </c>
      <c r="E311" s="59"/>
      <c r="F311" s="59" t="s">
        <v>30</v>
      </c>
      <c r="G311" s="58">
        <v>40</v>
      </c>
      <c r="H311" s="58">
        <v>24</v>
      </c>
      <c r="I311" s="59" t="s">
        <v>122</v>
      </c>
      <c r="J311" s="58">
        <v>10184154</v>
      </c>
      <c r="K311" s="58">
        <v>3.8666666666666698</v>
      </c>
      <c r="L311" s="58">
        <v>0.38666666666666699</v>
      </c>
      <c r="M311" s="60">
        <v>0</v>
      </c>
      <c r="N311" s="60">
        <v>0</v>
      </c>
      <c r="O311" s="60">
        <v>0</v>
      </c>
      <c r="P311" s="60">
        <v>0</v>
      </c>
      <c r="Q311" s="60">
        <v>0</v>
      </c>
      <c r="R311" s="60">
        <v>0</v>
      </c>
      <c r="S311" s="60">
        <v>0</v>
      </c>
      <c r="T311" s="60">
        <v>0</v>
      </c>
      <c r="U311" s="60">
        <v>0</v>
      </c>
      <c r="V311" s="60">
        <v>0</v>
      </c>
      <c r="W311" s="59">
        <v>0</v>
      </c>
      <c r="X311" s="60">
        <v>0</v>
      </c>
      <c r="Y311" s="60">
        <v>0</v>
      </c>
      <c r="Z311" s="59">
        <v>0</v>
      </c>
      <c r="AA311" s="59">
        <v>0</v>
      </c>
      <c r="AB311" t="s">
        <v>782</v>
      </c>
      <c r="AC311" s="61">
        <v>3</v>
      </c>
      <c r="AD311" s="58">
        <v>0</v>
      </c>
      <c r="AE311" s="58">
        <v>0</v>
      </c>
      <c r="AF311" s="58">
        <v>0</v>
      </c>
      <c r="AG311" s="58">
        <v>0</v>
      </c>
      <c r="AH311" s="59" t="s">
        <v>381</v>
      </c>
      <c r="AI311" s="58">
        <v>16</v>
      </c>
      <c r="AJ311" s="60"/>
      <c r="AK311" s="59" t="s">
        <v>452</v>
      </c>
      <c r="AL311" s="59">
        <v>1</v>
      </c>
      <c r="AM311" s="59" t="s">
        <v>27</v>
      </c>
      <c r="AN311" s="59" t="s">
        <v>680</v>
      </c>
      <c r="AO311" s="58">
        <v>25</v>
      </c>
      <c r="AP311" s="59" t="s">
        <v>677</v>
      </c>
      <c r="AQ311" s="59" t="s">
        <v>694</v>
      </c>
      <c r="AR311" s="59" t="s">
        <v>27</v>
      </c>
      <c r="AS311" s="59" t="s">
        <v>27</v>
      </c>
      <c r="AT311" s="59" t="s">
        <v>692</v>
      </c>
      <c r="AU311" s="59" t="s">
        <v>27</v>
      </c>
      <c r="AV311" s="59" t="s">
        <v>27</v>
      </c>
      <c r="AW311" s="64"/>
      <c r="AX311" s="62" t="s">
        <v>746</v>
      </c>
      <c r="AY311" s="62">
        <v>5.0609999999999999</v>
      </c>
      <c r="AZ311" s="62" t="s">
        <v>27</v>
      </c>
      <c r="BA311" s="62">
        <v>0</v>
      </c>
      <c r="BB311" s="62">
        <v>3.669</v>
      </c>
      <c r="BC311" s="62">
        <v>160</v>
      </c>
      <c r="BD311" s="66">
        <v>0</v>
      </c>
      <c r="BE311" s="62" t="s">
        <v>782</v>
      </c>
      <c r="BF311" s="62">
        <v>1</v>
      </c>
      <c r="BG311" s="64"/>
    </row>
    <row r="312" spans="1:59" ht="14.25" customHeight="1" x14ac:dyDescent="0.25">
      <c r="A312" s="58">
        <v>192</v>
      </c>
      <c r="B312" s="59" t="s">
        <v>78</v>
      </c>
      <c r="C312" s="59" t="s">
        <v>26</v>
      </c>
      <c r="D312" s="59" t="s">
        <v>42</v>
      </c>
      <c r="E312" s="59"/>
      <c r="F312" s="59" t="s">
        <v>30</v>
      </c>
      <c r="G312" s="58">
        <v>40</v>
      </c>
      <c r="H312" s="58">
        <v>24</v>
      </c>
      <c r="I312" s="59" t="s">
        <v>124</v>
      </c>
      <c r="J312" s="58">
        <v>1391113645</v>
      </c>
      <c r="K312" s="58">
        <v>4.8666666666666698</v>
      </c>
      <c r="L312" s="58">
        <v>0.48666666666666702</v>
      </c>
      <c r="M312" s="58">
        <v>1</v>
      </c>
      <c r="N312" s="60">
        <v>0</v>
      </c>
      <c r="O312" s="60">
        <v>0</v>
      </c>
      <c r="P312" s="58">
        <v>2</v>
      </c>
      <c r="Q312" s="60">
        <v>0</v>
      </c>
      <c r="R312" s="58">
        <v>5</v>
      </c>
      <c r="S312" s="60">
        <v>0</v>
      </c>
      <c r="T312" s="58">
        <v>1</v>
      </c>
      <c r="U312" s="60">
        <v>0</v>
      </c>
      <c r="V312" s="60">
        <v>0</v>
      </c>
      <c r="W312" s="59">
        <v>0</v>
      </c>
      <c r="X312" s="60">
        <v>0</v>
      </c>
      <c r="Y312" s="60">
        <v>0</v>
      </c>
      <c r="Z312" s="59">
        <v>9</v>
      </c>
      <c r="AA312" s="59">
        <v>0</v>
      </c>
      <c r="AB312" t="s">
        <v>781</v>
      </c>
      <c r="AC312" s="59">
        <v>0</v>
      </c>
      <c r="AD312" s="58">
        <v>0</v>
      </c>
      <c r="AE312" s="58">
        <v>0</v>
      </c>
      <c r="AF312" s="58">
        <v>0</v>
      </c>
      <c r="AG312" s="58">
        <v>1</v>
      </c>
      <c r="AH312" s="59" t="s">
        <v>381</v>
      </c>
      <c r="AI312" s="58">
        <v>16</v>
      </c>
      <c r="AJ312" s="60"/>
      <c r="AK312" s="59" t="s">
        <v>453</v>
      </c>
      <c r="AL312" s="59">
        <v>1</v>
      </c>
      <c r="AM312" s="59" t="s">
        <v>27</v>
      </c>
      <c r="AN312" s="59" t="s">
        <v>680</v>
      </c>
      <c r="AO312" s="58">
        <v>24</v>
      </c>
      <c r="AP312" s="59" t="s">
        <v>677</v>
      </c>
      <c r="AQ312" s="59" t="s">
        <v>691</v>
      </c>
      <c r="AR312" s="59" t="s">
        <v>695</v>
      </c>
      <c r="AS312" s="59" t="s">
        <v>27</v>
      </c>
      <c r="AT312" s="59" t="s">
        <v>692</v>
      </c>
      <c r="AU312" s="59" t="s">
        <v>695</v>
      </c>
      <c r="AV312" s="59" t="s">
        <v>27</v>
      </c>
      <c r="AW312" s="64"/>
      <c r="AX312" s="62" t="s">
        <v>746</v>
      </c>
      <c r="AY312" s="62">
        <v>11.984</v>
      </c>
      <c r="AZ312" s="62">
        <v>1.3315555555555556</v>
      </c>
      <c r="BA312" s="62">
        <v>0.75100133511348466</v>
      </c>
      <c r="BB312" s="62">
        <v>11.529</v>
      </c>
      <c r="BC312" s="62">
        <v>160</v>
      </c>
      <c r="BD312" s="67">
        <v>0</v>
      </c>
      <c r="BE312" s="62"/>
      <c r="BF312" s="64"/>
      <c r="BG312" s="64"/>
    </row>
    <row r="313" spans="1:59" ht="14.25" customHeight="1" x14ac:dyDescent="0.25">
      <c r="A313" s="58">
        <v>208</v>
      </c>
      <c r="B313" s="59" t="s">
        <v>78</v>
      </c>
      <c r="C313" s="59" t="s">
        <v>26</v>
      </c>
      <c r="D313" s="59" t="s">
        <v>42</v>
      </c>
      <c r="E313" s="59"/>
      <c r="F313" s="59" t="s">
        <v>30</v>
      </c>
      <c r="G313" s="58">
        <v>40</v>
      </c>
      <c r="H313" s="58">
        <v>24</v>
      </c>
      <c r="I313" s="59" t="s">
        <v>126</v>
      </c>
      <c r="J313" s="58">
        <v>8916155192</v>
      </c>
      <c r="K313" s="58">
        <v>3.3333333333333299</v>
      </c>
      <c r="L313" s="58">
        <v>0.33333333333333298</v>
      </c>
      <c r="M313" s="60">
        <v>0</v>
      </c>
      <c r="N313" s="60">
        <v>0</v>
      </c>
      <c r="O313" s="60">
        <v>0</v>
      </c>
      <c r="P313" s="60">
        <v>0</v>
      </c>
      <c r="Q313" s="60">
        <v>0</v>
      </c>
      <c r="R313" s="60">
        <v>0</v>
      </c>
      <c r="S313" s="60">
        <v>0</v>
      </c>
      <c r="T313" s="60">
        <v>0</v>
      </c>
      <c r="U313" s="60">
        <v>0</v>
      </c>
      <c r="V313" s="60">
        <v>0</v>
      </c>
      <c r="W313" s="59">
        <v>0</v>
      </c>
      <c r="X313" s="60">
        <v>0</v>
      </c>
      <c r="Y313" s="60">
        <v>0</v>
      </c>
      <c r="Z313" s="59">
        <v>0</v>
      </c>
      <c r="AA313" s="59">
        <v>0</v>
      </c>
      <c r="AB313" t="s">
        <v>740</v>
      </c>
      <c r="AC313" s="59">
        <v>0</v>
      </c>
      <c r="AD313" s="58">
        <v>0</v>
      </c>
      <c r="AE313" s="58">
        <v>0</v>
      </c>
      <c r="AF313" s="58">
        <v>0</v>
      </c>
      <c r="AG313" s="58">
        <v>0</v>
      </c>
      <c r="AH313" s="59" t="s">
        <v>381</v>
      </c>
      <c r="AI313" s="58">
        <v>16</v>
      </c>
      <c r="AJ313" s="60"/>
      <c r="AK313" s="59" t="s">
        <v>100</v>
      </c>
      <c r="AL313" s="59">
        <v>1</v>
      </c>
      <c r="AM313" s="59" t="s">
        <v>27</v>
      </c>
      <c r="AN313" s="59" t="s">
        <v>680</v>
      </c>
      <c r="AO313" s="58">
        <v>30</v>
      </c>
      <c r="AP313" s="59" t="s">
        <v>677</v>
      </c>
      <c r="AQ313" s="59" t="s">
        <v>697</v>
      </c>
      <c r="AR313" s="59" t="s">
        <v>27</v>
      </c>
      <c r="AS313" s="59" t="s">
        <v>27</v>
      </c>
      <c r="AT313" s="59" t="s">
        <v>27</v>
      </c>
      <c r="AU313" s="59" t="s">
        <v>27</v>
      </c>
      <c r="AV313" s="59" t="s">
        <v>27</v>
      </c>
      <c r="AW313" s="64"/>
      <c r="AX313" s="62" t="s">
        <v>747</v>
      </c>
      <c r="AY313" s="62">
        <v>5.4059999999999997</v>
      </c>
      <c r="AZ313" s="62" t="s">
        <v>27</v>
      </c>
      <c r="BA313" s="62">
        <v>0</v>
      </c>
      <c r="BB313" s="62">
        <v>2.4670000000000001</v>
      </c>
      <c r="BC313" s="62">
        <v>0</v>
      </c>
      <c r="BD313" s="66">
        <v>0</v>
      </c>
      <c r="BE313" s="62" t="s">
        <v>784</v>
      </c>
      <c r="BF313" s="62">
        <v>1</v>
      </c>
      <c r="BG313" s="62">
        <v>1</v>
      </c>
    </row>
    <row r="314" spans="1:59" ht="14.25" customHeight="1" x14ac:dyDescent="0.25">
      <c r="A314" s="58">
        <v>224</v>
      </c>
      <c r="B314" s="59" t="s">
        <v>78</v>
      </c>
      <c r="C314" s="59" t="s">
        <v>26</v>
      </c>
      <c r="D314" s="59" t="s">
        <v>42</v>
      </c>
      <c r="E314" s="59"/>
      <c r="F314" s="59" t="s">
        <v>30</v>
      </c>
      <c r="G314" s="58">
        <v>40</v>
      </c>
      <c r="H314" s="58">
        <v>24</v>
      </c>
      <c r="I314" s="59" t="s">
        <v>128</v>
      </c>
      <c r="J314" s="58">
        <v>9591208203</v>
      </c>
      <c r="K314" s="58">
        <v>3.8</v>
      </c>
      <c r="L314" s="58">
        <v>0.38</v>
      </c>
      <c r="M314" s="58">
        <v>2</v>
      </c>
      <c r="N314" s="60">
        <v>0</v>
      </c>
      <c r="O314" s="60">
        <v>0</v>
      </c>
      <c r="P314" s="58">
        <v>3</v>
      </c>
      <c r="Q314" s="58">
        <v>1</v>
      </c>
      <c r="R314" s="58">
        <v>1</v>
      </c>
      <c r="S314" s="58">
        <v>1</v>
      </c>
      <c r="T314" s="58">
        <v>1</v>
      </c>
      <c r="U314" s="60">
        <v>0</v>
      </c>
      <c r="V314" s="60">
        <v>0</v>
      </c>
      <c r="W314" s="61">
        <v>1</v>
      </c>
      <c r="X314" s="60">
        <v>0</v>
      </c>
      <c r="Y314" s="58">
        <v>1</v>
      </c>
      <c r="Z314" s="59">
        <v>11</v>
      </c>
      <c r="AA314" s="59">
        <v>1</v>
      </c>
      <c r="AB314" t="s">
        <v>89</v>
      </c>
      <c r="AC314" s="61">
        <v>3</v>
      </c>
      <c r="AD314" s="58">
        <v>0</v>
      </c>
      <c r="AE314" s="58">
        <v>0</v>
      </c>
      <c r="AF314" s="58">
        <v>0</v>
      </c>
      <c r="AG314" s="58">
        <v>1</v>
      </c>
      <c r="AH314" s="59" t="s">
        <v>381</v>
      </c>
      <c r="AI314" s="58">
        <v>16</v>
      </c>
      <c r="AJ314" s="60"/>
      <c r="AK314" s="59" t="s">
        <v>454</v>
      </c>
      <c r="AL314" s="59">
        <v>1</v>
      </c>
      <c r="AM314" s="59" t="s">
        <v>27</v>
      </c>
      <c r="AN314" s="59" t="s">
        <v>680</v>
      </c>
      <c r="AO314" s="58">
        <v>33</v>
      </c>
      <c r="AP314" s="59" t="s">
        <v>677</v>
      </c>
      <c r="AQ314" s="59" t="s">
        <v>698</v>
      </c>
      <c r="AR314" s="59" t="s">
        <v>27</v>
      </c>
      <c r="AS314" s="59" t="s">
        <v>699</v>
      </c>
      <c r="AT314" s="59" t="s">
        <v>27</v>
      </c>
      <c r="AU314" s="59" t="s">
        <v>27</v>
      </c>
      <c r="AV314" s="59" t="s">
        <v>27</v>
      </c>
      <c r="AW314" s="64"/>
      <c r="AX314" s="62" t="s">
        <v>748</v>
      </c>
      <c r="AY314" s="62">
        <v>3.5470000000000002</v>
      </c>
      <c r="AZ314" s="62">
        <v>0.32245454545454549</v>
      </c>
      <c r="BA314" s="62">
        <v>3.101212292077812</v>
      </c>
      <c r="BB314" s="62">
        <v>2.5489999999999999</v>
      </c>
      <c r="BC314" s="62">
        <v>0</v>
      </c>
      <c r="BD314">
        <v>914</v>
      </c>
      <c r="BE314" s="62" t="s">
        <v>781</v>
      </c>
      <c r="BF314" s="62">
        <v>1</v>
      </c>
      <c r="BG314" s="62">
        <v>1</v>
      </c>
    </row>
    <row r="315" spans="1:59" ht="14.25" customHeight="1" x14ac:dyDescent="0.25">
      <c r="A315" s="58">
        <v>241</v>
      </c>
      <c r="B315" s="59" t="s">
        <v>78</v>
      </c>
      <c r="C315" s="59" t="s">
        <v>26</v>
      </c>
      <c r="D315" s="59" t="s">
        <v>42</v>
      </c>
      <c r="E315" s="59"/>
      <c r="F315" s="59" t="s">
        <v>30</v>
      </c>
      <c r="G315" s="58">
        <v>40</v>
      </c>
      <c r="H315" s="58">
        <v>24</v>
      </c>
      <c r="I315" s="59" t="s">
        <v>130</v>
      </c>
      <c r="J315" s="58">
        <v>3712062108</v>
      </c>
      <c r="K315" s="58">
        <v>3.3333333333333299</v>
      </c>
      <c r="L315" s="58">
        <v>0.33333333333333298</v>
      </c>
      <c r="M315" s="58">
        <v>4</v>
      </c>
      <c r="N315" s="60">
        <v>0</v>
      </c>
      <c r="O315" s="60">
        <v>0</v>
      </c>
      <c r="P315" s="58">
        <v>13</v>
      </c>
      <c r="Q315" s="58">
        <v>9</v>
      </c>
      <c r="R315" s="58">
        <v>1</v>
      </c>
      <c r="S315" s="58">
        <v>9</v>
      </c>
      <c r="T315" s="58">
        <v>1</v>
      </c>
      <c r="U315" s="58">
        <v>1</v>
      </c>
      <c r="V315" s="58">
        <v>3</v>
      </c>
      <c r="W315" s="59">
        <v>0</v>
      </c>
      <c r="X315" s="58">
        <v>1</v>
      </c>
      <c r="Y315" s="58">
        <v>5</v>
      </c>
      <c r="Z315" s="59">
        <v>47</v>
      </c>
      <c r="AA315" s="59">
        <v>5</v>
      </c>
      <c r="AB315" t="s">
        <v>740</v>
      </c>
      <c r="AC315" s="59">
        <v>0</v>
      </c>
      <c r="AD315" s="58">
        <v>5</v>
      </c>
      <c r="AE315" s="58">
        <v>4</v>
      </c>
      <c r="AF315" s="58">
        <v>1</v>
      </c>
      <c r="AG315" s="58">
        <v>11</v>
      </c>
      <c r="AH315" s="59" t="s">
        <v>381</v>
      </c>
      <c r="AI315" s="58">
        <v>16</v>
      </c>
      <c r="AJ315" s="60"/>
      <c r="AK315" s="59" t="s">
        <v>455</v>
      </c>
      <c r="AL315" s="59">
        <v>1</v>
      </c>
      <c r="AM315" s="59" t="s">
        <v>27</v>
      </c>
      <c r="AN315" s="59" t="s">
        <v>680</v>
      </c>
      <c r="AO315" s="58">
        <v>28</v>
      </c>
      <c r="AP315" s="59" t="s">
        <v>677</v>
      </c>
      <c r="AQ315" s="59" t="s">
        <v>700</v>
      </c>
      <c r="AR315" s="59" t="s">
        <v>695</v>
      </c>
      <c r="AS315" s="59" t="s">
        <v>701</v>
      </c>
      <c r="AT315" s="59" t="s">
        <v>27</v>
      </c>
      <c r="AU315" s="59" t="s">
        <v>27</v>
      </c>
      <c r="AV315" s="59" t="s">
        <v>27</v>
      </c>
      <c r="AW315" s="64"/>
      <c r="AX315" s="62" t="s">
        <v>748</v>
      </c>
      <c r="AY315" s="62">
        <v>15.022</v>
      </c>
      <c r="AZ315" s="62">
        <v>0.31961702127659575</v>
      </c>
      <c r="BA315" s="62">
        <v>3.128744508054853</v>
      </c>
      <c r="BB315" s="62">
        <v>13.163</v>
      </c>
      <c r="BC315" s="62">
        <v>0</v>
      </c>
      <c r="BD315" s="67">
        <v>993</v>
      </c>
      <c r="BE315" s="62" t="s">
        <v>784</v>
      </c>
      <c r="BF315" s="62">
        <v>1</v>
      </c>
      <c r="BG315" s="62">
        <v>1</v>
      </c>
    </row>
    <row r="316" spans="1:59" ht="14.25" customHeight="1" x14ac:dyDescent="0.25">
      <c r="A316" s="58">
        <v>257</v>
      </c>
      <c r="B316" s="59" t="s">
        <v>78</v>
      </c>
      <c r="C316" s="59" t="s">
        <v>26</v>
      </c>
      <c r="D316" s="59" t="s">
        <v>42</v>
      </c>
      <c r="E316" s="59"/>
      <c r="F316" s="59" t="s">
        <v>30</v>
      </c>
      <c r="G316" s="58">
        <v>40</v>
      </c>
      <c r="H316" s="58">
        <v>24</v>
      </c>
      <c r="I316" s="59" t="s">
        <v>130</v>
      </c>
      <c r="J316" s="58">
        <v>3712062108</v>
      </c>
      <c r="K316" s="58">
        <v>3.8</v>
      </c>
      <c r="L316" s="58">
        <v>0.38</v>
      </c>
      <c r="M316" s="60">
        <v>0</v>
      </c>
      <c r="N316" s="60">
        <v>0</v>
      </c>
      <c r="O316" s="60">
        <v>0</v>
      </c>
      <c r="P316" s="60">
        <v>0</v>
      </c>
      <c r="Q316" s="60">
        <v>0</v>
      </c>
      <c r="R316" s="60">
        <v>0</v>
      </c>
      <c r="S316" s="60">
        <v>0</v>
      </c>
      <c r="T316" s="60">
        <v>0</v>
      </c>
      <c r="U316" s="60">
        <v>0</v>
      </c>
      <c r="V316" s="60">
        <v>0</v>
      </c>
      <c r="W316" s="59">
        <v>0</v>
      </c>
      <c r="X316" s="60">
        <v>0</v>
      </c>
      <c r="Y316" s="60">
        <v>0</v>
      </c>
      <c r="Z316" s="59">
        <v>0</v>
      </c>
      <c r="AA316" s="59">
        <v>0</v>
      </c>
      <c r="AB316" t="s">
        <v>89</v>
      </c>
      <c r="AC316" s="61">
        <v>3</v>
      </c>
      <c r="AD316" s="58">
        <v>0</v>
      </c>
      <c r="AE316" s="58">
        <v>0</v>
      </c>
      <c r="AF316" s="58">
        <v>0</v>
      </c>
      <c r="AG316" s="58">
        <v>0</v>
      </c>
      <c r="AH316" s="59" t="s">
        <v>381</v>
      </c>
      <c r="AI316" s="58">
        <v>16</v>
      </c>
      <c r="AJ316" s="60"/>
      <c r="AK316" s="59" t="s">
        <v>456</v>
      </c>
      <c r="AL316" s="59">
        <v>1</v>
      </c>
      <c r="AM316" s="59" t="s">
        <v>27</v>
      </c>
      <c r="AN316" s="59" t="s">
        <v>680</v>
      </c>
      <c r="AO316" s="58">
        <v>28</v>
      </c>
      <c r="AP316" s="59" t="s">
        <v>677</v>
      </c>
      <c r="AQ316" s="59" t="s">
        <v>700</v>
      </c>
      <c r="AR316" s="59" t="s">
        <v>695</v>
      </c>
      <c r="AS316" s="59" t="s">
        <v>701</v>
      </c>
      <c r="AT316" s="59" t="s">
        <v>27</v>
      </c>
      <c r="AU316" s="59" t="s">
        <v>27</v>
      </c>
      <c r="AV316" s="59" t="s">
        <v>27</v>
      </c>
      <c r="AW316" s="64"/>
      <c r="AX316" s="62" t="s">
        <v>748</v>
      </c>
      <c r="AY316" s="62">
        <v>4.2869999999999999</v>
      </c>
      <c r="AZ316" s="62" t="s">
        <v>27</v>
      </c>
      <c r="BA316" s="62">
        <v>0</v>
      </c>
      <c r="BB316" s="62">
        <v>3.875</v>
      </c>
      <c r="BC316" s="62" t="s">
        <v>774</v>
      </c>
      <c r="BD316" s="67">
        <v>0</v>
      </c>
      <c r="BE316" s="62"/>
      <c r="BF316" s="64"/>
      <c r="BG316" s="64"/>
    </row>
    <row r="317" spans="1:59" ht="14.25" customHeight="1" x14ac:dyDescent="0.25">
      <c r="A317" s="58">
        <v>275</v>
      </c>
      <c r="B317" s="59" t="s">
        <v>78</v>
      </c>
      <c r="C317" s="59" t="s">
        <v>26</v>
      </c>
      <c r="D317" s="59" t="s">
        <v>42</v>
      </c>
      <c r="E317" s="59"/>
      <c r="F317" s="59" t="s">
        <v>30</v>
      </c>
      <c r="G317" s="58">
        <v>40</v>
      </c>
      <c r="H317" s="58">
        <v>24</v>
      </c>
      <c r="I317" s="59" t="s">
        <v>134</v>
      </c>
      <c r="J317" s="58">
        <v>828360120</v>
      </c>
      <c r="K317" s="58">
        <v>3.3333333333333299</v>
      </c>
      <c r="L317" s="58">
        <v>0.33333333333333298</v>
      </c>
      <c r="M317" s="60">
        <v>0</v>
      </c>
      <c r="N317" s="60">
        <v>0</v>
      </c>
      <c r="O317" s="60">
        <v>0</v>
      </c>
      <c r="P317" s="60">
        <v>0</v>
      </c>
      <c r="Q317" s="60">
        <v>0</v>
      </c>
      <c r="R317" s="60">
        <v>0</v>
      </c>
      <c r="S317" s="60">
        <v>0</v>
      </c>
      <c r="T317" s="60">
        <v>0</v>
      </c>
      <c r="U317" s="60">
        <v>0</v>
      </c>
      <c r="V317" s="60">
        <v>0</v>
      </c>
      <c r="W317" s="59">
        <v>0</v>
      </c>
      <c r="X317" s="60">
        <v>0</v>
      </c>
      <c r="Y317" s="60">
        <v>0</v>
      </c>
      <c r="Z317" s="59">
        <v>0</v>
      </c>
      <c r="AA317" s="59">
        <v>0</v>
      </c>
      <c r="AB317" t="s">
        <v>740</v>
      </c>
      <c r="AC317" s="59">
        <v>0</v>
      </c>
      <c r="AD317" s="58">
        <v>0</v>
      </c>
      <c r="AE317" s="58">
        <v>0</v>
      </c>
      <c r="AF317" s="58">
        <v>0</v>
      </c>
      <c r="AG317" s="58">
        <v>0</v>
      </c>
      <c r="AH317" s="59" t="s">
        <v>381</v>
      </c>
      <c r="AI317" s="58">
        <v>16</v>
      </c>
      <c r="AJ317" s="60"/>
      <c r="AK317" s="59" t="s">
        <v>100</v>
      </c>
      <c r="AL317" s="59">
        <v>1</v>
      </c>
      <c r="AM317" s="59" t="s">
        <v>27</v>
      </c>
      <c r="AN317" s="59" t="s">
        <v>673</v>
      </c>
      <c r="AO317" s="58">
        <v>26</v>
      </c>
      <c r="AP317" s="59" t="s">
        <v>674</v>
      </c>
      <c r="AQ317" s="59" t="s">
        <v>678</v>
      </c>
      <c r="AR317" s="59" t="s">
        <v>27</v>
      </c>
      <c r="AS317" s="59" t="s">
        <v>702</v>
      </c>
      <c r="AT317" s="59" t="s">
        <v>27</v>
      </c>
      <c r="AU317" s="59" t="s">
        <v>27</v>
      </c>
      <c r="AV317" s="59" t="s">
        <v>27</v>
      </c>
      <c r="AW317" s="64"/>
      <c r="AX317" s="62" t="s">
        <v>748</v>
      </c>
      <c r="AY317" s="62">
        <v>7.7839999999999998</v>
      </c>
      <c r="AZ317" s="62" t="s">
        <v>27</v>
      </c>
      <c r="BA317" s="62">
        <v>0</v>
      </c>
      <c r="BB317" s="62">
        <v>7.0390000000000006</v>
      </c>
      <c r="BC317" s="62">
        <v>160</v>
      </c>
      <c r="BD317" s="65">
        <v>0</v>
      </c>
      <c r="BE317" s="62"/>
      <c r="BF317" s="64"/>
      <c r="BG317" s="64"/>
    </row>
    <row r="318" spans="1:59" ht="14.25" customHeight="1" x14ac:dyDescent="0.25">
      <c r="A318" s="58">
        <v>291</v>
      </c>
      <c r="B318" s="59" t="s">
        <v>78</v>
      </c>
      <c r="C318" s="59" t="s">
        <v>28</v>
      </c>
      <c r="D318" s="59" t="s">
        <v>42</v>
      </c>
      <c r="E318" s="59"/>
      <c r="F318" s="59" t="s">
        <v>30</v>
      </c>
      <c r="G318" s="58">
        <v>40</v>
      </c>
      <c r="H318" s="58">
        <v>24</v>
      </c>
      <c r="I318" s="59" t="s">
        <v>135</v>
      </c>
      <c r="J318" s="58">
        <v>7717685176</v>
      </c>
      <c r="K318" s="58">
        <v>3.8666666666666698</v>
      </c>
      <c r="L318" s="58">
        <v>0.38666666666666699</v>
      </c>
      <c r="M318" s="58">
        <v>2</v>
      </c>
      <c r="N318" s="60">
        <v>0</v>
      </c>
      <c r="O318" s="60">
        <v>0</v>
      </c>
      <c r="P318" s="58">
        <v>5</v>
      </c>
      <c r="Q318" s="58">
        <v>3</v>
      </c>
      <c r="R318" s="58">
        <v>1</v>
      </c>
      <c r="S318" s="58">
        <v>3</v>
      </c>
      <c r="T318" s="58">
        <v>1</v>
      </c>
      <c r="U318" s="58">
        <v>2</v>
      </c>
      <c r="V318" s="58">
        <v>1</v>
      </c>
      <c r="W318" s="59">
        <v>0</v>
      </c>
      <c r="X318" s="58">
        <v>1</v>
      </c>
      <c r="Y318" s="58">
        <v>4</v>
      </c>
      <c r="Z318" s="59">
        <v>23</v>
      </c>
      <c r="AA318" s="59">
        <v>4</v>
      </c>
      <c r="AB318" t="s">
        <v>782</v>
      </c>
      <c r="AC318" s="61">
        <v>3</v>
      </c>
      <c r="AD318" s="58">
        <v>4</v>
      </c>
      <c r="AE318" s="58">
        <v>1</v>
      </c>
      <c r="AF318" s="58">
        <v>2</v>
      </c>
      <c r="AG318" s="58">
        <v>11</v>
      </c>
      <c r="AH318" s="59" t="s">
        <v>429</v>
      </c>
      <c r="AI318" s="58">
        <v>13</v>
      </c>
      <c r="AJ318" s="60"/>
      <c r="AK318" s="59" t="s">
        <v>457</v>
      </c>
      <c r="AL318" s="59">
        <v>1</v>
      </c>
      <c r="AM318" s="59" t="s">
        <v>27</v>
      </c>
      <c r="AN318" s="59" t="s">
        <v>680</v>
      </c>
      <c r="AO318" s="58">
        <v>24</v>
      </c>
      <c r="AP318" s="59" t="s">
        <v>677</v>
      </c>
      <c r="AQ318" s="59" t="s">
        <v>691</v>
      </c>
      <c r="AR318" s="59" t="s">
        <v>27</v>
      </c>
      <c r="AS318" s="59" t="s">
        <v>27</v>
      </c>
      <c r="AT318" s="59" t="s">
        <v>27</v>
      </c>
      <c r="AU318" s="59" t="s">
        <v>27</v>
      </c>
      <c r="AV318" s="59" t="s">
        <v>27</v>
      </c>
      <c r="AW318" s="64"/>
      <c r="AX318" s="62" t="s">
        <v>747</v>
      </c>
      <c r="AY318" s="62">
        <v>2.923</v>
      </c>
      <c r="AZ318" s="62">
        <v>0.12708695652173913</v>
      </c>
      <c r="BA318" s="62">
        <v>7.8686281217926783</v>
      </c>
      <c r="BB318" s="62">
        <v>2.403</v>
      </c>
      <c r="BC318" s="62"/>
      <c r="BD318">
        <v>583</v>
      </c>
      <c r="BE318" s="62" t="s">
        <v>781</v>
      </c>
      <c r="BF318" s="62">
        <v>1</v>
      </c>
      <c r="BG318" s="62">
        <v>1</v>
      </c>
    </row>
    <row r="319" spans="1:59" ht="14.25" customHeight="1" x14ac:dyDescent="0.25">
      <c r="A319" s="58">
        <v>312</v>
      </c>
      <c r="B319" s="59" t="s">
        <v>78</v>
      </c>
      <c r="C319" s="59" t="s">
        <v>28</v>
      </c>
      <c r="D319" s="59" t="s">
        <v>42</v>
      </c>
      <c r="E319" s="59"/>
      <c r="F319" s="59" t="s">
        <v>30</v>
      </c>
      <c r="G319" s="58">
        <v>40</v>
      </c>
      <c r="H319" s="58">
        <v>24</v>
      </c>
      <c r="I319" s="59" t="s">
        <v>140</v>
      </c>
      <c r="J319" s="58">
        <v>79247246103</v>
      </c>
      <c r="K319" s="58">
        <v>2.2000000000000002</v>
      </c>
      <c r="L319" s="58">
        <v>0.22</v>
      </c>
      <c r="M319" s="60">
        <v>0</v>
      </c>
      <c r="N319" s="60">
        <v>0</v>
      </c>
      <c r="O319" s="60">
        <v>0</v>
      </c>
      <c r="P319" s="60">
        <v>0</v>
      </c>
      <c r="Q319" s="60">
        <v>0</v>
      </c>
      <c r="R319" s="60">
        <v>0</v>
      </c>
      <c r="S319" s="60">
        <v>0</v>
      </c>
      <c r="T319" s="60">
        <v>0</v>
      </c>
      <c r="U319" s="60">
        <v>0</v>
      </c>
      <c r="V319" s="60">
        <v>0</v>
      </c>
      <c r="W319" s="59">
        <v>0</v>
      </c>
      <c r="X319" s="60">
        <v>0</v>
      </c>
      <c r="Y319" s="60">
        <v>0</v>
      </c>
      <c r="Z319" s="59">
        <v>0</v>
      </c>
      <c r="AA319" s="59">
        <v>0</v>
      </c>
      <c r="AB319" t="s">
        <v>740</v>
      </c>
      <c r="AC319" s="59">
        <v>0</v>
      </c>
      <c r="AD319" s="58">
        <v>0</v>
      </c>
      <c r="AE319" s="58">
        <v>0</v>
      </c>
      <c r="AF319" s="58">
        <v>0</v>
      </c>
      <c r="AG319" s="58">
        <v>0</v>
      </c>
      <c r="AH319" s="59" t="s">
        <v>381</v>
      </c>
      <c r="AI319" s="58">
        <v>16</v>
      </c>
      <c r="AJ319" s="60"/>
      <c r="AK319" s="59" t="s">
        <v>458</v>
      </c>
      <c r="AL319" s="59">
        <v>1</v>
      </c>
      <c r="AM319" s="59" t="s">
        <v>27</v>
      </c>
      <c r="AN319" s="59" t="s">
        <v>673</v>
      </c>
      <c r="AO319" s="58">
        <v>18</v>
      </c>
      <c r="AP319" s="59" t="s">
        <v>674</v>
      </c>
      <c r="AQ319" s="59" t="s">
        <v>705</v>
      </c>
      <c r="AR319" s="59" t="s">
        <v>27</v>
      </c>
      <c r="AS319" s="59" t="s">
        <v>686</v>
      </c>
      <c r="AT319" s="59" t="s">
        <v>27</v>
      </c>
      <c r="AU319" s="59" t="s">
        <v>27</v>
      </c>
      <c r="AV319" s="59" t="s">
        <v>27</v>
      </c>
      <c r="AW319" s="64"/>
      <c r="AX319" s="62" t="s">
        <v>747</v>
      </c>
      <c r="AY319" s="62">
        <v>6.931</v>
      </c>
      <c r="AZ319" s="62" t="s">
        <v>27</v>
      </c>
      <c r="BA319" s="62">
        <v>0</v>
      </c>
      <c r="BB319" s="62">
        <v>5.7590000000000003</v>
      </c>
      <c r="BC319" s="62">
        <v>240</v>
      </c>
      <c r="BD319" s="66">
        <v>0</v>
      </c>
      <c r="BE319" s="62" t="s">
        <v>782</v>
      </c>
      <c r="BF319" s="62">
        <v>1</v>
      </c>
      <c r="BG319" s="64"/>
    </row>
    <row r="320" spans="1:59" ht="14.25" customHeight="1" x14ac:dyDescent="0.25">
      <c r="A320" s="58">
        <v>328</v>
      </c>
      <c r="B320" s="59" t="s">
        <v>78</v>
      </c>
      <c r="C320" s="59" t="s">
        <v>26</v>
      </c>
      <c r="D320" s="59" t="s">
        <v>42</v>
      </c>
      <c r="E320" s="59"/>
      <c r="F320" s="59" t="s">
        <v>30</v>
      </c>
      <c r="G320" s="58">
        <v>40</v>
      </c>
      <c r="H320" s="58">
        <v>24</v>
      </c>
      <c r="I320" s="59" t="s">
        <v>142</v>
      </c>
      <c r="J320" s="58">
        <v>8282194225</v>
      </c>
      <c r="K320" s="58">
        <v>3.3333333333333299</v>
      </c>
      <c r="L320" s="58">
        <v>0.33333333333333298</v>
      </c>
      <c r="M320" s="58">
        <v>1</v>
      </c>
      <c r="N320" s="60">
        <v>0</v>
      </c>
      <c r="O320" s="60">
        <v>0</v>
      </c>
      <c r="P320" s="58">
        <v>2</v>
      </c>
      <c r="Q320" s="58">
        <v>1</v>
      </c>
      <c r="R320" s="58">
        <v>1</v>
      </c>
      <c r="S320" s="58">
        <v>1</v>
      </c>
      <c r="T320" s="58">
        <v>1</v>
      </c>
      <c r="U320" s="58">
        <v>1</v>
      </c>
      <c r="V320" s="60">
        <v>0</v>
      </c>
      <c r="W320" s="59">
        <v>0</v>
      </c>
      <c r="X320" s="60">
        <v>0</v>
      </c>
      <c r="Y320" s="58">
        <v>1</v>
      </c>
      <c r="Z320" s="59">
        <v>9</v>
      </c>
      <c r="AA320" s="59">
        <v>1</v>
      </c>
      <c r="AB320" t="s">
        <v>740</v>
      </c>
      <c r="AC320" s="59">
        <v>0</v>
      </c>
      <c r="AD320" s="58">
        <v>4</v>
      </c>
      <c r="AE320" s="58">
        <v>1</v>
      </c>
      <c r="AF320" s="58">
        <v>0</v>
      </c>
      <c r="AG320" s="58">
        <v>6</v>
      </c>
      <c r="AH320" s="59" t="s">
        <v>381</v>
      </c>
      <c r="AI320" s="58">
        <v>16</v>
      </c>
      <c r="AJ320" s="60"/>
      <c r="AK320" s="59" t="s">
        <v>459</v>
      </c>
      <c r="AL320" s="59">
        <v>1</v>
      </c>
      <c r="AM320" s="59" t="s">
        <v>27</v>
      </c>
      <c r="AN320" s="59" t="s">
        <v>680</v>
      </c>
      <c r="AO320" s="58">
        <v>27</v>
      </c>
      <c r="AP320" s="59" t="s">
        <v>677</v>
      </c>
      <c r="AQ320" s="59" t="s">
        <v>691</v>
      </c>
      <c r="AR320" s="59" t="s">
        <v>695</v>
      </c>
      <c r="AS320" s="59" t="s">
        <v>27</v>
      </c>
      <c r="AT320" s="59" t="s">
        <v>692</v>
      </c>
      <c r="AU320" s="59" t="s">
        <v>27</v>
      </c>
      <c r="AV320" s="59" t="s">
        <v>27</v>
      </c>
      <c r="AW320" s="64"/>
      <c r="AX320" s="62" t="s">
        <v>746</v>
      </c>
      <c r="AY320" s="62">
        <v>7.4619999999999997</v>
      </c>
      <c r="AZ320" s="62">
        <v>0.82911111111111113</v>
      </c>
      <c r="BA320" s="62">
        <v>1.2061109622085233</v>
      </c>
      <c r="BB320" s="62">
        <v>3.35</v>
      </c>
      <c r="BC320" s="62">
        <v>80</v>
      </c>
      <c r="BD320">
        <v>129</v>
      </c>
      <c r="BE320" s="62"/>
      <c r="BF320" s="64"/>
      <c r="BG320" s="64"/>
    </row>
    <row r="321" spans="1:59" ht="14.25" customHeight="1" x14ac:dyDescent="0.25">
      <c r="A321" s="58">
        <v>349</v>
      </c>
      <c r="B321" s="59" t="s">
        <v>78</v>
      </c>
      <c r="C321" s="59" t="s">
        <v>28</v>
      </c>
      <c r="D321" s="59" t="s">
        <v>42</v>
      </c>
      <c r="E321" s="59"/>
      <c r="F321" s="59" t="s">
        <v>30</v>
      </c>
      <c r="G321" s="58">
        <v>40</v>
      </c>
      <c r="H321" s="58">
        <v>24</v>
      </c>
      <c r="I321" s="59" t="s">
        <v>146</v>
      </c>
      <c r="J321" s="58">
        <v>94222252116</v>
      </c>
      <c r="K321" s="58">
        <v>2.2000000000000002</v>
      </c>
      <c r="L321" s="58">
        <v>0.22</v>
      </c>
      <c r="M321" s="60">
        <v>0</v>
      </c>
      <c r="N321" s="60">
        <v>0</v>
      </c>
      <c r="O321" s="60">
        <v>0</v>
      </c>
      <c r="P321" s="60">
        <v>0</v>
      </c>
      <c r="Q321" s="60">
        <v>0</v>
      </c>
      <c r="R321" s="60">
        <v>0</v>
      </c>
      <c r="S321" s="60">
        <v>0</v>
      </c>
      <c r="T321" s="60">
        <v>0</v>
      </c>
      <c r="U321" s="60">
        <v>0</v>
      </c>
      <c r="V321" s="60">
        <v>0</v>
      </c>
      <c r="W321" s="59">
        <v>0</v>
      </c>
      <c r="X321" s="60">
        <v>0</v>
      </c>
      <c r="Y321" s="60">
        <v>0</v>
      </c>
      <c r="Z321" s="59">
        <v>0</v>
      </c>
      <c r="AA321" s="59">
        <v>0</v>
      </c>
      <c r="AB321" t="s">
        <v>740</v>
      </c>
      <c r="AC321" s="59">
        <v>0</v>
      </c>
      <c r="AD321" s="58">
        <v>0</v>
      </c>
      <c r="AE321" s="58">
        <v>0</v>
      </c>
      <c r="AF321" s="58">
        <v>0</v>
      </c>
      <c r="AG321" s="58">
        <v>0</v>
      </c>
      <c r="AH321" s="59" t="s">
        <v>381</v>
      </c>
      <c r="AI321" s="58">
        <v>16</v>
      </c>
      <c r="AJ321" s="60"/>
      <c r="AK321" s="59" t="s">
        <v>460</v>
      </c>
      <c r="AL321" s="59">
        <v>1</v>
      </c>
      <c r="AM321" s="59" t="s">
        <v>27</v>
      </c>
      <c r="AN321" s="59" t="s">
        <v>680</v>
      </c>
      <c r="AO321" s="58">
        <v>36</v>
      </c>
      <c r="AP321" s="59" t="s">
        <v>677</v>
      </c>
      <c r="AQ321" s="59" t="s">
        <v>707</v>
      </c>
      <c r="AR321" s="59" t="s">
        <v>27</v>
      </c>
      <c r="AS321" s="59" t="s">
        <v>708</v>
      </c>
      <c r="AT321" s="59" t="s">
        <v>27</v>
      </c>
      <c r="AU321" s="59" t="s">
        <v>27</v>
      </c>
      <c r="AV321" s="59" t="s">
        <v>27</v>
      </c>
      <c r="AW321" s="64"/>
      <c r="AX321" s="62" t="s">
        <v>748</v>
      </c>
      <c r="AY321" s="62">
        <v>7.95</v>
      </c>
      <c r="AZ321" s="62" t="s">
        <v>27</v>
      </c>
      <c r="BA321" s="62">
        <v>0</v>
      </c>
      <c r="BB321" s="62">
        <v>6.4630000000000001</v>
      </c>
      <c r="BC321" s="62">
        <v>160</v>
      </c>
      <c r="BD321" s="66">
        <v>0</v>
      </c>
      <c r="BE321" s="62"/>
      <c r="BF321" s="64"/>
      <c r="BG321" s="64"/>
    </row>
    <row r="322" spans="1:59" ht="14.25" customHeight="1" x14ac:dyDescent="0.25">
      <c r="A322" s="58">
        <v>365</v>
      </c>
      <c r="B322" s="59" t="s">
        <v>78</v>
      </c>
      <c r="C322" s="59" t="s">
        <v>26</v>
      </c>
      <c r="D322" s="59" t="s">
        <v>42</v>
      </c>
      <c r="E322" s="59"/>
      <c r="F322" s="59" t="s">
        <v>30</v>
      </c>
      <c r="G322" s="58">
        <v>40</v>
      </c>
      <c r="H322" s="58">
        <v>24</v>
      </c>
      <c r="I322" s="59" t="s">
        <v>147</v>
      </c>
      <c r="J322" s="58">
        <v>84463153</v>
      </c>
      <c r="K322" s="58">
        <v>3.8</v>
      </c>
      <c r="L322" s="58">
        <v>0.38</v>
      </c>
      <c r="M322" s="58">
        <v>1</v>
      </c>
      <c r="N322" s="60">
        <v>0</v>
      </c>
      <c r="O322" s="60">
        <v>0</v>
      </c>
      <c r="P322" s="58">
        <v>4</v>
      </c>
      <c r="Q322" s="58">
        <v>1</v>
      </c>
      <c r="R322" s="58">
        <v>3</v>
      </c>
      <c r="S322" s="58">
        <v>1</v>
      </c>
      <c r="T322" s="58">
        <v>1</v>
      </c>
      <c r="U322" s="58">
        <v>1</v>
      </c>
      <c r="V322" s="58">
        <v>0.5</v>
      </c>
      <c r="W322" s="59">
        <v>0</v>
      </c>
      <c r="X322" s="58">
        <v>0.5</v>
      </c>
      <c r="Y322" s="58">
        <v>2</v>
      </c>
      <c r="Z322" s="59">
        <v>15</v>
      </c>
      <c r="AA322" s="59">
        <v>2</v>
      </c>
      <c r="AB322" t="s">
        <v>89</v>
      </c>
      <c r="AC322" s="59">
        <v>0</v>
      </c>
      <c r="AD322" s="58">
        <v>4</v>
      </c>
      <c r="AE322" s="58">
        <v>2</v>
      </c>
      <c r="AF322" s="58">
        <v>0</v>
      </c>
      <c r="AG322" s="58">
        <v>7</v>
      </c>
      <c r="AH322" s="59" t="s">
        <v>381</v>
      </c>
      <c r="AI322" s="58">
        <v>16</v>
      </c>
      <c r="AJ322" s="60"/>
      <c r="AK322" s="59" t="s">
        <v>461</v>
      </c>
      <c r="AL322" s="59">
        <v>1</v>
      </c>
      <c r="AM322" s="59" t="s">
        <v>27</v>
      </c>
      <c r="AN322" s="59" t="s">
        <v>680</v>
      </c>
      <c r="AO322" s="58">
        <v>26</v>
      </c>
      <c r="AP322" s="59" t="s">
        <v>677</v>
      </c>
      <c r="AQ322" s="59" t="s">
        <v>709</v>
      </c>
      <c r="AR322" s="59" t="s">
        <v>27</v>
      </c>
      <c r="AS322" s="59" t="s">
        <v>27</v>
      </c>
      <c r="AT322" s="59" t="s">
        <v>692</v>
      </c>
      <c r="AU322" s="59" t="s">
        <v>695</v>
      </c>
      <c r="AV322" s="59" t="s">
        <v>27</v>
      </c>
      <c r="AW322" s="64"/>
      <c r="AX322" s="62" t="s">
        <v>746</v>
      </c>
      <c r="AY322" s="62">
        <v>5.9850000000000003</v>
      </c>
      <c r="AZ322" s="62">
        <v>0.39900000000000002</v>
      </c>
      <c r="BA322" s="62">
        <v>2.5062656641604009</v>
      </c>
      <c r="BB322" s="62">
        <v>4.7489999999999997</v>
      </c>
      <c r="BC322" s="62">
        <v>160</v>
      </c>
      <c r="BD322" s="67">
        <v>93</v>
      </c>
      <c r="BE322" s="62"/>
      <c r="BF322" s="64"/>
      <c r="BG322" s="64"/>
    </row>
    <row r="323" spans="1:59" ht="14.25" customHeight="1" x14ac:dyDescent="0.25">
      <c r="A323" s="58">
        <v>381</v>
      </c>
      <c r="B323" s="59" t="s">
        <v>78</v>
      </c>
      <c r="C323" s="59" t="s">
        <v>26</v>
      </c>
      <c r="D323" s="59" t="s">
        <v>42</v>
      </c>
      <c r="E323" s="59"/>
      <c r="F323" s="59" t="s">
        <v>30</v>
      </c>
      <c r="G323" s="58">
        <v>40</v>
      </c>
      <c r="H323" s="58">
        <v>24</v>
      </c>
      <c r="I323" s="59" t="s">
        <v>149</v>
      </c>
      <c r="J323" s="58">
        <v>8877127178</v>
      </c>
      <c r="K323" s="58">
        <v>3.3333333333333299</v>
      </c>
      <c r="L323" s="58">
        <v>0.33333333333333298</v>
      </c>
      <c r="M323" s="60">
        <v>0</v>
      </c>
      <c r="N323" s="60">
        <v>0</v>
      </c>
      <c r="O323" s="60">
        <v>0</v>
      </c>
      <c r="P323" s="60">
        <v>0</v>
      </c>
      <c r="Q323" s="60">
        <v>0</v>
      </c>
      <c r="R323" s="60">
        <v>0</v>
      </c>
      <c r="S323" s="60">
        <v>0</v>
      </c>
      <c r="T323" s="60">
        <v>0</v>
      </c>
      <c r="U323" s="60">
        <v>0</v>
      </c>
      <c r="V323" s="60">
        <v>0</v>
      </c>
      <c r="W323" s="59">
        <v>0</v>
      </c>
      <c r="X323" s="60">
        <v>0</v>
      </c>
      <c r="Y323" s="60">
        <v>0</v>
      </c>
      <c r="Z323" s="59">
        <v>0</v>
      </c>
      <c r="AA323" s="59">
        <v>0</v>
      </c>
      <c r="AB323" t="s">
        <v>740</v>
      </c>
      <c r="AC323" s="59">
        <v>0</v>
      </c>
      <c r="AD323" s="58">
        <v>0</v>
      </c>
      <c r="AE323" s="58">
        <v>0</v>
      </c>
      <c r="AF323" s="58">
        <v>0</v>
      </c>
      <c r="AG323" s="58">
        <v>0</v>
      </c>
      <c r="AH323" s="59" t="s">
        <v>381</v>
      </c>
      <c r="AI323" s="58">
        <v>16</v>
      </c>
      <c r="AJ323" s="60"/>
      <c r="AK323" s="59" t="s">
        <v>100</v>
      </c>
      <c r="AL323" s="59">
        <v>1</v>
      </c>
      <c r="AM323" s="59" t="s">
        <v>27</v>
      </c>
      <c r="AN323" s="59" t="s">
        <v>680</v>
      </c>
      <c r="AO323" s="58">
        <v>24</v>
      </c>
      <c r="AP323" s="59" t="s">
        <v>677</v>
      </c>
      <c r="AQ323" s="59" t="s">
        <v>711</v>
      </c>
      <c r="AR323" s="59" t="s">
        <v>27</v>
      </c>
      <c r="AS323" s="59" t="s">
        <v>686</v>
      </c>
      <c r="AT323" s="59" t="s">
        <v>27</v>
      </c>
      <c r="AU323" s="59" t="s">
        <v>27</v>
      </c>
      <c r="AV323" s="59" t="s">
        <v>696</v>
      </c>
      <c r="AW323" s="64"/>
      <c r="AX323" s="62" t="s">
        <v>747</v>
      </c>
      <c r="AY323" s="62">
        <v>12.468999999999999</v>
      </c>
      <c r="AZ323" s="62" t="s">
        <v>27</v>
      </c>
      <c r="BA323" s="62">
        <v>0</v>
      </c>
      <c r="BB323" s="62">
        <v>11.452</v>
      </c>
      <c r="BC323" s="62">
        <v>240</v>
      </c>
      <c r="BD323" s="66">
        <v>0</v>
      </c>
      <c r="BE323" s="62" t="s">
        <v>782</v>
      </c>
      <c r="BF323" s="62">
        <v>1</v>
      </c>
      <c r="BG323" s="64"/>
    </row>
    <row r="324" spans="1:59" ht="14.25" customHeight="1" x14ac:dyDescent="0.25">
      <c r="A324" s="58">
        <v>397</v>
      </c>
      <c r="B324" s="59" t="s">
        <v>78</v>
      </c>
      <c r="C324" s="59" t="s">
        <v>26</v>
      </c>
      <c r="D324" s="59" t="s">
        <v>42</v>
      </c>
      <c r="E324" s="59"/>
      <c r="F324" s="59" t="s">
        <v>30</v>
      </c>
      <c r="G324" s="58">
        <v>40</v>
      </c>
      <c r="H324" s="58">
        <v>24</v>
      </c>
      <c r="I324" s="59" t="s">
        <v>81</v>
      </c>
      <c r="J324" s="58">
        <v>9591241137</v>
      </c>
      <c r="K324" s="58">
        <v>3.3333333333333299</v>
      </c>
      <c r="L324" s="58">
        <v>0.33333333333333298</v>
      </c>
      <c r="M324" s="60">
        <v>0</v>
      </c>
      <c r="N324" s="60">
        <v>0</v>
      </c>
      <c r="O324" s="60">
        <v>0</v>
      </c>
      <c r="P324" s="60">
        <v>0</v>
      </c>
      <c r="Q324" s="60">
        <v>0</v>
      </c>
      <c r="R324" s="60">
        <v>0</v>
      </c>
      <c r="S324" s="60">
        <v>0</v>
      </c>
      <c r="T324" s="60">
        <v>0</v>
      </c>
      <c r="U324" s="60">
        <v>0</v>
      </c>
      <c r="V324" s="60">
        <v>0</v>
      </c>
      <c r="W324" s="59">
        <v>0</v>
      </c>
      <c r="X324" s="60">
        <v>0</v>
      </c>
      <c r="Y324" s="60">
        <v>0</v>
      </c>
      <c r="Z324" s="59">
        <v>0</v>
      </c>
      <c r="AA324" s="59">
        <v>0</v>
      </c>
      <c r="AB324" t="s">
        <v>740</v>
      </c>
      <c r="AC324" s="61">
        <v>3</v>
      </c>
      <c r="AD324" s="58">
        <v>0</v>
      </c>
      <c r="AE324" s="58">
        <v>0</v>
      </c>
      <c r="AF324" s="58">
        <v>0</v>
      </c>
      <c r="AG324" s="58">
        <v>0</v>
      </c>
      <c r="AH324" s="59" t="s">
        <v>381</v>
      </c>
      <c r="AI324" s="58">
        <v>16</v>
      </c>
      <c r="AJ324" s="60"/>
      <c r="AK324" s="59" t="s">
        <v>100</v>
      </c>
      <c r="AL324" s="59">
        <v>1</v>
      </c>
      <c r="AM324" s="59" t="s">
        <v>27</v>
      </c>
      <c r="AN324" s="59" t="s">
        <v>673</v>
      </c>
      <c r="AO324" s="58">
        <v>26</v>
      </c>
      <c r="AP324" s="59" t="s">
        <v>674</v>
      </c>
      <c r="AQ324" s="59" t="s">
        <v>675</v>
      </c>
      <c r="AR324" s="59" t="s">
        <v>27</v>
      </c>
      <c r="AS324" s="59" t="s">
        <v>676</v>
      </c>
      <c r="AT324" s="59" t="s">
        <v>27</v>
      </c>
      <c r="AU324" s="59" t="s">
        <v>27</v>
      </c>
      <c r="AV324" s="59" t="s">
        <v>27</v>
      </c>
      <c r="AW324" s="64"/>
      <c r="AX324" s="62" t="s">
        <v>748</v>
      </c>
      <c r="AY324" s="62">
        <v>4.9980000000000002</v>
      </c>
      <c r="AZ324" s="62" t="s">
        <v>27</v>
      </c>
      <c r="BA324" s="62">
        <v>0</v>
      </c>
      <c r="BB324" s="62">
        <v>3.5720000000000001</v>
      </c>
      <c r="BC324" s="62">
        <v>240</v>
      </c>
      <c r="BD324" s="66">
        <v>0</v>
      </c>
      <c r="BE324" s="62" t="s">
        <v>782</v>
      </c>
      <c r="BF324" s="62">
        <v>1</v>
      </c>
      <c r="BG324" s="64"/>
    </row>
    <row r="325" spans="1:59" ht="14.25" customHeight="1" x14ac:dyDescent="0.25">
      <c r="A325" s="58">
        <v>414</v>
      </c>
      <c r="B325" s="59" t="s">
        <v>78</v>
      </c>
      <c r="C325" s="59" t="s">
        <v>28</v>
      </c>
      <c r="D325" s="59" t="s">
        <v>42</v>
      </c>
      <c r="E325" s="59"/>
      <c r="F325" s="59" t="s">
        <v>30</v>
      </c>
      <c r="G325" s="58">
        <v>40</v>
      </c>
      <c r="H325" s="58">
        <v>24</v>
      </c>
      <c r="I325" s="59" t="s">
        <v>85</v>
      </c>
      <c r="J325" s="58">
        <v>1347638136</v>
      </c>
      <c r="K325" s="58">
        <v>2.93333333333333</v>
      </c>
      <c r="L325" s="58">
        <v>0.293333333333333</v>
      </c>
      <c r="M325" s="58">
        <v>3</v>
      </c>
      <c r="N325" s="58">
        <v>1</v>
      </c>
      <c r="O325" s="58">
        <v>2</v>
      </c>
      <c r="P325" s="58">
        <v>9</v>
      </c>
      <c r="Q325" s="58">
        <v>6</v>
      </c>
      <c r="R325" s="58">
        <v>2</v>
      </c>
      <c r="S325" s="58">
        <v>6</v>
      </c>
      <c r="T325" s="58">
        <v>1</v>
      </c>
      <c r="U325" s="58">
        <v>1</v>
      </c>
      <c r="V325" s="58">
        <v>1.5</v>
      </c>
      <c r="W325" s="59">
        <v>0</v>
      </c>
      <c r="X325" s="58">
        <v>0.5</v>
      </c>
      <c r="Y325" s="58">
        <v>3</v>
      </c>
      <c r="Z325" s="59">
        <v>36</v>
      </c>
      <c r="AA325" s="59">
        <v>3</v>
      </c>
      <c r="AB325" t="s">
        <v>89</v>
      </c>
      <c r="AC325" s="59">
        <v>0</v>
      </c>
      <c r="AD325" s="58">
        <v>10</v>
      </c>
      <c r="AE325" s="58">
        <v>3</v>
      </c>
      <c r="AF325" s="58">
        <v>0</v>
      </c>
      <c r="AG325" s="58">
        <v>20</v>
      </c>
      <c r="AH325" s="59" t="s">
        <v>462</v>
      </c>
      <c r="AI325" s="58">
        <v>15</v>
      </c>
      <c r="AJ325" s="58">
        <v>1</v>
      </c>
      <c r="AK325" s="59" t="s">
        <v>463</v>
      </c>
      <c r="AL325" s="59">
        <v>1</v>
      </c>
      <c r="AM325" s="59" t="s">
        <v>27</v>
      </c>
      <c r="AN325" s="59" t="s">
        <v>673</v>
      </c>
      <c r="AO325" s="58">
        <v>20</v>
      </c>
      <c r="AP325" s="59" t="s">
        <v>677</v>
      </c>
      <c r="AQ325" s="59" t="s">
        <v>678</v>
      </c>
      <c r="AR325" s="59" t="s">
        <v>27</v>
      </c>
      <c r="AS325" s="59" t="s">
        <v>27</v>
      </c>
      <c r="AT325" s="59" t="s">
        <v>27</v>
      </c>
      <c r="AU325" s="59" t="s">
        <v>27</v>
      </c>
      <c r="AV325" s="59" t="s">
        <v>27</v>
      </c>
      <c r="AW325" s="64"/>
      <c r="AX325" s="62" t="s">
        <v>747</v>
      </c>
      <c r="AY325" s="62">
        <v>19.84</v>
      </c>
      <c r="AZ325" s="62">
        <v>0.55111111111111111</v>
      </c>
      <c r="BA325" s="62">
        <v>1.814516129032258</v>
      </c>
      <c r="BB325" s="62">
        <v>18.972000000000001</v>
      </c>
      <c r="BC325" s="62">
        <v>160</v>
      </c>
      <c r="BD325" s="67">
        <v>703</v>
      </c>
      <c r="BE325" s="62"/>
      <c r="BF325" s="64"/>
      <c r="BG325" s="64"/>
    </row>
    <row r="326" spans="1:59" ht="14.25" customHeight="1" x14ac:dyDescent="0.25">
      <c r="A326" s="58">
        <v>430</v>
      </c>
      <c r="B326" s="59" t="s">
        <v>78</v>
      </c>
      <c r="C326" s="59" t="s">
        <v>26</v>
      </c>
      <c r="D326" s="59" t="s">
        <v>42</v>
      </c>
      <c r="E326" s="59"/>
      <c r="F326" s="59" t="s">
        <v>30</v>
      </c>
      <c r="G326" s="58">
        <v>40</v>
      </c>
      <c r="H326" s="58">
        <v>24</v>
      </c>
      <c r="I326" s="59" t="s">
        <v>88</v>
      </c>
      <c r="J326" s="58">
        <v>217831744</v>
      </c>
      <c r="K326" s="58">
        <v>3.3333333333333299</v>
      </c>
      <c r="L326" s="58">
        <v>0.33333333333333298</v>
      </c>
      <c r="M326" s="60">
        <v>0</v>
      </c>
      <c r="N326" s="60">
        <v>0</v>
      </c>
      <c r="O326" s="60">
        <v>0</v>
      </c>
      <c r="P326" s="60">
        <v>0</v>
      </c>
      <c r="Q326" s="60">
        <v>0</v>
      </c>
      <c r="R326" s="60">
        <v>0</v>
      </c>
      <c r="S326" s="60">
        <v>0</v>
      </c>
      <c r="T326" s="60">
        <v>0</v>
      </c>
      <c r="U326" s="60">
        <v>0</v>
      </c>
      <c r="V326" s="60">
        <v>0</v>
      </c>
      <c r="W326" s="59">
        <v>0</v>
      </c>
      <c r="X326" s="60">
        <v>0</v>
      </c>
      <c r="Y326" s="60">
        <v>0</v>
      </c>
      <c r="Z326" s="59">
        <v>0</v>
      </c>
      <c r="AA326" s="59">
        <v>0</v>
      </c>
      <c r="AB326" t="s">
        <v>740</v>
      </c>
      <c r="AC326" s="61">
        <v>3</v>
      </c>
      <c r="AD326" s="58">
        <v>0</v>
      </c>
      <c r="AE326" s="58">
        <v>0</v>
      </c>
      <c r="AF326" s="58">
        <v>0</v>
      </c>
      <c r="AG326" s="58">
        <v>0</v>
      </c>
      <c r="AH326" s="59" t="s">
        <v>381</v>
      </c>
      <c r="AI326" s="58">
        <v>16</v>
      </c>
      <c r="AJ326" s="60"/>
      <c r="AK326" s="59" t="s">
        <v>437</v>
      </c>
      <c r="AL326" s="59">
        <v>1</v>
      </c>
      <c r="AM326" s="59" t="s">
        <v>27</v>
      </c>
      <c r="AN326" s="59" t="s">
        <v>673</v>
      </c>
      <c r="AO326" s="58">
        <v>24</v>
      </c>
      <c r="AP326" s="59" t="s">
        <v>677</v>
      </c>
      <c r="AQ326" s="59" t="s">
        <v>679</v>
      </c>
      <c r="AR326" s="59" t="s">
        <v>27</v>
      </c>
      <c r="AS326" s="59" t="s">
        <v>27</v>
      </c>
      <c r="AT326" s="59" t="s">
        <v>27</v>
      </c>
      <c r="AU326" s="59" t="s">
        <v>27</v>
      </c>
      <c r="AV326" s="59" t="s">
        <v>27</v>
      </c>
      <c r="AW326" s="64"/>
      <c r="AX326" s="62" t="s">
        <v>747</v>
      </c>
      <c r="AY326" s="62">
        <v>3.5910000000000002</v>
      </c>
      <c r="AZ326" s="62" t="s">
        <v>27</v>
      </c>
      <c r="BA326" s="62">
        <v>0</v>
      </c>
      <c r="BB326" s="62">
        <v>3.1850000000000001</v>
      </c>
      <c r="BC326" s="62">
        <v>0</v>
      </c>
      <c r="BD326" s="66">
        <v>0</v>
      </c>
      <c r="BE326" s="62" t="s">
        <v>784</v>
      </c>
      <c r="BF326" s="62">
        <v>1</v>
      </c>
      <c r="BG326" s="62">
        <v>1</v>
      </c>
    </row>
    <row r="327" spans="1:59" ht="14.25" customHeight="1" x14ac:dyDescent="0.25">
      <c r="A327" s="58">
        <v>446</v>
      </c>
      <c r="B327" s="59" t="s">
        <v>78</v>
      </c>
      <c r="C327" s="59" t="s">
        <v>26</v>
      </c>
      <c r="D327" s="59" t="s">
        <v>42</v>
      </c>
      <c r="E327" s="59"/>
      <c r="F327" s="59" t="s">
        <v>30</v>
      </c>
      <c r="G327" s="58">
        <v>40</v>
      </c>
      <c r="H327" s="58">
        <v>24</v>
      </c>
      <c r="I327" s="59" t="s">
        <v>150</v>
      </c>
      <c r="J327" s="58">
        <v>82135906</v>
      </c>
      <c r="K327" s="58">
        <v>4.5333333333333297</v>
      </c>
      <c r="L327" s="58">
        <v>0.45333333333333298</v>
      </c>
      <c r="M327" s="60">
        <v>0</v>
      </c>
      <c r="N327" s="60">
        <v>0</v>
      </c>
      <c r="O327" s="60">
        <v>0</v>
      </c>
      <c r="P327" s="60">
        <v>0</v>
      </c>
      <c r="Q327" s="60">
        <v>0</v>
      </c>
      <c r="R327" s="60">
        <v>0</v>
      </c>
      <c r="S327" s="60">
        <v>0</v>
      </c>
      <c r="T327" s="60">
        <v>0</v>
      </c>
      <c r="U327" s="60">
        <v>0</v>
      </c>
      <c r="V327" s="60">
        <v>0</v>
      </c>
      <c r="W327" s="59">
        <v>0</v>
      </c>
      <c r="X327" s="60">
        <v>0</v>
      </c>
      <c r="Y327" s="60">
        <v>0</v>
      </c>
      <c r="Z327" s="59">
        <v>0</v>
      </c>
      <c r="AA327" s="59">
        <v>0</v>
      </c>
      <c r="AB327" t="s">
        <v>782</v>
      </c>
      <c r="AC327" s="59">
        <v>0</v>
      </c>
      <c r="AD327" s="58">
        <v>0</v>
      </c>
      <c r="AE327" s="58">
        <v>0</v>
      </c>
      <c r="AF327" s="58">
        <v>0</v>
      </c>
      <c r="AG327" s="58">
        <v>0</v>
      </c>
      <c r="AH327" s="59" t="s">
        <v>381</v>
      </c>
      <c r="AI327" s="58">
        <v>16</v>
      </c>
      <c r="AJ327" s="60"/>
      <c r="AK327" s="59" t="s">
        <v>405</v>
      </c>
      <c r="AL327" s="59">
        <v>1</v>
      </c>
      <c r="AM327" s="59" t="s">
        <v>27</v>
      </c>
      <c r="AN327" s="59" t="s">
        <v>680</v>
      </c>
      <c r="AO327" s="58">
        <v>34</v>
      </c>
      <c r="AP327" s="59" t="s">
        <v>677</v>
      </c>
      <c r="AQ327" s="59" t="s">
        <v>712</v>
      </c>
      <c r="AR327" s="59" t="s">
        <v>27</v>
      </c>
      <c r="AS327" s="59" t="s">
        <v>713</v>
      </c>
      <c r="AT327" s="59" t="s">
        <v>27</v>
      </c>
      <c r="AU327" s="59" t="s">
        <v>27</v>
      </c>
      <c r="AV327" s="59" t="s">
        <v>27</v>
      </c>
      <c r="AW327" s="64"/>
      <c r="AX327" s="62" t="s">
        <v>748</v>
      </c>
      <c r="AY327" s="62">
        <v>11.316000000000001</v>
      </c>
      <c r="AZ327" s="62" t="s">
        <v>27</v>
      </c>
      <c r="BA327" s="62">
        <v>0</v>
      </c>
      <c r="BB327" s="62">
        <v>10.801</v>
      </c>
      <c r="BC327" s="62">
        <v>0</v>
      </c>
      <c r="BD327" s="65">
        <v>0</v>
      </c>
      <c r="BE327" s="62" t="s">
        <v>781</v>
      </c>
      <c r="BF327" s="62">
        <v>1</v>
      </c>
      <c r="BG327" s="62">
        <v>1</v>
      </c>
    </row>
    <row r="328" spans="1:59" ht="14.25" customHeight="1" x14ac:dyDescent="0.25">
      <c r="A328" s="58">
        <v>462</v>
      </c>
      <c r="B328" s="59" t="s">
        <v>78</v>
      </c>
      <c r="C328" s="59" t="s">
        <v>28</v>
      </c>
      <c r="D328" s="59" t="s">
        <v>42</v>
      </c>
      <c r="E328" s="59"/>
      <c r="F328" s="59" t="s">
        <v>30</v>
      </c>
      <c r="G328" s="58">
        <v>40</v>
      </c>
      <c r="H328" s="58">
        <v>24</v>
      </c>
      <c r="I328" s="59" t="s">
        <v>152</v>
      </c>
      <c r="J328" s="58">
        <v>792288984</v>
      </c>
      <c r="K328" s="58">
        <v>4.4000000000000004</v>
      </c>
      <c r="L328" s="58">
        <v>0.44</v>
      </c>
      <c r="M328" s="58">
        <v>10</v>
      </c>
      <c r="N328" s="60">
        <v>0</v>
      </c>
      <c r="O328" s="60">
        <v>0</v>
      </c>
      <c r="P328" s="58">
        <v>29</v>
      </c>
      <c r="Q328" s="58">
        <v>17</v>
      </c>
      <c r="R328" s="58">
        <v>2</v>
      </c>
      <c r="S328" s="58">
        <v>17</v>
      </c>
      <c r="T328" s="58">
        <v>1</v>
      </c>
      <c r="U328" s="58">
        <v>3</v>
      </c>
      <c r="V328" s="58">
        <v>7</v>
      </c>
      <c r="W328" s="59">
        <v>0</v>
      </c>
      <c r="X328" s="58">
        <v>3</v>
      </c>
      <c r="Y328" s="58">
        <v>13</v>
      </c>
      <c r="Z328" s="59">
        <v>102</v>
      </c>
      <c r="AA328" s="59">
        <v>13</v>
      </c>
      <c r="AB328" t="s">
        <v>781</v>
      </c>
      <c r="AC328" s="59">
        <v>0</v>
      </c>
      <c r="AD328" s="58">
        <v>15</v>
      </c>
      <c r="AE328" s="58">
        <v>4</v>
      </c>
      <c r="AF328" s="58">
        <v>1</v>
      </c>
      <c r="AG328" s="58">
        <v>22</v>
      </c>
      <c r="AH328" s="59" t="s">
        <v>381</v>
      </c>
      <c r="AI328" s="58">
        <v>16</v>
      </c>
      <c r="AJ328" s="58">
        <v>1</v>
      </c>
      <c r="AK328" s="59" t="s">
        <v>464</v>
      </c>
      <c r="AL328" s="59">
        <v>1</v>
      </c>
      <c r="AM328" s="59" t="s">
        <v>27</v>
      </c>
      <c r="AN328" s="59" t="s">
        <v>673</v>
      </c>
      <c r="AO328" s="58">
        <v>23</v>
      </c>
      <c r="AP328" s="59" t="s">
        <v>677</v>
      </c>
      <c r="AQ328" s="59" t="s">
        <v>714</v>
      </c>
      <c r="AR328" s="59" t="s">
        <v>695</v>
      </c>
      <c r="AS328" s="59" t="s">
        <v>27</v>
      </c>
      <c r="AT328" s="59" t="s">
        <v>27</v>
      </c>
      <c r="AU328" s="59" t="s">
        <v>27</v>
      </c>
      <c r="AV328" s="59" t="s">
        <v>27</v>
      </c>
      <c r="AW328" s="64"/>
      <c r="AX328" s="62" t="s">
        <v>747</v>
      </c>
      <c r="AY328" s="62">
        <v>24.004000000000001</v>
      </c>
      <c r="AZ328" s="62">
        <v>0.23533333333333334</v>
      </c>
      <c r="BA328" s="62">
        <v>4.2492917847025495</v>
      </c>
      <c r="BB328" s="62">
        <v>2.0329999999999999</v>
      </c>
      <c r="BC328" s="62">
        <v>160</v>
      </c>
      <c r="BD328" s="67">
        <v>7869</v>
      </c>
      <c r="BE328" s="62"/>
      <c r="BF328" s="64"/>
      <c r="BG328" s="64"/>
    </row>
    <row r="329" spans="1:59" ht="14.25" customHeight="1" x14ac:dyDescent="0.25">
      <c r="A329" s="58">
        <v>483</v>
      </c>
      <c r="B329" s="59" t="s">
        <v>78</v>
      </c>
      <c r="C329" s="59" t="s">
        <v>28</v>
      </c>
      <c r="D329" s="59" t="s">
        <v>42</v>
      </c>
      <c r="E329" s="59"/>
      <c r="F329" s="59" t="s">
        <v>30</v>
      </c>
      <c r="G329" s="58">
        <v>40</v>
      </c>
      <c r="H329" s="58">
        <v>24</v>
      </c>
      <c r="I329" s="59" t="s">
        <v>158</v>
      </c>
      <c r="J329" s="58">
        <v>927618937</v>
      </c>
      <c r="K329" s="58">
        <v>2.93333333333333</v>
      </c>
      <c r="L329" s="58">
        <v>0.293333333333333</v>
      </c>
      <c r="M329" s="58">
        <v>10</v>
      </c>
      <c r="N329" s="60">
        <v>0</v>
      </c>
      <c r="O329" s="60">
        <v>0</v>
      </c>
      <c r="P329" s="58">
        <v>24</v>
      </c>
      <c r="Q329" s="58">
        <v>14</v>
      </c>
      <c r="R329" s="58">
        <v>3</v>
      </c>
      <c r="S329" s="58">
        <v>14</v>
      </c>
      <c r="T329" s="58">
        <v>1</v>
      </c>
      <c r="U329" s="58">
        <v>2</v>
      </c>
      <c r="V329" s="58">
        <v>3.5</v>
      </c>
      <c r="W329" s="59">
        <v>0</v>
      </c>
      <c r="X329" s="58">
        <v>1.5</v>
      </c>
      <c r="Y329" s="58">
        <v>7</v>
      </c>
      <c r="Z329" s="59">
        <v>80</v>
      </c>
      <c r="AA329" s="59">
        <v>7</v>
      </c>
      <c r="AB329" t="s">
        <v>89</v>
      </c>
      <c r="AC329" s="59">
        <v>0</v>
      </c>
      <c r="AD329" s="58">
        <v>14</v>
      </c>
      <c r="AE329" s="58">
        <v>14</v>
      </c>
      <c r="AF329" s="58">
        <v>1</v>
      </c>
      <c r="AG329" s="58">
        <v>36</v>
      </c>
      <c r="AH329" s="59" t="s">
        <v>381</v>
      </c>
      <c r="AI329" s="58">
        <v>16</v>
      </c>
      <c r="AJ329" s="58">
        <v>1</v>
      </c>
      <c r="AK329" s="59" t="s">
        <v>465</v>
      </c>
      <c r="AL329" s="59">
        <v>1</v>
      </c>
      <c r="AM329" s="59" t="s">
        <v>27</v>
      </c>
      <c r="AN329" s="59" t="s">
        <v>673</v>
      </c>
      <c r="AO329" s="58">
        <v>25</v>
      </c>
      <c r="AP329" s="59" t="s">
        <v>677</v>
      </c>
      <c r="AQ329" s="59" t="s">
        <v>721</v>
      </c>
      <c r="AR329" s="59" t="s">
        <v>27</v>
      </c>
      <c r="AS329" s="59" t="s">
        <v>686</v>
      </c>
      <c r="AT329" s="59" t="s">
        <v>27</v>
      </c>
      <c r="AU329" s="59" t="s">
        <v>27</v>
      </c>
      <c r="AV329" s="59" t="s">
        <v>27</v>
      </c>
      <c r="AW329" s="64"/>
      <c r="AX329" s="62" t="s">
        <v>747</v>
      </c>
      <c r="AY329" s="62">
        <v>18.059000000000001</v>
      </c>
      <c r="AZ329" s="62">
        <v>0.22573750000000001</v>
      </c>
      <c r="BA329" s="62">
        <v>4.4299241375491443</v>
      </c>
      <c r="BB329" s="62">
        <v>14.766999999999999</v>
      </c>
      <c r="BC329" s="62">
        <v>80</v>
      </c>
      <c r="BD329" s="67">
        <v>4908</v>
      </c>
      <c r="BE329" s="62"/>
      <c r="BF329" s="64"/>
      <c r="BG329" s="64"/>
    </row>
    <row r="330" spans="1:59" ht="14.25" customHeight="1" x14ac:dyDescent="0.25">
      <c r="A330" s="58">
        <v>504</v>
      </c>
      <c r="B330" s="59" t="s">
        <v>78</v>
      </c>
      <c r="C330" s="59" t="s">
        <v>28</v>
      </c>
      <c r="D330" s="59" t="s">
        <v>42</v>
      </c>
      <c r="E330" s="59"/>
      <c r="F330" s="59" t="s">
        <v>30</v>
      </c>
      <c r="G330" s="58">
        <v>40</v>
      </c>
      <c r="H330" s="58">
        <v>24</v>
      </c>
      <c r="I330" s="59" t="s">
        <v>165</v>
      </c>
      <c r="J330" s="58">
        <v>1412134207</v>
      </c>
      <c r="K330" s="58">
        <v>3.8666666666666698</v>
      </c>
      <c r="L330" s="58">
        <v>0.38666666666666699</v>
      </c>
      <c r="M330" s="60">
        <v>0</v>
      </c>
      <c r="N330" s="60">
        <v>0</v>
      </c>
      <c r="O330" s="60">
        <v>0</v>
      </c>
      <c r="P330" s="60">
        <v>0</v>
      </c>
      <c r="Q330" s="60">
        <v>0</v>
      </c>
      <c r="R330" s="60">
        <v>0</v>
      </c>
      <c r="S330" s="60">
        <v>0</v>
      </c>
      <c r="T330" s="60">
        <v>0</v>
      </c>
      <c r="U330" s="60">
        <v>0</v>
      </c>
      <c r="V330" s="60">
        <v>0</v>
      </c>
      <c r="W330" s="59">
        <v>0</v>
      </c>
      <c r="X330" s="60">
        <v>0</v>
      </c>
      <c r="Y330" s="60">
        <v>0</v>
      </c>
      <c r="Z330" s="59">
        <v>0</v>
      </c>
      <c r="AA330" s="59">
        <v>0</v>
      </c>
      <c r="AB330" t="s">
        <v>782</v>
      </c>
      <c r="AC330" s="59">
        <v>0</v>
      </c>
      <c r="AD330" s="58">
        <v>0</v>
      </c>
      <c r="AE330" s="58">
        <v>0</v>
      </c>
      <c r="AF330" s="58">
        <v>0</v>
      </c>
      <c r="AG330" s="58">
        <v>0</v>
      </c>
      <c r="AH330" s="59" t="s">
        <v>381</v>
      </c>
      <c r="AI330" s="58">
        <v>16</v>
      </c>
      <c r="AJ330" s="60"/>
      <c r="AK330" s="59" t="s">
        <v>466</v>
      </c>
      <c r="AL330" s="59">
        <v>1</v>
      </c>
      <c r="AM330" s="59" t="s">
        <v>27</v>
      </c>
      <c r="AN330" s="59" t="s">
        <v>680</v>
      </c>
      <c r="AO330" s="58">
        <v>25</v>
      </c>
      <c r="AP330" s="59" t="s">
        <v>677</v>
      </c>
      <c r="AQ330" s="59" t="s">
        <v>705</v>
      </c>
      <c r="AR330" s="59" t="s">
        <v>27</v>
      </c>
      <c r="AS330" s="59" t="s">
        <v>27</v>
      </c>
      <c r="AT330" s="59" t="s">
        <v>27</v>
      </c>
      <c r="AU330" s="59" t="s">
        <v>27</v>
      </c>
      <c r="AV330" s="59" t="s">
        <v>27</v>
      </c>
      <c r="AW330" s="64"/>
      <c r="AX330" s="62" t="s">
        <v>747</v>
      </c>
      <c r="AY330" s="62">
        <v>6.8460000000000001</v>
      </c>
      <c r="AZ330" s="62" t="s">
        <v>27</v>
      </c>
      <c r="BA330" s="62">
        <v>0</v>
      </c>
      <c r="BB330" s="62">
        <v>5.8929999999999998</v>
      </c>
      <c r="BC330" s="62">
        <v>0</v>
      </c>
      <c r="BD330" s="66">
        <v>0</v>
      </c>
      <c r="BE330" s="62" t="s">
        <v>781</v>
      </c>
      <c r="BF330" s="62">
        <v>1</v>
      </c>
      <c r="BG330" s="62">
        <v>1</v>
      </c>
    </row>
    <row r="331" spans="1:59" ht="14.25" customHeight="1" x14ac:dyDescent="0.25">
      <c r="A331" s="58">
        <v>524</v>
      </c>
      <c r="B331" s="59" t="s">
        <v>78</v>
      </c>
      <c r="C331" s="59" t="s">
        <v>28</v>
      </c>
      <c r="D331" s="59" t="s">
        <v>42</v>
      </c>
      <c r="E331" s="59"/>
      <c r="F331" s="59" t="s">
        <v>30</v>
      </c>
      <c r="G331" s="58">
        <v>40</v>
      </c>
      <c r="H331" s="58">
        <v>24</v>
      </c>
      <c r="I331" s="59" t="s">
        <v>169</v>
      </c>
      <c r="J331" s="58">
        <v>178114327</v>
      </c>
      <c r="K331" s="58">
        <v>2.93333333333333</v>
      </c>
      <c r="L331" s="58">
        <v>0.293333333333333</v>
      </c>
      <c r="M331" s="58">
        <v>1</v>
      </c>
      <c r="N331" s="60">
        <v>0</v>
      </c>
      <c r="O331" s="60">
        <v>0</v>
      </c>
      <c r="P331" s="58">
        <v>2</v>
      </c>
      <c r="Q331" s="58">
        <v>1</v>
      </c>
      <c r="R331" s="58">
        <v>3</v>
      </c>
      <c r="S331" s="58">
        <v>1</v>
      </c>
      <c r="T331" s="58">
        <v>1</v>
      </c>
      <c r="U331" s="60">
        <v>0</v>
      </c>
      <c r="V331" s="60">
        <v>0</v>
      </c>
      <c r="W331" s="59">
        <v>0</v>
      </c>
      <c r="X331" s="60">
        <v>0</v>
      </c>
      <c r="Y331" s="60">
        <v>0</v>
      </c>
      <c r="Z331" s="59">
        <v>9</v>
      </c>
      <c r="AA331" s="59">
        <v>0</v>
      </c>
      <c r="AB331" t="s">
        <v>89</v>
      </c>
      <c r="AC331" s="59">
        <v>0</v>
      </c>
      <c r="AD331" s="58">
        <v>0</v>
      </c>
      <c r="AE331" s="58">
        <v>0</v>
      </c>
      <c r="AF331" s="58">
        <v>0</v>
      </c>
      <c r="AG331" s="58">
        <v>1</v>
      </c>
      <c r="AH331" s="59" t="s">
        <v>381</v>
      </c>
      <c r="AI331" s="58">
        <v>16</v>
      </c>
      <c r="AJ331" s="60"/>
      <c r="AK331" s="59" t="s">
        <v>467</v>
      </c>
      <c r="AL331" s="59">
        <v>1</v>
      </c>
      <c r="AM331" s="59" t="s">
        <v>27</v>
      </c>
      <c r="AN331" s="59" t="s">
        <v>680</v>
      </c>
      <c r="AO331" s="58">
        <v>31</v>
      </c>
      <c r="AP331" s="59" t="s">
        <v>677</v>
      </c>
      <c r="AQ331" s="59" t="s">
        <v>694</v>
      </c>
      <c r="AR331" s="59" t="s">
        <v>27</v>
      </c>
      <c r="AS331" s="59" t="s">
        <v>27</v>
      </c>
      <c r="AT331" s="59" t="s">
        <v>692</v>
      </c>
      <c r="AU331" s="59" t="s">
        <v>27</v>
      </c>
      <c r="AV331" s="59" t="s">
        <v>27</v>
      </c>
      <c r="AW331" s="64"/>
      <c r="AX331" s="62" t="s">
        <v>746</v>
      </c>
      <c r="AY331" s="62">
        <v>5.2130000000000001</v>
      </c>
      <c r="AZ331" s="62">
        <v>0.57922222222222219</v>
      </c>
      <c r="BA331" s="62">
        <v>1.7264530980241704</v>
      </c>
      <c r="BB331" s="62">
        <v>3.645</v>
      </c>
      <c r="BC331" s="62">
        <v>0</v>
      </c>
      <c r="BD331">
        <v>256</v>
      </c>
      <c r="BE331" s="62" t="s">
        <v>781</v>
      </c>
      <c r="BF331" s="62">
        <v>1</v>
      </c>
      <c r="BG331" s="62">
        <v>1</v>
      </c>
    </row>
    <row r="332" spans="1:59" ht="14.25" customHeight="1" x14ac:dyDescent="0.25">
      <c r="A332" s="58">
        <v>540</v>
      </c>
      <c r="B332" s="59" t="s">
        <v>78</v>
      </c>
      <c r="C332" s="59" t="s">
        <v>28</v>
      </c>
      <c r="D332" s="59" t="s">
        <v>42</v>
      </c>
      <c r="E332" s="59"/>
      <c r="F332" s="59" t="s">
        <v>30</v>
      </c>
      <c r="G332" s="58">
        <v>40</v>
      </c>
      <c r="H332" s="58">
        <v>24</v>
      </c>
      <c r="I332" s="59" t="s">
        <v>171</v>
      </c>
      <c r="J332" s="58">
        <v>8518124088</v>
      </c>
      <c r="K332" s="58">
        <v>2.2000000000000002</v>
      </c>
      <c r="L332" s="58">
        <v>0.22</v>
      </c>
      <c r="M332" s="60">
        <v>0</v>
      </c>
      <c r="N332" s="60">
        <v>0</v>
      </c>
      <c r="O332" s="60">
        <v>0</v>
      </c>
      <c r="P332" s="60">
        <v>0</v>
      </c>
      <c r="Q332" s="60">
        <v>0</v>
      </c>
      <c r="R332" s="60">
        <v>0</v>
      </c>
      <c r="S332" s="60">
        <v>0</v>
      </c>
      <c r="T332" s="60">
        <v>0</v>
      </c>
      <c r="U332" s="60">
        <v>0</v>
      </c>
      <c r="V332" s="60">
        <v>0</v>
      </c>
      <c r="W332" s="59">
        <v>0</v>
      </c>
      <c r="X332" s="60">
        <v>0</v>
      </c>
      <c r="Y332" s="60">
        <v>0</v>
      </c>
      <c r="Z332" s="59">
        <v>0</v>
      </c>
      <c r="AA332" s="59">
        <v>0</v>
      </c>
      <c r="AB332" t="s">
        <v>740</v>
      </c>
      <c r="AC332" s="61">
        <v>3</v>
      </c>
      <c r="AD332" s="58">
        <v>0</v>
      </c>
      <c r="AE332" s="58">
        <v>0</v>
      </c>
      <c r="AF332" s="58">
        <v>0</v>
      </c>
      <c r="AG332" s="58">
        <v>0</v>
      </c>
      <c r="AH332" s="59" t="s">
        <v>381</v>
      </c>
      <c r="AI332" s="58">
        <v>16</v>
      </c>
      <c r="AJ332" s="60"/>
      <c r="AK332" s="59" t="s">
        <v>468</v>
      </c>
      <c r="AL332" s="59">
        <v>1</v>
      </c>
      <c r="AM332" s="59" t="s">
        <v>27</v>
      </c>
      <c r="AN332" s="59" t="s">
        <v>680</v>
      </c>
      <c r="AO332" s="58">
        <v>25</v>
      </c>
      <c r="AP332" s="59" t="s">
        <v>677</v>
      </c>
      <c r="AQ332" s="59" t="s">
        <v>725</v>
      </c>
      <c r="AR332" s="59" t="s">
        <v>27</v>
      </c>
      <c r="AS332" s="59" t="s">
        <v>726</v>
      </c>
      <c r="AT332" s="59" t="s">
        <v>27</v>
      </c>
      <c r="AU332" s="59" t="s">
        <v>27</v>
      </c>
      <c r="AV332" s="59" t="s">
        <v>27</v>
      </c>
      <c r="AW332" s="64"/>
      <c r="AX332" s="62" t="s">
        <v>748</v>
      </c>
      <c r="AY332" s="62">
        <v>4.3630000000000004</v>
      </c>
      <c r="AZ332" s="62" t="s">
        <v>27</v>
      </c>
      <c r="BA332" s="62">
        <v>0</v>
      </c>
      <c r="BB332" s="62">
        <v>3.7210000000000001</v>
      </c>
      <c r="BC332" s="62" t="s">
        <v>774</v>
      </c>
      <c r="BD332" s="67">
        <v>0</v>
      </c>
      <c r="BE332" s="62"/>
      <c r="BF332" s="64"/>
      <c r="BG332" s="64"/>
    </row>
    <row r="333" spans="1:59" ht="14.25" customHeight="1" x14ac:dyDescent="0.25">
      <c r="A333" s="58">
        <v>556</v>
      </c>
      <c r="B333" s="59" t="s">
        <v>78</v>
      </c>
      <c r="C333" s="59" t="s">
        <v>26</v>
      </c>
      <c r="D333" s="59" t="s">
        <v>42</v>
      </c>
      <c r="E333" s="59"/>
      <c r="F333" s="59" t="s">
        <v>30</v>
      </c>
      <c r="G333" s="58">
        <v>40</v>
      </c>
      <c r="H333" s="58">
        <v>24</v>
      </c>
      <c r="I333" s="59" t="s">
        <v>172</v>
      </c>
      <c r="J333" s="58">
        <v>8517821164</v>
      </c>
      <c r="K333" s="58">
        <v>4.5333333333333297</v>
      </c>
      <c r="L333" s="58">
        <v>0.45333333333333298</v>
      </c>
      <c r="M333" s="60">
        <v>0</v>
      </c>
      <c r="N333" s="60">
        <v>0</v>
      </c>
      <c r="O333" s="60">
        <v>0</v>
      </c>
      <c r="P333" s="60">
        <v>0</v>
      </c>
      <c r="Q333" s="60">
        <v>0</v>
      </c>
      <c r="R333" s="60">
        <v>0</v>
      </c>
      <c r="S333" s="60">
        <v>0</v>
      </c>
      <c r="T333" s="60">
        <v>0</v>
      </c>
      <c r="U333" s="60">
        <v>0</v>
      </c>
      <c r="V333" s="60">
        <v>0</v>
      </c>
      <c r="W333" s="59">
        <v>0</v>
      </c>
      <c r="X333" s="60">
        <v>0</v>
      </c>
      <c r="Y333" s="60">
        <v>0</v>
      </c>
      <c r="Z333" s="59">
        <v>0</v>
      </c>
      <c r="AA333" s="59">
        <v>0</v>
      </c>
      <c r="AB333" t="s">
        <v>782</v>
      </c>
      <c r="AC333" s="59">
        <v>0</v>
      </c>
      <c r="AD333" s="58">
        <v>0</v>
      </c>
      <c r="AE333" s="58">
        <v>0</v>
      </c>
      <c r="AF333" s="58">
        <v>0</v>
      </c>
      <c r="AG333" s="58">
        <v>0</v>
      </c>
      <c r="AH333" s="59" t="s">
        <v>381</v>
      </c>
      <c r="AI333" s="58">
        <v>16</v>
      </c>
      <c r="AJ333" s="60"/>
      <c r="AK333" s="59" t="s">
        <v>469</v>
      </c>
      <c r="AL333" s="59">
        <v>1</v>
      </c>
      <c r="AM333" s="59" t="s">
        <v>27</v>
      </c>
      <c r="AN333" s="59" t="s">
        <v>680</v>
      </c>
      <c r="AO333" s="58">
        <v>29</v>
      </c>
      <c r="AP333" s="59" t="s">
        <v>674</v>
      </c>
      <c r="AQ333" s="59" t="s">
        <v>691</v>
      </c>
      <c r="AR333" s="59" t="s">
        <v>695</v>
      </c>
      <c r="AS333" s="59" t="s">
        <v>727</v>
      </c>
      <c r="AT333" s="59" t="s">
        <v>27</v>
      </c>
      <c r="AU333" s="59" t="s">
        <v>27</v>
      </c>
      <c r="AV333" s="59" t="s">
        <v>710</v>
      </c>
      <c r="AW333" s="64"/>
      <c r="AX333" s="62" t="s">
        <v>748</v>
      </c>
      <c r="AY333" s="62">
        <v>9.0630000000000006</v>
      </c>
      <c r="AZ333" s="62" t="s">
        <v>27</v>
      </c>
      <c r="BA333" s="62">
        <v>0</v>
      </c>
      <c r="BB333" s="62">
        <v>8.0939999999999994</v>
      </c>
      <c r="BC333" s="62">
        <v>240</v>
      </c>
      <c r="BD333" s="65">
        <v>0</v>
      </c>
      <c r="BE333" s="62"/>
      <c r="BF333" s="64"/>
      <c r="BG333" s="64"/>
    </row>
    <row r="334" spans="1:59" ht="14.25" customHeight="1" x14ac:dyDescent="0.25">
      <c r="A334" s="58">
        <v>572</v>
      </c>
      <c r="B334" s="59" t="s">
        <v>78</v>
      </c>
      <c r="C334" s="59" t="s">
        <v>28</v>
      </c>
      <c r="D334" s="59" t="s">
        <v>42</v>
      </c>
      <c r="E334" s="59"/>
      <c r="F334" s="59" t="s">
        <v>30</v>
      </c>
      <c r="G334" s="58">
        <v>40</v>
      </c>
      <c r="H334" s="58">
        <v>24</v>
      </c>
      <c r="I334" s="59" t="s">
        <v>173</v>
      </c>
      <c r="J334" s="58">
        <v>79215167188</v>
      </c>
      <c r="K334" s="58">
        <v>2.2000000000000002</v>
      </c>
      <c r="L334" s="58">
        <v>0.22</v>
      </c>
      <c r="M334" s="60">
        <v>0</v>
      </c>
      <c r="N334" s="60">
        <v>0</v>
      </c>
      <c r="O334" s="60">
        <v>0</v>
      </c>
      <c r="P334" s="60">
        <v>0</v>
      </c>
      <c r="Q334" s="60">
        <v>0</v>
      </c>
      <c r="R334" s="60">
        <v>0</v>
      </c>
      <c r="S334" s="60">
        <v>0</v>
      </c>
      <c r="T334" s="60">
        <v>0</v>
      </c>
      <c r="U334" s="60">
        <v>0</v>
      </c>
      <c r="V334" s="60">
        <v>0</v>
      </c>
      <c r="W334" s="59">
        <v>0</v>
      </c>
      <c r="X334" s="60">
        <v>0</v>
      </c>
      <c r="Y334" s="60">
        <v>0</v>
      </c>
      <c r="Z334" s="59">
        <v>0</v>
      </c>
      <c r="AA334" s="59">
        <v>0</v>
      </c>
      <c r="AB334" t="s">
        <v>740</v>
      </c>
      <c r="AC334" s="59">
        <v>0</v>
      </c>
      <c r="AD334" s="58">
        <v>0</v>
      </c>
      <c r="AE334" s="58">
        <v>0</v>
      </c>
      <c r="AF334" s="58">
        <v>0</v>
      </c>
      <c r="AG334" s="58">
        <v>0</v>
      </c>
      <c r="AH334" s="59" t="s">
        <v>381</v>
      </c>
      <c r="AI334" s="58">
        <v>16</v>
      </c>
      <c r="AJ334" s="60"/>
      <c r="AK334" s="59" t="s">
        <v>470</v>
      </c>
      <c r="AL334" s="59">
        <v>1</v>
      </c>
      <c r="AM334" s="59" t="s">
        <v>27</v>
      </c>
      <c r="AN334" s="59" t="s">
        <v>673</v>
      </c>
      <c r="AO334" s="58">
        <v>18</v>
      </c>
      <c r="AP334" s="59" t="s">
        <v>677</v>
      </c>
      <c r="AQ334" s="59" t="s">
        <v>728</v>
      </c>
      <c r="AR334" s="59" t="s">
        <v>27</v>
      </c>
      <c r="AS334" s="59" t="s">
        <v>686</v>
      </c>
      <c r="AT334" s="59" t="s">
        <v>27</v>
      </c>
      <c r="AU334" s="59" t="s">
        <v>27</v>
      </c>
      <c r="AV334" s="59" t="s">
        <v>27</v>
      </c>
      <c r="AW334" s="64"/>
      <c r="AX334" s="62" t="s">
        <v>747</v>
      </c>
      <c r="AY334" s="62">
        <v>7.26</v>
      </c>
      <c r="AZ334" s="62" t="s">
        <v>27</v>
      </c>
      <c r="BA334" s="62">
        <v>0</v>
      </c>
      <c r="BB334" s="62">
        <v>6.1580000000000004</v>
      </c>
      <c r="BC334" s="62">
        <v>240</v>
      </c>
      <c r="BD334" s="65">
        <v>0</v>
      </c>
      <c r="BE334" s="62" t="s">
        <v>782</v>
      </c>
      <c r="BF334" s="62">
        <v>1</v>
      </c>
      <c r="BG334" s="64"/>
    </row>
    <row r="335" spans="1:59" ht="14.25" customHeight="1" x14ac:dyDescent="0.25">
      <c r="A335" s="58">
        <v>35</v>
      </c>
      <c r="B335" s="59" t="s">
        <v>78</v>
      </c>
      <c r="C335" s="59" t="s">
        <v>28</v>
      </c>
      <c r="D335" s="59" t="s">
        <v>43</v>
      </c>
      <c r="E335" s="59"/>
      <c r="F335" s="59" t="s">
        <v>500</v>
      </c>
      <c r="G335" s="58">
        <v>59</v>
      </c>
      <c r="H335" s="58">
        <v>26</v>
      </c>
      <c r="I335" s="59" t="s">
        <v>98</v>
      </c>
      <c r="J335" s="58">
        <v>871611960</v>
      </c>
      <c r="K335" s="58">
        <v>2.3666666666666698</v>
      </c>
      <c r="L335" s="58">
        <v>0.473333333333333</v>
      </c>
      <c r="M335" s="60">
        <v>0</v>
      </c>
      <c r="N335" s="60">
        <v>0</v>
      </c>
      <c r="O335" s="60">
        <v>0</v>
      </c>
      <c r="P335" s="60">
        <v>0</v>
      </c>
      <c r="Q335" s="60">
        <v>0</v>
      </c>
      <c r="R335" s="60">
        <v>0</v>
      </c>
      <c r="S335" s="60">
        <v>0</v>
      </c>
      <c r="T335" s="60">
        <v>0</v>
      </c>
      <c r="U335" s="60">
        <v>0</v>
      </c>
      <c r="V335" s="60">
        <v>0</v>
      </c>
      <c r="W335" s="59">
        <v>0</v>
      </c>
      <c r="X335" s="60">
        <v>0</v>
      </c>
      <c r="Y335" s="60">
        <v>0</v>
      </c>
      <c r="Z335" s="59">
        <v>0</v>
      </c>
      <c r="AA335" s="59">
        <v>0</v>
      </c>
      <c r="AB335" t="s">
        <v>782</v>
      </c>
      <c r="AC335" s="61">
        <v>3</v>
      </c>
      <c r="AD335" s="58">
        <v>0</v>
      </c>
      <c r="AE335" s="58">
        <v>0</v>
      </c>
      <c r="AF335" s="58">
        <v>0</v>
      </c>
      <c r="AG335" s="58">
        <v>0</v>
      </c>
      <c r="AH335" s="59" t="s">
        <v>503</v>
      </c>
      <c r="AI335" s="58">
        <v>25</v>
      </c>
      <c r="AJ335" s="60"/>
      <c r="AK335" s="59" t="s">
        <v>568</v>
      </c>
      <c r="AL335" s="59">
        <v>1</v>
      </c>
      <c r="AM335" s="59" t="s">
        <v>27</v>
      </c>
      <c r="AN335" s="59" t="s">
        <v>673</v>
      </c>
      <c r="AO335" s="58">
        <v>28</v>
      </c>
      <c r="AP335" s="59" t="s">
        <v>677</v>
      </c>
      <c r="AQ335" s="59" t="s">
        <v>685</v>
      </c>
      <c r="AR335" s="59" t="s">
        <v>27</v>
      </c>
      <c r="AS335" s="59" t="s">
        <v>686</v>
      </c>
      <c r="AT335" s="59" t="s">
        <v>27</v>
      </c>
      <c r="AU335" s="59" t="s">
        <v>27</v>
      </c>
      <c r="AV335" s="59" t="s">
        <v>27</v>
      </c>
      <c r="AW335" s="64"/>
      <c r="AX335" s="62" t="s">
        <v>747</v>
      </c>
      <c r="AY335" s="62">
        <v>2.2010000000000001</v>
      </c>
      <c r="AZ335" s="62" t="s">
        <v>27</v>
      </c>
      <c r="BA335" s="62">
        <v>0</v>
      </c>
      <c r="BB335" s="62">
        <v>1.7390000000000001</v>
      </c>
      <c r="BC335" s="62"/>
      <c r="BD335">
        <v>0</v>
      </c>
      <c r="BE335" s="62"/>
      <c r="BF335" s="64"/>
      <c r="BG335" s="64"/>
    </row>
    <row r="336" spans="1:59" ht="14.25" customHeight="1" x14ac:dyDescent="0.25">
      <c r="A336" s="58">
        <v>51</v>
      </c>
      <c r="B336" s="59" t="s">
        <v>78</v>
      </c>
      <c r="C336" s="59" t="s">
        <v>28</v>
      </c>
      <c r="D336" s="59" t="s">
        <v>43</v>
      </c>
      <c r="E336" s="59"/>
      <c r="F336" s="59" t="s">
        <v>500</v>
      </c>
      <c r="G336" s="58">
        <v>59</v>
      </c>
      <c r="H336" s="58">
        <v>26</v>
      </c>
      <c r="I336" s="59" t="s">
        <v>101</v>
      </c>
      <c r="J336" s="58">
        <v>17888851</v>
      </c>
      <c r="K336" s="58">
        <v>2.3333333333333299</v>
      </c>
      <c r="L336" s="58">
        <v>0.46666666666666701</v>
      </c>
      <c r="M336" s="58">
        <v>3</v>
      </c>
      <c r="N336" s="60">
        <v>0</v>
      </c>
      <c r="O336" s="60">
        <v>0</v>
      </c>
      <c r="P336" s="58">
        <v>8</v>
      </c>
      <c r="Q336" s="58">
        <v>4</v>
      </c>
      <c r="R336" s="60">
        <v>0</v>
      </c>
      <c r="S336" s="58">
        <v>4</v>
      </c>
      <c r="T336" s="60">
        <v>0</v>
      </c>
      <c r="U336" s="58">
        <v>1</v>
      </c>
      <c r="V336" s="58">
        <v>1</v>
      </c>
      <c r="W336" s="61">
        <v>1</v>
      </c>
      <c r="X336" s="60">
        <v>0</v>
      </c>
      <c r="Y336" s="58">
        <v>3</v>
      </c>
      <c r="Z336" s="59">
        <v>25</v>
      </c>
      <c r="AA336" s="59">
        <v>3</v>
      </c>
      <c r="AB336" t="s">
        <v>783</v>
      </c>
      <c r="AC336" s="59">
        <v>0</v>
      </c>
      <c r="AD336" s="58">
        <v>6</v>
      </c>
      <c r="AE336" s="58">
        <v>1</v>
      </c>
      <c r="AF336" s="58">
        <v>2</v>
      </c>
      <c r="AG336" s="58">
        <v>10</v>
      </c>
      <c r="AH336" s="59" t="s">
        <v>503</v>
      </c>
      <c r="AI336" s="58">
        <v>25</v>
      </c>
      <c r="AJ336" s="60"/>
      <c r="AK336" s="59" t="s">
        <v>569</v>
      </c>
      <c r="AL336" s="59">
        <v>1</v>
      </c>
      <c r="AM336" s="59" t="s">
        <v>27</v>
      </c>
      <c r="AN336" s="59" t="s">
        <v>680</v>
      </c>
      <c r="AO336" s="58">
        <v>30</v>
      </c>
      <c r="AP336" s="59" t="s">
        <v>674</v>
      </c>
      <c r="AQ336" s="59" t="s">
        <v>687</v>
      </c>
      <c r="AR336" s="59" t="s">
        <v>27</v>
      </c>
      <c r="AS336" s="59" t="s">
        <v>688</v>
      </c>
      <c r="AT336" s="59" t="s">
        <v>27</v>
      </c>
      <c r="AU336" s="59" t="s">
        <v>27</v>
      </c>
      <c r="AV336" s="59" t="s">
        <v>27</v>
      </c>
      <c r="AW336" s="64"/>
      <c r="AX336" s="62" t="s">
        <v>748</v>
      </c>
      <c r="AY336" s="62">
        <v>11.768000000000001</v>
      </c>
      <c r="AZ336" s="62">
        <v>0.47072000000000003</v>
      </c>
      <c r="BA336" s="62">
        <v>2.1244051665533648</v>
      </c>
      <c r="BB336" s="62">
        <v>11.492000000000001</v>
      </c>
      <c r="BC336" s="62">
        <v>177</v>
      </c>
      <c r="BD336">
        <v>729</v>
      </c>
      <c r="BE336" s="62" t="s">
        <v>783</v>
      </c>
      <c r="BF336" s="62">
        <v>1</v>
      </c>
      <c r="BG336" s="64"/>
    </row>
    <row r="337" spans="1:59" ht="14.25" customHeight="1" x14ac:dyDescent="0.25">
      <c r="A337" s="58">
        <v>67</v>
      </c>
      <c r="B337" s="59" t="s">
        <v>78</v>
      </c>
      <c r="C337" s="59" t="s">
        <v>28</v>
      </c>
      <c r="D337" s="59" t="s">
        <v>43</v>
      </c>
      <c r="E337" s="59"/>
      <c r="F337" s="59" t="s">
        <v>500</v>
      </c>
      <c r="G337" s="58">
        <v>59</v>
      </c>
      <c r="H337" s="58">
        <v>26</v>
      </c>
      <c r="I337" s="59" t="s">
        <v>104</v>
      </c>
      <c r="J337" s="58">
        <v>134766397</v>
      </c>
      <c r="K337" s="58">
        <v>2.3666666666666698</v>
      </c>
      <c r="L337" s="58">
        <v>0.473333333333333</v>
      </c>
      <c r="M337" s="60">
        <v>0</v>
      </c>
      <c r="N337" s="60">
        <v>0</v>
      </c>
      <c r="O337" s="60">
        <v>0</v>
      </c>
      <c r="P337" s="60">
        <v>0</v>
      </c>
      <c r="Q337" s="60">
        <v>0</v>
      </c>
      <c r="R337" s="60">
        <v>0</v>
      </c>
      <c r="S337" s="60">
        <v>0</v>
      </c>
      <c r="T337" s="60">
        <v>0</v>
      </c>
      <c r="U337" s="60">
        <v>0</v>
      </c>
      <c r="V337" s="60">
        <v>0</v>
      </c>
      <c r="W337" s="59">
        <v>0</v>
      </c>
      <c r="X337" s="60">
        <v>0</v>
      </c>
      <c r="Y337" s="60">
        <v>0</v>
      </c>
      <c r="Z337" s="59">
        <v>0</v>
      </c>
      <c r="AA337" s="59">
        <v>0</v>
      </c>
      <c r="AB337" t="s">
        <v>782</v>
      </c>
      <c r="AC337" s="61">
        <v>3</v>
      </c>
      <c r="AD337" s="58">
        <v>0</v>
      </c>
      <c r="AE337" s="58">
        <v>0</v>
      </c>
      <c r="AF337" s="58">
        <v>0</v>
      </c>
      <c r="AG337" s="58">
        <v>0</v>
      </c>
      <c r="AH337" s="59" t="s">
        <v>503</v>
      </c>
      <c r="AI337" s="58">
        <v>25</v>
      </c>
      <c r="AJ337" s="60"/>
      <c r="AK337" s="59" t="s">
        <v>570</v>
      </c>
      <c r="AL337" s="59">
        <v>1</v>
      </c>
      <c r="AM337" s="59" t="s">
        <v>27</v>
      </c>
      <c r="AN337" s="59" t="s">
        <v>673</v>
      </c>
      <c r="AO337" s="58">
        <v>20</v>
      </c>
      <c r="AP337" s="59" t="s">
        <v>674</v>
      </c>
      <c r="AQ337" s="59" t="s">
        <v>689</v>
      </c>
      <c r="AR337" s="59" t="s">
        <v>27</v>
      </c>
      <c r="AS337" s="59" t="s">
        <v>27</v>
      </c>
      <c r="AT337" s="59" t="s">
        <v>27</v>
      </c>
      <c r="AU337" s="59" t="s">
        <v>27</v>
      </c>
      <c r="AV337" s="59" t="s">
        <v>27</v>
      </c>
      <c r="AW337" s="64"/>
      <c r="AX337" s="62" t="s">
        <v>747</v>
      </c>
      <c r="AY337" s="62">
        <v>2.8879999999999999</v>
      </c>
      <c r="AZ337" s="62" t="s">
        <v>27</v>
      </c>
      <c r="BA337" s="62">
        <v>0</v>
      </c>
      <c r="BB337" s="62">
        <v>2.0659999999999998</v>
      </c>
      <c r="BC337" s="62">
        <v>53</v>
      </c>
      <c r="BD337" s="66">
        <v>0</v>
      </c>
      <c r="BE337" s="62"/>
      <c r="BF337" s="64"/>
      <c r="BG337" s="64"/>
    </row>
    <row r="338" spans="1:59" ht="14.25" customHeight="1" x14ac:dyDescent="0.25">
      <c r="A338" s="58">
        <v>90</v>
      </c>
      <c r="B338" s="59" t="s">
        <v>78</v>
      </c>
      <c r="C338" s="59" t="s">
        <v>26</v>
      </c>
      <c r="D338" s="59" t="s">
        <v>43</v>
      </c>
      <c r="E338" s="59"/>
      <c r="F338" s="59" t="s">
        <v>500</v>
      </c>
      <c r="G338" s="58">
        <v>59</v>
      </c>
      <c r="H338" s="58">
        <v>26</v>
      </c>
      <c r="I338" s="59" t="s">
        <v>106</v>
      </c>
      <c r="J338" s="58">
        <v>90153375</v>
      </c>
      <c r="K338" s="58">
        <v>3</v>
      </c>
      <c r="L338" s="58">
        <v>0.6</v>
      </c>
      <c r="M338" s="60">
        <v>0</v>
      </c>
      <c r="N338" s="60">
        <v>0</v>
      </c>
      <c r="O338" s="60">
        <v>0</v>
      </c>
      <c r="P338" s="60">
        <v>0</v>
      </c>
      <c r="Q338" s="60">
        <v>0</v>
      </c>
      <c r="R338" s="60">
        <v>0</v>
      </c>
      <c r="S338" s="60">
        <v>0</v>
      </c>
      <c r="T338" s="60">
        <v>0</v>
      </c>
      <c r="U338" s="60">
        <v>0</v>
      </c>
      <c r="V338" s="60">
        <v>0</v>
      </c>
      <c r="W338" s="59">
        <v>0</v>
      </c>
      <c r="X338" s="60">
        <v>0</v>
      </c>
      <c r="Y338" s="60">
        <v>0</v>
      </c>
      <c r="Z338" s="59">
        <v>0</v>
      </c>
      <c r="AA338" s="59">
        <v>0</v>
      </c>
      <c r="AB338" t="s">
        <v>783</v>
      </c>
      <c r="AC338" s="59">
        <v>0</v>
      </c>
      <c r="AD338" s="58">
        <v>0</v>
      </c>
      <c r="AE338" s="58">
        <v>0</v>
      </c>
      <c r="AF338" s="58">
        <v>0</v>
      </c>
      <c r="AG338" s="58">
        <v>0</v>
      </c>
      <c r="AH338" s="59" t="s">
        <v>503</v>
      </c>
      <c r="AI338" s="58">
        <v>25</v>
      </c>
      <c r="AJ338" s="60"/>
      <c r="AK338" s="59" t="s">
        <v>571</v>
      </c>
      <c r="AL338" s="59">
        <v>1</v>
      </c>
      <c r="AM338" s="59" t="s">
        <v>27</v>
      </c>
      <c r="AN338" s="59" t="s">
        <v>673</v>
      </c>
      <c r="AO338" s="58">
        <v>18</v>
      </c>
      <c r="AP338" s="59" t="s">
        <v>677</v>
      </c>
      <c r="AQ338" s="59" t="s">
        <v>690</v>
      </c>
      <c r="AR338" s="59" t="s">
        <v>27</v>
      </c>
      <c r="AS338" s="59" t="s">
        <v>27</v>
      </c>
      <c r="AT338" s="59" t="s">
        <v>27</v>
      </c>
      <c r="AU338" s="59" t="s">
        <v>27</v>
      </c>
      <c r="AV338" s="59" t="s">
        <v>27</v>
      </c>
      <c r="AW338" s="64"/>
      <c r="AX338" s="62" t="s">
        <v>747</v>
      </c>
      <c r="AY338" s="62">
        <v>11.664</v>
      </c>
      <c r="AZ338" s="62" t="s">
        <v>27</v>
      </c>
      <c r="BA338" s="62">
        <v>0</v>
      </c>
      <c r="BB338" s="62">
        <v>10.939</v>
      </c>
      <c r="BC338" s="62">
        <v>177</v>
      </c>
      <c r="BD338" s="66">
        <v>0</v>
      </c>
      <c r="BE338" s="62" t="s">
        <v>783</v>
      </c>
      <c r="BF338" s="62">
        <v>1</v>
      </c>
      <c r="BG338" s="64"/>
    </row>
    <row r="339" spans="1:59" ht="14.25" customHeight="1" x14ac:dyDescent="0.25">
      <c r="A339" s="58">
        <v>119</v>
      </c>
      <c r="B339" s="59" t="s">
        <v>78</v>
      </c>
      <c r="C339" s="59" t="s">
        <v>28</v>
      </c>
      <c r="D339" s="59" t="s">
        <v>43</v>
      </c>
      <c r="E339" s="59"/>
      <c r="F339" s="59" t="s">
        <v>500</v>
      </c>
      <c r="G339" s="58">
        <v>59</v>
      </c>
      <c r="H339" s="58">
        <v>26</v>
      </c>
      <c r="I339" s="59" t="s">
        <v>114</v>
      </c>
      <c r="J339" s="58">
        <v>17888853</v>
      </c>
      <c r="K339" s="58">
        <v>2.3333333333333299</v>
      </c>
      <c r="L339" s="58">
        <v>0.46666666666666701</v>
      </c>
      <c r="M339" s="60">
        <v>0</v>
      </c>
      <c r="N339" s="60">
        <v>0</v>
      </c>
      <c r="O339" s="60">
        <v>0</v>
      </c>
      <c r="P339" s="60">
        <v>0</v>
      </c>
      <c r="Q339" s="60">
        <v>0</v>
      </c>
      <c r="R339" s="60">
        <v>0</v>
      </c>
      <c r="S339" s="60">
        <v>0</v>
      </c>
      <c r="T339" s="60">
        <v>0</v>
      </c>
      <c r="U339" s="60">
        <v>0</v>
      </c>
      <c r="V339" s="60">
        <v>0</v>
      </c>
      <c r="W339" s="59">
        <v>0</v>
      </c>
      <c r="X339" s="60">
        <v>0</v>
      </c>
      <c r="Y339" s="60">
        <v>0</v>
      </c>
      <c r="Z339" s="59">
        <v>0</v>
      </c>
      <c r="AA339" s="59">
        <v>0</v>
      </c>
      <c r="AB339" t="s">
        <v>783</v>
      </c>
      <c r="AC339" s="61">
        <v>3</v>
      </c>
      <c r="AD339" s="58">
        <v>0</v>
      </c>
      <c r="AE339" s="58">
        <v>0</v>
      </c>
      <c r="AF339" s="58">
        <v>0</v>
      </c>
      <c r="AG339" s="58">
        <v>0</v>
      </c>
      <c r="AH339" s="59" t="s">
        <v>503</v>
      </c>
      <c r="AI339" s="58">
        <v>25</v>
      </c>
      <c r="AJ339" s="60"/>
      <c r="AK339" s="59" t="s">
        <v>297</v>
      </c>
      <c r="AL339" s="59">
        <v>1</v>
      </c>
      <c r="AM339" s="59" t="s">
        <v>27</v>
      </c>
      <c r="AN339" s="59" t="s">
        <v>680</v>
      </c>
      <c r="AO339" s="58">
        <v>30</v>
      </c>
      <c r="AP339" s="59" t="s">
        <v>674</v>
      </c>
      <c r="AQ339" s="59" t="s">
        <v>687</v>
      </c>
      <c r="AR339" s="59" t="s">
        <v>27</v>
      </c>
      <c r="AS339" s="59" t="s">
        <v>688</v>
      </c>
      <c r="AT339" s="59" t="s">
        <v>27</v>
      </c>
      <c r="AU339" s="59" t="s">
        <v>27</v>
      </c>
      <c r="AV339" s="59" t="s">
        <v>27</v>
      </c>
      <c r="AW339" s="64"/>
      <c r="AX339" s="62" t="s">
        <v>748</v>
      </c>
      <c r="AY339" s="62">
        <v>5.1280000000000001</v>
      </c>
      <c r="AZ339" s="62" t="s">
        <v>27</v>
      </c>
      <c r="BA339" s="62">
        <v>0</v>
      </c>
      <c r="BB339" s="62">
        <v>4.8659999999999997</v>
      </c>
      <c r="BC339" s="62">
        <v>177</v>
      </c>
      <c r="BD339" s="66">
        <v>0</v>
      </c>
      <c r="BE339" s="62" t="s">
        <v>783</v>
      </c>
      <c r="BF339" s="62">
        <v>1</v>
      </c>
      <c r="BG339" s="64"/>
    </row>
    <row r="340" spans="1:59" ht="14.25" customHeight="1" x14ac:dyDescent="0.25">
      <c r="A340" s="58">
        <v>164</v>
      </c>
      <c r="B340" s="59" t="s">
        <v>78</v>
      </c>
      <c r="C340" s="59" t="s">
        <v>26</v>
      </c>
      <c r="D340" s="59" t="s">
        <v>43</v>
      </c>
      <c r="E340" s="59"/>
      <c r="F340" s="59" t="s">
        <v>500</v>
      </c>
      <c r="G340" s="58">
        <v>59</v>
      </c>
      <c r="H340" s="58">
        <v>26</v>
      </c>
      <c r="I340" s="59" t="s">
        <v>121</v>
      </c>
      <c r="J340" s="58">
        <v>8870124178</v>
      </c>
      <c r="K340" s="58">
        <v>3</v>
      </c>
      <c r="L340" s="58">
        <v>0.6</v>
      </c>
      <c r="M340" s="60">
        <v>0</v>
      </c>
      <c r="N340" s="60">
        <v>0</v>
      </c>
      <c r="O340" s="60">
        <v>0</v>
      </c>
      <c r="P340" s="60">
        <v>0</v>
      </c>
      <c r="Q340" s="60">
        <v>0</v>
      </c>
      <c r="R340" s="60">
        <v>0</v>
      </c>
      <c r="S340" s="60">
        <v>0</v>
      </c>
      <c r="T340" s="60">
        <v>0</v>
      </c>
      <c r="U340" s="60">
        <v>0</v>
      </c>
      <c r="V340" s="60">
        <v>0</v>
      </c>
      <c r="W340" s="59">
        <v>0</v>
      </c>
      <c r="X340" s="60">
        <v>0</v>
      </c>
      <c r="Y340" s="60">
        <v>0</v>
      </c>
      <c r="Z340" s="59">
        <v>0</v>
      </c>
      <c r="AA340" s="59">
        <v>0</v>
      </c>
      <c r="AB340" t="s">
        <v>783</v>
      </c>
      <c r="AC340" s="61">
        <v>3</v>
      </c>
      <c r="AD340" s="58">
        <v>0</v>
      </c>
      <c r="AE340" s="58">
        <v>0</v>
      </c>
      <c r="AF340" s="58">
        <v>0</v>
      </c>
      <c r="AG340" s="58">
        <v>0</v>
      </c>
      <c r="AH340" s="59" t="s">
        <v>503</v>
      </c>
      <c r="AI340" s="58">
        <v>25</v>
      </c>
      <c r="AJ340" s="60"/>
      <c r="AK340" s="59" t="s">
        <v>575</v>
      </c>
      <c r="AL340" s="59">
        <v>1</v>
      </c>
      <c r="AM340" s="59" t="s">
        <v>27</v>
      </c>
      <c r="AN340" s="59" t="s">
        <v>673</v>
      </c>
      <c r="AO340" s="58">
        <v>21</v>
      </c>
      <c r="AP340" s="59" t="s">
        <v>677</v>
      </c>
      <c r="AQ340" s="59" t="s">
        <v>693</v>
      </c>
      <c r="AR340" s="59" t="s">
        <v>27</v>
      </c>
      <c r="AS340" s="59" t="s">
        <v>27</v>
      </c>
      <c r="AT340" s="59" t="s">
        <v>27</v>
      </c>
      <c r="AU340" s="59" t="s">
        <v>27</v>
      </c>
      <c r="AV340" s="59" t="s">
        <v>27</v>
      </c>
      <c r="AW340" s="64"/>
      <c r="AX340" s="62" t="s">
        <v>747</v>
      </c>
      <c r="AY340" s="62">
        <v>6.5270000000000001</v>
      </c>
      <c r="AZ340" s="62" t="s">
        <v>27</v>
      </c>
      <c r="BA340" s="62">
        <v>0</v>
      </c>
      <c r="BB340" s="62">
        <v>5.6139999999999999</v>
      </c>
      <c r="BC340" s="62">
        <v>59</v>
      </c>
      <c r="BD340" s="66">
        <v>0</v>
      </c>
      <c r="BE340" s="62" t="s">
        <v>783</v>
      </c>
      <c r="BF340" s="62">
        <v>1</v>
      </c>
      <c r="BG340" s="64"/>
    </row>
    <row r="341" spans="1:59" ht="14.25" customHeight="1" x14ac:dyDescent="0.25">
      <c r="A341" s="58">
        <v>181</v>
      </c>
      <c r="B341" s="59" t="s">
        <v>78</v>
      </c>
      <c r="C341" s="59" t="s">
        <v>28</v>
      </c>
      <c r="D341" s="59" t="s">
        <v>43</v>
      </c>
      <c r="E341" s="59"/>
      <c r="F341" s="59" t="s">
        <v>500</v>
      </c>
      <c r="G341" s="58">
        <v>59</v>
      </c>
      <c r="H341" s="58">
        <v>26</v>
      </c>
      <c r="I341" s="59" t="s">
        <v>122</v>
      </c>
      <c r="J341" s="58">
        <v>10184154</v>
      </c>
      <c r="K341" s="58">
        <v>2.4666666666666699</v>
      </c>
      <c r="L341" s="58">
        <v>0.49333333333333301</v>
      </c>
      <c r="M341" s="60">
        <v>0</v>
      </c>
      <c r="N341" s="60">
        <v>0</v>
      </c>
      <c r="O341" s="60">
        <v>0</v>
      </c>
      <c r="P341" s="60">
        <v>0</v>
      </c>
      <c r="Q341" s="60">
        <v>0</v>
      </c>
      <c r="R341" s="60">
        <v>0</v>
      </c>
      <c r="S341" s="60">
        <v>0</v>
      </c>
      <c r="T341" s="60">
        <v>0</v>
      </c>
      <c r="U341" s="60">
        <v>0</v>
      </c>
      <c r="V341" s="60">
        <v>0</v>
      </c>
      <c r="W341" s="59">
        <v>0</v>
      </c>
      <c r="X341" s="60">
        <v>0</v>
      </c>
      <c r="Y341" s="60">
        <v>0</v>
      </c>
      <c r="Z341" s="59">
        <v>0</v>
      </c>
      <c r="AA341" s="59">
        <v>0</v>
      </c>
      <c r="AB341" t="s">
        <v>783</v>
      </c>
      <c r="AC341" s="59">
        <v>0</v>
      </c>
      <c r="AD341" s="58">
        <v>0</v>
      </c>
      <c r="AE341" s="58">
        <v>0</v>
      </c>
      <c r="AF341" s="58">
        <v>0</v>
      </c>
      <c r="AG341" s="58">
        <v>0</v>
      </c>
      <c r="AH341" s="59" t="s">
        <v>503</v>
      </c>
      <c r="AI341" s="58">
        <v>25</v>
      </c>
      <c r="AJ341" s="60"/>
      <c r="AK341" s="59" t="s">
        <v>576</v>
      </c>
      <c r="AL341" s="59">
        <v>1</v>
      </c>
      <c r="AM341" s="59" t="s">
        <v>27</v>
      </c>
      <c r="AN341" s="59" t="s">
        <v>680</v>
      </c>
      <c r="AO341" s="58">
        <v>25</v>
      </c>
      <c r="AP341" s="59" t="s">
        <v>677</v>
      </c>
      <c r="AQ341" s="59" t="s">
        <v>694</v>
      </c>
      <c r="AR341" s="59" t="s">
        <v>27</v>
      </c>
      <c r="AS341" s="59" t="s">
        <v>27</v>
      </c>
      <c r="AT341" s="59" t="s">
        <v>692</v>
      </c>
      <c r="AU341" s="59" t="s">
        <v>27</v>
      </c>
      <c r="AV341" s="59" t="s">
        <v>27</v>
      </c>
      <c r="AW341" s="64"/>
      <c r="AX341" s="62" t="s">
        <v>746</v>
      </c>
      <c r="AY341" s="62">
        <v>10.972</v>
      </c>
      <c r="AZ341" s="62" t="s">
        <v>27</v>
      </c>
      <c r="BA341" s="62">
        <v>0</v>
      </c>
      <c r="BB341" s="62">
        <v>10.15</v>
      </c>
      <c r="BC341" s="62">
        <v>177</v>
      </c>
      <c r="BD341" s="66">
        <v>0</v>
      </c>
      <c r="BE341" s="62"/>
      <c r="BF341" s="64"/>
      <c r="BG341" s="64"/>
    </row>
    <row r="342" spans="1:59" ht="14.25" customHeight="1" x14ac:dyDescent="0.25">
      <c r="A342" s="58">
        <v>196</v>
      </c>
      <c r="B342" s="59" t="s">
        <v>78</v>
      </c>
      <c r="C342" s="59" t="s">
        <v>26</v>
      </c>
      <c r="D342" s="59" t="s">
        <v>43</v>
      </c>
      <c r="E342" s="59"/>
      <c r="F342" s="59" t="s">
        <v>500</v>
      </c>
      <c r="G342" s="58">
        <v>59</v>
      </c>
      <c r="H342" s="58">
        <v>26</v>
      </c>
      <c r="I342" s="59" t="s">
        <v>124</v>
      </c>
      <c r="J342" s="58">
        <v>1391113645</v>
      </c>
      <c r="K342" s="58">
        <v>3</v>
      </c>
      <c r="L342" s="58">
        <v>0.6</v>
      </c>
      <c r="M342" s="60">
        <v>0</v>
      </c>
      <c r="N342" s="60">
        <v>0</v>
      </c>
      <c r="O342" s="60">
        <v>0</v>
      </c>
      <c r="P342" s="60">
        <v>0</v>
      </c>
      <c r="Q342" s="60">
        <v>0</v>
      </c>
      <c r="R342" s="60">
        <v>0</v>
      </c>
      <c r="S342" s="60">
        <v>0</v>
      </c>
      <c r="T342" s="60">
        <v>0</v>
      </c>
      <c r="U342" s="60">
        <v>0</v>
      </c>
      <c r="V342" s="60">
        <v>0</v>
      </c>
      <c r="W342" s="59">
        <v>0</v>
      </c>
      <c r="X342" s="60">
        <v>0</v>
      </c>
      <c r="Y342" s="60">
        <v>0</v>
      </c>
      <c r="Z342" s="59">
        <v>0</v>
      </c>
      <c r="AA342" s="59">
        <v>0</v>
      </c>
      <c r="AB342" t="s">
        <v>783</v>
      </c>
      <c r="AC342" s="59">
        <v>0</v>
      </c>
      <c r="AD342" s="58">
        <v>0</v>
      </c>
      <c r="AE342" s="58">
        <v>0</v>
      </c>
      <c r="AF342" s="58">
        <v>0</v>
      </c>
      <c r="AG342" s="58">
        <v>0</v>
      </c>
      <c r="AH342" s="59" t="s">
        <v>503</v>
      </c>
      <c r="AI342" s="58">
        <v>25</v>
      </c>
      <c r="AJ342" s="60"/>
      <c r="AK342" s="59" t="s">
        <v>577</v>
      </c>
      <c r="AL342" s="59">
        <v>1</v>
      </c>
      <c r="AM342" s="59" t="s">
        <v>27</v>
      </c>
      <c r="AN342" s="59" t="s">
        <v>680</v>
      </c>
      <c r="AO342" s="58">
        <v>24</v>
      </c>
      <c r="AP342" s="59" t="s">
        <v>677</v>
      </c>
      <c r="AQ342" s="59" t="s">
        <v>691</v>
      </c>
      <c r="AR342" s="59" t="s">
        <v>695</v>
      </c>
      <c r="AS342" s="59" t="s">
        <v>27</v>
      </c>
      <c r="AT342" s="59" t="s">
        <v>692</v>
      </c>
      <c r="AU342" s="59" t="s">
        <v>695</v>
      </c>
      <c r="AV342" s="59" t="s">
        <v>27</v>
      </c>
      <c r="AW342" s="64"/>
      <c r="AX342" s="62" t="s">
        <v>746</v>
      </c>
      <c r="AY342" s="62">
        <v>8.1650000000000009</v>
      </c>
      <c r="AZ342" s="62" t="s">
        <v>27</v>
      </c>
      <c r="BA342" s="62">
        <v>0</v>
      </c>
      <c r="BB342" s="62">
        <v>5.7250000000000005</v>
      </c>
      <c r="BC342" s="62">
        <v>59</v>
      </c>
      <c r="BD342" s="66">
        <v>0</v>
      </c>
      <c r="BE342" s="62" t="s">
        <v>783</v>
      </c>
      <c r="BF342" s="62">
        <v>1</v>
      </c>
      <c r="BG342" s="64"/>
    </row>
    <row r="343" spans="1:59" ht="14.25" customHeight="1" x14ac:dyDescent="0.25">
      <c r="A343" s="58">
        <v>212</v>
      </c>
      <c r="B343" s="59" t="s">
        <v>78</v>
      </c>
      <c r="C343" s="59" t="s">
        <v>26</v>
      </c>
      <c r="D343" s="59" t="s">
        <v>43</v>
      </c>
      <c r="E343" s="59"/>
      <c r="F343" s="59" t="s">
        <v>500</v>
      </c>
      <c r="G343" s="58">
        <v>59</v>
      </c>
      <c r="H343" s="58">
        <v>26</v>
      </c>
      <c r="I343" s="59" t="s">
        <v>126</v>
      </c>
      <c r="J343" s="58">
        <v>8916155192</v>
      </c>
      <c r="K343" s="58">
        <v>3</v>
      </c>
      <c r="L343" s="58">
        <v>0.6</v>
      </c>
      <c r="M343" s="60">
        <v>0</v>
      </c>
      <c r="N343" s="60">
        <v>0</v>
      </c>
      <c r="O343" s="60">
        <v>0</v>
      </c>
      <c r="P343" s="60">
        <v>0</v>
      </c>
      <c r="Q343" s="60">
        <v>0</v>
      </c>
      <c r="R343" s="60">
        <v>0</v>
      </c>
      <c r="S343" s="60">
        <v>0</v>
      </c>
      <c r="T343" s="60">
        <v>0</v>
      </c>
      <c r="U343" s="60">
        <v>0</v>
      </c>
      <c r="V343" s="60">
        <v>0</v>
      </c>
      <c r="W343" s="59">
        <v>0</v>
      </c>
      <c r="X343" s="60">
        <v>0</v>
      </c>
      <c r="Y343" s="60">
        <v>0</v>
      </c>
      <c r="Z343" s="59">
        <v>0</v>
      </c>
      <c r="AA343" s="59">
        <v>0</v>
      </c>
      <c r="AB343" t="s">
        <v>783</v>
      </c>
      <c r="AC343" s="59">
        <v>0</v>
      </c>
      <c r="AD343" s="58">
        <v>0</v>
      </c>
      <c r="AE343" s="58">
        <v>0</v>
      </c>
      <c r="AF343" s="58">
        <v>0</v>
      </c>
      <c r="AG343" s="58">
        <v>0</v>
      </c>
      <c r="AH343" s="59" t="s">
        <v>503</v>
      </c>
      <c r="AI343" s="58">
        <v>25</v>
      </c>
      <c r="AJ343" s="60"/>
      <c r="AK343" s="59" t="s">
        <v>486</v>
      </c>
      <c r="AL343" s="59">
        <v>1</v>
      </c>
      <c r="AM343" s="59" t="s">
        <v>27</v>
      </c>
      <c r="AN343" s="59" t="s">
        <v>680</v>
      </c>
      <c r="AO343" s="58">
        <v>30</v>
      </c>
      <c r="AP343" s="59" t="s">
        <v>677</v>
      </c>
      <c r="AQ343" s="59" t="s">
        <v>697</v>
      </c>
      <c r="AR343" s="59" t="s">
        <v>27</v>
      </c>
      <c r="AS343" s="59" t="s">
        <v>27</v>
      </c>
      <c r="AT343" s="59" t="s">
        <v>27</v>
      </c>
      <c r="AU343" s="59" t="s">
        <v>27</v>
      </c>
      <c r="AV343" s="59" t="s">
        <v>27</v>
      </c>
      <c r="AW343" s="64"/>
      <c r="AX343" s="62" t="s">
        <v>747</v>
      </c>
      <c r="AY343" s="62">
        <v>17.908000000000001</v>
      </c>
      <c r="AZ343" s="62" t="s">
        <v>27</v>
      </c>
      <c r="BA343" s="62">
        <v>0</v>
      </c>
      <c r="BB343" s="62">
        <v>16.79</v>
      </c>
      <c r="BC343" s="62">
        <v>118</v>
      </c>
      <c r="BD343" s="66">
        <v>0</v>
      </c>
      <c r="BE343" s="62"/>
      <c r="BF343" s="64"/>
      <c r="BG343" s="64"/>
    </row>
    <row r="344" spans="1:59" ht="14.25" customHeight="1" x14ac:dyDescent="0.25">
      <c r="A344" s="58">
        <v>228</v>
      </c>
      <c r="B344" s="59" t="s">
        <v>78</v>
      </c>
      <c r="C344" s="59" t="s">
        <v>26</v>
      </c>
      <c r="D344" s="59" t="s">
        <v>43</v>
      </c>
      <c r="E344" s="59"/>
      <c r="F344" s="59" t="s">
        <v>500</v>
      </c>
      <c r="G344" s="58">
        <v>59</v>
      </c>
      <c r="H344" s="58">
        <v>26</v>
      </c>
      <c r="I344" s="59" t="s">
        <v>128</v>
      </c>
      <c r="J344" s="58">
        <v>9591208203</v>
      </c>
      <c r="K344" s="58">
        <v>3</v>
      </c>
      <c r="L344" s="58">
        <v>0.6</v>
      </c>
      <c r="M344" s="58">
        <v>7</v>
      </c>
      <c r="N344" s="60">
        <v>0</v>
      </c>
      <c r="O344" s="60">
        <v>0</v>
      </c>
      <c r="P344" s="58">
        <v>16</v>
      </c>
      <c r="Q344" s="58">
        <v>9</v>
      </c>
      <c r="R344" s="60">
        <v>0</v>
      </c>
      <c r="S344" s="58">
        <v>9</v>
      </c>
      <c r="T344" s="60">
        <v>0</v>
      </c>
      <c r="U344" s="58">
        <v>3</v>
      </c>
      <c r="V344" s="58">
        <v>2</v>
      </c>
      <c r="W344" s="59">
        <v>0</v>
      </c>
      <c r="X344" s="58">
        <v>2</v>
      </c>
      <c r="Y344" s="58">
        <v>7</v>
      </c>
      <c r="Z344" s="59">
        <v>55</v>
      </c>
      <c r="AA344" s="59">
        <v>7</v>
      </c>
      <c r="AB344" t="s">
        <v>783</v>
      </c>
      <c r="AC344" s="59">
        <v>0</v>
      </c>
      <c r="AD344" s="58">
        <v>8</v>
      </c>
      <c r="AE344" s="58">
        <v>3</v>
      </c>
      <c r="AF344" s="58">
        <v>0</v>
      </c>
      <c r="AG344" s="58">
        <v>15</v>
      </c>
      <c r="AH344" s="59" t="s">
        <v>503</v>
      </c>
      <c r="AI344" s="58">
        <v>25</v>
      </c>
      <c r="AJ344" s="60"/>
      <c r="AK344" s="59" t="s">
        <v>578</v>
      </c>
      <c r="AL344" s="59">
        <v>1</v>
      </c>
      <c r="AM344" s="59" t="s">
        <v>27</v>
      </c>
      <c r="AN344" s="59" t="s">
        <v>680</v>
      </c>
      <c r="AO344" s="58">
        <v>33</v>
      </c>
      <c r="AP344" s="59" t="s">
        <v>677</v>
      </c>
      <c r="AQ344" s="59" t="s">
        <v>698</v>
      </c>
      <c r="AR344" s="59" t="s">
        <v>27</v>
      </c>
      <c r="AS344" s="59" t="s">
        <v>699</v>
      </c>
      <c r="AT344" s="59" t="s">
        <v>27</v>
      </c>
      <c r="AU344" s="59" t="s">
        <v>27</v>
      </c>
      <c r="AV344" s="59" t="s">
        <v>27</v>
      </c>
      <c r="AW344" s="64"/>
      <c r="AX344" s="62" t="s">
        <v>748</v>
      </c>
      <c r="AY344" s="62">
        <v>12.265000000000001</v>
      </c>
      <c r="AZ344" s="62">
        <v>0.223</v>
      </c>
      <c r="BA344" s="62">
        <v>4.4843049327354256</v>
      </c>
      <c r="BB344" s="62">
        <v>10.105</v>
      </c>
      <c r="BC344" s="62">
        <v>59</v>
      </c>
      <c r="BD344">
        <v>2722</v>
      </c>
      <c r="BE344" s="62"/>
      <c r="BF344" s="64"/>
      <c r="BG344" s="64"/>
    </row>
    <row r="345" spans="1:59" ht="14.25" customHeight="1" x14ac:dyDescent="0.25">
      <c r="A345" s="58">
        <v>245</v>
      </c>
      <c r="B345" s="59" t="s">
        <v>78</v>
      </c>
      <c r="C345" s="59" t="s">
        <v>26</v>
      </c>
      <c r="D345" s="59" t="s">
        <v>43</v>
      </c>
      <c r="E345" s="59"/>
      <c r="F345" s="59" t="s">
        <v>500</v>
      </c>
      <c r="G345" s="58">
        <v>59</v>
      </c>
      <c r="H345" s="58">
        <v>26</v>
      </c>
      <c r="I345" s="59" t="s">
        <v>130</v>
      </c>
      <c r="J345" s="58">
        <v>3712062108</v>
      </c>
      <c r="K345" s="58">
        <v>2.9285714285714302</v>
      </c>
      <c r="L345" s="58">
        <v>0.58571428571428596</v>
      </c>
      <c r="M345" s="58">
        <v>4</v>
      </c>
      <c r="N345" s="60">
        <v>0</v>
      </c>
      <c r="O345" s="60">
        <v>0</v>
      </c>
      <c r="P345" s="58">
        <v>12</v>
      </c>
      <c r="Q345" s="58">
        <v>8</v>
      </c>
      <c r="R345" s="60">
        <v>0</v>
      </c>
      <c r="S345" s="58">
        <v>8</v>
      </c>
      <c r="T345" s="60">
        <v>0</v>
      </c>
      <c r="U345" s="58">
        <v>1</v>
      </c>
      <c r="V345" s="58">
        <v>2</v>
      </c>
      <c r="W345" s="59">
        <v>0</v>
      </c>
      <c r="X345" s="58">
        <v>1</v>
      </c>
      <c r="Y345" s="58">
        <v>4</v>
      </c>
      <c r="Z345" s="59">
        <v>40</v>
      </c>
      <c r="AA345" s="59">
        <v>4</v>
      </c>
      <c r="AB345" t="s">
        <v>782</v>
      </c>
      <c r="AC345" s="59">
        <v>0</v>
      </c>
      <c r="AD345" s="58">
        <v>8</v>
      </c>
      <c r="AE345" s="58">
        <v>12</v>
      </c>
      <c r="AF345" s="58">
        <v>2</v>
      </c>
      <c r="AG345" s="58">
        <v>24</v>
      </c>
      <c r="AH345" s="59" t="s">
        <v>503</v>
      </c>
      <c r="AI345" s="58">
        <v>25</v>
      </c>
      <c r="AJ345" s="60"/>
      <c r="AK345" s="59" t="s">
        <v>579</v>
      </c>
      <c r="AL345" s="59">
        <v>1</v>
      </c>
      <c r="AM345" s="59" t="s">
        <v>27</v>
      </c>
      <c r="AN345" s="59" t="s">
        <v>680</v>
      </c>
      <c r="AO345" s="58">
        <v>28</v>
      </c>
      <c r="AP345" s="59" t="s">
        <v>677</v>
      </c>
      <c r="AQ345" s="59" t="s">
        <v>700</v>
      </c>
      <c r="AR345" s="59" t="s">
        <v>695</v>
      </c>
      <c r="AS345" s="59" t="s">
        <v>701</v>
      </c>
      <c r="AT345" s="59" t="s">
        <v>27</v>
      </c>
      <c r="AU345" s="59" t="s">
        <v>27</v>
      </c>
      <c r="AV345" s="59" t="s">
        <v>27</v>
      </c>
      <c r="AW345" s="64"/>
      <c r="AX345" s="62" t="s">
        <v>748</v>
      </c>
      <c r="AY345" s="62">
        <v>9.5470000000000006</v>
      </c>
      <c r="AZ345" s="62">
        <v>0.23867500000000003</v>
      </c>
      <c r="BA345" s="62">
        <v>4.1897978422541113</v>
      </c>
      <c r="BB345" s="62">
        <v>8.109</v>
      </c>
      <c r="BC345" s="62">
        <v>0</v>
      </c>
      <c r="BD345">
        <v>2400</v>
      </c>
      <c r="BE345" s="62"/>
      <c r="BF345" s="64"/>
      <c r="BG345" s="64"/>
    </row>
    <row r="346" spans="1:59" ht="14.25" customHeight="1" x14ac:dyDescent="0.25">
      <c r="A346" s="58">
        <v>261</v>
      </c>
      <c r="B346" s="59" t="s">
        <v>78</v>
      </c>
      <c r="C346" s="59" t="s">
        <v>26</v>
      </c>
      <c r="D346" s="59" t="s">
        <v>43</v>
      </c>
      <c r="E346" s="59"/>
      <c r="F346" s="59" t="s">
        <v>500</v>
      </c>
      <c r="G346" s="58">
        <v>59</v>
      </c>
      <c r="H346" s="58">
        <v>26</v>
      </c>
      <c r="I346" s="59" t="s">
        <v>130</v>
      </c>
      <c r="J346" s="58">
        <v>3712062108</v>
      </c>
      <c r="K346" s="58">
        <v>2.9285714285714302</v>
      </c>
      <c r="L346" s="58">
        <v>0.58571428571428596</v>
      </c>
      <c r="M346" s="60">
        <v>0</v>
      </c>
      <c r="N346" s="60">
        <v>0</v>
      </c>
      <c r="O346" s="60">
        <v>0</v>
      </c>
      <c r="P346" s="60">
        <v>0</v>
      </c>
      <c r="Q346" s="60">
        <v>0</v>
      </c>
      <c r="R346" s="60">
        <v>0</v>
      </c>
      <c r="S346" s="60">
        <v>0</v>
      </c>
      <c r="T346" s="60">
        <v>0</v>
      </c>
      <c r="U346" s="60">
        <v>0</v>
      </c>
      <c r="V346" s="60">
        <v>0</v>
      </c>
      <c r="W346" s="59">
        <v>0</v>
      </c>
      <c r="X346" s="60">
        <v>0</v>
      </c>
      <c r="Y346" s="60">
        <v>0</v>
      </c>
      <c r="Z346" s="59">
        <v>0</v>
      </c>
      <c r="AA346" s="59">
        <v>0</v>
      </c>
      <c r="AB346" t="s">
        <v>782</v>
      </c>
      <c r="AC346" s="61">
        <v>3</v>
      </c>
      <c r="AD346" s="58">
        <v>0</v>
      </c>
      <c r="AE346" s="58">
        <v>0</v>
      </c>
      <c r="AF346" s="58">
        <v>0</v>
      </c>
      <c r="AG346" s="58">
        <v>0</v>
      </c>
      <c r="AH346" s="59" t="s">
        <v>503</v>
      </c>
      <c r="AI346" s="58">
        <v>25</v>
      </c>
      <c r="AJ346" s="60"/>
      <c r="AK346" s="59" t="s">
        <v>580</v>
      </c>
      <c r="AL346" s="59">
        <v>1</v>
      </c>
      <c r="AM346" s="59" t="s">
        <v>27</v>
      </c>
      <c r="AN346" s="59" t="s">
        <v>680</v>
      </c>
      <c r="AO346" s="58">
        <v>28</v>
      </c>
      <c r="AP346" s="59" t="s">
        <v>677</v>
      </c>
      <c r="AQ346" s="59" t="s">
        <v>700</v>
      </c>
      <c r="AR346" s="59" t="s">
        <v>695</v>
      </c>
      <c r="AS346" s="59" t="s">
        <v>701</v>
      </c>
      <c r="AT346" s="59" t="s">
        <v>27</v>
      </c>
      <c r="AU346" s="59" t="s">
        <v>27</v>
      </c>
      <c r="AV346" s="59" t="s">
        <v>27</v>
      </c>
      <c r="AW346" s="64"/>
      <c r="AX346" s="62" t="s">
        <v>748</v>
      </c>
      <c r="AY346" s="62">
        <v>3.4510000000000001</v>
      </c>
      <c r="AZ346" s="62" t="s">
        <v>27</v>
      </c>
      <c r="BA346" s="62">
        <v>0</v>
      </c>
      <c r="BB346" s="62">
        <v>2.992</v>
      </c>
      <c r="BC346" s="62" t="s">
        <v>774</v>
      </c>
      <c r="BD346">
        <v>0</v>
      </c>
      <c r="BE346" s="62"/>
      <c r="BF346" s="64"/>
      <c r="BG346" s="64"/>
    </row>
    <row r="347" spans="1:59" ht="14.25" customHeight="1" x14ac:dyDescent="0.25">
      <c r="A347" s="58">
        <v>279</v>
      </c>
      <c r="B347" s="59" t="s">
        <v>78</v>
      </c>
      <c r="C347" s="59" t="s">
        <v>26</v>
      </c>
      <c r="D347" s="59" t="s">
        <v>43</v>
      </c>
      <c r="E347" s="59"/>
      <c r="F347" s="59" t="s">
        <v>500</v>
      </c>
      <c r="G347" s="58">
        <v>59</v>
      </c>
      <c r="H347" s="58">
        <v>26</v>
      </c>
      <c r="I347" s="59" t="s">
        <v>134</v>
      </c>
      <c r="J347" s="58">
        <v>828360120</v>
      </c>
      <c r="K347" s="58">
        <v>3</v>
      </c>
      <c r="L347" s="58">
        <v>0.6</v>
      </c>
      <c r="M347" s="60">
        <v>0</v>
      </c>
      <c r="N347" s="60">
        <v>0</v>
      </c>
      <c r="O347" s="60">
        <v>0</v>
      </c>
      <c r="P347" s="60">
        <v>0</v>
      </c>
      <c r="Q347" s="60">
        <v>0</v>
      </c>
      <c r="R347" s="60">
        <v>0</v>
      </c>
      <c r="S347" s="60">
        <v>0</v>
      </c>
      <c r="T347" s="60">
        <v>0</v>
      </c>
      <c r="U347" s="60">
        <v>0</v>
      </c>
      <c r="V347" s="60">
        <v>0</v>
      </c>
      <c r="W347" s="59">
        <v>0</v>
      </c>
      <c r="X347" s="60">
        <v>0</v>
      </c>
      <c r="Y347" s="60">
        <v>0</v>
      </c>
      <c r="Z347" s="59">
        <v>0</v>
      </c>
      <c r="AA347" s="59">
        <v>0</v>
      </c>
      <c r="AB347" t="s">
        <v>783</v>
      </c>
      <c r="AC347" s="59">
        <v>0</v>
      </c>
      <c r="AD347" s="58">
        <v>0</v>
      </c>
      <c r="AE347" s="58">
        <v>0</v>
      </c>
      <c r="AF347" s="58">
        <v>0</v>
      </c>
      <c r="AG347" s="58">
        <v>0</v>
      </c>
      <c r="AH347" s="59" t="s">
        <v>503</v>
      </c>
      <c r="AI347" s="58">
        <v>25</v>
      </c>
      <c r="AJ347" s="60"/>
      <c r="AK347" s="59" t="s">
        <v>91</v>
      </c>
      <c r="AL347" s="59">
        <v>1</v>
      </c>
      <c r="AM347" s="59" t="s">
        <v>27</v>
      </c>
      <c r="AN347" s="59" t="s">
        <v>673</v>
      </c>
      <c r="AO347" s="58">
        <v>26</v>
      </c>
      <c r="AP347" s="59" t="s">
        <v>674</v>
      </c>
      <c r="AQ347" s="59" t="s">
        <v>678</v>
      </c>
      <c r="AR347" s="59" t="s">
        <v>27</v>
      </c>
      <c r="AS347" s="59" t="s">
        <v>702</v>
      </c>
      <c r="AT347" s="59" t="s">
        <v>27</v>
      </c>
      <c r="AU347" s="59" t="s">
        <v>27</v>
      </c>
      <c r="AV347" s="59" t="s">
        <v>27</v>
      </c>
      <c r="AW347" s="64"/>
      <c r="AX347" s="62" t="s">
        <v>748</v>
      </c>
      <c r="AY347" s="62">
        <v>9.0779999999999994</v>
      </c>
      <c r="AZ347" s="62" t="s">
        <v>27</v>
      </c>
      <c r="BA347" s="62">
        <v>0</v>
      </c>
      <c r="BB347" s="62">
        <v>7.1829999999999998</v>
      </c>
      <c r="BC347" s="62">
        <v>59</v>
      </c>
      <c r="BD347" s="66">
        <v>0</v>
      </c>
      <c r="BE347" s="62"/>
      <c r="BF347" s="64"/>
      <c r="BG347" s="64"/>
    </row>
    <row r="348" spans="1:59" ht="14.25" customHeight="1" x14ac:dyDescent="0.25">
      <c r="A348" s="58">
        <v>295</v>
      </c>
      <c r="B348" s="59" t="s">
        <v>78</v>
      </c>
      <c r="C348" s="59" t="s">
        <v>28</v>
      </c>
      <c r="D348" s="59" t="s">
        <v>43</v>
      </c>
      <c r="E348" s="59"/>
      <c r="F348" s="59" t="s">
        <v>500</v>
      </c>
      <c r="G348" s="58">
        <v>59</v>
      </c>
      <c r="H348" s="58">
        <v>26</v>
      </c>
      <c r="I348" s="59" t="s">
        <v>135</v>
      </c>
      <c r="J348" s="58">
        <v>7717685176</v>
      </c>
      <c r="K348" s="58">
        <v>2.3333333333333299</v>
      </c>
      <c r="L348" s="58">
        <v>0.46666666666666701</v>
      </c>
      <c r="M348" s="58">
        <v>1</v>
      </c>
      <c r="N348" s="60">
        <v>0</v>
      </c>
      <c r="O348" s="60">
        <v>0</v>
      </c>
      <c r="P348" s="58">
        <v>3</v>
      </c>
      <c r="Q348" s="58">
        <v>2</v>
      </c>
      <c r="R348" s="60">
        <v>0</v>
      </c>
      <c r="S348" s="58">
        <v>2</v>
      </c>
      <c r="T348" s="60">
        <v>0</v>
      </c>
      <c r="U348" s="60">
        <v>0</v>
      </c>
      <c r="V348" s="58">
        <v>0.5</v>
      </c>
      <c r="W348" s="59">
        <v>0</v>
      </c>
      <c r="X348" s="58">
        <v>0.5</v>
      </c>
      <c r="Y348" s="58">
        <v>1</v>
      </c>
      <c r="Z348" s="59">
        <v>10</v>
      </c>
      <c r="AA348" s="59">
        <v>1</v>
      </c>
      <c r="AB348" t="s">
        <v>783</v>
      </c>
      <c r="AC348" s="61">
        <v>3</v>
      </c>
      <c r="AD348" s="58">
        <v>5</v>
      </c>
      <c r="AE348" s="58">
        <v>3</v>
      </c>
      <c r="AF348" s="58">
        <v>1</v>
      </c>
      <c r="AG348" s="58">
        <v>12</v>
      </c>
      <c r="AH348" s="59" t="s">
        <v>548</v>
      </c>
      <c r="AI348" s="58">
        <v>23</v>
      </c>
      <c r="AJ348" s="60"/>
      <c r="AK348" s="59" t="s">
        <v>581</v>
      </c>
      <c r="AL348" s="59">
        <v>1</v>
      </c>
      <c r="AM348" s="59" t="s">
        <v>27</v>
      </c>
      <c r="AN348" s="59" t="s">
        <v>680</v>
      </c>
      <c r="AO348" s="58">
        <v>24</v>
      </c>
      <c r="AP348" s="59" t="s">
        <v>677</v>
      </c>
      <c r="AQ348" s="59" t="s">
        <v>691</v>
      </c>
      <c r="AR348" s="59" t="s">
        <v>27</v>
      </c>
      <c r="AS348" s="59" t="s">
        <v>27</v>
      </c>
      <c r="AT348" s="59" t="s">
        <v>27</v>
      </c>
      <c r="AU348" s="59" t="s">
        <v>27</v>
      </c>
      <c r="AV348" s="59" t="s">
        <v>27</v>
      </c>
      <c r="AW348" s="64"/>
      <c r="AX348" s="62" t="s">
        <v>747</v>
      </c>
      <c r="AY348" s="62">
        <v>3.7629999999999999</v>
      </c>
      <c r="AZ348" s="62">
        <v>0.37629999999999997</v>
      </c>
      <c r="BA348" s="62">
        <v>2.6574541589157588</v>
      </c>
      <c r="BB348" s="62">
        <v>2.6510000000000002</v>
      </c>
      <c r="BC348" s="62"/>
      <c r="BD348" s="67">
        <v>497</v>
      </c>
      <c r="BE348" s="62" t="s">
        <v>785</v>
      </c>
      <c r="BF348" s="62">
        <v>1</v>
      </c>
      <c r="BG348" s="62">
        <v>1</v>
      </c>
    </row>
    <row r="349" spans="1:59" ht="14.25" customHeight="1" x14ac:dyDescent="0.25">
      <c r="A349" s="58">
        <v>316</v>
      </c>
      <c r="B349" s="59" t="s">
        <v>78</v>
      </c>
      <c r="C349" s="59" t="s">
        <v>28</v>
      </c>
      <c r="D349" s="59" t="s">
        <v>43</v>
      </c>
      <c r="E349" s="59"/>
      <c r="F349" s="59" t="s">
        <v>500</v>
      </c>
      <c r="G349" s="58">
        <v>59</v>
      </c>
      <c r="H349" s="58">
        <v>26</v>
      </c>
      <c r="I349" s="59" t="s">
        <v>140</v>
      </c>
      <c r="J349" s="58">
        <v>79247246103</v>
      </c>
      <c r="K349" s="58">
        <v>2.4666666666666699</v>
      </c>
      <c r="L349" s="58">
        <v>0.49333333333333301</v>
      </c>
      <c r="M349" s="60">
        <v>0</v>
      </c>
      <c r="N349" s="60">
        <v>0</v>
      </c>
      <c r="O349" s="60">
        <v>0</v>
      </c>
      <c r="P349" s="60">
        <v>0</v>
      </c>
      <c r="Q349" s="60">
        <v>0</v>
      </c>
      <c r="R349" s="60">
        <v>0</v>
      </c>
      <c r="S349" s="60">
        <v>0</v>
      </c>
      <c r="T349" s="60">
        <v>0</v>
      </c>
      <c r="U349" s="60">
        <v>0</v>
      </c>
      <c r="V349" s="60">
        <v>0</v>
      </c>
      <c r="W349" s="59">
        <v>0</v>
      </c>
      <c r="X349" s="60">
        <v>0</v>
      </c>
      <c r="Y349" s="60">
        <v>0</v>
      </c>
      <c r="Z349" s="59">
        <v>0</v>
      </c>
      <c r="AA349" s="59">
        <v>0</v>
      </c>
      <c r="AB349" t="s">
        <v>783</v>
      </c>
      <c r="AC349" s="59">
        <v>0</v>
      </c>
      <c r="AD349" s="58">
        <v>0</v>
      </c>
      <c r="AE349" s="58">
        <v>0</v>
      </c>
      <c r="AF349" s="58">
        <v>0</v>
      </c>
      <c r="AG349" s="58">
        <v>0</v>
      </c>
      <c r="AH349" s="59" t="s">
        <v>503</v>
      </c>
      <c r="AI349" s="58">
        <v>25</v>
      </c>
      <c r="AJ349" s="60"/>
      <c r="AK349" s="59" t="s">
        <v>174</v>
      </c>
      <c r="AL349" s="59">
        <v>1</v>
      </c>
      <c r="AM349" s="59" t="s">
        <v>27</v>
      </c>
      <c r="AN349" s="59" t="s">
        <v>673</v>
      </c>
      <c r="AO349" s="58">
        <v>18</v>
      </c>
      <c r="AP349" s="59" t="s">
        <v>674</v>
      </c>
      <c r="AQ349" s="59" t="s">
        <v>705</v>
      </c>
      <c r="AR349" s="59" t="s">
        <v>27</v>
      </c>
      <c r="AS349" s="59" t="s">
        <v>686</v>
      </c>
      <c r="AT349" s="59" t="s">
        <v>27</v>
      </c>
      <c r="AU349" s="59" t="s">
        <v>27</v>
      </c>
      <c r="AV349" s="59" t="s">
        <v>27</v>
      </c>
      <c r="AW349" s="64"/>
      <c r="AX349" s="62" t="s">
        <v>747</v>
      </c>
      <c r="AY349" s="62">
        <v>8.6929999999999996</v>
      </c>
      <c r="AZ349" s="62" t="s">
        <v>27</v>
      </c>
      <c r="BA349" s="62">
        <v>0</v>
      </c>
      <c r="BB349" s="62">
        <v>6.8220000000000001</v>
      </c>
      <c r="BC349" s="62">
        <v>177</v>
      </c>
      <c r="BD349" s="66">
        <v>0</v>
      </c>
      <c r="BE349" s="62"/>
      <c r="BF349" s="64"/>
      <c r="BG349" s="64"/>
    </row>
    <row r="350" spans="1:59" ht="14.25" customHeight="1" x14ac:dyDescent="0.25">
      <c r="A350" s="58">
        <v>332</v>
      </c>
      <c r="B350" s="59" t="s">
        <v>78</v>
      </c>
      <c r="C350" s="59" t="s">
        <v>26</v>
      </c>
      <c r="D350" s="59" t="s">
        <v>43</v>
      </c>
      <c r="E350" s="59"/>
      <c r="F350" s="59" t="s">
        <v>500</v>
      </c>
      <c r="G350" s="58">
        <v>59</v>
      </c>
      <c r="H350" s="58">
        <v>26</v>
      </c>
      <c r="I350" s="59" t="s">
        <v>142</v>
      </c>
      <c r="J350" s="58">
        <v>8282194225</v>
      </c>
      <c r="K350" s="58">
        <v>3</v>
      </c>
      <c r="L350" s="58">
        <v>0.6</v>
      </c>
      <c r="M350" s="58">
        <v>3</v>
      </c>
      <c r="N350" s="60">
        <v>0</v>
      </c>
      <c r="O350" s="60">
        <v>0</v>
      </c>
      <c r="P350" s="58">
        <v>8</v>
      </c>
      <c r="Q350" s="58">
        <v>5</v>
      </c>
      <c r="R350" s="60">
        <v>0</v>
      </c>
      <c r="S350" s="58">
        <v>5</v>
      </c>
      <c r="T350" s="60">
        <v>0</v>
      </c>
      <c r="U350" s="58">
        <v>1</v>
      </c>
      <c r="V350" s="58">
        <v>1.5</v>
      </c>
      <c r="W350" s="59">
        <v>0</v>
      </c>
      <c r="X350" s="58">
        <v>0.5</v>
      </c>
      <c r="Y350" s="58">
        <v>3</v>
      </c>
      <c r="Z350" s="59">
        <v>27</v>
      </c>
      <c r="AA350" s="59">
        <v>3</v>
      </c>
      <c r="AB350" t="s">
        <v>783</v>
      </c>
      <c r="AC350" s="59">
        <v>0</v>
      </c>
      <c r="AD350" s="58">
        <v>4</v>
      </c>
      <c r="AE350" s="58">
        <v>3</v>
      </c>
      <c r="AF350" s="58">
        <v>2</v>
      </c>
      <c r="AG350" s="58">
        <v>10</v>
      </c>
      <c r="AH350" s="59" t="s">
        <v>503</v>
      </c>
      <c r="AI350" s="58">
        <v>25</v>
      </c>
      <c r="AJ350" s="60"/>
      <c r="AK350" s="59" t="s">
        <v>582</v>
      </c>
      <c r="AL350" s="59">
        <v>1</v>
      </c>
      <c r="AM350" s="59" t="s">
        <v>27</v>
      </c>
      <c r="AN350" s="59" t="s">
        <v>680</v>
      </c>
      <c r="AO350" s="58">
        <v>27</v>
      </c>
      <c r="AP350" s="59" t="s">
        <v>677</v>
      </c>
      <c r="AQ350" s="59" t="s">
        <v>691</v>
      </c>
      <c r="AR350" s="59" t="s">
        <v>695</v>
      </c>
      <c r="AS350" s="59" t="s">
        <v>27</v>
      </c>
      <c r="AT350" s="59" t="s">
        <v>692</v>
      </c>
      <c r="AU350" s="59" t="s">
        <v>27</v>
      </c>
      <c r="AV350" s="59" t="s">
        <v>27</v>
      </c>
      <c r="AW350" s="64"/>
      <c r="AX350" s="62" t="s">
        <v>746</v>
      </c>
      <c r="AY350" s="62">
        <v>10.247999999999999</v>
      </c>
      <c r="AZ350" s="62">
        <v>0.37955555555555553</v>
      </c>
      <c r="BA350" s="62">
        <v>2.6346604215456675</v>
      </c>
      <c r="BB350" s="62">
        <v>3.855</v>
      </c>
      <c r="BC350" s="62">
        <v>177</v>
      </c>
      <c r="BD350" s="67">
        <v>926</v>
      </c>
      <c r="BE350" s="62"/>
      <c r="BF350" s="64"/>
      <c r="BG350" s="64"/>
    </row>
    <row r="351" spans="1:59" ht="14.25" customHeight="1" x14ac:dyDescent="0.25">
      <c r="A351" s="58">
        <v>353</v>
      </c>
      <c r="B351" s="59" t="s">
        <v>78</v>
      </c>
      <c r="C351" s="59" t="s">
        <v>28</v>
      </c>
      <c r="D351" s="59" t="s">
        <v>43</v>
      </c>
      <c r="E351" s="59"/>
      <c r="F351" s="59" t="s">
        <v>500</v>
      </c>
      <c r="G351" s="58">
        <v>59</v>
      </c>
      <c r="H351" s="58">
        <v>26</v>
      </c>
      <c r="I351" s="59" t="s">
        <v>146</v>
      </c>
      <c r="J351" s="58">
        <v>94222252116</v>
      </c>
      <c r="K351" s="58">
        <v>2.3333333333333299</v>
      </c>
      <c r="L351" s="58">
        <v>0.46666666666666701</v>
      </c>
      <c r="M351" s="58">
        <v>3</v>
      </c>
      <c r="N351" s="60">
        <v>0</v>
      </c>
      <c r="O351" s="60">
        <v>0</v>
      </c>
      <c r="P351" s="58">
        <v>8</v>
      </c>
      <c r="Q351" s="58">
        <v>5</v>
      </c>
      <c r="R351" s="60">
        <v>0</v>
      </c>
      <c r="S351" s="58">
        <v>5</v>
      </c>
      <c r="T351" s="60">
        <v>0</v>
      </c>
      <c r="U351" s="60">
        <v>0</v>
      </c>
      <c r="V351" s="58">
        <v>1.5</v>
      </c>
      <c r="W351" s="59">
        <v>0</v>
      </c>
      <c r="X351" s="58">
        <v>0.5</v>
      </c>
      <c r="Y351" s="58">
        <v>2</v>
      </c>
      <c r="Z351" s="59">
        <v>25</v>
      </c>
      <c r="AA351" s="59">
        <v>2</v>
      </c>
      <c r="AB351" t="s">
        <v>783</v>
      </c>
      <c r="AC351" s="59">
        <v>0</v>
      </c>
      <c r="AD351" s="58">
        <v>9</v>
      </c>
      <c r="AE351" s="58">
        <v>4</v>
      </c>
      <c r="AF351" s="58">
        <v>2</v>
      </c>
      <c r="AG351" s="58">
        <v>16</v>
      </c>
      <c r="AH351" s="59" t="s">
        <v>503</v>
      </c>
      <c r="AI351" s="58">
        <v>25</v>
      </c>
      <c r="AJ351" s="60"/>
      <c r="AK351" s="59" t="s">
        <v>583</v>
      </c>
      <c r="AL351" s="59">
        <v>1</v>
      </c>
      <c r="AM351" s="59" t="s">
        <v>27</v>
      </c>
      <c r="AN351" s="59" t="s">
        <v>680</v>
      </c>
      <c r="AO351" s="58">
        <v>36</v>
      </c>
      <c r="AP351" s="59" t="s">
        <v>677</v>
      </c>
      <c r="AQ351" s="59" t="s">
        <v>707</v>
      </c>
      <c r="AR351" s="59" t="s">
        <v>27</v>
      </c>
      <c r="AS351" s="59" t="s">
        <v>708</v>
      </c>
      <c r="AT351" s="59" t="s">
        <v>27</v>
      </c>
      <c r="AU351" s="59" t="s">
        <v>27</v>
      </c>
      <c r="AV351" s="59" t="s">
        <v>27</v>
      </c>
      <c r="AW351" s="64"/>
      <c r="AX351" s="62" t="s">
        <v>748</v>
      </c>
      <c r="AY351" s="62">
        <v>16.318000000000001</v>
      </c>
      <c r="AZ351" s="62">
        <v>0.65272000000000008</v>
      </c>
      <c r="BA351" s="62">
        <v>1.5320504963843606</v>
      </c>
      <c r="BB351" s="62">
        <v>14.93</v>
      </c>
      <c r="BC351" s="62">
        <v>118</v>
      </c>
      <c r="BD351">
        <v>2176</v>
      </c>
      <c r="BE351" s="62"/>
      <c r="BF351" s="64"/>
      <c r="BG351" s="64"/>
    </row>
    <row r="352" spans="1:59" ht="14.25" customHeight="1" x14ac:dyDescent="0.25">
      <c r="A352" s="58">
        <v>369</v>
      </c>
      <c r="B352" s="59" t="s">
        <v>78</v>
      </c>
      <c r="C352" s="59" t="s">
        <v>26</v>
      </c>
      <c r="D352" s="59" t="s">
        <v>43</v>
      </c>
      <c r="E352" s="59"/>
      <c r="F352" s="59" t="s">
        <v>500</v>
      </c>
      <c r="G352" s="58">
        <v>59</v>
      </c>
      <c r="H352" s="58">
        <v>26</v>
      </c>
      <c r="I352" s="59" t="s">
        <v>147</v>
      </c>
      <c r="J352" s="58">
        <v>84463153</v>
      </c>
      <c r="K352" s="58">
        <v>2.5714285714285698</v>
      </c>
      <c r="L352" s="58">
        <v>0.51428571428571401</v>
      </c>
      <c r="M352" s="58">
        <v>12</v>
      </c>
      <c r="N352" s="60">
        <v>0</v>
      </c>
      <c r="O352" s="60">
        <v>0</v>
      </c>
      <c r="P352" s="58">
        <v>28</v>
      </c>
      <c r="Q352" s="58">
        <v>16</v>
      </c>
      <c r="R352" s="60">
        <v>0</v>
      </c>
      <c r="S352" s="58">
        <v>16</v>
      </c>
      <c r="T352" s="60">
        <v>0</v>
      </c>
      <c r="U352" s="58">
        <v>3</v>
      </c>
      <c r="V352" s="58">
        <v>4.5</v>
      </c>
      <c r="W352" s="59">
        <v>0</v>
      </c>
      <c r="X352" s="58">
        <v>1.5</v>
      </c>
      <c r="Y352" s="58">
        <v>9</v>
      </c>
      <c r="Z352" s="59">
        <v>90</v>
      </c>
      <c r="AA352" s="59">
        <v>9</v>
      </c>
      <c r="AB352" t="s">
        <v>782</v>
      </c>
      <c r="AC352" s="59">
        <v>0</v>
      </c>
      <c r="AD352" s="58">
        <v>7</v>
      </c>
      <c r="AE352" s="58">
        <v>6</v>
      </c>
      <c r="AF352" s="58">
        <v>1</v>
      </c>
      <c r="AG352" s="58">
        <v>16</v>
      </c>
      <c r="AH352" s="59" t="s">
        <v>503</v>
      </c>
      <c r="AI352" s="58">
        <v>25</v>
      </c>
      <c r="AJ352" s="60"/>
      <c r="AK352" s="59" t="s">
        <v>584</v>
      </c>
      <c r="AL352" s="59">
        <v>1</v>
      </c>
      <c r="AM352" s="59" t="s">
        <v>27</v>
      </c>
      <c r="AN352" s="59" t="s">
        <v>680</v>
      </c>
      <c r="AO352" s="58">
        <v>26</v>
      </c>
      <c r="AP352" s="59" t="s">
        <v>677</v>
      </c>
      <c r="AQ352" s="59" t="s">
        <v>709</v>
      </c>
      <c r="AR352" s="59" t="s">
        <v>27</v>
      </c>
      <c r="AS352" s="59" t="s">
        <v>27</v>
      </c>
      <c r="AT352" s="59" t="s">
        <v>692</v>
      </c>
      <c r="AU352" s="59" t="s">
        <v>695</v>
      </c>
      <c r="AV352" s="59" t="s">
        <v>27</v>
      </c>
      <c r="AW352" s="64"/>
      <c r="AX352" s="62" t="s">
        <v>746</v>
      </c>
      <c r="AY352" s="62">
        <v>19.263000000000002</v>
      </c>
      <c r="AZ352" s="62">
        <v>0.21403333333333335</v>
      </c>
      <c r="BA352" s="62">
        <v>4.6721694440118355</v>
      </c>
      <c r="BB352" s="62">
        <v>18.815000000000001</v>
      </c>
      <c r="BC352" s="62">
        <v>0</v>
      </c>
      <c r="BD352" s="67">
        <v>7915</v>
      </c>
      <c r="BE352" s="62"/>
      <c r="BF352" s="64"/>
      <c r="BG352" s="64"/>
    </row>
    <row r="353" spans="1:59" ht="14.25" customHeight="1" x14ac:dyDescent="0.25">
      <c r="A353" s="58">
        <v>385</v>
      </c>
      <c r="B353" s="59" t="s">
        <v>78</v>
      </c>
      <c r="C353" s="59" t="s">
        <v>26</v>
      </c>
      <c r="D353" s="59" t="s">
        <v>43</v>
      </c>
      <c r="E353" s="59"/>
      <c r="F353" s="59" t="s">
        <v>500</v>
      </c>
      <c r="G353" s="58">
        <v>59</v>
      </c>
      <c r="H353" s="58">
        <v>26</v>
      </c>
      <c r="I353" s="59" t="s">
        <v>149</v>
      </c>
      <c r="J353" s="58">
        <v>8877127178</v>
      </c>
      <c r="K353" s="58">
        <v>3</v>
      </c>
      <c r="L353" s="58">
        <v>0.6</v>
      </c>
      <c r="M353" s="60">
        <v>0</v>
      </c>
      <c r="N353" s="60">
        <v>0</v>
      </c>
      <c r="O353" s="60">
        <v>0</v>
      </c>
      <c r="P353" s="60">
        <v>0</v>
      </c>
      <c r="Q353" s="60">
        <v>0</v>
      </c>
      <c r="R353" s="60">
        <v>0</v>
      </c>
      <c r="S353" s="60">
        <v>0</v>
      </c>
      <c r="T353" s="60">
        <v>0</v>
      </c>
      <c r="U353" s="60">
        <v>0</v>
      </c>
      <c r="V353" s="60">
        <v>0</v>
      </c>
      <c r="W353" s="59">
        <v>0</v>
      </c>
      <c r="X353" s="60">
        <v>0</v>
      </c>
      <c r="Y353" s="60">
        <v>0</v>
      </c>
      <c r="Z353" s="59">
        <v>0</v>
      </c>
      <c r="AA353" s="59">
        <v>0</v>
      </c>
      <c r="AB353" t="s">
        <v>783</v>
      </c>
      <c r="AC353" s="59">
        <v>0</v>
      </c>
      <c r="AD353" s="58">
        <v>0</v>
      </c>
      <c r="AE353" s="58">
        <v>0</v>
      </c>
      <c r="AF353" s="58">
        <v>0</v>
      </c>
      <c r="AG353" s="58">
        <v>0</v>
      </c>
      <c r="AH353" s="59" t="s">
        <v>503</v>
      </c>
      <c r="AI353" s="58">
        <v>25</v>
      </c>
      <c r="AJ353" s="60"/>
      <c r="AK353" s="59" t="s">
        <v>585</v>
      </c>
      <c r="AL353" s="59">
        <v>1</v>
      </c>
      <c r="AM353" s="59" t="s">
        <v>27</v>
      </c>
      <c r="AN353" s="59" t="s">
        <v>680</v>
      </c>
      <c r="AO353" s="58">
        <v>24</v>
      </c>
      <c r="AP353" s="59" t="s">
        <v>677</v>
      </c>
      <c r="AQ353" s="59" t="s">
        <v>711</v>
      </c>
      <c r="AR353" s="59" t="s">
        <v>27</v>
      </c>
      <c r="AS353" s="59" t="s">
        <v>686</v>
      </c>
      <c r="AT353" s="59" t="s">
        <v>27</v>
      </c>
      <c r="AU353" s="59" t="s">
        <v>27</v>
      </c>
      <c r="AV353" s="59" t="s">
        <v>696</v>
      </c>
      <c r="AW353" s="64"/>
      <c r="AX353" s="62" t="s">
        <v>747</v>
      </c>
      <c r="AY353" s="62">
        <v>23.856000000000002</v>
      </c>
      <c r="AZ353" s="62" t="s">
        <v>27</v>
      </c>
      <c r="BA353" s="62">
        <v>0</v>
      </c>
      <c r="BB353" s="62">
        <v>23.073</v>
      </c>
      <c r="BC353" s="62">
        <v>59</v>
      </c>
      <c r="BD353" s="65">
        <v>0</v>
      </c>
      <c r="BE353" s="62"/>
      <c r="BF353" s="64"/>
      <c r="BG353" s="64"/>
    </row>
    <row r="354" spans="1:59" ht="14.25" customHeight="1" x14ac:dyDescent="0.25">
      <c r="A354" s="58">
        <v>401</v>
      </c>
      <c r="B354" s="59" t="s">
        <v>78</v>
      </c>
      <c r="C354" s="59" t="s">
        <v>26</v>
      </c>
      <c r="D354" s="59" t="s">
        <v>43</v>
      </c>
      <c r="E354" s="59"/>
      <c r="F354" s="59" t="s">
        <v>500</v>
      </c>
      <c r="G354" s="58">
        <v>59</v>
      </c>
      <c r="H354" s="58">
        <v>26</v>
      </c>
      <c r="I354" s="59" t="s">
        <v>81</v>
      </c>
      <c r="J354" s="58">
        <v>9591241137</v>
      </c>
      <c r="K354" s="58">
        <v>3</v>
      </c>
      <c r="L354" s="58">
        <v>0.6</v>
      </c>
      <c r="M354" s="60">
        <v>0</v>
      </c>
      <c r="N354" s="60">
        <v>0</v>
      </c>
      <c r="O354" s="60">
        <v>0</v>
      </c>
      <c r="P354" s="60">
        <v>0</v>
      </c>
      <c r="Q354" s="60">
        <v>0</v>
      </c>
      <c r="R354" s="60">
        <v>0</v>
      </c>
      <c r="S354" s="60">
        <v>0</v>
      </c>
      <c r="T354" s="60">
        <v>0</v>
      </c>
      <c r="U354" s="60">
        <v>0</v>
      </c>
      <c r="V354" s="60">
        <v>0</v>
      </c>
      <c r="W354" s="59">
        <v>0</v>
      </c>
      <c r="X354" s="60">
        <v>0</v>
      </c>
      <c r="Y354" s="60">
        <v>0</v>
      </c>
      <c r="Z354" s="59">
        <v>0</v>
      </c>
      <c r="AA354" s="59">
        <v>0</v>
      </c>
      <c r="AB354" t="s">
        <v>783</v>
      </c>
      <c r="AC354" s="61">
        <v>3</v>
      </c>
      <c r="AD354" s="58">
        <v>0</v>
      </c>
      <c r="AE354" s="58">
        <v>0</v>
      </c>
      <c r="AF354" s="58">
        <v>0</v>
      </c>
      <c r="AG354" s="58">
        <v>0</v>
      </c>
      <c r="AH354" s="59" t="s">
        <v>503</v>
      </c>
      <c r="AI354" s="58">
        <v>25</v>
      </c>
      <c r="AJ354" s="60"/>
      <c r="AK354" s="59" t="s">
        <v>100</v>
      </c>
      <c r="AL354" s="59">
        <v>1</v>
      </c>
      <c r="AM354" s="59" t="s">
        <v>27</v>
      </c>
      <c r="AN354" s="59" t="s">
        <v>673</v>
      </c>
      <c r="AO354" s="58">
        <v>26</v>
      </c>
      <c r="AP354" s="59" t="s">
        <v>674</v>
      </c>
      <c r="AQ354" s="59" t="s">
        <v>675</v>
      </c>
      <c r="AR354" s="59" t="s">
        <v>27</v>
      </c>
      <c r="AS354" s="59" t="s">
        <v>676</v>
      </c>
      <c r="AT354" s="59" t="s">
        <v>27</v>
      </c>
      <c r="AU354" s="59" t="s">
        <v>27</v>
      </c>
      <c r="AV354" s="59" t="s">
        <v>27</v>
      </c>
      <c r="AW354" s="64"/>
      <c r="AX354" s="62" t="s">
        <v>748</v>
      </c>
      <c r="AY354" s="62">
        <v>6.97</v>
      </c>
      <c r="AZ354" s="62" t="s">
        <v>27</v>
      </c>
      <c r="BA354" s="62">
        <v>0</v>
      </c>
      <c r="BB354" s="62">
        <v>3.294</v>
      </c>
      <c r="BC354" s="62">
        <v>59</v>
      </c>
      <c r="BD354" s="65">
        <v>0</v>
      </c>
      <c r="BE354" s="62" t="s">
        <v>783</v>
      </c>
      <c r="BF354" s="62">
        <v>1</v>
      </c>
      <c r="BG354" s="64"/>
    </row>
    <row r="355" spans="1:59" ht="14.25" customHeight="1" x14ac:dyDescent="0.25">
      <c r="A355" s="58">
        <v>434</v>
      </c>
      <c r="B355" s="59" t="s">
        <v>78</v>
      </c>
      <c r="C355" s="59" t="s">
        <v>26</v>
      </c>
      <c r="D355" s="59" t="s">
        <v>43</v>
      </c>
      <c r="E355" s="59"/>
      <c r="F355" s="59" t="s">
        <v>500</v>
      </c>
      <c r="G355" s="58">
        <v>59</v>
      </c>
      <c r="H355" s="58">
        <v>26</v>
      </c>
      <c r="I355" s="59" t="s">
        <v>88</v>
      </c>
      <c r="J355" s="58">
        <v>217831744</v>
      </c>
      <c r="K355" s="58">
        <v>3</v>
      </c>
      <c r="L355" s="58">
        <v>0.6</v>
      </c>
      <c r="M355" s="60">
        <v>0</v>
      </c>
      <c r="N355" s="60">
        <v>0</v>
      </c>
      <c r="O355" s="60">
        <v>0</v>
      </c>
      <c r="P355" s="60">
        <v>0</v>
      </c>
      <c r="Q355" s="60">
        <v>0</v>
      </c>
      <c r="R355" s="60">
        <v>0</v>
      </c>
      <c r="S355" s="60">
        <v>0</v>
      </c>
      <c r="T355" s="60">
        <v>0</v>
      </c>
      <c r="U355" s="60">
        <v>0</v>
      </c>
      <c r="V355" s="60">
        <v>0</v>
      </c>
      <c r="W355" s="59">
        <v>0</v>
      </c>
      <c r="X355" s="60">
        <v>0</v>
      </c>
      <c r="Y355" s="60">
        <v>0</v>
      </c>
      <c r="Z355" s="59">
        <v>0</v>
      </c>
      <c r="AA355" s="59">
        <v>0</v>
      </c>
      <c r="AB355" t="s">
        <v>783</v>
      </c>
      <c r="AC355" s="61">
        <v>3</v>
      </c>
      <c r="AD355" s="58">
        <v>0</v>
      </c>
      <c r="AE355" s="58">
        <v>0</v>
      </c>
      <c r="AF355" s="58">
        <v>0</v>
      </c>
      <c r="AG355" s="58">
        <v>0</v>
      </c>
      <c r="AH355" s="59" t="s">
        <v>503</v>
      </c>
      <c r="AI355" s="58">
        <v>25</v>
      </c>
      <c r="AJ355" s="60"/>
      <c r="AK355" s="59" t="s">
        <v>587</v>
      </c>
      <c r="AL355" s="59">
        <v>1</v>
      </c>
      <c r="AM355" s="59" t="s">
        <v>27</v>
      </c>
      <c r="AN355" s="59" t="s">
        <v>673</v>
      </c>
      <c r="AO355" s="58">
        <v>24</v>
      </c>
      <c r="AP355" s="59" t="s">
        <v>677</v>
      </c>
      <c r="AQ355" s="59" t="s">
        <v>679</v>
      </c>
      <c r="AR355" s="59" t="s">
        <v>27</v>
      </c>
      <c r="AS355" s="59" t="s">
        <v>27</v>
      </c>
      <c r="AT355" s="59" t="s">
        <v>27</v>
      </c>
      <c r="AU355" s="59" t="s">
        <v>27</v>
      </c>
      <c r="AV355" s="59" t="s">
        <v>27</v>
      </c>
      <c r="AW355" s="64"/>
      <c r="AX355" s="62" t="s">
        <v>747</v>
      </c>
      <c r="AY355" s="62">
        <v>2.8610000000000002</v>
      </c>
      <c r="AZ355" s="62" t="s">
        <v>27</v>
      </c>
      <c r="BA355" s="62">
        <v>0</v>
      </c>
      <c r="BB355" s="62">
        <v>2.3140000000000001</v>
      </c>
      <c r="BC355" s="62">
        <v>0</v>
      </c>
      <c r="BD355" s="65">
        <v>0</v>
      </c>
      <c r="BE355" s="62" t="s">
        <v>785</v>
      </c>
      <c r="BF355" s="62">
        <v>1</v>
      </c>
      <c r="BG355" s="62">
        <v>1</v>
      </c>
    </row>
    <row r="356" spans="1:59" ht="14.25" customHeight="1" x14ac:dyDescent="0.25">
      <c r="A356" s="58">
        <v>450</v>
      </c>
      <c r="B356" s="59" t="s">
        <v>78</v>
      </c>
      <c r="C356" s="59" t="s">
        <v>26</v>
      </c>
      <c r="D356" s="59" t="s">
        <v>43</v>
      </c>
      <c r="E356" s="59"/>
      <c r="F356" s="59" t="s">
        <v>500</v>
      </c>
      <c r="G356" s="58">
        <v>59</v>
      </c>
      <c r="H356" s="58">
        <v>26</v>
      </c>
      <c r="I356" s="59" t="s">
        <v>150</v>
      </c>
      <c r="J356" s="58">
        <v>82135906</v>
      </c>
      <c r="K356" s="58">
        <v>2.9285714285714302</v>
      </c>
      <c r="L356" s="58">
        <v>0.58571428571428596</v>
      </c>
      <c r="M356" s="58">
        <v>2</v>
      </c>
      <c r="N356" s="60">
        <v>0</v>
      </c>
      <c r="O356" s="60">
        <v>0</v>
      </c>
      <c r="P356" s="58">
        <v>3</v>
      </c>
      <c r="Q356" s="58">
        <v>1</v>
      </c>
      <c r="R356" s="60">
        <v>0</v>
      </c>
      <c r="S356" s="58">
        <v>1</v>
      </c>
      <c r="T356" s="60">
        <v>0</v>
      </c>
      <c r="U356" s="60">
        <v>0</v>
      </c>
      <c r="V356" s="58">
        <v>0.5</v>
      </c>
      <c r="W356" s="59">
        <v>0</v>
      </c>
      <c r="X356" s="58">
        <v>0.5</v>
      </c>
      <c r="Y356" s="58">
        <v>1</v>
      </c>
      <c r="Z356" s="59">
        <v>9</v>
      </c>
      <c r="AA356" s="59">
        <v>1</v>
      </c>
      <c r="AB356" t="s">
        <v>782</v>
      </c>
      <c r="AC356" s="59">
        <v>0</v>
      </c>
      <c r="AD356" s="58">
        <v>0</v>
      </c>
      <c r="AE356" s="58">
        <v>1</v>
      </c>
      <c r="AF356" s="58">
        <v>0</v>
      </c>
      <c r="AG356" s="58">
        <v>2</v>
      </c>
      <c r="AH356" s="59" t="s">
        <v>503</v>
      </c>
      <c r="AI356" s="58">
        <v>25</v>
      </c>
      <c r="AJ356" s="60"/>
      <c r="AK356" s="59" t="s">
        <v>588</v>
      </c>
      <c r="AL356" s="59">
        <v>1</v>
      </c>
      <c r="AM356" s="59" t="s">
        <v>27</v>
      </c>
      <c r="AN356" s="59" t="s">
        <v>680</v>
      </c>
      <c r="AO356" s="58">
        <v>34</v>
      </c>
      <c r="AP356" s="59" t="s">
        <v>677</v>
      </c>
      <c r="AQ356" s="59" t="s">
        <v>712</v>
      </c>
      <c r="AR356" s="59" t="s">
        <v>27</v>
      </c>
      <c r="AS356" s="59" t="s">
        <v>713</v>
      </c>
      <c r="AT356" s="59" t="s">
        <v>27</v>
      </c>
      <c r="AU356" s="59" t="s">
        <v>27</v>
      </c>
      <c r="AV356" s="59" t="s">
        <v>27</v>
      </c>
      <c r="AW356" s="64"/>
      <c r="AX356" s="62" t="s">
        <v>748</v>
      </c>
      <c r="AY356" s="62">
        <v>29.474</v>
      </c>
      <c r="AZ356" s="62">
        <v>3.274888888888889</v>
      </c>
      <c r="BA356" s="62">
        <v>0.30535387120852275</v>
      </c>
      <c r="BB356" s="62">
        <v>18.144000000000002</v>
      </c>
      <c r="BC356" s="62">
        <v>177</v>
      </c>
      <c r="BD356" s="67">
        <v>0</v>
      </c>
      <c r="BE356" s="62"/>
      <c r="BF356" s="64"/>
      <c r="BG356" s="64"/>
    </row>
    <row r="357" spans="1:59" ht="14.25" customHeight="1" x14ac:dyDescent="0.25">
      <c r="A357" s="58">
        <v>466</v>
      </c>
      <c r="B357" s="59" t="s">
        <v>78</v>
      </c>
      <c r="C357" s="59" t="s">
        <v>28</v>
      </c>
      <c r="D357" s="59" t="s">
        <v>43</v>
      </c>
      <c r="E357" s="59"/>
      <c r="F357" s="59" t="s">
        <v>500</v>
      </c>
      <c r="G357" s="58">
        <v>59</v>
      </c>
      <c r="H357" s="58">
        <v>26</v>
      </c>
      <c r="I357" s="59" t="s">
        <v>152</v>
      </c>
      <c r="J357" s="58">
        <v>792288984</v>
      </c>
      <c r="K357" s="58">
        <v>2.4666666666666699</v>
      </c>
      <c r="L357" s="58">
        <v>0.49333333333333301</v>
      </c>
      <c r="M357" s="58">
        <v>6</v>
      </c>
      <c r="N357" s="60">
        <v>0</v>
      </c>
      <c r="O357" s="60">
        <v>0</v>
      </c>
      <c r="P357" s="58">
        <v>17</v>
      </c>
      <c r="Q357" s="58">
        <v>10</v>
      </c>
      <c r="R357" s="60">
        <v>0</v>
      </c>
      <c r="S357" s="58">
        <v>10</v>
      </c>
      <c r="T357" s="60">
        <v>0</v>
      </c>
      <c r="U357" s="58">
        <v>1</v>
      </c>
      <c r="V357" s="58">
        <v>3</v>
      </c>
      <c r="W357" s="59">
        <v>0</v>
      </c>
      <c r="X357" s="58">
        <v>2</v>
      </c>
      <c r="Y357" s="58">
        <v>6</v>
      </c>
      <c r="Z357" s="59">
        <v>55</v>
      </c>
      <c r="AA357" s="59">
        <v>6</v>
      </c>
      <c r="AB357" t="s">
        <v>783</v>
      </c>
      <c r="AC357" s="59">
        <v>0</v>
      </c>
      <c r="AD357" s="58">
        <v>15</v>
      </c>
      <c r="AE357" s="58">
        <v>5</v>
      </c>
      <c r="AF357" s="58">
        <v>3</v>
      </c>
      <c r="AG357" s="58">
        <v>28</v>
      </c>
      <c r="AH357" s="59" t="s">
        <v>503</v>
      </c>
      <c r="AI357" s="58">
        <v>25</v>
      </c>
      <c r="AJ357" s="58">
        <v>1</v>
      </c>
      <c r="AK357" s="59" t="s">
        <v>589</v>
      </c>
      <c r="AL357" s="59">
        <v>1</v>
      </c>
      <c r="AM357" s="59" t="s">
        <v>27</v>
      </c>
      <c r="AN357" s="59" t="s">
        <v>673</v>
      </c>
      <c r="AO357" s="58">
        <v>23</v>
      </c>
      <c r="AP357" s="59" t="s">
        <v>677</v>
      </c>
      <c r="AQ357" s="59" t="s">
        <v>714</v>
      </c>
      <c r="AR357" s="59" t="s">
        <v>695</v>
      </c>
      <c r="AS357" s="59" t="s">
        <v>27</v>
      </c>
      <c r="AT357" s="59" t="s">
        <v>27</v>
      </c>
      <c r="AU357" s="59" t="s">
        <v>27</v>
      </c>
      <c r="AV357" s="59" t="s">
        <v>27</v>
      </c>
      <c r="AW357" s="64"/>
      <c r="AX357" s="62" t="s">
        <v>747</v>
      </c>
      <c r="AY357" s="62">
        <v>31.268000000000001</v>
      </c>
      <c r="AZ357" s="62">
        <v>0.56850909090909096</v>
      </c>
      <c r="BA357" s="62">
        <v>1.7589868235896124</v>
      </c>
      <c r="BB357" s="62">
        <v>19.326000000000001</v>
      </c>
      <c r="BC357" s="62">
        <v>59</v>
      </c>
      <c r="BD357" s="67">
        <v>3047</v>
      </c>
      <c r="BE357" s="62" t="s">
        <v>783</v>
      </c>
      <c r="BF357" s="62">
        <v>1</v>
      </c>
      <c r="BG357" s="64"/>
    </row>
    <row r="358" spans="1:59" ht="14.25" customHeight="1" x14ac:dyDescent="0.25">
      <c r="A358" s="58">
        <v>487</v>
      </c>
      <c r="B358" s="59" t="s">
        <v>78</v>
      </c>
      <c r="C358" s="59" t="s">
        <v>28</v>
      </c>
      <c r="D358" s="59" t="s">
        <v>43</v>
      </c>
      <c r="E358" s="59"/>
      <c r="F358" s="59" t="s">
        <v>500</v>
      </c>
      <c r="G358" s="58">
        <v>59</v>
      </c>
      <c r="H358" s="58">
        <v>26</v>
      </c>
      <c r="I358" s="59" t="s">
        <v>158</v>
      </c>
      <c r="J358" s="58">
        <v>927618937</v>
      </c>
      <c r="K358" s="58">
        <v>2.3666666666666698</v>
      </c>
      <c r="L358" s="58">
        <v>0.473333333333333</v>
      </c>
      <c r="M358" s="58">
        <v>11</v>
      </c>
      <c r="N358" s="60">
        <v>0</v>
      </c>
      <c r="O358" s="60">
        <v>0</v>
      </c>
      <c r="P358" s="58">
        <v>24</v>
      </c>
      <c r="Q358" s="58">
        <v>12</v>
      </c>
      <c r="R358" s="60">
        <v>0</v>
      </c>
      <c r="S358" s="58">
        <v>12</v>
      </c>
      <c r="T358" s="60">
        <v>0</v>
      </c>
      <c r="U358" s="58">
        <v>1</v>
      </c>
      <c r="V358" s="58">
        <v>3.5</v>
      </c>
      <c r="W358" s="59">
        <v>0</v>
      </c>
      <c r="X358" s="58">
        <v>2.5</v>
      </c>
      <c r="Y358" s="58">
        <v>7</v>
      </c>
      <c r="Z358" s="59">
        <v>73</v>
      </c>
      <c r="AA358" s="59">
        <v>7</v>
      </c>
      <c r="AB358" t="s">
        <v>782</v>
      </c>
      <c r="AC358" s="59">
        <v>0</v>
      </c>
      <c r="AD358" s="58">
        <v>19</v>
      </c>
      <c r="AE358" s="58">
        <v>12</v>
      </c>
      <c r="AF358" s="58">
        <v>1</v>
      </c>
      <c r="AG358" s="58">
        <v>36</v>
      </c>
      <c r="AH358" s="59" t="s">
        <v>503</v>
      </c>
      <c r="AI358" s="58">
        <v>25</v>
      </c>
      <c r="AJ358" s="58">
        <v>1</v>
      </c>
      <c r="AK358" s="59" t="s">
        <v>590</v>
      </c>
      <c r="AL358" s="59">
        <v>1</v>
      </c>
      <c r="AM358" s="59" t="s">
        <v>27</v>
      </c>
      <c r="AN358" s="59" t="s">
        <v>673</v>
      </c>
      <c r="AO358" s="58">
        <v>25</v>
      </c>
      <c r="AP358" s="59" t="s">
        <v>677</v>
      </c>
      <c r="AQ358" s="59" t="s">
        <v>721</v>
      </c>
      <c r="AR358" s="59" t="s">
        <v>27</v>
      </c>
      <c r="AS358" s="59" t="s">
        <v>686</v>
      </c>
      <c r="AT358" s="59" t="s">
        <v>27</v>
      </c>
      <c r="AU358" s="59" t="s">
        <v>27</v>
      </c>
      <c r="AV358" s="59" t="s">
        <v>27</v>
      </c>
      <c r="AW358" s="64"/>
      <c r="AX358" s="62" t="s">
        <v>747</v>
      </c>
      <c r="AY358" s="62">
        <v>17.022000000000002</v>
      </c>
      <c r="AZ358" s="62">
        <v>0.23317808219178085</v>
      </c>
      <c r="BA358" s="62">
        <v>4.2885677358712249</v>
      </c>
      <c r="BB358" s="62">
        <v>9.8149999999999995</v>
      </c>
      <c r="BC358" s="62">
        <v>59</v>
      </c>
      <c r="BD358" s="67">
        <v>4515</v>
      </c>
      <c r="BE358" s="62" t="s">
        <v>783</v>
      </c>
      <c r="BF358" s="62">
        <v>1</v>
      </c>
      <c r="BG358" s="64"/>
    </row>
    <row r="359" spans="1:59" ht="14.25" customHeight="1" x14ac:dyDescent="0.25">
      <c r="A359" s="58">
        <v>508</v>
      </c>
      <c r="B359" s="59" t="s">
        <v>78</v>
      </c>
      <c r="C359" s="59" t="s">
        <v>28</v>
      </c>
      <c r="D359" s="59" t="s">
        <v>43</v>
      </c>
      <c r="E359" s="59"/>
      <c r="F359" s="59" t="s">
        <v>500</v>
      </c>
      <c r="G359" s="58">
        <v>59</v>
      </c>
      <c r="H359" s="58">
        <v>26</v>
      </c>
      <c r="I359" s="59" t="s">
        <v>165</v>
      </c>
      <c r="J359" s="58">
        <v>1412134207</v>
      </c>
      <c r="K359" s="58">
        <v>2.3666666666666698</v>
      </c>
      <c r="L359" s="58">
        <v>0.473333333333333</v>
      </c>
      <c r="M359" s="58">
        <v>4</v>
      </c>
      <c r="N359" s="60">
        <v>0</v>
      </c>
      <c r="O359" s="60">
        <v>0</v>
      </c>
      <c r="P359" s="58">
        <v>7</v>
      </c>
      <c r="Q359" s="58">
        <v>3</v>
      </c>
      <c r="R359" s="60">
        <v>0</v>
      </c>
      <c r="S359" s="58">
        <v>3</v>
      </c>
      <c r="T359" s="60">
        <v>0</v>
      </c>
      <c r="U359" s="58">
        <v>1</v>
      </c>
      <c r="V359" s="58">
        <v>1</v>
      </c>
      <c r="W359" s="59">
        <v>0</v>
      </c>
      <c r="X359" s="58">
        <v>1</v>
      </c>
      <c r="Y359" s="58">
        <v>3</v>
      </c>
      <c r="Z359" s="59">
        <v>23</v>
      </c>
      <c r="AA359" s="59">
        <v>3</v>
      </c>
      <c r="AB359" t="s">
        <v>782</v>
      </c>
      <c r="AC359" s="59">
        <v>0</v>
      </c>
      <c r="AD359" s="58">
        <v>3</v>
      </c>
      <c r="AE359" s="58">
        <v>2</v>
      </c>
      <c r="AF359" s="58">
        <v>1</v>
      </c>
      <c r="AG359" s="58">
        <v>7</v>
      </c>
      <c r="AH359" s="59" t="s">
        <v>503</v>
      </c>
      <c r="AI359" s="58">
        <v>25</v>
      </c>
      <c r="AJ359" s="60"/>
      <c r="AK359" s="59" t="s">
        <v>591</v>
      </c>
      <c r="AL359" s="59">
        <v>1</v>
      </c>
      <c r="AM359" s="59" t="s">
        <v>27</v>
      </c>
      <c r="AN359" s="59" t="s">
        <v>680</v>
      </c>
      <c r="AO359" s="58">
        <v>25</v>
      </c>
      <c r="AP359" s="59" t="s">
        <v>677</v>
      </c>
      <c r="AQ359" s="59" t="s">
        <v>705</v>
      </c>
      <c r="AR359" s="59" t="s">
        <v>27</v>
      </c>
      <c r="AS359" s="59" t="s">
        <v>27</v>
      </c>
      <c r="AT359" s="59" t="s">
        <v>27</v>
      </c>
      <c r="AU359" s="59" t="s">
        <v>27</v>
      </c>
      <c r="AV359" s="59" t="s">
        <v>27</v>
      </c>
      <c r="AW359" s="64"/>
      <c r="AX359" s="62" t="s">
        <v>747</v>
      </c>
      <c r="AY359" s="62">
        <v>9.1460000000000008</v>
      </c>
      <c r="AZ359" s="62">
        <v>0.39765217391304353</v>
      </c>
      <c r="BA359" s="62">
        <v>2.5147605510605726</v>
      </c>
      <c r="BB359" s="62">
        <v>8.8970000000000002</v>
      </c>
      <c r="BC359" s="62">
        <v>100</v>
      </c>
      <c r="BD359">
        <v>1482</v>
      </c>
      <c r="BE359" s="62"/>
      <c r="BF359" s="64"/>
      <c r="BG359" s="64"/>
    </row>
    <row r="360" spans="1:59" ht="14.25" customHeight="1" x14ac:dyDescent="0.25">
      <c r="A360" s="58">
        <v>528</v>
      </c>
      <c r="B360" s="59" t="s">
        <v>78</v>
      </c>
      <c r="C360" s="59" t="s">
        <v>28</v>
      </c>
      <c r="D360" s="59" t="s">
        <v>43</v>
      </c>
      <c r="E360" s="59"/>
      <c r="F360" s="59" t="s">
        <v>500</v>
      </c>
      <c r="G360" s="58">
        <v>59</v>
      </c>
      <c r="H360" s="58">
        <v>26</v>
      </c>
      <c r="I360" s="59" t="s">
        <v>169</v>
      </c>
      <c r="J360" s="58">
        <v>178114327</v>
      </c>
      <c r="K360" s="58">
        <v>2.1666666666666701</v>
      </c>
      <c r="L360" s="58">
        <v>0.43333333333333302</v>
      </c>
      <c r="M360" s="60">
        <v>0</v>
      </c>
      <c r="N360" s="60">
        <v>0</v>
      </c>
      <c r="O360" s="60">
        <v>0</v>
      </c>
      <c r="P360" s="60">
        <v>0</v>
      </c>
      <c r="Q360" s="60">
        <v>0</v>
      </c>
      <c r="R360" s="60">
        <v>0</v>
      </c>
      <c r="S360" s="60">
        <v>0</v>
      </c>
      <c r="T360" s="60">
        <v>0</v>
      </c>
      <c r="U360" s="60">
        <v>0</v>
      </c>
      <c r="V360" s="60">
        <v>0</v>
      </c>
      <c r="W360" s="59">
        <v>0</v>
      </c>
      <c r="X360" s="60">
        <v>0</v>
      </c>
      <c r="Y360" s="60">
        <v>0</v>
      </c>
      <c r="Z360" s="59">
        <v>0</v>
      </c>
      <c r="AA360" s="59">
        <v>0</v>
      </c>
      <c r="AB360" t="s">
        <v>782</v>
      </c>
      <c r="AC360" s="61">
        <v>3</v>
      </c>
      <c r="AD360" s="58">
        <v>0</v>
      </c>
      <c r="AE360" s="58">
        <v>0</v>
      </c>
      <c r="AF360" s="58">
        <v>0</v>
      </c>
      <c r="AG360" s="58">
        <v>0</v>
      </c>
      <c r="AH360" s="59" t="s">
        <v>503</v>
      </c>
      <c r="AI360" s="58">
        <v>25</v>
      </c>
      <c r="AJ360" s="60"/>
      <c r="AK360" s="59" t="s">
        <v>592</v>
      </c>
      <c r="AL360" s="59">
        <v>1</v>
      </c>
      <c r="AM360" s="59" t="s">
        <v>27</v>
      </c>
      <c r="AN360" s="59" t="s">
        <v>680</v>
      </c>
      <c r="AO360" s="58">
        <v>31</v>
      </c>
      <c r="AP360" s="59" t="s">
        <v>677</v>
      </c>
      <c r="AQ360" s="59" t="s">
        <v>694</v>
      </c>
      <c r="AR360" s="59" t="s">
        <v>27</v>
      </c>
      <c r="AS360" s="59" t="s">
        <v>27</v>
      </c>
      <c r="AT360" s="59" t="s">
        <v>692</v>
      </c>
      <c r="AU360" s="59" t="s">
        <v>27</v>
      </c>
      <c r="AV360" s="59" t="s">
        <v>27</v>
      </c>
      <c r="AW360" s="64"/>
      <c r="AX360" s="62" t="s">
        <v>746</v>
      </c>
      <c r="AY360" s="62">
        <v>3.6360000000000001</v>
      </c>
      <c r="AZ360" s="62" t="s">
        <v>27</v>
      </c>
      <c r="BA360" s="62">
        <v>0</v>
      </c>
      <c r="BB360" s="62">
        <v>2.5960000000000001</v>
      </c>
      <c r="BC360" s="62">
        <v>0</v>
      </c>
      <c r="BD360" s="66">
        <v>0</v>
      </c>
      <c r="BE360" s="62"/>
      <c r="BF360" s="64"/>
      <c r="BG360" s="64"/>
    </row>
    <row r="361" spans="1:59" ht="14.25" customHeight="1" x14ac:dyDescent="0.25">
      <c r="A361" s="58">
        <v>544</v>
      </c>
      <c r="B361" s="59" t="s">
        <v>78</v>
      </c>
      <c r="C361" s="59" t="s">
        <v>28</v>
      </c>
      <c r="D361" s="59" t="s">
        <v>43</v>
      </c>
      <c r="E361" s="59"/>
      <c r="F361" s="59" t="s">
        <v>500</v>
      </c>
      <c r="G361" s="58">
        <v>59</v>
      </c>
      <c r="H361" s="58">
        <v>26</v>
      </c>
      <c r="I361" s="59" t="s">
        <v>171</v>
      </c>
      <c r="J361" s="58">
        <v>8518124088</v>
      </c>
      <c r="K361" s="58">
        <v>2.3666666666666698</v>
      </c>
      <c r="L361" s="58">
        <v>0.473333333333333</v>
      </c>
      <c r="M361" s="60">
        <v>0</v>
      </c>
      <c r="N361" s="60">
        <v>0</v>
      </c>
      <c r="O361" s="60">
        <v>0</v>
      </c>
      <c r="P361" s="60">
        <v>0</v>
      </c>
      <c r="Q361" s="60">
        <v>0</v>
      </c>
      <c r="R361" s="60">
        <v>0</v>
      </c>
      <c r="S361" s="60">
        <v>0</v>
      </c>
      <c r="T361" s="60">
        <v>0</v>
      </c>
      <c r="U361" s="60">
        <v>0</v>
      </c>
      <c r="V361" s="60">
        <v>0</v>
      </c>
      <c r="W361" s="59">
        <v>0</v>
      </c>
      <c r="X361" s="60">
        <v>0</v>
      </c>
      <c r="Y361" s="60">
        <v>0</v>
      </c>
      <c r="Z361" s="59">
        <v>0</v>
      </c>
      <c r="AA361" s="59">
        <v>0</v>
      </c>
      <c r="AB361" t="s">
        <v>782</v>
      </c>
      <c r="AC361" s="59">
        <v>0</v>
      </c>
      <c r="AD361" s="58">
        <v>0</v>
      </c>
      <c r="AE361" s="58">
        <v>0</v>
      </c>
      <c r="AF361" s="58">
        <v>0</v>
      </c>
      <c r="AG361" s="58">
        <v>0</v>
      </c>
      <c r="AH361" s="59" t="s">
        <v>503</v>
      </c>
      <c r="AI361" s="58">
        <v>25</v>
      </c>
      <c r="AJ361" s="60"/>
      <c r="AK361" s="59" t="s">
        <v>593</v>
      </c>
      <c r="AL361" s="59">
        <v>1</v>
      </c>
      <c r="AM361" s="59" t="s">
        <v>27</v>
      </c>
      <c r="AN361" s="59" t="s">
        <v>680</v>
      </c>
      <c r="AO361" s="58">
        <v>25</v>
      </c>
      <c r="AP361" s="59" t="s">
        <v>677</v>
      </c>
      <c r="AQ361" s="59" t="s">
        <v>725</v>
      </c>
      <c r="AR361" s="59" t="s">
        <v>27</v>
      </c>
      <c r="AS361" s="59" t="s">
        <v>726</v>
      </c>
      <c r="AT361" s="59" t="s">
        <v>27</v>
      </c>
      <c r="AU361" s="59" t="s">
        <v>27</v>
      </c>
      <c r="AV361" s="59" t="s">
        <v>27</v>
      </c>
      <c r="AW361" s="64"/>
      <c r="AX361" s="62" t="s">
        <v>748</v>
      </c>
      <c r="AY361" s="62">
        <v>9.7750000000000004</v>
      </c>
      <c r="AZ361" s="62" t="s">
        <v>27</v>
      </c>
      <c r="BA361" s="62">
        <v>0</v>
      </c>
      <c r="BB361" s="62">
        <v>6.8980000000000006</v>
      </c>
      <c r="BC361" s="62" t="s">
        <v>774</v>
      </c>
      <c r="BD361" s="67">
        <v>0</v>
      </c>
      <c r="BE361" s="62"/>
      <c r="BF361" s="64"/>
      <c r="BG361" s="64"/>
    </row>
    <row r="362" spans="1:59" ht="14.25" customHeight="1" x14ac:dyDescent="0.25">
      <c r="A362" s="58">
        <v>560</v>
      </c>
      <c r="B362" s="59" t="s">
        <v>78</v>
      </c>
      <c r="C362" s="59" t="s">
        <v>26</v>
      </c>
      <c r="D362" s="59" t="s">
        <v>43</v>
      </c>
      <c r="E362" s="59"/>
      <c r="F362" s="59" t="s">
        <v>500</v>
      </c>
      <c r="G362" s="58">
        <v>59</v>
      </c>
      <c r="H362" s="58">
        <v>26</v>
      </c>
      <c r="I362" s="59" t="s">
        <v>172</v>
      </c>
      <c r="J362" s="58">
        <v>8517821164</v>
      </c>
      <c r="K362" s="58">
        <v>3</v>
      </c>
      <c r="L362" s="58">
        <v>0.6</v>
      </c>
      <c r="M362" s="60">
        <v>0</v>
      </c>
      <c r="N362" s="60">
        <v>0</v>
      </c>
      <c r="O362" s="60">
        <v>0</v>
      </c>
      <c r="P362" s="60">
        <v>0</v>
      </c>
      <c r="Q362" s="60">
        <v>0</v>
      </c>
      <c r="R362" s="60">
        <v>0</v>
      </c>
      <c r="S362" s="60">
        <v>0</v>
      </c>
      <c r="T362" s="60">
        <v>0</v>
      </c>
      <c r="U362" s="60">
        <v>0</v>
      </c>
      <c r="V362" s="60">
        <v>0</v>
      </c>
      <c r="W362" s="59">
        <v>0</v>
      </c>
      <c r="X362" s="60">
        <v>0</v>
      </c>
      <c r="Y362" s="60">
        <v>0</v>
      </c>
      <c r="Z362" s="59">
        <v>0</v>
      </c>
      <c r="AA362" s="59">
        <v>0</v>
      </c>
      <c r="AB362" t="s">
        <v>783</v>
      </c>
      <c r="AC362" s="59">
        <v>0</v>
      </c>
      <c r="AD362" s="58">
        <v>0</v>
      </c>
      <c r="AE362" s="58">
        <v>0</v>
      </c>
      <c r="AF362" s="58">
        <v>0</v>
      </c>
      <c r="AG362" s="58">
        <v>0</v>
      </c>
      <c r="AH362" s="59" t="s">
        <v>503</v>
      </c>
      <c r="AI362" s="58">
        <v>25</v>
      </c>
      <c r="AJ362" s="60"/>
      <c r="AK362" s="59" t="s">
        <v>594</v>
      </c>
      <c r="AL362" s="59">
        <v>1</v>
      </c>
      <c r="AM362" s="59" t="s">
        <v>27</v>
      </c>
      <c r="AN362" s="59" t="s">
        <v>680</v>
      </c>
      <c r="AO362" s="58">
        <v>29</v>
      </c>
      <c r="AP362" s="59" t="s">
        <v>674</v>
      </c>
      <c r="AQ362" s="59" t="s">
        <v>691</v>
      </c>
      <c r="AR362" s="59" t="s">
        <v>695</v>
      </c>
      <c r="AS362" s="59" t="s">
        <v>727</v>
      </c>
      <c r="AT362" s="59" t="s">
        <v>27</v>
      </c>
      <c r="AU362" s="59" t="s">
        <v>27</v>
      </c>
      <c r="AV362" s="59" t="s">
        <v>710</v>
      </c>
      <c r="AW362" s="64"/>
      <c r="AX362" s="62" t="s">
        <v>748</v>
      </c>
      <c r="AY362" s="62">
        <v>16.975999999999999</v>
      </c>
      <c r="AZ362" s="62" t="s">
        <v>27</v>
      </c>
      <c r="BA362" s="62">
        <v>0</v>
      </c>
      <c r="BB362" s="62">
        <v>11.867000000000001</v>
      </c>
      <c r="BC362" s="62">
        <v>177</v>
      </c>
      <c r="BD362" s="65">
        <v>0</v>
      </c>
      <c r="BE362" s="62"/>
      <c r="BF362" s="64"/>
      <c r="BG362" s="64"/>
    </row>
    <row r="363" spans="1:59" ht="14.25" customHeight="1" x14ac:dyDescent="0.25">
      <c r="A363" s="58">
        <v>576</v>
      </c>
      <c r="B363" s="59" t="s">
        <v>78</v>
      </c>
      <c r="C363" s="59" t="s">
        <v>28</v>
      </c>
      <c r="D363" s="59" t="s">
        <v>43</v>
      </c>
      <c r="E363" s="59"/>
      <c r="F363" s="59" t="s">
        <v>500</v>
      </c>
      <c r="G363" s="58">
        <v>59</v>
      </c>
      <c r="H363" s="58">
        <v>26</v>
      </c>
      <c r="I363" s="59" t="s">
        <v>173</v>
      </c>
      <c r="J363" s="58">
        <v>79215167188</v>
      </c>
      <c r="K363" s="58">
        <v>2.4666666666666699</v>
      </c>
      <c r="L363" s="58">
        <v>0.49333333333333301</v>
      </c>
      <c r="M363" s="58">
        <v>2</v>
      </c>
      <c r="N363" s="60">
        <v>0</v>
      </c>
      <c r="O363" s="60">
        <v>0</v>
      </c>
      <c r="P363" s="58">
        <v>3</v>
      </c>
      <c r="Q363" s="58">
        <v>1</v>
      </c>
      <c r="R363" s="60">
        <v>0</v>
      </c>
      <c r="S363" s="58">
        <v>1</v>
      </c>
      <c r="T363" s="60">
        <v>0</v>
      </c>
      <c r="U363" s="60">
        <v>0</v>
      </c>
      <c r="V363" s="58">
        <v>0.5</v>
      </c>
      <c r="W363" s="59">
        <v>0</v>
      </c>
      <c r="X363" s="58">
        <v>0.5</v>
      </c>
      <c r="Y363" s="58">
        <v>1</v>
      </c>
      <c r="Z363" s="59">
        <v>9</v>
      </c>
      <c r="AA363" s="59">
        <v>1</v>
      </c>
      <c r="AB363" t="s">
        <v>783</v>
      </c>
      <c r="AC363" s="59">
        <v>0</v>
      </c>
      <c r="AD363" s="58">
        <v>0</v>
      </c>
      <c r="AE363" s="58">
        <v>2</v>
      </c>
      <c r="AF363" s="58">
        <v>0</v>
      </c>
      <c r="AG363" s="58">
        <v>3</v>
      </c>
      <c r="AH363" s="59" t="s">
        <v>503</v>
      </c>
      <c r="AI363" s="58">
        <v>25</v>
      </c>
      <c r="AJ363" s="60"/>
      <c r="AK363" s="59" t="s">
        <v>595</v>
      </c>
      <c r="AL363" s="59">
        <v>1</v>
      </c>
      <c r="AM363" s="59" t="s">
        <v>27</v>
      </c>
      <c r="AN363" s="59" t="s">
        <v>673</v>
      </c>
      <c r="AO363" s="58">
        <v>18</v>
      </c>
      <c r="AP363" s="59" t="s">
        <v>677</v>
      </c>
      <c r="AQ363" s="59" t="s">
        <v>728</v>
      </c>
      <c r="AR363" s="59" t="s">
        <v>27</v>
      </c>
      <c r="AS363" s="59" t="s">
        <v>686</v>
      </c>
      <c r="AT363" s="59" t="s">
        <v>27</v>
      </c>
      <c r="AU363" s="59" t="s">
        <v>27</v>
      </c>
      <c r="AV363" s="59" t="s">
        <v>27</v>
      </c>
      <c r="AW363" s="64"/>
      <c r="AX363" s="62" t="s">
        <v>747</v>
      </c>
      <c r="AY363" s="62">
        <v>12.92</v>
      </c>
      <c r="AZ363" s="62">
        <v>1.4355555555555555</v>
      </c>
      <c r="BA363" s="62">
        <v>0.69659442724458209</v>
      </c>
      <c r="BB363" s="62">
        <v>12.137</v>
      </c>
      <c r="BC363" s="62">
        <v>59</v>
      </c>
      <c r="BD363">
        <v>52</v>
      </c>
      <c r="BE363" s="62" t="s">
        <v>783</v>
      </c>
      <c r="BF363" s="62">
        <v>1</v>
      </c>
      <c r="BG363" s="64"/>
    </row>
    <row r="364" spans="1:59" ht="14.25" customHeight="1" x14ac:dyDescent="0.25">
      <c r="A364" s="58">
        <v>24</v>
      </c>
      <c r="B364" s="59" t="s">
        <v>78</v>
      </c>
      <c r="C364" s="59" t="s">
        <v>28</v>
      </c>
      <c r="D364" s="59" t="s">
        <v>44</v>
      </c>
      <c r="E364" s="59"/>
      <c r="F364" s="59" t="s">
        <v>45</v>
      </c>
      <c r="G364" s="58">
        <v>1</v>
      </c>
      <c r="H364" s="58">
        <v>8</v>
      </c>
      <c r="I364" s="59" t="s">
        <v>98</v>
      </c>
      <c r="J364" s="58">
        <v>871611960</v>
      </c>
      <c r="K364" s="58">
        <v>23.272727272727298</v>
      </c>
      <c r="L364" s="58">
        <v>0.14090909090909101</v>
      </c>
      <c r="M364" s="60">
        <v>0</v>
      </c>
      <c r="N364" s="60">
        <v>0</v>
      </c>
      <c r="O364" s="60">
        <v>0</v>
      </c>
      <c r="P364" s="60">
        <v>0</v>
      </c>
      <c r="Q364" s="60">
        <v>0</v>
      </c>
      <c r="R364" s="60">
        <v>0</v>
      </c>
      <c r="S364" s="60">
        <v>0</v>
      </c>
      <c r="T364" s="60">
        <v>0</v>
      </c>
      <c r="U364" s="60">
        <v>0</v>
      </c>
      <c r="V364" s="60">
        <v>0</v>
      </c>
      <c r="W364" s="59">
        <v>0</v>
      </c>
      <c r="X364" s="60">
        <v>0</v>
      </c>
      <c r="Y364" s="60">
        <v>0</v>
      </c>
      <c r="Z364" s="59">
        <v>0</v>
      </c>
      <c r="AA364" s="59">
        <v>0</v>
      </c>
      <c r="AB364" t="s">
        <v>89</v>
      </c>
      <c r="AC364" s="59">
        <v>0</v>
      </c>
      <c r="AD364" s="58">
        <v>0</v>
      </c>
      <c r="AE364" s="58">
        <v>0</v>
      </c>
      <c r="AF364" s="58">
        <v>0</v>
      </c>
      <c r="AG364" s="58">
        <v>0</v>
      </c>
      <c r="AH364" s="59" t="s">
        <v>90</v>
      </c>
      <c r="AI364" s="58">
        <v>4</v>
      </c>
      <c r="AJ364" s="60"/>
      <c r="AK364" s="59" t="s">
        <v>100</v>
      </c>
      <c r="AL364" s="59">
        <v>1</v>
      </c>
      <c r="AM364" s="59" t="s">
        <v>27</v>
      </c>
      <c r="AN364" s="59" t="s">
        <v>673</v>
      </c>
      <c r="AO364" s="58">
        <v>28</v>
      </c>
      <c r="AP364" s="59" t="s">
        <v>677</v>
      </c>
      <c r="AQ364" s="59" t="s">
        <v>685</v>
      </c>
      <c r="AR364" s="59" t="s">
        <v>27</v>
      </c>
      <c r="AS364" s="59" t="s">
        <v>686</v>
      </c>
      <c r="AT364" s="59" t="s">
        <v>27</v>
      </c>
      <c r="AU364" s="59" t="s">
        <v>27</v>
      </c>
      <c r="AV364" s="59" t="s">
        <v>27</v>
      </c>
      <c r="AW364" s="64"/>
      <c r="AX364" s="62" t="s">
        <v>747</v>
      </c>
      <c r="AY364" s="62">
        <v>2.5230000000000001</v>
      </c>
      <c r="AZ364" s="62" t="s">
        <v>27</v>
      </c>
      <c r="BA364" s="62">
        <v>0</v>
      </c>
      <c r="BB364" s="62">
        <v>1.8900000000000001</v>
      </c>
      <c r="BC364" s="62"/>
      <c r="BD364">
        <v>0</v>
      </c>
      <c r="BE364" s="62"/>
      <c r="BF364" s="64"/>
      <c r="BG364" s="64"/>
    </row>
    <row r="365" spans="1:59" ht="14.25" customHeight="1" x14ac:dyDescent="0.25">
      <c r="A365" s="58">
        <v>40</v>
      </c>
      <c r="B365" s="59" t="s">
        <v>78</v>
      </c>
      <c r="C365" s="59" t="s">
        <v>28</v>
      </c>
      <c r="D365" s="59" t="s">
        <v>44</v>
      </c>
      <c r="E365" s="59"/>
      <c r="F365" s="59" t="s">
        <v>45</v>
      </c>
      <c r="G365" s="58">
        <v>1</v>
      </c>
      <c r="H365" s="58">
        <v>8</v>
      </c>
      <c r="I365" s="59" t="s">
        <v>101</v>
      </c>
      <c r="J365" s="58">
        <v>17888851</v>
      </c>
      <c r="K365" s="58">
        <v>23.272727272727298</v>
      </c>
      <c r="L365" s="58">
        <v>0.14090909090909101</v>
      </c>
      <c r="M365" s="60">
        <v>0</v>
      </c>
      <c r="N365" s="60">
        <v>0</v>
      </c>
      <c r="O365" s="60">
        <v>0</v>
      </c>
      <c r="P365" s="60">
        <v>0</v>
      </c>
      <c r="Q365" s="60">
        <v>0</v>
      </c>
      <c r="R365" s="60">
        <v>0</v>
      </c>
      <c r="S365" s="60">
        <v>0</v>
      </c>
      <c r="T365" s="60">
        <v>0</v>
      </c>
      <c r="U365" s="60">
        <v>0</v>
      </c>
      <c r="V365" s="60">
        <v>0</v>
      </c>
      <c r="W365" s="59">
        <v>0</v>
      </c>
      <c r="X365" s="60">
        <v>0</v>
      </c>
      <c r="Y365" s="60">
        <v>0</v>
      </c>
      <c r="Z365" s="59">
        <v>0</v>
      </c>
      <c r="AA365" s="59">
        <v>0</v>
      </c>
      <c r="AB365" t="s">
        <v>89</v>
      </c>
      <c r="AC365" s="59">
        <v>0</v>
      </c>
      <c r="AD365" s="58">
        <v>0</v>
      </c>
      <c r="AE365" s="58">
        <v>0</v>
      </c>
      <c r="AF365" s="58">
        <v>0</v>
      </c>
      <c r="AG365" s="58">
        <v>0</v>
      </c>
      <c r="AH365" s="59" t="s">
        <v>90</v>
      </c>
      <c r="AI365" s="58">
        <v>4</v>
      </c>
      <c r="AJ365" s="60"/>
      <c r="AK365" s="59" t="s">
        <v>100</v>
      </c>
      <c r="AL365" s="59">
        <v>1</v>
      </c>
      <c r="AM365" s="59" t="s">
        <v>27</v>
      </c>
      <c r="AN365" s="59" t="s">
        <v>680</v>
      </c>
      <c r="AO365" s="58">
        <v>30</v>
      </c>
      <c r="AP365" s="59" t="s">
        <v>674</v>
      </c>
      <c r="AQ365" s="59" t="s">
        <v>687</v>
      </c>
      <c r="AR365" s="59" t="s">
        <v>27</v>
      </c>
      <c r="AS365" s="59" t="s">
        <v>688</v>
      </c>
      <c r="AT365" s="59" t="s">
        <v>27</v>
      </c>
      <c r="AU365" s="59" t="s">
        <v>27</v>
      </c>
      <c r="AV365" s="59" t="s">
        <v>27</v>
      </c>
      <c r="AW365" s="64"/>
      <c r="AX365" s="62" t="s">
        <v>748</v>
      </c>
      <c r="AY365" s="62">
        <v>11.045999999999999</v>
      </c>
      <c r="AZ365" s="62" t="s">
        <v>27</v>
      </c>
      <c r="BA365" s="62">
        <v>0</v>
      </c>
      <c r="BB365" s="62">
        <v>4.0890000000000004</v>
      </c>
      <c r="BC365" s="62">
        <v>43</v>
      </c>
      <c r="BD365" s="66">
        <v>0</v>
      </c>
      <c r="BE365" s="62" t="s">
        <v>102</v>
      </c>
      <c r="BF365" s="62">
        <v>1</v>
      </c>
      <c r="BG365" s="64"/>
    </row>
    <row r="366" spans="1:59" ht="14.25" customHeight="1" x14ac:dyDescent="0.25">
      <c r="A366" s="58">
        <v>56</v>
      </c>
      <c r="B366" s="59" t="s">
        <v>78</v>
      </c>
      <c r="C366" s="59" t="s">
        <v>28</v>
      </c>
      <c r="D366" s="59" t="s">
        <v>44</v>
      </c>
      <c r="E366" s="59"/>
      <c r="F366" s="59" t="s">
        <v>45</v>
      </c>
      <c r="G366" s="58">
        <v>1</v>
      </c>
      <c r="H366" s="58">
        <v>8</v>
      </c>
      <c r="I366" s="59" t="s">
        <v>104</v>
      </c>
      <c r="J366" s="58">
        <v>134766397</v>
      </c>
      <c r="K366" s="58">
        <v>23.272727272727298</v>
      </c>
      <c r="L366" s="58">
        <v>0.14090909090909101</v>
      </c>
      <c r="M366" s="60">
        <v>0</v>
      </c>
      <c r="N366" s="60">
        <v>0</v>
      </c>
      <c r="O366" s="60">
        <v>0</v>
      </c>
      <c r="P366" s="60">
        <v>0</v>
      </c>
      <c r="Q366" s="60">
        <v>0</v>
      </c>
      <c r="R366" s="60">
        <v>0</v>
      </c>
      <c r="S366" s="60">
        <v>0</v>
      </c>
      <c r="T366" s="60">
        <v>0</v>
      </c>
      <c r="U366" s="60">
        <v>0</v>
      </c>
      <c r="V366" s="60">
        <v>0</v>
      </c>
      <c r="W366" s="59">
        <v>0</v>
      </c>
      <c r="X366" s="60">
        <v>0</v>
      </c>
      <c r="Y366" s="60">
        <v>0</v>
      </c>
      <c r="Z366" s="59">
        <v>0</v>
      </c>
      <c r="AA366" s="59">
        <v>0</v>
      </c>
      <c r="AB366" t="s">
        <v>89</v>
      </c>
      <c r="AC366" s="59">
        <v>0</v>
      </c>
      <c r="AD366" s="58">
        <v>0</v>
      </c>
      <c r="AE366" s="58">
        <v>0</v>
      </c>
      <c r="AF366" s="58">
        <v>0</v>
      </c>
      <c r="AG366" s="58">
        <v>0</v>
      </c>
      <c r="AH366" s="59" t="s">
        <v>90</v>
      </c>
      <c r="AI366" s="58">
        <v>4</v>
      </c>
      <c r="AJ366" s="60"/>
      <c r="AK366" s="59" t="s">
        <v>100</v>
      </c>
      <c r="AL366" s="59">
        <v>1</v>
      </c>
      <c r="AM366" s="59" t="s">
        <v>27</v>
      </c>
      <c r="AN366" s="59" t="s">
        <v>673</v>
      </c>
      <c r="AO366" s="58">
        <v>20</v>
      </c>
      <c r="AP366" s="59" t="s">
        <v>674</v>
      </c>
      <c r="AQ366" s="59" t="s">
        <v>689</v>
      </c>
      <c r="AR366" s="59" t="s">
        <v>27</v>
      </c>
      <c r="AS366" s="59" t="s">
        <v>27</v>
      </c>
      <c r="AT366" s="59" t="s">
        <v>27</v>
      </c>
      <c r="AU366" s="59" t="s">
        <v>27</v>
      </c>
      <c r="AV366" s="59" t="s">
        <v>27</v>
      </c>
      <c r="AW366" s="64"/>
      <c r="AX366" s="62" t="s">
        <v>747</v>
      </c>
      <c r="AY366" s="62">
        <v>4.9270000000000005</v>
      </c>
      <c r="AZ366" s="62" t="s">
        <v>27</v>
      </c>
      <c r="BA366" s="62">
        <v>0</v>
      </c>
      <c r="BB366" s="62">
        <v>2.98</v>
      </c>
      <c r="BC366" s="62">
        <v>50</v>
      </c>
      <c r="BD366" s="65">
        <v>0</v>
      </c>
      <c r="BE366" s="62"/>
      <c r="BF366" s="64"/>
      <c r="BG366" s="64"/>
    </row>
    <row r="367" spans="1:59" ht="14.25" customHeight="1" x14ac:dyDescent="0.25">
      <c r="A367" s="58">
        <v>105</v>
      </c>
      <c r="B367" s="59" t="s">
        <v>78</v>
      </c>
      <c r="C367" s="59" t="s">
        <v>28</v>
      </c>
      <c r="D367" s="59" t="s">
        <v>44</v>
      </c>
      <c r="E367" s="59"/>
      <c r="F367" s="59" t="s">
        <v>45</v>
      </c>
      <c r="G367" s="58">
        <v>1</v>
      </c>
      <c r="H367" s="58">
        <v>8</v>
      </c>
      <c r="I367" s="59" t="s">
        <v>114</v>
      </c>
      <c r="J367" s="58">
        <v>17888853</v>
      </c>
      <c r="K367" s="58">
        <v>56.363636363636402</v>
      </c>
      <c r="L367" s="58">
        <v>0.55454545454545401</v>
      </c>
      <c r="M367" s="60">
        <v>0</v>
      </c>
      <c r="N367" s="60">
        <v>0</v>
      </c>
      <c r="O367" s="60">
        <v>0</v>
      </c>
      <c r="P367" s="60">
        <v>0</v>
      </c>
      <c r="Q367" s="60">
        <v>0</v>
      </c>
      <c r="R367" s="60">
        <v>0</v>
      </c>
      <c r="S367" s="60">
        <v>0</v>
      </c>
      <c r="T367" s="60">
        <v>0</v>
      </c>
      <c r="U367" s="60">
        <v>0</v>
      </c>
      <c r="V367" s="60">
        <v>0</v>
      </c>
      <c r="W367" s="59">
        <v>0</v>
      </c>
      <c r="X367" s="60">
        <v>0</v>
      </c>
      <c r="Y367" s="60">
        <v>0</v>
      </c>
      <c r="Z367" s="59">
        <v>0</v>
      </c>
      <c r="AA367" s="59">
        <v>0</v>
      </c>
      <c r="AB367" t="s">
        <v>99</v>
      </c>
      <c r="AC367" s="59">
        <v>0</v>
      </c>
      <c r="AD367" s="58">
        <v>0</v>
      </c>
      <c r="AE367" s="58">
        <v>0</v>
      </c>
      <c r="AF367" s="58">
        <v>0</v>
      </c>
      <c r="AG367" s="58">
        <v>0</v>
      </c>
      <c r="AH367" s="59" t="s">
        <v>90</v>
      </c>
      <c r="AI367" s="58">
        <v>4</v>
      </c>
      <c r="AJ367" s="60"/>
      <c r="AK367" s="59" t="s">
        <v>91</v>
      </c>
      <c r="AL367" s="59">
        <v>1</v>
      </c>
      <c r="AM367" s="59" t="s">
        <v>27</v>
      </c>
      <c r="AN367" s="59" t="s">
        <v>680</v>
      </c>
      <c r="AO367" s="58">
        <v>30</v>
      </c>
      <c r="AP367" s="59" t="s">
        <v>674</v>
      </c>
      <c r="AQ367" s="59" t="s">
        <v>687</v>
      </c>
      <c r="AR367" s="59" t="s">
        <v>27</v>
      </c>
      <c r="AS367" s="59" t="s">
        <v>688</v>
      </c>
      <c r="AT367" s="59" t="s">
        <v>27</v>
      </c>
      <c r="AU367" s="59" t="s">
        <v>27</v>
      </c>
      <c r="AV367" s="59" t="s">
        <v>27</v>
      </c>
      <c r="AW367" s="64"/>
      <c r="AX367" s="62" t="s">
        <v>748</v>
      </c>
      <c r="AY367" s="62">
        <v>12.906000000000001</v>
      </c>
      <c r="AZ367" s="62" t="s">
        <v>27</v>
      </c>
      <c r="BA367" s="62">
        <v>0</v>
      </c>
      <c r="BB367" s="62">
        <v>3.6360000000000001</v>
      </c>
      <c r="BC367" s="62">
        <v>43</v>
      </c>
      <c r="BD367" s="65">
        <v>0</v>
      </c>
      <c r="BE367" s="62"/>
      <c r="BF367" s="64"/>
      <c r="BG367" s="64"/>
    </row>
    <row r="368" spans="1:59" ht="14.25" customHeight="1" x14ac:dyDescent="0.25">
      <c r="A368" s="58">
        <v>153</v>
      </c>
      <c r="B368" s="59" t="s">
        <v>78</v>
      </c>
      <c r="C368" s="59" t="s">
        <v>26</v>
      </c>
      <c r="D368" s="59" t="s">
        <v>44</v>
      </c>
      <c r="E368" s="59"/>
      <c r="F368" s="59" t="s">
        <v>45</v>
      </c>
      <c r="G368" s="58">
        <v>1</v>
      </c>
      <c r="H368" s="58">
        <v>8</v>
      </c>
      <c r="I368" s="59" t="s">
        <v>121</v>
      </c>
      <c r="J368" s="58">
        <v>8870124178</v>
      </c>
      <c r="K368" s="58">
        <v>61.615384615384599</v>
      </c>
      <c r="L368" s="58">
        <v>0.64247020585048797</v>
      </c>
      <c r="M368" s="60">
        <v>0</v>
      </c>
      <c r="N368" s="60">
        <v>0</v>
      </c>
      <c r="O368" s="60">
        <v>0</v>
      </c>
      <c r="P368" s="60">
        <v>0</v>
      </c>
      <c r="Q368" s="60">
        <v>0</v>
      </c>
      <c r="R368" s="60">
        <v>0</v>
      </c>
      <c r="S368" s="60">
        <v>0</v>
      </c>
      <c r="T368" s="60">
        <v>0</v>
      </c>
      <c r="U368" s="60">
        <v>0</v>
      </c>
      <c r="V368" s="60">
        <v>0</v>
      </c>
      <c r="W368" s="59">
        <v>0</v>
      </c>
      <c r="X368" s="60">
        <v>0</v>
      </c>
      <c r="Y368" s="60">
        <v>0</v>
      </c>
      <c r="Z368" s="59">
        <v>0</v>
      </c>
      <c r="AA368" s="59">
        <v>0</v>
      </c>
      <c r="AB368" t="s">
        <v>102</v>
      </c>
      <c r="AC368" s="59">
        <v>0</v>
      </c>
      <c r="AD368" s="58">
        <v>0</v>
      </c>
      <c r="AE368" s="58">
        <v>0</v>
      </c>
      <c r="AF368" s="58">
        <v>0</v>
      </c>
      <c r="AG368" s="58">
        <v>0</v>
      </c>
      <c r="AH368" s="59" t="s">
        <v>90</v>
      </c>
      <c r="AI368" s="58">
        <v>4</v>
      </c>
      <c r="AJ368" s="60"/>
      <c r="AK368" s="59" t="s">
        <v>91</v>
      </c>
      <c r="AL368" s="59">
        <v>1</v>
      </c>
      <c r="AM368" s="59" t="s">
        <v>27</v>
      </c>
      <c r="AN368" s="59" t="s">
        <v>673</v>
      </c>
      <c r="AO368" s="58">
        <v>21</v>
      </c>
      <c r="AP368" s="59" t="s">
        <v>677</v>
      </c>
      <c r="AQ368" s="59" t="s">
        <v>693</v>
      </c>
      <c r="AR368" s="59" t="s">
        <v>27</v>
      </c>
      <c r="AS368" s="59" t="s">
        <v>27</v>
      </c>
      <c r="AT368" s="59" t="s">
        <v>27</v>
      </c>
      <c r="AU368" s="59" t="s">
        <v>27</v>
      </c>
      <c r="AV368" s="59" t="s">
        <v>27</v>
      </c>
      <c r="AW368" s="64"/>
      <c r="AX368" s="62" t="s">
        <v>747</v>
      </c>
      <c r="AY368" s="62">
        <v>4.907</v>
      </c>
      <c r="AZ368" s="62" t="s">
        <v>27</v>
      </c>
      <c r="BA368" s="62">
        <v>0</v>
      </c>
      <c r="BB368" s="62">
        <v>3.8050000000000002</v>
      </c>
      <c r="BC368" s="62">
        <v>87</v>
      </c>
      <c r="BD368" s="65">
        <v>0</v>
      </c>
      <c r="BE368" s="62" t="s">
        <v>89</v>
      </c>
      <c r="BF368" s="62">
        <v>1</v>
      </c>
      <c r="BG368" s="64"/>
    </row>
    <row r="369" spans="1:59" ht="14.25" customHeight="1" x14ac:dyDescent="0.25">
      <c r="A369" s="58">
        <v>169</v>
      </c>
      <c r="B369" s="59" t="s">
        <v>78</v>
      </c>
      <c r="C369" s="59" t="s">
        <v>28</v>
      </c>
      <c r="D369" s="59" t="s">
        <v>44</v>
      </c>
      <c r="E369" s="59"/>
      <c r="F369" s="59" t="s">
        <v>45</v>
      </c>
      <c r="G369" s="58">
        <v>1</v>
      </c>
      <c r="H369" s="58">
        <v>8</v>
      </c>
      <c r="I369" s="59" t="s">
        <v>122</v>
      </c>
      <c r="J369" s="58">
        <v>10184154</v>
      </c>
      <c r="K369" s="58">
        <v>23.272727272727298</v>
      </c>
      <c r="L369" s="58">
        <v>0.14090909090909101</v>
      </c>
      <c r="M369" s="58">
        <v>2</v>
      </c>
      <c r="N369" s="60">
        <v>0</v>
      </c>
      <c r="O369" s="60">
        <v>0</v>
      </c>
      <c r="P369" s="58">
        <v>7</v>
      </c>
      <c r="Q369" s="58">
        <v>5</v>
      </c>
      <c r="R369" s="58">
        <v>1</v>
      </c>
      <c r="S369" s="58">
        <v>5</v>
      </c>
      <c r="T369" s="58">
        <v>2</v>
      </c>
      <c r="U369" s="58">
        <v>3</v>
      </c>
      <c r="V369" s="58">
        <v>1.5</v>
      </c>
      <c r="W369" s="59">
        <v>0</v>
      </c>
      <c r="X369" s="58">
        <v>0.5</v>
      </c>
      <c r="Y369" s="58">
        <v>5</v>
      </c>
      <c r="Z369" s="59">
        <v>32</v>
      </c>
      <c r="AA369" s="59">
        <v>5</v>
      </c>
      <c r="AB369" t="s">
        <v>89</v>
      </c>
      <c r="AC369" s="59">
        <v>0</v>
      </c>
      <c r="AD369" s="58">
        <v>2</v>
      </c>
      <c r="AE369" s="58">
        <v>3</v>
      </c>
      <c r="AF369" s="58">
        <v>0</v>
      </c>
      <c r="AG369" s="58">
        <v>6</v>
      </c>
      <c r="AH369" s="59" t="s">
        <v>90</v>
      </c>
      <c r="AI369" s="58">
        <v>4</v>
      </c>
      <c r="AJ369" s="58">
        <v>1</v>
      </c>
      <c r="AK369" s="59" t="s">
        <v>234</v>
      </c>
      <c r="AL369" s="59">
        <v>1</v>
      </c>
      <c r="AM369" s="59" t="s">
        <v>27</v>
      </c>
      <c r="AN369" s="59" t="s">
        <v>680</v>
      </c>
      <c r="AO369" s="58">
        <v>25</v>
      </c>
      <c r="AP369" s="59" t="s">
        <v>677</v>
      </c>
      <c r="AQ369" s="59" t="s">
        <v>694</v>
      </c>
      <c r="AR369" s="59" t="s">
        <v>27</v>
      </c>
      <c r="AS369" s="59" t="s">
        <v>27</v>
      </c>
      <c r="AT369" s="59" t="s">
        <v>692</v>
      </c>
      <c r="AU369" s="59" t="s">
        <v>27</v>
      </c>
      <c r="AV369" s="59" t="s">
        <v>27</v>
      </c>
      <c r="AW369" s="64"/>
      <c r="AX369" s="62" t="s">
        <v>746</v>
      </c>
      <c r="AY369" s="62">
        <v>24.364000000000001</v>
      </c>
      <c r="AZ369" s="62">
        <v>0.76137500000000002</v>
      </c>
      <c r="BA369" s="62">
        <v>1.3134132326383188</v>
      </c>
      <c r="BB369" s="62">
        <v>5.2519999999999998</v>
      </c>
      <c r="BC369" s="62">
        <v>43</v>
      </c>
      <c r="BD369" s="67">
        <v>504</v>
      </c>
      <c r="BE369" s="62" t="s">
        <v>102</v>
      </c>
      <c r="BF369" s="62">
        <v>1</v>
      </c>
      <c r="BG369" s="64"/>
    </row>
    <row r="370" spans="1:59" ht="14.25" customHeight="1" x14ac:dyDescent="0.25">
      <c r="A370" s="58">
        <v>185</v>
      </c>
      <c r="B370" s="59" t="s">
        <v>78</v>
      </c>
      <c r="C370" s="59" t="s">
        <v>26</v>
      </c>
      <c r="D370" s="59" t="s">
        <v>44</v>
      </c>
      <c r="E370" s="59"/>
      <c r="F370" s="59" t="s">
        <v>45</v>
      </c>
      <c r="G370" s="58">
        <v>1</v>
      </c>
      <c r="H370" s="58">
        <v>8</v>
      </c>
      <c r="I370" s="59" t="s">
        <v>124</v>
      </c>
      <c r="J370" s="58">
        <v>1391113645</v>
      </c>
      <c r="K370" s="58">
        <v>61.615384615384599</v>
      </c>
      <c r="L370" s="58">
        <v>0.64247020585048797</v>
      </c>
      <c r="M370" s="58">
        <v>3</v>
      </c>
      <c r="N370" s="60">
        <v>0</v>
      </c>
      <c r="O370" s="60">
        <v>0</v>
      </c>
      <c r="P370" s="58">
        <v>7</v>
      </c>
      <c r="Q370" s="58">
        <v>4</v>
      </c>
      <c r="R370" s="58">
        <v>1</v>
      </c>
      <c r="S370" s="58">
        <v>4</v>
      </c>
      <c r="T370" s="58">
        <v>1</v>
      </c>
      <c r="U370" s="58">
        <v>2</v>
      </c>
      <c r="V370" s="58">
        <v>0.5</v>
      </c>
      <c r="W370" s="59">
        <v>0</v>
      </c>
      <c r="X370" s="58">
        <v>0.5</v>
      </c>
      <c r="Y370" s="58">
        <v>3</v>
      </c>
      <c r="Z370" s="59">
        <v>26</v>
      </c>
      <c r="AA370" s="59">
        <v>3</v>
      </c>
      <c r="AB370" t="s">
        <v>102</v>
      </c>
      <c r="AC370" s="59">
        <v>0</v>
      </c>
      <c r="AD370" s="58">
        <v>2</v>
      </c>
      <c r="AE370" s="58">
        <v>3</v>
      </c>
      <c r="AF370" s="58">
        <v>0</v>
      </c>
      <c r="AG370" s="58">
        <v>7</v>
      </c>
      <c r="AH370" s="59" t="s">
        <v>90</v>
      </c>
      <c r="AI370" s="58">
        <v>4</v>
      </c>
      <c r="AJ370" s="58">
        <v>1</v>
      </c>
      <c r="AK370" s="59" t="s">
        <v>235</v>
      </c>
      <c r="AL370" s="59">
        <v>1</v>
      </c>
      <c r="AM370" s="59" t="s">
        <v>27</v>
      </c>
      <c r="AN370" s="59" t="s">
        <v>680</v>
      </c>
      <c r="AO370" s="58">
        <v>24</v>
      </c>
      <c r="AP370" s="59" t="s">
        <v>677</v>
      </c>
      <c r="AQ370" s="59" t="s">
        <v>691</v>
      </c>
      <c r="AR370" s="59" t="s">
        <v>695</v>
      </c>
      <c r="AS370" s="59" t="s">
        <v>27</v>
      </c>
      <c r="AT370" s="59" t="s">
        <v>692</v>
      </c>
      <c r="AU370" s="59" t="s">
        <v>695</v>
      </c>
      <c r="AV370" s="59" t="s">
        <v>27</v>
      </c>
      <c r="AW370" s="64"/>
      <c r="AX370" s="62" t="s">
        <v>746</v>
      </c>
      <c r="AY370" s="62">
        <v>8</v>
      </c>
      <c r="AZ370" s="62">
        <v>0.30769230769230771</v>
      </c>
      <c r="BA370" s="62">
        <v>3.25</v>
      </c>
      <c r="BB370" s="62">
        <v>7.6660000000000004</v>
      </c>
      <c r="BC370" s="62">
        <v>0</v>
      </c>
      <c r="BD370">
        <v>847</v>
      </c>
      <c r="BE370" s="62"/>
      <c r="BF370" s="64"/>
      <c r="BG370" s="64"/>
    </row>
    <row r="371" spans="1:59" ht="14.25" customHeight="1" x14ac:dyDescent="0.25">
      <c r="A371" s="58">
        <v>217</v>
      </c>
      <c r="B371" s="59" t="s">
        <v>78</v>
      </c>
      <c r="C371" s="59" t="s">
        <v>26</v>
      </c>
      <c r="D371" s="59" t="s">
        <v>44</v>
      </c>
      <c r="E371" s="59"/>
      <c r="F371" s="59" t="s">
        <v>45</v>
      </c>
      <c r="G371" s="58">
        <v>1</v>
      </c>
      <c r="H371" s="58">
        <v>8</v>
      </c>
      <c r="I371" s="59" t="s">
        <v>128</v>
      </c>
      <c r="J371" s="58">
        <v>9591208203</v>
      </c>
      <c r="K371" s="58">
        <v>61.615384615384599</v>
      </c>
      <c r="L371" s="58">
        <v>0.64247020585048797</v>
      </c>
      <c r="M371" s="58">
        <v>2</v>
      </c>
      <c r="N371" s="60">
        <v>0</v>
      </c>
      <c r="O371" s="60">
        <v>0</v>
      </c>
      <c r="P371" s="58">
        <v>8</v>
      </c>
      <c r="Q371" s="58">
        <v>6</v>
      </c>
      <c r="R371" s="58">
        <v>1</v>
      </c>
      <c r="S371" s="58">
        <v>6</v>
      </c>
      <c r="T371" s="58">
        <v>1</v>
      </c>
      <c r="U371" s="58">
        <v>1</v>
      </c>
      <c r="V371" s="58">
        <v>1</v>
      </c>
      <c r="W371" s="59">
        <v>0</v>
      </c>
      <c r="X371" s="58">
        <v>1</v>
      </c>
      <c r="Y371" s="58">
        <v>3</v>
      </c>
      <c r="Z371" s="59">
        <v>30</v>
      </c>
      <c r="AA371" s="59">
        <v>3</v>
      </c>
      <c r="AB371" t="s">
        <v>102</v>
      </c>
      <c r="AC371" s="59">
        <v>0</v>
      </c>
      <c r="AD371" s="58">
        <v>2</v>
      </c>
      <c r="AE371" s="58">
        <v>2</v>
      </c>
      <c r="AF371" s="58">
        <v>2</v>
      </c>
      <c r="AG371" s="58">
        <v>9</v>
      </c>
      <c r="AH371" s="59" t="s">
        <v>90</v>
      </c>
      <c r="AI371" s="58">
        <v>4</v>
      </c>
      <c r="AJ371" s="58">
        <v>1</v>
      </c>
      <c r="AK371" s="59" t="s">
        <v>237</v>
      </c>
      <c r="AL371" s="59">
        <v>1</v>
      </c>
      <c r="AM371" s="59" t="s">
        <v>27</v>
      </c>
      <c r="AN371" s="59" t="s">
        <v>680</v>
      </c>
      <c r="AO371" s="58">
        <v>33</v>
      </c>
      <c r="AP371" s="59" t="s">
        <v>677</v>
      </c>
      <c r="AQ371" s="59" t="s">
        <v>698</v>
      </c>
      <c r="AR371" s="59" t="s">
        <v>27</v>
      </c>
      <c r="AS371" s="59" t="s">
        <v>699</v>
      </c>
      <c r="AT371" s="59" t="s">
        <v>27</v>
      </c>
      <c r="AU371" s="59" t="s">
        <v>27</v>
      </c>
      <c r="AV371" s="59" t="s">
        <v>27</v>
      </c>
      <c r="AW371" s="64"/>
      <c r="AX371" s="62" t="s">
        <v>748</v>
      </c>
      <c r="AY371" s="62">
        <v>6.8730000000000002</v>
      </c>
      <c r="AZ371" s="62">
        <v>0.2291</v>
      </c>
      <c r="BA371" s="62">
        <v>4.3649061545176782</v>
      </c>
      <c r="BB371" s="62">
        <v>5.7960000000000003</v>
      </c>
      <c r="BC371" s="62">
        <v>40</v>
      </c>
      <c r="BD371">
        <v>332</v>
      </c>
      <c r="BE371" s="62"/>
      <c r="BF371" s="64"/>
      <c r="BG371" s="64"/>
    </row>
    <row r="372" spans="1:59" ht="14.25" customHeight="1" x14ac:dyDescent="0.25">
      <c r="A372" s="58">
        <v>268</v>
      </c>
      <c r="B372" s="59" t="s">
        <v>78</v>
      </c>
      <c r="C372" s="59" t="s">
        <v>26</v>
      </c>
      <c r="D372" s="59" t="s">
        <v>44</v>
      </c>
      <c r="E372" s="59"/>
      <c r="F372" s="59" t="s">
        <v>45</v>
      </c>
      <c r="G372" s="58">
        <v>1</v>
      </c>
      <c r="H372" s="58">
        <v>8</v>
      </c>
      <c r="I372" s="59" t="s">
        <v>134</v>
      </c>
      <c r="J372" s="58">
        <v>828360120</v>
      </c>
      <c r="K372" s="58">
        <v>31</v>
      </c>
      <c r="L372" s="58">
        <v>0.21126760563380301</v>
      </c>
      <c r="M372" s="60">
        <v>0</v>
      </c>
      <c r="N372" s="60">
        <v>0</v>
      </c>
      <c r="O372" s="60">
        <v>0</v>
      </c>
      <c r="P372" s="60">
        <v>0</v>
      </c>
      <c r="Q372" s="60">
        <v>0</v>
      </c>
      <c r="R372" s="60">
        <v>0</v>
      </c>
      <c r="S372" s="60">
        <v>0</v>
      </c>
      <c r="T372" s="60">
        <v>0</v>
      </c>
      <c r="U372" s="60">
        <v>0</v>
      </c>
      <c r="V372" s="60">
        <v>0</v>
      </c>
      <c r="W372" s="59">
        <v>0</v>
      </c>
      <c r="X372" s="60">
        <v>0</v>
      </c>
      <c r="Y372" s="60">
        <v>0</v>
      </c>
      <c r="Z372" s="59">
        <v>0</v>
      </c>
      <c r="AA372" s="59">
        <v>0</v>
      </c>
      <c r="AB372" t="s">
        <v>99</v>
      </c>
      <c r="AC372" s="59">
        <v>0</v>
      </c>
      <c r="AD372" s="58">
        <v>0</v>
      </c>
      <c r="AE372" s="58">
        <v>0</v>
      </c>
      <c r="AF372" s="58">
        <v>0</v>
      </c>
      <c r="AG372" s="58">
        <v>0</v>
      </c>
      <c r="AH372" s="59" t="s">
        <v>90</v>
      </c>
      <c r="AI372" s="58">
        <v>4</v>
      </c>
      <c r="AJ372" s="60"/>
      <c r="AK372" s="59" t="s">
        <v>100</v>
      </c>
      <c r="AL372" s="59">
        <v>1</v>
      </c>
      <c r="AM372" s="59" t="s">
        <v>27</v>
      </c>
      <c r="AN372" s="59" t="s">
        <v>673</v>
      </c>
      <c r="AO372" s="58">
        <v>26</v>
      </c>
      <c r="AP372" s="59" t="s">
        <v>674</v>
      </c>
      <c r="AQ372" s="59" t="s">
        <v>678</v>
      </c>
      <c r="AR372" s="59" t="s">
        <v>27</v>
      </c>
      <c r="AS372" s="59" t="s">
        <v>702</v>
      </c>
      <c r="AT372" s="59" t="s">
        <v>27</v>
      </c>
      <c r="AU372" s="59" t="s">
        <v>27</v>
      </c>
      <c r="AV372" s="59" t="s">
        <v>27</v>
      </c>
      <c r="AW372" s="64"/>
      <c r="AX372" s="62" t="s">
        <v>748</v>
      </c>
      <c r="AY372" s="62">
        <v>8.0009999999999994</v>
      </c>
      <c r="AZ372" s="62" t="s">
        <v>27</v>
      </c>
      <c r="BA372" s="62">
        <v>0</v>
      </c>
      <c r="BB372" s="62">
        <v>7.8570000000000002</v>
      </c>
      <c r="BC372" s="62">
        <v>21</v>
      </c>
      <c r="BD372" s="66">
        <v>0</v>
      </c>
      <c r="BE372" s="62"/>
      <c r="BF372" s="64"/>
      <c r="BG372" s="64"/>
    </row>
    <row r="373" spans="1:59" ht="14.25" customHeight="1" x14ac:dyDescent="0.25">
      <c r="A373" s="58">
        <v>284</v>
      </c>
      <c r="B373" s="59" t="s">
        <v>78</v>
      </c>
      <c r="C373" s="59" t="s">
        <v>28</v>
      </c>
      <c r="D373" s="59" t="s">
        <v>44</v>
      </c>
      <c r="E373" s="59"/>
      <c r="F373" s="59" t="s">
        <v>45</v>
      </c>
      <c r="G373" s="58">
        <v>1</v>
      </c>
      <c r="H373" s="58">
        <v>8</v>
      </c>
      <c r="I373" s="59" t="s">
        <v>135</v>
      </c>
      <c r="J373" s="58">
        <v>7717685176</v>
      </c>
      <c r="K373" s="58">
        <v>23.272727272727298</v>
      </c>
      <c r="L373" s="58">
        <v>0.14090909090909101</v>
      </c>
      <c r="M373" s="58">
        <v>3</v>
      </c>
      <c r="N373" s="60">
        <v>0</v>
      </c>
      <c r="O373" s="60">
        <v>0</v>
      </c>
      <c r="P373" s="58">
        <v>7</v>
      </c>
      <c r="Q373" s="58">
        <v>4</v>
      </c>
      <c r="R373" s="58">
        <v>1</v>
      </c>
      <c r="S373" s="58">
        <v>4</v>
      </c>
      <c r="T373" s="58">
        <v>1</v>
      </c>
      <c r="U373" s="58">
        <v>2</v>
      </c>
      <c r="V373" s="58">
        <v>2</v>
      </c>
      <c r="W373" s="59">
        <v>0</v>
      </c>
      <c r="X373" s="58">
        <v>1</v>
      </c>
      <c r="Y373" s="58">
        <v>5</v>
      </c>
      <c r="Z373" s="59">
        <v>30</v>
      </c>
      <c r="AA373" s="59">
        <v>5</v>
      </c>
      <c r="AB373" t="s">
        <v>89</v>
      </c>
      <c r="AC373" s="59">
        <v>0</v>
      </c>
      <c r="AD373" s="58">
        <v>3</v>
      </c>
      <c r="AE373" s="58">
        <v>0</v>
      </c>
      <c r="AF373" s="58">
        <v>1</v>
      </c>
      <c r="AG373" s="58">
        <v>8</v>
      </c>
      <c r="AH373" s="59" t="s">
        <v>96</v>
      </c>
      <c r="AI373" s="58">
        <v>1</v>
      </c>
      <c r="AJ373" s="60"/>
      <c r="AK373" s="59" t="s">
        <v>240</v>
      </c>
      <c r="AL373" s="59">
        <v>1</v>
      </c>
      <c r="AM373" s="59" t="s">
        <v>27</v>
      </c>
      <c r="AN373" s="59" t="s">
        <v>680</v>
      </c>
      <c r="AO373" s="58">
        <v>24</v>
      </c>
      <c r="AP373" s="59" t="s">
        <v>677</v>
      </c>
      <c r="AQ373" s="59" t="s">
        <v>691</v>
      </c>
      <c r="AR373" s="59" t="s">
        <v>27</v>
      </c>
      <c r="AS373" s="59" t="s">
        <v>27</v>
      </c>
      <c r="AT373" s="59" t="s">
        <v>27</v>
      </c>
      <c r="AU373" s="59" t="s">
        <v>27</v>
      </c>
      <c r="AV373" s="59" t="s">
        <v>27</v>
      </c>
      <c r="AW373" s="64"/>
      <c r="AX373" s="62" t="s">
        <v>747</v>
      </c>
      <c r="AY373" s="62">
        <v>4.4610000000000003</v>
      </c>
      <c r="AZ373" s="62">
        <v>0.1487</v>
      </c>
      <c r="BA373" s="62">
        <v>6.7249495628782778</v>
      </c>
      <c r="BB373" s="62">
        <v>3.4609999999999999</v>
      </c>
      <c r="BC373" s="62"/>
      <c r="BD373">
        <v>477</v>
      </c>
      <c r="BE373" s="62"/>
      <c r="BF373" s="64"/>
      <c r="BG373" s="64"/>
    </row>
    <row r="374" spans="1:59" ht="14.25" customHeight="1" x14ac:dyDescent="0.25">
      <c r="A374" s="58">
        <v>304</v>
      </c>
      <c r="B374" s="59" t="s">
        <v>78</v>
      </c>
      <c r="C374" s="59" t="s">
        <v>28</v>
      </c>
      <c r="D374" s="59" t="s">
        <v>44</v>
      </c>
      <c r="E374" s="59"/>
      <c r="F374" s="59" t="s">
        <v>45</v>
      </c>
      <c r="G374" s="58">
        <v>1</v>
      </c>
      <c r="H374" s="58">
        <v>8</v>
      </c>
      <c r="I374" s="59" t="s">
        <v>140</v>
      </c>
      <c r="J374" s="58">
        <v>79247246103</v>
      </c>
      <c r="K374" s="58">
        <v>56.363636363636402</v>
      </c>
      <c r="L374" s="58">
        <v>0.55454545454545401</v>
      </c>
      <c r="M374" s="60">
        <v>0</v>
      </c>
      <c r="N374" s="60">
        <v>0</v>
      </c>
      <c r="O374" s="60">
        <v>0</v>
      </c>
      <c r="P374" s="60">
        <v>0</v>
      </c>
      <c r="Q374" s="60">
        <v>0</v>
      </c>
      <c r="R374" s="60">
        <v>0</v>
      </c>
      <c r="S374" s="60">
        <v>0</v>
      </c>
      <c r="T374" s="60">
        <v>0</v>
      </c>
      <c r="U374" s="60">
        <v>0</v>
      </c>
      <c r="V374" s="60">
        <v>0</v>
      </c>
      <c r="W374" s="59">
        <v>0</v>
      </c>
      <c r="X374" s="60">
        <v>0</v>
      </c>
      <c r="Y374" s="60">
        <v>0</v>
      </c>
      <c r="Z374" s="59">
        <v>0</v>
      </c>
      <c r="AA374" s="59">
        <v>0</v>
      </c>
      <c r="AB374" t="s">
        <v>99</v>
      </c>
      <c r="AC374" s="59">
        <v>0</v>
      </c>
      <c r="AD374" s="58">
        <v>0</v>
      </c>
      <c r="AE374" s="58">
        <v>0</v>
      </c>
      <c r="AF374" s="58">
        <v>0</v>
      </c>
      <c r="AG374" s="58">
        <v>0</v>
      </c>
      <c r="AH374" s="59" t="s">
        <v>90</v>
      </c>
      <c r="AI374" s="58">
        <v>4</v>
      </c>
      <c r="AJ374" s="60"/>
      <c r="AK374" s="59" t="s">
        <v>145</v>
      </c>
      <c r="AL374" s="59">
        <v>1</v>
      </c>
      <c r="AM374" s="59" t="s">
        <v>27</v>
      </c>
      <c r="AN374" s="59" t="s">
        <v>673</v>
      </c>
      <c r="AO374" s="58">
        <v>18</v>
      </c>
      <c r="AP374" s="59" t="s">
        <v>674</v>
      </c>
      <c r="AQ374" s="59" t="s">
        <v>705</v>
      </c>
      <c r="AR374" s="59" t="s">
        <v>27</v>
      </c>
      <c r="AS374" s="59" t="s">
        <v>686</v>
      </c>
      <c r="AT374" s="59" t="s">
        <v>27</v>
      </c>
      <c r="AU374" s="59" t="s">
        <v>27</v>
      </c>
      <c r="AV374" s="59" t="s">
        <v>696</v>
      </c>
      <c r="AW374" s="64"/>
      <c r="AX374" s="62" t="s">
        <v>747</v>
      </c>
      <c r="AY374" s="62">
        <v>8</v>
      </c>
      <c r="AZ374" s="62" t="s">
        <v>27</v>
      </c>
      <c r="BA374" s="62">
        <v>0</v>
      </c>
      <c r="BB374" s="62">
        <v>7.9320000000000004</v>
      </c>
      <c r="BC374" s="62">
        <v>43</v>
      </c>
      <c r="BD374" s="66">
        <v>0</v>
      </c>
      <c r="BE374" s="62"/>
      <c r="BF374" s="64"/>
      <c r="BG374" s="64"/>
    </row>
    <row r="375" spans="1:59" ht="14.25" customHeight="1" x14ac:dyDescent="0.25">
      <c r="A375" s="58">
        <v>321</v>
      </c>
      <c r="B375" s="59" t="s">
        <v>78</v>
      </c>
      <c r="C375" s="59" t="s">
        <v>26</v>
      </c>
      <c r="D375" s="59" t="s">
        <v>44</v>
      </c>
      <c r="E375" s="59"/>
      <c r="F375" s="59" t="s">
        <v>45</v>
      </c>
      <c r="G375" s="58">
        <v>1</v>
      </c>
      <c r="H375" s="58">
        <v>8</v>
      </c>
      <c r="I375" s="59" t="s">
        <v>142</v>
      </c>
      <c r="J375" s="58">
        <v>8282194225</v>
      </c>
      <c r="K375" s="58">
        <v>31</v>
      </c>
      <c r="L375" s="58">
        <v>0.21126760563380301</v>
      </c>
      <c r="M375" s="58">
        <v>2</v>
      </c>
      <c r="N375" s="60">
        <v>0</v>
      </c>
      <c r="O375" s="60">
        <v>0</v>
      </c>
      <c r="P375" s="58">
        <v>5</v>
      </c>
      <c r="Q375" s="58">
        <v>2</v>
      </c>
      <c r="R375" s="58">
        <v>1</v>
      </c>
      <c r="S375" s="58">
        <v>2</v>
      </c>
      <c r="T375" s="58">
        <v>2</v>
      </c>
      <c r="U375" s="58">
        <v>1</v>
      </c>
      <c r="V375" s="58">
        <v>2</v>
      </c>
      <c r="W375" s="59">
        <v>0</v>
      </c>
      <c r="X375" s="60">
        <v>0</v>
      </c>
      <c r="Y375" s="58">
        <v>3</v>
      </c>
      <c r="Z375" s="59">
        <v>20</v>
      </c>
      <c r="AA375" s="59">
        <v>3</v>
      </c>
      <c r="AB375" t="s">
        <v>99</v>
      </c>
      <c r="AC375" s="59">
        <v>0</v>
      </c>
      <c r="AD375" s="58">
        <v>0</v>
      </c>
      <c r="AE375" s="58">
        <v>2</v>
      </c>
      <c r="AF375" s="58">
        <v>0</v>
      </c>
      <c r="AG375" s="58">
        <v>7</v>
      </c>
      <c r="AH375" s="59" t="s">
        <v>228</v>
      </c>
      <c r="AI375" s="58">
        <v>2</v>
      </c>
      <c r="AJ375" s="58">
        <v>1</v>
      </c>
      <c r="AK375" s="59" t="s">
        <v>242</v>
      </c>
      <c r="AL375" s="59">
        <v>1</v>
      </c>
      <c r="AM375" s="59" t="s">
        <v>27</v>
      </c>
      <c r="AN375" s="59" t="s">
        <v>680</v>
      </c>
      <c r="AO375" s="58">
        <v>27</v>
      </c>
      <c r="AP375" s="59" t="s">
        <v>677</v>
      </c>
      <c r="AQ375" s="59" t="s">
        <v>691</v>
      </c>
      <c r="AR375" s="59" t="s">
        <v>695</v>
      </c>
      <c r="AS375" s="59" t="s">
        <v>27</v>
      </c>
      <c r="AT375" s="59" t="s">
        <v>692</v>
      </c>
      <c r="AU375" s="59" t="s">
        <v>27</v>
      </c>
      <c r="AV375" s="59" t="s">
        <v>27</v>
      </c>
      <c r="AW375" s="64"/>
      <c r="AX375" s="62" t="s">
        <v>746</v>
      </c>
      <c r="AY375" s="62">
        <v>12.909000000000001</v>
      </c>
      <c r="AZ375" s="62">
        <v>0.64545000000000008</v>
      </c>
      <c r="BA375" s="62">
        <v>1.5493066852583468</v>
      </c>
      <c r="BB375" s="62">
        <v>3.7520000000000002</v>
      </c>
      <c r="BC375" s="62">
        <v>92</v>
      </c>
      <c r="BD375">
        <v>625</v>
      </c>
      <c r="BE375" s="62"/>
      <c r="BF375" s="64"/>
      <c r="BG375" s="64"/>
    </row>
    <row r="376" spans="1:59" ht="14.25" customHeight="1" x14ac:dyDescent="0.25">
      <c r="A376" s="58">
        <v>337</v>
      </c>
      <c r="B376" s="59" t="s">
        <v>78</v>
      </c>
      <c r="C376" s="59" t="s">
        <v>28</v>
      </c>
      <c r="D376" s="59" t="s">
        <v>44</v>
      </c>
      <c r="E376" s="59"/>
      <c r="F376" s="59" t="s">
        <v>45</v>
      </c>
      <c r="G376" s="58">
        <v>1</v>
      </c>
      <c r="H376" s="58">
        <v>8</v>
      </c>
      <c r="I376" s="59" t="s">
        <v>144</v>
      </c>
      <c r="J376" s="58">
        <v>46525319</v>
      </c>
      <c r="K376" s="58">
        <v>56.363636363636402</v>
      </c>
      <c r="L376" s="58">
        <v>0.55454545454545401</v>
      </c>
      <c r="M376" s="60">
        <v>0</v>
      </c>
      <c r="N376" s="60">
        <v>0</v>
      </c>
      <c r="O376" s="60">
        <v>0</v>
      </c>
      <c r="P376" s="60">
        <v>0</v>
      </c>
      <c r="Q376" s="60">
        <v>0</v>
      </c>
      <c r="R376" s="60">
        <v>0</v>
      </c>
      <c r="S376" s="60">
        <v>0</v>
      </c>
      <c r="T376" s="60">
        <v>0</v>
      </c>
      <c r="U376" s="60">
        <v>0</v>
      </c>
      <c r="V376" s="60">
        <v>0</v>
      </c>
      <c r="W376" s="59">
        <v>0</v>
      </c>
      <c r="X376" s="60">
        <v>0</v>
      </c>
      <c r="Y376" s="60">
        <v>0</v>
      </c>
      <c r="Z376" s="59">
        <v>0</v>
      </c>
      <c r="AA376" s="59">
        <v>0</v>
      </c>
      <c r="AB376" t="s">
        <v>99</v>
      </c>
      <c r="AC376" s="59">
        <v>0</v>
      </c>
      <c r="AD376" s="58">
        <v>0</v>
      </c>
      <c r="AE376" s="58">
        <v>0</v>
      </c>
      <c r="AF376" s="58">
        <v>0</v>
      </c>
      <c r="AG376" s="58">
        <v>0</v>
      </c>
      <c r="AH376" s="59" t="s">
        <v>90</v>
      </c>
      <c r="AI376" s="58">
        <v>4</v>
      </c>
      <c r="AJ376" s="60"/>
      <c r="AK376" s="59" t="s">
        <v>91</v>
      </c>
      <c r="AL376" s="59">
        <v>1</v>
      </c>
      <c r="AM376" s="59" t="s">
        <v>27</v>
      </c>
      <c r="AN376" s="59" t="s">
        <v>673</v>
      </c>
      <c r="AO376" s="58">
        <v>28</v>
      </c>
      <c r="AP376" s="59" t="s">
        <v>677</v>
      </c>
      <c r="AQ376" s="59" t="s">
        <v>706</v>
      </c>
      <c r="AR376" s="59" t="s">
        <v>27</v>
      </c>
      <c r="AS376" s="59" t="s">
        <v>27</v>
      </c>
      <c r="AT376" s="59" t="s">
        <v>27</v>
      </c>
      <c r="AU376" s="59" t="s">
        <v>27</v>
      </c>
      <c r="AV376" s="59" t="s">
        <v>27</v>
      </c>
      <c r="AW376" s="64"/>
      <c r="AX376" s="62" t="s">
        <v>747</v>
      </c>
      <c r="AY376" s="62">
        <v>15.481</v>
      </c>
      <c r="AZ376" s="62" t="s">
        <v>27</v>
      </c>
      <c r="BA376" s="62">
        <v>0</v>
      </c>
      <c r="BB376" s="62">
        <v>2.5300000000000002</v>
      </c>
      <c r="BC376" s="62">
        <v>0</v>
      </c>
      <c r="BD376" s="66">
        <v>0</v>
      </c>
      <c r="BE376" s="62"/>
      <c r="BF376" s="64"/>
      <c r="BG376" s="64"/>
    </row>
    <row r="377" spans="1:59" ht="14.25" customHeight="1" x14ac:dyDescent="0.25">
      <c r="A377" s="58">
        <v>342</v>
      </c>
      <c r="B377" s="59" t="s">
        <v>78</v>
      </c>
      <c r="C377" s="59" t="s">
        <v>28</v>
      </c>
      <c r="D377" s="59" t="s">
        <v>44</v>
      </c>
      <c r="E377" s="59"/>
      <c r="F377" s="59" t="s">
        <v>45</v>
      </c>
      <c r="G377" s="58">
        <v>1</v>
      </c>
      <c r="H377" s="58">
        <v>8</v>
      </c>
      <c r="I377" s="59" t="s">
        <v>146</v>
      </c>
      <c r="J377" s="58">
        <v>94222252116</v>
      </c>
      <c r="K377" s="58">
        <v>56.363636363636402</v>
      </c>
      <c r="L377" s="58">
        <v>0.55454545454545401</v>
      </c>
      <c r="M377" s="58">
        <v>1</v>
      </c>
      <c r="N377" s="60">
        <v>0</v>
      </c>
      <c r="O377" s="60">
        <v>0</v>
      </c>
      <c r="P377" s="58">
        <v>2</v>
      </c>
      <c r="Q377" s="58">
        <v>1</v>
      </c>
      <c r="R377" s="58">
        <v>1</v>
      </c>
      <c r="S377" s="58">
        <v>1</v>
      </c>
      <c r="T377" s="58">
        <v>1</v>
      </c>
      <c r="U377" s="58">
        <v>1</v>
      </c>
      <c r="V377" s="60">
        <v>0</v>
      </c>
      <c r="W377" s="59">
        <v>0</v>
      </c>
      <c r="X377" s="60">
        <v>0</v>
      </c>
      <c r="Y377" s="58">
        <v>1</v>
      </c>
      <c r="Z377" s="59">
        <v>9</v>
      </c>
      <c r="AA377" s="59">
        <v>1</v>
      </c>
      <c r="AB377" t="s">
        <v>99</v>
      </c>
      <c r="AC377" s="59">
        <v>0</v>
      </c>
      <c r="AD377" s="58">
        <v>0</v>
      </c>
      <c r="AE377" s="58">
        <v>1</v>
      </c>
      <c r="AF377" s="58">
        <v>0</v>
      </c>
      <c r="AG377" s="58">
        <v>2</v>
      </c>
      <c r="AH377" s="59" t="s">
        <v>90</v>
      </c>
      <c r="AI377" s="58">
        <v>4</v>
      </c>
      <c r="AJ377" s="60"/>
      <c r="AK377" s="59" t="s">
        <v>243</v>
      </c>
      <c r="AL377" s="59">
        <v>1</v>
      </c>
      <c r="AM377" s="59" t="s">
        <v>27</v>
      </c>
      <c r="AN377" s="59" t="s">
        <v>680</v>
      </c>
      <c r="AO377" s="58">
        <v>36</v>
      </c>
      <c r="AP377" s="59" t="s">
        <v>677</v>
      </c>
      <c r="AQ377" s="59" t="s">
        <v>707</v>
      </c>
      <c r="AR377" s="59" t="s">
        <v>27</v>
      </c>
      <c r="AS377" s="59" t="s">
        <v>708</v>
      </c>
      <c r="AT377" s="59" t="s">
        <v>27</v>
      </c>
      <c r="AU377" s="59" t="s">
        <v>27</v>
      </c>
      <c r="AV377" s="59" t="s">
        <v>27</v>
      </c>
      <c r="AW377" s="64"/>
      <c r="AX377" s="62" t="s">
        <v>748</v>
      </c>
      <c r="AY377" s="62">
        <v>8</v>
      </c>
      <c r="AZ377" s="62">
        <v>0.88888888888888884</v>
      </c>
      <c r="BA377" s="62">
        <v>1.125</v>
      </c>
      <c r="BB377" s="62">
        <v>7.4980000000000002</v>
      </c>
      <c r="BC377" s="62">
        <v>43</v>
      </c>
      <c r="BD377">
        <v>0</v>
      </c>
      <c r="BE377" s="62"/>
      <c r="BF377" s="64"/>
      <c r="BG377" s="64"/>
    </row>
    <row r="378" spans="1:59" ht="14.25" customHeight="1" x14ac:dyDescent="0.25">
      <c r="A378" s="58">
        <v>358</v>
      </c>
      <c r="B378" s="59" t="s">
        <v>78</v>
      </c>
      <c r="C378" s="59" t="s">
        <v>26</v>
      </c>
      <c r="D378" s="59" t="s">
        <v>44</v>
      </c>
      <c r="E378" s="59"/>
      <c r="F378" s="59" t="s">
        <v>45</v>
      </c>
      <c r="G378" s="58">
        <v>1</v>
      </c>
      <c r="H378" s="58">
        <v>8</v>
      </c>
      <c r="I378" s="59" t="s">
        <v>147</v>
      </c>
      <c r="J378" s="58">
        <v>84463153</v>
      </c>
      <c r="K378" s="58">
        <v>31</v>
      </c>
      <c r="L378" s="58">
        <v>0.21126760563380301</v>
      </c>
      <c r="M378" s="58">
        <v>3</v>
      </c>
      <c r="N378" s="60">
        <v>0</v>
      </c>
      <c r="O378" s="60">
        <v>0</v>
      </c>
      <c r="P378" s="58">
        <v>5</v>
      </c>
      <c r="Q378" s="58">
        <v>2</v>
      </c>
      <c r="R378" s="58">
        <v>1</v>
      </c>
      <c r="S378" s="58">
        <v>2</v>
      </c>
      <c r="T378" s="58">
        <v>2</v>
      </c>
      <c r="U378" s="58">
        <v>1</v>
      </c>
      <c r="V378" s="58">
        <v>0.5</v>
      </c>
      <c r="W378" s="59">
        <v>0</v>
      </c>
      <c r="X378" s="58">
        <v>0.5</v>
      </c>
      <c r="Y378" s="58">
        <v>2</v>
      </c>
      <c r="Z378" s="59">
        <v>19</v>
      </c>
      <c r="AA378" s="59">
        <v>2</v>
      </c>
      <c r="AB378" t="s">
        <v>99</v>
      </c>
      <c r="AC378" s="59">
        <v>0</v>
      </c>
      <c r="AD378" s="58">
        <v>0</v>
      </c>
      <c r="AE378" s="58">
        <v>1</v>
      </c>
      <c r="AF378" s="58">
        <v>0</v>
      </c>
      <c r="AG378" s="58">
        <v>2</v>
      </c>
      <c r="AH378" s="59" t="s">
        <v>90</v>
      </c>
      <c r="AI378" s="58">
        <v>4</v>
      </c>
      <c r="AJ378" s="60"/>
      <c r="AK378" s="59" t="s">
        <v>244</v>
      </c>
      <c r="AL378" s="59">
        <v>1</v>
      </c>
      <c r="AM378" s="59" t="s">
        <v>27</v>
      </c>
      <c r="AN378" s="59" t="s">
        <v>680</v>
      </c>
      <c r="AO378" s="58">
        <v>26</v>
      </c>
      <c r="AP378" s="59" t="s">
        <v>677</v>
      </c>
      <c r="AQ378" s="59" t="s">
        <v>709</v>
      </c>
      <c r="AR378" s="59" t="s">
        <v>27</v>
      </c>
      <c r="AS378" s="59" t="s">
        <v>27</v>
      </c>
      <c r="AT378" s="59" t="s">
        <v>692</v>
      </c>
      <c r="AU378" s="59" t="s">
        <v>695</v>
      </c>
      <c r="AV378" s="59" t="s">
        <v>27</v>
      </c>
      <c r="AW378" s="64"/>
      <c r="AX378" s="62" t="s">
        <v>746</v>
      </c>
      <c r="AY378" s="62">
        <v>15.665000000000001</v>
      </c>
      <c r="AZ378" s="62">
        <v>0.82447368421052636</v>
      </c>
      <c r="BA378" s="62">
        <v>1.2128949888285987</v>
      </c>
      <c r="BB378" s="62">
        <v>6.7990000000000004</v>
      </c>
      <c r="BC378" s="62">
        <v>87</v>
      </c>
      <c r="BD378">
        <v>0</v>
      </c>
      <c r="BE378" s="62"/>
      <c r="BF378" s="64"/>
      <c r="BG378" s="64"/>
    </row>
    <row r="379" spans="1:59" ht="14.25" customHeight="1" x14ac:dyDescent="0.25">
      <c r="A379" s="58">
        <v>374</v>
      </c>
      <c r="B379" s="59" t="s">
        <v>78</v>
      </c>
      <c r="C379" s="59" t="s">
        <v>26</v>
      </c>
      <c r="D379" s="59" t="s">
        <v>44</v>
      </c>
      <c r="E379" s="59"/>
      <c r="F379" s="59" t="s">
        <v>45</v>
      </c>
      <c r="G379" s="58">
        <v>1</v>
      </c>
      <c r="H379" s="58">
        <v>8</v>
      </c>
      <c r="I379" s="59" t="s">
        <v>149</v>
      </c>
      <c r="J379" s="58">
        <v>8877127178</v>
      </c>
      <c r="K379" s="58">
        <v>31</v>
      </c>
      <c r="L379" s="58">
        <v>0.21126760563380301</v>
      </c>
      <c r="M379" s="60">
        <v>0</v>
      </c>
      <c r="N379" s="60">
        <v>0</v>
      </c>
      <c r="O379" s="60">
        <v>0</v>
      </c>
      <c r="P379" s="60">
        <v>0</v>
      </c>
      <c r="Q379" s="60">
        <v>0</v>
      </c>
      <c r="R379" s="60">
        <v>0</v>
      </c>
      <c r="S379" s="60">
        <v>0</v>
      </c>
      <c r="T379" s="60">
        <v>0</v>
      </c>
      <c r="U379" s="60">
        <v>0</v>
      </c>
      <c r="V379" s="60">
        <v>0</v>
      </c>
      <c r="W379" s="59">
        <v>0</v>
      </c>
      <c r="X379" s="60">
        <v>0</v>
      </c>
      <c r="Y379" s="60">
        <v>0</v>
      </c>
      <c r="Z379" s="59">
        <v>0</v>
      </c>
      <c r="AA379" s="59">
        <v>0</v>
      </c>
      <c r="AB379" t="s">
        <v>99</v>
      </c>
      <c r="AC379" s="59">
        <v>0</v>
      </c>
      <c r="AD379" s="58">
        <v>0</v>
      </c>
      <c r="AE379" s="58">
        <v>0</v>
      </c>
      <c r="AF379" s="58">
        <v>0</v>
      </c>
      <c r="AG379" s="58">
        <v>0</v>
      </c>
      <c r="AH379" s="59" t="s">
        <v>90</v>
      </c>
      <c r="AI379" s="58">
        <v>4</v>
      </c>
      <c r="AJ379" s="60"/>
      <c r="AK379" s="59" t="s">
        <v>186</v>
      </c>
      <c r="AL379" s="59">
        <v>1</v>
      </c>
      <c r="AM379" s="59" t="s">
        <v>27</v>
      </c>
      <c r="AN379" s="59" t="s">
        <v>680</v>
      </c>
      <c r="AO379" s="58">
        <v>24</v>
      </c>
      <c r="AP379" s="59" t="s">
        <v>677</v>
      </c>
      <c r="AQ379" s="59" t="s">
        <v>711</v>
      </c>
      <c r="AR379" s="59" t="s">
        <v>27</v>
      </c>
      <c r="AS379" s="59" t="s">
        <v>686</v>
      </c>
      <c r="AT379" s="59" t="s">
        <v>27</v>
      </c>
      <c r="AU379" s="59" t="s">
        <v>27</v>
      </c>
      <c r="AV379" s="59" t="s">
        <v>27</v>
      </c>
      <c r="AW379" s="64"/>
      <c r="AX379" s="62" t="s">
        <v>747</v>
      </c>
      <c r="AY379" s="62">
        <v>8.0009999999999994</v>
      </c>
      <c r="AZ379" s="62" t="s">
        <v>27</v>
      </c>
      <c r="BA379" s="62">
        <v>0</v>
      </c>
      <c r="BB379" s="62">
        <v>7.6280000000000001</v>
      </c>
      <c r="BC379" s="62">
        <v>92</v>
      </c>
      <c r="BD379" s="66">
        <v>0</v>
      </c>
      <c r="BE379" s="62"/>
      <c r="BF379" s="64"/>
      <c r="BG379" s="64"/>
    </row>
    <row r="380" spans="1:59" ht="14.25" customHeight="1" x14ac:dyDescent="0.25">
      <c r="A380" s="58">
        <v>390</v>
      </c>
      <c r="B380" s="59" t="s">
        <v>78</v>
      </c>
      <c r="C380" s="59" t="s">
        <v>26</v>
      </c>
      <c r="D380" s="59" t="s">
        <v>44</v>
      </c>
      <c r="E380" s="59"/>
      <c r="F380" s="59" t="s">
        <v>45</v>
      </c>
      <c r="G380" s="58">
        <v>1</v>
      </c>
      <c r="H380" s="58">
        <v>8</v>
      </c>
      <c r="I380" s="59" t="s">
        <v>81</v>
      </c>
      <c r="J380" s="58">
        <v>9591241137</v>
      </c>
      <c r="K380" s="58">
        <v>61.615384615384599</v>
      </c>
      <c r="L380" s="58">
        <v>0.64247020585048797</v>
      </c>
      <c r="M380" s="58">
        <v>1</v>
      </c>
      <c r="N380" s="60">
        <v>0</v>
      </c>
      <c r="O380" s="60">
        <v>0</v>
      </c>
      <c r="P380" s="58">
        <v>1</v>
      </c>
      <c r="Q380" s="60">
        <v>0</v>
      </c>
      <c r="R380" s="58">
        <v>1</v>
      </c>
      <c r="S380" s="60">
        <v>0</v>
      </c>
      <c r="T380" s="58">
        <v>1</v>
      </c>
      <c r="U380" s="60">
        <v>0</v>
      </c>
      <c r="V380" s="60">
        <v>0</v>
      </c>
      <c r="W380" s="59">
        <v>0</v>
      </c>
      <c r="X380" s="60">
        <v>0</v>
      </c>
      <c r="Y380" s="60">
        <v>0</v>
      </c>
      <c r="Z380" s="59">
        <v>4</v>
      </c>
      <c r="AA380" s="59">
        <v>0</v>
      </c>
      <c r="AB380" t="s">
        <v>102</v>
      </c>
      <c r="AC380" s="59">
        <v>0</v>
      </c>
      <c r="AD380" s="58">
        <v>0</v>
      </c>
      <c r="AE380" s="58">
        <v>1</v>
      </c>
      <c r="AF380" s="58">
        <v>0</v>
      </c>
      <c r="AG380" s="58">
        <v>3</v>
      </c>
      <c r="AH380" s="59" t="s">
        <v>90</v>
      </c>
      <c r="AI380" s="58">
        <v>4</v>
      </c>
      <c r="AJ380" s="60"/>
      <c r="AK380" s="59" t="s">
        <v>245</v>
      </c>
      <c r="AL380" s="59">
        <v>1</v>
      </c>
      <c r="AM380" s="59" t="s">
        <v>27</v>
      </c>
      <c r="AN380" s="59" t="s">
        <v>673</v>
      </c>
      <c r="AO380" s="58">
        <v>26</v>
      </c>
      <c r="AP380" s="59" t="s">
        <v>674</v>
      </c>
      <c r="AQ380" s="59" t="s">
        <v>675</v>
      </c>
      <c r="AR380" s="59" t="s">
        <v>27</v>
      </c>
      <c r="AS380" s="59" t="s">
        <v>676</v>
      </c>
      <c r="AT380" s="59" t="s">
        <v>27</v>
      </c>
      <c r="AU380" s="59" t="s">
        <v>27</v>
      </c>
      <c r="AV380" s="59" t="s">
        <v>27</v>
      </c>
      <c r="AW380" s="64"/>
      <c r="AX380" s="62" t="s">
        <v>748</v>
      </c>
      <c r="AY380" s="62">
        <v>8.0050000000000008</v>
      </c>
      <c r="AZ380" s="62">
        <v>2.0012500000000002</v>
      </c>
      <c r="BA380" s="62">
        <v>0.49968769519050588</v>
      </c>
      <c r="BB380" s="62">
        <v>7.492</v>
      </c>
      <c r="BC380" s="62">
        <v>36</v>
      </c>
      <c r="BD380">
        <v>0</v>
      </c>
      <c r="BE380" s="62"/>
      <c r="BF380" s="64"/>
      <c r="BG380" s="64"/>
    </row>
    <row r="381" spans="1:59" ht="14.25" customHeight="1" x14ac:dyDescent="0.25">
      <c r="A381" s="58">
        <v>439</v>
      </c>
      <c r="B381" s="59" t="s">
        <v>78</v>
      </c>
      <c r="C381" s="59" t="s">
        <v>26</v>
      </c>
      <c r="D381" s="59" t="s">
        <v>44</v>
      </c>
      <c r="E381" s="59"/>
      <c r="F381" s="59" t="s">
        <v>45</v>
      </c>
      <c r="G381" s="58">
        <v>1</v>
      </c>
      <c r="H381" s="58">
        <v>8</v>
      </c>
      <c r="I381" s="59" t="s">
        <v>150</v>
      </c>
      <c r="J381" s="58">
        <v>82135906</v>
      </c>
      <c r="K381" s="58">
        <v>31</v>
      </c>
      <c r="L381" s="58">
        <v>0.21126760563380301</v>
      </c>
      <c r="M381" s="58">
        <v>4</v>
      </c>
      <c r="N381" s="60">
        <v>0</v>
      </c>
      <c r="O381" s="60">
        <v>0</v>
      </c>
      <c r="P381" s="58">
        <v>7</v>
      </c>
      <c r="Q381" s="58">
        <v>3</v>
      </c>
      <c r="R381" s="58">
        <v>1</v>
      </c>
      <c r="S381" s="58">
        <v>3</v>
      </c>
      <c r="T381" s="58">
        <v>1</v>
      </c>
      <c r="U381" s="58">
        <v>1</v>
      </c>
      <c r="V381" s="58">
        <v>0.5</v>
      </c>
      <c r="W381" s="61">
        <v>1</v>
      </c>
      <c r="X381" s="58">
        <v>0.5</v>
      </c>
      <c r="Y381" s="58">
        <v>3</v>
      </c>
      <c r="Z381" s="59">
        <v>25</v>
      </c>
      <c r="AA381" s="59">
        <v>3</v>
      </c>
      <c r="AB381" t="s">
        <v>99</v>
      </c>
      <c r="AC381" s="59">
        <v>0</v>
      </c>
      <c r="AD381" s="58">
        <v>2</v>
      </c>
      <c r="AE381" s="58">
        <v>1</v>
      </c>
      <c r="AF381" s="58">
        <v>0</v>
      </c>
      <c r="AG381" s="58">
        <v>5</v>
      </c>
      <c r="AH381" s="59" t="s">
        <v>90</v>
      </c>
      <c r="AI381" s="58">
        <v>4</v>
      </c>
      <c r="AJ381" s="58">
        <v>1</v>
      </c>
      <c r="AK381" s="59" t="s">
        <v>247</v>
      </c>
      <c r="AL381" s="59">
        <v>1</v>
      </c>
      <c r="AM381" s="59" t="s">
        <v>27</v>
      </c>
      <c r="AN381" s="59" t="s">
        <v>680</v>
      </c>
      <c r="AO381" s="58">
        <v>34</v>
      </c>
      <c r="AP381" s="59" t="s">
        <v>677</v>
      </c>
      <c r="AQ381" s="59" t="s">
        <v>712</v>
      </c>
      <c r="AR381" s="59" t="s">
        <v>27</v>
      </c>
      <c r="AS381" s="59" t="s">
        <v>713</v>
      </c>
      <c r="AT381" s="59" t="s">
        <v>27</v>
      </c>
      <c r="AU381" s="59" t="s">
        <v>27</v>
      </c>
      <c r="AV381" s="59" t="s">
        <v>27</v>
      </c>
      <c r="AW381" s="64"/>
      <c r="AX381" s="62" t="s">
        <v>748</v>
      </c>
      <c r="AY381" s="62">
        <v>8.0030000000000001</v>
      </c>
      <c r="AZ381" s="62">
        <v>0.32012000000000002</v>
      </c>
      <c r="BA381" s="62">
        <v>3.1238285642883916</v>
      </c>
      <c r="BB381" s="62">
        <v>6.899</v>
      </c>
      <c r="BC381" s="62">
        <v>36</v>
      </c>
      <c r="BD381">
        <v>75</v>
      </c>
      <c r="BE381" s="62"/>
      <c r="BF381" s="64"/>
      <c r="BG381" s="64"/>
    </row>
    <row r="382" spans="1:59" ht="14.25" customHeight="1" x14ac:dyDescent="0.25">
      <c r="A382" s="58">
        <v>455</v>
      </c>
      <c r="B382" s="59" t="s">
        <v>78</v>
      </c>
      <c r="C382" s="59" t="s">
        <v>28</v>
      </c>
      <c r="D382" s="59" t="s">
        <v>44</v>
      </c>
      <c r="E382" s="59"/>
      <c r="F382" s="59" t="s">
        <v>45</v>
      </c>
      <c r="G382" s="58">
        <v>1</v>
      </c>
      <c r="H382" s="58">
        <v>8</v>
      </c>
      <c r="I382" s="59" t="s">
        <v>152</v>
      </c>
      <c r="J382" s="58">
        <v>792288984</v>
      </c>
      <c r="K382" s="58">
        <v>23.272727272727298</v>
      </c>
      <c r="L382" s="58">
        <v>0.14090909090909101</v>
      </c>
      <c r="M382" s="58">
        <v>1</v>
      </c>
      <c r="N382" s="60">
        <v>0</v>
      </c>
      <c r="O382" s="60">
        <v>0</v>
      </c>
      <c r="P382" s="58">
        <v>5</v>
      </c>
      <c r="Q382" s="58">
        <v>3</v>
      </c>
      <c r="R382" s="58">
        <v>1</v>
      </c>
      <c r="S382" s="58">
        <v>3</v>
      </c>
      <c r="T382" s="58">
        <v>1</v>
      </c>
      <c r="U382" s="58">
        <v>2</v>
      </c>
      <c r="V382" s="58">
        <v>1.5</v>
      </c>
      <c r="W382" s="59">
        <v>0</v>
      </c>
      <c r="X382" s="58">
        <v>0.5</v>
      </c>
      <c r="Y382" s="58">
        <v>4</v>
      </c>
      <c r="Z382" s="59">
        <v>22</v>
      </c>
      <c r="AA382" s="59">
        <v>4</v>
      </c>
      <c r="AB382" t="s">
        <v>89</v>
      </c>
      <c r="AC382" s="59">
        <v>0</v>
      </c>
      <c r="AD382" s="58">
        <v>2</v>
      </c>
      <c r="AE382" s="58">
        <v>1</v>
      </c>
      <c r="AF382" s="58">
        <v>0</v>
      </c>
      <c r="AG382" s="58">
        <v>4</v>
      </c>
      <c r="AH382" s="59" t="s">
        <v>90</v>
      </c>
      <c r="AI382" s="58">
        <v>4</v>
      </c>
      <c r="AJ382" s="58">
        <v>1</v>
      </c>
      <c r="AK382" s="59" t="s">
        <v>248</v>
      </c>
      <c r="AL382" s="59">
        <v>1</v>
      </c>
      <c r="AM382" s="59" t="s">
        <v>27</v>
      </c>
      <c r="AN382" s="59" t="s">
        <v>673</v>
      </c>
      <c r="AO382" s="58">
        <v>23</v>
      </c>
      <c r="AP382" s="59" t="s">
        <v>677</v>
      </c>
      <c r="AQ382" s="59" t="s">
        <v>714</v>
      </c>
      <c r="AR382" s="59" t="s">
        <v>695</v>
      </c>
      <c r="AS382" s="59" t="s">
        <v>27</v>
      </c>
      <c r="AT382" s="59" t="s">
        <v>27</v>
      </c>
      <c r="AU382" s="59" t="s">
        <v>27</v>
      </c>
      <c r="AV382" s="59" t="s">
        <v>710</v>
      </c>
      <c r="AW382" s="64"/>
      <c r="AX382" s="62" t="s">
        <v>747</v>
      </c>
      <c r="AY382" s="62">
        <v>8.0090000000000003</v>
      </c>
      <c r="AZ382" s="62">
        <v>0.36404545454545456</v>
      </c>
      <c r="BA382" s="62">
        <v>2.7469097265576226</v>
      </c>
      <c r="BB382" s="62">
        <v>3.669</v>
      </c>
      <c r="BC382" s="62">
        <v>36</v>
      </c>
      <c r="BD382">
        <v>397</v>
      </c>
      <c r="BE382" s="62"/>
      <c r="BF382" s="64"/>
      <c r="BG382" s="64"/>
    </row>
    <row r="383" spans="1:59" ht="14.25" customHeight="1" x14ac:dyDescent="0.25">
      <c r="A383" s="58">
        <v>471</v>
      </c>
      <c r="B383" s="59" t="s">
        <v>78</v>
      </c>
      <c r="C383" s="59" t="s">
        <v>26</v>
      </c>
      <c r="D383" s="59" t="s">
        <v>44</v>
      </c>
      <c r="E383" s="59"/>
      <c r="F383" s="59" t="s">
        <v>45</v>
      </c>
      <c r="G383" s="58">
        <v>1</v>
      </c>
      <c r="H383" s="58">
        <v>8</v>
      </c>
      <c r="I383" s="59" t="s">
        <v>154</v>
      </c>
      <c r="J383" s="58">
        <v>851786688</v>
      </c>
      <c r="K383" s="58">
        <v>31</v>
      </c>
      <c r="L383" s="58">
        <v>0.21126760563380301</v>
      </c>
      <c r="M383" s="60">
        <v>0</v>
      </c>
      <c r="N383" s="60">
        <v>0</v>
      </c>
      <c r="O383" s="60">
        <v>0</v>
      </c>
      <c r="P383" s="60">
        <v>0</v>
      </c>
      <c r="Q383" s="60">
        <v>0</v>
      </c>
      <c r="R383" s="60">
        <v>0</v>
      </c>
      <c r="S383" s="60">
        <v>0</v>
      </c>
      <c r="T383" s="60">
        <v>0</v>
      </c>
      <c r="U383" s="60">
        <v>0</v>
      </c>
      <c r="V383" s="60">
        <v>0</v>
      </c>
      <c r="W383" s="59">
        <v>0</v>
      </c>
      <c r="X383" s="60">
        <v>0</v>
      </c>
      <c r="Y383" s="60">
        <v>0</v>
      </c>
      <c r="Z383" s="59">
        <v>0</v>
      </c>
      <c r="AA383" s="59">
        <v>0</v>
      </c>
      <c r="AB383" t="s">
        <v>99</v>
      </c>
      <c r="AC383" s="59">
        <v>0</v>
      </c>
      <c r="AD383" s="58">
        <v>0</v>
      </c>
      <c r="AE383" s="58">
        <v>0</v>
      </c>
      <c r="AF383" s="58">
        <v>0</v>
      </c>
      <c r="AG383" s="58">
        <v>0</v>
      </c>
      <c r="AH383" s="59" t="s">
        <v>90</v>
      </c>
      <c r="AI383" s="58">
        <v>4</v>
      </c>
      <c r="AJ383" s="60"/>
      <c r="AK383" s="59" t="s">
        <v>179</v>
      </c>
      <c r="AL383" s="59">
        <v>1</v>
      </c>
      <c r="AM383" s="59" t="s">
        <v>27</v>
      </c>
      <c r="AN383" s="59" t="s">
        <v>680</v>
      </c>
      <c r="AO383" s="58">
        <v>30</v>
      </c>
      <c r="AP383" s="59" t="s">
        <v>715</v>
      </c>
      <c r="AQ383" s="59" t="s">
        <v>716</v>
      </c>
      <c r="AR383" s="59" t="s">
        <v>27</v>
      </c>
      <c r="AS383" s="59" t="s">
        <v>717</v>
      </c>
      <c r="AT383" s="59" t="s">
        <v>692</v>
      </c>
      <c r="AU383" s="59" t="s">
        <v>695</v>
      </c>
      <c r="AV383" s="59" t="s">
        <v>27</v>
      </c>
      <c r="AW383" s="64"/>
      <c r="AX383" s="62" t="s">
        <v>746</v>
      </c>
      <c r="AY383" s="62">
        <v>8.0039999999999996</v>
      </c>
      <c r="AZ383" s="62" t="s">
        <v>27</v>
      </c>
      <c r="BA383" s="62">
        <v>0</v>
      </c>
      <c r="BB383" s="62">
        <v>3.6</v>
      </c>
      <c r="BC383" s="62" t="s">
        <v>774</v>
      </c>
      <c r="BD383">
        <v>0</v>
      </c>
      <c r="BE383" s="62"/>
      <c r="BF383" s="64"/>
      <c r="BG383" s="64"/>
    </row>
    <row r="384" spans="1:59" ht="14.25" customHeight="1" x14ac:dyDescent="0.25">
      <c r="A384" s="58">
        <v>476</v>
      </c>
      <c r="B384" s="59" t="s">
        <v>78</v>
      </c>
      <c r="C384" s="59" t="s">
        <v>28</v>
      </c>
      <c r="D384" s="59" t="s">
        <v>44</v>
      </c>
      <c r="E384" s="59"/>
      <c r="F384" s="59" t="s">
        <v>45</v>
      </c>
      <c r="G384" s="58">
        <v>1</v>
      </c>
      <c r="H384" s="58">
        <v>8</v>
      </c>
      <c r="I384" s="59" t="s">
        <v>158</v>
      </c>
      <c r="J384" s="58">
        <v>927618937</v>
      </c>
      <c r="K384" s="58">
        <v>23.272727272727298</v>
      </c>
      <c r="L384" s="58">
        <v>0.14090909090909101</v>
      </c>
      <c r="M384" s="58">
        <v>1</v>
      </c>
      <c r="N384" s="60">
        <v>0</v>
      </c>
      <c r="O384" s="60">
        <v>0</v>
      </c>
      <c r="P384" s="58">
        <v>2</v>
      </c>
      <c r="Q384" s="58">
        <v>1</v>
      </c>
      <c r="R384" s="58">
        <v>1</v>
      </c>
      <c r="S384" s="58">
        <v>1</v>
      </c>
      <c r="T384" s="58">
        <v>2</v>
      </c>
      <c r="U384" s="58">
        <v>1</v>
      </c>
      <c r="V384" s="58">
        <v>0.5</v>
      </c>
      <c r="W384" s="59">
        <v>0</v>
      </c>
      <c r="X384" s="58">
        <v>0.5</v>
      </c>
      <c r="Y384" s="58">
        <v>2</v>
      </c>
      <c r="Z384" s="59">
        <v>12</v>
      </c>
      <c r="AA384" s="59">
        <v>2</v>
      </c>
      <c r="AB384" t="s">
        <v>89</v>
      </c>
      <c r="AC384" s="59">
        <v>0</v>
      </c>
      <c r="AD384" s="58">
        <v>1</v>
      </c>
      <c r="AE384" s="58">
        <v>1</v>
      </c>
      <c r="AF384" s="58">
        <v>1</v>
      </c>
      <c r="AG384" s="58">
        <v>5</v>
      </c>
      <c r="AH384" s="59" t="s">
        <v>90</v>
      </c>
      <c r="AI384" s="58">
        <v>4</v>
      </c>
      <c r="AJ384" s="58">
        <v>1</v>
      </c>
      <c r="AK384" s="59" t="s">
        <v>249</v>
      </c>
      <c r="AL384" s="59">
        <v>1</v>
      </c>
      <c r="AM384" s="59" t="s">
        <v>27</v>
      </c>
      <c r="AN384" s="59" t="s">
        <v>673</v>
      </c>
      <c r="AO384" s="58">
        <v>25</v>
      </c>
      <c r="AP384" s="59" t="s">
        <v>677</v>
      </c>
      <c r="AQ384" s="59" t="s">
        <v>721</v>
      </c>
      <c r="AR384" s="59" t="s">
        <v>27</v>
      </c>
      <c r="AS384" s="59" t="s">
        <v>686</v>
      </c>
      <c r="AT384" s="59" t="s">
        <v>27</v>
      </c>
      <c r="AU384" s="59" t="s">
        <v>27</v>
      </c>
      <c r="AV384" s="59" t="s">
        <v>27</v>
      </c>
      <c r="AW384" s="64"/>
      <c r="AX384" s="62" t="s">
        <v>747</v>
      </c>
      <c r="AY384" s="62">
        <v>13.164</v>
      </c>
      <c r="AZ384" s="62">
        <v>1.097</v>
      </c>
      <c r="BA384" s="62">
        <v>0.91157702825888787</v>
      </c>
      <c r="BB384" s="62">
        <v>5.1610000000000005</v>
      </c>
      <c r="BC384" s="62">
        <v>43</v>
      </c>
      <c r="BD384">
        <v>284</v>
      </c>
      <c r="BE384" s="62" t="s">
        <v>102</v>
      </c>
      <c r="BF384" s="62">
        <v>1</v>
      </c>
      <c r="BG384" s="64"/>
    </row>
    <row r="385" spans="1:59" ht="14.25" customHeight="1" x14ac:dyDescent="0.25">
      <c r="A385" s="58">
        <v>492</v>
      </c>
      <c r="B385" s="59" t="s">
        <v>78</v>
      </c>
      <c r="C385" s="59" t="s">
        <v>26</v>
      </c>
      <c r="D385" s="59" t="s">
        <v>44</v>
      </c>
      <c r="E385" s="59"/>
      <c r="F385" s="59" t="s">
        <v>45</v>
      </c>
      <c r="G385" s="58">
        <v>1</v>
      </c>
      <c r="H385" s="58">
        <v>8</v>
      </c>
      <c r="I385" s="59" t="s">
        <v>161</v>
      </c>
      <c r="J385" s="58">
        <v>1015887</v>
      </c>
      <c r="K385" s="58">
        <v>31</v>
      </c>
      <c r="L385" s="58">
        <v>0.21126760563380301</v>
      </c>
      <c r="M385" s="60">
        <v>0</v>
      </c>
      <c r="N385" s="60">
        <v>0</v>
      </c>
      <c r="O385" s="60">
        <v>0</v>
      </c>
      <c r="P385" s="60">
        <v>0</v>
      </c>
      <c r="Q385" s="60">
        <v>0</v>
      </c>
      <c r="R385" s="60">
        <v>0</v>
      </c>
      <c r="S385" s="60">
        <v>0</v>
      </c>
      <c r="T385" s="60">
        <v>0</v>
      </c>
      <c r="U385" s="60">
        <v>0</v>
      </c>
      <c r="V385" s="60">
        <v>0</v>
      </c>
      <c r="W385" s="59">
        <v>0</v>
      </c>
      <c r="X385" s="60">
        <v>0</v>
      </c>
      <c r="Y385" s="60">
        <v>0</v>
      </c>
      <c r="Z385" s="59">
        <v>0</v>
      </c>
      <c r="AA385" s="59">
        <v>0</v>
      </c>
      <c r="AB385" t="s">
        <v>99</v>
      </c>
      <c r="AC385" s="59">
        <v>0</v>
      </c>
      <c r="AD385" s="58">
        <v>0</v>
      </c>
      <c r="AE385" s="58">
        <v>0</v>
      </c>
      <c r="AF385" s="58">
        <v>0</v>
      </c>
      <c r="AG385" s="58">
        <v>0</v>
      </c>
      <c r="AH385" s="59" t="s">
        <v>90</v>
      </c>
      <c r="AI385" s="58">
        <v>4</v>
      </c>
      <c r="AJ385" s="60"/>
      <c r="AK385" s="59" t="s">
        <v>100</v>
      </c>
      <c r="AL385" s="59">
        <v>1</v>
      </c>
      <c r="AM385" s="59" t="s">
        <v>27</v>
      </c>
      <c r="AN385" s="59" t="s">
        <v>680</v>
      </c>
      <c r="AO385" s="58">
        <v>31</v>
      </c>
      <c r="AP385" s="59" t="s">
        <v>674</v>
      </c>
      <c r="AQ385" s="59" t="s">
        <v>722</v>
      </c>
      <c r="AR385" s="59" t="s">
        <v>27</v>
      </c>
      <c r="AS385" s="59" t="s">
        <v>723</v>
      </c>
      <c r="AT385" s="59" t="s">
        <v>27</v>
      </c>
      <c r="AU385" s="59" t="s">
        <v>27</v>
      </c>
      <c r="AV385" s="59" t="s">
        <v>27</v>
      </c>
      <c r="AW385" s="64"/>
      <c r="AX385" s="62" t="s">
        <v>748</v>
      </c>
      <c r="AY385" s="62">
        <v>41.468000000000004</v>
      </c>
      <c r="AZ385" s="62" t="s">
        <v>27</v>
      </c>
      <c r="BA385" s="62">
        <v>0</v>
      </c>
      <c r="BB385" s="62">
        <v>4.7060000000000004</v>
      </c>
      <c r="BC385" s="62">
        <v>92</v>
      </c>
      <c r="BD385" s="66">
        <v>0</v>
      </c>
      <c r="BE385" s="62"/>
      <c r="BF385" s="64"/>
      <c r="BG385" s="64"/>
    </row>
    <row r="386" spans="1:59" ht="14.25" customHeight="1" x14ac:dyDescent="0.25">
      <c r="A386" s="58">
        <v>517</v>
      </c>
      <c r="B386" s="59" t="s">
        <v>78</v>
      </c>
      <c r="C386" s="59" t="s">
        <v>28</v>
      </c>
      <c r="D386" s="59" t="s">
        <v>44</v>
      </c>
      <c r="E386" s="59"/>
      <c r="F386" s="59" t="s">
        <v>45</v>
      </c>
      <c r="G386" s="58">
        <v>1</v>
      </c>
      <c r="H386" s="58">
        <v>8</v>
      </c>
      <c r="I386" s="59" t="s">
        <v>169</v>
      </c>
      <c r="J386" s="58">
        <v>178114327</v>
      </c>
      <c r="K386" s="58">
        <v>23.272727272727298</v>
      </c>
      <c r="L386" s="58">
        <v>0.14090909090909101</v>
      </c>
      <c r="M386" s="60">
        <v>0</v>
      </c>
      <c r="N386" s="60">
        <v>0</v>
      </c>
      <c r="O386" s="60">
        <v>0</v>
      </c>
      <c r="P386" s="60">
        <v>0</v>
      </c>
      <c r="Q386" s="60">
        <v>0</v>
      </c>
      <c r="R386" s="60">
        <v>0</v>
      </c>
      <c r="S386" s="60">
        <v>0</v>
      </c>
      <c r="T386" s="60">
        <v>0</v>
      </c>
      <c r="U386" s="60">
        <v>0</v>
      </c>
      <c r="V386" s="60">
        <v>0</v>
      </c>
      <c r="W386" s="59">
        <v>0</v>
      </c>
      <c r="X386" s="60">
        <v>0</v>
      </c>
      <c r="Y386" s="60">
        <v>0</v>
      </c>
      <c r="Z386" s="59">
        <v>0</v>
      </c>
      <c r="AA386" s="59">
        <v>0</v>
      </c>
      <c r="AB386" t="s">
        <v>89</v>
      </c>
      <c r="AC386" s="59">
        <v>0</v>
      </c>
      <c r="AD386" s="58">
        <v>0</v>
      </c>
      <c r="AE386" s="58">
        <v>0</v>
      </c>
      <c r="AF386" s="58">
        <v>0</v>
      </c>
      <c r="AG386" s="58">
        <v>0</v>
      </c>
      <c r="AH386" s="59" t="s">
        <v>90</v>
      </c>
      <c r="AI386" s="58">
        <v>4</v>
      </c>
      <c r="AJ386" s="60"/>
      <c r="AK386" s="59" t="s">
        <v>100</v>
      </c>
      <c r="AL386" s="59">
        <v>1</v>
      </c>
      <c r="AM386" s="59" t="s">
        <v>27</v>
      </c>
      <c r="AN386" s="59" t="s">
        <v>680</v>
      </c>
      <c r="AO386" s="58">
        <v>31</v>
      </c>
      <c r="AP386" s="59" t="s">
        <v>677</v>
      </c>
      <c r="AQ386" s="59" t="s">
        <v>694</v>
      </c>
      <c r="AR386" s="59" t="s">
        <v>27</v>
      </c>
      <c r="AS386" s="59" t="s">
        <v>27</v>
      </c>
      <c r="AT386" s="59" t="s">
        <v>692</v>
      </c>
      <c r="AU386" s="59" t="s">
        <v>27</v>
      </c>
      <c r="AV386" s="59" t="s">
        <v>27</v>
      </c>
      <c r="AW386" s="64"/>
      <c r="AX386" s="62" t="s">
        <v>746</v>
      </c>
      <c r="AY386" s="62">
        <v>4.492</v>
      </c>
      <c r="AZ386" s="62" t="s">
        <v>27</v>
      </c>
      <c r="BA386" s="62">
        <v>0</v>
      </c>
      <c r="BB386" s="62">
        <v>3.2040000000000002</v>
      </c>
      <c r="BC386" s="62">
        <v>92</v>
      </c>
      <c r="BD386" s="66">
        <v>0</v>
      </c>
      <c r="BE386" s="62"/>
      <c r="BF386" s="64"/>
      <c r="BG386" s="64"/>
    </row>
    <row r="387" spans="1:59" ht="14.25" customHeight="1" x14ac:dyDescent="0.25">
      <c r="A387" s="58">
        <v>533</v>
      </c>
      <c r="B387" s="59" t="s">
        <v>78</v>
      </c>
      <c r="C387" s="59" t="s">
        <v>28</v>
      </c>
      <c r="D387" s="59" t="s">
        <v>44</v>
      </c>
      <c r="E387" s="59"/>
      <c r="F387" s="59" t="s">
        <v>45</v>
      </c>
      <c r="G387" s="58">
        <v>1</v>
      </c>
      <c r="H387" s="58">
        <v>8</v>
      </c>
      <c r="I387" s="59" t="s">
        <v>171</v>
      </c>
      <c r="J387" s="58">
        <v>8518124088</v>
      </c>
      <c r="K387" s="58">
        <v>56.363636363636402</v>
      </c>
      <c r="L387" s="58">
        <v>0.55454545454545401</v>
      </c>
      <c r="M387" s="60">
        <v>0</v>
      </c>
      <c r="N387" s="60">
        <v>0</v>
      </c>
      <c r="O387" s="60">
        <v>0</v>
      </c>
      <c r="P387" s="60">
        <v>0</v>
      </c>
      <c r="Q387" s="60">
        <v>0</v>
      </c>
      <c r="R387" s="60">
        <v>0</v>
      </c>
      <c r="S387" s="60">
        <v>0</v>
      </c>
      <c r="T387" s="60">
        <v>0</v>
      </c>
      <c r="U387" s="60">
        <v>0</v>
      </c>
      <c r="V387" s="60">
        <v>0</v>
      </c>
      <c r="W387" s="59">
        <v>0</v>
      </c>
      <c r="X387" s="60">
        <v>0</v>
      </c>
      <c r="Y387" s="60">
        <v>0</v>
      </c>
      <c r="Z387" s="59">
        <v>0</v>
      </c>
      <c r="AA387" s="59">
        <v>0</v>
      </c>
      <c r="AB387" t="s">
        <v>99</v>
      </c>
      <c r="AC387" s="59">
        <v>0</v>
      </c>
      <c r="AD387" s="58">
        <v>0</v>
      </c>
      <c r="AE387" s="58">
        <v>0</v>
      </c>
      <c r="AF387" s="58">
        <v>0</v>
      </c>
      <c r="AG387" s="58">
        <v>0</v>
      </c>
      <c r="AH387" s="59" t="s">
        <v>90</v>
      </c>
      <c r="AI387" s="58">
        <v>4</v>
      </c>
      <c r="AJ387" s="60"/>
      <c r="AK387" s="59" t="s">
        <v>252</v>
      </c>
      <c r="AL387" s="59">
        <v>1</v>
      </c>
      <c r="AM387" s="59" t="s">
        <v>27</v>
      </c>
      <c r="AN387" s="59" t="s">
        <v>680</v>
      </c>
      <c r="AO387" s="58">
        <v>25</v>
      </c>
      <c r="AP387" s="59" t="s">
        <v>677</v>
      </c>
      <c r="AQ387" s="59" t="s">
        <v>725</v>
      </c>
      <c r="AR387" s="59" t="s">
        <v>27</v>
      </c>
      <c r="AS387" s="59" t="s">
        <v>726</v>
      </c>
      <c r="AT387" s="59" t="s">
        <v>27</v>
      </c>
      <c r="AU387" s="59" t="s">
        <v>27</v>
      </c>
      <c r="AV387" s="59" t="s">
        <v>27</v>
      </c>
      <c r="AW387" s="64"/>
      <c r="AX387" s="62" t="s">
        <v>748</v>
      </c>
      <c r="AY387" s="62">
        <v>3.3890000000000002</v>
      </c>
      <c r="AZ387" s="62" t="s">
        <v>27</v>
      </c>
      <c r="BA387" s="62">
        <v>0</v>
      </c>
      <c r="BB387" s="62">
        <v>2.9170000000000003</v>
      </c>
      <c r="BC387" s="62">
        <v>87</v>
      </c>
      <c r="BD387" s="66">
        <v>0</v>
      </c>
      <c r="BE387" s="62"/>
      <c r="BF387" s="64"/>
      <c r="BG387" s="64"/>
    </row>
    <row r="388" spans="1:59" ht="14.25" customHeight="1" x14ac:dyDescent="0.25">
      <c r="A388" s="58">
        <v>28</v>
      </c>
      <c r="B388" s="59" t="s">
        <v>78</v>
      </c>
      <c r="C388" s="59" t="s">
        <v>28</v>
      </c>
      <c r="D388" s="59" t="s">
        <v>46</v>
      </c>
      <c r="E388" s="59"/>
      <c r="F388" s="59" t="s">
        <v>32</v>
      </c>
      <c r="G388" s="58">
        <v>98</v>
      </c>
      <c r="H388" s="58">
        <v>9</v>
      </c>
      <c r="I388" s="59" t="s">
        <v>98</v>
      </c>
      <c r="J388" s="58">
        <v>871611960</v>
      </c>
      <c r="K388" s="58">
        <v>0.5</v>
      </c>
      <c r="L388" s="58">
        <v>0.25</v>
      </c>
      <c r="M388" s="60">
        <v>0</v>
      </c>
      <c r="N388" s="60">
        <v>0</v>
      </c>
      <c r="O388" s="60">
        <v>0</v>
      </c>
      <c r="P388" s="60">
        <v>0</v>
      </c>
      <c r="Q388" s="60">
        <v>0</v>
      </c>
      <c r="R388" s="60">
        <v>0</v>
      </c>
      <c r="S388" s="60">
        <v>0</v>
      </c>
      <c r="T388" s="60">
        <v>0</v>
      </c>
      <c r="U388" s="60">
        <v>0</v>
      </c>
      <c r="V388" s="60">
        <v>0</v>
      </c>
      <c r="W388" s="59">
        <v>0</v>
      </c>
      <c r="X388" s="60">
        <v>0</v>
      </c>
      <c r="Y388" s="60">
        <v>0</v>
      </c>
      <c r="Z388" s="59">
        <v>0</v>
      </c>
      <c r="AA388" s="59">
        <v>0</v>
      </c>
      <c r="AB388" t="s">
        <v>740</v>
      </c>
      <c r="AC388" s="61">
        <v>3</v>
      </c>
      <c r="AD388" s="58">
        <v>0</v>
      </c>
      <c r="AE388" s="58">
        <v>0</v>
      </c>
      <c r="AF388" s="58">
        <v>0</v>
      </c>
      <c r="AG388" s="58">
        <v>0</v>
      </c>
      <c r="AH388" s="59" t="s">
        <v>258</v>
      </c>
      <c r="AI388" s="58">
        <v>9</v>
      </c>
      <c r="AJ388" s="60"/>
      <c r="AK388" s="59" t="s">
        <v>358</v>
      </c>
      <c r="AL388" s="59">
        <v>1</v>
      </c>
      <c r="AM388" s="59" t="s">
        <v>27</v>
      </c>
      <c r="AN388" s="59" t="s">
        <v>673</v>
      </c>
      <c r="AO388" s="58">
        <v>28</v>
      </c>
      <c r="AP388" s="59" t="s">
        <v>677</v>
      </c>
      <c r="AQ388" s="59" t="s">
        <v>685</v>
      </c>
      <c r="AR388" s="59" t="s">
        <v>27</v>
      </c>
      <c r="AS388" s="59" t="s">
        <v>686</v>
      </c>
      <c r="AT388" s="59" t="s">
        <v>27</v>
      </c>
      <c r="AU388" s="59" t="s">
        <v>27</v>
      </c>
      <c r="AV388" s="59" t="s">
        <v>27</v>
      </c>
      <c r="AW388" s="64"/>
      <c r="AX388" s="62" t="s">
        <v>747</v>
      </c>
      <c r="AY388" s="62">
        <v>2.7770000000000001</v>
      </c>
      <c r="AZ388" s="62" t="s">
        <v>27</v>
      </c>
      <c r="BA388" s="62">
        <v>0</v>
      </c>
      <c r="BB388" s="62">
        <v>2.2650000000000001</v>
      </c>
      <c r="BC388" s="62"/>
      <c r="BD388">
        <v>0</v>
      </c>
      <c r="BE388" s="62" t="s">
        <v>780</v>
      </c>
      <c r="BF388" s="62">
        <v>1</v>
      </c>
      <c r="BG388" s="62">
        <v>1</v>
      </c>
    </row>
    <row r="389" spans="1:59" ht="14.25" customHeight="1" x14ac:dyDescent="0.25">
      <c r="A389" s="58">
        <v>44</v>
      </c>
      <c r="B389" s="59" t="s">
        <v>78</v>
      </c>
      <c r="C389" s="59" t="s">
        <v>28</v>
      </c>
      <c r="D389" s="59" t="s">
        <v>46</v>
      </c>
      <c r="E389" s="59"/>
      <c r="F389" s="59" t="s">
        <v>32</v>
      </c>
      <c r="G389" s="58">
        <v>98</v>
      </c>
      <c r="H389" s="58">
        <v>9</v>
      </c>
      <c r="I389" s="59" t="s">
        <v>101</v>
      </c>
      <c r="J389" s="58">
        <v>17888851</v>
      </c>
      <c r="K389" s="58">
        <v>0.75</v>
      </c>
      <c r="L389" s="58">
        <v>0.375</v>
      </c>
      <c r="M389" s="58">
        <v>7</v>
      </c>
      <c r="N389" s="60">
        <v>0</v>
      </c>
      <c r="O389" s="58">
        <v>8</v>
      </c>
      <c r="P389" s="58">
        <v>12</v>
      </c>
      <c r="Q389" s="58">
        <v>5</v>
      </c>
      <c r="R389" s="58">
        <v>1</v>
      </c>
      <c r="S389" s="58">
        <v>5</v>
      </c>
      <c r="T389" s="58">
        <v>1</v>
      </c>
      <c r="U389" s="58">
        <v>1</v>
      </c>
      <c r="V389" s="58">
        <v>4.5</v>
      </c>
      <c r="W389" s="59">
        <v>0</v>
      </c>
      <c r="X389" s="58">
        <v>1.5</v>
      </c>
      <c r="Y389" s="58">
        <v>7</v>
      </c>
      <c r="Z389" s="59">
        <v>53</v>
      </c>
      <c r="AA389" s="59">
        <v>7</v>
      </c>
      <c r="AB389" t="s">
        <v>740</v>
      </c>
      <c r="AC389" s="59">
        <v>0</v>
      </c>
      <c r="AD389" s="58">
        <v>10</v>
      </c>
      <c r="AE389" s="58">
        <v>6</v>
      </c>
      <c r="AF389" s="58">
        <v>0</v>
      </c>
      <c r="AG389" s="58">
        <v>26</v>
      </c>
      <c r="AH389" s="59" t="s">
        <v>112</v>
      </c>
      <c r="AI389" s="58">
        <v>1</v>
      </c>
      <c r="AJ389" s="58">
        <v>1</v>
      </c>
      <c r="AK389" s="59" t="s">
        <v>359</v>
      </c>
      <c r="AL389" s="59">
        <v>1</v>
      </c>
      <c r="AM389" s="59" t="s">
        <v>27</v>
      </c>
      <c r="AN389" s="59" t="s">
        <v>680</v>
      </c>
      <c r="AO389" s="58">
        <v>30</v>
      </c>
      <c r="AP389" s="59" t="s">
        <v>674</v>
      </c>
      <c r="AQ389" s="59" t="s">
        <v>687</v>
      </c>
      <c r="AR389" s="59" t="s">
        <v>27</v>
      </c>
      <c r="AS389" s="59" t="s">
        <v>688</v>
      </c>
      <c r="AT389" s="59" t="s">
        <v>27</v>
      </c>
      <c r="AU389" s="59" t="s">
        <v>27</v>
      </c>
      <c r="AV389" s="59" t="s">
        <v>27</v>
      </c>
      <c r="AW389" s="64"/>
      <c r="AX389" s="62" t="s">
        <v>748</v>
      </c>
      <c r="AY389" s="62">
        <v>9.0020000000000007</v>
      </c>
      <c r="AZ389" s="62">
        <v>0.16984905660377358</v>
      </c>
      <c r="BA389" s="62">
        <v>5.8875805376582981</v>
      </c>
      <c r="BB389" s="62">
        <v>8.4849999999999994</v>
      </c>
      <c r="BC389" s="62">
        <v>147</v>
      </c>
      <c r="BD389">
        <v>1048</v>
      </c>
      <c r="BE389" s="62" t="s">
        <v>740</v>
      </c>
      <c r="BF389" s="64"/>
      <c r="BG389" s="64"/>
    </row>
    <row r="390" spans="1:59" ht="14.25" customHeight="1" x14ac:dyDescent="0.25">
      <c r="A390" s="58">
        <v>60</v>
      </c>
      <c r="B390" s="59" t="s">
        <v>78</v>
      </c>
      <c r="C390" s="59" t="s">
        <v>28</v>
      </c>
      <c r="D390" s="59" t="s">
        <v>46</v>
      </c>
      <c r="E390" s="59"/>
      <c r="F390" s="59" t="s">
        <v>32</v>
      </c>
      <c r="G390" s="58">
        <v>98</v>
      </c>
      <c r="H390" s="58">
        <v>9</v>
      </c>
      <c r="I390" s="59" t="s">
        <v>104</v>
      </c>
      <c r="J390" s="58">
        <v>134766397</v>
      </c>
      <c r="K390" s="58">
        <v>0.5</v>
      </c>
      <c r="L390" s="58">
        <v>0.25</v>
      </c>
      <c r="M390" s="60">
        <v>0</v>
      </c>
      <c r="N390" s="60">
        <v>0</v>
      </c>
      <c r="O390" s="60">
        <v>0</v>
      </c>
      <c r="P390" s="60">
        <v>0</v>
      </c>
      <c r="Q390" s="60">
        <v>0</v>
      </c>
      <c r="R390" s="60">
        <v>0</v>
      </c>
      <c r="S390" s="60">
        <v>0</v>
      </c>
      <c r="T390" s="60">
        <v>0</v>
      </c>
      <c r="U390" s="60">
        <v>0</v>
      </c>
      <c r="V390" s="60">
        <v>0</v>
      </c>
      <c r="W390" s="59">
        <v>0</v>
      </c>
      <c r="X390" s="60">
        <v>0</v>
      </c>
      <c r="Y390" s="60">
        <v>0</v>
      </c>
      <c r="Z390" s="59">
        <v>0</v>
      </c>
      <c r="AA390" s="59">
        <v>0</v>
      </c>
      <c r="AB390" t="s">
        <v>740</v>
      </c>
      <c r="AC390" s="59">
        <v>0</v>
      </c>
      <c r="AD390" s="58">
        <v>0</v>
      </c>
      <c r="AE390" s="58">
        <v>0</v>
      </c>
      <c r="AF390" s="58">
        <v>0</v>
      </c>
      <c r="AG390" s="58">
        <v>0</v>
      </c>
      <c r="AH390" s="59" t="s">
        <v>258</v>
      </c>
      <c r="AI390" s="58">
        <v>9</v>
      </c>
      <c r="AJ390" s="60"/>
      <c r="AK390" s="59" t="s">
        <v>360</v>
      </c>
      <c r="AL390" s="59">
        <v>1</v>
      </c>
      <c r="AM390" s="59" t="s">
        <v>27</v>
      </c>
      <c r="AN390" s="59" t="s">
        <v>673</v>
      </c>
      <c r="AO390" s="58">
        <v>20</v>
      </c>
      <c r="AP390" s="59" t="s">
        <v>674</v>
      </c>
      <c r="AQ390" s="59" t="s">
        <v>689</v>
      </c>
      <c r="AR390" s="59" t="s">
        <v>27</v>
      </c>
      <c r="AS390" s="59" t="s">
        <v>27</v>
      </c>
      <c r="AT390" s="59" t="s">
        <v>27</v>
      </c>
      <c r="AU390" s="59" t="s">
        <v>27</v>
      </c>
      <c r="AV390" s="59" t="s">
        <v>27</v>
      </c>
      <c r="AW390" s="64"/>
      <c r="AX390" s="62" t="s">
        <v>747</v>
      </c>
      <c r="AY390" s="62">
        <v>5.7309999999999999</v>
      </c>
      <c r="AZ390" s="62" t="s">
        <v>27</v>
      </c>
      <c r="BA390" s="62">
        <v>0</v>
      </c>
      <c r="BB390" s="62">
        <v>4.7770000000000001</v>
      </c>
      <c r="BC390" s="62">
        <v>100</v>
      </c>
      <c r="BD390" s="66">
        <v>0</v>
      </c>
      <c r="BE390" s="62"/>
      <c r="BF390" s="64"/>
      <c r="BG390" s="64"/>
    </row>
    <row r="391" spans="1:59" ht="14.25" customHeight="1" x14ac:dyDescent="0.25">
      <c r="A391" s="58">
        <v>83</v>
      </c>
      <c r="B391" s="59" t="s">
        <v>78</v>
      </c>
      <c r="C391" s="59" t="s">
        <v>26</v>
      </c>
      <c r="D391" s="59" t="s">
        <v>46</v>
      </c>
      <c r="E391" s="59"/>
      <c r="F391" s="59" t="s">
        <v>32</v>
      </c>
      <c r="G391" s="58">
        <v>98</v>
      </c>
      <c r="H391" s="58">
        <v>9</v>
      </c>
      <c r="I391" s="59" t="s">
        <v>106</v>
      </c>
      <c r="J391" s="58">
        <v>90153375</v>
      </c>
      <c r="K391" s="58">
        <v>0.32142857142857101</v>
      </c>
      <c r="L391" s="58">
        <v>0.160714285714286</v>
      </c>
      <c r="M391" s="58">
        <v>6</v>
      </c>
      <c r="N391" s="60">
        <v>0</v>
      </c>
      <c r="O391" s="58">
        <v>6</v>
      </c>
      <c r="P391" s="58">
        <v>10</v>
      </c>
      <c r="Q391" s="58">
        <v>4</v>
      </c>
      <c r="R391" s="58">
        <v>1</v>
      </c>
      <c r="S391" s="58">
        <v>4</v>
      </c>
      <c r="T391" s="58">
        <v>1</v>
      </c>
      <c r="U391" s="58">
        <v>2</v>
      </c>
      <c r="V391" s="58">
        <v>3.5</v>
      </c>
      <c r="W391" s="59">
        <v>0</v>
      </c>
      <c r="X391" s="58">
        <v>0.5</v>
      </c>
      <c r="Y391" s="58">
        <v>6</v>
      </c>
      <c r="Z391" s="59">
        <v>44</v>
      </c>
      <c r="AA391" s="59">
        <v>6</v>
      </c>
      <c r="AB391" t="s">
        <v>740</v>
      </c>
      <c r="AC391" s="59">
        <v>0</v>
      </c>
      <c r="AD391" s="58">
        <v>7</v>
      </c>
      <c r="AE391" s="58">
        <v>11</v>
      </c>
      <c r="AF391" s="58">
        <v>1</v>
      </c>
      <c r="AG391" s="58">
        <v>28</v>
      </c>
      <c r="AH391" s="59" t="s">
        <v>262</v>
      </c>
      <c r="AI391" s="58">
        <v>3</v>
      </c>
      <c r="AJ391" s="58">
        <v>1</v>
      </c>
      <c r="AK391" s="59" t="s">
        <v>361</v>
      </c>
      <c r="AL391" s="59">
        <v>1</v>
      </c>
      <c r="AM391" s="59" t="s">
        <v>27</v>
      </c>
      <c r="AN391" s="59" t="s">
        <v>673</v>
      </c>
      <c r="AO391" s="58">
        <v>18</v>
      </c>
      <c r="AP391" s="59" t="s">
        <v>677</v>
      </c>
      <c r="AQ391" s="59" t="s">
        <v>690</v>
      </c>
      <c r="AR391" s="59" t="s">
        <v>27</v>
      </c>
      <c r="AS391" s="59" t="s">
        <v>27</v>
      </c>
      <c r="AT391" s="59" t="s">
        <v>27</v>
      </c>
      <c r="AU391" s="59" t="s">
        <v>27</v>
      </c>
      <c r="AV391" s="59" t="s">
        <v>27</v>
      </c>
      <c r="AW391" s="64"/>
      <c r="AX391" s="62" t="s">
        <v>747</v>
      </c>
      <c r="AY391" s="62">
        <v>9.0009999999999994</v>
      </c>
      <c r="AZ391" s="62">
        <v>0.20456818181818182</v>
      </c>
      <c r="BA391" s="62">
        <v>4.8883457393622933</v>
      </c>
      <c r="BB391" s="62">
        <v>6.3529999999999998</v>
      </c>
      <c r="BC391" s="62">
        <v>147</v>
      </c>
      <c r="BD391">
        <v>1504</v>
      </c>
      <c r="BE391" s="62" t="s">
        <v>740</v>
      </c>
      <c r="BF391" s="64"/>
      <c r="BG391" s="64"/>
    </row>
    <row r="392" spans="1:59" ht="14.25" customHeight="1" x14ac:dyDescent="0.25">
      <c r="A392" s="58">
        <v>110</v>
      </c>
      <c r="B392" s="59" t="s">
        <v>78</v>
      </c>
      <c r="C392" s="59" t="s">
        <v>28</v>
      </c>
      <c r="D392" s="59" t="s">
        <v>46</v>
      </c>
      <c r="E392" s="59"/>
      <c r="F392" s="59" t="s">
        <v>32</v>
      </c>
      <c r="G392" s="58">
        <v>98</v>
      </c>
      <c r="H392" s="58">
        <v>9</v>
      </c>
      <c r="I392" s="59" t="s">
        <v>114</v>
      </c>
      <c r="J392" s="58">
        <v>17888853</v>
      </c>
      <c r="K392" s="58">
        <v>0.5</v>
      </c>
      <c r="L392" s="58">
        <v>0.25</v>
      </c>
      <c r="M392" s="60">
        <v>0</v>
      </c>
      <c r="N392" s="60">
        <v>0</v>
      </c>
      <c r="O392" s="60">
        <v>0</v>
      </c>
      <c r="P392" s="60">
        <v>0</v>
      </c>
      <c r="Q392" s="60">
        <v>0</v>
      </c>
      <c r="R392" s="60">
        <v>0</v>
      </c>
      <c r="S392" s="60">
        <v>0</v>
      </c>
      <c r="T392" s="60">
        <v>0</v>
      </c>
      <c r="U392" s="60">
        <v>0</v>
      </c>
      <c r="V392" s="60">
        <v>0</v>
      </c>
      <c r="W392" s="59">
        <v>0</v>
      </c>
      <c r="X392" s="60">
        <v>0</v>
      </c>
      <c r="Y392" s="60">
        <v>0</v>
      </c>
      <c r="Z392" s="59">
        <v>0</v>
      </c>
      <c r="AA392" s="59">
        <v>0</v>
      </c>
      <c r="AB392" t="s">
        <v>740</v>
      </c>
      <c r="AC392" s="61">
        <v>3</v>
      </c>
      <c r="AD392" s="58">
        <v>0</v>
      </c>
      <c r="AE392" s="58">
        <v>0</v>
      </c>
      <c r="AF392" s="58">
        <v>0</v>
      </c>
      <c r="AG392" s="58">
        <v>0</v>
      </c>
      <c r="AH392" s="59" t="s">
        <v>258</v>
      </c>
      <c r="AI392" s="58">
        <v>9</v>
      </c>
      <c r="AJ392" s="60"/>
      <c r="AK392" s="59" t="s">
        <v>91</v>
      </c>
      <c r="AL392" s="59">
        <v>1</v>
      </c>
      <c r="AM392" s="59" t="s">
        <v>27</v>
      </c>
      <c r="AN392" s="59" t="s">
        <v>680</v>
      </c>
      <c r="AO392" s="58">
        <v>30</v>
      </c>
      <c r="AP392" s="59" t="s">
        <v>674</v>
      </c>
      <c r="AQ392" s="59" t="s">
        <v>687</v>
      </c>
      <c r="AR392" s="59" t="s">
        <v>27</v>
      </c>
      <c r="AS392" s="59" t="s">
        <v>688</v>
      </c>
      <c r="AT392" s="59" t="s">
        <v>27</v>
      </c>
      <c r="AU392" s="59" t="s">
        <v>27</v>
      </c>
      <c r="AV392" s="59" t="s">
        <v>27</v>
      </c>
      <c r="AW392" s="64"/>
      <c r="AX392" s="62" t="s">
        <v>748</v>
      </c>
      <c r="AY392" s="62">
        <v>1.585</v>
      </c>
      <c r="AZ392" s="62" t="s">
        <v>27</v>
      </c>
      <c r="BA392" s="62">
        <v>0</v>
      </c>
      <c r="BB392" s="62">
        <v>1.169</v>
      </c>
      <c r="BC392" s="62">
        <v>147</v>
      </c>
      <c r="BD392" s="66">
        <v>0</v>
      </c>
      <c r="BE392" s="62"/>
      <c r="BF392" s="64"/>
      <c r="BG392" s="64"/>
    </row>
    <row r="393" spans="1:59" ht="14.25" customHeight="1" x14ac:dyDescent="0.25">
      <c r="A393" s="58">
        <v>157</v>
      </c>
      <c r="B393" s="59" t="s">
        <v>78</v>
      </c>
      <c r="C393" s="59" t="s">
        <v>26</v>
      </c>
      <c r="D393" s="59" t="s">
        <v>46</v>
      </c>
      <c r="E393" s="59"/>
      <c r="F393" s="59" t="s">
        <v>32</v>
      </c>
      <c r="G393" s="58">
        <v>98</v>
      </c>
      <c r="H393" s="58">
        <v>9</v>
      </c>
      <c r="I393" s="59" t="s">
        <v>121</v>
      </c>
      <c r="J393" s="58">
        <v>8870124178</v>
      </c>
      <c r="K393" s="58">
        <v>0.32142857142857101</v>
      </c>
      <c r="L393" s="58">
        <v>0.160714285714286</v>
      </c>
      <c r="M393" s="60">
        <v>0</v>
      </c>
      <c r="N393" s="60">
        <v>0</v>
      </c>
      <c r="O393" s="60">
        <v>0</v>
      </c>
      <c r="P393" s="60">
        <v>0</v>
      </c>
      <c r="Q393" s="60">
        <v>0</v>
      </c>
      <c r="R393" s="60">
        <v>0</v>
      </c>
      <c r="S393" s="60">
        <v>0</v>
      </c>
      <c r="T393" s="60">
        <v>0</v>
      </c>
      <c r="U393" s="60">
        <v>0</v>
      </c>
      <c r="V393" s="60">
        <v>0</v>
      </c>
      <c r="W393" s="59">
        <v>0</v>
      </c>
      <c r="X393" s="60">
        <v>0</v>
      </c>
      <c r="Y393" s="60">
        <v>0</v>
      </c>
      <c r="Z393" s="59">
        <v>0</v>
      </c>
      <c r="AA393" s="59">
        <v>0</v>
      </c>
      <c r="AB393" t="s">
        <v>740</v>
      </c>
      <c r="AC393" s="59">
        <v>0</v>
      </c>
      <c r="AD393" s="58">
        <v>0</v>
      </c>
      <c r="AE393" s="58">
        <v>0</v>
      </c>
      <c r="AF393" s="58">
        <v>0</v>
      </c>
      <c r="AG393" s="58">
        <v>0</v>
      </c>
      <c r="AH393" s="59" t="s">
        <v>258</v>
      </c>
      <c r="AI393" s="58">
        <v>9</v>
      </c>
      <c r="AJ393" s="60"/>
      <c r="AK393" s="59" t="s">
        <v>186</v>
      </c>
      <c r="AL393" s="59">
        <v>1</v>
      </c>
      <c r="AM393" s="59" t="s">
        <v>27</v>
      </c>
      <c r="AN393" s="59" t="s">
        <v>673</v>
      </c>
      <c r="AO393" s="58">
        <v>21</v>
      </c>
      <c r="AP393" s="59" t="s">
        <v>677</v>
      </c>
      <c r="AQ393" s="59" t="s">
        <v>693</v>
      </c>
      <c r="AR393" s="59" t="s">
        <v>27</v>
      </c>
      <c r="AS393" s="59" t="s">
        <v>27</v>
      </c>
      <c r="AT393" s="59" t="s">
        <v>27</v>
      </c>
      <c r="AU393" s="59" t="s">
        <v>27</v>
      </c>
      <c r="AV393" s="59" t="s">
        <v>27</v>
      </c>
      <c r="AW393" s="64"/>
      <c r="AX393" s="62" t="s">
        <v>747</v>
      </c>
      <c r="AY393" s="62">
        <v>9.0120000000000005</v>
      </c>
      <c r="AZ393" s="62" t="s">
        <v>27</v>
      </c>
      <c r="BA393" s="62">
        <v>0</v>
      </c>
      <c r="BB393" s="62">
        <v>8.6010000000000009</v>
      </c>
      <c r="BC393" s="62">
        <v>147</v>
      </c>
      <c r="BD393" s="66">
        <v>0</v>
      </c>
      <c r="BE393" s="62" t="s">
        <v>740</v>
      </c>
      <c r="BF393" s="64"/>
      <c r="BG393" s="64"/>
    </row>
    <row r="394" spans="1:59" ht="14.25" customHeight="1" x14ac:dyDescent="0.25">
      <c r="A394" s="58">
        <v>173</v>
      </c>
      <c r="B394" s="59" t="s">
        <v>78</v>
      </c>
      <c r="C394" s="59" t="s">
        <v>28</v>
      </c>
      <c r="D394" s="59" t="s">
        <v>46</v>
      </c>
      <c r="E394" s="59"/>
      <c r="F394" s="59" t="s">
        <v>32</v>
      </c>
      <c r="G394" s="58">
        <v>98</v>
      </c>
      <c r="H394" s="58">
        <v>9</v>
      </c>
      <c r="I394" s="59" t="s">
        <v>122</v>
      </c>
      <c r="J394" s="58">
        <v>10184154</v>
      </c>
      <c r="K394" s="58">
        <v>2</v>
      </c>
      <c r="L394" s="58">
        <v>1</v>
      </c>
      <c r="M394" s="60">
        <v>0</v>
      </c>
      <c r="N394" s="60">
        <v>0</v>
      </c>
      <c r="O394" s="60">
        <v>0</v>
      </c>
      <c r="P394" s="60">
        <v>0</v>
      </c>
      <c r="Q394" s="60">
        <v>0</v>
      </c>
      <c r="R394" s="60">
        <v>0</v>
      </c>
      <c r="S394" s="60">
        <v>0</v>
      </c>
      <c r="T394" s="60">
        <v>0</v>
      </c>
      <c r="U394" s="60">
        <v>0</v>
      </c>
      <c r="V394" s="60">
        <v>0</v>
      </c>
      <c r="W394" s="59">
        <v>0</v>
      </c>
      <c r="X394" s="60">
        <v>0</v>
      </c>
      <c r="Y394" s="60">
        <v>0</v>
      </c>
      <c r="Z394" s="59">
        <v>0</v>
      </c>
      <c r="AA394" s="59">
        <v>0</v>
      </c>
      <c r="AB394" t="s">
        <v>824</v>
      </c>
      <c r="AC394" s="59">
        <v>0</v>
      </c>
      <c r="AD394" s="58">
        <v>0</v>
      </c>
      <c r="AE394" s="58">
        <v>0</v>
      </c>
      <c r="AF394" s="58">
        <v>0</v>
      </c>
      <c r="AG394" s="58">
        <v>0</v>
      </c>
      <c r="AH394" s="59" t="s">
        <v>258</v>
      </c>
      <c r="AI394" s="58">
        <v>9</v>
      </c>
      <c r="AJ394" s="60"/>
      <c r="AK394" s="59" t="s">
        <v>305</v>
      </c>
      <c r="AL394" s="59">
        <v>1</v>
      </c>
      <c r="AM394" s="59" t="s">
        <v>27</v>
      </c>
      <c r="AN394" s="59" t="s">
        <v>680</v>
      </c>
      <c r="AO394" s="58">
        <v>25</v>
      </c>
      <c r="AP394" s="59" t="s">
        <v>677</v>
      </c>
      <c r="AQ394" s="59" t="s">
        <v>694</v>
      </c>
      <c r="AR394" s="59" t="s">
        <v>27</v>
      </c>
      <c r="AS394" s="59" t="s">
        <v>27</v>
      </c>
      <c r="AT394" s="59" t="s">
        <v>692</v>
      </c>
      <c r="AU394" s="59" t="s">
        <v>27</v>
      </c>
      <c r="AV394" s="59" t="s">
        <v>27</v>
      </c>
      <c r="AW394" s="64"/>
      <c r="AX394" s="62" t="s">
        <v>746</v>
      </c>
      <c r="AY394" s="62">
        <v>18.391999999999999</v>
      </c>
      <c r="AZ394" s="62" t="s">
        <v>27</v>
      </c>
      <c r="BA394" s="62">
        <v>0</v>
      </c>
      <c r="BB394" s="62">
        <v>1.8160000000000001</v>
      </c>
      <c r="BC394" s="62">
        <v>147</v>
      </c>
      <c r="BD394" s="66">
        <v>0</v>
      </c>
      <c r="BE394" s="62"/>
      <c r="BF394" s="64"/>
      <c r="BG394" s="64"/>
    </row>
    <row r="395" spans="1:59" ht="14.25" customHeight="1" x14ac:dyDescent="0.25">
      <c r="A395" s="58">
        <v>189</v>
      </c>
      <c r="B395" s="59" t="s">
        <v>78</v>
      </c>
      <c r="C395" s="59" t="s">
        <v>26</v>
      </c>
      <c r="D395" s="59" t="s">
        <v>46</v>
      </c>
      <c r="E395" s="59"/>
      <c r="F395" s="59" t="s">
        <v>32</v>
      </c>
      <c r="G395" s="58">
        <v>98</v>
      </c>
      <c r="H395" s="58">
        <v>9</v>
      </c>
      <c r="I395" s="59" t="s">
        <v>124</v>
      </c>
      <c r="J395" s="58">
        <v>1391113645</v>
      </c>
      <c r="K395" s="58">
        <v>0.214285714285714</v>
      </c>
      <c r="L395" s="58">
        <v>0.107142857142857</v>
      </c>
      <c r="M395" s="60">
        <v>0</v>
      </c>
      <c r="N395" s="60">
        <v>0</v>
      </c>
      <c r="O395" s="60">
        <v>0</v>
      </c>
      <c r="P395" s="60">
        <v>0</v>
      </c>
      <c r="Q395" s="60">
        <v>0</v>
      </c>
      <c r="R395" s="60">
        <v>0</v>
      </c>
      <c r="S395" s="60">
        <v>0</v>
      </c>
      <c r="T395" s="60">
        <v>0</v>
      </c>
      <c r="U395" s="60">
        <v>0</v>
      </c>
      <c r="V395" s="60">
        <v>0</v>
      </c>
      <c r="W395" s="59">
        <v>0</v>
      </c>
      <c r="X395" s="60">
        <v>0</v>
      </c>
      <c r="Y395" s="60">
        <v>0</v>
      </c>
      <c r="Z395" s="59">
        <v>0</v>
      </c>
      <c r="AA395" s="59">
        <v>0</v>
      </c>
      <c r="AB395" t="s">
        <v>740</v>
      </c>
      <c r="AC395" s="59">
        <v>0</v>
      </c>
      <c r="AD395" s="58">
        <v>0</v>
      </c>
      <c r="AE395" s="58">
        <v>0</v>
      </c>
      <c r="AF395" s="58">
        <v>0</v>
      </c>
      <c r="AG395" s="58">
        <v>0</v>
      </c>
      <c r="AH395" s="59" t="s">
        <v>258</v>
      </c>
      <c r="AI395" s="58">
        <v>9</v>
      </c>
      <c r="AJ395" s="60"/>
      <c r="AK395" s="59" t="s">
        <v>365</v>
      </c>
      <c r="AL395" s="59">
        <v>1</v>
      </c>
      <c r="AM395" s="59" t="s">
        <v>27</v>
      </c>
      <c r="AN395" s="59" t="s">
        <v>680</v>
      </c>
      <c r="AO395" s="58">
        <v>24</v>
      </c>
      <c r="AP395" s="59" t="s">
        <v>677</v>
      </c>
      <c r="AQ395" s="59" t="s">
        <v>691</v>
      </c>
      <c r="AR395" s="59" t="s">
        <v>695</v>
      </c>
      <c r="AS395" s="59" t="s">
        <v>27</v>
      </c>
      <c r="AT395" s="59" t="s">
        <v>692</v>
      </c>
      <c r="AU395" s="59" t="s">
        <v>695</v>
      </c>
      <c r="AV395" s="59" t="s">
        <v>27</v>
      </c>
      <c r="AW395" s="64"/>
      <c r="AX395" s="62" t="s">
        <v>746</v>
      </c>
      <c r="AY395" s="62">
        <v>8.8000000000000007</v>
      </c>
      <c r="AZ395" s="62" t="s">
        <v>27</v>
      </c>
      <c r="BA395" s="62">
        <v>0</v>
      </c>
      <c r="BB395" s="62">
        <v>7.9359999999999999</v>
      </c>
      <c r="BC395" s="62">
        <v>145</v>
      </c>
      <c r="BD395" s="65">
        <v>0</v>
      </c>
      <c r="BE395" s="62"/>
      <c r="BF395" s="64"/>
      <c r="BG395" s="64"/>
    </row>
    <row r="396" spans="1:59" ht="14.25" customHeight="1" x14ac:dyDescent="0.25">
      <c r="A396" s="58">
        <v>205</v>
      </c>
      <c r="B396" s="59" t="s">
        <v>78</v>
      </c>
      <c r="C396" s="59" t="s">
        <v>26</v>
      </c>
      <c r="D396" s="59" t="s">
        <v>46</v>
      </c>
      <c r="E396" s="59"/>
      <c r="F396" s="59" t="s">
        <v>32</v>
      </c>
      <c r="G396" s="58">
        <v>98</v>
      </c>
      <c r="H396" s="58">
        <v>9</v>
      </c>
      <c r="I396" s="59" t="s">
        <v>126</v>
      </c>
      <c r="J396" s="58">
        <v>8916155192</v>
      </c>
      <c r="K396" s="58">
        <v>0.214285714285714</v>
      </c>
      <c r="L396" s="58">
        <v>0.107142857142857</v>
      </c>
      <c r="M396" s="60">
        <v>0</v>
      </c>
      <c r="N396" s="60">
        <v>0</v>
      </c>
      <c r="O396" s="60">
        <v>0</v>
      </c>
      <c r="P396" s="60">
        <v>0</v>
      </c>
      <c r="Q396" s="60">
        <v>0</v>
      </c>
      <c r="R396" s="60">
        <v>0</v>
      </c>
      <c r="S396" s="60">
        <v>0</v>
      </c>
      <c r="T396" s="60">
        <v>0</v>
      </c>
      <c r="U396" s="60">
        <v>0</v>
      </c>
      <c r="V396" s="60">
        <v>0</v>
      </c>
      <c r="W396" s="59">
        <v>0</v>
      </c>
      <c r="X396" s="60">
        <v>0</v>
      </c>
      <c r="Y396" s="60">
        <v>0</v>
      </c>
      <c r="Z396" s="59">
        <v>0</v>
      </c>
      <c r="AA396" s="59">
        <v>0</v>
      </c>
      <c r="AB396" t="s">
        <v>740</v>
      </c>
      <c r="AC396" s="59">
        <v>0</v>
      </c>
      <c r="AD396" s="58">
        <v>0</v>
      </c>
      <c r="AE396" s="58">
        <v>0</v>
      </c>
      <c r="AF396" s="58">
        <v>0</v>
      </c>
      <c r="AG396" s="58">
        <v>0</v>
      </c>
      <c r="AH396" s="59" t="s">
        <v>258</v>
      </c>
      <c r="AI396" s="58">
        <v>9</v>
      </c>
      <c r="AJ396" s="60"/>
      <c r="AK396" s="59" t="s">
        <v>91</v>
      </c>
      <c r="AL396" s="59">
        <v>1</v>
      </c>
      <c r="AM396" s="59" t="s">
        <v>27</v>
      </c>
      <c r="AN396" s="59" t="s">
        <v>680</v>
      </c>
      <c r="AO396" s="58">
        <v>30</v>
      </c>
      <c r="AP396" s="59" t="s">
        <v>677</v>
      </c>
      <c r="AQ396" s="59" t="s">
        <v>697</v>
      </c>
      <c r="AR396" s="59" t="s">
        <v>27</v>
      </c>
      <c r="AS396" s="59" t="s">
        <v>27</v>
      </c>
      <c r="AT396" s="59" t="s">
        <v>27</v>
      </c>
      <c r="AU396" s="59" t="s">
        <v>27</v>
      </c>
      <c r="AV396" s="59" t="s">
        <v>27</v>
      </c>
      <c r="AW396" s="64"/>
      <c r="AX396" s="62" t="s">
        <v>747</v>
      </c>
      <c r="AY396" s="62">
        <v>7.0629999999999997</v>
      </c>
      <c r="AZ396" s="62" t="s">
        <v>27</v>
      </c>
      <c r="BA396" s="62">
        <v>0</v>
      </c>
      <c r="BB396" s="62">
        <v>3.7349999999999999</v>
      </c>
      <c r="BC396" s="62">
        <v>147</v>
      </c>
      <c r="BD396" s="65">
        <v>0</v>
      </c>
      <c r="BE396" s="62"/>
      <c r="BF396" s="64"/>
      <c r="BG396" s="64"/>
    </row>
    <row r="397" spans="1:59" ht="14.25" customHeight="1" x14ac:dyDescent="0.25">
      <c r="A397" s="58">
        <v>221</v>
      </c>
      <c r="B397" s="59" t="s">
        <v>78</v>
      </c>
      <c r="C397" s="59" t="s">
        <v>26</v>
      </c>
      <c r="D397" s="59" t="s">
        <v>46</v>
      </c>
      <c r="E397" s="59"/>
      <c r="F397" s="59" t="s">
        <v>32</v>
      </c>
      <c r="G397" s="58">
        <v>98</v>
      </c>
      <c r="H397" s="58">
        <v>9</v>
      </c>
      <c r="I397" s="59" t="s">
        <v>128</v>
      </c>
      <c r="J397" s="58">
        <v>9591208203</v>
      </c>
      <c r="K397" s="58">
        <v>0.214285714285714</v>
      </c>
      <c r="L397" s="58">
        <v>0.107142857142857</v>
      </c>
      <c r="M397" s="60">
        <v>0</v>
      </c>
      <c r="N397" s="60">
        <v>0</v>
      </c>
      <c r="O397" s="60">
        <v>0</v>
      </c>
      <c r="P397" s="60">
        <v>0</v>
      </c>
      <c r="Q397" s="60">
        <v>0</v>
      </c>
      <c r="R397" s="60">
        <v>0</v>
      </c>
      <c r="S397" s="60">
        <v>0</v>
      </c>
      <c r="T397" s="60">
        <v>0</v>
      </c>
      <c r="U397" s="60">
        <v>0</v>
      </c>
      <c r="V397" s="60">
        <v>0</v>
      </c>
      <c r="W397" s="59">
        <v>0</v>
      </c>
      <c r="X397" s="60">
        <v>0</v>
      </c>
      <c r="Y397" s="60">
        <v>0</v>
      </c>
      <c r="Z397" s="59">
        <v>0</v>
      </c>
      <c r="AA397" s="59">
        <v>0</v>
      </c>
      <c r="AB397" t="s">
        <v>740</v>
      </c>
      <c r="AC397" s="61">
        <v>3</v>
      </c>
      <c r="AD397" s="58">
        <v>0</v>
      </c>
      <c r="AE397" s="58">
        <v>0</v>
      </c>
      <c r="AF397" s="58">
        <v>0</v>
      </c>
      <c r="AG397" s="58">
        <v>0</v>
      </c>
      <c r="AH397" s="59" t="s">
        <v>258</v>
      </c>
      <c r="AI397" s="58">
        <v>9</v>
      </c>
      <c r="AJ397" s="60"/>
      <c r="AK397" s="59" t="s">
        <v>91</v>
      </c>
      <c r="AL397" s="59">
        <v>1</v>
      </c>
      <c r="AM397" s="59" t="s">
        <v>27</v>
      </c>
      <c r="AN397" s="59" t="s">
        <v>680</v>
      </c>
      <c r="AO397" s="58">
        <v>33</v>
      </c>
      <c r="AP397" s="59" t="s">
        <v>677</v>
      </c>
      <c r="AQ397" s="59" t="s">
        <v>698</v>
      </c>
      <c r="AR397" s="59" t="s">
        <v>27</v>
      </c>
      <c r="AS397" s="59" t="s">
        <v>699</v>
      </c>
      <c r="AT397" s="59" t="s">
        <v>27</v>
      </c>
      <c r="AU397" s="59" t="s">
        <v>27</v>
      </c>
      <c r="AV397" s="59" t="s">
        <v>696</v>
      </c>
      <c r="AW397" s="64"/>
      <c r="AX397" s="62" t="s">
        <v>748</v>
      </c>
      <c r="AY397" s="62">
        <v>1.329</v>
      </c>
      <c r="AZ397" s="62" t="s">
        <v>27</v>
      </c>
      <c r="BA397" s="62">
        <v>0</v>
      </c>
      <c r="BB397" s="62">
        <v>0.55000000000000004</v>
      </c>
      <c r="BC397" s="62" t="s">
        <v>774</v>
      </c>
      <c r="BD397" s="67">
        <v>0</v>
      </c>
      <c r="BE397" s="62"/>
      <c r="BF397" s="64"/>
      <c r="BG397" s="64"/>
    </row>
    <row r="398" spans="1:59" ht="14.25" customHeight="1" x14ac:dyDescent="0.25">
      <c r="A398" s="58">
        <v>272</v>
      </c>
      <c r="B398" s="59" t="s">
        <v>78</v>
      </c>
      <c r="C398" s="59" t="s">
        <v>26</v>
      </c>
      <c r="D398" s="59" t="s">
        <v>46</v>
      </c>
      <c r="E398" s="59"/>
      <c r="F398" s="59" t="s">
        <v>32</v>
      </c>
      <c r="G398" s="58">
        <v>98</v>
      </c>
      <c r="H398" s="58">
        <v>9</v>
      </c>
      <c r="I398" s="59" t="s">
        <v>134</v>
      </c>
      <c r="J398" s="58">
        <v>828360120</v>
      </c>
      <c r="K398" s="58">
        <v>0.32142857142857101</v>
      </c>
      <c r="L398" s="58">
        <v>0.160714285714286</v>
      </c>
      <c r="M398" s="60">
        <v>0</v>
      </c>
      <c r="N398" s="60">
        <v>0</v>
      </c>
      <c r="O398" s="60">
        <v>0</v>
      </c>
      <c r="P398" s="60">
        <v>0</v>
      </c>
      <c r="Q398" s="60">
        <v>0</v>
      </c>
      <c r="R398" s="60">
        <v>0</v>
      </c>
      <c r="S398" s="60">
        <v>0</v>
      </c>
      <c r="T398" s="60">
        <v>0</v>
      </c>
      <c r="U398" s="60">
        <v>0</v>
      </c>
      <c r="V398" s="60">
        <v>0</v>
      </c>
      <c r="W398" s="59">
        <v>0</v>
      </c>
      <c r="X398" s="60">
        <v>0</v>
      </c>
      <c r="Y398" s="60">
        <v>0</v>
      </c>
      <c r="Z398" s="59">
        <v>0</v>
      </c>
      <c r="AA398" s="59">
        <v>0</v>
      </c>
      <c r="AB398" t="s">
        <v>740</v>
      </c>
      <c r="AC398" s="59">
        <v>0</v>
      </c>
      <c r="AD398" s="58">
        <v>0</v>
      </c>
      <c r="AE398" s="58">
        <v>0</v>
      </c>
      <c r="AF398" s="58">
        <v>0</v>
      </c>
      <c r="AG398" s="58">
        <v>0</v>
      </c>
      <c r="AH398" s="59" t="s">
        <v>258</v>
      </c>
      <c r="AI398" s="58">
        <v>9</v>
      </c>
      <c r="AJ398" s="60"/>
      <c r="AK398" s="59" t="s">
        <v>100</v>
      </c>
      <c r="AL398" s="59">
        <v>1</v>
      </c>
      <c r="AM398" s="59" t="s">
        <v>27</v>
      </c>
      <c r="AN398" s="59" t="s">
        <v>673</v>
      </c>
      <c r="AO398" s="58">
        <v>26</v>
      </c>
      <c r="AP398" s="59" t="s">
        <v>674</v>
      </c>
      <c r="AQ398" s="59" t="s">
        <v>678</v>
      </c>
      <c r="AR398" s="59" t="s">
        <v>27</v>
      </c>
      <c r="AS398" s="59" t="s">
        <v>702</v>
      </c>
      <c r="AT398" s="59" t="s">
        <v>27</v>
      </c>
      <c r="AU398" s="59" t="s">
        <v>27</v>
      </c>
      <c r="AV398" s="59" t="s">
        <v>27</v>
      </c>
      <c r="AW398" s="64"/>
      <c r="AX398" s="62" t="s">
        <v>748</v>
      </c>
      <c r="AY398" s="62">
        <v>9.0009999999999994</v>
      </c>
      <c r="AZ398" s="62" t="s">
        <v>27</v>
      </c>
      <c r="BA398" s="62">
        <v>0</v>
      </c>
      <c r="BB398" s="62">
        <v>8.2349999999999994</v>
      </c>
      <c r="BC398" s="62">
        <v>147</v>
      </c>
      <c r="BD398" s="66">
        <v>0</v>
      </c>
      <c r="BE398" s="62" t="s">
        <v>740</v>
      </c>
      <c r="BF398" s="64"/>
      <c r="BG398" s="64"/>
    </row>
    <row r="399" spans="1:59" ht="14.25" customHeight="1" x14ac:dyDescent="0.25">
      <c r="A399" s="58">
        <v>288</v>
      </c>
      <c r="B399" s="59" t="s">
        <v>78</v>
      </c>
      <c r="C399" s="59" t="s">
        <v>28</v>
      </c>
      <c r="D399" s="59" t="s">
        <v>46</v>
      </c>
      <c r="E399" s="59"/>
      <c r="F399" s="59" t="s">
        <v>32</v>
      </c>
      <c r="G399" s="58">
        <v>98</v>
      </c>
      <c r="H399" s="58">
        <v>9</v>
      </c>
      <c r="I399" s="59" t="s">
        <v>135</v>
      </c>
      <c r="J399" s="58">
        <v>7717685176</v>
      </c>
      <c r="K399" s="58">
        <v>0.75</v>
      </c>
      <c r="L399" s="58">
        <v>0.375</v>
      </c>
      <c r="M399" s="58">
        <v>1</v>
      </c>
      <c r="N399" s="60">
        <v>0</v>
      </c>
      <c r="O399" s="58">
        <v>2</v>
      </c>
      <c r="P399" s="58">
        <v>2</v>
      </c>
      <c r="Q399" s="58">
        <v>1</v>
      </c>
      <c r="R399" s="58">
        <v>1</v>
      </c>
      <c r="S399" s="58">
        <v>1</v>
      </c>
      <c r="T399" s="58">
        <v>1</v>
      </c>
      <c r="U399" s="58">
        <v>2</v>
      </c>
      <c r="V399" s="58">
        <v>0.5</v>
      </c>
      <c r="W399" s="59">
        <v>0</v>
      </c>
      <c r="X399" s="58">
        <v>0.5</v>
      </c>
      <c r="Y399" s="58">
        <v>3</v>
      </c>
      <c r="Z399" s="59">
        <v>15</v>
      </c>
      <c r="AA399" s="59">
        <v>3</v>
      </c>
      <c r="AB399" t="s">
        <v>740</v>
      </c>
      <c r="AC399" s="59">
        <v>0</v>
      </c>
      <c r="AD399" s="58">
        <v>2</v>
      </c>
      <c r="AE399" s="58">
        <v>1</v>
      </c>
      <c r="AF399" s="58">
        <v>0</v>
      </c>
      <c r="AG399" s="58">
        <v>6</v>
      </c>
      <c r="AH399" s="59" t="s">
        <v>274</v>
      </c>
      <c r="AI399" s="58">
        <v>7</v>
      </c>
      <c r="AJ399" s="60"/>
      <c r="AK399" s="59" t="s">
        <v>368</v>
      </c>
      <c r="AL399" s="59">
        <v>1</v>
      </c>
      <c r="AM399" s="59" t="s">
        <v>27</v>
      </c>
      <c r="AN399" s="59" t="s">
        <v>680</v>
      </c>
      <c r="AO399" s="58">
        <v>24</v>
      </c>
      <c r="AP399" s="59" t="s">
        <v>677</v>
      </c>
      <c r="AQ399" s="59" t="s">
        <v>691</v>
      </c>
      <c r="AR399" s="59" t="s">
        <v>27</v>
      </c>
      <c r="AS399" s="59" t="s">
        <v>27</v>
      </c>
      <c r="AT399" s="59" t="s">
        <v>27</v>
      </c>
      <c r="AU399" s="59" t="s">
        <v>27</v>
      </c>
      <c r="AV399" s="59" t="s">
        <v>27</v>
      </c>
      <c r="AW399" s="64"/>
      <c r="AX399" s="62" t="s">
        <v>747</v>
      </c>
      <c r="AY399" s="62">
        <v>4.0040000000000004</v>
      </c>
      <c r="AZ399" s="62">
        <v>0.26693333333333336</v>
      </c>
      <c r="BA399" s="62">
        <v>3.7462537462537457</v>
      </c>
      <c r="BB399" s="62">
        <v>3.6120000000000001</v>
      </c>
      <c r="BC399" s="62"/>
      <c r="BD399">
        <v>130</v>
      </c>
      <c r="BE399" s="62" t="s">
        <v>780</v>
      </c>
      <c r="BF399" s="62">
        <v>1</v>
      </c>
      <c r="BG399" s="62">
        <v>1</v>
      </c>
    </row>
    <row r="400" spans="1:59" ht="14.25" customHeight="1" x14ac:dyDescent="0.25">
      <c r="A400" s="58">
        <v>309</v>
      </c>
      <c r="B400" s="59" t="s">
        <v>78</v>
      </c>
      <c r="C400" s="59" t="s">
        <v>28</v>
      </c>
      <c r="D400" s="59" t="s">
        <v>46</v>
      </c>
      <c r="E400" s="59"/>
      <c r="F400" s="59" t="s">
        <v>32</v>
      </c>
      <c r="G400" s="58">
        <v>98</v>
      </c>
      <c r="H400" s="58">
        <v>9</v>
      </c>
      <c r="I400" s="59" t="s">
        <v>140</v>
      </c>
      <c r="J400" s="58">
        <v>79247246103</v>
      </c>
      <c r="K400" s="58">
        <v>0.5</v>
      </c>
      <c r="L400" s="58">
        <v>0.25</v>
      </c>
      <c r="M400" s="58">
        <v>5</v>
      </c>
      <c r="N400" s="60">
        <v>0</v>
      </c>
      <c r="O400" s="60">
        <v>0</v>
      </c>
      <c r="P400" s="58">
        <v>10</v>
      </c>
      <c r="Q400" s="58">
        <v>5</v>
      </c>
      <c r="R400" s="58">
        <v>1</v>
      </c>
      <c r="S400" s="58">
        <v>5</v>
      </c>
      <c r="T400" s="58">
        <v>1</v>
      </c>
      <c r="U400" s="58">
        <v>1</v>
      </c>
      <c r="V400" s="58">
        <v>2</v>
      </c>
      <c r="W400" s="59">
        <v>0</v>
      </c>
      <c r="X400" s="58">
        <v>2</v>
      </c>
      <c r="Y400" s="58">
        <v>5</v>
      </c>
      <c r="Z400" s="59">
        <v>37</v>
      </c>
      <c r="AA400" s="59">
        <v>5</v>
      </c>
      <c r="AB400" t="s">
        <v>740</v>
      </c>
      <c r="AC400" s="59">
        <v>0</v>
      </c>
      <c r="AD400" s="58">
        <v>2</v>
      </c>
      <c r="AE400" s="58">
        <v>3</v>
      </c>
      <c r="AF400" s="58">
        <v>0</v>
      </c>
      <c r="AG400" s="58">
        <v>6</v>
      </c>
      <c r="AH400" s="59" t="s">
        <v>258</v>
      </c>
      <c r="AI400" s="58">
        <v>9</v>
      </c>
      <c r="AJ400" s="60"/>
      <c r="AK400" s="59" t="s">
        <v>369</v>
      </c>
      <c r="AL400" s="59">
        <v>1</v>
      </c>
      <c r="AM400" s="59" t="s">
        <v>27</v>
      </c>
      <c r="AN400" s="59" t="s">
        <v>673</v>
      </c>
      <c r="AO400" s="58">
        <v>18</v>
      </c>
      <c r="AP400" s="59" t="s">
        <v>674</v>
      </c>
      <c r="AQ400" s="59" t="s">
        <v>705</v>
      </c>
      <c r="AR400" s="59" t="s">
        <v>27</v>
      </c>
      <c r="AS400" s="59" t="s">
        <v>686</v>
      </c>
      <c r="AT400" s="59" t="s">
        <v>27</v>
      </c>
      <c r="AU400" s="59" t="s">
        <v>27</v>
      </c>
      <c r="AV400" s="59" t="s">
        <v>27</v>
      </c>
      <c r="AW400" s="64"/>
      <c r="AX400" s="62" t="s">
        <v>747</v>
      </c>
      <c r="AY400" s="62">
        <v>6.5739999999999998</v>
      </c>
      <c r="AZ400" s="62">
        <v>0.17767567567567566</v>
      </c>
      <c r="BA400" s="62">
        <v>5.6282324307879525</v>
      </c>
      <c r="BB400" s="62">
        <v>5.9539999999999997</v>
      </c>
      <c r="BC400" s="62">
        <v>147</v>
      </c>
      <c r="BD400">
        <v>508</v>
      </c>
      <c r="BE400" s="62"/>
      <c r="BF400" s="64"/>
      <c r="BG400" s="64"/>
    </row>
    <row r="401" spans="1:59" ht="14.25" customHeight="1" x14ac:dyDescent="0.25">
      <c r="A401" s="58">
        <v>325</v>
      </c>
      <c r="B401" s="59" t="s">
        <v>78</v>
      </c>
      <c r="C401" s="59" t="s">
        <v>26</v>
      </c>
      <c r="D401" s="59" t="s">
        <v>46</v>
      </c>
      <c r="E401" s="59"/>
      <c r="F401" s="59" t="s">
        <v>32</v>
      </c>
      <c r="G401" s="58">
        <v>98</v>
      </c>
      <c r="H401" s="58">
        <v>9</v>
      </c>
      <c r="I401" s="59" t="s">
        <v>142</v>
      </c>
      <c r="J401" s="58">
        <v>8282194225</v>
      </c>
      <c r="K401" s="58">
        <v>0.32142857142857101</v>
      </c>
      <c r="L401" s="58">
        <v>0.160714285714286</v>
      </c>
      <c r="M401" s="58">
        <v>7</v>
      </c>
      <c r="N401" s="60">
        <v>0</v>
      </c>
      <c r="O401" s="60">
        <v>0</v>
      </c>
      <c r="P401" s="58">
        <v>16</v>
      </c>
      <c r="Q401" s="58">
        <v>9</v>
      </c>
      <c r="R401" s="58">
        <v>1</v>
      </c>
      <c r="S401" s="58">
        <v>9</v>
      </c>
      <c r="T401" s="58">
        <v>1</v>
      </c>
      <c r="U401" s="58">
        <v>1</v>
      </c>
      <c r="V401" s="58">
        <v>2</v>
      </c>
      <c r="W401" s="59">
        <v>0</v>
      </c>
      <c r="X401" s="58">
        <v>1</v>
      </c>
      <c r="Y401" s="58">
        <v>4</v>
      </c>
      <c r="Z401" s="59">
        <v>51</v>
      </c>
      <c r="AA401" s="59">
        <v>4</v>
      </c>
      <c r="AB401" t="s">
        <v>740</v>
      </c>
      <c r="AC401" s="59">
        <v>0</v>
      </c>
      <c r="AD401" s="58">
        <v>4</v>
      </c>
      <c r="AE401" s="58">
        <v>2</v>
      </c>
      <c r="AF401" s="58">
        <v>0</v>
      </c>
      <c r="AG401" s="58">
        <v>8</v>
      </c>
      <c r="AH401" s="59" t="s">
        <v>258</v>
      </c>
      <c r="AI401" s="58">
        <v>9</v>
      </c>
      <c r="AJ401" s="60"/>
      <c r="AK401" s="59" t="s">
        <v>370</v>
      </c>
      <c r="AL401" s="59">
        <v>1</v>
      </c>
      <c r="AM401" s="59" t="s">
        <v>27</v>
      </c>
      <c r="AN401" s="59" t="s">
        <v>680</v>
      </c>
      <c r="AO401" s="58">
        <v>27</v>
      </c>
      <c r="AP401" s="59" t="s">
        <v>677</v>
      </c>
      <c r="AQ401" s="59" t="s">
        <v>691</v>
      </c>
      <c r="AR401" s="59" t="s">
        <v>695</v>
      </c>
      <c r="AS401" s="59" t="s">
        <v>27</v>
      </c>
      <c r="AT401" s="59" t="s">
        <v>692</v>
      </c>
      <c r="AU401" s="59" t="s">
        <v>27</v>
      </c>
      <c r="AV401" s="59" t="s">
        <v>27</v>
      </c>
      <c r="AW401" s="64"/>
      <c r="AX401" s="62" t="s">
        <v>746</v>
      </c>
      <c r="AY401" s="62">
        <v>9.01</v>
      </c>
      <c r="AZ401" s="62">
        <v>0.17666666666666667</v>
      </c>
      <c r="BA401" s="62">
        <v>5.6603773584905666</v>
      </c>
      <c r="BB401" s="62">
        <v>8.3279999999999994</v>
      </c>
      <c r="BC401" s="62">
        <v>147</v>
      </c>
      <c r="BD401">
        <v>5064</v>
      </c>
      <c r="BE401" s="62" t="s">
        <v>740</v>
      </c>
      <c r="BF401" s="64"/>
      <c r="BG401" s="64"/>
    </row>
    <row r="402" spans="1:59" ht="14.25" customHeight="1" x14ac:dyDescent="0.25">
      <c r="A402" s="58">
        <v>346</v>
      </c>
      <c r="B402" s="59" t="s">
        <v>78</v>
      </c>
      <c r="C402" s="59" t="s">
        <v>28</v>
      </c>
      <c r="D402" s="59" t="s">
        <v>46</v>
      </c>
      <c r="E402" s="59"/>
      <c r="F402" s="59" t="s">
        <v>32</v>
      </c>
      <c r="G402" s="58">
        <v>98</v>
      </c>
      <c r="H402" s="58">
        <v>9</v>
      </c>
      <c r="I402" s="59" t="s">
        <v>146</v>
      </c>
      <c r="J402" s="58">
        <v>94222252116</v>
      </c>
      <c r="K402" s="58">
        <v>0.75</v>
      </c>
      <c r="L402" s="58">
        <v>0.375</v>
      </c>
      <c r="M402" s="60">
        <v>0</v>
      </c>
      <c r="N402" s="60">
        <v>0</v>
      </c>
      <c r="O402" s="60">
        <v>0</v>
      </c>
      <c r="P402" s="60">
        <v>0</v>
      </c>
      <c r="Q402" s="60">
        <v>0</v>
      </c>
      <c r="R402" s="60">
        <v>0</v>
      </c>
      <c r="S402" s="60">
        <v>0</v>
      </c>
      <c r="T402" s="60">
        <v>0</v>
      </c>
      <c r="U402" s="60">
        <v>0</v>
      </c>
      <c r="V402" s="60">
        <v>0</v>
      </c>
      <c r="W402" s="59">
        <v>0</v>
      </c>
      <c r="X402" s="60">
        <v>0</v>
      </c>
      <c r="Y402" s="60">
        <v>0</v>
      </c>
      <c r="Z402" s="59">
        <v>0</v>
      </c>
      <c r="AA402" s="59">
        <v>0</v>
      </c>
      <c r="AB402" t="s">
        <v>740</v>
      </c>
      <c r="AC402" s="59">
        <v>0</v>
      </c>
      <c r="AD402" s="58">
        <v>0</v>
      </c>
      <c r="AE402" s="58">
        <v>0</v>
      </c>
      <c r="AF402" s="58">
        <v>0</v>
      </c>
      <c r="AG402" s="58">
        <v>0</v>
      </c>
      <c r="AH402" s="59" t="s">
        <v>258</v>
      </c>
      <c r="AI402" s="58">
        <v>9</v>
      </c>
      <c r="AJ402" s="60"/>
      <c r="AK402" s="59" t="s">
        <v>371</v>
      </c>
      <c r="AL402" s="59">
        <v>1</v>
      </c>
      <c r="AM402" s="59" t="s">
        <v>27</v>
      </c>
      <c r="AN402" s="59" t="s">
        <v>680</v>
      </c>
      <c r="AO402" s="58">
        <v>36</v>
      </c>
      <c r="AP402" s="59" t="s">
        <v>677</v>
      </c>
      <c r="AQ402" s="59" t="s">
        <v>707</v>
      </c>
      <c r="AR402" s="59" t="s">
        <v>27</v>
      </c>
      <c r="AS402" s="59" t="s">
        <v>708</v>
      </c>
      <c r="AT402" s="59" t="s">
        <v>27</v>
      </c>
      <c r="AU402" s="59" t="s">
        <v>27</v>
      </c>
      <c r="AV402" s="59" t="s">
        <v>27</v>
      </c>
      <c r="AW402" s="64"/>
      <c r="AX402" s="62" t="s">
        <v>748</v>
      </c>
      <c r="AY402" s="62">
        <v>5.9489999999999998</v>
      </c>
      <c r="AZ402" s="62" t="s">
        <v>27</v>
      </c>
      <c r="BA402" s="62">
        <v>0</v>
      </c>
      <c r="BB402" s="62">
        <v>1.861</v>
      </c>
      <c r="BC402" s="62">
        <v>0</v>
      </c>
      <c r="BD402" s="66">
        <v>0</v>
      </c>
      <c r="BE402" s="62" t="s">
        <v>780</v>
      </c>
      <c r="BF402" s="62">
        <v>1</v>
      </c>
      <c r="BG402" s="62">
        <v>1</v>
      </c>
    </row>
    <row r="403" spans="1:59" ht="14.25" customHeight="1" x14ac:dyDescent="0.25">
      <c r="A403" s="58">
        <v>362</v>
      </c>
      <c r="B403" s="59" t="s">
        <v>78</v>
      </c>
      <c r="C403" s="59" t="s">
        <v>26</v>
      </c>
      <c r="D403" s="59" t="s">
        <v>46</v>
      </c>
      <c r="E403" s="59"/>
      <c r="F403" s="59" t="s">
        <v>32</v>
      </c>
      <c r="G403" s="58">
        <v>98</v>
      </c>
      <c r="H403" s="58">
        <v>9</v>
      </c>
      <c r="I403" s="59" t="s">
        <v>147</v>
      </c>
      <c r="J403" s="58">
        <v>84463153</v>
      </c>
      <c r="K403" s="58">
        <v>2</v>
      </c>
      <c r="L403" s="58">
        <v>1</v>
      </c>
      <c r="M403" s="58">
        <v>1</v>
      </c>
      <c r="N403" s="60">
        <v>0</v>
      </c>
      <c r="O403" s="60">
        <v>0</v>
      </c>
      <c r="P403" s="58">
        <v>3</v>
      </c>
      <c r="Q403" s="58">
        <v>1</v>
      </c>
      <c r="R403" s="58">
        <v>2</v>
      </c>
      <c r="S403" s="58">
        <v>1</v>
      </c>
      <c r="T403" s="58">
        <v>1</v>
      </c>
      <c r="U403" s="58">
        <v>2</v>
      </c>
      <c r="V403" s="58">
        <v>0.5</v>
      </c>
      <c r="W403" s="59">
        <v>0</v>
      </c>
      <c r="X403" s="58">
        <v>0.5</v>
      </c>
      <c r="Y403" s="58">
        <v>3</v>
      </c>
      <c r="Z403" s="59">
        <v>15</v>
      </c>
      <c r="AA403" s="59">
        <v>3</v>
      </c>
      <c r="AB403" t="s">
        <v>824</v>
      </c>
      <c r="AC403" s="59">
        <v>0</v>
      </c>
      <c r="AD403" s="58">
        <v>2</v>
      </c>
      <c r="AE403" s="58">
        <v>1</v>
      </c>
      <c r="AF403" s="58">
        <v>0</v>
      </c>
      <c r="AG403" s="58">
        <v>4</v>
      </c>
      <c r="AH403" s="59" t="s">
        <v>258</v>
      </c>
      <c r="AI403" s="58">
        <v>9</v>
      </c>
      <c r="AJ403" s="60"/>
      <c r="AK403" s="59" t="s">
        <v>372</v>
      </c>
      <c r="AL403" s="59">
        <v>1</v>
      </c>
      <c r="AM403" s="59" t="s">
        <v>27</v>
      </c>
      <c r="AN403" s="59" t="s">
        <v>680</v>
      </c>
      <c r="AO403" s="58">
        <v>26</v>
      </c>
      <c r="AP403" s="59" t="s">
        <v>677</v>
      </c>
      <c r="AQ403" s="59" t="s">
        <v>709</v>
      </c>
      <c r="AR403" s="59" t="s">
        <v>27</v>
      </c>
      <c r="AS403" s="59" t="s">
        <v>27</v>
      </c>
      <c r="AT403" s="59" t="s">
        <v>692</v>
      </c>
      <c r="AU403" s="59" t="s">
        <v>695</v>
      </c>
      <c r="AV403" s="59" t="s">
        <v>27</v>
      </c>
      <c r="AW403" s="64"/>
      <c r="AX403" s="62" t="s">
        <v>746</v>
      </c>
      <c r="AY403" s="62">
        <v>5.4119999999999999</v>
      </c>
      <c r="AZ403" s="62">
        <v>0.36080000000000001</v>
      </c>
      <c r="BA403" s="62">
        <v>2.7716186252771617</v>
      </c>
      <c r="BB403" s="62">
        <v>4.0289999999999999</v>
      </c>
      <c r="BC403" s="62">
        <v>147</v>
      </c>
      <c r="BD403">
        <v>216</v>
      </c>
      <c r="BE403" s="62"/>
      <c r="BF403" s="64"/>
      <c r="BG403" s="64"/>
    </row>
    <row r="404" spans="1:59" ht="14.25" customHeight="1" x14ac:dyDescent="0.25">
      <c r="A404" s="58">
        <v>394</v>
      </c>
      <c r="B404" s="59" t="s">
        <v>78</v>
      </c>
      <c r="C404" s="59" t="s">
        <v>26</v>
      </c>
      <c r="D404" s="59" t="s">
        <v>46</v>
      </c>
      <c r="E404" s="59"/>
      <c r="F404" s="59" t="s">
        <v>32</v>
      </c>
      <c r="G404" s="58">
        <v>98</v>
      </c>
      <c r="H404" s="58">
        <v>9</v>
      </c>
      <c r="I404" s="59" t="s">
        <v>81</v>
      </c>
      <c r="J404" s="58">
        <v>9591241137</v>
      </c>
      <c r="K404" s="58">
        <v>0.214285714285714</v>
      </c>
      <c r="L404" s="58">
        <v>0.107142857142857</v>
      </c>
      <c r="M404" s="60">
        <v>0</v>
      </c>
      <c r="N404" s="60">
        <v>0</v>
      </c>
      <c r="O404" s="60">
        <v>0</v>
      </c>
      <c r="P404" s="60">
        <v>0</v>
      </c>
      <c r="Q404" s="60">
        <v>0</v>
      </c>
      <c r="R404" s="60">
        <v>0</v>
      </c>
      <c r="S404" s="60">
        <v>0</v>
      </c>
      <c r="T404" s="60">
        <v>0</v>
      </c>
      <c r="U404" s="60">
        <v>0</v>
      </c>
      <c r="V404" s="60">
        <v>0</v>
      </c>
      <c r="W404" s="59">
        <v>0</v>
      </c>
      <c r="X404" s="60">
        <v>0</v>
      </c>
      <c r="Y404" s="60">
        <v>0</v>
      </c>
      <c r="Z404" s="59">
        <v>0</v>
      </c>
      <c r="AA404" s="59">
        <v>0</v>
      </c>
      <c r="AB404" t="s">
        <v>740</v>
      </c>
      <c r="AC404" s="59">
        <v>0</v>
      </c>
      <c r="AD404" s="58">
        <v>0</v>
      </c>
      <c r="AE404" s="58">
        <v>0</v>
      </c>
      <c r="AF404" s="58">
        <v>0</v>
      </c>
      <c r="AG404" s="58">
        <v>0</v>
      </c>
      <c r="AH404" s="59" t="s">
        <v>258</v>
      </c>
      <c r="AI404" s="58">
        <v>9</v>
      </c>
      <c r="AJ404" s="60"/>
      <c r="AK404" s="59" t="s">
        <v>174</v>
      </c>
      <c r="AL404" s="59">
        <v>1</v>
      </c>
      <c r="AM404" s="59" t="s">
        <v>27</v>
      </c>
      <c r="AN404" s="59" t="s">
        <v>673</v>
      </c>
      <c r="AO404" s="58">
        <v>26</v>
      </c>
      <c r="AP404" s="59" t="s">
        <v>674</v>
      </c>
      <c r="AQ404" s="59" t="s">
        <v>675</v>
      </c>
      <c r="AR404" s="59" t="s">
        <v>27</v>
      </c>
      <c r="AS404" s="59" t="s">
        <v>676</v>
      </c>
      <c r="AT404" s="59" t="s">
        <v>27</v>
      </c>
      <c r="AU404" s="59" t="s">
        <v>27</v>
      </c>
      <c r="AV404" s="59" t="s">
        <v>710</v>
      </c>
      <c r="AW404" s="64"/>
      <c r="AX404" s="62" t="s">
        <v>748</v>
      </c>
      <c r="AY404" s="62">
        <v>4.8950000000000005</v>
      </c>
      <c r="AZ404" s="62" t="s">
        <v>27</v>
      </c>
      <c r="BA404" s="62">
        <v>0</v>
      </c>
      <c r="BB404" s="62">
        <v>3.2770000000000001</v>
      </c>
      <c r="BC404" s="62">
        <v>196</v>
      </c>
      <c r="BD404" s="66">
        <v>0</v>
      </c>
      <c r="BE404" s="62"/>
      <c r="BF404" s="64"/>
      <c r="BG404" s="64"/>
    </row>
    <row r="405" spans="1:59" ht="14.25" customHeight="1" x14ac:dyDescent="0.25">
      <c r="A405" s="58">
        <v>427</v>
      </c>
      <c r="B405" s="59" t="s">
        <v>78</v>
      </c>
      <c r="C405" s="59" t="s">
        <v>26</v>
      </c>
      <c r="D405" s="59" t="s">
        <v>46</v>
      </c>
      <c r="E405" s="59"/>
      <c r="F405" s="59" t="s">
        <v>32</v>
      </c>
      <c r="G405" s="58">
        <v>98</v>
      </c>
      <c r="H405" s="58">
        <v>9</v>
      </c>
      <c r="I405" s="59" t="s">
        <v>88</v>
      </c>
      <c r="J405" s="58">
        <v>217831744</v>
      </c>
      <c r="K405" s="58">
        <v>0.32142857142857101</v>
      </c>
      <c r="L405" s="58">
        <v>0.160714285714286</v>
      </c>
      <c r="M405" s="60">
        <v>0</v>
      </c>
      <c r="N405" s="60">
        <v>0</v>
      </c>
      <c r="O405" s="60">
        <v>0</v>
      </c>
      <c r="P405" s="60">
        <v>0</v>
      </c>
      <c r="Q405" s="60">
        <v>0</v>
      </c>
      <c r="R405" s="60">
        <v>0</v>
      </c>
      <c r="S405" s="60">
        <v>0</v>
      </c>
      <c r="T405" s="60">
        <v>0</v>
      </c>
      <c r="U405" s="60">
        <v>0</v>
      </c>
      <c r="V405" s="60">
        <v>0</v>
      </c>
      <c r="W405" s="59">
        <v>0</v>
      </c>
      <c r="X405" s="60">
        <v>0</v>
      </c>
      <c r="Y405" s="60">
        <v>0</v>
      </c>
      <c r="Z405" s="59">
        <v>0</v>
      </c>
      <c r="AA405" s="59">
        <v>0</v>
      </c>
      <c r="AB405" t="s">
        <v>740</v>
      </c>
      <c r="AC405" s="59">
        <v>0</v>
      </c>
      <c r="AD405" s="58">
        <v>0</v>
      </c>
      <c r="AE405" s="58">
        <v>0</v>
      </c>
      <c r="AF405" s="58">
        <v>0</v>
      </c>
      <c r="AG405" s="58">
        <v>0</v>
      </c>
      <c r="AH405" s="59" t="s">
        <v>258</v>
      </c>
      <c r="AI405" s="58">
        <v>9</v>
      </c>
      <c r="AJ405" s="60"/>
      <c r="AK405" s="59" t="s">
        <v>309</v>
      </c>
      <c r="AL405" s="59">
        <v>1</v>
      </c>
      <c r="AM405" s="59" t="s">
        <v>27</v>
      </c>
      <c r="AN405" s="59" t="s">
        <v>673</v>
      </c>
      <c r="AO405" s="58">
        <v>24</v>
      </c>
      <c r="AP405" s="59" t="s">
        <v>677</v>
      </c>
      <c r="AQ405" s="59" t="s">
        <v>679</v>
      </c>
      <c r="AR405" s="59" t="s">
        <v>27</v>
      </c>
      <c r="AS405" s="59" t="s">
        <v>27</v>
      </c>
      <c r="AT405" s="59" t="s">
        <v>27</v>
      </c>
      <c r="AU405" s="59" t="s">
        <v>27</v>
      </c>
      <c r="AV405" s="59" t="s">
        <v>27</v>
      </c>
      <c r="AW405" s="64"/>
      <c r="AX405" s="62" t="s">
        <v>747</v>
      </c>
      <c r="AY405" s="62">
        <v>10.003</v>
      </c>
      <c r="AZ405" s="62" t="s">
        <v>27</v>
      </c>
      <c r="BA405" s="62">
        <v>0</v>
      </c>
      <c r="BB405" s="62">
        <v>5.3870000000000005</v>
      </c>
      <c r="BC405" s="62">
        <v>-49</v>
      </c>
      <c r="BD405" s="66">
        <v>0</v>
      </c>
      <c r="BE405" s="62"/>
      <c r="BF405" s="64"/>
      <c r="BG405" s="64"/>
    </row>
    <row r="406" spans="1:59" ht="14.25" customHeight="1" x14ac:dyDescent="0.25">
      <c r="A406" s="58">
        <v>443</v>
      </c>
      <c r="B406" s="59" t="s">
        <v>78</v>
      </c>
      <c r="C406" s="59" t="s">
        <v>26</v>
      </c>
      <c r="D406" s="59" t="s">
        <v>46</v>
      </c>
      <c r="E406" s="59"/>
      <c r="F406" s="59" t="s">
        <v>32</v>
      </c>
      <c r="G406" s="58">
        <v>98</v>
      </c>
      <c r="H406" s="58">
        <v>9</v>
      </c>
      <c r="I406" s="59" t="s">
        <v>150</v>
      </c>
      <c r="J406" s="58">
        <v>82135906</v>
      </c>
      <c r="K406" s="58">
        <v>0.32142857142857101</v>
      </c>
      <c r="L406" s="58">
        <v>0.160714285714286</v>
      </c>
      <c r="M406" s="60">
        <v>0</v>
      </c>
      <c r="N406" s="60">
        <v>0</v>
      </c>
      <c r="O406" s="60">
        <v>0</v>
      </c>
      <c r="P406" s="60">
        <v>0</v>
      </c>
      <c r="Q406" s="60">
        <v>0</v>
      </c>
      <c r="R406" s="60">
        <v>0</v>
      </c>
      <c r="S406" s="60">
        <v>0</v>
      </c>
      <c r="T406" s="60">
        <v>0</v>
      </c>
      <c r="U406" s="60">
        <v>0</v>
      </c>
      <c r="V406" s="60">
        <v>0</v>
      </c>
      <c r="W406" s="59">
        <v>0</v>
      </c>
      <c r="X406" s="60">
        <v>0</v>
      </c>
      <c r="Y406" s="60">
        <v>0</v>
      </c>
      <c r="Z406" s="59">
        <v>0</v>
      </c>
      <c r="AA406" s="59">
        <v>0</v>
      </c>
      <c r="AB406" t="s">
        <v>740</v>
      </c>
      <c r="AC406" s="59">
        <v>0</v>
      </c>
      <c r="AD406" s="58">
        <v>0</v>
      </c>
      <c r="AE406" s="58">
        <v>0</v>
      </c>
      <c r="AF406" s="58">
        <v>0</v>
      </c>
      <c r="AG406" s="58">
        <v>0</v>
      </c>
      <c r="AH406" s="59" t="s">
        <v>258</v>
      </c>
      <c r="AI406" s="58">
        <v>9</v>
      </c>
      <c r="AJ406" s="60"/>
      <c r="AK406" s="59" t="s">
        <v>309</v>
      </c>
      <c r="AL406" s="59">
        <v>1</v>
      </c>
      <c r="AM406" s="59" t="s">
        <v>27</v>
      </c>
      <c r="AN406" s="59" t="s">
        <v>680</v>
      </c>
      <c r="AO406" s="58">
        <v>34</v>
      </c>
      <c r="AP406" s="59" t="s">
        <v>677</v>
      </c>
      <c r="AQ406" s="59" t="s">
        <v>712</v>
      </c>
      <c r="AR406" s="59" t="s">
        <v>27</v>
      </c>
      <c r="AS406" s="59" t="s">
        <v>713</v>
      </c>
      <c r="AT406" s="59" t="s">
        <v>27</v>
      </c>
      <c r="AU406" s="59" t="s">
        <v>27</v>
      </c>
      <c r="AV406" s="59" t="s">
        <v>27</v>
      </c>
      <c r="AW406" s="64"/>
      <c r="AX406" s="62" t="s">
        <v>748</v>
      </c>
      <c r="AY406" s="62">
        <v>9.01</v>
      </c>
      <c r="AZ406" s="62" t="s">
        <v>27</v>
      </c>
      <c r="BA406" s="62">
        <v>0</v>
      </c>
      <c r="BB406" s="62">
        <v>5.7880000000000003</v>
      </c>
      <c r="BC406" s="62">
        <v>-49</v>
      </c>
      <c r="BD406" s="65">
        <v>0</v>
      </c>
      <c r="BE406" s="62"/>
      <c r="BF406" s="64"/>
      <c r="BG406" s="64"/>
    </row>
    <row r="407" spans="1:59" ht="14.25" customHeight="1" x14ac:dyDescent="0.25">
      <c r="A407" s="58">
        <v>459</v>
      </c>
      <c r="B407" s="59" t="s">
        <v>78</v>
      </c>
      <c r="C407" s="59" t="s">
        <v>28</v>
      </c>
      <c r="D407" s="59" t="s">
        <v>46</v>
      </c>
      <c r="E407" s="59"/>
      <c r="F407" s="59" t="s">
        <v>32</v>
      </c>
      <c r="G407" s="58">
        <v>98</v>
      </c>
      <c r="H407" s="58">
        <v>9</v>
      </c>
      <c r="I407" s="59" t="s">
        <v>152</v>
      </c>
      <c r="J407" s="58">
        <v>792288984</v>
      </c>
      <c r="K407" s="58">
        <v>2</v>
      </c>
      <c r="L407" s="58">
        <v>1</v>
      </c>
      <c r="M407" s="58">
        <v>1</v>
      </c>
      <c r="N407" s="60">
        <v>0</v>
      </c>
      <c r="O407" s="60">
        <v>0</v>
      </c>
      <c r="P407" s="58">
        <v>4</v>
      </c>
      <c r="Q407" s="58">
        <v>3</v>
      </c>
      <c r="R407" s="58">
        <v>2</v>
      </c>
      <c r="S407" s="58">
        <v>3</v>
      </c>
      <c r="T407" s="58">
        <v>1</v>
      </c>
      <c r="U407" s="58">
        <v>1</v>
      </c>
      <c r="V407" s="60">
        <v>0</v>
      </c>
      <c r="W407" s="59">
        <v>0</v>
      </c>
      <c r="X407" s="60">
        <v>0</v>
      </c>
      <c r="Y407" s="58">
        <v>1</v>
      </c>
      <c r="Z407" s="59">
        <v>16</v>
      </c>
      <c r="AA407" s="59">
        <v>1</v>
      </c>
      <c r="AB407" t="s">
        <v>824</v>
      </c>
      <c r="AC407" s="59">
        <v>0</v>
      </c>
      <c r="AD407" s="58">
        <v>4</v>
      </c>
      <c r="AE407" s="58">
        <v>1</v>
      </c>
      <c r="AF407" s="58">
        <v>0</v>
      </c>
      <c r="AG407" s="58">
        <v>7</v>
      </c>
      <c r="AH407" s="59" t="s">
        <v>258</v>
      </c>
      <c r="AI407" s="58">
        <v>9</v>
      </c>
      <c r="AJ407" s="60"/>
      <c r="AK407" s="59" t="s">
        <v>374</v>
      </c>
      <c r="AL407" s="59">
        <v>1</v>
      </c>
      <c r="AM407" s="59" t="s">
        <v>27</v>
      </c>
      <c r="AN407" s="59" t="s">
        <v>673</v>
      </c>
      <c r="AO407" s="58">
        <v>23</v>
      </c>
      <c r="AP407" s="59" t="s">
        <v>677</v>
      </c>
      <c r="AQ407" s="59" t="s">
        <v>714</v>
      </c>
      <c r="AR407" s="59" t="s">
        <v>695</v>
      </c>
      <c r="AS407" s="59" t="s">
        <v>27</v>
      </c>
      <c r="AT407" s="59" t="s">
        <v>27</v>
      </c>
      <c r="AU407" s="59" t="s">
        <v>27</v>
      </c>
      <c r="AV407" s="59" t="s">
        <v>27</v>
      </c>
      <c r="AW407" s="64"/>
      <c r="AX407" s="62" t="s">
        <v>747</v>
      </c>
      <c r="AY407" s="62">
        <v>9.0060000000000002</v>
      </c>
      <c r="AZ407" s="62">
        <v>0.56287500000000001</v>
      </c>
      <c r="BA407" s="62">
        <v>1.7765933821896513</v>
      </c>
      <c r="BB407" s="62">
        <v>2.7650000000000001</v>
      </c>
      <c r="BC407" s="62">
        <v>147</v>
      </c>
      <c r="BD407" s="67">
        <v>65</v>
      </c>
      <c r="BE407" s="62"/>
      <c r="BF407" s="64"/>
      <c r="BG407" s="64"/>
    </row>
    <row r="408" spans="1:59" ht="14.25" customHeight="1" x14ac:dyDescent="0.25">
      <c r="A408" s="58">
        <v>480</v>
      </c>
      <c r="B408" s="59" t="s">
        <v>78</v>
      </c>
      <c r="C408" s="59" t="s">
        <v>28</v>
      </c>
      <c r="D408" s="59" t="s">
        <v>46</v>
      </c>
      <c r="E408" s="59"/>
      <c r="F408" s="59" t="s">
        <v>32</v>
      </c>
      <c r="G408" s="58">
        <v>98</v>
      </c>
      <c r="H408" s="58">
        <v>9</v>
      </c>
      <c r="I408" s="59" t="s">
        <v>158</v>
      </c>
      <c r="J408" s="58">
        <v>927618937</v>
      </c>
      <c r="K408" s="58">
        <v>2</v>
      </c>
      <c r="L408" s="58">
        <v>1</v>
      </c>
      <c r="M408" s="58">
        <v>5</v>
      </c>
      <c r="N408" s="60">
        <v>0</v>
      </c>
      <c r="O408" s="60">
        <v>0</v>
      </c>
      <c r="P408" s="58">
        <v>10</v>
      </c>
      <c r="Q408" s="58">
        <v>5</v>
      </c>
      <c r="R408" s="58">
        <v>2</v>
      </c>
      <c r="S408" s="58">
        <v>5</v>
      </c>
      <c r="T408" s="58">
        <v>2</v>
      </c>
      <c r="U408" s="60">
        <v>0</v>
      </c>
      <c r="V408" s="58">
        <v>3</v>
      </c>
      <c r="W408" s="59">
        <v>0</v>
      </c>
      <c r="X408" s="58">
        <v>1</v>
      </c>
      <c r="Y408" s="58">
        <v>4</v>
      </c>
      <c r="Z408" s="59">
        <v>37</v>
      </c>
      <c r="AA408" s="59">
        <v>4</v>
      </c>
      <c r="AB408" t="s">
        <v>824</v>
      </c>
      <c r="AC408" s="59">
        <v>0</v>
      </c>
      <c r="AD408" s="58">
        <v>4</v>
      </c>
      <c r="AE408" s="58">
        <v>2</v>
      </c>
      <c r="AF408" s="58">
        <v>0</v>
      </c>
      <c r="AG408" s="58">
        <v>7</v>
      </c>
      <c r="AH408" s="59" t="s">
        <v>258</v>
      </c>
      <c r="AI408" s="58">
        <v>9</v>
      </c>
      <c r="AJ408" s="60"/>
      <c r="AK408" s="59" t="s">
        <v>375</v>
      </c>
      <c r="AL408" s="59">
        <v>1</v>
      </c>
      <c r="AM408" s="59" t="s">
        <v>27</v>
      </c>
      <c r="AN408" s="59" t="s">
        <v>673</v>
      </c>
      <c r="AO408" s="58">
        <v>25</v>
      </c>
      <c r="AP408" s="59" t="s">
        <v>677</v>
      </c>
      <c r="AQ408" s="59" t="s">
        <v>721</v>
      </c>
      <c r="AR408" s="59" t="s">
        <v>27</v>
      </c>
      <c r="AS408" s="59" t="s">
        <v>686</v>
      </c>
      <c r="AT408" s="59" t="s">
        <v>27</v>
      </c>
      <c r="AU408" s="59" t="s">
        <v>27</v>
      </c>
      <c r="AV408" s="59" t="s">
        <v>27</v>
      </c>
      <c r="AW408" s="64"/>
      <c r="AX408" s="62" t="s">
        <v>747</v>
      </c>
      <c r="AY408" s="62">
        <v>20.870999999999999</v>
      </c>
      <c r="AZ408" s="62">
        <v>0.56408108108108101</v>
      </c>
      <c r="BA408" s="62">
        <v>1.7727947870250589</v>
      </c>
      <c r="BB408" s="62">
        <v>7.8050000000000006</v>
      </c>
      <c r="BC408" s="62">
        <v>0</v>
      </c>
      <c r="BD408">
        <v>2274</v>
      </c>
      <c r="BE408" s="62"/>
      <c r="BF408" s="64"/>
      <c r="BG408" s="64"/>
    </row>
    <row r="409" spans="1:59" ht="14.25" customHeight="1" x14ac:dyDescent="0.25">
      <c r="A409" s="58">
        <v>501</v>
      </c>
      <c r="B409" s="59" t="s">
        <v>78</v>
      </c>
      <c r="C409" s="59" t="s">
        <v>28</v>
      </c>
      <c r="D409" s="59" t="s">
        <v>46</v>
      </c>
      <c r="E409" s="59"/>
      <c r="F409" s="59" t="s">
        <v>32</v>
      </c>
      <c r="G409" s="58">
        <v>98</v>
      </c>
      <c r="H409" s="58">
        <v>9</v>
      </c>
      <c r="I409" s="59" t="s">
        <v>165</v>
      </c>
      <c r="J409" s="58">
        <v>1412134207</v>
      </c>
      <c r="K409" s="58">
        <v>2</v>
      </c>
      <c r="L409" s="58">
        <v>1</v>
      </c>
      <c r="M409" s="58">
        <v>1</v>
      </c>
      <c r="N409" s="60">
        <v>0</v>
      </c>
      <c r="O409" s="60">
        <v>0</v>
      </c>
      <c r="P409" s="58">
        <v>2</v>
      </c>
      <c r="Q409" s="58">
        <v>1</v>
      </c>
      <c r="R409" s="58">
        <v>2</v>
      </c>
      <c r="S409" s="58">
        <v>1</v>
      </c>
      <c r="T409" s="58">
        <v>1</v>
      </c>
      <c r="U409" s="58">
        <v>1</v>
      </c>
      <c r="V409" s="60">
        <v>0</v>
      </c>
      <c r="W409" s="59">
        <v>0</v>
      </c>
      <c r="X409" s="60">
        <v>0</v>
      </c>
      <c r="Y409" s="58">
        <v>1</v>
      </c>
      <c r="Z409" s="59">
        <v>10</v>
      </c>
      <c r="AA409" s="59">
        <v>1</v>
      </c>
      <c r="AB409" t="s">
        <v>824</v>
      </c>
      <c r="AC409" s="59">
        <v>0</v>
      </c>
      <c r="AD409" s="58">
        <v>1</v>
      </c>
      <c r="AE409" s="58">
        <v>0</v>
      </c>
      <c r="AF409" s="58">
        <v>0</v>
      </c>
      <c r="AG409" s="58">
        <v>2</v>
      </c>
      <c r="AH409" s="59" t="s">
        <v>258</v>
      </c>
      <c r="AI409" s="58">
        <v>9</v>
      </c>
      <c r="AJ409" s="60"/>
      <c r="AK409" s="59" t="s">
        <v>376</v>
      </c>
      <c r="AL409" s="59">
        <v>1</v>
      </c>
      <c r="AM409" s="59" t="s">
        <v>27</v>
      </c>
      <c r="AN409" s="59" t="s">
        <v>680</v>
      </c>
      <c r="AO409" s="58">
        <v>25</v>
      </c>
      <c r="AP409" s="59" t="s">
        <v>677</v>
      </c>
      <c r="AQ409" s="59" t="s">
        <v>705</v>
      </c>
      <c r="AR409" s="59" t="s">
        <v>27</v>
      </c>
      <c r="AS409" s="59" t="s">
        <v>27</v>
      </c>
      <c r="AT409" s="59" t="s">
        <v>27</v>
      </c>
      <c r="AU409" s="59" t="s">
        <v>27</v>
      </c>
      <c r="AV409" s="59" t="s">
        <v>27</v>
      </c>
      <c r="AW409" s="64"/>
      <c r="AX409" s="62" t="s">
        <v>747</v>
      </c>
      <c r="AY409" s="62">
        <v>9.0039999999999996</v>
      </c>
      <c r="AZ409" s="62">
        <v>0.90039999999999998</v>
      </c>
      <c r="BA409" s="62">
        <v>1.1106175033318526</v>
      </c>
      <c r="BB409" s="62">
        <v>6.2220000000000004</v>
      </c>
      <c r="BC409" s="62">
        <v>50</v>
      </c>
      <c r="BD409" s="67">
        <v>19</v>
      </c>
      <c r="BE409" s="62"/>
      <c r="BF409" s="64"/>
      <c r="BG409" s="64"/>
    </row>
    <row r="410" spans="1:59" ht="14.25" customHeight="1" x14ac:dyDescent="0.25">
      <c r="A410" s="58">
        <v>521</v>
      </c>
      <c r="B410" s="59" t="s">
        <v>78</v>
      </c>
      <c r="C410" s="59" t="s">
        <v>28</v>
      </c>
      <c r="D410" s="59" t="s">
        <v>46</v>
      </c>
      <c r="E410" s="59"/>
      <c r="F410" s="59" t="s">
        <v>32</v>
      </c>
      <c r="G410" s="58">
        <v>98</v>
      </c>
      <c r="H410" s="58">
        <v>9</v>
      </c>
      <c r="I410" s="59" t="s">
        <v>169</v>
      </c>
      <c r="J410" s="58">
        <v>178114327</v>
      </c>
      <c r="K410" s="58">
        <v>0.5</v>
      </c>
      <c r="L410" s="58">
        <v>0.25</v>
      </c>
      <c r="M410" s="60">
        <v>0</v>
      </c>
      <c r="N410" s="60">
        <v>0</v>
      </c>
      <c r="O410" s="60">
        <v>0</v>
      </c>
      <c r="P410" s="60">
        <v>0</v>
      </c>
      <c r="Q410" s="60">
        <v>0</v>
      </c>
      <c r="R410" s="60">
        <v>0</v>
      </c>
      <c r="S410" s="60">
        <v>0</v>
      </c>
      <c r="T410" s="60">
        <v>0</v>
      </c>
      <c r="U410" s="60">
        <v>0</v>
      </c>
      <c r="V410" s="60">
        <v>0</v>
      </c>
      <c r="W410" s="59">
        <v>0</v>
      </c>
      <c r="X410" s="60">
        <v>0</v>
      </c>
      <c r="Y410" s="60">
        <v>0</v>
      </c>
      <c r="Z410" s="59">
        <v>0</v>
      </c>
      <c r="AA410" s="59">
        <v>0</v>
      </c>
      <c r="AB410" t="s">
        <v>740</v>
      </c>
      <c r="AC410" s="59">
        <v>0</v>
      </c>
      <c r="AD410" s="58">
        <v>0</v>
      </c>
      <c r="AE410" s="58">
        <v>0</v>
      </c>
      <c r="AF410" s="58">
        <v>0</v>
      </c>
      <c r="AG410" s="58">
        <v>0</v>
      </c>
      <c r="AH410" s="59" t="s">
        <v>258</v>
      </c>
      <c r="AI410" s="58">
        <v>9</v>
      </c>
      <c r="AJ410" s="60"/>
      <c r="AK410" s="59" t="s">
        <v>377</v>
      </c>
      <c r="AL410" s="59">
        <v>1</v>
      </c>
      <c r="AM410" s="59" t="s">
        <v>27</v>
      </c>
      <c r="AN410" s="59" t="s">
        <v>680</v>
      </c>
      <c r="AO410" s="58">
        <v>31</v>
      </c>
      <c r="AP410" s="59" t="s">
        <v>677</v>
      </c>
      <c r="AQ410" s="59" t="s">
        <v>694</v>
      </c>
      <c r="AR410" s="59" t="s">
        <v>27</v>
      </c>
      <c r="AS410" s="59" t="s">
        <v>27</v>
      </c>
      <c r="AT410" s="59" t="s">
        <v>692</v>
      </c>
      <c r="AU410" s="59" t="s">
        <v>27</v>
      </c>
      <c r="AV410" s="59" t="s">
        <v>27</v>
      </c>
      <c r="AW410" s="64"/>
      <c r="AX410" s="62" t="s">
        <v>746</v>
      </c>
      <c r="AY410" s="62">
        <v>9</v>
      </c>
      <c r="AZ410" s="62" t="s">
        <v>27</v>
      </c>
      <c r="BA410" s="62">
        <v>0</v>
      </c>
      <c r="BB410" s="62">
        <v>7.0090000000000003</v>
      </c>
      <c r="BC410" s="62">
        <v>0</v>
      </c>
      <c r="BD410" s="66">
        <v>0</v>
      </c>
      <c r="BE410" s="62" t="s">
        <v>780</v>
      </c>
      <c r="BF410" s="62">
        <v>1</v>
      </c>
      <c r="BG410" s="62">
        <v>1</v>
      </c>
    </row>
    <row r="411" spans="1:59" ht="14.25" customHeight="1" x14ac:dyDescent="0.25">
      <c r="A411" s="58">
        <v>537</v>
      </c>
      <c r="B411" s="59" t="s">
        <v>78</v>
      </c>
      <c r="C411" s="59" t="s">
        <v>28</v>
      </c>
      <c r="D411" s="59" t="s">
        <v>46</v>
      </c>
      <c r="E411" s="59"/>
      <c r="F411" s="59" t="s">
        <v>32</v>
      </c>
      <c r="G411" s="58">
        <v>98</v>
      </c>
      <c r="H411" s="58">
        <v>9</v>
      </c>
      <c r="I411" s="59" t="s">
        <v>171</v>
      </c>
      <c r="J411" s="58">
        <v>8518124088</v>
      </c>
      <c r="K411" s="58">
        <v>2</v>
      </c>
      <c r="L411" s="58">
        <v>1</v>
      </c>
      <c r="M411" s="60">
        <v>0</v>
      </c>
      <c r="N411" s="60">
        <v>0</v>
      </c>
      <c r="O411" s="60">
        <v>0</v>
      </c>
      <c r="P411" s="60">
        <v>0</v>
      </c>
      <c r="Q411" s="60">
        <v>0</v>
      </c>
      <c r="R411" s="60">
        <v>0</v>
      </c>
      <c r="S411" s="60">
        <v>0</v>
      </c>
      <c r="T411" s="60">
        <v>0</v>
      </c>
      <c r="U411" s="60">
        <v>0</v>
      </c>
      <c r="V411" s="60">
        <v>0</v>
      </c>
      <c r="W411" s="59">
        <v>0</v>
      </c>
      <c r="X411" s="60">
        <v>0</v>
      </c>
      <c r="Y411" s="60">
        <v>0</v>
      </c>
      <c r="Z411" s="59">
        <v>0</v>
      </c>
      <c r="AA411" s="59">
        <v>0</v>
      </c>
      <c r="AB411" t="s">
        <v>824</v>
      </c>
      <c r="AC411" s="61">
        <v>3</v>
      </c>
      <c r="AD411" s="58">
        <v>0</v>
      </c>
      <c r="AE411" s="58">
        <v>0</v>
      </c>
      <c r="AF411" s="58">
        <v>0</v>
      </c>
      <c r="AG411" s="58">
        <v>0</v>
      </c>
      <c r="AH411" s="59" t="s">
        <v>258</v>
      </c>
      <c r="AI411" s="58">
        <v>9</v>
      </c>
      <c r="AJ411" s="60"/>
      <c r="AK411" s="59" t="s">
        <v>305</v>
      </c>
      <c r="AL411" s="59">
        <v>1</v>
      </c>
      <c r="AM411" s="59" t="s">
        <v>27</v>
      </c>
      <c r="AN411" s="59" t="s">
        <v>680</v>
      </c>
      <c r="AO411" s="58">
        <v>25</v>
      </c>
      <c r="AP411" s="59" t="s">
        <v>677</v>
      </c>
      <c r="AQ411" s="59" t="s">
        <v>725</v>
      </c>
      <c r="AR411" s="59" t="s">
        <v>27</v>
      </c>
      <c r="AS411" s="59" t="s">
        <v>726</v>
      </c>
      <c r="AT411" s="59" t="s">
        <v>27</v>
      </c>
      <c r="AU411" s="59" t="s">
        <v>27</v>
      </c>
      <c r="AV411" s="59" t="s">
        <v>27</v>
      </c>
      <c r="AW411" s="64"/>
      <c r="AX411" s="62" t="s">
        <v>748</v>
      </c>
      <c r="AY411" s="62">
        <v>1.8440000000000001</v>
      </c>
      <c r="AZ411" s="62" t="s">
        <v>27</v>
      </c>
      <c r="BA411" s="62">
        <v>0</v>
      </c>
      <c r="BB411" s="62">
        <v>1.3169999999999999</v>
      </c>
      <c r="BC411" s="62" t="s">
        <v>774</v>
      </c>
      <c r="BD411">
        <v>0</v>
      </c>
      <c r="BE411" s="62"/>
      <c r="BF411" s="64"/>
      <c r="BG411" s="64"/>
    </row>
    <row r="412" spans="1:59" ht="14.25" customHeight="1" x14ac:dyDescent="0.25">
      <c r="A412" s="58">
        <v>553</v>
      </c>
      <c r="B412" s="59" t="s">
        <v>78</v>
      </c>
      <c r="C412" s="59" t="s">
        <v>26</v>
      </c>
      <c r="D412" s="59" t="s">
        <v>46</v>
      </c>
      <c r="E412" s="59"/>
      <c r="F412" s="59" t="s">
        <v>32</v>
      </c>
      <c r="G412" s="58">
        <v>98</v>
      </c>
      <c r="H412" s="58">
        <v>9</v>
      </c>
      <c r="I412" s="59" t="s">
        <v>172</v>
      </c>
      <c r="J412" s="58">
        <v>8517821164</v>
      </c>
      <c r="K412" s="58">
        <v>0.214285714285714</v>
      </c>
      <c r="L412" s="58">
        <v>0.107142857142857</v>
      </c>
      <c r="M412" s="58">
        <v>2</v>
      </c>
      <c r="N412" s="60">
        <v>0</v>
      </c>
      <c r="O412" s="60">
        <v>0</v>
      </c>
      <c r="P412" s="58">
        <v>3</v>
      </c>
      <c r="Q412" s="58">
        <v>1</v>
      </c>
      <c r="R412" s="58">
        <v>1</v>
      </c>
      <c r="S412" s="58">
        <v>1</v>
      </c>
      <c r="T412" s="58">
        <v>1</v>
      </c>
      <c r="U412" s="60">
        <v>0</v>
      </c>
      <c r="V412" s="58">
        <v>1.5</v>
      </c>
      <c r="W412" s="59">
        <v>0</v>
      </c>
      <c r="X412" s="58">
        <v>0.5</v>
      </c>
      <c r="Y412" s="58">
        <v>2</v>
      </c>
      <c r="Z412" s="59">
        <v>13</v>
      </c>
      <c r="AA412" s="59">
        <v>2</v>
      </c>
      <c r="AB412" t="s">
        <v>740</v>
      </c>
      <c r="AC412" s="59">
        <v>0</v>
      </c>
      <c r="AD412" s="58">
        <v>0</v>
      </c>
      <c r="AE412" s="58">
        <v>1</v>
      </c>
      <c r="AF412" s="58">
        <v>0</v>
      </c>
      <c r="AG412" s="58">
        <v>2</v>
      </c>
      <c r="AH412" s="59" t="s">
        <v>258</v>
      </c>
      <c r="AI412" s="58">
        <v>9</v>
      </c>
      <c r="AJ412" s="60"/>
      <c r="AK412" s="59" t="s">
        <v>378</v>
      </c>
      <c r="AL412" s="59">
        <v>1</v>
      </c>
      <c r="AM412" s="59" t="s">
        <v>27</v>
      </c>
      <c r="AN412" s="59" t="s">
        <v>680</v>
      </c>
      <c r="AO412" s="58">
        <v>29</v>
      </c>
      <c r="AP412" s="59" t="s">
        <v>674</v>
      </c>
      <c r="AQ412" s="59" t="s">
        <v>691</v>
      </c>
      <c r="AR412" s="59" t="s">
        <v>695</v>
      </c>
      <c r="AS412" s="59" t="s">
        <v>727</v>
      </c>
      <c r="AT412" s="59" t="s">
        <v>27</v>
      </c>
      <c r="AU412" s="59" t="s">
        <v>27</v>
      </c>
      <c r="AV412" s="59" t="s">
        <v>27</v>
      </c>
      <c r="AW412" s="64"/>
      <c r="AX412" s="62" t="s">
        <v>748</v>
      </c>
      <c r="AY412" s="62">
        <v>6.9539999999999997</v>
      </c>
      <c r="AZ412" s="62">
        <v>0.53492307692307695</v>
      </c>
      <c r="BA412" s="62">
        <v>1.8694276675294794</v>
      </c>
      <c r="BB412" s="62">
        <v>6.2039999999999997</v>
      </c>
      <c r="BC412" s="62">
        <v>147</v>
      </c>
      <c r="BD412">
        <v>375</v>
      </c>
      <c r="BE412" s="62"/>
      <c r="BF412" s="64"/>
      <c r="BG412" s="64"/>
    </row>
    <row r="413" spans="1:59" ht="14.25" customHeight="1" x14ac:dyDescent="0.25">
      <c r="A413" s="58">
        <v>569</v>
      </c>
      <c r="B413" s="59" t="s">
        <v>78</v>
      </c>
      <c r="C413" s="59" t="s">
        <v>28</v>
      </c>
      <c r="D413" s="59" t="s">
        <v>46</v>
      </c>
      <c r="E413" s="59"/>
      <c r="F413" s="59" t="s">
        <v>32</v>
      </c>
      <c r="G413" s="58">
        <v>98</v>
      </c>
      <c r="H413" s="58">
        <v>9</v>
      </c>
      <c r="I413" s="59" t="s">
        <v>173</v>
      </c>
      <c r="J413" s="58">
        <v>79215167188</v>
      </c>
      <c r="K413" s="58">
        <v>0.5</v>
      </c>
      <c r="L413" s="58">
        <v>0.25</v>
      </c>
      <c r="M413" s="60">
        <v>0</v>
      </c>
      <c r="N413" s="60">
        <v>0</v>
      </c>
      <c r="O413" s="60">
        <v>0</v>
      </c>
      <c r="P413" s="60">
        <v>0</v>
      </c>
      <c r="Q413" s="60">
        <v>0</v>
      </c>
      <c r="R413" s="60">
        <v>0</v>
      </c>
      <c r="S413" s="60">
        <v>0</v>
      </c>
      <c r="T413" s="60">
        <v>0</v>
      </c>
      <c r="U413" s="60">
        <v>0</v>
      </c>
      <c r="V413" s="60">
        <v>0</v>
      </c>
      <c r="W413" s="59">
        <v>0</v>
      </c>
      <c r="X413" s="60">
        <v>0</v>
      </c>
      <c r="Y413" s="60">
        <v>0</v>
      </c>
      <c r="Z413" s="59">
        <v>0</v>
      </c>
      <c r="AA413" s="59">
        <v>0</v>
      </c>
      <c r="AB413" t="s">
        <v>740</v>
      </c>
      <c r="AC413" s="59">
        <v>0</v>
      </c>
      <c r="AD413" s="58">
        <v>0</v>
      </c>
      <c r="AE413" s="58">
        <v>0</v>
      </c>
      <c r="AF413" s="58">
        <v>0</v>
      </c>
      <c r="AG413" s="58">
        <v>0</v>
      </c>
      <c r="AH413" s="59" t="s">
        <v>258</v>
      </c>
      <c r="AI413" s="58">
        <v>9</v>
      </c>
      <c r="AJ413" s="60"/>
      <c r="AK413" s="59" t="s">
        <v>379</v>
      </c>
      <c r="AL413" s="59">
        <v>1</v>
      </c>
      <c r="AM413" s="59" t="s">
        <v>27</v>
      </c>
      <c r="AN413" s="59" t="s">
        <v>673</v>
      </c>
      <c r="AO413" s="58">
        <v>18</v>
      </c>
      <c r="AP413" s="59" t="s">
        <v>677</v>
      </c>
      <c r="AQ413" s="59" t="s">
        <v>728</v>
      </c>
      <c r="AR413" s="59" t="s">
        <v>27</v>
      </c>
      <c r="AS413" s="59" t="s">
        <v>686</v>
      </c>
      <c r="AT413" s="59" t="s">
        <v>27</v>
      </c>
      <c r="AU413" s="59" t="s">
        <v>27</v>
      </c>
      <c r="AV413" s="59" t="s">
        <v>27</v>
      </c>
      <c r="AW413" s="64"/>
      <c r="AX413" s="62" t="s">
        <v>747</v>
      </c>
      <c r="AY413" s="62">
        <v>9.0009999999999994</v>
      </c>
      <c r="AZ413" s="62" t="s">
        <v>27</v>
      </c>
      <c r="BA413" s="62">
        <v>0</v>
      </c>
      <c r="BB413" s="62">
        <v>8.0500000000000007</v>
      </c>
      <c r="BC413" s="62">
        <v>0</v>
      </c>
      <c r="BD413" s="66">
        <v>0</v>
      </c>
      <c r="BE413" s="62" t="s">
        <v>780</v>
      </c>
      <c r="BF413" s="62">
        <v>1</v>
      </c>
      <c r="BG413" s="62">
        <v>1</v>
      </c>
    </row>
    <row r="414" spans="1:59" ht="14.25" customHeight="1" x14ac:dyDescent="0.25">
      <c r="A414" s="58">
        <v>32</v>
      </c>
      <c r="B414" s="59" t="s">
        <v>78</v>
      </c>
      <c r="C414" s="59" t="s">
        <v>28</v>
      </c>
      <c r="D414" s="59" t="s">
        <v>47</v>
      </c>
      <c r="E414" s="59"/>
      <c r="F414" s="59" t="s">
        <v>30</v>
      </c>
      <c r="G414" s="58">
        <v>4</v>
      </c>
      <c r="H414" s="58">
        <v>8</v>
      </c>
      <c r="I414" s="59" t="s">
        <v>98</v>
      </c>
      <c r="J414" s="58">
        <v>871611960</v>
      </c>
      <c r="K414" s="58">
        <v>2.7692307692307701</v>
      </c>
      <c r="L414" s="58">
        <v>0.27692307692307699</v>
      </c>
      <c r="M414" s="60">
        <v>0</v>
      </c>
      <c r="N414" s="60">
        <v>0</v>
      </c>
      <c r="O414" s="60">
        <v>0</v>
      </c>
      <c r="P414" s="60">
        <v>0</v>
      </c>
      <c r="Q414" s="60">
        <v>0</v>
      </c>
      <c r="R414" s="60">
        <v>0</v>
      </c>
      <c r="S414" s="60">
        <v>0</v>
      </c>
      <c r="T414" s="60">
        <v>0</v>
      </c>
      <c r="U414" s="60">
        <v>0</v>
      </c>
      <c r="V414" s="60">
        <v>0</v>
      </c>
      <c r="W414" s="59">
        <v>0</v>
      </c>
      <c r="X414" s="60">
        <v>0</v>
      </c>
      <c r="Y414" s="60">
        <v>0</v>
      </c>
      <c r="Z414" s="59">
        <v>0</v>
      </c>
      <c r="AA414" s="59">
        <v>0</v>
      </c>
      <c r="AB414" t="s">
        <v>89</v>
      </c>
      <c r="AC414" s="61">
        <v>3</v>
      </c>
      <c r="AD414" s="58">
        <v>0</v>
      </c>
      <c r="AE414" s="58">
        <v>0</v>
      </c>
      <c r="AF414" s="58">
        <v>0</v>
      </c>
      <c r="AG414" s="58">
        <v>0</v>
      </c>
      <c r="AH414" s="59" t="s">
        <v>381</v>
      </c>
      <c r="AI414" s="58">
        <v>16</v>
      </c>
      <c r="AJ414" s="60"/>
      <c r="AK414" s="59" t="s">
        <v>472</v>
      </c>
      <c r="AL414" s="59">
        <v>1</v>
      </c>
      <c r="AM414" s="59" t="s">
        <v>27</v>
      </c>
      <c r="AN414" s="59" t="s">
        <v>673</v>
      </c>
      <c r="AO414" s="58">
        <v>28</v>
      </c>
      <c r="AP414" s="59" t="s">
        <v>677</v>
      </c>
      <c r="AQ414" s="59" t="s">
        <v>685</v>
      </c>
      <c r="AR414" s="59" t="s">
        <v>27</v>
      </c>
      <c r="AS414" s="59" t="s">
        <v>686</v>
      </c>
      <c r="AT414" s="59" t="s">
        <v>27</v>
      </c>
      <c r="AU414" s="59" t="s">
        <v>27</v>
      </c>
      <c r="AV414" s="59" t="s">
        <v>27</v>
      </c>
      <c r="AW414" s="64"/>
      <c r="AX414" s="62" t="s">
        <v>747</v>
      </c>
      <c r="AY414" s="62">
        <v>1.7630000000000001</v>
      </c>
      <c r="AZ414" s="62" t="s">
        <v>27</v>
      </c>
      <c r="BA414" s="62">
        <v>0</v>
      </c>
      <c r="BB414" s="62">
        <v>1.29</v>
      </c>
      <c r="BC414" s="62"/>
      <c r="BD414">
        <v>0</v>
      </c>
      <c r="BE414" s="62" t="s">
        <v>781</v>
      </c>
      <c r="BF414" s="62">
        <v>1</v>
      </c>
      <c r="BG414" s="62">
        <v>1</v>
      </c>
    </row>
    <row r="415" spans="1:59" ht="14.25" customHeight="1" x14ac:dyDescent="0.25">
      <c r="A415" s="58">
        <v>48</v>
      </c>
      <c r="B415" s="59" t="s">
        <v>78</v>
      </c>
      <c r="C415" s="59" t="s">
        <v>28</v>
      </c>
      <c r="D415" s="59" t="s">
        <v>47</v>
      </c>
      <c r="E415" s="59"/>
      <c r="F415" s="59" t="s">
        <v>30</v>
      </c>
      <c r="G415" s="58">
        <v>4</v>
      </c>
      <c r="H415" s="58">
        <v>8</v>
      </c>
      <c r="I415" s="59" t="s">
        <v>101</v>
      </c>
      <c r="J415" s="58">
        <v>17888851</v>
      </c>
      <c r="K415" s="58">
        <v>2.9230769230769198</v>
      </c>
      <c r="L415" s="58">
        <v>0.29230769230769199</v>
      </c>
      <c r="M415" s="58">
        <v>1</v>
      </c>
      <c r="N415" s="60">
        <v>0</v>
      </c>
      <c r="O415" s="60">
        <v>0</v>
      </c>
      <c r="P415" s="58">
        <v>1</v>
      </c>
      <c r="Q415" s="60">
        <v>0</v>
      </c>
      <c r="R415" s="58">
        <v>1</v>
      </c>
      <c r="S415" s="60">
        <v>0</v>
      </c>
      <c r="T415" s="58">
        <v>1</v>
      </c>
      <c r="U415" s="60">
        <v>0</v>
      </c>
      <c r="V415" s="60">
        <v>0</v>
      </c>
      <c r="W415" s="59">
        <v>0</v>
      </c>
      <c r="X415" s="60">
        <v>0</v>
      </c>
      <c r="Y415" s="60">
        <v>0</v>
      </c>
      <c r="Z415" s="59">
        <v>4</v>
      </c>
      <c r="AA415" s="59">
        <v>0</v>
      </c>
      <c r="AB415" t="s">
        <v>782</v>
      </c>
      <c r="AC415" s="61">
        <v>3</v>
      </c>
      <c r="AD415" s="58">
        <v>2</v>
      </c>
      <c r="AE415" s="58">
        <v>1</v>
      </c>
      <c r="AF415" s="58">
        <v>0</v>
      </c>
      <c r="AG415" s="58">
        <v>4</v>
      </c>
      <c r="AH415" s="59" t="s">
        <v>381</v>
      </c>
      <c r="AI415" s="58">
        <v>16</v>
      </c>
      <c r="AJ415" s="60"/>
      <c r="AK415" s="59" t="s">
        <v>473</v>
      </c>
      <c r="AL415" s="59">
        <v>1</v>
      </c>
      <c r="AM415" s="59" t="s">
        <v>27</v>
      </c>
      <c r="AN415" s="59" t="s">
        <v>680</v>
      </c>
      <c r="AO415" s="58">
        <v>30</v>
      </c>
      <c r="AP415" s="59" t="s">
        <v>674</v>
      </c>
      <c r="AQ415" s="59" t="s">
        <v>687</v>
      </c>
      <c r="AR415" s="59" t="s">
        <v>27</v>
      </c>
      <c r="AS415" s="59" t="s">
        <v>688</v>
      </c>
      <c r="AT415" s="59" t="s">
        <v>27</v>
      </c>
      <c r="AU415" s="59" t="s">
        <v>27</v>
      </c>
      <c r="AV415" s="59" t="s">
        <v>27</v>
      </c>
      <c r="AW415" s="64"/>
      <c r="AX415" s="62" t="s">
        <v>748</v>
      </c>
      <c r="AY415" s="62">
        <v>2.681</v>
      </c>
      <c r="AZ415" s="62">
        <v>0.67025000000000001</v>
      </c>
      <c r="BA415" s="62">
        <v>1.4919806042521446</v>
      </c>
      <c r="BB415" s="62">
        <v>2.371</v>
      </c>
      <c r="BC415" s="62">
        <v>16</v>
      </c>
      <c r="BD415" s="67">
        <v>0</v>
      </c>
      <c r="BE415" s="62" t="s">
        <v>782</v>
      </c>
      <c r="BF415" s="62">
        <v>1</v>
      </c>
      <c r="BG415" s="64"/>
    </row>
    <row r="416" spans="1:59" ht="14.25" customHeight="1" x14ac:dyDescent="0.25">
      <c r="A416" s="58">
        <v>64</v>
      </c>
      <c r="B416" s="59" t="s">
        <v>78</v>
      </c>
      <c r="C416" s="59" t="s">
        <v>28</v>
      </c>
      <c r="D416" s="59" t="s">
        <v>47</v>
      </c>
      <c r="E416" s="59"/>
      <c r="F416" s="59" t="s">
        <v>30</v>
      </c>
      <c r="G416" s="58">
        <v>4</v>
      </c>
      <c r="H416" s="58">
        <v>8</v>
      </c>
      <c r="I416" s="59" t="s">
        <v>104</v>
      </c>
      <c r="J416" s="58">
        <v>134766397</v>
      </c>
      <c r="K416" s="58">
        <v>2.7692307692307701</v>
      </c>
      <c r="L416" s="58">
        <v>0.27692307692307699</v>
      </c>
      <c r="M416" s="60">
        <v>0</v>
      </c>
      <c r="N416" s="60">
        <v>0</v>
      </c>
      <c r="O416" s="60">
        <v>0</v>
      </c>
      <c r="P416" s="60">
        <v>0</v>
      </c>
      <c r="Q416" s="60">
        <v>0</v>
      </c>
      <c r="R416" s="60">
        <v>0</v>
      </c>
      <c r="S416" s="60">
        <v>0</v>
      </c>
      <c r="T416" s="60">
        <v>0</v>
      </c>
      <c r="U416" s="60">
        <v>0</v>
      </c>
      <c r="V416" s="60">
        <v>0</v>
      </c>
      <c r="W416" s="59">
        <v>0</v>
      </c>
      <c r="X416" s="60">
        <v>0</v>
      </c>
      <c r="Y416" s="60">
        <v>0</v>
      </c>
      <c r="Z416" s="59">
        <v>0</v>
      </c>
      <c r="AA416" s="59">
        <v>0</v>
      </c>
      <c r="AB416" t="s">
        <v>89</v>
      </c>
      <c r="AC416" s="61">
        <v>3</v>
      </c>
      <c r="AD416" s="58">
        <v>0</v>
      </c>
      <c r="AE416" s="58">
        <v>0</v>
      </c>
      <c r="AF416" s="58">
        <v>0</v>
      </c>
      <c r="AG416" s="58">
        <v>0</v>
      </c>
      <c r="AH416" s="59" t="s">
        <v>381</v>
      </c>
      <c r="AI416" s="58">
        <v>16</v>
      </c>
      <c r="AJ416" s="60"/>
      <c r="AK416" s="59" t="s">
        <v>474</v>
      </c>
      <c r="AL416" s="59">
        <v>1</v>
      </c>
      <c r="AM416" s="59" t="s">
        <v>27</v>
      </c>
      <c r="AN416" s="59" t="s">
        <v>673</v>
      </c>
      <c r="AO416" s="58">
        <v>20</v>
      </c>
      <c r="AP416" s="59" t="s">
        <v>674</v>
      </c>
      <c r="AQ416" s="59" t="s">
        <v>689</v>
      </c>
      <c r="AR416" s="59" t="s">
        <v>27</v>
      </c>
      <c r="AS416" s="59" t="s">
        <v>27</v>
      </c>
      <c r="AT416" s="59" t="s">
        <v>27</v>
      </c>
      <c r="AU416" s="59" t="s">
        <v>27</v>
      </c>
      <c r="AV416" s="59" t="s">
        <v>27</v>
      </c>
      <c r="AW416" s="64"/>
      <c r="AX416" s="62" t="s">
        <v>747</v>
      </c>
      <c r="AY416" s="62">
        <v>4.5819999999999999</v>
      </c>
      <c r="AZ416" s="62" t="s">
        <v>27</v>
      </c>
      <c r="BA416" s="62">
        <v>0</v>
      </c>
      <c r="BB416" s="62">
        <v>3.6760000000000002</v>
      </c>
      <c r="BC416" s="62">
        <v>53</v>
      </c>
      <c r="BD416" s="66">
        <v>0</v>
      </c>
      <c r="BE416" s="62"/>
      <c r="BF416" s="64"/>
      <c r="BG416" s="64"/>
    </row>
    <row r="417" spans="1:59" ht="14.25" customHeight="1" x14ac:dyDescent="0.25">
      <c r="A417" s="58">
        <v>87</v>
      </c>
      <c r="B417" s="59" t="s">
        <v>78</v>
      </c>
      <c r="C417" s="59" t="s">
        <v>26</v>
      </c>
      <c r="D417" s="59" t="s">
        <v>47</v>
      </c>
      <c r="E417" s="59"/>
      <c r="F417" s="59" t="s">
        <v>30</v>
      </c>
      <c r="G417" s="58">
        <v>4</v>
      </c>
      <c r="H417" s="58">
        <v>8</v>
      </c>
      <c r="I417" s="59" t="s">
        <v>106</v>
      </c>
      <c r="J417" s="58">
        <v>90153375</v>
      </c>
      <c r="K417" s="58">
        <v>5.4285714285714297</v>
      </c>
      <c r="L417" s="58">
        <v>0.54285714285714304</v>
      </c>
      <c r="M417" s="58">
        <v>2</v>
      </c>
      <c r="N417" s="60">
        <v>0</v>
      </c>
      <c r="O417" s="60">
        <v>0</v>
      </c>
      <c r="P417" s="58">
        <v>3</v>
      </c>
      <c r="Q417" s="58">
        <v>1</v>
      </c>
      <c r="R417" s="58">
        <v>1</v>
      </c>
      <c r="S417" s="58">
        <v>1</v>
      </c>
      <c r="T417" s="58">
        <v>1</v>
      </c>
      <c r="U417" s="60">
        <v>0</v>
      </c>
      <c r="V417" s="58">
        <v>1</v>
      </c>
      <c r="W417" s="59">
        <v>0</v>
      </c>
      <c r="X417" s="60">
        <v>0</v>
      </c>
      <c r="Y417" s="58">
        <v>1</v>
      </c>
      <c r="Z417" s="59">
        <v>11</v>
      </c>
      <c r="AA417" s="59">
        <v>1</v>
      </c>
      <c r="AB417" t="s">
        <v>782</v>
      </c>
      <c r="AC417" s="59">
        <v>0</v>
      </c>
      <c r="AD417" s="58">
        <v>2</v>
      </c>
      <c r="AE417" s="58">
        <v>1</v>
      </c>
      <c r="AF417" s="58">
        <v>0</v>
      </c>
      <c r="AG417" s="58">
        <v>5</v>
      </c>
      <c r="AH417" s="59" t="s">
        <v>381</v>
      </c>
      <c r="AI417" s="58">
        <v>16</v>
      </c>
      <c r="AJ417" s="60"/>
      <c r="AK417" s="59" t="s">
        <v>475</v>
      </c>
      <c r="AL417" s="59">
        <v>1</v>
      </c>
      <c r="AM417" s="59" t="s">
        <v>27</v>
      </c>
      <c r="AN417" s="59" t="s">
        <v>673</v>
      </c>
      <c r="AO417" s="58">
        <v>18</v>
      </c>
      <c r="AP417" s="59" t="s">
        <v>677</v>
      </c>
      <c r="AQ417" s="59" t="s">
        <v>690</v>
      </c>
      <c r="AR417" s="59" t="s">
        <v>27</v>
      </c>
      <c r="AS417" s="59" t="s">
        <v>27</v>
      </c>
      <c r="AT417" s="59" t="s">
        <v>27</v>
      </c>
      <c r="AU417" s="59" t="s">
        <v>27</v>
      </c>
      <c r="AV417" s="59" t="s">
        <v>27</v>
      </c>
      <c r="AW417" s="64"/>
      <c r="AX417" s="62" t="s">
        <v>747</v>
      </c>
      <c r="AY417" s="62">
        <v>6.4030000000000005</v>
      </c>
      <c r="AZ417" s="62">
        <v>0.5820909090909091</v>
      </c>
      <c r="BA417" s="62">
        <v>1.7179447134155863</v>
      </c>
      <c r="BB417" s="62">
        <v>5.5949999999999998</v>
      </c>
      <c r="BC417" s="62">
        <v>16</v>
      </c>
      <c r="BD417">
        <v>308</v>
      </c>
      <c r="BE417" s="62" t="s">
        <v>782</v>
      </c>
      <c r="BF417" s="62">
        <v>1</v>
      </c>
      <c r="BG417" s="64"/>
    </row>
    <row r="418" spans="1:59" ht="14.25" customHeight="1" x14ac:dyDescent="0.25">
      <c r="A418" s="58">
        <v>114</v>
      </c>
      <c r="B418" s="59" t="s">
        <v>78</v>
      </c>
      <c r="C418" s="59" t="s">
        <v>28</v>
      </c>
      <c r="D418" s="59" t="s">
        <v>47</v>
      </c>
      <c r="E418" s="59"/>
      <c r="F418" s="59" t="s">
        <v>30</v>
      </c>
      <c r="G418" s="58">
        <v>4</v>
      </c>
      <c r="H418" s="58">
        <v>8</v>
      </c>
      <c r="I418" s="59" t="s">
        <v>114</v>
      </c>
      <c r="J418" s="58">
        <v>17888853</v>
      </c>
      <c r="K418" s="58">
        <v>2.9230769230769198</v>
      </c>
      <c r="L418" s="58">
        <v>0.29230769230769199</v>
      </c>
      <c r="M418" s="60">
        <v>0</v>
      </c>
      <c r="N418" s="60">
        <v>0</v>
      </c>
      <c r="O418" s="60">
        <v>0</v>
      </c>
      <c r="P418" s="60">
        <v>0</v>
      </c>
      <c r="Q418" s="60">
        <v>0</v>
      </c>
      <c r="R418" s="60">
        <v>0</v>
      </c>
      <c r="S418" s="60">
        <v>0</v>
      </c>
      <c r="T418" s="60">
        <v>0</v>
      </c>
      <c r="U418" s="60">
        <v>0</v>
      </c>
      <c r="V418" s="60">
        <v>0</v>
      </c>
      <c r="W418" s="59">
        <v>0</v>
      </c>
      <c r="X418" s="60">
        <v>0</v>
      </c>
      <c r="Y418" s="60">
        <v>0</v>
      </c>
      <c r="Z418" s="59">
        <v>0</v>
      </c>
      <c r="AA418" s="59">
        <v>0</v>
      </c>
      <c r="AB418" t="s">
        <v>782</v>
      </c>
      <c r="AC418" s="61">
        <v>3</v>
      </c>
      <c r="AD418" s="58">
        <v>0</v>
      </c>
      <c r="AE418" s="58">
        <v>0</v>
      </c>
      <c r="AF418" s="58">
        <v>0</v>
      </c>
      <c r="AG418" s="58">
        <v>0</v>
      </c>
      <c r="AH418" s="59" t="s">
        <v>381</v>
      </c>
      <c r="AI418" s="58">
        <v>16</v>
      </c>
      <c r="AJ418" s="60"/>
      <c r="AK418" s="59" t="s">
        <v>174</v>
      </c>
      <c r="AL418" s="59">
        <v>1</v>
      </c>
      <c r="AM418" s="59" t="s">
        <v>27</v>
      </c>
      <c r="AN418" s="59" t="s">
        <v>680</v>
      </c>
      <c r="AO418" s="58">
        <v>30</v>
      </c>
      <c r="AP418" s="59" t="s">
        <v>674</v>
      </c>
      <c r="AQ418" s="59" t="s">
        <v>687</v>
      </c>
      <c r="AR418" s="59" t="s">
        <v>27</v>
      </c>
      <c r="AS418" s="59" t="s">
        <v>688</v>
      </c>
      <c r="AT418" s="59" t="s">
        <v>27</v>
      </c>
      <c r="AU418" s="59" t="s">
        <v>27</v>
      </c>
      <c r="AV418" s="59" t="s">
        <v>27</v>
      </c>
      <c r="AW418" s="64"/>
      <c r="AX418" s="62" t="s">
        <v>748</v>
      </c>
      <c r="AY418" s="62">
        <v>2.339</v>
      </c>
      <c r="AZ418" s="62" t="s">
        <v>27</v>
      </c>
      <c r="BA418" s="62">
        <v>0</v>
      </c>
      <c r="BB418" s="62">
        <v>2.0190000000000001</v>
      </c>
      <c r="BC418" s="62">
        <v>16</v>
      </c>
      <c r="BD418" s="65">
        <v>0</v>
      </c>
      <c r="BE418" s="62" t="s">
        <v>782</v>
      </c>
      <c r="BF418" s="62">
        <v>1</v>
      </c>
      <c r="BG418" s="64"/>
    </row>
    <row r="419" spans="1:59" ht="14.25" customHeight="1" x14ac:dyDescent="0.25">
      <c r="A419" s="58">
        <v>177</v>
      </c>
      <c r="B419" s="59" t="s">
        <v>78</v>
      </c>
      <c r="C419" s="59" t="s">
        <v>28</v>
      </c>
      <c r="D419" s="59" t="s">
        <v>47</v>
      </c>
      <c r="E419" s="59"/>
      <c r="F419" s="59" t="s">
        <v>30</v>
      </c>
      <c r="G419" s="58">
        <v>4</v>
      </c>
      <c r="H419" s="58">
        <v>8</v>
      </c>
      <c r="I419" s="59" t="s">
        <v>122</v>
      </c>
      <c r="J419" s="58">
        <v>10184154</v>
      </c>
      <c r="K419" s="58">
        <v>2.6923076923076898</v>
      </c>
      <c r="L419" s="58">
        <v>0.269230769230769</v>
      </c>
      <c r="M419" s="58">
        <v>1</v>
      </c>
      <c r="N419" s="60">
        <v>0</v>
      </c>
      <c r="O419" s="60">
        <v>0</v>
      </c>
      <c r="P419" s="58">
        <v>2</v>
      </c>
      <c r="Q419" s="58">
        <v>1</v>
      </c>
      <c r="R419" s="58">
        <v>3</v>
      </c>
      <c r="S419" s="58">
        <v>1</v>
      </c>
      <c r="T419" s="58">
        <v>1</v>
      </c>
      <c r="U419" s="60">
        <v>0</v>
      </c>
      <c r="V419" s="60">
        <v>0</v>
      </c>
      <c r="W419" s="61">
        <v>1</v>
      </c>
      <c r="X419" s="60">
        <v>0</v>
      </c>
      <c r="Y419" s="58">
        <v>1</v>
      </c>
      <c r="Z419" s="59">
        <v>11</v>
      </c>
      <c r="AA419" s="59">
        <v>1</v>
      </c>
      <c r="AB419" t="s">
        <v>740</v>
      </c>
      <c r="AC419" s="59">
        <v>0</v>
      </c>
      <c r="AD419" s="58">
        <v>0</v>
      </c>
      <c r="AE419" s="58">
        <v>0</v>
      </c>
      <c r="AF419" s="58">
        <v>0</v>
      </c>
      <c r="AG419" s="58">
        <v>1</v>
      </c>
      <c r="AH419" s="59" t="s">
        <v>381</v>
      </c>
      <c r="AI419" s="58">
        <v>16</v>
      </c>
      <c r="AJ419" s="60"/>
      <c r="AK419" s="59" t="s">
        <v>480</v>
      </c>
      <c r="AL419" s="59">
        <v>1</v>
      </c>
      <c r="AM419" s="59" t="s">
        <v>27</v>
      </c>
      <c r="AN419" s="59" t="s">
        <v>680</v>
      </c>
      <c r="AO419" s="58">
        <v>25</v>
      </c>
      <c r="AP419" s="59" t="s">
        <v>677</v>
      </c>
      <c r="AQ419" s="59" t="s">
        <v>694</v>
      </c>
      <c r="AR419" s="59" t="s">
        <v>27</v>
      </c>
      <c r="AS419" s="59" t="s">
        <v>27</v>
      </c>
      <c r="AT419" s="59" t="s">
        <v>692</v>
      </c>
      <c r="AU419" s="59" t="s">
        <v>27</v>
      </c>
      <c r="AV419" s="59" t="s">
        <v>27</v>
      </c>
      <c r="AW419" s="64"/>
      <c r="AX419" s="62" t="s">
        <v>746</v>
      </c>
      <c r="AY419" s="62">
        <v>5.5460000000000003</v>
      </c>
      <c r="AZ419" s="62">
        <v>0.50418181818181818</v>
      </c>
      <c r="BA419" s="62">
        <v>1.9834114677244861</v>
      </c>
      <c r="BB419" s="62">
        <v>4.9610000000000003</v>
      </c>
      <c r="BC419" s="62">
        <v>16</v>
      </c>
      <c r="BD419" s="67">
        <v>152</v>
      </c>
      <c r="BE419" s="62"/>
      <c r="BF419" s="64"/>
      <c r="BG419" s="64"/>
    </row>
    <row r="420" spans="1:59" ht="14.25" customHeight="1" x14ac:dyDescent="0.25">
      <c r="A420" s="58">
        <v>193</v>
      </c>
      <c r="B420" s="59" t="s">
        <v>78</v>
      </c>
      <c r="C420" s="59" t="s">
        <v>26</v>
      </c>
      <c r="D420" s="59" t="s">
        <v>47</v>
      </c>
      <c r="E420" s="59"/>
      <c r="F420" s="59" t="s">
        <v>30</v>
      </c>
      <c r="G420" s="58">
        <v>4</v>
      </c>
      <c r="H420" s="58">
        <v>8</v>
      </c>
      <c r="I420" s="59" t="s">
        <v>124</v>
      </c>
      <c r="J420" s="58">
        <v>1391113645</v>
      </c>
      <c r="K420" s="58">
        <v>5.5</v>
      </c>
      <c r="L420" s="58">
        <v>0.55000000000000004</v>
      </c>
      <c r="M420" s="58">
        <v>1</v>
      </c>
      <c r="N420" s="60">
        <v>0</v>
      </c>
      <c r="O420" s="60">
        <v>0</v>
      </c>
      <c r="P420" s="58">
        <v>2</v>
      </c>
      <c r="Q420" s="58">
        <v>1</v>
      </c>
      <c r="R420" s="58">
        <v>2</v>
      </c>
      <c r="S420" s="58">
        <v>1</v>
      </c>
      <c r="T420" s="58">
        <v>1</v>
      </c>
      <c r="U420" s="60">
        <v>0</v>
      </c>
      <c r="V420" s="58">
        <v>1</v>
      </c>
      <c r="W420" s="59">
        <v>0</v>
      </c>
      <c r="X420" s="58">
        <v>1</v>
      </c>
      <c r="Y420" s="58">
        <v>2</v>
      </c>
      <c r="Z420" s="59">
        <v>12</v>
      </c>
      <c r="AA420" s="59">
        <v>2</v>
      </c>
      <c r="AB420" t="s">
        <v>781</v>
      </c>
      <c r="AC420" s="59">
        <v>0</v>
      </c>
      <c r="AD420" s="58">
        <v>3</v>
      </c>
      <c r="AE420" s="58">
        <v>1</v>
      </c>
      <c r="AF420" s="58">
        <v>1</v>
      </c>
      <c r="AG420" s="58">
        <v>6</v>
      </c>
      <c r="AH420" s="59" t="s">
        <v>381</v>
      </c>
      <c r="AI420" s="58">
        <v>16</v>
      </c>
      <c r="AJ420" s="60"/>
      <c r="AK420" s="59" t="s">
        <v>481</v>
      </c>
      <c r="AL420" s="59">
        <v>1</v>
      </c>
      <c r="AM420" s="59" t="s">
        <v>27</v>
      </c>
      <c r="AN420" s="59" t="s">
        <v>680</v>
      </c>
      <c r="AO420" s="58">
        <v>24</v>
      </c>
      <c r="AP420" s="59" t="s">
        <v>677</v>
      </c>
      <c r="AQ420" s="59" t="s">
        <v>691</v>
      </c>
      <c r="AR420" s="59" t="s">
        <v>695</v>
      </c>
      <c r="AS420" s="59" t="s">
        <v>27</v>
      </c>
      <c r="AT420" s="59" t="s">
        <v>692</v>
      </c>
      <c r="AU420" s="59" t="s">
        <v>695</v>
      </c>
      <c r="AV420" s="59" t="s">
        <v>27</v>
      </c>
      <c r="AW420" s="64"/>
      <c r="AX420" s="62" t="s">
        <v>746</v>
      </c>
      <c r="AY420" s="62">
        <v>6.4960000000000004</v>
      </c>
      <c r="AZ420" s="62">
        <v>0.54133333333333333</v>
      </c>
      <c r="BA420" s="62">
        <v>1.8472906403940885</v>
      </c>
      <c r="BB420" s="62">
        <v>5.4790000000000001</v>
      </c>
      <c r="BC420" s="62">
        <v>0</v>
      </c>
      <c r="BD420">
        <v>272</v>
      </c>
      <c r="BE420" s="62"/>
      <c r="BF420" s="64"/>
      <c r="BG420" s="64"/>
    </row>
    <row r="421" spans="1:59" ht="14.25" customHeight="1" x14ac:dyDescent="0.25">
      <c r="A421" s="58">
        <v>209</v>
      </c>
      <c r="B421" s="59" t="s">
        <v>78</v>
      </c>
      <c r="C421" s="59" t="s">
        <v>26</v>
      </c>
      <c r="D421" s="59" t="s">
        <v>47</v>
      </c>
      <c r="E421" s="59"/>
      <c r="F421" s="59" t="s">
        <v>30</v>
      </c>
      <c r="G421" s="58">
        <v>4</v>
      </c>
      <c r="H421" s="58">
        <v>8</v>
      </c>
      <c r="I421" s="59" t="s">
        <v>126</v>
      </c>
      <c r="J421" s="58">
        <v>8916155192</v>
      </c>
      <c r="K421" s="58">
        <v>5.4285714285714297</v>
      </c>
      <c r="L421" s="58">
        <v>0.54285714285714304</v>
      </c>
      <c r="M421" s="60">
        <v>0</v>
      </c>
      <c r="N421" s="60">
        <v>0</v>
      </c>
      <c r="O421" s="60">
        <v>0</v>
      </c>
      <c r="P421" s="60">
        <v>0</v>
      </c>
      <c r="Q421" s="60">
        <v>0</v>
      </c>
      <c r="R421" s="60">
        <v>0</v>
      </c>
      <c r="S421" s="60">
        <v>0</v>
      </c>
      <c r="T421" s="60">
        <v>0</v>
      </c>
      <c r="U421" s="60">
        <v>0</v>
      </c>
      <c r="V421" s="60">
        <v>0</v>
      </c>
      <c r="W421" s="59">
        <v>0</v>
      </c>
      <c r="X421" s="60">
        <v>0</v>
      </c>
      <c r="Y421" s="60">
        <v>0</v>
      </c>
      <c r="Z421" s="59">
        <v>0</v>
      </c>
      <c r="AA421" s="59">
        <v>0</v>
      </c>
      <c r="AB421" t="s">
        <v>782</v>
      </c>
      <c r="AC421" s="59">
        <v>0</v>
      </c>
      <c r="AD421" s="58">
        <v>0</v>
      </c>
      <c r="AE421" s="58">
        <v>0</v>
      </c>
      <c r="AF421" s="58">
        <v>0</v>
      </c>
      <c r="AG421" s="58">
        <v>0</v>
      </c>
      <c r="AH421" s="59" t="s">
        <v>381</v>
      </c>
      <c r="AI421" s="58">
        <v>16</v>
      </c>
      <c r="AJ421" s="60"/>
      <c r="AK421" s="59" t="s">
        <v>91</v>
      </c>
      <c r="AL421" s="59">
        <v>1</v>
      </c>
      <c r="AM421" s="59" t="s">
        <v>27</v>
      </c>
      <c r="AN421" s="59" t="s">
        <v>680</v>
      </c>
      <c r="AO421" s="58">
        <v>30</v>
      </c>
      <c r="AP421" s="59" t="s">
        <v>677</v>
      </c>
      <c r="AQ421" s="59" t="s">
        <v>697</v>
      </c>
      <c r="AR421" s="59" t="s">
        <v>27</v>
      </c>
      <c r="AS421" s="59" t="s">
        <v>27</v>
      </c>
      <c r="AT421" s="59" t="s">
        <v>27</v>
      </c>
      <c r="AU421" s="59" t="s">
        <v>27</v>
      </c>
      <c r="AV421" s="59" t="s">
        <v>27</v>
      </c>
      <c r="AW421" s="64"/>
      <c r="AX421" s="62" t="s">
        <v>747</v>
      </c>
      <c r="AY421" s="62">
        <v>5.9539999999999997</v>
      </c>
      <c r="AZ421" s="62" t="s">
        <v>27</v>
      </c>
      <c r="BA421" s="62">
        <v>0</v>
      </c>
      <c r="BB421" s="62">
        <v>5.0490000000000004</v>
      </c>
      <c r="BC421" s="62">
        <v>0</v>
      </c>
      <c r="BD421" s="66">
        <v>0</v>
      </c>
      <c r="BE421" s="62" t="s">
        <v>781</v>
      </c>
      <c r="BF421" s="62">
        <v>1</v>
      </c>
      <c r="BG421" s="62">
        <v>1</v>
      </c>
    </row>
    <row r="422" spans="1:59" ht="14.25" customHeight="1" x14ac:dyDescent="0.25">
      <c r="A422" s="58">
        <v>225</v>
      </c>
      <c r="B422" s="59" t="s">
        <v>78</v>
      </c>
      <c r="C422" s="59" t="s">
        <v>26</v>
      </c>
      <c r="D422" s="59" t="s">
        <v>47</v>
      </c>
      <c r="E422" s="59"/>
      <c r="F422" s="59" t="s">
        <v>30</v>
      </c>
      <c r="G422" s="58">
        <v>4</v>
      </c>
      <c r="H422" s="58">
        <v>8</v>
      </c>
      <c r="I422" s="59" t="s">
        <v>128</v>
      </c>
      <c r="J422" s="58">
        <v>9591208203</v>
      </c>
      <c r="K422" s="58">
        <v>3.9285714285714302</v>
      </c>
      <c r="L422" s="58">
        <v>0.39285714285714302</v>
      </c>
      <c r="M422" s="60">
        <v>0</v>
      </c>
      <c r="N422" s="60">
        <v>0</v>
      </c>
      <c r="O422" s="60">
        <v>0</v>
      </c>
      <c r="P422" s="60">
        <v>0</v>
      </c>
      <c r="Q422" s="60">
        <v>0</v>
      </c>
      <c r="R422" s="60">
        <v>0</v>
      </c>
      <c r="S422" s="60">
        <v>0</v>
      </c>
      <c r="T422" s="60">
        <v>0</v>
      </c>
      <c r="U422" s="60">
        <v>0</v>
      </c>
      <c r="V422" s="60">
        <v>0</v>
      </c>
      <c r="W422" s="59">
        <v>0</v>
      </c>
      <c r="X422" s="60">
        <v>0</v>
      </c>
      <c r="Y422" s="60">
        <v>0</v>
      </c>
      <c r="Z422" s="59">
        <v>0</v>
      </c>
      <c r="AA422" s="59">
        <v>0</v>
      </c>
      <c r="AB422" t="s">
        <v>740</v>
      </c>
      <c r="AC422" s="59">
        <v>0</v>
      </c>
      <c r="AD422" s="58">
        <v>0</v>
      </c>
      <c r="AE422" s="58">
        <v>0</v>
      </c>
      <c r="AF422" s="58">
        <v>0</v>
      </c>
      <c r="AG422" s="58">
        <v>0</v>
      </c>
      <c r="AH422" s="59" t="s">
        <v>381</v>
      </c>
      <c r="AI422" s="58">
        <v>16</v>
      </c>
      <c r="AJ422" s="60"/>
      <c r="AK422" s="59" t="s">
        <v>482</v>
      </c>
      <c r="AL422" s="59">
        <v>1</v>
      </c>
      <c r="AM422" s="59" t="s">
        <v>27</v>
      </c>
      <c r="AN422" s="59" t="s">
        <v>680</v>
      </c>
      <c r="AO422" s="58">
        <v>33</v>
      </c>
      <c r="AP422" s="59" t="s">
        <v>677</v>
      </c>
      <c r="AQ422" s="59" t="s">
        <v>698</v>
      </c>
      <c r="AR422" s="59" t="s">
        <v>27</v>
      </c>
      <c r="AS422" s="59" t="s">
        <v>699</v>
      </c>
      <c r="AT422" s="59" t="s">
        <v>27</v>
      </c>
      <c r="AU422" s="59" t="s">
        <v>27</v>
      </c>
      <c r="AV422" s="59" t="s">
        <v>696</v>
      </c>
      <c r="AW422" s="64"/>
      <c r="AX422" s="62" t="s">
        <v>748</v>
      </c>
      <c r="AY422" s="62">
        <v>6.8719999999999999</v>
      </c>
      <c r="AZ422" s="62" t="s">
        <v>27</v>
      </c>
      <c r="BA422" s="62">
        <v>0</v>
      </c>
      <c r="BB422" s="62">
        <v>5.6520000000000001</v>
      </c>
      <c r="BC422" s="62">
        <v>8</v>
      </c>
      <c r="BD422" s="66">
        <v>0</v>
      </c>
      <c r="BE422" s="62"/>
      <c r="BF422" s="64"/>
      <c r="BG422" s="64"/>
    </row>
    <row r="423" spans="1:59" ht="14.25" customHeight="1" x14ac:dyDescent="0.25">
      <c r="A423" s="58">
        <v>242</v>
      </c>
      <c r="B423" s="59" t="s">
        <v>78</v>
      </c>
      <c r="C423" s="59" t="s">
        <v>26</v>
      </c>
      <c r="D423" s="59" t="s">
        <v>47</v>
      </c>
      <c r="E423" s="59"/>
      <c r="F423" s="59" t="s">
        <v>30</v>
      </c>
      <c r="G423" s="58">
        <v>4</v>
      </c>
      <c r="H423" s="58">
        <v>8</v>
      </c>
      <c r="I423" s="59" t="s">
        <v>130</v>
      </c>
      <c r="J423" s="58">
        <v>3712062108</v>
      </c>
      <c r="K423" s="58">
        <v>3.9285714285714302</v>
      </c>
      <c r="L423" s="58">
        <v>0.39285714285714302</v>
      </c>
      <c r="M423" s="58">
        <v>2</v>
      </c>
      <c r="N423" s="60">
        <v>0</v>
      </c>
      <c r="O423" s="60">
        <v>0</v>
      </c>
      <c r="P423" s="58">
        <v>3</v>
      </c>
      <c r="Q423" s="58">
        <v>1</v>
      </c>
      <c r="R423" s="58">
        <v>1</v>
      </c>
      <c r="S423" s="58">
        <v>1</v>
      </c>
      <c r="T423" s="58">
        <v>1</v>
      </c>
      <c r="U423" s="60">
        <v>0</v>
      </c>
      <c r="V423" s="60">
        <v>0</v>
      </c>
      <c r="W423" s="59">
        <v>0</v>
      </c>
      <c r="X423" s="60">
        <v>0</v>
      </c>
      <c r="Y423" s="60">
        <v>0</v>
      </c>
      <c r="Z423" s="59">
        <v>9</v>
      </c>
      <c r="AA423" s="59">
        <v>0</v>
      </c>
      <c r="AB423" t="s">
        <v>740</v>
      </c>
      <c r="AC423" s="59">
        <v>0</v>
      </c>
      <c r="AD423" s="58">
        <v>0</v>
      </c>
      <c r="AE423" s="58">
        <v>0</v>
      </c>
      <c r="AF423" s="58">
        <v>0</v>
      </c>
      <c r="AG423" s="58">
        <v>1</v>
      </c>
      <c r="AH423" s="59" t="s">
        <v>381</v>
      </c>
      <c r="AI423" s="58">
        <v>16</v>
      </c>
      <c r="AJ423" s="60"/>
      <c r="AK423" s="59" t="s">
        <v>483</v>
      </c>
      <c r="AL423" s="59">
        <v>1</v>
      </c>
      <c r="AM423" s="59" t="s">
        <v>27</v>
      </c>
      <c r="AN423" s="59" t="s">
        <v>680</v>
      </c>
      <c r="AO423" s="58">
        <v>28</v>
      </c>
      <c r="AP423" s="59" t="s">
        <v>677</v>
      </c>
      <c r="AQ423" s="59" t="s">
        <v>700</v>
      </c>
      <c r="AR423" s="59" t="s">
        <v>695</v>
      </c>
      <c r="AS423" s="59" t="s">
        <v>701</v>
      </c>
      <c r="AT423" s="59" t="s">
        <v>27</v>
      </c>
      <c r="AU423" s="59" t="s">
        <v>27</v>
      </c>
      <c r="AV423" s="59" t="s">
        <v>27</v>
      </c>
      <c r="AW423" s="64"/>
      <c r="AX423" s="62" t="s">
        <v>748</v>
      </c>
      <c r="AY423" s="62">
        <v>7.343</v>
      </c>
      <c r="AZ423" s="62">
        <v>0.81588888888888889</v>
      </c>
      <c r="BA423" s="62">
        <v>1.2256570883834945</v>
      </c>
      <c r="BB423" s="62">
        <v>6.2709999999999999</v>
      </c>
      <c r="BC423" s="62">
        <v>0</v>
      </c>
      <c r="BD423" s="67">
        <v>53</v>
      </c>
      <c r="BE423" s="62" t="s">
        <v>784</v>
      </c>
      <c r="BF423" s="62">
        <v>1</v>
      </c>
      <c r="BG423" s="62">
        <v>1</v>
      </c>
    </row>
    <row r="424" spans="1:59" ht="14.25" customHeight="1" x14ac:dyDescent="0.25">
      <c r="A424" s="58">
        <v>258</v>
      </c>
      <c r="B424" s="59" t="s">
        <v>78</v>
      </c>
      <c r="C424" s="59" t="s">
        <v>26</v>
      </c>
      <c r="D424" s="59" t="s">
        <v>47</v>
      </c>
      <c r="E424" s="59"/>
      <c r="F424" s="59" t="s">
        <v>30</v>
      </c>
      <c r="G424" s="58">
        <v>4</v>
      </c>
      <c r="H424" s="58">
        <v>8</v>
      </c>
      <c r="I424" s="59" t="s">
        <v>130</v>
      </c>
      <c r="J424" s="58">
        <v>3712062108</v>
      </c>
      <c r="K424" s="58">
        <v>4.5</v>
      </c>
      <c r="L424" s="58">
        <v>0.45</v>
      </c>
      <c r="M424" s="60">
        <v>0</v>
      </c>
      <c r="N424" s="60">
        <v>0</v>
      </c>
      <c r="O424" s="60">
        <v>0</v>
      </c>
      <c r="P424" s="60">
        <v>0</v>
      </c>
      <c r="Q424" s="60">
        <v>0</v>
      </c>
      <c r="R424" s="60">
        <v>0</v>
      </c>
      <c r="S424" s="60">
        <v>0</v>
      </c>
      <c r="T424" s="60">
        <v>0</v>
      </c>
      <c r="U424" s="60">
        <v>0</v>
      </c>
      <c r="V424" s="60">
        <v>0</v>
      </c>
      <c r="W424" s="59">
        <v>0</v>
      </c>
      <c r="X424" s="60">
        <v>0</v>
      </c>
      <c r="Y424" s="60">
        <v>0</v>
      </c>
      <c r="Z424" s="59">
        <v>0</v>
      </c>
      <c r="AA424" s="59">
        <v>0</v>
      </c>
      <c r="AB424" t="s">
        <v>89</v>
      </c>
      <c r="AC424" s="61">
        <v>3</v>
      </c>
      <c r="AD424" s="58">
        <v>0</v>
      </c>
      <c r="AE424" s="58">
        <v>0</v>
      </c>
      <c r="AF424" s="58">
        <v>0</v>
      </c>
      <c r="AG424" s="58">
        <v>0</v>
      </c>
      <c r="AH424" s="59" t="s">
        <v>381</v>
      </c>
      <c r="AI424" s="58">
        <v>16</v>
      </c>
      <c r="AJ424" s="60"/>
      <c r="AK424" s="59" t="s">
        <v>428</v>
      </c>
      <c r="AL424" s="59">
        <v>1</v>
      </c>
      <c r="AM424" s="59" t="s">
        <v>27</v>
      </c>
      <c r="AN424" s="59" t="s">
        <v>680</v>
      </c>
      <c r="AO424" s="58">
        <v>28</v>
      </c>
      <c r="AP424" s="59" t="s">
        <v>677</v>
      </c>
      <c r="AQ424" s="59" t="s">
        <v>700</v>
      </c>
      <c r="AR424" s="59" t="s">
        <v>695</v>
      </c>
      <c r="AS424" s="59" t="s">
        <v>701</v>
      </c>
      <c r="AT424" s="59" t="s">
        <v>27</v>
      </c>
      <c r="AU424" s="59" t="s">
        <v>27</v>
      </c>
      <c r="AV424" s="59" t="s">
        <v>27</v>
      </c>
      <c r="AW424" s="64"/>
      <c r="AX424" s="62" t="s">
        <v>748</v>
      </c>
      <c r="AY424" s="62">
        <v>3.6310000000000002</v>
      </c>
      <c r="AZ424" s="62" t="s">
        <v>27</v>
      </c>
      <c r="BA424" s="62">
        <v>0</v>
      </c>
      <c r="BB424" s="62">
        <v>3.0960000000000001</v>
      </c>
      <c r="BC424" s="62" t="s">
        <v>774</v>
      </c>
      <c r="BD424">
        <v>0</v>
      </c>
      <c r="BE424" s="62"/>
      <c r="BF424" s="64"/>
      <c r="BG424" s="64"/>
    </row>
    <row r="425" spans="1:59" ht="14.25" customHeight="1" x14ac:dyDescent="0.25">
      <c r="A425" s="58">
        <v>276</v>
      </c>
      <c r="B425" s="59" t="s">
        <v>78</v>
      </c>
      <c r="C425" s="59" t="s">
        <v>26</v>
      </c>
      <c r="D425" s="59" t="s">
        <v>47</v>
      </c>
      <c r="E425" s="59"/>
      <c r="F425" s="59" t="s">
        <v>30</v>
      </c>
      <c r="G425" s="58">
        <v>4</v>
      </c>
      <c r="H425" s="58">
        <v>8</v>
      </c>
      <c r="I425" s="59" t="s">
        <v>134</v>
      </c>
      <c r="J425" s="58">
        <v>828360120</v>
      </c>
      <c r="K425" s="58">
        <v>3.9285714285714302</v>
      </c>
      <c r="L425" s="58">
        <v>0.39285714285714302</v>
      </c>
      <c r="M425" s="60">
        <v>0</v>
      </c>
      <c r="N425" s="60">
        <v>0</v>
      </c>
      <c r="O425" s="60">
        <v>0</v>
      </c>
      <c r="P425" s="60">
        <v>0</v>
      </c>
      <c r="Q425" s="60">
        <v>0</v>
      </c>
      <c r="R425" s="60">
        <v>0</v>
      </c>
      <c r="S425" s="60">
        <v>0</v>
      </c>
      <c r="T425" s="60">
        <v>0</v>
      </c>
      <c r="U425" s="60">
        <v>0</v>
      </c>
      <c r="V425" s="60">
        <v>0</v>
      </c>
      <c r="W425" s="59">
        <v>0</v>
      </c>
      <c r="X425" s="60">
        <v>0</v>
      </c>
      <c r="Y425" s="60">
        <v>0</v>
      </c>
      <c r="Z425" s="59">
        <v>0</v>
      </c>
      <c r="AA425" s="59">
        <v>0</v>
      </c>
      <c r="AB425" t="s">
        <v>740</v>
      </c>
      <c r="AC425" s="59">
        <v>0</v>
      </c>
      <c r="AD425" s="58">
        <v>0</v>
      </c>
      <c r="AE425" s="58">
        <v>0</v>
      </c>
      <c r="AF425" s="58">
        <v>0</v>
      </c>
      <c r="AG425" s="58">
        <v>0</v>
      </c>
      <c r="AH425" s="59" t="s">
        <v>381</v>
      </c>
      <c r="AI425" s="58">
        <v>16</v>
      </c>
      <c r="AJ425" s="60"/>
      <c r="AK425" s="59" t="s">
        <v>100</v>
      </c>
      <c r="AL425" s="59">
        <v>1</v>
      </c>
      <c r="AM425" s="59" t="s">
        <v>27</v>
      </c>
      <c r="AN425" s="59" t="s">
        <v>673</v>
      </c>
      <c r="AO425" s="58">
        <v>26</v>
      </c>
      <c r="AP425" s="59" t="s">
        <v>674</v>
      </c>
      <c r="AQ425" s="59" t="s">
        <v>678</v>
      </c>
      <c r="AR425" s="59" t="s">
        <v>27</v>
      </c>
      <c r="AS425" s="59" t="s">
        <v>702</v>
      </c>
      <c r="AT425" s="59" t="s">
        <v>27</v>
      </c>
      <c r="AU425" s="59" t="s">
        <v>27</v>
      </c>
      <c r="AV425" s="59" t="s">
        <v>27</v>
      </c>
      <c r="AW425" s="64"/>
      <c r="AX425" s="62" t="s">
        <v>748</v>
      </c>
      <c r="AY425" s="62">
        <v>7.23</v>
      </c>
      <c r="AZ425" s="62" t="s">
        <v>27</v>
      </c>
      <c r="BA425" s="62">
        <v>0</v>
      </c>
      <c r="BB425" s="62">
        <v>6.0520000000000005</v>
      </c>
      <c r="BC425" s="62">
        <v>16</v>
      </c>
      <c r="BD425" s="65">
        <v>0</v>
      </c>
      <c r="BE425" s="62"/>
      <c r="BF425" s="64"/>
      <c r="BG425" s="64"/>
    </row>
    <row r="426" spans="1:59" ht="14.25" customHeight="1" x14ac:dyDescent="0.25">
      <c r="A426" s="58">
        <v>292</v>
      </c>
      <c r="B426" s="59" t="s">
        <v>78</v>
      </c>
      <c r="C426" s="59" t="s">
        <v>28</v>
      </c>
      <c r="D426" s="59" t="s">
        <v>47</v>
      </c>
      <c r="E426" s="59"/>
      <c r="F426" s="59" t="s">
        <v>30</v>
      </c>
      <c r="G426" s="58">
        <v>4</v>
      </c>
      <c r="H426" s="58">
        <v>8</v>
      </c>
      <c r="I426" s="59" t="s">
        <v>135</v>
      </c>
      <c r="J426" s="58">
        <v>7717685176</v>
      </c>
      <c r="K426" s="58">
        <v>2.6923076923076898</v>
      </c>
      <c r="L426" s="58">
        <v>0.269230769230769</v>
      </c>
      <c r="M426" s="58">
        <v>1</v>
      </c>
      <c r="N426" s="60">
        <v>0</v>
      </c>
      <c r="O426" s="58">
        <v>3</v>
      </c>
      <c r="P426" s="58">
        <v>1</v>
      </c>
      <c r="Q426" s="60">
        <v>0</v>
      </c>
      <c r="R426" s="58">
        <v>1</v>
      </c>
      <c r="S426" s="60">
        <v>0</v>
      </c>
      <c r="T426" s="58">
        <v>1</v>
      </c>
      <c r="U426" s="58">
        <v>1</v>
      </c>
      <c r="V426" s="58">
        <v>0.5</v>
      </c>
      <c r="W426" s="59">
        <v>0</v>
      </c>
      <c r="X426" s="58">
        <v>0.5</v>
      </c>
      <c r="Y426" s="58">
        <v>2</v>
      </c>
      <c r="Z426" s="59">
        <v>11</v>
      </c>
      <c r="AA426" s="59">
        <v>2</v>
      </c>
      <c r="AB426" t="s">
        <v>740</v>
      </c>
      <c r="AC426" s="61">
        <v>3</v>
      </c>
      <c r="AD426" s="58">
        <v>6</v>
      </c>
      <c r="AE426" s="58">
        <v>3</v>
      </c>
      <c r="AF426" s="58">
        <v>0</v>
      </c>
      <c r="AG426" s="58">
        <v>14</v>
      </c>
      <c r="AH426" s="59" t="s">
        <v>484</v>
      </c>
      <c r="AI426" s="58">
        <v>13</v>
      </c>
      <c r="AJ426" s="60"/>
      <c r="AK426" s="59" t="s">
        <v>485</v>
      </c>
      <c r="AL426" s="59">
        <v>1</v>
      </c>
      <c r="AM426" s="59" t="s">
        <v>27</v>
      </c>
      <c r="AN426" s="59" t="s">
        <v>680</v>
      </c>
      <c r="AO426" s="58">
        <v>24</v>
      </c>
      <c r="AP426" s="59" t="s">
        <v>677</v>
      </c>
      <c r="AQ426" s="59" t="s">
        <v>691</v>
      </c>
      <c r="AR426" s="59" t="s">
        <v>27</v>
      </c>
      <c r="AS426" s="59" t="s">
        <v>27</v>
      </c>
      <c r="AT426" s="59" t="s">
        <v>27</v>
      </c>
      <c r="AU426" s="59" t="s">
        <v>27</v>
      </c>
      <c r="AV426" s="59" t="s">
        <v>27</v>
      </c>
      <c r="AW426" s="64"/>
      <c r="AX426" s="62" t="s">
        <v>747</v>
      </c>
      <c r="AY426" s="62">
        <v>2.4870000000000001</v>
      </c>
      <c r="AZ426" s="62">
        <v>0.22609090909090909</v>
      </c>
      <c r="BA426" s="62">
        <v>4.4229995979091274</v>
      </c>
      <c r="BB426" s="62">
        <v>1.9430000000000001</v>
      </c>
      <c r="BC426" s="62"/>
      <c r="BD426" s="67">
        <v>47</v>
      </c>
      <c r="BE426" s="62" t="s">
        <v>784</v>
      </c>
      <c r="BF426" s="62">
        <v>1</v>
      </c>
      <c r="BG426" s="62">
        <v>1</v>
      </c>
    </row>
    <row r="427" spans="1:59" ht="14.25" customHeight="1" x14ac:dyDescent="0.25">
      <c r="A427" s="58">
        <v>313</v>
      </c>
      <c r="B427" s="59" t="s">
        <v>78</v>
      </c>
      <c r="C427" s="59" t="s">
        <v>28</v>
      </c>
      <c r="D427" s="59" t="s">
        <v>47</v>
      </c>
      <c r="E427" s="59"/>
      <c r="F427" s="59" t="s">
        <v>30</v>
      </c>
      <c r="G427" s="58">
        <v>4</v>
      </c>
      <c r="H427" s="58">
        <v>8</v>
      </c>
      <c r="I427" s="59" t="s">
        <v>140</v>
      </c>
      <c r="J427" s="58">
        <v>79247246103</v>
      </c>
      <c r="K427" s="58">
        <v>2.9230769230769198</v>
      </c>
      <c r="L427" s="58">
        <v>0.29230769230769199</v>
      </c>
      <c r="M427" s="60">
        <v>0</v>
      </c>
      <c r="N427" s="60">
        <v>0</v>
      </c>
      <c r="O427" s="60">
        <v>0</v>
      </c>
      <c r="P427" s="60">
        <v>0</v>
      </c>
      <c r="Q427" s="60">
        <v>0</v>
      </c>
      <c r="R427" s="60">
        <v>0</v>
      </c>
      <c r="S427" s="60">
        <v>0</v>
      </c>
      <c r="T427" s="60">
        <v>0</v>
      </c>
      <c r="U427" s="60">
        <v>0</v>
      </c>
      <c r="V427" s="60">
        <v>0</v>
      </c>
      <c r="W427" s="59">
        <v>0</v>
      </c>
      <c r="X427" s="60">
        <v>0</v>
      </c>
      <c r="Y427" s="60">
        <v>0</v>
      </c>
      <c r="Z427" s="59">
        <v>0</v>
      </c>
      <c r="AA427" s="59">
        <v>0</v>
      </c>
      <c r="AB427" t="s">
        <v>782</v>
      </c>
      <c r="AC427" s="59">
        <v>0</v>
      </c>
      <c r="AD427" s="58">
        <v>0</v>
      </c>
      <c r="AE427" s="58">
        <v>0</v>
      </c>
      <c r="AF427" s="58">
        <v>0</v>
      </c>
      <c r="AG427" s="58">
        <v>0</v>
      </c>
      <c r="AH427" s="59" t="s">
        <v>381</v>
      </c>
      <c r="AI427" s="58">
        <v>16</v>
      </c>
      <c r="AJ427" s="60"/>
      <c r="AK427" s="59" t="s">
        <v>486</v>
      </c>
      <c r="AL427" s="59">
        <v>1</v>
      </c>
      <c r="AM427" s="59" t="s">
        <v>27</v>
      </c>
      <c r="AN427" s="59" t="s">
        <v>673</v>
      </c>
      <c r="AO427" s="58">
        <v>18</v>
      </c>
      <c r="AP427" s="59" t="s">
        <v>674</v>
      </c>
      <c r="AQ427" s="59" t="s">
        <v>705</v>
      </c>
      <c r="AR427" s="59" t="s">
        <v>27</v>
      </c>
      <c r="AS427" s="59" t="s">
        <v>686</v>
      </c>
      <c r="AT427" s="59" t="s">
        <v>27</v>
      </c>
      <c r="AU427" s="59" t="s">
        <v>27</v>
      </c>
      <c r="AV427" s="59" t="s">
        <v>27</v>
      </c>
      <c r="AW427" s="64"/>
      <c r="AX427" s="62" t="s">
        <v>747</v>
      </c>
      <c r="AY427" s="62">
        <v>7.6859999999999999</v>
      </c>
      <c r="AZ427" s="62" t="s">
        <v>27</v>
      </c>
      <c r="BA427" s="62">
        <v>0</v>
      </c>
      <c r="BB427" s="62">
        <v>7.101</v>
      </c>
      <c r="BC427" s="62">
        <v>24</v>
      </c>
      <c r="BD427" s="65">
        <v>0</v>
      </c>
      <c r="BE427" s="62"/>
      <c r="BF427" s="64"/>
      <c r="BG427" s="64"/>
    </row>
    <row r="428" spans="1:59" ht="14.25" customHeight="1" x14ac:dyDescent="0.25">
      <c r="A428" s="58">
        <v>329</v>
      </c>
      <c r="B428" s="59" t="s">
        <v>78</v>
      </c>
      <c r="C428" s="59" t="s">
        <v>26</v>
      </c>
      <c r="D428" s="59" t="s">
        <v>47</v>
      </c>
      <c r="E428" s="59"/>
      <c r="F428" s="59" t="s">
        <v>30</v>
      </c>
      <c r="G428" s="58">
        <v>4</v>
      </c>
      <c r="H428" s="58">
        <v>8</v>
      </c>
      <c r="I428" s="59" t="s">
        <v>142</v>
      </c>
      <c r="J428" s="58">
        <v>8282194225</v>
      </c>
      <c r="K428" s="58">
        <v>5.4285714285714297</v>
      </c>
      <c r="L428" s="58">
        <v>0.54285714285714304</v>
      </c>
      <c r="M428" s="58">
        <v>4</v>
      </c>
      <c r="N428" s="60">
        <v>0</v>
      </c>
      <c r="O428" s="60">
        <v>0</v>
      </c>
      <c r="P428" s="58">
        <v>11</v>
      </c>
      <c r="Q428" s="58">
        <v>6</v>
      </c>
      <c r="R428" s="58">
        <v>1</v>
      </c>
      <c r="S428" s="58">
        <v>6</v>
      </c>
      <c r="T428" s="58">
        <v>2</v>
      </c>
      <c r="U428" s="58">
        <v>3</v>
      </c>
      <c r="V428" s="58">
        <v>3.5</v>
      </c>
      <c r="W428" s="59">
        <v>0</v>
      </c>
      <c r="X428" s="58">
        <v>1.5</v>
      </c>
      <c r="Y428" s="58">
        <v>8</v>
      </c>
      <c r="Z428" s="59">
        <v>46</v>
      </c>
      <c r="AA428" s="59">
        <v>8</v>
      </c>
      <c r="AB428" t="s">
        <v>782</v>
      </c>
      <c r="AC428" s="59">
        <v>0</v>
      </c>
      <c r="AD428" s="58">
        <v>8</v>
      </c>
      <c r="AE428" s="58">
        <v>2</v>
      </c>
      <c r="AF428" s="58">
        <v>0</v>
      </c>
      <c r="AG428" s="58">
        <v>11</v>
      </c>
      <c r="AH428" s="59" t="s">
        <v>381</v>
      </c>
      <c r="AI428" s="58">
        <v>16</v>
      </c>
      <c r="AJ428" s="60"/>
      <c r="AK428" s="59" t="s">
        <v>487</v>
      </c>
      <c r="AL428" s="59">
        <v>1</v>
      </c>
      <c r="AM428" s="59" t="s">
        <v>27</v>
      </c>
      <c r="AN428" s="59" t="s">
        <v>680</v>
      </c>
      <c r="AO428" s="58">
        <v>27</v>
      </c>
      <c r="AP428" s="59" t="s">
        <v>677</v>
      </c>
      <c r="AQ428" s="59" t="s">
        <v>691</v>
      </c>
      <c r="AR428" s="59" t="s">
        <v>695</v>
      </c>
      <c r="AS428" s="59" t="s">
        <v>27</v>
      </c>
      <c r="AT428" s="59" t="s">
        <v>692</v>
      </c>
      <c r="AU428" s="59" t="s">
        <v>27</v>
      </c>
      <c r="AV428" s="59" t="s">
        <v>27</v>
      </c>
      <c r="AW428" s="64"/>
      <c r="AX428" s="62" t="s">
        <v>746</v>
      </c>
      <c r="AY428" s="62">
        <v>10.63</v>
      </c>
      <c r="AZ428" s="62">
        <v>0.23108695652173913</v>
      </c>
      <c r="BA428" s="62">
        <v>4.3273753527751646</v>
      </c>
      <c r="BB428" s="62">
        <v>6.0270000000000001</v>
      </c>
      <c r="BC428" s="62">
        <v>16</v>
      </c>
      <c r="BD428" s="67">
        <v>2103</v>
      </c>
      <c r="BE428" s="62" t="s">
        <v>782</v>
      </c>
      <c r="BF428" s="62">
        <v>1</v>
      </c>
      <c r="BG428" s="64"/>
    </row>
    <row r="429" spans="1:59" ht="14.25" customHeight="1" x14ac:dyDescent="0.25">
      <c r="A429" s="58">
        <v>350</v>
      </c>
      <c r="B429" s="59" t="s">
        <v>78</v>
      </c>
      <c r="C429" s="59" t="s">
        <v>28</v>
      </c>
      <c r="D429" s="59" t="s">
        <v>47</v>
      </c>
      <c r="E429" s="59"/>
      <c r="F429" s="59" t="s">
        <v>30</v>
      </c>
      <c r="G429" s="58">
        <v>4</v>
      </c>
      <c r="H429" s="58">
        <v>8</v>
      </c>
      <c r="I429" s="59" t="s">
        <v>146</v>
      </c>
      <c r="J429" s="58">
        <v>94222252116</v>
      </c>
      <c r="K429" s="58">
        <v>2.9230769230769198</v>
      </c>
      <c r="L429" s="58">
        <v>0.29230769230769199</v>
      </c>
      <c r="M429" s="60">
        <v>0</v>
      </c>
      <c r="N429" s="60">
        <v>0</v>
      </c>
      <c r="O429" s="60">
        <v>0</v>
      </c>
      <c r="P429" s="60">
        <v>0</v>
      </c>
      <c r="Q429" s="60">
        <v>0</v>
      </c>
      <c r="R429" s="60">
        <v>0</v>
      </c>
      <c r="S429" s="60">
        <v>0</v>
      </c>
      <c r="T429" s="60">
        <v>0</v>
      </c>
      <c r="U429" s="60">
        <v>0</v>
      </c>
      <c r="V429" s="60">
        <v>0</v>
      </c>
      <c r="W429" s="59">
        <v>0</v>
      </c>
      <c r="X429" s="60">
        <v>0</v>
      </c>
      <c r="Y429" s="60">
        <v>0</v>
      </c>
      <c r="Z429" s="59">
        <v>0</v>
      </c>
      <c r="AA429" s="59">
        <v>0</v>
      </c>
      <c r="AB429" t="s">
        <v>782</v>
      </c>
      <c r="AC429" s="61">
        <v>3</v>
      </c>
      <c r="AD429" s="58">
        <v>0</v>
      </c>
      <c r="AE429" s="58">
        <v>0</v>
      </c>
      <c r="AF429" s="58">
        <v>0</v>
      </c>
      <c r="AG429" s="58">
        <v>0</v>
      </c>
      <c r="AH429" s="59" t="s">
        <v>381</v>
      </c>
      <c r="AI429" s="58">
        <v>16</v>
      </c>
      <c r="AJ429" s="60"/>
      <c r="AK429" s="59" t="s">
        <v>488</v>
      </c>
      <c r="AL429" s="59">
        <v>1</v>
      </c>
      <c r="AM429" s="59" t="s">
        <v>27</v>
      </c>
      <c r="AN429" s="59" t="s">
        <v>680</v>
      </c>
      <c r="AO429" s="58">
        <v>36</v>
      </c>
      <c r="AP429" s="59" t="s">
        <v>677</v>
      </c>
      <c r="AQ429" s="59" t="s">
        <v>707</v>
      </c>
      <c r="AR429" s="59" t="s">
        <v>27</v>
      </c>
      <c r="AS429" s="59" t="s">
        <v>708</v>
      </c>
      <c r="AT429" s="59" t="s">
        <v>27</v>
      </c>
      <c r="AU429" s="59" t="s">
        <v>27</v>
      </c>
      <c r="AV429" s="59" t="s">
        <v>27</v>
      </c>
      <c r="AW429" s="64"/>
      <c r="AX429" s="62" t="s">
        <v>748</v>
      </c>
      <c r="AY429" s="62">
        <v>4.2110000000000003</v>
      </c>
      <c r="AZ429" s="62" t="s">
        <v>27</v>
      </c>
      <c r="BA429" s="62">
        <v>0</v>
      </c>
      <c r="BB429" s="62">
        <v>3.2109999999999999</v>
      </c>
      <c r="BC429" s="62">
        <v>0</v>
      </c>
      <c r="BD429" s="66">
        <v>0</v>
      </c>
      <c r="BE429" s="62" t="s">
        <v>781</v>
      </c>
      <c r="BF429" s="62">
        <v>1</v>
      </c>
      <c r="BG429" s="62">
        <v>1</v>
      </c>
    </row>
    <row r="430" spans="1:59" ht="14.25" customHeight="1" x14ac:dyDescent="0.25">
      <c r="A430" s="58">
        <v>366</v>
      </c>
      <c r="B430" s="59" t="s">
        <v>78</v>
      </c>
      <c r="C430" s="59" t="s">
        <v>26</v>
      </c>
      <c r="D430" s="59" t="s">
        <v>47</v>
      </c>
      <c r="E430" s="59"/>
      <c r="F430" s="59" t="s">
        <v>30</v>
      </c>
      <c r="G430" s="58">
        <v>4</v>
      </c>
      <c r="H430" s="58">
        <v>8</v>
      </c>
      <c r="I430" s="59" t="s">
        <v>147</v>
      </c>
      <c r="J430" s="58">
        <v>84463153</v>
      </c>
      <c r="K430" s="58">
        <v>5.5</v>
      </c>
      <c r="L430" s="58">
        <v>0.55000000000000004</v>
      </c>
      <c r="M430" s="58">
        <v>5</v>
      </c>
      <c r="N430" s="60">
        <v>0</v>
      </c>
      <c r="O430" s="60">
        <v>0</v>
      </c>
      <c r="P430" s="58">
        <v>9</v>
      </c>
      <c r="Q430" s="58">
        <v>4</v>
      </c>
      <c r="R430" s="58">
        <v>2</v>
      </c>
      <c r="S430" s="58">
        <v>4</v>
      </c>
      <c r="T430" s="58">
        <v>1</v>
      </c>
      <c r="U430" s="58">
        <v>4</v>
      </c>
      <c r="V430" s="58">
        <v>1.5</v>
      </c>
      <c r="W430" s="59">
        <v>0</v>
      </c>
      <c r="X430" s="58">
        <v>0.5</v>
      </c>
      <c r="Y430" s="58">
        <v>6</v>
      </c>
      <c r="Z430" s="59">
        <v>37</v>
      </c>
      <c r="AA430" s="59">
        <v>6</v>
      </c>
      <c r="AB430" t="s">
        <v>781</v>
      </c>
      <c r="AC430" s="59">
        <v>0</v>
      </c>
      <c r="AD430" s="58">
        <v>6</v>
      </c>
      <c r="AE430" s="58">
        <v>5</v>
      </c>
      <c r="AF430" s="58">
        <v>0</v>
      </c>
      <c r="AG430" s="58">
        <v>15</v>
      </c>
      <c r="AH430" s="59" t="s">
        <v>381</v>
      </c>
      <c r="AI430" s="58">
        <v>16</v>
      </c>
      <c r="AJ430" s="60"/>
      <c r="AK430" s="59" t="s">
        <v>489</v>
      </c>
      <c r="AL430" s="59">
        <v>1</v>
      </c>
      <c r="AM430" s="59" t="s">
        <v>27</v>
      </c>
      <c r="AN430" s="59" t="s">
        <v>680</v>
      </c>
      <c r="AO430" s="58">
        <v>26</v>
      </c>
      <c r="AP430" s="59" t="s">
        <v>677</v>
      </c>
      <c r="AQ430" s="59" t="s">
        <v>709</v>
      </c>
      <c r="AR430" s="59" t="s">
        <v>27</v>
      </c>
      <c r="AS430" s="59" t="s">
        <v>27</v>
      </c>
      <c r="AT430" s="59" t="s">
        <v>692</v>
      </c>
      <c r="AU430" s="59" t="s">
        <v>695</v>
      </c>
      <c r="AV430" s="59" t="s">
        <v>27</v>
      </c>
      <c r="AW430" s="64"/>
      <c r="AX430" s="62" t="s">
        <v>746</v>
      </c>
      <c r="AY430" s="62">
        <v>8.0009999999999994</v>
      </c>
      <c r="AZ430" s="62">
        <v>0.21624324324324323</v>
      </c>
      <c r="BA430" s="62">
        <v>4.6244219472565931</v>
      </c>
      <c r="BB430" s="62">
        <v>7.5310000000000006</v>
      </c>
      <c r="BC430" s="62">
        <v>0</v>
      </c>
      <c r="BD430" s="67">
        <v>758</v>
      </c>
      <c r="BE430" s="62"/>
      <c r="BF430" s="64"/>
      <c r="BG430" s="64"/>
    </row>
    <row r="431" spans="1:59" ht="14.25" customHeight="1" x14ac:dyDescent="0.25">
      <c r="A431" s="58">
        <v>398</v>
      </c>
      <c r="B431" s="59" t="s">
        <v>78</v>
      </c>
      <c r="C431" s="59" t="s">
        <v>26</v>
      </c>
      <c r="D431" s="59" t="s">
        <v>47</v>
      </c>
      <c r="E431" s="59"/>
      <c r="F431" s="59" t="s">
        <v>30</v>
      </c>
      <c r="G431" s="58">
        <v>4</v>
      </c>
      <c r="H431" s="58">
        <v>8</v>
      </c>
      <c r="I431" s="59" t="s">
        <v>81</v>
      </c>
      <c r="J431" s="58">
        <v>9591241137</v>
      </c>
      <c r="K431" s="58">
        <v>5.4285714285714297</v>
      </c>
      <c r="L431" s="58">
        <v>0.54285714285714304</v>
      </c>
      <c r="M431" s="60">
        <v>0</v>
      </c>
      <c r="N431" s="60">
        <v>0</v>
      </c>
      <c r="O431" s="60">
        <v>0</v>
      </c>
      <c r="P431" s="60">
        <v>0</v>
      </c>
      <c r="Q431" s="60">
        <v>0</v>
      </c>
      <c r="R431" s="60">
        <v>0</v>
      </c>
      <c r="S431" s="60">
        <v>0</v>
      </c>
      <c r="T431" s="60">
        <v>0</v>
      </c>
      <c r="U431" s="60">
        <v>0</v>
      </c>
      <c r="V431" s="60">
        <v>0</v>
      </c>
      <c r="W431" s="59">
        <v>0</v>
      </c>
      <c r="X431" s="60">
        <v>0</v>
      </c>
      <c r="Y431" s="60">
        <v>0</v>
      </c>
      <c r="Z431" s="59">
        <v>0</v>
      </c>
      <c r="AA431" s="59">
        <v>0</v>
      </c>
      <c r="AB431" t="s">
        <v>782</v>
      </c>
      <c r="AC431" s="61">
        <v>3</v>
      </c>
      <c r="AD431" s="58">
        <v>0</v>
      </c>
      <c r="AE431" s="58">
        <v>0</v>
      </c>
      <c r="AF431" s="58">
        <v>0</v>
      </c>
      <c r="AG431" s="58">
        <v>0</v>
      </c>
      <c r="AH431" s="59" t="s">
        <v>381</v>
      </c>
      <c r="AI431" s="58">
        <v>16</v>
      </c>
      <c r="AJ431" s="60"/>
      <c r="AK431" s="59" t="s">
        <v>91</v>
      </c>
      <c r="AL431" s="59">
        <v>1</v>
      </c>
      <c r="AM431" s="59" t="s">
        <v>27</v>
      </c>
      <c r="AN431" s="59" t="s">
        <v>673</v>
      </c>
      <c r="AO431" s="58">
        <v>26</v>
      </c>
      <c r="AP431" s="59" t="s">
        <v>674</v>
      </c>
      <c r="AQ431" s="59" t="s">
        <v>675</v>
      </c>
      <c r="AR431" s="59" t="s">
        <v>27</v>
      </c>
      <c r="AS431" s="59" t="s">
        <v>676</v>
      </c>
      <c r="AT431" s="59" t="s">
        <v>27</v>
      </c>
      <c r="AU431" s="59" t="s">
        <v>27</v>
      </c>
      <c r="AV431" s="59" t="s">
        <v>710</v>
      </c>
      <c r="AW431" s="64"/>
      <c r="AX431" s="62" t="s">
        <v>748</v>
      </c>
      <c r="AY431" s="62">
        <v>3.7629999999999999</v>
      </c>
      <c r="AZ431" s="62" t="s">
        <v>27</v>
      </c>
      <c r="BA431" s="62">
        <v>0</v>
      </c>
      <c r="BB431" s="62">
        <v>2.8980000000000001</v>
      </c>
      <c r="BC431" s="62">
        <v>24</v>
      </c>
      <c r="BD431" s="66">
        <v>0</v>
      </c>
      <c r="BE431" s="62"/>
      <c r="BF431" s="64"/>
      <c r="BG431" s="64"/>
    </row>
    <row r="432" spans="1:59" ht="14.25" customHeight="1" x14ac:dyDescent="0.25">
      <c r="A432" s="58">
        <v>431</v>
      </c>
      <c r="B432" s="59" t="s">
        <v>78</v>
      </c>
      <c r="C432" s="59" t="s">
        <v>26</v>
      </c>
      <c r="D432" s="59" t="s">
        <v>47</v>
      </c>
      <c r="E432" s="59"/>
      <c r="F432" s="59" t="s">
        <v>30</v>
      </c>
      <c r="G432" s="58">
        <v>4</v>
      </c>
      <c r="H432" s="58">
        <v>8</v>
      </c>
      <c r="I432" s="59" t="s">
        <v>88</v>
      </c>
      <c r="J432" s="58">
        <v>217831744</v>
      </c>
      <c r="K432" s="58">
        <v>3.9285714285714302</v>
      </c>
      <c r="L432" s="58">
        <v>0.39285714285714302</v>
      </c>
      <c r="M432" s="60">
        <v>0</v>
      </c>
      <c r="N432" s="60">
        <v>0</v>
      </c>
      <c r="O432" s="60">
        <v>0</v>
      </c>
      <c r="P432" s="60">
        <v>0</v>
      </c>
      <c r="Q432" s="60">
        <v>0</v>
      </c>
      <c r="R432" s="60">
        <v>0</v>
      </c>
      <c r="S432" s="60">
        <v>0</v>
      </c>
      <c r="T432" s="60">
        <v>0</v>
      </c>
      <c r="U432" s="60">
        <v>0</v>
      </c>
      <c r="V432" s="60">
        <v>0</v>
      </c>
      <c r="W432" s="59">
        <v>0</v>
      </c>
      <c r="X432" s="60">
        <v>0</v>
      </c>
      <c r="Y432" s="60">
        <v>0</v>
      </c>
      <c r="Z432" s="59">
        <v>0</v>
      </c>
      <c r="AA432" s="59">
        <v>0</v>
      </c>
      <c r="AB432" t="s">
        <v>740</v>
      </c>
      <c r="AC432" s="59">
        <v>0</v>
      </c>
      <c r="AD432" s="58">
        <v>0</v>
      </c>
      <c r="AE432" s="58">
        <v>0</v>
      </c>
      <c r="AF432" s="58">
        <v>0</v>
      </c>
      <c r="AG432" s="58">
        <v>0</v>
      </c>
      <c r="AH432" s="59" t="s">
        <v>381</v>
      </c>
      <c r="AI432" s="58">
        <v>16</v>
      </c>
      <c r="AJ432" s="60"/>
      <c r="AK432" s="59" t="s">
        <v>492</v>
      </c>
      <c r="AL432" s="59">
        <v>1</v>
      </c>
      <c r="AM432" s="59" t="s">
        <v>27</v>
      </c>
      <c r="AN432" s="59" t="s">
        <v>673</v>
      </c>
      <c r="AO432" s="58">
        <v>24</v>
      </c>
      <c r="AP432" s="59" t="s">
        <v>677</v>
      </c>
      <c r="AQ432" s="59" t="s">
        <v>679</v>
      </c>
      <c r="AR432" s="59" t="s">
        <v>27</v>
      </c>
      <c r="AS432" s="59" t="s">
        <v>27</v>
      </c>
      <c r="AT432" s="59" t="s">
        <v>27</v>
      </c>
      <c r="AU432" s="59" t="s">
        <v>27</v>
      </c>
      <c r="AV432" s="59" t="s">
        <v>27</v>
      </c>
      <c r="AW432" s="64"/>
      <c r="AX432" s="62" t="s">
        <v>747</v>
      </c>
      <c r="AY432" s="62">
        <v>5.4960000000000004</v>
      </c>
      <c r="AZ432" s="62" t="s">
        <v>27</v>
      </c>
      <c r="BA432" s="62">
        <v>0</v>
      </c>
      <c r="BB432" s="62">
        <v>4.5449999999999999</v>
      </c>
      <c r="BC432" s="62">
        <v>0</v>
      </c>
      <c r="BD432" s="66">
        <v>0</v>
      </c>
      <c r="BE432" s="62" t="s">
        <v>784</v>
      </c>
      <c r="BF432" s="62">
        <v>1</v>
      </c>
      <c r="BG432" s="62">
        <v>1</v>
      </c>
    </row>
    <row r="433" spans="1:59" ht="14.25" customHeight="1" x14ac:dyDescent="0.25">
      <c r="A433" s="58">
        <v>447</v>
      </c>
      <c r="B433" s="59" t="s">
        <v>78</v>
      </c>
      <c r="C433" s="59" t="s">
        <v>26</v>
      </c>
      <c r="D433" s="59" t="s">
        <v>47</v>
      </c>
      <c r="E433" s="59"/>
      <c r="F433" s="59" t="s">
        <v>30</v>
      </c>
      <c r="G433" s="58">
        <v>4</v>
      </c>
      <c r="H433" s="58">
        <v>8</v>
      </c>
      <c r="I433" s="59" t="s">
        <v>150</v>
      </c>
      <c r="J433" s="58">
        <v>82135906</v>
      </c>
      <c r="K433" s="58">
        <v>5.5</v>
      </c>
      <c r="L433" s="58">
        <v>0.55000000000000004</v>
      </c>
      <c r="M433" s="60">
        <v>0</v>
      </c>
      <c r="N433" s="60">
        <v>0</v>
      </c>
      <c r="O433" s="60">
        <v>0</v>
      </c>
      <c r="P433" s="60">
        <v>0</v>
      </c>
      <c r="Q433" s="60">
        <v>0</v>
      </c>
      <c r="R433" s="60">
        <v>0</v>
      </c>
      <c r="S433" s="60">
        <v>0</v>
      </c>
      <c r="T433" s="60">
        <v>0</v>
      </c>
      <c r="U433" s="60">
        <v>0</v>
      </c>
      <c r="V433" s="60">
        <v>0</v>
      </c>
      <c r="W433" s="59">
        <v>0</v>
      </c>
      <c r="X433" s="60">
        <v>0</v>
      </c>
      <c r="Y433" s="60">
        <v>0</v>
      </c>
      <c r="Z433" s="59">
        <v>0</v>
      </c>
      <c r="AA433" s="59">
        <v>0</v>
      </c>
      <c r="AB433" t="s">
        <v>781</v>
      </c>
      <c r="AC433" s="59">
        <v>0</v>
      </c>
      <c r="AD433" s="58">
        <v>0</v>
      </c>
      <c r="AE433" s="58">
        <v>0</v>
      </c>
      <c r="AF433" s="58">
        <v>0</v>
      </c>
      <c r="AG433" s="58">
        <v>0</v>
      </c>
      <c r="AH433" s="59" t="s">
        <v>381</v>
      </c>
      <c r="AI433" s="58">
        <v>16</v>
      </c>
      <c r="AJ433" s="60"/>
      <c r="AK433" s="59" t="s">
        <v>493</v>
      </c>
      <c r="AL433" s="59">
        <v>1</v>
      </c>
      <c r="AM433" s="59" t="s">
        <v>27</v>
      </c>
      <c r="AN433" s="59" t="s">
        <v>680</v>
      </c>
      <c r="AO433" s="58">
        <v>34</v>
      </c>
      <c r="AP433" s="59" t="s">
        <v>677</v>
      </c>
      <c r="AQ433" s="59" t="s">
        <v>712</v>
      </c>
      <c r="AR433" s="59" t="s">
        <v>27</v>
      </c>
      <c r="AS433" s="59" t="s">
        <v>713</v>
      </c>
      <c r="AT433" s="59" t="s">
        <v>27</v>
      </c>
      <c r="AU433" s="59" t="s">
        <v>27</v>
      </c>
      <c r="AV433" s="59" t="s">
        <v>27</v>
      </c>
      <c r="AW433" s="64"/>
      <c r="AX433" s="62" t="s">
        <v>748</v>
      </c>
      <c r="AY433" s="62">
        <v>8.0120000000000005</v>
      </c>
      <c r="AZ433" s="62" t="s">
        <v>27</v>
      </c>
      <c r="BA433" s="62">
        <v>0</v>
      </c>
      <c r="BB433" s="62">
        <v>2.6520000000000001</v>
      </c>
      <c r="BC433" s="62">
        <v>0</v>
      </c>
      <c r="BD433" s="66">
        <v>0</v>
      </c>
      <c r="BE433" s="62"/>
      <c r="BF433" s="64"/>
      <c r="BG433" s="64"/>
    </row>
    <row r="434" spans="1:59" ht="14.25" customHeight="1" x14ac:dyDescent="0.25">
      <c r="A434" s="58">
        <v>463</v>
      </c>
      <c r="B434" s="59" t="s">
        <v>78</v>
      </c>
      <c r="C434" s="59" t="s">
        <v>28</v>
      </c>
      <c r="D434" s="59" t="s">
        <v>47</v>
      </c>
      <c r="E434" s="59"/>
      <c r="F434" s="59" t="s">
        <v>30</v>
      </c>
      <c r="G434" s="58">
        <v>4</v>
      </c>
      <c r="H434" s="58">
        <v>8</v>
      </c>
      <c r="I434" s="59" t="s">
        <v>152</v>
      </c>
      <c r="J434" s="58">
        <v>792288984</v>
      </c>
      <c r="K434" s="58">
        <v>2.9230769230769198</v>
      </c>
      <c r="L434" s="58">
        <v>0.29230769230769199</v>
      </c>
      <c r="M434" s="58">
        <v>1</v>
      </c>
      <c r="N434" s="60">
        <v>0</v>
      </c>
      <c r="O434" s="60">
        <v>0</v>
      </c>
      <c r="P434" s="58">
        <v>4</v>
      </c>
      <c r="Q434" s="58">
        <v>2</v>
      </c>
      <c r="R434" s="58">
        <v>3</v>
      </c>
      <c r="S434" s="58">
        <v>2</v>
      </c>
      <c r="T434" s="58">
        <v>1</v>
      </c>
      <c r="U434" s="58">
        <v>1</v>
      </c>
      <c r="V434" s="58">
        <v>0.5</v>
      </c>
      <c r="W434" s="59">
        <v>0</v>
      </c>
      <c r="X434" s="58">
        <v>0.5</v>
      </c>
      <c r="Y434" s="58">
        <v>2</v>
      </c>
      <c r="Z434" s="59">
        <v>17</v>
      </c>
      <c r="AA434" s="59">
        <v>2</v>
      </c>
      <c r="AB434" t="s">
        <v>782</v>
      </c>
      <c r="AC434" s="59">
        <v>0</v>
      </c>
      <c r="AD434" s="58">
        <v>11</v>
      </c>
      <c r="AE434" s="58">
        <v>5</v>
      </c>
      <c r="AF434" s="58">
        <v>2</v>
      </c>
      <c r="AG434" s="58">
        <v>22</v>
      </c>
      <c r="AH434" s="59" t="s">
        <v>381</v>
      </c>
      <c r="AI434" s="58">
        <v>16</v>
      </c>
      <c r="AJ434" s="58">
        <v>1</v>
      </c>
      <c r="AK434" s="59" t="s">
        <v>494</v>
      </c>
      <c r="AL434" s="59">
        <v>1</v>
      </c>
      <c r="AM434" s="59" t="s">
        <v>27</v>
      </c>
      <c r="AN434" s="59" t="s">
        <v>673</v>
      </c>
      <c r="AO434" s="58">
        <v>23</v>
      </c>
      <c r="AP434" s="59" t="s">
        <v>677</v>
      </c>
      <c r="AQ434" s="59" t="s">
        <v>714</v>
      </c>
      <c r="AR434" s="59" t="s">
        <v>695</v>
      </c>
      <c r="AS434" s="59" t="s">
        <v>27</v>
      </c>
      <c r="AT434" s="59" t="s">
        <v>27</v>
      </c>
      <c r="AU434" s="59" t="s">
        <v>27</v>
      </c>
      <c r="AV434" s="59" t="s">
        <v>27</v>
      </c>
      <c r="AW434" s="64"/>
      <c r="AX434" s="62" t="s">
        <v>747</v>
      </c>
      <c r="AY434" s="62">
        <v>8.0250000000000004</v>
      </c>
      <c r="AZ434" s="62">
        <v>0.47205882352941181</v>
      </c>
      <c r="BA434" s="62">
        <v>2.1183800623052957</v>
      </c>
      <c r="BB434" s="62">
        <v>6.0840000000000005</v>
      </c>
      <c r="BC434" s="62">
        <v>16</v>
      </c>
      <c r="BD434">
        <v>179</v>
      </c>
      <c r="BE434" s="62" t="s">
        <v>782</v>
      </c>
      <c r="BF434" s="62">
        <v>1</v>
      </c>
      <c r="BG434" s="64"/>
    </row>
    <row r="435" spans="1:59" ht="14.25" customHeight="1" x14ac:dyDescent="0.25">
      <c r="A435" s="58">
        <v>484</v>
      </c>
      <c r="B435" s="59" t="s">
        <v>78</v>
      </c>
      <c r="C435" s="59" t="s">
        <v>28</v>
      </c>
      <c r="D435" s="59" t="s">
        <v>47</v>
      </c>
      <c r="E435" s="59"/>
      <c r="F435" s="59" t="s">
        <v>30</v>
      </c>
      <c r="G435" s="58">
        <v>4</v>
      </c>
      <c r="H435" s="58">
        <v>8</v>
      </c>
      <c r="I435" s="59" t="s">
        <v>158</v>
      </c>
      <c r="J435" s="58">
        <v>927618937</v>
      </c>
      <c r="K435" s="58">
        <v>3.5384615384615401</v>
      </c>
      <c r="L435" s="58">
        <v>0.35384615384615398</v>
      </c>
      <c r="M435" s="58">
        <v>3</v>
      </c>
      <c r="N435" s="60">
        <v>0</v>
      </c>
      <c r="O435" s="60">
        <v>0</v>
      </c>
      <c r="P435" s="58">
        <v>7</v>
      </c>
      <c r="Q435" s="58">
        <v>4</v>
      </c>
      <c r="R435" s="58">
        <v>2</v>
      </c>
      <c r="S435" s="58">
        <v>4</v>
      </c>
      <c r="T435" s="58">
        <v>1</v>
      </c>
      <c r="U435" s="58">
        <v>2</v>
      </c>
      <c r="V435" s="58">
        <v>2.5</v>
      </c>
      <c r="W435" s="59">
        <v>0</v>
      </c>
      <c r="X435" s="58">
        <v>0.5</v>
      </c>
      <c r="Y435" s="58">
        <v>5</v>
      </c>
      <c r="Z435" s="59">
        <v>31</v>
      </c>
      <c r="AA435" s="59">
        <v>5</v>
      </c>
      <c r="AB435" t="s">
        <v>781</v>
      </c>
      <c r="AC435" s="59">
        <v>0</v>
      </c>
      <c r="AD435" s="58">
        <v>2</v>
      </c>
      <c r="AE435" s="58">
        <v>5</v>
      </c>
      <c r="AF435" s="58">
        <v>0</v>
      </c>
      <c r="AG435" s="58">
        <v>8</v>
      </c>
      <c r="AH435" s="59" t="s">
        <v>381</v>
      </c>
      <c r="AI435" s="58">
        <v>16</v>
      </c>
      <c r="AJ435" s="60"/>
      <c r="AK435" s="59" t="s">
        <v>495</v>
      </c>
      <c r="AL435" s="59">
        <v>1</v>
      </c>
      <c r="AM435" s="59" t="s">
        <v>27</v>
      </c>
      <c r="AN435" s="59" t="s">
        <v>673</v>
      </c>
      <c r="AO435" s="58">
        <v>25</v>
      </c>
      <c r="AP435" s="59" t="s">
        <v>677</v>
      </c>
      <c r="AQ435" s="59" t="s">
        <v>721</v>
      </c>
      <c r="AR435" s="59" t="s">
        <v>27</v>
      </c>
      <c r="AS435" s="59" t="s">
        <v>686</v>
      </c>
      <c r="AT435" s="59" t="s">
        <v>27</v>
      </c>
      <c r="AU435" s="59" t="s">
        <v>27</v>
      </c>
      <c r="AV435" s="59" t="s">
        <v>27</v>
      </c>
      <c r="AW435" s="64"/>
      <c r="AX435" s="62" t="s">
        <v>747</v>
      </c>
      <c r="AY435" s="62">
        <v>8.0009999999999994</v>
      </c>
      <c r="AZ435" s="62">
        <v>0.25809677419354837</v>
      </c>
      <c r="BA435" s="62">
        <v>3.8745156855393077</v>
      </c>
      <c r="BB435" s="62">
        <v>7.7880000000000003</v>
      </c>
      <c r="BC435" s="62">
        <v>8</v>
      </c>
      <c r="BD435">
        <v>1276</v>
      </c>
      <c r="BE435" s="62"/>
      <c r="BF435" s="64"/>
      <c r="BG435" s="64"/>
    </row>
    <row r="436" spans="1:59" ht="14.25" customHeight="1" x14ac:dyDescent="0.25">
      <c r="A436" s="58">
        <v>505</v>
      </c>
      <c r="B436" s="59" t="s">
        <v>78</v>
      </c>
      <c r="C436" s="59" t="s">
        <v>28</v>
      </c>
      <c r="D436" s="59" t="s">
        <v>47</v>
      </c>
      <c r="E436" s="59"/>
      <c r="F436" s="59" t="s">
        <v>30</v>
      </c>
      <c r="G436" s="58">
        <v>4</v>
      </c>
      <c r="H436" s="58">
        <v>8</v>
      </c>
      <c r="I436" s="59" t="s">
        <v>165</v>
      </c>
      <c r="J436" s="58">
        <v>1412134207</v>
      </c>
      <c r="K436" s="58">
        <v>2.7692307692307701</v>
      </c>
      <c r="L436" s="58">
        <v>0.27692307692307699</v>
      </c>
      <c r="M436" s="60">
        <v>0</v>
      </c>
      <c r="N436" s="60">
        <v>0</v>
      </c>
      <c r="O436" s="60">
        <v>0</v>
      </c>
      <c r="P436" s="60">
        <v>0</v>
      </c>
      <c r="Q436" s="60">
        <v>0</v>
      </c>
      <c r="R436" s="60">
        <v>0</v>
      </c>
      <c r="S436" s="60">
        <v>0</v>
      </c>
      <c r="T436" s="60">
        <v>0</v>
      </c>
      <c r="U436" s="60">
        <v>0</v>
      </c>
      <c r="V436" s="60">
        <v>0</v>
      </c>
      <c r="W436" s="59">
        <v>0</v>
      </c>
      <c r="X436" s="60">
        <v>0</v>
      </c>
      <c r="Y436" s="60">
        <v>0</v>
      </c>
      <c r="Z436" s="59">
        <v>0</v>
      </c>
      <c r="AA436" s="59">
        <v>0</v>
      </c>
      <c r="AB436" t="s">
        <v>89</v>
      </c>
      <c r="AC436" s="59">
        <v>0</v>
      </c>
      <c r="AD436" s="58">
        <v>0</v>
      </c>
      <c r="AE436" s="58">
        <v>0</v>
      </c>
      <c r="AF436" s="58">
        <v>0</v>
      </c>
      <c r="AG436" s="58">
        <v>0</v>
      </c>
      <c r="AH436" s="59" t="s">
        <v>381</v>
      </c>
      <c r="AI436" s="58">
        <v>16</v>
      </c>
      <c r="AJ436" s="60"/>
      <c r="AK436" s="59" t="s">
        <v>496</v>
      </c>
      <c r="AL436" s="59">
        <v>1</v>
      </c>
      <c r="AM436" s="59" t="s">
        <v>27</v>
      </c>
      <c r="AN436" s="59" t="s">
        <v>680</v>
      </c>
      <c r="AO436" s="58">
        <v>25</v>
      </c>
      <c r="AP436" s="59" t="s">
        <v>677</v>
      </c>
      <c r="AQ436" s="59" t="s">
        <v>705</v>
      </c>
      <c r="AR436" s="59" t="s">
        <v>27</v>
      </c>
      <c r="AS436" s="59" t="s">
        <v>27</v>
      </c>
      <c r="AT436" s="59" t="s">
        <v>27</v>
      </c>
      <c r="AU436" s="59" t="s">
        <v>27</v>
      </c>
      <c r="AV436" s="59" t="s">
        <v>27</v>
      </c>
      <c r="AW436" s="64"/>
      <c r="AX436" s="62" t="s">
        <v>747</v>
      </c>
      <c r="AY436" s="62">
        <v>8.0009999999999994</v>
      </c>
      <c r="AZ436" s="62" t="s">
        <v>27</v>
      </c>
      <c r="BA436" s="62">
        <v>0</v>
      </c>
      <c r="BB436" s="62">
        <v>3.3919999999999999</v>
      </c>
      <c r="BC436" s="62">
        <v>8</v>
      </c>
      <c r="BD436" s="66">
        <v>0</v>
      </c>
      <c r="BE436" s="62"/>
      <c r="BF436" s="64"/>
      <c r="BG436" s="64"/>
    </row>
    <row r="437" spans="1:59" ht="14.25" customHeight="1" x14ac:dyDescent="0.25">
      <c r="A437" s="58">
        <v>525</v>
      </c>
      <c r="B437" s="59" t="s">
        <v>78</v>
      </c>
      <c r="C437" s="59" t="s">
        <v>28</v>
      </c>
      <c r="D437" s="59" t="s">
        <v>47</v>
      </c>
      <c r="E437" s="59"/>
      <c r="F437" s="59" t="s">
        <v>30</v>
      </c>
      <c r="G437" s="58">
        <v>4</v>
      </c>
      <c r="H437" s="58">
        <v>8</v>
      </c>
      <c r="I437" s="59" t="s">
        <v>169</v>
      </c>
      <c r="J437" s="58">
        <v>178114327</v>
      </c>
      <c r="K437" s="58">
        <v>2.7692307692307701</v>
      </c>
      <c r="L437" s="58">
        <v>0.27692307692307699</v>
      </c>
      <c r="M437" s="60">
        <v>0</v>
      </c>
      <c r="N437" s="60">
        <v>0</v>
      </c>
      <c r="O437" s="60">
        <v>0</v>
      </c>
      <c r="P437" s="60">
        <v>0</v>
      </c>
      <c r="Q437" s="60">
        <v>0</v>
      </c>
      <c r="R437" s="60">
        <v>0</v>
      </c>
      <c r="S437" s="60">
        <v>0</v>
      </c>
      <c r="T437" s="60">
        <v>0</v>
      </c>
      <c r="U437" s="60">
        <v>0</v>
      </c>
      <c r="V437" s="60">
        <v>0</v>
      </c>
      <c r="W437" s="59">
        <v>0</v>
      </c>
      <c r="X437" s="60">
        <v>0</v>
      </c>
      <c r="Y437" s="60">
        <v>0</v>
      </c>
      <c r="Z437" s="59">
        <v>0</v>
      </c>
      <c r="AA437" s="59">
        <v>0</v>
      </c>
      <c r="AB437" t="s">
        <v>89</v>
      </c>
      <c r="AC437" s="59">
        <v>0</v>
      </c>
      <c r="AD437" s="58">
        <v>0</v>
      </c>
      <c r="AE437" s="58">
        <v>0</v>
      </c>
      <c r="AF437" s="58">
        <v>0</v>
      </c>
      <c r="AG437" s="58">
        <v>0</v>
      </c>
      <c r="AH437" s="59" t="s">
        <v>381</v>
      </c>
      <c r="AI437" s="58">
        <v>16</v>
      </c>
      <c r="AJ437" s="60"/>
      <c r="AK437" s="59" t="s">
        <v>497</v>
      </c>
      <c r="AL437" s="59">
        <v>1</v>
      </c>
      <c r="AM437" s="59" t="s">
        <v>27</v>
      </c>
      <c r="AN437" s="59" t="s">
        <v>680</v>
      </c>
      <c r="AO437" s="58">
        <v>31</v>
      </c>
      <c r="AP437" s="59" t="s">
        <v>677</v>
      </c>
      <c r="AQ437" s="59" t="s">
        <v>694</v>
      </c>
      <c r="AR437" s="59" t="s">
        <v>27</v>
      </c>
      <c r="AS437" s="59" t="s">
        <v>27</v>
      </c>
      <c r="AT437" s="59" t="s">
        <v>692</v>
      </c>
      <c r="AU437" s="59" t="s">
        <v>27</v>
      </c>
      <c r="AV437" s="59" t="s">
        <v>27</v>
      </c>
      <c r="AW437" s="64"/>
      <c r="AX437" s="62" t="s">
        <v>746</v>
      </c>
      <c r="AY437" s="62">
        <v>5.63</v>
      </c>
      <c r="AZ437" s="62" t="s">
        <v>27</v>
      </c>
      <c r="BA437" s="62">
        <v>0</v>
      </c>
      <c r="BB437" s="62">
        <v>4.99</v>
      </c>
      <c r="BC437" s="62">
        <v>0</v>
      </c>
      <c r="BD437" s="66">
        <v>0</v>
      </c>
      <c r="BE437" s="62" t="s">
        <v>781</v>
      </c>
      <c r="BF437" s="62">
        <v>1</v>
      </c>
      <c r="BG437" s="62">
        <v>1</v>
      </c>
    </row>
    <row r="438" spans="1:59" ht="14.25" customHeight="1" x14ac:dyDescent="0.25">
      <c r="A438" s="58">
        <v>541</v>
      </c>
      <c r="B438" s="59" t="s">
        <v>78</v>
      </c>
      <c r="C438" s="59" t="s">
        <v>28</v>
      </c>
      <c r="D438" s="59" t="s">
        <v>47</v>
      </c>
      <c r="E438" s="59"/>
      <c r="F438" s="59" t="s">
        <v>30</v>
      </c>
      <c r="G438" s="58">
        <v>4</v>
      </c>
      <c r="H438" s="58">
        <v>8</v>
      </c>
      <c r="I438" s="59" t="s">
        <v>171</v>
      </c>
      <c r="J438" s="58">
        <v>8518124088</v>
      </c>
      <c r="K438" s="58">
        <v>2.7692307692307701</v>
      </c>
      <c r="L438" s="58">
        <v>0.27692307692307699</v>
      </c>
      <c r="M438" s="60">
        <v>0</v>
      </c>
      <c r="N438" s="60">
        <v>0</v>
      </c>
      <c r="O438" s="60">
        <v>0</v>
      </c>
      <c r="P438" s="60">
        <v>0</v>
      </c>
      <c r="Q438" s="60">
        <v>0</v>
      </c>
      <c r="R438" s="60">
        <v>0</v>
      </c>
      <c r="S438" s="60">
        <v>0</v>
      </c>
      <c r="T438" s="60">
        <v>0</v>
      </c>
      <c r="U438" s="60">
        <v>0</v>
      </c>
      <c r="V438" s="60">
        <v>0</v>
      </c>
      <c r="W438" s="59">
        <v>0</v>
      </c>
      <c r="X438" s="60">
        <v>0</v>
      </c>
      <c r="Y438" s="60">
        <v>0</v>
      </c>
      <c r="Z438" s="59">
        <v>0</v>
      </c>
      <c r="AA438" s="59">
        <v>0</v>
      </c>
      <c r="AB438" t="s">
        <v>89</v>
      </c>
      <c r="AC438" s="59">
        <v>0</v>
      </c>
      <c r="AD438" s="58">
        <v>0</v>
      </c>
      <c r="AE438" s="58">
        <v>0</v>
      </c>
      <c r="AF438" s="58">
        <v>0</v>
      </c>
      <c r="AG438" s="58">
        <v>0</v>
      </c>
      <c r="AH438" s="59" t="s">
        <v>381</v>
      </c>
      <c r="AI438" s="58">
        <v>16</v>
      </c>
      <c r="AJ438" s="60"/>
      <c r="AK438" s="59" t="s">
        <v>498</v>
      </c>
      <c r="AL438" s="59">
        <v>1</v>
      </c>
      <c r="AM438" s="59" t="s">
        <v>27</v>
      </c>
      <c r="AN438" s="59" t="s">
        <v>680</v>
      </c>
      <c r="AO438" s="58">
        <v>25</v>
      </c>
      <c r="AP438" s="59" t="s">
        <v>677</v>
      </c>
      <c r="AQ438" s="59" t="s">
        <v>725</v>
      </c>
      <c r="AR438" s="59" t="s">
        <v>27</v>
      </c>
      <c r="AS438" s="59" t="s">
        <v>726</v>
      </c>
      <c r="AT438" s="59" t="s">
        <v>27</v>
      </c>
      <c r="AU438" s="59" t="s">
        <v>27</v>
      </c>
      <c r="AV438" s="59" t="s">
        <v>27</v>
      </c>
      <c r="AW438" s="64"/>
      <c r="AX438" s="62" t="s">
        <v>748</v>
      </c>
      <c r="AY438" s="62">
        <v>7.181</v>
      </c>
      <c r="AZ438" s="62" t="s">
        <v>27</v>
      </c>
      <c r="BA438" s="62">
        <v>0</v>
      </c>
      <c r="BB438" s="62">
        <v>4.2850000000000001</v>
      </c>
      <c r="BC438" s="62" t="s">
        <v>774</v>
      </c>
      <c r="BD438">
        <v>0</v>
      </c>
      <c r="BE438" s="62"/>
      <c r="BF438" s="64"/>
      <c r="BG438" s="64"/>
    </row>
    <row r="439" spans="1:59" ht="14.25" customHeight="1" x14ac:dyDescent="0.25">
      <c r="A439" s="58">
        <v>557</v>
      </c>
      <c r="B439" s="59" t="s">
        <v>78</v>
      </c>
      <c r="C439" s="59" t="s">
        <v>26</v>
      </c>
      <c r="D439" s="59" t="s">
        <v>47</v>
      </c>
      <c r="E439" s="59"/>
      <c r="F439" s="59" t="s">
        <v>30</v>
      </c>
      <c r="G439" s="58">
        <v>4</v>
      </c>
      <c r="H439" s="58">
        <v>8</v>
      </c>
      <c r="I439" s="59" t="s">
        <v>172</v>
      </c>
      <c r="J439" s="58">
        <v>8517821164</v>
      </c>
      <c r="K439" s="58">
        <v>5.4285714285714297</v>
      </c>
      <c r="L439" s="58">
        <v>0.54285714285714304</v>
      </c>
      <c r="M439" s="60">
        <v>0</v>
      </c>
      <c r="N439" s="60">
        <v>0</v>
      </c>
      <c r="O439" s="60">
        <v>0</v>
      </c>
      <c r="P439" s="60">
        <v>0</v>
      </c>
      <c r="Q439" s="60">
        <v>0</v>
      </c>
      <c r="R439" s="60">
        <v>0</v>
      </c>
      <c r="S439" s="60">
        <v>0</v>
      </c>
      <c r="T439" s="60">
        <v>0</v>
      </c>
      <c r="U439" s="60">
        <v>0</v>
      </c>
      <c r="V439" s="60">
        <v>0</v>
      </c>
      <c r="W439" s="59">
        <v>0</v>
      </c>
      <c r="X439" s="60">
        <v>0</v>
      </c>
      <c r="Y439" s="60">
        <v>0</v>
      </c>
      <c r="Z439" s="59">
        <v>0</v>
      </c>
      <c r="AA439" s="59">
        <v>0</v>
      </c>
      <c r="AB439" t="s">
        <v>782</v>
      </c>
      <c r="AC439" s="59">
        <v>0</v>
      </c>
      <c r="AD439" s="58">
        <v>0</v>
      </c>
      <c r="AE439" s="58">
        <v>0</v>
      </c>
      <c r="AF439" s="58">
        <v>0</v>
      </c>
      <c r="AG439" s="58">
        <v>0</v>
      </c>
      <c r="AH439" s="59" t="s">
        <v>381</v>
      </c>
      <c r="AI439" s="58">
        <v>16</v>
      </c>
      <c r="AJ439" s="60"/>
      <c r="AK439" s="59" t="s">
        <v>405</v>
      </c>
      <c r="AL439" s="59">
        <v>1</v>
      </c>
      <c r="AM439" s="59" t="s">
        <v>27</v>
      </c>
      <c r="AN439" s="59" t="s">
        <v>680</v>
      </c>
      <c r="AO439" s="58">
        <v>29</v>
      </c>
      <c r="AP439" s="59" t="s">
        <v>674</v>
      </c>
      <c r="AQ439" s="59" t="s">
        <v>691</v>
      </c>
      <c r="AR439" s="59" t="s">
        <v>695</v>
      </c>
      <c r="AS439" s="59" t="s">
        <v>727</v>
      </c>
      <c r="AT439" s="59" t="s">
        <v>27</v>
      </c>
      <c r="AU439" s="59" t="s">
        <v>27</v>
      </c>
      <c r="AV439" s="59" t="s">
        <v>27</v>
      </c>
      <c r="AW439" s="64"/>
      <c r="AX439" s="62" t="s">
        <v>748</v>
      </c>
      <c r="AY439" s="62">
        <v>6.9219999999999997</v>
      </c>
      <c r="AZ439" s="62" t="s">
        <v>27</v>
      </c>
      <c r="BA439" s="62">
        <v>0</v>
      </c>
      <c r="BB439" s="62">
        <v>6</v>
      </c>
      <c r="BC439" s="62">
        <v>0</v>
      </c>
      <c r="BD439" s="66">
        <v>0</v>
      </c>
      <c r="BE439" s="62" t="s">
        <v>781</v>
      </c>
      <c r="BF439" s="62">
        <v>1</v>
      </c>
      <c r="BG439" s="62">
        <v>1</v>
      </c>
    </row>
    <row r="440" spans="1:59" ht="14.25" customHeight="1" x14ac:dyDescent="0.25">
      <c r="A440" s="58">
        <v>573</v>
      </c>
      <c r="B440" s="59" t="s">
        <v>78</v>
      </c>
      <c r="C440" s="59" t="s">
        <v>28</v>
      </c>
      <c r="D440" s="59" t="s">
        <v>47</v>
      </c>
      <c r="E440" s="59"/>
      <c r="F440" s="59" t="s">
        <v>30</v>
      </c>
      <c r="G440" s="58">
        <v>4</v>
      </c>
      <c r="H440" s="58">
        <v>8</v>
      </c>
      <c r="I440" s="59" t="s">
        <v>173</v>
      </c>
      <c r="J440" s="58">
        <v>79215167188</v>
      </c>
      <c r="K440" s="58">
        <v>2.6923076923076898</v>
      </c>
      <c r="L440" s="58">
        <v>0.269230769230769</v>
      </c>
      <c r="M440" s="60">
        <v>0</v>
      </c>
      <c r="N440" s="60">
        <v>0</v>
      </c>
      <c r="O440" s="60">
        <v>0</v>
      </c>
      <c r="P440" s="60">
        <v>0</v>
      </c>
      <c r="Q440" s="60">
        <v>0</v>
      </c>
      <c r="R440" s="60">
        <v>0</v>
      </c>
      <c r="S440" s="60">
        <v>0</v>
      </c>
      <c r="T440" s="60">
        <v>0</v>
      </c>
      <c r="U440" s="60">
        <v>0</v>
      </c>
      <c r="V440" s="60">
        <v>0</v>
      </c>
      <c r="W440" s="59">
        <v>0</v>
      </c>
      <c r="X440" s="60">
        <v>0</v>
      </c>
      <c r="Y440" s="60">
        <v>0</v>
      </c>
      <c r="Z440" s="59">
        <v>0</v>
      </c>
      <c r="AA440" s="59">
        <v>0</v>
      </c>
      <c r="AB440" t="s">
        <v>740</v>
      </c>
      <c r="AC440" s="59">
        <v>0</v>
      </c>
      <c r="AD440" s="58">
        <v>0</v>
      </c>
      <c r="AE440" s="58">
        <v>0</v>
      </c>
      <c r="AF440" s="58">
        <v>0</v>
      </c>
      <c r="AG440" s="58">
        <v>0</v>
      </c>
      <c r="AH440" s="59" t="s">
        <v>381</v>
      </c>
      <c r="AI440" s="58">
        <v>16</v>
      </c>
      <c r="AJ440" s="60"/>
      <c r="AK440" s="59" t="s">
        <v>499</v>
      </c>
      <c r="AL440" s="59">
        <v>1</v>
      </c>
      <c r="AM440" s="59" t="s">
        <v>27</v>
      </c>
      <c r="AN440" s="59" t="s">
        <v>673</v>
      </c>
      <c r="AO440" s="58">
        <v>18</v>
      </c>
      <c r="AP440" s="59" t="s">
        <v>677</v>
      </c>
      <c r="AQ440" s="59" t="s">
        <v>728</v>
      </c>
      <c r="AR440" s="59" t="s">
        <v>27</v>
      </c>
      <c r="AS440" s="59" t="s">
        <v>686</v>
      </c>
      <c r="AT440" s="59" t="s">
        <v>27</v>
      </c>
      <c r="AU440" s="59" t="s">
        <v>27</v>
      </c>
      <c r="AV440" s="59" t="s">
        <v>27</v>
      </c>
      <c r="AW440" s="64"/>
      <c r="AX440" s="62" t="s">
        <v>747</v>
      </c>
      <c r="AY440" s="62">
        <v>7.3360000000000003</v>
      </c>
      <c r="AZ440" s="62" t="s">
        <v>27</v>
      </c>
      <c r="BA440" s="62">
        <v>0</v>
      </c>
      <c r="BB440" s="62">
        <v>6.8719999999999999</v>
      </c>
      <c r="BC440" s="62">
        <v>0</v>
      </c>
      <c r="BD440" s="66">
        <v>0</v>
      </c>
      <c r="BE440" s="62" t="s">
        <v>784</v>
      </c>
      <c r="BF440" s="62">
        <v>1</v>
      </c>
      <c r="BG440" s="62">
        <v>1</v>
      </c>
    </row>
    <row r="441" spans="1:59" ht="14.25" customHeight="1" x14ac:dyDescent="0.25">
      <c r="A441" s="58">
        <v>15</v>
      </c>
      <c r="B441" s="59" t="s">
        <v>78</v>
      </c>
      <c r="C441" s="59" t="s">
        <v>28</v>
      </c>
      <c r="D441" s="59" t="s">
        <v>48</v>
      </c>
      <c r="E441" s="59"/>
      <c r="F441" s="59" t="s">
        <v>500</v>
      </c>
      <c r="G441" s="58">
        <v>53</v>
      </c>
      <c r="H441" s="58">
        <v>7</v>
      </c>
      <c r="I441" s="59" t="s">
        <v>92</v>
      </c>
      <c r="J441" s="58">
        <v>9165180138</v>
      </c>
      <c r="K441" s="58">
        <v>1.3653846153846201</v>
      </c>
      <c r="L441" s="58">
        <v>0.27307692307692299</v>
      </c>
      <c r="M441" s="58">
        <v>2</v>
      </c>
      <c r="N441" s="60">
        <v>0</v>
      </c>
      <c r="O441" s="58">
        <v>7</v>
      </c>
      <c r="P441" s="58">
        <v>5</v>
      </c>
      <c r="Q441" s="58">
        <v>2</v>
      </c>
      <c r="R441" s="60">
        <v>0</v>
      </c>
      <c r="S441" s="58">
        <v>2</v>
      </c>
      <c r="T441" s="60">
        <v>0</v>
      </c>
      <c r="U441" s="60">
        <v>0</v>
      </c>
      <c r="V441" s="58">
        <v>1.5</v>
      </c>
      <c r="W441" s="59">
        <v>0</v>
      </c>
      <c r="X441" s="58">
        <v>0.5</v>
      </c>
      <c r="Y441" s="58">
        <v>2</v>
      </c>
      <c r="Z441" s="59">
        <v>22</v>
      </c>
      <c r="AA441" s="59">
        <v>2</v>
      </c>
      <c r="AB441" t="s">
        <v>782</v>
      </c>
      <c r="AC441" s="61">
        <v>3</v>
      </c>
      <c r="AD441" s="58">
        <v>10</v>
      </c>
      <c r="AE441" s="58">
        <v>5</v>
      </c>
      <c r="AF441" s="58">
        <v>1</v>
      </c>
      <c r="AG441" s="58">
        <v>25</v>
      </c>
      <c r="AH441" s="59" t="s">
        <v>596</v>
      </c>
      <c r="AI441" s="58">
        <v>18</v>
      </c>
      <c r="AJ441" s="60"/>
      <c r="AK441" s="59" t="s">
        <v>597</v>
      </c>
      <c r="AL441" s="59">
        <v>1</v>
      </c>
      <c r="AM441" s="59" t="s">
        <v>27</v>
      </c>
      <c r="AN441" s="59" t="s">
        <v>680</v>
      </c>
      <c r="AO441" s="58">
        <v>24</v>
      </c>
      <c r="AP441" s="59" t="s">
        <v>677</v>
      </c>
      <c r="AQ441" s="59" t="s">
        <v>679</v>
      </c>
      <c r="AR441" s="59" t="s">
        <v>27</v>
      </c>
      <c r="AS441" s="59" t="s">
        <v>681</v>
      </c>
      <c r="AT441" s="59" t="s">
        <v>27</v>
      </c>
      <c r="AU441" s="59" t="s">
        <v>27</v>
      </c>
      <c r="AV441" s="59" t="s">
        <v>27</v>
      </c>
      <c r="AW441" s="64"/>
      <c r="AX441" s="62" t="s">
        <v>747</v>
      </c>
      <c r="AY441" s="62">
        <v>7.0129999999999999</v>
      </c>
      <c r="AZ441" s="62">
        <v>0.31877272727272726</v>
      </c>
      <c r="BA441" s="62">
        <v>3.1370312277199486</v>
      </c>
      <c r="BB441" s="62">
        <v>1.87</v>
      </c>
      <c r="BC441" s="62">
        <v>3</v>
      </c>
      <c r="BD441">
        <v>294</v>
      </c>
      <c r="BE441" s="62"/>
      <c r="BF441" s="64"/>
      <c r="BG441" s="64"/>
    </row>
    <row r="442" spans="1:59" ht="14.25" customHeight="1" x14ac:dyDescent="0.25">
      <c r="A442" s="58">
        <v>36</v>
      </c>
      <c r="B442" s="59" t="s">
        <v>78</v>
      </c>
      <c r="C442" s="59" t="s">
        <v>28</v>
      </c>
      <c r="D442" s="59" t="s">
        <v>48</v>
      </c>
      <c r="E442" s="59"/>
      <c r="F442" s="59" t="s">
        <v>500</v>
      </c>
      <c r="G442" s="58">
        <v>53</v>
      </c>
      <c r="H442" s="58">
        <v>7</v>
      </c>
      <c r="I442" s="59" t="s">
        <v>98</v>
      </c>
      <c r="J442" s="58">
        <v>871611960</v>
      </c>
      <c r="K442" s="58">
        <v>1.3653846153846201</v>
      </c>
      <c r="L442" s="58">
        <v>0.27307692307692299</v>
      </c>
      <c r="M442" s="58">
        <v>1</v>
      </c>
      <c r="N442" s="60">
        <v>0</v>
      </c>
      <c r="O442" s="60">
        <v>0</v>
      </c>
      <c r="P442" s="58">
        <v>2</v>
      </c>
      <c r="Q442" s="58">
        <v>1</v>
      </c>
      <c r="R442" s="60">
        <v>0</v>
      </c>
      <c r="S442" s="58">
        <v>1</v>
      </c>
      <c r="T442" s="60">
        <v>0</v>
      </c>
      <c r="U442" s="60">
        <v>0</v>
      </c>
      <c r="V442" s="60">
        <v>0</v>
      </c>
      <c r="W442" s="59">
        <v>0</v>
      </c>
      <c r="X442" s="60">
        <v>0</v>
      </c>
      <c r="Y442" s="60">
        <v>0</v>
      </c>
      <c r="Z442" s="59">
        <v>5</v>
      </c>
      <c r="AA442" s="59">
        <v>0</v>
      </c>
      <c r="AB442" t="s">
        <v>782</v>
      </c>
      <c r="AC442" s="61">
        <v>3</v>
      </c>
      <c r="AD442" s="58">
        <v>0</v>
      </c>
      <c r="AE442" s="58">
        <v>0</v>
      </c>
      <c r="AF442" s="58">
        <v>0</v>
      </c>
      <c r="AG442" s="58">
        <v>1</v>
      </c>
      <c r="AH442" s="59" t="s">
        <v>503</v>
      </c>
      <c r="AI442" s="58">
        <v>25</v>
      </c>
      <c r="AJ442" s="60"/>
      <c r="AK442" s="59" t="s">
        <v>598</v>
      </c>
      <c r="AL442" s="59">
        <v>1</v>
      </c>
      <c r="AM442" s="59" t="s">
        <v>27</v>
      </c>
      <c r="AN442" s="59" t="s">
        <v>673</v>
      </c>
      <c r="AO442" s="58">
        <v>28</v>
      </c>
      <c r="AP442" s="59" t="s">
        <v>677</v>
      </c>
      <c r="AQ442" s="59" t="s">
        <v>685</v>
      </c>
      <c r="AR442" s="59" t="s">
        <v>27</v>
      </c>
      <c r="AS442" s="59" t="s">
        <v>686</v>
      </c>
      <c r="AT442" s="59" t="s">
        <v>27</v>
      </c>
      <c r="AU442" s="59" t="s">
        <v>27</v>
      </c>
      <c r="AV442" s="59" t="s">
        <v>27</v>
      </c>
      <c r="AW442" s="64"/>
      <c r="AX442" s="62" t="s">
        <v>747</v>
      </c>
      <c r="AY442" s="62">
        <v>2.4980000000000002</v>
      </c>
      <c r="AZ442" s="62">
        <v>0.49960000000000004</v>
      </c>
      <c r="BA442" s="62">
        <v>2.0016012810248198</v>
      </c>
      <c r="BB442" s="62">
        <v>2.016</v>
      </c>
      <c r="BC442" s="62"/>
      <c r="BD442" s="67">
        <v>57</v>
      </c>
      <c r="BE442" s="62"/>
      <c r="BF442" s="64"/>
      <c r="BG442" s="64"/>
    </row>
    <row r="443" spans="1:59" ht="14.25" customHeight="1" x14ac:dyDescent="0.25">
      <c r="A443" s="58">
        <v>52</v>
      </c>
      <c r="B443" s="59" t="s">
        <v>78</v>
      </c>
      <c r="C443" s="59" t="s">
        <v>28</v>
      </c>
      <c r="D443" s="59" t="s">
        <v>48</v>
      </c>
      <c r="E443" s="59"/>
      <c r="F443" s="59" t="s">
        <v>500</v>
      </c>
      <c r="G443" s="58">
        <v>53</v>
      </c>
      <c r="H443" s="58">
        <v>7</v>
      </c>
      <c r="I443" s="59" t="s">
        <v>101</v>
      </c>
      <c r="J443" s="58">
        <v>17888851</v>
      </c>
      <c r="K443" s="58">
        <v>2</v>
      </c>
      <c r="L443" s="58">
        <v>0.4</v>
      </c>
      <c r="M443" s="58">
        <v>2</v>
      </c>
      <c r="N443" s="60">
        <v>0</v>
      </c>
      <c r="O443" s="60">
        <v>0</v>
      </c>
      <c r="P443" s="58">
        <v>3</v>
      </c>
      <c r="Q443" s="58">
        <v>1</v>
      </c>
      <c r="R443" s="60">
        <v>0</v>
      </c>
      <c r="S443" s="58">
        <v>1</v>
      </c>
      <c r="T443" s="60">
        <v>0</v>
      </c>
      <c r="U443" s="60">
        <v>0</v>
      </c>
      <c r="V443" s="58">
        <v>0.5</v>
      </c>
      <c r="W443" s="59">
        <v>0</v>
      </c>
      <c r="X443" s="58">
        <v>0.5</v>
      </c>
      <c r="Y443" s="58">
        <v>1</v>
      </c>
      <c r="Z443" s="59">
        <v>9</v>
      </c>
      <c r="AA443" s="59">
        <v>1</v>
      </c>
      <c r="AB443" t="s">
        <v>783</v>
      </c>
      <c r="AC443" s="61">
        <v>3</v>
      </c>
      <c r="AD443" s="58">
        <v>5</v>
      </c>
      <c r="AE443" s="58">
        <v>0</v>
      </c>
      <c r="AF443" s="58">
        <v>1</v>
      </c>
      <c r="AG443" s="58">
        <v>7</v>
      </c>
      <c r="AH443" s="59" t="s">
        <v>503</v>
      </c>
      <c r="AI443" s="58">
        <v>25</v>
      </c>
      <c r="AJ443" s="60"/>
      <c r="AK443" s="59" t="s">
        <v>599</v>
      </c>
      <c r="AL443" s="59">
        <v>1</v>
      </c>
      <c r="AM443" s="59" t="s">
        <v>27</v>
      </c>
      <c r="AN443" s="59" t="s">
        <v>680</v>
      </c>
      <c r="AO443" s="58">
        <v>30</v>
      </c>
      <c r="AP443" s="59" t="s">
        <v>674</v>
      </c>
      <c r="AQ443" s="59" t="s">
        <v>687</v>
      </c>
      <c r="AR443" s="59" t="s">
        <v>27</v>
      </c>
      <c r="AS443" s="59" t="s">
        <v>688</v>
      </c>
      <c r="AT443" s="59" t="s">
        <v>27</v>
      </c>
      <c r="AU443" s="59" t="s">
        <v>27</v>
      </c>
      <c r="AV443" s="59" t="s">
        <v>27</v>
      </c>
      <c r="AW443" s="64"/>
      <c r="AX443" s="62" t="s">
        <v>748</v>
      </c>
      <c r="AY443" s="62">
        <v>7.0010000000000003</v>
      </c>
      <c r="AZ443" s="62">
        <v>0.77788888888888896</v>
      </c>
      <c r="BA443" s="62">
        <v>1.285530638480217</v>
      </c>
      <c r="BB443" s="62">
        <v>6.0920000000000005</v>
      </c>
      <c r="BC443" s="62">
        <v>159</v>
      </c>
      <c r="BD443" s="67">
        <v>44</v>
      </c>
      <c r="BE443" s="62" t="s">
        <v>783</v>
      </c>
      <c r="BF443" s="62">
        <v>1</v>
      </c>
      <c r="BG443" s="64"/>
    </row>
    <row r="444" spans="1:59" ht="14.25" customHeight="1" x14ac:dyDescent="0.25">
      <c r="A444" s="58">
        <v>68</v>
      </c>
      <c r="B444" s="59" t="s">
        <v>78</v>
      </c>
      <c r="C444" s="59" t="s">
        <v>28</v>
      </c>
      <c r="D444" s="59" t="s">
        <v>48</v>
      </c>
      <c r="E444" s="59"/>
      <c r="F444" s="59" t="s">
        <v>500</v>
      </c>
      <c r="G444" s="58">
        <v>53</v>
      </c>
      <c r="H444" s="58">
        <v>7</v>
      </c>
      <c r="I444" s="59" t="s">
        <v>104</v>
      </c>
      <c r="J444" s="58">
        <v>134766397</v>
      </c>
      <c r="K444" s="58">
        <v>2</v>
      </c>
      <c r="L444" s="58">
        <v>0.4</v>
      </c>
      <c r="M444" s="60">
        <v>0</v>
      </c>
      <c r="N444" s="60">
        <v>0</v>
      </c>
      <c r="O444" s="60">
        <v>0</v>
      </c>
      <c r="P444" s="60">
        <v>0</v>
      </c>
      <c r="Q444" s="60">
        <v>0</v>
      </c>
      <c r="R444" s="60">
        <v>0</v>
      </c>
      <c r="S444" s="60">
        <v>0</v>
      </c>
      <c r="T444" s="60">
        <v>0</v>
      </c>
      <c r="U444" s="60">
        <v>0</v>
      </c>
      <c r="V444" s="60">
        <v>0</v>
      </c>
      <c r="W444" s="59">
        <v>0</v>
      </c>
      <c r="X444" s="60">
        <v>0</v>
      </c>
      <c r="Y444" s="60">
        <v>0</v>
      </c>
      <c r="Z444" s="59">
        <v>0</v>
      </c>
      <c r="AA444" s="59">
        <v>0</v>
      </c>
      <c r="AB444" t="s">
        <v>783</v>
      </c>
      <c r="AC444" s="61">
        <v>3</v>
      </c>
      <c r="AD444" s="58">
        <v>0</v>
      </c>
      <c r="AE444" s="58">
        <v>0</v>
      </c>
      <c r="AF444" s="58">
        <v>0</v>
      </c>
      <c r="AG444" s="58">
        <v>0</v>
      </c>
      <c r="AH444" s="59" t="s">
        <v>503</v>
      </c>
      <c r="AI444" s="58">
        <v>25</v>
      </c>
      <c r="AJ444" s="60"/>
      <c r="AK444" s="59" t="s">
        <v>600</v>
      </c>
      <c r="AL444" s="59">
        <v>1</v>
      </c>
      <c r="AM444" s="59" t="s">
        <v>27</v>
      </c>
      <c r="AN444" s="59" t="s">
        <v>673</v>
      </c>
      <c r="AO444" s="58">
        <v>20</v>
      </c>
      <c r="AP444" s="59" t="s">
        <v>674</v>
      </c>
      <c r="AQ444" s="59" t="s">
        <v>689</v>
      </c>
      <c r="AR444" s="59" t="s">
        <v>27</v>
      </c>
      <c r="AS444" s="59" t="s">
        <v>27</v>
      </c>
      <c r="AT444" s="59" t="s">
        <v>27</v>
      </c>
      <c r="AU444" s="59" t="s">
        <v>27</v>
      </c>
      <c r="AV444" s="59" t="s">
        <v>27</v>
      </c>
      <c r="AW444" s="64"/>
      <c r="AX444" s="62" t="s">
        <v>747</v>
      </c>
      <c r="AY444" s="62">
        <v>2.036</v>
      </c>
      <c r="AZ444" s="62" t="s">
        <v>27</v>
      </c>
      <c r="BA444" s="62">
        <v>0</v>
      </c>
      <c r="BB444" s="62">
        <v>1.2949999999999999</v>
      </c>
      <c r="BC444" s="62">
        <v>67</v>
      </c>
      <c r="BD444" s="66">
        <v>0</v>
      </c>
      <c r="BE444" s="62"/>
      <c r="BF444" s="64"/>
      <c r="BG444" s="64"/>
    </row>
    <row r="445" spans="1:59" ht="14.25" customHeight="1" x14ac:dyDescent="0.25">
      <c r="A445" s="58">
        <v>91</v>
      </c>
      <c r="B445" s="59" t="s">
        <v>78</v>
      </c>
      <c r="C445" s="59" t="s">
        <v>26</v>
      </c>
      <c r="D445" s="59" t="s">
        <v>48</v>
      </c>
      <c r="E445" s="59"/>
      <c r="F445" s="59" t="s">
        <v>500</v>
      </c>
      <c r="G445" s="58">
        <v>53</v>
      </c>
      <c r="H445" s="58">
        <v>7</v>
      </c>
      <c r="I445" s="59" t="s">
        <v>106</v>
      </c>
      <c r="J445" s="58">
        <v>90153375</v>
      </c>
      <c r="K445" s="58">
        <v>2.8</v>
      </c>
      <c r="L445" s="58">
        <v>0.56000000000000005</v>
      </c>
      <c r="M445" s="60">
        <v>0</v>
      </c>
      <c r="N445" s="60">
        <v>0</v>
      </c>
      <c r="O445" s="60">
        <v>0</v>
      </c>
      <c r="P445" s="60">
        <v>0</v>
      </c>
      <c r="Q445" s="60">
        <v>0</v>
      </c>
      <c r="R445" s="60">
        <v>0</v>
      </c>
      <c r="S445" s="60">
        <v>0</v>
      </c>
      <c r="T445" s="60">
        <v>0</v>
      </c>
      <c r="U445" s="60">
        <v>0</v>
      </c>
      <c r="V445" s="60">
        <v>0</v>
      </c>
      <c r="W445" s="59">
        <v>0</v>
      </c>
      <c r="X445" s="60">
        <v>0</v>
      </c>
      <c r="Y445" s="60">
        <v>0</v>
      </c>
      <c r="Z445" s="59">
        <v>0</v>
      </c>
      <c r="AA445" s="59">
        <v>0</v>
      </c>
      <c r="AB445" t="s">
        <v>783</v>
      </c>
      <c r="AC445" s="61">
        <v>3</v>
      </c>
      <c r="AD445" s="58">
        <v>0</v>
      </c>
      <c r="AE445" s="58">
        <v>0</v>
      </c>
      <c r="AF445" s="58">
        <v>0</v>
      </c>
      <c r="AG445" s="58">
        <v>0</v>
      </c>
      <c r="AH445" s="59" t="s">
        <v>503</v>
      </c>
      <c r="AI445" s="58">
        <v>25</v>
      </c>
      <c r="AJ445" s="60"/>
      <c r="AK445" s="59" t="s">
        <v>601</v>
      </c>
      <c r="AL445" s="59">
        <v>1</v>
      </c>
      <c r="AM445" s="59" t="s">
        <v>27</v>
      </c>
      <c r="AN445" s="59" t="s">
        <v>673</v>
      </c>
      <c r="AO445" s="58">
        <v>18</v>
      </c>
      <c r="AP445" s="59" t="s">
        <v>677</v>
      </c>
      <c r="AQ445" s="59" t="s">
        <v>690</v>
      </c>
      <c r="AR445" s="59" t="s">
        <v>27</v>
      </c>
      <c r="AS445" s="59" t="s">
        <v>27</v>
      </c>
      <c r="AT445" s="59" t="s">
        <v>27</v>
      </c>
      <c r="AU445" s="59" t="s">
        <v>27</v>
      </c>
      <c r="AV445" s="59" t="s">
        <v>27</v>
      </c>
      <c r="AW445" s="64"/>
      <c r="AX445" s="62" t="s">
        <v>747</v>
      </c>
      <c r="AY445" s="62">
        <v>5.9830000000000005</v>
      </c>
      <c r="AZ445" s="62" t="s">
        <v>27</v>
      </c>
      <c r="BA445" s="62">
        <v>0</v>
      </c>
      <c r="BB445" s="62">
        <v>5.3769999999999998</v>
      </c>
      <c r="BC445" s="62">
        <v>159</v>
      </c>
      <c r="BD445" s="66">
        <v>0</v>
      </c>
      <c r="BE445" s="62"/>
      <c r="BF445" s="64"/>
      <c r="BG445" s="64"/>
    </row>
    <row r="446" spans="1:59" ht="14.25" customHeight="1" x14ac:dyDescent="0.25">
      <c r="A446" s="58">
        <v>120</v>
      </c>
      <c r="B446" s="59" t="s">
        <v>78</v>
      </c>
      <c r="C446" s="59" t="s">
        <v>28</v>
      </c>
      <c r="D446" s="59" t="s">
        <v>48</v>
      </c>
      <c r="E446" s="59"/>
      <c r="F446" s="59" t="s">
        <v>500</v>
      </c>
      <c r="G446" s="58">
        <v>53</v>
      </c>
      <c r="H446" s="58">
        <v>7</v>
      </c>
      <c r="I446" s="59" t="s">
        <v>114</v>
      </c>
      <c r="J446" s="58">
        <v>17888853</v>
      </c>
      <c r="K446" s="58">
        <v>2</v>
      </c>
      <c r="L446" s="58">
        <v>0.4</v>
      </c>
      <c r="M446" s="60">
        <v>0</v>
      </c>
      <c r="N446" s="60">
        <v>0</v>
      </c>
      <c r="O446" s="60">
        <v>0</v>
      </c>
      <c r="P446" s="60">
        <v>0</v>
      </c>
      <c r="Q446" s="60">
        <v>0</v>
      </c>
      <c r="R446" s="60">
        <v>0</v>
      </c>
      <c r="S446" s="60">
        <v>0</v>
      </c>
      <c r="T446" s="60">
        <v>0</v>
      </c>
      <c r="U446" s="60">
        <v>0</v>
      </c>
      <c r="V446" s="60">
        <v>0</v>
      </c>
      <c r="W446" s="59">
        <v>0</v>
      </c>
      <c r="X446" s="60">
        <v>0</v>
      </c>
      <c r="Y446" s="60">
        <v>0</v>
      </c>
      <c r="Z446" s="59">
        <v>0</v>
      </c>
      <c r="AA446" s="59">
        <v>0</v>
      </c>
      <c r="AB446" t="s">
        <v>783</v>
      </c>
      <c r="AC446" s="61">
        <v>3</v>
      </c>
      <c r="AD446" s="58">
        <v>0</v>
      </c>
      <c r="AE446" s="58">
        <v>0</v>
      </c>
      <c r="AF446" s="58">
        <v>0</v>
      </c>
      <c r="AG446" s="58">
        <v>0</v>
      </c>
      <c r="AH446" s="59" t="s">
        <v>503</v>
      </c>
      <c r="AI446" s="58">
        <v>25</v>
      </c>
      <c r="AJ446" s="60"/>
      <c r="AK446" s="59" t="s">
        <v>100</v>
      </c>
      <c r="AL446" s="59">
        <v>1</v>
      </c>
      <c r="AM446" s="59" t="s">
        <v>27</v>
      </c>
      <c r="AN446" s="59" t="s">
        <v>680</v>
      </c>
      <c r="AO446" s="58">
        <v>30</v>
      </c>
      <c r="AP446" s="59" t="s">
        <v>674</v>
      </c>
      <c r="AQ446" s="59" t="s">
        <v>687</v>
      </c>
      <c r="AR446" s="59" t="s">
        <v>27</v>
      </c>
      <c r="AS446" s="59" t="s">
        <v>688</v>
      </c>
      <c r="AT446" s="59" t="s">
        <v>27</v>
      </c>
      <c r="AU446" s="59" t="s">
        <v>27</v>
      </c>
      <c r="AV446" s="59" t="s">
        <v>27</v>
      </c>
      <c r="AW446" s="64"/>
      <c r="AX446" s="62" t="s">
        <v>748</v>
      </c>
      <c r="AY446" s="62">
        <v>2.4860000000000002</v>
      </c>
      <c r="AZ446" s="62" t="s">
        <v>27</v>
      </c>
      <c r="BA446" s="62">
        <v>0</v>
      </c>
      <c r="BB446" s="62">
        <v>2.161</v>
      </c>
      <c r="BC446" s="62">
        <v>159</v>
      </c>
      <c r="BD446" s="66">
        <v>0</v>
      </c>
      <c r="BE446" s="62" t="s">
        <v>783</v>
      </c>
      <c r="BF446" s="62">
        <v>1</v>
      </c>
      <c r="BG446" s="64"/>
    </row>
    <row r="447" spans="1:59" ht="14.25" customHeight="1" x14ac:dyDescent="0.25">
      <c r="A447" s="58">
        <v>165</v>
      </c>
      <c r="B447" s="59" t="s">
        <v>78</v>
      </c>
      <c r="C447" s="59" t="s">
        <v>26</v>
      </c>
      <c r="D447" s="59" t="s">
        <v>48</v>
      </c>
      <c r="E447" s="59"/>
      <c r="F447" s="59" t="s">
        <v>500</v>
      </c>
      <c r="G447" s="58">
        <v>53</v>
      </c>
      <c r="H447" s="58">
        <v>7</v>
      </c>
      <c r="I447" s="59" t="s">
        <v>121</v>
      </c>
      <c r="J447" s="58">
        <v>8870124178</v>
      </c>
      <c r="K447" s="58">
        <v>2.8</v>
      </c>
      <c r="L447" s="58">
        <v>0.56000000000000005</v>
      </c>
      <c r="M447" s="58">
        <v>1</v>
      </c>
      <c r="N447" s="60">
        <v>0</v>
      </c>
      <c r="O447" s="60">
        <v>0</v>
      </c>
      <c r="P447" s="58">
        <v>1</v>
      </c>
      <c r="Q447" s="60">
        <v>0</v>
      </c>
      <c r="R447" s="60">
        <v>0</v>
      </c>
      <c r="S447" s="60">
        <v>0</v>
      </c>
      <c r="T447" s="60">
        <v>0</v>
      </c>
      <c r="U447" s="60">
        <v>0</v>
      </c>
      <c r="V447" s="60">
        <v>0</v>
      </c>
      <c r="W447" s="59">
        <v>0</v>
      </c>
      <c r="X447" s="60">
        <v>0</v>
      </c>
      <c r="Y447" s="60">
        <v>0</v>
      </c>
      <c r="Z447" s="59">
        <v>2</v>
      </c>
      <c r="AA447" s="59">
        <v>0</v>
      </c>
      <c r="AB447" t="s">
        <v>783</v>
      </c>
      <c r="AC447" s="61">
        <v>3</v>
      </c>
      <c r="AD447" s="58">
        <v>0</v>
      </c>
      <c r="AE447" s="58">
        <v>0</v>
      </c>
      <c r="AF447" s="58">
        <v>0</v>
      </c>
      <c r="AG447" s="58">
        <v>1</v>
      </c>
      <c r="AH447" s="59" t="s">
        <v>503</v>
      </c>
      <c r="AI447" s="58">
        <v>25</v>
      </c>
      <c r="AJ447" s="60"/>
      <c r="AK447" s="59" t="s">
        <v>605</v>
      </c>
      <c r="AL447" s="59">
        <v>1</v>
      </c>
      <c r="AM447" s="59" t="s">
        <v>27</v>
      </c>
      <c r="AN447" s="59" t="s">
        <v>673</v>
      </c>
      <c r="AO447" s="58">
        <v>21</v>
      </c>
      <c r="AP447" s="59" t="s">
        <v>677</v>
      </c>
      <c r="AQ447" s="59" t="s">
        <v>693</v>
      </c>
      <c r="AR447" s="59" t="s">
        <v>27</v>
      </c>
      <c r="AS447" s="59" t="s">
        <v>27</v>
      </c>
      <c r="AT447" s="59" t="s">
        <v>27</v>
      </c>
      <c r="AU447" s="59" t="s">
        <v>27</v>
      </c>
      <c r="AV447" s="59" t="s">
        <v>27</v>
      </c>
      <c r="AW447" s="64"/>
      <c r="AX447" s="62" t="s">
        <v>747</v>
      </c>
      <c r="AY447" s="62">
        <v>7.0070000000000006</v>
      </c>
      <c r="AZ447" s="62">
        <v>3.5035000000000003</v>
      </c>
      <c r="BA447" s="62">
        <v>0.28542885685742825</v>
      </c>
      <c r="BB447" s="62">
        <v>5.8109999999999999</v>
      </c>
      <c r="BC447" s="62">
        <v>53</v>
      </c>
      <c r="BD447">
        <v>0</v>
      </c>
      <c r="BE447" s="62" t="s">
        <v>783</v>
      </c>
      <c r="BF447" s="62">
        <v>1</v>
      </c>
      <c r="BG447" s="64"/>
    </row>
    <row r="448" spans="1:59" ht="14.25" customHeight="1" x14ac:dyDescent="0.25">
      <c r="A448" s="58">
        <v>182</v>
      </c>
      <c r="B448" s="59" t="s">
        <v>78</v>
      </c>
      <c r="C448" s="59" t="s">
        <v>28</v>
      </c>
      <c r="D448" s="59" t="s">
        <v>48</v>
      </c>
      <c r="E448" s="59"/>
      <c r="F448" s="59" t="s">
        <v>500</v>
      </c>
      <c r="G448" s="58">
        <v>53</v>
      </c>
      <c r="H448" s="58">
        <v>7</v>
      </c>
      <c r="I448" s="59" t="s">
        <v>122</v>
      </c>
      <c r="J448" s="58">
        <v>10184154</v>
      </c>
      <c r="K448" s="58">
        <v>1.3846153846153799</v>
      </c>
      <c r="L448" s="58">
        <v>0.27692307692307699</v>
      </c>
      <c r="M448" s="60">
        <v>0</v>
      </c>
      <c r="N448" s="60">
        <v>0</v>
      </c>
      <c r="O448" s="60">
        <v>0</v>
      </c>
      <c r="P448" s="60">
        <v>0</v>
      </c>
      <c r="Q448" s="60">
        <v>0</v>
      </c>
      <c r="R448" s="60">
        <v>0</v>
      </c>
      <c r="S448" s="60">
        <v>0</v>
      </c>
      <c r="T448" s="60">
        <v>0</v>
      </c>
      <c r="U448" s="60">
        <v>0</v>
      </c>
      <c r="V448" s="60">
        <v>0</v>
      </c>
      <c r="W448" s="59">
        <v>0</v>
      </c>
      <c r="X448" s="60">
        <v>0</v>
      </c>
      <c r="Y448" s="60">
        <v>0</v>
      </c>
      <c r="Z448" s="59">
        <v>0</v>
      </c>
      <c r="AA448" s="59">
        <v>0</v>
      </c>
      <c r="AB448" t="s">
        <v>783</v>
      </c>
      <c r="AC448" s="61">
        <v>3</v>
      </c>
      <c r="AD448" s="58">
        <v>0</v>
      </c>
      <c r="AE448" s="58">
        <v>0</v>
      </c>
      <c r="AF448" s="58">
        <v>0</v>
      </c>
      <c r="AG448" s="58">
        <v>0</v>
      </c>
      <c r="AH448" s="59" t="s">
        <v>503</v>
      </c>
      <c r="AI448" s="58">
        <v>25</v>
      </c>
      <c r="AJ448" s="60"/>
      <c r="AK448" s="59" t="s">
        <v>606</v>
      </c>
      <c r="AL448" s="59">
        <v>1</v>
      </c>
      <c r="AM448" s="59" t="s">
        <v>27</v>
      </c>
      <c r="AN448" s="59" t="s">
        <v>680</v>
      </c>
      <c r="AO448" s="58">
        <v>25</v>
      </c>
      <c r="AP448" s="59" t="s">
        <v>677</v>
      </c>
      <c r="AQ448" s="59" t="s">
        <v>694</v>
      </c>
      <c r="AR448" s="59" t="s">
        <v>27</v>
      </c>
      <c r="AS448" s="59" t="s">
        <v>27</v>
      </c>
      <c r="AT448" s="59" t="s">
        <v>692</v>
      </c>
      <c r="AU448" s="59" t="s">
        <v>27</v>
      </c>
      <c r="AV448" s="59" t="s">
        <v>27</v>
      </c>
      <c r="AW448" s="64"/>
      <c r="AX448" s="62" t="s">
        <v>746</v>
      </c>
      <c r="AY448" s="62">
        <v>7.0110000000000001</v>
      </c>
      <c r="AZ448" s="62" t="s">
        <v>27</v>
      </c>
      <c r="BA448" s="62">
        <v>0</v>
      </c>
      <c r="BB448" s="62">
        <v>5.5920000000000005</v>
      </c>
      <c r="BC448" s="62">
        <v>159</v>
      </c>
      <c r="BD448" s="65">
        <v>0</v>
      </c>
      <c r="BE448" s="62"/>
      <c r="BF448" s="64"/>
      <c r="BG448" s="64"/>
    </row>
    <row r="449" spans="1:59" ht="14.25" customHeight="1" x14ac:dyDescent="0.25">
      <c r="A449" s="58">
        <v>197</v>
      </c>
      <c r="B449" s="59" t="s">
        <v>78</v>
      </c>
      <c r="C449" s="59" t="s">
        <v>26</v>
      </c>
      <c r="D449" s="59" t="s">
        <v>48</v>
      </c>
      <c r="E449" s="59"/>
      <c r="F449" s="59" t="s">
        <v>500</v>
      </c>
      <c r="G449" s="58">
        <v>53</v>
      </c>
      <c r="H449" s="58">
        <v>7</v>
      </c>
      <c r="I449" s="59" t="s">
        <v>124</v>
      </c>
      <c r="J449" s="58">
        <v>1391113645</v>
      </c>
      <c r="K449" s="58">
        <v>2.8</v>
      </c>
      <c r="L449" s="58">
        <v>0.56000000000000005</v>
      </c>
      <c r="M449" s="60">
        <v>0</v>
      </c>
      <c r="N449" s="60">
        <v>0</v>
      </c>
      <c r="O449" s="60">
        <v>0</v>
      </c>
      <c r="P449" s="60">
        <v>0</v>
      </c>
      <c r="Q449" s="60">
        <v>0</v>
      </c>
      <c r="R449" s="60">
        <v>0</v>
      </c>
      <c r="S449" s="60">
        <v>0</v>
      </c>
      <c r="T449" s="60">
        <v>0</v>
      </c>
      <c r="U449" s="60">
        <v>0</v>
      </c>
      <c r="V449" s="60">
        <v>0</v>
      </c>
      <c r="W449" s="59">
        <v>0</v>
      </c>
      <c r="X449" s="60">
        <v>0</v>
      </c>
      <c r="Y449" s="60">
        <v>0</v>
      </c>
      <c r="Z449" s="59">
        <v>0</v>
      </c>
      <c r="AA449" s="59">
        <v>0</v>
      </c>
      <c r="AB449" t="s">
        <v>783</v>
      </c>
      <c r="AC449" s="61">
        <v>3</v>
      </c>
      <c r="AD449" s="58">
        <v>0</v>
      </c>
      <c r="AE449" s="58">
        <v>0</v>
      </c>
      <c r="AF449" s="58">
        <v>0</v>
      </c>
      <c r="AG449" s="58">
        <v>0</v>
      </c>
      <c r="AH449" s="59" t="s">
        <v>503</v>
      </c>
      <c r="AI449" s="58">
        <v>25</v>
      </c>
      <c r="AJ449" s="60"/>
      <c r="AK449" s="59" t="s">
        <v>607</v>
      </c>
      <c r="AL449" s="59">
        <v>1</v>
      </c>
      <c r="AM449" s="59" t="s">
        <v>27</v>
      </c>
      <c r="AN449" s="59" t="s">
        <v>680</v>
      </c>
      <c r="AO449" s="58">
        <v>24</v>
      </c>
      <c r="AP449" s="59" t="s">
        <v>677</v>
      </c>
      <c r="AQ449" s="59" t="s">
        <v>691</v>
      </c>
      <c r="AR449" s="59" t="s">
        <v>695</v>
      </c>
      <c r="AS449" s="59" t="s">
        <v>27</v>
      </c>
      <c r="AT449" s="59" t="s">
        <v>692</v>
      </c>
      <c r="AU449" s="59" t="s">
        <v>695</v>
      </c>
      <c r="AV449" s="59" t="s">
        <v>27</v>
      </c>
      <c r="AW449" s="64"/>
      <c r="AX449" s="62" t="s">
        <v>746</v>
      </c>
      <c r="AY449" s="62">
        <v>6.8900000000000006</v>
      </c>
      <c r="AZ449" s="62" t="s">
        <v>27</v>
      </c>
      <c r="BA449" s="62">
        <v>0</v>
      </c>
      <c r="BB449" s="62">
        <v>5.9219999999999997</v>
      </c>
      <c r="BC449" s="62">
        <v>53</v>
      </c>
      <c r="BD449" s="65">
        <v>0</v>
      </c>
      <c r="BE449" s="62" t="s">
        <v>783</v>
      </c>
      <c r="BF449" s="62">
        <v>1</v>
      </c>
      <c r="BG449" s="64"/>
    </row>
    <row r="450" spans="1:59" ht="14.25" customHeight="1" x14ac:dyDescent="0.25">
      <c r="A450" s="58">
        <v>213</v>
      </c>
      <c r="B450" s="59" t="s">
        <v>78</v>
      </c>
      <c r="C450" s="59" t="s">
        <v>26</v>
      </c>
      <c r="D450" s="59" t="s">
        <v>48</v>
      </c>
      <c r="E450" s="59"/>
      <c r="F450" s="59" t="s">
        <v>500</v>
      </c>
      <c r="G450" s="58">
        <v>53</v>
      </c>
      <c r="H450" s="58">
        <v>7</v>
      </c>
      <c r="I450" s="59" t="s">
        <v>126</v>
      </c>
      <c r="J450" s="58">
        <v>8916155192</v>
      </c>
      <c r="K450" s="58">
        <v>2.8</v>
      </c>
      <c r="L450" s="58">
        <v>0.56000000000000005</v>
      </c>
      <c r="M450" s="60">
        <v>0</v>
      </c>
      <c r="N450" s="60">
        <v>0</v>
      </c>
      <c r="O450" s="60">
        <v>0</v>
      </c>
      <c r="P450" s="60">
        <v>0</v>
      </c>
      <c r="Q450" s="60">
        <v>0</v>
      </c>
      <c r="R450" s="60">
        <v>0</v>
      </c>
      <c r="S450" s="60">
        <v>0</v>
      </c>
      <c r="T450" s="60">
        <v>0</v>
      </c>
      <c r="U450" s="60">
        <v>0</v>
      </c>
      <c r="V450" s="60">
        <v>0</v>
      </c>
      <c r="W450" s="59">
        <v>0</v>
      </c>
      <c r="X450" s="60">
        <v>0</v>
      </c>
      <c r="Y450" s="60">
        <v>0</v>
      </c>
      <c r="Z450" s="59">
        <v>0</v>
      </c>
      <c r="AA450" s="59">
        <v>0</v>
      </c>
      <c r="AB450" t="s">
        <v>783</v>
      </c>
      <c r="AC450" s="61">
        <v>3</v>
      </c>
      <c r="AD450" s="58">
        <v>0</v>
      </c>
      <c r="AE450" s="58">
        <v>0</v>
      </c>
      <c r="AF450" s="58">
        <v>0</v>
      </c>
      <c r="AG450" s="58">
        <v>0</v>
      </c>
      <c r="AH450" s="59" t="s">
        <v>503</v>
      </c>
      <c r="AI450" s="58">
        <v>25</v>
      </c>
      <c r="AJ450" s="60"/>
      <c r="AK450" s="59" t="s">
        <v>91</v>
      </c>
      <c r="AL450" s="59">
        <v>1</v>
      </c>
      <c r="AM450" s="59" t="s">
        <v>27</v>
      </c>
      <c r="AN450" s="59" t="s">
        <v>680</v>
      </c>
      <c r="AO450" s="58">
        <v>30</v>
      </c>
      <c r="AP450" s="59" t="s">
        <v>677</v>
      </c>
      <c r="AQ450" s="59" t="s">
        <v>697</v>
      </c>
      <c r="AR450" s="59" t="s">
        <v>27</v>
      </c>
      <c r="AS450" s="59" t="s">
        <v>27</v>
      </c>
      <c r="AT450" s="59" t="s">
        <v>27</v>
      </c>
      <c r="AU450" s="59" t="s">
        <v>27</v>
      </c>
      <c r="AV450" s="59" t="s">
        <v>27</v>
      </c>
      <c r="AW450" s="64"/>
      <c r="AX450" s="62" t="s">
        <v>747</v>
      </c>
      <c r="AY450" s="62">
        <v>4.8049999999999997</v>
      </c>
      <c r="AZ450" s="62" t="s">
        <v>27</v>
      </c>
      <c r="BA450" s="62">
        <v>0</v>
      </c>
      <c r="BB450" s="62">
        <v>4.04</v>
      </c>
      <c r="BC450" s="62">
        <v>159</v>
      </c>
      <c r="BD450" s="65">
        <v>0</v>
      </c>
      <c r="BE450" s="62" t="s">
        <v>783</v>
      </c>
      <c r="BF450" s="62">
        <v>1</v>
      </c>
      <c r="BG450" s="64"/>
    </row>
    <row r="451" spans="1:59" ht="14.25" customHeight="1" x14ac:dyDescent="0.25">
      <c r="A451" s="58">
        <v>229</v>
      </c>
      <c r="B451" s="59" t="s">
        <v>78</v>
      </c>
      <c r="C451" s="59" t="s">
        <v>26</v>
      </c>
      <c r="D451" s="59" t="s">
        <v>48</v>
      </c>
      <c r="E451" s="59"/>
      <c r="F451" s="59" t="s">
        <v>500</v>
      </c>
      <c r="G451" s="58">
        <v>53</v>
      </c>
      <c r="H451" s="58">
        <v>7</v>
      </c>
      <c r="I451" s="59" t="s">
        <v>128</v>
      </c>
      <c r="J451" s="58">
        <v>9591208203</v>
      </c>
      <c r="K451" s="58">
        <v>2.8</v>
      </c>
      <c r="L451" s="58">
        <v>0.56000000000000005</v>
      </c>
      <c r="M451" s="58">
        <v>3</v>
      </c>
      <c r="N451" s="60">
        <v>0</v>
      </c>
      <c r="O451" s="60">
        <v>0</v>
      </c>
      <c r="P451" s="58">
        <v>8</v>
      </c>
      <c r="Q451" s="58">
        <v>5</v>
      </c>
      <c r="R451" s="60">
        <v>0</v>
      </c>
      <c r="S451" s="58">
        <v>5</v>
      </c>
      <c r="T451" s="60">
        <v>0</v>
      </c>
      <c r="U451" s="58">
        <v>3</v>
      </c>
      <c r="V451" s="58">
        <v>2.5</v>
      </c>
      <c r="W451" s="59">
        <v>0</v>
      </c>
      <c r="X451" s="58">
        <v>1.5</v>
      </c>
      <c r="Y451" s="58">
        <v>7</v>
      </c>
      <c r="Z451" s="59">
        <v>35</v>
      </c>
      <c r="AA451" s="59">
        <v>7</v>
      </c>
      <c r="AB451" t="s">
        <v>783</v>
      </c>
      <c r="AC451" s="61">
        <v>3</v>
      </c>
      <c r="AD451" s="58">
        <v>5</v>
      </c>
      <c r="AE451" s="58">
        <v>6</v>
      </c>
      <c r="AF451" s="58">
        <v>0</v>
      </c>
      <c r="AG451" s="58">
        <v>12</v>
      </c>
      <c r="AH451" s="59" t="s">
        <v>503</v>
      </c>
      <c r="AI451" s="58">
        <v>25</v>
      </c>
      <c r="AJ451" s="60"/>
      <c r="AK451" s="59" t="s">
        <v>608</v>
      </c>
      <c r="AL451" s="59">
        <v>1</v>
      </c>
      <c r="AM451" s="59" t="s">
        <v>27</v>
      </c>
      <c r="AN451" s="59" t="s">
        <v>680</v>
      </c>
      <c r="AO451" s="58">
        <v>33</v>
      </c>
      <c r="AP451" s="59" t="s">
        <v>677</v>
      </c>
      <c r="AQ451" s="59" t="s">
        <v>698</v>
      </c>
      <c r="AR451" s="59" t="s">
        <v>27</v>
      </c>
      <c r="AS451" s="59" t="s">
        <v>699</v>
      </c>
      <c r="AT451" s="59" t="s">
        <v>27</v>
      </c>
      <c r="AU451" s="59" t="s">
        <v>27</v>
      </c>
      <c r="AV451" s="59" t="s">
        <v>27</v>
      </c>
      <c r="AW451" s="64"/>
      <c r="AX451" s="62" t="s">
        <v>748</v>
      </c>
      <c r="AY451" s="62">
        <v>7.0030000000000001</v>
      </c>
      <c r="AZ451" s="62">
        <v>0.20008571428571428</v>
      </c>
      <c r="BA451" s="62">
        <v>4.9978580608310725</v>
      </c>
      <c r="BB451" s="62">
        <v>5.7560000000000002</v>
      </c>
      <c r="BC451" s="62">
        <v>106</v>
      </c>
      <c r="BD451" s="67">
        <v>948</v>
      </c>
      <c r="BE451" s="62" t="s">
        <v>783</v>
      </c>
      <c r="BF451" s="62">
        <v>1</v>
      </c>
      <c r="BG451" s="64"/>
    </row>
    <row r="452" spans="1:59" ht="14.25" customHeight="1" x14ac:dyDescent="0.25">
      <c r="A452" s="58">
        <v>262</v>
      </c>
      <c r="B452" s="59" t="s">
        <v>78</v>
      </c>
      <c r="C452" s="59" t="s">
        <v>26</v>
      </c>
      <c r="D452" s="59" t="s">
        <v>48</v>
      </c>
      <c r="E452" s="59"/>
      <c r="F452" s="59" t="s">
        <v>500</v>
      </c>
      <c r="G452" s="58">
        <v>53</v>
      </c>
      <c r="H452" s="58">
        <v>7</v>
      </c>
      <c r="I452" s="59" t="s">
        <v>130</v>
      </c>
      <c r="J452" s="58">
        <v>3712062108</v>
      </c>
      <c r="K452" s="58">
        <v>2.75</v>
      </c>
      <c r="L452" s="58">
        <v>0.55000000000000004</v>
      </c>
      <c r="M452" s="60">
        <v>0</v>
      </c>
      <c r="N452" s="60">
        <v>0</v>
      </c>
      <c r="O452" s="60">
        <v>0</v>
      </c>
      <c r="P452" s="60">
        <v>0</v>
      </c>
      <c r="Q452" s="60">
        <v>0</v>
      </c>
      <c r="R452" s="60">
        <v>0</v>
      </c>
      <c r="S452" s="60">
        <v>0</v>
      </c>
      <c r="T452" s="60">
        <v>0</v>
      </c>
      <c r="U452" s="60">
        <v>0</v>
      </c>
      <c r="V452" s="60">
        <v>0</v>
      </c>
      <c r="W452" s="59">
        <v>0</v>
      </c>
      <c r="X452" s="60">
        <v>0</v>
      </c>
      <c r="Y452" s="60">
        <v>0</v>
      </c>
      <c r="Z452" s="59">
        <v>0</v>
      </c>
      <c r="AA452" s="59">
        <v>0</v>
      </c>
      <c r="AB452" t="s">
        <v>782</v>
      </c>
      <c r="AC452" s="61">
        <v>3</v>
      </c>
      <c r="AD452" s="58">
        <v>0</v>
      </c>
      <c r="AE452" s="58">
        <v>0</v>
      </c>
      <c r="AF452" s="58">
        <v>0</v>
      </c>
      <c r="AG452" s="58">
        <v>0</v>
      </c>
      <c r="AH452" s="59" t="s">
        <v>503</v>
      </c>
      <c r="AI452" s="58">
        <v>25</v>
      </c>
      <c r="AJ452" s="60"/>
      <c r="AK452" s="59" t="s">
        <v>610</v>
      </c>
      <c r="AL452" s="59">
        <v>1</v>
      </c>
      <c r="AM452" s="59" t="s">
        <v>27</v>
      </c>
      <c r="AN452" s="59" t="s">
        <v>680</v>
      </c>
      <c r="AO452" s="58">
        <v>28</v>
      </c>
      <c r="AP452" s="59" t="s">
        <v>677</v>
      </c>
      <c r="AQ452" s="59" t="s">
        <v>700</v>
      </c>
      <c r="AR452" s="59" t="s">
        <v>695</v>
      </c>
      <c r="AS452" s="59" t="s">
        <v>701</v>
      </c>
      <c r="AT452" s="59" t="s">
        <v>27</v>
      </c>
      <c r="AU452" s="59" t="s">
        <v>27</v>
      </c>
      <c r="AV452" s="59" t="s">
        <v>27</v>
      </c>
      <c r="AW452" s="64"/>
      <c r="AX452" s="62" t="s">
        <v>748</v>
      </c>
      <c r="AY452" s="62">
        <v>3.1080000000000001</v>
      </c>
      <c r="AZ452" s="62" t="s">
        <v>27</v>
      </c>
      <c r="BA452" s="62">
        <v>0</v>
      </c>
      <c r="BB452" s="62">
        <v>2.6590000000000003</v>
      </c>
      <c r="BC452" s="62" t="s">
        <v>774</v>
      </c>
      <c r="BD452">
        <v>0</v>
      </c>
      <c r="BE452" s="62"/>
      <c r="BF452" s="64"/>
      <c r="BG452" s="64"/>
    </row>
    <row r="453" spans="1:59" ht="14.25" customHeight="1" x14ac:dyDescent="0.25">
      <c r="A453" s="58">
        <v>280</v>
      </c>
      <c r="B453" s="59" t="s">
        <v>78</v>
      </c>
      <c r="C453" s="59" t="s">
        <v>26</v>
      </c>
      <c r="D453" s="59" t="s">
        <v>48</v>
      </c>
      <c r="E453" s="59"/>
      <c r="F453" s="59" t="s">
        <v>500</v>
      </c>
      <c r="G453" s="58">
        <v>53</v>
      </c>
      <c r="H453" s="58">
        <v>7</v>
      </c>
      <c r="I453" s="59" t="s">
        <v>134</v>
      </c>
      <c r="J453" s="58">
        <v>828360120</v>
      </c>
      <c r="K453" s="58">
        <v>2.8</v>
      </c>
      <c r="L453" s="58">
        <v>0.56000000000000005</v>
      </c>
      <c r="M453" s="60">
        <v>0</v>
      </c>
      <c r="N453" s="60">
        <v>0</v>
      </c>
      <c r="O453" s="60">
        <v>0</v>
      </c>
      <c r="P453" s="60">
        <v>0</v>
      </c>
      <c r="Q453" s="60">
        <v>0</v>
      </c>
      <c r="R453" s="60">
        <v>0</v>
      </c>
      <c r="S453" s="60">
        <v>0</v>
      </c>
      <c r="T453" s="60">
        <v>0</v>
      </c>
      <c r="U453" s="60">
        <v>0</v>
      </c>
      <c r="V453" s="60">
        <v>0</v>
      </c>
      <c r="W453" s="59">
        <v>0</v>
      </c>
      <c r="X453" s="60">
        <v>0</v>
      </c>
      <c r="Y453" s="60">
        <v>0</v>
      </c>
      <c r="Z453" s="59">
        <v>0</v>
      </c>
      <c r="AA453" s="59">
        <v>0</v>
      </c>
      <c r="AB453" t="s">
        <v>783</v>
      </c>
      <c r="AC453" s="61">
        <v>3</v>
      </c>
      <c r="AD453" s="58">
        <v>0</v>
      </c>
      <c r="AE453" s="58">
        <v>0</v>
      </c>
      <c r="AF453" s="58">
        <v>0</v>
      </c>
      <c r="AG453" s="58">
        <v>0</v>
      </c>
      <c r="AH453" s="59" t="s">
        <v>503</v>
      </c>
      <c r="AI453" s="58">
        <v>25</v>
      </c>
      <c r="AJ453" s="60"/>
      <c r="AK453" s="59" t="s">
        <v>100</v>
      </c>
      <c r="AL453" s="59">
        <v>1</v>
      </c>
      <c r="AM453" s="59" t="s">
        <v>27</v>
      </c>
      <c r="AN453" s="59" t="s">
        <v>673</v>
      </c>
      <c r="AO453" s="58">
        <v>26</v>
      </c>
      <c r="AP453" s="59" t="s">
        <v>674</v>
      </c>
      <c r="AQ453" s="59" t="s">
        <v>678</v>
      </c>
      <c r="AR453" s="59" t="s">
        <v>27</v>
      </c>
      <c r="AS453" s="59" t="s">
        <v>702</v>
      </c>
      <c r="AT453" s="59" t="s">
        <v>27</v>
      </c>
      <c r="AU453" s="59" t="s">
        <v>27</v>
      </c>
      <c r="AV453" s="59" t="s">
        <v>27</v>
      </c>
      <c r="AW453" s="64"/>
      <c r="AX453" s="62" t="s">
        <v>748</v>
      </c>
      <c r="AY453" s="62">
        <v>5.8170000000000002</v>
      </c>
      <c r="AZ453" s="62" t="s">
        <v>27</v>
      </c>
      <c r="BA453" s="62">
        <v>0</v>
      </c>
      <c r="BB453" s="62">
        <v>5.0720000000000001</v>
      </c>
      <c r="BC453" s="62">
        <v>53</v>
      </c>
      <c r="BD453" s="65">
        <v>0</v>
      </c>
      <c r="BE453" s="62" t="s">
        <v>783</v>
      </c>
      <c r="BF453" s="62">
        <v>1</v>
      </c>
      <c r="BG453" s="64"/>
    </row>
    <row r="454" spans="1:59" ht="14.25" customHeight="1" x14ac:dyDescent="0.25">
      <c r="A454" s="58">
        <v>296</v>
      </c>
      <c r="B454" s="59" t="s">
        <v>78</v>
      </c>
      <c r="C454" s="59" t="s">
        <v>28</v>
      </c>
      <c r="D454" s="59" t="s">
        <v>48</v>
      </c>
      <c r="E454" s="59"/>
      <c r="F454" s="59" t="s">
        <v>500</v>
      </c>
      <c r="G454" s="58">
        <v>53</v>
      </c>
      <c r="H454" s="58">
        <v>7</v>
      </c>
      <c r="I454" s="59" t="s">
        <v>135</v>
      </c>
      <c r="J454" s="58">
        <v>7717685176</v>
      </c>
      <c r="K454" s="58">
        <v>2</v>
      </c>
      <c r="L454" s="58">
        <v>0.4</v>
      </c>
      <c r="M454" s="58">
        <v>1</v>
      </c>
      <c r="N454" s="60">
        <v>0</v>
      </c>
      <c r="O454" s="60">
        <v>0</v>
      </c>
      <c r="P454" s="58">
        <v>5</v>
      </c>
      <c r="Q454" s="58">
        <v>3</v>
      </c>
      <c r="R454" s="60">
        <v>0</v>
      </c>
      <c r="S454" s="58">
        <v>3</v>
      </c>
      <c r="T454" s="60">
        <v>0</v>
      </c>
      <c r="U454" s="60">
        <v>0</v>
      </c>
      <c r="V454" s="58">
        <v>0.5</v>
      </c>
      <c r="W454" s="59">
        <v>0</v>
      </c>
      <c r="X454" s="58">
        <v>0.5</v>
      </c>
      <c r="Y454" s="58">
        <v>1</v>
      </c>
      <c r="Z454" s="59">
        <v>14</v>
      </c>
      <c r="AA454" s="59">
        <v>1</v>
      </c>
      <c r="AB454" t="s">
        <v>783</v>
      </c>
      <c r="AC454" s="61">
        <v>3</v>
      </c>
      <c r="AD454" s="58">
        <v>6</v>
      </c>
      <c r="AE454" s="58">
        <v>2</v>
      </c>
      <c r="AF454" s="58">
        <v>2</v>
      </c>
      <c r="AG454" s="58">
        <v>14</v>
      </c>
      <c r="AH454" s="59" t="s">
        <v>611</v>
      </c>
      <c r="AI454" s="58">
        <v>22</v>
      </c>
      <c r="AJ454" s="60"/>
      <c r="AK454" s="59" t="s">
        <v>612</v>
      </c>
      <c r="AL454" s="59">
        <v>1</v>
      </c>
      <c r="AM454" s="59" t="s">
        <v>27</v>
      </c>
      <c r="AN454" s="59" t="s">
        <v>680</v>
      </c>
      <c r="AO454" s="58">
        <v>24</v>
      </c>
      <c r="AP454" s="59" t="s">
        <v>677</v>
      </c>
      <c r="AQ454" s="59" t="s">
        <v>691</v>
      </c>
      <c r="AR454" s="59" t="s">
        <v>27</v>
      </c>
      <c r="AS454" s="59" t="s">
        <v>27</v>
      </c>
      <c r="AT454" s="59" t="s">
        <v>27</v>
      </c>
      <c r="AU454" s="59" t="s">
        <v>27</v>
      </c>
      <c r="AV454" s="59" t="s">
        <v>27</v>
      </c>
      <c r="AW454" s="64"/>
      <c r="AX454" s="62" t="s">
        <v>747</v>
      </c>
      <c r="AY454" s="62">
        <v>3.2069999999999999</v>
      </c>
      <c r="AZ454" s="62">
        <v>0.22907142857142856</v>
      </c>
      <c r="BA454" s="62">
        <v>4.365450576863112</v>
      </c>
      <c r="BB454" s="62">
        <v>2.8000000000000003</v>
      </c>
      <c r="BC454" s="62"/>
      <c r="BD454" s="67">
        <v>129</v>
      </c>
      <c r="BE454" s="62" t="s">
        <v>785</v>
      </c>
      <c r="BF454" s="62">
        <v>1</v>
      </c>
      <c r="BG454" s="62">
        <v>1</v>
      </c>
    </row>
    <row r="455" spans="1:59" ht="14.25" customHeight="1" x14ac:dyDescent="0.25">
      <c r="A455" s="58">
        <v>317</v>
      </c>
      <c r="B455" s="59" t="s">
        <v>78</v>
      </c>
      <c r="C455" s="59" t="s">
        <v>28</v>
      </c>
      <c r="D455" s="59" t="s">
        <v>48</v>
      </c>
      <c r="E455" s="59"/>
      <c r="F455" s="59" t="s">
        <v>500</v>
      </c>
      <c r="G455" s="58">
        <v>53</v>
      </c>
      <c r="H455" s="58">
        <v>7</v>
      </c>
      <c r="I455" s="59" t="s">
        <v>140</v>
      </c>
      <c r="J455" s="58">
        <v>79247246103</v>
      </c>
      <c r="K455" s="58">
        <v>1.3846153846153799</v>
      </c>
      <c r="L455" s="58">
        <v>0.27692307692307699</v>
      </c>
      <c r="M455" s="60">
        <v>0</v>
      </c>
      <c r="N455" s="60">
        <v>0</v>
      </c>
      <c r="O455" s="60">
        <v>0</v>
      </c>
      <c r="P455" s="60">
        <v>0</v>
      </c>
      <c r="Q455" s="60">
        <v>0</v>
      </c>
      <c r="R455" s="60">
        <v>0</v>
      </c>
      <c r="S455" s="60">
        <v>0</v>
      </c>
      <c r="T455" s="60">
        <v>0</v>
      </c>
      <c r="U455" s="60">
        <v>0</v>
      </c>
      <c r="V455" s="60">
        <v>0</v>
      </c>
      <c r="W455" s="59">
        <v>0</v>
      </c>
      <c r="X455" s="60">
        <v>0</v>
      </c>
      <c r="Y455" s="60">
        <v>0</v>
      </c>
      <c r="Z455" s="59">
        <v>0</v>
      </c>
      <c r="AA455" s="59">
        <v>0</v>
      </c>
      <c r="AB455" t="s">
        <v>783</v>
      </c>
      <c r="AC455" s="61">
        <v>3</v>
      </c>
      <c r="AD455" s="58">
        <v>0</v>
      </c>
      <c r="AE455" s="58">
        <v>0</v>
      </c>
      <c r="AF455" s="58">
        <v>0</v>
      </c>
      <c r="AG455" s="58">
        <v>0</v>
      </c>
      <c r="AH455" s="59" t="s">
        <v>503</v>
      </c>
      <c r="AI455" s="58">
        <v>25</v>
      </c>
      <c r="AJ455" s="60"/>
      <c r="AK455" s="59" t="s">
        <v>91</v>
      </c>
      <c r="AL455" s="59">
        <v>1</v>
      </c>
      <c r="AM455" s="59" t="s">
        <v>27</v>
      </c>
      <c r="AN455" s="59" t="s">
        <v>673</v>
      </c>
      <c r="AO455" s="58">
        <v>18</v>
      </c>
      <c r="AP455" s="59" t="s">
        <v>674</v>
      </c>
      <c r="AQ455" s="59" t="s">
        <v>705</v>
      </c>
      <c r="AR455" s="59" t="s">
        <v>27</v>
      </c>
      <c r="AS455" s="59" t="s">
        <v>686</v>
      </c>
      <c r="AT455" s="59" t="s">
        <v>27</v>
      </c>
      <c r="AU455" s="59" t="s">
        <v>27</v>
      </c>
      <c r="AV455" s="59" t="s">
        <v>696</v>
      </c>
      <c r="AW455" s="64"/>
      <c r="AX455" s="62" t="s">
        <v>747</v>
      </c>
      <c r="AY455" s="62">
        <v>5.8159999999999998</v>
      </c>
      <c r="AZ455" s="62" t="s">
        <v>27</v>
      </c>
      <c r="BA455" s="62">
        <v>0</v>
      </c>
      <c r="BB455" s="62">
        <v>5.1230000000000002</v>
      </c>
      <c r="BC455" s="62">
        <v>159</v>
      </c>
      <c r="BD455" s="65">
        <v>0</v>
      </c>
      <c r="BE455" s="62"/>
      <c r="BF455" s="64"/>
      <c r="BG455" s="64"/>
    </row>
    <row r="456" spans="1:59" ht="14.25" customHeight="1" x14ac:dyDescent="0.25">
      <c r="A456" s="58">
        <v>333</v>
      </c>
      <c r="B456" s="59" t="s">
        <v>78</v>
      </c>
      <c r="C456" s="59" t="s">
        <v>26</v>
      </c>
      <c r="D456" s="59" t="s">
        <v>48</v>
      </c>
      <c r="E456" s="59"/>
      <c r="F456" s="59" t="s">
        <v>500</v>
      </c>
      <c r="G456" s="58">
        <v>53</v>
      </c>
      <c r="H456" s="58">
        <v>7</v>
      </c>
      <c r="I456" s="59" t="s">
        <v>142</v>
      </c>
      <c r="J456" s="58">
        <v>8282194225</v>
      </c>
      <c r="K456" s="58">
        <v>2.8</v>
      </c>
      <c r="L456" s="58">
        <v>0.56000000000000005</v>
      </c>
      <c r="M456" s="58">
        <v>1</v>
      </c>
      <c r="N456" s="60">
        <v>0</v>
      </c>
      <c r="O456" s="60">
        <v>0</v>
      </c>
      <c r="P456" s="58">
        <v>4</v>
      </c>
      <c r="Q456" s="58">
        <v>2</v>
      </c>
      <c r="R456" s="60">
        <v>0</v>
      </c>
      <c r="S456" s="58">
        <v>2</v>
      </c>
      <c r="T456" s="60">
        <v>0</v>
      </c>
      <c r="U456" s="58">
        <v>1</v>
      </c>
      <c r="V456" s="58">
        <v>3</v>
      </c>
      <c r="W456" s="59">
        <v>0</v>
      </c>
      <c r="X456" s="60">
        <v>0</v>
      </c>
      <c r="Y456" s="58">
        <v>4</v>
      </c>
      <c r="Z456" s="59">
        <v>17</v>
      </c>
      <c r="AA456" s="59">
        <v>4</v>
      </c>
      <c r="AB456" t="s">
        <v>783</v>
      </c>
      <c r="AC456" s="61">
        <v>3</v>
      </c>
      <c r="AD456" s="58">
        <v>6</v>
      </c>
      <c r="AE456" s="58">
        <v>1</v>
      </c>
      <c r="AF456" s="58">
        <v>0</v>
      </c>
      <c r="AG456" s="58">
        <v>8</v>
      </c>
      <c r="AH456" s="59" t="s">
        <v>503</v>
      </c>
      <c r="AI456" s="58">
        <v>25</v>
      </c>
      <c r="AJ456" s="60"/>
      <c r="AK456" s="59" t="s">
        <v>613</v>
      </c>
      <c r="AL456" s="59">
        <v>1</v>
      </c>
      <c r="AM456" s="59" t="s">
        <v>27</v>
      </c>
      <c r="AN456" s="59" t="s">
        <v>680</v>
      </c>
      <c r="AO456" s="58">
        <v>27</v>
      </c>
      <c r="AP456" s="59" t="s">
        <v>677</v>
      </c>
      <c r="AQ456" s="59" t="s">
        <v>691</v>
      </c>
      <c r="AR456" s="59" t="s">
        <v>695</v>
      </c>
      <c r="AS456" s="59" t="s">
        <v>27</v>
      </c>
      <c r="AT456" s="59" t="s">
        <v>692</v>
      </c>
      <c r="AU456" s="59" t="s">
        <v>27</v>
      </c>
      <c r="AV456" s="59" t="s">
        <v>27</v>
      </c>
      <c r="AW456" s="64"/>
      <c r="AX456" s="62" t="s">
        <v>746</v>
      </c>
      <c r="AY456" s="62">
        <v>7.0060000000000002</v>
      </c>
      <c r="AZ456" s="62">
        <v>0.41211764705882353</v>
      </c>
      <c r="BA456" s="62">
        <v>2.4264915786468739</v>
      </c>
      <c r="BB456" s="62">
        <v>6.7279999999999998</v>
      </c>
      <c r="BC456" s="62">
        <v>106</v>
      </c>
      <c r="BD456" s="67">
        <v>1265</v>
      </c>
      <c r="BE456" s="62" t="s">
        <v>783</v>
      </c>
      <c r="BF456" s="62">
        <v>1</v>
      </c>
      <c r="BG456" s="64"/>
    </row>
    <row r="457" spans="1:59" ht="14.25" customHeight="1" x14ac:dyDescent="0.25">
      <c r="A457" s="58">
        <v>354</v>
      </c>
      <c r="B457" s="59" t="s">
        <v>78</v>
      </c>
      <c r="C457" s="59" t="s">
        <v>28</v>
      </c>
      <c r="D457" s="59" t="s">
        <v>48</v>
      </c>
      <c r="E457" s="59"/>
      <c r="F457" s="59" t="s">
        <v>500</v>
      </c>
      <c r="G457" s="58">
        <v>53</v>
      </c>
      <c r="H457" s="58">
        <v>7</v>
      </c>
      <c r="I457" s="59" t="s">
        <v>146</v>
      </c>
      <c r="J457" s="58">
        <v>94222252116</v>
      </c>
      <c r="K457" s="58">
        <v>1.32692307692308</v>
      </c>
      <c r="L457" s="58">
        <v>0.265384615384615</v>
      </c>
      <c r="M457" s="58">
        <v>1</v>
      </c>
      <c r="N457" s="60">
        <v>0</v>
      </c>
      <c r="O457" s="60">
        <v>0</v>
      </c>
      <c r="P457" s="58">
        <v>1</v>
      </c>
      <c r="Q457" s="60">
        <v>0</v>
      </c>
      <c r="R457" s="60">
        <v>0</v>
      </c>
      <c r="S457" s="60">
        <v>0</v>
      </c>
      <c r="T457" s="60">
        <v>0</v>
      </c>
      <c r="U457" s="60">
        <v>0</v>
      </c>
      <c r="V457" s="60">
        <v>0</v>
      </c>
      <c r="W457" s="59">
        <v>0</v>
      </c>
      <c r="X457" s="60">
        <v>0</v>
      </c>
      <c r="Y457" s="60">
        <v>0</v>
      </c>
      <c r="Z457" s="59">
        <v>2</v>
      </c>
      <c r="AA457" s="59">
        <v>0</v>
      </c>
      <c r="AB457" t="s">
        <v>782</v>
      </c>
      <c r="AC457" s="61">
        <v>3</v>
      </c>
      <c r="AD457" s="58">
        <v>0</v>
      </c>
      <c r="AE457" s="58">
        <v>0</v>
      </c>
      <c r="AF457" s="58">
        <v>0</v>
      </c>
      <c r="AG457" s="58">
        <v>1</v>
      </c>
      <c r="AH457" s="59" t="s">
        <v>503</v>
      </c>
      <c r="AI457" s="58">
        <v>25</v>
      </c>
      <c r="AJ457" s="60"/>
      <c r="AK457" s="59" t="s">
        <v>614</v>
      </c>
      <c r="AL457" s="59">
        <v>1</v>
      </c>
      <c r="AM457" s="59" t="s">
        <v>27</v>
      </c>
      <c r="AN457" s="59" t="s">
        <v>680</v>
      </c>
      <c r="AO457" s="58">
        <v>36</v>
      </c>
      <c r="AP457" s="59" t="s">
        <v>677</v>
      </c>
      <c r="AQ457" s="59" t="s">
        <v>707</v>
      </c>
      <c r="AR457" s="59" t="s">
        <v>27</v>
      </c>
      <c r="AS457" s="59" t="s">
        <v>708</v>
      </c>
      <c r="AT457" s="59" t="s">
        <v>27</v>
      </c>
      <c r="AU457" s="59" t="s">
        <v>27</v>
      </c>
      <c r="AV457" s="59" t="s">
        <v>27</v>
      </c>
      <c r="AW457" s="64"/>
      <c r="AX457" s="62" t="s">
        <v>748</v>
      </c>
      <c r="AY457" s="62">
        <v>7.0010000000000003</v>
      </c>
      <c r="AZ457" s="62">
        <v>3.5005000000000002</v>
      </c>
      <c r="BA457" s="62">
        <v>0.28567347521782599</v>
      </c>
      <c r="BB457" s="62">
        <v>3.7370000000000001</v>
      </c>
      <c r="BC457" s="62">
        <v>0</v>
      </c>
      <c r="BD457" s="67">
        <v>0</v>
      </c>
      <c r="BE457" s="62"/>
      <c r="BF457" s="64"/>
      <c r="BG457" s="64"/>
    </row>
    <row r="458" spans="1:59" ht="14.25" customHeight="1" x14ac:dyDescent="0.25">
      <c r="A458" s="58">
        <v>370</v>
      </c>
      <c r="B458" s="59" t="s">
        <v>78</v>
      </c>
      <c r="C458" s="59" t="s">
        <v>26</v>
      </c>
      <c r="D458" s="59" t="s">
        <v>48</v>
      </c>
      <c r="E458" s="59"/>
      <c r="F458" s="59" t="s">
        <v>500</v>
      </c>
      <c r="G458" s="58">
        <v>53</v>
      </c>
      <c r="H458" s="58">
        <v>7</v>
      </c>
      <c r="I458" s="59" t="s">
        <v>147</v>
      </c>
      <c r="J458" s="58">
        <v>84463153</v>
      </c>
      <c r="K458" s="58">
        <v>2.9</v>
      </c>
      <c r="L458" s="58">
        <v>0.57999999999999996</v>
      </c>
      <c r="M458" s="58">
        <v>5</v>
      </c>
      <c r="N458" s="60">
        <v>0</v>
      </c>
      <c r="O458" s="60">
        <v>0</v>
      </c>
      <c r="P458" s="58">
        <v>16</v>
      </c>
      <c r="Q458" s="58">
        <v>11</v>
      </c>
      <c r="R458" s="60">
        <v>0</v>
      </c>
      <c r="S458" s="58">
        <v>11</v>
      </c>
      <c r="T458" s="60">
        <v>0</v>
      </c>
      <c r="U458" s="58">
        <v>3</v>
      </c>
      <c r="V458" s="58">
        <v>4</v>
      </c>
      <c r="W458" s="59">
        <v>0</v>
      </c>
      <c r="X458" s="58">
        <v>2</v>
      </c>
      <c r="Y458" s="58">
        <v>9</v>
      </c>
      <c r="Z458" s="59">
        <v>61</v>
      </c>
      <c r="AA458" s="59">
        <v>9</v>
      </c>
      <c r="AB458" t="s">
        <v>781</v>
      </c>
      <c r="AC458" s="61">
        <v>3</v>
      </c>
      <c r="AD458" s="58">
        <v>8</v>
      </c>
      <c r="AE458" s="58">
        <v>8</v>
      </c>
      <c r="AF458" s="58">
        <v>0</v>
      </c>
      <c r="AG458" s="58">
        <v>17</v>
      </c>
      <c r="AH458" s="59" t="s">
        <v>503</v>
      </c>
      <c r="AI458" s="58">
        <v>25</v>
      </c>
      <c r="AJ458" s="60"/>
      <c r="AK458" s="59" t="s">
        <v>615</v>
      </c>
      <c r="AL458" s="59">
        <v>1</v>
      </c>
      <c r="AM458" s="59" t="s">
        <v>27</v>
      </c>
      <c r="AN458" s="59" t="s">
        <v>680</v>
      </c>
      <c r="AO458" s="58">
        <v>26</v>
      </c>
      <c r="AP458" s="59" t="s">
        <v>677</v>
      </c>
      <c r="AQ458" s="59" t="s">
        <v>709</v>
      </c>
      <c r="AR458" s="59" t="s">
        <v>27</v>
      </c>
      <c r="AS458" s="59" t="s">
        <v>27</v>
      </c>
      <c r="AT458" s="59" t="s">
        <v>692</v>
      </c>
      <c r="AU458" s="59" t="s">
        <v>695</v>
      </c>
      <c r="AV458" s="59" t="s">
        <v>27</v>
      </c>
      <c r="AW458" s="64"/>
      <c r="AX458" s="62" t="s">
        <v>746</v>
      </c>
      <c r="AY458" s="62">
        <v>7.0030000000000001</v>
      </c>
      <c r="AZ458" s="62">
        <v>0.11480327868852459</v>
      </c>
      <c r="BA458" s="62">
        <v>8.7105526203055827</v>
      </c>
      <c r="BB458" s="62">
        <v>6.859</v>
      </c>
      <c r="BC458" s="62">
        <v>0</v>
      </c>
      <c r="BD458" s="67">
        <v>3823</v>
      </c>
      <c r="BE458" s="62"/>
      <c r="BF458" s="64"/>
      <c r="BG458" s="64"/>
    </row>
    <row r="459" spans="1:59" ht="14.25" customHeight="1" x14ac:dyDescent="0.25">
      <c r="A459" s="58">
        <v>402</v>
      </c>
      <c r="B459" s="59" t="s">
        <v>78</v>
      </c>
      <c r="C459" s="59" t="s">
        <v>26</v>
      </c>
      <c r="D459" s="59" t="s">
        <v>48</v>
      </c>
      <c r="E459" s="59"/>
      <c r="F459" s="59" t="s">
        <v>500</v>
      </c>
      <c r="G459" s="58">
        <v>53</v>
      </c>
      <c r="H459" s="58">
        <v>7</v>
      </c>
      <c r="I459" s="59" t="s">
        <v>81</v>
      </c>
      <c r="J459" s="58">
        <v>9591241137</v>
      </c>
      <c r="K459" s="58">
        <v>2.8</v>
      </c>
      <c r="L459" s="58">
        <v>0.56000000000000005</v>
      </c>
      <c r="M459" s="60">
        <v>0</v>
      </c>
      <c r="N459" s="60">
        <v>0</v>
      </c>
      <c r="O459" s="60">
        <v>0</v>
      </c>
      <c r="P459" s="60">
        <v>0</v>
      </c>
      <c r="Q459" s="60">
        <v>0</v>
      </c>
      <c r="R459" s="60">
        <v>0</v>
      </c>
      <c r="S459" s="60">
        <v>0</v>
      </c>
      <c r="T459" s="60">
        <v>0</v>
      </c>
      <c r="U459" s="60">
        <v>0</v>
      </c>
      <c r="V459" s="60">
        <v>0</v>
      </c>
      <c r="W459" s="59">
        <v>0</v>
      </c>
      <c r="X459" s="60">
        <v>0</v>
      </c>
      <c r="Y459" s="60">
        <v>0</v>
      </c>
      <c r="Z459" s="59">
        <v>0</v>
      </c>
      <c r="AA459" s="59">
        <v>0</v>
      </c>
      <c r="AB459" t="s">
        <v>783</v>
      </c>
      <c r="AC459" s="61">
        <v>3</v>
      </c>
      <c r="AD459" s="58">
        <v>0</v>
      </c>
      <c r="AE459" s="58">
        <v>0</v>
      </c>
      <c r="AF459" s="58">
        <v>0</v>
      </c>
      <c r="AG459" s="58">
        <v>0</v>
      </c>
      <c r="AH459" s="59" t="s">
        <v>503</v>
      </c>
      <c r="AI459" s="58">
        <v>25</v>
      </c>
      <c r="AJ459" s="60"/>
      <c r="AK459" s="59" t="s">
        <v>145</v>
      </c>
      <c r="AL459" s="59">
        <v>1</v>
      </c>
      <c r="AM459" s="59" t="s">
        <v>27</v>
      </c>
      <c r="AN459" s="59" t="s">
        <v>673</v>
      </c>
      <c r="AO459" s="58">
        <v>26</v>
      </c>
      <c r="AP459" s="59" t="s">
        <v>674</v>
      </c>
      <c r="AQ459" s="59" t="s">
        <v>675</v>
      </c>
      <c r="AR459" s="59" t="s">
        <v>27</v>
      </c>
      <c r="AS459" s="59" t="s">
        <v>676</v>
      </c>
      <c r="AT459" s="59" t="s">
        <v>27</v>
      </c>
      <c r="AU459" s="59" t="s">
        <v>27</v>
      </c>
      <c r="AV459" s="59" t="s">
        <v>27</v>
      </c>
      <c r="AW459" s="64"/>
      <c r="AX459" s="62" t="s">
        <v>748</v>
      </c>
      <c r="AY459" s="62">
        <v>4.1589999999999998</v>
      </c>
      <c r="AZ459" s="62" t="s">
        <v>27</v>
      </c>
      <c r="BA459" s="62">
        <v>0</v>
      </c>
      <c r="BB459" s="62">
        <v>2.7109999999999999</v>
      </c>
      <c r="BC459" s="62">
        <v>53</v>
      </c>
      <c r="BD459" s="65">
        <v>0</v>
      </c>
      <c r="BE459" s="62"/>
      <c r="BF459" s="64"/>
      <c r="BG459" s="64"/>
    </row>
    <row r="460" spans="1:59" ht="14.25" customHeight="1" x14ac:dyDescent="0.25">
      <c r="A460" s="58">
        <v>403</v>
      </c>
      <c r="B460" s="59" t="s">
        <v>78</v>
      </c>
      <c r="C460" s="59" t="s">
        <v>26</v>
      </c>
      <c r="D460" s="59" t="s">
        <v>48</v>
      </c>
      <c r="E460" s="59"/>
      <c r="F460" s="59" t="s">
        <v>500</v>
      </c>
      <c r="G460" s="58">
        <v>53</v>
      </c>
      <c r="H460" s="58">
        <v>7</v>
      </c>
      <c r="I460" s="59" t="s">
        <v>81</v>
      </c>
      <c r="J460" s="58">
        <v>9591241137</v>
      </c>
      <c r="K460" s="58">
        <v>2.8</v>
      </c>
      <c r="L460" s="58">
        <v>0.56000000000000005</v>
      </c>
      <c r="M460" s="60">
        <v>0</v>
      </c>
      <c r="N460" s="60">
        <v>0</v>
      </c>
      <c r="O460" s="60">
        <v>0</v>
      </c>
      <c r="P460" s="60">
        <v>0</v>
      </c>
      <c r="Q460" s="60">
        <v>0</v>
      </c>
      <c r="R460" s="60">
        <v>0</v>
      </c>
      <c r="S460" s="60">
        <v>0</v>
      </c>
      <c r="T460" s="60">
        <v>0</v>
      </c>
      <c r="U460" s="60">
        <v>0</v>
      </c>
      <c r="V460" s="60">
        <v>0</v>
      </c>
      <c r="W460" s="59">
        <v>0</v>
      </c>
      <c r="X460" s="60">
        <v>0</v>
      </c>
      <c r="Y460" s="60">
        <v>0</v>
      </c>
      <c r="Z460" s="59">
        <v>0</v>
      </c>
      <c r="AA460" s="59">
        <v>0</v>
      </c>
      <c r="AB460" t="s">
        <v>783</v>
      </c>
      <c r="AC460" s="59">
        <v>0</v>
      </c>
      <c r="AD460" s="58">
        <v>0</v>
      </c>
      <c r="AE460" s="58">
        <v>0</v>
      </c>
      <c r="AF460" s="58">
        <v>0</v>
      </c>
      <c r="AG460" s="58">
        <v>0</v>
      </c>
      <c r="AH460" s="59" t="s">
        <v>503</v>
      </c>
      <c r="AI460" s="58">
        <v>25</v>
      </c>
      <c r="AJ460" s="60"/>
      <c r="AK460" s="59" t="s">
        <v>145</v>
      </c>
      <c r="AL460" s="59">
        <v>1</v>
      </c>
      <c r="AM460" s="59" t="s">
        <v>27</v>
      </c>
      <c r="AN460" s="59" t="s">
        <v>673</v>
      </c>
      <c r="AO460" s="58">
        <v>26</v>
      </c>
      <c r="AP460" s="59" t="s">
        <v>674</v>
      </c>
      <c r="AQ460" s="59" t="s">
        <v>675</v>
      </c>
      <c r="AR460" s="59" t="s">
        <v>27</v>
      </c>
      <c r="AS460" s="59" t="s">
        <v>676</v>
      </c>
      <c r="AT460" s="59" t="s">
        <v>27</v>
      </c>
      <c r="AU460" s="59" t="s">
        <v>27</v>
      </c>
      <c r="AV460" s="59" t="s">
        <v>27</v>
      </c>
      <c r="AW460" s="64"/>
      <c r="AX460" s="62" t="s">
        <v>748</v>
      </c>
      <c r="AY460" s="62">
        <v>18.939</v>
      </c>
      <c r="AZ460" s="62" t="s">
        <v>27</v>
      </c>
      <c r="BA460" s="62">
        <v>0</v>
      </c>
      <c r="BB460" s="62">
        <v>2.7109999999999999</v>
      </c>
      <c r="BC460" s="62">
        <v>53</v>
      </c>
      <c r="BD460" s="65">
        <v>0</v>
      </c>
      <c r="BE460" s="62"/>
      <c r="BF460" s="64"/>
      <c r="BG460" s="64"/>
    </row>
    <row r="461" spans="1:59" ht="14.25" customHeight="1" x14ac:dyDescent="0.25">
      <c r="A461" s="58">
        <v>435</v>
      </c>
      <c r="B461" s="59" t="s">
        <v>78</v>
      </c>
      <c r="C461" s="59" t="s">
        <v>26</v>
      </c>
      <c r="D461" s="59" t="s">
        <v>48</v>
      </c>
      <c r="E461" s="59"/>
      <c r="F461" s="59" t="s">
        <v>500</v>
      </c>
      <c r="G461" s="58">
        <v>53</v>
      </c>
      <c r="H461" s="58">
        <v>7</v>
      </c>
      <c r="I461" s="59" t="s">
        <v>88</v>
      </c>
      <c r="J461" s="58">
        <v>217831744</v>
      </c>
      <c r="K461" s="58">
        <v>2.9</v>
      </c>
      <c r="L461" s="58">
        <v>0.57999999999999996</v>
      </c>
      <c r="M461" s="60">
        <v>0</v>
      </c>
      <c r="N461" s="60">
        <v>0</v>
      </c>
      <c r="O461" s="60">
        <v>0</v>
      </c>
      <c r="P461" s="60">
        <v>0</v>
      </c>
      <c r="Q461" s="60">
        <v>0</v>
      </c>
      <c r="R461" s="60">
        <v>0</v>
      </c>
      <c r="S461" s="60">
        <v>0</v>
      </c>
      <c r="T461" s="60">
        <v>0</v>
      </c>
      <c r="U461" s="60">
        <v>0</v>
      </c>
      <c r="V461" s="60">
        <v>0</v>
      </c>
      <c r="W461" s="59">
        <v>0</v>
      </c>
      <c r="X461" s="60">
        <v>0</v>
      </c>
      <c r="Y461" s="60">
        <v>0</v>
      </c>
      <c r="Z461" s="59">
        <v>0</v>
      </c>
      <c r="AA461" s="59">
        <v>0</v>
      </c>
      <c r="AB461" t="s">
        <v>781</v>
      </c>
      <c r="AC461" s="61">
        <v>3</v>
      </c>
      <c r="AD461" s="58">
        <v>0</v>
      </c>
      <c r="AE461" s="58">
        <v>0</v>
      </c>
      <c r="AF461" s="58">
        <v>0</v>
      </c>
      <c r="AG461" s="58">
        <v>0</v>
      </c>
      <c r="AH461" s="59" t="s">
        <v>503</v>
      </c>
      <c r="AI461" s="58">
        <v>25</v>
      </c>
      <c r="AJ461" s="60"/>
      <c r="AK461" s="59" t="s">
        <v>619</v>
      </c>
      <c r="AL461" s="59">
        <v>1</v>
      </c>
      <c r="AM461" s="59" t="s">
        <v>27</v>
      </c>
      <c r="AN461" s="59" t="s">
        <v>673</v>
      </c>
      <c r="AO461" s="58">
        <v>24</v>
      </c>
      <c r="AP461" s="59" t="s">
        <v>677</v>
      </c>
      <c r="AQ461" s="59" t="s">
        <v>679</v>
      </c>
      <c r="AR461" s="59" t="s">
        <v>27</v>
      </c>
      <c r="AS461" s="59" t="s">
        <v>27</v>
      </c>
      <c r="AT461" s="59" t="s">
        <v>27</v>
      </c>
      <c r="AU461" s="59" t="s">
        <v>27</v>
      </c>
      <c r="AV461" s="59" t="s">
        <v>27</v>
      </c>
      <c r="AW461" s="64"/>
      <c r="AX461" s="62" t="s">
        <v>747</v>
      </c>
      <c r="AY461" s="62">
        <v>2.573</v>
      </c>
      <c r="AZ461" s="62" t="s">
        <v>27</v>
      </c>
      <c r="BA461" s="62">
        <v>0</v>
      </c>
      <c r="BB461" s="62">
        <v>1.8980000000000001</v>
      </c>
      <c r="BC461" s="62" t="s">
        <v>774</v>
      </c>
      <c r="BD461" s="66">
        <v>0</v>
      </c>
      <c r="BE461" s="62"/>
      <c r="BF461" s="64"/>
      <c r="BG461" s="64"/>
    </row>
    <row r="462" spans="1:59" ht="14.25" customHeight="1" x14ac:dyDescent="0.25">
      <c r="A462" s="58">
        <v>451</v>
      </c>
      <c r="B462" s="59" t="s">
        <v>78</v>
      </c>
      <c r="C462" s="59" t="s">
        <v>26</v>
      </c>
      <c r="D462" s="59" t="s">
        <v>48</v>
      </c>
      <c r="E462" s="59"/>
      <c r="F462" s="59" t="s">
        <v>500</v>
      </c>
      <c r="G462" s="58">
        <v>53</v>
      </c>
      <c r="H462" s="58">
        <v>7</v>
      </c>
      <c r="I462" s="59" t="s">
        <v>150</v>
      </c>
      <c r="J462" s="58">
        <v>82135906</v>
      </c>
      <c r="K462" s="58">
        <v>2.8</v>
      </c>
      <c r="L462" s="58">
        <v>0.56000000000000005</v>
      </c>
      <c r="M462" s="58">
        <v>1</v>
      </c>
      <c r="N462" s="60">
        <v>0</v>
      </c>
      <c r="O462" s="60">
        <v>0</v>
      </c>
      <c r="P462" s="58">
        <v>3</v>
      </c>
      <c r="Q462" s="58">
        <v>2</v>
      </c>
      <c r="R462" s="60">
        <v>0</v>
      </c>
      <c r="S462" s="58">
        <v>2</v>
      </c>
      <c r="T462" s="60">
        <v>0</v>
      </c>
      <c r="U462" s="58">
        <v>1</v>
      </c>
      <c r="V462" s="58">
        <v>0.5</v>
      </c>
      <c r="W462" s="59">
        <v>0</v>
      </c>
      <c r="X462" s="58">
        <v>0.5</v>
      </c>
      <c r="Y462" s="58">
        <v>2</v>
      </c>
      <c r="Z462" s="59">
        <v>12</v>
      </c>
      <c r="AA462" s="59">
        <v>2</v>
      </c>
      <c r="AB462" t="s">
        <v>783</v>
      </c>
      <c r="AC462" s="59">
        <v>0</v>
      </c>
      <c r="AD462" s="58">
        <v>1</v>
      </c>
      <c r="AE462" s="58">
        <v>3</v>
      </c>
      <c r="AF462" s="58">
        <v>1</v>
      </c>
      <c r="AG462" s="58">
        <v>6</v>
      </c>
      <c r="AH462" s="59" t="s">
        <v>503</v>
      </c>
      <c r="AI462" s="58">
        <v>25</v>
      </c>
      <c r="AJ462" s="60"/>
      <c r="AK462" s="59" t="s">
        <v>620</v>
      </c>
      <c r="AL462" s="59">
        <v>1</v>
      </c>
      <c r="AM462" s="59" t="s">
        <v>27</v>
      </c>
      <c r="AN462" s="59" t="s">
        <v>680</v>
      </c>
      <c r="AO462" s="58">
        <v>34</v>
      </c>
      <c r="AP462" s="59" t="s">
        <v>677</v>
      </c>
      <c r="AQ462" s="59" t="s">
        <v>712</v>
      </c>
      <c r="AR462" s="59" t="s">
        <v>27</v>
      </c>
      <c r="AS462" s="59" t="s">
        <v>713</v>
      </c>
      <c r="AT462" s="59" t="s">
        <v>27</v>
      </c>
      <c r="AU462" s="59" t="s">
        <v>27</v>
      </c>
      <c r="AV462" s="59" t="s">
        <v>27</v>
      </c>
      <c r="AW462" s="64"/>
      <c r="AX462" s="62" t="s">
        <v>748</v>
      </c>
      <c r="AY462" s="62">
        <v>16.434000000000001</v>
      </c>
      <c r="AZ462" s="62">
        <v>1.3695000000000002</v>
      </c>
      <c r="BA462" s="62">
        <v>0.73019350127783855</v>
      </c>
      <c r="BB462" s="62">
        <v>5.4770000000000003</v>
      </c>
      <c r="BC462" s="62">
        <v>53</v>
      </c>
      <c r="BD462" s="67">
        <v>99</v>
      </c>
      <c r="BE462" s="62" t="s">
        <v>783</v>
      </c>
      <c r="BF462" s="62">
        <v>1</v>
      </c>
      <c r="BG462" s="64"/>
    </row>
    <row r="463" spans="1:59" ht="14.25" customHeight="1" x14ac:dyDescent="0.25">
      <c r="A463" s="58">
        <v>467</v>
      </c>
      <c r="B463" s="59" t="s">
        <v>78</v>
      </c>
      <c r="C463" s="59" t="s">
        <v>28</v>
      </c>
      <c r="D463" s="59" t="s">
        <v>48</v>
      </c>
      <c r="E463" s="59"/>
      <c r="F463" s="59" t="s">
        <v>500</v>
      </c>
      <c r="G463" s="58">
        <v>53</v>
      </c>
      <c r="H463" s="58">
        <v>7</v>
      </c>
      <c r="I463" s="59" t="s">
        <v>152</v>
      </c>
      <c r="J463" s="58">
        <v>792288984</v>
      </c>
      <c r="K463" s="58">
        <v>1.7692307692307701</v>
      </c>
      <c r="L463" s="58">
        <v>0.35384615384615398</v>
      </c>
      <c r="M463" s="58">
        <v>3</v>
      </c>
      <c r="N463" s="60">
        <v>0</v>
      </c>
      <c r="O463" s="60">
        <v>0</v>
      </c>
      <c r="P463" s="58">
        <v>7</v>
      </c>
      <c r="Q463" s="58">
        <v>3</v>
      </c>
      <c r="R463" s="60">
        <v>0</v>
      </c>
      <c r="S463" s="58">
        <v>3</v>
      </c>
      <c r="T463" s="60">
        <v>0</v>
      </c>
      <c r="U463" s="60">
        <v>0</v>
      </c>
      <c r="V463" s="58">
        <v>1</v>
      </c>
      <c r="W463" s="59">
        <v>0</v>
      </c>
      <c r="X463" s="60">
        <v>0</v>
      </c>
      <c r="Y463" s="58">
        <v>1</v>
      </c>
      <c r="Z463" s="59">
        <v>18</v>
      </c>
      <c r="AA463" s="59">
        <v>1</v>
      </c>
      <c r="AB463" t="s">
        <v>781</v>
      </c>
      <c r="AC463" s="61">
        <v>3</v>
      </c>
      <c r="AD463" s="58">
        <v>4</v>
      </c>
      <c r="AE463" s="58">
        <v>3</v>
      </c>
      <c r="AF463" s="58">
        <v>3</v>
      </c>
      <c r="AG463" s="58">
        <v>12</v>
      </c>
      <c r="AH463" s="59" t="s">
        <v>503</v>
      </c>
      <c r="AI463" s="58">
        <v>25</v>
      </c>
      <c r="AJ463" s="60"/>
      <c r="AK463" s="59" t="s">
        <v>621</v>
      </c>
      <c r="AL463" s="59">
        <v>1</v>
      </c>
      <c r="AM463" s="59" t="s">
        <v>27</v>
      </c>
      <c r="AN463" s="59" t="s">
        <v>673</v>
      </c>
      <c r="AO463" s="58">
        <v>23</v>
      </c>
      <c r="AP463" s="59" t="s">
        <v>677</v>
      </c>
      <c r="AQ463" s="59" t="s">
        <v>714</v>
      </c>
      <c r="AR463" s="59" t="s">
        <v>695</v>
      </c>
      <c r="AS463" s="59" t="s">
        <v>27</v>
      </c>
      <c r="AT463" s="59" t="s">
        <v>27</v>
      </c>
      <c r="AU463" s="59" t="s">
        <v>27</v>
      </c>
      <c r="AV463" s="59" t="s">
        <v>27</v>
      </c>
      <c r="AW463" s="64"/>
      <c r="AX463" s="62" t="s">
        <v>747</v>
      </c>
      <c r="AY463" s="62">
        <v>7.0060000000000002</v>
      </c>
      <c r="AZ463" s="62">
        <v>0.38922222222222225</v>
      </c>
      <c r="BA463" s="62">
        <v>2.5692263773908079</v>
      </c>
      <c r="BB463" s="62">
        <v>2.4849999999999999</v>
      </c>
      <c r="BC463" s="62">
        <v>53</v>
      </c>
      <c r="BD463" s="67">
        <v>477</v>
      </c>
      <c r="BE463" s="62"/>
      <c r="BF463" s="64"/>
      <c r="BG463" s="64"/>
    </row>
    <row r="464" spans="1:59" ht="14.25" customHeight="1" x14ac:dyDescent="0.25">
      <c r="A464" s="58">
        <v>488</v>
      </c>
      <c r="B464" s="59" t="s">
        <v>78</v>
      </c>
      <c r="C464" s="59" t="s">
        <v>28</v>
      </c>
      <c r="D464" s="59" t="s">
        <v>48</v>
      </c>
      <c r="E464" s="59"/>
      <c r="F464" s="59" t="s">
        <v>500</v>
      </c>
      <c r="G464" s="58">
        <v>53</v>
      </c>
      <c r="H464" s="58">
        <v>7</v>
      </c>
      <c r="I464" s="59" t="s">
        <v>158</v>
      </c>
      <c r="J464" s="58">
        <v>927618937</v>
      </c>
      <c r="K464" s="58">
        <v>1.3846153846153799</v>
      </c>
      <c r="L464" s="58">
        <v>0.27692307692307699</v>
      </c>
      <c r="M464" s="58">
        <v>1</v>
      </c>
      <c r="N464" s="60">
        <v>0</v>
      </c>
      <c r="O464" s="60">
        <v>0</v>
      </c>
      <c r="P464" s="58">
        <v>4</v>
      </c>
      <c r="Q464" s="58">
        <v>3</v>
      </c>
      <c r="R464" s="60">
        <v>0</v>
      </c>
      <c r="S464" s="58">
        <v>3</v>
      </c>
      <c r="T464" s="60">
        <v>0</v>
      </c>
      <c r="U464" s="58">
        <v>1</v>
      </c>
      <c r="V464" s="58">
        <v>0.5</v>
      </c>
      <c r="W464" s="59">
        <v>0</v>
      </c>
      <c r="X464" s="58">
        <v>0.5</v>
      </c>
      <c r="Y464" s="58">
        <v>2</v>
      </c>
      <c r="Z464" s="59">
        <v>15</v>
      </c>
      <c r="AA464" s="59">
        <v>2</v>
      </c>
      <c r="AB464" t="s">
        <v>783</v>
      </c>
      <c r="AC464" s="61">
        <v>3</v>
      </c>
      <c r="AD464" s="58">
        <v>9</v>
      </c>
      <c r="AE464" s="58">
        <v>5</v>
      </c>
      <c r="AF464" s="58">
        <v>1</v>
      </c>
      <c r="AG464" s="58">
        <v>17</v>
      </c>
      <c r="AH464" s="59" t="s">
        <v>503</v>
      </c>
      <c r="AI464" s="58">
        <v>25</v>
      </c>
      <c r="AJ464" s="60"/>
      <c r="AK464" s="59" t="s">
        <v>622</v>
      </c>
      <c r="AL464" s="59">
        <v>1</v>
      </c>
      <c r="AM464" s="59" t="s">
        <v>27</v>
      </c>
      <c r="AN464" s="59" t="s">
        <v>673</v>
      </c>
      <c r="AO464" s="58">
        <v>25</v>
      </c>
      <c r="AP464" s="59" t="s">
        <v>677</v>
      </c>
      <c r="AQ464" s="59" t="s">
        <v>721</v>
      </c>
      <c r="AR464" s="59" t="s">
        <v>27</v>
      </c>
      <c r="AS464" s="59" t="s">
        <v>686</v>
      </c>
      <c r="AT464" s="59" t="s">
        <v>27</v>
      </c>
      <c r="AU464" s="59" t="s">
        <v>27</v>
      </c>
      <c r="AV464" s="59" t="s">
        <v>27</v>
      </c>
      <c r="AW464" s="64"/>
      <c r="AX464" s="62" t="s">
        <v>747</v>
      </c>
      <c r="AY464" s="62">
        <v>7.0129999999999999</v>
      </c>
      <c r="AZ464" s="62">
        <v>0.4675333333333333</v>
      </c>
      <c r="BA464" s="62">
        <v>2.1388849279908739</v>
      </c>
      <c r="BB464" s="62">
        <v>6.7080000000000002</v>
      </c>
      <c r="BC464" s="62">
        <v>53</v>
      </c>
      <c r="BD464" s="67">
        <v>394</v>
      </c>
      <c r="BE464" s="62" t="s">
        <v>783</v>
      </c>
      <c r="BF464" s="62">
        <v>1</v>
      </c>
      <c r="BG464" s="64"/>
    </row>
    <row r="465" spans="1:59" ht="14.25" customHeight="1" x14ac:dyDescent="0.25">
      <c r="A465" s="58">
        <v>509</v>
      </c>
      <c r="B465" s="59" t="s">
        <v>78</v>
      </c>
      <c r="C465" s="59" t="s">
        <v>28</v>
      </c>
      <c r="D465" s="59" t="s">
        <v>48</v>
      </c>
      <c r="E465" s="59"/>
      <c r="F465" s="59" t="s">
        <v>500</v>
      </c>
      <c r="G465" s="58">
        <v>53</v>
      </c>
      <c r="H465" s="58">
        <v>7</v>
      </c>
      <c r="I465" s="59" t="s">
        <v>165</v>
      </c>
      <c r="J465" s="58">
        <v>1412134207</v>
      </c>
      <c r="K465" s="58">
        <v>1.32692307692308</v>
      </c>
      <c r="L465" s="58">
        <v>0.265384615384615</v>
      </c>
      <c r="M465" s="58">
        <v>1</v>
      </c>
      <c r="N465" s="60">
        <v>0</v>
      </c>
      <c r="O465" s="60">
        <v>0</v>
      </c>
      <c r="P465" s="58">
        <v>1</v>
      </c>
      <c r="Q465" s="60">
        <v>0</v>
      </c>
      <c r="R465" s="60">
        <v>0</v>
      </c>
      <c r="S465" s="60">
        <v>0</v>
      </c>
      <c r="T465" s="60">
        <v>0</v>
      </c>
      <c r="U465" s="60">
        <v>0</v>
      </c>
      <c r="V465" s="60">
        <v>0</v>
      </c>
      <c r="W465" s="59">
        <v>0</v>
      </c>
      <c r="X465" s="60">
        <v>0</v>
      </c>
      <c r="Y465" s="60">
        <v>0</v>
      </c>
      <c r="Z465" s="59">
        <v>2</v>
      </c>
      <c r="AA465" s="59">
        <v>0</v>
      </c>
      <c r="AB465" t="s">
        <v>782</v>
      </c>
      <c r="AC465" s="61">
        <v>3</v>
      </c>
      <c r="AD465" s="58">
        <v>0</v>
      </c>
      <c r="AE465" s="58">
        <v>0</v>
      </c>
      <c r="AF465" s="58">
        <v>0</v>
      </c>
      <c r="AG465" s="58">
        <v>2</v>
      </c>
      <c r="AH465" s="59" t="s">
        <v>503</v>
      </c>
      <c r="AI465" s="58">
        <v>25</v>
      </c>
      <c r="AJ465" s="60"/>
      <c r="AK465" s="59" t="s">
        <v>623</v>
      </c>
      <c r="AL465" s="59">
        <v>1</v>
      </c>
      <c r="AM465" s="59" t="s">
        <v>27</v>
      </c>
      <c r="AN465" s="59" t="s">
        <v>680</v>
      </c>
      <c r="AO465" s="58">
        <v>25</v>
      </c>
      <c r="AP465" s="59" t="s">
        <v>677</v>
      </c>
      <c r="AQ465" s="59" t="s">
        <v>705</v>
      </c>
      <c r="AR465" s="59" t="s">
        <v>27</v>
      </c>
      <c r="AS465" s="59" t="s">
        <v>27</v>
      </c>
      <c r="AT465" s="59" t="s">
        <v>27</v>
      </c>
      <c r="AU465" s="59" t="s">
        <v>27</v>
      </c>
      <c r="AV465" s="59" t="s">
        <v>27</v>
      </c>
      <c r="AW465" s="64"/>
      <c r="AX465" s="62" t="s">
        <v>747</v>
      </c>
      <c r="AY465" s="62">
        <v>4.3479999999999999</v>
      </c>
      <c r="AZ465" s="62">
        <v>2.1739999999999999</v>
      </c>
      <c r="BA465" s="62">
        <v>0.45998160073597055</v>
      </c>
      <c r="BB465" s="62">
        <v>3.9319999999999999</v>
      </c>
      <c r="BC465" s="62">
        <v>120</v>
      </c>
      <c r="BD465" s="67">
        <v>0</v>
      </c>
      <c r="BE465" s="62"/>
      <c r="BF465" s="64"/>
      <c r="BG465" s="64"/>
    </row>
    <row r="466" spans="1:59" ht="14.25" customHeight="1" x14ac:dyDescent="0.25">
      <c r="A466" s="58">
        <v>529</v>
      </c>
      <c r="B466" s="59" t="s">
        <v>78</v>
      </c>
      <c r="C466" s="59" t="s">
        <v>28</v>
      </c>
      <c r="D466" s="59" t="s">
        <v>48</v>
      </c>
      <c r="E466" s="59"/>
      <c r="F466" s="59" t="s">
        <v>500</v>
      </c>
      <c r="G466" s="58">
        <v>53</v>
      </c>
      <c r="H466" s="58">
        <v>7</v>
      </c>
      <c r="I466" s="59" t="s">
        <v>169</v>
      </c>
      <c r="J466" s="58">
        <v>178114327</v>
      </c>
      <c r="K466" s="58">
        <v>1.32692307692308</v>
      </c>
      <c r="L466" s="58">
        <v>0.265384615384615</v>
      </c>
      <c r="M466" s="60">
        <v>0</v>
      </c>
      <c r="N466" s="60">
        <v>0</v>
      </c>
      <c r="O466" s="60">
        <v>0</v>
      </c>
      <c r="P466" s="60">
        <v>0</v>
      </c>
      <c r="Q466" s="60">
        <v>0</v>
      </c>
      <c r="R466" s="60">
        <v>0</v>
      </c>
      <c r="S466" s="60">
        <v>0</v>
      </c>
      <c r="T466" s="60">
        <v>0</v>
      </c>
      <c r="U466" s="60">
        <v>0</v>
      </c>
      <c r="V466" s="60">
        <v>0</v>
      </c>
      <c r="W466" s="59">
        <v>0</v>
      </c>
      <c r="X466" s="60">
        <v>0</v>
      </c>
      <c r="Y466" s="60">
        <v>0</v>
      </c>
      <c r="Z466" s="59">
        <v>0</v>
      </c>
      <c r="AA466" s="59">
        <v>0</v>
      </c>
      <c r="AB466" t="s">
        <v>782</v>
      </c>
      <c r="AC466" s="61">
        <v>3</v>
      </c>
      <c r="AD466" s="58">
        <v>0</v>
      </c>
      <c r="AE466" s="58">
        <v>0</v>
      </c>
      <c r="AF466" s="58">
        <v>0</v>
      </c>
      <c r="AG466" s="58">
        <v>0</v>
      </c>
      <c r="AH466" s="59" t="s">
        <v>503</v>
      </c>
      <c r="AI466" s="58">
        <v>25</v>
      </c>
      <c r="AJ466" s="60"/>
      <c r="AK466" s="59" t="s">
        <v>624</v>
      </c>
      <c r="AL466" s="59">
        <v>1</v>
      </c>
      <c r="AM466" s="59" t="s">
        <v>27</v>
      </c>
      <c r="AN466" s="59" t="s">
        <v>680</v>
      </c>
      <c r="AO466" s="58">
        <v>31</v>
      </c>
      <c r="AP466" s="59" t="s">
        <v>677</v>
      </c>
      <c r="AQ466" s="59" t="s">
        <v>694</v>
      </c>
      <c r="AR466" s="59" t="s">
        <v>27</v>
      </c>
      <c r="AS466" s="59" t="s">
        <v>27</v>
      </c>
      <c r="AT466" s="59" t="s">
        <v>692</v>
      </c>
      <c r="AU466" s="59" t="s">
        <v>27</v>
      </c>
      <c r="AV466" s="59" t="s">
        <v>27</v>
      </c>
      <c r="AW466" s="64"/>
      <c r="AX466" s="62" t="s">
        <v>746</v>
      </c>
      <c r="AY466" s="62">
        <v>3.9450000000000003</v>
      </c>
      <c r="AZ466" s="62" t="s">
        <v>27</v>
      </c>
      <c r="BA466" s="62">
        <v>0</v>
      </c>
      <c r="BB466" s="62">
        <v>3.5449999999999999</v>
      </c>
      <c r="BC466" s="62">
        <v>0</v>
      </c>
      <c r="BD466" s="65">
        <v>0</v>
      </c>
      <c r="BE466" s="62"/>
      <c r="BF466" s="64"/>
      <c r="BG466" s="64"/>
    </row>
    <row r="467" spans="1:59" ht="14.25" customHeight="1" x14ac:dyDescent="0.25">
      <c r="A467" s="58">
        <v>545</v>
      </c>
      <c r="B467" s="59" t="s">
        <v>78</v>
      </c>
      <c r="C467" s="59" t="s">
        <v>28</v>
      </c>
      <c r="D467" s="59" t="s">
        <v>48</v>
      </c>
      <c r="E467" s="59"/>
      <c r="F467" s="59" t="s">
        <v>500</v>
      </c>
      <c r="G467" s="58">
        <v>53</v>
      </c>
      <c r="H467" s="58">
        <v>7</v>
      </c>
      <c r="I467" s="59" t="s">
        <v>171</v>
      </c>
      <c r="J467" s="58">
        <v>8518124088</v>
      </c>
      <c r="K467" s="58">
        <v>1.3846153846153799</v>
      </c>
      <c r="L467" s="58">
        <v>0.27692307692307699</v>
      </c>
      <c r="M467" s="60">
        <v>0</v>
      </c>
      <c r="N467" s="60">
        <v>0</v>
      </c>
      <c r="O467" s="60">
        <v>0</v>
      </c>
      <c r="P467" s="60">
        <v>0</v>
      </c>
      <c r="Q467" s="60">
        <v>0</v>
      </c>
      <c r="R467" s="60">
        <v>0</v>
      </c>
      <c r="S467" s="60">
        <v>0</v>
      </c>
      <c r="T467" s="60">
        <v>0</v>
      </c>
      <c r="U467" s="60">
        <v>0</v>
      </c>
      <c r="V467" s="60">
        <v>0</v>
      </c>
      <c r="W467" s="59">
        <v>0</v>
      </c>
      <c r="X467" s="60">
        <v>0</v>
      </c>
      <c r="Y467" s="60">
        <v>0</v>
      </c>
      <c r="Z467" s="59">
        <v>0</v>
      </c>
      <c r="AA467" s="59">
        <v>0</v>
      </c>
      <c r="AB467" t="s">
        <v>783</v>
      </c>
      <c r="AC467" s="61">
        <v>3</v>
      </c>
      <c r="AD467" s="58">
        <v>0</v>
      </c>
      <c r="AE467" s="58">
        <v>0</v>
      </c>
      <c r="AF467" s="58">
        <v>0</v>
      </c>
      <c r="AG467" s="58">
        <v>0</v>
      </c>
      <c r="AH467" s="59" t="s">
        <v>503</v>
      </c>
      <c r="AI467" s="58">
        <v>25</v>
      </c>
      <c r="AJ467" s="60"/>
      <c r="AK467" s="59" t="s">
        <v>625</v>
      </c>
      <c r="AL467" s="59">
        <v>1</v>
      </c>
      <c r="AM467" s="59" t="s">
        <v>27</v>
      </c>
      <c r="AN467" s="59" t="s">
        <v>680</v>
      </c>
      <c r="AO467" s="58">
        <v>25</v>
      </c>
      <c r="AP467" s="59" t="s">
        <v>677</v>
      </c>
      <c r="AQ467" s="59" t="s">
        <v>725</v>
      </c>
      <c r="AR467" s="59" t="s">
        <v>27</v>
      </c>
      <c r="AS467" s="59" t="s">
        <v>726</v>
      </c>
      <c r="AT467" s="59" t="s">
        <v>27</v>
      </c>
      <c r="AU467" s="59" t="s">
        <v>27</v>
      </c>
      <c r="AV467" s="59" t="s">
        <v>27</v>
      </c>
      <c r="AW467" s="64"/>
      <c r="AX467" s="62" t="s">
        <v>748</v>
      </c>
      <c r="AY467" s="62">
        <v>7.0040000000000004</v>
      </c>
      <c r="AZ467" s="62" t="s">
        <v>27</v>
      </c>
      <c r="BA467" s="62">
        <v>0</v>
      </c>
      <c r="BB467" s="62">
        <v>6.6109999999999998</v>
      </c>
      <c r="BC467" s="62" t="s">
        <v>774</v>
      </c>
      <c r="BD467">
        <v>0</v>
      </c>
      <c r="BE467" s="62"/>
      <c r="BF467" s="64"/>
      <c r="BG467" s="64"/>
    </row>
    <row r="468" spans="1:59" ht="14.25" customHeight="1" x14ac:dyDescent="0.25">
      <c r="A468" s="58">
        <v>561</v>
      </c>
      <c r="B468" s="59" t="s">
        <v>78</v>
      </c>
      <c r="C468" s="59" t="s">
        <v>27</v>
      </c>
      <c r="D468" s="59" t="s">
        <v>48</v>
      </c>
      <c r="E468" s="59"/>
      <c r="F468" s="59" t="s">
        <v>500</v>
      </c>
      <c r="G468" s="58">
        <v>53</v>
      </c>
      <c r="H468" s="58">
        <v>7</v>
      </c>
      <c r="I468" s="59" t="s">
        <v>172</v>
      </c>
      <c r="J468" s="58">
        <v>8517821164</v>
      </c>
      <c r="K468" s="58">
        <v>1.32692307692308</v>
      </c>
      <c r="L468" s="58">
        <v>0.265384615384615</v>
      </c>
      <c r="M468" s="60">
        <v>0</v>
      </c>
      <c r="N468" s="60">
        <v>0</v>
      </c>
      <c r="O468" s="60">
        <v>0</v>
      </c>
      <c r="P468" s="60">
        <v>0</v>
      </c>
      <c r="Q468" s="60">
        <v>0</v>
      </c>
      <c r="R468" s="60">
        <v>0</v>
      </c>
      <c r="S468" s="60">
        <v>0</v>
      </c>
      <c r="T468" s="60">
        <v>0</v>
      </c>
      <c r="U468" s="60">
        <v>0</v>
      </c>
      <c r="V468" s="60">
        <v>0</v>
      </c>
      <c r="W468" s="59">
        <v>0</v>
      </c>
      <c r="X468" s="60">
        <v>0</v>
      </c>
      <c r="Y468" s="60">
        <v>0</v>
      </c>
      <c r="Z468" s="59">
        <v>0</v>
      </c>
      <c r="AA468" s="59">
        <v>0</v>
      </c>
      <c r="AB468" t="s">
        <v>782</v>
      </c>
      <c r="AC468" s="61">
        <v>3</v>
      </c>
      <c r="AD468" s="58">
        <v>0</v>
      </c>
      <c r="AE468" s="58">
        <v>0</v>
      </c>
      <c r="AF468" s="58">
        <v>0</v>
      </c>
      <c r="AG468" s="58">
        <v>0</v>
      </c>
      <c r="AH468" s="59" t="s">
        <v>503</v>
      </c>
      <c r="AI468" s="58">
        <v>25</v>
      </c>
      <c r="AJ468" s="60"/>
      <c r="AK468" s="59" t="s">
        <v>626</v>
      </c>
      <c r="AL468" s="59">
        <v>1</v>
      </c>
      <c r="AM468" s="59" t="s">
        <v>27</v>
      </c>
      <c r="AN468" s="59" t="s">
        <v>680</v>
      </c>
      <c r="AO468" s="58">
        <v>29</v>
      </c>
      <c r="AP468" s="59" t="s">
        <v>674</v>
      </c>
      <c r="AQ468" s="59" t="s">
        <v>691</v>
      </c>
      <c r="AR468" s="59" t="s">
        <v>695</v>
      </c>
      <c r="AS468" s="59" t="s">
        <v>727</v>
      </c>
      <c r="AT468" s="59" t="s">
        <v>27</v>
      </c>
      <c r="AU468" s="59" t="s">
        <v>27</v>
      </c>
      <c r="AV468" s="59" t="s">
        <v>710</v>
      </c>
      <c r="AW468" s="64"/>
      <c r="AX468" s="62" t="s">
        <v>748</v>
      </c>
      <c r="AY468" s="62">
        <v>7.0150000000000006</v>
      </c>
      <c r="AZ468" s="62" t="s">
        <v>27</v>
      </c>
      <c r="BA468" s="62">
        <v>0</v>
      </c>
      <c r="BB468" s="62">
        <v>3.1870000000000003</v>
      </c>
      <c r="BC468" s="62">
        <v>0</v>
      </c>
      <c r="BD468" s="65">
        <v>0</v>
      </c>
      <c r="BE468" s="62"/>
      <c r="BF468" s="64"/>
      <c r="BG468" s="64"/>
    </row>
    <row r="469" spans="1:59" ht="14.25" customHeight="1" x14ac:dyDescent="0.25"/>
    <row r="470" spans="1:59" ht="14.25" customHeight="1" x14ac:dyDescent="0.25"/>
    <row r="471" spans="1:59" ht="14.25" customHeight="1" x14ac:dyDescent="0.25"/>
    <row r="472" spans="1:59" ht="14.25" customHeight="1" x14ac:dyDescent="0.25"/>
    <row r="473" spans="1:59" ht="14.25" customHeight="1" x14ac:dyDescent="0.25"/>
    <row r="474" spans="1:59" ht="14.25" customHeight="1" x14ac:dyDescent="0.25"/>
    <row r="475" spans="1:59" ht="14.25" customHeight="1" x14ac:dyDescent="0.25"/>
    <row r="476" spans="1:59" ht="14.25" customHeight="1" x14ac:dyDescent="0.25"/>
    <row r="477" spans="1:59" ht="14.25" customHeight="1" x14ac:dyDescent="0.25"/>
    <row r="478" spans="1:59" ht="14.25" customHeight="1" x14ac:dyDescent="0.25"/>
    <row r="479" spans="1:59" ht="14.25" customHeight="1" x14ac:dyDescent="0.25"/>
    <row r="480" spans="1:59" ht="14.25" customHeight="1" x14ac:dyDescent="0.25"/>
  </sheetData>
  <autoFilter ref="A1:AV468">
    <sortState ref="A2:AV468">
      <sortCondition ref="D1:D468"/>
    </sortState>
  </autoFilter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BI353"/>
  <sheetViews>
    <sheetView workbookViewId="0">
      <selection activeCell="D1" sqref="D1"/>
    </sheetView>
  </sheetViews>
  <sheetFormatPr baseColWidth="10" defaultRowHeight="15" x14ac:dyDescent="0.25"/>
  <sheetData>
    <row r="1" spans="1:61" ht="75.75" thickBot="1" x14ac:dyDescent="0.3">
      <c r="A1" s="36" t="s">
        <v>0</v>
      </c>
      <c r="B1" s="36" t="s">
        <v>1</v>
      </c>
      <c r="C1" s="36" t="s">
        <v>2</v>
      </c>
      <c r="D1" s="36" t="s">
        <v>3</v>
      </c>
      <c r="E1" s="36" t="s">
        <v>766</v>
      </c>
      <c r="F1" s="36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118" t="s">
        <v>66</v>
      </c>
      <c r="AC1" s="36" t="s">
        <v>67</v>
      </c>
      <c r="AD1" s="36" t="s">
        <v>68</v>
      </c>
      <c r="AE1" s="36" t="s">
        <v>69</v>
      </c>
      <c r="AF1" s="36" t="s">
        <v>70</v>
      </c>
      <c r="AG1" s="36" t="s">
        <v>71</v>
      </c>
      <c r="AH1" s="36" t="s">
        <v>660</v>
      </c>
      <c r="AI1" s="36" t="s">
        <v>661</v>
      </c>
      <c r="AJ1" s="36" t="s">
        <v>662</v>
      </c>
      <c r="AK1" s="36" t="s">
        <v>663</v>
      </c>
      <c r="AL1" s="36" t="s">
        <v>733</v>
      </c>
      <c r="AM1" s="36" t="s">
        <v>77</v>
      </c>
      <c r="AN1" s="36" t="s">
        <v>664</v>
      </c>
      <c r="AO1" s="36" t="s">
        <v>665</v>
      </c>
      <c r="AP1" s="36" t="s">
        <v>666</v>
      </c>
      <c r="AQ1" s="36" t="s">
        <v>667</v>
      </c>
      <c r="AR1" s="36" t="s">
        <v>668</v>
      </c>
      <c r="AS1" s="36" t="s">
        <v>669</v>
      </c>
      <c r="AT1" s="36" t="s">
        <v>670</v>
      </c>
      <c r="AU1" s="36" t="s">
        <v>671</v>
      </c>
      <c r="AV1" s="36" t="s">
        <v>672</v>
      </c>
      <c r="AW1" s="51"/>
      <c r="AX1" s="51" t="s">
        <v>745</v>
      </c>
      <c r="AY1" s="52" t="s">
        <v>768</v>
      </c>
      <c r="AZ1" s="53" t="s">
        <v>761</v>
      </c>
      <c r="BA1" s="53" t="s">
        <v>769</v>
      </c>
      <c r="BB1" s="54" t="s">
        <v>770</v>
      </c>
      <c r="BC1" s="55" t="s">
        <v>771</v>
      </c>
      <c r="BD1" t="s">
        <v>832</v>
      </c>
      <c r="BE1" s="56" t="s">
        <v>778</v>
      </c>
      <c r="BF1" s="57" t="s">
        <v>772</v>
      </c>
      <c r="BG1" s="57" t="s">
        <v>773</v>
      </c>
      <c r="BH1" s="17" t="s">
        <v>829</v>
      </c>
      <c r="BI1" s="17"/>
    </row>
    <row r="2" spans="1:61" ht="135" x14ac:dyDescent="0.25">
      <c r="A2" s="58">
        <v>0</v>
      </c>
      <c r="B2" s="59" t="s">
        <v>78</v>
      </c>
      <c r="C2" s="59" t="s">
        <v>28</v>
      </c>
      <c r="D2" s="59" t="s">
        <v>79</v>
      </c>
      <c r="E2" s="59"/>
      <c r="F2" s="59" t="s">
        <v>80</v>
      </c>
      <c r="G2" s="58">
        <v>1</v>
      </c>
      <c r="H2" s="58">
        <v>30</v>
      </c>
      <c r="I2" s="59" t="s">
        <v>92</v>
      </c>
      <c r="J2" s="58">
        <v>9165180138</v>
      </c>
      <c r="K2" s="58">
        <v>0</v>
      </c>
      <c r="L2" s="58">
        <v>0</v>
      </c>
      <c r="M2" s="58">
        <v>12</v>
      </c>
      <c r="N2" s="60">
        <v>0</v>
      </c>
      <c r="O2" s="58">
        <v>1</v>
      </c>
      <c r="P2" s="58">
        <v>26</v>
      </c>
      <c r="Q2" s="58">
        <v>14</v>
      </c>
      <c r="R2" s="60">
        <v>0</v>
      </c>
      <c r="S2" s="58">
        <v>14</v>
      </c>
      <c r="T2" s="58">
        <v>1</v>
      </c>
      <c r="U2" s="58">
        <v>3</v>
      </c>
      <c r="V2" s="58">
        <v>1</v>
      </c>
      <c r="W2" s="59">
        <v>0</v>
      </c>
      <c r="X2" s="58">
        <v>1</v>
      </c>
      <c r="Y2" s="58">
        <v>5</v>
      </c>
      <c r="Z2" s="59">
        <v>78</v>
      </c>
      <c r="AA2" s="59">
        <v>5</v>
      </c>
      <c r="AC2" s="59">
        <v>0</v>
      </c>
      <c r="AD2" s="58">
        <v>1</v>
      </c>
      <c r="AE2" s="58">
        <v>7</v>
      </c>
      <c r="AF2" s="58">
        <v>1</v>
      </c>
      <c r="AG2" s="58">
        <v>13</v>
      </c>
      <c r="AH2" s="59" t="s">
        <v>86</v>
      </c>
      <c r="AI2" s="58">
        <v>3</v>
      </c>
      <c r="AJ2" s="58">
        <v>1</v>
      </c>
      <c r="AK2" s="59" t="s">
        <v>627</v>
      </c>
      <c r="AL2" s="59">
        <v>1</v>
      </c>
      <c r="AM2" s="59" t="s">
        <v>27</v>
      </c>
      <c r="AN2" s="59" t="s">
        <v>680</v>
      </c>
      <c r="AO2" s="58">
        <v>24</v>
      </c>
      <c r="AP2" s="59" t="s">
        <v>677</v>
      </c>
      <c r="AQ2" s="59" t="s">
        <v>679</v>
      </c>
      <c r="AR2" s="59" t="s">
        <v>27</v>
      </c>
      <c r="AS2" s="59" t="s">
        <v>681</v>
      </c>
      <c r="AT2" s="59" t="s">
        <v>27</v>
      </c>
      <c r="AU2" s="59" t="s">
        <v>27</v>
      </c>
      <c r="AV2" s="61">
        <v>35</v>
      </c>
      <c r="AW2" s="62"/>
      <c r="AX2" s="62" t="s">
        <v>747</v>
      </c>
      <c r="AY2" s="62">
        <v>15.351000000000001</v>
      </c>
      <c r="AZ2" s="62">
        <v>0.19680769230769232</v>
      </c>
      <c r="BA2" s="62">
        <v>5.0811022083251904</v>
      </c>
      <c r="BB2" s="62"/>
      <c r="BC2" s="62">
        <v>79</v>
      </c>
      <c r="BD2">
        <v>0.11976166832174777</v>
      </c>
      <c r="BE2" s="62"/>
      <c r="BF2" s="62"/>
      <c r="BG2" s="62"/>
      <c r="BH2" s="120"/>
      <c r="BI2" s="50"/>
    </row>
    <row r="3" spans="1:61" ht="120" x14ac:dyDescent="0.25">
      <c r="A3" s="58">
        <v>16</v>
      </c>
      <c r="B3" s="59" t="s">
        <v>78</v>
      </c>
      <c r="C3" s="59" t="s">
        <v>26</v>
      </c>
      <c r="D3" s="59" t="s">
        <v>79</v>
      </c>
      <c r="E3" s="59"/>
      <c r="F3" s="59" t="s">
        <v>80</v>
      </c>
      <c r="G3" s="58">
        <v>1</v>
      </c>
      <c r="H3" s="58">
        <v>30</v>
      </c>
      <c r="I3" s="59" t="s">
        <v>95</v>
      </c>
      <c r="J3" s="58">
        <v>959124226</v>
      </c>
      <c r="K3" s="58">
        <v>0</v>
      </c>
      <c r="L3" s="58">
        <v>0</v>
      </c>
      <c r="M3" s="58">
        <v>12</v>
      </c>
      <c r="N3" s="60">
        <v>0</v>
      </c>
      <c r="O3" s="58">
        <v>3</v>
      </c>
      <c r="P3" s="58">
        <v>19</v>
      </c>
      <c r="Q3" s="58">
        <v>7</v>
      </c>
      <c r="R3" s="60">
        <v>0</v>
      </c>
      <c r="S3" s="58">
        <v>7</v>
      </c>
      <c r="T3" s="58">
        <v>2</v>
      </c>
      <c r="U3" s="58">
        <v>3</v>
      </c>
      <c r="V3" s="58">
        <v>5</v>
      </c>
      <c r="W3" s="59">
        <v>0</v>
      </c>
      <c r="X3" s="58">
        <v>3</v>
      </c>
      <c r="Y3" s="58">
        <v>11</v>
      </c>
      <c r="Z3" s="59">
        <v>72</v>
      </c>
      <c r="AA3" s="59">
        <v>11</v>
      </c>
      <c r="AC3" s="59">
        <v>0</v>
      </c>
      <c r="AD3" s="58">
        <v>2</v>
      </c>
      <c r="AE3" s="58">
        <v>4</v>
      </c>
      <c r="AF3" s="58">
        <v>2</v>
      </c>
      <c r="AG3" s="58">
        <v>13</v>
      </c>
      <c r="AH3" s="59" t="s">
        <v>116</v>
      </c>
      <c r="AI3" s="58">
        <v>1</v>
      </c>
      <c r="AJ3" s="58">
        <v>1</v>
      </c>
      <c r="AK3" s="59" t="s">
        <v>628</v>
      </c>
      <c r="AL3" s="59">
        <v>1</v>
      </c>
      <c r="AM3" s="59" t="s">
        <v>27</v>
      </c>
      <c r="AN3" s="59" t="s">
        <v>680</v>
      </c>
      <c r="AO3" s="58">
        <v>26</v>
      </c>
      <c r="AP3" s="59" t="s">
        <v>677</v>
      </c>
      <c r="AQ3" s="59" t="s">
        <v>683</v>
      </c>
      <c r="AR3" s="59" t="s">
        <v>27</v>
      </c>
      <c r="AS3" s="59" t="s">
        <v>684</v>
      </c>
      <c r="AT3" s="59" t="s">
        <v>27</v>
      </c>
      <c r="AU3" s="59" t="s">
        <v>27</v>
      </c>
      <c r="AV3" s="59" t="s">
        <v>27</v>
      </c>
      <c r="AW3" s="62"/>
      <c r="AX3" s="62" t="s">
        <v>748</v>
      </c>
      <c r="AY3" s="62">
        <v>31.574000000000002</v>
      </c>
      <c r="AZ3" s="62">
        <v>0.43852777777777779</v>
      </c>
      <c r="BA3" s="62">
        <v>2.280357255970102</v>
      </c>
      <c r="BB3" s="62"/>
      <c r="BC3" s="62">
        <v>93</v>
      </c>
      <c r="BD3">
        <v>0.18390629753574689</v>
      </c>
      <c r="BE3" s="62"/>
      <c r="BF3" s="62"/>
      <c r="BG3" s="62"/>
      <c r="BH3" s="120"/>
      <c r="BI3" s="50"/>
    </row>
    <row r="4" spans="1:61" ht="105" x14ac:dyDescent="0.25">
      <c r="A4" s="58">
        <v>21</v>
      </c>
      <c r="B4" s="59" t="s">
        <v>78</v>
      </c>
      <c r="C4" s="59" t="s">
        <v>28</v>
      </c>
      <c r="D4" s="59" t="s">
        <v>79</v>
      </c>
      <c r="E4" s="59"/>
      <c r="F4" s="59" t="s">
        <v>80</v>
      </c>
      <c r="G4" s="58">
        <v>1</v>
      </c>
      <c r="H4" s="58">
        <v>30</v>
      </c>
      <c r="I4" s="59" t="s">
        <v>98</v>
      </c>
      <c r="J4" s="58">
        <v>871611960</v>
      </c>
      <c r="K4" s="58">
        <v>69.571428571428598</v>
      </c>
      <c r="L4" s="58">
        <v>0.50151975683890604</v>
      </c>
      <c r="M4" s="58">
        <v>1</v>
      </c>
      <c r="N4" s="60">
        <v>0</v>
      </c>
      <c r="O4" s="60">
        <v>0</v>
      </c>
      <c r="P4" s="58">
        <v>2</v>
      </c>
      <c r="Q4" s="58">
        <v>1</v>
      </c>
      <c r="R4" s="58">
        <v>1</v>
      </c>
      <c r="S4" s="58">
        <v>1</v>
      </c>
      <c r="T4" s="58">
        <v>1</v>
      </c>
      <c r="U4" s="58">
        <v>1</v>
      </c>
      <c r="V4" s="58">
        <v>1</v>
      </c>
      <c r="W4" s="59">
        <v>0</v>
      </c>
      <c r="X4" s="60">
        <v>0</v>
      </c>
      <c r="Y4" s="58">
        <v>2</v>
      </c>
      <c r="Z4" s="59">
        <v>11</v>
      </c>
      <c r="AA4" s="59">
        <v>2</v>
      </c>
      <c r="AB4" t="s">
        <v>102</v>
      </c>
      <c r="AC4" s="59">
        <v>0</v>
      </c>
      <c r="AD4" s="58">
        <v>0</v>
      </c>
      <c r="AE4" s="58">
        <v>1</v>
      </c>
      <c r="AF4" s="58">
        <v>0</v>
      </c>
      <c r="AG4" s="58">
        <v>3</v>
      </c>
      <c r="AH4" s="59" t="s">
        <v>90</v>
      </c>
      <c r="AI4" s="58">
        <v>4</v>
      </c>
      <c r="AJ4" s="60"/>
      <c r="AK4" s="59" t="s">
        <v>629</v>
      </c>
      <c r="AL4" s="59">
        <v>1</v>
      </c>
      <c r="AM4" s="59" t="s">
        <v>27</v>
      </c>
      <c r="AN4" s="59" t="s">
        <v>673</v>
      </c>
      <c r="AO4" s="58">
        <v>28</v>
      </c>
      <c r="AP4" s="59" t="s">
        <v>677</v>
      </c>
      <c r="AQ4" s="59" t="s">
        <v>685</v>
      </c>
      <c r="AR4" s="59" t="s">
        <v>27</v>
      </c>
      <c r="AS4" s="59" t="s">
        <v>686</v>
      </c>
      <c r="AT4" s="59" t="s">
        <v>27</v>
      </c>
      <c r="AU4" s="59" t="s">
        <v>27</v>
      </c>
      <c r="AV4" s="59" t="s">
        <v>27</v>
      </c>
      <c r="AW4" s="62"/>
      <c r="AX4" s="62" t="s">
        <v>747</v>
      </c>
      <c r="AY4" s="62">
        <v>10.246</v>
      </c>
      <c r="AZ4" s="62">
        <v>0.93145454545454553</v>
      </c>
      <c r="BA4" s="62">
        <v>1.073589693538942</v>
      </c>
      <c r="BB4" s="62">
        <v>9.4879999999999995</v>
      </c>
      <c r="BC4" s="62"/>
      <c r="BD4">
        <v>0</v>
      </c>
      <c r="BE4" s="62"/>
      <c r="BF4" s="62"/>
      <c r="BG4" s="62"/>
      <c r="BH4" s="120">
        <v>9.4879999999999995</v>
      </c>
      <c r="BI4" s="50"/>
    </row>
    <row r="5" spans="1:61" ht="75" x14ac:dyDescent="0.25">
      <c r="A5" s="58">
        <v>37</v>
      </c>
      <c r="B5" s="59" t="s">
        <v>78</v>
      </c>
      <c r="C5" s="59" t="s">
        <v>28</v>
      </c>
      <c r="D5" s="59" t="s">
        <v>79</v>
      </c>
      <c r="E5" s="59"/>
      <c r="F5" s="59" t="s">
        <v>80</v>
      </c>
      <c r="G5" s="58">
        <v>1</v>
      </c>
      <c r="H5" s="58">
        <v>30</v>
      </c>
      <c r="I5" s="59" t="s">
        <v>101</v>
      </c>
      <c r="J5" s="58">
        <v>17888851</v>
      </c>
      <c r="K5" s="58">
        <v>69.571428571428598</v>
      </c>
      <c r="L5" s="58">
        <v>0.50151975683890604</v>
      </c>
      <c r="M5" s="58">
        <v>1</v>
      </c>
      <c r="N5" s="60">
        <v>0</v>
      </c>
      <c r="O5" s="60">
        <v>0</v>
      </c>
      <c r="P5" s="58">
        <v>1</v>
      </c>
      <c r="Q5" s="60">
        <v>0</v>
      </c>
      <c r="R5" s="58">
        <v>1</v>
      </c>
      <c r="S5" s="60">
        <v>0</v>
      </c>
      <c r="T5" s="58">
        <v>1</v>
      </c>
      <c r="U5" s="60">
        <v>0</v>
      </c>
      <c r="V5" s="60">
        <v>0</v>
      </c>
      <c r="W5" s="59">
        <v>0</v>
      </c>
      <c r="X5" s="60">
        <v>0</v>
      </c>
      <c r="Y5" s="60">
        <v>0</v>
      </c>
      <c r="Z5" s="59">
        <v>4</v>
      </c>
      <c r="AA5" s="59">
        <v>0</v>
      </c>
      <c r="AB5" t="s">
        <v>102</v>
      </c>
      <c r="AC5" s="59">
        <v>0</v>
      </c>
      <c r="AD5" s="58">
        <v>0</v>
      </c>
      <c r="AE5" s="58">
        <v>0</v>
      </c>
      <c r="AF5" s="58">
        <v>0</v>
      </c>
      <c r="AG5" s="58">
        <v>1</v>
      </c>
      <c r="AH5" s="59" t="s">
        <v>90</v>
      </c>
      <c r="AI5" s="58">
        <v>4</v>
      </c>
      <c r="AJ5" s="60"/>
      <c r="AK5" s="59" t="s">
        <v>630</v>
      </c>
      <c r="AL5" s="59">
        <v>1</v>
      </c>
      <c r="AM5" s="59" t="s">
        <v>27</v>
      </c>
      <c r="AN5" s="59" t="s">
        <v>680</v>
      </c>
      <c r="AO5" s="58">
        <v>30</v>
      </c>
      <c r="AP5" s="59" t="s">
        <v>674</v>
      </c>
      <c r="AQ5" s="59" t="s">
        <v>687</v>
      </c>
      <c r="AR5" s="59" t="s">
        <v>27</v>
      </c>
      <c r="AS5" s="59" t="s">
        <v>688</v>
      </c>
      <c r="AT5" s="59" t="s">
        <v>27</v>
      </c>
      <c r="AU5" s="59" t="s">
        <v>27</v>
      </c>
      <c r="AV5" s="59" t="s">
        <v>27</v>
      </c>
      <c r="AW5" s="62"/>
      <c r="AX5" s="62" t="s">
        <v>748</v>
      </c>
      <c r="AY5" s="62">
        <v>5.7629999999999999</v>
      </c>
      <c r="AZ5" s="62">
        <v>1.44075</v>
      </c>
      <c r="BA5" s="62">
        <v>0.69408294291167794</v>
      </c>
      <c r="BB5" s="62">
        <v>4.5330000000000004</v>
      </c>
      <c r="BC5" s="62">
        <v>93</v>
      </c>
      <c r="BD5">
        <v>0</v>
      </c>
      <c r="BE5" s="62" t="s">
        <v>89</v>
      </c>
      <c r="BF5" s="62">
        <v>1</v>
      </c>
      <c r="BG5" s="62"/>
      <c r="BH5" s="120">
        <v>4.5329999999999995</v>
      </c>
      <c r="BI5" s="50"/>
    </row>
    <row r="6" spans="1:61" ht="270" x14ac:dyDescent="0.25">
      <c r="A6" s="58">
        <v>69</v>
      </c>
      <c r="B6" s="59" t="s">
        <v>78</v>
      </c>
      <c r="C6" s="59" t="s">
        <v>26</v>
      </c>
      <c r="D6" s="59" t="s">
        <v>79</v>
      </c>
      <c r="E6" s="59"/>
      <c r="F6" s="59" t="s">
        <v>80</v>
      </c>
      <c r="G6" s="58">
        <v>1</v>
      </c>
      <c r="H6" s="58">
        <v>30</v>
      </c>
      <c r="I6" s="59" t="s">
        <v>106</v>
      </c>
      <c r="J6" s="58">
        <v>90153375</v>
      </c>
      <c r="K6" s="58">
        <v>74.9375</v>
      </c>
      <c r="L6" s="58">
        <v>0.82900943396226401</v>
      </c>
      <c r="M6" s="58">
        <v>7</v>
      </c>
      <c r="N6" s="60">
        <v>0</v>
      </c>
      <c r="O6" s="58">
        <v>3</v>
      </c>
      <c r="P6" s="58">
        <v>15</v>
      </c>
      <c r="Q6" s="58">
        <v>7</v>
      </c>
      <c r="R6" s="58">
        <v>1</v>
      </c>
      <c r="S6" s="58">
        <v>7</v>
      </c>
      <c r="T6" s="58">
        <v>1</v>
      </c>
      <c r="U6" s="58">
        <v>2</v>
      </c>
      <c r="V6" s="58">
        <v>4.5</v>
      </c>
      <c r="W6" s="59">
        <v>0</v>
      </c>
      <c r="X6" s="58">
        <v>0.5</v>
      </c>
      <c r="Y6" s="58">
        <v>7</v>
      </c>
      <c r="Z6" s="59">
        <v>55</v>
      </c>
      <c r="AA6" s="59">
        <v>7</v>
      </c>
      <c r="AB6" t="s">
        <v>99</v>
      </c>
      <c r="AC6" s="59">
        <v>0</v>
      </c>
      <c r="AD6" s="58">
        <v>7</v>
      </c>
      <c r="AE6" s="58">
        <v>3</v>
      </c>
      <c r="AF6" s="58">
        <v>2</v>
      </c>
      <c r="AG6" s="58">
        <v>21</v>
      </c>
      <c r="AH6" s="59" t="s">
        <v>116</v>
      </c>
      <c r="AI6" s="58">
        <v>1</v>
      </c>
      <c r="AJ6" s="58">
        <v>1</v>
      </c>
      <c r="AK6" s="59" t="s">
        <v>632</v>
      </c>
      <c r="AL6" s="59">
        <v>1</v>
      </c>
      <c r="AM6" s="59" t="s">
        <v>27</v>
      </c>
      <c r="AN6" s="59" t="s">
        <v>673</v>
      </c>
      <c r="AO6" s="58">
        <v>18</v>
      </c>
      <c r="AP6" s="59" t="s">
        <v>677</v>
      </c>
      <c r="AQ6" s="59" t="s">
        <v>690</v>
      </c>
      <c r="AR6" s="59" t="s">
        <v>27</v>
      </c>
      <c r="AS6" s="59" t="s">
        <v>27</v>
      </c>
      <c r="AT6" s="59" t="s">
        <v>27</v>
      </c>
      <c r="AU6" s="59" t="s">
        <v>27</v>
      </c>
      <c r="AV6" s="59" t="s">
        <v>27</v>
      </c>
      <c r="AW6" s="62"/>
      <c r="AX6" s="62" t="s">
        <v>747</v>
      </c>
      <c r="AY6" s="62">
        <v>26.443999999999999</v>
      </c>
      <c r="AZ6" s="62">
        <v>0.48080000000000001</v>
      </c>
      <c r="BA6" s="62">
        <v>2.0798668885191347</v>
      </c>
      <c r="BB6" s="62">
        <v>21.568999999999999</v>
      </c>
      <c r="BC6" s="62" t="s">
        <v>774</v>
      </c>
      <c r="BD6">
        <v>0.56892553465601647</v>
      </c>
      <c r="BE6" s="62"/>
      <c r="BF6" s="62"/>
      <c r="BG6" s="62"/>
      <c r="BH6" s="120">
        <v>21.568999999999999</v>
      </c>
      <c r="BI6" s="50"/>
    </row>
    <row r="7" spans="1:61" ht="225" x14ac:dyDescent="0.25">
      <c r="A7" s="58">
        <v>72</v>
      </c>
      <c r="B7" s="59" t="s">
        <v>78</v>
      </c>
      <c r="C7" s="59" t="s">
        <v>26</v>
      </c>
      <c r="D7" s="59" t="s">
        <v>79</v>
      </c>
      <c r="E7" s="59"/>
      <c r="F7" s="59" t="s">
        <v>80</v>
      </c>
      <c r="G7" s="58">
        <v>1</v>
      </c>
      <c r="H7" s="58">
        <v>30</v>
      </c>
      <c r="I7" s="59" t="s">
        <v>106</v>
      </c>
      <c r="J7" s="58">
        <v>90153375</v>
      </c>
      <c r="K7" s="58">
        <v>59.1875</v>
      </c>
      <c r="L7" s="58">
        <v>0.53183962264150897</v>
      </c>
      <c r="M7" s="58">
        <v>9</v>
      </c>
      <c r="N7" s="58">
        <v>1</v>
      </c>
      <c r="O7" s="58">
        <v>4</v>
      </c>
      <c r="P7" s="58">
        <v>17</v>
      </c>
      <c r="Q7" s="58">
        <v>8</v>
      </c>
      <c r="R7" s="58">
        <v>1</v>
      </c>
      <c r="S7" s="58">
        <v>8</v>
      </c>
      <c r="T7" s="58">
        <v>1</v>
      </c>
      <c r="U7" s="58">
        <v>3</v>
      </c>
      <c r="V7" s="58">
        <v>8.5</v>
      </c>
      <c r="W7" s="59">
        <v>0</v>
      </c>
      <c r="X7" s="58">
        <v>3.5</v>
      </c>
      <c r="Y7" s="58">
        <v>15</v>
      </c>
      <c r="Z7" s="59">
        <v>79</v>
      </c>
      <c r="AA7" s="59">
        <v>15</v>
      </c>
      <c r="AB7" t="s">
        <v>89</v>
      </c>
      <c r="AC7" s="59">
        <v>0</v>
      </c>
      <c r="AD7" s="58">
        <v>4</v>
      </c>
      <c r="AE7" s="58">
        <v>7</v>
      </c>
      <c r="AF7" s="58">
        <v>1</v>
      </c>
      <c r="AG7" s="58">
        <v>20</v>
      </c>
      <c r="AH7" s="59" t="s">
        <v>112</v>
      </c>
      <c r="AI7" s="58">
        <v>1</v>
      </c>
      <c r="AJ7" s="58">
        <v>1</v>
      </c>
      <c r="AK7" s="59" t="s">
        <v>633</v>
      </c>
      <c r="AL7" s="59">
        <v>1</v>
      </c>
      <c r="AM7" s="59" t="s">
        <v>27</v>
      </c>
      <c r="AN7" s="59" t="s">
        <v>673</v>
      </c>
      <c r="AO7" s="58">
        <v>18</v>
      </c>
      <c r="AP7" s="59" t="s">
        <v>677</v>
      </c>
      <c r="AQ7" s="59" t="s">
        <v>690</v>
      </c>
      <c r="AR7" s="59" t="s">
        <v>27</v>
      </c>
      <c r="AS7" s="59" t="s">
        <v>27</v>
      </c>
      <c r="AT7" s="59" t="s">
        <v>27</v>
      </c>
      <c r="AU7" s="59" t="s">
        <v>27</v>
      </c>
      <c r="AV7" s="59" t="s">
        <v>27</v>
      </c>
      <c r="AW7" s="62"/>
      <c r="AX7" s="62" t="s">
        <v>747</v>
      </c>
      <c r="AY7" s="62">
        <v>24.403000000000002</v>
      </c>
      <c r="AZ7" s="62">
        <v>0.3088987341772152</v>
      </c>
      <c r="BA7" s="62">
        <v>3.2373068884973155</v>
      </c>
      <c r="BB7" s="62">
        <v>17.847000000000001</v>
      </c>
      <c r="BC7" s="62">
        <v>79</v>
      </c>
      <c r="BD7">
        <v>0.7108196721311475</v>
      </c>
      <c r="BE7" s="62"/>
      <c r="BF7" s="62"/>
      <c r="BG7" s="62"/>
      <c r="BH7" s="120">
        <v>17.847000000000001</v>
      </c>
      <c r="BI7" s="50"/>
    </row>
    <row r="8" spans="1:61" ht="285" x14ac:dyDescent="0.25">
      <c r="A8" s="58">
        <v>76</v>
      </c>
      <c r="B8" s="59" t="s">
        <v>78</v>
      </c>
      <c r="C8" s="59" t="s">
        <v>26</v>
      </c>
      <c r="D8" s="59" t="s">
        <v>79</v>
      </c>
      <c r="E8" s="59"/>
      <c r="F8" s="59" t="s">
        <v>80</v>
      </c>
      <c r="G8" s="58">
        <v>1</v>
      </c>
      <c r="H8" s="58">
        <v>30</v>
      </c>
      <c r="I8" s="59" t="s">
        <v>106</v>
      </c>
      <c r="J8" s="58">
        <v>90153375</v>
      </c>
      <c r="K8" s="58">
        <v>0</v>
      </c>
      <c r="L8" s="58">
        <v>0</v>
      </c>
      <c r="M8" s="58">
        <v>7</v>
      </c>
      <c r="N8" s="60">
        <v>0</v>
      </c>
      <c r="O8" s="58">
        <v>2</v>
      </c>
      <c r="P8" s="58">
        <v>18</v>
      </c>
      <c r="Q8" s="58">
        <v>11</v>
      </c>
      <c r="R8" s="60">
        <v>0</v>
      </c>
      <c r="S8" s="58">
        <v>11</v>
      </c>
      <c r="T8" s="58">
        <v>1</v>
      </c>
      <c r="U8" s="58">
        <v>4</v>
      </c>
      <c r="V8" s="58">
        <v>5</v>
      </c>
      <c r="W8" s="59">
        <v>0</v>
      </c>
      <c r="X8" s="58">
        <v>2</v>
      </c>
      <c r="Y8" s="58">
        <v>11</v>
      </c>
      <c r="Z8" s="59">
        <v>72</v>
      </c>
      <c r="AA8" s="59">
        <v>11</v>
      </c>
      <c r="AC8" s="59">
        <v>0</v>
      </c>
      <c r="AD8" s="58">
        <v>7</v>
      </c>
      <c r="AE8" s="58">
        <v>8</v>
      </c>
      <c r="AF8" s="58">
        <v>4</v>
      </c>
      <c r="AG8" s="58">
        <v>31</v>
      </c>
      <c r="AH8" s="59" t="s">
        <v>159</v>
      </c>
      <c r="AI8" s="58">
        <v>2</v>
      </c>
      <c r="AJ8" s="58">
        <v>1</v>
      </c>
      <c r="AK8" s="59" t="s">
        <v>634</v>
      </c>
      <c r="AL8" s="59">
        <v>1</v>
      </c>
      <c r="AM8" s="59" t="s">
        <v>27</v>
      </c>
      <c r="AN8" s="59" t="s">
        <v>673</v>
      </c>
      <c r="AO8" s="58">
        <v>18</v>
      </c>
      <c r="AP8" s="59" t="s">
        <v>677</v>
      </c>
      <c r="AQ8" s="59" t="s">
        <v>690</v>
      </c>
      <c r="AR8" s="59" t="s">
        <v>27</v>
      </c>
      <c r="AS8" s="59" t="s">
        <v>27</v>
      </c>
      <c r="AT8" s="59" t="s">
        <v>27</v>
      </c>
      <c r="AU8" s="59" t="s">
        <v>27</v>
      </c>
      <c r="AV8" s="59" t="s">
        <v>27</v>
      </c>
      <c r="AW8" s="62"/>
      <c r="AX8" s="62" t="s">
        <v>747</v>
      </c>
      <c r="AY8" s="62">
        <v>17.271000000000001</v>
      </c>
      <c r="AZ8" s="62">
        <v>0.239875</v>
      </c>
      <c r="BA8" s="62">
        <v>4.1688379364252217</v>
      </c>
      <c r="BB8" s="62"/>
      <c r="BC8" s="62">
        <v>79</v>
      </c>
      <c r="BD8">
        <v>0.41866251944012439</v>
      </c>
      <c r="BE8" s="62"/>
      <c r="BF8" s="62"/>
      <c r="BG8" s="62"/>
      <c r="BH8" s="120"/>
      <c r="BI8" s="50"/>
    </row>
    <row r="9" spans="1:61" ht="270" x14ac:dyDescent="0.25">
      <c r="A9" s="58">
        <v>92</v>
      </c>
      <c r="B9" s="59" t="s">
        <v>78</v>
      </c>
      <c r="C9" s="59" t="s">
        <v>26</v>
      </c>
      <c r="D9" s="59" t="s">
        <v>79</v>
      </c>
      <c r="E9" s="59"/>
      <c r="F9" s="59" t="s">
        <v>80</v>
      </c>
      <c r="G9" s="58">
        <v>1</v>
      </c>
      <c r="H9" s="58">
        <v>30</v>
      </c>
      <c r="I9" s="59" t="s">
        <v>111</v>
      </c>
      <c r="J9" s="58">
        <v>134763219</v>
      </c>
      <c r="K9" s="58">
        <v>0</v>
      </c>
      <c r="L9" s="58">
        <v>0</v>
      </c>
      <c r="M9" s="58">
        <v>13</v>
      </c>
      <c r="N9" s="60">
        <v>0</v>
      </c>
      <c r="O9" s="60">
        <v>0</v>
      </c>
      <c r="P9" s="58">
        <v>29</v>
      </c>
      <c r="Q9" s="58">
        <v>16</v>
      </c>
      <c r="R9" s="60">
        <v>0</v>
      </c>
      <c r="S9" s="58">
        <v>16</v>
      </c>
      <c r="T9" s="58">
        <v>1</v>
      </c>
      <c r="U9" s="58">
        <v>2</v>
      </c>
      <c r="V9" s="58">
        <v>4.5</v>
      </c>
      <c r="W9" s="59">
        <v>0</v>
      </c>
      <c r="X9" s="58">
        <v>3.5</v>
      </c>
      <c r="Y9" s="58">
        <v>10</v>
      </c>
      <c r="Z9" s="59">
        <v>95</v>
      </c>
      <c r="AA9" s="59">
        <v>10</v>
      </c>
      <c r="AC9" s="59">
        <v>0</v>
      </c>
      <c r="AD9" s="58">
        <v>10</v>
      </c>
      <c r="AE9" s="58">
        <v>3</v>
      </c>
      <c r="AF9" s="58">
        <v>1</v>
      </c>
      <c r="AG9" s="58">
        <v>24</v>
      </c>
      <c r="AH9" s="59" t="s">
        <v>119</v>
      </c>
      <c r="AI9" s="58">
        <v>1</v>
      </c>
      <c r="AJ9" s="58">
        <v>1</v>
      </c>
      <c r="AK9" s="59" t="s">
        <v>635</v>
      </c>
      <c r="AL9" s="59">
        <v>1</v>
      </c>
      <c r="AM9" s="59" t="s">
        <v>27</v>
      </c>
      <c r="AN9" s="59" t="s">
        <v>673</v>
      </c>
      <c r="AO9" s="58">
        <v>23</v>
      </c>
      <c r="AP9" s="59" t="s">
        <v>677</v>
      </c>
      <c r="AQ9" s="59" t="s">
        <v>691</v>
      </c>
      <c r="AR9" s="59" t="s">
        <v>27</v>
      </c>
      <c r="AS9" s="59" t="s">
        <v>27</v>
      </c>
      <c r="AT9" s="59" t="s">
        <v>27</v>
      </c>
      <c r="AU9" s="59" t="s">
        <v>27</v>
      </c>
      <c r="AV9" s="59" t="s">
        <v>27</v>
      </c>
      <c r="AW9" s="62"/>
      <c r="AX9" s="62" t="s">
        <v>747</v>
      </c>
      <c r="AY9" s="62">
        <v>10.36</v>
      </c>
      <c r="AZ9" s="62">
        <v>0.10905263157894736</v>
      </c>
      <c r="BA9" s="62">
        <v>9.1698841698841704</v>
      </c>
      <c r="BB9" s="62"/>
      <c r="BC9" s="62">
        <v>93</v>
      </c>
      <c r="BD9">
        <v>0.76871381306865183</v>
      </c>
      <c r="BE9" s="62"/>
      <c r="BF9" s="62"/>
      <c r="BG9" s="62"/>
      <c r="BH9" s="120"/>
      <c r="BI9" s="50"/>
    </row>
    <row r="10" spans="1:61" ht="90" x14ac:dyDescent="0.25">
      <c r="A10" s="58">
        <v>100</v>
      </c>
      <c r="B10" s="59" t="s">
        <v>78</v>
      </c>
      <c r="C10" s="59" t="s">
        <v>28</v>
      </c>
      <c r="D10" s="59" t="s">
        <v>79</v>
      </c>
      <c r="E10" s="59"/>
      <c r="F10" s="59" t="s">
        <v>80</v>
      </c>
      <c r="G10" s="58">
        <v>1</v>
      </c>
      <c r="H10" s="58">
        <v>30</v>
      </c>
      <c r="I10" s="59" t="s">
        <v>114</v>
      </c>
      <c r="J10" s="58">
        <v>17888853</v>
      </c>
      <c r="K10" s="58">
        <v>64.857142857142904</v>
      </c>
      <c r="L10" s="58">
        <v>0.40121580547112501</v>
      </c>
      <c r="M10" s="58">
        <v>2</v>
      </c>
      <c r="N10" s="60">
        <v>0</v>
      </c>
      <c r="O10" s="60">
        <v>0</v>
      </c>
      <c r="P10" s="58">
        <v>3</v>
      </c>
      <c r="Q10" s="58">
        <v>1</v>
      </c>
      <c r="R10" s="58">
        <v>1</v>
      </c>
      <c r="S10" s="58">
        <v>1</v>
      </c>
      <c r="T10" s="58">
        <v>1</v>
      </c>
      <c r="U10" s="58">
        <v>1</v>
      </c>
      <c r="V10" s="60">
        <v>0</v>
      </c>
      <c r="W10" s="61">
        <v>1</v>
      </c>
      <c r="X10" s="60">
        <v>0</v>
      </c>
      <c r="Y10" s="58">
        <v>2</v>
      </c>
      <c r="Z10" s="59">
        <v>13</v>
      </c>
      <c r="AA10" s="59">
        <v>2</v>
      </c>
      <c r="AB10" t="s">
        <v>99</v>
      </c>
      <c r="AC10" s="59">
        <v>0</v>
      </c>
      <c r="AD10" s="58">
        <v>0</v>
      </c>
      <c r="AE10" s="58">
        <v>0</v>
      </c>
      <c r="AF10" s="58">
        <v>0</v>
      </c>
      <c r="AG10" s="58">
        <v>1</v>
      </c>
      <c r="AH10" s="59" t="s">
        <v>90</v>
      </c>
      <c r="AI10" s="58">
        <v>4</v>
      </c>
      <c r="AJ10" s="60"/>
      <c r="AK10" s="59" t="s">
        <v>636</v>
      </c>
      <c r="AL10" s="59">
        <v>1</v>
      </c>
      <c r="AM10" s="59" t="s">
        <v>27</v>
      </c>
      <c r="AN10" s="59" t="s">
        <v>680</v>
      </c>
      <c r="AO10" s="58">
        <v>30</v>
      </c>
      <c r="AP10" s="59" t="s">
        <v>674</v>
      </c>
      <c r="AQ10" s="59" t="s">
        <v>687</v>
      </c>
      <c r="AR10" s="59" t="s">
        <v>27</v>
      </c>
      <c r="AS10" s="59" t="s">
        <v>688</v>
      </c>
      <c r="AT10" s="59" t="s">
        <v>27</v>
      </c>
      <c r="AU10" s="59" t="s">
        <v>27</v>
      </c>
      <c r="AV10" s="59" t="s">
        <v>27</v>
      </c>
      <c r="AW10" s="62"/>
      <c r="AX10" s="62" t="s">
        <v>748</v>
      </c>
      <c r="AY10" s="62">
        <v>5.234</v>
      </c>
      <c r="AZ10" s="62">
        <v>0.4026153846153846</v>
      </c>
      <c r="BA10" s="62">
        <v>2.4837600305693543</v>
      </c>
      <c r="BB10" s="62">
        <v>4.5650000000000004</v>
      </c>
      <c r="BC10" s="62">
        <v>93</v>
      </c>
      <c r="BD10">
        <v>0.29206963249516443</v>
      </c>
      <c r="BE10" s="62"/>
      <c r="BF10" s="62"/>
      <c r="BG10" s="62"/>
      <c r="BH10" s="120">
        <v>4.5650000000000004</v>
      </c>
      <c r="BI10" s="50"/>
    </row>
    <row r="11" spans="1:61" ht="195" x14ac:dyDescent="0.25">
      <c r="A11" s="58">
        <v>107</v>
      </c>
      <c r="B11" s="59" t="s">
        <v>78</v>
      </c>
      <c r="C11" s="59" t="s">
        <v>26</v>
      </c>
      <c r="D11" s="59" t="s">
        <v>79</v>
      </c>
      <c r="E11" s="59"/>
      <c r="F11" s="59" t="s">
        <v>80</v>
      </c>
      <c r="G11" s="58">
        <v>1</v>
      </c>
      <c r="H11" s="58">
        <v>30</v>
      </c>
      <c r="I11" s="59" t="s">
        <v>111</v>
      </c>
      <c r="J11" s="58">
        <v>134763219</v>
      </c>
      <c r="K11" s="58">
        <v>0</v>
      </c>
      <c r="L11" s="58">
        <v>0</v>
      </c>
      <c r="M11" s="58">
        <v>12</v>
      </c>
      <c r="N11" s="60">
        <v>0</v>
      </c>
      <c r="O11" s="58">
        <v>3</v>
      </c>
      <c r="P11" s="58">
        <v>24</v>
      </c>
      <c r="Q11" s="58">
        <v>12</v>
      </c>
      <c r="R11" s="60">
        <v>0</v>
      </c>
      <c r="S11" s="58">
        <v>12</v>
      </c>
      <c r="T11" s="58">
        <v>1</v>
      </c>
      <c r="U11" s="58">
        <v>2</v>
      </c>
      <c r="V11" s="58">
        <v>4</v>
      </c>
      <c r="W11" s="59">
        <v>0</v>
      </c>
      <c r="X11" s="58">
        <v>1</v>
      </c>
      <c r="Y11" s="58">
        <v>7</v>
      </c>
      <c r="Z11" s="59">
        <v>78</v>
      </c>
      <c r="AA11" s="59">
        <v>7</v>
      </c>
      <c r="AC11" s="59">
        <v>0</v>
      </c>
      <c r="AD11" s="58">
        <v>5</v>
      </c>
      <c r="AE11" s="58">
        <v>5</v>
      </c>
      <c r="AF11" s="58">
        <v>6</v>
      </c>
      <c r="AG11" s="58">
        <v>21</v>
      </c>
      <c r="AH11" s="59" t="s">
        <v>119</v>
      </c>
      <c r="AI11" s="58">
        <v>1</v>
      </c>
      <c r="AJ11" s="58">
        <v>1</v>
      </c>
      <c r="AK11" s="59" t="s">
        <v>637</v>
      </c>
      <c r="AL11" s="59">
        <v>1</v>
      </c>
      <c r="AM11" s="59" t="s">
        <v>27</v>
      </c>
      <c r="AN11" s="59" t="s">
        <v>673</v>
      </c>
      <c r="AO11" s="58">
        <v>23</v>
      </c>
      <c r="AP11" s="59" t="s">
        <v>677</v>
      </c>
      <c r="AQ11" s="59" t="s">
        <v>691</v>
      </c>
      <c r="AR11" s="59" t="s">
        <v>27</v>
      </c>
      <c r="AS11" s="59" t="s">
        <v>27</v>
      </c>
      <c r="AT11" s="59" t="s">
        <v>27</v>
      </c>
      <c r="AU11" s="59" t="s">
        <v>27</v>
      </c>
      <c r="AV11" s="59" t="s">
        <v>27</v>
      </c>
      <c r="AW11" s="62"/>
      <c r="AX11" s="62" t="s">
        <v>747</v>
      </c>
      <c r="AY11" s="62">
        <v>6.6509999999999998</v>
      </c>
      <c r="AZ11" s="62">
        <v>8.5269230769230764E-2</v>
      </c>
      <c r="BA11" s="62">
        <v>11.727559765448804</v>
      </c>
      <c r="BB11" s="62"/>
      <c r="BC11" s="62">
        <v>60</v>
      </c>
      <c r="BD11">
        <v>0.58714859437750999</v>
      </c>
      <c r="BE11" s="62"/>
      <c r="BF11" s="62"/>
      <c r="BG11" s="62"/>
      <c r="BH11" s="120"/>
      <c r="BI11" s="50"/>
    </row>
    <row r="12" spans="1:61" ht="120" x14ac:dyDescent="0.25">
      <c r="A12" s="58">
        <v>129</v>
      </c>
      <c r="B12" s="59" t="s">
        <v>78</v>
      </c>
      <c r="C12" s="59" t="s">
        <v>26</v>
      </c>
      <c r="D12" s="59" t="s">
        <v>79</v>
      </c>
      <c r="E12" s="59"/>
      <c r="F12" s="59" t="s">
        <v>80</v>
      </c>
      <c r="G12" s="58">
        <v>1</v>
      </c>
      <c r="H12" s="58">
        <v>30</v>
      </c>
      <c r="I12" s="59" t="s">
        <v>118</v>
      </c>
      <c r="J12" s="58">
        <v>10238105208</v>
      </c>
      <c r="K12" s="58">
        <v>0</v>
      </c>
      <c r="L12" s="58">
        <v>0</v>
      </c>
      <c r="M12" s="58">
        <v>7</v>
      </c>
      <c r="N12" s="60">
        <v>0</v>
      </c>
      <c r="O12" s="60">
        <v>0</v>
      </c>
      <c r="P12" s="58">
        <v>16</v>
      </c>
      <c r="Q12" s="58">
        <v>9</v>
      </c>
      <c r="R12" s="60">
        <v>0</v>
      </c>
      <c r="S12" s="58">
        <v>9</v>
      </c>
      <c r="T12" s="58">
        <v>2</v>
      </c>
      <c r="U12" s="58">
        <v>5</v>
      </c>
      <c r="V12" s="58">
        <v>4.5</v>
      </c>
      <c r="W12" s="59">
        <v>0</v>
      </c>
      <c r="X12" s="58">
        <v>1.5</v>
      </c>
      <c r="Y12" s="58">
        <v>11</v>
      </c>
      <c r="Z12" s="59">
        <v>65</v>
      </c>
      <c r="AA12" s="59">
        <v>11</v>
      </c>
      <c r="AC12" s="59">
        <v>0</v>
      </c>
      <c r="AD12" s="58">
        <v>1</v>
      </c>
      <c r="AE12" s="58">
        <v>8</v>
      </c>
      <c r="AF12" s="58">
        <v>2</v>
      </c>
      <c r="AG12" s="58">
        <v>15</v>
      </c>
      <c r="AH12" s="59" t="s">
        <v>96</v>
      </c>
      <c r="AI12" s="58">
        <v>1</v>
      </c>
      <c r="AJ12" s="58">
        <v>1</v>
      </c>
      <c r="AK12" s="59" t="s">
        <v>638</v>
      </c>
      <c r="AL12" s="59">
        <v>1</v>
      </c>
      <c r="AM12" s="59" t="s">
        <v>27</v>
      </c>
      <c r="AN12" s="59" t="s">
        <v>673</v>
      </c>
      <c r="AO12" s="58">
        <v>29</v>
      </c>
      <c r="AP12" s="59" t="s">
        <v>677</v>
      </c>
      <c r="AQ12" s="59" t="s">
        <v>691</v>
      </c>
      <c r="AR12" s="59" t="s">
        <v>27</v>
      </c>
      <c r="AS12" s="59" t="s">
        <v>27</v>
      </c>
      <c r="AT12" s="59" t="s">
        <v>692</v>
      </c>
      <c r="AU12" s="59" t="s">
        <v>27</v>
      </c>
      <c r="AV12" s="59" t="s">
        <v>27</v>
      </c>
      <c r="AW12" s="62"/>
      <c r="AX12" s="62" t="s">
        <v>746</v>
      </c>
      <c r="AY12" s="62">
        <v>34.49</v>
      </c>
      <c r="AZ12" s="62">
        <v>0.5306153846153846</v>
      </c>
      <c r="BA12" s="62">
        <v>1.8846042331110466</v>
      </c>
      <c r="BB12" s="62"/>
      <c r="BC12" s="62">
        <v>79</v>
      </c>
      <c r="BD12">
        <v>0.75950008444519512</v>
      </c>
      <c r="BE12" s="62"/>
      <c r="BF12" s="62"/>
      <c r="BG12" s="62"/>
      <c r="BH12" s="120"/>
      <c r="BI12" s="50"/>
    </row>
    <row r="13" spans="1:61" ht="150" x14ac:dyDescent="0.25">
      <c r="A13" s="58">
        <v>166</v>
      </c>
      <c r="B13" s="59" t="s">
        <v>78</v>
      </c>
      <c r="C13" s="59" t="s">
        <v>28</v>
      </c>
      <c r="D13" s="59" t="s">
        <v>79</v>
      </c>
      <c r="E13" s="59"/>
      <c r="F13" s="59" t="s">
        <v>80</v>
      </c>
      <c r="G13" s="58">
        <v>1</v>
      </c>
      <c r="H13" s="58">
        <v>30</v>
      </c>
      <c r="I13" s="59" t="s">
        <v>122</v>
      </c>
      <c r="J13" s="58">
        <v>10184154</v>
      </c>
      <c r="K13" s="58">
        <v>69.571428571428598</v>
      </c>
      <c r="L13" s="58">
        <v>0.50151975683890604</v>
      </c>
      <c r="M13" s="58">
        <v>9</v>
      </c>
      <c r="N13" s="60">
        <v>0</v>
      </c>
      <c r="O13" s="60">
        <v>0</v>
      </c>
      <c r="P13" s="58">
        <v>20</v>
      </c>
      <c r="Q13" s="58">
        <v>10</v>
      </c>
      <c r="R13" s="58">
        <v>1</v>
      </c>
      <c r="S13" s="58">
        <v>10</v>
      </c>
      <c r="T13" s="58">
        <v>1</v>
      </c>
      <c r="U13" s="58">
        <v>7</v>
      </c>
      <c r="V13" s="58">
        <v>3.5</v>
      </c>
      <c r="W13" s="59">
        <v>0</v>
      </c>
      <c r="X13" s="58">
        <v>1.5</v>
      </c>
      <c r="Y13" s="58">
        <v>12</v>
      </c>
      <c r="Z13" s="59">
        <v>75</v>
      </c>
      <c r="AA13" s="59">
        <v>12</v>
      </c>
      <c r="AB13" t="s">
        <v>102</v>
      </c>
      <c r="AC13" s="59">
        <v>0</v>
      </c>
      <c r="AD13" s="58">
        <v>3</v>
      </c>
      <c r="AE13" s="58">
        <v>4</v>
      </c>
      <c r="AF13" s="58">
        <v>3</v>
      </c>
      <c r="AG13" s="58">
        <v>12</v>
      </c>
      <c r="AH13" s="59" t="s">
        <v>90</v>
      </c>
      <c r="AI13" s="58">
        <v>4</v>
      </c>
      <c r="AJ13" s="58">
        <v>1</v>
      </c>
      <c r="AK13" s="59" t="s">
        <v>639</v>
      </c>
      <c r="AL13" s="59">
        <v>1</v>
      </c>
      <c r="AM13" s="59" t="s">
        <v>27</v>
      </c>
      <c r="AN13" s="59" t="s">
        <v>680</v>
      </c>
      <c r="AO13" s="58">
        <v>25</v>
      </c>
      <c r="AP13" s="59" t="s">
        <v>677</v>
      </c>
      <c r="AQ13" s="59" t="s">
        <v>694</v>
      </c>
      <c r="AR13" s="59" t="s">
        <v>27</v>
      </c>
      <c r="AS13" s="59" t="s">
        <v>27</v>
      </c>
      <c r="AT13" s="59" t="s">
        <v>692</v>
      </c>
      <c r="AU13" s="59" t="s">
        <v>27</v>
      </c>
      <c r="AV13" s="59" t="s">
        <v>27</v>
      </c>
      <c r="AW13" s="62"/>
      <c r="AX13" s="62" t="s">
        <v>746</v>
      </c>
      <c r="AY13" s="62">
        <v>30.025000000000002</v>
      </c>
      <c r="AZ13" s="62">
        <v>0.40033333333333337</v>
      </c>
      <c r="BA13" s="62">
        <v>2.4979184013322229</v>
      </c>
      <c r="BB13" s="62">
        <v>29.932000000000002</v>
      </c>
      <c r="BC13" s="62">
        <v>52</v>
      </c>
      <c r="BD13">
        <v>0.59783228750713069</v>
      </c>
      <c r="BE13" s="62" t="s">
        <v>767</v>
      </c>
      <c r="BF13" s="62"/>
      <c r="BG13" s="62">
        <v>1</v>
      </c>
      <c r="BH13" s="120">
        <v>29.931999999999999</v>
      </c>
      <c r="BI13" s="50"/>
    </row>
    <row r="14" spans="1:61" ht="120" x14ac:dyDescent="0.25">
      <c r="A14" s="58">
        <v>198</v>
      </c>
      <c r="B14" s="59" t="s">
        <v>78</v>
      </c>
      <c r="C14" s="59" t="s">
        <v>26</v>
      </c>
      <c r="D14" s="59" t="s">
        <v>79</v>
      </c>
      <c r="E14" s="59"/>
      <c r="F14" s="59" t="s">
        <v>80</v>
      </c>
      <c r="G14" s="58">
        <v>1</v>
      </c>
      <c r="H14" s="58">
        <v>30</v>
      </c>
      <c r="I14" s="59" t="s">
        <v>126</v>
      </c>
      <c r="J14" s="58">
        <v>8916155192</v>
      </c>
      <c r="K14" s="58">
        <v>74.9375</v>
      </c>
      <c r="L14" s="58">
        <v>0.82900943396226401</v>
      </c>
      <c r="M14" s="58">
        <v>5</v>
      </c>
      <c r="N14" s="60">
        <v>0</v>
      </c>
      <c r="O14" s="58">
        <v>3</v>
      </c>
      <c r="P14" s="58">
        <v>12</v>
      </c>
      <c r="Q14" s="58">
        <v>6</v>
      </c>
      <c r="R14" s="58">
        <v>1</v>
      </c>
      <c r="S14" s="58">
        <v>6</v>
      </c>
      <c r="T14" s="58">
        <v>1</v>
      </c>
      <c r="U14" s="58">
        <v>1</v>
      </c>
      <c r="V14" s="58">
        <v>2.5</v>
      </c>
      <c r="W14" s="59">
        <v>0</v>
      </c>
      <c r="X14" s="58">
        <v>1.5</v>
      </c>
      <c r="Y14" s="58">
        <v>5</v>
      </c>
      <c r="Z14" s="59">
        <v>44</v>
      </c>
      <c r="AA14" s="59">
        <v>5</v>
      </c>
      <c r="AB14" t="s">
        <v>99</v>
      </c>
      <c r="AC14" s="59">
        <v>0</v>
      </c>
      <c r="AD14" s="58">
        <v>2</v>
      </c>
      <c r="AE14" s="58">
        <v>2</v>
      </c>
      <c r="AF14" s="58">
        <v>0</v>
      </c>
      <c r="AG14" s="58">
        <v>9</v>
      </c>
      <c r="AH14" s="59" t="s">
        <v>112</v>
      </c>
      <c r="AI14" s="58">
        <v>1</v>
      </c>
      <c r="AJ14" s="58">
        <v>1</v>
      </c>
      <c r="AK14" s="59" t="s">
        <v>641</v>
      </c>
      <c r="AL14" s="59">
        <v>1</v>
      </c>
      <c r="AM14" s="59" t="s">
        <v>27</v>
      </c>
      <c r="AN14" s="59" t="s">
        <v>680</v>
      </c>
      <c r="AO14" s="58">
        <v>30</v>
      </c>
      <c r="AP14" s="59" t="s">
        <v>677</v>
      </c>
      <c r="AQ14" s="59" t="s">
        <v>697</v>
      </c>
      <c r="AR14" s="59" t="s">
        <v>27</v>
      </c>
      <c r="AS14" s="59" t="s">
        <v>27</v>
      </c>
      <c r="AT14" s="59" t="s">
        <v>27</v>
      </c>
      <c r="AU14" s="59" t="s">
        <v>27</v>
      </c>
      <c r="AV14" s="59" t="s">
        <v>27</v>
      </c>
      <c r="AW14" s="62"/>
      <c r="AX14" s="62" t="s">
        <v>747</v>
      </c>
      <c r="AY14" s="62">
        <v>23.042000000000002</v>
      </c>
      <c r="AZ14" s="62">
        <v>0.52368181818181825</v>
      </c>
      <c r="BA14" s="62">
        <v>1.9095564621126637</v>
      </c>
      <c r="BB14" s="62">
        <v>22.294</v>
      </c>
      <c r="BC14" s="62">
        <v>79</v>
      </c>
      <c r="BD14">
        <v>0.61490031479538299</v>
      </c>
      <c r="BE14" s="62"/>
      <c r="BF14" s="62"/>
      <c r="BG14" s="62"/>
      <c r="BH14" s="120">
        <v>22.294</v>
      </c>
      <c r="BI14" s="50"/>
    </row>
    <row r="15" spans="1:61" ht="210" x14ac:dyDescent="0.25">
      <c r="A15" s="58">
        <v>214</v>
      </c>
      <c r="B15" s="59" t="s">
        <v>78</v>
      </c>
      <c r="C15" s="59" t="s">
        <v>26</v>
      </c>
      <c r="D15" s="59" t="s">
        <v>79</v>
      </c>
      <c r="E15" s="59"/>
      <c r="F15" s="59" t="s">
        <v>80</v>
      </c>
      <c r="G15" s="58">
        <v>1</v>
      </c>
      <c r="H15" s="58">
        <v>30</v>
      </c>
      <c r="I15" s="59" t="s">
        <v>128</v>
      </c>
      <c r="J15" s="58">
        <v>9591208203</v>
      </c>
      <c r="K15" s="58">
        <v>74.9375</v>
      </c>
      <c r="L15" s="58">
        <v>0.82900943396226401</v>
      </c>
      <c r="M15" s="58">
        <v>7</v>
      </c>
      <c r="N15" s="60">
        <v>0</v>
      </c>
      <c r="O15" s="60">
        <v>0</v>
      </c>
      <c r="P15" s="58">
        <v>17</v>
      </c>
      <c r="Q15" s="58">
        <v>9</v>
      </c>
      <c r="R15" s="58">
        <v>3</v>
      </c>
      <c r="S15" s="58">
        <v>9</v>
      </c>
      <c r="T15" s="58">
        <v>1</v>
      </c>
      <c r="U15" s="58">
        <v>4</v>
      </c>
      <c r="V15" s="60">
        <v>0</v>
      </c>
      <c r="W15" s="59">
        <v>0</v>
      </c>
      <c r="X15" s="60">
        <v>0</v>
      </c>
      <c r="Y15" s="58">
        <v>4</v>
      </c>
      <c r="Z15" s="59">
        <v>54</v>
      </c>
      <c r="AA15" s="59">
        <v>4</v>
      </c>
      <c r="AB15" t="s">
        <v>99</v>
      </c>
      <c r="AC15" s="59">
        <v>0</v>
      </c>
      <c r="AD15" s="58">
        <v>4</v>
      </c>
      <c r="AE15" s="58">
        <v>3</v>
      </c>
      <c r="AF15" s="58">
        <v>1</v>
      </c>
      <c r="AG15" s="58">
        <v>11</v>
      </c>
      <c r="AH15" s="59" t="s">
        <v>90</v>
      </c>
      <c r="AI15" s="58">
        <v>4</v>
      </c>
      <c r="AJ15" s="58">
        <v>1</v>
      </c>
      <c r="AK15" s="59" t="s">
        <v>642</v>
      </c>
      <c r="AL15" s="59">
        <v>1</v>
      </c>
      <c r="AM15" s="59" t="s">
        <v>27</v>
      </c>
      <c r="AN15" s="59" t="s">
        <v>680</v>
      </c>
      <c r="AO15" s="58">
        <v>33</v>
      </c>
      <c r="AP15" s="59" t="s">
        <v>677</v>
      </c>
      <c r="AQ15" s="59" t="s">
        <v>698</v>
      </c>
      <c r="AR15" s="59" t="s">
        <v>27</v>
      </c>
      <c r="AS15" s="59" t="s">
        <v>699</v>
      </c>
      <c r="AT15" s="59" t="s">
        <v>27</v>
      </c>
      <c r="AU15" s="59" t="s">
        <v>27</v>
      </c>
      <c r="AV15" s="61">
        <v>180</v>
      </c>
      <c r="AW15" s="62"/>
      <c r="AX15" s="62" t="s">
        <v>748</v>
      </c>
      <c r="AY15" s="62">
        <v>19.216999999999999</v>
      </c>
      <c r="AZ15" s="62">
        <v>0.35587037037037034</v>
      </c>
      <c r="BA15" s="62">
        <v>2.810011968569496</v>
      </c>
      <c r="BB15" s="62">
        <v>18.401</v>
      </c>
      <c r="BC15" s="62">
        <v>30</v>
      </c>
      <c r="BD15">
        <v>0.1558339859044636</v>
      </c>
      <c r="BE15" s="62"/>
      <c r="BF15" s="62"/>
      <c r="BG15" s="62"/>
      <c r="BH15" s="120">
        <v>7.3949999999999996</v>
      </c>
      <c r="BI15" s="50"/>
    </row>
    <row r="16" spans="1:61" ht="240" x14ac:dyDescent="0.25">
      <c r="A16" s="58">
        <v>230</v>
      </c>
      <c r="B16" s="59" t="s">
        <v>78</v>
      </c>
      <c r="C16" s="59" t="s">
        <v>26</v>
      </c>
      <c r="D16" s="59" t="s">
        <v>79</v>
      </c>
      <c r="E16" s="59"/>
      <c r="F16" s="59" t="s">
        <v>80</v>
      </c>
      <c r="G16" s="58">
        <v>1</v>
      </c>
      <c r="H16" s="58">
        <v>30</v>
      </c>
      <c r="I16" s="59" t="s">
        <v>643</v>
      </c>
      <c r="J16" s="58">
        <v>13911144139</v>
      </c>
      <c r="K16" s="58">
        <v>59.1875</v>
      </c>
      <c r="L16" s="58">
        <v>0.53183962264150897</v>
      </c>
      <c r="M16" s="58">
        <v>2</v>
      </c>
      <c r="N16" s="60">
        <v>0</v>
      </c>
      <c r="O16" s="60">
        <v>0</v>
      </c>
      <c r="P16" s="58">
        <v>9</v>
      </c>
      <c r="Q16" s="58">
        <v>7</v>
      </c>
      <c r="R16" s="58">
        <v>1</v>
      </c>
      <c r="S16" s="58">
        <v>7</v>
      </c>
      <c r="T16" s="58">
        <v>1</v>
      </c>
      <c r="U16" s="58">
        <v>2</v>
      </c>
      <c r="V16" s="58">
        <v>1</v>
      </c>
      <c r="W16" s="59">
        <v>0</v>
      </c>
      <c r="X16" s="60">
        <v>0</v>
      </c>
      <c r="Y16" s="58">
        <v>3</v>
      </c>
      <c r="Z16" s="59">
        <v>33</v>
      </c>
      <c r="AA16" s="59">
        <v>3</v>
      </c>
      <c r="AB16" t="s">
        <v>89</v>
      </c>
      <c r="AC16" s="59">
        <v>0</v>
      </c>
      <c r="AD16" s="58">
        <v>4</v>
      </c>
      <c r="AE16" s="58">
        <v>2</v>
      </c>
      <c r="AF16" s="58">
        <v>0</v>
      </c>
      <c r="AG16" s="58">
        <v>9</v>
      </c>
      <c r="AH16" s="59" t="s">
        <v>90</v>
      </c>
      <c r="AI16" s="58">
        <v>4</v>
      </c>
      <c r="AJ16" s="58">
        <v>1</v>
      </c>
      <c r="AK16" s="59" t="s">
        <v>644</v>
      </c>
      <c r="AL16" s="59">
        <v>1</v>
      </c>
      <c r="AM16" s="59" t="s">
        <v>27</v>
      </c>
      <c r="AN16" s="59" t="s">
        <v>680</v>
      </c>
      <c r="AO16" s="58">
        <v>19</v>
      </c>
      <c r="AP16" s="59" t="s">
        <v>677</v>
      </c>
      <c r="AQ16" s="59" t="s">
        <v>691</v>
      </c>
      <c r="AR16" s="59" t="s">
        <v>27</v>
      </c>
      <c r="AS16" s="59" t="s">
        <v>731</v>
      </c>
      <c r="AT16" s="59" t="s">
        <v>692</v>
      </c>
      <c r="AU16" s="59" t="s">
        <v>27</v>
      </c>
      <c r="AV16" s="59" t="s">
        <v>27</v>
      </c>
      <c r="AW16" s="62"/>
      <c r="AX16" s="62" t="s">
        <v>746</v>
      </c>
      <c r="AY16" s="62">
        <v>30</v>
      </c>
      <c r="AZ16" s="62">
        <v>0.90909090909090906</v>
      </c>
      <c r="BA16" s="62">
        <v>1.1000000000000001</v>
      </c>
      <c r="BB16" s="62">
        <v>29.103000000000002</v>
      </c>
      <c r="BC16" s="62" t="s">
        <v>774</v>
      </c>
      <c r="BD16">
        <v>0.38882421420256114</v>
      </c>
      <c r="BE16" s="62"/>
      <c r="BF16" s="62"/>
      <c r="BG16" s="62"/>
      <c r="BH16" s="120">
        <v>29.102999999999998</v>
      </c>
      <c r="BI16" s="50"/>
    </row>
    <row r="17" spans="1:61" ht="90" x14ac:dyDescent="0.25">
      <c r="A17" s="58">
        <v>231</v>
      </c>
      <c r="B17" s="59" t="s">
        <v>78</v>
      </c>
      <c r="C17" s="59" t="s">
        <v>26</v>
      </c>
      <c r="D17" s="59" t="s">
        <v>79</v>
      </c>
      <c r="E17" s="59"/>
      <c r="F17" s="59" t="s">
        <v>80</v>
      </c>
      <c r="G17" s="58">
        <v>1</v>
      </c>
      <c r="H17" s="58">
        <v>30</v>
      </c>
      <c r="I17" s="59" t="s">
        <v>130</v>
      </c>
      <c r="J17" s="58">
        <v>3712062108</v>
      </c>
      <c r="K17" s="58">
        <v>74.9375</v>
      </c>
      <c r="L17" s="58">
        <v>0.82900943396226401</v>
      </c>
      <c r="M17" s="58">
        <v>5</v>
      </c>
      <c r="N17" s="60">
        <v>0</v>
      </c>
      <c r="O17" s="60">
        <v>0</v>
      </c>
      <c r="P17" s="58">
        <v>9</v>
      </c>
      <c r="Q17" s="58">
        <v>4</v>
      </c>
      <c r="R17" s="58">
        <v>1</v>
      </c>
      <c r="S17" s="58">
        <v>4</v>
      </c>
      <c r="T17" s="58">
        <v>1</v>
      </c>
      <c r="U17" s="60">
        <v>0</v>
      </c>
      <c r="V17" s="60">
        <v>0</v>
      </c>
      <c r="W17" s="59">
        <v>0</v>
      </c>
      <c r="X17" s="60">
        <v>0</v>
      </c>
      <c r="Y17" s="60">
        <v>0</v>
      </c>
      <c r="Z17" s="59">
        <v>24</v>
      </c>
      <c r="AA17" s="59">
        <v>0</v>
      </c>
      <c r="AB17" t="s">
        <v>99</v>
      </c>
      <c r="AC17" s="59">
        <v>0</v>
      </c>
      <c r="AD17" s="58">
        <v>0</v>
      </c>
      <c r="AE17" s="58">
        <v>0</v>
      </c>
      <c r="AF17" s="58">
        <v>0</v>
      </c>
      <c r="AG17" s="58">
        <v>2</v>
      </c>
      <c r="AH17" s="59" t="s">
        <v>90</v>
      </c>
      <c r="AI17" s="58">
        <v>4</v>
      </c>
      <c r="AJ17" s="60"/>
      <c r="AK17" s="59" t="s">
        <v>645</v>
      </c>
      <c r="AL17" s="59">
        <v>1</v>
      </c>
      <c r="AM17" s="59" t="s">
        <v>27</v>
      </c>
      <c r="AN17" s="59" t="s">
        <v>680</v>
      </c>
      <c r="AO17" s="58">
        <v>28</v>
      </c>
      <c r="AP17" s="59" t="s">
        <v>677</v>
      </c>
      <c r="AQ17" s="59" t="s">
        <v>700</v>
      </c>
      <c r="AR17" s="59" t="s">
        <v>695</v>
      </c>
      <c r="AS17" s="59" t="s">
        <v>701</v>
      </c>
      <c r="AT17" s="59" t="s">
        <v>27</v>
      </c>
      <c r="AU17" s="59" t="s">
        <v>27</v>
      </c>
      <c r="AV17" s="59" t="s">
        <v>27</v>
      </c>
      <c r="AW17" s="62"/>
      <c r="AX17" s="62" t="s">
        <v>748</v>
      </c>
      <c r="AY17" s="62">
        <v>20.422000000000001</v>
      </c>
      <c r="AZ17" s="62">
        <v>0.85091666666666665</v>
      </c>
      <c r="BA17" s="62">
        <v>1.1752032122221134</v>
      </c>
      <c r="BB17" s="62">
        <v>18.86</v>
      </c>
      <c r="BC17" s="62">
        <v>79</v>
      </c>
      <c r="BD17">
        <v>0</v>
      </c>
      <c r="BE17" s="62"/>
      <c r="BF17" s="62"/>
      <c r="BG17" s="62"/>
      <c r="BH17" s="120">
        <v>18.860000000000003</v>
      </c>
      <c r="BI17" s="50"/>
    </row>
    <row r="18" spans="1:61" ht="135" x14ac:dyDescent="0.25">
      <c r="A18" s="58">
        <v>247</v>
      </c>
      <c r="B18" s="59" t="s">
        <v>78</v>
      </c>
      <c r="C18" s="59" t="s">
        <v>26</v>
      </c>
      <c r="D18" s="59" t="s">
        <v>79</v>
      </c>
      <c r="E18" s="59"/>
      <c r="F18" s="59" t="s">
        <v>80</v>
      </c>
      <c r="G18" s="58">
        <v>1</v>
      </c>
      <c r="H18" s="58">
        <v>30</v>
      </c>
      <c r="I18" s="59" t="s">
        <v>130</v>
      </c>
      <c r="J18" s="58">
        <v>3712062108</v>
      </c>
      <c r="K18" s="58">
        <v>59.1875</v>
      </c>
      <c r="L18" s="58">
        <v>0.53183962264150897</v>
      </c>
      <c r="M18" s="58">
        <v>13</v>
      </c>
      <c r="N18" s="60">
        <v>0</v>
      </c>
      <c r="O18" s="58">
        <v>3</v>
      </c>
      <c r="P18" s="58">
        <v>24</v>
      </c>
      <c r="Q18" s="58">
        <v>11</v>
      </c>
      <c r="R18" s="58">
        <v>1</v>
      </c>
      <c r="S18" s="58">
        <v>11</v>
      </c>
      <c r="T18" s="58">
        <v>1</v>
      </c>
      <c r="U18" s="58">
        <v>2</v>
      </c>
      <c r="V18" s="58">
        <v>6</v>
      </c>
      <c r="W18" s="59">
        <v>0</v>
      </c>
      <c r="X18" s="58">
        <v>3</v>
      </c>
      <c r="Y18" s="58">
        <v>11</v>
      </c>
      <c r="Z18" s="59">
        <v>86</v>
      </c>
      <c r="AA18" s="59">
        <v>11</v>
      </c>
      <c r="AB18" t="s">
        <v>89</v>
      </c>
      <c r="AC18" s="59">
        <v>0</v>
      </c>
      <c r="AD18" s="58">
        <v>3</v>
      </c>
      <c r="AE18" s="58">
        <v>4</v>
      </c>
      <c r="AF18" s="58">
        <v>1</v>
      </c>
      <c r="AG18" s="58">
        <v>12</v>
      </c>
      <c r="AH18" s="59" t="s">
        <v>116</v>
      </c>
      <c r="AI18" s="58">
        <v>1</v>
      </c>
      <c r="AJ18" s="58">
        <v>1</v>
      </c>
      <c r="AK18" s="59" t="s">
        <v>646</v>
      </c>
      <c r="AL18" s="59">
        <v>1</v>
      </c>
      <c r="AM18" s="59" t="s">
        <v>27</v>
      </c>
      <c r="AN18" s="59" t="s">
        <v>680</v>
      </c>
      <c r="AO18" s="58">
        <v>28</v>
      </c>
      <c r="AP18" s="59" t="s">
        <v>677</v>
      </c>
      <c r="AQ18" s="59" t="s">
        <v>700</v>
      </c>
      <c r="AR18" s="59" t="s">
        <v>695</v>
      </c>
      <c r="AS18" s="59" t="s">
        <v>701</v>
      </c>
      <c r="AT18" s="59" t="s">
        <v>27</v>
      </c>
      <c r="AU18" s="59" t="s">
        <v>27</v>
      </c>
      <c r="AV18" s="59" t="s">
        <v>27</v>
      </c>
      <c r="AW18" s="62"/>
      <c r="AX18" s="62" t="s">
        <v>748</v>
      </c>
      <c r="AY18" s="62">
        <v>26.738</v>
      </c>
      <c r="AZ18" s="62">
        <v>0.31090697674418605</v>
      </c>
      <c r="BA18" s="62">
        <v>3.2163961403246315</v>
      </c>
      <c r="BB18" s="62">
        <v>22.943999999999999</v>
      </c>
      <c r="BC18" s="62">
        <v>93</v>
      </c>
      <c r="BD18">
        <v>0.9264119601328904</v>
      </c>
      <c r="BE18" s="62"/>
      <c r="BF18" s="62"/>
      <c r="BG18" s="62"/>
      <c r="BH18" s="120">
        <v>22.944000000000003</v>
      </c>
      <c r="BI18" s="50"/>
    </row>
    <row r="19" spans="1:61" ht="75" x14ac:dyDescent="0.25">
      <c r="A19" s="58">
        <v>263</v>
      </c>
      <c r="B19" s="59" t="s">
        <v>78</v>
      </c>
      <c r="C19" s="59" t="s">
        <v>26</v>
      </c>
      <c r="D19" s="59" t="s">
        <v>79</v>
      </c>
      <c r="E19" s="59"/>
      <c r="F19" s="59" t="s">
        <v>80</v>
      </c>
      <c r="G19" s="58">
        <v>1</v>
      </c>
      <c r="H19" s="58">
        <v>30</v>
      </c>
      <c r="I19" s="59" t="s">
        <v>647</v>
      </c>
      <c r="J19" s="58">
        <v>6222722597</v>
      </c>
      <c r="K19" s="58">
        <v>59.1875</v>
      </c>
      <c r="L19" s="58">
        <v>0.53183962264150897</v>
      </c>
      <c r="M19" s="58">
        <v>2</v>
      </c>
      <c r="N19" s="60">
        <v>0</v>
      </c>
      <c r="O19" s="60">
        <v>0</v>
      </c>
      <c r="P19" s="58">
        <v>3</v>
      </c>
      <c r="Q19" s="58">
        <v>1</v>
      </c>
      <c r="R19" s="58">
        <v>1</v>
      </c>
      <c r="S19" s="58">
        <v>1</v>
      </c>
      <c r="T19" s="58">
        <v>1</v>
      </c>
      <c r="U19" s="60">
        <v>0</v>
      </c>
      <c r="V19" s="60">
        <v>0</v>
      </c>
      <c r="W19" s="59">
        <v>0</v>
      </c>
      <c r="X19" s="60">
        <v>0</v>
      </c>
      <c r="Y19" s="60">
        <v>0</v>
      </c>
      <c r="Z19" s="59">
        <v>9</v>
      </c>
      <c r="AA19" s="59">
        <v>0</v>
      </c>
      <c r="AB19" t="s">
        <v>89</v>
      </c>
      <c r="AC19" s="59">
        <v>0</v>
      </c>
      <c r="AD19" s="58">
        <v>1</v>
      </c>
      <c r="AE19" s="58">
        <v>1</v>
      </c>
      <c r="AF19" s="58">
        <v>0</v>
      </c>
      <c r="AG19" s="58">
        <v>3</v>
      </c>
      <c r="AH19" s="59" t="s">
        <v>90</v>
      </c>
      <c r="AI19" s="58">
        <v>4</v>
      </c>
      <c r="AJ19" s="60"/>
      <c r="AK19" s="59" t="s">
        <v>648</v>
      </c>
      <c r="AL19" s="59">
        <v>1</v>
      </c>
      <c r="AM19" s="59" t="s">
        <v>27</v>
      </c>
      <c r="AN19" s="59" t="s">
        <v>680</v>
      </c>
      <c r="AO19" s="58">
        <v>27</v>
      </c>
      <c r="AP19" s="59" t="s">
        <v>677</v>
      </c>
      <c r="AQ19" s="59" t="s">
        <v>732</v>
      </c>
      <c r="AR19" s="59" t="s">
        <v>27</v>
      </c>
      <c r="AS19" s="59" t="s">
        <v>27</v>
      </c>
      <c r="AT19" s="59" t="s">
        <v>27</v>
      </c>
      <c r="AU19" s="59" t="s">
        <v>27</v>
      </c>
      <c r="AV19" s="59" t="s">
        <v>27</v>
      </c>
      <c r="AW19" s="62"/>
      <c r="AX19" s="62" t="s">
        <v>747</v>
      </c>
      <c r="AY19" s="62">
        <v>22.285</v>
      </c>
      <c r="AZ19" s="62">
        <v>2.4761111111111109</v>
      </c>
      <c r="BA19" s="62">
        <v>0.40385909804801434</v>
      </c>
      <c r="BB19" s="62">
        <v>21.496000000000002</v>
      </c>
      <c r="BC19" s="62" t="s">
        <v>774</v>
      </c>
      <c r="BD19">
        <v>0.98593750000000002</v>
      </c>
      <c r="BE19" s="62"/>
      <c r="BF19" s="62"/>
      <c r="BG19" s="62"/>
      <c r="BH19" s="120">
        <v>21.495999999999999</v>
      </c>
      <c r="BI19" s="50"/>
    </row>
    <row r="20" spans="1:61" ht="45" x14ac:dyDescent="0.25">
      <c r="A20" s="58">
        <v>264</v>
      </c>
      <c r="B20" s="59" t="s">
        <v>78</v>
      </c>
      <c r="C20" s="59" t="s">
        <v>28</v>
      </c>
      <c r="D20" s="59" t="s">
        <v>79</v>
      </c>
      <c r="E20" s="59"/>
      <c r="F20" s="59" t="s">
        <v>80</v>
      </c>
      <c r="G20" s="58">
        <v>1</v>
      </c>
      <c r="H20" s="58">
        <v>30</v>
      </c>
      <c r="I20" s="59" t="s">
        <v>649</v>
      </c>
      <c r="J20" s="58">
        <v>6222722596</v>
      </c>
      <c r="K20" s="58">
        <v>69.571428571428598</v>
      </c>
      <c r="L20" s="58">
        <v>0.50151975683890604</v>
      </c>
      <c r="M20" s="58">
        <v>3</v>
      </c>
      <c r="N20" s="60">
        <v>0</v>
      </c>
      <c r="O20" s="60">
        <v>0</v>
      </c>
      <c r="P20" s="58">
        <v>5</v>
      </c>
      <c r="Q20" s="58">
        <v>2</v>
      </c>
      <c r="R20" s="58">
        <v>1</v>
      </c>
      <c r="S20" s="58">
        <v>2</v>
      </c>
      <c r="T20" s="58">
        <v>1</v>
      </c>
      <c r="U20" s="60">
        <v>0</v>
      </c>
      <c r="V20" s="60">
        <v>0</v>
      </c>
      <c r="W20" s="59">
        <v>0</v>
      </c>
      <c r="X20" s="60">
        <v>0</v>
      </c>
      <c r="Y20" s="60">
        <v>0</v>
      </c>
      <c r="Z20" s="59">
        <v>14</v>
      </c>
      <c r="AA20" s="59">
        <v>0</v>
      </c>
      <c r="AB20" t="s">
        <v>102</v>
      </c>
      <c r="AC20" s="59">
        <v>0</v>
      </c>
      <c r="AD20" s="58">
        <v>0</v>
      </c>
      <c r="AE20" s="58">
        <v>0</v>
      </c>
      <c r="AF20" s="58">
        <v>0</v>
      </c>
      <c r="AG20" s="58">
        <v>3</v>
      </c>
      <c r="AH20" s="59" t="s">
        <v>90</v>
      </c>
      <c r="AI20" s="58">
        <v>4</v>
      </c>
      <c r="AJ20" s="60"/>
      <c r="AK20" s="59" t="s">
        <v>650</v>
      </c>
      <c r="AL20" s="59">
        <v>1</v>
      </c>
      <c r="AM20" s="59" t="s">
        <v>651</v>
      </c>
      <c r="AN20" s="59" t="s">
        <v>673</v>
      </c>
      <c r="AO20" s="58">
        <v>27</v>
      </c>
      <c r="AP20" s="59" t="s">
        <v>677</v>
      </c>
      <c r="AQ20" s="59" t="s">
        <v>732</v>
      </c>
      <c r="AR20" s="59" t="s">
        <v>27</v>
      </c>
      <c r="AS20" s="59" t="s">
        <v>27</v>
      </c>
      <c r="AT20" s="59" t="s">
        <v>27</v>
      </c>
      <c r="AU20" s="59" t="s">
        <v>27</v>
      </c>
      <c r="AV20" s="59" t="s">
        <v>27</v>
      </c>
      <c r="AW20" s="62"/>
      <c r="AX20" s="62" t="s">
        <v>747</v>
      </c>
      <c r="AY20" s="62">
        <v>18.192</v>
      </c>
      <c r="AZ20" s="62">
        <v>1.2994285714285714</v>
      </c>
      <c r="BA20" s="62">
        <v>0.76956904133685133</v>
      </c>
      <c r="BB20" s="62">
        <v>16.178000000000001</v>
      </c>
      <c r="BC20" s="62" t="s">
        <v>774</v>
      </c>
      <c r="BD20">
        <v>4.6527899247857267E-2</v>
      </c>
      <c r="BE20" s="62"/>
      <c r="BF20" s="62"/>
      <c r="BG20" s="62"/>
      <c r="BH20" s="120">
        <v>16.178000000000001</v>
      </c>
      <c r="BI20" s="50"/>
    </row>
    <row r="21" spans="1:61" ht="75" x14ac:dyDescent="0.25">
      <c r="A21" s="58">
        <v>281</v>
      </c>
      <c r="B21" s="59" t="s">
        <v>78</v>
      </c>
      <c r="C21" s="59" t="s">
        <v>28</v>
      </c>
      <c r="D21" s="59" t="s">
        <v>79</v>
      </c>
      <c r="E21" s="59"/>
      <c r="F21" s="59" t="s">
        <v>80</v>
      </c>
      <c r="G21" s="58">
        <v>1</v>
      </c>
      <c r="H21" s="58">
        <v>30</v>
      </c>
      <c r="I21" s="59" t="s">
        <v>135</v>
      </c>
      <c r="J21" s="58">
        <v>7717685176</v>
      </c>
      <c r="K21" s="58">
        <v>0</v>
      </c>
      <c r="L21" s="58">
        <v>0</v>
      </c>
      <c r="M21" s="58">
        <v>4</v>
      </c>
      <c r="N21" s="60">
        <v>0</v>
      </c>
      <c r="O21" s="58">
        <v>3</v>
      </c>
      <c r="P21" s="58">
        <v>7</v>
      </c>
      <c r="Q21" s="58">
        <v>2</v>
      </c>
      <c r="R21" s="60">
        <v>0</v>
      </c>
      <c r="S21" s="58">
        <v>2</v>
      </c>
      <c r="T21" s="58">
        <v>1</v>
      </c>
      <c r="U21" s="58">
        <v>1</v>
      </c>
      <c r="V21" s="58">
        <v>2.5</v>
      </c>
      <c r="W21" s="59">
        <v>0</v>
      </c>
      <c r="X21" s="58">
        <v>1.5</v>
      </c>
      <c r="Y21" s="58">
        <v>5</v>
      </c>
      <c r="Z21" s="59">
        <v>29</v>
      </c>
      <c r="AA21" s="59">
        <v>5</v>
      </c>
      <c r="AC21" s="59">
        <v>0</v>
      </c>
      <c r="AD21" s="58">
        <v>0</v>
      </c>
      <c r="AE21" s="58">
        <v>1</v>
      </c>
      <c r="AF21" s="58">
        <v>1</v>
      </c>
      <c r="AG21" s="58">
        <v>7</v>
      </c>
      <c r="AH21" s="59" t="s">
        <v>119</v>
      </c>
      <c r="AI21" s="58">
        <v>1</v>
      </c>
      <c r="AJ21" s="58">
        <v>1</v>
      </c>
      <c r="AK21" s="59" t="s">
        <v>652</v>
      </c>
      <c r="AL21" s="59">
        <v>1</v>
      </c>
      <c r="AM21" s="59" t="s">
        <v>27</v>
      </c>
      <c r="AN21" s="59" t="s">
        <v>680</v>
      </c>
      <c r="AO21" s="58">
        <v>24</v>
      </c>
      <c r="AP21" s="59" t="s">
        <v>677</v>
      </c>
      <c r="AQ21" s="59" t="s">
        <v>691</v>
      </c>
      <c r="AR21" s="59" t="s">
        <v>27</v>
      </c>
      <c r="AS21" s="59" t="s">
        <v>27</v>
      </c>
      <c r="AT21" s="59" t="s">
        <v>27</v>
      </c>
      <c r="AU21" s="59" t="s">
        <v>27</v>
      </c>
      <c r="AV21" s="59" t="s">
        <v>27</v>
      </c>
      <c r="AW21" s="62"/>
      <c r="AX21" s="62" t="s">
        <v>747</v>
      </c>
      <c r="AY21" s="62">
        <v>24.09</v>
      </c>
      <c r="AZ21" s="62">
        <v>0.83068965517241378</v>
      </c>
      <c r="BA21" s="62">
        <v>1.2038190120381902</v>
      </c>
      <c r="BB21" s="62"/>
      <c r="BC21" s="62"/>
      <c r="BD21">
        <v>0.13350449293966624</v>
      </c>
      <c r="BE21" s="62"/>
      <c r="BF21" s="62"/>
      <c r="BG21" s="62"/>
      <c r="BH21" s="120"/>
      <c r="BI21" s="50"/>
    </row>
    <row r="22" spans="1:61" ht="90" x14ac:dyDescent="0.25">
      <c r="A22" s="58">
        <v>297</v>
      </c>
      <c r="B22" s="59" t="s">
        <v>78</v>
      </c>
      <c r="C22" s="59" t="s">
        <v>28</v>
      </c>
      <c r="D22" s="59" t="s">
        <v>79</v>
      </c>
      <c r="E22" s="59"/>
      <c r="F22" s="59" t="s">
        <v>80</v>
      </c>
      <c r="G22" s="58">
        <v>1</v>
      </c>
      <c r="H22" s="58">
        <v>30</v>
      </c>
      <c r="I22" s="59" t="s">
        <v>137</v>
      </c>
      <c r="J22" s="58">
        <v>17825107236</v>
      </c>
      <c r="K22" s="58">
        <v>0</v>
      </c>
      <c r="L22" s="58">
        <v>0</v>
      </c>
      <c r="M22" s="58">
        <v>6</v>
      </c>
      <c r="N22" s="60">
        <v>0</v>
      </c>
      <c r="O22" s="58">
        <v>2</v>
      </c>
      <c r="P22" s="58">
        <v>10</v>
      </c>
      <c r="Q22" s="58">
        <v>4</v>
      </c>
      <c r="R22" s="60">
        <v>0</v>
      </c>
      <c r="S22" s="58">
        <v>4</v>
      </c>
      <c r="T22" s="58">
        <v>2</v>
      </c>
      <c r="U22" s="58">
        <v>1</v>
      </c>
      <c r="V22" s="58">
        <v>1.5</v>
      </c>
      <c r="W22" s="59">
        <v>0</v>
      </c>
      <c r="X22" s="58">
        <v>1.5</v>
      </c>
      <c r="Y22" s="58">
        <v>4</v>
      </c>
      <c r="Z22" s="59">
        <v>36</v>
      </c>
      <c r="AA22" s="59">
        <v>4</v>
      </c>
      <c r="AC22" s="59">
        <v>0</v>
      </c>
      <c r="AD22" s="58">
        <v>1</v>
      </c>
      <c r="AE22" s="58">
        <v>1</v>
      </c>
      <c r="AF22" s="58">
        <v>1</v>
      </c>
      <c r="AG22" s="58">
        <v>8</v>
      </c>
      <c r="AH22" s="59" t="s">
        <v>159</v>
      </c>
      <c r="AI22" s="58">
        <v>2</v>
      </c>
      <c r="AJ22" s="58">
        <v>1</v>
      </c>
      <c r="AK22" s="59" t="s">
        <v>653</v>
      </c>
      <c r="AL22" s="59">
        <v>1</v>
      </c>
      <c r="AM22" s="59" t="s">
        <v>27</v>
      </c>
      <c r="AN22" s="59" t="s">
        <v>680</v>
      </c>
      <c r="AO22" s="58">
        <v>31</v>
      </c>
      <c r="AP22" s="59" t="s">
        <v>674</v>
      </c>
      <c r="AQ22" s="59" t="s">
        <v>703</v>
      </c>
      <c r="AR22" s="59" t="s">
        <v>27</v>
      </c>
      <c r="AS22" s="59" t="s">
        <v>704</v>
      </c>
      <c r="AT22" s="59" t="s">
        <v>27</v>
      </c>
      <c r="AU22" s="59" t="s">
        <v>27</v>
      </c>
      <c r="AV22" s="59" t="s">
        <v>27</v>
      </c>
      <c r="AW22" s="62"/>
      <c r="AX22" s="62" t="s">
        <v>748</v>
      </c>
      <c r="AY22" s="62">
        <v>37.067999999999998</v>
      </c>
      <c r="AZ22" s="62">
        <v>1.0296666666666665</v>
      </c>
      <c r="BA22" s="62">
        <v>0.9711880867594691</v>
      </c>
      <c r="BB22" s="62"/>
      <c r="BC22" s="62">
        <v>145</v>
      </c>
      <c r="BD22">
        <v>0.69966629588431595</v>
      </c>
      <c r="BE22" s="62"/>
      <c r="BF22" s="62"/>
      <c r="BG22" s="62"/>
      <c r="BH22" s="120"/>
      <c r="BI22" s="50"/>
    </row>
    <row r="23" spans="1:61" ht="75" x14ac:dyDescent="0.25">
      <c r="A23" s="58">
        <v>301</v>
      </c>
      <c r="B23" s="59" t="s">
        <v>78</v>
      </c>
      <c r="C23" s="59" t="s">
        <v>28</v>
      </c>
      <c r="D23" s="59" t="s">
        <v>79</v>
      </c>
      <c r="E23" s="59"/>
      <c r="F23" s="59" t="s">
        <v>80</v>
      </c>
      <c r="G23" s="58">
        <v>1</v>
      </c>
      <c r="H23" s="58">
        <v>30</v>
      </c>
      <c r="I23" s="59" t="s">
        <v>140</v>
      </c>
      <c r="J23" s="58">
        <v>79247246103</v>
      </c>
      <c r="K23" s="58">
        <v>69.571428571428598</v>
      </c>
      <c r="L23" s="58">
        <v>0.50151975683890604</v>
      </c>
      <c r="M23" s="58">
        <v>2</v>
      </c>
      <c r="N23" s="60">
        <v>0</v>
      </c>
      <c r="O23" s="60">
        <v>0</v>
      </c>
      <c r="P23" s="58">
        <v>3</v>
      </c>
      <c r="Q23" s="58">
        <v>1</v>
      </c>
      <c r="R23" s="58">
        <v>1</v>
      </c>
      <c r="S23" s="58">
        <v>1</v>
      </c>
      <c r="T23" s="58">
        <v>1</v>
      </c>
      <c r="U23" s="60">
        <v>0</v>
      </c>
      <c r="V23" s="58">
        <v>1.5</v>
      </c>
      <c r="W23" s="59">
        <v>0</v>
      </c>
      <c r="X23" s="58">
        <v>0.5</v>
      </c>
      <c r="Y23" s="58">
        <v>2</v>
      </c>
      <c r="Z23" s="59">
        <v>13</v>
      </c>
      <c r="AA23" s="59">
        <v>2</v>
      </c>
      <c r="AB23" t="s">
        <v>102</v>
      </c>
      <c r="AC23" s="59">
        <v>0</v>
      </c>
      <c r="AD23" s="58">
        <v>0</v>
      </c>
      <c r="AE23" s="58">
        <v>1</v>
      </c>
      <c r="AF23" s="58">
        <v>1</v>
      </c>
      <c r="AG23" s="58">
        <v>3</v>
      </c>
      <c r="AH23" s="59" t="s">
        <v>90</v>
      </c>
      <c r="AI23" s="58">
        <v>4</v>
      </c>
      <c r="AJ23" s="60"/>
      <c r="AK23" s="59" t="s">
        <v>654</v>
      </c>
      <c r="AL23" s="59">
        <v>1</v>
      </c>
      <c r="AM23" s="59" t="s">
        <v>27</v>
      </c>
      <c r="AN23" s="59" t="s">
        <v>673</v>
      </c>
      <c r="AO23" s="58">
        <v>18</v>
      </c>
      <c r="AP23" s="59" t="s">
        <v>674</v>
      </c>
      <c r="AQ23" s="59" t="s">
        <v>705</v>
      </c>
      <c r="AR23" s="59" t="s">
        <v>27</v>
      </c>
      <c r="AS23" s="59" t="s">
        <v>686</v>
      </c>
      <c r="AT23" s="59" t="s">
        <v>27</v>
      </c>
      <c r="AU23" s="59" t="s">
        <v>27</v>
      </c>
      <c r="AV23" s="59" t="s">
        <v>27</v>
      </c>
      <c r="AW23" s="62"/>
      <c r="AX23" s="62" t="s">
        <v>747</v>
      </c>
      <c r="AY23" s="62">
        <v>16.972999999999999</v>
      </c>
      <c r="AZ23" s="62">
        <v>1.3056153846153846</v>
      </c>
      <c r="BA23" s="62">
        <v>0.76592234725740882</v>
      </c>
      <c r="BB23" s="62">
        <v>14.615</v>
      </c>
      <c r="BC23" s="62">
        <v>49</v>
      </c>
      <c r="BD23">
        <v>0.76028622540250446</v>
      </c>
      <c r="BE23" s="62"/>
      <c r="BF23" s="62"/>
      <c r="BG23" s="62"/>
      <c r="BH23" s="120">
        <v>14.615</v>
      </c>
      <c r="BI23" s="50"/>
    </row>
    <row r="24" spans="1:61" ht="120" x14ac:dyDescent="0.25">
      <c r="A24" s="58">
        <v>318</v>
      </c>
      <c r="B24" s="59" t="s">
        <v>78</v>
      </c>
      <c r="C24" s="59" t="s">
        <v>26</v>
      </c>
      <c r="D24" s="59" t="s">
        <v>79</v>
      </c>
      <c r="E24" s="59"/>
      <c r="F24" s="59" t="s">
        <v>80</v>
      </c>
      <c r="G24" s="58">
        <v>1</v>
      </c>
      <c r="H24" s="58">
        <v>30</v>
      </c>
      <c r="I24" s="59" t="s">
        <v>142</v>
      </c>
      <c r="J24" s="58">
        <v>8282194225</v>
      </c>
      <c r="K24" s="58">
        <v>74.9375</v>
      </c>
      <c r="L24" s="58">
        <v>0.82900943396226401</v>
      </c>
      <c r="M24" s="58">
        <v>8</v>
      </c>
      <c r="N24" s="60">
        <v>0</v>
      </c>
      <c r="O24" s="60">
        <v>0</v>
      </c>
      <c r="P24" s="58">
        <v>18</v>
      </c>
      <c r="Q24" s="58">
        <v>10</v>
      </c>
      <c r="R24" s="58">
        <v>1</v>
      </c>
      <c r="S24" s="58">
        <v>10</v>
      </c>
      <c r="T24" s="58">
        <v>2</v>
      </c>
      <c r="U24" s="58">
        <v>3</v>
      </c>
      <c r="V24" s="58">
        <v>2.5</v>
      </c>
      <c r="W24" s="59">
        <v>0</v>
      </c>
      <c r="X24" s="58">
        <v>1.5</v>
      </c>
      <c r="Y24" s="58">
        <v>7</v>
      </c>
      <c r="Z24" s="59">
        <v>63</v>
      </c>
      <c r="AA24" s="59">
        <v>7</v>
      </c>
      <c r="AB24" t="s">
        <v>99</v>
      </c>
      <c r="AC24" s="59">
        <v>0</v>
      </c>
      <c r="AD24" s="58">
        <v>2</v>
      </c>
      <c r="AE24" s="58">
        <v>3</v>
      </c>
      <c r="AF24" s="58">
        <v>0</v>
      </c>
      <c r="AG24" s="58">
        <v>7</v>
      </c>
      <c r="AH24" s="59" t="s">
        <v>90</v>
      </c>
      <c r="AI24" s="58">
        <v>4</v>
      </c>
      <c r="AJ24" s="58">
        <v>1</v>
      </c>
      <c r="AK24" s="59" t="s">
        <v>655</v>
      </c>
      <c r="AL24" s="59">
        <v>1</v>
      </c>
      <c r="AM24" s="59" t="s">
        <v>27</v>
      </c>
      <c r="AN24" s="59" t="s">
        <v>680</v>
      </c>
      <c r="AO24" s="58">
        <v>27</v>
      </c>
      <c r="AP24" s="59" t="s">
        <v>677</v>
      </c>
      <c r="AQ24" s="59" t="s">
        <v>691</v>
      </c>
      <c r="AR24" s="59" t="s">
        <v>695</v>
      </c>
      <c r="AS24" s="59" t="s">
        <v>27</v>
      </c>
      <c r="AT24" s="59" t="s">
        <v>692</v>
      </c>
      <c r="AU24" s="59" t="s">
        <v>27</v>
      </c>
      <c r="AV24" s="59" t="s">
        <v>27</v>
      </c>
      <c r="AW24" s="62"/>
      <c r="AX24" s="62" t="s">
        <v>746</v>
      </c>
      <c r="AY24" s="62">
        <v>37.54</v>
      </c>
      <c r="AZ24" s="62">
        <v>0.59587301587301589</v>
      </c>
      <c r="BA24" s="62">
        <v>1.6782099094299414</v>
      </c>
      <c r="BB24" s="62">
        <v>17.431999999999999</v>
      </c>
      <c r="BC24" s="62">
        <v>52</v>
      </c>
      <c r="BD24">
        <v>0.66437351979248904</v>
      </c>
      <c r="BE24" s="62"/>
      <c r="BF24" s="62"/>
      <c r="BG24" s="62"/>
      <c r="BH24" s="120">
        <v>17.431999999999999</v>
      </c>
      <c r="BI24" s="50"/>
    </row>
    <row r="25" spans="1:61" ht="195" x14ac:dyDescent="0.25">
      <c r="A25" s="58">
        <v>339</v>
      </c>
      <c r="B25" s="59" t="s">
        <v>78</v>
      </c>
      <c r="C25" s="59" t="s">
        <v>28</v>
      </c>
      <c r="D25" s="59" t="s">
        <v>79</v>
      </c>
      <c r="E25" s="59"/>
      <c r="F25" s="59" t="s">
        <v>80</v>
      </c>
      <c r="G25" s="58">
        <v>1</v>
      </c>
      <c r="H25" s="58">
        <v>30</v>
      </c>
      <c r="I25" s="59" t="s">
        <v>146</v>
      </c>
      <c r="J25" s="58">
        <v>94222252116</v>
      </c>
      <c r="K25" s="58">
        <v>64.857142857142904</v>
      </c>
      <c r="L25" s="58">
        <v>0.40121580547112501</v>
      </c>
      <c r="M25" s="58">
        <v>7</v>
      </c>
      <c r="N25" s="60">
        <v>0</v>
      </c>
      <c r="O25" s="60">
        <v>0</v>
      </c>
      <c r="P25" s="58">
        <v>21</v>
      </c>
      <c r="Q25" s="58">
        <v>14</v>
      </c>
      <c r="R25" s="58">
        <v>1</v>
      </c>
      <c r="S25" s="58">
        <v>14</v>
      </c>
      <c r="T25" s="58">
        <v>1</v>
      </c>
      <c r="U25" s="58">
        <v>4</v>
      </c>
      <c r="V25" s="58">
        <v>2.5</v>
      </c>
      <c r="W25" s="59">
        <v>0</v>
      </c>
      <c r="X25" s="58">
        <v>2.5</v>
      </c>
      <c r="Y25" s="58">
        <v>9</v>
      </c>
      <c r="Z25" s="59">
        <v>76</v>
      </c>
      <c r="AA25" s="59">
        <v>9</v>
      </c>
      <c r="AB25" t="s">
        <v>99</v>
      </c>
      <c r="AC25" s="59">
        <v>0</v>
      </c>
      <c r="AD25" s="58">
        <v>6</v>
      </c>
      <c r="AE25" s="58">
        <v>4</v>
      </c>
      <c r="AF25" s="58">
        <v>0</v>
      </c>
      <c r="AG25" s="58">
        <v>13</v>
      </c>
      <c r="AH25" s="59" t="s">
        <v>90</v>
      </c>
      <c r="AI25" s="58">
        <v>4</v>
      </c>
      <c r="AJ25" s="58">
        <v>1</v>
      </c>
      <c r="AK25" s="59" t="s">
        <v>657</v>
      </c>
      <c r="AL25" s="59">
        <v>1</v>
      </c>
      <c r="AM25" s="59" t="s">
        <v>27</v>
      </c>
      <c r="AN25" s="59" t="s">
        <v>680</v>
      </c>
      <c r="AO25" s="58">
        <v>36</v>
      </c>
      <c r="AP25" s="59" t="s">
        <v>677</v>
      </c>
      <c r="AQ25" s="59" t="s">
        <v>707</v>
      </c>
      <c r="AR25" s="59" t="s">
        <v>27</v>
      </c>
      <c r="AS25" s="59" t="s">
        <v>708</v>
      </c>
      <c r="AT25" s="59" t="s">
        <v>27</v>
      </c>
      <c r="AU25" s="59" t="s">
        <v>27</v>
      </c>
      <c r="AV25" s="59" t="s">
        <v>27</v>
      </c>
      <c r="AW25" s="62"/>
      <c r="AX25" s="62" t="s">
        <v>748</v>
      </c>
      <c r="AY25" s="62">
        <v>25.373000000000001</v>
      </c>
      <c r="AZ25" s="62">
        <v>0.33385526315789477</v>
      </c>
      <c r="BA25" s="62">
        <v>2.9953099751704566</v>
      </c>
      <c r="BB25" s="62">
        <v>23.635000000000002</v>
      </c>
      <c r="BC25" s="62">
        <v>79</v>
      </c>
      <c r="BD25">
        <v>0.276015145580363</v>
      </c>
      <c r="BE25" s="62" t="s">
        <v>767</v>
      </c>
      <c r="BF25" s="62"/>
      <c r="BG25" s="62">
        <v>1</v>
      </c>
      <c r="BH25" s="120">
        <v>23.634999999999998</v>
      </c>
      <c r="BI25" s="50"/>
    </row>
    <row r="26" spans="1:61" ht="60" x14ac:dyDescent="0.25">
      <c r="A26" s="58">
        <v>355</v>
      </c>
      <c r="B26" s="59" t="s">
        <v>78</v>
      </c>
      <c r="C26" s="59" t="s">
        <v>26</v>
      </c>
      <c r="D26" s="59" t="s">
        <v>79</v>
      </c>
      <c r="E26" s="59"/>
      <c r="F26" s="59" t="s">
        <v>80</v>
      </c>
      <c r="G26" s="58">
        <v>1</v>
      </c>
      <c r="H26" s="58">
        <v>30</v>
      </c>
      <c r="I26" s="59" t="s">
        <v>147</v>
      </c>
      <c r="J26" s="58">
        <v>84463153</v>
      </c>
      <c r="K26" s="58">
        <v>74.9375</v>
      </c>
      <c r="L26" s="58">
        <v>0.82900943396226401</v>
      </c>
      <c r="M26" s="58">
        <v>4</v>
      </c>
      <c r="N26" s="60">
        <v>0</v>
      </c>
      <c r="O26" s="60">
        <v>0</v>
      </c>
      <c r="P26" s="58">
        <v>8</v>
      </c>
      <c r="Q26" s="58">
        <v>4</v>
      </c>
      <c r="R26" s="58">
        <v>1</v>
      </c>
      <c r="S26" s="58">
        <v>4</v>
      </c>
      <c r="T26" s="58">
        <v>2</v>
      </c>
      <c r="U26" s="60">
        <v>0</v>
      </c>
      <c r="V26" s="58">
        <v>1.5</v>
      </c>
      <c r="W26" s="59">
        <v>0</v>
      </c>
      <c r="X26" s="58">
        <v>0.5</v>
      </c>
      <c r="Y26" s="58">
        <v>2</v>
      </c>
      <c r="Z26" s="59">
        <v>27</v>
      </c>
      <c r="AA26" s="59">
        <v>2</v>
      </c>
      <c r="AB26" t="s">
        <v>99</v>
      </c>
      <c r="AC26" s="59">
        <v>0</v>
      </c>
      <c r="AD26" s="58">
        <v>0</v>
      </c>
      <c r="AE26" s="58">
        <v>2</v>
      </c>
      <c r="AF26" s="58">
        <v>0</v>
      </c>
      <c r="AG26" s="58">
        <v>3</v>
      </c>
      <c r="AH26" s="59" t="s">
        <v>90</v>
      </c>
      <c r="AI26" s="58">
        <v>4</v>
      </c>
      <c r="AJ26" s="60"/>
      <c r="AK26" s="59" t="s">
        <v>658</v>
      </c>
      <c r="AL26" s="59">
        <v>1</v>
      </c>
      <c r="AM26" s="59" t="s">
        <v>27</v>
      </c>
      <c r="AN26" s="59" t="s">
        <v>680</v>
      </c>
      <c r="AO26" s="58">
        <v>26</v>
      </c>
      <c r="AP26" s="59" t="s">
        <v>677</v>
      </c>
      <c r="AQ26" s="59" t="s">
        <v>709</v>
      </c>
      <c r="AR26" s="59" t="s">
        <v>27</v>
      </c>
      <c r="AS26" s="59" t="s">
        <v>27</v>
      </c>
      <c r="AT26" s="59" t="s">
        <v>692</v>
      </c>
      <c r="AU26" s="59" t="s">
        <v>695</v>
      </c>
      <c r="AV26" s="59" t="s">
        <v>27</v>
      </c>
      <c r="AW26" s="62"/>
      <c r="AX26" s="62" t="s">
        <v>746</v>
      </c>
      <c r="AY26" s="62">
        <v>30.773</v>
      </c>
      <c r="AZ26" s="62">
        <v>1.1397407407407407</v>
      </c>
      <c r="BA26" s="62">
        <v>0.87739251941637153</v>
      </c>
      <c r="BB26" s="62">
        <v>15.931000000000001</v>
      </c>
      <c r="BC26" s="62">
        <v>84</v>
      </c>
      <c r="BD26">
        <v>9.2654824771963518E-2</v>
      </c>
      <c r="BE26" s="62" t="s">
        <v>102</v>
      </c>
      <c r="BF26" s="62">
        <v>1</v>
      </c>
      <c r="BG26" s="62"/>
      <c r="BH26" s="120">
        <v>15.930999999999999</v>
      </c>
      <c r="BI26" s="50"/>
    </row>
    <row r="27" spans="1:61" ht="195" x14ac:dyDescent="0.25">
      <c r="A27" s="58">
        <v>371</v>
      </c>
      <c r="B27" s="59" t="s">
        <v>78</v>
      </c>
      <c r="C27" s="59" t="s">
        <v>26</v>
      </c>
      <c r="D27" s="59" t="s">
        <v>79</v>
      </c>
      <c r="E27" s="59"/>
      <c r="F27" s="59" t="s">
        <v>80</v>
      </c>
      <c r="G27" s="58">
        <v>1</v>
      </c>
      <c r="H27" s="58">
        <v>30</v>
      </c>
      <c r="I27" s="59" t="s">
        <v>149</v>
      </c>
      <c r="J27" s="58">
        <v>8877127178</v>
      </c>
      <c r="K27" s="58">
        <v>59.1875</v>
      </c>
      <c r="L27" s="58">
        <v>0.53183962264150897</v>
      </c>
      <c r="M27" s="58">
        <v>4</v>
      </c>
      <c r="N27" s="60">
        <v>0</v>
      </c>
      <c r="O27" s="60">
        <v>0</v>
      </c>
      <c r="P27" s="58">
        <v>13</v>
      </c>
      <c r="Q27" s="58">
        <v>9</v>
      </c>
      <c r="R27" s="58">
        <v>1</v>
      </c>
      <c r="S27" s="58">
        <v>9</v>
      </c>
      <c r="T27" s="58">
        <v>1</v>
      </c>
      <c r="U27" s="58">
        <v>3</v>
      </c>
      <c r="V27" s="58">
        <v>5</v>
      </c>
      <c r="W27" s="59">
        <v>0</v>
      </c>
      <c r="X27" s="58">
        <v>1</v>
      </c>
      <c r="Y27" s="58">
        <v>9</v>
      </c>
      <c r="Z27" s="59">
        <v>55</v>
      </c>
      <c r="AA27" s="59">
        <v>9</v>
      </c>
      <c r="AB27" t="s">
        <v>89</v>
      </c>
      <c r="AC27" s="59">
        <v>0</v>
      </c>
      <c r="AD27" s="58">
        <v>6</v>
      </c>
      <c r="AE27" s="58">
        <v>4</v>
      </c>
      <c r="AF27" s="58">
        <v>0</v>
      </c>
      <c r="AG27" s="58">
        <v>11</v>
      </c>
      <c r="AH27" s="59" t="s">
        <v>90</v>
      </c>
      <c r="AI27" s="58">
        <v>4</v>
      </c>
      <c r="AJ27" s="58">
        <v>1</v>
      </c>
      <c r="AK27" s="59" t="s">
        <v>659</v>
      </c>
      <c r="AL27" s="59">
        <v>1</v>
      </c>
      <c r="AM27" s="59" t="s">
        <v>27</v>
      </c>
      <c r="AN27" s="59" t="s">
        <v>680</v>
      </c>
      <c r="AO27" s="58">
        <v>24</v>
      </c>
      <c r="AP27" s="59" t="s">
        <v>677</v>
      </c>
      <c r="AQ27" s="59" t="s">
        <v>711</v>
      </c>
      <c r="AR27" s="59" t="s">
        <v>27</v>
      </c>
      <c r="AS27" s="59" t="s">
        <v>686</v>
      </c>
      <c r="AT27" s="59" t="s">
        <v>27</v>
      </c>
      <c r="AU27" s="59" t="s">
        <v>27</v>
      </c>
      <c r="AV27" s="59" t="s">
        <v>27</v>
      </c>
      <c r="AW27" s="62"/>
      <c r="AX27" s="62" t="s">
        <v>747</v>
      </c>
      <c r="AY27" s="62">
        <v>28.007999999999999</v>
      </c>
      <c r="AZ27" s="62">
        <v>0.5092363636363636</v>
      </c>
      <c r="BA27" s="62">
        <v>1.9637246500999714</v>
      </c>
      <c r="BB27" s="62">
        <v>27.241</v>
      </c>
      <c r="BC27" s="62" t="s">
        <v>774</v>
      </c>
      <c r="BD27">
        <v>0.40078585461689586</v>
      </c>
      <c r="BE27" s="62"/>
      <c r="BF27" s="62"/>
      <c r="BG27" s="62"/>
      <c r="BH27" s="120">
        <v>27.241</v>
      </c>
      <c r="BI27" s="50"/>
    </row>
    <row r="28" spans="1:61" ht="150" x14ac:dyDescent="0.25">
      <c r="A28" s="58">
        <v>387</v>
      </c>
      <c r="B28" s="59" t="s">
        <v>78</v>
      </c>
      <c r="C28" s="59" t="s">
        <v>26</v>
      </c>
      <c r="D28" s="59" t="s">
        <v>79</v>
      </c>
      <c r="E28" s="59"/>
      <c r="F28" s="59" t="s">
        <v>80</v>
      </c>
      <c r="G28" s="58">
        <v>1</v>
      </c>
      <c r="H28" s="58">
        <v>30</v>
      </c>
      <c r="I28" s="59" t="s">
        <v>81</v>
      </c>
      <c r="J28" s="58">
        <v>9591241137</v>
      </c>
      <c r="K28" s="58">
        <v>74.9375</v>
      </c>
      <c r="L28" s="58">
        <v>0.82900943396226401</v>
      </c>
      <c r="M28" s="58">
        <v>7</v>
      </c>
      <c r="N28" s="60">
        <v>0</v>
      </c>
      <c r="O28" s="58">
        <v>1</v>
      </c>
      <c r="P28" s="58">
        <v>13</v>
      </c>
      <c r="Q28" s="58">
        <v>6</v>
      </c>
      <c r="R28" s="58">
        <v>1</v>
      </c>
      <c r="S28" s="58">
        <v>6</v>
      </c>
      <c r="T28" s="58">
        <v>1</v>
      </c>
      <c r="U28" s="60">
        <v>0</v>
      </c>
      <c r="V28" s="58">
        <v>3</v>
      </c>
      <c r="W28" s="59">
        <v>0</v>
      </c>
      <c r="X28" s="58">
        <v>1</v>
      </c>
      <c r="Y28" s="58">
        <v>4</v>
      </c>
      <c r="Z28" s="59">
        <v>43</v>
      </c>
      <c r="AA28" s="59">
        <v>4</v>
      </c>
      <c r="AB28" t="s">
        <v>99</v>
      </c>
      <c r="AC28" s="59">
        <v>0</v>
      </c>
      <c r="AD28" s="58">
        <v>2</v>
      </c>
      <c r="AE28" s="58">
        <v>4</v>
      </c>
      <c r="AF28" s="58">
        <v>0</v>
      </c>
      <c r="AG28" s="58">
        <v>10</v>
      </c>
      <c r="AH28" s="59" t="s">
        <v>83</v>
      </c>
      <c r="AI28" s="58">
        <v>3</v>
      </c>
      <c r="AJ28" s="58">
        <v>1</v>
      </c>
      <c r="AK28" s="59" t="s">
        <v>84</v>
      </c>
      <c r="AL28" s="59">
        <v>1</v>
      </c>
      <c r="AM28" s="59" t="s">
        <v>27</v>
      </c>
      <c r="AN28" s="59" t="s">
        <v>673</v>
      </c>
      <c r="AO28" s="58">
        <v>26</v>
      </c>
      <c r="AP28" s="59" t="s">
        <v>674</v>
      </c>
      <c r="AQ28" s="59" t="s">
        <v>675</v>
      </c>
      <c r="AR28" s="59" t="s">
        <v>27</v>
      </c>
      <c r="AS28" s="59" t="s">
        <v>676</v>
      </c>
      <c r="AT28" s="59" t="s">
        <v>27</v>
      </c>
      <c r="AU28" s="59" t="s">
        <v>27</v>
      </c>
      <c r="AV28" s="59" t="s">
        <v>27</v>
      </c>
      <c r="AW28" s="62"/>
      <c r="AX28" s="62" t="s">
        <v>748</v>
      </c>
      <c r="AY28" s="62">
        <v>26.027000000000001</v>
      </c>
      <c r="AZ28" s="62">
        <v>0.60527906976744184</v>
      </c>
      <c r="BA28" s="62">
        <v>1.6521304798862719</v>
      </c>
      <c r="BB28" s="62">
        <v>22.123000000000001</v>
      </c>
      <c r="BC28" s="62">
        <v>93</v>
      </c>
      <c r="BD28">
        <v>0.9836159268432082</v>
      </c>
      <c r="BE28" s="62"/>
      <c r="BF28" s="62"/>
      <c r="BG28" s="62"/>
      <c r="BH28" s="120">
        <v>22.123000000000001</v>
      </c>
      <c r="BI28" s="50"/>
    </row>
    <row r="29" spans="1:61" ht="240" x14ac:dyDescent="0.25">
      <c r="A29" s="58">
        <v>404</v>
      </c>
      <c r="B29" s="59" t="s">
        <v>78</v>
      </c>
      <c r="C29" s="59" t="s">
        <v>28</v>
      </c>
      <c r="D29" s="59" t="s">
        <v>79</v>
      </c>
      <c r="E29" s="59"/>
      <c r="F29" s="59" t="s">
        <v>80</v>
      </c>
      <c r="G29" s="58">
        <v>1</v>
      </c>
      <c r="H29" s="58">
        <v>30</v>
      </c>
      <c r="I29" s="59" t="s">
        <v>85</v>
      </c>
      <c r="J29" s="58">
        <v>1347638136</v>
      </c>
      <c r="K29" s="58">
        <v>0</v>
      </c>
      <c r="L29" s="58">
        <v>0</v>
      </c>
      <c r="M29" s="58">
        <v>15</v>
      </c>
      <c r="N29" s="60">
        <v>0</v>
      </c>
      <c r="O29" s="58">
        <v>1</v>
      </c>
      <c r="P29" s="58">
        <v>31</v>
      </c>
      <c r="Q29" s="58">
        <v>16</v>
      </c>
      <c r="R29" s="60">
        <v>0</v>
      </c>
      <c r="S29" s="58">
        <v>16</v>
      </c>
      <c r="T29" s="58">
        <v>2</v>
      </c>
      <c r="U29" s="58">
        <v>3</v>
      </c>
      <c r="V29" s="58">
        <v>5.5</v>
      </c>
      <c r="W29" s="59">
        <v>0</v>
      </c>
      <c r="X29" s="58">
        <v>2.5</v>
      </c>
      <c r="Y29" s="58">
        <v>11</v>
      </c>
      <c r="Z29" s="59">
        <v>103</v>
      </c>
      <c r="AA29" s="59">
        <v>11</v>
      </c>
      <c r="AC29" s="59">
        <v>0</v>
      </c>
      <c r="AD29" s="58">
        <v>3</v>
      </c>
      <c r="AE29" s="58">
        <v>5</v>
      </c>
      <c r="AF29" s="58">
        <v>2</v>
      </c>
      <c r="AG29" s="58">
        <v>14</v>
      </c>
      <c r="AH29" s="59" t="s">
        <v>86</v>
      </c>
      <c r="AI29" s="58">
        <v>3</v>
      </c>
      <c r="AJ29" s="58">
        <v>1</v>
      </c>
      <c r="AK29" s="59" t="s">
        <v>87</v>
      </c>
      <c r="AL29" s="59">
        <v>1</v>
      </c>
      <c r="AM29" s="59" t="s">
        <v>27</v>
      </c>
      <c r="AN29" s="59" t="s">
        <v>673</v>
      </c>
      <c r="AO29" s="58">
        <v>20</v>
      </c>
      <c r="AP29" s="59" t="s">
        <v>677</v>
      </c>
      <c r="AQ29" s="59" t="s">
        <v>678</v>
      </c>
      <c r="AR29" s="59" t="s">
        <v>27</v>
      </c>
      <c r="AS29" s="59" t="s">
        <v>27</v>
      </c>
      <c r="AT29" s="59" t="s">
        <v>27</v>
      </c>
      <c r="AU29" s="59" t="s">
        <v>27</v>
      </c>
      <c r="AV29" s="59" t="s">
        <v>27</v>
      </c>
      <c r="AW29" s="62"/>
      <c r="AX29" s="62" t="s">
        <v>747</v>
      </c>
      <c r="AY29" s="62">
        <v>47.15</v>
      </c>
      <c r="AZ29" s="62">
        <v>0.45776699029126211</v>
      </c>
      <c r="BA29" s="62">
        <v>2.1845174973488866</v>
      </c>
      <c r="BB29" s="62"/>
      <c r="BC29" s="62">
        <v>46</v>
      </c>
      <c r="BD29">
        <v>0.46698303715670436</v>
      </c>
      <c r="BE29" s="62"/>
      <c r="BF29" s="62"/>
      <c r="BG29" s="62"/>
      <c r="BH29" s="120"/>
      <c r="BI29" s="50"/>
    </row>
    <row r="30" spans="1:61" ht="60" x14ac:dyDescent="0.25">
      <c r="A30" s="58">
        <v>436</v>
      </c>
      <c r="B30" s="59" t="s">
        <v>78</v>
      </c>
      <c r="C30" s="59" t="s">
        <v>26</v>
      </c>
      <c r="D30" s="59" t="s">
        <v>79</v>
      </c>
      <c r="E30" s="59"/>
      <c r="F30" s="59" t="s">
        <v>80</v>
      </c>
      <c r="G30" s="58">
        <v>1</v>
      </c>
      <c r="H30" s="58">
        <v>30</v>
      </c>
      <c r="I30" s="59" t="s">
        <v>150</v>
      </c>
      <c r="J30" s="58">
        <v>82135906</v>
      </c>
      <c r="K30" s="58">
        <v>74.9375</v>
      </c>
      <c r="L30" s="58">
        <v>0.82900943396226401</v>
      </c>
      <c r="M30" s="58">
        <v>2</v>
      </c>
      <c r="N30" s="60">
        <v>0</v>
      </c>
      <c r="O30" s="60">
        <v>0</v>
      </c>
      <c r="P30" s="58">
        <v>3</v>
      </c>
      <c r="Q30" s="58">
        <v>1</v>
      </c>
      <c r="R30" s="58">
        <v>1</v>
      </c>
      <c r="S30" s="58">
        <v>1</v>
      </c>
      <c r="T30" s="58">
        <v>2</v>
      </c>
      <c r="U30" s="60">
        <v>0</v>
      </c>
      <c r="V30" s="60">
        <v>0</v>
      </c>
      <c r="W30" s="59">
        <v>0</v>
      </c>
      <c r="X30" s="60">
        <v>0</v>
      </c>
      <c r="Y30" s="60">
        <v>0</v>
      </c>
      <c r="Z30" s="59">
        <v>10</v>
      </c>
      <c r="AA30" s="59">
        <v>0</v>
      </c>
      <c r="AB30" t="s">
        <v>99</v>
      </c>
      <c r="AC30" s="59">
        <v>0</v>
      </c>
      <c r="AD30" s="58">
        <v>1</v>
      </c>
      <c r="AE30" s="58">
        <v>1</v>
      </c>
      <c r="AF30" s="58">
        <v>0</v>
      </c>
      <c r="AG30" s="58">
        <v>3</v>
      </c>
      <c r="AH30" s="59" t="s">
        <v>90</v>
      </c>
      <c r="AI30" s="58">
        <v>4</v>
      </c>
      <c r="AJ30" s="60"/>
      <c r="AK30" s="59" t="s">
        <v>151</v>
      </c>
      <c r="AL30" s="59">
        <v>1</v>
      </c>
      <c r="AM30" s="59" t="s">
        <v>27</v>
      </c>
      <c r="AN30" s="59" t="s">
        <v>680</v>
      </c>
      <c r="AO30" s="58">
        <v>34</v>
      </c>
      <c r="AP30" s="59" t="s">
        <v>677</v>
      </c>
      <c r="AQ30" s="59" t="s">
        <v>712</v>
      </c>
      <c r="AR30" s="59" t="s">
        <v>27</v>
      </c>
      <c r="AS30" s="59" t="s">
        <v>713</v>
      </c>
      <c r="AT30" s="59" t="s">
        <v>27</v>
      </c>
      <c r="AU30" s="59" t="s">
        <v>27</v>
      </c>
      <c r="AV30" s="59" t="s">
        <v>27</v>
      </c>
      <c r="AW30" s="62"/>
      <c r="AX30" s="62" t="s">
        <v>748</v>
      </c>
      <c r="AY30" s="62">
        <v>47.475999999999999</v>
      </c>
      <c r="AZ30" s="62">
        <v>4.7476000000000003</v>
      </c>
      <c r="BA30" s="62">
        <v>0.21063274075322269</v>
      </c>
      <c r="BB30" s="62">
        <v>18.091999999999999</v>
      </c>
      <c r="BC30" s="62">
        <v>79</v>
      </c>
      <c r="BD30">
        <v>0</v>
      </c>
      <c r="BE30" s="62"/>
      <c r="BF30" s="62"/>
      <c r="BG30" s="62"/>
      <c r="BH30" s="120">
        <v>18.091999999999999</v>
      </c>
      <c r="BI30" s="50"/>
    </row>
    <row r="31" spans="1:61" ht="270" x14ac:dyDescent="0.25">
      <c r="A31" s="58">
        <v>452</v>
      </c>
      <c r="B31" s="59" t="s">
        <v>78</v>
      </c>
      <c r="C31" s="59" t="s">
        <v>28</v>
      </c>
      <c r="D31" s="59" t="s">
        <v>79</v>
      </c>
      <c r="E31" s="59"/>
      <c r="F31" s="59" t="s">
        <v>80</v>
      </c>
      <c r="G31" s="58">
        <v>1</v>
      </c>
      <c r="H31" s="58">
        <v>30</v>
      </c>
      <c r="I31" s="59" t="s">
        <v>152</v>
      </c>
      <c r="J31" s="58">
        <v>792288984</v>
      </c>
      <c r="K31" s="58">
        <v>69.571428571428598</v>
      </c>
      <c r="L31" s="58">
        <v>0.50151975683890604</v>
      </c>
      <c r="M31" s="58">
        <v>7</v>
      </c>
      <c r="N31" s="60">
        <v>0</v>
      </c>
      <c r="O31" s="60">
        <v>0</v>
      </c>
      <c r="P31" s="58">
        <v>17</v>
      </c>
      <c r="Q31" s="58">
        <v>10</v>
      </c>
      <c r="R31" s="58">
        <v>1</v>
      </c>
      <c r="S31" s="58">
        <v>10</v>
      </c>
      <c r="T31" s="58">
        <v>1</v>
      </c>
      <c r="U31" s="58">
        <v>3</v>
      </c>
      <c r="V31" s="58">
        <v>0.5</v>
      </c>
      <c r="W31" s="59">
        <v>0</v>
      </c>
      <c r="X31" s="58">
        <v>0.5</v>
      </c>
      <c r="Y31" s="58">
        <v>4</v>
      </c>
      <c r="Z31" s="59">
        <v>54</v>
      </c>
      <c r="AA31" s="59">
        <v>4</v>
      </c>
      <c r="AB31" t="s">
        <v>102</v>
      </c>
      <c r="AC31" s="59">
        <v>0</v>
      </c>
      <c r="AD31" s="58">
        <v>4</v>
      </c>
      <c r="AE31" s="58">
        <v>4</v>
      </c>
      <c r="AF31" s="58">
        <v>1</v>
      </c>
      <c r="AG31" s="58">
        <v>16</v>
      </c>
      <c r="AH31" s="59" t="s">
        <v>90</v>
      </c>
      <c r="AI31" s="58">
        <v>4</v>
      </c>
      <c r="AJ31" s="58">
        <v>1</v>
      </c>
      <c r="AK31" s="59" t="s">
        <v>153</v>
      </c>
      <c r="AL31" s="59">
        <v>1</v>
      </c>
      <c r="AM31" s="59" t="s">
        <v>27</v>
      </c>
      <c r="AN31" s="59" t="s">
        <v>673</v>
      </c>
      <c r="AO31" s="58">
        <v>23</v>
      </c>
      <c r="AP31" s="59" t="s">
        <v>677</v>
      </c>
      <c r="AQ31" s="59" t="s">
        <v>714</v>
      </c>
      <c r="AR31" s="59" t="s">
        <v>695</v>
      </c>
      <c r="AS31" s="59" t="s">
        <v>27</v>
      </c>
      <c r="AT31" s="59" t="s">
        <v>27</v>
      </c>
      <c r="AU31" s="59" t="s">
        <v>27</v>
      </c>
      <c r="AV31" s="59" t="s">
        <v>27</v>
      </c>
      <c r="AW31" s="62"/>
      <c r="AX31" s="62" t="s">
        <v>747</v>
      </c>
      <c r="AY31" s="62">
        <v>30.003</v>
      </c>
      <c r="AZ31" s="62">
        <v>0.55561111111111117</v>
      </c>
      <c r="BA31" s="62">
        <v>1.7998200179982002</v>
      </c>
      <c r="BB31" s="62">
        <v>20.922000000000001</v>
      </c>
      <c r="BC31" s="62">
        <v>79</v>
      </c>
      <c r="BD31">
        <v>0.43093645484949833</v>
      </c>
      <c r="BE31" s="62"/>
      <c r="BF31" s="62"/>
      <c r="BG31" s="62"/>
      <c r="BH31" s="120">
        <v>20.921999999999997</v>
      </c>
      <c r="BI31" s="50"/>
    </row>
    <row r="32" spans="1:61" ht="60" x14ac:dyDescent="0.25">
      <c r="A32" s="58">
        <v>468</v>
      </c>
      <c r="B32" s="59" t="s">
        <v>78</v>
      </c>
      <c r="C32" s="59" t="s">
        <v>26</v>
      </c>
      <c r="D32" s="59" t="s">
        <v>79</v>
      </c>
      <c r="E32" s="59"/>
      <c r="F32" s="59" t="s">
        <v>80</v>
      </c>
      <c r="G32" s="58">
        <v>1</v>
      </c>
      <c r="H32" s="58">
        <v>30</v>
      </c>
      <c r="I32" s="59" t="s">
        <v>154</v>
      </c>
      <c r="J32" s="58">
        <v>851786688</v>
      </c>
      <c r="K32" s="58">
        <v>59.1875</v>
      </c>
      <c r="L32" s="58">
        <v>0.53183962264150897</v>
      </c>
      <c r="M32" s="58">
        <v>1</v>
      </c>
      <c r="N32" s="60">
        <v>0</v>
      </c>
      <c r="O32" s="60">
        <v>0</v>
      </c>
      <c r="P32" s="58">
        <v>1</v>
      </c>
      <c r="Q32" s="60">
        <v>0</v>
      </c>
      <c r="R32" s="58">
        <v>1</v>
      </c>
      <c r="S32" s="60">
        <v>0</v>
      </c>
      <c r="T32" s="58">
        <v>1</v>
      </c>
      <c r="U32" s="60">
        <v>0</v>
      </c>
      <c r="V32" s="60">
        <v>0</v>
      </c>
      <c r="W32" s="59">
        <v>0</v>
      </c>
      <c r="X32" s="60">
        <v>0</v>
      </c>
      <c r="Y32" s="60">
        <v>0</v>
      </c>
      <c r="Z32" s="59">
        <v>4</v>
      </c>
      <c r="AA32" s="59">
        <v>0</v>
      </c>
      <c r="AB32" t="s">
        <v>89</v>
      </c>
      <c r="AC32" s="59">
        <v>0</v>
      </c>
      <c r="AD32" s="58">
        <v>0</v>
      </c>
      <c r="AE32" s="58">
        <v>1</v>
      </c>
      <c r="AF32" s="58">
        <v>0</v>
      </c>
      <c r="AG32" s="58">
        <v>2</v>
      </c>
      <c r="AH32" s="59" t="s">
        <v>90</v>
      </c>
      <c r="AI32" s="58">
        <v>4</v>
      </c>
      <c r="AJ32" s="60"/>
      <c r="AK32" s="59" t="s">
        <v>155</v>
      </c>
      <c r="AL32" s="59">
        <v>1</v>
      </c>
      <c r="AM32" s="59" t="s">
        <v>27</v>
      </c>
      <c r="AN32" s="59" t="s">
        <v>680</v>
      </c>
      <c r="AO32" s="58">
        <v>30</v>
      </c>
      <c r="AP32" s="59" t="s">
        <v>715</v>
      </c>
      <c r="AQ32" s="59" t="s">
        <v>716</v>
      </c>
      <c r="AR32" s="59" t="s">
        <v>27</v>
      </c>
      <c r="AS32" s="59" t="s">
        <v>717</v>
      </c>
      <c r="AT32" s="59" t="s">
        <v>692</v>
      </c>
      <c r="AU32" s="59" t="s">
        <v>695</v>
      </c>
      <c r="AV32" s="59" t="s">
        <v>27</v>
      </c>
      <c r="AW32" s="62"/>
      <c r="AX32" s="62" t="s">
        <v>746</v>
      </c>
      <c r="AY32" s="62">
        <v>27.763999999999999</v>
      </c>
      <c r="AZ32" s="62">
        <v>6.9409999999999998</v>
      </c>
      <c r="BA32" s="62">
        <v>0.14407145944388416</v>
      </c>
      <c r="BB32" s="62">
        <v>26.946000000000002</v>
      </c>
      <c r="BC32" s="62">
        <v>39</v>
      </c>
      <c r="BD32">
        <v>0</v>
      </c>
      <c r="BE32" s="62"/>
      <c r="BF32" s="62"/>
      <c r="BG32" s="62"/>
      <c r="BH32">
        <v>26.945999999999998</v>
      </c>
      <c r="BI32" s="50"/>
    </row>
    <row r="33" spans="1:61" ht="180" x14ac:dyDescent="0.25">
      <c r="A33" s="58">
        <v>473</v>
      </c>
      <c r="B33" s="59" t="s">
        <v>78</v>
      </c>
      <c r="C33" s="59" t="s">
        <v>28</v>
      </c>
      <c r="D33" s="59" t="s">
        <v>79</v>
      </c>
      <c r="E33" s="59"/>
      <c r="F33" s="59" t="s">
        <v>80</v>
      </c>
      <c r="G33" s="58">
        <v>1</v>
      </c>
      <c r="H33" s="58">
        <v>30</v>
      </c>
      <c r="I33" s="59" t="s">
        <v>158</v>
      </c>
      <c r="J33" s="58">
        <v>927618937</v>
      </c>
      <c r="K33" s="58">
        <v>64.857142857142904</v>
      </c>
      <c r="L33" s="58">
        <v>0.40121580547112501</v>
      </c>
      <c r="M33" s="58">
        <v>4</v>
      </c>
      <c r="N33" s="60">
        <v>0</v>
      </c>
      <c r="O33" s="58">
        <v>2</v>
      </c>
      <c r="P33" s="58">
        <v>8</v>
      </c>
      <c r="Q33" s="58">
        <v>4</v>
      </c>
      <c r="R33" s="58">
        <v>1</v>
      </c>
      <c r="S33" s="58">
        <v>4</v>
      </c>
      <c r="T33" s="58">
        <v>2</v>
      </c>
      <c r="U33" s="58">
        <v>3</v>
      </c>
      <c r="V33" s="58">
        <v>0.5</v>
      </c>
      <c r="W33" s="59">
        <v>0</v>
      </c>
      <c r="X33" s="58">
        <v>0.5</v>
      </c>
      <c r="Y33" s="58">
        <v>4</v>
      </c>
      <c r="Z33" s="59">
        <v>33</v>
      </c>
      <c r="AA33" s="59">
        <v>4</v>
      </c>
      <c r="AB33" t="s">
        <v>99</v>
      </c>
      <c r="AC33" s="59">
        <v>0</v>
      </c>
      <c r="AD33" s="58">
        <v>5</v>
      </c>
      <c r="AE33" s="58">
        <v>0</v>
      </c>
      <c r="AF33" s="58">
        <v>1</v>
      </c>
      <c r="AG33" s="58">
        <v>12</v>
      </c>
      <c r="AH33" s="59" t="s">
        <v>159</v>
      </c>
      <c r="AI33" s="58">
        <v>2</v>
      </c>
      <c r="AJ33" s="58">
        <v>1</v>
      </c>
      <c r="AK33" s="59" t="s">
        <v>160</v>
      </c>
      <c r="AL33" s="59">
        <v>1</v>
      </c>
      <c r="AM33" s="59" t="s">
        <v>27</v>
      </c>
      <c r="AN33" s="59" t="s">
        <v>673</v>
      </c>
      <c r="AO33" s="58">
        <v>25</v>
      </c>
      <c r="AP33" s="59" t="s">
        <v>677</v>
      </c>
      <c r="AQ33" s="59" t="s">
        <v>721</v>
      </c>
      <c r="AR33" s="59" t="s">
        <v>27</v>
      </c>
      <c r="AS33" s="59" t="s">
        <v>686</v>
      </c>
      <c r="AT33" s="59" t="s">
        <v>27</v>
      </c>
      <c r="AU33" s="59" t="s">
        <v>27</v>
      </c>
      <c r="AV33" s="59" t="s">
        <v>27</v>
      </c>
      <c r="AW33" s="62"/>
      <c r="AX33" s="62" t="s">
        <v>747</v>
      </c>
      <c r="AY33" s="62">
        <v>38.944000000000003</v>
      </c>
      <c r="AZ33" s="62">
        <v>1.1801212121212121</v>
      </c>
      <c r="BA33" s="62">
        <v>0.84737058340180771</v>
      </c>
      <c r="BB33" s="62">
        <v>25.743000000000002</v>
      </c>
      <c r="BC33" s="62">
        <v>52</v>
      </c>
      <c r="BD33">
        <v>0.75308008213552358</v>
      </c>
      <c r="BE33" s="62"/>
      <c r="BF33" s="62"/>
      <c r="BG33" s="62"/>
      <c r="BH33">
        <v>25.742999999999999</v>
      </c>
      <c r="BI33" s="50"/>
    </row>
    <row r="34" spans="1:61" ht="45" x14ac:dyDescent="0.25">
      <c r="A34" s="58">
        <v>493</v>
      </c>
      <c r="B34" s="59" t="s">
        <v>78</v>
      </c>
      <c r="C34" s="59" t="s">
        <v>28</v>
      </c>
      <c r="D34" s="59" t="s">
        <v>79</v>
      </c>
      <c r="E34" s="59"/>
      <c r="F34" s="59" t="s">
        <v>80</v>
      </c>
      <c r="G34" s="58">
        <v>1</v>
      </c>
      <c r="H34" s="58">
        <v>30</v>
      </c>
      <c r="I34" s="59" t="s">
        <v>163</v>
      </c>
      <c r="J34" s="58">
        <v>8869115226</v>
      </c>
      <c r="K34" s="58">
        <v>0</v>
      </c>
      <c r="L34" s="58">
        <v>0</v>
      </c>
      <c r="M34" s="58">
        <v>4</v>
      </c>
      <c r="N34" s="60">
        <v>0</v>
      </c>
      <c r="O34" s="58">
        <v>3</v>
      </c>
      <c r="P34" s="58">
        <v>7</v>
      </c>
      <c r="Q34" s="58">
        <v>3</v>
      </c>
      <c r="R34" s="60">
        <v>0</v>
      </c>
      <c r="S34" s="58">
        <v>3</v>
      </c>
      <c r="T34" s="58">
        <v>1</v>
      </c>
      <c r="U34" s="60">
        <v>0</v>
      </c>
      <c r="V34" s="58">
        <v>1</v>
      </c>
      <c r="W34" s="59">
        <v>0</v>
      </c>
      <c r="X34" s="58">
        <v>1</v>
      </c>
      <c r="Y34" s="58">
        <v>2</v>
      </c>
      <c r="Z34" s="59">
        <v>25</v>
      </c>
      <c r="AA34" s="59">
        <v>2</v>
      </c>
      <c r="AC34" s="59">
        <v>0</v>
      </c>
      <c r="AD34" s="58">
        <v>1</v>
      </c>
      <c r="AE34" s="58">
        <v>2</v>
      </c>
      <c r="AF34" s="58">
        <v>0</v>
      </c>
      <c r="AG34" s="58">
        <v>7</v>
      </c>
      <c r="AH34" s="59" t="s">
        <v>116</v>
      </c>
      <c r="AI34" s="58">
        <v>1</v>
      </c>
      <c r="AJ34" s="58">
        <v>1</v>
      </c>
      <c r="AK34" s="59" t="s">
        <v>164</v>
      </c>
      <c r="AL34" s="59">
        <v>1</v>
      </c>
      <c r="AM34" s="59" t="s">
        <v>27</v>
      </c>
      <c r="AN34" s="59" t="s">
        <v>680</v>
      </c>
      <c r="AO34" s="58">
        <v>22</v>
      </c>
      <c r="AP34" s="59" t="s">
        <v>677</v>
      </c>
      <c r="AQ34" s="59" t="s">
        <v>691</v>
      </c>
      <c r="AR34" s="59" t="s">
        <v>27</v>
      </c>
      <c r="AS34" s="59" t="s">
        <v>684</v>
      </c>
      <c r="AT34" s="59" t="s">
        <v>27</v>
      </c>
      <c r="AU34" s="59" t="s">
        <v>27</v>
      </c>
      <c r="AV34" s="59" t="s">
        <v>27</v>
      </c>
      <c r="AW34" s="62"/>
      <c r="AX34" s="62" t="s">
        <v>748</v>
      </c>
      <c r="AY34" s="62">
        <v>26.105</v>
      </c>
      <c r="AZ34" s="62">
        <v>1.0442</v>
      </c>
      <c r="BA34" s="62">
        <v>0.95767094426355104</v>
      </c>
      <c r="BB34" s="62"/>
      <c r="BC34" s="62">
        <v>93</v>
      </c>
      <c r="BD34">
        <v>0.27770177838577292</v>
      </c>
      <c r="BE34" s="62"/>
      <c r="BF34" s="62"/>
      <c r="BG34" s="62"/>
      <c r="BI34" s="50"/>
    </row>
    <row r="35" spans="1:61" ht="270" x14ac:dyDescent="0.25">
      <c r="A35" s="58">
        <v>494</v>
      </c>
      <c r="B35" s="59" t="s">
        <v>78</v>
      </c>
      <c r="C35" s="59" t="s">
        <v>28</v>
      </c>
      <c r="D35" s="59" t="s">
        <v>79</v>
      </c>
      <c r="E35" s="59"/>
      <c r="F35" s="59" t="s">
        <v>80</v>
      </c>
      <c r="G35" s="58">
        <v>1</v>
      </c>
      <c r="H35" s="58">
        <v>30</v>
      </c>
      <c r="I35" s="59" t="s">
        <v>165</v>
      </c>
      <c r="J35" s="58">
        <v>1412134207</v>
      </c>
      <c r="K35" s="58">
        <v>69.571428571428598</v>
      </c>
      <c r="L35" s="58">
        <v>0.50151975683890604</v>
      </c>
      <c r="M35" s="58">
        <v>10</v>
      </c>
      <c r="N35" s="60">
        <v>0</v>
      </c>
      <c r="O35" s="58">
        <v>1</v>
      </c>
      <c r="P35" s="58">
        <v>23</v>
      </c>
      <c r="Q35" s="58">
        <v>13</v>
      </c>
      <c r="R35" s="58">
        <v>6</v>
      </c>
      <c r="S35" s="58">
        <v>13</v>
      </c>
      <c r="T35" s="58">
        <v>2</v>
      </c>
      <c r="U35" s="58">
        <v>5</v>
      </c>
      <c r="V35" s="58">
        <v>4.5</v>
      </c>
      <c r="W35" s="61">
        <v>1</v>
      </c>
      <c r="X35" s="58">
        <v>2.5</v>
      </c>
      <c r="Y35" s="58">
        <v>13</v>
      </c>
      <c r="Z35" s="59">
        <v>94</v>
      </c>
      <c r="AA35" s="59">
        <v>13</v>
      </c>
      <c r="AB35" t="s">
        <v>102</v>
      </c>
      <c r="AC35" s="59">
        <v>0</v>
      </c>
      <c r="AD35" s="58">
        <v>7</v>
      </c>
      <c r="AE35" s="58">
        <v>6</v>
      </c>
      <c r="AF35" s="58">
        <v>1</v>
      </c>
      <c r="AG35" s="58">
        <v>20</v>
      </c>
      <c r="AH35" s="59" t="s">
        <v>83</v>
      </c>
      <c r="AI35" s="58">
        <v>3</v>
      </c>
      <c r="AJ35" s="58">
        <v>1</v>
      </c>
      <c r="AK35" s="59" t="s">
        <v>166</v>
      </c>
      <c r="AL35" s="59">
        <v>1</v>
      </c>
      <c r="AM35" s="59" t="s">
        <v>27</v>
      </c>
      <c r="AN35" s="59" t="s">
        <v>680</v>
      </c>
      <c r="AO35" s="58">
        <v>25</v>
      </c>
      <c r="AP35" s="59" t="s">
        <v>677</v>
      </c>
      <c r="AQ35" s="59" t="s">
        <v>705</v>
      </c>
      <c r="AR35" s="59" t="s">
        <v>27</v>
      </c>
      <c r="AS35" s="59" t="s">
        <v>27</v>
      </c>
      <c r="AT35" s="59" t="s">
        <v>27</v>
      </c>
      <c r="AU35" s="59" t="s">
        <v>27</v>
      </c>
      <c r="AV35" s="59" t="s">
        <v>27</v>
      </c>
      <c r="AW35" s="62"/>
      <c r="AX35" s="62" t="s">
        <v>747</v>
      </c>
      <c r="AY35" s="62">
        <v>33.704000000000001</v>
      </c>
      <c r="AZ35" s="62">
        <v>0.35855319148936171</v>
      </c>
      <c r="BA35" s="62">
        <v>2.7889864704486116</v>
      </c>
      <c r="BB35" s="62">
        <v>15.451000000000001</v>
      </c>
      <c r="BC35" s="62">
        <v>65</v>
      </c>
      <c r="BD35">
        <v>0.30569415908423836</v>
      </c>
      <c r="BE35" s="62"/>
      <c r="BF35" s="62"/>
      <c r="BG35" s="62"/>
      <c r="BH35">
        <v>11.522</v>
      </c>
      <c r="BI35" s="50"/>
    </row>
    <row r="36" spans="1:61" ht="60" x14ac:dyDescent="0.25">
      <c r="A36" s="58">
        <v>510</v>
      </c>
      <c r="B36" s="59" t="s">
        <v>78</v>
      </c>
      <c r="C36" s="59" t="s">
        <v>28</v>
      </c>
      <c r="D36" s="59" t="s">
        <v>79</v>
      </c>
      <c r="E36" s="59"/>
      <c r="F36" s="59" t="s">
        <v>80</v>
      </c>
      <c r="G36" s="58">
        <v>1</v>
      </c>
      <c r="H36" s="58">
        <v>30</v>
      </c>
      <c r="I36" s="59" t="s">
        <v>167</v>
      </c>
      <c r="J36" s="58">
        <v>912215825</v>
      </c>
      <c r="K36" s="58">
        <v>0</v>
      </c>
      <c r="L36" s="58">
        <v>0</v>
      </c>
      <c r="M36" s="58">
        <v>3</v>
      </c>
      <c r="N36" s="60">
        <v>0</v>
      </c>
      <c r="O36" s="60">
        <v>0</v>
      </c>
      <c r="P36" s="58">
        <v>5</v>
      </c>
      <c r="Q36" s="58">
        <v>2</v>
      </c>
      <c r="R36" s="60">
        <v>0</v>
      </c>
      <c r="S36" s="58">
        <v>2</v>
      </c>
      <c r="T36" s="58">
        <v>1</v>
      </c>
      <c r="U36" s="60">
        <v>0</v>
      </c>
      <c r="V36" s="60">
        <v>0</v>
      </c>
      <c r="W36" s="59">
        <v>0</v>
      </c>
      <c r="X36" s="60">
        <v>0</v>
      </c>
      <c r="Y36" s="60">
        <v>0</v>
      </c>
      <c r="Z36" s="59">
        <v>13</v>
      </c>
      <c r="AA36" s="59">
        <v>0</v>
      </c>
      <c r="AC36" s="59">
        <v>0</v>
      </c>
      <c r="AD36" s="58">
        <v>0</v>
      </c>
      <c r="AE36" s="58">
        <v>2</v>
      </c>
      <c r="AF36" s="58">
        <v>0</v>
      </c>
      <c r="AG36" s="58">
        <v>6</v>
      </c>
      <c r="AH36" s="59" t="s">
        <v>109</v>
      </c>
      <c r="AI36" s="58">
        <v>2</v>
      </c>
      <c r="AJ36" s="58">
        <v>1</v>
      </c>
      <c r="AK36" s="59" t="s">
        <v>168</v>
      </c>
      <c r="AL36" s="59">
        <v>1</v>
      </c>
      <c r="AM36" s="59" t="s">
        <v>27</v>
      </c>
      <c r="AN36" s="59" t="s">
        <v>680</v>
      </c>
      <c r="AO36" s="63">
        <v>28</v>
      </c>
      <c r="AP36" s="63" t="s">
        <v>677</v>
      </c>
      <c r="AQ36" s="63" t="s">
        <v>691</v>
      </c>
      <c r="AR36" s="63"/>
      <c r="AS36" s="63"/>
      <c r="AT36" s="63"/>
      <c r="AU36" s="63"/>
      <c r="AV36" s="63"/>
      <c r="AW36" s="62"/>
      <c r="AX36" s="62" t="s">
        <v>747</v>
      </c>
      <c r="AY36" s="62">
        <v>12.477</v>
      </c>
      <c r="AZ36" s="62">
        <v>0.95976923076923082</v>
      </c>
      <c r="BA36" s="62">
        <v>1.0419171275146268</v>
      </c>
      <c r="BB36" s="62"/>
      <c r="BC36" s="62">
        <v>79</v>
      </c>
      <c r="BD36">
        <v>0</v>
      </c>
      <c r="BE36" s="62"/>
      <c r="BF36" s="62"/>
      <c r="BG36" s="62"/>
      <c r="BI36" s="50"/>
    </row>
    <row r="37" spans="1:61" ht="75" x14ac:dyDescent="0.25">
      <c r="A37" s="58">
        <v>578</v>
      </c>
      <c r="B37" s="59" t="s">
        <v>78</v>
      </c>
      <c r="C37" s="59" t="s">
        <v>26</v>
      </c>
      <c r="D37" s="59" t="s">
        <v>79</v>
      </c>
      <c r="E37" s="59"/>
      <c r="F37" s="59" t="s">
        <v>80</v>
      </c>
      <c r="G37" s="58">
        <v>1</v>
      </c>
      <c r="H37" s="58">
        <v>30</v>
      </c>
      <c r="I37" s="59" t="s">
        <v>175</v>
      </c>
      <c r="J37" s="58">
        <v>8011047194</v>
      </c>
      <c r="K37" s="58">
        <v>59.1875</v>
      </c>
      <c r="L37" s="58">
        <v>0.53183962264150897</v>
      </c>
      <c r="M37" s="58">
        <v>1</v>
      </c>
      <c r="N37" s="60">
        <v>0</v>
      </c>
      <c r="O37" s="60">
        <v>0</v>
      </c>
      <c r="P37" s="58">
        <v>2</v>
      </c>
      <c r="Q37" s="60">
        <v>0</v>
      </c>
      <c r="R37" s="58">
        <v>1</v>
      </c>
      <c r="S37" s="60">
        <v>0</v>
      </c>
      <c r="T37" s="58">
        <v>1</v>
      </c>
      <c r="U37" s="60">
        <v>0</v>
      </c>
      <c r="V37" s="60">
        <v>0</v>
      </c>
      <c r="W37" s="59">
        <v>0</v>
      </c>
      <c r="X37" s="60">
        <v>0</v>
      </c>
      <c r="Y37" s="60">
        <v>0</v>
      </c>
      <c r="Z37" s="59">
        <v>5</v>
      </c>
      <c r="AA37" s="59">
        <v>0</v>
      </c>
      <c r="AB37" t="s">
        <v>89</v>
      </c>
      <c r="AC37" s="59">
        <v>0</v>
      </c>
      <c r="AD37" s="58">
        <v>0</v>
      </c>
      <c r="AE37" s="58">
        <v>0</v>
      </c>
      <c r="AF37" s="58">
        <v>0</v>
      </c>
      <c r="AG37" s="58">
        <v>2</v>
      </c>
      <c r="AH37" s="59" t="s">
        <v>90</v>
      </c>
      <c r="AI37" s="58">
        <v>4</v>
      </c>
      <c r="AJ37" s="60"/>
      <c r="AK37" s="59" t="s">
        <v>176</v>
      </c>
      <c r="AL37" s="59">
        <v>1</v>
      </c>
      <c r="AM37" s="59" t="s">
        <v>27</v>
      </c>
      <c r="AN37" s="59" t="s">
        <v>673</v>
      </c>
      <c r="AO37" s="58">
        <v>41</v>
      </c>
      <c r="AP37" s="59" t="s">
        <v>729</v>
      </c>
      <c r="AQ37" s="59" t="s">
        <v>27</v>
      </c>
      <c r="AR37" s="59" t="s">
        <v>27</v>
      </c>
      <c r="AS37" s="59" t="s">
        <v>730</v>
      </c>
      <c r="AT37" s="59" t="s">
        <v>27</v>
      </c>
      <c r="AU37" s="59" t="s">
        <v>27</v>
      </c>
      <c r="AV37" s="59" t="s">
        <v>27</v>
      </c>
      <c r="AW37" s="62"/>
      <c r="AX37" s="62" t="s">
        <v>748</v>
      </c>
      <c r="AY37" s="62">
        <v>6.4119999999999999</v>
      </c>
      <c r="AZ37" s="62">
        <v>1.2824</v>
      </c>
      <c r="BA37" s="62">
        <v>0.77978789769182788</v>
      </c>
      <c r="BB37" s="62">
        <v>5.556</v>
      </c>
      <c r="BC37" s="62">
        <v>20</v>
      </c>
      <c r="BD37">
        <v>0</v>
      </c>
      <c r="BE37" s="62"/>
      <c r="BF37" s="62"/>
      <c r="BG37" s="62"/>
      <c r="BH37">
        <v>5.556</v>
      </c>
    </row>
    <row r="38" spans="1:61" ht="405" x14ac:dyDescent="0.25">
      <c r="A38" s="58">
        <v>4</v>
      </c>
      <c r="B38" s="59" t="s">
        <v>78</v>
      </c>
      <c r="C38" s="59" t="s">
        <v>28</v>
      </c>
      <c r="D38" s="59" t="s">
        <v>29</v>
      </c>
      <c r="E38" s="59"/>
      <c r="F38" s="59" t="s">
        <v>32</v>
      </c>
      <c r="G38" s="58">
        <v>19</v>
      </c>
      <c r="H38" s="58">
        <v>75</v>
      </c>
      <c r="I38" s="59" t="s">
        <v>92</v>
      </c>
      <c r="J38" s="58">
        <v>9165180138</v>
      </c>
      <c r="K38" s="58">
        <v>2</v>
      </c>
      <c r="L38" s="58">
        <v>1</v>
      </c>
      <c r="M38" s="58">
        <v>7</v>
      </c>
      <c r="N38" s="60">
        <v>0</v>
      </c>
      <c r="O38" s="58">
        <v>6</v>
      </c>
      <c r="P38" s="58">
        <v>20</v>
      </c>
      <c r="Q38" s="58">
        <v>12</v>
      </c>
      <c r="R38" s="58">
        <v>5</v>
      </c>
      <c r="S38" s="58">
        <v>12</v>
      </c>
      <c r="T38" s="60">
        <v>0</v>
      </c>
      <c r="U38" s="60">
        <v>0</v>
      </c>
      <c r="V38" s="58">
        <v>6</v>
      </c>
      <c r="W38" s="59">
        <v>0</v>
      </c>
      <c r="X38" s="58">
        <v>2</v>
      </c>
      <c r="Y38" s="58">
        <v>8</v>
      </c>
      <c r="Z38" s="59">
        <v>78</v>
      </c>
      <c r="AA38" s="59">
        <v>8</v>
      </c>
      <c r="AB38" t="s">
        <v>824</v>
      </c>
      <c r="AC38" s="59">
        <v>0</v>
      </c>
      <c r="AD38" s="58">
        <v>13</v>
      </c>
      <c r="AE38" s="58">
        <v>12</v>
      </c>
      <c r="AF38" s="58">
        <v>0</v>
      </c>
      <c r="AG38" s="58">
        <v>40</v>
      </c>
      <c r="AH38" s="59" t="s">
        <v>83</v>
      </c>
      <c r="AI38" s="58">
        <v>3</v>
      </c>
      <c r="AJ38" s="58">
        <v>1</v>
      </c>
      <c r="AK38" s="59" t="s">
        <v>255</v>
      </c>
      <c r="AL38" s="59">
        <v>1</v>
      </c>
      <c r="AM38" s="59" t="s">
        <v>27</v>
      </c>
      <c r="AN38" s="59" t="s">
        <v>680</v>
      </c>
      <c r="AO38" s="58">
        <v>24</v>
      </c>
      <c r="AP38" s="59" t="s">
        <v>677</v>
      </c>
      <c r="AQ38" s="59" t="s">
        <v>679</v>
      </c>
      <c r="AR38" s="59" t="s">
        <v>27</v>
      </c>
      <c r="AS38" s="59" t="s">
        <v>681</v>
      </c>
      <c r="AT38" s="59" t="s">
        <v>27</v>
      </c>
      <c r="AU38" s="59" t="s">
        <v>27</v>
      </c>
      <c r="AV38" s="59" t="s">
        <v>27</v>
      </c>
      <c r="AW38" s="62"/>
      <c r="AX38" s="62" t="s">
        <v>747</v>
      </c>
      <c r="AY38" s="62">
        <v>75</v>
      </c>
      <c r="AZ38" s="62">
        <v>0.96153846153846156</v>
      </c>
      <c r="BA38" s="62">
        <v>1.04</v>
      </c>
      <c r="BB38" s="62">
        <v>13.168000000000001</v>
      </c>
      <c r="BC38" s="62">
        <v>36</v>
      </c>
      <c r="BD38">
        <v>0.56559378468368482</v>
      </c>
      <c r="BE38" s="62"/>
      <c r="BF38" s="62"/>
      <c r="BG38" s="62"/>
      <c r="BH38" s="120">
        <v>4.5679999999999996</v>
      </c>
      <c r="BI38" s="50"/>
    </row>
    <row r="39" spans="1:61" ht="390" x14ac:dyDescent="0.25">
      <c r="A39" s="58">
        <v>20</v>
      </c>
      <c r="B39" s="59" t="s">
        <v>78</v>
      </c>
      <c r="C39" s="59" t="s">
        <v>26</v>
      </c>
      <c r="D39" s="59" t="s">
        <v>29</v>
      </c>
      <c r="E39" s="59"/>
      <c r="F39" s="59" t="s">
        <v>32</v>
      </c>
      <c r="G39" s="58">
        <v>19</v>
      </c>
      <c r="H39" s="58">
        <v>75</v>
      </c>
      <c r="I39" s="59" t="s">
        <v>95</v>
      </c>
      <c r="J39" s="58">
        <v>959124226</v>
      </c>
      <c r="K39" s="58">
        <v>2</v>
      </c>
      <c r="L39" s="58">
        <v>1</v>
      </c>
      <c r="M39" s="58">
        <v>12</v>
      </c>
      <c r="N39" s="60">
        <v>0</v>
      </c>
      <c r="O39" s="58">
        <v>3</v>
      </c>
      <c r="P39" s="58">
        <v>20</v>
      </c>
      <c r="Q39" s="58">
        <v>8</v>
      </c>
      <c r="R39" s="58">
        <v>6</v>
      </c>
      <c r="S39" s="58">
        <v>8</v>
      </c>
      <c r="T39" s="58">
        <v>1</v>
      </c>
      <c r="U39" s="58">
        <v>1</v>
      </c>
      <c r="V39" s="58">
        <v>4</v>
      </c>
      <c r="W39" s="59">
        <v>0</v>
      </c>
      <c r="X39" s="58">
        <v>2</v>
      </c>
      <c r="Y39" s="58">
        <v>7</v>
      </c>
      <c r="Z39" s="59">
        <v>72</v>
      </c>
      <c r="AA39" s="59">
        <v>7</v>
      </c>
      <c r="AB39" t="s">
        <v>824</v>
      </c>
      <c r="AC39" s="59">
        <v>0</v>
      </c>
      <c r="AD39" s="58">
        <v>4</v>
      </c>
      <c r="AE39" s="58">
        <v>5</v>
      </c>
      <c r="AF39" s="58">
        <v>2</v>
      </c>
      <c r="AG39" s="58">
        <v>21</v>
      </c>
      <c r="AH39" s="59" t="s">
        <v>112</v>
      </c>
      <c r="AI39" s="58">
        <v>1</v>
      </c>
      <c r="AJ39" s="60"/>
      <c r="AK39" s="59" t="s">
        <v>256</v>
      </c>
      <c r="AL39" s="59">
        <v>1</v>
      </c>
      <c r="AM39" s="59" t="s">
        <v>27</v>
      </c>
      <c r="AN39" s="59" t="s">
        <v>680</v>
      </c>
      <c r="AO39" s="58">
        <v>26</v>
      </c>
      <c r="AP39" s="59" t="s">
        <v>677</v>
      </c>
      <c r="AQ39" s="59" t="s">
        <v>683</v>
      </c>
      <c r="AR39" s="59" t="s">
        <v>27</v>
      </c>
      <c r="AS39" s="59" t="s">
        <v>684</v>
      </c>
      <c r="AT39" s="59" t="s">
        <v>27</v>
      </c>
      <c r="AU39" s="59" t="s">
        <v>27</v>
      </c>
      <c r="AV39" s="59" t="s">
        <v>27</v>
      </c>
      <c r="AW39" s="62"/>
      <c r="AX39" s="62" t="s">
        <v>748</v>
      </c>
      <c r="AY39" s="62">
        <v>34.308999999999997</v>
      </c>
      <c r="AZ39" s="62">
        <v>0.47651388888888885</v>
      </c>
      <c r="BA39" s="62">
        <v>2.0985747180040226</v>
      </c>
      <c r="BB39" s="62">
        <v>24.948</v>
      </c>
      <c r="BC39" s="62">
        <v>38</v>
      </c>
      <c r="BD39">
        <v>0.47606679035250465</v>
      </c>
      <c r="BE39" s="62" t="s">
        <v>779</v>
      </c>
      <c r="BF39" s="62">
        <v>1</v>
      </c>
      <c r="BG39" s="62">
        <v>1</v>
      </c>
      <c r="BH39" s="120">
        <v>18.189</v>
      </c>
      <c r="BI39" s="50"/>
    </row>
    <row r="40" spans="1:61" ht="90" x14ac:dyDescent="0.25">
      <c r="A40" s="58">
        <v>41</v>
      </c>
      <c r="B40" s="59" t="s">
        <v>78</v>
      </c>
      <c r="C40" s="59" t="s">
        <v>28</v>
      </c>
      <c r="D40" s="59" t="s">
        <v>29</v>
      </c>
      <c r="E40" s="59"/>
      <c r="F40" s="59" t="s">
        <v>32</v>
      </c>
      <c r="G40" s="58">
        <v>19</v>
      </c>
      <c r="H40" s="58">
        <v>75</v>
      </c>
      <c r="I40" s="59" t="s">
        <v>101</v>
      </c>
      <c r="J40" s="58">
        <v>17888851</v>
      </c>
      <c r="K40" s="58">
        <v>0.5625</v>
      </c>
      <c r="L40" s="58">
        <v>0.28125</v>
      </c>
      <c r="M40" s="58">
        <v>2</v>
      </c>
      <c r="N40" s="60">
        <v>0</v>
      </c>
      <c r="O40" s="58">
        <v>1</v>
      </c>
      <c r="P40" s="58">
        <v>2</v>
      </c>
      <c r="Q40" s="60">
        <v>0</v>
      </c>
      <c r="R40" s="58">
        <v>1</v>
      </c>
      <c r="S40" s="60">
        <v>0</v>
      </c>
      <c r="T40" s="58">
        <v>1</v>
      </c>
      <c r="U40" s="58">
        <v>1</v>
      </c>
      <c r="V40" s="60">
        <v>0</v>
      </c>
      <c r="W40" s="59">
        <v>0</v>
      </c>
      <c r="X40" s="60">
        <v>0</v>
      </c>
      <c r="Y40" s="58">
        <v>1</v>
      </c>
      <c r="Z40" s="59">
        <v>9</v>
      </c>
      <c r="AA40" s="59">
        <v>1</v>
      </c>
      <c r="AB40" t="s">
        <v>740</v>
      </c>
      <c r="AC40" s="59">
        <v>0</v>
      </c>
      <c r="AD40" s="58">
        <v>2</v>
      </c>
      <c r="AE40" s="58">
        <v>0</v>
      </c>
      <c r="AF40" s="58">
        <v>0</v>
      </c>
      <c r="AG40" s="58">
        <v>4</v>
      </c>
      <c r="AH40" s="59" t="s">
        <v>259</v>
      </c>
      <c r="AI40" s="58">
        <v>8</v>
      </c>
      <c r="AJ40" s="60"/>
      <c r="AK40" s="59" t="s">
        <v>260</v>
      </c>
      <c r="AL40" s="59">
        <v>1</v>
      </c>
      <c r="AM40" s="59" t="s">
        <v>27</v>
      </c>
      <c r="AN40" s="59" t="s">
        <v>680</v>
      </c>
      <c r="AO40" s="58">
        <v>30</v>
      </c>
      <c r="AP40" s="59" t="s">
        <v>674</v>
      </c>
      <c r="AQ40" s="59" t="s">
        <v>687</v>
      </c>
      <c r="AR40" s="59" t="s">
        <v>27</v>
      </c>
      <c r="AS40" s="59" t="s">
        <v>688</v>
      </c>
      <c r="AT40" s="59" t="s">
        <v>27</v>
      </c>
      <c r="AU40" s="59" t="s">
        <v>27</v>
      </c>
      <c r="AV40" s="59" t="s">
        <v>27</v>
      </c>
      <c r="AW40" s="62"/>
      <c r="AX40" s="62" t="s">
        <v>748</v>
      </c>
      <c r="AY40" s="62">
        <v>10.817</v>
      </c>
      <c r="AZ40" s="62">
        <v>1.201888888888889</v>
      </c>
      <c r="BA40" s="62">
        <v>0.83202366645095682</v>
      </c>
      <c r="BB40" s="62">
        <v>8.8970000000000002</v>
      </c>
      <c r="BC40" s="62">
        <v>28</v>
      </c>
      <c r="BD40">
        <v>0.34042553191489361</v>
      </c>
      <c r="BE40" s="62"/>
      <c r="BF40" s="62"/>
      <c r="BG40" s="62"/>
      <c r="BH40" s="120">
        <v>8.8969999999999985</v>
      </c>
      <c r="BI40" s="50"/>
    </row>
    <row r="41" spans="1:61" ht="90" x14ac:dyDescent="0.25">
      <c r="A41" s="58">
        <v>57</v>
      </c>
      <c r="B41" s="59" t="s">
        <v>78</v>
      </c>
      <c r="C41" s="59" t="s">
        <v>28</v>
      </c>
      <c r="D41" s="59" t="s">
        <v>29</v>
      </c>
      <c r="E41" s="59"/>
      <c r="F41" s="59" t="s">
        <v>32</v>
      </c>
      <c r="G41" s="58">
        <v>19</v>
      </c>
      <c r="H41" s="58">
        <v>75</v>
      </c>
      <c r="I41" s="59" t="s">
        <v>104</v>
      </c>
      <c r="J41" s="58">
        <v>134766397</v>
      </c>
      <c r="K41" s="58">
        <v>0.375</v>
      </c>
      <c r="L41" s="58">
        <v>0.1875</v>
      </c>
      <c r="M41" s="58">
        <v>2</v>
      </c>
      <c r="N41" s="60">
        <v>0</v>
      </c>
      <c r="O41" s="60">
        <v>0</v>
      </c>
      <c r="P41" s="58">
        <v>3</v>
      </c>
      <c r="Q41" s="58">
        <v>1</v>
      </c>
      <c r="R41" s="58">
        <v>1</v>
      </c>
      <c r="S41" s="58">
        <v>1</v>
      </c>
      <c r="T41" s="58">
        <v>1</v>
      </c>
      <c r="U41" s="60">
        <v>0</v>
      </c>
      <c r="V41" s="60">
        <v>0</v>
      </c>
      <c r="W41" s="59">
        <v>0</v>
      </c>
      <c r="X41" s="60">
        <v>0</v>
      </c>
      <c r="Y41" s="60">
        <v>0</v>
      </c>
      <c r="Z41" s="59">
        <v>9</v>
      </c>
      <c r="AA41" s="59">
        <v>0</v>
      </c>
      <c r="AB41" t="s">
        <v>740</v>
      </c>
      <c r="AC41" s="59">
        <v>0</v>
      </c>
      <c r="AD41" s="58">
        <v>0</v>
      </c>
      <c r="AE41" s="58">
        <v>2</v>
      </c>
      <c r="AF41" s="58">
        <v>0</v>
      </c>
      <c r="AG41" s="58">
        <v>3</v>
      </c>
      <c r="AH41" s="59" t="s">
        <v>258</v>
      </c>
      <c r="AI41" s="58">
        <v>9</v>
      </c>
      <c r="AJ41" s="60"/>
      <c r="AK41" s="59" t="s">
        <v>261</v>
      </c>
      <c r="AL41" s="59">
        <v>1</v>
      </c>
      <c r="AM41" s="59" t="s">
        <v>27</v>
      </c>
      <c r="AN41" s="59" t="s">
        <v>673</v>
      </c>
      <c r="AO41" s="58">
        <v>20</v>
      </c>
      <c r="AP41" s="59" t="s">
        <v>674</v>
      </c>
      <c r="AQ41" s="59" t="s">
        <v>689</v>
      </c>
      <c r="AR41" s="59" t="s">
        <v>27</v>
      </c>
      <c r="AS41" s="59" t="s">
        <v>27</v>
      </c>
      <c r="AT41" s="59" t="s">
        <v>27</v>
      </c>
      <c r="AU41" s="59" t="s">
        <v>27</v>
      </c>
      <c r="AV41" s="59" t="s">
        <v>27</v>
      </c>
      <c r="AW41" s="62"/>
      <c r="AX41" s="62" t="s">
        <v>747</v>
      </c>
      <c r="AY41" s="62">
        <v>11.795</v>
      </c>
      <c r="AZ41" s="62">
        <v>1.3105555555555555</v>
      </c>
      <c r="BA41" s="62">
        <v>0.7630351844001696</v>
      </c>
      <c r="BB41" s="62">
        <v>10.909000000000001</v>
      </c>
      <c r="BC41" s="62">
        <v>5</v>
      </c>
      <c r="BD41">
        <v>0</v>
      </c>
      <c r="BE41" s="62"/>
      <c r="BF41" s="62"/>
      <c r="BG41" s="62"/>
      <c r="BH41" s="120">
        <v>10.908999999999999</v>
      </c>
      <c r="BI41" s="50"/>
    </row>
    <row r="42" spans="1:61" ht="375" x14ac:dyDescent="0.25">
      <c r="A42" s="58">
        <v>80</v>
      </c>
      <c r="B42" s="59" t="s">
        <v>78</v>
      </c>
      <c r="C42" s="59" t="s">
        <v>26</v>
      </c>
      <c r="D42" s="59" t="s">
        <v>29</v>
      </c>
      <c r="E42" s="59"/>
      <c r="F42" s="59" t="s">
        <v>32</v>
      </c>
      <c r="G42" s="58">
        <v>19</v>
      </c>
      <c r="H42" s="58">
        <v>75</v>
      </c>
      <c r="I42" s="59" t="s">
        <v>106</v>
      </c>
      <c r="J42" s="58">
        <v>90153375</v>
      </c>
      <c r="K42" s="58">
        <v>0.52941176470588203</v>
      </c>
      <c r="L42" s="58">
        <v>0.26470588235294101</v>
      </c>
      <c r="M42" s="58">
        <v>10</v>
      </c>
      <c r="N42" s="60">
        <v>0</v>
      </c>
      <c r="O42" s="58">
        <v>6</v>
      </c>
      <c r="P42" s="58">
        <v>15</v>
      </c>
      <c r="Q42" s="58">
        <v>5</v>
      </c>
      <c r="R42" s="58">
        <v>1</v>
      </c>
      <c r="S42" s="58">
        <v>5</v>
      </c>
      <c r="T42" s="58">
        <v>1</v>
      </c>
      <c r="U42" s="58">
        <v>3</v>
      </c>
      <c r="V42" s="58">
        <v>8.5</v>
      </c>
      <c r="W42" s="59">
        <v>0</v>
      </c>
      <c r="X42" s="58">
        <v>0.5</v>
      </c>
      <c r="Y42" s="58">
        <v>12</v>
      </c>
      <c r="Z42" s="59">
        <v>67</v>
      </c>
      <c r="AA42" s="59">
        <v>12</v>
      </c>
      <c r="AB42" t="s">
        <v>740</v>
      </c>
      <c r="AC42" s="59">
        <v>0</v>
      </c>
      <c r="AD42" s="58">
        <v>9</v>
      </c>
      <c r="AE42" s="58">
        <v>13</v>
      </c>
      <c r="AF42" s="58">
        <v>4</v>
      </c>
      <c r="AG42" s="58">
        <v>36</v>
      </c>
      <c r="AH42" s="59" t="s">
        <v>262</v>
      </c>
      <c r="AI42" s="58">
        <v>3</v>
      </c>
      <c r="AJ42" s="58">
        <v>1</v>
      </c>
      <c r="AK42" s="59" t="s">
        <v>263</v>
      </c>
      <c r="AL42" s="59">
        <v>1</v>
      </c>
      <c r="AM42" s="59" t="s">
        <v>27</v>
      </c>
      <c r="AN42" s="59" t="s">
        <v>673</v>
      </c>
      <c r="AO42" s="58">
        <v>18</v>
      </c>
      <c r="AP42" s="59" t="s">
        <v>677</v>
      </c>
      <c r="AQ42" s="59" t="s">
        <v>690</v>
      </c>
      <c r="AR42" s="59" t="s">
        <v>27</v>
      </c>
      <c r="AS42" s="59" t="s">
        <v>27</v>
      </c>
      <c r="AT42" s="59" t="s">
        <v>27</v>
      </c>
      <c r="AU42" s="59" t="s">
        <v>27</v>
      </c>
      <c r="AV42" s="59" t="s">
        <v>27</v>
      </c>
      <c r="AW42" s="62"/>
      <c r="AX42" s="62" t="s">
        <v>747</v>
      </c>
      <c r="AY42" s="62">
        <v>13.991</v>
      </c>
      <c r="AZ42" s="62">
        <v>0.20882089552238806</v>
      </c>
      <c r="BA42" s="62">
        <v>4.788792795368451</v>
      </c>
      <c r="BB42" s="62">
        <v>12.375</v>
      </c>
      <c r="BC42" s="62">
        <v>285</v>
      </c>
      <c r="BD42">
        <v>0.74076393237319971</v>
      </c>
      <c r="BE42" s="62"/>
      <c r="BF42" s="62"/>
      <c r="BG42" s="62"/>
      <c r="BH42" s="120">
        <v>12.375</v>
      </c>
      <c r="BI42" s="50"/>
    </row>
    <row r="43" spans="1:61" ht="255" x14ac:dyDescent="0.25">
      <c r="A43" s="58">
        <v>96</v>
      </c>
      <c r="B43" s="59" t="s">
        <v>78</v>
      </c>
      <c r="C43" s="59" t="s">
        <v>26</v>
      </c>
      <c r="D43" s="59" t="s">
        <v>29</v>
      </c>
      <c r="E43" s="59"/>
      <c r="F43" s="59" t="s">
        <v>32</v>
      </c>
      <c r="G43" s="58">
        <v>19</v>
      </c>
      <c r="H43" s="58">
        <v>75</v>
      </c>
      <c r="I43" s="59" t="s">
        <v>111</v>
      </c>
      <c r="J43" s="58">
        <v>134763219</v>
      </c>
      <c r="K43" s="58">
        <v>0</v>
      </c>
      <c r="L43" s="58">
        <v>0</v>
      </c>
      <c r="M43" s="58">
        <v>17</v>
      </c>
      <c r="N43" s="60">
        <v>0</v>
      </c>
      <c r="O43" s="58">
        <v>2</v>
      </c>
      <c r="P43" s="58">
        <v>36</v>
      </c>
      <c r="Q43" s="58">
        <v>18</v>
      </c>
      <c r="R43" s="60">
        <v>0</v>
      </c>
      <c r="S43" s="58">
        <v>18</v>
      </c>
      <c r="T43" s="58">
        <v>1</v>
      </c>
      <c r="U43" s="58">
        <v>5</v>
      </c>
      <c r="V43" s="58">
        <v>6</v>
      </c>
      <c r="W43" s="59">
        <v>0</v>
      </c>
      <c r="X43" s="58">
        <v>3</v>
      </c>
      <c r="Y43" s="58">
        <v>14</v>
      </c>
      <c r="Z43" s="59">
        <v>120</v>
      </c>
      <c r="AA43" s="59">
        <v>14</v>
      </c>
      <c r="AC43" s="59">
        <v>0</v>
      </c>
      <c r="AD43" s="58">
        <v>7</v>
      </c>
      <c r="AE43" s="58">
        <v>7</v>
      </c>
      <c r="AF43" s="58">
        <v>3</v>
      </c>
      <c r="AG43" s="58">
        <v>31</v>
      </c>
      <c r="AH43" s="59" t="s">
        <v>112</v>
      </c>
      <c r="AI43" s="58">
        <v>1</v>
      </c>
      <c r="AJ43" s="58">
        <v>1</v>
      </c>
      <c r="AK43" s="59" t="s">
        <v>264</v>
      </c>
      <c r="AL43" s="59">
        <v>1</v>
      </c>
      <c r="AM43" s="59" t="s">
        <v>27</v>
      </c>
      <c r="AN43" s="59" t="s">
        <v>673</v>
      </c>
      <c r="AO43" s="58">
        <v>23</v>
      </c>
      <c r="AP43" s="59" t="s">
        <v>677</v>
      </c>
      <c r="AQ43" s="59" t="s">
        <v>691</v>
      </c>
      <c r="AR43" s="59" t="s">
        <v>27</v>
      </c>
      <c r="AS43" s="59" t="s">
        <v>27</v>
      </c>
      <c r="AT43" s="59" t="s">
        <v>27</v>
      </c>
      <c r="AU43" s="59" t="s">
        <v>27</v>
      </c>
      <c r="AV43" s="59" t="s">
        <v>27</v>
      </c>
      <c r="AW43" s="62"/>
      <c r="AX43" s="62" t="s">
        <v>747</v>
      </c>
      <c r="AY43" s="62">
        <v>23.379000000000001</v>
      </c>
      <c r="AZ43" s="62">
        <v>0.194825</v>
      </c>
      <c r="BA43" s="62">
        <v>5.1328114974977543</v>
      </c>
      <c r="BB43" s="62"/>
      <c r="BC43" s="62">
        <v>38</v>
      </c>
      <c r="BD43">
        <v>0.52976488244122066</v>
      </c>
      <c r="BE43" s="62"/>
      <c r="BF43" s="62"/>
      <c r="BG43" s="62"/>
      <c r="BH43" s="120"/>
      <c r="BI43" s="50"/>
    </row>
    <row r="44" spans="1:61" ht="195" x14ac:dyDescent="0.25">
      <c r="A44" s="58">
        <v>122</v>
      </c>
      <c r="B44" s="59" t="s">
        <v>78</v>
      </c>
      <c r="C44" s="59" t="s">
        <v>26</v>
      </c>
      <c r="D44" s="59" t="s">
        <v>29</v>
      </c>
      <c r="E44" s="59"/>
      <c r="F44" s="59" t="s">
        <v>32</v>
      </c>
      <c r="G44" s="58">
        <v>19</v>
      </c>
      <c r="H44" s="58">
        <v>75</v>
      </c>
      <c r="I44" s="59" t="s">
        <v>111</v>
      </c>
      <c r="J44" s="58">
        <v>134763219</v>
      </c>
      <c r="K44" s="58">
        <v>0</v>
      </c>
      <c r="L44" s="58">
        <v>0</v>
      </c>
      <c r="M44" s="58">
        <v>13</v>
      </c>
      <c r="N44" s="60">
        <v>0</v>
      </c>
      <c r="O44" s="58">
        <v>8</v>
      </c>
      <c r="P44" s="58">
        <v>21</v>
      </c>
      <c r="Q44" s="58">
        <v>7</v>
      </c>
      <c r="R44" s="60">
        <v>0</v>
      </c>
      <c r="S44" s="58">
        <v>7</v>
      </c>
      <c r="T44" s="58">
        <v>1</v>
      </c>
      <c r="U44" s="58">
        <v>2</v>
      </c>
      <c r="V44" s="58">
        <v>7</v>
      </c>
      <c r="W44" s="59">
        <v>0</v>
      </c>
      <c r="X44" s="58">
        <v>2</v>
      </c>
      <c r="Y44" s="58">
        <v>11</v>
      </c>
      <c r="Z44" s="59">
        <v>79</v>
      </c>
      <c r="AA44" s="59">
        <v>11</v>
      </c>
      <c r="AC44" s="59">
        <v>0</v>
      </c>
      <c r="AD44" s="58">
        <v>4</v>
      </c>
      <c r="AE44" s="58">
        <v>8</v>
      </c>
      <c r="AF44" s="58">
        <v>1</v>
      </c>
      <c r="AG44" s="58">
        <v>25</v>
      </c>
      <c r="AH44" s="59" t="s">
        <v>96</v>
      </c>
      <c r="AI44" s="58">
        <v>1</v>
      </c>
      <c r="AJ44" s="58">
        <v>1</v>
      </c>
      <c r="AK44" s="59" t="s">
        <v>265</v>
      </c>
      <c r="AL44" s="59">
        <v>1</v>
      </c>
      <c r="AM44" s="59" t="s">
        <v>27</v>
      </c>
      <c r="AN44" s="59" t="s">
        <v>673</v>
      </c>
      <c r="AO44" s="58">
        <v>23</v>
      </c>
      <c r="AP44" s="59" t="s">
        <v>677</v>
      </c>
      <c r="AQ44" s="59" t="s">
        <v>691</v>
      </c>
      <c r="AR44" s="59" t="s">
        <v>27</v>
      </c>
      <c r="AS44" s="59" t="s">
        <v>27</v>
      </c>
      <c r="AT44" s="59" t="s">
        <v>27</v>
      </c>
      <c r="AU44" s="59" t="s">
        <v>27</v>
      </c>
      <c r="AV44" s="59" t="s">
        <v>27</v>
      </c>
      <c r="AW44" s="62"/>
      <c r="AX44" s="62" t="s">
        <v>747</v>
      </c>
      <c r="AY44" s="62">
        <v>10.71</v>
      </c>
      <c r="AZ44" s="62">
        <v>0.13556962025316457</v>
      </c>
      <c r="BA44" s="62">
        <v>7.3762838468720817</v>
      </c>
      <c r="BB44" s="62"/>
      <c r="BC44" s="62">
        <v>38</v>
      </c>
      <c r="BD44">
        <v>0.87138810198300287</v>
      </c>
      <c r="BE44" s="62"/>
      <c r="BF44" s="62"/>
      <c r="BG44" s="62"/>
      <c r="BH44" s="120"/>
      <c r="BI44" s="50"/>
    </row>
    <row r="45" spans="1:61" ht="210" x14ac:dyDescent="0.25">
      <c r="A45" s="58">
        <v>134</v>
      </c>
      <c r="B45" s="59" t="s">
        <v>78</v>
      </c>
      <c r="C45" s="59" t="s">
        <v>26</v>
      </c>
      <c r="D45" s="59" t="s">
        <v>29</v>
      </c>
      <c r="E45" s="59"/>
      <c r="F45" s="59" t="s">
        <v>32</v>
      </c>
      <c r="G45" s="58">
        <v>19</v>
      </c>
      <c r="H45" s="58">
        <v>75</v>
      </c>
      <c r="I45" s="59" t="s">
        <v>118</v>
      </c>
      <c r="J45" s="58">
        <v>10238105208</v>
      </c>
      <c r="K45" s="58">
        <v>0</v>
      </c>
      <c r="L45" s="58">
        <v>0</v>
      </c>
      <c r="M45" s="58">
        <v>9</v>
      </c>
      <c r="N45" s="60">
        <v>0</v>
      </c>
      <c r="O45" s="58">
        <v>3</v>
      </c>
      <c r="P45" s="58">
        <v>19</v>
      </c>
      <c r="Q45" s="58">
        <v>10</v>
      </c>
      <c r="R45" s="60">
        <v>0</v>
      </c>
      <c r="S45" s="58">
        <v>10</v>
      </c>
      <c r="T45" s="58">
        <v>1</v>
      </c>
      <c r="U45" s="58">
        <v>3</v>
      </c>
      <c r="V45" s="58">
        <v>4</v>
      </c>
      <c r="W45" s="59">
        <v>0</v>
      </c>
      <c r="X45" s="58">
        <v>3</v>
      </c>
      <c r="Y45" s="58">
        <v>10</v>
      </c>
      <c r="Z45" s="59">
        <v>72</v>
      </c>
      <c r="AA45" s="59">
        <v>10</v>
      </c>
      <c r="AC45" s="59">
        <v>0</v>
      </c>
      <c r="AD45" s="58">
        <v>8</v>
      </c>
      <c r="AE45" s="58">
        <v>6</v>
      </c>
      <c r="AF45" s="58">
        <v>2</v>
      </c>
      <c r="AG45" s="58">
        <v>25</v>
      </c>
      <c r="AH45" s="59" t="s">
        <v>96</v>
      </c>
      <c r="AI45" s="58">
        <v>1</v>
      </c>
      <c r="AJ45" s="60"/>
      <c r="AK45" s="59" t="s">
        <v>266</v>
      </c>
      <c r="AL45" s="59">
        <v>1</v>
      </c>
      <c r="AM45" s="59" t="s">
        <v>27</v>
      </c>
      <c r="AN45" s="59" t="s">
        <v>673</v>
      </c>
      <c r="AO45" s="58">
        <v>29</v>
      </c>
      <c r="AP45" s="59" t="s">
        <v>677</v>
      </c>
      <c r="AQ45" s="59" t="s">
        <v>691</v>
      </c>
      <c r="AR45" s="59" t="s">
        <v>27</v>
      </c>
      <c r="AS45" s="59" t="s">
        <v>27</v>
      </c>
      <c r="AT45" s="59" t="s">
        <v>692</v>
      </c>
      <c r="AU45" s="59" t="s">
        <v>27</v>
      </c>
      <c r="AV45" s="59" t="s">
        <v>27</v>
      </c>
      <c r="AW45" s="62"/>
      <c r="AX45" s="62" t="s">
        <v>746</v>
      </c>
      <c r="AY45" s="62">
        <v>12.202</v>
      </c>
      <c r="AZ45" s="62">
        <v>0.16947222222222222</v>
      </c>
      <c r="BA45" s="62">
        <v>5.9006720209801671</v>
      </c>
      <c r="BB45" s="62"/>
      <c r="BC45" s="62">
        <v>28</v>
      </c>
      <c r="BD45">
        <v>0.76462138313154115</v>
      </c>
      <c r="BE45" s="62"/>
      <c r="BF45" s="62"/>
      <c r="BG45" s="62"/>
      <c r="BH45" s="120"/>
      <c r="BI45" s="50"/>
    </row>
    <row r="46" spans="1:61" ht="180" x14ac:dyDescent="0.25">
      <c r="A46" s="58">
        <v>170</v>
      </c>
      <c r="B46" s="59" t="s">
        <v>78</v>
      </c>
      <c r="C46" s="59" t="s">
        <v>28</v>
      </c>
      <c r="D46" s="59" t="s">
        <v>29</v>
      </c>
      <c r="E46" s="59"/>
      <c r="F46" s="59" t="s">
        <v>32</v>
      </c>
      <c r="G46" s="58">
        <v>19</v>
      </c>
      <c r="H46" s="58">
        <v>75</v>
      </c>
      <c r="I46" s="59" t="s">
        <v>122</v>
      </c>
      <c r="J46" s="58">
        <v>10184154</v>
      </c>
      <c r="K46" s="58">
        <v>2</v>
      </c>
      <c r="L46" s="58">
        <v>1</v>
      </c>
      <c r="M46" s="58">
        <v>6</v>
      </c>
      <c r="N46" s="60">
        <v>0</v>
      </c>
      <c r="O46" s="60">
        <v>0</v>
      </c>
      <c r="P46" s="58">
        <v>15</v>
      </c>
      <c r="Q46" s="58">
        <v>8</v>
      </c>
      <c r="R46" s="58">
        <v>1</v>
      </c>
      <c r="S46" s="58">
        <v>8</v>
      </c>
      <c r="T46" s="58">
        <v>1</v>
      </c>
      <c r="U46" s="60">
        <v>0</v>
      </c>
      <c r="V46" s="58">
        <v>2</v>
      </c>
      <c r="W46" s="59">
        <v>0</v>
      </c>
      <c r="X46" s="58">
        <v>2</v>
      </c>
      <c r="Y46" s="58">
        <v>4</v>
      </c>
      <c r="Z46" s="59">
        <v>47</v>
      </c>
      <c r="AA46" s="59">
        <v>4</v>
      </c>
      <c r="AB46" t="s">
        <v>824</v>
      </c>
      <c r="AC46" s="59">
        <v>0</v>
      </c>
      <c r="AD46" s="58">
        <v>6</v>
      </c>
      <c r="AE46" s="58">
        <v>6</v>
      </c>
      <c r="AF46" s="58">
        <v>0</v>
      </c>
      <c r="AG46" s="58">
        <v>14</v>
      </c>
      <c r="AH46" s="59" t="s">
        <v>258</v>
      </c>
      <c r="AI46" s="58">
        <v>9</v>
      </c>
      <c r="AJ46" s="58">
        <v>1</v>
      </c>
      <c r="AK46" s="59" t="s">
        <v>267</v>
      </c>
      <c r="AL46" s="59">
        <v>1</v>
      </c>
      <c r="AM46" s="59" t="s">
        <v>27</v>
      </c>
      <c r="AN46" s="59" t="s">
        <v>680</v>
      </c>
      <c r="AO46" s="58">
        <v>25</v>
      </c>
      <c r="AP46" s="59" t="s">
        <v>677</v>
      </c>
      <c r="AQ46" s="59" t="s">
        <v>694</v>
      </c>
      <c r="AR46" s="59" t="s">
        <v>27</v>
      </c>
      <c r="AS46" s="59" t="s">
        <v>27</v>
      </c>
      <c r="AT46" s="59" t="s">
        <v>692</v>
      </c>
      <c r="AU46" s="59" t="s">
        <v>27</v>
      </c>
      <c r="AV46" s="59" t="s">
        <v>696</v>
      </c>
      <c r="AW46" s="62"/>
      <c r="AX46" s="62" t="s">
        <v>746</v>
      </c>
      <c r="AY46" s="62">
        <v>20.100999999999999</v>
      </c>
      <c r="AZ46" s="62">
        <v>0.42768085106382975</v>
      </c>
      <c r="BA46" s="62">
        <v>2.338192129744789</v>
      </c>
      <c r="BB46" s="62">
        <v>19.269000000000002</v>
      </c>
      <c r="BC46" s="62" t="s">
        <v>775</v>
      </c>
      <c r="BD46">
        <v>0.71253405994550412</v>
      </c>
      <c r="BE46" s="62"/>
      <c r="BF46" s="62"/>
      <c r="BG46" s="62"/>
      <c r="BH46" s="120">
        <v>19.269000000000002</v>
      </c>
      <c r="BI46" s="50"/>
    </row>
    <row r="47" spans="1:61" ht="120" x14ac:dyDescent="0.25">
      <c r="A47" s="58">
        <v>202</v>
      </c>
      <c r="B47" s="59" t="s">
        <v>78</v>
      </c>
      <c r="C47" s="59" t="s">
        <v>26</v>
      </c>
      <c r="D47" s="59" t="s">
        <v>29</v>
      </c>
      <c r="E47" s="59"/>
      <c r="F47" s="59" t="s">
        <v>32</v>
      </c>
      <c r="G47" s="58">
        <v>19</v>
      </c>
      <c r="H47" s="58">
        <v>75</v>
      </c>
      <c r="I47" s="59" t="s">
        <v>126</v>
      </c>
      <c r="J47" s="58">
        <v>8916155192</v>
      </c>
      <c r="K47" s="58">
        <v>0.35294117647058798</v>
      </c>
      <c r="L47" s="58">
        <v>0.17647058823529399</v>
      </c>
      <c r="M47" s="58">
        <v>3</v>
      </c>
      <c r="N47" s="60">
        <v>0</v>
      </c>
      <c r="O47" s="60">
        <v>0</v>
      </c>
      <c r="P47" s="58">
        <v>6</v>
      </c>
      <c r="Q47" s="58">
        <v>3</v>
      </c>
      <c r="R47" s="58">
        <v>1</v>
      </c>
      <c r="S47" s="58">
        <v>3</v>
      </c>
      <c r="T47" s="58">
        <v>1</v>
      </c>
      <c r="U47" s="58">
        <v>2</v>
      </c>
      <c r="V47" s="60">
        <v>0</v>
      </c>
      <c r="W47" s="59">
        <v>0</v>
      </c>
      <c r="X47" s="60">
        <v>0</v>
      </c>
      <c r="Y47" s="58">
        <v>2</v>
      </c>
      <c r="Z47" s="59">
        <v>21</v>
      </c>
      <c r="AA47" s="59">
        <v>2</v>
      </c>
      <c r="AB47" t="s">
        <v>740</v>
      </c>
      <c r="AC47" s="59">
        <v>0</v>
      </c>
      <c r="AD47" s="58">
        <v>4</v>
      </c>
      <c r="AE47" s="58">
        <v>3</v>
      </c>
      <c r="AF47" s="58">
        <v>0</v>
      </c>
      <c r="AG47" s="58">
        <v>9</v>
      </c>
      <c r="AH47" s="59" t="s">
        <v>258</v>
      </c>
      <c r="AI47" s="58">
        <v>9</v>
      </c>
      <c r="AJ47" s="58">
        <v>1</v>
      </c>
      <c r="AK47" s="59" t="s">
        <v>269</v>
      </c>
      <c r="AL47" s="59">
        <v>1</v>
      </c>
      <c r="AM47" s="59" t="s">
        <v>27</v>
      </c>
      <c r="AN47" s="59" t="s">
        <v>680</v>
      </c>
      <c r="AO47" s="58">
        <v>30</v>
      </c>
      <c r="AP47" s="59" t="s">
        <v>677</v>
      </c>
      <c r="AQ47" s="59" t="s">
        <v>697</v>
      </c>
      <c r="AR47" s="59" t="s">
        <v>27</v>
      </c>
      <c r="AS47" s="59" t="s">
        <v>27</v>
      </c>
      <c r="AT47" s="59" t="s">
        <v>27</v>
      </c>
      <c r="AU47" s="59" t="s">
        <v>27</v>
      </c>
      <c r="AV47" s="59" t="s">
        <v>27</v>
      </c>
      <c r="AW47" s="62"/>
      <c r="AX47" s="62" t="s">
        <v>747</v>
      </c>
      <c r="AY47" s="62">
        <v>14.108000000000001</v>
      </c>
      <c r="AZ47" s="62">
        <v>0.67180952380952386</v>
      </c>
      <c r="BA47" s="62">
        <v>1.4885171533881485</v>
      </c>
      <c r="BB47" s="62">
        <v>13.256</v>
      </c>
      <c r="BC47" s="62">
        <v>0</v>
      </c>
      <c r="BD47">
        <v>5.7251908396946563E-2</v>
      </c>
      <c r="BE47" s="62" t="s">
        <v>780</v>
      </c>
      <c r="BF47" s="62">
        <v>1</v>
      </c>
      <c r="BG47" s="62">
        <v>1</v>
      </c>
      <c r="BH47" s="120">
        <v>13.255999999999998</v>
      </c>
      <c r="BI47" s="50"/>
    </row>
    <row r="48" spans="1:61" ht="60" x14ac:dyDescent="0.25">
      <c r="A48" s="58">
        <v>218</v>
      </c>
      <c r="B48" s="59" t="s">
        <v>78</v>
      </c>
      <c r="C48" s="59" t="s">
        <v>26</v>
      </c>
      <c r="D48" s="59" t="s">
        <v>29</v>
      </c>
      <c r="E48" s="59"/>
      <c r="F48" s="59" t="s">
        <v>32</v>
      </c>
      <c r="G48" s="58">
        <v>19</v>
      </c>
      <c r="H48" s="58">
        <v>75</v>
      </c>
      <c r="I48" s="59" t="s">
        <v>128</v>
      </c>
      <c r="J48" s="58">
        <v>9591208203</v>
      </c>
      <c r="K48" s="58">
        <v>0.35294117647058798</v>
      </c>
      <c r="L48" s="58">
        <v>0.17647058823529399</v>
      </c>
      <c r="M48" s="58">
        <v>3</v>
      </c>
      <c r="N48" s="60">
        <v>0</v>
      </c>
      <c r="O48" s="60">
        <v>0</v>
      </c>
      <c r="P48" s="58">
        <v>5</v>
      </c>
      <c r="Q48" s="58">
        <v>2</v>
      </c>
      <c r="R48" s="58">
        <v>1</v>
      </c>
      <c r="S48" s="58">
        <v>2</v>
      </c>
      <c r="T48" s="58">
        <v>1</v>
      </c>
      <c r="U48" s="58">
        <v>1</v>
      </c>
      <c r="V48" s="58">
        <v>1</v>
      </c>
      <c r="W48" s="61">
        <v>1</v>
      </c>
      <c r="X48" s="60">
        <v>0</v>
      </c>
      <c r="Y48" s="58">
        <v>3</v>
      </c>
      <c r="Z48" s="59">
        <v>20</v>
      </c>
      <c r="AA48" s="59">
        <v>3</v>
      </c>
      <c r="AB48" t="s">
        <v>740</v>
      </c>
      <c r="AC48" s="59">
        <v>0</v>
      </c>
      <c r="AD48" s="58">
        <v>0</v>
      </c>
      <c r="AE48" s="58">
        <v>1</v>
      </c>
      <c r="AF48" s="58">
        <v>0</v>
      </c>
      <c r="AG48" s="58">
        <v>2</v>
      </c>
      <c r="AH48" s="59" t="s">
        <v>258</v>
      </c>
      <c r="AI48" s="58">
        <v>9</v>
      </c>
      <c r="AJ48" s="60"/>
      <c r="AK48" s="59" t="s">
        <v>270</v>
      </c>
      <c r="AL48" s="59">
        <v>1</v>
      </c>
      <c r="AM48" s="59" t="s">
        <v>27</v>
      </c>
      <c r="AN48" s="59" t="s">
        <v>680</v>
      </c>
      <c r="AO48" s="58">
        <v>33</v>
      </c>
      <c r="AP48" s="59" t="s">
        <v>677</v>
      </c>
      <c r="AQ48" s="59" t="s">
        <v>698</v>
      </c>
      <c r="AR48" s="59" t="s">
        <v>27</v>
      </c>
      <c r="AS48" s="59" t="s">
        <v>699</v>
      </c>
      <c r="AT48" s="59" t="s">
        <v>27</v>
      </c>
      <c r="AU48" s="59" t="s">
        <v>27</v>
      </c>
      <c r="AV48" s="59" t="s">
        <v>27</v>
      </c>
      <c r="AW48" s="62"/>
      <c r="AX48" s="62" t="s">
        <v>748</v>
      </c>
      <c r="AY48" s="62">
        <v>9.777000000000001</v>
      </c>
      <c r="AZ48" s="62">
        <v>0.48885000000000006</v>
      </c>
      <c r="BA48" s="62">
        <v>2.0456172650097164</v>
      </c>
      <c r="BB48" s="62">
        <v>8.8840000000000003</v>
      </c>
      <c r="BC48" s="62">
        <v>0</v>
      </c>
      <c r="BD48">
        <v>0.87436708860759493</v>
      </c>
      <c r="BE48" s="62" t="s">
        <v>780</v>
      </c>
      <c r="BF48" s="62">
        <v>1</v>
      </c>
      <c r="BG48" s="62">
        <v>1</v>
      </c>
      <c r="BH48" s="120">
        <v>8.8840000000000003</v>
      </c>
      <c r="BI48" s="50"/>
    </row>
    <row r="49" spans="1:61" ht="300" x14ac:dyDescent="0.25">
      <c r="A49" s="58">
        <v>235</v>
      </c>
      <c r="B49" s="59" t="s">
        <v>78</v>
      </c>
      <c r="C49" s="59" t="s">
        <v>26</v>
      </c>
      <c r="D49" s="59" t="s">
        <v>29</v>
      </c>
      <c r="E49" s="59"/>
      <c r="F49" s="59" t="s">
        <v>32</v>
      </c>
      <c r="G49" s="58">
        <v>19</v>
      </c>
      <c r="H49" s="58">
        <v>75</v>
      </c>
      <c r="I49" s="59" t="s">
        <v>130</v>
      </c>
      <c r="J49" s="58">
        <v>3712062108</v>
      </c>
      <c r="K49" s="58">
        <v>2</v>
      </c>
      <c r="L49" s="58">
        <v>1</v>
      </c>
      <c r="M49" s="58">
        <v>13</v>
      </c>
      <c r="N49" s="60">
        <v>0</v>
      </c>
      <c r="O49" s="60">
        <v>0</v>
      </c>
      <c r="P49" s="58">
        <v>34</v>
      </c>
      <c r="Q49" s="58">
        <v>21</v>
      </c>
      <c r="R49" s="58">
        <v>1</v>
      </c>
      <c r="S49" s="58">
        <v>21</v>
      </c>
      <c r="T49" s="58">
        <v>1</v>
      </c>
      <c r="U49" s="58">
        <v>2</v>
      </c>
      <c r="V49" s="58">
        <v>4.5</v>
      </c>
      <c r="W49" s="59">
        <v>0</v>
      </c>
      <c r="X49" s="58">
        <v>2.5</v>
      </c>
      <c r="Y49" s="58">
        <v>9</v>
      </c>
      <c r="Z49" s="59">
        <v>109</v>
      </c>
      <c r="AA49" s="59">
        <v>9</v>
      </c>
      <c r="AB49" t="s">
        <v>824</v>
      </c>
      <c r="AC49" s="59">
        <v>0</v>
      </c>
      <c r="AD49" s="58">
        <v>7</v>
      </c>
      <c r="AE49" s="58">
        <v>13</v>
      </c>
      <c r="AF49" s="58">
        <v>1</v>
      </c>
      <c r="AG49" s="58">
        <v>25</v>
      </c>
      <c r="AH49" s="59" t="s">
        <v>258</v>
      </c>
      <c r="AI49" s="58">
        <v>9</v>
      </c>
      <c r="AJ49" s="58">
        <v>1</v>
      </c>
      <c r="AK49" s="59" t="s">
        <v>271</v>
      </c>
      <c r="AL49" s="59">
        <v>1</v>
      </c>
      <c r="AM49" s="59" t="s">
        <v>27</v>
      </c>
      <c r="AN49" s="59" t="s">
        <v>680</v>
      </c>
      <c r="AO49" s="58">
        <v>28</v>
      </c>
      <c r="AP49" s="59" t="s">
        <v>677</v>
      </c>
      <c r="AQ49" s="59" t="s">
        <v>700</v>
      </c>
      <c r="AR49" s="59" t="s">
        <v>695</v>
      </c>
      <c r="AS49" s="59" t="s">
        <v>701</v>
      </c>
      <c r="AT49" s="59" t="s">
        <v>27</v>
      </c>
      <c r="AU49" s="59" t="s">
        <v>27</v>
      </c>
      <c r="AV49" s="59" t="s">
        <v>27</v>
      </c>
      <c r="AW49" s="62"/>
      <c r="AX49" s="62" t="s">
        <v>748</v>
      </c>
      <c r="AY49" s="62">
        <v>37.497</v>
      </c>
      <c r="AZ49" s="62">
        <v>0.34400917431192662</v>
      </c>
      <c r="BA49" s="62">
        <v>2.9068992186041549</v>
      </c>
      <c r="BB49" s="62">
        <v>9.9250000000000007</v>
      </c>
      <c r="BC49" s="62">
        <v>0</v>
      </c>
      <c r="BD49">
        <v>0.47838320678874496</v>
      </c>
      <c r="BE49" s="62"/>
      <c r="BF49" s="62"/>
      <c r="BG49" s="62"/>
      <c r="BH49" s="120">
        <v>9.9250000000000007</v>
      </c>
      <c r="BI49" s="50"/>
    </row>
    <row r="50" spans="1:61" ht="345" x14ac:dyDescent="0.25">
      <c r="A50" s="58">
        <v>251</v>
      </c>
      <c r="B50" s="59" t="s">
        <v>78</v>
      </c>
      <c r="C50" s="59" t="s">
        <v>26</v>
      </c>
      <c r="D50" s="59" t="s">
        <v>29</v>
      </c>
      <c r="E50" s="59"/>
      <c r="F50" s="59" t="s">
        <v>32</v>
      </c>
      <c r="G50" s="58">
        <v>19</v>
      </c>
      <c r="H50" s="58">
        <v>75</v>
      </c>
      <c r="I50" s="59" t="s">
        <v>130</v>
      </c>
      <c r="J50" s="58">
        <v>3712062108</v>
      </c>
      <c r="K50" s="58">
        <v>0.52941176470588203</v>
      </c>
      <c r="L50" s="58">
        <v>0.26470588235294101</v>
      </c>
      <c r="M50" s="58">
        <v>11</v>
      </c>
      <c r="N50" s="58">
        <v>1</v>
      </c>
      <c r="O50" s="58">
        <v>9</v>
      </c>
      <c r="P50" s="58">
        <v>26</v>
      </c>
      <c r="Q50" s="58">
        <v>15</v>
      </c>
      <c r="R50" s="58">
        <v>1</v>
      </c>
      <c r="S50" s="58">
        <v>15</v>
      </c>
      <c r="T50" s="58">
        <v>1</v>
      </c>
      <c r="U50" s="58">
        <v>5</v>
      </c>
      <c r="V50" s="58">
        <v>4.5</v>
      </c>
      <c r="W50" s="59">
        <v>0</v>
      </c>
      <c r="X50" s="58">
        <v>0.5</v>
      </c>
      <c r="Y50" s="58">
        <v>10</v>
      </c>
      <c r="Z50" s="59">
        <v>99</v>
      </c>
      <c r="AA50" s="59">
        <v>10</v>
      </c>
      <c r="AB50" t="s">
        <v>740</v>
      </c>
      <c r="AC50" s="59">
        <v>0</v>
      </c>
      <c r="AD50" s="58">
        <v>15</v>
      </c>
      <c r="AE50" s="58">
        <v>7</v>
      </c>
      <c r="AF50" s="58">
        <v>1</v>
      </c>
      <c r="AG50" s="58">
        <v>34</v>
      </c>
      <c r="AH50" s="59" t="s">
        <v>112</v>
      </c>
      <c r="AI50" s="58">
        <v>1</v>
      </c>
      <c r="AJ50" s="60"/>
      <c r="AK50" s="59" t="s">
        <v>272</v>
      </c>
      <c r="AL50" s="59">
        <v>1</v>
      </c>
      <c r="AM50" s="59" t="s">
        <v>27</v>
      </c>
      <c r="AN50" s="59" t="s">
        <v>680</v>
      </c>
      <c r="AO50" s="58">
        <v>28</v>
      </c>
      <c r="AP50" s="59" t="s">
        <v>677</v>
      </c>
      <c r="AQ50" s="59" t="s">
        <v>700</v>
      </c>
      <c r="AR50" s="59" t="s">
        <v>695</v>
      </c>
      <c r="AS50" s="59" t="s">
        <v>701</v>
      </c>
      <c r="AT50" s="59" t="s">
        <v>27</v>
      </c>
      <c r="AU50" s="59" t="s">
        <v>27</v>
      </c>
      <c r="AV50" s="59" t="s">
        <v>27</v>
      </c>
      <c r="AW50" s="62"/>
      <c r="AX50" s="62" t="s">
        <v>748</v>
      </c>
      <c r="AY50" s="62">
        <v>17.257999999999999</v>
      </c>
      <c r="AZ50" s="62">
        <v>0.17432323232323232</v>
      </c>
      <c r="BA50" s="62">
        <v>5.7364700428786657</v>
      </c>
      <c r="BB50" s="62">
        <v>15.432</v>
      </c>
      <c r="BC50" s="62" t="s">
        <v>774</v>
      </c>
      <c r="BD50">
        <v>0.54892496709082927</v>
      </c>
      <c r="BE50" s="62"/>
      <c r="BF50" s="62"/>
      <c r="BG50" s="62"/>
      <c r="BH50" s="120">
        <v>15.431999999999999</v>
      </c>
      <c r="BI50" s="50"/>
    </row>
    <row r="51" spans="1:61" ht="90" x14ac:dyDescent="0.25">
      <c r="A51" s="58">
        <v>285</v>
      </c>
      <c r="B51" s="59" t="s">
        <v>78</v>
      </c>
      <c r="C51" s="59" t="s">
        <v>28</v>
      </c>
      <c r="D51" s="59" t="s">
        <v>29</v>
      </c>
      <c r="E51" s="59"/>
      <c r="F51" s="59" t="s">
        <v>32</v>
      </c>
      <c r="G51" s="58">
        <v>19</v>
      </c>
      <c r="H51" s="58">
        <v>75</v>
      </c>
      <c r="I51" s="59" t="s">
        <v>135</v>
      </c>
      <c r="J51" s="58">
        <v>7717685176</v>
      </c>
      <c r="K51" s="58">
        <v>0.5625</v>
      </c>
      <c r="L51" s="58">
        <v>0.28125</v>
      </c>
      <c r="M51" s="58">
        <v>4</v>
      </c>
      <c r="N51" s="60">
        <v>0</v>
      </c>
      <c r="O51" s="58">
        <v>2</v>
      </c>
      <c r="P51" s="58">
        <v>6</v>
      </c>
      <c r="Q51" s="58">
        <v>2</v>
      </c>
      <c r="R51" s="58">
        <v>1</v>
      </c>
      <c r="S51" s="58">
        <v>2</v>
      </c>
      <c r="T51" s="58">
        <v>1</v>
      </c>
      <c r="U51" s="58">
        <v>1</v>
      </c>
      <c r="V51" s="58">
        <v>1</v>
      </c>
      <c r="W51" s="59">
        <v>0</v>
      </c>
      <c r="X51" s="58">
        <v>1</v>
      </c>
      <c r="Y51" s="58">
        <v>3</v>
      </c>
      <c r="Z51" s="59">
        <v>24</v>
      </c>
      <c r="AA51" s="59">
        <v>3</v>
      </c>
      <c r="AB51" t="s">
        <v>740</v>
      </c>
      <c r="AC51" s="59">
        <v>0</v>
      </c>
      <c r="AD51" s="58">
        <v>2</v>
      </c>
      <c r="AE51" s="58">
        <v>2</v>
      </c>
      <c r="AF51" s="58">
        <v>0</v>
      </c>
      <c r="AG51" s="58">
        <v>7</v>
      </c>
      <c r="AH51" s="59" t="s">
        <v>274</v>
      </c>
      <c r="AI51" s="58">
        <v>7</v>
      </c>
      <c r="AJ51" s="60"/>
      <c r="AK51" s="59" t="s">
        <v>275</v>
      </c>
      <c r="AL51" s="59">
        <v>1</v>
      </c>
      <c r="AM51" s="59" t="s">
        <v>27</v>
      </c>
      <c r="AN51" s="59" t="s">
        <v>680</v>
      </c>
      <c r="AO51" s="58">
        <v>24</v>
      </c>
      <c r="AP51" s="59" t="s">
        <v>677</v>
      </c>
      <c r="AQ51" s="59" t="s">
        <v>691</v>
      </c>
      <c r="AR51" s="59" t="s">
        <v>27</v>
      </c>
      <c r="AS51" s="59" t="s">
        <v>27</v>
      </c>
      <c r="AT51" s="59" t="s">
        <v>27</v>
      </c>
      <c r="AU51" s="59" t="s">
        <v>27</v>
      </c>
      <c r="AV51" s="59" t="s">
        <v>27</v>
      </c>
      <c r="AW51" s="62"/>
      <c r="AX51" s="62" t="s">
        <v>747</v>
      </c>
      <c r="AY51" s="62">
        <v>10.181000000000001</v>
      </c>
      <c r="AZ51" s="62">
        <v>0.42420833333333335</v>
      </c>
      <c r="BA51" s="62">
        <v>2.3573322856300951</v>
      </c>
      <c r="BB51" s="62">
        <v>7.742</v>
      </c>
      <c r="BC51" s="62"/>
      <c r="BD51">
        <v>0.81908548707753481</v>
      </c>
      <c r="BE51" s="62" t="s">
        <v>780</v>
      </c>
      <c r="BF51" s="62">
        <v>1</v>
      </c>
      <c r="BG51" s="62">
        <v>1</v>
      </c>
      <c r="BH51" s="120">
        <v>7.742</v>
      </c>
      <c r="BI51" s="50"/>
    </row>
    <row r="52" spans="1:61" ht="135" x14ac:dyDescent="0.25">
      <c r="A52" s="58">
        <v>305</v>
      </c>
      <c r="B52" s="59" t="s">
        <v>78</v>
      </c>
      <c r="C52" s="59" t="s">
        <v>28</v>
      </c>
      <c r="D52" s="59" t="s">
        <v>29</v>
      </c>
      <c r="E52" s="59"/>
      <c r="F52" s="59" t="s">
        <v>32</v>
      </c>
      <c r="G52" s="58">
        <v>19</v>
      </c>
      <c r="H52" s="58">
        <v>75</v>
      </c>
      <c r="I52" s="59" t="s">
        <v>140</v>
      </c>
      <c r="J52" s="58">
        <v>79247246103</v>
      </c>
      <c r="K52" s="58">
        <v>0.375</v>
      </c>
      <c r="L52" s="58">
        <v>0.1875</v>
      </c>
      <c r="M52" s="58">
        <v>4</v>
      </c>
      <c r="N52" s="60">
        <v>0</v>
      </c>
      <c r="O52" s="60">
        <v>0</v>
      </c>
      <c r="P52" s="58">
        <v>11</v>
      </c>
      <c r="Q52" s="58">
        <v>7</v>
      </c>
      <c r="R52" s="58">
        <v>1</v>
      </c>
      <c r="S52" s="58">
        <v>7</v>
      </c>
      <c r="T52" s="58">
        <v>1</v>
      </c>
      <c r="U52" s="58">
        <v>1</v>
      </c>
      <c r="V52" s="58">
        <v>1.5</v>
      </c>
      <c r="W52" s="59">
        <v>0</v>
      </c>
      <c r="X52" s="58">
        <v>1.5</v>
      </c>
      <c r="Y52" s="58">
        <v>4</v>
      </c>
      <c r="Z52" s="59">
        <v>39</v>
      </c>
      <c r="AA52" s="59">
        <v>4</v>
      </c>
      <c r="AB52" t="s">
        <v>740</v>
      </c>
      <c r="AC52" s="59">
        <v>0</v>
      </c>
      <c r="AD52" s="58">
        <v>5</v>
      </c>
      <c r="AE52" s="58">
        <v>6</v>
      </c>
      <c r="AF52" s="58">
        <v>0</v>
      </c>
      <c r="AG52" s="58">
        <v>12</v>
      </c>
      <c r="AH52" s="59" t="s">
        <v>258</v>
      </c>
      <c r="AI52" s="58">
        <v>9</v>
      </c>
      <c r="AJ52" s="58">
        <v>1</v>
      </c>
      <c r="AK52" s="59" t="s">
        <v>276</v>
      </c>
      <c r="AL52" s="59">
        <v>1</v>
      </c>
      <c r="AM52" s="59" t="s">
        <v>27</v>
      </c>
      <c r="AN52" s="59" t="s">
        <v>673</v>
      </c>
      <c r="AO52" s="58">
        <v>18</v>
      </c>
      <c r="AP52" s="59" t="s">
        <v>674</v>
      </c>
      <c r="AQ52" s="59" t="s">
        <v>705</v>
      </c>
      <c r="AR52" s="59" t="s">
        <v>27</v>
      </c>
      <c r="AS52" s="59" t="s">
        <v>686</v>
      </c>
      <c r="AT52" s="59" t="s">
        <v>27</v>
      </c>
      <c r="AU52" s="59" t="s">
        <v>27</v>
      </c>
      <c r="AV52" s="59" t="s">
        <v>27</v>
      </c>
      <c r="AW52" s="62"/>
      <c r="AX52" s="62" t="s">
        <v>747</v>
      </c>
      <c r="AY52" s="62">
        <v>7.5280000000000005</v>
      </c>
      <c r="AZ52" s="62">
        <v>0.19302564102564104</v>
      </c>
      <c r="BA52" s="62">
        <v>5.1806588735387882</v>
      </c>
      <c r="BB52" s="62">
        <v>6.5579999999999998</v>
      </c>
      <c r="BC52" s="62" t="s">
        <v>776</v>
      </c>
      <c r="BD52">
        <v>0.73338098641887062</v>
      </c>
      <c r="BE52" s="62"/>
      <c r="BF52" s="62"/>
      <c r="BG52" s="62"/>
      <c r="BH52" s="120">
        <v>6.5579999999999998</v>
      </c>
      <c r="BI52" s="50"/>
    </row>
    <row r="53" spans="1:61" ht="210" x14ac:dyDescent="0.25">
      <c r="A53" s="58">
        <v>322</v>
      </c>
      <c r="B53" s="59" t="s">
        <v>78</v>
      </c>
      <c r="C53" s="59" t="s">
        <v>26</v>
      </c>
      <c r="D53" s="59" t="s">
        <v>29</v>
      </c>
      <c r="E53" s="59"/>
      <c r="F53" s="59" t="s">
        <v>32</v>
      </c>
      <c r="G53" s="58">
        <v>19</v>
      </c>
      <c r="H53" s="58">
        <v>75</v>
      </c>
      <c r="I53" s="59" t="s">
        <v>142</v>
      </c>
      <c r="J53" s="58">
        <v>8282194225</v>
      </c>
      <c r="K53" s="58">
        <v>0.52941176470588203</v>
      </c>
      <c r="L53" s="58">
        <v>0.26470588235294101</v>
      </c>
      <c r="M53" s="58">
        <v>7</v>
      </c>
      <c r="N53" s="60">
        <v>0</v>
      </c>
      <c r="O53" s="58">
        <v>6</v>
      </c>
      <c r="P53" s="58">
        <v>15</v>
      </c>
      <c r="Q53" s="58">
        <v>6</v>
      </c>
      <c r="R53" s="58">
        <v>1</v>
      </c>
      <c r="S53" s="58">
        <v>6</v>
      </c>
      <c r="T53" s="58">
        <v>1</v>
      </c>
      <c r="U53" s="58">
        <v>4</v>
      </c>
      <c r="V53" s="58">
        <v>4</v>
      </c>
      <c r="W53" s="59">
        <v>0</v>
      </c>
      <c r="X53" s="58">
        <v>2</v>
      </c>
      <c r="Y53" s="58">
        <v>10</v>
      </c>
      <c r="Z53" s="59">
        <v>62</v>
      </c>
      <c r="AA53" s="59">
        <v>10</v>
      </c>
      <c r="AB53" t="s">
        <v>740</v>
      </c>
      <c r="AC53" s="59">
        <v>0</v>
      </c>
      <c r="AD53" s="58">
        <v>10</v>
      </c>
      <c r="AE53" s="58">
        <v>5</v>
      </c>
      <c r="AF53" s="58">
        <v>0</v>
      </c>
      <c r="AG53" s="58">
        <v>23</v>
      </c>
      <c r="AH53" s="59" t="s">
        <v>277</v>
      </c>
      <c r="AI53" s="58">
        <v>3</v>
      </c>
      <c r="AJ53" s="58">
        <v>1</v>
      </c>
      <c r="AK53" s="59" t="s">
        <v>278</v>
      </c>
      <c r="AL53" s="59">
        <v>1</v>
      </c>
      <c r="AM53" s="59" t="s">
        <v>27</v>
      </c>
      <c r="AN53" s="59" t="s">
        <v>680</v>
      </c>
      <c r="AO53" s="58">
        <v>27</v>
      </c>
      <c r="AP53" s="59" t="s">
        <v>677</v>
      </c>
      <c r="AQ53" s="59" t="s">
        <v>691</v>
      </c>
      <c r="AR53" s="59" t="s">
        <v>695</v>
      </c>
      <c r="AS53" s="59" t="s">
        <v>27</v>
      </c>
      <c r="AT53" s="59" t="s">
        <v>692</v>
      </c>
      <c r="AU53" s="59" t="s">
        <v>27</v>
      </c>
      <c r="AV53" s="59" t="s">
        <v>27</v>
      </c>
      <c r="AW53" s="62"/>
      <c r="AX53" s="62" t="s">
        <v>746</v>
      </c>
      <c r="AY53" s="62">
        <v>12.370000000000001</v>
      </c>
      <c r="AZ53" s="62">
        <v>0.19951612903225807</v>
      </c>
      <c r="BA53" s="62">
        <v>5.0121261115602262</v>
      </c>
      <c r="BB53" s="62">
        <v>10.404999999999999</v>
      </c>
      <c r="BC53" s="62" t="s">
        <v>775</v>
      </c>
      <c r="BD53">
        <v>0.82342479674796742</v>
      </c>
      <c r="BE53" s="62" t="s">
        <v>740</v>
      </c>
      <c r="BF53" s="62"/>
      <c r="BG53" s="62"/>
      <c r="BH53" s="120">
        <v>10.404999999999999</v>
      </c>
      <c r="BI53" s="50"/>
    </row>
    <row r="54" spans="1:61" ht="409.5" x14ac:dyDescent="0.25">
      <c r="A54" s="58">
        <v>343</v>
      </c>
      <c r="B54" s="59" t="s">
        <v>78</v>
      </c>
      <c r="C54" s="59" t="s">
        <v>28</v>
      </c>
      <c r="D54" s="59" t="s">
        <v>29</v>
      </c>
      <c r="E54" s="59"/>
      <c r="F54" s="59" t="s">
        <v>32</v>
      </c>
      <c r="G54" s="58">
        <v>19</v>
      </c>
      <c r="H54" s="58">
        <v>75</v>
      </c>
      <c r="I54" s="59" t="s">
        <v>146</v>
      </c>
      <c r="J54" s="58">
        <v>94222252116</v>
      </c>
      <c r="K54" s="58">
        <v>0.5625</v>
      </c>
      <c r="L54" s="58">
        <v>0.28125</v>
      </c>
      <c r="M54" s="58">
        <v>8</v>
      </c>
      <c r="N54" s="58">
        <v>3</v>
      </c>
      <c r="O54" s="58">
        <v>10</v>
      </c>
      <c r="P54" s="58">
        <v>28</v>
      </c>
      <c r="Q54" s="58">
        <v>20</v>
      </c>
      <c r="R54" s="58">
        <v>4</v>
      </c>
      <c r="S54" s="58">
        <v>20</v>
      </c>
      <c r="T54" s="58">
        <v>1</v>
      </c>
      <c r="U54" s="58">
        <v>2</v>
      </c>
      <c r="V54" s="58">
        <v>5</v>
      </c>
      <c r="W54" s="59">
        <v>0</v>
      </c>
      <c r="X54" s="58">
        <v>4</v>
      </c>
      <c r="Y54" s="58">
        <v>11</v>
      </c>
      <c r="Z54" s="59">
        <v>116</v>
      </c>
      <c r="AA54" s="59">
        <v>11</v>
      </c>
      <c r="AB54" t="s">
        <v>740</v>
      </c>
      <c r="AC54" s="59">
        <v>0</v>
      </c>
      <c r="AD54" s="58">
        <v>16</v>
      </c>
      <c r="AE54" s="58">
        <v>9</v>
      </c>
      <c r="AF54" s="58">
        <v>4</v>
      </c>
      <c r="AG54" s="58">
        <v>50</v>
      </c>
      <c r="AH54" s="59" t="s">
        <v>109</v>
      </c>
      <c r="AI54" s="58">
        <v>2</v>
      </c>
      <c r="AJ54" s="60"/>
      <c r="AK54" s="59" t="s">
        <v>280</v>
      </c>
      <c r="AL54" s="59">
        <v>1</v>
      </c>
      <c r="AM54" s="59" t="s">
        <v>27</v>
      </c>
      <c r="AN54" s="59" t="s">
        <v>680</v>
      </c>
      <c r="AO54" s="58">
        <v>36</v>
      </c>
      <c r="AP54" s="59" t="s">
        <v>677</v>
      </c>
      <c r="AQ54" s="59" t="s">
        <v>707</v>
      </c>
      <c r="AR54" s="59" t="s">
        <v>27</v>
      </c>
      <c r="AS54" s="59" t="s">
        <v>708</v>
      </c>
      <c r="AT54" s="59" t="s">
        <v>27</v>
      </c>
      <c r="AU54" s="59" t="s">
        <v>27</v>
      </c>
      <c r="AV54" s="59" t="s">
        <v>27</v>
      </c>
      <c r="AW54" s="62"/>
      <c r="AX54" s="62" t="s">
        <v>748</v>
      </c>
      <c r="AY54" s="62">
        <v>51.570999999999998</v>
      </c>
      <c r="AZ54" s="62">
        <v>0.44457758620689652</v>
      </c>
      <c r="BA54" s="62">
        <v>2.2493261716856372</v>
      </c>
      <c r="BB54" s="62">
        <v>34.695</v>
      </c>
      <c r="BC54" s="62">
        <v>30</v>
      </c>
      <c r="BD54">
        <v>0.55578473654603411</v>
      </c>
      <c r="BE54" s="62"/>
      <c r="BF54" s="62"/>
      <c r="BG54" s="62"/>
      <c r="BH54" s="120">
        <v>21.196000000000002</v>
      </c>
      <c r="BI54" s="50"/>
    </row>
    <row r="55" spans="1:61" ht="180" x14ac:dyDescent="0.25">
      <c r="A55" s="58">
        <v>359</v>
      </c>
      <c r="B55" s="59" t="s">
        <v>78</v>
      </c>
      <c r="C55" s="59" t="s">
        <v>26</v>
      </c>
      <c r="D55" s="59" t="s">
        <v>29</v>
      </c>
      <c r="E55" s="59"/>
      <c r="F55" s="59" t="s">
        <v>32</v>
      </c>
      <c r="G55" s="58">
        <v>19</v>
      </c>
      <c r="H55" s="58">
        <v>75</v>
      </c>
      <c r="I55" s="59" t="s">
        <v>147</v>
      </c>
      <c r="J55" s="58">
        <v>84463153</v>
      </c>
      <c r="K55" s="58">
        <v>0.35294117647058798</v>
      </c>
      <c r="L55" s="58">
        <v>0.17647058823529399</v>
      </c>
      <c r="M55" s="58">
        <v>12</v>
      </c>
      <c r="N55" s="60">
        <v>0</v>
      </c>
      <c r="O55" s="60">
        <v>0</v>
      </c>
      <c r="P55" s="58">
        <v>25</v>
      </c>
      <c r="Q55" s="58">
        <v>13</v>
      </c>
      <c r="R55" s="58">
        <v>2</v>
      </c>
      <c r="S55" s="58">
        <v>13</v>
      </c>
      <c r="T55" s="58">
        <v>1</v>
      </c>
      <c r="U55" s="58">
        <v>2</v>
      </c>
      <c r="V55" s="58">
        <v>3.5</v>
      </c>
      <c r="W55" s="59">
        <v>0</v>
      </c>
      <c r="X55" s="58">
        <v>2.5</v>
      </c>
      <c r="Y55" s="58">
        <v>8</v>
      </c>
      <c r="Z55" s="59">
        <v>82</v>
      </c>
      <c r="AA55" s="59">
        <v>8</v>
      </c>
      <c r="AB55" t="s">
        <v>740</v>
      </c>
      <c r="AC55" s="59">
        <v>0</v>
      </c>
      <c r="AD55" s="58">
        <v>5</v>
      </c>
      <c r="AE55" s="58">
        <v>2</v>
      </c>
      <c r="AF55" s="58">
        <v>1</v>
      </c>
      <c r="AG55" s="58">
        <v>10</v>
      </c>
      <c r="AH55" s="59" t="s">
        <v>258</v>
      </c>
      <c r="AI55" s="58">
        <v>9</v>
      </c>
      <c r="AJ55" s="58">
        <v>1</v>
      </c>
      <c r="AK55" s="59" t="s">
        <v>281</v>
      </c>
      <c r="AL55" s="59">
        <v>1</v>
      </c>
      <c r="AM55" s="59" t="s">
        <v>27</v>
      </c>
      <c r="AN55" s="59" t="s">
        <v>680</v>
      </c>
      <c r="AO55" s="58">
        <v>26</v>
      </c>
      <c r="AP55" s="59" t="s">
        <v>677</v>
      </c>
      <c r="AQ55" s="59" t="s">
        <v>709</v>
      </c>
      <c r="AR55" s="59" t="s">
        <v>27</v>
      </c>
      <c r="AS55" s="59" t="s">
        <v>27</v>
      </c>
      <c r="AT55" s="59" t="s">
        <v>692</v>
      </c>
      <c r="AU55" s="59" t="s">
        <v>695</v>
      </c>
      <c r="AV55" s="59" t="s">
        <v>710</v>
      </c>
      <c r="AW55" s="62"/>
      <c r="AX55" s="62" t="s">
        <v>746</v>
      </c>
      <c r="AY55" s="62">
        <v>18.247</v>
      </c>
      <c r="AZ55" s="62">
        <v>0.22252439024390244</v>
      </c>
      <c r="BA55" s="62">
        <v>4.493889406477777</v>
      </c>
      <c r="BB55" s="62">
        <v>17.375</v>
      </c>
      <c r="BC55" s="62">
        <v>38</v>
      </c>
      <c r="BD55">
        <v>0.16138048365536517</v>
      </c>
      <c r="BE55" s="62"/>
      <c r="BF55" s="62"/>
      <c r="BG55" s="62"/>
      <c r="BH55" s="120">
        <v>14.448</v>
      </c>
      <c r="BI55" s="50"/>
    </row>
    <row r="56" spans="1:61" ht="60" x14ac:dyDescent="0.25">
      <c r="A56" s="58">
        <v>375</v>
      </c>
      <c r="B56" s="59" t="s">
        <v>78</v>
      </c>
      <c r="C56" s="59" t="s">
        <v>26</v>
      </c>
      <c r="D56" s="59" t="s">
        <v>29</v>
      </c>
      <c r="E56" s="59"/>
      <c r="F56" s="59" t="s">
        <v>32</v>
      </c>
      <c r="G56" s="58">
        <v>19</v>
      </c>
      <c r="H56" s="58">
        <v>75</v>
      </c>
      <c r="I56" s="59" t="s">
        <v>149</v>
      </c>
      <c r="J56" s="58">
        <v>8877127178</v>
      </c>
      <c r="K56" s="58">
        <v>0.52941176470588203</v>
      </c>
      <c r="L56" s="58">
        <v>0.26470588235294101</v>
      </c>
      <c r="M56" s="58">
        <v>1</v>
      </c>
      <c r="N56" s="60">
        <v>0</v>
      </c>
      <c r="O56" s="60">
        <v>0</v>
      </c>
      <c r="P56" s="58">
        <v>1</v>
      </c>
      <c r="Q56" s="60">
        <v>0</v>
      </c>
      <c r="R56" s="58">
        <v>1</v>
      </c>
      <c r="S56" s="60">
        <v>0</v>
      </c>
      <c r="T56" s="58">
        <v>1</v>
      </c>
      <c r="U56" s="60">
        <v>0</v>
      </c>
      <c r="V56" s="60">
        <v>0</v>
      </c>
      <c r="W56" s="59">
        <v>0</v>
      </c>
      <c r="X56" s="60">
        <v>0</v>
      </c>
      <c r="Y56" s="60">
        <v>0</v>
      </c>
      <c r="Z56" s="59">
        <v>4</v>
      </c>
      <c r="AA56" s="59">
        <v>0</v>
      </c>
      <c r="AB56" t="s">
        <v>740</v>
      </c>
      <c r="AC56" s="59">
        <v>0</v>
      </c>
      <c r="AD56" s="58">
        <v>0</v>
      </c>
      <c r="AE56" s="58">
        <v>0</v>
      </c>
      <c r="AF56" s="58">
        <v>0</v>
      </c>
      <c r="AG56" s="58">
        <v>1</v>
      </c>
      <c r="AH56" s="59" t="s">
        <v>258</v>
      </c>
      <c r="AI56" s="58">
        <v>9</v>
      </c>
      <c r="AJ56" s="60"/>
      <c r="AK56" s="59" t="s">
        <v>282</v>
      </c>
      <c r="AL56" s="59">
        <v>1</v>
      </c>
      <c r="AM56" s="59" t="s">
        <v>27</v>
      </c>
      <c r="AN56" s="59" t="s">
        <v>680</v>
      </c>
      <c r="AO56" s="58">
        <v>24</v>
      </c>
      <c r="AP56" s="59" t="s">
        <v>677</v>
      </c>
      <c r="AQ56" s="59" t="s">
        <v>711</v>
      </c>
      <c r="AR56" s="59" t="s">
        <v>27</v>
      </c>
      <c r="AS56" s="59" t="s">
        <v>686</v>
      </c>
      <c r="AT56" s="59" t="s">
        <v>27</v>
      </c>
      <c r="AU56" s="59" t="s">
        <v>27</v>
      </c>
      <c r="AV56" s="59" t="s">
        <v>27</v>
      </c>
      <c r="AW56" s="62"/>
      <c r="AX56" s="62" t="s">
        <v>747</v>
      </c>
      <c r="AY56" s="62">
        <v>23.82</v>
      </c>
      <c r="AZ56" s="62">
        <v>5.9550000000000001</v>
      </c>
      <c r="BA56" s="62">
        <v>0.16792611251049538</v>
      </c>
      <c r="BB56" s="62">
        <v>22.268000000000001</v>
      </c>
      <c r="BC56" s="62">
        <v>38</v>
      </c>
      <c r="BD56">
        <v>0</v>
      </c>
      <c r="BE56" s="62"/>
      <c r="BF56" s="62"/>
      <c r="BG56" s="62"/>
      <c r="BH56" s="120">
        <v>22.267999999999997</v>
      </c>
      <c r="BI56" s="50"/>
    </row>
    <row r="57" spans="1:61" ht="315" x14ac:dyDescent="0.25">
      <c r="A57" s="58">
        <v>408</v>
      </c>
      <c r="B57" s="59" t="s">
        <v>78</v>
      </c>
      <c r="C57" s="59" t="s">
        <v>28</v>
      </c>
      <c r="D57" s="59" t="s">
        <v>29</v>
      </c>
      <c r="E57" s="59"/>
      <c r="F57" s="59" t="s">
        <v>32</v>
      </c>
      <c r="G57" s="58">
        <v>19</v>
      </c>
      <c r="H57" s="58">
        <v>75</v>
      </c>
      <c r="I57" s="59" t="s">
        <v>85</v>
      </c>
      <c r="J57" s="58">
        <v>1347638136</v>
      </c>
      <c r="K57" s="58">
        <v>2</v>
      </c>
      <c r="L57" s="58">
        <v>1</v>
      </c>
      <c r="M57" s="58">
        <v>12</v>
      </c>
      <c r="N57" s="60">
        <v>0</v>
      </c>
      <c r="O57" s="58">
        <v>2</v>
      </c>
      <c r="P57" s="58">
        <v>28</v>
      </c>
      <c r="Q57" s="58">
        <v>16</v>
      </c>
      <c r="R57" s="58">
        <v>1</v>
      </c>
      <c r="S57" s="58">
        <v>16</v>
      </c>
      <c r="T57" s="58">
        <v>1</v>
      </c>
      <c r="U57" s="58">
        <v>4</v>
      </c>
      <c r="V57" s="58">
        <v>2.5</v>
      </c>
      <c r="W57" s="59">
        <v>0</v>
      </c>
      <c r="X57" s="58">
        <v>2.5</v>
      </c>
      <c r="Y57" s="58">
        <v>9</v>
      </c>
      <c r="Z57" s="59">
        <v>94</v>
      </c>
      <c r="AA57" s="59">
        <v>9</v>
      </c>
      <c r="AB57" t="s">
        <v>824</v>
      </c>
      <c r="AC57" s="59">
        <v>0</v>
      </c>
      <c r="AD57" s="58">
        <v>15</v>
      </c>
      <c r="AE57" s="58">
        <v>7</v>
      </c>
      <c r="AF57" s="58">
        <v>0</v>
      </c>
      <c r="AG57" s="58">
        <v>27</v>
      </c>
      <c r="AH57" s="59" t="s">
        <v>284</v>
      </c>
      <c r="AI57" s="58">
        <v>7</v>
      </c>
      <c r="AJ57" s="58">
        <v>1</v>
      </c>
      <c r="AK57" s="59" t="s">
        <v>285</v>
      </c>
      <c r="AL57" s="59">
        <v>1</v>
      </c>
      <c r="AM57" s="59" t="s">
        <v>27</v>
      </c>
      <c r="AN57" s="59" t="s">
        <v>673</v>
      </c>
      <c r="AO57" s="58">
        <v>20</v>
      </c>
      <c r="AP57" s="59" t="s">
        <v>677</v>
      </c>
      <c r="AQ57" s="59" t="s">
        <v>678</v>
      </c>
      <c r="AR57" s="59" t="s">
        <v>27</v>
      </c>
      <c r="AS57" s="59" t="s">
        <v>27</v>
      </c>
      <c r="AT57" s="59" t="s">
        <v>27</v>
      </c>
      <c r="AU57" s="59" t="s">
        <v>27</v>
      </c>
      <c r="AV57" s="59" t="s">
        <v>27</v>
      </c>
      <c r="AW57" s="62"/>
      <c r="AX57" s="62" t="s">
        <v>747</v>
      </c>
      <c r="AY57" s="62">
        <v>27.374000000000002</v>
      </c>
      <c r="AZ57" s="62">
        <v>0.29121276595744683</v>
      </c>
      <c r="BA57" s="62">
        <v>3.4339153941696496</v>
      </c>
      <c r="BB57" s="62">
        <v>12.383000000000001</v>
      </c>
      <c r="BC57" s="62">
        <v>28</v>
      </c>
      <c r="BD57">
        <v>0.55656000951587958</v>
      </c>
      <c r="BE57" s="62"/>
      <c r="BF57" s="62"/>
      <c r="BG57" s="62"/>
      <c r="BH57" s="120">
        <v>12.382999999999999</v>
      </c>
      <c r="BI57" s="50"/>
    </row>
    <row r="58" spans="1:61" ht="195" x14ac:dyDescent="0.25">
      <c r="A58" s="58">
        <v>440</v>
      </c>
      <c r="B58" s="59" t="s">
        <v>78</v>
      </c>
      <c r="C58" s="59" t="s">
        <v>26</v>
      </c>
      <c r="D58" s="59" t="s">
        <v>29</v>
      </c>
      <c r="E58" s="59"/>
      <c r="F58" s="59" t="s">
        <v>32</v>
      </c>
      <c r="G58" s="58">
        <v>19</v>
      </c>
      <c r="H58" s="58">
        <v>75</v>
      </c>
      <c r="I58" s="59" t="s">
        <v>150</v>
      </c>
      <c r="J58" s="58">
        <v>82135906</v>
      </c>
      <c r="K58" s="58">
        <v>0.35294117647058798</v>
      </c>
      <c r="L58" s="58">
        <v>0.17647058823529399</v>
      </c>
      <c r="M58" s="58">
        <v>5</v>
      </c>
      <c r="N58" s="60">
        <v>0</v>
      </c>
      <c r="O58" s="60">
        <v>0</v>
      </c>
      <c r="P58" s="58">
        <v>11</v>
      </c>
      <c r="Q58" s="58">
        <v>6</v>
      </c>
      <c r="R58" s="58">
        <v>2</v>
      </c>
      <c r="S58" s="58">
        <v>6</v>
      </c>
      <c r="T58" s="58">
        <v>1</v>
      </c>
      <c r="U58" s="58">
        <v>2</v>
      </c>
      <c r="V58" s="58">
        <v>3</v>
      </c>
      <c r="W58" s="59">
        <v>0</v>
      </c>
      <c r="X58" s="58">
        <v>2</v>
      </c>
      <c r="Y58" s="58">
        <v>7</v>
      </c>
      <c r="Z58" s="59">
        <v>45</v>
      </c>
      <c r="AA58" s="59">
        <v>7</v>
      </c>
      <c r="AB58" t="s">
        <v>740</v>
      </c>
      <c r="AC58" s="59">
        <v>0</v>
      </c>
      <c r="AD58" s="58">
        <v>6</v>
      </c>
      <c r="AE58" s="58">
        <v>4</v>
      </c>
      <c r="AF58" s="58">
        <v>0</v>
      </c>
      <c r="AG58" s="58">
        <v>13</v>
      </c>
      <c r="AH58" s="59" t="s">
        <v>258</v>
      </c>
      <c r="AI58" s="58">
        <v>9</v>
      </c>
      <c r="AJ58" s="58">
        <v>1</v>
      </c>
      <c r="AK58" s="59" t="s">
        <v>287</v>
      </c>
      <c r="AL58" s="59">
        <v>1</v>
      </c>
      <c r="AM58" s="59" t="s">
        <v>27</v>
      </c>
      <c r="AN58" s="59" t="s">
        <v>680</v>
      </c>
      <c r="AO58" s="58">
        <v>34</v>
      </c>
      <c r="AP58" s="59" t="s">
        <v>677</v>
      </c>
      <c r="AQ58" s="59" t="s">
        <v>712</v>
      </c>
      <c r="AR58" s="59" t="s">
        <v>27</v>
      </c>
      <c r="AS58" s="59" t="s">
        <v>713</v>
      </c>
      <c r="AT58" s="59" t="s">
        <v>27</v>
      </c>
      <c r="AU58" s="59" t="s">
        <v>27</v>
      </c>
      <c r="AV58" s="59" t="s">
        <v>27</v>
      </c>
      <c r="AW58" s="62"/>
      <c r="AX58" s="62" t="s">
        <v>748</v>
      </c>
      <c r="AY58" s="62">
        <v>19.629000000000001</v>
      </c>
      <c r="AZ58" s="62">
        <v>0.43620000000000003</v>
      </c>
      <c r="BA58" s="62">
        <v>2.2925263640531863</v>
      </c>
      <c r="BB58" s="62">
        <v>19.103999999999999</v>
      </c>
      <c r="BC58" s="62">
        <v>0</v>
      </c>
      <c r="BD58">
        <v>0.83109878255509329</v>
      </c>
      <c r="BE58" s="62" t="s">
        <v>780</v>
      </c>
      <c r="BF58" s="62">
        <v>1</v>
      </c>
      <c r="BG58" s="62">
        <v>1</v>
      </c>
      <c r="BH58" s="120">
        <v>12.475999999999999</v>
      </c>
    </row>
    <row r="59" spans="1:61" ht="345" x14ac:dyDescent="0.25">
      <c r="A59" s="58">
        <v>456</v>
      </c>
      <c r="B59" s="59" t="s">
        <v>78</v>
      </c>
      <c r="C59" s="59" t="s">
        <v>28</v>
      </c>
      <c r="D59" s="59" t="s">
        <v>29</v>
      </c>
      <c r="E59" s="59"/>
      <c r="F59" s="59" t="s">
        <v>32</v>
      </c>
      <c r="G59" s="58">
        <v>19</v>
      </c>
      <c r="H59" s="58">
        <v>75</v>
      </c>
      <c r="I59" s="59" t="s">
        <v>152</v>
      </c>
      <c r="J59" s="58">
        <v>792288984</v>
      </c>
      <c r="K59" s="58">
        <v>0.375</v>
      </c>
      <c r="L59" s="58">
        <v>0.1875</v>
      </c>
      <c r="M59" s="58">
        <v>17</v>
      </c>
      <c r="N59" s="60">
        <v>0</v>
      </c>
      <c r="O59" s="60">
        <v>0</v>
      </c>
      <c r="P59" s="58">
        <v>61</v>
      </c>
      <c r="Q59" s="58">
        <v>41</v>
      </c>
      <c r="R59" s="58">
        <v>1</v>
      </c>
      <c r="S59" s="58">
        <v>41</v>
      </c>
      <c r="T59" s="60">
        <v>0</v>
      </c>
      <c r="U59" s="58">
        <v>8</v>
      </c>
      <c r="V59" s="58">
        <v>15</v>
      </c>
      <c r="W59" s="59">
        <v>0</v>
      </c>
      <c r="X59" s="58">
        <v>5</v>
      </c>
      <c r="Y59" s="58">
        <v>28</v>
      </c>
      <c r="Z59" s="59">
        <v>217</v>
      </c>
      <c r="AA59" s="59">
        <v>28</v>
      </c>
      <c r="AB59" t="s">
        <v>740</v>
      </c>
      <c r="AC59" s="59">
        <v>0</v>
      </c>
      <c r="AD59" s="58">
        <v>28</v>
      </c>
      <c r="AE59" s="58">
        <v>24</v>
      </c>
      <c r="AF59" s="58">
        <v>3</v>
      </c>
      <c r="AG59" s="58">
        <v>59</v>
      </c>
      <c r="AH59" s="59" t="s">
        <v>258</v>
      </c>
      <c r="AI59" s="58">
        <v>9</v>
      </c>
      <c r="AJ59" s="58">
        <v>1</v>
      </c>
      <c r="AK59" s="59" t="s">
        <v>288</v>
      </c>
      <c r="AL59" s="59">
        <v>1</v>
      </c>
      <c r="AM59" s="59" t="s">
        <v>27</v>
      </c>
      <c r="AN59" s="59" t="s">
        <v>673</v>
      </c>
      <c r="AO59" s="58">
        <v>23</v>
      </c>
      <c r="AP59" s="59" t="s">
        <v>677</v>
      </c>
      <c r="AQ59" s="59" t="s">
        <v>714</v>
      </c>
      <c r="AR59" s="59" t="s">
        <v>695</v>
      </c>
      <c r="AS59" s="59" t="s">
        <v>27</v>
      </c>
      <c r="AT59" s="59" t="s">
        <v>27</v>
      </c>
      <c r="AU59" s="59" t="s">
        <v>27</v>
      </c>
      <c r="AV59" s="59" t="s">
        <v>27</v>
      </c>
      <c r="AW59" s="62"/>
      <c r="AX59" s="62" t="s">
        <v>747</v>
      </c>
      <c r="AY59" s="62">
        <v>75</v>
      </c>
      <c r="AZ59" s="62">
        <v>0.34562211981566821</v>
      </c>
      <c r="BA59" s="62">
        <v>2.8933333333333335</v>
      </c>
      <c r="BB59" s="62">
        <v>26.856999999999999</v>
      </c>
      <c r="BC59" s="62">
        <v>0</v>
      </c>
      <c r="BD59">
        <v>0.51297010105219298</v>
      </c>
      <c r="BE59" s="62" t="s">
        <v>780</v>
      </c>
      <c r="BF59" s="62">
        <v>1</v>
      </c>
      <c r="BG59" s="62">
        <v>1</v>
      </c>
      <c r="BH59">
        <v>26.856999999999999</v>
      </c>
      <c r="BI59" s="50"/>
    </row>
    <row r="60" spans="1:61" ht="270" x14ac:dyDescent="0.25">
      <c r="A60" s="58">
        <v>477</v>
      </c>
      <c r="B60" s="59" t="s">
        <v>78</v>
      </c>
      <c r="C60" s="59" t="s">
        <v>28</v>
      </c>
      <c r="D60" s="59" t="s">
        <v>29</v>
      </c>
      <c r="E60" s="59"/>
      <c r="F60" s="59" t="s">
        <v>32</v>
      </c>
      <c r="G60" s="58">
        <v>19</v>
      </c>
      <c r="H60" s="58">
        <v>75</v>
      </c>
      <c r="I60" s="59" t="s">
        <v>158</v>
      </c>
      <c r="J60" s="58">
        <v>927618937</v>
      </c>
      <c r="K60" s="58">
        <v>0.5625</v>
      </c>
      <c r="L60" s="58">
        <v>0.28125</v>
      </c>
      <c r="M60" s="58">
        <v>9</v>
      </c>
      <c r="N60" s="60">
        <v>0</v>
      </c>
      <c r="O60" s="60">
        <v>0</v>
      </c>
      <c r="P60" s="58">
        <v>25</v>
      </c>
      <c r="Q60" s="58">
        <v>16</v>
      </c>
      <c r="R60" s="58">
        <v>2</v>
      </c>
      <c r="S60" s="58">
        <v>16</v>
      </c>
      <c r="T60" s="58">
        <v>1</v>
      </c>
      <c r="U60" s="58">
        <v>2</v>
      </c>
      <c r="V60" s="58">
        <v>4</v>
      </c>
      <c r="W60" s="59">
        <v>0</v>
      </c>
      <c r="X60" s="60">
        <v>0</v>
      </c>
      <c r="Y60" s="58">
        <v>6</v>
      </c>
      <c r="Z60" s="59">
        <v>81</v>
      </c>
      <c r="AA60" s="59">
        <v>6</v>
      </c>
      <c r="AB60" t="s">
        <v>740</v>
      </c>
      <c r="AC60" s="59">
        <v>0</v>
      </c>
      <c r="AD60" s="58">
        <v>7</v>
      </c>
      <c r="AE60" s="58">
        <v>6</v>
      </c>
      <c r="AF60" s="58">
        <v>0</v>
      </c>
      <c r="AG60" s="58">
        <v>21</v>
      </c>
      <c r="AH60" s="59" t="s">
        <v>289</v>
      </c>
      <c r="AI60" s="58">
        <v>3</v>
      </c>
      <c r="AJ60" s="58">
        <v>1</v>
      </c>
      <c r="AK60" s="59" t="s">
        <v>290</v>
      </c>
      <c r="AL60" s="59">
        <v>1</v>
      </c>
      <c r="AM60" s="59" t="s">
        <v>27</v>
      </c>
      <c r="AN60" s="59" t="s">
        <v>673</v>
      </c>
      <c r="AO60" s="58">
        <v>25</v>
      </c>
      <c r="AP60" s="59" t="s">
        <v>677</v>
      </c>
      <c r="AQ60" s="59" t="s">
        <v>721</v>
      </c>
      <c r="AR60" s="59" t="s">
        <v>27</v>
      </c>
      <c r="AS60" s="59" t="s">
        <v>686</v>
      </c>
      <c r="AT60" s="59" t="s">
        <v>27</v>
      </c>
      <c r="AU60" s="59" t="s">
        <v>27</v>
      </c>
      <c r="AV60" s="59" t="s">
        <v>718</v>
      </c>
      <c r="AW60" s="62"/>
      <c r="AX60" s="62" t="s">
        <v>747</v>
      </c>
      <c r="AY60" s="62">
        <v>22.456</v>
      </c>
      <c r="AZ60" s="62">
        <v>0.27723456790123457</v>
      </c>
      <c r="BA60" s="62">
        <v>3.6070537940862133</v>
      </c>
      <c r="BB60" s="62">
        <v>16.167999999999999</v>
      </c>
      <c r="BC60" s="62">
        <v>0</v>
      </c>
      <c r="BD60">
        <v>0.34542982639615144</v>
      </c>
      <c r="BE60" s="62" t="s">
        <v>780</v>
      </c>
      <c r="BF60" s="62">
        <v>1</v>
      </c>
      <c r="BG60" s="62">
        <v>1</v>
      </c>
      <c r="BH60">
        <v>11.932</v>
      </c>
      <c r="BI60" s="50"/>
    </row>
    <row r="61" spans="1:61" ht="210" x14ac:dyDescent="0.25">
      <c r="A61" s="58">
        <v>498</v>
      </c>
      <c r="B61" s="59" t="s">
        <v>78</v>
      </c>
      <c r="C61" s="59" t="s">
        <v>28</v>
      </c>
      <c r="D61" s="59" t="s">
        <v>29</v>
      </c>
      <c r="E61" s="59"/>
      <c r="F61" s="59" t="s">
        <v>32</v>
      </c>
      <c r="G61" s="58">
        <v>19</v>
      </c>
      <c r="H61" s="58">
        <v>75</v>
      </c>
      <c r="I61" s="59" t="s">
        <v>165</v>
      </c>
      <c r="J61" s="58">
        <v>1412134207</v>
      </c>
      <c r="K61" s="58">
        <v>2</v>
      </c>
      <c r="L61" s="58">
        <v>1</v>
      </c>
      <c r="M61" s="58">
        <v>3</v>
      </c>
      <c r="N61" s="60">
        <v>0</v>
      </c>
      <c r="O61" s="60">
        <v>0</v>
      </c>
      <c r="P61" s="58">
        <v>8</v>
      </c>
      <c r="Q61" s="58">
        <v>5</v>
      </c>
      <c r="R61" s="58">
        <v>1</v>
      </c>
      <c r="S61" s="58">
        <v>5</v>
      </c>
      <c r="T61" s="58">
        <v>1</v>
      </c>
      <c r="U61" s="58">
        <v>1</v>
      </c>
      <c r="V61" s="58">
        <v>1</v>
      </c>
      <c r="W61" s="59">
        <v>0</v>
      </c>
      <c r="X61" s="58">
        <v>1</v>
      </c>
      <c r="Y61" s="58">
        <v>3</v>
      </c>
      <c r="Z61" s="59">
        <v>29</v>
      </c>
      <c r="AA61" s="59">
        <v>3</v>
      </c>
      <c r="AB61" t="s">
        <v>824</v>
      </c>
      <c r="AC61" s="59">
        <v>0</v>
      </c>
      <c r="AD61" s="58">
        <v>6</v>
      </c>
      <c r="AE61" s="58">
        <v>3</v>
      </c>
      <c r="AF61" s="58">
        <v>0</v>
      </c>
      <c r="AG61" s="58">
        <v>13</v>
      </c>
      <c r="AH61" s="59" t="s">
        <v>258</v>
      </c>
      <c r="AI61" s="58">
        <v>9</v>
      </c>
      <c r="AJ61" s="58">
        <v>1</v>
      </c>
      <c r="AK61" s="59" t="s">
        <v>291</v>
      </c>
      <c r="AL61" s="59">
        <v>1</v>
      </c>
      <c r="AM61" s="59" t="s">
        <v>27</v>
      </c>
      <c r="AN61" s="59" t="s">
        <v>680</v>
      </c>
      <c r="AO61" s="58">
        <v>25</v>
      </c>
      <c r="AP61" s="59" t="s">
        <v>677</v>
      </c>
      <c r="AQ61" s="59" t="s">
        <v>705</v>
      </c>
      <c r="AR61" s="59" t="s">
        <v>27</v>
      </c>
      <c r="AS61" s="59" t="s">
        <v>27</v>
      </c>
      <c r="AT61" s="59" t="s">
        <v>27</v>
      </c>
      <c r="AU61" s="59" t="s">
        <v>27</v>
      </c>
      <c r="AV61" s="59" t="s">
        <v>27</v>
      </c>
      <c r="AW61" s="62"/>
      <c r="AX61" s="62" t="s">
        <v>747</v>
      </c>
      <c r="AY61" s="62">
        <v>17.498999999999999</v>
      </c>
      <c r="AZ61" s="62">
        <v>0.60341379310344823</v>
      </c>
      <c r="BA61" s="62">
        <v>1.6572375564317963</v>
      </c>
      <c r="BB61" s="62">
        <v>7.4039999999999999</v>
      </c>
      <c r="BC61" s="62" t="s">
        <v>774</v>
      </c>
      <c r="BD61">
        <v>0.13783635365183966</v>
      </c>
      <c r="BE61" s="62"/>
      <c r="BF61" s="62"/>
      <c r="BG61" s="62"/>
      <c r="BH61">
        <v>7.4039999999999999</v>
      </c>
      <c r="BI61" s="50"/>
    </row>
    <row r="62" spans="1:61" ht="45" x14ac:dyDescent="0.25">
      <c r="A62" s="58">
        <v>534</v>
      </c>
      <c r="B62" s="59" t="s">
        <v>78</v>
      </c>
      <c r="C62" s="59" t="s">
        <v>28</v>
      </c>
      <c r="D62" s="59" t="s">
        <v>29</v>
      </c>
      <c r="E62" s="59"/>
      <c r="F62" s="59" t="s">
        <v>32</v>
      </c>
      <c r="G62" s="58">
        <v>19</v>
      </c>
      <c r="H62" s="58">
        <v>75</v>
      </c>
      <c r="I62" s="59" t="s">
        <v>171</v>
      </c>
      <c r="J62" s="58">
        <v>8518124088</v>
      </c>
      <c r="K62" s="58">
        <v>0.5625</v>
      </c>
      <c r="L62" s="58">
        <v>0.28125</v>
      </c>
      <c r="M62" s="58">
        <v>1</v>
      </c>
      <c r="N62" s="60">
        <v>0</v>
      </c>
      <c r="O62" s="60">
        <v>0</v>
      </c>
      <c r="P62" s="58">
        <v>2</v>
      </c>
      <c r="Q62" s="58">
        <v>1</v>
      </c>
      <c r="R62" s="58">
        <v>1</v>
      </c>
      <c r="S62" s="58">
        <v>1</v>
      </c>
      <c r="T62" s="58">
        <v>1</v>
      </c>
      <c r="U62" s="60">
        <v>0</v>
      </c>
      <c r="V62" s="60">
        <v>0</v>
      </c>
      <c r="W62" s="61">
        <v>1</v>
      </c>
      <c r="X62" s="60">
        <v>0</v>
      </c>
      <c r="Y62" s="58">
        <v>1</v>
      </c>
      <c r="Z62" s="59">
        <v>9</v>
      </c>
      <c r="AA62" s="59">
        <v>1</v>
      </c>
      <c r="AB62" t="s">
        <v>740</v>
      </c>
      <c r="AC62" s="59">
        <v>0</v>
      </c>
      <c r="AD62" s="58">
        <v>0</v>
      </c>
      <c r="AE62" s="58">
        <v>0</v>
      </c>
      <c r="AF62" s="58">
        <v>0</v>
      </c>
      <c r="AG62" s="58">
        <v>1</v>
      </c>
      <c r="AH62" s="59" t="s">
        <v>258</v>
      </c>
      <c r="AI62" s="58">
        <v>9</v>
      </c>
      <c r="AJ62" s="60"/>
      <c r="AK62" s="59" t="s">
        <v>293</v>
      </c>
      <c r="AL62" s="59">
        <v>1</v>
      </c>
      <c r="AM62" s="59" t="s">
        <v>27</v>
      </c>
      <c r="AN62" s="59" t="s">
        <v>680</v>
      </c>
      <c r="AO62" s="58">
        <v>25</v>
      </c>
      <c r="AP62" s="59" t="s">
        <v>677</v>
      </c>
      <c r="AQ62" s="59" t="s">
        <v>725</v>
      </c>
      <c r="AR62" s="59" t="s">
        <v>27</v>
      </c>
      <c r="AS62" s="59" t="s">
        <v>726</v>
      </c>
      <c r="AT62" s="59" t="s">
        <v>27</v>
      </c>
      <c r="AU62" s="59" t="s">
        <v>27</v>
      </c>
      <c r="AV62" s="59" t="s">
        <v>27</v>
      </c>
      <c r="AW62" s="62"/>
      <c r="AX62" s="62" t="s">
        <v>748</v>
      </c>
      <c r="AY62" s="62">
        <v>4.9580000000000002</v>
      </c>
      <c r="AZ62" s="62">
        <v>0.55088888888888887</v>
      </c>
      <c r="BA62" s="62">
        <v>1.8152480839048002</v>
      </c>
      <c r="BB62" s="62">
        <v>3.8370000000000002</v>
      </c>
      <c r="BC62" s="62" t="s">
        <v>774</v>
      </c>
      <c r="BD62">
        <v>7.8947368421052627E-2</v>
      </c>
      <c r="BE62" s="62"/>
      <c r="BF62" s="62"/>
      <c r="BG62" s="62"/>
      <c r="BH62">
        <v>3.8370000000000006</v>
      </c>
      <c r="BI62" s="50"/>
    </row>
    <row r="63" spans="1:61" ht="270" x14ac:dyDescent="0.25">
      <c r="A63" s="58">
        <v>550</v>
      </c>
      <c r="B63" s="59" t="s">
        <v>78</v>
      </c>
      <c r="C63" s="59" t="s">
        <v>26</v>
      </c>
      <c r="D63" s="59" t="s">
        <v>29</v>
      </c>
      <c r="E63" s="59"/>
      <c r="F63" s="59" t="s">
        <v>32</v>
      </c>
      <c r="G63" s="58">
        <v>19</v>
      </c>
      <c r="H63" s="58">
        <v>75</v>
      </c>
      <c r="I63" s="59" t="s">
        <v>172</v>
      </c>
      <c r="J63" s="58">
        <v>8517821164</v>
      </c>
      <c r="K63" s="58">
        <v>0.52941176470588203</v>
      </c>
      <c r="L63" s="58">
        <v>0.26470588235294101</v>
      </c>
      <c r="M63" s="58">
        <v>8</v>
      </c>
      <c r="N63" s="60">
        <v>0</v>
      </c>
      <c r="O63" s="60">
        <v>0</v>
      </c>
      <c r="P63" s="58">
        <v>19</v>
      </c>
      <c r="Q63" s="58">
        <v>11</v>
      </c>
      <c r="R63" s="58">
        <v>1</v>
      </c>
      <c r="S63" s="58">
        <v>11</v>
      </c>
      <c r="T63" s="58">
        <v>1</v>
      </c>
      <c r="U63" s="58">
        <v>4</v>
      </c>
      <c r="V63" s="58">
        <v>3</v>
      </c>
      <c r="W63" s="59">
        <v>0</v>
      </c>
      <c r="X63" s="58">
        <v>2</v>
      </c>
      <c r="Y63" s="58">
        <v>9</v>
      </c>
      <c r="Z63" s="59">
        <v>69</v>
      </c>
      <c r="AA63" s="59">
        <v>9</v>
      </c>
      <c r="AB63" t="s">
        <v>740</v>
      </c>
      <c r="AC63" s="59">
        <v>0</v>
      </c>
      <c r="AD63" s="58">
        <v>8</v>
      </c>
      <c r="AE63" s="58">
        <v>7</v>
      </c>
      <c r="AF63" s="58">
        <v>1</v>
      </c>
      <c r="AG63" s="58">
        <v>19</v>
      </c>
      <c r="AH63" s="59" t="s">
        <v>258</v>
      </c>
      <c r="AI63" s="58">
        <v>9</v>
      </c>
      <c r="AJ63" s="58">
        <v>1</v>
      </c>
      <c r="AK63" s="59" t="s">
        <v>294</v>
      </c>
      <c r="AL63" s="59">
        <v>1</v>
      </c>
      <c r="AM63" s="59" t="s">
        <v>27</v>
      </c>
      <c r="AN63" s="59" t="s">
        <v>680</v>
      </c>
      <c r="AO63" s="58">
        <v>29</v>
      </c>
      <c r="AP63" s="59" t="s">
        <v>674</v>
      </c>
      <c r="AQ63" s="59" t="s">
        <v>691</v>
      </c>
      <c r="AR63" s="59" t="s">
        <v>695</v>
      </c>
      <c r="AS63" s="59" t="s">
        <v>727</v>
      </c>
      <c r="AT63" s="59" t="s">
        <v>27</v>
      </c>
      <c r="AU63" s="59" t="s">
        <v>27</v>
      </c>
      <c r="AV63" s="59" t="s">
        <v>27</v>
      </c>
      <c r="AW63" s="62"/>
      <c r="AX63" s="62" t="s">
        <v>748</v>
      </c>
      <c r="AY63" s="62">
        <v>27.792999999999999</v>
      </c>
      <c r="AZ63" s="62">
        <v>0.40279710144927533</v>
      </c>
      <c r="BA63" s="62">
        <v>2.4826395135465766</v>
      </c>
      <c r="BB63" s="62">
        <v>23.074000000000002</v>
      </c>
      <c r="BC63" s="62">
        <v>9</v>
      </c>
      <c r="BD63">
        <v>0.21916680388605303</v>
      </c>
      <c r="BE63" s="62"/>
      <c r="BF63" s="62"/>
      <c r="BG63" s="62"/>
      <c r="BH63">
        <v>23.074000000000002</v>
      </c>
      <c r="BI63" s="50"/>
    </row>
    <row r="64" spans="1:61" ht="375" x14ac:dyDescent="0.25">
      <c r="A64" s="58">
        <v>8</v>
      </c>
      <c r="B64" s="59" t="s">
        <v>78</v>
      </c>
      <c r="C64" s="59" t="s">
        <v>28</v>
      </c>
      <c r="D64" s="59" t="s">
        <v>31</v>
      </c>
      <c r="E64" s="59"/>
      <c r="F64" s="59" t="s">
        <v>30</v>
      </c>
      <c r="G64" s="58">
        <v>62</v>
      </c>
      <c r="H64" s="58">
        <v>150</v>
      </c>
      <c r="I64" s="59" t="s">
        <v>92</v>
      </c>
      <c r="J64" s="58">
        <v>9165180138</v>
      </c>
      <c r="K64" s="58">
        <v>0</v>
      </c>
      <c r="L64" s="58">
        <v>0</v>
      </c>
      <c r="M64" s="58">
        <v>4</v>
      </c>
      <c r="N64" s="60">
        <v>0</v>
      </c>
      <c r="O64" s="58">
        <v>14</v>
      </c>
      <c r="P64" s="58">
        <v>16</v>
      </c>
      <c r="Q64" s="58">
        <v>12</v>
      </c>
      <c r="R64" s="60">
        <v>0</v>
      </c>
      <c r="S64" s="58">
        <v>12</v>
      </c>
      <c r="T64" s="58">
        <v>1</v>
      </c>
      <c r="U64" s="58">
        <v>3</v>
      </c>
      <c r="V64" s="58">
        <v>3</v>
      </c>
      <c r="W64" s="59">
        <v>0</v>
      </c>
      <c r="X64" s="58">
        <v>1</v>
      </c>
      <c r="Y64" s="58">
        <v>7</v>
      </c>
      <c r="Z64" s="59">
        <v>73</v>
      </c>
      <c r="AA64" s="59">
        <v>7</v>
      </c>
      <c r="AC64" s="59">
        <v>0</v>
      </c>
      <c r="AD64" s="58">
        <v>12</v>
      </c>
      <c r="AE64" s="58">
        <v>21</v>
      </c>
      <c r="AF64" s="58">
        <v>4</v>
      </c>
      <c r="AG64" s="58">
        <v>55</v>
      </c>
      <c r="AH64" s="59" t="s">
        <v>228</v>
      </c>
      <c r="AI64" s="58">
        <v>2</v>
      </c>
      <c r="AJ64" s="58">
        <v>1</v>
      </c>
      <c r="AK64" s="59" t="s">
        <v>380</v>
      </c>
      <c r="AL64" s="59">
        <v>1</v>
      </c>
      <c r="AM64" s="59" t="s">
        <v>27</v>
      </c>
      <c r="AN64" s="59" t="s">
        <v>680</v>
      </c>
      <c r="AO64" s="58">
        <v>24</v>
      </c>
      <c r="AP64" s="59" t="s">
        <v>677</v>
      </c>
      <c r="AQ64" s="59" t="s">
        <v>679</v>
      </c>
      <c r="AR64" s="59" t="s">
        <v>27</v>
      </c>
      <c r="AS64" s="59" t="s">
        <v>681</v>
      </c>
      <c r="AT64" s="59" t="s">
        <v>27</v>
      </c>
      <c r="AU64" s="59" t="s">
        <v>27</v>
      </c>
      <c r="AV64" s="59" t="s">
        <v>27</v>
      </c>
      <c r="AW64" s="62"/>
      <c r="AX64" s="62" t="s">
        <v>747</v>
      </c>
      <c r="AY64" s="62">
        <v>12.796000000000001</v>
      </c>
      <c r="AZ64" s="62">
        <v>0.17528767123287672</v>
      </c>
      <c r="BA64" s="62">
        <v>5.7049077836824003</v>
      </c>
      <c r="BB64" s="62"/>
      <c r="BC64" s="62">
        <v>248</v>
      </c>
      <c r="BD64">
        <v>0.24966032608695651</v>
      </c>
      <c r="BE64" s="62"/>
      <c r="BF64" s="62"/>
      <c r="BG64" s="62"/>
      <c r="BH64" s="120"/>
      <c r="BI64" s="50"/>
    </row>
    <row r="65" spans="1:61" ht="90" x14ac:dyDescent="0.25">
      <c r="A65" s="58">
        <v>29</v>
      </c>
      <c r="B65" s="59" t="s">
        <v>78</v>
      </c>
      <c r="C65" s="59" t="s">
        <v>28</v>
      </c>
      <c r="D65" s="59" t="s">
        <v>31</v>
      </c>
      <c r="E65" s="59"/>
      <c r="F65" s="59" t="s">
        <v>30</v>
      </c>
      <c r="G65" s="58">
        <v>62</v>
      </c>
      <c r="H65" s="58">
        <v>150</v>
      </c>
      <c r="I65" s="59" t="s">
        <v>98</v>
      </c>
      <c r="J65" s="58">
        <v>871611960</v>
      </c>
      <c r="K65" s="58">
        <v>3.4666666666666699</v>
      </c>
      <c r="L65" s="58">
        <v>0.34666666666666701</v>
      </c>
      <c r="M65" s="58">
        <v>3</v>
      </c>
      <c r="N65" s="60">
        <v>0</v>
      </c>
      <c r="O65" s="60">
        <v>0</v>
      </c>
      <c r="P65" s="58">
        <v>6</v>
      </c>
      <c r="Q65" s="58">
        <v>3</v>
      </c>
      <c r="R65" s="58">
        <v>1</v>
      </c>
      <c r="S65" s="58">
        <v>3</v>
      </c>
      <c r="T65" s="58">
        <v>1</v>
      </c>
      <c r="U65" s="60">
        <v>0</v>
      </c>
      <c r="V65" s="60">
        <v>0</v>
      </c>
      <c r="W65" s="59">
        <v>0</v>
      </c>
      <c r="X65" s="60">
        <v>0</v>
      </c>
      <c r="Y65" s="60">
        <v>0</v>
      </c>
      <c r="Z65" s="59">
        <v>17</v>
      </c>
      <c r="AA65" s="59">
        <v>0</v>
      </c>
      <c r="AB65" t="s">
        <v>781</v>
      </c>
      <c r="AC65" s="61">
        <v>3</v>
      </c>
      <c r="AD65" s="58">
        <v>0</v>
      </c>
      <c r="AE65" s="58">
        <v>2</v>
      </c>
      <c r="AF65" s="58">
        <v>0</v>
      </c>
      <c r="AG65" s="58">
        <v>4</v>
      </c>
      <c r="AH65" s="59" t="s">
        <v>381</v>
      </c>
      <c r="AI65" s="58">
        <v>16</v>
      </c>
      <c r="AJ65" s="60"/>
      <c r="AK65" s="59" t="s">
        <v>382</v>
      </c>
      <c r="AL65" s="59">
        <v>1</v>
      </c>
      <c r="AM65" s="59" t="s">
        <v>27</v>
      </c>
      <c r="AN65" s="59" t="s">
        <v>673</v>
      </c>
      <c r="AO65" s="58">
        <v>28</v>
      </c>
      <c r="AP65" s="59" t="s">
        <v>677</v>
      </c>
      <c r="AQ65" s="59" t="s">
        <v>685</v>
      </c>
      <c r="AR65" s="59" t="s">
        <v>27</v>
      </c>
      <c r="AS65" s="59" t="s">
        <v>686</v>
      </c>
      <c r="AT65" s="59" t="s">
        <v>27</v>
      </c>
      <c r="AU65" s="59" t="s">
        <v>27</v>
      </c>
      <c r="AV65" s="59" t="s">
        <v>27</v>
      </c>
      <c r="AW65" s="62"/>
      <c r="AX65" s="62" t="s">
        <v>747</v>
      </c>
      <c r="AY65" s="62">
        <v>4.9270000000000005</v>
      </c>
      <c r="AZ65" s="62">
        <v>0.28982352941176476</v>
      </c>
      <c r="BA65" s="62">
        <v>3.4503754820377508</v>
      </c>
      <c r="BB65" s="62">
        <v>4.3609999999999998</v>
      </c>
      <c r="BC65" s="62"/>
      <c r="BD65">
        <v>0</v>
      </c>
      <c r="BE65" s="62"/>
      <c r="BF65" s="62"/>
      <c r="BG65" s="62"/>
      <c r="BH65" s="120">
        <v>4.3609999999999998</v>
      </c>
      <c r="BI65" s="50"/>
    </row>
    <row r="66" spans="1:61" ht="120" x14ac:dyDescent="0.25">
      <c r="A66" s="58">
        <v>45</v>
      </c>
      <c r="B66" s="59" t="s">
        <v>78</v>
      </c>
      <c r="C66" s="59" t="s">
        <v>28</v>
      </c>
      <c r="D66" s="59" t="s">
        <v>31</v>
      </c>
      <c r="E66" s="59"/>
      <c r="F66" s="59" t="s">
        <v>30</v>
      </c>
      <c r="G66" s="58">
        <v>62</v>
      </c>
      <c r="H66" s="58">
        <v>150</v>
      </c>
      <c r="I66" s="59" t="s">
        <v>101</v>
      </c>
      <c r="J66" s="58">
        <v>17888851</v>
      </c>
      <c r="K66" s="58">
        <v>4.3333333333333304</v>
      </c>
      <c r="L66" s="58">
        <v>0.43333333333333302</v>
      </c>
      <c r="M66" s="58">
        <v>6</v>
      </c>
      <c r="N66" s="60">
        <v>0</v>
      </c>
      <c r="O66" s="60">
        <v>0</v>
      </c>
      <c r="P66" s="58">
        <v>13</v>
      </c>
      <c r="Q66" s="58">
        <v>7</v>
      </c>
      <c r="R66" s="58">
        <v>1</v>
      </c>
      <c r="S66" s="58">
        <v>7</v>
      </c>
      <c r="T66" s="58">
        <v>1</v>
      </c>
      <c r="U66" s="60">
        <v>0</v>
      </c>
      <c r="V66" s="58">
        <v>5.5</v>
      </c>
      <c r="W66" s="59">
        <v>0</v>
      </c>
      <c r="X66" s="58">
        <v>2.5</v>
      </c>
      <c r="Y66" s="58">
        <v>8</v>
      </c>
      <c r="Z66" s="59">
        <v>51</v>
      </c>
      <c r="AA66" s="59">
        <v>8</v>
      </c>
      <c r="AB66" t="s">
        <v>740</v>
      </c>
      <c r="AC66" s="59">
        <v>0</v>
      </c>
      <c r="AD66" s="58">
        <v>8</v>
      </c>
      <c r="AE66" s="58">
        <v>1</v>
      </c>
      <c r="AF66" s="58">
        <v>0</v>
      </c>
      <c r="AG66" s="58">
        <v>10</v>
      </c>
      <c r="AH66" s="59" t="s">
        <v>381</v>
      </c>
      <c r="AI66" s="58">
        <v>16</v>
      </c>
      <c r="AJ66" s="60"/>
      <c r="AK66" s="59" t="s">
        <v>383</v>
      </c>
      <c r="AL66" s="59">
        <v>1</v>
      </c>
      <c r="AM66" s="59" t="s">
        <v>27</v>
      </c>
      <c r="AN66" s="59" t="s">
        <v>680</v>
      </c>
      <c r="AO66" s="58">
        <v>30</v>
      </c>
      <c r="AP66" s="59" t="s">
        <v>674</v>
      </c>
      <c r="AQ66" s="59" t="s">
        <v>687</v>
      </c>
      <c r="AR66" s="59" t="s">
        <v>27</v>
      </c>
      <c r="AS66" s="59" t="s">
        <v>688</v>
      </c>
      <c r="AT66" s="59" t="s">
        <v>27</v>
      </c>
      <c r="AU66" s="59" t="s">
        <v>27</v>
      </c>
      <c r="AV66" s="59" t="s">
        <v>27</v>
      </c>
      <c r="AW66" s="62"/>
      <c r="AX66" s="62" t="s">
        <v>748</v>
      </c>
      <c r="AY66" s="62">
        <v>9.5790000000000006</v>
      </c>
      <c r="AZ66" s="62">
        <v>0.18782352941176472</v>
      </c>
      <c r="BA66" s="62">
        <v>5.3241465706232383</v>
      </c>
      <c r="BB66" s="62">
        <v>9.0220000000000002</v>
      </c>
      <c r="BC66" s="62">
        <v>248</v>
      </c>
      <c r="BD66">
        <v>0.88354214123006836</v>
      </c>
      <c r="BE66" s="62"/>
      <c r="BF66" s="62"/>
      <c r="BG66" s="62"/>
      <c r="BH66" s="120">
        <v>9.0220000000000002</v>
      </c>
      <c r="BI66" s="50"/>
    </row>
    <row r="67" spans="1:61" ht="375" x14ac:dyDescent="0.25">
      <c r="A67" s="58">
        <v>84</v>
      </c>
      <c r="B67" s="59" t="s">
        <v>78</v>
      </c>
      <c r="C67" s="59" t="s">
        <v>26</v>
      </c>
      <c r="D67" s="59" t="s">
        <v>31</v>
      </c>
      <c r="E67" s="59"/>
      <c r="F67" s="59" t="s">
        <v>30</v>
      </c>
      <c r="G67" s="58">
        <v>62</v>
      </c>
      <c r="H67" s="58">
        <v>150</v>
      </c>
      <c r="I67" s="59" t="s">
        <v>106</v>
      </c>
      <c r="J67" s="58">
        <v>90153375</v>
      </c>
      <c r="K67" s="58">
        <v>4.1333333333333302</v>
      </c>
      <c r="L67" s="58">
        <v>0.413333333333333</v>
      </c>
      <c r="M67" s="58">
        <v>9</v>
      </c>
      <c r="N67" s="60">
        <v>0</v>
      </c>
      <c r="O67" s="58">
        <v>8</v>
      </c>
      <c r="P67" s="58">
        <v>21</v>
      </c>
      <c r="Q67" s="58">
        <v>12</v>
      </c>
      <c r="R67" s="58">
        <v>1</v>
      </c>
      <c r="S67" s="58">
        <v>12</v>
      </c>
      <c r="T67" s="58">
        <v>1</v>
      </c>
      <c r="U67" s="58">
        <v>1</v>
      </c>
      <c r="V67" s="58">
        <v>4.5</v>
      </c>
      <c r="W67" s="59">
        <v>0</v>
      </c>
      <c r="X67" s="58">
        <v>1.5</v>
      </c>
      <c r="Y67" s="58">
        <v>7</v>
      </c>
      <c r="Z67" s="59">
        <v>78</v>
      </c>
      <c r="AA67" s="59">
        <v>7</v>
      </c>
      <c r="AB67" t="s">
        <v>740</v>
      </c>
      <c r="AC67" s="59">
        <v>0</v>
      </c>
      <c r="AD67" s="58">
        <v>11</v>
      </c>
      <c r="AE67" s="58">
        <v>19</v>
      </c>
      <c r="AF67" s="58">
        <v>4</v>
      </c>
      <c r="AG67" s="58">
        <v>51</v>
      </c>
      <c r="AH67" s="59" t="s">
        <v>86</v>
      </c>
      <c r="AI67" s="58">
        <v>3</v>
      </c>
      <c r="AJ67" s="58">
        <v>1</v>
      </c>
      <c r="AK67" s="59" t="s">
        <v>384</v>
      </c>
      <c r="AL67" s="59">
        <v>1</v>
      </c>
      <c r="AM67" s="59" t="s">
        <v>27</v>
      </c>
      <c r="AN67" s="59" t="s">
        <v>673</v>
      </c>
      <c r="AO67" s="58">
        <v>18</v>
      </c>
      <c r="AP67" s="59" t="s">
        <v>677</v>
      </c>
      <c r="AQ67" s="59" t="s">
        <v>690</v>
      </c>
      <c r="AR67" s="59" t="s">
        <v>27</v>
      </c>
      <c r="AS67" s="59" t="s">
        <v>27</v>
      </c>
      <c r="AT67" s="59" t="s">
        <v>27</v>
      </c>
      <c r="AU67" s="59" t="s">
        <v>27</v>
      </c>
      <c r="AV67" s="59" t="s">
        <v>27</v>
      </c>
      <c r="AW67" s="62"/>
      <c r="AX67" s="62" t="s">
        <v>747</v>
      </c>
      <c r="AY67" s="62">
        <v>13.738</v>
      </c>
      <c r="AZ67" s="62">
        <v>0.17612820512820512</v>
      </c>
      <c r="BA67" s="62">
        <v>5.6776823409521038</v>
      </c>
      <c r="BB67" s="62">
        <v>12.456</v>
      </c>
      <c r="BC67" s="62">
        <v>248</v>
      </c>
      <c r="BD67">
        <v>0.60146198830409359</v>
      </c>
      <c r="BE67" s="62"/>
      <c r="BF67" s="62"/>
      <c r="BG67" s="62"/>
      <c r="BH67" s="120">
        <v>12.456</v>
      </c>
      <c r="BI67" s="50"/>
    </row>
    <row r="68" spans="1:61" ht="375" x14ac:dyDescent="0.25">
      <c r="A68" s="58">
        <v>102</v>
      </c>
      <c r="B68" s="59" t="s">
        <v>78</v>
      </c>
      <c r="C68" s="59" t="s">
        <v>26</v>
      </c>
      <c r="D68" s="59" t="s">
        <v>31</v>
      </c>
      <c r="E68" s="59"/>
      <c r="F68" s="59" t="s">
        <v>30</v>
      </c>
      <c r="G68" s="58">
        <v>62</v>
      </c>
      <c r="H68" s="58">
        <v>150</v>
      </c>
      <c r="I68" s="59" t="s">
        <v>111</v>
      </c>
      <c r="J68" s="58">
        <v>134763219</v>
      </c>
      <c r="K68" s="58">
        <v>0</v>
      </c>
      <c r="L68" s="58">
        <v>0</v>
      </c>
      <c r="M68" s="58">
        <v>21</v>
      </c>
      <c r="N68" s="58">
        <v>1</v>
      </c>
      <c r="O68" s="58">
        <v>7</v>
      </c>
      <c r="P68" s="58">
        <v>37</v>
      </c>
      <c r="Q68" s="58">
        <v>14</v>
      </c>
      <c r="R68" s="60">
        <v>0</v>
      </c>
      <c r="S68" s="58">
        <v>14</v>
      </c>
      <c r="T68" s="58">
        <v>1</v>
      </c>
      <c r="U68" s="58">
        <v>7</v>
      </c>
      <c r="V68" s="58">
        <v>8.5</v>
      </c>
      <c r="W68" s="59">
        <v>0</v>
      </c>
      <c r="X68" s="58">
        <v>5.5</v>
      </c>
      <c r="Y68" s="58">
        <v>21</v>
      </c>
      <c r="Z68" s="59">
        <v>137</v>
      </c>
      <c r="AA68" s="59">
        <v>21</v>
      </c>
      <c r="AC68" s="59">
        <v>0</v>
      </c>
      <c r="AD68" s="58">
        <v>19</v>
      </c>
      <c r="AE68" s="58">
        <v>13</v>
      </c>
      <c r="AF68" s="58">
        <v>3</v>
      </c>
      <c r="AG68" s="58">
        <v>52</v>
      </c>
      <c r="AH68" s="59" t="s">
        <v>119</v>
      </c>
      <c r="AI68" s="58">
        <v>1</v>
      </c>
      <c r="AJ68" s="58">
        <v>1</v>
      </c>
      <c r="AK68" s="59" t="s">
        <v>385</v>
      </c>
      <c r="AL68" s="59">
        <v>1</v>
      </c>
      <c r="AM68" s="59" t="s">
        <v>27</v>
      </c>
      <c r="AN68" s="59" t="s">
        <v>673</v>
      </c>
      <c r="AO68" s="58">
        <v>23</v>
      </c>
      <c r="AP68" s="59" t="s">
        <v>677</v>
      </c>
      <c r="AQ68" s="59" t="s">
        <v>691</v>
      </c>
      <c r="AR68" s="59" t="s">
        <v>27</v>
      </c>
      <c r="AS68" s="59" t="s">
        <v>27</v>
      </c>
      <c r="AT68" s="59" t="s">
        <v>27</v>
      </c>
      <c r="AU68" s="59" t="s">
        <v>27</v>
      </c>
      <c r="AV68" s="59" t="s">
        <v>27</v>
      </c>
      <c r="AW68" s="62"/>
      <c r="AX68" s="62" t="s">
        <v>747</v>
      </c>
      <c r="AY68" s="62">
        <v>23.218</v>
      </c>
      <c r="AZ68" s="62">
        <v>0.16947445255474453</v>
      </c>
      <c r="BA68" s="62">
        <v>5.9005943664398313</v>
      </c>
      <c r="BB68" s="62"/>
      <c r="BC68" s="62" t="s">
        <v>774</v>
      </c>
      <c r="BD68">
        <v>0.76692228284913733</v>
      </c>
      <c r="BE68" s="62"/>
      <c r="BF68" s="62"/>
      <c r="BG68" s="62"/>
      <c r="BH68" s="120"/>
      <c r="BI68" s="50"/>
    </row>
    <row r="69" spans="1:61" ht="120" x14ac:dyDescent="0.25">
      <c r="A69" s="58">
        <v>111</v>
      </c>
      <c r="B69" s="59" t="s">
        <v>78</v>
      </c>
      <c r="C69" s="59" t="s">
        <v>28</v>
      </c>
      <c r="D69" s="59" t="s">
        <v>31</v>
      </c>
      <c r="E69" s="59"/>
      <c r="F69" s="59" t="s">
        <v>30</v>
      </c>
      <c r="G69" s="58">
        <v>62</v>
      </c>
      <c r="H69" s="58">
        <v>150</v>
      </c>
      <c r="I69" s="59" t="s">
        <v>114</v>
      </c>
      <c r="J69" s="58">
        <v>17888853</v>
      </c>
      <c r="K69" s="58">
        <v>3.8666666666666698</v>
      </c>
      <c r="L69" s="58">
        <v>0.38666666666666699</v>
      </c>
      <c r="M69" s="58">
        <v>1</v>
      </c>
      <c r="N69" s="60">
        <v>0</v>
      </c>
      <c r="O69" s="60">
        <v>0</v>
      </c>
      <c r="P69" s="58">
        <v>2</v>
      </c>
      <c r="Q69" s="58">
        <v>1</v>
      </c>
      <c r="R69" s="58">
        <v>1</v>
      </c>
      <c r="S69" s="58">
        <v>1</v>
      </c>
      <c r="T69" s="58">
        <v>1</v>
      </c>
      <c r="U69" s="60">
        <v>0</v>
      </c>
      <c r="V69" s="60">
        <v>0</v>
      </c>
      <c r="W69" s="59">
        <v>0</v>
      </c>
      <c r="X69" s="60">
        <v>0</v>
      </c>
      <c r="Y69" s="60">
        <v>0</v>
      </c>
      <c r="Z69" s="59">
        <v>7</v>
      </c>
      <c r="AA69" s="59">
        <v>0</v>
      </c>
      <c r="AB69" t="s">
        <v>782</v>
      </c>
      <c r="AC69" s="61">
        <v>3</v>
      </c>
      <c r="AD69" s="58">
        <v>4</v>
      </c>
      <c r="AE69" s="58">
        <v>2</v>
      </c>
      <c r="AF69" s="58">
        <v>0</v>
      </c>
      <c r="AG69" s="58">
        <v>8</v>
      </c>
      <c r="AH69" s="59" t="s">
        <v>381</v>
      </c>
      <c r="AI69" s="58">
        <v>16</v>
      </c>
      <c r="AJ69" s="60"/>
      <c r="AK69" s="59" t="s">
        <v>386</v>
      </c>
      <c r="AL69" s="59">
        <v>1</v>
      </c>
      <c r="AM69" s="59" t="s">
        <v>27</v>
      </c>
      <c r="AN69" s="59" t="s">
        <v>680</v>
      </c>
      <c r="AO69" s="58">
        <v>30</v>
      </c>
      <c r="AP69" s="59" t="s">
        <v>674</v>
      </c>
      <c r="AQ69" s="59" t="s">
        <v>687</v>
      </c>
      <c r="AR69" s="59" t="s">
        <v>27</v>
      </c>
      <c r="AS69" s="59" t="s">
        <v>688</v>
      </c>
      <c r="AT69" s="59" t="s">
        <v>27</v>
      </c>
      <c r="AU69" s="59" t="s">
        <v>27</v>
      </c>
      <c r="AV69" s="59" t="s">
        <v>27</v>
      </c>
      <c r="AW69" s="62"/>
      <c r="AX69" s="62" t="s">
        <v>748</v>
      </c>
      <c r="AY69" s="62">
        <v>3.24</v>
      </c>
      <c r="AZ69" s="62">
        <v>0.46285714285714291</v>
      </c>
      <c r="BA69" s="62">
        <v>2.1604938271604937</v>
      </c>
      <c r="BB69" s="62">
        <v>2.823</v>
      </c>
      <c r="BC69" s="62">
        <v>248</v>
      </c>
      <c r="BD69">
        <v>0</v>
      </c>
      <c r="BE69" s="62" t="s">
        <v>782</v>
      </c>
      <c r="BF69" s="62">
        <v>1</v>
      </c>
      <c r="BG69" s="62"/>
      <c r="BH69" s="120">
        <v>2.823</v>
      </c>
      <c r="BI69" s="50"/>
    </row>
    <row r="70" spans="1:61" ht="285" x14ac:dyDescent="0.25">
      <c r="A70" s="58">
        <v>126</v>
      </c>
      <c r="B70" s="59" t="s">
        <v>78</v>
      </c>
      <c r="C70" s="59" t="s">
        <v>26</v>
      </c>
      <c r="D70" s="59" t="s">
        <v>31</v>
      </c>
      <c r="E70" s="59"/>
      <c r="F70" s="59" t="s">
        <v>30</v>
      </c>
      <c r="G70" s="58">
        <v>62</v>
      </c>
      <c r="H70" s="58">
        <v>150</v>
      </c>
      <c r="I70" s="59" t="s">
        <v>111</v>
      </c>
      <c r="J70" s="58">
        <v>134763219</v>
      </c>
      <c r="K70" s="58">
        <v>0</v>
      </c>
      <c r="L70" s="58">
        <v>0</v>
      </c>
      <c r="M70" s="58">
        <v>21</v>
      </c>
      <c r="N70" s="58">
        <v>1</v>
      </c>
      <c r="O70" s="58">
        <v>14</v>
      </c>
      <c r="P70" s="58">
        <v>30</v>
      </c>
      <c r="Q70" s="58">
        <v>8</v>
      </c>
      <c r="R70" s="60">
        <v>0</v>
      </c>
      <c r="S70" s="58">
        <v>8</v>
      </c>
      <c r="T70" s="58">
        <v>1</v>
      </c>
      <c r="U70" s="58">
        <v>11</v>
      </c>
      <c r="V70" s="58">
        <v>4</v>
      </c>
      <c r="W70" s="59">
        <v>0</v>
      </c>
      <c r="X70" s="58">
        <v>1</v>
      </c>
      <c r="Y70" s="58">
        <v>16</v>
      </c>
      <c r="Z70" s="59">
        <v>115</v>
      </c>
      <c r="AA70" s="59">
        <v>16</v>
      </c>
      <c r="AC70" s="59">
        <v>0</v>
      </c>
      <c r="AD70" s="58">
        <v>11</v>
      </c>
      <c r="AE70" s="58">
        <v>7</v>
      </c>
      <c r="AF70" s="58">
        <v>1</v>
      </c>
      <c r="AG70" s="58">
        <v>36</v>
      </c>
      <c r="AH70" s="59" t="s">
        <v>119</v>
      </c>
      <c r="AI70" s="58">
        <v>1</v>
      </c>
      <c r="AJ70" s="58">
        <v>1</v>
      </c>
      <c r="AK70" s="59" t="s">
        <v>387</v>
      </c>
      <c r="AL70" s="59">
        <v>1</v>
      </c>
      <c r="AM70" s="59" t="s">
        <v>27</v>
      </c>
      <c r="AN70" s="59" t="s">
        <v>673</v>
      </c>
      <c r="AO70" s="58">
        <v>23</v>
      </c>
      <c r="AP70" s="59" t="s">
        <v>677</v>
      </c>
      <c r="AQ70" s="59" t="s">
        <v>691</v>
      </c>
      <c r="AR70" s="59" t="s">
        <v>27</v>
      </c>
      <c r="AS70" s="59" t="s">
        <v>27</v>
      </c>
      <c r="AT70" s="59" t="s">
        <v>27</v>
      </c>
      <c r="AU70" s="59" t="s">
        <v>27</v>
      </c>
      <c r="AV70" s="59" t="s">
        <v>27</v>
      </c>
      <c r="AW70" s="62"/>
      <c r="AX70" s="62" t="s">
        <v>747</v>
      </c>
      <c r="AY70" s="62">
        <v>19.382999999999999</v>
      </c>
      <c r="AZ70" s="62">
        <v>0.16854782608695651</v>
      </c>
      <c r="BA70" s="62">
        <v>5.9330341020481869</v>
      </c>
      <c r="BB70" s="62"/>
      <c r="BC70" s="62">
        <v>300</v>
      </c>
      <c r="BD70">
        <v>0.11930472342204264</v>
      </c>
      <c r="BE70" s="62"/>
      <c r="BF70" s="62"/>
      <c r="BG70" s="62"/>
      <c r="BH70" s="120"/>
      <c r="BI70" s="50"/>
    </row>
    <row r="71" spans="1:61" ht="135" x14ac:dyDescent="0.25">
      <c r="A71" s="58">
        <v>139</v>
      </c>
      <c r="B71" s="59" t="s">
        <v>78</v>
      </c>
      <c r="C71" s="59" t="s">
        <v>26</v>
      </c>
      <c r="D71" s="59" t="s">
        <v>31</v>
      </c>
      <c r="E71" s="59"/>
      <c r="F71" s="59" t="s">
        <v>30</v>
      </c>
      <c r="G71" s="58">
        <v>62</v>
      </c>
      <c r="H71" s="58">
        <v>150</v>
      </c>
      <c r="I71" s="59" t="s">
        <v>118</v>
      </c>
      <c r="J71" s="58">
        <v>10238105208</v>
      </c>
      <c r="K71" s="58">
        <v>0</v>
      </c>
      <c r="L71" s="58">
        <v>0</v>
      </c>
      <c r="M71" s="58">
        <v>3</v>
      </c>
      <c r="N71" s="60">
        <v>0</v>
      </c>
      <c r="O71" s="60">
        <v>0</v>
      </c>
      <c r="P71" s="58">
        <v>9</v>
      </c>
      <c r="Q71" s="58">
        <v>6</v>
      </c>
      <c r="R71" s="60">
        <v>0</v>
      </c>
      <c r="S71" s="58">
        <v>6</v>
      </c>
      <c r="T71" s="58">
        <v>1</v>
      </c>
      <c r="U71" s="58">
        <v>3</v>
      </c>
      <c r="V71" s="58">
        <v>2</v>
      </c>
      <c r="W71" s="59">
        <v>0</v>
      </c>
      <c r="X71" s="60">
        <v>0</v>
      </c>
      <c r="Y71" s="58">
        <v>5</v>
      </c>
      <c r="Z71" s="59">
        <v>35</v>
      </c>
      <c r="AA71" s="59">
        <v>5</v>
      </c>
      <c r="AC71" s="61">
        <v>2</v>
      </c>
      <c r="AD71" s="58">
        <v>7</v>
      </c>
      <c r="AE71" s="58">
        <v>3</v>
      </c>
      <c r="AF71" s="58">
        <v>0</v>
      </c>
      <c r="AG71" s="58">
        <v>14</v>
      </c>
      <c r="AH71" s="59" t="s">
        <v>388</v>
      </c>
      <c r="AI71" s="58">
        <v>14</v>
      </c>
      <c r="AJ71" s="60"/>
      <c r="AK71" s="59" t="s">
        <v>389</v>
      </c>
      <c r="AL71" s="59">
        <v>1</v>
      </c>
      <c r="AM71" s="59" t="s">
        <v>27</v>
      </c>
      <c r="AN71" s="59" t="s">
        <v>673</v>
      </c>
      <c r="AO71" s="58">
        <v>29</v>
      </c>
      <c r="AP71" s="59" t="s">
        <v>677</v>
      </c>
      <c r="AQ71" s="59" t="s">
        <v>691</v>
      </c>
      <c r="AR71" s="59" t="s">
        <v>27</v>
      </c>
      <c r="AS71" s="59" t="s">
        <v>27</v>
      </c>
      <c r="AT71" s="59" t="s">
        <v>692</v>
      </c>
      <c r="AU71" s="59" t="s">
        <v>27</v>
      </c>
      <c r="AV71" s="59" t="s">
        <v>718</v>
      </c>
      <c r="AW71" s="62"/>
      <c r="AX71" s="62" t="s">
        <v>746</v>
      </c>
      <c r="AY71" s="62">
        <v>4.6349999999999998</v>
      </c>
      <c r="AZ71" s="62">
        <v>0.13242857142857142</v>
      </c>
      <c r="BA71" s="62">
        <v>7.5512405609492994</v>
      </c>
      <c r="BB71" s="62"/>
      <c r="BC71" s="62">
        <v>124</v>
      </c>
      <c r="BD71">
        <v>0.44830003505082372</v>
      </c>
      <c r="BE71" s="62"/>
      <c r="BF71" s="62"/>
      <c r="BG71" s="62"/>
      <c r="BH71" s="120"/>
      <c r="BI71" s="50"/>
    </row>
    <row r="72" spans="1:61" ht="240" x14ac:dyDescent="0.25">
      <c r="A72" s="58">
        <v>174</v>
      </c>
      <c r="B72" s="59" t="s">
        <v>78</v>
      </c>
      <c r="C72" s="59" t="s">
        <v>28</v>
      </c>
      <c r="D72" s="59" t="s">
        <v>31</v>
      </c>
      <c r="E72" s="59"/>
      <c r="F72" s="59" t="s">
        <v>30</v>
      </c>
      <c r="G72" s="58">
        <v>62</v>
      </c>
      <c r="H72" s="58">
        <v>150</v>
      </c>
      <c r="I72" s="59" t="s">
        <v>122</v>
      </c>
      <c r="J72" s="58">
        <v>10184154</v>
      </c>
      <c r="K72" s="58">
        <v>3.8666666666666698</v>
      </c>
      <c r="L72" s="58">
        <v>0.38666666666666699</v>
      </c>
      <c r="M72" s="58">
        <v>4</v>
      </c>
      <c r="N72" s="60">
        <v>0</v>
      </c>
      <c r="O72" s="60">
        <v>0</v>
      </c>
      <c r="P72" s="58">
        <v>10</v>
      </c>
      <c r="Q72" s="58">
        <v>6</v>
      </c>
      <c r="R72" s="58">
        <v>3</v>
      </c>
      <c r="S72" s="58">
        <v>6</v>
      </c>
      <c r="T72" s="58">
        <v>1</v>
      </c>
      <c r="U72" s="58">
        <v>1</v>
      </c>
      <c r="V72" s="58">
        <v>2</v>
      </c>
      <c r="W72" s="59">
        <v>0</v>
      </c>
      <c r="X72" s="58">
        <v>2</v>
      </c>
      <c r="Y72" s="58">
        <v>5</v>
      </c>
      <c r="Z72" s="59">
        <v>40</v>
      </c>
      <c r="AA72" s="59">
        <v>5</v>
      </c>
      <c r="AB72" t="s">
        <v>782</v>
      </c>
      <c r="AC72" s="59">
        <v>0</v>
      </c>
      <c r="AD72" s="58">
        <v>8</v>
      </c>
      <c r="AE72" s="58">
        <v>1</v>
      </c>
      <c r="AF72" s="58">
        <v>2</v>
      </c>
      <c r="AG72" s="58">
        <v>13</v>
      </c>
      <c r="AH72" s="59" t="s">
        <v>381</v>
      </c>
      <c r="AI72" s="58">
        <v>16</v>
      </c>
      <c r="AJ72" s="60"/>
      <c r="AK72" s="59" t="s">
        <v>391</v>
      </c>
      <c r="AL72" s="59">
        <v>1</v>
      </c>
      <c r="AM72" s="59" t="s">
        <v>27</v>
      </c>
      <c r="AN72" s="59" t="s">
        <v>680</v>
      </c>
      <c r="AO72" s="58">
        <v>25</v>
      </c>
      <c r="AP72" s="59" t="s">
        <v>677</v>
      </c>
      <c r="AQ72" s="59" t="s">
        <v>694</v>
      </c>
      <c r="AR72" s="59" t="s">
        <v>27</v>
      </c>
      <c r="AS72" s="59" t="s">
        <v>27</v>
      </c>
      <c r="AT72" s="59" t="s">
        <v>692</v>
      </c>
      <c r="AU72" s="59" t="s">
        <v>27</v>
      </c>
      <c r="AV72" s="59" t="s">
        <v>27</v>
      </c>
      <c r="AW72" s="62"/>
      <c r="AX72" s="62" t="s">
        <v>746</v>
      </c>
      <c r="AY72" s="62">
        <v>11.64</v>
      </c>
      <c r="AZ72" s="62">
        <v>0.29100000000000004</v>
      </c>
      <c r="BA72" s="62">
        <v>3.4364261168384878</v>
      </c>
      <c r="BB72" s="62">
        <v>11.096</v>
      </c>
      <c r="BC72" s="62">
        <v>248</v>
      </c>
      <c r="BD72">
        <v>0.54313886606409201</v>
      </c>
      <c r="BE72" s="62" t="s">
        <v>782</v>
      </c>
      <c r="BF72" s="62">
        <v>1</v>
      </c>
      <c r="BG72" s="62"/>
      <c r="BH72" s="120">
        <v>2.496</v>
      </c>
      <c r="BI72" s="50"/>
    </row>
    <row r="73" spans="1:61" ht="90" x14ac:dyDescent="0.25">
      <c r="A73" s="58">
        <v>222</v>
      </c>
      <c r="B73" s="59" t="s">
        <v>78</v>
      </c>
      <c r="C73" s="59" t="s">
        <v>26</v>
      </c>
      <c r="D73" s="59" t="s">
        <v>31</v>
      </c>
      <c r="E73" s="59"/>
      <c r="F73" s="59" t="s">
        <v>30</v>
      </c>
      <c r="G73" s="58">
        <v>62</v>
      </c>
      <c r="H73" s="58">
        <v>150</v>
      </c>
      <c r="I73" s="59" t="s">
        <v>128</v>
      </c>
      <c r="J73" s="58">
        <v>9591208203</v>
      </c>
      <c r="K73" s="58">
        <v>4.8</v>
      </c>
      <c r="L73" s="58">
        <v>0.48</v>
      </c>
      <c r="M73" s="58">
        <v>1</v>
      </c>
      <c r="N73" s="60">
        <v>0</v>
      </c>
      <c r="O73" s="60">
        <v>0</v>
      </c>
      <c r="P73" s="58">
        <v>1</v>
      </c>
      <c r="Q73" s="60">
        <v>0</v>
      </c>
      <c r="R73" s="58">
        <v>1</v>
      </c>
      <c r="S73" s="60">
        <v>0</v>
      </c>
      <c r="T73" s="58">
        <v>1</v>
      </c>
      <c r="U73" s="60">
        <v>0</v>
      </c>
      <c r="V73" s="60">
        <v>0</v>
      </c>
      <c r="W73" s="59">
        <v>0</v>
      </c>
      <c r="X73" s="60">
        <v>0</v>
      </c>
      <c r="Y73" s="60">
        <v>0</v>
      </c>
      <c r="Z73" s="59">
        <v>4</v>
      </c>
      <c r="AA73" s="59">
        <v>0</v>
      </c>
      <c r="AB73" t="s">
        <v>782</v>
      </c>
      <c r="AC73" s="59">
        <v>0</v>
      </c>
      <c r="AD73" s="58">
        <v>2</v>
      </c>
      <c r="AE73" s="58">
        <v>1</v>
      </c>
      <c r="AF73" s="58">
        <v>0</v>
      </c>
      <c r="AG73" s="58">
        <v>5</v>
      </c>
      <c r="AH73" s="59" t="s">
        <v>381</v>
      </c>
      <c r="AI73" s="58">
        <v>16</v>
      </c>
      <c r="AJ73" s="60"/>
      <c r="AK73" s="59" t="s">
        <v>393</v>
      </c>
      <c r="AL73" s="59">
        <v>1</v>
      </c>
      <c r="AM73" s="59" t="s">
        <v>27</v>
      </c>
      <c r="AN73" s="59" t="s">
        <v>680</v>
      </c>
      <c r="AO73" s="58">
        <v>33</v>
      </c>
      <c r="AP73" s="59" t="s">
        <v>677</v>
      </c>
      <c r="AQ73" s="59" t="s">
        <v>698</v>
      </c>
      <c r="AR73" s="59" t="s">
        <v>27</v>
      </c>
      <c r="AS73" s="59" t="s">
        <v>699</v>
      </c>
      <c r="AT73" s="59" t="s">
        <v>27</v>
      </c>
      <c r="AU73" s="59" t="s">
        <v>27</v>
      </c>
      <c r="AV73" s="59" t="s">
        <v>27</v>
      </c>
      <c r="AW73" s="62"/>
      <c r="AX73" s="62" t="s">
        <v>748</v>
      </c>
      <c r="AY73" s="62">
        <v>17.626000000000001</v>
      </c>
      <c r="AZ73" s="62">
        <v>4.4065000000000003</v>
      </c>
      <c r="BA73" s="62">
        <v>0.22693747872461134</v>
      </c>
      <c r="BB73" s="62">
        <v>15.874000000000001</v>
      </c>
      <c r="BC73" s="62">
        <v>248</v>
      </c>
      <c r="BD73">
        <v>0</v>
      </c>
      <c r="BE73" s="62" t="s">
        <v>782</v>
      </c>
      <c r="BF73" s="62">
        <v>1</v>
      </c>
      <c r="BG73" s="62"/>
      <c r="BH73" s="120">
        <v>15.874000000000001</v>
      </c>
      <c r="BI73" s="50"/>
    </row>
    <row r="74" spans="1:61" ht="105" x14ac:dyDescent="0.25">
      <c r="A74" s="58">
        <v>239</v>
      </c>
      <c r="B74" s="59" t="s">
        <v>78</v>
      </c>
      <c r="C74" s="59" t="s">
        <v>26</v>
      </c>
      <c r="D74" s="59" t="s">
        <v>31</v>
      </c>
      <c r="E74" s="59"/>
      <c r="F74" s="59" t="s">
        <v>30</v>
      </c>
      <c r="G74" s="58">
        <v>62</v>
      </c>
      <c r="H74" s="58">
        <v>150</v>
      </c>
      <c r="I74" s="59" t="s">
        <v>130</v>
      </c>
      <c r="J74" s="58">
        <v>3712062108</v>
      </c>
      <c r="K74" s="58">
        <v>4.8</v>
      </c>
      <c r="L74" s="58">
        <v>0.48</v>
      </c>
      <c r="M74" s="58">
        <v>10</v>
      </c>
      <c r="N74" s="60">
        <v>0</v>
      </c>
      <c r="O74" s="60">
        <v>0</v>
      </c>
      <c r="P74" s="58">
        <v>22</v>
      </c>
      <c r="Q74" s="58">
        <v>12</v>
      </c>
      <c r="R74" s="58">
        <v>1</v>
      </c>
      <c r="S74" s="58">
        <v>12</v>
      </c>
      <c r="T74" s="58">
        <v>1</v>
      </c>
      <c r="U74" s="58">
        <v>4</v>
      </c>
      <c r="V74" s="58">
        <v>2</v>
      </c>
      <c r="W74" s="59">
        <v>0</v>
      </c>
      <c r="X74" s="60">
        <v>0</v>
      </c>
      <c r="Y74" s="58">
        <v>6</v>
      </c>
      <c r="Z74" s="59">
        <v>70</v>
      </c>
      <c r="AA74" s="59">
        <v>6</v>
      </c>
      <c r="AB74" t="s">
        <v>782</v>
      </c>
      <c r="AC74" s="59">
        <v>0</v>
      </c>
      <c r="AD74" s="58">
        <v>2</v>
      </c>
      <c r="AE74" s="58">
        <v>4</v>
      </c>
      <c r="AF74" s="58">
        <v>1</v>
      </c>
      <c r="AG74" s="58">
        <v>9</v>
      </c>
      <c r="AH74" s="59" t="s">
        <v>381</v>
      </c>
      <c r="AI74" s="58">
        <v>16</v>
      </c>
      <c r="AJ74" s="60"/>
      <c r="AK74" s="59" t="s">
        <v>394</v>
      </c>
      <c r="AL74" s="59">
        <v>1</v>
      </c>
      <c r="AM74" s="59" t="s">
        <v>27</v>
      </c>
      <c r="AN74" s="59" t="s">
        <v>680</v>
      </c>
      <c r="AO74" s="58">
        <v>28</v>
      </c>
      <c r="AP74" s="59" t="s">
        <v>677</v>
      </c>
      <c r="AQ74" s="59" t="s">
        <v>700</v>
      </c>
      <c r="AR74" s="59" t="s">
        <v>695</v>
      </c>
      <c r="AS74" s="59" t="s">
        <v>701</v>
      </c>
      <c r="AT74" s="59" t="s">
        <v>27</v>
      </c>
      <c r="AU74" s="59" t="s">
        <v>27</v>
      </c>
      <c r="AV74" s="59" t="s">
        <v>27</v>
      </c>
      <c r="AW74" s="62"/>
      <c r="AX74" s="62" t="s">
        <v>748</v>
      </c>
      <c r="AY74" s="62">
        <v>15.874000000000001</v>
      </c>
      <c r="AZ74" s="62">
        <v>0.22677142857142857</v>
      </c>
      <c r="BA74" s="62">
        <v>4.4097265969509891</v>
      </c>
      <c r="BB74" s="62">
        <v>14.926</v>
      </c>
      <c r="BC74" s="62">
        <v>0</v>
      </c>
      <c r="BD74">
        <v>0.4961895813759265</v>
      </c>
      <c r="BE74" s="62" t="s">
        <v>781</v>
      </c>
      <c r="BF74" s="62">
        <v>1</v>
      </c>
      <c r="BG74" s="62">
        <v>1</v>
      </c>
      <c r="BH74" s="120">
        <v>14.926</v>
      </c>
      <c r="BI74" s="50"/>
    </row>
    <row r="75" spans="1:61" ht="225" x14ac:dyDescent="0.25">
      <c r="A75" s="58">
        <v>255</v>
      </c>
      <c r="B75" s="59" t="s">
        <v>78</v>
      </c>
      <c r="C75" s="59" t="s">
        <v>26</v>
      </c>
      <c r="D75" s="59" t="s">
        <v>31</v>
      </c>
      <c r="E75" s="59"/>
      <c r="F75" s="59" t="s">
        <v>30</v>
      </c>
      <c r="G75" s="58">
        <v>62</v>
      </c>
      <c r="H75" s="58">
        <v>150</v>
      </c>
      <c r="I75" s="59" t="s">
        <v>130</v>
      </c>
      <c r="J75" s="58">
        <v>3712062108</v>
      </c>
      <c r="K75" s="58">
        <v>4.1333333333333302</v>
      </c>
      <c r="L75" s="58">
        <v>0.413333333333333</v>
      </c>
      <c r="M75" s="58">
        <v>3</v>
      </c>
      <c r="N75" s="60">
        <v>0</v>
      </c>
      <c r="O75" s="60">
        <v>0</v>
      </c>
      <c r="P75" s="58">
        <v>7</v>
      </c>
      <c r="Q75" s="58">
        <v>4</v>
      </c>
      <c r="R75" s="58">
        <v>3</v>
      </c>
      <c r="S75" s="58">
        <v>4</v>
      </c>
      <c r="T75" s="58">
        <v>1</v>
      </c>
      <c r="U75" s="60">
        <v>0</v>
      </c>
      <c r="V75" s="58">
        <v>2</v>
      </c>
      <c r="W75" s="59">
        <v>0</v>
      </c>
      <c r="X75" s="58">
        <v>1</v>
      </c>
      <c r="Y75" s="58">
        <v>3</v>
      </c>
      <c r="Z75" s="59">
        <v>28</v>
      </c>
      <c r="AA75" s="59">
        <v>3</v>
      </c>
      <c r="AB75" t="s">
        <v>740</v>
      </c>
      <c r="AC75" s="59">
        <v>0</v>
      </c>
      <c r="AD75" s="58">
        <v>2</v>
      </c>
      <c r="AE75" s="58">
        <v>2</v>
      </c>
      <c r="AF75" s="58">
        <v>1</v>
      </c>
      <c r="AG75" s="58">
        <v>6</v>
      </c>
      <c r="AH75" s="59" t="s">
        <v>381</v>
      </c>
      <c r="AI75" s="58">
        <v>16</v>
      </c>
      <c r="AJ75" s="60"/>
      <c r="AK75" s="59" t="s">
        <v>395</v>
      </c>
      <c r="AL75" s="59">
        <v>1</v>
      </c>
      <c r="AM75" s="59" t="s">
        <v>27</v>
      </c>
      <c r="AN75" s="59" t="s">
        <v>680</v>
      </c>
      <c r="AO75" s="58">
        <v>28</v>
      </c>
      <c r="AP75" s="59" t="s">
        <v>677</v>
      </c>
      <c r="AQ75" s="59" t="s">
        <v>700</v>
      </c>
      <c r="AR75" s="59" t="s">
        <v>695</v>
      </c>
      <c r="AS75" s="59" t="s">
        <v>701</v>
      </c>
      <c r="AT75" s="59" t="s">
        <v>27</v>
      </c>
      <c r="AU75" s="59" t="s">
        <v>27</v>
      </c>
      <c r="AV75" s="59" t="s">
        <v>27</v>
      </c>
      <c r="AW75" s="62"/>
      <c r="AX75" s="62" t="s">
        <v>748</v>
      </c>
      <c r="AY75" s="62">
        <v>17.021000000000001</v>
      </c>
      <c r="AZ75" s="62">
        <v>0.60789285714285712</v>
      </c>
      <c r="BA75" s="62">
        <v>1.6450267316843898</v>
      </c>
      <c r="BB75" s="62">
        <v>15.794</v>
      </c>
      <c r="BC75" s="62" t="s">
        <v>774</v>
      </c>
      <c r="BD75">
        <v>0.36805555555555558</v>
      </c>
      <c r="BE75" s="62"/>
      <c r="BF75" s="62"/>
      <c r="BG75" s="62"/>
      <c r="BH75" s="120">
        <v>4.5379999999999994</v>
      </c>
      <c r="BI75" s="50"/>
    </row>
    <row r="76" spans="1:61" ht="135" x14ac:dyDescent="0.25">
      <c r="A76" s="58">
        <v>310</v>
      </c>
      <c r="B76" s="59" t="s">
        <v>78</v>
      </c>
      <c r="C76" s="59" t="s">
        <v>28</v>
      </c>
      <c r="D76" s="59" t="s">
        <v>31</v>
      </c>
      <c r="E76" s="59"/>
      <c r="F76" s="59" t="s">
        <v>30</v>
      </c>
      <c r="G76" s="58">
        <v>62</v>
      </c>
      <c r="H76" s="58">
        <v>150</v>
      </c>
      <c r="I76" s="59" t="s">
        <v>140</v>
      </c>
      <c r="J76" s="58">
        <v>79247246103</v>
      </c>
      <c r="K76" s="58">
        <v>3.8666666666666698</v>
      </c>
      <c r="L76" s="58">
        <v>0.38666666666666699</v>
      </c>
      <c r="M76" s="58">
        <v>7</v>
      </c>
      <c r="N76" s="60">
        <v>0</v>
      </c>
      <c r="O76" s="60">
        <v>0</v>
      </c>
      <c r="P76" s="58">
        <v>14</v>
      </c>
      <c r="Q76" s="58">
        <v>6</v>
      </c>
      <c r="R76" s="58">
        <v>1</v>
      </c>
      <c r="S76" s="58">
        <v>6</v>
      </c>
      <c r="T76" s="58">
        <v>1</v>
      </c>
      <c r="U76" s="60">
        <v>0</v>
      </c>
      <c r="V76" s="58">
        <v>3</v>
      </c>
      <c r="W76" s="59">
        <v>0</v>
      </c>
      <c r="X76" s="58">
        <v>2</v>
      </c>
      <c r="Y76" s="58">
        <v>5</v>
      </c>
      <c r="Z76" s="59">
        <v>45</v>
      </c>
      <c r="AA76" s="59">
        <v>5</v>
      </c>
      <c r="AB76" t="s">
        <v>782</v>
      </c>
      <c r="AC76" s="59">
        <v>0</v>
      </c>
      <c r="AD76" s="58">
        <v>4</v>
      </c>
      <c r="AE76" s="58">
        <v>2</v>
      </c>
      <c r="AF76" s="58">
        <v>2</v>
      </c>
      <c r="AG76" s="58">
        <v>9</v>
      </c>
      <c r="AH76" s="59" t="s">
        <v>381</v>
      </c>
      <c r="AI76" s="58">
        <v>16</v>
      </c>
      <c r="AJ76" s="60"/>
      <c r="AK76" s="59" t="s">
        <v>396</v>
      </c>
      <c r="AL76" s="59">
        <v>1</v>
      </c>
      <c r="AM76" s="59" t="s">
        <v>27</v>
      </c>
      <c r="AN76" s="59" t="s">
        <v>673</v>
      </c>
      <c r="AO76" s="58">
        <v>18</v>
      </c>
      <c r="AP76" s="59" t="s">
        <v>674</v>
      </c>
      <c r="AQ76" s="59" t="s">
        <v>705</v>
      </c>
      <c r="AR76" s="59" t="s">
        <v>27</v>
      </c>
      <c r="AS76" s="59" t="s">
        <v>686</v>
      </c>
      <c r="AT76" s="59" t="s">
        <v>27</v>
      </c>
      <c r="AU76" s="59" t="s">
        <v>27</v>
      </c>
      <c r="AV76" s="59" t="s">
        <v>27</v>
      </c>
      <c r="AW76" s="62"/>
      <c r="AX76" s="62" t="s">
        <v>747</v>
      </c>
      <c r="AY76" s="62">
        <v>11.871</v>
      </c>
      <c r="AZ76" s="62">
        <v>0.26380000000000003</v>
      </c>
      <c r="BA76" s="62">
        <v>3.7907505686125851</v>
      </c>
      <c r="BB76" s="62">
        <v>9.9450000000000003</v>
      </c>
      <c r="BC76" s="62">
        <v>248</v>
      </c>
      <c r="BD76">
        <v>0.35096020038964654</v>
      </c>
      <c r="BE76" s="62" t="s">
        <v>782</v>
      </c>
      <c r="BF76" s="62">
        <v>1</v>
      </c>
      <c r="BG76" s="62"/>
      <c r="BH76" s="120">
        <v>9.9449999999999985</v>
      </c>
      <c r="BI76" s="50"/>
    </row>
    <row r="77" spans="1:61" ht="135" x14ac:dyDescent="0.25">
      <c r="A77" s="58">
        <v>326</v>
      </c>
      <c r="B77" s="59" t="s">
        <v>78</v>
      </c>
      <c r="C77" s="59" t="s">
        <v>26</v>
      </c>
      <c r="D77" s="59" t="s">
        <v>31</v>
      </c>
      <c r="E77" s="59"/>
      <c r="F77" s="59" t="s">
        <v>30</v>
      </c>
      <c r="G77" s="58">
        <v>62</v>
      </c>
      <c r="H77" s="58">
        <v>150</v>
      </c>
      <c r="I77" s="59" t="s">
        <v>142</v>
      </c>
      <c r="J77" s="58">
        <v>8282194225</v>
      </c>
      <c r="K77" s="58">
        <v>4.1333333333333302</v>
      </c>
      <c r="L77" s="58">
        <v>0.413333333333333</v>
      </c>
      <c r="M77" s="58">
        <v>4</v>
      </c>
      <c r="N77" s="60">
        <v>0</v>
      </c>
      <c r="O77" s="60">
        <v>0</v>
      </c>
      <c r="P77" s="58">
        <v>10</v>
      </c>
      <c r="Q77" s="58">
        <v>6</v>
      </c>
      <c r="R77" s="58">
        <v>1</v>
      </c>
      <c r="S77" s="58">
        <v>6</v>
      </c>
      <c r="T77" s="58">
        <v>1</v>
      </c>
      <c r="U77" s="58">
        <v>2</v>
      </c>
      <c r="V77" s="58">
        <v>0.5</v>
      </c>
      <c r="W77" s="59">
        <v>0</v>
      </c>
      <c r="X77" s="58">
        <v>0.5</v>
      </c>
      <c r="Y77" s="58">
        <v>3</v>
      </c>
      <c r="Z77" s="59">
        <v>34</v>
      </c>
      <c r="AA77" s="59">
        <v>3</v>
      </c>
      <c r="AB77" t="s">
        <v>740</v>
      </c>
      <c r="AC77" s="59">
        <v>0</v>
      </c>
      <c r="AD77" s="58">
        <v>5</v>
      </c>
      <c r="AE77" s="58">
        <v>3</v>
      </c>
      <c r="AF77" s="58">
        <v>1</v>
      </c>
      <c r="AG77" s="58">
        <v>11</v>
      </c>
      <c r="AH77" s="59" t="s">
        <v>381</v>
      </c>
      <c r="AI77" s="58">
        <v>16</v>
      </c>
      <c r="AJ77" s="60"/>
      <c r="AK77" s="59" t="s">
        <v>397</v>
      </c>
      <c r="AL77" s="59">
        <v>1</v>
      </c>
      <c r="AM77" s="59" t="s">
        <v>27</v>
      </c>
      <c r="AN77" s="59" t="s">
        <v>680</v>
      </c>
      <c r="AO77" s="58">
        <v>27</v>
      </c>
      <c r="AP77" s="59" t="s">
        <v>677</v>
      </c>
      <c r="AQ77" s="59" t="s">
        <v>691</v>
      </c>
      <c r="AR77" s="59" t="s">
        <v>695</v>
      </c>
      <c r="AS77" s="59" t="s">
        <v>27</v>
      </c>
      <c r="AT77" s="59" t="s">
        <v>692</v>
      </c>
      <c r="AU77" s="59" t="s">
        <v>27</v>
      </c>
      <c r="AV77" s="59" t="s">
        <v>27</v>
      </c>
      <c r="AW77" s="62"/>
      <c r="AX77" s="62" t="s">
        <v>746</v>
      </c>
      <c r="AY77" s="62">
        <v>15.565</v>
      </c>
      <c r="AZ77" s="62">
        <v>0.4577941176470588</v>
      </c>
      <c r="BA77" s="62">
        <v>2.1843880501124318</v>
      </c>
      <c r="BB77" s="62">
        <v>14.285</v>
      </c>
      <c r="BC77" s="62">
        <v>124</v>
      </c>
      <c r="BD77">
        <v>0.27789473684210525</v>
      </c>
      <c r="BE77" s="62"/>
      <c r="BF77" s="62"/>
      <c r="BG77" s="62"/>
      <c r="BH77" s="120">
        <v>14.285</v>
      </c>
      <c r="BI77" s="50"/>
    </row>
    <row r="78" spans="1:61" ht="390" x14ac:dyDescent="0.25">
      <c r="A78" s="58">
        <v>347</v>
      </c>
      <c r="B78" s="59" t="s">
        <v>78</v>
      </c>
      <c r="C78" s="59" t="s">
        <v>28</v>
      </c>
      <c r="D78" s="59" t="s">
        <v>31</v>
      </c>
      <c r="E78" s="59"/>
      <c r="F78" s="59" t="s">
        <v>30</v>
      </c>
      <c r="G78" s="58">
        <v>62</v>
      </c>
      <c r="H78" s="58">
        <v>150</v>
      </c>
      <c r="I78" s="59" t="s">
        <v>146</v>
      </c>
      <c r="J78" s="58">
        <v>94222252116</v>
      </c>
      <c r="K78" s="58">
        <v>3.8666666666666698</v>
      </c>
      <c r="L78" s="58">
        <v>0.38666666666666699</v>
      </c>
      <c r="M78" s="58">
        <v>2</v>
      </c>
      <c r="N78" s="60">
        <v>0</v>
      </c>
      <c r="O78" s="60">
        <v>0</v>
      </c>
      <c r="P78" s="58">
        <v>6</v>
      </c>
      <c r="Q78" s="58">
        <v>3</v>
      </c>
      <c r="R78" s="58">
        <v>3</v>
      </c>
      <c r="S78" s="58">
        <v>3</v>
      </c>
      <c r="T78" s="58">
        <v>1</v>
      </c>
      <c r="U78" s="58">
        <v>1</v>
      </c>
      <c r="V78" s="58">
        <v>0.5</v>
      </c>
      <c r="W78" s="59">
        <v>0</v>
      </c>
      <c r="X78" s="58">
        <v>0.5</v>
      </c>
      <c r="Y78" s="58">
        <v>2</v>
      </c>
      <c r="Z78" s="59">
        <v>22</v>
      </c>
      <c r="AA78" s="59">
        <v>2</v>
      </c>
      <c r="AB78" t="s">
        <v>782</v>
      </c>
      <c r="AC78" s="59">
        <v>0</v>
      </c>
      <c r="AD78" s="58">
        <v>7</v>
      </c>
      <c r="AE78" s="58">
        <v>3</v>
      </c>
      <c r="AF78" s="58">
        <v>5</v>
      </c>
      <c r="AG78" s="58">
        <v>19</v>
      </c>
      <c r="AH78" s="59" t="s">
        <v>381</v>
      </c>
      <c r="AI78" s="58">
        <v>16</v>
      </c>
      <c r="AJ78" s="58">
        <v>1</v>
      </c>
      <c r="AK78" s="59" t="s">
        <v>398</v>
      </c>
      <c r="AL78" s="59">
        <v>1</v>
      </c>
      <c r="AM78" s="59" t="s">
        <v>27</v>
      </c>
      <c r="AN78" s="59" t="s">
        <v>680</v>
      </c>
      <c r="AO78" s="58">
        <v>36</v>
      </c>
      <c r="AP78" s="59" t="s">
        <v>677</v>
      </c>
      <c r="AQ78" s="59" t="s">
        <v>707</v>
      </c>
      <c r="AR78" s="59" t="s">
        <v>27</v>
      </c>
      <c r="AS78" s="59" t="s">
        <v>708</v>
      </c>
      <c r="AT78" s="59" t="s">
        <v>27</v>
      </c>
      <c r="AU78" s="59" t="s">
        <v>27</v>
      </c>
      <c r="AV78" s="59" t="s">
        <v>27</v>
      </c>
      <c r="AW78" s="62"/>
      <c r="AX78" s="62" t="s">
        <v>748</v>
      </c>
      <c r="AY78" s="62">
        <v>15.029</v>
      </c>
      <c r="AZ78" s="62">
        <v>0.68313636363636365</v>
      </c>
      <c r="BA78" s="62">
        <v>1.4638365826069599</v>
      </c>
      <c r="BB78" s="62">
        <v>13.071</v>
      </c>
      <c r="BC78" s="62">
        <v>372</v>
      </c>
      <c r="BD78">
        <v>0.93085655314757487</v>
      </c>
      <c r="BE78" s="62"/>
      <c r="BF78" s="62"/>
      <c r="BG78" s="62"/>
      <c r="BH78" s="120">
        <v>6.8040000000000003</v>
      </c>
      <c r="BI78" s="50"/>
    </row>
    <row r="79" spans="1:61" ht="180" x14ac:dyDescent="0.25">
      <c r="A79" s="58">
        <v>363</v>
      </c>
      <c r="B79" s="59" t="s">
        <v>78</v>
      </c>
      <c r="C79" s="59" t="s">
        <v>26</v>
      </c>
      <c r="D79" s="59" t="s">
        <v>31</v>
      </c>
      <c r="E79" s="59"/>
      <c r="F79" s="59" t="s">
        <v>30</v>
      </c>
      <c r="G79" s="58">
        <v>62</v>
      </c>
      <c r="H79" s="58">
        <v>150</v>
      </c>
      <c r="I79" s="59" t="s">
        <v>147</v>
      </c>
      <c r="J79" s="58">
        <v>84463153</v>
      </c>
      <c r="K79" s="58">
        <v>4.3333333333333304</v>
      </c>
      <c r="L79" s="58">
        <v>0.43333333333333302</v>
      </c>
      <c r="M79" s="58">
        <v>4</v>
      </c>
      <c r="N79" s="60">
        <v>0</v>
      </c>
      <c r="O79" s="60">
        <v>0</v>
      </c>
      <c r="P79" s="58">
        <v>11</v>
      </c>
      <c r="Q79" s="58">
        <v>5</v>
      </c>
      <c r="R79" s="58">
        <v>3</v>
      </c>
      <c r="S79" s="58">
        <v>5</v>
      </c>
      <c r="T79" s="58">
        <v>1</v>
      </c>
      <c r="U79" s="58">
        <v>2</v>
      </c>
      <c r="V79" s="58">
        <v>2.5</v>
      </c>
      <c r="W79" s="59">
        <v>0</v>
      </c>
      <c r="X79" s="58">
        <v>0.5</v>
      </c>
      <c r="Y79" s="58">
        <v>5</v>
      </c>
      <c r="Z79" s="59">
        <v>39</v>
      </c>
      <c r="AA79" s="59">
        <v>5</v>
      </c>
      <c r="AB79" t="s">
        <v>89</v>
      </c>
      <c r="AC79" s="59">
        <v>0</v>
      </c>
      <c r="AD79" s="58">
        <v>5</v>
      </c>
      <c r="AE79" s="58">
        <v>1</v>
      </c>
      <c r="AF79" s="58">
        <v>1</v>
      </c>
      <c r="AG79" s="58">
        <v>8</v>
      </c>
      <c r="AH79" s="59" t="s">
        <v>381</v>
      </c>
      <c r="AI79" s="58">
        <v>16</v>
      </c>
      <c r="AJ79" s="60"/>
      <c r="AK79" s="59" t="s">
        <v>399</v>
      </c>
      <c r="AL79" s="59">
        <v>1</v>
      </c>
      <c r="AM79" s="59" t="s">
        <v>27</v>
      </c>
      <c r="AN79" s="59" t="s">
        <v>680</v>
      </c>
      <c r="AO79" s="58">
        <v>26</v>
      </c>
      <c r="AP79" s="59" t="s">
        <v>677</v>
      </c>
      <c r="AQ79" s="59" t="s">
        <v>709</v>
      </c>
      <c r="AR79" s="59" t="s">
        <v>27</v>
      </c>
      <c r="AS79" s="59" t="s">
        <v>27</v>
      </c>
      <c r="AT79" s="59" t="s">
        <v>692</v>
      </c>
      <c r="AU79" s="59" t="s">
        <v>695</v>
      </c>
      <c r="AV79" s="59" t="s">
        <v>27</v>
      </c>
      <c r="AW79" s="62"/>
      <c r="AX79" s="62" t="s">
        <v>746</v>
      </c>
      <c r="AY79" s="62">
        <v>12.065</v>
      </c>
      <c r="AZ79" s="62">
        <v>0.30935897435897436</v>
      </c>
      <c r="BA79" s="62">
        <v>3.232490675507667</v>
      </c>
      <c r="BB79" s="62">
        <v>8.343</v>
      </c>
      <c r="BC79" s="62">
        <v>248</v>
      </c>
      <c r="BD79">
        <v>0.49769186381996539</v>
      </c>
      <c r="BE79" s="62"/>
      <c r="BF79" s="62"/>
      <c r="BG79" s="62"/>
      <c r="BH79" s="120">
        <v>5.2149999999999999</v>
      </c>
      <c r="BI79" s="50"/>
    </row>
    <row r="80" spans="1:61" ht="120" x14ac:dyDescent="0.25">
      <c r="A80" s="58">
        <v>379</v>
      </c>
      <c r="B80" s="59" t="s">
        <v>78</v>
      </c>
      <c r="C80" s="59" t="s">
        <v>26</v>
      </c>
      <c r="D80" s="59" t="s">
        <v>31</v>
      </c>
      <c r="E80" s="59"/>
      <c r="F80" s="59" t="s">
        <v>30</v>
      </c>
      <c r="G80" s="58">
        <v>62</v>
      </c>
      <c r="H80" s="58">
        <v>150</v>
      </c>
      <c r="I80" s="59" t="s">
        <v>149</v>
      </c>
      <c r="J80" s="58">
        <v>8877127178</v>
      </c>
      <c r="K80" s="58">
        <v>4.8</v>
      </c>
      <c r="L80" s="58">
        <v>0.48</v>
      </c>
      <c r="M80" s="58">
        <v>2</v>
      </c>
      <c r="N80" s="60">
        <v>0</v>
      </c>
      <c r="O80" s="60">
        <v>0</v>
      </c>
      <c r="P80" s="58">
        <v>4</v>
      </c>
      <c r="Q80" s="58">
        <v>2</v>
      </c>
      <c r="R80" s="58">
        <v>1</v>
      </c>
      <c r="S80" s="58">
        <v>2</v>
      </c>
      <c r="T80" s="58">
        <v>1</v>
      </c>
      <c r="U80" s="60">
        <v>0</v>
      </c>
      <c r="V80" s="58">
        <v>0.5</v>
      </c>
      <c r="W80" s="59">
        <v>0</v>
      </c>
      <c r="X80" s="58">
        <v>0.5</v>
      </c>
      <c r="Y80" s="58">
        <v>1</v>
      </c>
      <c r="Z80" s="59">
        <v>14</v>
      </c>
      <c r="AA80" s="59">
        <v>1</v>
      </c>
      <c r="AB80" t="s">
        <v>782</v>
      </c>
      <c r="AC80" s="59">
        <v>0</v>
      </c>
      <c r="AD80" s="58">
        <v>5</v>
      </c>
      <c r="AE80" s="58">
        <v>2</v>
      </c>
      <c r="AF80" s="58">
        <v>0</v>
      </c>
      <c r="AG80" s="58">
        <v>9</v>
      </c>
      <c r="AH80" s="59" t="s">
        <v>381</v>
      </c>
      <c r="AI80" s="58">
        <v>16</v>
      </c>
      <c r="AJ80" s="60"/>
      <c r="AK80" s="59" t="s">
        <v>400</v>
      </c>
      <c r="AL80" s="59">
        <v>1</v>
      </c>
      <c r="AM80" s="59" t="s">
        <v>27</v>
      </c>
      <c r="AN80" s="59" t="s">
        <v>680</v>
      </c>
      <c r="AO80" s="58">
        <v>24</v>
      </c>
      <c r="AP80" s="59" t="s">
        <v>677</v>
      </c>
      <c r="AQ80" s="59" t="s">
        <v>711</v>
      </c>
      <c r="AR80" s="59" t="s">
        <v>27</v>
      </c>
      <c r="AS80" s="59" t="s">
        <v>686</v>
      </c>
      <c r="AT80" s="59" t="s">
        <v>27</v>
      </c>
      <c r="AU80" s="59" t="s">
        <v>27</v>
      </c>
      <c r="AV80" s="59" t="s">
        <v>27</v>
      </c>
      <c r="AW80" s="62"/>
      <c r="AX80" s="62" t="s">
        <v>747</v>
      </c>
      <c r="AY80" s="62">
        <v>9.6910000000000007</v>
      </c>
      <c r="AZ80" s="62">
        <v>0.69221428571428578</v>
      </c>
      <c r="BA80" s="62">
        <v>1.4446393561036013</v>
      </c>
      <c r="BB80" s="62">
        <v>8.5139999999999993</v>
      </c>
      <c r="BC80" s="62">
        <v>372</v>
      </c>
      <c r="BD80">
        <v>0.24836601307189543</v>
      </c>
      <c r="BE80" s="62"/>
      <c r="BF80" s="62"/>
      <c r="BG80" s="62"/>
      <c r="BH80" s="120">
        <v>8.5139999999999993</v>
      </c>
      <c r="BI80" s="50"/>
    </row>
    <row r="81" spans="1:61" ht="75" x14ac:dyDescent="0.25">
      <c r="A81" s="58">
        <v>395</v>
      </c>
      <c r="B81" s="59" t="s">
        <v>78</v>
      </c>
      <c r="C81" s="59" t="s">
        <v>26</v>
      </c>
      <c r="D81" s="59" t="s">
        <v>31</v>
      </c>
      <c r="E81" s="59"/>
      <c r="F81" s="59" t="s">
        <v>30</v>
      </c>
      <c r="G81" s="58">
        <v>62</v>
      </c>
      <c r="H81" s="58">
        <v>150</v>
      </c>
      <c r="I81" s="59" t="s">
        <v>81</v>
      </c>
      <c r="J81" s="58">
        <v>9591241137</v>
      </c>
      <c r="K81" s="58">
        <v>4.8</v>
      </c>
      <c r="L81" s="58">
        <v>0.48</v>
      </c>
      <c r="M81" s="58">
        <v>1</v>
      </c>
      <c r="N81" s="60">
        <v>0</v>
      </c>
      <c r="O81" s="60">
        <v>0</v>
      </c>
      <c r="P81" s="58">
        <v>1</v>
      </c>
      <c r="Q81" s="60">
        <v>0</v>
      </c>
      <c r="R81" s="58">
        <v>1</v>
      </c>
      <c r="S81" s="60">
        <v>0</v>
      </c>
      <c r="T81" s="58">
        <v>1</v>
      </c>
      <c r="U81" s="60">
        <v>0</v>
      </c>
      <c r="V81" s="60">
        <v>0</v>
      </c>
      <c r="W81" s="59">
        <v>0</v>
      </c>
      <c r="X81" s="60">
        <v>0</v>
      </c>
      <c r="Y81" s="60">
        <v>0</v>
      </c>
      <c r="Z81" s="59">
        <v>4</v>
      </c>
      <c r="AA81" s="59">
        <v>0</v>
      </c>
      <c r="AB81" t="s">
        <v>782</v>
      </c>
      <c r="AC81" s="59">
        <v>0</v>
      </c>
      <c r="AD81" s="58">
        <v>0</v>
      </c>
      <c r="AE81" s="58">
        <v>0</v>
      </c>
      <c r="AF81" s="58">
        <v>0</v>
      </c>
      <c r="AG81" s="58">
        <v>1</v>
      </c>
      <c r="AH81" s="59" t="s">
        <v>381</v>
      </c>
      <c r="AI81" s="58">
        <v>16</v>
      </c>
      <c r="AJ81" s="60"/>
      <c r="AK81" s="59" t="s">
        <v>401</v>
      </c>
      <c r="AL81" s="59">
        <v>1</v>
      </c>
      <c r="AM81" s="59" t="s">
        <v>27</v>
      </c>
      <c r="AN81" s="59" t="s">
        <v>673</v>
      </c>
      <c r="AO81" s="58">
        <v>26</v>
      </c>
      <c r="AP81" s="59" t="s">
        <v>674</v>
      </c>
      <c r="AQ81" s="59" t="s">
        <v>675</v>
      </c>
      <c r="AR81" s="59" t="s">
        <v>27</v>
      </c>
      <c r="AS81" s="59" t="s">
        <v>676</v>
      </c>
      <c r="AT81" s="59" t="s">
        <v>27</v>
      </c>
      <c r="AU81" s="59" t="s">
        <v>27</v>
      </c>
      <c r="AV81" s="59" t="s">
        <v>27</v>
      </c>
      <c r="AW81" s="62"/>
      <c r="AX81" s="62" t="s">
        <v>748</v>
      </c>
      <c r="AY81" s="62">
        <v>6.1349999999999998</v>
      </c>
      <c r="AZ81" s="62">
        <v>1.5337499999999999</v>
      </c>
      <c r="BA81" s="62">
        <v>0.65199674001629992</v>
      </c>
      <c r="BB81" s="62">
        <v>5.1980000000000004</v>
      </c>
      <c r="BC81" s="62">
        <v>372</v>
      </c>
      <c r="BD81">
        <v>0</v>
      </c>
      <c r="BE81" s="62"/>
      <c r="BF81" s="62"/>
      <c r="BG81" s="62"/>
      <c r="BH81" s="120">
        <v>5.1980000000000004</v>
      </c>
      <c r="BI81" s="50"/>
    </row>
    <row r="82" spans="1:61" ht="210" x14ac:dyDescent="0.25">
      <c r="A82" s="58">
        <v>412</v>
      </c>
      <c r="B82" s="59" t="s">
        <v>78</v>
      </c>
      <c r="C82" s="59" t="s">
        <v>28</v>
      </c>
      <c r="D82" s="59" t="s">
        <v>31</v>
      </c>
      <c r="E82" s="59"/>
      <c r="F82" s="59" t="s">
        <v>30</v>
      </c>
      <c r="G82" s="58">
        <v>62</v>
      </c>
      <c r="H82" s="58">
        <v>150</v>
      </c>
      <c r="I82" s="59" t="s">
        <v>85</v>
      </c>
      <c r="J82" s="58">
        <v>1347638136</v>
      </c>
      <c r="K82" s="58">
        <v>3.4666666666666699</v>
      </c>
      <c r="L82" s="58">
        <v>0.34666666666666701</v>
      </c>
      <c r="M82" s="58">
        <v>9</v>
      </c>
      <c r="N82" s="60">
        <v>0</v>
      </c>
      <c r="O82" s="60">
        <v>0</v>
      </c>
      <c r="P82" s="58">
        <v>21</v>
      </c>
      <c r="Q82" s="58">
        <v>12</v>
      </c>
      <c r="R82" s="58">
        <v>2</v>
      </c>
      <c r="S82" s="58">
        <v>12</v>
      </c>
      <c r="T82" s="58">
        <v>1</v>
      </c>
      <c r="U82" s="58">
        <v>6</v>
      </c>
      <c r="V82" s="58">
        <v>2</v>
      </c>
      <c r="W82" s="59">
        <v>0</v>
      </c>
      <c r="X82" s="58">
        <v>2</v>
      </c>
      <c r="Y82" s="58">
        <v>10</v>
      </c>
      <c r="Z82" s="59">
        <v>77</v>
      </c>
      <c r="AA82" s="59">
        <v>10</v>
      </c>
      <c r="AB82" t="s">
        <v>781</v>
      </c>
      <c r="AC82" s="59">
        <v>0</v>
      </c>
      <c r="AD82" s="58">
        <v>5</v>
      </c>
      <c r="AE82" s="58">
        <v>5</v>
      </c>
      <c r="AF82" s="58">
        <v>2</v>
      </c>
      <c r="AG82" s="58">
        <v>15</v>
      </c>
      <c r="AH82" s="59" t="s">
        <v>402</v>
      </c>
      <c r="AI82" s="58">
        <v>14</v>
      </c>
      <c r="AJ82" s="60"/>
      <c r="AK82" s="59" t="s">
        <v>403</v>
      </c>
      <c r="AL82" s="59">
        <v>1</v>
      </c>
      <c r="AM82" s="59" t="s">
        <v>27</v>
      </c>
      <c r="AN82" s="59" t="s">
        <v>673</v>
      </c>
      <c r="AO82" s="58">
        <v>20</v>
      </c>
      <c r="AP82" s="59" t="s">
        <v>677</v>
      </c>
      <c r="AQ82" s="59" t="s">
        <v>678</v>
      </c>
      <c r="AR82" s="59" t="s">
        <v>27</v>
      </c>
      <c r="AS82" s="59" t="s">
        <v>27</v>
      </c>
      <c r="AT82" s="59" t="s">
        <v>27</v>
      </c>
      <c r="AU82" s="59" t="s">
        <v>27</v>
      </c>
      <c r="AV82" s="59" t="s">
        <v>27</v>
      </c>
      <c r="AW82" s="62"/>
      <c r="AX82" s="62" t="s">
        <v>747</v>
      </c>
      <c r="AY82" s="62">
        <v>15.512</v>
      </c>
      <c r="AZ82" s="62">
        <v>0.20145454545454547</v>
      </c>
      <c r="BA82" s="62">
        <v>4.9638989169675085</v>
      </c>
      <c r="BB82" s="62">
        <v>13.41</v>
      </c>
      <c r="BC82" s="62">
        <v>0</v>
      </c>
      <c r="BD82">
        <v>0.2080458082513581</v>
      </c>
      <c r="BE82" s="62"/>
      <c r="BF82" s="62"/>
      <c r="BG82" s="62"/>
      <c r="BH82" s="120">
        <v>12.590999999999999</v>
      </c>
      <c r="BI82" s="50"/>
    </row>
    <row r="83" spans="1:61" ht="390" x14ac:dyDescent="0.25">
      <c r="A83" s="58">
        <v>460</v>
      </c>
      <c r="B83" s="59" t="s">
        <v>78</v>
      </c>
      <c r="C83" s="59" t="s">
        <v>28</v>
      </c>
      <c r="D83" s="59" t="s">
        <v>31</v>
      </c>
      <c r="E83" s="59"/>
      <c r="F83" s="59" t="s">
        <v>30</v>
      </c>
      <c r="G83" s="58">
        <v>62</v>
      </c>
      <c r="H83" s="58">
        <v>150</v>
      </c>
      <c r="I83" s="59" t="s">
        <v>152</v>
      </c>
      <c r="J83" s="58">
        <v>792288984</v>
      </c>
      <c r="K83" s="58">
        <v>4.3333333333333304</v>
      </c>
      <c r="L83" s="58">
        <v>0.43333333333333302</v>
      </c>
      <c r="M83" s="58">
        <v>12</v>
      </c>
      <c r="N83" s="60">
        <v>0</v>
      </c>
      <c r="O83" s="60">
        <v>0</v>
      </c>
      <c r="P83" s="58">
        <v>35</v>
      </c>
      <c r="Q83" s="58">
        <v>22</v>
      </c>
      <c r="R83" s="58">
        <v>4</v>
      </c>
      <c r="S83" s="58">
        <v>22</v>
      </c>
      <c r="T83" s="58">
        <v>1</v>
      </c>
      <c r="U83" s="58">
        <v>6</v>
      </c>
      <c r="V83" s="58">
        <v>3.5</v>
      </c>
      <c r="W83" s="59">
        <v>0</v>
      </c>
      <c r="X83" s="58">
        <v>3.5</v>
      </c>
      <c r="Y83" s="58">
        <v>13</v>
      </c>
      <c r="Z83" s="59">
        <v>122</v>
      </c>
      <c r="AA83" s="59">
        <v>13</v>
      </c>
      <c r="AB83" t="s">
        <v>740</v>
      </c>
      <c r="AC83" s="59">
        <v>0</v>
      </c>
      <c r="AD83" s="58">
        <v>16</v>
      </c>
      <c r="AE83" s="58">
        <v>7</v>
      </c>
      <c r="AF83" s="58">
        <v>1</v>
      </c>
      <c r="AG83" s="58">
        <v>28</v>
      </c>
      <c r="AH83" s="59" t="s">
        <v>381</v>
      </c>
      <c r="AI83" s="58">
        <v>16</v>
      </c>
      <c r="AJ83" s="58">
        <v>1</v>
      </c>
      <c r="AK83" s="59" t="s">
        <v>406</v>
      </c>
      <c r="AL83" s="59">
        <v>1</v>
      </c>
      <c r="AM83" s="59" t="s">
        <v>27</v>
      </c>
      <c r="AN83" s="59" t="s">
        <v>673</v>
      </c>
      <c r="AO83" s="58">
        <v>23</v>
      </c>
      <c r="AP83" s="59" t="s">
        <v>677</v>
      </c>
      <c r="AQ83" s="59" t="s">
        <v>714</v>
      </c>
      <c r="AR83" s="59" t="s">
        <v>695</v>
      </c>
      <c r="AS83" s="59" t="s">
        <v>27</v>
      </c>
      <c r="AT83" s="59" t="s">
        <v>27</v>
      </c>
      <c r="AU83" s="59" t="s">
        <v>27</v>
      </c>
      <c r="AV83" s="59" t="s">
        <v>27</v>
      </c>
      <c r="AW83" s="62"/>
      <c r="AX83" s="62" t="s">
        <v>747</v>
      </c>
      <c r="AY83" s="62">
        <v>31.093</v>
      </c>
      <c r="AZ83" s="62">
        <v>0.25486065573770494</v>
      </c>
      <c r="BA83" s="62">
        <v>3.9237127327694337</v>
      </c>
      <c r="BB83" s="62">
        <v>25.917000000000002</v>
      </c>
      <c r="BC83" s="62">
        <v>124</v>
      </c>
      <c r="BD83">
        <v>0.26861668156852725</v>
      </c>
      <c r="BE83" s="62"/>
      <c r="BF83" s="62"/>
      <c r="BG83" s="62"/>
      <c r="BH83">
        <v>4.7170000000000005</v>
      </c>
      <c r="BI83" s="50"/>
    </row>
    <row r="84" spans="1:61" ht="255" x14ac:dyDescent="0.25">
      <c r="A84" s="58">
        <v>481</v>
      </c>
      <c r="B84" s="59" t="s">
        <v>78</v>
      </c>
      <c r="C84" s="59" t="s">
        <v>28</v>
      </c>
      <c r="D84" s="59" t="s">
        <v>31</v>
      </c>
      <c r="E84" s="59"/>
      <c r="F84" s="59" t="s">
        <v>30</v>
      </c>
      <c r="G84" s="58">
        <v>62</v>
      </c>
      <c r="H84" s="58">
        <v>150</v>
      </c>
      <c r="I84" s="59" t="s">
        <v>158</v>
      </c>
      <c r="J84" s="58">
        <v>927618937</v>
      </c>
      <c r="K84" s="58">
        <v>4.06666666666667</v>
      </c>
      <c r="L84" s="58">
        <v>0.40666666666666701</v>
      </c>
      <c r="M84" s="58">
        <v>7</v>
      </c>
      <c r="N84" s="60">
        <v>0</v>
      </c>
      <c r="O84" s="60">
        <v>0</v>
      </c>
      <c r="P84" s="58">
        <v>16</v>
      </c>
      <c r="Q84" s="58">
        <v>8</v>
      </c>
      <c r="R84" s="58">
        <v>3</v>
      </c>
      <c r="S84" s="58">
        <v>8</v>
      </c>
      <c r="T84" s="58">
        <v>1</v>
      </c>
      <c r="U84" s="58">
        <v>1</v>
      </c>
      <c r="V84" s="58">
        <v>4</v>
      </c>
      <c r="W84" s="59">
        <v>0</v>
      </c>
      <c r="X84" s="58">
        <v>2</v>
      </c>
      <c r="Y84" s="58">
        <v>7</v>
      </c>
      <c r="Z84" s="59">
        <v>57</v>
      </c>
      <c r="AA84" s="59">
        <v>7</v>
      </c>
      <c r="AB84" t="s">
        <v>89</v>
      </c>
      <c r="AC84" s="59">
        <v>0</v>
      </c>
      <c r="AD84" s="58">
        <v>8</v>
      </c>
      <c r="AE84" s="58">
        <v>2</v>
      </c>
      <c r="AF84" s="58">
        <v>4</v>
      </c>
      <c r="AG84" s="58">
        <v>16</v>
      </c>
      <c r="AH84" s="59" t="s">
        <v>381</v>
      </c>
      <c r="AI84" s="58">
        <v>16</v>
      </c>
      <c r="AJ84" s="58">
        <v>1</v>
      </c>
      <c r="AK84" s="59" t="s">
        <v>407</v>
      </c>
      <c r="AL84" s="59">
        <v>1</v>
      </c>
      <c r="AM84" s="59" t="s">
        <v>27</v>
      </c>
      <c r="AN84" s="59" t="s">
        <v>673</v>
      </c>
      <c r="AO84" s="58">
        <v>25</v>
      </c>
      <c r="AP84" s="59" t="s">
        <v>677</v>
      </c>
      <c r="AQ84" s="59" t="s">
        <v>721</v>
      </c>
      <c r="AR84" s="59" t="s">
        <v>27</v>
      </c>
      <c r="AS84" s="59" t="s">
        <v>686</v>
      </c>
      <c r="AT84" s="59" t="s">
        <v>27</v>
      </c>
      <c r="AU84" s="59" t="s">
        <v>27</v>
      </c>
      <c r="AV84" s="59" t="s">
        <v>27</v>
      </c>
      <c r="AW84" s="62"/>
      <c r="AX84" s="62" t="s">
        <v>747</v>
      </c>
      <c r="AY84" s="62">
        <v>17.521000000000001</v>
      </c>
      <c r="AZ84" s="62">
        <v>0.30738596491228071</v>
      </c>
      <c r="BA84" s="62">
        <v>3.253238970378403</v>
      </c>
      <c r="BB84" s="62">
        <v>12.864000000000001</v>
      </c>
      <c r="BC84" s="62">
        <v>372</v>
      </c>
      <c r="BD84">
        <v>0.82861842105263162</v>
      </c>
      <c r="BE84" s="62"/>
      <c r="BF84" s="62"/>
      <c r="BG84" s="62"/>
      <c r="BH84">
        <v>10.547000000000001</v>
      </c>
      <c r="BI84" s="50"/>
    </row>
    <row r="85" spans="1:61" ht="390" x14ac:dyDescent="0.25">
      <c r="A85" s="58">
        <v>502</v>
      </c>
      <c r="B85" s="59" t="s">
        <v>78</v>
      </c>
      <c r="C85" s="59" t="s">
        <v>28</v>
      </c>
      <c r="D85" s="59" t="s">
        <v>31</v>
      </c>
      <c r="E85" s="59"/>
      <c r="F85" s="59" t="s">
        <v>30</v>
      </c>
      <c r="G85" s="58">
        <v>62</v>
      </c>
      <c r="H85" s="58">
        <v>150</v>
      </c>
      <c r="I85" s="59" t="s">
        <v>165</v>
      </c>
      <c r="J85" s="58">
        <v>1412134207</v>
      </c>
      <c r="K85" s="58">
        <v>3.8666666666666698</v>
      </c>
      <c r="L85" s="58">
        <v>0.38666666666666699</v>
      </c>
      <c r="M85" s="58">
        <v>14</v>
      </c>
      <c r="N85" s="58">
        <v>1</v>
      </c>
      <c r="O85" s="58">
        <v>5</v>
      </c>
      <c r="P85" s="58">
        <v>30</v>
      </c>
      <c r="Q85" s="58">
        <v>16</v>
      </c>
      <c r="R85" s="58">
        <v>3</v>
      </c>
      <c r="S85" s="58">
        <v>16</v>
      </c>
      <c r="T85" s="58">
        <v>1</v>
      </c>
      <c r="U85" s="58">
        <v>11</v>
      </c>
      <c r="V85" s="58">
        <v>4.5</v>
      </c>
      <c r="W85" s="59">
        <v>0</v>
      </c>
      <c r="X85" s="58">
        <v>2.5</v>
      </c>
      <c r="Y85" s="58">
        <v>18</v>
      </c>
      <c r="Z85" s="59">
        <v>122</v>
      </c>
      <c r="AA85" s="59">
        <v>18</v>
      </c>
      <c r="AB85" t="s">
        <v>782</v>
      </c>
      <c r="AC85" s="59">
        <v>0</v>
      </c>
      <c r="AD85" s="58">
        <v>17</v>
      </c>
      <c r="AE85" s="58">
        <v>22</v>
      </c>
      <c r="AF85" s="58">
        <v>0</v>
      </c>
      <c r="AG85" s="58">
        <v>49</v>
      </c>
      <c r="AH85" s="59" t="s">
        <v>408</v>
      </c>
      <c r="AI85" s="58">
        <v>12</v>
      </c>
      <c r="AJ85" s="58">
        <v>1</v>
      </c>
      <c r="AK85" s="59" t="s">
        <v>409</v>
      </c>
      <c r="AL85" s="59">
        <v>1</v>
      </c>
      <c r="AM85" s="59" t="s">
        <v>27</v>
      </c>
      <c r="AN85" s="59" t="s">
        <v>680</v>
      </c>
      <c r="AO85" s="58">
        <v>25</v>
      </c>
      <c r="AP85" s="59" t="s">
        <v>677</v>
      </c>
      <c r="AQ85" s="59" t="s">
        <v>705</v>
      </c>
      <c r="AR85" s="59" t="s">
        <v>27</v>
      </c>
      <c r="AS85" s="59" t="s">
        <v>27</v>
      </c>
      <c r="AT85" s="59" t="s">
        <v>27</v>
      </c>
      <c r="AU85" s="59" t="s">
        <v>27</v>
      </c>
      <c r="AV85" s="59" t="s">
        <v>27</v>
      </c>
      <c r="AW85" s="62"/>
      <c r="AX85" s="62" t="s">
        <v>747</v>
      </c>
      <c r="AY85" s="62">
        <v>31.346</v>
      </c>
      <c r="AZ85" s="62">
        <v>0.25693442622950818</v>
      </c>
      <c r="BA85" s="62">
        <v>3.892043641931985</v>
      </c>
      <c r="BB85" s="62">
        <v>27.682000000000002</v>
      </c>
      <c r="BC85" s="62">
        <v>0</v>
      </c>
      <c r="BD85">
        <v>0.15854601701469451</v>
      </c>
      <c r="BE85" s="62" t="s">
        <v>781</v>
      </c>
      <c r="BF85" s="62">
        <v>1</v>
      </c>
      <c r="BG85" s="62">
        <v>1</v>
      </c>
      <c r="BH85">
        <v>7.5389999999999997</v>
      </c>
      <c r="BI85" s="50"/>
    </row>
    <row r="86" spans="1:61" ht="240" x14ac:dyDescent="0.25">
      <c r="A86" s="58">
        <v>522</v>
      </c>
      <c r="B86" s="59" t="s">
        <v>78</v>
      </c>
      <c r="C86" s="59" t="s">
        <v>28</v>
      </c>
      <c r="D86" s="59" t="s">
        <v>31</v>
      </c>
      <c r="E86" s="59"/>
      <c r="F86" s="59" t="s">
        <v>30</v>
      </c>
      <c r="G86" s="58">
        <v>62</v>
      </c>
      <c r="H86" s="58">
        <v>150</v>
      </c>
      <c r="I86" s="59" t="s">
        <v>169</v>
      </c>
      <c r="J86" s="58">
        <v>178114327</v>
      </c>
      <c r="K86" s="58">
        <v>4.06666666666667</v>
      </c>
      <c r="L86" s="58">
        <v>0.40666666666666701</v>
      </c>
      <c r="M86" s="58">
        <v>3</v>
      </c>
      <c r="N86" s="60">
        <v>0</v>
      </c>
      <c r="O86" s="60">
        <v>0</v>
      </c>
      <c r="P86" s="58">
        <v>11</v>
      </c>
      <c r="Q86" s="58">
        <v>8</v>
      </c>
      <c r="R86" s="58">
        <v>3</v>
      </c>
      <c r="S86" s="58">
        <v>8</v>
      </c>
      <c r="T86" s="58">
        <v>1</v>
      </c>
      <c r="U86" s="60">
        <v>0</v>
      </c>
      <c r="V86" s="58">
        <v>4</v>
      </c>
      <c r="W86" s="59">
        <v>0</v>
      </c>
      <c r="X86" s="58">
        <v>2</v>
      </c>
      <c r="Y86" s="58">
        <v>6</v>
      </c>
      <c r="Z86" s="59">
        <v>46</v>
      </c>
      <c r="AA86" s="59">
        <v>6</v>
      </c>
      <c r="AB86" t="s">
        <v>89</v>
      </c>
      <c r="AC86" s="59">
        <v>0</v>
      </c>
      <c r="AD86" s="58">
        <v>6</v>
      </c>
      <c r="AE86" s="58">
        <v>6</v>
      </c>
      <c r="AF86" s="58">
        <v>0</v>
      </c>
      <c r="AG86" s="58">
        <v>13</v>
      </c>
      <c r="AH86" s="59" t="s">
        <v>381</v>
      </c>
      <c r="AI86" s="58">
        <v>16</v>
      </c>
      <c r="AJ86" s="60"/>
      <c r="AK86" s="59" t="s">
        <v>410</v>
      </c>
      <c r="AL86" s="59">
        <v>1</v>
      </c>
      <c r="AM86" s="59" t="s">
        <v>27</v>
      </c>
      <c r="AN86" s="59" t="s">
        <v>680</v>
      </c>
      <c r="AO86" s="58">
        <v>31</v>
      </c>
      <c r="AP86" s="59" t="s">
        <v>677</v>
      </c>
      <c r="AQ86" s="59" t="s">
        <v>694</v>
      </c>
      <c r="AR86" s="59" t="s">
        <v>27</v>
      </c>
      <c r="AS86" s="59" t="s">
        <v>27</v>
      </c>
      <c r="AT86" s="59" t="s">
        <v>692</v>
      </c>
      <c r="AU86" s="59" t="s">
        <v>27</v>
      </c>
      <c r="AV86" s="59" t="s">
        <v>696</v>
      </c>
      <c r="AW86" s="62"/>
      <c r="AX86" s="62" t="s">
        <v>746</v>
      </c>
      <c r="AY86" s="62">
        <v>14.120000000000001</v>
      </c>
      <c r="AZ86" s="62">
        <v>0.30695652173913046</v>
      </c>
      <c r="BA86" s="62">
        <v>3.2577903682719542</v>
      </c>
      <c r="BB86" s="62">
        <v>13.271000000000001</v>
      </c>
      <c r="BC86" s="62">
        <v>0</v>
      </c>
      <c r="BD86">
        <v>0.45932203389830506</v>
      </c>
      <c r="BE86" s="62" t="s">
        <v>781</v>
      </c>
      <c r="BF86" s="62">
        <v>1</v>
      </c>
      <c r="BG86" s="62">
        <v>1</v>
      </c>
      <c r="BH86">
        <v>11.279</v>
      </c>
      <c r="BI86" s="50"/>
    </row>
    <row r="87" spans="1:61" ht="165" x14ac:dyDescent="0.25">
      <c r="A87" s="58">
        <v>570</v>
      </c>
      <c r="B87" s="59" t="s">
        <v>78</v>
      </c>
      <c r="C87" s="59" t="s">
        <v>28</v>
      </c>
      <c r="D87" s="59" t="s">
        <v>31</v>
      </c>
      <c r="E87" s="59"/>
      <c r="F87" s="59" t="s">
        <v>30</v>
      </c>
      <c r="G87" s="58">
        <v>62</v>
      </c>
      <c r="H87" s="58">
        <v>150</v>
      </c>
      <c r="I87" s="59" t="s">
        <v>173</v>
      </c>
      <c r="J87" s="58">
        <v>79215167188</v>
      </c>
      <c r="K87" s="58">
        <v>4.06666666666667</v>
      </c>
      <c r="L87" s="58">
        <v>0.40666666666666701</v>
      </c>
      <c r="M87" s="58">
        <v>3</v>
      </c>
      <c r="N87" s="60">
        <v>0</v>
      </c>
      <c r="O87" s="60">
        <v>0</v>
      </c>
      <c r="P87" s="58">
        <v>5</v>
      </c>
      <c r="Q87" s="58">
        <v>2</v>
      </c>
      <c r="R87" s="58">
        <v>3</v>
      </c>
      <c r="S87" s="58">
        <v>2</v>
      </c>
      <c r="T87" s="58">
        <v>1</v>
      </c>
      <c r="U87" s="60">
        <v>0</v>
      </c>
      <c r="V87" s="60">
        <v>0</v>
      </c>
      <c r="W87" s="59">
        <v>0</v>
      </c>
      <c r="X87" s="60">
        <v>0</v>
      </c>
      <c r="Y87" s="60">
        <v>0</v>
      </c>
      <c r="Z87" s="59">
        <v>16</v>
      </c>
      <c r="AA87" s="59">
        <v>0</v>
      </c>
      <c r="AB87" t="s">
        <v>89</v>
      </c>
      <c r="AC87" s="59">
        <v>0</v>
      </c>
      <c r="AD87" s="58">
        <v>0</v>
      </c>
      <c r="AE87" s="58">
        <v>2</v>
      </c>
      <c r="AF87" s="58">
        <v>0</v>
      </c>
      <c r="AG87" s="58">
        <v>4</v>
      </c>
      <c r="AH87" s="59" t="s">
        <v>381</v>
      </c>
      <c r="AI87" s="58">
        <v>16</v>
      </c>
      <c r="AJ87" s="60"/>
      <c r="AK87" s="59" t="s">
        <v>413</v>
      </c>
      <c r="AL87" s="59">
        <v>1</v>
      </c>
      <c r="AM87" s="59" t="s">
        <v>27</v>
      </c>
      <c r="AN87" s="59" t="s">
        <v>673</v>
      </c>
      <c r="AO87" s="58">
        <v>18</v>
      </c>
      <c r="AP87" s="59" t="s">
        <v>677</v>
      </c>
      <c r="AQ87" s="59" t="s">
        <v>728</v>
      </c>
      <c r="AR87" s="59" t="s">
        <v>27</v>
      </c>
      <c r="AS87" s="59" t="s">
        <v>686</v>
      </c>
      <c r="AT87" s="59" t="s">
        <v>27</v>
      </c>
      <c r="AU87" s="59" t="s">
        <v>27</v>
      </c>
      <c r="AV87" s="59" t="s">
        <v>27</v>
      </c>
      <c r="AW87" s="62"/>
      <c r="AX87" s="62" t="s">
        <v>747</v>
      </c>
      <c r="AY87" s="62">
        <v>12.000999999999999</v>
      </c>
      <c r="AZ87" s="62">
        <v>0.75006249999999997</v>
      </c>
      <c r="BA87" s="62">
        <v>1.3332222314807101</v>
      </c>
      <c r="BB87" s="62">
        <v>11.399000000000001</v>
      </c>
      <c r="BC87" s="62">
        <v>372</v>
      </c>
      <c r="BD87">
        <v>0</v>
      </c>
      <c r="BE87" s="62"/>
      <c r="BF87" s="62"/>
      <c r="BG87" s="62"/>
      <c r="BH87">
        <v>9.7690000000000001</v>
      </c>
    </row>
    <row r="88" spans="1:61" ht="390" x14ac:dyDescent="0.25">
      <c r="A88" s="58">
        <v>12</v>
      </c>
      <c r="B88" s="59" t="s">
        <v>78</v>
      </c>
      <c r="C88" s="59" t="s">
        <v>28</v>
      </c>
      <c r="D88" s="59" t="s">
        <v>33</v>
      </c>
      <c r="E88" s="59"/>
      <c r="F88" s="59" t="s">
        <v>500</v>
      </c>
      <c r="G88" s="58">
        <v>28</v>
      </c>
      <c r="H88" s="58">
        <v>200</v>
      </c>
      <c r="I88" s="59" t="s">
        <v>92</v>
      </c>
      <c r="J88" s="58">
        <v>9165180138</v>
      </c>
      <c r="K88" s="58">
        <v>2.2000000000000002</v>
      </c>
      <c r="L88" s="58">
        <v>0.44</v>
      </c>
      <c r="M88" s="58">
        <v>2</v>
      </c>
      <c r="N88" s="60">
        <v>0</v>
      </c>
      <c r="O88" s="60">
        <v>0</v>
      </c>
      <c r="P88" s="58">
        <v>9</v>
      </c>
      <c r="Q88" s="58">
        <v>6</v>
      </c>
      <c r="R88" s="58">
        <v>3</v>
      </c>
      <c r="S88" s="58">
        <v>6</v>
      </c>
      <c r="T88" s="60">
        <v>0</v>
      </c>
      <c r="U88" s="60">
        <v>0</v>
      </c>
      <c r="V88" s="58">
        <v>3</v>
      </c>
      <c r="W88" s="59">
        <v>0</v>
      </c>
      <c r="X88" s="60">
        <v>0</v>
      </c>
      <c r="Y88" s="58">
        <v>3</v>
      </c>
      <c r="Z88" s="59">
        <v>32</v>
      </c>
      <c r="AA88" s="59">
        <v>3</v>
      </c>
      <c r="AB88" t="s">
        <v>781</v>
      </c>
      <c r="AC88" s="59">
        <v>0</v>
      </c>
      <c r="AD88" s="58">
        <v>12</v>
      </c>
      <c r="AE88" s="58">
        <v>13</v>
      </c>
      <c r="AF88" s="58">
        <v>1</v>
      </c>
      <c r="AG88" s="58">
        <v>32</v>
      </c>
      <c r="AH88" s="59" t="s">
        <v>501</v>
      </c>
      <c r="AI88" s="58">
        <v>21</v>
      </c>
      <c r="AJ88" s="60"/>
      <c r="AK88" s="59" t="s">
        <v>502</v>
      </c>
      <c r="AL88" s="59">
        <v>1</v>
      </c>
      <c r="AM88" s="59" t="s">
        <v>27</v>
      </c>
      <c r="AN88" s="59" t="s">
        <v>680</v>
      </c>
      <c r="AO88" s="58">
        <v>24</v>
      </c>
      <c r="AP88" s="59" t="s">
        <v>677</v>
      </c>
      <c r="AQ88" s="59" t="s">
        <v>679</v>
      </c>
      <c r="AR88" s="59" t="s">
        <v>27</v>
      </c>
      <c r="AS88" s="59" t="s">
        <v>681</v>
      </c>
      <c r="AT88" s="59" t="s">
        <v>27</v>
      </c>
      <c r="AU88" s="59" t="s">
        <v>27</v>
      </c>
      <c r="AV88" s="59" t="s">
        <v>27</v>
      </c>
      <c r="AW88" s="62"/>
      <c r="AX88" s="62" t="s">
        <v>747</v>
      </c>
      <c r="AY88" s="62">
        <v>12.618</v>
      </c>
      <c r="AZ88" s="62">
        <v>0.39431250000000001</v>
      </c>
      <c r="BA88" s="62">
        <v>2.5360595974005387</v>
      </c>
      <c r="BB88" s="62">
        <v>6.0819999999999999</v>
      </c>
      <c r="BC88" s="62">
        <v>0</v>
      </c>
      <c r="BD88">
        <v>0.49459041731066461</v>
      </c>
      <c r="BE88" s="62"/>
      <c r="BF88" s="62"/>
      <c r="BG88" s="62"/>
      <c r="BH88" s="120">
        <v>3.37</v>
      </c>
      <c r="BI88" s="50"/>
    </row>
    <row r="89" spans="1:61" ht="135" x14ac:dyDescent="0.25">
      <c r="A89" s="58">
        <v>33</v>
      </c>
      <c r="B89" s="59" t="s">
        <v>78</v>
      </c>
      <c r="C89" s="59" t="s">
        <v>28</v>
      </c>
      <c r="D89" s="59" t="s">
        <v>33</v>
      </c>
      <c r="E89" s="59"/>
      <c r="F89" s="59" t="s">
        <v>500</v>
      </c>
      <c r="G89" s="58">
        <v>28</v>
      </c>
      <c r="H89" s="58">
        <v>200</v>
      </c>
      <c r="I89" s="59" t="s">
        <v>98</v>
      </c>
      <c r="J89" s="58">
        <v>871611960</v>
      </c>
      <c r="K89" s="58">
        <v>2.1</v>
      </c>
      <c r="L89" s="58">
        <v>0.42</v>
      </c>
      <c r="M89" s="58">
        <v>3</v>
      </c>
      <c r="N89" s="60">
        <v>0</v>
      </c>
      <c r="O89" s="60">
        <v>0</v>
      </c>
      <c r="P89" s="58">
        <v>5</v>
      </c>
      <c r="Q89" s="58">
        <v>2</v>
      </c>
      <c r="R89" s="58">
        <v>3</v>
      </c>
      <c r="S89" s="58">
        <v>2</v>
      </c>
      <c r="T89" s="58">
        <v>1</v>
      </c>
      <c r="U89" s="60">
        <v>0</v>
      </c>
      <c r="V89" s="60">
        <v>0</v>
      </c>
      <c r="W89" s="59">
        <v>0</v>
      </c>
      <c r="X89" s="60">
        <v>0</v>
      </c>
      <c r="Y89" s="60">
        <v>0</v>
      </c>
      <c r="Z89" s="59">
        <v>16</v>
      </c>
      <c r="AA89" s="59">
        <v>0</v>
      </c>
      <c r="AB89" t="s">
        <v>782</v>
      </c>
      <c r="AC89" s="61">
        <v>3</v>
      </c>
      <c r="AD89" s="58">
        <v>1</v>
      </c>
      <c r="AE89" s="58">
        <v>0</v>
      </c>
      <c r="AF89" s="58">
        <v>0</v>
      </c>
      <c r="AG89" s="58">
        <v>2</v>
      </c>
      <c r="AH89" s="59" t="s">
        <v>503</v>
      </c>
      <c r="AI89" s="58">
        <v>25</v>
      </c>
      <c r="AJ89" s="60"/>
      <c r="AK89" s="59" t="s">
        <v>504</v>
      </c>
      <c r="AL89" s="59">
        <v>1</v>
      </c>
      <c r="AM89" s="59" t="s">
        <v>27</v>
      </c>
      <c r="AN89" s="59" t="s">
        <v>673</v>
      </c>
      <c r="AO89" s="58">
        <v>28</v>
      </c>
      <c r="AP89" s="59" t="s">
        <v>677</v>
      </c>
      <c r="AQ89" s="59" t="s">
        <v>685</v>
      </c>
      <c r="AR89" s="59" t="s">
        <v>27</v>
      </c>
      <c r="AS89" s="59" t="s">
        <v>686</v>
      </c>
      <c r="AT89" s="59" t="s">
        <v>27</v>
      </c>
      <c r="AU89" s="59" t="s">
        <v>27</v>
      </c>
      <c r="AV89" s="59" t="s">
        <v>27</v>
      </c>
      <c r="AW89" s="62"/>
      <c r="AX89" s="62" t="s">
        <v>747</v>
      </c>
      <c r="AY89" s="62">
        <v>2.9889999999999999</v>
      </c>
      <c r="AZ89" s="62">
        <v>0.18681249999999999</v>
      </c>
      <c r="BA89" s="62">
        <v>5.3529608564737376</v>
      </c>
      <c r="BB89" s="62">
        <v>2.4889999999999999</v>
      </c>
      <c r="BC89" s="62"/>
      <c r="BD89">
        <v>0.29226736566186107</v>
      </c>
      <c r="BE89" s="62"/>
      <c r="BF89" s="62"/>
      <c r="BG89" s="62"/>
      <c r="BH89" s="120">
        <v>1.2270000000000001</v>
      </c>
      <c r="BI89" s="50"/>
    </row>
    <row r="90" spans="1:61" ht="165" x14ac:dyDescent="0.25">
      <c r="A90" s="58">
        <v>49</v>
      </c>
      <c r="B90" s="59" t="s">
        <v>78</v>
      </c>
      <c r="C90" s="59" t="s">
        <v>28</v>
      </c>
      <c r="D90" s="59" t="s">
        <v>33</v>
      </c>
      <c r="E90" s="59"/>
      <c r="F90" s="59" t="s">
        <v>500</v>
      </c>
      <c r="G90" s="58">
        <v>28</v>
      </c>
      <c r="H90" s="58">
        <v>200</v>
      </c>
      <c r="I90" s="59" t="s">
        <v>101</v>
      </c>
      <c r="J90" s="58">
        <v>17888851</v>
      </c>
      <c r="K90" s="58">
        <v>2.2000000000000002</v>
      </c>
      <c r="L90" s="58">
        <v>0.44</v>
      </c>
      <c r="M90" s="58">
        <v>2</v>
      </c>
      <c r="N90" s="60">
        <v>0</v>
      </c>
      <c r="O90" s="60">
        <v>0</v>
      </c>
      <c r="P90" s="58">
        <v>5</v>
      </c>
      <c r="Q90" s="58">
        <v>3</v>
      </c>
      <c r="R90" s="58">
        <v>1</v>
      </c>
      <c r="S90" s="58">
        <v>3</v>
      </c>
      <c r="T90" s="58">
        <v>1</v>
      </c>
      <c r="U90" s="58">
        <v>1</v>
      </c>
      <c r="V90" s="58">
        <v>1.5</v>
      </c>
      <c r="W90" s="59">
        <v>0</v>
      </c>
      <c r="X90" s="58">
        <v>1.5</v>
      </c>
      <c r="Y90" s="58">
        <v>4</v>
      </c>
      <c r="Z90" s="59">
        <v>23</v>
      </c>
      <c r="AA90" s="59">
        <v>4</v>
      </c>
      <c r="AB90" t="s">
        <v>783</v>
      </c>
      <c r="AC90" s="61">
        <v>3</v>
      </c>
      <c r="AD90" s="58">
        <v>8</v>
      </c>
      <c r="AE90" s="58">
        <v>4</v>
      </c>
      <c r="AF90" s="58">
        <v>0</v>
      </c>
      <c r="AG90" s="58">
        <v>14</v>
      </c>
      <c r="AH90" s="59" t="s">
        <v>503</v>
      </c>
      <c r="AI90" s="58">
        <v>25</v>
      </c>
      <c r="AJ90" s="60"/>
      <c r="AK90" s="59" t="s">
        <v>505</v>
      </c>
      <c r="AL90" s="59">
        <v>1</v>
      </c>
      <c r="AM90" s="59" t="s">
        <v>27</v>
      </c>
      <c r="AN90" s="59" t="s">
        <v>680</v>
      </c>
      <c r="AO90" s="58">
        <v>30</v>
      </c>
      <c r="AP90" s="59" t="s">
        <v>674</v>
      </c>
      <c r="AQ90" s="59" t="s">
        <v>687</v>
      </c>
      <c r="AR90" s="59" t="s">
        <v>27</v>
      </c>
      <c r="AS90" s="59" t="s">
        <v>688</v>
      </c>
      <c r="AT90" s="59" t="s">
        <v>27</v>
      </c>
      <c r="AU90" s="59" t="s">
        <v>27</v>
      </c>
      <c r="AV90" s="59" t="s">
        <v>27</v>
      </c>
      <c r="AW90" s="62"/>
      <c r="AX90" s="62" t="s">
        <v>748</v>
      </c>
      <c r="AY90" s="62">
        <v>6.5380000000000003</v>
      </c>
      <c r="AZ90" s="62">
        <v>0.2842608695652174</v>
      </c>
      <c r="BA90" s="62">
        <v>3.5178953808504128</v>
      </c>
      <c r="BB90" s="62">
        <v>6.19</v>
      </c>
      <c r="BC90" s="62">
        <v>28</v>
      </c>
      <c r="BD90">
        <v>0.7995183624322697</v>
      </c>
      <c r="BE90" s="62"/>
      <c r="BF90" s="62"/>
      <c r="BG90" s="62"/>
      <c r="BH90" s="120">
        <v>6.19</v>
      </c>
      <c r="BI90" s="50"/>
    </row>
    <row r="91" spans="1:61" ht="255" x14ac:dyDescent="0.25">
      <c r="A91" s="58">
        <v>88</v>
      </c>
      <c r="B91" s="59" t="s">
        <v>78</v>
      </c>
      <c r="C91" s="59" t="s">
        <v>26</v>
      </c>
      <c r="D91" s="59" t="s">
        <v>33</v>
      </c>
      <c r="E91" s="59"/>
      <c r="F91" s="59" t="s">
        <v>500</v>
      </c>
      <c r="G91" s="58">
        <v>28</v>
      </c>
      <c r="H91" s="58">
        <v>200</v>
      </c>
      <c r="I91" s="59" t="s">
        <v>106</v>
      </c>
      <c r="J91" s="58">
        <v>90153375</v>
      </c>
      <c r="K91" s="58">
        <v>2.125</v>
      </c>
      <c r="L91" s="58">
        <v>0.42499999999999999</v>
      </c>
      <c r="M91" s="58">
        <v>5</v>
      </c>
      <c r="N91" s="60">
        <v>0</v>
      </c>
      <c r="O91" s="60">
        <v>0</v>
      </c>
      <c r="P91" s="58">
        <v>12</v>
      </c>
      <c r="Q91" s="58">
        <v>5</v>
      </c>
      <c r="R91" s="58">
        <v>1</v>
      </c>
      <c r="S91" s="58">
        <v>5</v>
      </c>
      <c r="T91" s="58">
        <v>1</v>
      </c>
      <c r="U91" s="58">
        <v>1</v>
      </c>
      <c r="V91" s="58">
        <v>4</v>
      </c>
      <c r="W91" s="59">
        <v>0</v>
      </c>
      <c r="X91" s="58">
        <v>2</v>
      </c>
      <c r="Y91" s="58">
        <v>7</v>
      </c>
      <c r="Z91" s="59">
        <v>43</v>
      </c>
      <c r="AA91" s="59">
        <v>7</v>
      </c>
      <c r="AB91" t="s">
        <v>783</v>
      </c>
      <c r="AC91" s="59">
        <v>0</v>
      </c>
      <c r="AD91" s="58">
        <v>5</v>
      </c>
      <c r="AE91" s="58">
        <v>11</v>
      </c>
      <c r="AF91" s="58">
        <v>1</v>
      </c>
      <c r="AG91" s="58">
        <v>18</v>
      </c>
      <c r="AH91" s="59" t="s">
        <v>503</v>
      </c>
      <c r="AI91" s="58">
        <v>25</v>
      </c>
      <c r="AJ91" s="60"/>
      <c r="AK91" s="59" t="s">
        <v>507</v>
      </c>
      <c r="AL91" s="59">
        <v>1</v>
      </c>
      <c r="AM91" s="59" t="s">
        <v>27</v>
      </c>
      <c r="AN91" s="59" t="s">
        <v>673</v>
      </c>
      <c r="AO91" s="58">
        <v>18</v>
      </c>
      <c r="AP91" s="59" t="s">
        <v>677</v>
      </c>
      <c r="AQ91" s="59" t="s">
        <v>690</v>
      </c>
      <c r="AR91" s="59" t="s">
        <v>27</v>
      </c>
      <c r="AS91" s="59" t="s">
        <v>27</v>
      </c>
      <c r="AT91" s="59" t="s">
        <v>27</v>
      </c>
      <c r="AU91" s="59" t="s">
        <v>27</v>
      </c>
      <c r="AV91" s="59" t="s">
        <v>27</v>
      </c>
      <c r="AW91" s="62"/>
      <c r="AX91" s="62" t="s">
        <v>747</v>
      </c>
      <c r="AY91" s="62">
        <v>8.6650000000000009</v>
      </c>
      <c r="AZ91" s="62">
        <v>0.20151162790697677</v>
      </c>
      <c r="BA91" s="62">
        <v>4.9624927870744369</v>
      </c>
      <c r="BB91" s="62">
        <v>6.9430000000000005</v>
      </c>
      <c r="BC91" s="62">
        <v>28</v>
      </c>
      <c r="BD91">
        <v>0.3666465984346779</v>
      </c>
      <c r="BE91" s="62" t="s">
        <v>783</v>
      </c>
      <c r="BF91" s="62">
        <v>1</v>
      </c>
      <c r="BG91" s="62"/>
      <c r="BH91" s="120">
        <v>6.9429999999999996</v>
      </c>
      <c r="BI91" s="50"/>
    </row>
    <row r="92" spans="1:61" ht="390" x14ac:dyDescent="0.25">
      <c r="A92" s="58">
        <v>137</v>
      </c>
      <c r="B92" s="59" t="s">
        <v>78</v>
      </c>
      <c r="C92" s="59" t="s">
        <v>26</v>
      </c>
      <c r="D92" s="59" t="s">
        <v>33</v>
      </c>
      <c r="E92" s="59"/>
      <c r="F92" s="59" t="s">
        <v>500</v>
      </c>
      <c r="G92" s="58">
        <v>28</v>
      </c>
      <c r="H92" s="58">
        <v>200</v>
      </c>
      <c r="I92" s="59" t="s">
        <v>111</v>
      </c>
      <c r="J92" s="58">
        <v>134763219</v>
      </c>
      <c r="K92" s="58">
        <v>0</v>
      </c>
      <c r="L92" s="58">
        <v>0</v>
      </c>
      <c r="M92" s="58">
        <v>30</v>
      </c>
      <c r="N92" s="60">
        <v>0</v>
      </c>
      <c r="O92" s="58">
        <v>22</v>
      </c>
      <c r="P92" s="58">
        <v>41</v>
      </c>
      <c r="Q92" s="58">
        <v>11</v>
      </c>
      <c r="R92" s="60">
        <v>0</v>
      </c>
      <c r="S92" s="58">
        <v>11</v>
      </c>
      <c r="T92" s="58">
        <v>1</v>
      </c>
      <c r="U92" s="58">
        <v>21</v>
      </c>
      <c r="V92" s="58">
        <v>7.5</v>
      </c>
      <c r="W92" s="61">
        <v>1</v>
      </c>
      <c r="X92" s="58">
        <v>4.5</v>
      </c>
      <c r="Y92" s="58">
        <v>34</v>
      </c>
      <c r="Z92" s="59">
        <v>184</v>
      </c>
      <c r="AA92" s="59">
        <v>34</v>
      </c>
      <c r="AC92" s="59">
        <v>0</v>
      </c>
      <c r="AD92" s="58">
        <v>26</v>
      </c>
      <c r="AE92" s="58">
        <v>12</v>
      </c>
      <c r="AF92" s="58">
        <v>2</v>
      </c>
      <c r="AG92" s="58">
        <v>65</v>
      </c>
      <c r="AH92" s="59" t="s">
        <v>138</v>
      </c>
      <c r="AI92" s="58">
        <v>2</v>
      </c>
      <c r="AJ92" s="58">
        <v>1</v>
      </c>
      <c r="AK92" s="59" t="s">
        <v>508</v>
      </c>
      <c r="AL92" s="59">
        <v>1</v>
      </c>
      <c r="AM92" s="59" t="s">
        <v>27</v>
      </c>
      <c r="AN92" s="59" t="s">
        <v>673</v>
      </c>
      <c r="AO92" s="58">
        <v>23</v>
      </c>
      <c r="AP92" s="59" t="s">
        <v>677</v>
      </c>
      <c r="AQ92" s="59" t="s">
        <v>691</v>
      </c>
      <c r="AR92" s="59" t="s">
        <v>27</v>
      </c>
      <c r="AS92" s="59" t="s">
        <v>27</v>
      </c>
      <c r="AT92" s="59" t="s">
        <v>27</v>
      </c>
      <c r="AU92" s="59" t="s">
        <v>27</v>
      </c>
      <c r="AV92" s="59" t="s">
        <v>27</v>
      </c>
      <c r="AW92" s="62"/>
      <c r="AX92" s="62" t="s">
        <v>747</v>
      </c>
      <c r="AY92" s="62">
        <v>29.734000000000002</v>
      </c>
      <c r="AZ92" s="62">
        <v>0.16159782608695653</v>
      </c>
      <c r="BA92" s="62">
        <v>6.1882020582498143</v>
      </c>
      <c r="BB92" s="62"/>
      <c r="BC92" s="62">
        <v>100</v>
      </c>
      <c r="BD92">
        <v>0.60739803512950286</v>
      </c>
      <c r="BE92" s="62"/>
      <c r="BF92" s="62"/>
      <c r="BG92" s="62"/>
      <c r="BH92" s="120"/>
      <c r="BI92" s="50"/>
    </row>
    <row r="93" spans="1:61" ht="120" x14ac:dyDescent="0.25">
      <c r="A93" s="58">
        <v>144</v>
      </c>
      <c r="B93" s="59" t="s">
        <v>78</v>
      </c>
      <c r="C93" s="59" t="s">
        <v>26</v>
      </c>
      <c r="D93" s="59" t="s">
        <v>33</v>
      </c>
      <c r="E93" s="59"/>
      <c r="F93" s="59" t="s">
        <v>500</v>
      </c>
      <c r="G93" s="58">
        <v>28</v>
      </c>
      <c r="H93" s="58">
        <v>200</v>
      </c>
      <c r="I93" s="59" t="s">
        <v>118</v>
      </c>
      <c r="J93" s="58">
        <v>10238105208</v>
      </c>
      <c r="K93" s="58">
        <v>0</v>
      </c>
      <c r="L93" s="58">
        <v>0</v>
      </c>
      <c r="M93" s="58">
        <v>3</v>
      </c>
      <c r="N93" s="60">
        <v>0</v>
      </c>
      <c r="O93" s="60">
        <v>0</v>
      </c>
      <c r="P93" s="58">
        <v>9</v>
      </c>
      <c r="Q93" s="58">
        <v>5</v>
      </c>
      <c r="R93" s="60">
        <v>0</v>
      </c>
      <c r="S93" s="58">
        <v>5</v>
      </c>
      <c r="T93" s="58">
        <v>1</v>
      </c>
      <c r="U93" s="58">
        <v>3</v>
      </c>
      <c r="V93" s="58">
        <v>1.5</v>
      </c>
      <c r="W93" s="59">
        <v>0</v>
      </c>
      <c r="X93" s="58">
        <v>0.5</v>
      </c>
      <c r="Y93" s="58">
        <v>5</v>
      </c>
      <c r="Z93" s="59">
        <v>33</v>
      </c>
      <c r="AA93" s="59">
        <v>5</v>
      </c>
      <c r="AC93" s="61">
        <v>2</v>
      </c>
      <c r="AD93" s="58">
        <v>5</v>
      </c>
      <c r="AE93" s="58">
        <v>4</v>
      </c>
      <c r="AF93" s="58">
        <v>1</v>
      </c>
      <c r="AG93" s="58">
        <v>11</v>
      </c>
      <c r="AH93" s="59" t="s">
        <v>503</v>
      </c>
      <c r="AI93" s="58">
        <v>25</v>
      </c>
      <c r="AJ93" s="60"/>
      <c r="AK93" s="59" t="s">
        <v>509</v>
      </c>
      <c r="AL93" s="59">
        <v>1</v>
      </c>
      <c r="AM93" s="59" t="s">
        <v>27</v>
      </c>
      <c r="AN93" s="59" t="s">
        <v>673</v>
      </c>
      <c r="AO93" s="58">
        <v>29</v>
      </c>
      <c r="AP93" s="59" t="s">
        <v>677</v>
      </c>
      <c r="AQ93" s="59" t="s">
        <v>691</v>
      </c>
      <c r="AR93" s="59" t="s">
        <v>27</v>
      </c>
      <c r="AS93" s="59" t="s">
        <v>27</v>
      </c>
      <c r="AT93" s="59" t="s">
        <v>692</v>
      </c>
      <c r="AU93" s="59" t="s">
        <v>27</v>
      </c>
      <c r="AV93" s="59" t="s">
        <v>27</v>
      </c>
      <c r="AW93" s="62"/>
      <c r="AX93" s="62" t="s">
        <v>746</v>
      </c>
      <c r="AY93" s="62">
        <v>6.1580000000000004</v>
      </c>
      <c r="AZ93" s="62">
        <v>0.18660606060606061</v>
      </c>
      <c r="BA93" s="62">
        <v>5.3588827541409545</v>
      </c>
      <c r="BB93" s="62"/>
      <c r="BC93" s="62">
        <v>56</v>
      </c>
      <c r="BD93">
        <v>0.34473324213406292</v>
      </c>
      <c r="BE93" s="62"/>
      <c r="BF93" s="62"/>
      <c r="BG93" s="62"/>
      <c r="BH93" s="120"/>
      <c r="BI93" s="50"/>
    </row>
    <row r="94" spans="1:61" ht="390" x14ac:dyDescent="0.25">
      <c r="A94" s="58">
        <v>178</v>
      </c>
      <c r="B94" s="59" t="s">
        <v>78</v>
      </c>
      <c r="C94" s="59" t="s">
        <v>28</v>
      </c>
      <c r="D94" s="59" t="s">
        <v>33</v>
      </c>
      <c r="E94" s="59"/>
      <c r="F94" s="59" t="s">
        <v>500</v>
      </c>
      <c r="G94" s="58">
        <v>28</v>
      </c>
      <c r="H94" s="58">
        <v>200</v>
      </c>
      <c r="I94" s="59" t="s">
        <v>122</v>
      </c>
      <c r="J94" s="58">
        <v>10184154</v>
      </c>
      <c r="K94" s="58">
        <v>2.2000000000000002</v>
      </c>
      <c r="L94" s="58">
        <v>0.44</v>
      </c>
      <c r="M94" s="58">
        <v>12</v>
      </c>
      <c r="N94" s="58">
        <v>1</v>
      </c>
      <c r="O94" s="58">
        <v>1</v>
      </c>
      <c r="P94" s="58">
        <v>34</v>
      </c>
      <c r="Q94" s="58">
        <v>21</v>
      </c>
      <c r="R94" s="58">
        <v>4</v>
      </c>
      <c r="S94" s="58">
        <v>21</v>
      </c>
      <c r="T94" s="58">
        <v>1</v>
      </c>
      <c r="U94" s="58">
        <v>3</v>
      </c>
      <c r="V94" s="58">
        <v>8</v>
      </c>
      <c r="W94" s="59">
        <v>0</v>
      </c>
      <c r="X94" s="58">
        <v>2</v>
      </c>
      <c r="Y94" s="58">
        <v>13</v>
      </c>
      <c r="Z94" s="59">
        <v>121</v>
      </c>
      <c r="AA94" s="59">
        <v>13</v>
      </c>
      <c r="AB94" t="s">
        <v>783</v>
      </c>
      <c r="AC94" s="59">
        <v>0</v>
      </c>
      <c r="AD94" s="58">
        <v>11</v>
      </c>
      <c r="AE94" s="58">
        <v>11</v>
      </c>
      <c r="AF94" s="58">
        <v>0</v>
      </c>
      <c r="AG94" s="58">
        <v>31</v>
      </c>
      <c r="AH94" s="59" t="s">
        <v>503</v>
      </c>
      <c r="AI94" s="58">
        <v>25</v>
      </c>
      <c r="AJ94" s="58">
        <v>1</v>
      </c>
      <c r="AK94" s="59" t="s">
        <v>510</v>
      </c>
      <c r="AL94" s="59">
        <v>1</v>
      </c>
      <c r="AM94" s="59" t="s">
        <v>27</v>
      </c>
      <c r="AN94" s="59" t="s">
        <v>680</v>
      </c>
      <c r="AO94" s="58">
        <v>25</v>
      </c>
      <c r="AP94" s="59" t="s">
        <v>677</v>
      </c>
      <c r="AQ94" s="59" t="s">
        <v>694</v>
      </c>
      <c r="AR94" s="59" t="s">
        <v>27</v>
      </c>
      <c r="AS94" s="59" t="s">
        <v>27</v>
      </c>
      <c r="AT94" s="59" t="s">
        <v>692</v>
      </c>
      <c r="AU94" s="59" t="s">
        <v>27</v>
      </c>
      <c r="AV94" s="59" t="s">
        <v>27</v>
      </c>
      <c r="AW94" s="62"/>
      <c r="AX94" s="62" t="s">
        <v>746</v>
      </c>
      <c r="AY94" s="62">
        <v>27.497</v>
      </c>
      <c r="AZ94" s="62">
        <v>0.22724793388429751</v>
      </c>
      <c r="BA94" s="62">
        <v>4.4004800523693497</v>
      </c>
      <c r="BB94" s="62">
        <v>26.225000000000001</v>
      </c>
      <c r="BC94" s="62">
        <v>84</v>
      </c>
      <c r="BD94">
        <v>0.38456446915541437</v>
      </c>
      <c r="BE94" s="62" t="s">
        <v>783</v>
      </c>
      <c r="BF94" s="62">
        <v>1</v>
      </c>
      <c r="BG94" s="62"/>
      <c r="BH94" s="120">
        <v>1.8979999999999999</v>
      </c>
      <c r="BI94" s="50"/>
    </row>
    <row r="95" spans="1:61" ht="180" x14ac:dyDescent="0.25">
      <c r="A95" s="58">
        <v>194</v>
      </c>
      <c r="B95" s="59" t="s">
        <v>78</v>
      </c>
      <c r="C95" s="59" t="s">
        <v>26</v>
      </c>
      <c r="D95" s="59" t="s">
        <v>33</v>
      </c>
      <c r="E95" s="59"/>
      <c r="F95" s="59" t="s">
        <v>500</v>
      </c>
      <c r="G95" s="58">
        <v>28</v>
      </c>
      <c r="H95" s="58">
        <v>200</v>
      </c>
      <c r="I95" s="59" t="s">
        <v>124</v>
      </c>
      <c r="J95" s="58">
        <v>1391113645</v>
      </c>
      <c r="K95" s="58">
        <v>2.125</v>
      </c>
      <c r="L95" s="58">
        <v>0.42499999999999999</v>
      </c>
      <c r="M95" s="58">
        <v>3</v>
      </c>
      <c r="N95" s="60">
        <v>0</v>
      </c>
      <c r="O95" s="60">
        <v>0</v>
      </c>
      <c r="P95" s="58">
        <v>8</v>
      </c>
      <c r="Q95" s="58">
        <v>5</v>
      </c>
      <c r="R95" s="58">
        <v>1</v>
      </c>
      <c r="S95" s="58">
        <v>5</v>
      </c>
      <c r="T95" s="58">
        <v>1</v>
      </c>
      <c r="U95" s="58">
        <v>2</v>
      </c>
      <c r="V95" s="58">
        <v>1</v>
      </c>
      <c r="W95" s="59">
        <v>0</v>
      </c>
      <c r="X95" s="58">
        <v>1</v>
      </c>
      <c r="Y95" s="58">
        <v>4</v>
      </c>
      <c r="Z95" s="59">
        <v>31</v>
      </c>
      <c r="AA95" s="59">
        <v>4</v>
      </c>
      <c r="AB95" t="s">
        <v>783</v>
      </c>
      <c r="AC95" s="59">
        <v>0</v>
      </c>
      <c r="AD95" s="58">
        <v>5</v>
      </c>
      <c r="AE95" s="58">
        <v>2</v>
      </c>
      <c r="AF95" s="58">
        <v>1</v>
      </c>
      <c r="AG95" s="58">
        <v>10</v>
      </c>
      <c r="AH95" s="59" t="s">
        <v>503</v>
      </c>
      <c r="AI95" s="58">
        <v>25</v>
      </c>
      <c r="AJ95" s="60"/>
      <c r="AK95" s="59" t="s">
        <v>511</v>
      </c>
      <c r="AL95" s="59">
        <v>1</v>
      </c>
      <c r="AM95" s="59" t="s">
        <v>27</v>
      </c>
      <c r="AN95" s="59" t="s">
        <v>680</v>
      </c>
      <c r="AO95" s="58">
        <v>24</v>
      </c>
      <c r="AP95" s="59" t="s">
        <v>677</v>
      </c>
      <c r="AQ95" s="59" t="s">
        <v>691</v>
      </c>
      <c r="AR95" s="59" t="s">
        <v>695</v>
      </c>
      <c r="AS95" s="59" t="s">
        <v>27</v>
      </c>
      <c r="AT95" s="59" t="s">
        <v>692</v>
      </c>
      <c r="AU95" s="59" t="s">
        <v>695</v>
      </c>
      <c r="AV95" s="59" t="s">
        <v>27</v>
      </c>
      <c r="AW95" s="62"/>
      <c r="AX95" s="62" t="s">
        <v>746</v>
      </c>
      <c r="AY95" s="62">
        <v>11.977</v>
      </c>
      <c r="AZ95" s="62">
        <v>0.38635483870967741</v>
      </c>
      <c r="BA95" s="62">
        <v>2.5882942306086667</v>
      </c>
      <c r="BB95" s="62">
        <v>9.9540000000000006</v>
      </c>
      <c r="BC95" s="62">
        <v>28</v>
      </c>
      <c r="BD95">
        <v>0.34669241912119747</v>
      </c>
      <c r="BE95" s="62" t="s">
        <v>783</v>
      </c>
      <c r="BF95" s="62">
        <v>1</v>
      </c>
      <c r="BG95" s="62"/>
      <c r="BH95" s="120">
        <v>9.9539999999999988</v>
      </c>
      <c r="BI95" s="50"/>
    </row>
    <row r="96" spans="1:61" ht="330" x14ac:dyDescent="0.25">
      <c r="A96" s="58">
        <v>226</v>
      </c>
      <c r="B96" s="59" t="s">
        <v>78</v>
      </c>
      <c r="C96" s="59" t="s">
        <v>26</v>
      </c>
      <c r="D96" s="59" t="s">
        <v>33</v>
      </c>
      <c r="E96" s="59"/>
      <c r="F96" s="59" t="s">
        <v>500</v>
      </c>
      <c r="G96" s="58">
        <v>28</v>
      </c>
      <c r="H96" s="58">
        <v>200</v>
      </c>
      <c r="I96" s="59" t="s">
        <v>128</v>
      </c>
      <c r="J96" s="58">
        <v>9591208203</v>
      </c>
      <c r="K96" s="58">
        <v>2.875</v>
      </c>
      <c r="L96" s="58">
        <v>0.57499999999999996</v>
      </c>
      <c r="M96" s="58">
        <v>12</v>
      </c>
      <c r="N96" s="60">
        <v>0</v>
      </c>
      <c r="O96" s="60">
        <v>0</v>
      </c>
      <c r="P96" s="58">
        <v>32</v>
      </c>
      <c r="Q96" s="58">
        <v>19</v>
      </c>
      <c r="R96" s="58">
        <v>1</v>
      </c>
      <c r="S96" s="58">
        <v>19</v>
      </c>
      <c r="T96" s="58">
        <v>1</v>
      </c>
      <c r="U96" s="58">
        <v>4</v>
      </c>
      <c r="V96" s="58">
        <v>8.5</v>
      </c>
      <c r="W96" s="59">
        <v>0</v>
      </c>
      <c r="X96" s="58">
        <v>5.5</v>
      </c>
      <c r="Y96" s="58">
        <v>18</v>
      </c>
      <c r="Z96" s="59">
        <v>120</v>
      </c>
      <c r="AA96" s="59">
        <v>18</v>
      </c>
      <c r="AB96" t="s">
        <v>783</v>
      </c>
      <c r="AC96" s="59">
        <v>0</v>
      </c>
      <c r="AD96" s="58">
        <v>29</v>
      </c>
      <c r="AE96" s="58">
        <v>12</v>
      </c>
      <c r="AF96" s="58">
        <v>3</v>
      </c>
      <c r="AG96" s="58">
        <v>47</v>
      </c>
      <c r="AH96" s="59" t="s">
        <v>503</v>
      </c>
      <c r="AI96" s="58">
        <v>25</v>
      </c>
      <c r="AJ96" s="58">
        <v>1</v>
      </c>
      <c r="AK96" s="59" t="s">
        <v>513</v>
      </c>
      <c r="AL96" s="59">
        <v>1</v>
      </c>
      <c r="AM96" s="59" t="s">
        <v>27</v>
      </c>
      <c r="AN96" s="59" t="s">
        <v>680</v>
      </c>
      <c r="AO96" s="58">
        <v>33</v>
      </c>
      <c r="AP96" s="59" t="s">
        <v>677</v>
      </c>
      <c r="AQ96" s="59" t="s">
        <v>698</v>
      </c>
      <c r="AR96" s="59" t="s">
        <v>27</v>
      </c>
      <c r="AS96" s="59" t="s">
        <v>699</v>
      </c>
      <c r="AT96" s="59" t="s">
        <v>27</v>
      </c>
      <c r="AU96" s="59" t="s">
        <v>27</v>
      </c>
      <c r="AV96" s="59" t="s">
        <v>27</v>
      </c>
      <c r="AW96" s="62"/>
      <c r="AX96" s="62" t="s">
        <v>748</v>
      </c>
      <c r="AY96" s="62">
        <v>17.173999999999999</v>
      </c>
      <c r="AZ96" s="62">
        <v>0.14311666666666667</v>
      </c>
      <c r="BA96" s="62">
        <v>6.9873063933853503</v>
      </c>
      <c r="BB96" s="62">
        <v>16.375</v>
      </c>
      <c r="BC96" s="62">
        <v>56</v>
      </c>
      <c r="BD96">
        <v>0.60521989313604607</v>
      </c>
      <c r="BE96" s="62"/>
      <c r="BF96" s="62"/>
      <c r="BG96" s="62"/>
      <c r="BH96" s="120">
        <v>16.375</v>
      </c>
      <c r="BI96" s="50"/>
    </row>
    <row r="97" spans="1:61" ht="180" x14ac:dyDescent="0.25">
      <c r="A97" s="58">
        <v>243</v>
      </c>
      <c r="B97" s="59" t="s">
        <v>78</v>
      </c>
      <c r="C97" s="59" t="s">
        <v>26</v>
      </c>
      <c r="D97" s="59" t="s">
        <v>33</v>
      </c>
      <c r="E97" s="59"/>
      <c r="F97" s="59" t="s">
        <v>500</v>
      </c>
      <c r="G97" s="58">
        <v>28</v>
      </c>
      <c r="H97" s="58">
        <v>200</v>
      </c>
      <c r="I97" s="59" t="s">
        <v>130</v>
      </c>
      <c r="J97" s="58">
        <v>3712062108</v>
      </c>
      <c r="K97" s="58">
        <v>2.15625</v>
      </c>
      <c r="L97" s="58">
        <v>0.43125000000000002</v>
      </c>
      <c r="M97" s="58">
        <v>8</v>
      </c>
      <c r="N97" s="60">
        <v>0</v>
      </c>
      <c r="O97" s="60">
        <v>0</v>
      </c>
      <c r="P97" s="58">
        <v>17</v>
      </c>
      <c r="Q97" s="58">
        <v>9</v>
      </c>
      <c r="R97" s="58">
        <v>1</v>
      </c>
      <c r="S97" s="58">
        <v>9</v>
      </c>
      <c r="T97" s="58">
        <v>1</v>
      </c>
      <c r="U97" s="58">
        <v>2</v>
      </c>
      <c r="V97" s="58">
        <v>1</v>
      </c>
      <c r="W97" s="59">
        <v>0</v>
      </c>
      <c r="X97" s="58">
        <v>1</v>
      </c>
      <c r="Y97" s="58">
        <v>4</v>
      </c>
      <c r="Z97" s="59">
        <v>53</v>
      </c>
      <c r="AA97" s="59">
        <v>4</v>
      </c>
      <c r="AB97" t="s">
        <v>782</v>
      </c>
      <c r="AC97" s="59">
        <v>0</v>
      </c>
      <c r="AD97" s="58">
        <v>2</v>
      </c>
      <c r="AE97" s="58">
        <v>12</v>
      </c>
      <c r="AF97" s="58">
        <v>0</v>
      </c>
      <c r="AG97" s="58">
        <v>15</v>
      </c>
      <c r="AH97" s="59" t="s">
        <v>503</v>
      </c>
      <c r="AI97" s="58">
        <v>25</v>
      </c>
      <c r="AJ97" s="60"/>
      <c r="AK97" s="59" t="s">
        <v>514</v>
      </c>
      <c r="AL97" s="59">
        <v>1</v>
      </c>
      <c r="AM97" s="59" t="s">
        <v>27</v>
      </c>
      <c r="AN97" s="59" t="s">
        <v>680</v>
      </c>
      <c r="AO97" s="58">
        <v>28</v>
      </c>
      <c r="AP97" s="59" t="s">
        <v>677</v>
      </c>
      <c r="AQ97" s="59" t="s">
        <v>700</v>
      </c>
      <c r="AR97" s="59" t="s">
        <v>695</v>
      </c>
      <c r="AS97" s="59" t="s">
        <v>701</v>
      </c>
      <c r="AT97" s="59" t="s">
        <v>27</v>
      </c>
      <c r="AU97" s="59" t="s">
        <v>27</v>
      </c>
      <c r="AV97" s="59" t="s">
        <v>27</v>
      </c>
      <c r="AW97" s="62"/>
      <c r="AX97" s="62" t="s">
        <v>748</v>
      </c>
      <c r="AY97" s="62">
        <v>20.492000000000001</v>
      </c>
      <c r="AZ97" s="62">
        <v>0.3866415094339623</v>
      </c>
      <c r="BA97" s="62">
        <v>2.5863751707983602</v>
      </c>
      <c r="BB97" s="62">
        <v>19.34</v>
      </c>
      <c r="BC97" s="62">
        <v>0</v>
      </c>
      <c r="BD97">
        <v>0.33955790168261302</v>
      </c>
      <c r="BE97" s="62"/>
      <c r="BF97" s="62"/>
      <c r="BG97" s="62"/>
      <c r="BH97" s="120">
        <v>19.34</v>
      </c>
      <c r="BI97" s="50"/>
    </row>
    <row r="98" spans="1:61" ht="180" x14ac:dyDescent="0.25">
      <c r="A98" s="58">
        <v>259</v>
      </c>
      <c r="B98" s="59" t="s">
        <v>78</v>
      </c>
      <c r="C98" s="59" t="s">
        <v>26</v>
      </c>
      <c r="D98" s="59" t="s">
        <v>33</v>
      </c>
      <c r="E98" s="59"/>
      <c r="F98" s="59" t="s">
        <v>500</v>
      </c>
      <c r="G98" s="58">
        <v>28</v>
      </c>
      <c r="H98" s="58">
        <v>200</v>
      </c>
      <c r="I98" s="59" t="s">
        <v>130</v>
      </c>
      <c r="J98" s="58">
        <v>3712062108</v>
      </c>
      <c r="K98" s="58">
        <v>2.15625</v>
      </c>
      <c r="L98" s="58">
        <v>0.43125000000000002</v>
      </c>
      <c r="M98" s="58">
        <v>1</v>
      </c>
      <c r="N98" s="60">
        <v>0</v>
      </c>
      <c r="O98" s="60">
        <v>0</v>
      </c>
      <c r="P98" s="58">
        <v>3</v>
      </c>
      <c r="Q98" s="58">
        <v>2</v>
      </c>
      <c r="R98" s="58">
        <v>4</v>
      </c>
      <c r="S98" s="58">
        <v>2</v>
      </c>
      <c r="T98" s="58">
        <v>1</v>
      </c>
      <c r="U98" s="60">
        <v>0</v>
      </c>
      <c r="V98" s="58">
        <v>2</v>
      </c>
      <c r="W98" s="59">
        <v>0</v>
      </c>
      <c r="X98" s="58">
        <v>1</v>
      </c>
      <c r="Y98" s="58">
        <v>3</v>
      </c>
      <c r="Z98" s="59">
        <v>19</v>
      </c>
      <c r="AA98" s="59">
        <v>3</v>
      </c>
      <c r="AB98" t="s">
        <v>782</v>
      </c>
      <c r="AC98" s="61">
        <v>3</v>
      </c>
      <c r="AD98" s="58">
        <v>0</v>
      </c>
      <c r="AE98" s="58">
        <v>2</v>
      </c>
      <c r="AF98" s="58">
        <v>0</v>
      </c>
      <c r="AG98" s="58">
        <v>3</v>
      </c>
      <c r="AH98" s="59" t="s">
        <v>503</v>
      </c>
      <c r="AI98" s="58">
        <v>25</v>
      </c>
      <c r="AJ98" s="60"/>
      <c r="AK98" s="59" t="s">
        <v>515</v>
      </c>
      <c r="AL98" s="59">
        <v>1</v>
      </c>
      <c r="AM98" s="59" t="s">
        <v>27</v>
      </c>
      <c r="AN98" s="59" t="s">
        <v>680</v>
      </c>
      <c r="AO98" s="58">
        <v>28</v>
      </c>
      <c r="AP98" s="59" t="s">
        <v>677</v>
      </c>
      <c r="AQ98" s="59" t="s">
        <v>700</v>
      </c>
      <c r="AR98" s="59" t="s">
        <v>695</v>
      </c>
      <c r="AS98" s="59" t="s">
        <v>701</v>
      </c>
      <c r="AT98" s="59" t="s">
        <v>27</v>
      </c>
      <c r="AU98" s="59" t="s">
        <v>27</v>
      </c>
      <c r="AV98" s="59" t="s">
        <v>27</v>
      </c>
      <c r="AW98" s="62"/>
      <c r="AX98" s="62" t="s">
        <v>748</v>
      </c>
      <c r="AY98" s="62">
        <v>5.8029999999999999</v>
      </c>
      <c r="AZ98" s="62">
        <v>0.30542105263157893</v>
      </c>
      <c r="BA98" s="62">
        <v>3.2741685335171464</v>
      </c>
      <c r="BB98" s="62">
        <v>4.2709999999999999</v>
      </c>
      <c r="BC98" s="62" t="s">
        <v>774</v>
      </c>
      <c r="BD98">
        <v>0.68608414239482196</v>
      </c>
      <c r="BE98" s="62"/>
      <c r="BF98" s="62"/>
      <c r="BG98" s="62"/>
      <c r="BH98" s="120">
        <v>2.476</v>
      </c>
      <c r="BI98" s="50"/>
    </row>
    <row r="99" spans="1:61" ht="165" x14ac:dyDescent="0.25">
      <c r="A99" s="58">
        <v>293</v>
      </c>
      <c r="B99" s="59" t="s">
        <v>78</v>
      </c>
      <c r="C99" s="59" t="s">
        <v>28</v>
      </c>
      <c r="D99" s="59" t="s">
        <v>33</v>
      </c>
      <c r="E99" s="59"/>
      <c r="F99" s="59" t="s">
        <v>500</v>
      </c>
      <c r="G99" s="58">
        <v>28</v>
      </c>
      <c r="H99" s="58">
        <v>200</v>
      </c>
      <c r="I99" s="59" t="s">
        <v>135</v>
      </c>
      <c r="J99" s="58">
        <v>7717685176</v>
      </c>
      <c r="K99" s="58">
        <v>2.2000000000000002</v>
      </c>
      <c r="L99" s="58">
        <v>0.44</v>
      </c>
      <c r="M99" s="58">
        <v>2</v>
      </c>
      <c r="N99" s="60">
        <v>0</v>
      </c>
      <c r="O99" s="58">
        <v>3</v>
      </c>
      <c r="P99" s="58">
        <v>5</v>
      </c>
      <c r="Q99" s="58">
        <v>2</v>
      </c>
      <c r="R99" s="58">
        <v>1</v>
      </c>
      <c r="S99" s="58">
        <v>2</v>
      </c>
      <c r="T99" s="58">
        <v>1</v>
      </c>
      <c r="U99" s="60">
        <v>0</v>
      </c>
      <c r="V99" s="58">
        <v>2</v>
      </c>
      <c r="W99" s="61">
        <v>1</v>
      </c>
      <c r="X99" s="58">
        <v>1</v>
      </c>
      <c r="Y99" s="58">
        <v>4</v>
      </c>
      <c r="Z99" s="59">
        <v>24</v>
      </c>
      <c r="AA99" s="59">
        <v>4</v>
      </c>
      <c r="AB99" t="s">
        <v>783</v>
      </c>
      <c r="AC99" s="61">
        <v>3</v>
      </c>
      <c r="AD99" s="58">
        <v>7</v>
      </c>
      <c r="AE99" s="58">
        <v>2</v>
      </c>
      <c r="AF99" s="58">
        <v>1</v>
      </c>
      <c r="AG99" s="58">
        <v>14</v>
      </c>
      <c r="AH99" s="59" t="s">
        <v>516</v>
      </c>
      <c r="AI99" s="58">
        <v>22</v>
      </c>
      <c r="AJ99" s="60"/>
      <c r="AK99" s="59" t="s">
        <v>517</v>
      </c>
      <c r="AL99" s="59">
        <v>1</v>
      </c>
      <c r="AM99" s="59" t="s">
        <v>27</v>
      </c>
      <c r="AN99" s="59" t="s">
        <v>680</v>
      </c>
      <c r="AO99" s="58">
        <v>24</v>
      </c>
      <c r="AP99" s="59" t="s">
        <v>677</v>
      </c>
      <c r="AQ99" s="59" t="s">
        <v>691</v>
      </c>
      <c r="AR99" s="59" t="s">
        <v>27</v>
      </c>
      <c r="AS99" s="59" t="s">
        <v>27</v>
      </c>
      <c r="AT99" s="59" t="s">
        <v>27</v>
      </c>
      <c r="AU99" s="59" t="s">
        <v>27</v>
      </c>
      <c r="AV99" s="59" t="s">
        <v>27</v>
      </c>
      <c r="AW99" s="62"/>
      <c r="AX99" s="62" t="s">
        <v>747</v>
      </c>
      <c r="AY99" s="62">
        <v>4.9939999999999998</v>
      </c>
      <c r="AZ99" s="62">
        <v>0.20808333333333331</v>
      </c>
      <c r="BA99" s="62">
        <v>4.8057669203043654</v>
      </c>
      <c r="BB99" s="62">
        <v>4.4480000000000004</v>
      </c>
      <c r="BC99" s="62"/>
      <c r="BD99">
        <v>0.85882352941176465</v>
      </c>
      <c r="BE99" s="62" t="s">
        <v>785</v>
      </c>
      <c r="BF99" s="62">
        <v>1</v>
      </c>
      <c r="BG99" s="62">
        <v>1</v>
      </c>
      <c r="BH99" s="120">
        <v>4.4479999999999995</v>
      </c>
      <c r="BI99" s="50"/>
    </row>
    <row r="100" spans="1:61" ht="135" x14ac:dyDescent="0.25">
      <c r="A100" s="58">
        <v>314</v>
      </c>
      <c r="B100" s="59" t="s">
        <v>78</v>
      </c>
      <c r="C100" s="59" t="s">
        <v>28</v>
      </c>
      <c r="D100" s="59" t="s">
        <v>33</v>
      </c>
      <c r="E100" s="59"/>
      <c r="F100" s="59" t="s">
        <v>500</v>
      </c>
      <c r="G100" s="58">
        <v>28</v>
      </c>
      <c r="H100" s="58">
        <v>200</v>
      </c>
      <c r="I100" s="59" t="s">
        <v>140</v>
      </c>
      <c r="J100" s="58">
        <v>79247246103</v>
      </c>
      <c r="K100" s="58">
        <v>2.2000000000000002</v>
      </c>
      <c r="L100" s="58">
        <v>0.44</v>
      </c>
      <c r="M100" s="58">
        <v>4</v>
      </c>
      <c r="N100" s="60">
        <v>0</v>
      </c>
      <c r="O100" s="60">
        <v>0</v>
      </c>
      <c r="P100" s="58">
        <v>8</v>
      </c>
      <c r="Q100" s="58">
        <v>4</v>
      </c>
      <c r="R100" s="58">
        <v>1</v>
      </c>
      <c r="S100" s="58">
        <v>4</v>
      </c>
      <c r="T100" s="58">
        <v>1</v>
      </c>
      <c r="U100" s="58">
        <v>1</v>
      </c>
      <c r="V100" s="58">
        <v>0.5</v>
      </c>
      <c r="W100" s="59">
        <v>0</v>
      </c>
      <c r="X100" s="58">
        <v>0.5</v>
      </c>
      <c r="Y100" s="58">
        <v>2</v>
      </c>
      <c r="Z100" s="59">
        <v>26</v>
      </c>
      <c r="AA100" s="59">
        <v>2</v>
      </c>
      <c r="AB100" t="s">
        <v>783</v>
      </c>
      <c r="AC100" s="59">
        <v>0</v>
      </c>
      <c r="AD100" s="58">
        <v>5</v>
      </c>
      <c r="AE100" s="58">
        <v>2</v>
      </c>
      <c r="AF100" s="58">
        <v>1</v>
      </c>
      <c r="AG100" s="58">
        <v>10</v>
      </c>
      <c r="AH100" s="59" t="s">
        <v>503</v>
      </c>
      <c r="AI100" s="58">
        <v>25</v>
      </c>
      <c r="AJ100" s="60"/>
      <c r="AK100" s="59" t="s">
        <v>518</v>
      </c>
      <c r="AL100" s="59">
        <v>1</v>
      </c>
      <c r="AM100" s="59" t="s">
        <v>27</v>
      </c>
      <c r="AN100" s="59" t="s">
        <v>673</v>
      </c>
      <c r="AO100" s="58">
        <v>18</v>
      </c>
      <c r="AP100" s="59" t="s">
        <v>674</v>
      </c>
      <c r="AQ100" s="59" t="s">
        <v>705</v>
      </c>
      <c r="AR100" s="59" t="s">
        <v>27</v>
      </c>
      <c r="AS100" s="59" t="s">
        <v>686</v>
      </c>
      <c r="AT100" s="59" t="s">
        <v>27</v>
      </c>
      <c r="AU100" s="59" t="s">
        <v>27</v>
      </c>
      <c r="AV100" s="59" t="s">
        <v>27</v>
      </c>
      <c r="AW100" s="62"/>
      <c r="AX100" s="62" t="s">
        <v>747</v>
      </c>
      <c r="AY100" s="62">
        <v>8.1490000000000009</v>
      </c>
      <c r="AZ100" s="62">
        <v>0.31342307692307697</v>
      </c>
      <c r="BA100" s="62">
        <v>3.1905755307399679</v>
      </c>
      <c r="BB100" s="62">
        <v>7.4550000000000001</v>
      </c>
      <c r="BC100" s="62">
        <v>28</v>
      </c>
      <c r="BD100">
        <v>0.78482668410725964</v>
      </c>
      <c r="BE100" s="62"/>
      <c r="BF100" s="62"/>
      <c r="BG100" s="62"/>
      <c r="BH100" s="120">
        <v>7.4550000000000001</v>
      </c>
      <c r="BI100" s="50"/>
    </row>
    <row r="101" spans="1:61" ht="120" x14ac:dyDescent="0.25">
      <c r="A101" s="58">
        <v>330</v>
      </c>
      <c r="B101" s="59" t="s">
        <v>78</v>
      </c>
      <c r="C101" s="59" t="s">
        <v>26</v>
      </c>
      <c r="D101" s="59" t="s">
        <v>33</v>
      </c>
      <c r="E101" s="59"/>
      <c r="F101" s="59" t="s">
        <v>500</v>
      </c>
      <c r="G101" s="58">
        <v>28</v>
      </c>
      <c r="H101" s="58">
        <v>200</v>
      </c>
      <c r="I101" s="59" t="s">
        <v>142</v>
      </c>
      <c r="J101" s="58">
        <v>8282194225</v>
      </c>
      <c r="K101" s="58">
        <v>2.875</v>
      </c>
      <c r="L101" s="58">
        <v>0.57499999999999996</v>
      </c>
      <c r="M101" s="58">
        <v>4</v>
      </c>
      <c r="N101" s="60">
        <v>0</v>
      </c>
      <c r="O101" s="60">
        <v>0</v>
      </c>
      <c r="P101" s="58">
        <v>10</v>
      </c>
      <c r="Q101" s="58">
        <v>6</v>
      </c>
      <c r="R101" s="58">
        <v>1</v>
      </c>
      <c r="S101" s="58">
        <v>6</v>
      </c>
      <c r="T101" s="58">
        <v>1</v>
      </c>
      <c r="U101" s="58">
        <v>1</v>
      </c>
      <c r="V101" s="58">
        <v>3</v>
      </c>
      <c r="W101" s="59">
        <v>0</v>
      </c>
      <c r="X101" s="60">
        <v>0</v>
      </c>
      <c r="Y101" s="58">
        <v>4</v>
      </c>
      <c r="Z101" s="59">
        <v>36</v>
      </c>
      <c r="AA101" s="59">
        <v>4</v>
      </c>
      <c r="AB101" t="s">
        <v>783</v>
      </c>
      <c r="AC101" s="61">
        <v>3</v>
      </c>
      <c r="AD101" s="58">
        <v>6</v>
      </c>
      <c r="AE101" s="58">
        <v>3</v>
      </c>
      <c r="AF101" s="58">
        <v>0</v>
      </c>
      <c r="AG101" s="58">
        <v>10</v>
      </c>
      <c r="AH101" s="59" t="s">
        <v>503</v>
      </c>
      <c r="AI101" s="58">
        <v>25</v>
      </c>
      <c r="AJ101" s="60"/>
      <c r="AK101" s="59" t="s">
        <v>519</v>
      </c>
      <c r="AL101" s="59">
        <v>1</v>
      </c>
      <c r="AM101" s="59" t="s">
        <v>27</v>
      </c>
      <c r="AN101" s="59" t="s">
        <v>680</v>
      </c>
      <c r="AO101" s="58">
        <v>27</v>
      </c>
      <c r="AP101" s="59" t="s">
        <v>677</v>
      </c>
      <c r="AQ101" s="59" t="s">
        <v>691</v>
      </c>
      <c r="AR101" s="59" t="s">
        <v>695</v>
      </c>
      <c r="AS101" s="59" t="s">
        <v>27</v>
      </c>
      <c r="AT101" s="59" t="s">
        <v>692</v>
      </c>
      <c r="AU101" s="59" t="s">
        <v>27</v>
      </c>
      <c r="AV101" s="59" t="s">
        <v>27</v>
      </c>
      <c r="AW101" s="62"/>
      <c r="AX101" s="62" t="s">
        <v>746</v>
      </c>
      <c r="AY101" s="62">
        <v>7.6059999999999999</v>
      </c>
      <c r="AZ101" s="62">
        <v>0.21127777777777779</v>
      </c>
      <c r="BA101" s="62">
        <v>4.7331054430712598</v>
      </c>
      <c r="BB101" s="62">
        <v>6.1360000000000001</v>
      </c>
      <c r="BC101" s="62">
        <v>84</v>
      </c>
      <c r="BD101">
        <v>0.93588881416722713</v>
      </c>
      <c r="BE101" s="62" t="s">
        <v>783</v>
      </c>
      <c r="BF101" s="62">
        <v>1</v>
      </c>
      <c r="BG101" s="62"/>
      <c r="BH101" s="120">
        <v>6.1359999999999992</v>
      </c>
      <c r="BI101" s="50"/>
    </row>
    <row r="102" spans="1:61" ht="330" x14ac:dyDescent="0.25">
      <c r="A102" s="58">
        <v>351</v>
      </c>
      <c r="B102" s="59" t="s">
        <v>78</v>
      </c>
      <c r="C102" s="59" t="s">
        <v>28</v>
      </c>
      <c r="D102" s="59" t="s">
        <v>33</v>
      </c>
      <c r="E102" s="59"/>
      <c r="F102" s="59" t="s">
        <v>500</v>
      </c>
      <c r="G102" s="58">
        <v>28</v>
      </c>
      <c r="H102" s="58">
        <v>200</v>
      </c>
      <c r="I102" s="59" t="s">
        <v>146</v>
      </c>
      <c r="J102" s="58">
        <v>94222252116</v>
      </c>
      <c r="K102" s="58">
        <v>2.2000000000000002</v>
      </c>
      <c r="L102" s="58">
        <v>0.44</v>
      </c>
      <c r="M102" s="58">
        <v>4</v>
      </c>
      <c r="N102" s="60">
        <v>0</v>
      </c>
      <c r="O102" s="60">
        <v>0</v>
      </c>
      <c r="P102" s="58">
        <v>7</v>
      </c>
      <c r="Q102" s="58">
        <v>3</v>
      </c>
      <c r="R102" s="58">
        <v>3</v>
      </c>
      <c r="S102" s="58">
        <v>3</v>
      </c>
      <c r="T102" s="58">
        <v>1</v>
      </c>
      <c r="U102" s="60">
        <v>0</v>
      </c>
      <c r="V102" s="58">
        <v>2.5</v>
      </c>
      <c r="W102" s="59">
        <v>0</v>
      </c>
      <c r="X102" s="58">
        <v>1.5</v>
      </c>
      <c r="Y102" s="58">
        <v>4</v>
      </c>
      <c r="Z102" s="59">
        <v>29</v>
      </c>
      <c r="AA102" s="59">
        <v>4</v>
      </c>
      <c r="AB102" t="s">
        <v>781</v>
      </c>
      <c r="AC102" s="59">
        <v>0</v>
      </c>
      <c r="AD102" s="58">
        <v>2</v>
      </c>
      <c r="AE102" s="58">
        <v>4</v>
      </c>
      <c r="AF102" s="58">
        <v>0</v>
      </c>
      <c r="AG102" s="58">
        <v>8</v>
      </c>
      <c r="AH102" s="59" t="s">
        <v>503</v>
      </c>
      <c r="AI102" s="58">
        <v>25</v>
      </c>
      <c r="AJ102" s="60"/>
      <c r="AK102" s="59" t="s">
        <v>520</v>
      </c>
      <c r="AL102" s="59">
        <v>1</v>
      </c>
      <c r="AM102" s="59" t="s">
        <v>27</v>
      </c>
      <c r="AN102" s="59" t="s">
        <v>680</v>
      </c>
      <c r="AO102" s="58">
        <v>36</v>
      </c>
      <c r="AP102" s="59" t="s">
        <v>677</v>
      </c>
      <c r="AQ102" s="59" t="s">
        <v>707</v>
      </c>
      <c r="AR102" s="59" t="s">
        <v>27</v>
      </c>
      <c r="AS102" s="59" t="s">
        <v>708</v>
      </c>
      <c r="AT102" s="59" t="s">
        <v>27</v>
      </c>
      <c r="AU102" s="59" t="s">
        <v>27</v>
      </c>
      <c r="AV102" s="59" t="s">
        <v>27</v>
      </c>
      <c r="AW102" s="62"/>
      <c r="AX102" s="62" t="s">
        <v>748</v>
      </c>
      <c r="AY102" s="62">
        <v>26.661000000000001</v>
      </c>
      <c r="AZ102" s="62">
        <v>0.91934482758620695</v>
      </c>
      <c r="BA102" s="62">
        <v>1.0877311428678593</v>
      </c>
      <c r="BB102" s="62">
        <v>4.8479999999999999</v>
      </c>
      <c r="BC102" s="62">
        <v>56</v>
      </c>
      <c r="BD102">
        <v>0.94306049822064053</v>
      </c>
      <c r="BE102" s="62"/>
      <c r="BF102" s="62"/>
      <c r="BG102" s="62"/>
      <c r="BH102" s="120">
        <v>3.6100000000000003</v>
      </c>
      <c r="BI102" s="50"/>
    </row>
    <row r="103" spans="1:61" ht="210" x14ac:dyDescent="0.25">
      <c r="A103" s="58">
        <v>367</v>
      </c>
      <c r="B103" s="59" t="s">
        <v>78</v>
      </c>
      <c r="C103" s="59" t="s">
        <v>26</v>
      </c>
      <c r="D103" s="59" t="s">
        <v>33</v>
      </c>
      <c r="E103" s="59"/>
      <c r="F103" s="59" t="s">
        <v>500</v>
      </c>
      <c r="G103" s="58">
        <v>28</v>
      </c>
      <c r="H103" s="58">
        <v>200</v>
      </c>
      <c r="I103" s="59" t="s">
        <v>147</v>
      </c>
      <c r="J103" s="58">
        <v>84463153</v>
      </c>
      <c r="K103" s="58">
        <v>2.15625</v>
      </c>
      <c r="L103" s="58">
        <v>0.43125000000000002</v>
      </c>
      <c r="M103" s="58">
        <v>3</v>
      </c>
      <c r="N103" s="60">
        <v>0</v>
      </c>
      <c r="O103" s="60">
        <v>0</v>
      </c>
      <c r="P103" s="58">
        <v>6</v>
      </c>
      <c r="Q103" s="58">
        <v>2</v>
      </c>
      <c r="R103" s="58">
        <v>4</v>
      </c>
      <c r="S103" s="58">
        <v>2</v>
      </c>
      <c r="T103" s="58">
        <v>1</v>
      </c>
      <c r="U103" s="58">
        <v>1</v>
      </c>
      <c r="V103" s="58">
        <v>0.5</v>
      </c>
      <c r="W103" s="59">
        <v>0</v>
      </c>
      <c r="X103" s="58">
        <v>0.5</v>
      </c>
      <c r="Y103" s="58">
        <v>2</v>
      </c>
      <c r="Z103" s="59">
        <v>22</v>
      </c>
      <c r="AA103" s="59">
        <v>2</v>
      </c>
      <c r="AB103" t="s">
        <v>782</v>
      </c>
      <c r="AC103" s="59">
        <v>0</v>
      </c>
      <c r="AD103" s="58">
        <v>5</v>
      </c>
      <c r="AE103" s="58">
        <v>0</v>
      </c>
      <c r="AF103" s="58">
        <v>0</v>
      </c>
      <c r="AG103" s="58">
        <v>7</v>
      </c>
      <c r="AH103" s="59" t="s">
        <v>503</v>
      </c>
      <c r="AI103" s="58">
        <v>25</v>
      </c>
      <c r="AJ103" s="60"/>
      <c r="AK103" s="59" t="s">
        <v>521</v>
      </c>
      <c r="AL103" s="59">
        <v>1</v>
      </c>
      <c r="AM103" s="59" t="s">
        <v>27</v>
      </c>
      <c r="AN103" s="59" t="s">
        <v>680</v>
      </c>
      <c r="AO103" s="58">
        <v>26</v>
      </c>
      <c r="AP103" s="59" t="s">
        <v>677</v>
      </c>
      <c r="AQ103" s="59" t="s">
        <v>709</v>
      </c>
      <c r="AR103" s="59" t="s">
        <v>27</v>
      </c>
      <c r="AS103" s="59" t="s">
        <v>27</v>
      </c>
      <c r="AT103" s="59" t="s">
        <v>692</v>
      </c>
      <c r="AU103" s="59" t="s">
        <v>695</v>
      </c>
      <c r="AV103" s="59" t="s">
        <v>27</v>
      </c>
      <c r="AW103" s="62"/>
      <c r="AX103" s="62" t="s">
        <v>746</v>
      </c>
      <c r="AY103" s="62">
        <v>12.021000000000001</v>
      </c>
      <c r="AZ103" s="62">
        <v>0.54640909090909096</v>
      </c>
      <c r="BA103" s="62">
        <v>1.830130604774977</v>
      </c>
      <c r="BB103" s="62">
        <v>11.341000000000001</v>
      </c>
      <c r="BC103" s="62">
        <v>84</v>
      </c>
      <c r="BD103">
        <v>2.8301886792452831E-2</v>
      </c>
      <c r="BE103" s="62"/>
      <c r="BF103" s="62"/>
      <c r="BG103" s="62"/>
      <c r="BH103" s="120">
        <v>3.9490000000000003</v>
      </c>
      <c r="BI103" s="50"/>
    </row>
    <row r="104" spans="1:61" ht="120" x14ac:dyDescent="0.25">
      <c r="A104" s="58">
        <v>383</v>
      </c>
      <c r="B104" s="59" t="s">
        <v>78</v>
      </c>
      <c r="C104" s="59" t="s">
        <v>26</v>
      </c>
      <c r="D104" s="59" t="s">
        <v>33</v>
      </c>
      <c r="E104" s="59"/>
      <c r="F104" s="59" t="s">
        <v>500</v>
      </c>
      <c r="G104" s="58">
        <v>28</v>
      </c>
      <c r="H104" s="58">
        <v>200</v>
      </c>
      <c r="I104" s="59" t="s">
        <v>149</v>
      </c>
      <c r="J104" s="58">
        <v>8877127178</v>
      </c>
      <c r="K104" s="58">
        <v>2.875</v>
      </c>
      <c r="L104" s="58">
        <v>0.57499999999999996</v>
      </c>
      <c r="M104" s="58">
        <v>1</v>
      </c>
      <c r="N104" s="60">
        <v>0</v>
      </c>
      <c r="O104" s="60">
        <v>0</v>
      </c>
      <c r="P104" s="58">
        <v>2</v>
      </c>
      <c r="Q104" s="60">
        <v>0</v>
      </c>
      <c r="R104" s="58">
        <v>1</v>
      </c>
      <c r="S104" s="60">
        <v>0</v>
      </c>
      <c r="T104" s="58">
        <v>1</v>
      </c>
      <c r="U104" s="60">
        <v>0</v>
      </c>
      <c r="V104" s="60">
        <v>0</v>
      </c>
      <c r="W104" s="59">
        <v>0</v>
      </c>
      <c r="X104" s="60">
        <v>0</v>
      </c>
      <c r="Y104" s="60">
        <v>0</v>
      </c>
      <c r="Z104" s="59">
        <v>5</v>
      </c>
      <c r="AA104" s="59">
        <v>0</v>
      </c>
      <c r="AB104" t="s">
        <v>783</v>
      </c>
      <c r="AC104" s="59">
        <v>0</v>
      </c>
      <c r="AD104" s="58">
        <v>0</v>
      </c>
      <c r="AE104" s="58">
        <v>0</v>
      </c>
      <c r="AF104" s="58">
        <v>1</v>
      </c>
      <c r="AG104" s="58">
        <v>2</v>
      </c>
      <c r="AH104" s="59" t="s">
        <v>503</v>
      </c>
      <c r="AI104" s="58">
        <v>25</v>
      </c>
      <c r="AJ104" s="60"/>
      <c r="AK104" s="59" t="s">
        <v>522</v>
      </c>
      <c r="AL104" s="59">
        <v>1</v>
      </c>
      <c r="AM104" s="59" t="s">
        <v>27</v>
      </c>
      <c r="AN104" s="59" t="s">
        <v>680</v>
      </c>
      <c r="AO104" s="58">
        <v>24</v>
      </c>
      <c r="AP104" s="59" t="s">
        <v>677</v>
      </c>
      <c r="AQ104" s="59" t="s">
        <v>711</v>
      </c>
      <c r="AR104" s="59" t="s">
        <v>27</v>
      </c>
      <c r="AS104" s="59" t="s">
        <v>686</v>
      </c>
      <c r="AT104" s="59" t="s">
        <v>27</v>
      </c>
      <c r="AU104" s="59" t="s">
        <v>27</v>
      </c>
      <c r="AV104" s="59" t="s">
        <v>27</v>
      </c>
      <c r="AW104" s="62"/>
      <c r="AX104" s="62" t="s">
        <v>747</v>
      </c>
      <c r="AY104" s="62">
        <v>28.878</v>
      </c>
      <c r="AZ104" s="62">
        <v>5.7755999999999998</v>
      </c>
      <c r="BA104" s="62">
        <v>0.1731421843617979</v>
      </c>
      <c r="BB104" s="62">
        <v>27.597999999999999</v>
      </c>
      <c r="BC104" s="62">
        <v>84</v>
      </c>
      <c r="BD104">
        <v>0</v>
      </c>
      <c r="BE104" s="62" t="s">
        <v>783</v>
      </c>
      <c r="BF104" s="62">
        <v>1</v>
      </c>
      <c r="BG104" s="62"/>
      <c r="BH104" s="120">
        <v>27.597999999999999</v>
      </c>
      <c r="BI104" s="50"/>
    </row>
    <row r="105" spans="1:61" ht="120" x14ac:dyDescent="0.25">
      <c r="A105" s="58">
        <v>399</v>
      </c>
      <c r="B105" s="59" t="s">
        <v>78</v>
      </c>
      <c r="C105" s="59" t="s">
        <v>26</v>
      </c>
      <c r="D105" s="59" t="s">
        <v>33</v>
      </c>
      <c r="E105" s="59"/>
      <c r="F105" s="59" t="s">
        <v>500</v>
      </c>
      <c r="G105" s="58">
        <v>28</v>
      </c>
      <c r="H105" s="58">
        <v>200</v>
      </c>
      <c r="I105" s="59" t="s">
        <v>81</v>
      </c>
      <c r="J105" s="58">
        <v>9591241137</v>
      </c>
      <c r="K105" s="58">
        <v>2.875</v>
      </c>
      <c r="L105" s="58">
        <v>0.57499999999999996</v>
      </c>
      <c r="M105" s="58">
        <v>5</v>
      </c>
      <c r="N105" s="60">
        <v>0</v>
      </c>
      <c r="O105" s="60">
        <v>0</v>
      </c>
      <c r="P105" s="58">
        <v>11</v>
      </c>
      <c r="Q105" s="58">
        <v>6</v>
      </c>
      <c r="R105" s="58">
        <v>1</v>
      </c>
      <c r="S105" s="58">
        <v>6</v>
      </c>
      <c r="T105" s="58">
        <v>1</v>
      </c>
      <c r="U105" s="60">
        <v>0</v>
      </c>
      <c r="V105" s="58">
        <v>1</v>
      </c>
      <c r="W105" s="59">
        <v>0</v>
      </c>
      <c r="X105" s="58">
        <v>1</v>
      </c>
      <c r="Y105" s="58">
        <v>2</v>
      </c>
      <c r="Z105" s="59">
        <v>34</v>
      </c>
      <c r="AA105" s="59">
        <v>2</v>
      </c>
      <c r="AB105" t="s">
        <v>783</v>
      </c>
      <c r="AC105" s="59">
        <v>0</v>
      </c>
      <c r="AD105" s="58">
        <v>2</v>
      </c>
      <c r="AE105" s="58">
        <v>2</v>
      </c>
      <c r="AF105" s="58">
        <v>1</v>
      </c>
      <c r="AG105" s="58">
        <v>6</v>
      </c>
      <c r="AH105" s="59" t="s">
        <v>503</v>
      </c>
      <c r="AI105" s="58">
        <v>25</v>
      </c>
      <c r="AJ105" s="60"/>
      <c r="AK105" s="59" t="s">
        <v>523</v>
      </c>
      <c r="AL105" s="59">
        <v>1</v>
      </c>
      <c r="AM105" s="59" t="s">
        <v>27</v>
      </c>
      <c r="AN105" s="59" t="s">
        <v>673</v>
      </c>
      <c r="AO105" s="58">
        <v>26</v>
      </c>
      <c r="AP105" s="59" t="s">
        <v>674</v>
      </c>
      <c r="AQ105" s="59" t="s">
        <v>675</v>
      </c>
      <c r="AR105" s="59" t="s">
        <v>27</v>
      </c>
      <c r="AS105" s="59" t="s">
        <v>676</v>
      </c>
      <c r="AT105" s="59" t="s">
        <v>27</v>
      </c>
      <c r="AU105" s="59" t="s">
        <v>27</v>
      </c>
      <c r="AV105" s="59" t="s">
        <v>27</v>
      </c>
      <c r="AW105" s="62"/>
      <c r="AX105" s="62" t="s">
        <v>748</v>
      </c>
      <c r="AY105" s="62">
        <v>11.035</v>
      </c>
      <c r="AZ105" s="62">
        <v>0.32455882352941179</v>
      </c>
      <c r="BA105" s="62">
        <v>3.0811055731762571</v>
      </c>
      <c r="BB105" s="62">
        <v>9.7919999999999998</v>
      </c>
      <c r="BC105" s="62">
        <v>28</v>
      </c>
      <c r="BD105">
        <v>0.34924715387440325</v>
      </c>
      <c r="BE105" s="62"/>
      <c r="BF105" s="62"/>
      <c r="BG105" s="62"/>
      <c r="BH105" s="120">
        <v>9.7919999999999998</v>
      </c>
      <c r="BI105" s="50"/>
    </row>
    <row r="106" spans="1:61" ht="390" x14ac:dyDescent="0.25">
      <c r="A106" s="58">
        <v>416</v>
      </c>
      <c r="B106" s="59" t="s">
        <v>78</v>
      </c>
      <c r="C106" s="59" t="s">
        <v>28</v>
      </c>
      <c r="D106" s="59" t="s">
        <v>33</v>
      </c>
      <c r="E106" s="59"/>
      <c r="F106" s="59" t="s">
        <v>500</v>
      </c>
      <c r="G106" s="58">
        <v>28</v>
      </c>
      <c r="H106" s="58">
        <v>200</v>
      </c>
      <c r="I106" s="59" t="s">
        <v>85</v>
      </c>
      <c r="J106" s="58">
        <v>1347638136</v>
      </c>
      <c r="K106" s="58">
        <v>2.1</v>
      </c>
      <c r="L106" s="58">
        <v>0.42</v>
      </c>
      <c r="M106" s="58">
        <v>11</v>
      </c>
      <c r="N106" s="60">
        <v>0</v>
      </c>
      <c r="O106" s="60">
        <v>0</v>
      </c>
      <c r="P106" s="58">
        <v>28</v>
      </c>
      <c r="Q106" s="58">
        <v>17</v>
      </c>
      <c r="R106" s="58">
        <v>3</v>
      </c>
      <c r="S106" s="58">
        <v>17</v>
      </c>
      <c r="T106" s="58">
        <v>1</v>
      </c>
      <c r="U106" s="58">
        <v>3</v>
      </c>
      <c r="V106" s="58">
        <v>7</v>
      </c>
      <c r="W106" s="59">
        <v>0</v>
      </c>
      <c r="X106" s="58">
        <v>2</v>
      </c>
      <c r="Y106" s="58">
        <v>12</v>
      </c>
      <c r="Z106" s="59">
        <v>101</v>
      </c>
      <c r="AA106" s="59">
        <v>12</v>
      </c>
      <c r="AB106" t="s">
        <v>782</v>
      </c>
      <c r="AC106" s="59">
        <v>0</v>
      </c>
      <c r="AD106" s="58">
        <v>28</v>
      </c>
      <c r="AE106" s="58">
        <v>13</v>
      </c>
      <c r="AF106" s="58">
        <v>3</v>
      </c>
      <c r="AG106" s="58">
        <v>50</v>
      </c>
      <c r="AH106" s="59" t="s">
        <v>524</v>
      </c>
      <c r="AI106" s="58">
        <v>23</v>
      </c>
      <c r="AJ106" s="58">
        <v>1</v>
      </c>
      <c r="AK106" s="59" t="s">
        <v>525</v>
      </c>
      <c r="AL106" s="59">
        <v>1</v>
      </c>
      <c r="AM106" s="59" t="s">
        <v>27</v>
      </c>
      <c r="AN106" s="59" t="s">
        <v>673</v>
      </c>
      <c r="AO106" s="58">
        <v>20</v>
      </c>
      <c r="AP106" s="59" t="s">
        <v>677</v>
      </c>
      <c r="AQ106" s="59" t="s">
        <v>678</v>
      </c>
      <c r="AR106" s="59" t="s">
        <v>27</v>
      </c>
      <c r="AS106" s="59" t="s">
        <v>27</v>
      </c>
      <c r="AT106" s="59" t="s">
        <v>27</v>
      </c>
      <c r="AU106" s="59" t="s">
        <v>27</v>
      </c>
      <c r="AV106" s="59" t="s">
        <v>27</v>
      </c>
      <c r="AW106" s="62"/>
      <c r="AX106" s="62" t="s">
        <v>747</v>
      </c>
      <c r="AY106" s="62">
        <v>24.03</v>
      </c>
      <c r="AZ106" s="62">
        <v>0.23792079207920794</v>
      </c>
      <c r="BA106" s="62">
        <v>4.2030794839783603</v>
      </c>
      <c r="BB106" s="62">
        <v>17.059999999999999</v>
      </c>
      <c r="BC106" s="62">
        <v>0</v>
      </c>
      <c r="BD106">
        <v>0.62380370596619839</v>
      </c>
      <c r="BE106" s="62"/>
      <c r="BF106" s="62"/>
      <c r="BG106" s="62"/>
      <c r="BH106" s="120">
        <v>15.211</v>
      </c>
      <c r="BI106" s="50"/>
    </row>
    <row r="107" spans="1:61" ht="225" x14ac:dyDescent="0.25">
      <c r="A107" s="58">
        <v>432</v>
      </c>
      <c r="B107" s="59" t="s">
        <v>78</v>
      </c>
      <c r="C107" s="59" t="s">
        <v>26</v>
      </c>
      <c r="D107" s="59" t="s">
        <v>33</v>
      </c>
      <c r="E107" s="59"/>
      <c r="F107" s="59" t="s">
        <v>500</v>
      </c>
      <c r="G107" s="58">
        <v>28</v>
      </c>
      <c r="H107" s="58">
        <v>200</v>
      </c>
      <c r="I107" s="59" t="s">
        <v>88</v>
      </c>
      <c r="J107" s="58">
        <v>217831744</v>
      </c>
      <c r="K107" s="58">
        <v>2.125</v>
      </c>
      <c r="L107" s="58">
        <v>0.42499999999999999</v>
      </c>
      <c r="M107" s="58">
        <v>5</v>
      </c>
      <c r="N107" s="60">
        <v>0</v>
      </c>
      <c r="O107" s="60">
        <v>0</v>
      </c>
      <c r="P107" s="58">
        <v>11</v>
      </c>
      <c r="Q107" s="58">
        <v>6</v>
      </c>
      <c r="R107" s="58">
        <v>4</v>
      </c>
      <c r="S107" s="58">
        <v>6</v>
      </c>
      <c r="T107" s="58">
        <v>1</v>
      </c>
      <c r="U107" s="58">
        <v>4</v>
      </c>
      <c r="V107" s="58">
        <v>3</v>
      </c>
      <c r="W107" s="59">
        <v>0</v>
      </c>
      <c r="X107" s="58">
        <v>2</v>
      </c>
      <c r="Y107" s="58">
        <v>9</v>
      </c>
      <c r="Z107" s="59">
        <v>51</v>
      </c>
      <c r="AA107" s="59">
        <v>9</v>
      </c>
      <c r="AB107" t="s">
        <v>783</v>
      </c>
      <c r="AC107" s="59">
        <v>0</v>
      </c>
      <c r="AD107" s="58">
        <v>8</v>
      </c>
      <c r="AE107" s="58">
        <v>3</v>
      </c>
      <c r="AF107" s="58">
        <v>0</v>
      </c>
      <c r="AG107" s="58">
        <v>14</v>
      </c>
      <c r="AH107" s="59" t="s">
        <v>503</v>
      </c>
      <c r="AI107" s="58">
        <v>25</v>
      </c>
      <c r="AJ107" s="60"/>
      <c r="AK107" s="59" t="s">
        <v>526</v>
      </c>
      <c r="AL107" s="59">
        <v>1</v>
      </c>
      <c r="AM107" s="59" t="s">
        <v>27</v>
      </c>
      <c r="AN107" s="59" t="s">
        <v>673</v>
      </c>
      <c r="AO107" s="58">
        <v>24</v>
      </c>
      <c r="AP107" s="59" t="s">
        <v>677</v>
      </c>
      <c r="AQ107" s="59" t="s">
        <v>679</v>
      </c>
      <c r="AR107" s="59" t="s">
        <v>27</v>
      </c>
      <c r="AS107" s="59" t="s">
        <v>27</v>
      </c>
      <c r="AT107" s="59" t="s">
        <v>27</v>
      </c>
      <c r="AU107" s="59" t="s">
        <v>27</v>
      </c>
      <c r="AV107" s="59" t="s">
        <v>27</v>
      </c>
      <c r="AW107" s="62"/>
      <c r="AX107" s="62" t="s">
        <v>747</v>
      </c>
      <c r="AY107" s="62">
        <v>9.7780000000000005</v>
      </c>
      <c r="AZ107" s="62">
        <v>0.19172549019607843</v>
      </c>
      <c r="BA107" s="62">
        <v>5.2157905502147672</v>
      </c>
      <c r="BB107" s="62">
        <v>9.1010000000000009</v>
      </c>
      <c r="BC107" s="62">
        <v>28</v>
      </c>
      <c r="BD107">
        <v>0.46802667712828561</v>
      </c>
      <c r="BE107" s="62" t="s">
        <v>783</v>
      </c>
      <c r="BF107" s="62">
        <v>1</v>
      </c>
      <c r="BG107" s="62"/>
      <c r="BH107" s="120">
        <v>2.7040000000000002</v>
      </c>
      <c r="BI107" s="50"/>
    </row>
    <row r="108" spans="1:61" ht="375" x14ac:dyDescent="0.25">
      <c r="A108" s="58">
        <v>464</v>
      </c>
      <c r="B108" s="59" t="s">
        <v>78</v>
      </c>
      <c r="C108" s="59" t="s">
        <v>28</v>
      </c>
      <c r="D108" s="59" t="s">
        <v>33</v>
      </c>
      <c r="E108" s="59"/>
      <c r="F108" s="59" t="s">
        <v>500</v>
      </c>
      <c r="G108" s="58">
        <v>28</v>
      </c>
      <c r="H108" s="58">
        <v>200</v>
      </c>
      <c r="I108" s="59" t="s">
        <v>152</v>
      </c>
      <c r="J108" s="58">
        <v>792288984</v>
      </c>
      <c r="K108" s="58">
        <v>2.2000000000000002</v>
      </c>
      <c r="L108" s="58">
        <v>0.44</v>
      </c>
      <c r="M108" s="58">
        <v>26</v>
      </c>
      <c r="N108" s="60">
        <v>0</v>
      </c>
      <c r="O108" s="60">
        <v>0</v>
      </c>
      <c r="P108" s="58">
        <v>65</v>
      </c>
      <c r="Q108" s="58">
        <v>38</v>
      </c>
      <c r="R108" s="58">
        <v>4</v>
      </c>
      <c r="S108" s="58">
        <v>38</v>
      </c>
      <c r="T108" s="58">
        <v>1</v>
      </c>
      <c r="U108" s="58">
        <v>6</v>
      </c>
      <c r="V108" s="58">
        <v>10.5</v>
      </c>
      <c r="W108" s="59">
        <v>0</v>
      </c>
      <c r="X108" s="58">
        <v>2.5</v>
      </c>
      <c r="Y108" s="58">
        <v>19</v>
      </c>
      <c r="Z108" s="59">
        <v>210</v>
      </c>
      <c r="AA108" s="59">
        <v>19</v>
      </c>
      <c r="AB108" t="s">
        <v>783</v>
      </c>
      <c r="AC108" s="59">
        <v>0</v>
      </c>
      <c r="AD108" s="58">
        <v>29</v>
      </c>
      <c r="AE108" s="58">
        <v>11</v>
      </c>
      <c r="AF108" s="58">
        <v>2</v>
      </c>
      <c r="AG108" s="58">
        <v>49</v>
      </c>
      <c r="AH108" s="59" t="s">
        <v>503</v>
      </c>
      <c r="AI108" s="58">
        <v>25</v>
      </c>
      <c r="AJ108" s="58">
        <v>1</v>
      </c>
      <c r="AK108" s="59" t="s">
        <v>528</v>
      </c>
      <c r="AL108" s="59">
        <v>1</v>
      </c>
      <c r="AM108" s="59" t="s">
        <v>27</v>
      </c>
      <c r="AN108" s="59" t="s">
        <v>673</v>
      </c>
      <c r="AO108" s="58">
        <v>23</v>
      </c>
      <c r="AP108" s="59" t="s">
        <v>677</v>
      </c>
      <c r="AQ108" s="59" t="s">
        <v>714</v>
      </c>
      <c r="AR108" s="59" t="s">
        <v>695</v>
      </c>
      <c r="AS108" s="59" t="s">
        <v>27</v>
      </c>
      <c r="AT108" s="59" t="s">
        <v>27</v>
      </c>
      <c r="AU108" s="59" t="s">
        <v>27</v>
      </c>
      <c r="AV108" s="59" t="s">
        <v>27</v>
      </c>
      <c r="AW108" s="62"/>
      <c r="AX108" s="62" t="s">
        <v>747</v>
      </c>
      <c r="AY108" s="62">
        <v>46.704999999999998</v>
      </c>
      <c r="AZ108" s="62">
        <v>0.22240476190476188</v>
      </c>
      <c r="BA108" s="62">
        <v>4.4963066052885132</v>
      </c>
      <c r="BB108" s="62">
        <v>40.673000000000002</v>
      </c>
      <c r="BC108" s="62">
        <v>28</v>
      </c>
      <c r="BD108">
        <v>0.63516291108404388</v>
      </c>
      <c r="BE108" s="62"/>
      <c r="BF108" s="62"/>
      <c r="BG108" s="62"/>
      <c r="BH108">
        <v>3.4580000000000002</v>
      </c>
      <c r="BI108" s="50"/>
    </row>
    <row r="109" spans="1:61" ht="240" x14ac:dyDescent="0.25">
      <c r="A109" s="58">
        <v>485</v>
      </c>
      <c r="B109" s="59" t="s">
        <v>78</v>
      </c>
      <c r="C109" s="59" t="s">
        <v>28</v>
      </c>
      <c r="D109" s="59" t="s">
        <v>33</v>
      </c>
      <c r="E109" s="59"/>
      <c r="F109" s="59" t="s">
        <v>500</v>
      </c>
      <c r="G109" s="58">
        <v>28</v>
      </c>
      <c r="H109" s="58">
        <v>200</v>
      </c>
      <c r="I109" s="59" t="s">
        <v>158</v>
      </c>
      <c r="J109" s="58">
        <v>927618937</v>
      </c>
      <c r="K109" s="58">
        <v>2.1</v>
      </c>
      <c r="L109" s="58">
        <v>0.42</v>
      </c>
      <c r="M109" s="58">
        <v>7</v>
      </c>
      <c r="N109" s="60">
        <v>0</v>
      </c>
      <c r="O109" s="60">
        <v>0</v>
      </c>
      <c r="P109" s="58">
        <v>13</v>
      </c>
      <c r="Q109" s="58">
        <v>6</v>
      </c>
      <c r="R109" s="58">
        <v>4</v>
      </c>
      <c r="S109" s="58">
        <v>6</v>
      </c>
      <c r="T109" s="58">
        <v>1</v>
      </c>
      <c r="U109" s="58">
        <v>1</v>
      </c>
      <c r="V109" s="58">
        <v>2</v>
      </c>
      <c r="W109" s="59">
        <v>0</v>
      </c>
      <c r="X109" s="58">
        <v>1</v>
      </c>
      <c r="Y109" s="58">
        <v>4</v>
      </c>
      <c r="Z109" s="59">
        <v>45</v>
      </c>
      <c r="AA109" s="59">
        <v>4</v>
      </c>
      <c r="AB109" t="s">
        <v>782</v>
      </c>
      <c r="AC109" s="59">
        <v>0</v>
      </c>
      <c r="AD109" s="58">
        <v>8</v>
      </c>
      <c r="AE109" s="58">
        <v>2</v>
      </c>
      <c r="AF109" s="58">
        <v>2</v>
      </c>
      <c r="AG109" s="58">
        <v>13</v>
      </c>
      <c r="AH109" s="59" t="s">
        <v>503</v>
      </c>
      <c r="AI109" s="58">
        <v>25</v>
      </c>
      <c r="AJ109" s="60"/>
      <c r="AK109" s="59" t="s">
        <v>529</v>
      </c>
      <c r="AL109" s="59">
        <v>1</v>
      </c>
      <c r="AM109" s="59" t="s">
        <v>27</v>
      </c>
      <c r="AN109" s="59" t="s">
        <v>673</v>
      </c>
      <c r="AO109" s="58">
        <v>25</v>
      </c>
      <c r="AP109" s="59" t="s">
        <v>677</v>
      </c>
      <c r="AQ109" s="59" t="s">
        <v>721</v>
      </c>
      <c r="AR109" s="59" t="s">
        <v>27</v>
      </c>
      <c r="AS109" s="59" t="s">
        <v>686</v>
      </c>
      <c r="AT109" s="59" t="s">
        <v>27</v>
      </c>
      <c r="AU109" s="59" t="s">
        <v>27</v>
      </c>
      <c r="AV109" s="59" t="s">
        <v>27</v>
      </c>
      <c r="AW109" s="62"/>
      <c r="AX109" s="62" t="s">
        <v>747</v>
      </c>
      <c r="AY109" s="62">
        <v>24.177</v>
      </c>
      <c r="AZ109" s="62">
        <v>0.53726666666666667</v>
      </c>
      <c r="BA109" s="62">
        <v>1.8612731108077925</v>
      </c>
      <c r="BB109" s="62">
        <v>23.653000000000002</v>
      </c>
      <c r="BC109" s="62">
        <v>28</v>
      </c>
      <c r="BD109">
        <v>0.78287342920067371</v>
      </c>
      <c r="BE109" s="62" t="s">
        <v>783</v>
      </c>
      <c r="BF109" s="62">
        <v>1</v>
      </c>
      <c r="BG109" s="62"/>
      <c r="BH109">
        <v>11.479999999999999</v>
      </c>
      <c r="BI109" s="50"/>
    </row>
    <row r="110" spans="1:61" ht="390" x14ac:dyDescent="0.25">
      <c r="A110" s="58">
        <v>506</v>
      </c>
      <c r="B110" s="59" t="s">
        <v>78</v>
      </c>
      <c r="C110" s="59" t="s">
        <v>28</v>
      </c>
      <c r="D110" s="59" t="s">
        <v>33</v>
      </c>
      <c r="E110" s="59"/>
      <c r="F110" s="59" t="s">
        <v>500</v>
      </c>
      <c r="G110" s="58">
        <v>28</v>
      </c>
      <c r="H110" s="58">
        <v>200</v>
      </c>
      <c r="I110" s="59" t="s">
        <v>165</v>
      </c>
      <c r="J110" s="58">
        <v>1412134207</v>
      </c>
      <c r="K110" s="58">
        <v>2.2000000000000002</v>
      </c>
      <c r="L110" s="58">
        <v>0.44</v>
      </c>
      <c r="M110" s="58">
        <v>27</v>
      </c>
      <c r="N110" s="60">
        <v>0</v>
      </c>
      <c r="O110" s="60">
        <v>0</v>
      </c>
      <c r="P110" s="58">
        <v>61</v>
      </c>
      <c r="Q110" s="58">
        <v>32</v>
      </c>
      <c r="R110" s="58">
        <v>2</v>
      </c>
      <c r="S110" s="58">
        <v>32</v>
      </c>
      <c r="T110" s="60">
        <v>0</v>
      </c>
      <c r="U110" s="58">
        <v>14</v>
      </c>
      <c r="V110" s="58">
        <v>16</v>
      </c>
      <c r="W110" s="59">
        <v>0</v>
      </c>
      <c r="X110" s="58">
        <v>7</v>
      </c>
      <c r="Y110" s="58">
        <v>37</v>
      </c>
      <c r="Z110" s="59">
        <v>228</v>
      </c>
      <c r="AA110" s="59">
        <v>37</v>
      </c>
      <c r="AB110" t="s">
        <v>781</v>
      </c>
      <c r="AC110" s="59">
        <v>0</v>
      </c>
      <c r="AD110" s="58">
        <v>82</v>
      </c>
      <c r="AE110" s="58">
        <v>47</v>
      </c>
      <c r="AF110" s="58">
        <v>5</v>
      </c>
      <c r="AG110" s="58">
        <v>154</v>
      </c>
      <c r="AH110" s="59" t="s">
        <v>503</v>
      </c>
      <c r="AI110" s="58">
        <v>25</v>
      </c>
      <c r="AJ110" s="58">
        <v>1</v>
      </c>
      <c r="AK110" s="59" t="s">
        <v>530</v>
      </c>
      <c r="AL110" s="59">
        <v>1</v>
      </c>
      <c r="AM110" s="59" t="s">
        <v>27</v>
      </c>
      <c r="AN110" s="59" t="s">
        <v>680</v>
      </c>
      <c r="AO110" s="58">
        <v>25</v>
      </c>
      <c r="AP110" s="59" t="s">
        <v>677</v>
      </c>
      <c r="AQ110" s="59" t="s">
        <v>705</v>
      </c>
      <c r="AR110" s="59" t="s">
        <v>27</v>
      </c>
      <c r="AS110" s="59" t="s">
        <v>27</v>
      </c>
      <c r="AT110" s="59" t="s">
        <v>27</v>
      </c>
      <c r="AU110" s="59" t="s">
        <v>27</v>
      </c>
      <c r="AV110" s="59" t="s">
        <v>27</v>
      </c>
      <c r="AW110" s="62"/>
      <c r="AX110" s="62" t="s">
        <v>747</v>
      </c>
      <c r="AY110" s="62">
        <v>200</v>
      </c>
      <c r="AZ110" s="62">
        <v>0.8771929824561403</v>
      </c>
      <c r="BA110" s="62">
        <v>1.1399999999999999</v>
      </c>
      <c r="BB110" s="62">
        <v>2.9130000000000003</v>
      </c>
      <c r="BC110" s="62">
        <v>28</v>
      </c>
      <c r="BD110">
        <v>0.47267398425377855</v>
      </c>
      <c r="BE110" s="62"/>
      <c r="BF110" s="62"/>
      <c r="BG110" s="62"/>
      <c r="BH110">
        <v>1.6870000000000001</v>
      </c>
    </row>
    <row r="111" spans="1:61" ht="180" x14ac:dyDescent="0.25">
      <c r="A111" s="58">
        <v>526</v>
      </c>
      <c r="B111" s="59" t="s">
        <v>78</v>
      </c>
      <c r="C111" s="59" t="s">
        <v>28</v>
      </c>
      <c r="D111" s="59" t="s">
        <v>33</v>
      </c>
      <c r="E111" s="59"/>
      <c r="F111" s="59" t="s">
        <v>500</v>
      </c>
      <c r="G111" s="58">
        <v>28</v>
      </c>
      <c r="H111" s="58">
        <v>200</v>
      </c>
      <c r="I111" s="59" t="s">
        <v>169</v>
      </c>
      <c r="J111" s="58">
        <v>178114327</v>
      </c>
      <c r="K111" s="58">
        <v>2.1</v>
      </c>
      <c r="L111" s="58">
        <v>0.42</v>
      </c>
      <c r="M111" s="58">
        <v>1</v>
      </c>
      <c r="N111" s="60">
        <v>0</v>
      </c>
      <c r="O111" s="60">
        <v>0</v>
      </c>
      <c r="P111" s="58">
        <v>2</v>
      </c>
      <c r="Q111" s="58">
        <v>1</v>
      </c>
      <c r="R111" s="58">
        <v>4</v>
      </c>
      <c r="S111" s="58">
        <v>1</v>
      </c>
      <c r="T111" s="58">
        <v>1</v>
      </c>
      <c r="U111" s="60">
        <v>0</v>
      </c>
      <c r="V111" s="58">
        <v>1</v>
      </c>
      <c r="W111" s="59">
        <v>0</v>
      </c>
      <c r="X111" s="60">
        <v>0</v>
      </c>
      <c r="Y111" s="58">
        <v>1</v>
      </c>
      <c r="Z111" s="59">
        <v>12</v>
      </c>
      <c r="AA111" s="59">
        <v>1</v>
      </c>
      <c r="AB111" t="s">
        <v>782</v>
      </c>
      <c r="AC111" s="59">
        <v>0</v>
      </c>
      <c r="AD111" s="58">
        <v>0</v>
      </c>
      <c r="AE111" s="58">
        <v>0</v>
      </c>
      <c r="AF111" s="58">
        <v>0</v>
      </c>
      <c r="AG111" s="58">
        <v>1</v>
      </c>
      <c r="AH111" s="59" t="s">
        <v>503</v>
      </c>
      <c r="AI111" s="58">
        <v>25</v>
      </c>
      <c r="AJ111" s="60"/>
      <c r="AK111" s="59" t="s">
        <v>531</v>
      </c>
      <c r="AL111" s="59">
        <v>1</v>
      </c>
      <c r="AM111" s="59" t="s">
        <v>27</v>
      </c>
      <c r="AN111" s="59" t="s">
        <v>680</v>
      </c>
      <c r="AO111" s="58">
        <v>31</v>
      </c>
      <c r="AP111" s="59" t="s">
        <v>677</v>
      </c>
      <c r="AQ111" s="59" t="s">
        <v>694</v>
      </c>
      <c r="AR111" s="59" t="s">
        <v>27</v>
      </c>
      <c r="AS111" s="59" t="s">
        <v>27</v>
      </c>
      <c r="AT111" s="59" t="s">
        <v>692</v>
      </c>
      <c r="AU111" s="59" t="s">
        <v>27</v>
      </c>
      <c r="AV111" s="59" t="s">
        <v>27</v>
      </c>
      <c r="AW111" s="62"/>
      <c r="AX111" s="62" t="s">
        <v>746</v>
      </c>
      <c r="AY111" s="62">
        <v>16.112000000000002</v>
      </c>
      <c r="AZ111" s="62">
        <v>1.3426666666666669</v>
      </c>
      <c r="BA111" s="62">
        <v>0.74478649453823231</v>
      </c>
      <c r="BB111" s="62">
        <v>9.8640000000000008</v>
      </c>
      <c r="BC111" s="62">
        <v>56</v>
      </c>
      <c r="BD111">
        <v>3.4557235421166309E-2</v>
      </c>
      <c r="BE111" s="62"/>
      <c r="BF111" s="62"/>
      <c r="BG111" s="62"/>
      <c r="BH111">
        <v>8.3740000000000006</v>
      </c>
      <c r="BI111" s="50"/>
    </row>
    <row r="112" spans="1:61" ht="315" x14ac:dyDescent="0.25">
      <c r="A112" s="58">
        <v>558</v>
      </c>
      <c r="B112" s="59" t="s">
        <v>78</v>
      </c>
      <c r="C112" s="59" t="s">
        <v>26</v>
      </c>
      <c r="D112" s="59" t="s">
        <v>33</v>
      </c>
      <c r="E112" s="59"/>
      <c r="F112" s="59" t="s">
        <v>500</v>
      </c>
      <c r="G112" s="58">
        <v>28</v>
      </c>
      <c r="H112" s="58">
        <v>200</v>
      </c>
      <c r="I112" s="59" t="s">
        <v>172</v>
      </c>
      <c r="J112" s="58">
        <v>8517821164</v>
      </c>
      <c r="K112" s="58">
        <v>2.875</v>
      </c>
      <c r="L112" s="58">
        <v>0.57499999999999996</v>
      </c>
      <c r="M112" s="58">
        <v>2</v>
      </c>
      <c r="N112" s="60">
        <v>0</v>
      </c>
      <c r="O112" s="60">
        <v>0</v>
      </c>
      <c r="P112" s="58">
        <v>4</v>
      </c>
      <c r="Q112" s="58">
        <v>2</v>
      </c>
      <c r="R112" s="58">
        <v>4</v>
      </c>
      <c r="S112" s="58">
        <v>2</v>
      </c>
      <c r="T112" s="58">
        <v>1</v>
      </c>
      <c r="U112" s="60">
        <v>0</v>
      </c>
      <c r="V112" s="58">
        <v>2</v>
      </c>
      <c r="W112" s="59">
        <v>0</v>
      </c>
      <c r="X112" s="58">
        <v>1</v>
      </c>
      <c r="Y112" s="58">
        <v>3</v>
      </c>
      <c r="Z112" s="59">
        <v>21</v>
      </c>
      <c r="AA112" s="59">
        <v>3</v>
      </c>
      <c r="AB112" t="s">
        <v>783</v>
      </c>
      <c r="AC112" s="59">
        <v>0</v>
      </c>
      <c r="AD112" s="58">
        <v>3</v>
      </c>
      <c r="AE112" s="58">
        <v>1</v>
      </c>
      <c r="AF112" s="58">
        <v>1</v>
      </c>
      <c r="AG112" s="58">
        <v>7</v>
      </c>
      <c r="AH112" s="59" t="s">
        <v>503</v>
      </c>
      <c r="AI112" s="58">
        <v>25</v>
      </c>
      <c r="AJ112" s="60"/>
      <c r="AK112" s="59" t="s">
        <v>533</v>
      </c>
      <c r="AL112" s="59">
        <v>1</v>
      </c>
      <c r="AM112" s="59" t="s">
        <v>27</v>
      </c>
      <c r="AN112" s="59" t="s">
        <v>680</v>
      </c>
      <c r="AO112" s="58">
        <v>29</v>
      </c>
      <c r="AP112" s="59" t="s">
        <v>674</v>
      </c>
      <c r="AQ112" s="59" t="s">
        <v>691</v>
      </c>
      <c r="AR112" s="59" t="s">
        <v>695</v>
      </c>
      <c r="AS112" s="59" t="s">
        <v>727</v>
      </c>
      <c r="AT112" s="59" t="s">
        <v>27</v>
      </c>
      <c r="AU112" s="59" t="s">
        <v>27</v>
      </c>
      <c r="AV112" s="59" t="s">
        <v>27</v>
      </c>
      <c r="AW112" s="62"/>
      <c r="AX112" s="62" t="s">
        <v>748</v>
      </c>
      <c r="AY112" s="62">
        <v>19.211000000000002</v>
      </c>
      <c r="AZ112" s="62">
        <v>0.91480952380952396</v>
      </c>
      <c r="BA112" s="62">
        <v>1.093123731195669</v>
      </c>
      <c r="BB112" s="62">
        <v>18.07</v>
      </c>
      <c r="BC112" s="62">
        <v>56</v>
      </c>
      <c r="BD112">
        <v>0.49812030075187969</v>
      </c>
      <c r="BE112" s="62"/>
      <c r="BF112" s="62"/>
      <c r="BG112" s="62"/>
      <c r="BH112">
        <v>1.7190000000000001</v>
      </c>
      <c r="BI112" s="50"/>
    </row>
    <row r="113" spans="1:61" ht="105" x14ac:dyDescent="0.25">
      <c r="A113" s="58">
        <v>1</v>
      </c>
      <c r="B113" s="59" t="s">
        <v>78</v>
      </c>
      <c r="C113" s="59" t="s">
        <v>28</v>
      </c>
      <c r="D113" s="59" t="s">
        <v>34</v>
      </c>
      <c r="E113" s="59"/>
      <c r="F113" s="59" t="s">
        <v>35</v>
      </c>
      <c r="G113" s="58">
        <v>1</v>
      </c>
      <c r="H113" s="58">
        <v>19</v>
      </c>
      <c r="I113" s="59" t="s">
        <v>92</v>
      </c>
      <c r="J113" s="58">
        <v>9165180138</v>
      </c>
      <c r="K113" s="58">
        <v>0</v>
      </c>
      <c r="L113" s="58">
        <v>0</v>
      </c>
      <c r="M113" s="58">
        <v>10</v>
      </c>
      <c r="N113" s="60">
        <v>0</v>
      </c>
      <c r="O113" s="58">
        <v>1</v>
      </c>
      <c r="P113" s="58">
        <v>21</v>
      </c>
      <c r="Q113" s="58">
        <v>11</v>
      </c>
      <c r="R113" s="60">
        <v>0</v>
      </c>
      <c r="S113" s="58">
        <v>11</v>
      </c>
      <c r="T113" s="58">
        <v>1</v>
      </c>
      <c r="U113" s="58">
        <v>3</v>
      </c>
      <c r="V113" s="58">
        <v>0.5</v>
      </c>
      <c r="W113" s="59">
        <v>0</v>
      </c>
      <c r="X113" s="58">
        <v>0.5</v>
      </c>
      <c r="Y113" s="58">
        <v>4</v>
      </c>
      <c r="Z113" s="59">
        <v>63</v>
      </c>
      <c r="AA113" s="59">
        <v>4</v>
      </c>
      <c r="AC113" s="59">
        <v>0</v>
      </c>
      <c r="AD113" s="58">
        <v>3</v>
      </c>
      <c r="AE113" s="58">
        <v>2</v>
      </c>
      <c r="AF113" s="58">
        <v>0</v>
      </c>
      <c r="AG113" s="58">
        <v>9</v>
      </c>
      <c r="AH113" s="59" t="s">
        <v>83</v>
      </c>
      <c r="AI113" s="58">
        <v>3</v>
      </c>
      <c r="AJ113" s="58">
        <v>1</v>
      </c>
      <c r="AK113" s="59" t="s">
        <v>177</v>
      </c>
      <c r="AL113" s="59">
        <v>1</v>
      </c>
      <c r="AM113" s="59" t="s">
        <v>27</v>
      </c>
      <c r="AN113" s="59" t="s">
        <v>680</v>
      </c>
      <c r="AO113" s="58">
        <v>24</v>
      </c>
      <c r="AP113" s="59" t="s">
        <v>677</v>
      </c>
      <c r="AQ113" s="59" t="s">
        <v>679</v>
      </c>
      <c r="AR113" s="59" t="s">
        <v>27</v>
      </c>
      <c r="AS113" s="59" t="s">
        <v>681</v>
      </c>
      <c r="AT113" s="59" t="s">
        <v>27</v>
      </c>
      <c r="AU113" s="59" t="s">
        <v>27</v>
      </c>
      <c r="AV113" s="59" t="s">
        <v>27</v>
      </c>
      <c r="AW113" s="62"/>
      <c r="AX113" s="62" t="s">
        <v>747</v>
      </c>
      <c r="AY113" s="62">
        <v>19.001000000000001</v>
      </c>
      <c r="AZ113" s="62">
        <v>0.3016031746031746</v>
      </c>
      <c r="BA113" s="62">
        <v>3.3156149676332825</v>
      </c>
      <c r="BB113" s="62"/>
      <c r="BC113" s="62">
        <v>68</v>
      </c>
      <c r="BD113">
        <v>0.16714593817397555</v>
      </c>
      <c r="BE113" s="62"/>
      <c r="BF113" s="62"/>
      <c r="BG113" s="62"/>
      <c r="BH113" s="120"/>
      <c r="BI113" s="50"/>
    </row>
    <row r="114" spans="1:61" ht="105" x14ac:dyDescent="0.25">
      <c r="A114" s="58">
        <v>17</v>
      </c>
      <c r="B114" s="59" t="s">
        <v>78</v>
      </c>
      <c r="C114" s="59" t="s">
        <v>26</v>
      </c>
      <c r="D114" s="59" t="s">
        <v>34</v>
      </c>
      <c r="E114" s="59"/>
      <c r="F114" s="59" t="s">
        <v>35</v>
      </c>
      <c r="G114" s="58">
        <v>1</v>
      </c>
      <c r="H114" s="58">
        <v>19</v>
      </c>
      <c r="I114" s="59" t="s">
        <v>95</v>
      </c>
      <c r="J114" s="58">
        <v>959124226</v>
      </c>
      <c r="K114" s="58">
        <v>0</v>
      </c>
      <c r="L114" s="58">
        <v>0</v>
      </c>
      <c r="M114" s="58">
        <v>5</v>
      </c>
      <c r="N114" s="60">
        <v>0</v>
      </c>
      <c r="O114" s="60">
        <v>0</v>
      </c>
      <c r="P114" s="58">
        <v>9</v>
      </c>
      <c r="Q114" s="58">
        <v>4</v>
      </c>
      <c r="R114" s="60">
        <v>0</v>
      </c>
      <c r="S114" s="58">
        <v>4</v>
      </c>
      <c r="T114" s="58">
        <v>1</v>
      </c>
      <c r="U114" s="58">
        <v>2</v>
      </c>
      <c r="V114" s="58">
        <v>1</v>
      </c>
      <c r="W114" s="61">
        <v>1</v>
      </c>
      <c r="X114" s="58">
        <v>1</v>
      </c>
      <c r="Y114" s="58">
        <v>5</v>
      </c>
      <c r="Z114" s="59">
        <v>33</v>
      </c>
      <c r="AA114" s="59">
        <v>5</v>
      </c>
      <c r="AC114" s="59">
        <v>0</v>
      </c>
      <c r="AD114" s="58">
        <v>3</v>
      </c>
      <c r="AE114" s="58">
        <v>1</v>
      </c>
      <c r="AF114" s="58">
        <v>1</v>
      </c>
      <c r="AG114" s="58">
        <v>11</v>
      </c>
      <c r="AH114" s="59" t="s">
        <v>112</v>
      </c>
      <c r="AI114" s="58">
        <v>1</v>
      </c>
      <c r="AJ114" s="60"/>
      <c r="AK114" s="59" t="s">
        <v>178</v>
      </c>
      <c r="AL114" s="59">
        <v>1</v>
      </c>
      <c r="AM114" s="59" t="s">
        <v>27</v>
      </c>
      <c r="AN114" s="59" t="s">
        <v>680</v>
      </c>
      <c r="AO114" s="58">
        <v>26</v>
      </c>
      <c r="AP114" s="59" t="s">
        <v>677</v>
      </c>
      <c r="AQ114" s="59" t="s">
        <v>683</v>
      </c>
      <c r="AR114" s="59" t="s">
        <v>27</v>
      </c>
      <c r="AS114" s="59" t="s">
        <v>684</v>
      </c>
      <c r="AT114" s="59" t="s">
        <v>27</v>
      </c>
      <c r="AU114" s="59" t="s">
        <v>27</v>
      </c>
      <c r="AV114" s="59" t="s">
        <v>27</v>
      </c>
      <c r="AW114" s="62"/>
      <c r="AX114" s="62" t="s">
        <v>748</v>
      </c>
      <c r="AY114" s="62">
        <v>15.285</v>
      </c>
      <c r="AZ114" s="62">
        <v>0.46318181818181819</v>
      </c>
      <c r="BA114" s="62">
        <v>2.1589793915603535</v>
      </c>
      <c r="BB114" s="62"/>
      <c r="BC114" s="62">
        <v>80</v>
      </c>
      <c r="BD114">
        <v>0.16967509025270758</v>
      </c>
      <c r="BE114" s="62"/>
      <c r="BF114" s="62"/>
      <c r="BG114" s="62"/>
      <c r="BH114" s="120"/>
      <c r="BI114" s="50"/>
    </row>
    <row r="115" spans="1:61" ht="75" x14ac:dyDescent="0.25">
      <c r="A115" s="58">
        <v>54</v>
      </c>
      <c r="B115" s="59" t="s">
        <v>78</v>
      </c>
      <c r="C115" s="59" t="s">
        <v>28</v>
      </c>
      <c r="D115" s="59" t="s">
        <v>34</v>
      </c>
      <c r="E115" s="59"/>
      <c r="F115" s="59" t="s">
        <v>35</v>
      </c>
      <c r="G115" s="58">
        <v>1</v>
      </c>
      <c r="H115" s="58">
        <v>19</v>
      </c>
      <c r="I115" s="59" t="s">
        <v>104</v>
      </c>
      <c r="J115" s="58">
        <v>134766397</v>
      </c>
      <c r="K115" s="58">
        <v>52.625</v>
      </c>
      <c r="L115" s="58">
        <v>0.48349056603773599</v>
      </c>
      <c r="M115" s="58">
        <v>5</v>
      </c>
      <c r="N115" s="60">
        <v>0</v>
      </c>
      <c r="O115" s="60">
        <v>0</v>
      </c>
      <c r="P115" s="58">
        <v>9</v>
      </c>
      <c r="Q115" s="58">
        <v>4</v>
      </c>
      <c r="R115" s="58">
        <v>1</v>
      </c>
      <c r="S115" s="58">
        <v>4</v>
      </c>
      <c r="T115" s="58">
        <v>1</v>
      </c>
      <c r="U115" s="58">
        <v>2</v>
      </c>
      <c r="V115" s="60">
        <v>0</v>
      </c>
      <c r="W115" s="59">
        <v>0</v>
      </c>
      <c r="X115" s="60">
        <v>0</v>
      </c>
      <c r="Y115" s="58">
        <v>2</v>
      </c>
      <c r="Z115" s="59">
        <v>28</v>
      </c>
      <c r="AA115" s="59">
        <v>2</v>
      </c>
      <c r="AB115" t="s">
        <v>89</v>
      </c>
      <c r="AC115" s="59">
        <v>0</v>
      </c>
      <c r="AD115" s="58">
        <v>2</v>
      </c>
      <c r="AE115" s="58">
        <v>0</v>
      </c>
      <c r="AF115" s="58">
        <v>0</v>
      </c>
      <c r="AG115" s="58">
        <v>3</v>
      </c>
      <c r="AH115" s="59" t="s">
        <v>90</v>
      </c>
      <c r="AI115" s="58">
        <v>4</v>
      </c>
      <c r="AJ115" s="60"/>
      <c r="AK115" s="59" t="s">
        <v>180</v>
      </c>
      <c r="AL115" s="59">
        <v>1</v>
      </c>
      <c r="AM115" s="59" t="s">
        <v>27</v>
      </c>
      <c r="AN115" s="59" t="s">
        <v>673</v>
      </c>
      <c r="AO115" s="58">
        <v>20</v>
      </c>
      <c r="AP115" s="59" t="s">
        <v>674</v>
      </c>
      <c r="AQ115" s="59" t="s">
        <v>689</v>
      </c>
      <c r="AR115" s="59" t="s">
        <v>27</v>
      </c>
      <c r="AS115" s="59" t="s">
        <v>27</v>
      </c>
      <c r="AT115" s="59" t="s">
        <v>27</v>
      </c>
      <c r="AU115" s="59" t="s">
        <v>27</v>
      </c>
      <c r="AV115" s="59" t="s">
        <v>27</v>
      </c>
      <c r="AW115" s="62"/>
      <c r="AX115" s="62" t="s">
        <v>747</v>
      </c>
      <c r="AY115" s="62">
        <v>7.7</v>
      </c>
      <c r="AZ115" s="62">
        <v>0.27500000000000002</v>
      </c>
      <c r="BA115" s="62">
        <v>3.6363636363636362</v>
      </c>
      <c r="BB115" s="62">
        <v>6.8420000000000005</v>
      </c>
      <c r="BC115" s="62">
        <v>30</v>
      </c>
      <c r="BD115">
        <v>0</v>
      </c>
      <c r="BE115" s="62"/>
      <c r="BF115" s="62"/>
      <c r="BG115" s="62"/>
      <c r="BH115" s="120">
        <v>6.8419999999999996</v>
      </c>
      <c r="BI115" s="50"/>
    </row>
    <row r="116" spans="1:61" ht="210" x14ac:dyDescent="0.25">
      <c r="A116" s="58">
        <v>70</v>
      </c>
      <c r="B116" s="59" t="s">
        <v>78</v>
      </c>
      <c r="C116" s="59" t="s">
        <v>26</v>
      </c>
      <c r="D116" s="59" t="s">
        <v>34</v>
      </c>
      <c r="E116" s="59"/>
      <c r="F116" s="59" t="s">
        <v>35</v>
      </c>
      <c r="G116" s="58">
        <v>1</v>
      </c>
      <c r="H116" s="58">
        <v>19</v>
      </c>
      <c r="I116" s="59" t="s">
        <v>106</v>
      </c>
      <c r="J116" s="58">
        <v>90153375</v>
      </c>
      <c r="K116" s="58">
        <v>53.785714285714299</v>
      </c>
      <c r="L116" s="58">
        <v>0.25075987841945302</v>
      </c>
      <c r="M116" s="58">
        <v>5</v>
      </c>
      <c r="N116" s="60">
        <v>0</v>
      </c>
      <c r="O116" s="60">
        <v>0</v>
      </c>
      <c r="P116" s="58">
        <v>15</v>
      </c>
      <c r="Q116" s="58">
        <v>10</v>
      </c>
      <c r="R116" s="58">
        <v>1</v>
      </c>
      <c r="S116" s="58">
        <v>10</v>
      </c>
      <c r="T116" s="58">
        <v>1</v>
      </c>
      <c r="U116" s="58">
        <v>2</v>
      </c>
      <c r="V116" s="58">
        <v>7</v>
      </c>
      <c r="W116" s="59">
        <v>0</v>
      </c>
      <c r="X116" s="58">
        <v>2</v>
      </c>
      <c r="Y116" s="58">
        <v>11</v>
      </c>
      <c r="Z116" s="59">
        <v>64</v>
      </c>
      <c r="AA116" s="59">
        <v>11</v>
      </c>
      <c r="AB116" t="s">
        <v>99</v>
      </c>
      <c r="AC116" s="59">
        <v>0</v>
      </c>
      <c r="AD116" s="58">
        <v>4</v>
      </c>
      <c r="AE116" s="58">
        <v>2</v>
      </c>
      <c r="AF116" s="58">
        <v>1</v>
      </c>
      <c r="AG116" s="58">
        <v>13</v>
      </c>
      <c r="AH116" s="59" t="s">
        <v>83</v>
      </c>
      <c r="AI116" s="58">
        <v>3</v>
      </c>
      <c r="AJ116" s="58">
        <v>1</v>
      </c>
      <c r="AK116" s="59" t="s">
        <v>181</v>
      </c>
      <c r="AL116" s="59">
        <v>1</v>
      </c>
      <c r="AM116" s="59" t="s">
        <v>27</v>
      </c>
      <c r="AN116" s="59" t="s">
        <v>673</v>
      </c>
      <c r="AO116" s="58">
        <v>18</v>
      </c>
      <c r="AP116" s="59" t="s">
        <v>677</v>
      </c>
      <c r="AQ116" s="59" t="s">
        <v>690</v>
      </c>
      <c r="AR116" s="59" t="s">
        <v>27</v>
      </c>
      <c r="AS116" s="59" t="s">
        <v>27</v>
      </c>
      <c r="AT116" s="59" t="s">
        <v>27</v>
      </c>
      <c r="AU116" s="59" t="s">
        <v>27</v>
      </c>
      <c r="AV116" s="59" t="s">
        <v>27</v>
      </c>
      <c r="AW116" s="62"/>
      <c r="AX116" s="62" t="s">
        <v>747</v>
      </c>
      <c r="AY116" s="62">
        <v>19</v>
      </c>
      <c r="AZ116" s="62">
        <v>0.296875</v>
      </c>
      <c r="BA116" s="62">
        <v>3.3684210526315788</v>
      </c>
      <c r="BB116" s="62">
        <v>14.221</v>
      </c>
      <c r="BC116" s="62">
        <v>128</v>
      </c>
      <c r="BD116">
        <v>0.77366504854368934</v>
      </c>
      <c r="BE116" s="62"/>
      <c r="BF116" s="62"/>
      <c r="BG116" s="62"/>
      <c r="BH116" s="120">
        <v>14.221</v>
      </c>
      <c r="BI116" s="50"/>
    </row>
    <row r="117" spans="1:61" ht="240" x14ac:dyDescent="0.25">
      <c r="A117" s="58">
        <v>73</v>
      </c>
      <c r="B117" s="59" t="s">
        <v>78</v>
      </c>
      <c r="C117" s="59" t="s">
        <v>26</v>
      </c>
      <c r="D117" s="59" t="s">
        <v>34</v>
      </c>
      <c r="E117" s="59"/>
      <c r="F117" s="59" t="s">
        <v>35</v>
      </c>
      <c r="G117" s="58">
        <v>1</v>
      </c>
      <c r="H117" s="58">
        <v>19</v>
      </c>
      <c r="I117" s="59" t="s">
        <v>106</v>
      </c>
      <c r="J117" s="58">
        <v>90153375</v>
      </c>
      <c r="K117" s="58">
        <v>74.357142857142904</v>
      </c>
      <c r="L117" s="58">
        <v>0.68844984802431597</v>
      </c>
      <c r="M117" s="58">
        <v>5</v>
      </c>
      <c r="N117" s="60">
        <v>0</v>
      </c>
      <c r="O117" s="60">
        <v>0</v>
      </c>
      <c r="P117" s="58">
        <v>15</v>
      </c>
      <c r="Q117" s="58">
        <v>8</v>
      </c>
      <c r="R117" s="58">
        <v>1</v>
      </c>
      <c r="S117" s="58">
        <v>8</v>
      </c>
      <c r="T117" s="58">
        <v>1</v>
      </c>
      <c r="U117" s="60">
        <v>0</v>
      </c>
      <c r="V117" s="58">
        <v>6</v>
      </c>
      <c r="W117" s="59">
        <v>0</v>
      </c>
      <c r="X117" s="58">
        <v>1</v>
      </c>
      <c r="Y117" s="58">
        <v>7</v>
      </c>
      <c r="Z117" s="59">
        <v>52</v>
      </c>
      <c r="AA117" s="59">
        <v>7</v>
      </c>
      <c r="AB117" t="s">
        <v>102</v>
      </c>
      <c r="AC117" s="59">
        <v>0</v>
      </c>
      <c r="AD117" s="58">
        <v>5</v>
      </c>
      <c r="AE117" s="58">
        <v>8</v>
      </c>
      <c r="AF117" s="58">
        <v>0</v>
      </c>
      <c r="AG117" s="58">
        <v>19</v>
      </c>
      <c r="AH117" s="59" t="s">
        <v>182</v>
      </c>
      <c r="AI117" s="58">
        <v>3</v>
      </c>
      <c r="AJ117" s="58">
        <v>1</v>
      </c>
      <c r="AK117" s="59" t="s">
        <v>183</v>
      </c>
      <c r="AL117" s="59">
        <v>1</v>
      </c>
      <c r="AM117" s="59" t="s">
        <v>27</v>
      </c>
      <c r="AN117" s="59" t="s">
        <v>673</v>
      </c>
      <c r="AO117" s="58">
        <v>18</v>
      </c>
      <c r="AP117" s="59" t="s">
        <v>677</v>
      </c>
      <c r="AQ117" s="59" t="s">
        <v>690</v>
      </c>
      <c r="AR117" s="59" t="s">
        <v>27</v>
      </c>
      <c r="AS117" s="59" t="s">
        <v>27</v>
      </c>
      <c r="AT117" s="59" t="s">
        <v>27</v>
      </c>
      <c r="AU117" s="59" t="s">
        <v>27</v>
      </c>
      <c r="AV117" s="59" t="s">
        <v>27</v>
      </c>
      <c r="AW117" s="62"/>
      <c r="AX117" s="62" t="s">
        <v>747</v>
      </c>
      <c r="AY117" s="62">
        <v>19</v>
      </c>
      <c r="AZ117" s="62">
        <v>0.36538461538461536</v>
      </c>
      <c r="BA117" s="62">
        <v>2.736842105263158</v>
      </c>
      <c r="BB117" s="62">
        <v>18.591000000000001</v>
      </c>
      <c r="BC117" s="62" t="s">
        <v>774</v>
      </c>
      <c r="BD117">
        <v>0.87239915074309982</v>
      </c>
      <c r="BE117" s="62"/>
      <c r="BF117" s="62"/>
      <c r="BG117" s="62"/>
      <c r="BH117" s="120">
        <v>18.591000000000001</v>
      </c>
      <c r="BI117" s="50"/>
    </row>
    <row r="118" spans="1:61" ht="105" x14ac:dyDescent="0.25">
      <c r="A118" s="58">
        <v>77</v>
      </c>
      <c r="B118" s="59" t="s">
        <v>78</v>
      </c>
      <c r="C118" s="59" t="s">
        <v>26</v>
      </c>
      <c r="D118" s="59" t="s">
        <v>34</v>
      </c>
      <c r="E118" s="59"/>
      <c r="F118" s="59" t="s">
        <v>35</v>
      </c>
      <c r="G118" s="58">
        <v>1</v>
      </c>
      <c r="H118" s="58">
        <v>19</v>
      </c>
      <c r="I118" s="59" t="s">
        <v>106</v>
      </c>
      <c r="J118" s="58">
        <v>90153375</v>
      </c>
      <c r="K118" s="58">
        <v>74.357142857142904</v>
      </c>
      <c r="L118" s="58">
        <v>0.68844984802431597</v>
      </c>
      <c r="M118" s="58">
        <v>4</v>
      </c>
      <c r="N118" s="60">
        <v>0</v>
      </c>
      <c r="O118" s="58">
        <v>2</v>
      </c>
      <c r="P118" s="58">
        <v>6</v>
      </c>
      <c r="Q118" s="58">
        <v>2</v>
      </c>
      <c r="R118" s="58">
        <v>1</v>
      </c>
      <c r="S118" s="58">
        <v>2</v>
      </c>
      <c r="T118" s="58">
        <v>1</v>
      </c>
      <c r="U118" s="58">
        <v>2</v>
      </c>
      <c r="V118" s="60">
        <v>0</v>
      </c>
      <c r="W118" s="59">
        <v>0</v>
      </c>
      <c r="X118" s="60">
        <v>0</v>
      </c>
      <c r="Y118" s="58">
        <v>2</v>
      </c>
      <c r="Z118" s="59">
        <v>22</v>
      </c>
      <c r="AA118" s="59">
        <v>2</v>
      </c>
      <c r="AB118" t="s">
        <v>102</v>
      </c>
      <c r="AC118" s="59">
        <v>0</v>
      </c>
      <c r="AD118" s="58">
        <v>1</v>
      </c>
      <c r="AE118" s="58">
        <v>4</v>
      </c>
      <c r="AF118" s="58">
        <v>0</v>
      </c>
      <c r="AG118" s="58">
        <v>9</v>
      </c>
      <c r="AH118" s="59" t="s">
        <v>109</v>
      </c>
      <c r="AI118" s="58">
        <v>2</v>
      </c>
      <c r="AJ118" s="58">
        <v>1</v>
      </c>
      <c r="AK118" s="59" t="s">
        <v>184</v>
      </c>
      <c r="AL118" s="59">
        <v>1</v>
      </c>
      <c r="AM118" s="59" t="s">
        <v>27</v>
      </c>
      <c r="AN118" s="59" t="s">
        <v>673</v>
      </c>
      <c r="AO118" s="58">
        <v>18</v>
      </c>
      <c r="AP118" s="59" t="s">
        <v>677</v>
      </c>
      <c r="AQ118" s="59" t="s">
        <v>690</v>
      </c>
      <c r="AR118" s="59" t="s">
        <v>27</v>
      </c>
      <c r="AS118" s="59" t="s">
        <v>27</v>
      </c>
      <c r="AT118" s="59" t="s">
        <v>27</v>
      </c>
      <c r="AU118" s="59" t="s">
        <v>27</v>
      </c>
      <c r="AV118" s="59" t="s">
        <v>27</v>
      </c>
      <c r="AW118" s="62"/>
      <c r="AX118" s="62" t="s">
        <v>747</v>
      </c>
      <c r="AY118" s="62">
        <v>11.227</v>
      </c>
      <c r="AZ118" s="62">
        <v>0.51031818181818178</v>
      </c>
      <c r="BA118" s="62">
        <v>1.9595617707312727</v>
      </c>
      <c r="BB118" s="62">
        <v>9.2319999999999993</v>
      </c>
      <c r="BC118" s="62">
        <v>68</v>
      </c>
      <c r="BD118">
        <v>0.71242774566473988</v>
      </c>
      <c r="BE118" s="62"/>
      <c r="BF118" s="62"/>
      <c r="BG118" s="62"/>
      <c r="BH118" s="120">
        <v>9.2319999999999993</v>
      </c>
      <c r="BI118" s="50"/>
    </row>
    <row r="119" spans="1:61" ht="75" x14ac:dyDescent="0.25">
      <c r="A119" s="58">
        <v>93</v>
      </c>
      <c r="B119" s="59" t="s">
        <v>78</v>
      </c>
      <c r="C119" s="59" t="s">
        <v>26</v>
      </c>
      <c r="D119" s="59" t="s">
        <v>34</v>
      </c>
      <c r="E119" s="59"/>
      <c r="F119" s="59" t="s">
        <v>35</v>
      </c>
      <c r="G119" s="58">
        <v>1</v>
      </c>
      <c r="H119" s="58">
        <v>19</v>
      </c>
      <c r="I119" s="59" t="s">
        <v>111</v>
      </c>
      <c r="J119" s="58">
        <v>134763219</v>
      </c>
      <c r="K119" s="58">
        <v>0</v>
      </c>
      <c r="L119" s="58">
        <v>0</v>
      </c>
      <c r="M119" s="58">
        <v>8</v>
      </c>
      <c r="N119" s="60">
        <v>0</v>
      </c>
      <c r="O119" s="58">
        <v>3</v>
      </c>
      <c r="P119" s="58">
        <v>14</v>
      </c>
      <c r="Q119" s="58">
        <v>6</v>
      </c>
      <c r="R119" s="60">
        <v>0</v>
      </c>
      <c r="S119" s="58">
        <v>6</v>
      </c>
      <c r="T119" s="58">
        <v>1</v>
      </c>
      <c r="U119" s="58">
        <v>1</v>
      </c>
      <c r="V119" s="58">
        <v>2</v>
      </c>
      <c r="W119" s="59">
        <v>0</v>
      </c>
      <c r="X119" s="58">
        <v>1</v>
      </c>
      <c r="Y119" s="58">
        <v>4</v>
      </c>
      <c r="Z119" s="59">
        <v>46</v>
      </c>
      <c r="AA119" s="59">
        <v>4</v>
      </c>
      <c r="AC119" s="59">
        <v>0</v>
      </c>
      <c r="AD119" s="58">
        <v>2</v>
      </c>
      <c r="AE119" s="58">
        <v>1</v>
      </c>
      <c r="AF119" s="58">
        <v>0</v>
      </c>
      <c r="AG119" s="58">
        <v>7</v>
      </c>
      <c r="AH119" s="59" t="s">
        <v>96</v>
      </c>
      <c r="AI119" s="58">
        <v>1</v>
      </c>
      <c r="AJ119" s="58">
        <v>1</v>
      </c>
      <c r="AK119" s="59" t="s">
        <v>185</v>
      </c>
      <c r="AL119" s="59">
        <v>1</v>
      </c>
      <c r="AM119" s="59" t="s">
        <v>27</v>
      </c>
      <c r="AN119" s="59" t="s">
        <v>673</v>
      </c>
      <c r="AO119" s="58">
        <v>23</v>
      </c>
      <c r="AP119" s="59" t="s">
        <v>677</v>
      </c>
      <c r="AQ119" s="59" t="s">
        <v>691</v>
      </c>
      <c r="AR119" s="59" t="s">
        <v>27</v>
      </c>
      <c r="AS119" s="59" t="s">
        <v>27</v>
      </c>
      <c r="AT119" s="59" t="s">
        <v>27</v>
      </c>
      <c r="AU119" s="59" t="s">
        <v>27</v>
      </c>
      <c r="AV119" s="59" t="s">
        <v>27</v>
      </c>
      <c r="AW119" s="62"/>
      <c r="AX119" s="62" t="s">
        <v>747</v>
      </c>
      <c r="AY119" s="62">
        <v>12.02</v>
      </c>
      <c r="AZ119" s="62">
        <v>0.26130434782608697</v>
      </c>
      <c r="BA119" s="62">
        <v>3.8269550748752081</v>
      </c>
      <c r="BB119" s="62"/>
      <c r="BC119" s="62">
        <v>80</v>
      </c>
      <c r="BD119">
        <v>0.69547602970965561</v>
      </c>
      <c r="BE119" s="62"/>
      <c r="BF119" s="62"/>
      <c r="BG119" s="62"/>
      <c r="BH119" s="120"/>
      <c r="BI119" s="50"/>
    </row>
    <row r="120" spans="1:61" ht="150" x14ac:dyDescent="0.25">
      <c r="A120" s="58">
        <v>115</v>
      </c>
      <c r="B120" s="59" t="s">
        <v>78</v>
      </c>
      <c r="C120" s="59" t="s">
        <v>26</v>
      </c>
      <c r="D120" s="59" t="s">
        <v>34</v>
      </c>
      <c r="E120" s="59"/>
      <c r="F120" s="59" t="s">
        <v>35</v>
      </c>
      <c r="G120" s="58">
        <v>1</v>
      </c>
      <c r="H120" s="58">
        <v>19</v>
      </c>
      <c r="I120" s="59" t="s">
        <v>111</v>
      </c>
      <c r="J120" s="58">
        <v>134763219</v>
      </c>
      <c r="K120" s="58">
        <v>0</v>
      </c>
      <c r="L120" s="58">
        <v>0</v>
      </c>
      <c r="M120" s="58">
        <v>10</v>
      </c>
      <c r="N120" s="60">
        <v>0</v>
      </c>
      <c r="O120" s="60">
        <v>0</v>
      </c>
      <c r="P120" s="58">
        <v>21</v>
      </c>
      <c r="Q120" s="58">
        <v>11</v>
      </c>
      <c r="R120" s="60">
        <v>0</v>
      </c>
      <c r="S120" s="58">
        <v>11</v>
      </c>
      <c r="T120" s="58">
        <v>1</v>
      </c>
      <c r="U120" s="58">
        <v>2</v>
      </c>
      <c r="V120" s="58">
        <v>5</v>
      </c>
      <c r="W120" s="61">
        <v>1</v>
      </c>
      <c r="X120" s="58">
        <v>3</v>
      </c>
      <c r="Y120" s="58">
        <v>11</v>
      </c>
      <c r="Z120" s="59">
        <v>76</v>
      </c>
      <c r="AA120" s="59">
        <v>11</v>
      </c>
      <c r="AC120" s="59">
        <v>0</v>
      </c>
      <c r="AD120" s="58">
        <v>4</v>
      </c>
      <c r="AE120" s="58">
        <v>2</v>
      </c>
      <c r="AF120" s="58">
        <v>2</v>
      </c>
      <c r="AG120" s="58">
        <v>15</v>
      </c>
      <c r="AH120" s="59" t="s">
        <v>119</v>
      </c>
      <c r="AI120" s="58">
        <v>1</v>
      </c>
      <c r="AJ120" s="58">
        <v>1</v>
      </c>
      <c r="AK120" s="59" t="s">
        <v>187</v>
      </c>
      <c r="AL120" s="59">
        <v>1</v>
      </c>
      <c r="AM120" s="59" t="s">
        <v>27</v>
      </c>
      <c r="AN120" s="59" t="s">
        <v>673</v>
      </c>
      <c r="AO120" s="58">
        <v>23</v>
      </c>
      <c r="AP120" s="59" t="s">
        <v>677</v>
      </c>
      <c r="AQ120" s="59" t="s">
        <v>691</v>
      </c>
      <c r="AR120" s="59" t="s">
        <v>27</v>
      </c>
      <c r="AS120" s="59" t="s">
        <v>27</v>
      </c>
      <c r="AT120" s="59" t="s">
        <v>27</v>
      </c>
      <c r="AU120" s="59" t="s">
        <v>27</v>
      </c>
      <c r="AV120" s="59" t="s">
        <v>27</v>
      </c>
      <c r="AW120" s="62"/>
      <c r="AX120" s="62" t="s">
        <v>747</v>
      </c>
      <c r="AY120" s="62">
        <v>11.152000000000001</v>
      </c>
      <c r="AZ120" s="62">
        <v>0.14673684210526317</v>
      </c>
      <c r="BA120" s="62">
        <v>6.814921090387374</v>
      </c>
      <c r="BB120" s="62"/>
      <c r="BC120" s="62">
        <v>50</v>
      </c>
      <c r="BD120">
        <v>0.15799193274043835</v>
      </c>
      <c r="BE120" s="62"/>
      <c r="BF120" s="62"/>
      <c r="BG120" s="62"/>
      <c r="BH120" s="120"/>
      <c r="BI120" s="50"/>
    </row>
    <row r="121" spans="1:61" ht="90" x14ac:dyDescent="0.25">
      <c r="A121" s="58">
        <v>130</v>
      </c>
      <c r="B121" s="59" t="s">
        <v>78</v>
      </c>
      <c r="C121" s="59" t="s">
        <v>26</v>
      </c>
      <c r="D121" s="59" t="s">
        <v>34</v>
      </c>
      <c r="E121" s="59"/>
      <c r="F121" s="59" t="s">
        <v>35</v>
      </c>
      <c r="G121" s="58">
        <v>1</v>
      </c>
      <c r="H121" s="58">
        <v>19</v>
      </c>
      <c r="I121" s="59" t="s">
        <v>118</v>
      </c>
      <c r="J121" s="58">
        <v>10238105208</v>
      </c>
      <c r="K121" s="58">
        <v>0</v>
      </c>
      <c r="L121" s="58">
        <v>0</v>
      </c>
      <c r="M121" s="58">
        <v>5</v>
      </c>
      <c r="N121" s="60">
        <v>0</v>
      </c>
      <c r="O121" s="60">
        <v>0</v>
      </c>
      <c r="P121" s="58">
        <v>11</v>
      </c>
      <c r="Q121" s="58">
        <v>6</v>
      </c>
      <c r="R121" s="60">
        <v>0</v>
      </c>
      <c r="S121" s="58">
        <v>6</v>
      </c>
      <c r="T121" s="58">
        <v>1</v>
      </c>
      <c r="U121" s="58">
        <v>2</v>
      </c>
      <c r="V121" s="58">
        <v>1.5</v>
      </c>
      <c r="W121" s="59">
        <v>0</v>
      </c>
      <c r="X121" s="58">
        <v>1.5</v>
      </c>
      <c r="Y121" s="58">
        <v>5</v>
      </c>
      <c r="Z121" s="59">
        <v>39</v>
      </c>
      <c r="AA121" s="59">
        <v>5</v>
      </c>
      <c r="AC121" s="59">
        <v>0</v>
      </c>
      <c r="AD121" s="58">
        <v>2</v>
      </c>
      <c r="AE121" s="58">
        <v>2</v>
      </c>
      <c r="AF121" s="58">
        <v>1</v>
      </c>
      <c r="AG121" s="58">
        <v>10</v>
      </c>
      <c r="AH121" s="59" t="s">
        <v>119</v>
      </c>
      <c r="AI121" s="58">
        <v>1</v>
      </c>
      <c r="AJ121" s="58">
        <v>1</v>
      </c>
      <c r="AK121" s="59" t="s">
        <v>188</v>
      </c>
      <c r="AL121" s="59">
        <v>1</v>
      </c>
      <c r="AM121" s="59" t="s">
        <v>27</v>
      </c>
      <c r="AN121" s="59" t="s">
        <v>673</v>
      </c>
      <c r="AO121" s="58">
        <v>29</v>
      </c>
      <c r="AP121" s="59" t="s">
        <v>677</v>
      </c>
      <c r="AQ121" s="59" t="s">
        <v>691</v>
      </c>
      <c r="AR121" s="59" t="s">
        <v>27</v>
      </c>
      <c r="AS121" s="59" t="s">
        <v>27</v>
      </c>
      <c r="AT121" s="59" t="s">
        <v>692</v>
      </c>
      <c r="AU121" s="59" t="s">
        <v>27</v>
      </c>
      <c r="AV121" s="59" t="s">
        <v>27</v>
      </c>
      <c r="AW121" s="62"/>
      <c r="AX121" s="62" t="s">
        <v>746</v>
      </c>
      <c r="AY121" s="62">
        <v>8.3670000000000009</v>
      </c>
      <c r="AZ121" s="62">
        <v>0.21453846153846157</v>
      </c>
      <c r="BA121" s="62">
        <v>4.6611688777339539</v>
      </c>
      <c r="BB121" s="62"/>
      <c r="BC121" s="62">
        <v>51</v>
      </c>
      <c r="BD121">
        <v>0.57496012759170656</v>
      </c>
      <c r="BE121" s="62"/>
      <c r="BF121" s="62"/>
      <c r="BG121" s="62"/>
      <c r="BH121" s="120"/>
      <c r="BI121" s="50"/>
    </row>
    <row r="122" spans="1:61" ht="45" x14ac:dyDescent="0.25">
      <c r="A122" s="58">
        <v>167</v>
      </c>
      <c r="B122" s="59" t="s">
        <v>78</v>
      </c>
      <c r="C122" s="59" t="s">
        <v>28</v>
      </c>
      <c r="D122" s="59" t="s">
        <v>34</v>
      </c>
      <c r="E122" s="59"/>
      <c r="F122" s="59" t="s">
        <v>35</v>
      </c>
      <c r="G122" s="58">
        <v>1</v>
      </c>
      <c r="H122" s="58">
        <v>19</v>
      </c>
      <c r="I122" s="59" t="s">
        <v>122</v>
      </c>
      <c r="J122" s="58">
        <v>10184154</v>
      </c>
      <c r="K122" s="58">
        <v>0</v>
      </c>
      <c r="L122" s="58">
        <v>0</v>
      </c>
      <c r="M122" s="58">
        <v>5</v>
      </c>
      <c r="N122" s="60">
        <v>0</v>
      </c>
      <c r="O122" s="60">
        <v>0</v>
      </c>
      <c r="P122" s="58">
        <v>14</v>
      </c>
      <c r="Q122" s="58">
        <v>9</v>
      </c>
      <c r="R122" s="60">
        <v>0</v>
      </c>
      <c r="S122" s="58">
        <v>9</v>
      </c>
      <c r="T122" s="58">
        <v>1</v>
      </c>
      <c r="U122" s="58">
        <v>1</v>
      </c>
      <c r="V122" s="58">
        <v>2</v>
      </c>
      <c r="W122" s="59">
        <v>0</v>
      </c>
      <c r="X122" s="58">
        <v>1</v>
      </c>
      <c r="Y122" s="58">
        <v>4</v>
      </c>
      <c r="Z122" s="59">
        <v>46</v>
      </c>
      <c r="AA122" s="59">
        <v>4</v>
      </c>
      <c r="AC122" s="59">
        <v>0</v>
      </c>
      <c r="AD122" s="58">
        <v>1</v>
      </c>
      <c r="AE122" s="58">
        <v>3</v>
      </c>
      <c r="AF122" s="58">
        <v>0</v>
      </c>
      <c r="AG122" s="58">
        <v>5</v>
      </c>
      <c r="AH122" s="59" t="s">
        <v>90</v>
      </c>
      <c r="AI122" s="58">
        <v>4</v>
      </c>
      <c r="AJ122" s="58">
        <v>1</v>
      </c>
      <c r="AK122" s="59" t="s">
        <v>189</v>
      </c>
      <c r="AL122" s="59">
        <v>1</v>
      </c>
      <c r="AM122" s="59" t="s">
        <v>27</v>
      </c>
      <c r="AN122" s="59" t="s">
        <v>680</v>
      </c>
      <c r="AO122" s="58">
        <v>25</v>
      </c>
      <c r="AP122" s="59" t="s">
        <v>677</v>
      </c>
      <c r="AQ122" s="59" t="s">
        <v>694</v>
      </c>
      <c r="AR122" s="59" t="s">
        <v>27</v>
      </c>
      <c r="AS122" s="59" t="s">
        <v>27</v>
      </c>
      <c r="AT122" s="59" t="s">
        <v>692</v>
      </c>
      <c r="AU122" s="59" t="s">
        <v>27</v>
      </c>
      <c r="AV122" s="59" t="s">
        <v>27</v>
      </c>
      <c r="AW122" s="62"/>
      <c r="AX122" s="62" t="s">
        <v>746</v>
      </c>
      <c r="AY122" s="62">
        <v>19.004999999999999</v>
      </c>
      <c r="AZ122" s="62">
        <v>0.41315217391304343</v>
      </c>
      <c r="BA122" s="62">
        <v>2.4204156800841883</v>
      </c>
      <c r="BB122" s="62"/>
      <c r="BC122" s="62">
        <v>68</v>
      </c>
      <c r="BD122">
        <v>0.73065326633165828</v>
      </c>
      <c r="BE122" s="62"/>
      <c r="BF122" s="62"/>
      <c r="BG122" s="62"/>
      <c r="BH122" s="120"/>
      <c r="BI122" s="50"/>
    </row>
    <row r="123" spans="1:61" ht="210" x14ac:dyDescent="0.25">
      <c r="A123" s="58">
        <v>183</v>
      </c>
      <c r="B123" s="59" t="s">
        <v>78</v>
      </c>
      <c r="C123" s="59" t="s">
        <v>26</v>
      </c>
      <c r="D123" s="59" t="s">
        <v>34</v>
      </c>
      <c r="E123" s="59"/>
      <c r="F123" s="59" t="s">
        <v>35</v>
      </c>
      <c r="G123" s="58">
        <v>1</v>
      </c>
      <c r="H123" s="58">
        <v>19</v>
      </c>
      <c r="I123" s="59" t="s">
        <v>124</v>
      </c>
      <c r="J123" s="58">
        <v>1391113645</v>
      </c>
      <c r="K123" s="58">
        <v>74.357142857142904</v>
      </c>
      <c r="L123" s="58">
        <v>0.68844984802431597</v>
      </c>
      <c r="M123" s="58">
        <v>7</v>
      </c>
      <c r="N123" s="58">
        <v>1</v>
      </c>
      <c r="O123" s="58">
        <v>1</v>
      </c>
      <c r="P123" s="58">
        <v>16</v>
      </c>
      <c r="Q123" s="58">
        <v>7</v>
      </c>
      <c r="R123" s="58">
        <v>1</v>
      </c>
      <c r="S123" s="58">
        <v>7</v>
      </c>
      <c r="T123" s="58">
        <v>1</v>
      </c>
      <c r="U123" s="58">
        <v>1</v>
      </c>
      <c r="V123" s="58">
        <v>2</v>
      </c>
      <c r="W123" s="59">
        <v>0</v>
      </c>
      <c r="X123" s="58">
        <v>1</v>
      </c>
      <c r="Y123" s="58">
        <v>4</v>
      </c>
      <c r="Z123" s="59">
        <v>49</v>
      </c>
      <c r="AA123" s="59">
        <v>4</v>
      </c>
      <c r="AB123" t="s">
        <v>102</v>
      </c>
      <c r="AC123" s="59">
        <v>0</v>
      </c>
      <c r="AD123" s="58">
        <v>3</v>
      </c>
      <c r="AE123" s="58">
        <v>4</v>
      </c>
      <c r="AF123" s="58">
        <v>1</v>
      </c>
      <c r="AG123" s="58">
        <v>14</v>
      </c>
      <c r="AH123" s="59" t="s">
        <v>90</v>
      </c>
      <c r="AI123" s="58">
        <v>4</v>
      </c>
      <c r="AJ123" s="58">
        <v>1</v>
      </c>
      <c r="AK123" s="59" t="s">
        <v>190</v>
      </c>
      <c r="AL123" s="59">
        <v>1</v>
      </c>
      <c r="AM123" s="59" t="s">
        <v>27</v>
      </c>
      <c r="AN123" s="59" t="s">
        <v>680</v>
      </c>
      <c r="AO123" s="58">
        <v>24</v>
      </c>
      <c r="AP123" s="59" t="s">
        <v>677</v>
      </c>
      <c r="AQ123" s="59" t="s">
        <v>691</v>
      </c>
      <c r="AR123" s="59" t="s">
        <v>695</v>
      </c>
      <c r="AS123" s="59" t="s">
        <v>27</v>
      </c>
      <c r="AT123" s="59" t="s">
        <v>692</v>
      </c>
      <c r="AU123" s="59" t="s">
        <v>695</v>
      </c>
      <c r="AV123" s="59" t="s">
        <v>710</v>
      </c>
      <c r="AW123" s="62"/>
      <c r="AX123" s="62" t="s">
        <v>746</v>
      </c>
      <c r="AY123" s="62">
        <v>15.732000000000001</v>
      </c>
      <c r="AZ123" s="62">
        <v>0.32106122448979596</v>
      </c>
      <c r="BA123" s="62">
        <v>3.1146707348080342</v>
      </c>
      <c r="BB123" s="62">
        <v>15.22</v>
      </c>
      <c r="BC123" s="62">
        <v>28</v>
      </c>
      <c r="BD123">
        <v>0.30592619305204954</v>
      </c>
      <c r="BE123" s="62"/>
      <c r="BF123" s="62"/>
      <c r="BG123" s="62"/>
      <c r="BH123" s="120">
        <v>15.22</v>
      </c>
      <c r="BI123" s="50"/>
    </row>
    <row r="124" spans="1:61" ht="90" x14ac:dyDescent="0.25">
      <c r="A124" s="58">
        <v>199</v>
      </c>
      <c r="B124" s="59" t="s">
        <v>78</v>
      </c>
      <c r="C124" s="59" t="s">
        <v>26</v>
      </c>
      <c r="D124" s="59" t="s">
        <v>34</v>
      </c>
      <c r="E124" s="59"/>
      <c r="F124" s="59" t="s">
        <v>35</v>
      </c>
      <c r="G124" s="58">
        <v>1</v>
      </c>
      <c r="H124" s="58">
        <v>19</v>
      </c>
      <c r="I124" s="59" t="s">
        <v>126</v>
      </c>
      <c r="J124" s="58">
        <v>8916155192</v>
      </c>
      <c r="K124" s="58">
        <v>74.357142857142904</v>
      </c>
      <c r="L124" s="58">
        <v>0.68844984802431597</v>
      </c>
      <c r="M124" s="58">
        <v>5</v>
      </c>
      <c r="N124" s="60">
        <v>0</v>
      </c>
      <c r="O124" s="60">
        <v>0</v>
      </c>
      <c r="P124" s="58">
        <v>12</v>
      </c>
      <c r="Q124" s="58">
        <v>7</v>
      </c>
      <c r="R124" s="58">
        <v>1</v>
      </c>
      <c r="S124" s="58">
        <v>7</v>
      </c>
      <c r="T124" s="58">
        <v>1</v>
      </c>
      <c r="U124" s="58">
        <v>3</v>
      </c>
      <c r="V124" s="58">
        <v>2</v>
      </c>
      <c r="W124" s="59">
        <v>0</v>
      </c>
      <c r="X124" s="58">
        <v>1</v>
      </c>
      <c r="Y124" s="58">
        <v>6</v>
      </c>
      <c r="Z124" s="59">
        <v>45</v>
      </c>
      <c r="AA124" s="59">
        <v>6</v>
      </c>
      <c r="AB124" t="s">
        <v>102</v>
      </c>
      <c r="AC124" s="59">
        <v>0</v>
      </c>
      <c r="AD124" s="58">
        <v>2</v>
      </c>
      <c r="AE124" s="58">
        <v>1</v>
      </c>
      <c r="AF124" s="58">
        <v>0</v>
      </c>
      <c r="AG124" s="58">
        <v>7</v>
      </c>
      <c r="AH124" s="59" t="s">
        <v>112</v>
      </c>
      <c r="AI124" s="58">
        <v>1</v>
      </c>
      <c r="AJ124" s="58">
        <v>1</v>
      </c>
      <c r="AK124" s="59" t="s">
        <v>191</v>
      </c>
      <c r="AL124" s="59">
        <v>1</v>
      </c>
      <c r="AM124" s="59" t="s">
        <v>27</v>
      </c>
      <c r="AN124" s="59" t="s">
        <v>680</v>
      </c>
      <c r="AO124" s="58">
        <v>30</v>
      </c>
      <c r="AP124" s="59" t="s">
        <v>677</v>
      </c>
      <c r="AQ124" s="59" t="s">
        <v>697</v>
      </c>
      <c r="AR124" s="59" t="s">
        <v>27</v>
      </c>
      <c r="AS124" s="59" t="s">
        <v>27</v>
      </c>
      <c r="AT124" s="59" t="s">
        <v>27</v>
      </c>
      <c r="AU124" s="59" t="s">
        <v>27</v>
      </c>
      <c r="AV124" s="59" t="s">
        <v>27</v>
      </c>
      <c r="AW124" s="62"/>
      <c r="AX124" s="62" t="s">
        <v>747</v>
      </c>
      <c r="AY124" s="62">
        <v>15.548999999999999</v>
      </c>
      <c r="AZ124" s="62">
        <v>0.3455333333333333</v>
      </c>
      <c r="BA124" s="62">
        <v>2.8940767895041484</v>
      </c>
      <c r="BB124" s="62">
        <v>14.833</v>
      </c>
      <c r="BC124" s="62">
        <v>80</v>
      </c>
      <c r="BD124">
        <v>0.29472271914132381</v>
      </c>
      <c r="BE124" s="62"/>
      <c r="BF124" s="62"/>
      <c r="BG124" s="62"/>
      <c r="BH124" s="120">
        <v>14.833</v>
      </c>
      <c r="BI124" s="50"/>
    </row>
    <row r="125" spans="1:61" ht="120" x14ac:dyDescent="0.25">
      <c r="A125" s="58">
        <v>215</v>
      </c>
      <c r="B125" s="59" t="s">
        <v>78</v>
      </c>
      <c r="C125" s="59" t="s">
        <v>26</v>
      </c>
      <c r="D125" s="59" t="s">
        <v>34</v>
      </c>
      <c r="E125" s="59"/>
      <c r="F125" s="59" t="s">
        <v>35</v>
      </c>
      <c r="G125" s="58">
        <v>1</v>
      </c>
      <c r="H125" s="58">
        <v>19</v>
      </c>
      <c r="I125" s="59" t="s">
        <v>128</v>
      </c>
      <c r="J125" s="58">
        <v>9591208203</v>
      </c>
      <c r="K125" s="58">
        <v>53.785714285714299</v>
      </c>
      <c r="L125" s="58">
        <v>0.25075987841945302</v>
      </c>
      <c r="M125" s="58">
        <v>8</v>
      </c>
      <c r="N125" s="60">
        <v>0</v>
      </c>
      <c r="O125" s="60">
        <v>0</v>
      </c>
      <c r="P125" s="58">
        <v>18</v>
      </c>
      <c r="Q125" s="58">
        <v>10</v>
      </c>
      <c r="R125" s="58">
        <v>1</v>
      </c>
      <c r="S125" s="58">
        <v>10</v>
      </c>
      <c r="T125" s="58">
        <v>1</v>
      </c>
      <c r="U125" s="58">
        <v>3</v>
      </c>
      <c r="V125" s="58">
        <v>2.5</v>
      </c>
      <c r="W125" s="59">
        <v>0</v>
      </c>
      <c r="X125" s="58">
        <v>0.5</v>
      </c>
      <c r="Y125" s="58">
        <v>6</v>
      </c>
      <c r="Z125" s="59">
        <v>60</v>
      </c>
      <c r="AA125" s="59">
        <v>6</v>
      </c>
      <c r="AB125" t="s">
        <v>99</v>
      </c>
      <c r="AC125" s="59">
        <v>0</v>
      </c>
      <c r="AD125" s="58">
        <v>4</v>
      </c>
      <c r="AE125" s="58">
        <v>0</v>
      </c>
      <c r="AF125" s="58">
        <v>1</v>
      </c>
      <c r="AG125" s="58">
        <v>8</v>
      </c>
      <c r="AH125" s="59" t="s">
        <v>90</v>
      </c>
      <c r="AI125" s="58">
        <v>4</v>
      </c>
      <c r="AJ125" s="58">
        <v>1</v>
      </c>
      <c r="AK125" s="59" t="s">
        <v>192</v>
      </c>
      <c r="AL125" s="59">
        <v>1</v>
      </c>
      <c r="AM125" s="59" t="s">
        <v>27</v>
      </c>
      <c r="AN125" s="59" t="s">
        <v>680</v>
      </c>
      <c r="AO125" s="58">
        <v>33</v>
      </c>
      <c r="AP125" s="59" t="s">
        <v>677</v>
      </c>
      <c r="AQ125" s="59" t="s">
        <v>698</v>
      </c>
      <c r="AR125" s="59" t="s">
        <v>27</v>
      </c>
      <c r="AS125" s="59" t="s">
        <v>699</v>
      </c>
      <c r="AT125" s="59" t="s">
        <v>27</v>
      </c>
      <c r="AU125" s="59" t="s">
        <v>27</v>
      </c>
      <c r="AV125" s="59" t="s">
        <v>27</v>
      </c>
      <c r="AW125" s="62"/>
      <c r="AX125" s="62" t="s">
        <v>748</v>
      </c>
      <c r="AY125" s="62">
        <v>17.152000000000001</v>
      </c>
      <c r="AZ125" s="62">
        <v>0.28586666666666666</v>
      </c>
      <c r="BA125" s="62">
        <v>3.4981343283582089</v>
      </c>
      <c r="BB125" s="62">
        <v>16.302</v>
      </c>
      <c r="BC125" s="62">
        <v>20</v>
      </c>
      <c r="BD125">
        <v>0.60492318435754189</v>
      </c>
      <c r="BE125" s="62"/>
      <c r="BF125" s="62"/>
      <c r="BG125" s="62"/>
      <c r="BH125" s="120">
        <v>16.302</v>
      </c>
      <c r="BI125" s="50"/>
    </row>
    <row r="126" spans="1:61" ht="135" x14ac:dyDescent="0.25">
      <c r="A126" s="58">
        <v>232</v>
      </c>
      <c r="B126" s="59" t="s">
        <v>78</v>
      </c>
      <c r="C126" s="59" t="s">
        <v>26</v>
      </c>
      <c r="D126" s="59" t="s">
        <v>34</v>
      </c>
      <c r="E126" s="59"/>
      <c r="F126" s="59" t="s">
        <v>35</v>
      </c>
      <c r="G126" s="58">
        <v>1</v>
      </c>
      <c r="H126" s="58">
        <v>19</v>
      </c>
      <c r="I126" s="59" t="s">
        <v>130</v>
      </c>
      <c r="J126" s="58">
        <v>3712062108</v>
      </c>
      <c r="K126" s="58">
        <v>74.357142857142904</v>
      </c>
      <c r="L126" s="58">
        <v>0.68844984802431597</v>
      </c>
      <c r="M126" s="58">
        <v>5</v>
      </c>
      <c r="N126" s="60">
        <v>0</v>
      </c>
      <c r="O126" s="60">
        <v>0</v>
      </c>
      <c r="P126" s="58">
        <v>11</v>
      </c>
      <c r="Q126" s="58">
        <v>6</v>
      </c>
      <c r="R126" s="58">
        <v>1</v>
      </c>
      <c r="S126" s="58">
        <v>6</v>
      </c>
      <c r="T126" s="58">
        <v>1</v>
      </c>
      <c r="U126" s="58">
        <v>2</v>
      </c>
      <c r="V126" s="58">
        <v>1</v>
      </c>
      <c r="W126" s="59">
        <v>0</v>
      </c>
      <c r="X126" s="58">
        <v>1</v>
      </c>
      <c r="Y126" s="58">
        <v>4</v>
      </c>
      <c r="Z126" s="59">
        <v>38</v>
      </c>
      <c r="AA126" s="59">
        <v>4</v>
      </c>
      <c r="AB126" t="s">
        <v>102</v>
      </c>
      <c r="AC126" s="59">
        <v>0</v>
      </c>
      <c r="AD126" s="58">
        <v>0</v>
      </c>
      <c r="AE126" s="58">
        <v>2</v>
      </c>
      <c r="AF126" s="58">
        <v>1</v>
      </c>
      <c r="AG126" s="58">
        <v>5</v>
      </c>
      <c r="AH126" s="59" t="s">
        <v>90</v>
      </c>
      <c r="AI126" s="58">
        <v>4</v>
      </c>
      <c r="AJ126" s="58">
        <v>1</v>
      </c>
      <c r="AK126" s="59" t="s">
        <v>193</v>
      </c>
      <c r="AL126" s="59">
        <v>1</v>
      </c>
      <c r="AM126" s="59" t="s">
        <v>27</v>
      </c>
      <c r="AN126" s="59" t="s">
        <v>680</v>
      </c>
      <c r="AO126" s="58">
        <v>28</v>
      </c>
      <c r="AP126" s="59" t="s">
        <v>677</v>
      </c>
      <c r="AQ126" s="59" t="s">
        <v>700</v>
      </c>
      <c r="AR126" s="59" t="s">
        <v>695</v>
      </c>
      <c r="AS126" s="59" t="s">
        <v>701</v>
      </c>
      <c r="AT126" s="59" t="s">
        <v>27</v>
      </c>
      <c r="AU126" s="59" t="s">
        <v>27</v>
      </c>
      <c r="AV126" s="59" t="s">
        <v>27</v>
      </c>
      <c r="AW126" s="62"/>
      <c r="AX126" s="62" t="s">
        <v>748</v>
      </c>
      <c r="AY126" s="62">
        <v>17.306000000000001</v>
      </c>
      <c r="AZ126" s="62">
        <v>0.45542105263157895</v>
      </c>
      <c r="BA126" s="62">
        <v>2.1957702530914132</v>
      </c>
      <c r="BB126" s="62">
        <v>16.358000000000001</v>
      </c>
      <c r="BC126" s="62">
        <v>51</v>
      </c>
      <c r="BD126">
        <v>0.16526492851135408</v>
      </c>
      <c r="BE126" s="62"/>
      <c r="BF126" s="62"/>
      <c r="BG126" s="62"/>
      <c r="BH126" s="120">
        <v>16.358000000000001</v>
      </c>
      <c r="BI126" s="50"/>
    </row>
    <row r="127" spans="1:61" ht="150" x14ac:dyDescent="0.25">
      <c r="A127" s="58">
        <v>248</v>
      </c>
      <c r="B127" s="59" t="s">
        <v>78</v>
      </c>
      <c r="C127" s="59" t="s">
        <v>26</v>
      </c>
      <c r="D127" s="59" t="s">
        <v>34</v>
      </c>
      <c r="E127" s="59"/>
      <c r="F127" s="59" t="s">
        <v>35</v>
      </c>
      <c r="G127" s="58">
        <v>1</v>
      </c>
      <c r="H127" s="58">
        <v>19</v>
      </c>
      <c r="I127" s="59" t="s">
        <v>130</v>
      </c>
      <c r="J127" s="58">
        <v>3712062108</v>
      </c>
      <c r="K127" s="58">
        <v>0</v>
      </c>
      <c r="L127" s="58">
        <v>0</v>
      </c>
      <c r="M127" s="58">
        <v>17</v>
      </c>
      <c r="N127" s="60">
        <v>0</v>
      </c>
      <c r="O127" s="60">
        <v>0</v>
      </c>
      <c r="P127" s="58">
        <v>36</v>
      </c>
      <c r="Q127" s="58">
        <v>19</v>
      </c>
      <c r="R127" s="60">
        <v>0</v>
      </c>
      <c r="S127" s="58">
        <v>19</v>
      </c>
      <c r="T127" s="58">
        <v>1</v>
      </c>
      <c r="U127" s="58">
        <v>14</v>
      </c>
      <c r="V127" s="58">
        <v>5</v>
      </c>
      <c r="W127" s="59">
        <v>0</v>
      </c>
      <c r="X127" s="58">
        <v>2</v>
      </c>
      <c r="Y127" s="58">
        <v>21</v>
      </c>
      <c r="Z127" s="59">
        <v>134</v>
      </c>
      <c r="AA127" s="59">
        <v>21</v>
      </c>
      <c r="AC127" s="59">
        <v>0</v>
      </c>
      <c r="AD127" s="58">
        <v>12</v>
      </c>
      <c r="AE127" s="58">
        <v>3</v>
      </c>
      <c r="AF127" s="58">
        <v>0</v>
      </c>
      <c r="AG127" s="58">
        <v>19</v>
      </c>
      <c r="AH127" s="59" t="s">
        <v>96</v>
      </c>
      <c r="AI127" s="58">
        <v>1</v>
      </c>
      <c r="AJ127" s="58">
        <v>1</v>
      </c>
      <c r="AK127" s="59" t="s">
        <v>194</v>
      </c>
      <c r="AL127" s="59">
        <v>1</v>
      </c>
      <c r="AM127" s="59" t="s">
        <v>27</v>
      </c>
      <c r="AN127" s="59" t="s">
        <v>680</v>
      </c>
      <c r="AO127" s="58">
        <v>28</v>
      </c>
      <c r="AP127" s="59" t="s">
        <v>677</v>
      </c>
      <c r="AQ127" s="59" t="s">
        <v>700</v>
      </c>
      <c r="AR127" s="59" t="s">
        <v>695</v>
      </c>
      <c r="AS127" s="59" t="s">
        <v>701</v>
      </c>
      <c r="AT127" s="59" t="s">
        <v>27</v>
      </c>
      <c r="AU127" s="59" t="s">
        <v>27</v>
      </c>
      <c r="AV127" s="59" t="s">
        <v>27</v>
      </c>
      <c r="AW127" s="62"/>
      <c r="AX127" s="62" t="s">
        <v>748</v>
      </c>
      <c r="AY127" s="62">
        <v>18.998999999999999</v>
      </c>
      <c r="AZ127" s="62">
        <v>0.14178358208955222</v>
      </c>
      <c r="BA127" s="62">
        <v>7.053002789620507</v>
      </c>
      <c r="BB127" s="62"/>
      <c r="BC127" s="62">
        <v>68</v>
      </c>
      <c r="BD127">
        <v>0.25824269688514323</v>
      </c>
      <c r="BE127" s="62"/>
      <c r="BF127" s="62"/>
      <c r="BG127" s="62"/>
      <c r="BH127" s="120"/>
      <c r="BI127" s="50"/>
    </row>
    <row r="128" spans="1:61" ht="120" x14ac:dyDescent="0.25">
      <c r="A128" s="58">
        <v>282</v>
      </c>
      <c r="B128" s="59" t="s">
        <v>78</v>
      </c>
      <c r="C128" s="59" t="s">
        <v>28</v>
      </c>
      <c r="D128" s="59" t="s">
        <v>34</v>
      </c>
      <c r="E128" s="59"/>
      <c r="F128" s="59" t="s">
        <v>35</v>
      </c>
      <c r="G128" s="58">
        <v>1</v>
      </c>
      <c r="H128" s="58">
        <v>19</v>
      </c>
      <c r="I128" s="59" t="s">
        <v>135</v>
      </c>
      <c r="J128" s="58">
        <v>7717685176</v>
      </c>
      <c r="K128" s="58">
        <v>52.625</v>
      </c>
      <c r="L128" s="58">
        <v>0.48349056603773599</v>
      </c>
      <c r="M128" s="58">
        <v>3</v>
      </c>
      <c r="N128" s="60">
        <v>0</v>
      </c>
      <c r="O128" s="58">
        <v>3</v>
      </c>
      <c r="P128" s="58">
        <v>4</v>
      </c>
      <c r="Q128" s="58">
        <v>1</v>
      </c>
      <c r="R128" s="58">
        <v>1</v>
      </c>
      <c r="S128" s="58">
        <v>1</v>
      </c>
      <c r="T128" s="58">
        <v>1</v>
      </c>
      <c r="U128" s="58">
        <v>1</v>
      </c>
      <c r="V128" s="58">
        <v>3</v>
      </c>
      <c r="W128" s="59">
        <v>0</v>
      </c>
      <c r="X128" s="58">
        <v>2</v>
      </c>
      <c r="Y128" s="58">
        <v>6</v>
      </c>
      <c r="Z128" s="59">
        <v>26</v>
      </c>
      <c r="AA128" s="59">
        <v>6</v>
      </c>
      <c r="AB128" t="s">
        <v>89</v>
      </c>
      <c r="AC128" s="59">
        <v>0</v>
      </c>
      <c r="AD128" s="58">
        <v>2</v>
      </c>
      <c r="AE128" s="58">
        <v>2</v>
      </c>
      <c r="AF128" s="58">
        <v>0</v>
      </c>
      <c r="AG128" s="58">
        <v>8</v>
      </c>
      <c r="AH128" s="59" t="s">
        <v>119</v>
      </c>
      <c r="AI128" s="58">
        <v>1</v>
      </c>
      <c r="AJ128" s="58">
        <v>1</v>
      </c>
      <c r="AK128" s="59" t="s">
        <v>195</v>
      </c>
      <c r="AL128" s="59">
        <v>1</v>
      </c>
      <c r="AM128" s="59" t="s">
        <v>27</v>
      </c>
      <c r="AN128" s="59" t="s">
        <v>680</v>
      </c>
      <c r="AO128" s="58">
        <v>24</v>
      </c>
      <c r="AP128" s="59" t="s">
        <v>677</v>
      </c>
      <c r="AQ128" s="59" t="s">
        <v>691</v>
      </c>
      <c r="AR128" s="59" t="s">
        <v>27</v>
      </c>
      <c r="AS128" s="59" t="s">
        <v>27</v>
      </c>
      <c r="AT128" s="59" t="s">
        <v>27</v>
      </c>
      <c r="AU128" s="59" t="s">
        <v>27</v>
      </c>
      <c r="AV128" s="59" t="s">
        <v>27</v>
      </c>
      <c r="AW128" s="62"/>
      <c r="AX128" s="62" t="s">
        <v>747</v>
      </c>
      <c r="AY128" s="62">
        <v>8.0670000000000002</v>
      </c>
      <c r="AZ128" s="62">
        <v>0.3102692307692308</v>
      </c>
      <c r="BA128" s="62">
        <v>3.2230073137473658</v>
      </c>
      <c r="BB128" s="62">
        <v>6.4190000000000005</v>
      </c>
      <c r="BC128" s="62"/>
      <c r="BD128">
        <v>0.19491525423728814</v>
      </c>
      <c r="BE128" s="62"/>
      <c r="BF128" s="62"/>
      <c r="BG128" s="62"/>
      <c r="BH128" s="120">
        <v>6.4189999999999996</v>
      </c>
      <c r="BI128" s="50"/>
    </row>
    <row r="129" spans="1:61" ht="195" x14ac:dyDescent="0.25">
      <c r="A129" s="58">
        <v>298</v>
      </c>
      <c r="B129" s="59" t="s">
        <v>78</v>
      </c>
      <c r="C129" s="59" t="s">
        <v>28</v>
      </c>
      <c r="D129" s="59" t="s">
        <v>34</v>
      </c>
      <c r="E129" s="59"/>
      <c r="F129" s="59" t="s">
        <v>35</v>
      </c>
      <c r="G129" s="58">
        <v>1</v>
      </c>
      <c r="H129" s="58">
        <v>19</v>
      </c>
      <c r="I129" s="59" t="s">
        <v>137</v>
      </c>
      <c r="J129" s="58">
        <v>17825107236</v>
      </c>
      <c r="K129" s="58">
        <v>69.125</v>
      </c>
      <c r="L129" s="58">
        <v>0.79481132075471705</v>
      </c>
      <c r="M129" s="58">
        <v>4</v>
      </c>
      <c r="N129" s="60">
        <v>0</v>
      </c>
      <c r="O129" s="60">
        <v>0</v>
      </c>
      <c r="P129" s="58">
        <v>8</v>
      </c>
      <c r="Q129" s="58">
        <v>4</v>
      </c>
      <c r="R129" s="58">
        <v>1</v>
      </c>
      <c r="S129" s="58">
        <v>4</v>
      </c>
      <c r="T129" s="58">
        <v>2</v>
      </c>
      <c r="U129" s="58">
        <v>1</v>
      </c>
      <c r="V129" s="58">
        <v>2.5</v>
      </c>
      <c r="W129" s="61">
        <v>1</v>
      </c>
      <c r="X129" s="58">
        <v>1.5</v>
      </c>
      <c r="Y129" s="58">
        <v>6</v>
      </c>
      <c r="Z129" s="59">
        <v>35</v>
      </c>
      <c r="AA129" s="59">
        <v>6</v>
      </c>
      <c r="AB129" t="s">
        <v>99</v>
      </c>
      <c r="AC129" s="59">
        <v>0</v>
      </c>
      <c r="AD129" s="58">
        <v>1</v>
      </c>
      <c r="AE129" s="58">
        <v>4</v>
      </c>
      <c r="AF129" s="58">
        <v>0</v>
      </c>
      <c r="AG129" s="58">
        <v>7</v>
      </c>
      <c r="AH129" s="59" t="s">
        <v>90</v>
      </c>
      <c r="AI129" s="58">
        <v>4</v>
      </c>
      <c r="AJ129" s="58">
        <v>1</v>
      </c>
      <c r="AK129" s="59" t="s">
        <v>196</v>
      </c>
      <c r="AL129" s="59">
        <v>1</v>
      </c>
      <c r="AM129" s="59" t="s">
        <v>27</v>
      </c>
      <c r="AN129" s="59" t="s">
        <v>680</v>
      </c>
      <c r="AO129" s="58">
        <v>31</v>
      </c>
      <c r="AP129" s="59" t="s">
        <v>674</v>
      </c>
      <c r="AQ129" s="59" t="s">
        <v>703</v>
      </c>
      <c r="AR129" s="59" t="s">
        <v>27</v>
      </c>
      <c r="AS129" s="59" t="s">
        <v>704</v>
      </c>
      <c r="AT129" s="59" t="s">
        <v>27</v>
      </c>
      <c r="AU129" s="59" t="s">
        <v>27</v>
      </c>
      <c r="AV129" s="59" t="s">
        <v>27</v>
      </c>
      <c r="AW129" s="62"/>
      <c r="AX129" s="62" t="s">
        <v>748</v>
      </c>
      <c r="AY129" s="62">
        <v>43.021999999999998</v>
      </c>
      <c r="AZ129" s="62">
        <v>1.2291999999999998</v>
      </c>
      <c r="BA129" s="62">
        <v>0.81353726000650828</v>
      </c>
      <c r="BB129" s="62">
        <v>15.103</v>
      </c>
      <c r="BC129" s="62">
        <v>75</v>
      </c>
      <c r="BD129">
        <v>0.96544502617801042</v>
      </c>
      <c r="BE129" s="62"/>
      <c r="BF129" s="62"/>
      <c r="BG129" s="62"/>
      <c r="BH129" s="120">
        <v>15.103</v>
      </c>
      <c r="BI129" s="50"/>
    </row>
    <row r="130" spans="1:61" ht="75" x14ac:dyDescent="0.25">
      <c r="A130" s="58">
        <v>302</v>
      </c>
      <c r="B130" s="59" t="s">
        <v>78</v>
      </c>
      <c r="C130" s="59" t="s">
        <v>28</v>
      </c>
      <c r="D130" s="59" t="s">
        <v>34</v>
      </c>
      <c r="E130" s="59"/>
      <c r="F130" s="59" t="s">
        <v>35</v>
      </c>
      <c r="G130" s="58">
        <v>1</v>
      </c>
      <c r="H130" s="58">
        <v>19</v>
      </c>
      <c r="I130" s="59" t="s">
        <v>140</v>
      </c>
      <c r="J130" s="58">
        <v>79247246103</v>
      </c>
      <c r="K130" s="58">
        <v>52.625</v>
      </c>
      <c r="L130" s="58">
        <v>0.48349056603773599</v>
      </c>
      <c r="M130" s="58">
        <v>3</v>
      </c>
      <c r="N130" s="60">
        <v>0</v>
      </c>
      <c r="O130" s="60">
        <v>0</v>
      </c>
      <c r="P130" s="58">
        <v>7</v>
      </c>
      <c r="Q130" s="58">
        <v>3</v>
      </c>
      <c r="R130" s="58">
        <v>1</v>
      </c>
      <c r="S130" s="58">
        <v>3</v>
      </c>
      <c r="T130" s="58">
        <v>1</v>
      </c>
      <c r="U130" s="58">
        <v>2</v>
      </c>
      <c r="V130" s="58">
        <v>0.5</v>
      </c>
      <c r="W130" s="59">
        <v>0</v>
      </c>
      <c r="X130" s="58">
        <v>0.5</v>
      </c>
      <c r="Y130" s="58">
        <v>3</v>
      </c>
      <c r="Z130" s="59">
        <v>24</v>
      </c>
      <c r="AA130" s="59">
        <v>3</v>
      </c>
      <c r="AB130" t="s">
        <v>89</v>
      </c>
      <c r="AC130" s="59">
        <v>0</v>
      </c>
      <c r="AD130" s="58">
        <v>1</v>
      </c>
      <c r="AE130" s="58">
        <v>1</v>
      </c>
      <c r="AF130" s="58">
        <v>1</v>
      </c>
      <c r="AG130" s="58">
        <v>4</v>
      </c>
      <c r="AH130" s="59" t="s">
        <v>90</v>
      </c>
      <c r="AI130" s="58">
        <v>4</v>
      </c>
      <c r="AJ130" s="58">
        <v>1</v>
      </c>
      <c r="AK130" s="59" t="s">
        <v>197</v>
      </c>
      <c r="AL130" s="59">
        <v>1</v>
      </c>
      <c r="AM130" s="59" t="s">
        <v>27</v>
      </c>
      <c r="AN130" s="59" t="s">
        <v>673</v>
      </c>
      <c r="AO130" s="58">
        <v>18</v>
      </c>
      <c r="AP130" s="59" t="s">
        <v>674</v>
      </c>
      <c r="AQ130" s="59" t="s">
        <v>705</v>
      </c>
      <c r="AR130" s="59" t="s">
        <v>27</v>
      </c>
      <c r="AS130" s="59" t="s">
        <v>686</v>
      </c>
      <c r="AT130" s="59" t="s">
        <v>27</v>
      </c>
      <c r="AU130" s="59" t="s">
        <v>27</v>
      </c>
      <c r="AV130" s="59" t="s">
        <v>27</v>
      </c>
      <c r="AW130" s="62"/>
      <c r="AX130" s="62" t="s">
        <v>747</v>
      </c>
      <c r="AY130" s="62">
        <v>9.3119999999999994</v>
      </c>
      <c r="AZ130" s="62">
        <v>0.38799999999999996</v>
      </c>
      <c r="BA130" s="62">
        <v>2.5773195876288661</v>
      </c>
      <c r="BB130" s="62">
        <v>6.2170000000000005</v>
      </c>
      <c r="BC130" s="62">
        <v>68</v>
      </c>
      <c r="BD130">
        <v>0.46746203904555317</v>
      </c>
      <c r="BE130" s="62" t="s">
        <v>102</v>
      </c>
      <c r="BF130" s="62">
        <v>1</v>
      </c>
      <c r="BG130" s="62"/>
      <c r="BH130" s="120">
        <v>6.2169999999999996</v>
      </c>
      <c r="BI130" s="50"/>
    </row>
    <row r="131" spans="1:61" ht="195" x14ac:dyDescent="0.25">
      <c r="A131" s="58">
        <v>319</v>
      </c>
      <c r="B131" s="59" t="s">
        <v>78</v>
      </c>
      <c r="C131" s="59" t="s">
        <v>26</v>
      </c>
      <c r="D131" s="59" t="s">
        <v>34</v>
      </c>
      <c r="E131" s="59"/>
      <c r="F131" s="59" t="s">
        <v>35</v>
      </c>
      <c r="G131" s="58">
        <v>1</v>
      </c>
      <c r="H131" s="58">
        <v>19</v>
      </c>
      <c r="I131" s="59" t="s">
        <v>142</v>
      </c>
      <c r="J131" s="58">
        <v>8282194225</v>
      </c>
      <c r="K131" s="58">
        <v>53.785714285714299</v>
      </c>
      <c r="L131" s="58">
        <v>0.25075987841945302</v>
      </c>
      <c r="M131" s="58">
        <v>10</v>
      </c>
      <c r="N131" s="60">
        <v>0</v>
      </c>
      <c r="O131" s="58">
        <v>2</v>
      </c>
      <c r="P131" s="58">
        <v>20</v>
      </c>
      <c r="Q131" s="58">
        <v>8</v>
      </c>
      <c r="R131" s="58">
        <v>1</v>
      </c>
      <c r="S131" s="58">
        <v>8</v>
      </c>
      <c r="T131" s="58">
        <v>1</v>
      </c>
      <c r="U131" s="58">
        <v>1</v>
      </c>
      <c r="V131" s="58">
        <v>1.5</v>
      </c>
      <c r="W131" s="59">
        <v>0</v>
      </c>
      <c r="X131" s="58">
        <v>0.5</v>
      </c>
      <c r="Y131" s="58">
        <v>3</v>
      </c>
      <c r="Z131" s="59">
        <v>56</v>
      </c>
      <c r="AA131" s="59">
        <v>3</v>
      </c>
      <c r="AB131" t="s">
        <v>99</v>
      </c>
      <c r="AC131" s="59">
        <v>0</v>
      </c>
      <c r="AD131" s="58">
        <v>2</v>
      </c>
      <c r="AE131" s="58">
        <v>6</v>
      </c>
      <c r="AF131" s="58">
        <v>0</v>
      </c>
      <c r="AG131" s="58">
        <v>13</v>
      </c>
      <c r="AH131" s="59" t="s">
        <v>109</v>
      </c>
      <c r="AI131" s="58">
        <v>2</v>
      </c>
      <c r="AJ131" s="58">
        <v>1</v>
      </c>
      <c r="AK131" s="59" t="s">
        <v>198</v>
      </c>
      <c r="AL131" s="59">
        <v>1</v>
      </c>
      <c r="AM131" s="59" t="s">
        <v>27</v>
      </c>
      <c r="AN131" s="59" t="s">
        <v>680</v>
      </c>
      <c r="AO131" s="58">
        <v>27</v>
      </c>
      <c r="AP131" s="59" t="s">
        <v>677</v>
      </c>
      <c r="AQ131" s="59" t="s">
        <v>691</v>
      </c>
      <c r="AR131" s="59" t="s">
        <v>695</v>
      </c>
      <c r="AS131" s="59" t="s">
        <v>27</v>
      </c>
      <c r="AT131" s="59" t="s">
        <v>692</v>
      </c>
      <c r="AU131" s="59" t="s">
        <v>27</v>
      </c>
      <c r="AV131" s="59" t="s">
        <v>27</v>
      </c>
      <c r="AW131" s="62"/>
      <c r="AX131" s="62" t="s">
        <v>746</v>
      </c>
      <c r="AY131" s="62">
        <v>19.013999999999999</v>
      </c>
      <c r="AZ131" s="62">
        <v>0.33953571428571427</v>
      </c>
      <c r="BA131" s="62">
        <v>2.9451982749552963</v>
      </c>
      <c r="BB131" s="62">
        <v>17.080000000000002</v>
      </c>
      <c r="BC131" s="62">
        <v>80</v>
      </c>
      <c r="BD131">
        <v>0.89590782677791025</v>
      </c>
      <c r="BE131" s="62"/>
      <c r="BF131" s="62"/>
      <c r="BG131" s="62"/>
      <c r="BH131" s="120">
        <v>17.080000000000002</v>
      </c>
      <c r="BI131" s="50"/>
    </row>
    <row r="132" spans="1:61" ht="90" x14ac:dyDescent="0.25">
      <c r="A132" s="58">
        <v>340</v>
      </c>
      <c r="B132" s="59" t="s">
        <v>78</v>
      </c>
      <c r="C132" s="59" t="s">
        <v>28</v>
      </c>
      <c r="D132" s="59" t="s">
        <v>34</v>
      </c>
      <c r="E132" s="59"/>
      <c r="F132" s="59" t="s">
        <v>35</v>
      </c>
      <c r="G132" s="58">
        <v>1</v>
      </c>
      <c r="H132" s="58">
        <v>19</v>
      </c>
      <c r="I132" s="59" t="s">
        <v>146</v>
      </c>
      <c r="J132" s="58">
        <v>94222252116</v>
      </c>
      <c r="K132" s="58">
        <v>52.625</v>
      </c>
      <c r="L132" s="58">
        <v>0.48349056603773599</v>
      </c>
      <c r="M132" s="58">
        <v>7</v>
      </c>
      <c r="N132" s="60">
        <v>0</v>
      </c>
      <c r="O132" s="60">
        <v>0</v>
      </c>
      <c r="P132" s="58">
        <v>16</v>
      </c>
      <c r="Q132" s="58">
        <v>9</v>
      </c>
      <c r="R132" s="58">
        <v>1</v>
      </c>
      <c r="S132" s="58">
        <v>9</v>
      </c>
      <c r="T132" s="58">
        <v>1</v>
      </c>
      <c r="U132" s="58">
        <v>2</v>
      </c>
      <c r="V132" s="58">
        <v>0.5</v>
      </c>
      <c r="W132" s="61">
        <v>1</v>
      </c>
      <c r="X132" s="58">
        <v>0.5</v>
      </c>
      <c r="Y132" s="58">
        <v>4</v>
      </c>
      <c r="Z132" s="59">
        <v>51</v>
      </c>
      <c r="AA132" s="59">
        <v>4</v>
      </c>
      <c r="AB132" t="s">
        <v>89</v>
      </c>
      <c r="AC132" s="59">
        <v>0</v>
      </c>
      <c r="AD132" s="58">
        <v>1</v>
      </c>
      <c r="AE132" s="58">
        <v>2</v>
      </c>
      <c r="AF132" s="58">
        <v>1</v>
      </c>
      <c r="AG132" s="58">
        <v>5</v>
      </c>
      <c r="AH132" s="59" t="s">
        <v>90</v>
      </c>
      <c r="AI132" s="58">
        <v>4</v>
      </c>
      <c r="AJ132" s="58">
        <v>1</v>
      </c>
      <c r="AK132" s="59" t="s">
        <v>199</v>
      </c>
      <c r="AL132" s="59">
        <v>1</v>
      </c>
      <c r="AM132" s="59" t="s">
        <v>27</v>
      </c>
      <c r="AN132" s="59" t="s">
        <v>680</v>
      </c>
      <c r="AO132" s="58">
        <v>36</v>
      </c>
      <c r="AP132" s="59" t="s">
        <v>677</v>
      </c>
      <c r="AQ132" s="59" t="s">
        <v>707</v>
      </c>
      <c r="AR132" s="59" t="s">
        <v>27</v>
      </c>
      <c r="AS132" s="59" t="s">
        <v>708</v>
      </c>
      <c r="AT132" s="59" t="s">
        <v>27</v>
      </c>
      <c r="AU132" s="59" t="s">
        <v>27</v>
      </c>
      <c r="AV132" s="59" t="s">
        <v>27</v>
      </c>
      <c r="AW132" s="62"/>
      <c r="AX132" s="62" t="s">
        <v>748</v>
      </c>
      <c r="AY132" s="62">
        <v>18.240000000000002</v>
      </c>
      <c r="AZ132" s="62">
        <v>0.35764705882352943</v>
      </c>
      <c r="BA132" s="62">
        <v>2.7960526315789469</v>
      </c>
      <c r="BB132" s="62">
        <v>15.32</v>
      </c>
      <c r="BC132" s="62">
        <v>80</v>
      </c>
      <c r="BD132">
        <v>0.78067421864337383</v>
      </c>
      <c r="BE132" s="62"/>
      <c r="BF132" s="62"/>
      <c r="BG132" s="62"/>
      <c r="BH132" s="120">
        <v>15.32</v>
      </c>
    </row>
    <row r="133" spans="1:61" ht="90" x14ac:dyDescent="0.25">
      <c r="A133" s="58">
        <v>356</v>
      </c>
      <c r="B133" s="59" t="s">
        <v>78</v>
      </c>
      <c r="C133" s="59" t="s">
        <v>26</v>
      </c>
      <c r="D133" s="59" t="s">
        <v>34</v>
      </c>
      <c r="E133" s="59"/>
      <c r="F133" s="59" t="s">
        <v>35</v>
      </c>
      <c r="G133" s="58">
        <v>1</v>
      </c>
      <c r="H133" s="58">
        <v>19</v>
      </c>
      <c r="I133" s="59" t="s">
        <v>147</v>
      </c>
      <c r="J133" s="58">
        <v>84463153</v>
      </c>
      <c r="K133" s="58">
        <v>74.357142857142904</v>
      </c>
      <c r="L133" s="58">
        <v>0.68844984802431597</v>
      </c>
      <c r="M133" s="58">
        <v>3</v>
      </c>
      <c r="N133" s="60">
        <v>0</v>
      </c>
      <c r="O133" s="60">
        <v>0</v>
      </c>
      <c r="P133" s="58">
        <v>6</v>
      </c>
      <c r="Q133" s="58">
        <v>3</v>
      </c>
      <c r="R133" s="58">
        <v>1</v>
      </c>
      <c r="S133" s="58">
        <v>3</v>
      </c>
      <c r="T133" s="58">
        <v>1</v>
      </c>
      <c r="U133" s="58">
        <v>1</v>
      </c>
      <c r="V133" s="58">
        <v>1.5</v>
      </c>
      <c r="W133" s="59">
        <v>0</v>
      </c>
      <c r="X133" s="58">
        <v>0.5</v>
      </c>
      <c r="Y133" s="58">
        <v>3</v>
      </c>
      <c r="Z133" s="59">
        <v>23</v>
      </c>
      <c r="AA133" s="59">
        <v>3</v>
      </c>
      <c r="AB133" t="s">
        <v>102</v>
      </c>
      <c r="AC133" s="59">
        <v>0</v>
      </c>
      <c r="AD133" s="58">
        <v>0</v>
      </c>
      <c r="AE133" s="58">
        <v>2</v>
      </c>
      <c r="AF133" s="58">
        <v>0</v>
      </c>
      <c r="AG133" s="58">
        <v>3</v>
      </c>
      <c r="AH133" s="59" t="s">
        <v>90</v>
      </c>
      <c r="AI133" s="58">
        <v>4</v>
      </c>
      <c r="AJ133" s="60"/>
      <c r="AK133" s="59" t="s">
        <v>200</v>
      </c>
      <c r="AL133" s="59">
        <v>1</v>
      </c>
      <c r="AM133" s="59" t="s">
        <v>27</v>
      </c>
      <c r="AN133" s="59" t="s">
        <v>680</v>
      </c>
      <c r="AO133" s="58">
        <v>26</v>
      </c>
      <c r="AP133" s="59" t="s">
        <v>677</v>
      </c>
      <c r="AQ133" s="59" t="s">
        <v>709</v>
      </c>
      <c r="AR133" s="59" t="s">
        <v>27</v>
      </c>
      <c r="AS133" s="59" t="s">
        <v>27</v>
      </c>
      <c r="AT133" s="59" t="s">
        <v>692</v>
      </c>
      <c r="AU133" s="59" t="s">
        <v>695</v>
      </c>
      <c r="AV133" s="59" t="s">
        <v>27</v>
      </c>
      <c r="AW133" s="62"/>
      <c r="AX133" s="62" t="s">
        <v>746</v>
      </c>
      <c r="AY133" s="62">
        <v>16.658000000000001</v>
      </c>
      <c r="AZ133" s="62">
        <v>0.7242608695652174</v>
      </c>
      <c r="BA133" s="62">
        <v>1.3807179733461399</v>
      </c>
      <c r="BB133" s="62">
        <v>15.546000000000001</v>
      </c>
      <c r="BC133" s="62">
        <v>89</v>
      </c>
      <c r="BD133">
        <v>0.35658914728682173</v>
      </c>
      <c r="BE133" s="62" t="s">
        <v>89</v>
      </c>
      <c r="BF133" s="62">
        <v>1</v>
      </c>
      <c r="BG133" s="62"/>
      <c r="BH133" s="120">
        <v>15.545999999999999</v>
      </c>
      <c r="BI133" s="50"/>
    </row>
    <row r="134" spans="1:61" ht="75" x14ac:dyDescent="0.25">
      <c r="A134" s="58">
        <v>372</v>
      </c>
      <c r="B134" s="59" t="s">
        <v>78</v>
      </c>
      <c r="C134" s="59" t="s">
        <v>26</v>
      </c>
      <c r="D134" s="59" t="s">
        <v>34</v>
      </c>
      <c r="E134" s="59"/>
      <c r="F134" s="59" t="s">
        <v>35</v>
      </c>
      <c r="G134" s="58">
        <v>1</v>
      </c>
      <c r="H134" s="58">
        <v>19</v>
      </c>
      <c r="I134" s="59" t="s">
        <v>149</v>
      </c>
      <c r="J134" s="58">
        <v>8877127178</v>
      </c>
      <c r="K134" s="58">
        <v>74.357142857142904</v>
      </c>
      <c r="L134" s="58">
        <v>0.68844984802431597</v>
      </c>
      <c r="M134" s="58">
        <v>1</v>
      </c>
      <c r="N134" s="60">
        <v>0</v>
      </c>
      <c r="O134" s="60">
        <v>0</v>
      </c>
      <c r="P134" s="58">
        <v>2</v>
      </c>
      <c r="Q134" s="58">
        <v>1</v>
      </c>
      <c r="R134" s="58">
        <v>1</v>
      </c>
      <c r="S134" s="58">
        <v>1</v>
      </c>
      <c r="T134" s="58">
        <v>1</v>
      </c>
      <c r="U134" s="60">
        <v>0</v>
      </c>
      <c r="V134" s="58">
        <v>1</v>
      </c>
      <c r="W134" s="61">
        <v>1</v>
      </c>
      <c r="X134" s="60">
        <v>0</v>
      </c>
      <c r="Y134" s="58">
        <v>2</v>
      </c>
      <c r="Z134" s="59">
        <v>11</v>
      </c>
      <c r="AA134" s="59">
        <v>2</v>
      </c>
      <c r="AB134" t="s">
        <v>102</v>
      </c>
      <c r="AC134" s="59">
        <v>0</v>
      </c>
      <c r="AD134" s="58">
        <v>0</v>
      </c>
      <c r="AE134" s="58">
        <v>0</v>
      </c>
      <c r="AF134" s="58">
        <v>0</v>
      </c>
      <c r="AG134" s="58">
        <v>1</v>
      </c>
      <c r="AH134" s="59" t="s">
        <v>90</v>
      </c>
      <c r="AI134" s="58">
        <v>4</v>
      </c>
      <c r="AJ134" s="60"/>
      <c r="AK134" s="59" t="s">
        <v>201</v>
      </c>
      <c r="AL134" s="59">
        <v>1</v>
      </c>
      <c r="AM134" s="59" t="s">
        <v>27</v>
      </c>
      <c r="AN134" s="59" t="s">
        <v>680</v>
      </c>
      <c r="AO134" s="58">
        <v>24</v>
      </c>
      <c r="AP134" s="59" t="s">
        <v>677</v>
      </c>
      <c r="AQ134" s="59" t="s">
        <v>711</v>
      </c>
      <c r="AR134" s="59" t="s">
        <v>27</v>
      </c>
      <c r="AS134" s="59" t="s">
        <v>686</v>
      </c>
      <c r="AT134" s="59" t="s">
        <v>27</v>
      </c>
      <c r="AU134" s="59" t="s">
        <v>27</v>
      </c>
      <c r="AV134" s="59" t="s">
        <v>27</v>
      </c>
      <c r="AW134" s="62"/>
      <c r="AX134" s="62" t="s">
        <v>747</v>
      </c>
      <c r="AY134" s="62">
        <v>14.428000000000001</v>
      </c>
      <c r="AZ134" s="62">
        <v>1.3116363636363637</v>
      </c>
      <c r="BA134" s="62">
        <v>0.76240643193789848</v>
      </c>
      <c r="BB134" s="62">
        <v>0.496</v>
      </c>
      <c r="BC134" s="62">
        <v>80</v>
      </c>
      <c r="BD134">
        <v>0.84292379471228618</v>
      </c>
      <c r="BE134" s="62"/>
      <c r="BF134" s="62"/>
      <c r="BG134" s="62"/>
      <c r="BH134" s="120">
        <v>0.49599999999999994</v>
      </c>
      <c r="BI134" s="50"/>
    </row>
    <row r="135" spans="1:61" ht="90" x14ac:dyDescent="0.25">
      <c r="A135" s="58">
        <v>388</v>
      </c>
      <c r="B135" s="59" t="s">
        <v>78</v>
      </c>
      <c r="C135" s="59" t="s">
        <v>26</v>
      </c>
      <c r="D135" s="59" t="s">
        <v>34</v>
      </c>
      <c r="E135" s="59"/>
      <c r="F135" s="59" t="s">
        <v>35</v>
      </c>
      <c r="G135" s="58">
        <v>1</v>
      </c>
      <c r="H135" s="58">
        <v>19</v>
      </c>
      <c r="I135" s="59" t="s">
        <v>81</v>
      </c>
      <c r="J135" s="58">
        <v>9591241137</v>
      </c>
      <c r="K135" s="58">
        <v>53.785714285714299</v>
      </c>
      <c r="L135" s="58">
        <v>0.25075987841945302</v>
      </c>
      <c r="M135" s="58">
        <v>4</v>
      </c>
      <c r="N135" s="60">
        <v>0</v>
      </c>
      <c r="O135" s="60">
        <v>0</v>
      </c>
      <c r="P135" s="58">
        <v>8</v>
      </c>
      <c r="Q135" s="58">
        <v>4</v>
      </c>
      <c r="R135" s="58">
        <v>1</v>
      </c>
      <c r="S135" s="58">
        <v>4</v>
      </c>
      <c r="T135" s="58">
        <v>1</v>
      </c>
      <c r="U135" s="58">
        <v>2</v>
      </c>
      <c r="V135" s="58">
        <v>1.5</v>
      </c>
      <c r="W135" s="59">
        <v>0</v>
      </c>
      <c r="X135" s="58">
        <v>0.5</v>
      </c>
      <c r="Y135" s="58">
        <v>4</v>
      </c>
      <c r="Z135" s="59">
        <v>30</v>
      </c>
      <c r="AA135" s="59">
        <v>4</v>
      </c>
      <c r="AB135" t="s">
        <v>99</v>
      </c>
      <c r="AC135" s="59">
        <v>0</v>
      </c>
      <c r="AD135" s="58">
        <v>2</v>
      </c>
      <c r="AE135" s="58">
        <v>1</v>
      </c>
      <c r="AF135" s="58">
        <v>0</v>
      </c>
      <c r="AG135" s="58">
        <v>4</v>
      </c>
      <c r="AH135" s="59" t="s">
        <v>90</v>
      </c>
      <c r="AI135" s="58">
        <v>4</v>
      </c>
      <c r="AJ135" s="58">
        <v>1</v>
      </c>
      <c r="AK135" s="59" t="s">
        <v>202</v>
      </c>
      <c r="AL135" s="59">
        <v>1</v>
      </c>
      <c r="AM135" s="59" t="s">
        <v>27</v>
      </c>
      <c r="AN135" s="59" t="s">
        <v>673</v>
      </c>
      <c r="AO135" s="58">
        <v>26</v>
      </c>
      <c r="AP135" s="59" t="s">
        <v>674</v>
      </c>
      <c r="AQ135" s="59" t="s">
        <v>675</v>
      </c>
      <c r="AR135" s="59" t="s">
        <v>27</v>
      </c>
      <c r="AS135" s="59" t="s">
        <v>676</v>
      </c>
      <c r="AT135" s="59" t="s">
        <v>27</v>
      </c>
      <c r="AU135" s="59" t="s">
        <v>27</v>
      </c>
      <c r="AV135" s="59" t="s">
        <v>27</v>
      </c>
      <c r="AW135" s="62"/>
      <c r="AX135" s="62" t="s">
        <v>748</v>
      </c>
      <c r="AY135" s="62">
        <v>16.806999999999999</v>
      </c>
      <c r="AZ135" s="62">
        <v>0.56023333333333325</v>
      </c>
      <c r="BA135" s="62">
        <v>1.7849705479859583</v>
      </c>
      <c r="BB135" s="62">
        <v>14.847</v>
      </c>
      <c r="BC135" s="62">
        <v>51</v>
      </c>
      <c r="BD135">
        <v>8.9646464646464641E-2</v>
      </c>
      <c r="BE135" s="62"/>
      <c r="BF135" s="62"/>
      <c r="BG135" s="62"/>
      <c r="BH135" s="120">
        <v>14.847</v>
      </c>
      <c r="BI135" s="50"/>
    </row>
    <row r="136" spans="1:61" ht="165" x14ac:dyDescent="0.25">
      <c r="A136" s="58">
        <v>405</v>
      </c>
      <c r="B136" s="59" t="s">
        <v>78</v>
      </c>
      <c r="C136" s="59" t="s">
        <v>28</v>
      </c>
      <c r="D136" s="59" t="s">
        <v>34</v>
      </c>
      <c r="E136" s="59"/>
      <c r="F136" s="59" t="s">
        <v>35</v>
      </c>
      <c r="G136" s="58">
        <v>1</v>
      </c>
      <c r="H136" s="58">
        <v>19</v>
      </c>
      <c r="I136" s="59" t="s">
        <v>85</v>
      </c>
      <c r="J136" s="58">
        <v>1347638136</v>
      </c>
      <c r="K136" s="58">
        <v>0</v>
      </c>
      <c r="L136" s="58">
        <v>0</v>
      </c>
      <c r="M136" s="58">
        <v>9</v>
      </c>
      <c r="N136" s="60">
        <v>0</v>
      </c>
      <c r="O136" s="58">
        <v>2</v>
      </c>
      <c r="P136" s="58">
        <v>20</v>
      </c>
      <c r="Q136" s="58">
        <v>11</v>
      </c>
      <c r="R136" s="60">
        <v>0</v>
      </c>
      <c r="S136" s="58">
        <v>11</v>
      </c>
      <c r="T136" s="58">
        <v>1</v>
      </c>
      <c r="U136" s="58">
        <v>6</v>
      </c>
      <c r="V136" s="58">
        <v>2.5</v>
      </c>
      <c r="W136" s="59">
        <v>0</v>
      </c>
      <c r="X136" s="58">
        <v>0.5</v>
      </c>
      <c r="Y136" s="58">
        <v>9</v>
      </c>
      <c r="Z136" s="59">
        <v>72</v>
      </c>
      <c r="AA136" s="59">
        <v>9</v>
      </c>
      <c r="AC136" s="59">
        <v>0</v>
      </c>
      <c r="AD136" s="58">
        <v>6</v>
      </c>
      <c r="AE136" s="58">
        <v>4</v>
      </c>
      <c r="AF136" s="58">
        <v>0</v>
      </c>
      <c r="AG136" s="58">
        <v>15</v>
      </c>
      <c r="AH136" s="59" t="s">
        <v>109</v>
      </c>
      <c r="AI136" s="58">
        <v>2</v>
      </c>
      <c r="AJ136" s="58">
        <v>1</v>
      </c>
      <c r="AK136" s="59" t="s">
        <v>203</v>
      </c>
      <c r="AL136" s="59">
        <v>1</v>
      </c>
      <c r="AM136" s="59" t="s">
        <v>27</v>
      </c>
      <c r="AN136" s="59" t="s">
        <v>673</v>
      </c>
      <c r="AO136" s="58">
        <v>20</v>
      </c>
      <c r="AP136" s="59" t="s">
        <v>677</v>
      </c>
      <c r="AQ136" s="59" t="s">
        <v>678</v>
      </c>
      <c r="AR136" s="59" t="s">
        <v>27</v>
      </c>
      <c r="AS136" s="59" t="s">
        <v>27</v>
      </c>
      <c r="AT136" s="59" t="s">
        <v>27</v>
      </c>
      <c r="AU136" s="59" t="s">
        <v>27</v>
      </c>
      <c r="AV136" s="59" t="s">
        <v>27</v>
      </c>
      <c r="AW136" s="62"/>
      <c r="AX136" s="62" t="s">
        <v>747</v>
      </c>
      <c r="AY136" s="62">
        <v>19.001000000000001</v>
      </c>
      <c r="AZ136" s="62">
        <v>0.26390277777777782</v>
      </c>
      <c r="BA136" s="62">
        <v>3.7892742487237512</v>
      </c>
      <c r="BB136" s="62"/>
      <c r="BC136" s="62">
        <v>68</v>
      </c>
      <c r="BD136">
        <v>0.43053610085317712</v>
      </c>
      <c r="BE136" s="62"/>
      <c r="BF136" s="62"/>
      <c r="BG136" s="62"/>
      <c r="BH136" s="120"/>
      <c r="BI136" s="50"/>
    </row>
    <row r="137" spans="1:61" ht="135" x14ac:dyDescent="0.25">
      <c r="A137" s="58">
        <v>421</v>
      </c>
      <c r="B137" s="59" t="s">
        <v>78</v>
      </c>
      <c r="C137" s="59" t="s">
        <v>26</v>
      </c>
      <c r="D137" s="59" t="s">
        <v>34</v>
      </c>
      <c r="E137" s="59"/>
      <c r="F137" s="59" t="s">
        <v>35</v>
      </c>
      <c r="G137" s="58">
        <v>1</v>
      </c>
      <c r="H137" s="58">
        <v>19</v>
      </c>
      <c r="I137" s="59" t="s">
        <v>88</v>
      </c>
      <c r="J137" s="58">
        <v>217831744</v>
      </c>
      <c r="K137" s="58">
        <v>53.785714285714299</v>
      </c>
      <c r="L137" s="58">
        <v>0.25075987841945302</v>
      </c>
      <c r="M137" s="58">
        <v>7</v>
      </c>
      <c r="N137" s="60">
        <v>0</v>
      </c>
      <c r="O137" s="60">
        <v>0</v>
      </c>
      <c r="P137" s="58">
        <v>16</v>
      </c>
      <c r="Q137" s="58">
        <v>9</v>
      </c>
      <c r="R137" s="58">
        <v>1</v>
      </c>
      <c r="S137" s="58">
        <v>9</v>
      </c>
      <c r="T137" s="58">
        <v>2</v>
      </c>
      <c r="U137" s="58">
        <v>3</v>
      </c>
      <c r="V137" s="58">
        <v>1</v>
      </c>
      <c r="W137" s="61">
        <v>1</v>
      </c>
      <c r="X137" s="60">
        <v>0</v>
      </c>
      <c r="Y137" s="58">
        <v>5</v>
      </c>
      <c r="Z137" s="59">
        <v>54</v>
      </c>
      <c r="AA137" s="59">
        <v>5</v>
      </c>
      <c r="AB137" t="s">
        <v>99</v>
      </c>
      <c r="AC137" s="59">
        <v>0</v>
      </c>
      <c r="AD137" s="58">
        <v>2</v>
      </c>
      <c r="AE137" s="58">
        <v>2</v>
      </c>
      <c r="AF137" s="58">
        <v>0</v>
      </c>
      <c r="AG137" s="58">
        <v>8</v>
      </c>
      <c r="AH137" s="59" t="s">
        <v>204</v>
      </c>
      <c r="AI137" s="58">
        <v>2</v>
      </c>
      <c r="AJ137" s="58">
        <v>1</v>
      </c>
      <c r="AK137" s="59" t="s">
        <v>205</v>
      </c>
      <c r="AL137" s="59">
        <v>1</v>
      </c>
      <c r="AM137" s="59" t="s">
        <v>27</v>
      </c>
      <c r="AN137" s="59" t="s">
        <v>673</v>
      </c>
      <c r="AO137" s="58">
        <v>24</v>
      </c>
      <c r="AP137" s="59" t="s">
        <v>677</v>
      </c>
      <c r="AQ137" s="59" t="s">
        <v>679</v>
      </c>
      <c r="AR137" s="59" t="s">
        <v>27</v>
      </c>
      <c r="AS137" s="59" t="s">
        <v>27</v>
      </c>
      <c r="AT137" s="59" t="s">
        <v>27</v>
      </c>
      <c r="AU137" s="59" t="s">
        <v>27</v>
      </c>
      <c r="AV137" s="59" t="s">
        <v>27</v>
      </c>
      <c r="AW137" s="62"/>
      <c r="AX137" s="62" t="s">
        <v>747</v>
      </c>
      <c r="AY137" s="62">
        <v>24.114000000000001</v>
      </c>
      <c r="AZ137" s="62">
        <v>0.44655555555555559</v>
      </c>
      <c r="BA137" s="62">
        <v>2.2393630256282657</v>
      </c>
      <c r="BB137" s="62">
        <v>17.977</v>
      </c>
      <c r="BC137" s="62">
        <v>51</v>
      </c>
      <c r="BD137">
        <v>0.37560223549816918</v>
      </c>
      <c r="BE137" s="62"/>
      <c r="BF137" s="62"/>
      <c r="BG137" s="62"/>
      <c r="BH137" s="120">
        <v>17.977</v>
      </c>
      <c r="BI137" s="50"/>
    </row>
    <row r="138" spans="1:61" ht="90" x14ac:dyDescent="0.25">
      <c r="A138" s="58">
        <v>437</v>
      </c>
      <c r="B138" s="59" t="s">
        <v>78</v>
      </c>
      <c r="C138" s="59" t="s">
        <v>26</v>
      </c>
      <c r="D138" s="59" t="s">
        <v>34</v>
      </c>
      <c r="E138" s="59"/>
      <c r="F138" s="59" t="s">
        <v>35</v>
      </c>
      <c r="G138" s="58">
        <v>1</v>
      </c>
      <c r="H138" s="58">
        <v>19</v>
      </c>
      <c r="I138" s="59" t="s">
        <v>150</v>
      </c>
      <c r="J138" s="58">
        <v>82135906</v>
      </c>
      <c r="K138" s="58">
        <v>74.357142857142904</v>
      </c>
      <c r="L138" s="58">
        <v>0.68844984802431597</v>
      </c>
      <c r="M138" s="58">
        <v>6</v>
      </c>
      <c r="N138" s="60">
        <v>0</v>
      </c>
      <c r="O138" s="60">
        <v>0</v>
      </c>
      <c r="P138" s="58">
        <v>13</v>
      </c>
      <c r="Q138" s="58">
        <v>6</v>
      </c>
      <c r="R138" s="58">
        <v>1</v>
      </c>
      <c r="S138" s="58">
        <v>6</v>
      </c>
      <c r="T138" s="58">
        <v>2</v>
      </c>
      <c r="U138" s="58">
        <v>4</v>
      </c>
      <c r="V138" s="58">
        <v>1.5</v>
      </c>
      <c r="W138" s="59">
        <v>0</v>
      </c>
      <c r="X138" s="58">
        <v>1.5</v>
      </c>
      <c r="Y138" s="58">
        <v>7</v>
      </c>
      <c r="Z138" s="59">
        <v>48</v>
      </c>
      <c r="AA138" s="59">
        <v>7</v>
      </c>
      <c r="AB138" t="s">
        <v>102</v>
      </c>
      <c r="AC138" s="59">
        <v>0</v>
      </c>
      <c r="AD138" s="58">
        <v>2</v>
      </c>
      <c r="AE138" s="58">
        <v>1</v>
      </c>
      <c r="AF138" s="58">
        <v>2</v>
      </c>
      <c r="AG138" s="58">
        <v>6</v>
      </c>
      <c r="AH138" s="59" t="s">
        <v>90</v>
      </c>
      <c r="AI138" s="58">
        <v>4</v>
      </c>
      <c r="AJ138" s="58">
        <v>1</v>
      </c>
      <c r="AK138" s="59" t="s">
        <v>206</v>
      </c>
      <c r="AL138" s="59">
        <v>1</v>
      </c>
      <c r="AM138" s="59" t="s">
        <v>27</v>
      </c>
      <c r="AN138" s="59" t="s">
        <v>680</v>
      </c>
      <c r="AO138" s="58">
        <v>34</v>
      </c>
      <c r="AP138" s="59" t="s">
        <v>677</v>
      </c>
      <c r="AQ138" s="59" t="s">
        <v>712</v>
      </c>
      <c r="AR138" s="59" t="s">
        <v>27</v>
      </c>
      <c r="AS138" s="59" t="s">
        <v>713</v>
      </c>
      <c r="AT138" s="59" t="s">
        <v>27</v>
      </c>
      <c r="AU138" s="59" t="s">
        <v>27</v>
      </c>
      <c r="AV138" s="59" t="s">
        <v>27</v>
      </c>
      <c r="AW138" s="62"/>
      <c r="AX138" s="62" t="s">
        <v>748</v>
      </c>
      <c r="AY138" s="62">
        <v>21.56</v>
      </c>
      <c r="AZ138" s="62">
        <v>0.44916666666666666</v>
      </c>
      <c r="BA138" s="62">
        <v>2.2263450834879408</v>
      </c>
      <c r="BB138" s="62">
        <v>16.135000000000002</v>
      </c>
      <c r="BC138" s="62">
        <v>51</v>
      </c>
      <c r="BD138">
        <v>0.39855595667870036</v>
      </c>
      <c r="BE138" s="62"/>
      <c r="BF138" s="62"/>
      <c r="BG138" s="62"/>
      <c r="BH138" s="120">
        <v>16.134999999999998</v>
      </c>
    </row>
    <row r="139" spans="1:61" ht="225" x14ac:dyDescent="0.25">
      <c r="A139" s="58">
        <v>453</v>
      </c>
      <c r="B139" s="59" t="s">
        <v>78</v>
      </c>
      <c r="C139" s="59" t="s">
        <v>28</v>
      </c>
      <c r="D139" s="59" t="s">
        <v>34</v>
      </c>
      <c r="E139" s="59"/>
      <c r="F139" s="59" t="s">
        <v>35</v>
      </c>
      <c r="G139" s="58">
        <v>1</v>
      </c>
      <c r="H139" s="58">
        <v>19</v>
      </c>
      <c r="I139" s="59" t="s">
        <v>152</v>
      </c>
      <c r="J139" s="58">
        <v>792288984</v>
      </c>
      <c r="K139" s="58">
        <v>69.125</v>
      </c>
      <c r="L139" s="58">
        <v>0.79481132075471705</v>
      </c>
      <c r="M139" s="58">
        <v>12</v>
      </c>
      <c r="N139" s="60">
        <v>0</v>
      </c>
      <c r="O139" s="60">
        <v>0</v>
      </c>
      <c r="P139" s="58">
        <v>28</v>
      </c>
      <c r="Q139" s="58">
        <v>16</v>
      </c>
      <c r="R139" s="58">
        <v>1</v>
      </c>
      <c r="S139" s="58">
        <v>16</v>
      </c>
      <c r="T139" s="58">
        <v>1</v>
      </c>
      <c r="U139" s="58">
        <v>5</v>
      </c>
      <c r="V139" s="58">
        <v>5</v>
      </c>
      <c r="W139" s="59">
        <v>0</v>
      </c>
      <c r="X139" s="58">
        <v>3</v>
      </c>
      <c r="Y139" s="58">
        <v>13</v>
      </c>
      <c r="Z139" s="59">
        <v>100</v>
      </c>
      <c r="AA139" s="59">
        <v>13</v>
      </c>
      <c r="AB139" t="s">
        <v>99</v>
      </c>
      <c r="AC139" s="59">
        <v>0</v>
      </c>
      <c r="AD139" s="58">
        <v>4</v>
      </c>
      <c r="AE139" s="58">
        <v>7</v>
      </c>
      <c r="AF139" s="58">
        <v>4</v>
      </c>
      <c r="AG139" s="58">
        <v>19</v>
      </c>
      <c r="AH139" s="59" t="s">
        <v>90</v>
      </c>
      <c r="AI139" s="58">
        <v>4</v>
      </c>
      <c r="AJ139" s="58">
        <v>1</v>
      </c>
      <c r="AK139" s="59" t="s">
        <v>207</v>
      </c>
      <c r="AL139" s="59">
        <v>1</v>
      </c>
      <c r="AM139" s="59" t="s">
        <v>27</v>
      </c>
      <c r="AN139" s="59" t="s">
        <v>673</v>
      </c>
      <c r="AO139" s="58">
        <v>23</v>
      </c>
      <c r="AP139" s="59" t="s">
        <v>677</v>
      </c>
      <c r="AQ139" s="59" t="s">
        <v>714</v>
      </c>
      <c r="AR139" s="59" t="s">
        <v>695</v>
      </c>
      <c r="AS139" s="59" t="s">
        <v>27</v>
      </c>
      <c r="AT139" s="59" t="s">
        <v>27</v>
      </c>
      <c r="AU139" s="59" t="s">
        <v>27</v>
      </c>
      <c r="AV139" s="59" t="s">
        <v>27</v>
      </c>
      <c r="AW139" s="62"/>
      <c r="AX139" s="62" t="s">
        <v>747</v>
      </c>
      <c r="AY139" s="62">
        <v>19.016999999999999</v>
      </c>
      <c r="AZ139" s="62">
        <v>0.19017000000000001</v>
      </c>
      <c r="BA139" s="62">
        <v>5.2584529631382448</v>
      </c>
      <c r="BB139" s="62">
        <v>7.6669999999999998</v>
      </c>
      <c r="BC139" s="62">
        <v>80</v>
      </c>
      <c r="BD139">
        <v>0.48182053717937645</v>
      </c>
      <c r="BE139" s="62" t="s">
        <v>102</v>
      </c>
      <c r="BF139" s="62">
        <v>1</v>
      </c>
      <c r="BG139" s="62"/>
      <c r="BH139" s="120">
        <v>7.6669999999999998</v>
      </c>
      <c r="BI139" s="50"/>
    </row>
    <row r="140" spans="1:61" ht="30" x14ac:dyDescent="0.25">
      <c r="A140" s="58">
        <v>469</v>
      </c>
      <c r="B140" s="59" t="s">
        <v>78</v>
      </c>
      <c r="C140" s="59" t="s">
        <v>26</v>
      </c>
      <c r="D140" s="59" t="s">
        <v>34</v>
      </c>
      <c r="E140" s="59"/>
      <c r="F140" s="59" t="s">
        <v>35</v>
      </c>
      <c r="G140" s="58">
        <v>1</v>
      </c>
      <c r="H140" s="58">
        <v>19</v>
      </c>
      <c r="I140" s="59" t="s">
        <v>154</v>
      </c>
      <c r="J140" s="58">
        <v>851786688</v>
      </c>
      <c r="K140" s="58">
        <v>0</v>
      </c>
      <c r="L140" s="58">
        <v>0</v>
      </c>
      <c r="M140" s="58">
        <v>2</v>
      </c>
      <c r="N140" s="60">
        <v>0</v>
      </c>
      <c r="O140" s="60">
        <v>0</v>
      </c>
      <c r="P140" s="58">
        <v>4</v>
      </c>
      <c r="Q140" s="58">
        <v>2</v>
      </c>
      <c r="R140" s="60">
        <v>0</v>
      </c>
      <c r="S140" s="58">
        <v>2</v>
      </c>
      <c r="T140" s="58">
        <v>1</v>
      </c>
      <c r="U140" s="60">
        <v>0</v>
      </c>
      <c r="V140" s="60">
        <v>0</v>
      </c>
      <c r="W140" s="59">
        <v>0</v>
      </c>
      <c r="X140" s="60">
        <v>0</v>
      </c>
      <c r="Y140" s="60">
        <v>0</v>
      </c>
      <c r="Z140" s="59">
        <v>11</v>
      </c>
      <c r="AA140" s="59">
        <v>0</v>
      </c>
      <c r="AC140" s="59">
        <v>0</v>
      </c>
      <c r="AD140" s="58">
        <v>1</v>
      </c>
      <c r="AE140" s="58">
        <v>0</v>
      </c>
      <c r="AF140" s="58">
        <v>0</v>
      </c>
      <c r="AG140" s="58">
        <v>2</v>
      </c>
      <c r="AH140" s="59" t="s">
        <v>90</v>
      </c>
      <c r="AI140" s="58">
        <v>4</v>
      </c>
      <c r="AJ140" s="60"/>
      <c r="AK140" s="59" t="s">
        <v>208</v>
      </c>
      <c r="AL140" s="59">
        <v>1</v>
      </c>
      <c r="AM140" s="59" t="s">
        <v>27</v>
      </c>
      <c r="AN140" s="59" t="s">
        <v>680</v>
      </c>
      <c r="AO140" s="58">
        <v>30</v>
      </c>
      <c r="AP140" s="59" t="s">
        <v>715</v>
      </c>
      <c r="AQ140" s="59" t="s">
        <v>716</v>
      </c>
      <c r="AR140" s="59" t="s">
        <v>27</v>
      </c>
      <c r="AS140" s="59" t="s">
        <v>717</v>
      </c>
      <c r="AT140" s="59" t="s">
        <v>692</v>
      </c>
      <c r="AU140" s="59" t="s">
        <v>695</v>
      </c>
      <c r="AV140" s="59" t="s">
        <v>27</v>
      </c>
      <c r="AW140" s="62"/>
      <c r="AX140" s="62" t="s">
        <v>746</v>
      </c>
      <c r="AY140" s="62">
        <v>19.013000000000002</v>
      </c>
      <c r="AZ140" s="62">
        <v>1.7284545454545457</v>
      </c>
      <c r="BA140" s="62">
        <v>0.57855151738284327</v>
      </c>
      <c r="BB140" s="62"/>
      <c r="BC140" s="62">
        <v>24</v>
      </c>
      <c r="BD140">
        <v>0</v>
      </c>
      <c r="BE140" s="62"/>
      <c r="BF140" s="62"/>
      <c r="BG140" s="62"/>
      <c r="BI140" s="50"/>
    </row>
    <row r="141" spans="1:61" ht="60" x14ac:dyDescent="0.25">
      <c r="A141" s="58">
        <v>474</v>
      </c>
      <c r="B141" s="59" t="s">
        <v>78</v>
      </c>
      <c r="C141" s="59" t="s">
        <v>28</v>
      </c>
      <c r="D141" s="59" t="s">
        <v>34</v>
      </c>
      <c r="E141" s="59"/>
      <c r="F141" s="59" t="s">
        <v>35</v>
      </c>
      <c r="G141" s="58">
        <v>1</v>
      </c>
      <c r="H141" s="58">
        <v>19</v>
      </c>
      <c r="I141" s="59" t="s">
        <v>158</v>
      </c>
      <c r="J141" s="58">
        <v>927618937</v>
      </c>
      <c r="K141" s="58">
        <v>52.625</v>
      </c>
      <c r="L141" s="58">
        <v>0.48349056603773599</v>
      </c>
      <c r="M141" s="58">
        <v>4</v>
      </c>
      <c r="N141" s="60">
        <v>0</v>
      </c>
      <c r="O141" s="60">
        <v>0</v>
      </c>
      <c r="P141" s="58">
        <v>7</v>
      </c>
      <c r="Q141" s="58">
        <v>3</v>
      </c>
      <c r="R141" s="58">
        <v>1</v>
      </c>
      <c r="S141" s="58">
        <v>3</v>
      </c>
      <c r="T141" s="58">
        <v>2</v>
      </c>
      <c r="U141" s="60">
        <v>0</v>
      </c>
      <c r="V141" s="60">
        <v>0</v>
      </c>
      <c r="W141" s="61">
        <v>1</v>
      </c>
      <c r="X141" s="60">
        <v>0</v>
      </c>
      <c r="Y141" s="58">
        <v>1</v>
      </c>
      <c r="Z141" s="59">
        <v>22</v>
      </c>
      <c r="AA141" s="59">
        <v>1</v>
      </c>
      <c r="AB141" t="s">
        <v>89</v>
      </c>
      <c r="AC141" s="59">
        <v>0</v>
      </c>
      <c r="AD141" s="58">
        <v>1</v>
      </c>
      <c r="AE141" s="58">
        <v>1</v>
      </c>
      <c r="AF141" s="58">
        <v>0</v>
      </c>
      <c r="AG141" s="58">
        <v>3</v>
      </c>
      <c r="AH141" s="59" t="s">
        <v>90</v>
      </c>
      <c r="AI141" s="58">
        <v>4</v>
      </c>
      <c r="AJ141" s="60"/>
      <c r="AK141" s="59" t="s">
        <v>209</v>
      </c>
      <c r="AL141" s="59">
        <v>1</v>
      </c>
      <c r="AM141" s="59" t="s">
        <v>27</v>
      </c>
      <c r="AN141" s="59" t="s">
        <v>673</v>
      </c>
      <c r="AO141" s="58">
        <v>25</v>
      </c>
      <c r="AP141" s="59" t="s">
        <v>677</v>
      </c>
      <c r="AQ141" s="59" t="s">
        <v>721</v>
      </c>
      <c r="AR141" s="59" t="s">
        <v>27</v>
      </c>
      <c r="AS141" s="59" t="s">
        <v>686</v>
      </c>
      <c r="AT141" s="59" t="s">
        <v>27</v>
      </c>
      <c r="AU141" s="59" t="s">
        <v>27</v>
      </c>
      <c r="AV141" s="59" t="s">
        <v>27</v>
      </c>
      <c r="AW141" s="62"/>
      <c r="AX141" s="62" t="s">
        <v>747</v>
      </c>
      <c r="AY141" s="62">
        <v>27.993000000000002</v>
      </c>
      <c r="AZ141" s="62">
        <v>1.272409090909091</v>
      </c>
      <c r="BA141" s="62">
        <v>0.78591076340513699</v>
      </c>
      <c r="BB141" s="62">
        <v>12.479000000000001</v>
      </c>
      <c r="BC141" s="62">
        <v>51</v>
      </c>
      <c r="BD141">
        <v>1.3121207151057896E-3</v>
      </c>
      <c r="BE141" s="62"/>
      <c r="BF141" s="62"/>
      <c r="BG141" s="62"/>
      <c r="BH141" s="121">
        <v>12.479000000000001</v>
      </c>
      <c r="BI141" s="50"/>
    </row>
    <row r="142" spans="1:61" ht="225" x14ac:dyDescent="0.25">
      <c r="A142" s="58">
        <v>495</v>
      </c>
      <c r="B142" s="59" t="s">
        <v>78</v>
      </c>
      <c r="C142" s="59" t="s">
        <v>28</v>
      </c>
      <c r="D142" s="59" t="s">
        <v>34</v>
      </c>
      <c r="E142" s="59"/>
      <c r="F142" s="59" t="s">
        <v>35</v>
      </c>
      <c r="G142" s="58">
        <v>1</v>
      </c>
      <c r="H142" s="58">
        <v>19</v>
      </c>
      <c r="I142" s="59" t="s">
        <v>165</v>
      </c>
      <c r="J142" s="58">
        <v>1412134207</v>
      </c>
      <c r="K142" s="58">
        <v>0</v>
      </c>
      <c r="L142" s="58">
        <v>0</v>
      </c>
      <c r="M142" s="58">
        <v>3</v>
      </c>
      <c r="N142" s="60">
        <v>0</v>
      </c>
      <c r="O142" s="60">
        <v>0</v>
      </c>
      <c r="P142" s="58">
        <v>7</v>
      </c>
      <c r="Q142" s="58">
        <v>4</v>
      </c>
      <c r="R142" s="60">
        <v>0</v>
      </c>
      <c r="S142" s="58">
        <v>4</v>
      </c>
      <c r="T142" s="58">
        <v>2</v>
      </c>
      <c r="U142" s="60">
        <v>0</v>
      </c>
      <c r="V142" s="58">
        <v>5</v>
      </c>
      <c r="W142" s="59">
        <v>0</v>
      </c>
      <c r="X142" s="58">
        <v>1</v>
      </c>
      <c r="Y142" s="58">
        <v>6</v>
      </c>
      <c r="Z142" s="59">
        <v>32</v>
      </c>
      <c r="AA142" s="59">
        <v>6</v>
      </c>
      <c r="AC142" s="59">
        <v>0</v>
      </c>
      <c r="AD142" s="58">
        <v>2</v>
      </c>
      <c r="AE142" s="58">
        <v>4</v>
      </c>
      <c r="AF142" s="58">
        <v>1</v>
      </c>
      <c r="AG142" s="58">
        <v>17</v>
      </c>
      <c r="AH142" s="59" t="s">
        <v>109</v>
      </c>
      <c r="AI142" s="58">
        <v>2</v>
      </c>
      <c r="AJ142" s="58">
        <v>1</v>
      </c>
      <c r="AK142" s="59" t="s">
        <v>211</v>
      </c>
      <c r="AL142" s="59">
        <v>1</v>
      </c>
      <c r="AM142" s="59" t="s">
        <v>27</v>
      </c>
      <c r="AN142" s="59" t="s">
        <v>680</v>
      </c>
      <c r="AO142" s="58">
        <v>25</v>
      </c>
      <c r="AP142" s="59" t="s">
        <v>677</v>
      </c>
      <c r="AQ142" s="59" t="s">
        <v>705</v>
      </c>
      <c r="AR142" s="59" t="s">
        <v>27</v>
      </c>
      <c r="AS142" s="59" t="s">
        <v>27</v>
      </c>
      <c r="AT142" s="59" t="s">
        <v>27</v>
      </c>
      <c r="AU142" s="59" t="s">
        <v>27</v>
      </c>
      <c r="AV142" s="59" t="s">
        <v>27</v>
      </c>
      <c r="AW142" s="62"/>
      <c r="AX142" s="62" t="s">
        <v>747</v>
      </c>
      <c r="AY142" s="62">
        <v>21.652000000000001</v>
      </c>
      <c r="AZ142" s="62">
        <v>0.67662500000000003</v>
      </c>
      <c r="BA142" s="62">
        <v>1.4779235174579715</v>
      </c>
      <c r="BB142" s="62"/>
      <c r="BC142" s="62">
        <v>70</v>
      </c>
      <c r="BD142">
        <v>0.81382139476175452</v>
      </c>
      <c r="BE142" s="62"/>
      <c r="BF142" s="62"/>
      <c r="BG142" s="62"/>
      <c r="BI142" s="50"/>
    </row>
    <row r="143" spans="1:61" ht="60" x14ac:dyDescent="0.25">
      <c r="A143" s="58">
        <v>511</v>
      </c>
      <c r="B143" s="59" t="s">
        <v>78</v>
      </c>
      <c r="C143" s="59" t="s">
        <v>28</v>
      </c>
      <c r="D143" s="59" t="s">
        <v>34</v>
      </c>
      <c r="E143" s="59"/>
      <c r="F143" s="59" t="s">
        <v>35</v>
      </c>
      <c r="G143" s="58">
        <v>1</v>
      </c>
      <c r="H143" s="58">
        <v>19</v>
      </c>
      <c r="I143" s="59" t="s">
        <v>167</v>
      </c>
      <c r="J143" s="58">
        <v>912215825</v>
      </c>
      <c r="K143" s="58">
        <v>0</v>
      </c>
      <c r="L143" s="58">
        <v>0</v>
      </c>
      <c r="M143" s="58">
        <v>4</v>
      </c>
      <c r="N143" s="60">
        <v>0</v>
      </c>
      <c r="O143" s="58">
        <v>2</v>
      </c>
      <c r="P143" s="58">
        <v>5</v>
      </c>
      <c r="Q143" s="58">
        <v>1</v>
      </c>
      <c r="R143" s="60">
        <v>0</v>
      </c>
      <c r="S143" s="58">
        <v>1</v>
      </c>
      <c r="T143" s="58">
        <v>2</v>
      </c>
      <c r="U143" s="60">
        <v>0</v>
      </c>
      <c r="V143" s="60">
        <v>0</v>
      </c>
      <c r="W143" s="59">
        <v>0</v>
      </c>
      <c r="X143" s="60">
        <v>0</v>
      </c>
      <c r="Y143" s="60">
        <v>0</v>
      </c>
      <c r="Z143" s="59">
        <v>15</v>
      </c>
      <c r="AA143" s="59">
        <v>0</v>
      </c>
      <c r="AC143" s="59">
        <v>0</v>
      </c>
      <c r="AD143" s="58">
        <v>1</v>
      </c>
      <c r="AE143" s="58">
        <v>1</v>
      </c>
      <c r="AF143" s="58">
        <v>1</v>
      </c>
      <c r="AG143" s="58">
        <v>6</v>
      </c>
      <c r="AH143" s="59" t="s">
        <v>93</v>
      </c>
      <c r="AI143" s="58">
        <v>2</v>
      </c>
      <c r="AJ143" s="58">
        <v>1</v>
      </c>
      <c r="AK143" s="59" t="s">
        <v>212</v>
      </c>
      <c r="AL143" s="59">
        <v>1</v>
      </c>
      <c r="AM143" s="59" t="s">
        <v>27</v>
      </c>
      <c r="AN143" s="59" t="s">
        <v>680</v>
      </c>
      <c r="AO143" s="63">
        <v>28</v>
      </c>
      <c r="AP143" s="63" t="s">
        <v>677</v>
      </c>
      <c r="AQ143" s="63" t="s">
        <v>691</v>
      </c>
      <c r="AR143" s="63"/>
      <c r="AS143" s="63"/>
      <c r="AT143" s="63"/>
      <c r="AU143" s="63"/>
      <c r="AV143" s="63"/>
      <c r="AW143" s="62"/>
      <c r="AX143" s="62" t="s">
        <v>747</v>
      </c>
      <c r="AY143" s="62">
        <v>18.983000000000001</v>
      </c>
      <c r="AZ143" s="62">
        <v>1.2655333333333334</v>
      </c>
      <c r="BA143" s="62">
        <v>0.79018068798398566</v>
      </c>
      <c r="BB143" s="62"/>
      <c r="BC143" s="62">
        <v>51</v>
      </c>
      <c r="BD143">
        <v>0</v>
      </c>
      <c r="BE143" s="62"/>
      <c r="BF143" s="62"/>
      <c r="BG143" s="62"/>
      <c r="BI143" s="50"/>
    </row>
    <row r="144" spans="1:61" ht="135" x14ac:dyDescent="0.25">
      <c r="A144" s="58">
        <v>515</v>
      </c>
      <c r="B144" s="59" t="s">
        <v>78</v>
      </c>
      <c r="C144" s="59" t="s">
        <v>28</v>
      </c>
      <c r="D144" s="59" t="s">
        <v>34</v>
      </c>
      <c r="E144" s="59"/>
      <c r="F144" s="59" t="s">
        <v>35</v>
      </c>
      <c r="G144" s="58">
        <v>1</v>
      </c>
      <c r="H144" s="58">
        <v>19</v>
      </c>
      <c r="I144" s="59" t="s">
        <v>169</v>
      </c>
      <c r="J144" s="58">
        <v>178114327</v>
      </c>
      <c r="K144" s="58">
        <v>69.125</v>
      </c>
      <c r="L144" s="58">
        <v>0.79481132075471705</v>
      </c>
      <c r="M144" s="58">
        <v>2</v>
      </c>
      <c r="N144" s="60">
        <v>0</v>
      </c>
      <c r="O144" s="60">
        <v>0</v>
      </c>
      <c r="P144" s="58">
        <v>4</v>
      </c>
      <c r="Q144" s="58">
        <v>2</v>
      </c>
      <c r="R144" s="58">
        <v>1</v>
      </c>
      <c r="S144" s="58">
        <v>2</v>
      </c>
      <c r="T144" s="58">
        <v>1</v>
      </c>
      <c r="U144" s="58">
        <v>1</v>
      </c>
      <c r="V144" s="58">
        <v>1.5</v>
      </c>
      <c r="W144" s="59">
        <v>0</v>
      </c>
      <c r="X144" s="58">
        <v>0.5</v>
      </c>
      <c r="Y144" s="58">
        <v>3</v>
      </c>
      <c r="Z144" s="59">
        <v>18</v>
      </c>
      <c r="AA144" s="59">
        <v>3</v>
      </c>
      <c r="AB144" t="s">
        <v>99</v>
      </c>
      <c r="AC144" s="59">
        <v>0</v>
      </c>
      <c r="AD144" s="58">
        <v>2</v>
      </c>
      <c r="AE144" s="58">
        <v>1</v>
      </c>
      <c r="AF144" s="58">
        <v>0</v>
      </c>
      <c r="AG144" s="58">
        <v>5</v>
      </c>
      <c r="AH144" s="59" t="s">
        <v>90</v>
      </c>
      <c r="AI144" s="58">
        <v>4</v>
      </c>
      <c r="AJ144" s="58">
        <v>1</v>
      </c>
      <c r="AK144" s="59" t="s">
        <v>213</v>
      </c>
      <c r="AL144" s="59">
        <v>1</v>
      </c>
      <c r="AM144" s="59" t="s">
        <v>27</v>
      </c>
      <c r="AN144" s="59" t="s">
        <v>680</v>
      </c>
      <c r="AO144" s="58">
        <v>31</v>
      </c>
      <c r="AP144" s="59" t="s">
        <v>677</v>
      </c>
      <c r="AQ144" s="59" t="s">
        <v>694</v>
      </c>
      <c r="AR144" s="59" t="s">
        <v>27</v>
      </c>
      <c r="AS144" s="59" t="s">
        <v>27</v>
      </c>
      <c r="AT144" s="59" t="s">
        <v>692</v>
      </c>
      <c r="AU144" s="59" t="s">
        <v>27</v>
      </c>
      <c r="AV144" s="59" t="s">
        <v>696</v>
      </c>
      <c r="AW144" s="62"/>
      <c r="AX144" s="62" t="s">
        <v>746</v>
      </c>
      <c r="AY144" s="62">
        <v>15.836</v>
      </c>
      <c r="AZ144" s="62">
        <v>0.87977777777777777</v>
      </c>
      <c r="BA144" s="62">
        <v>1.1366506693609497</v>
      </c>
      <c r="BB144" s="62">
        <v>15.332000000000001</v>
      </c>
      <c r="BC144" s="62">
        <v>51</v>
      </c>
      <c r="BD144">
        <v>0.89610389610389607</v>
      </c>
      <c r="BE144" s="62" t="s">
        <v>99</v>
      </c>
      <c r="BF144" s="62"/>
      <c r="BG144" s="62">
        <v>1</v>
      </c>
      <c r="BH144">
        <v>15.332000000000001</v>
      </c>
      <c r="BI144" s="50"/>
    </row>
    <row r="145" spans="1:61" ht="60" x14ac:dyDescent="0.25">
      <c r="A145" s="58">
        <v>531</v>
      </c>
      <c r="B145" s="59" t="s">
        <v>78</v>
      </c>
      <c r="C145" s="59" t="s">
        <v>28</v>
      </c>
      <c r="D145" s="59" t="s">
        <v>34</v>
      </c>
      <c r="E145" s="59"/>
      <c r="F145" s="59" t="s">
        <v>35</v>
      </c>
      <c r="G145" s="58">
        <v>1</v>
      </c>
      <c r="H145" s="58">
        <v>19</v>
      </c>
      <c r="I145" s="59" t="s">
        <v>171</v>
      </c>
      <c r="J145" s="58">
        <v>8518124088</v>
      </c>
      <c r="K145" s="58">
        <v>52.625</v>
      </c>
      <c r="L145" s="58">
        <v>0.48349056603773599</v>
      </c>
      <c r="M145" s="58">
        <v>2</v>
      </c>
      <c r="N145" s="60">
        <v>0</v>
      </c>
      <c r="O145" s="60">
        <v>0</v>
      </c>
      <c r="P145" s="58">
        <v>3</v>
      </c>
      <c r="Q145" s="58">
        <v>1</v>
      </c>
      <c r="R145" s="58">
        <v>1</v>
      </c>
      <c r="S145" s="58">
        <v>1</v>
      </c>
      <c r="T145" s="58">
        <v>1</v>
      </c>
      <c r="U145" s="58">
        <v>1</v>
      </c>
      <c r="V145" s="60">
        <v>0</v>
      </c>
      <c r="W145" s="59">
        <v>0</v>
      </c>
      <c r="X145" s="60">
        <v>0</v>
      </c>
      <c r="Y145" s="58">
        <v>1</v>
      </c>
      <c r="Z145" s="59">
        <v>11</v>
      </c>
      <c r="AA145" s="59">
        <v>1</v>
      </c>
      <c r="AB145" t="s">
        <v>89</v>
      </c>
      <c r="AC145" s="59">
        <v>0</v>
      </c>
      <c r="AD145" s="58">
        <v>0</v>
      </c>
      <c r="AE145" s="58">
        <v>0</v>
      </c>
      <c r="AF145" s="58">
        <v>0</v>
      </c>
      <c r="AG145" s="58">
        <v>1</v>
      </c>
      <c r="AH145" s="59" t="s">
        <v>90</v>
      </c>
      <c r="AI145" s="58">
        <v>4</v>
      </c>
      <c r="AJ145" s="60"/>
      <c r="AK145" s="59" t="s">
        <v>214</v>
      </c>
      <c r="AL145" s="59">
        <v>1</v>
      </c>
      <c r="AM145" s="59" t="s">
        <v>27</v>
      </c>
      <c r="AN145" s="59" t="s">
        <v>680</v>
      </c>
      <c r="AO145" s="58">
        <v>25</v>
      </c>
      <c r="AP145" s="59" t="s">
        <v>677</v>
      </c>
      <c r="AQ145" s="59" t="s">
        <v>725</v>
      </c>
      <c r="AR145" s="59" t="s">
        <v>27</v>
      </c>
      <c r="AS145" s="59" t="s">
        <v>726</v>
      </c>
      <c r="AT145" s="59" t="s">
        <v>27</v>
      </c>
      <c r="AU145" s="59" t="s">
        <v>27</v>
      </c>
      <c r="AV145" s="59" t="s">
        <v>27</v>
      </c>
      <c r="AW145" s="62"/>
      <c r="AX145" s="62" t="s">
        <v>748</v>
      </c>
      <c r="AY145" s="62">
        <v>5.5780000000000003</v>
      </c>
      <c r="AZ145" s="62">
        <v>0.50709090909090915</v>
      </c>
      <c r="BA145" s="62">
        <v>1.9720329867335962</v>
      </c>
      <c r="BB145" s="62">
        <v>4.6239999999999997</v>
      </c>
      <c r="BC145" s="62">
        <v>89</v>
      </c>
      <c r="BD145">
        <v>0</v>
      </c>
      <c r="BE145" s="62"/>
      <c r="BF145" s="62"/>
      <c r="BG145" s="62"/>
      <c r="BH145">
        <v>4.6240000000000006</v>
      </c>
      <c r="BI145" s="50"/>
    </row>
    <row r="146" spans="1:61" ht="210" x14ac:dyDescent="0.25">
      <c r="A146" s="58">
        <v>5</v>
      </c>
      <c r="B146" s="59" t="s">
        <v>78</v>
      </c>
      <c r="C146" s="59" t="s">
        <v>28</v>
      </c>
      <c r="D146" s="59" t="s">
        <v>36</v>
      </c>
      <c r="E146" s="59"/>
      <c r="F146" s="59" t="s">
        <v>32</v>
      </c>
      <c r="G146" s="58">
        <v>66</v>
      </c>
      <c r="H146" s="58">
        <v>56</v>
      </c>
      <c r="I146" s="59" t="s">
        <v>92</v>
      </c>
      <c r="J146" s="58">
        <v>9165180138</v>
      </c>
      <c r="K146" s="58">
        <v>0</v>
      </c>
      <c r="L146" s="58">
        <v>0</v>
      </c>
      <c r="M146" s="58">
        <v>5</v>
      </c>
      <c r="N146" s="60">
        <v>0</v>
      </c>
      <c r="O146" s="58">
        <v>3</v>
      </c>
      <c r="P146" s="58">
        <v>14</v>
      </c>
      <c r="Q146" s="58">
        <v>9</v>
      </c>
      <c r="R146" s="60">
        <v>0</v>
      </c>
      <c r="S146" s="58">
        <v>9</v>
      </c>
      <c r="T146" s="58">
        <v>1</v>
      </c>
      <c r="U146" s="58">
        <v>2</v>
      </c>
      <c r="V146" s="58">
        <v>2.5</v>
      </c>
      <c r="W146" s="59">
        <v>0</v>
      </c>
      <c r="X146" s="58">
        <v>1.5</v>
      </c>
      <c r="Y146" s="58">
        <v>6</v>
      </c>
      <c r="Z146" s="59">
        <v>53</v>
      </c>
      <c r="AA146" s="59">
        <v>6</v>
      </c>
      <c r="AC146" s="59">
        <v>0</v>
      </c>
      <c r="AD146" s="58">
        <v>11</v>
      </c>
      <c r="AE146" s="58">
        <v>7</v>
      </c>
      <c r="AF146" s="58">
        <v>0</v>
      </c>
      <c r="AG146" s="58">
        <v>25</v>
      </c>
      <c r="AH146" s="59" t="s">
        <v>182</v>
      </c>
      <c r="AI146" s="58">
        <v>3</v>
      </c>
      <c r="AJ146" s="58">
        <v>1</v>
      </c>
      <c r="AK146" s="59" t="s">
        <v>296</v>
      </c>
      <c r="AL146" s="59">
        <v>1</v>
      </c>
      <c r="AM146" s="59" t="s">
        <v>27</v>
      </c>
      <c r="AN146" s="59" t="s">
        <v>680</v>
      </c>
      <c r="AO146" s="58">
        <v>24</v>
      </c>
      <c r="AP146" s="59" t="s">
        <v>677</v>
      </c>
      <c r="AQ146" s="59" t="s">
        <v>679</v>
      </c>
      <c r="AR146" s="59" t="s">
        <v>27</v>
      </c>
      <c r="AS146" s="59" t="s">
        <v>681</v>
      </c>
      <c r="AT146" s="59" t="s">
        <v>27</v>
      </c>
      <c r="AU146" s="59" t="s">
        <v>27</v>
      </c>
      <c r="AV146" s="59" t="s">
        <v>27</v>
      </c>
      <c r="AW146" s="62"/>
      <c r="AX146" s="62" t="s">
        <v>747</v>
      </c>
      <c r="AY146" s="62">
        <v>5.9670000000000005</v>
      </c>
      <c r="AZ146" s="62">
        <v>0.11258490566037736</v>
      </c>
      <c r="BA146" s="62">
        <v>8.8821853527735879</v>
      </c>
      <c r="BB146" s="62"/>
      <c r="BC146" s="62">
        <v>99</v>
      </c>
      <c r="BD146">
        <v>0.56432517758484613</v>
      </c>
      <c r="BE146" s="62"/>
      <c r="BF146" s="62"/>
      <c r="BG146" s="62"/>
      <c r="BH146" s="120"/>
      <c r="BI146" s="50"/>
    </row>
    <row r="147" spans="1:61" ht="255" x14ac:dyDescent="0.25">
      <c r="A147" s="58">
        <v>42</v>
      </c>
      <c r="B147" s="59" t="s">
        <v>78</v>
      </c>
      <c r="C147" s="59" t="s">
        <v>28</v>
      </c>
      <c r="D147" s="59" t="s">
        <v>36</v>
      </c>
      <c r="E147" s="59"/>
      <c r="F147" s="59" t="s">
        <v>32</v>
      </c>
      <c r="G147" s="58">
        <v>66</v>
      </c>
      <c r="H147" s="58">
        <v>56</v>
      </c>
      <c r="I147" s="59" t="s">
        <v>101</v>
      </c>
      <c r="J147" s="58">
        <v>17888851</v>
      </c>
      <c r="K147" s="58">
        <v>0.42857142857142899</v>
      </c>
      <c r="L147" s="58">
        <v>0.214285714285714</v>
      </c>
      <c r="M147" s="58">
        <v>5</v>
      </c>
      <c r="N147" s="60">
        <v>0</v>
      </c>
      <c r="O147" s="58">
        <v>6</v>
      </c>
      <c r="P147" s="58">
        <v>11</v>
      </c>
      <c r="Q147" s="58">
        <v>6</v>
      </c>
      <c r="R147" s="58">
        <v>1</v>
      </c>
      <c r="S147" s="58">
        <v>6</v>
      </c>
      <c r="T147" s="58">
        <v>1</v>
      </c>
      <c r="U147" s="58">
        <v>4</v>
      </c>
      <c r="V147" s="58">
        <v>2.5</v>
      </c>
      <c r="W147" s="59">
        <v>0</v>
      </c>
      <c r="X147" s="58">
        <v>2.5</v>
      </c>
      <c r="Y147" s="58">
        <v>9</v>
      </c>
      <c r="Z147" s="59">
        <v>54</v>
      </c>
      <c r="AA147" s="59">
        <v>9</v>
      </c>
      <c r="AB147" t="s">
        <v>740</v>
      </c>
      <c r="AC147" s="59">
        <v>0</v>
      </c>
      <c r="AD147" s="58">
        <v>8</v>
      </c>
      <c r="AE147" s="58">
        <v>8</v>
      </c>
      <c r="AF147" s="58">
        <v>2</v>
      </c>
      <c r="AG147" s="58">
        <v>27</v>
      </c>
      <c r="AH147" s="59" t="s">
        <v>298</v>
      </c>
      <c r="AI147" s="58">
        <v>3</v>
      </c>
      <c r="AJ147" s="58">
        <v>1</v>
      </c>
      <c r="AK147" s="59" t="s">
        <v>299</v>
      </c>
      <c r="AL147" s="59">
        <v>1</v>
      </c>
      <c r="AM147" s="59" t="s">
        <v>27</v>
      </c>
      <c r="AN147" s="59" t="s">
        <v>680</v>
      </c>
      <c r="AO147" s="58">
        <v>30</v>
      </c>
      <c r="AP147" s="59" t="s">
        <v>674</v>
      </c>
      <c r="AQ147" s="59" t="s">
        <v>687</v>
      </c>
      <c r="AR147" s="59" t="s">
        <v>27</v>
      </c>
      <c r="AS147" s="59" t="s">
        <v>688</v>
      </c>
      <c r="AT147" s="59" t="s">
        <v>27</v>
      </c>
      <c r="AU147" s="59" t="s">
        <v>27</v>
      </c>
      <c r="AV147" s="59" t="s">
        <v>27</v>
      </c>
      <c r="AW147" s="62"/>
      <c r="AX147" s="62" t="s">
        <v>748</v>
      </c>
      <c r="AY147" s="62">
        <v>9.6739999999999995</v>
      </c>
      <c r="AZ147" s="62">
        <v>0.17914814814814814</v>
      </c>
      <c r="BA147" s="62">
        <v>5.5819722968782308</v>
      </c>
      <c r="BB147" s="62">
        <v>9.1790000000000003</v>
      </c>
      <c r="BC147" s="62">
        <v>99</v>
      </c>
      <c r="BD147">
        <v>0.67061050638902031</v>
      </c>
      <c r="BE147" s="62" t="s">
        <v>740</v>
      </c>
      <c r="BF147" s="62"/>
      <c r="BG147" s="62"/>
      <c r="BH147" s="120">
        <v>9.1790000000000003</v>
      </c>
      <c r="BI147" s="50"/>
    </row>
    <row r="148" spans="1:61" ht="225" x14ac:dyDescent="0.25">
      <c r="A148" s="58">
        <v>81</v>
      </c>
      <c r="B148" s="59" t="s">
        <v>78</v>
      </c>
      <c r="C148" s="59" t="s">
        <v>26</v>
      </c>
      <c r="D148" s="59" t="s">
        <v>36</v>
      </c>
      <c r="E148" s="59"/>
      <c r="F148" s="59" t="s">
        <v>32</v>
      </c>
      <c r="G148" s="58">
        <v>66</v>
      </c>
      <c r="H148" s="58">
        <v>56</v>
      </c>
      <c r="I148" s="59" t="s">
        <v>106</v>
      </c>
      <c r="J148" s="58">
        <v>90153375</v>
      </c>
      <c r="K148" s="58">
        <v>0.1875</v>
      </c>
      <c r="L148" s="58">
        <v>9.375E-2</v>
      </c>
      <c r="M148" s="58">
        <v>6</v>
      </c>
      <c r="N148" s="60">
        <v>0</v>
      </c>
      <c r="O148" s="58">
        <v>2</v>
      </c>
      <c r="P148" s="58">
        <v>13</v>
      </c>
      <c r="Q148" s="58">
        <v>7</v>
      </c>
      <c r="R148" s="58">
        <v>1</v>
      </c>
      <c r="S148" s="58">
        <v>7</v>
      </c>
      <c r="T148" s="58">
        <v>1</v>
      </c>
      <c r="U148" s="58">
        <v>2</v>
      </c>
      <c r="V148" s="58">
        <v>1.5</v>
      </c>
      <c r="W148" s="59">
        <v>0</v>
      </c>
      <c r="X148" s="58">
        <v>0.5</v>
      </c>
      <c r="Y148" s="58">
        <v>4</v>
      </c>
      <c r="Z148" s="59">
        <v>45</v>
      </c>
      <c r="AA148" s="59">
        <v>4</v>
      </c>
      <c r="AB148" t="s">
        <v>740</v>
      </c>
      <c r="AC148" s="59">
        <v>0</v>
      </c>
      <c r="AD148" s="58">
        <v>4</v>
      </c>
      <c r="AE148" s="58">
        <v>11</v>
      </c>
      <c r="AF148" s="58">
        <v>2</v>
      </c>
      <c r="AG148" s="58">
        <v>24</v>
      </c>
      <c r="AH148" s="59" t="s">
        <v>262</v>
      </c>
      <c r="AI148" s="58">
        <v>3</v>
      </c>
      <c r="AJ148" s="58">
        <v>1</v>
      </c>
      <c r="AK148" s="59" t="s">
        <v>300</v>
      </c>
      <c r="AL148" s="59">
        <v>1</v>
      </c>
      <c r="AM148" s="59" t="s">
        <v>27</v>
      </c>
      <c r="AN148" s="59" t="s">
        <v>673</v>
      </c>
      <c r="AO148" s="58">
        <v>18</v>
      </c>
      <c r="AP148" s="59" t="s">
        <v>677</v>
      </c>
      <c r="AQ148" s="59" t="s">
        <v>690</v>
      </c>
      <c r="AR148" s="59" t="s">
        <v>27</v>
      </c>
      <c r="AS148" s="59" t="s">
        <v>27</v>
      </c>
      <c r="AT148" s="59" t="s">
        <v>27</v>
      </c>
      <c r="AU148" s="59" t="s">
        <v>27</v>
      </c>
      <c r="AV148" s="59" t="s">
        <v>27</v>
      </c>
      <c r="AW148" s="62"/>
      <c r="AX148" s="62" t="s">
        <v>747</v>
      </c>
      <c r="AY148" s="62">
        <v>8.16</v>
      </c>
      <c r="AZ148" s="62">
        <v>0.18133333333333335</v>
      </c>
      <c r="BA148" s="62">
        <v>5.5147058823529411</v>
      </c>
      <c r="BB148" s="62">
        <v>6.6269999999999998</v>
      </c>
      <c r="BC148" s="62">
        <v>99</v>
      </c>
      <c r="BD148">
        <v>0.67141261864879953</v>
      </c>
      <c r="BE148" s="62"/>
      <c r="BF148" s="62"/>
      <c r="BG148" s="62"/>
      <c r="BH148" s="120">
        <v>6.6269999999999998</v>
      </c>
      <c r="BI148" s="50"/>
    </row>
    <row r="149" spans="1:61" ht="210" x14ac:dyDescent="0.25">
      <c r="A149" s="58">
        <v>97</v>
      </c>
      <c r="B149" s="59" t="s">
        <v>78</v>
      </c>
      <c r="C149" s="59" t="s">
        <v>26</v>
      </c>
      <c r="D149" s="59" t="s">
        <v>36</v>
      </c>
      <c r="E149" s="59"/>
      <c r="F149" s="59" t="s">
        <v>32</v>
      </c>
      <c r="G149" s="58">
        <v>66</v>
      </c>
      <c r="H149" s="58">
        <v>56</v>
      </c>
      <c r="I149" s="59" t="s">
        <v>111</v>
      </c>
      <c r="J149" s="58">
        <v>134763219</v>
      </c>
      <c r="K149" s="58">
        <v>0</v>
      </c>
      <c r="L149" s="58">
        <v>0</v>
      </c>
      <c r="M149" s="58">
        <v>11</v>
      </c>
      <c r="N149" s="60">
        <v>0</v>
      </c>
      <c r="O149" s="58">
        <v>3</v>
      </c>
      <c r="P149" s="58">
        <v>23</v>
      </c>
      <c r="Q149" s="58">
        <v>12</v>
      </c>
      <c r="R149" s="60">
        <v>0</v>
      </c>
      <c r="S149" s="58">
        <v>12</v>
      </c>
      <c r="T149" s="58">
        <v>1</v>
      </c>
      <c r="U149" s="58">
        <v>3</v>
      </c>
      <c r="V149" s="58">
        <v>6.5</v>
      </c>
      <c r="W149" s="59">
        <v>0</v>
      </c>
      <c r="X149" s="58">
        <v>4.5</v>
      </c>
      <c r="Y149" s="58">
        <v>14</v>
      </c>
      <c r="Z149" s="59">
        <v>90</v>
      </c>
      <c r="AA149" s="59">
        <v>14</v>
      </c>
      <c r="AC149" s="59">
        <v>0</v>
      </c>
      <c r="AD149" s="58">
        <v>7</v>
      </c>
      <c r="AE149" s="58">
        <v>7</v>
      </c>
      <c r="AF149" s="58">
        <v>3</v>
      </c>
      <c r="AG149" s="58">
        <v>26</v>
      </c>
      <c r="AH149" s="59" t="s">
        <v>112</v>
      </c>
      <c r="AI149" s="58">
        <v>1</v>
      </c>
      <c r="AJ149" s="60"/>
      <c r="AK149" s="59" t="s">
        <v>301</v>
      </c>
      <c r="AL149" s="59">
        <v>1</v>
      </c>
      <c r="AM149" s="59" t="s">
        <v>27</v>
      </c>
      <c r="AN149" s="59" t="s">
        <v>673</v>
      </c>
      <c r="AO149" s="58">
        <v>23</v>
      </c>
      <c r="AP149" s="59" t="s">
        <v>677</v>
      </c>
      <c r="AQ149" s="59" t="s">
        <v>691</v>
      </c>
      <c r="AR149" s="59" t="s">
        <v>27</v>
      </c>
      <c r="AS149" s="59" t="s">
        <v>27</v>
      </c>
      <c r="AT149" s="59" t="s">
        <v>27</v>
      </c>
      <c r="AU149" s="59" t="s">
        <v>27</v>
      </c>
      <c r="AV149" s="59" t="s">
        <v>27</v>
      </c>
      <c r="AW149" s="62"/>
      <c r="AX149" s="62" t="s">
        <v>747</v>
      </c>
      <c r="AY149" s="62">
        <v>12.287000000000001</v>
      </c>
      <c r="AZ149" s="62">
        <v>0.13652222222222224</v>
      </c>
      <c r="BA149" s="62">
        <v>7.3248148449580857</v>
      </c>
      <c r="BB149" s="62"/>
      <c r="BC149" s="62">
        <v>132</v>
      </c>
      <c r="BD149">
        <v>0.82614864127469168</v>
      </c>
      <c r="BE149" s="62"/>
      <c r="BF149" s="62"/>
      <c r="BG149" s="62"/>
      <c r="BH149" s="120"/>
      <c r="BI149" s="50"/>
    </row>
    <row r="150" spans="1:61" ht="180" x14ac:dyDescent="0.25">
      <c r="A150" s="58">
        <v>123</v>
      </c>
      <c r="B150" s="59" t="s">
        <v>78</v>
      </c>
      <c r="C150" s="59" t="s">
        <v>26</v>
      </c>
      <c r="D150" s="59" t="s">
        <v>36</v>
      </c>
      <c r="E150" s="59"/>
      <c r="F150" s="59" t="s">
        <v>32</v>
      </c>
      <c r="G150" s="58">
        <v>66</v>
      </c>
      <c r="H150" s="58">
        <v>56</v>
      </c>
      <c r="I150" s="59" t="s">
        <v>111</v>
      </c>
      <c r="J150" s="58">
        <v>134763219</v>
      </c>
      <c r="K150" s="58">
        <v>0</v>
      </c>
      <c r="L150" s="58">
        <v>0</v>
      </c>
      <c r="M150" s="58">
        <v>9</v>
      </c>
      <c r="N150" s="60">
        <v>0</v>
      </c>
      <c r="O150" s="58">
        <v>3</v>
      </c>
      <c r="P150" s="58">
        <v>17</v>
      </c>
      <c r="Q150" s="58">
        <v>8</v>
      </c>
      <c r="R150" s="60">
        <v>0</v>
      </c>
      <c r="S150" s="58">
        <v>8</v>
      </c>
      <c r="T150" s="58">
        <v>1</v>
      </c>
      <c r="U150" s="58">
        <v>5</v>
      </c>
      <c r="V150" s="58">
        <v>3.5</v>
      </c>
      <c r="W150" s="59">
        <v>0</v>
      </c>
      <c r="X150" s="58">
        <v>1.5</v>
      </c>
      <c r="Y150" s="58">
        <v>10</v>
      </c>
      <c r="Z150" s="59">
        <v>66</v>
      </c>
      <c r="AA150" s="59">
        <v>10</v>
      </c>
      <c r="AC150" s="59">
        <v>0</v>
      </c>
      <c r="AD150" s="58">
        <v>3</v>
      </c>
      <c r="AE150" s="58">
        <v>7</v>
      </c>
      <c r="AF150" s="58">
        <v>0</v>
      </c>
      <c r="AG150" s="58">
        <v>19</v>
      </c>
      <c r="AH150" s="59" t="s">
        <v>112</v>
      </c>
      <c r="AI150" s="58">
        <v>1</v>
      </c>
      <c r="AJ150" s="58">
        <v>1</v>
      </c>
      <c r="AK150" s="59" t="s">
        <v>302</v>
      </c>
      <c r="AL150" s="59">
        <v>1</v>
      </c>
      <c r="AM150" s="59" t="s">
        <v>27</v>
      </c>
      <c r="AN150" s="59" t="s">
        <v>673</v>
      </c>
      <c r="AO150" s="58">
        <v>23</v>
      </c>
      <c r="AP150" s="59" t="s">
        <v>677</v>
      </c>
      <c r="AQ150" s="59" t="s">
        <v>691</v>
      </c>
      <c r="AR150" s="59" t="s">
        <v>27</v>
      </c>
      <c r="AS150" s="59" t="s">
        <v>27</v>
      </c>
      <c r="AT150" s="59" t="s">
        <v>27</v>
      </c>
      <c r="AU150" s="59" t="s">
        <v>27</v>
      </c>
      <c r="AV150" s="59" t="s">
        <v>27</v>
      </c>
      <c r="AW150" s="62"/>
      <c r="AX150" s="62" t="s">
        <v>747</v>
      </c>
      <c r="AY150" s="62">
        <v>6.851</v>
      </c>
      <c r="AZ150" s="62">
        <v>0.1038030303030303</v>
      </c>
      <c r="BA150" s="62">
        <v>9.633630126988761</v>
      </c>
      <c r="BB150" s="62"/>
      <c r="BC150" s="62">
        <v>132</v>
      </c>
      <c r="BD150">
        <v>0.90296871886830044</v>
      </c>
      <c r="BE150" s="62"/>
      <c r="BF150" s="62"/>
      <c r="BG150" s="62"/>
      <c r="BH150" s="120"/>
      <c r="BI150" s="50"/>
    </row>
    <row r="151" spans="1:61" ht="225" x14ac:dyDescent="0.25">
      <c r="A151" s="58">
        <v>135</v>
      </c>
      <c r="B151" s="59" t="s">
        <v>78</v>
      </c>
      <c r="C151" s="59" t="s">
        <v>26</v>
      </c>
      <c r="D151" s="59" t="s">
        <v>36</v>
      </c>
      <c r="E151" s="59"/>
      <c r="F151" s="59" t="s">
        <v>32</v>
      </c>
      <c r="G151" s="58">
        <v>66</v>
      </c>
      <c r="H151" s="58">
        <v>56</v>
      </c>
      <c r="I151" s="59" t="s">
        <v>118</v>
      </c>
      <c r="J151" s="58">
        <v>10238105208</v>
      </c>
      <c r="K151" s="58">
        <v>0</v>
      </c>
      <c r="L151" s="58">
        <v>0</v>
      </c>
      <c r="M151" s="58">
        <v>11</v>
      </c>
      <c r="N151" s="60">
        <v>0</v>
      </c>
      <c r="O151" s="58">
        <v>3</v>
      </c>
      <c r="P151" s="58">
        <v>26</v>
      </c>
      <c r="Q151" s="58">
        <v>15</v>
      </c>
      <c r="R151" s="60">
        <v>0</v>
      </c>
      <c r="S151" s="58">
        <v>15</v>
      </c>
      <c r="T151" s="58">
        <v>1</v>
      </c>
      <c r="U151" s="58">
        <v>8</v>
      </c>
      <c r="V151" s="58">
        <v>5</v>
      </c>
      <c r="W151" s="59">
        <v>0</v>
      </c>
      <c r="X151" s="58">
        <v>2</v>
      </c>
      <c r="Y151" s="58">
        <v>15</v>
      </c>
      <c r="Z151" s="59">
        <v>101</v>
      </c>
      <c r="AA151" s="59">
        <v>15</v>
      </c>
      <c r="AC151" s="59">
        <v>0</v>
      </c>
      <c r="AD151" s="58">
        <v>11</v>
      </c>
      <c r="AE151" s="58">
        <v>6</v>
      </c>
      <c r="AF151" s="58">
        <v>1</v>
      </c>
      <c r="AG151" s="58">
        <v>31</v>
      </c>
      <c r="AH151" s="59" t="s">
        <v>112</v>
      </c>
      <c r="AI151" s="58">
        <v>1</v>
      </c>
      <c r="AJ151" s="58">
        <v>1</v>
      </c>
      <c r="AK151" s="59" t="s">
        <v>303</v>
      </c>
      <c r="AL151" s="59">
        <v>1</v>
      </c>
      <c r="AM151" s="59" t="s">
        <v>27</v>
      </c>
      <c r="AN151" s="59" t="s">
        <v>673</v>
      </c>
      <c r="AO151" s="58">
        <v>29</v>
      </c>
      <c r="AP151" s="59" t="s">
        <v>677</v>
      </c>
      <c r="AQ151" s="59" t="s">
        <v>691</v>
      </c>
      <c r="AR151" s="59" t="s">
        <v>27</v>
      </c>
      <c r="AS151" s="59" t="s">
        <v>27</v>
      </c>
      <c r="AT151" s="59" t="s">
        <v>692</v>
      </c>
      <c r="AU151" s="59" t="s">
        <v>27</v>
      </c>
      <c r="AV151" s="59" t="s">
        <v>27</v>
      </c>
      <c r="AW151" s="62"/>
      <c r="AX151" s="62" t="s">
        <v>746</v>
      </c>
      <c r="AY151" s="62">
        <v>10.357000000000001</v>
      </c>
      <c r="AZ151" s="62">
        <v>0.10254455445544555</v>
      </c>
      <c r="BA151" s="62">
        <v>9.7518586463261556</v>
      </c>
      <c r="BB151" s="62"/>
      <c r="BC151" s="62">
        <v>132</v>
      </c>
      <c r="BD151">
        <v>0.3878305899759571</v>
      </c>
      <c r="BE151" s="62"/>
      <c r="BF151" s="62"/>
      <c r="BG151" s="62"/>
      <c r="BH151" s="120"/>
      <c r="BI151" s="50"/>
    </row>
    <row r="152" spans="1:61" ht="75" x14ac:dyDescent="0.25">
      <c r="A152" s="58">
        <v>187</v>
      </c>
      <c r="B152" s="59" t="s">
        <v>78</v>
      </c>
      <c r="C152" s="59" t="s">
        <v>26</v>
      </c>
      <c r="D152" s="59" t="s">
        <v>36</v>
      </c>
      <c r="E152" s="59"/>
      <c r="F152" s="59" t="s">
        <v>32</v>
      </c>
      <c r="G152" s="58">
        <v>66</v>
      </c>
      <c r="H152" s="58">
        <v>56</v>
      </c>
      <c r="I152" s="59" t="s">
        <v>124</v>
      </c>
      <c r="J152" s="58">
        <v>1391113645</v>
      </c>
      <c r="K152" s="58">
        <v>0.1875</v>
      </c>
      <c r="L152" s="58">
        <v>9.375E-2</v>
      </c>
      <c r="M152" s="58">
        <v>2</v>
      </c>
      <c r="N152" s="60">
        <v>0</v>
      </c>
      <c r="O152" s="60">
        <v>0</v>
      </c>
      <c r="P152" s="58">
        <v>3</v>
      </c>
      <c r="Q152" s="58">
        <v>1</v>
      </c>
      <c r="R152" s="58">
        <v>1</v>
      </c>
      <c r="S152" s="58">
        <v>1</v>
      </c>
      <c r="T152" s="58">
        <v>1</v>
      </c>
      <c r="U152" s="60">
        <v>0</v>
      </c>
      <c r="V152" s="58">
        <v>1</v>
      </c>
      <c r="W152" s="61">
        <v>1</v>
      </c>
      <c r="X152" s="60">
        <v>0</v>
      </c>
      <c r="Y152" s="58">
        <v>2</v>
      </c>
      <c r="Z152" s="59">
        <v>13</v>
      </c>
      <c r="AA152" s="59">
        <v>2</v>
      </c>
      <c r="AB152" t="s">
        <v>740</v>
      </c>
      <c r="AC152" s="59">
        <v>0</v>
      </c>
      <c r="AD152" s="58">
        <v>0</v>
      </c>
      <c r="AE152" s="58">
        <v>0</v>
      </c>
      <c r="AF152" s="58">
        <v>0</v>
      </c>
      <c r="AG152" s="58">
        <v>1</v>
      </c>
      <c r="AH152" s="59" t="s">
        <v>258</v>
      </c>
      <c r="AI152" s="58">
        <v>9</v>
      </c>
      <c r="AJ152" s="60"/>
      <c r="AK152" s="59" t="s">
        <v>306</v>
      </c>
      <c r="AL152" s="59">
        <v>1</v>
      </c>
      <c r="AM152" s="59" t="s">
        <v>27</v>
      </c>
      <c r="AN152" s="59" t="s">
        <v>680</v>
      </c>
      <c r="AO152" s="58">
        <v>24</v>
      </c>
      <c r="AP152" s="59" t="s">
        <v>677</v>
      </c>
      <c r="AQ152" s="59" t="s">
        <v>691</v>
      </c>
      <c r="AR152" s="59" t="s">
        <v>695</v>
      </c>
      <c r="AS152" s="59" t="s">
        <v>27</v>
      </c>
      <c r="AT152" s="59" t="s">
        <v>692</v>
      </c>
      <c r="AU152" s="59" t="s">
        <v>695</v>
      </c>
      <c r="AV152" s="59" t="s">
        <v>27</v>
      </c>
      <c r="AW152" s="62"/>
      <c r="AX152" s="62" t="s">
        <v>746</v>
      </c>
      <c r="AY152" s="62">
        <v>11.55</v>
      </c>
      <c r="AZ152" s="62">
        <v>0.88846153846153852</v>
      </c>
      <c r="BA152" s="62">
        <v>1.1255411255411254</v>
      </c>
      <c r="BB152" s="62">
        <v>10.806000000000001</v>
      </c>
      <c r="BC152" s="62">
        <v>99</v>
      </c>
      <c r="BD152">
        <v>1</v>
      </c>
      <c r="BE152" s="62"/>
      <c r="BF152" s="62"/>
      <c r="BG152" s="62"/>
      <c r="BH152" s="120">
        <v>10.805999999999999</v>
      </c>
      <c r="BI152" s="50"/>
    </row>
    <row r="153" spans="1:61" ht="180" x14ac:dyDescent="0.25">
      <c r="A153" s="58">
        <v>236</v>
      </c>
      <c r="B153" s="59" t="s">
        <v>78</v>
      </c>
      <c r="C153" s="59" t="s">
        <v>26</v>
      </c>
      <c r="D153" s="59" t="s">
        <v>36</v>
      </c>
      <c r="E153" s="59"/>
      <c r="F153" s="59" t="s">
        <v>32</v>
      </c>
      <c r="G153" s="58">
        <v>66</v>
      </c>
      <c r="H153" s="58">
        <v>56</v>
      </c>
      <c r="I153" s="59" t="s">
        <v>130</v>
      </c>
      <c r="J153" s="58">
        <v>3712062108</v>
      </c>
      <c r="K153" s="58">
        <v>2</v>
      </c>
      <c r="L153" s="58">
        <v>1</v>
      </c>
      <c r="M153" s="58">
        <v>6</v>
      </c>
      <c r="N153" s="60">
        <v>0</v>
      </c>
      <c r="O153" s="60">
        <v>0</v>
      </c>
      <c r="P153" s="58">
        <v>13</v>
      </c>
      <c r="Q153" s="58">
        <v>7</v>
      </c>
      <c r="R153" s="58">
        <v>2</v>
      </c>
      <c r="S153" s="58">
        <v>7</v>
      </c>
      <c r="T153" s="58">
        <v>1</v>
      </c>
      <c r="U153" s="58">
        <v>1</v>
      </c>
      <c r="V153" s="58">
        <v>0.5</v>
      </c>
      <c r="W153" s="59">
        <v>0</v>
      </c>
      <c r="X153" s="58">
        <v>0.5</v>
      </c>
      <c r="Y153" s="58">
        <v>2</v>
      </c>
      <c r="Z153" s="59">
        <v>40</v>
      </c>
      <c r="AA153" s="59">
        <v>2</v>
      </c>
      <c r="AB153" t="s">
        <v>824</v>
      </c>
      <c r="AC153" s="59">
        <v>0</v>
      </c>
      <c r="AD153" s="58">
        <v>5</v>
      </c>
      <c r="AE153" s="58">
        <v>4</v>
      </c>
      <c r="AF153" s="58">
        <v>0</v>
      </c>
      <c r="AG153" s="58">
        <v>11</v>
      </c>
      <c r="AH153" s="59" t="s">
        <v>258</v>
      </c>
      <c r="AI153" s="58">
        <v>9</v>
      </c>
      <c r="AJ153" s="58">
        <v>1</v>
      </c>
      <c r="AK153" s="59" t="s">
        <v>307</v>
      </c>
      <c r="AL153" s="59">
        <v>1</v>
      </c>
      <c r="AM153" s="59" t="s">
        <v>27</v>
      </c>
      <c r="AN153" s="59" t="s">
        <v>680</v>
      </c>
      <c r="AO153" s="58">
        <v>28</v>
      </c>
      <c r="AP153" s="59" t="s">
        <v>677</v>
      </c>
      <c r="AQ153" s="59" t="s">
        <v>700</v>
      </c>
      <c r="AR153" s="59" t="s">
        <v>695</v>
      </c>
      <c r="AS153" s="59" t="s">
        <v>701</v>
      </c>
      <c r="AT153" s="59" t="s">
        <v>27</v>
      </c>
      <c r="AU153" s="59" t="s">
        <v>27</v>
      </c>
      <c r="AV153" s="59" t="s">
        <v>27</v>
      </c>
      <c r="AW153" s="62"/>
      <c r="AX153" s="62" t="s">
        <v>748</v>
      </c>
      <c r="AY153" s="62">
        <v>18.118000000000002</v>
      </c>
      <c r="AZ153" s="62">
        <v>0.45295000000000007</v>
      </c>
      <c r="BA153" s="62">
        <v>2.2077491996909147</v>
      </c>
      <c r="BB153" s="62">
        <v>16.993000000000002</v>
      </c>
      <c r="BC153" s="62">
        <v>0</v>
      </c>
      <c r="BD153">
        <v>7.5997813012575174E-2</v>
      </c>
      <c r="BE153" s="62"/>
      <c r="BF153" s="62"/>
      <c r="BG153" s="62"/>
      <c r="BH153" s="120">
        <v>13.97</v>
      </c>
      <c r="BI153" s="50"/>
    </row>
    <row r="154" spans="1:61" ht="405" x14ac:dyDescent="0.25">
      <c r="A154" s="58">
        <v>252</v>
      </c>
      <c r="B154" s="59" t="s">
        <v>78</v>
      </c>
      <c r="C154" s="59" t="s">
        <v>26</v>
      </c>
      <c r="D154" s="59" t="s">
        <v>36</v>
      </c>
      <c r="E154" s="59"/>
      <c r="F154" s="59" t="s">
        <v>32</v>
      </c>
      <c r="G154" s="58">
        <v>66</v>
      </c>
      <c r="H154" s="58">
        <v>56</v>
      </c>
      <c r="I154" s="59" t="s">
        <v>130</v>
      </c>
      <c r="J154" s="58">
        <v>3712062108</v>
      </c>
      <c r="K154" s="58">
        <v>0.1875</v>
      </c>
      <c r="L154" s="58">
        <v>9.375E-2</v>
      </c>
      <c r="M154" s="58">
        <v>11</v>
      </c>
      <c r="N154" s="58">
        <v>1</v>
      </c>
      <c r="O154" s="58">
        <v>9</v>
      </c>
      <c r="P154" s="58">
        <v>27</v>
      </c>
      <c r="Q154" s="58">
        <v>16</v>
      </c>
      <c r="R154" s="58">
        <v>3</v>
      </c>
      <c r="S154" s="58">
        <v>16</v>
      </c>
      <c r="T154" s="58">
        <v>1</v>
      </c>
      <c r="U154" s="58">
        <v>3</v>
      </c>
      <c r="V154" s="58">
        <v>7.5</v>
      </c>
      <c r="W154" s="61">
        <v>1</v>
      </c>
      <c r="X154" s="58">
        <v>3.5</v>
      </c>
      <c r="Y154" s="58">
        <v>15</v>
      </c>
      <c r="Z154" s="59">
        <v>114</v>
      </c>
      <c r="AA154" s="59">
        <v>15</v>
      </c>
      <c r="AB154" t="s">
        <v>740</v>
      </c>
      <c r="AC154" s="59">
        <v>0</v>
      </c>
      <c r="AD154" s="58">
        <v>21</v>
      </c>
      <c r="AE154" s="58">
        <v>7</v>
      </c>
      <c r="AF154" s="58">
        <v>1</v>
      </c>
      <c r="AG154" s="58">
        <v>41</v>
      </c>
      <c r="AH154" s="59" t="s">
        <v>96</v>
      </c>
      <c r="AI154" s="58">
        <v>1</v>
      </c>
      <c r="AJ154" s="58">
        <v>1</v>
      </c>
      <c r="AK154" s="59" t="s">
        <v>308</v>
      </c>
      <c r="AL154" s="59">
        <v>1</v>
      </c>
      <c r="AM154" s="59" t="s">
        <v>27</v>
      </c>
      <c r="AN154" s="59" t="s">
        <v>680</v>
      </c>
      <c r="AO154" s="58">
        <v>28</v>
      </c>
      <c r="AP154" s="59" t="s">
        <v>677</v>
      </c>
      <c r="AQ154" s="59" t="s">
        <v>700</v>
      </c>
      <c r="AR154" s="59" t="s">
        <v>695</v>
      </c>
      <c r="AS154" s="59" t="s">
        <v>701</v>
      </c>
      <c r="AT154" s="59" t="s">
        <v>27</v>
      </c>
      <c r="AU154" s="59" t="s">
        <v>27</v>
      </c>
      <c r="AV154" s="59" t="s">
        <v>27</v>
      </c>
      <c r="AW154" s="62"/>
      <c r="AX154" s="62" t="s">
        <v>748</v>
      </c>
      <c r="AY154" s="62">
        <v>30.908000000000001</v>
      </c>
      <c r="AZ154" s="62">
        <v>0.27112280701754388</v>
      </c>
      <c r="BA154" s="62">
        <v>3.6883654717225314</v>
      </c>
      <c r="BB154" s="62">
        <v>17.600000000000001</v>
      </c>
      <c r="BC154" s="62" t="s">
        <v>774</v>
      </c>
      <c r="BD154">
        <v>0.64198687910028118</v>
      </c>
      <c r="BE154" s="62"/>
      <c r="BF154" s="62"/>
      <c r="BG154" s="62"/>
      <c r="BH154" s="120">
        <v>14.423</v>
      </c>
      <c r="BI154" s="50"/>
    </row>
    <row r="155" spans="1:61" ht="120" x14ac:dyDescent="0.25">
      <c r="A155" s="58">
        <v>286</v>
      </c>
      <c r="B155" s="59" t="s">
        <v>78</v>
      </c>
      <c r="C155" s="59" t="s">
        <v>28</v>
      </c>
      <c r="D155" s="59" t="s">
        <v>36</v>
      </c>
      <c r="E155" s="59"/>
      <c r="F155" s="59" t="s">
        <v>32</v>
      </c>
      <c r="G155" s="58">
        <v>66</v>
      </c>
      <c r="H155" s="58">
        <v>56</v>
      </c>
      <c r="I155" s="59" t="s">
        <v>135</v>
      </c>
      <c r="J155" s="58">
        <v>7717685176</v>
      </c>
      <c r="K155" s="58">
        <v>0.28571428571428598</v>
      </c>
      <c r="L155" s="58">
        <v>0.14285714285714299</v>
      </c>
      <c r="M155" s="58">
        <v>3</v>
      </c>
      <c r="N155" s="60">
        <v>0</v>
      </c>
      <c r="O155" s="58">
        <v>2</v>
      </c>
      <c r="P155" s="58">
        <v>7</v>
      </c>
      <c r="Q155" s="58">
        <v>3</v>
      </c>
      <c r="R155" s="58">
        <v>1</v>
      </c>
      <c r="S155" s="58">
        <v>3</v>
      </c>
      <c r="T155" s="58">
        <v>1</v>
      </c>
      <c r="U155" s="58">
        <v>3</v>
      </c>
      <c r="V155" s="58">
        <v>1.5</v>
      </c>
      <c r="W155" s="59">
        <v>0</v>
      </c>
      <c r="X155" s="58">
        <v>1.5</v>
      </c>
      <c r="Y155" s="58">
        <v>6</v>
      </c>
      <c r="Z155" s="59">
        <v>32</v>
      </c>
      <c r="AA155" s="59">
        <v>6</v>
      </c>
      <c r="AB155" t="s">
        <v>740</v>
      </c>
      <c r="AC155" s="59">
        <v>0</v>
      </c>
      <c r="AD155" s="58">
        <v>2</v>
      </c>
      <c r="AE155" s="58">
        <v>4</v>
      </c>
      <c r="AF155" s="58">
        <v>0</v>
      </c>
      <c r="AG155" s="58">
        <v>9</v>
      </c>
      <c r="AH155" s="59" t="s">
        <v>274</v>
      </c>
      <c r="AI155" s="58">
        <v>7</v>
      </c>
      <c r="AJ155" s="60"/>
      <c r="AK155" s="59" t="s">
        <v>310</v>
      </c>
      <c r="AL155" s="59">
        <v>1</v>
      </c>
      <c r="AM155" s="59" t="s">
        <v>27</v>
      </c>
      <c r="AN155" s="59" t="s">
        <v>680</v>
      </c>
      <c r="AO155" s="58">
        <v>24</v>
      </c>
      <c r="AP155" s="59" t="s">
        <v>677</v>
      </c>
      <c r="AQ155" s="59" t="s">
        <v>691</v>
      </c>
      <c r="AR155" s="59" t="s">
        <v>27</v>
      </c>
      <c r="AS155" s="59" t="s">
        <v>27</v>
      </c>
      <c r="AT155" s="59" t="s">
        <v>27</v>
      </c>
      <c r="AU155" s="59" t="s">
        <v>27</v>
      </c>
      <c r="AV155" s="59" t="s">
        <v>27</v>
      </c>
      <c r="AW155" s="62"/>
      <c r="AX155" s="62" t="s">
        <v>747</v>
      </c>
      <c r="AY155" s="62">
        <v>5.1120000000000001</v>
      </c>
      <c r="AZ155" s="62">
        <v>0.15975</v>
      </c>
      <c r="BA155" s="62">
        <v>6.2597809076682314</v>
      </c>
      <c r="BB155" s="62">
        <v>4.1989999999999998</v>
      </c>
      <c r="BC155" s="62"/>
      <c r="BD155">
        <v>0.51409313725490191</v>
      </c>
      <c r="BE155" s="62" t="s">
        <v>780</v>
      </c>
      <c r="BF155" s="62">
        <v>1</v>
      </c>
      <c r="BG155" s="62">
        <v>1</v>
      </c>
      <c r="BH155" s="120">
        <v>4.1989999999999998</v>
      </c>
    </row>
    <row r="156" spans="1:61" ht="105" x14ac:dyDescent="0.25">
      <c r="A156" s="58">
        <v>306</v>
      </c>
      <c r="B156" s="59" t="s">
        <v>78</v>
      </c>
      <c r="C156" s="59" t="s">
        <v>28</v>
      </c>
      <c r="D156" s="59" t="s">
        <v>36</v>
      </c>
      <c r="E156" s="59"/>
      <c r="F156" s="59" t="s">
        <v>32</v>
      </c>
      <c r="G156" s="58">
        <v>66</v>
      </c>
      <c r="H156" s="58">
        <v>56</v>
      </c>
      <c r="I156" s="59" t="s">
        <v>140</v>
      </c>
      <c r="J156" s="58">
        <v>79247246103</v>
      </c>
      <c r="K156" s="58">
        <v>0.28571428571428598</v>
      </c>
      <c r="L156" s="58">
        <v>0.14285714285714299</v>
      </c>
      <c r="M156" s="58">
        <v>7</v>
      </c>
      <c r="N156" s="60">
        <v>0</v>
      </c>
      <c r="O156" s="60">
        <v>0</v>
      </c>
      <c r="P156" s="58">
        <v>16</v>
      </c>
      <c r="Q156" s="58">
        <v>8</v>
      </c>
      <c r="R156" s="58">
        <v>1</v>
      </c>
      <c r="S156" s="58">
        <v>8</v>
      </c>
      <c r="T156" s="58">
        <v>1</v>
      </c>
      <c r="U156" s="58">
        <v>1</v>
      </c>
      <c r="V156" s="58">
        <v>0.5</v>
      </c>
      <c r="W156" s="59">
        <v>0</v>
      </c>
      <c r="X156" s="58">
        <v>0.5</v>
      </c>
      <c r="Y156" s="58">
        <v>2</v>
      </c>
      <c r="Z156" s="59">
        <v>45</v>
      </c>
      <c r="AA156" s="59">
        <v>2</v>
      </c>
      <c r="AB156" t="s">
        <v>740</v>
      </c>
      <c r="AC156" s="59">
        <v>0</v>
      </c>
      <c r="AD156" s="58">
        <v>2</v>
      </c>
      <c r="AE156" s="58">
        <v>5</v>
      </c>
      <c r="AF156" s="58">
        <v>0</v>
      </c>
      <c r="AG156" s="58">
        <v>8</v>
      </c>
      <c r="AH156" s="59" t="s">
        <v>258</v>
      </c>
      <c r="AI156" s="58">
        <v>9</v>
      </c>
      <c r="AJ156" s="60"/>
      <c r="AK156" s="59" t="s">
        <v>311</v>
      </c>
      <c r="AL156" s="59">
        <v>1</v>
      </c>
      <c r="AM156" s="59" t="s">
        <v>27</v>
      </c>
      <c r="AN156" s="59" t="s">
        <v>673</v>
      </c>
      <c r="AO156" s="58">
        <v>18</v>
      </c>
      <c r="AP156" s="59" t="s">
        <v>674</v>
      </c>
      <c r="AQ156" s="59" t="s">
        <v>705</v>
      </c>
      <c r="AR156" s="59" t="s">
        <v>27</v>
      </c>
      <c r="AS156" s="59" t="s">
        <v>686</v>
      </c>
      <c r="AT156" s="59" t="s">
        <v>27</v>
      </c>
      <c r="AU156" s="59" t="s">
        <v>27</v>
      </c>
      <c r="AV156" s="59" t="s">
        <v>27</v>
      </c>
      <c r="AW156" s="62"/>
      <c r="AX156" s="62" t="s">
        <v>747</v>
      </c>
      <c r="AY156" s="62">
        <v>22.733000000000001</v>
      </c>
      <c r="AZ156" s="62">
        <v>0.50517777777777784</v>
      </c>
      <c r="BA156" s="62">
        <v>1.979501165706242</v>
      </c>
      <c r="BB156" s="62">
        <v>22.102</v>
      </c>
      <c r="BC156" s="62">
        <v>99</v>
      </c>
      <c r="BD156">
        <v>8.6934923000496771E-4</v>
      </c>
      <c r="BE156" s="62"/>
      <c r="BF156" s="62"/>
      <c r="BG156" s="62"/>
      <c r="BH156" s="120">
        <v>22.102</v>
      </c>
    </row>
    <row r="157" spans="1:61" ht="180" x14ac:dyDescent="0.25">
      <c r="A157" s="58">
        <v>323</v>
      </c>
      <c r="B157" s="59" t="s">
        <v>78</v>
      </c>
      <c r="C157" s="59" t="s">
        <v>26</v>
      </c>
      <c r="D157" s="59" t="s">
        <v>36</v>
      </c>
      <c r="E157" s="59"/>
      <c r="F157" s="59" t="s">
        <v>32</v>
      </c>
      <c r="G157" s="58">
        <v>66</v>
      </c>
      <c r="H157" s="58">
        <v>56</v>
      </c>
      <c r="I157" s="59" t="s">
        <v>142</v>
      </c>
      <c r="J157" s="58">
        <v>8282194225</v>
      </c>
      <c r="K157" s="58">
        <v>0.1875</v>
      </c>
      <c r="L157" s="58">
        <v>9.375E-2</v>
      </c>
      <c r="M157" s="58">
        <v>3</v>
      </c>
      <c r="N157" s="60">
        <v>0</v>
      </c>
      <c r="O157" s="60">
        <v>0</v>
      </c>
      <c r="P157" s="58">
        <v>11</v>
      </c>
      <c r="Q157" s="58">
        <v>8</v>
      </c>
      <c r="R157" s="58">
        <v>1</v>
      </c>
      <c r="S157" s="58">
        <v>8</v>
      </c>
      <c r="T157" s="58">
        <v>1</v>
      </c>
      <c r="U157" s="58">
        <v>1</v>
      </c>
      <c r="V157" s="58">
        <v>2.5</v>
      </c>
      <c r="W157" s="59">
        <v>0</v>
      </c>
      <c r="X157" s="58">
        <v>0.5</v>
      </c>
      <c r="Y157" s="58">
        <v>4</v>
      </c>
      <c r="Z157" s="59">
        <v>40</v>
      </c>
      <c r="AA157" s="59">
        <v>4</v>
      </c>
      <c r="AB157" t="s">
        <v>740</v>
      </c>
      <c r="AC157" s="59">
        <v>0</v>
      </c>
      <c r="AD157" s="58">
        <v>10</v>
      </c>
      <c r="AE157" s="58">
        <v>4</v>
      </c>
      <c r="AF157" s="58">
        <v>0</v>
      </c>
      <c r="AG157" s="58">
        <v>17</v>
      </c>
      <c r="AH157" s="59" t="s">
        <v>284</v>
      </c>
      <c r="AI157" s="58">
        <v>7</v>
      </c>
      <c r="AJ157" s="58">
        <v>1</v>
      </c>
      <c r="AK157" s="59" t="s">
        <v>312</v>
      </c>
      <c r="AL157" s="59">
        <v>1</v>
      </c>
      <c r="AM157" s="59" t="s">
        <v>27</v>
      </c>
      <c r="AN157" s="59" t="s">
        <v>680</v>
      </c>
      <c r="AO157" s="58">
        <v>27</v>
      </c>
      <c r="AP157" s="59" t="s">
        <v>677</v>
      </c>
      <c r="AQ157" s="59" t="s">
        <v>691</v>
      </c>
      <c r="AR157" s="59" t="s">
        <v>695</v>
      </c>
      <c r="AS157" s="59" t="s">
        <v>27</v>
      </c>
      <c r="AT157" s="59" t="s">
        <v>692</v>
      </c>
      <c r="AU157" s="59" t="s">
        <v>27</v>
      </c>
      <c r="AV157" s="59" t="s">
        <v>27</v>
      </c>
      <c r="AW157" s="62"/>
      <c r="AX157" s="62" t="s">
        <v>746</v>
      </c>
      <c r="AY157" s="62">
        <v>11.795999999999999</v>
      </c>
      <c r="AZ157" s="62">
        <v>0.2949</v>
      </c>
      <c r="BA157" s="62">
        <v>3.39097999321804</v>
      </c>
      <c r="BB157" s="62">
        <v>10.661</v>
      </c>
      <c r="BC157" s="62">
        <v>99</v>
      </c>
      <c r="BD157">
        <v>0.68622507449002978</v>
      </c>
      <c r="BE157" s="62"/>
      <c r="BF157" s="62"/>
      <c r="BG157" s="62"/>
      <c r="BH157" s="120">
        <v>10.661000000000001</v>
      </c>
    </row>
    <row r="158" spans="1:61" ht="315" x14ac:dyDescent="0.25">
      <c r="A158" s="58">
        <v>344</v>
      </c>
      <c r="B158" s="59" t="s">
        <v>78</v>
      </c>
      <c r="C158" s="59" t="s">
        <v>28</v>
      </c>
      <c r="D158" s="59" t="s">
        <v>36</v>
      </c>
      <c r="E158" s="59"/>
      <c r="F158" s="59" t="s">
        <v>32</v>
      </c>
      <c r="G158" s="58">
        <v>66</v>
      </c>
      <c r="H158" s="58">
        <v>56</v>
      </c>
      <c r="I158" s="59" t="s">
        <v>146</v>
      </c>
      <c r="J158" s="58">
        <v>94222252116</v>
      </c>
      <c r="K158" s="58">
        <v>2</v>
      </c>
      <c r="L158" s="58">
        <v>1</v>
      </c>
      <c r="M158" s="58">
        <v>5</v>
      </c>
      <c r="N158" s="60">
        <v>0</v>
      </c>
      <c r="O158" s="60">
        <v>0</v>
      </c>
      <c r="P158" s="58">
        <v>12</v>
      </c>
      <c r="Q158" s="58">
        <v>7</v>
      </c>
      <c r="R158" s="58">
        <v>2</v>
      </c>
      <c r="S158" s="58">
        <v>7</v>
      </c>
      <c r="T158" s="58">
        <v>1</v>
      </c>
      <c r="U158" s="58">
        <v>1</v>
      </c>
      <c r="V158" s="58">
        <v>3.5</v>
      </c>
      <c r="W158" s="59">
        <v>0</v>
      </c>
      <c r="X158" s="58">
        <v>1.5</v>
      </c>
      <c r="Y158" s="58">
        <v>6</v>
      </c>
      <c r="Z158" s="59">
        <v>46</v>
      </c>
      <c r="AA158" s="59">
        <v>6</v>
      </c>
      <c r="AB158" t="s">
        <v>824</v>
      </c>
      <c r="AC158" s="59">
        <v>0</v>
      </c>
      <c r="AD158" s="58">
        <v>5</v>
      </c>
      <c r="AE158" s="58">
        <v>1</v>
      </c>
      <c r="AF158" s="58">
        <v>1</v>
      </c>
      <c r="AG158" s="58">
        <v>10</v>
      </c>
      <c r="AH158" s="59" t="s">
        <v>258</v>
      </c>
      <c r="AI158" s="58">
        <v>9</v>
      </c>
      <c r="AJ158" s="58">
        <v>1</v>
      </c>
      <c r="AK158" s="59" t="s">
        <v>313</v>
      </c>
      <c r="AL158" s="59">
        <v>1</v>
      </c>
      <c r="AM158" s="59" t="s">
        <v>27</v>
      </c>
      <c r="AN158" s="59" t="s">
        <v>680</v>
      </c>
      <c r="AO158" s="58">
        <v>36</v>
      </c>
      <c r="AP158" s="59" t="s">
        <v>677</v>
      </c>
      <c r="AQ158" s="59" t="s">
        <v>707</v>
      </c>
      <c r="AR158" s="59" t="s">
        <v>27</v>
      </c>
      <c r="AS158" s="59" t="s">
        <v>708</v>
      </c>
      <c r="AT158" s="59" t="s">
        <v>27</v>
      </c>
      <c r="AU158" s="59" t="s">
        <v>27</v>
      </c>
      <c r="AV158" s="59" t="s">
        <v>27</v>
      </c>
      <c r="AW158" s="62"/>
      <c r="AX158" s="62" t="s">
        <v>748</v>
      </c>
      <c r="AY158" s="62">
        <v>26.206</v>
      </c>
      <c r="AZ158" s="62">
        <v>0.56969565217391305</v>
      </c>
      <c r="BA158" s="62">
        <v>1.7553232084255515</v>
      </c>
      <c r="BB158" s="62">
        <v>25.182000000000002</v>
      </c>
      <c r="BC158" s="62">
        <v>0</v>
      </c>
      <c r="BD158">
        <v>0.69046993961669734</v>
      </c>
      <c r="BE158" s="62"/>
      <c r="BF158" s="62"/>
      <c r="BG158" s="62"/>
      <c r="BH158" s="120">
        <v>24.219000000000001</v>
      </c>
      <c r="BI158" s="50"/>
    </row>
    <row r="159" spans="1:61" ht="165" x14ac:dyDescent="0.25">
      <c r="A159" s="58">
        <v>360</v>
      </c>
      <c r="B159" s="59" t="s">
        <v>78</v>
      </c>
      <c r="C159" s="59" t="s">
        <v>26</v>
      </c>
      <c r="D159" s="59" t="s">
        <v>36</v>
      </c>
      <c r="E159" s="59"/>
      <c r="F159" s="59" t="s">
        <v>32</v>
      </c>
      <c r="G159" s="58">
        <v>66</v>
      </c>
      <c r="H159" s="58">
        <v>56</v>
      </c>
      <c r="I159" s="59" t="s">
        <v>147</v>
      </c>
      <c r="J159" s="58">
        <v>84463153</v>
      </c>
      <c r="K159" s="58">
        <v>2</v>
      </c>
      <c r="L159" s="58">
        <v>1</v>
      </c>
      <c r="M159" s="58">
        <v>3</v>
      </c>
      <c r="N159" s="60">
        <v>0</v>
      </c>
      <c r="O159" s="60">
        <v>0</v>
      </c>
      <c r="P159" s="58">
        <v>10</v>
      </c>
      <c r="Q159" s="58">
        <v>6</v>
      </c>
      <c r="R159" s="58">
        <v>2</v>
      </c>
      <c r="S159" s="58">
        <v>6</v>
      </c>
      <c r="T159" s="58">
        <v>1</v>
      </c>
      <c r="U159" s="58">
        <v>2</v>
      </c>
      <c r="V159" s="58">
        <v>3</v>
      </c>
      <c r="W159" s="59">
        <v>0</v>
      </c>
      <c r="X159" s="58">
        <v>2</v>
      </c>
      <c r="Y159" s="58">
        <v>7</v>
      </c>
      <c r="Z159" s="59">
        <v>42</v>
      </c>
      <c r="AA159" s="59">
        <v>7</v>
      </c>
      <c r="AB159" t="s">
        <v>824</v>
      </c>
      <c r="AC159" s="59">
        <v>0</v>
      </c>
      <c r="AD159" s="58">
        <v>5</v>
      </c>
      <c r="AE159" s="58">
        <v>2</v>
      </c>
      <c r="AF159" s="58">
        <v>1</v>
      </c>
      <c r="AG159" s="58">
        <v>10</v>
      </c>
      <c r="AH159" s="59" t="s">
        <v>258</v>
      </c>
      <c r="AI159" s="58">
        <v>9</v>
      </c>
      <c r="AJ159" s="58">
        <v>1</v>
      </c>
      <c r="AK159" s="59" t="s">
        <v>314</v>
      </c>
      <c r="AL159" s="59">
        <v>1</v>
      </c>
      <c r="AM159" s="59" t="s">
        <v>27</v>
      </c>
      <c r="AN159" s="59" t="s">
        <v>680</v>
      </c>
      <c r="AO159" s="58">
        <v>26</v>
      </c>
      <c r="AP159" s="59" t="s">
        <v>677</v>
      </c>
      <c r="AQ159" s="59" t="s">
        <v>709</v>
      </c>
      <c r="AR159" s="59" t="s">
        <v>27</v>
      </c>
      <c r="AS159" s="59" t="s">
        <v>27</v>
      </c>
      <c r="AT159" s="59" t="s">
        <v>692</v>
      </c>
      <c r="AU159" s="59" t="s">
        <v>695</v>
      </c>
      <c r="AV159" s="59" t="s">
        <v>27</v>
      </c>
      <c r="AW159" s="62"/>
      <c r="AX159" s="62" t="s">
        <v>746</v>
      </c>
      <c r="AY159" s="62">
        <v>7.4130000000000003</v>
      </c>
      <c r="AZ159" s="62">
        <v>0.17650000000000002</v>
      </c>
      <c r="BA159" s="62">
        <v>5.6657223796033991</v>
      </c>
      <c r="BB159" s="62">
        <v>6.6459999999999999</v>
      </c>
      <c r="BC159" s="62">
        <v>99</v>
      </c>
      <c r="BD159">
        <v>0.29496923633731453</v>
      </c>
      <c r="BE159" s="62"/>
      <c r="BF159" s="62"/>
      <c r="BG159" s="62"/>
      <c r="BH159" s="120">
        <v>5.0170000000000003</v>
      </c>
    </row>
    <row r="160" spans="1:61" ht="210" x14ac:dyDescent="0.25">
      <c r="A160" s="58">
        <v>392</v>
      </c>
      <c r="B160" s="59" t="s">
        <v>78</v>
      </c>
      <c r="C160" s="59" t="s">
        <v>26</v>
      </c>
      <c r="D160" s="59" t="s">
        <v>36</v>
      </c>
      <c r="E160" s="59"/>
      <c r="F160" s="59" t="s">
        <v>32</v>
      </c>
      <c r="G160" s="58">
        <v>66</v>
      </c>
      <c r="H160" s="58">
        <v>56</v>
      </c>
      <c r="I160" s="59" t="s">
        <v>81</v>
      </c>
      <c r="J160" s="58">
        <v>9591241137</v>
      </c>
      <c r="K160" s="58">
        <v>0.1875</v>
      </c>
      <c r="L160" s="58">
        <v>9.375E-2</v>
      </c>
      <c r="M160" s="58">
        <v>3</v>
      </c>
      <c r="N160" s="60">
        <v>0</v>
      </c>
      <c r="O160" s="60">
        <v>0</v>
      </c>
      <c r="P160" s="58">
        <v>5</v>
      </c>
      <c r="Q160" s="58">
        <v>2</v>
      </c>
      <c r="R160" s="58">
        <v>3</v>
      </c>
      <c r="S160" s="58">
        <v>2</v>
      </c>
      <c r="T160" s="58">
        <v>1</v>
      </c>
      <c r="U160" s="60">
        <v>0</v>
      </c>
      <c r="V160" s="58">
        <v>1</v>
      </c>
      <c r="W160" s="59">
        <v>0</v>
      </c>
      <c r="X160" s="58">
        <v>1</v>
      </c>
      <c r="Y160" s="58">
        <v>2</v>
      </c>
      <c r="Z160" s="59">
        <v>20</v>
      </c>
      <c r="AA160" s="59">
        <v>2</v>
      </c>
      <c r="AB160" t="s">
        <v>740</v>
      </c>
      <c r="AC160" s="59">
        <v>0</v>
      </c>
      <c r="AD160" s="58">
        <v>6</v>
      </c>
      <c r="AE160" s="58">
        <v>3</v>
      </c>
      <c r="AF160" s="58">
        <v>0</v>
      </c>
      <c r="AG160" s="58">
        <v>11</v>
      </c>
      <c r="AH160" s="59" t="s">
        <v>258</v>
      </c>
      <c r="AI160" s="58">
        <v>9</v>
      </c>
      <c r="AJ160" s="58">
        <v>1</v>
      </c>
      <c r="AK160" s="59" t="s">
        <v>315</v>
      </c>
      <c r="AL160" s="59">
        <v>1</v>
      </c>
      <c r="AM160" s="59" t="s">
        <v>27</v>
      </c>
      <c r="AN160" s="59" t="s">
        <v>673</v>
      </c>
      <c r="AO160" s="58">
        <v>26</v>
      </c>
      <c r="AP160" s="59" t="s">
        <v>674</v>
      </c>
      <c r="AQ160" s="59" t="s">
        <v>675</v>
      </c>
      <c r="AR160" s="59" t="s">
        <v>27</v>
      </c>
      <c r="AS160" s="59" t="s">
        <v>676</v>
      </c>
      <c r="AT160" s="59" t="s">
        <v>27</v>
      </c>
      <c r="AU160" s="59" t="s">
        <v>27</v>
      </c>
      <c r="AV160" s="59" t="s">
        <v>27</v>
      </c>
      <c r="AW160" s="62"/>
      <c r="AX160" s="62" t="s">
        <v>748</v>
      </c>
      <c r="AY160" s="62">
        <v>16.988</v>
      </c>
      <c r="AZ160" s="62">
        <v>0.84939999999999993</v>
      </c>
      <c r="BA160" s="62">
        <v>1.177301624676242</v>
      </c>
      <c r="BB160" s="62">
        <v>15.661</v>
      </c>
      <c r="BC160" s="62">
        <v>132</v>
      </c>
      <c r="BD160">
        <v>0.97126895450917794</v>
      </c>
      <c r="BE160" s="62"/>
      <c r="BF160" s="62"/>
      <c r="BG160" s="62"/>
      <c r="BH160" s="120">
        <v>7.8999999999999995</v>
      </c>
    </row>
    <row r="161" spans="1:61" ht="409.5" x14ac:dyDescent="0.25">
      <c r="A161" s="58">
        <v>409</v>
      </c>
      <c r="B161" s="59" t="s">
        <v>78</v>
      </c>
      <c r="C161" s="59" t="s">
        <v>28</v>
      </c>
      <c r="D161" s="59" t="s">
        <v>36</v>
      </c>
      <c r="E161" s="59"/>
      <c r="F161" s="59" t="s">
        <v>32</v>
      </c>
      <c r="G161" s="58">
        <v>66</v>
      </c>
      <c r="H161" s="58">
        <v>56</v>
      </c>
      <c r="I161" s="59" t="s">
        <v>85</v>
      </c>
      <c r="J161" s="58">
        <v>1347638136</v>
      </c>
      <c r="K161" s="58">
        <v>2</v>
      </c>
      <c r="L161" s="58">
        <v>1</v>
      </c>
      <c r="M161" s="58">
        <v>15</v>
      </c>
      <c r="N161" s="58">
        <v>1</v>
      </c>
      <c r="O161" s="58">
        <v>4</v>
      </c>
      <c r="P161" s="58">
        <v>24</v>
      </c>
      <c r="Q161" s="58">
        <v>9</v>
      </c>
      <c r="R161" s="58">
        <v>4</v>
      </c>
      <c r="S161" s="58">
        <v>9</v>
      </c>
      <c r="T161" s="58">
        <v>1</v>
      </c>
      <c r="U161" s="58">
        <v>1</v>
      </c>
      <c r="V161" s="58">
        <v>8.5</v>
      </c>
      <c r="W161" s="59">
        <v>0</v>
      </c>
      <c r="X161" s="58">
        <v>1.5</v>
      </c>
      <c r="Y161" s="58">
        <v>11</v>
      </c>
      <c r="Z161" s="59">
        <v>89</v>
      </c>
      <c r="AA161" s="59">
        <v>11</v>
      </c>
      <c r="AB161" t="s">
        <v>824</v>
      </c>
      <c r="AC161" s="59">
        <v>0</v>
      </c>
      <c r="AD161" s="58">
        <v>12</v>
      </c>
      <c r="AE161" s="58">
        <v>5</v>
      </c>
      <c r="AF161" s="58">
        <v>0</v>
      </c>
      <c r="AG161" s="58">
        <v>28</v>
      </c>
      <c r="AH161" s="59" t="s">
        <v>316</v>
      </c>
      <c r="AI161" s="58">
        <v>6</v>
      </c>
      <c r="AJ161" s="58">
        <v>1</v>
      </c>
      <c r="AK161" s="59" t="s">
        <v>317</v>
      </c>
      <c r="AL161" s="59">
        <v>1</v>
      </c>
      <c r="AM161" s="59" t="s">
        <v>27</v>
      </c>
      <c r="AN161" s="59" t="s">
        <v>673</v>
      </c>
      <c r="AO161" s="58">
        <v>20</v>
      </c>
      <c r="AP161" s="59" t="s">
        <v>677</v>
      </c>
      <c r="AQ161" s="59" t="s">
        <v>678</v>
      </c>
      <c r="AR161" s="59" t="s">
        <v>27</v>
      </c>
      <c r="AS161" s="59" t="s">
        <v>27</v>
      </c>
      <c r="AT161" s="59" t="s">
        <v>27</v>
      </c>
      <c r="AU161" s="59" t="s">
        <v>27</v>
      </c>
      <c r="AV161" s="59" t="s">
        <v>27</v>
      </c>
      <c r="AW161" s="62"/>
      <c r="AX161" s="62" t="s">
        <v>747</v>
      </c>
      <c r="AY161" s="62">
        <v>33.927</v>
      </c>
      <c r="AZ161" s="62">
        <v>0.38120224719101126</v>
      </c>
      <c r="BA161" s="62">
        <v>2.623279393992985</v>
      </c>
      <c r="BB161" s="62">
        <v>32.919000000000004</v>
      </c>
      <c r="BC161" s="62">
        <v>132</v>
      </c>
      <c r="BD161">
        <v>0.8914314772438342</v>
      </c>
      <c r="BE161" s="62" t="s">
        <v>779</v>
      </c>
      <c r="BF161" s="62">
        <v>1</v>
      </c>
      <c r="BG161" s="62">
        <v>1</v>
      </c>
      <c r="BH161" s="120">
        <v>11.290000000000001</v>
      </c>
    </row>
    <row r="162" spans="1:61" ht="375" x14ac:dyDescent="0.25">
      <c r="A162" s="58">
        <v>457</v>
      </c>
      <c r="B162" s="59" t="s">
        <v>78</v>
      </c>
      <c r="C162" s="59" t="s">
        <v>28</v>
      </c>
      <c r="D162" s="59" t="s">
        <v>36</v>
      </c>
      <c r="E162" s="59"/>
      <c r="F162" s="59" t="s">
        <v>32</v>
      </c>
      <c r="G162" s="58">
        <v>66</v>
      </c>
      <c r="H162" s="58">
        <v>56</v>
      </c>
      <c r="I162" s="59" t="s">
        <v>152</v>
      </c>
      <c r="J162" s="58">
        <v>792288984</v>
      </c>
      <c r="K162" s="58">
        <v>2</v>
      </c>
      <c r="L162" s="58">
        <v>1</v>
      </c>
      <c r="M162" s="58">
        <v>11</v>
      </c>
      <c r="N162" s="60">
        <v>0</v>
      </c>
      <c r="O162" s="60">
        <v>0</v>
      </c>
      <c r="P162" s="58">
        <v>41</v>
      </c>
      <c r="Q162" s="58">
        <v>28</v>
      </c>
      <c r="R162" s="58">
        <v>2</v>
      </c>
      <c r="S162" s="58">
        <v>28</v>
      </c>
      <c r="T162" s="58">
        <v>1</v>
      </c>
      <c r="U162" s="58">
        <v>10</v>
      </c>
      <c r="V162" s="58">
        <v>5</v>
      </c>
      <c r="W162" s="59">
        <v>0</v>
      </c>
      <c r="X162" s="58">
        <v>3</v>
      </c>
      <c r="Y162" s="58">
        <v>18</v>
      </c>
      <c r="Z162" s="59">
        <v>147</v>
      </c>
      <c r="AA162" s="59">
        <v>18</v>
      </c>
      <c r="AB162" t="s">
        <v>824</v>
      </c>
      <c r="AC162" s="59">
        <v>0</v>
      </c>
      <c r="AD162" s="58">
        <v>38</v>
      </c>
      <c r="AE162" s="58">
        <v>13</v>
      </c>
      <c r="AF162" s="58">
        <v>5</v>
      </c>
      <c r="AG162" s="58">
        <v>64</v>
      </c>
      <c r="AH162" s="59" t="s">
        <v>258</v>
      </c>
      <c r="AI162" s="58">
        <v>9</v>
      </c>
      <c r="AJ162" s="58">
        <v>1</v>
      </c>
      <c r="AK162" s="59" t="s">
        <v>320</v>
      </c>
      <c r="AL162" s="59">
        <v>1</v>
      </c>
      <c r="AM162" s="59" t="s">
        <v>27</v>
      </c>
      <c r="AN162" s="59" t="s">
        <v>673</v>
      </c>
      <c r="AO162" s="58">
        <v>23</v>
      </c>
      <c r="AP162" s="59" t="s">
        <v>677</v>
      </c>
      <c r="AQ162" s="59" t="s">
        <v>714</v>
      </c>
      <c r="AR162" s="59" t="s">
        <v>695</v>
      </c>
      <c r="AS162" s="59" t="s">
        <v>27</v>
      </c>
      <c r="AT162" s="59" t="s">
        <v>27</v>
      </c>
      <c r="AU162" s="59" t="s">
        <v>27</v>
      </c>
      <c r="AV162" s="59" t="s">
        <v>27</v>
      </c>
      <c r="AW162" s="62"/>
      <c r="AX162" s="62" t="s">
        <v>747</v>
      </c>
      <c r="AY162" s="62">
        <v>50.286999999999999</v>
      </c>
      <c r="AZ162" s="62">
        <v>0.34208843537414968</v>
      </c>
      <c r="BA162" s="62">
        <v>2.9232207131067671</v>
      </c>
      <c r="BB162" s="62">
        <v>31.039000000000001</v>
      </c>
      <c r="BC162" s="62">
        <v>99</v>
      </c>
      <c r="BD162">
        <v>0.25493538630739621</v>
      </c>
      <c r="BE162" s="62"/>
      <c r="BF162" s="62"/>
      <c r="BG162" s="62"/>
      <c r="BH162">
        <v>6.8709999999999996</v>
      </c>
    </row>
    <row r="163" spans="1:61" ht="255" x14ac:dyDescent="0.25">
      <c r="A163" s="58">
        <v>478</v>
      </c>
      <c r="B163" s="59" t="s">
        <v>78</v>
      </c>
      <c r="C163" s="59" t="s">
        <v>28</v>
      </c>
      <c r="D163" s="59" t="s">
        <v>36</v>
      </c>
      <c r="E163" s="59"/>
      <c r="F163" s="59" t="s">
        <v>32</v>
      </c>
      <c r="G163" s="58">
        <v>66</v>
      </c>
      <c r="H163" s="58">
        <v>56</v>
      </c>
      <c r="I163" s="59" t="s">
        <v>158</v>
      </c>
      <c r="J163" s="58">
        <v>927618937</v>
      </c>
      <c r="K163" s="58">
        <v>0.28571428571428598</v>
      </c>
      <c r="L163" s="58">
        <v>0.14285714285714299</v>
      </c>
      <c r="M163" s="58">
        <v>2</v>
      </c>
      <c r="N163" s="60">
        <v>0</v>
      </c>
      <c r="O163" s="60">
        <v>0</v>
      </c>
      <c r="P163" s="58">
        <v>3</v>
      </c>
      <c r="Q163" s="58">
        <v>1</v>
      </c>
      <c r="R163" s="58">
        <v>4</v>
      </c>
      <c r="S163" s="58">
        <v>1</v>
      </c>
      <c r="T163" s="58">
        <v>1</v>
      </c>
      <c r="U163" s="60">
        <v>0</v>
      </c>
      <c r="V163" s="58">
        <v>0.5</v>
      </c>
      <c r="W163" s="59">
        <v>0</v>
      </c>
      <c r="X163" s="58">
        <v>0.5</v>
      </c>
      <c r="Y163" s="58">
        <v>1</v>
      </c>
      <c r="Z163" s="59">
        <v>14</v>
      </c>
      <c r="AA163" s="59">
        <v>1</v>
      </c>
      <c r="AB163" t="s">
        <v>740</v>
      </c>
      <c r="AC163" s="59">
        <v>0</v>
      </c>
      <c r="AD163" s="58">
        <v>4</v>
      </c>
      <c r="AE163" s="58">
        <v>0</v>
      </c>
      <c r="AF163" s="58">
        <v>0</v>
      </c>
      <c r="AG163" s="58">
        <v>6</v>
      </c>
      <c r="AH163" s="59" t="s">
        <v>258</v>
      </c>
      <c r="AI163" s="58">
        <v>9</v>
      </c>
      <c r="AJ163" s="60"/>
      <c r="AK163" s="59" t="s">
        <v>321</v>
      </c>
      <c r="AL163" s="59">
        <v>1</v>
      </c>
      <c r="AM163" s="59" t="s">
        <v>27</v>
      </c>
      <c r="AN163" s="59" t="s">
        <v>673</v>
      </c>
      <c r="AO163" s="58">
        <v>25</v>
      </c>
      <c r="AP163" s="59" t="s">
        <v>677</v>
      </c>
      <c r="AQ163" s="59" t="s">
        <v>721</v>
      </c>
      <c r="AR163" s="59" t="s">
        <v>27</v>
      </c>
      <c r="AS163" s="59" t="s">
        <v>686</v>
      </c>
      <c r="AT163" s="59" t="s">
        <v>27</v>
      </c>
      <c r="AU163" s="59" t="s">
        <v>27</v>
      </c>
      <c r="AV163" s="59" t="s">
        <v>27</v>
      </c>
      <c r="AW163" s="62"/>
      <c r="AX163" s="62" t="s">
        <v>747</v>
      </c>
      <c r="AY163" s="62">
        <v>29.094000000000001</v>
      </c>
      <c r="AZ163" s="62">
        <v>2.0781428571428573</v>
      </c>
      <c r="BA163" s="62">
        <v>0.48119887261978411</v>
      </c>
      <c r="BB163" s="62">
        <v>24.138000000000002</v>
      </c>
      <c r="BC163" s="62">
        <v>132</v>
      </c>
      <c r="BD163">
        <v>0.5676100628930818</v>
      </c>
      <c r="BE163" s="62"/>
      <c r="BF163" s="62"/>
      <c r="BG163" s="62"/>
      <c r="BH163">
        <v>15.773000000000001</v>
      </c>
    </row>
    <row r="164" spans="1:61" ht="120" x14ac:dyDescent="0.25">
      <c r="A164" s="58">
        <v>499</v>
      </c>
      <c r="B164" s="59" t="s">
        <v>78</v>
      </c>
      <c r="C164" s="59" t="s">
        <v>28</v>
      </c>
      <c r="D164" s="59" t="s">
        <v>36</v>
      </c>
      <c r="E164" s="59"/>
      <c r="F164" s="59" t="s">
        <v>32</v>
      </c>
      <c r="G164" s="58">
        <v>66</v>
      </c>
      <c r="H164" s="58">
        <v>56</v>
      </c>
      <c r="I164" s="59" t="s">
        <v>165</v>
      </c>
      <c r="J164" s="58">
        <v>1412134207</v>
      </c>
      <c r="K164" s="58">
        <v>2</v>
      </c>
      <c r="L164" s="58">
        <v>1</v>
      </c>
      <c r="M164" s="58">
        <v>1</v>
      </c>
      <c r="N164" s="60">
        <v>0</v>
      </c>
      <c r="O164" s="60">
        <v>0</v>
      </c>
      <c r="P164" s="58">
        <v>4</v>
      </c>
      <c r="Q164" s="58">
        <v>3</v>
      </c>
      <c r="R164" s="58">
        <v>2</v>
      </c>
      <c r="S164" s="58">
        <v>3</v>
      </c>
      <c r="T164" s="58">
        <v>1</v>
      </c>
      <c r="U164" s="58">
        <v>2</v>
      </c>
      <c r="V164" s="58">
        <v>1</v>
      </c>
      <c r="W164" s="59">
        <v>0</v>
      </c>
      <c r="X164" s="58">
        <v>1</v>
      </c>
      <c r="Y164" s="58">
        <v>4</v>
      </c>
      <c r="Z164" s="59">
        <v>22</v>
      </c>
      <c r="AA164" s="59">
        <v>4</v>
      </c>
      <c r="AB164" t="s">
        <v>824</v>
      </c>
      <c r="AC164" s="59">
        <v>0</v>
      </c>
      <c r="AD164" s="58">
        <v>0</v>
      </c>
      <c r="AE164" s="58">
        <v>2</v>
      </c>
      <c r="AF164" s="58">
        <v>0</v>
      </c>
      <c r="AG164" s="58">
        <v>3</v>
      </c>
      <c r="AH164" s="59" t="s">
        <v>258</v>
      </c>
      <c r="AI164" s="58">
        <v>9</v>
      </c>
      <c r="AJ164" s="60"/>
      <c r="AK164" s="59" t="s">
        <v>322</v>
      </c>
      <c r="AL164" s="59">
        <v>1</v>
      </c>
      <c r="AM164" s="59" t="s">
        <v>27</v>
      </c>
      <c r="AN164" s="59" t="s">
        <v>680</v>
      </c>
      <c r="AO164" s="58">
        <v>25</v>
      </c>
      <c r="AP164" s="59" t="s">
        <v>677</v>
      </c>
      <c r="AQ164" s="59" t="s">
        <v>705</v>
      </c>
      <c r="AR164" s="59" t="s">
        <v>27</v>
      </c>
      <c r="AS164" s="59" t="s">
        <v>27</v>
      </c>
      <c r="AT164" s="59" t="s">
        <v>27</v>
      </c>
      <c r="AU164" s="59" t="s">
        <v>27</v>
      </c>
      <c r="AV164" s="59" t="s">
        <v>27</v>
      </c>
      <c r="AW164" s="62"/>
      <c r="AX164" s="62" t="s">
        <v>747</v>
      </c>
      <c r="AY164" s="62">
        <v>3.206</v>
      </c>
      <c r="AZ164" s="62">
        <v>0.14572727272727273</v>
      </c>
      <c r="BA164" s="62">
        <v>6.8621334996880847</v>
      </c>
      <c r="BB164" s="62">
        <v>2.4220000000000002</v>
      </c>
      <c r="BC164" s="62">
        <v>50</v>
      </c>
      <c r="BD164">
        <v>0.47843137254901963</v>
      </c>
      <c r="BE164" s="62"/>
      <c r="BF164" s="62"/>
      <c r="BG164" s="62"/>
      <c r="BH164">
        <v>1.597</v>
      </c>
    </row>
    <row r="165" spans="1:61" ht="165" x14ac:dyDescent="0.25">
      <c r="A165" s="58">
        <v>519</v>
      </c>
      <c r="B165" s="59" t="s">
        <v>78</v>
      </c>
      <c r="C165" s="59" t="s">
        <v>28</v>
      </c>
      <c r="D165" s="59" t="s">
        <v>36</v>
      </c>
      <c r="E165" s="59"/>
      <c r="F165" s="59" t="s">
        <v>32</v>
      </c>
      <c r="G165" s="58">
        <v>66</v>
      </c>
      <c r="H165" s="58">
        <v>56</v>
      </c>
      <c r="I165" s="59" t="s">
        <v>169</v>
      </c>
      <c r="J165" s="58">
        <v>178114327</v>
      </c>
      <c r="K165" s="58">
        <v>0.28571428571428598</v>
      </c>
      <c r="L165" s="58">
        <v>0.14285714285714299</v>
      </c>
      <c r="M165" s="58">
        <v>2</v>
      </c>
      <c r="N165" s="60">
        <v>0</v>
      </c>
      <c r="O165" s="60">
        <v>0</v>
      </c>
      <c r="P165" s="58">
        <v>5</v>
      </c>
      <c r="Q165" s="58">
        <v>3</v>
      </c>
      <c r="R165" s="58">
        <v>2</v>
      </c>
      <c r="S165" s="58">
        <v>3</v>
      </c>
      <c r="T165" s="58">
        <v>1</v>
      </c>
      <c r="U165" s="58">
        <v>1</v>
      </c>
      <c r="V165" s="58">
        <v>1</v>
      </c>
      <c r="W165" s="61">
        <v>1</v>
      </c>
      <c r="X165" s="58">
        <v>1</v>
      </c>
      <c r="Y165" s="58">
        <v>4</v>
      </c>
      <c r="Z165" s="59">
        <v>24</v>
      </c>
      <c r="AA165" s="59">
        <v>4</v>
      </c>
      <c r="AB165" t="s">
        <v>740</v>
      </c>
      <c r="AC165" s="59">
        <v>0</v>
      </c>
      <c r="AD165" s="58">
        <v>0</v>
      </c>
      <c r="AE165" s="58">
        <v>1</v>
      </c>
      <c r="AF165" s="58">
        <v>0</v>
      </c>
      <c r="AG165" s="58">
        <v>2</v>
      </c>
      <c r="AH165" s="59" t="s">
        <v>258</v>
      </c>
      <c r="AI165" s="58">
        <v>9</v>
      </c>
      <c r="AJ165" s="60"/>
      <c r="AK165" s="59" t="s">
        <v>323</v>
      </c>
      <c r="AL165" s="59">
        <v>1</v>
      </c>
      <c r="AM165" s="59" t="s">
        <v>27</v>
      </c>
      <c r="AN165" s="59" t="s">
        <v>680</v>
      </c>
      <c r="AO165" s="58">
        <v>31</v>
      </c>
      <c r="AP165" s="59" t="s">
        <v>677</v>
      </c>
      <c r="AQ165" s="59" t="s">
        <v>694</v>
      </c>
      <c r="AR165" s="59" t="s">
        <v>27</v>
      </c>
      <c r="AS165" s="59" t="s">
        <v>27</v>
      </c>
      <c r="AT165" s="59" t="s">
        <v>692</v>
      </c>
      <c r="AU165" s="59" t="s">
        <v>27</v>
      </c>
      <c r="AV165" s="59" t="s">
        <v>696</v>
      </c>
      <c r="AW165" s="62"/>
      <c r="AX165" s="62" t="s">
        <v>746</v>
      </c>
      <c r="AY165" s="62">
        <v>14.621</v>
      </c>
      <c r="AZ165" s="62">
        <v>0.60920833333333335</v>
      </c>
      <c r="BA165" s="62">
        <v>1.6414745913412214</v>
      </c>
      <c r="BB165" s="62">
        <v>13.373000000000001</v>
      </c>
      <c r="BC165" s="62">
        <v>0</v>
      </c>
      <c r="BD165">
        <v>0.47644852021675699</v>
      </c>
      <c r="BE165" s="62" t="s">
        <v>780</v>
      </c>
      <c r="BF165" s="62">
        <v>1</v>
      </c>
      <c r="BG165" s="62">
        <v>1</v>
      </c>
      <c r="BH165">
        <v>9.4930000000000003</v>
      </c>
      <c r="BI165" s="50"/>
    </row>
    <row r="166" spans="1:61" ht="60" x14ac:dyDescent="0.25">
      <c r="A166" s="58">
        <v>535</v>
      </c>
      <c r="B166" s="59" t="s">
        <v>78</v>
      </c>
      <c r="C166" s="59" t="s">
        <v>28</v>
      </c>
      <c r="D166" s="59" t="s">
        <v>36</v>
      </c>
      <c r="E166" s="59"/>
      <c r="F166" s="59" t="s">
        <v>32</v>
      </c>
      <c r="G166" s="58">
        <v>66</v>
      </c>
      <c r="H166" s="58">
        <v>56</v>
      </c>
      <c r="I166" s="59" t="s">
        <v>171</v>
      </c>
      <c r="J166" s="58">
        <v>8518124088</v>
      </c>
      <c r="K166" s="58">
        <v>2</v>
      </c>
      <c r="L166" s="58">
        <v>1</v>
      </c>
      <c r="M166" s="58">
        <v>1</v>
      </c>
      <c r="N166" s="60">
        <v>0</v>
      </c>
      <c r="O166" s="60">
        <v>0</v>
      </c>
      <c r="P166" s="58">
        <v>3</v>
      </c>
      <c r="Q166" s="58">
        <v>2</v>
      </c>
      <c r="R166" s="58">
        <v>1</v>
      </c>
      <c r="S166" s="58">
        <v>2</v>
      </c>
      <c r="T166" s="58">
        <v>1</v>
      </c>
      <c r="U166" s="58">
        <v>2</v>
      </c>
      <c r="V166" s="58">
        <v>1.5</v>
      </c>
      <c r="W166" s="59">
        <v>0</v>
      </c>
      <c r="X166" s="58">
        <v>0.5</v>
      </c>
      <c r="Y166" s="58">
        <v>4</v>
      </c>
      <c r="Z166" s="59">
        <v>18</v>
      </c>
      <c r="AA166" s="59">
        <v>4</v>
      </c>
      <c r="AB166" t="s">
        <v>824</v>
      </c>
      <c r="AC166" s="59">
        <v>0</v>
      </c>
      <c r="AD166" s="58">
        <v>0</v>
      </c>
      <c r="AE166" s="58">
        <v>1</v>
      </c>
      <c r="AF166" s="58">
        <v>0</v>
      </c>
      <c r="AG166" s="58">
        <v>2</v>
      </c>
      <c r="AH166" s="59" t="s">
        <v>258</v>
      </c>
      <c r="AI166" s="58">
        <v>9</v>
      </c>
      <c r="AJ166" s="60"/>
      <c r="AK166" s="59" t="s">
        <v>324</v>
      </c>
      <c r="AL166" s="59">
        <v>1</v>
      </c>
      <c r="AM166" s="59" t="s">
        <v>27</v>
      </c>
      <c r="AN166" s="59" t="s">
        <v>680</v>
      </c>
      <c r="AO166" s="58">
        <v>25</v>
      </c>
      <c r="AP166" s="59" t="s">
        <v>677</v>
      </c>
      <c r="AQ166" s="59" t="s">
        <v>725</v>
      </c>
      <c r="AR166" s="59" t="s">
        <v>27</v>
      </c>
      <c r="AS166" s="59" t="s">
        <v>726</v>
      </c>
      <c r="AT166" s="59" t="s">
        <v>27</v>
      </c>
      <c r="AU166" s="59" t="s">
        <v>27</v>
      </c>
      <c r="AV166" s="59" t="s">
        <v>27</v>
      </c>
      <c r="AW166" s="62"/>
      <c r="AX166" s="62" t="s">
        <v>748</v>
      </c>
      <c r="AY166" s="62">
        <v>3.919</v>
      </c>
      <c r="AZ166" s="62">
        <v>0.21772222222222223</v>
      </c>
      <c r="BA166" s="62">
        <v>4.5930084205154378</v>
      </c>
      <c r="BB166" s="62">
        <v>3.3690000000000002</v>
      </c>
      <c r="BC166" s="62" t="s">
        <v>774</v>
      </c>
      <c r="BD166">
        <v>0.49785867237687365</v>
      </c>
      <c r="BE166" s="62"/>
      <c r="BF166" s="62"/>
      <c r="BG166" s="62"/>
      <c r="BH166">
        <v>3.3689999999999998</v>
      </c>
      <c r="BI166" s="50"/>
    </row>
    <row r="167" spans="1:61" ht="45" x14ac:dyDescent="0.25">
      <c r="A167" s="58">
        <v>551</v>
      </c>
      <c r="B167" s="59" t="s">
        <v>78</v>
      </c>
      <c r="C167" s="59" t="s">
        <v>27</v>
      </c>
      <c r="D167" s="59" t="s">
        <v>36</v>
      </c>
      <c r="E167" s="59"/>
      <c r="F167" s="59" t="s">
        <v>32</v>
      </c>
      <c r="G167" s="58">
        <v>66</v>
      </c>
      <c r="H167" s="58">
        <v>56</v>
      </c>
      <c r="I167" s="59" t="s">
        <v>172</v>
      </c>
      <c r="J167" s="58">
        <v>8517821164</v>
      </c>
      <c r="K167" s="58">
        <v>0.28571428571428598</v>
      </c>
      <c r="L167" s="58">
        <v>0.14285714285714299</v>
      </c>
      <c r="M167" s="58">
        <v>1</v>
      </c>
      <c r="N167" s="60">
        <v>0</v>
      </c>
      <c r="O167" s="60">
        <v>0</v>
      </c>
      <c r="P167" s="58">
        <v>1</v>
      </c>
      <c r="Q167" s="60">
        <v>0</v>
      </c>
      <c r="R167" s="58">
        <v>1</v>
      </c>
      <c r="S167" s="60">
        <v>0</v>
      </c>
      <c r="T167" s="58">
        <v>1</v>
      </c>
      <c r="U167" s="60">
        <v>0</v>
      </c>
      <c r="V167" s="60">
        <v>0</v>
      </c>
      <c r="W167" s="59">
        <v>0</v>
      </c>
      <c r="X167" s="60">
        <v>0</v>
      </c>
      <c r="Y167" s="60">
        <v>0</v>
      </c>
      <c r="Z167" s="59">
        <v>4</v>
      </c>
      <c r="AA167" s="59">
        <v>0</v>
      </c>
      <c r="AB167" t="s">
        <v>740</v>
      </c>
      <c r="AC167" s="59">
        <v>0</v>
      </c>
      <c r="AD167" s="58">
        <v>0</v>
      </c>
      <c r="AE167" s="58">
        <v>0</v>
      </c>
      <c r="AF167" s="58">
        <v>0</v>
      </c>
      <c r="AG167" s="58">
        <v>0</v>
      </c>
      <c r="AH167" s="59" t="s">
        <v>258</v>
      </c>
      <c r="AI167" s="58">
        <v>9</v>
      </c>
      <c r="AJ167" s="60"/>
      <c r="AK167" s="59" t="s">
        <v>100</v>
      </c>
      <c r="AL167" s="59">
        <v>1</v>
      </c>
      <c r="AM167" s="59" t="s">
        <v>27</v>
      </c>
      <c r="AN167" s="59" t="s">
        <v>680</v>
      </c>
      <c r="AO167" s="58">
        <v>29</v>
      </c>
      <c r="AP167" s="59" t="s">
        <v>674</v>
      </c>
      <c r="AQ167" s="59" t="s">
        <v>691</v>
      </c>
      <c r="AR167" s="59" t="s">
        <v>695</v>
      </c>
      <c r="AS167" s="59" t="s">
        <v>727</v>
      </c>
      <c r="AT167" s="59" t="s">
        <v>27</v>
      </c>
      <c r="AU167" s="59" t="s">
        <v>27</v>
      </c>
      <c r="AV167" s="59" t="s">
        <v>27</v>
      </c>
      <c r="AW167" s="62"/>
      <c r="AX167" s="62" t="s">
        <v>748</v>
      </c>
      <c r="AY167" s="62">
        <v>13.164</v>
      </c>
      <c r="AZ167" s="62">
        <v>3.2909999999999999</v>
      </c>
      <c r="BA167" s="62">
        <v>0.30385900941962929</v>
      </c>
      <c r="BB167" s="62">
        <v>12.016</v>
      </c>
      <c r="BC167" s="62">
        <v>99</v>
      </c>
      <c r="BD167">
        <v>0</v>
      </c>
      <c r="BE167" s="62"/>
      <c r="BF167" s="62"/>
      <c r="BG167" s="62"/>
      <c r="BH167">
        <v>12.016</v>
      </c>
    </row>
    <row r="168" spans="1:61" ht="360" x14ac:dyDescent="0.25">
      <c r="A168" s="58">
        <v>9</v>
      </c>
      <c r="B168" s="59" t="s">
        <v>78</v>
      </c>
      <c r="C168" s="59" t="s">
        <v>28</v>
      </c>
      <c r="D168" s="59" t="s">
        <v>37</v>
      </c>
      <c r="E168" s="59"/>
      <c r="F168" s="59" t="s">
        <v>30</v>
      </c>
      <c r="G168" s="58">
        <v>69</v>
      </c>
      <c r="H168" s="58">
        <v>104</v>
      </c>
      <c r="I168" s="59" t="s">
        <v>92</v>
      </c>
      <c r="J168" s="58">
        <v>9165180138</v>
      </c>
      <c r="K168" s="58">
        <v>0</v>
      </c>
      <c r="L168" s="58">
        <v>0</v>
      </c>
      <c r="M168" s="58">
        <v>2</v>
      </c>
      <c r="N168" s="60">
        <v>0</v>
      </c>
      <c r="O168" s="58">
        <v>14</v>
      </c>
      <c r="P168" s="58">
        <v>11</v>
      </c>
      <c r="Q168" s="58">
        <v>8</v>
      </c>
      <c r="R168" s="60">
        <v>0</v>
      </c>
      <c r="S168" s="58">
        <v>8</v>
      </c>
      <c r="T168" s="58">
        <v>1</v>
      </c>
      <c r="U168" s="58">
        <v>2</v>
      </c>
      <c r="V168" s="58">
        <v>1</v>
      </c>
      <c r="W168" s="59">
        <v>0</v>
      </c>
      <c r="X168" s="60">
        <v>0</v>
      </c>
      <c r="Y168" s="58">
        <v>3</v>
      </c>
      <c r="Z168" s="59">
        <v>50</v>
      </c>
      <c r="AA168" s="59">
        <v>3</v>
      </c>
      <c r="AC168" s="59">
        <v>0</v>
      </c>
      <c r="AD168" s="58">
        <v>12</v>
      </c>
      <c r="AE168" s="58">
        <v>20</v>
      </c>
      <c r="AF168" s="58">
        <v>2</v>
      </c>
      <c r="AG168" s="58">
        <v>49</v>
      </c>
      <c r="AH168" s="59" t="s">
        <v>228</v>
      </c>
      <c r="AI168" s="58">
        <v>2</v>
      </c>
      <c r="AJ168" s="58">
        <v>1</v>
      </c>
      <c r="AK168" s="59" t="s">
        <v>414</v>
      </c>
      <c r="AL168" s="59">
        <v>1</v>
      </c>
      <c r="AM168" s="59" t="s">
        <v>27</v>
      </c>
      <c r="AN168" s="59" t="s">
        <v>680</v>
      </c>
      <c r="AO168" s="58">
        <v>24</v>
      </c>
      <c r="AP168" s="59" t="s">
        <v>677</v>
      </c>
      <c r="AQ168" s="59" t="s">
        <v>679</v>
      </c>
      <c r="AR168" s="59" t="s">
        <v>27</v>
      </c>
      <c r="AS168" s="59" t="s">
        <v>681</v>
      </c>
      <c r="AT168" s="59" t="s">
        <v>27</v>
      </c>
      <c r="AU168" s="59" t="s">
        <v>27</v>
      </c>
      <c r="AV168" s="59" t="s">
        <v>27</v>
      </c>
      <c r="AW168" s="62"/>
      <c r="AX168" s="62" t="s">
        <v>747</v>
      </c>
      <c r="AY168" s="62">
        <v>8.4269999999999996</v>
      </c>
      <c r="AZ168" s="62">
        <v>0.16854</v>
      </c>
      <c r="BA168" s="62">
        <v>5.9333096000949332</v>
      </c>
      <c r="BB168" s="62"/>
      <c r="BC168" s="62">
        <v>273</v>
      </c>
      <c r="BD168">
        <v>0.37260151717983042</v>
      </c>
      <c r="BE168" s="62"/>
      <c r="BF168" s="62"/>
      <c r="BG168" s="62"/>
      <c r="BH168" s="120"/>
      <c r="BI168" s="50"/>
    </row>
    <row r="169" spans="1:61" ht="360" x14ac:dyDescent="0.25">
      <c r="A169" s="58">
        <v>85</v>
      </c>
      <c r="B169" s="59" t="s">
        <v>78</v>
      </c>
      <c r="C169" s="59" t="s">
        <v>26</v>
      </c>
      <c r="D169" s="59" t="s">
        <v>37</v>
      </c>
      <c r="E169" s="59"/>
      <c r="F169" s="59" t="s">
        <v>30</v>
      </c>
      <c r="G169" s="58">
        <v>69</v>
      </c>
      <c r="H169" s="58">
        <v>104</v>
      </c>
      <c r="I169" s="59" t="s">
        <v>106</v>
      </c>
      <c r="J169" s="58">
        <v>90153375</v>
      </c>
      <c r="K169" s="58">
        <v>3.7333333333333298</v>
      </c>
      <c r="L169" s="58">
        <v>0.37333333333333302</v>
      </c>
      <c r="M169" s="58">
        <v>6</v>
      </c>
      <c r="N169" s="60">
        <v>0</v>
      </c>
      <c r="O169" s="58">
        <v>3</v>
      </c>
      <c r="P169" s="58">
        <v>17</v>
      </c>
      <c r="Q169" s="58">
        <v>11</v>
      </c>
      <c r="R169" s="58">
        <v>1</v>
      </c>
      <c r="S169" s="58">
        <v>11</v>
      </c>
      <c r="T169" s="58">
        <v>1</v>
      </c>
      <c r="U169" s="58">
        <v>4</v>
      </c>
      <c r="V169" s="58">
        <v>4</v>
      </c>
      <c r="W169" s="59">
        <v>0</v>
      </c>
      <c r="X169" s="58">
        <v>3</v>
      </c>
      <c r="Y169" s="58">
        <v>11</v>
      </c>
      <c r="Z169" s="59">
        <v>72</v>
      </c>
      <c r="AA169" s="59">
        <v>11</v>
      </c>
      <c r="AB169" t="s">
        <v>740</v>
      </c>
      <c r="AC169" s="59">
        <v>0</v>
      </c>
      <c r="AD169" s="58">
        <v>10</v>
      </c>
      <c r="AE169" s="58">
        <v>20</v>
      </c>
      <c r="AF169" s="58">
        <v>3</v>
      </c>
      <c r="AG169" s="58">
        <v>45</v>
      </c>
      <c r="AH169" s="59" t="s">
        <v>418</v>
      </c>
      <c r="AI169" s="58">
        <v>8</v>
      </c>
      <c r="AJ169" s="58">
        <v>1</v>
      </c>
      <c r="AK169" s="59" t="s">
        <v>419</v>
      </c>
      <c r="AL169" s="59">
        <v>1</v>
      </c>
      <c r="AM169" s="59" t="s">
        <v>27</v>
      </c>
      <c r="AN169" s="59" t="s">
        <v>673</v>
      </c>
      <c r="AO169" s="58">
        <v>18</v>
      </c>
      <c r="AP169" s="59" t="s">
        <v>677</v>
      </c>
      <c r="AQ169" s="59" t="s">
        <v>690</v>
      </c>
      <c r="AR169" s="59" t="s">
        <v>27</v>
      </c>
      <c r="AS169" s="59" t="s">
        <v>27</v>
      </c>
      <c r="AT169" s="59" t="s">
        <v>27</v>
      </c>
      <c r="AU169" s="59" t="s">
        <v>27</v>
      </c>
      <c r="AV169" s="59" t="s">
        <v>27</v>
      </c>
      <c r="AW169" s="62"/>
      <c r="AX169" s="62" t="s">
        <v>747</v>
      </c>
      <c r="AY169" s="62">
        <v>20.183</v>
      </c>
      <c r="AZ169" s="62">
        <v>0.28031944444444445</v>
      </c>
      <c r="BA169" s="62">
        <v>3.5673586681860971</v>
      </c>
      <c r="BB169" s="62">
        <v>16.987000000000002</v>
      </c>
      <c r="BC169" s="62">
        <v>276</v>
      </c>
      <c r="BD169">
        <v>0.64630616907844629</v>
      </c>
      <c r="BE169" s="62"/>
      <c r="BF169" s="62"/>
      <c r="BG169" s="62"/>
      <c r="BH169" s="120">
        <v>16.987000000000002</v>
      </c>
      <c r="BI169" s="50"/>
    </row>
    <row r="170" spans="1:61" ht="270" x14ac:dyDescent="0.25">
      <c r="A170" s="58">
        <v>127</v>
      </c>
      <c r="B170" s="59" t="s">
        <v>78</v>
      </c>
      <c r="C170" s="59" t="s">
        <v>26</v>
      </c>
      <c r="D170" s="59" t="s">
        <v>37</v>
      </c>
      <c r="E170" s="59"/>
      <c r="F170" s="59" t="s">
        <v>30</v>
      </c>
      <c r="G170" s="58">
        <v>69</v>
      </c>
      <c r="H170" s="58">
        <v>104</v>
      </c>
      <c r="I170" s="59" t="s">
        <v>111</v>
      </c>
      <c r="J170" s="58">
        <v>134763219</v>
      </c>
      <c r="K170" s="58">
        <v>0</v>
      </c>
      <c r="L170" s="58">
        <v>0</v>
      </c>
      <c r="M170" s="58">
        <v>25</v>
      </c>
      <c r="N170" s="60">
        <v>0</v>
      </c>
      <c r="O170" s="58">
        <v>15</v>
      </c>
      <c r="P170" s="58">
        <v>41</v>
      </c>
      <c r="Q170" s="58">
        <v>13</v>
      </c>
      <c r="R170" s="60">
        <v>0</v>
      </c>
      <c r="S170" s="58">
        <v>13</v>
      </c>
      <c r="T170" s="58">
        <v>1</v>
      </c>
      <c r="U170" s="58">
        <v>6</v>
      </c>
      <c r="V170" s="58">
        <v>7</v>
      </c>
      <c r="W170" s="59">
        <v>0</v>
      </c>
      <c r="X170" s="58">
        <v>4</v>
      </c>
      <c r="Y170" s="58">
        <v>17</v>
      </c>
      <c r="Z170" s="59">
        <v>142</v>
      </c>
      <c r="AA170" s="59">
        <v>17</v>
      </c>
      <c r="AC170" s="59">
        <v>0</v>
      </c>
      <c r="AD170" s="58">
        <v>11</v>
      </c>
      <c r="AE170" s="58">
        <v>6</v>
      </c>
      <c r="AF170" s="58">
        <v>1</v>
      </c>
      <c r="AG170" s="58">
        <v>34</v>
      </c>
      <c r="AH170" s="59" t="s">
        <v>119</v>
      </c>
      <c r="AI170" s="58">
        <v>1</v>
      </c>
      <c r="AJ170" s="58">
        <v>1</v>
      </c>
      <c r="AK170" s="59" t="s">
        <v>420</v>
      </c>
      <c r="AL170" s="59">
        <v>1</v>
      </c>
      <c r="AM170" s="59" t="s">
        <v>27</v>
      </c>
      <c r="AN170" s="59" t="s">
        <v>673</v>
      </c>
      <c r="AO170" s="58">
        <v>23</v>
      </c>
      <c r="AP170" s="59" t="s">
        <v>677</v>
      </c>
      <c r="AQ170" s="59" t="s">
        <v>691</v>
      </c>
      <c r="AR170" s="59" t="s">
        <v>27</v>
      </c>
      <c r="AS170" s="59" t="s">
        <v>27</v>
      </c>
      <c r="AT170" s="59" t="s">
        <v>27</v>
      </c>
      <c r="AU170" s="59" t="s">
        <v>27</v>
      </c>
      <c r="AV170" s="59" t="s">
        <v>27</v>
      </c>
      <c r="AW170" s="62"/>
      <c r="AX170" s="62" t="s">
        <v>747</v>
      </c>
      <c r="AY170" s="62">
        <v>16.254999999999999</v>
      </c>
      <c r="AZ170" s="62">
        <v>0.11447183098591548</v>
      </c>
      <c r="BA170" s="62">
        <v>8.7357736081205797</v>
      </c>
      <c r="BB170" s="62"/>
      <c r="BC170" s="62">
        <v>350</v>
      </c>
      <c r="BD170">
        <v>0.95654603884309064</v>
      </c>
      <c r="BE170" s="62"/>
      <c r="BF170" s="62"/>
      <c r="BG170" s="62"/>
      <c r="BH170" s="120"/>
      <c r="BI170" s="50"/>
    </row>
    <row r="171" spans="1:61" ht="135" x14ac:dyDescent="0.25">
      <c r="A171" s="58">
        <v>140</v>
      </c>
      <c r="B171" s="59" t="s">
        <v>78</v>
      </c>
      <c r="C171" s="59" t="s">
        <v>26</v>
      </c>
      <c r="D171" s="59" t="s">
        <v>37</v>
      </c>
      <c r="E171" s="59"/>
      <c r="F171" s="59" t="s">
        <v>30</v>
      </c>
      <c r="G171" s="58">
        <v>69</v>
      </c>
      <c r="H171" s="58">
        <v>104</v>
      </c>
      <c r="I171" s="59" t="s">
        <v>118</v>
      </c>
      <c r="J171" s="58">
        <v>10238105208</v>
      </c>
      <c r="K171" s="58">
        <v>0</v>
      </c>
      <c r="L171" s="58">
        <v>0</v>
      </c>
      <c r="M171" s="58">
        <v>5</v>
      </c>
      <c r="N171" s="60">
        <v>0</v>
      </c>
      <c r="O171" s="58">
        <v>2</v>
      </c>
      <c r="P171" s="58">
        <v>10</v>
      </c>
      <c r="Q171" s="58">
        <v>5</v>
      </c>
      <c r="R171" s="60">
        <v>0</v>
      </c>
      <c r="S171" s="58">
        <v>5</v>
      </c>
      <c r="T171" s="58">
        <v>1</v>
      </c>
      <c r="U171" s="58">
        <v>3</v>
      </c>
      <c r="V171" s="58">
        <v>2.5</v>
      </c>
      <c r="W171" s="59">
        <v>0</v>
      </c>
      <c r="X171" s="58">
        <v>1.5</v>
      </c>
      <c r="Y171" s="58">
        <v>7</v>
      </c>
      <c r="Z171" s="59">
        <v>42</v>
      </c>
      <c r="AA171" s="59">
        <v>7</v>
      </c>
      <c r="AC171" s="59">
        <v>0</v>
      </c>
      <c r="AD171" s="58">
        <v>4</v>
      </c>
      <c r="AE171" s="58">
        <v>5</v>
      </c>
      <c r="AF171" s="58">
        <v>2</v>
      </c>
      <c r="AG171" s="58">
        <v>14</v>
      </c>
      <c r="AH171" s="59" t="s">
        <v>421</v>
      </c>
      <c r="AI171" s="58">
        <v>14</v>
      </c>
      <c r="AJ171" s="60"/>
      <c r="AK171" s="59" t="s">
        <v>422</v>
      </c>
      <c r="AL171" s="59">
        <v>1</v>
      </c>
      <c r="AM171" s="59" t="s">
        <v>27</v>
      </c>
      <c r="AN171" s="59" t="s">
        <v>673</v>
      </c>
      <c r="AO171" s="58">
        <v>29</v>
      </c>
      <c r="AP171" s="59" t="s">
        <v>677</v>
      </c>
      <c r="AQ171" s="59" t="s">
        <v>691</v>
      </c>
      <c r="AR171" s="59" t="s">
        <v>27</v>
      </c>
      <c r="AS171" s="59" t="s">
        <v>27</v>
      </c>
      <c r="AT171" s="59" t="s">
        <v>692</v>
      </c>
      <c r="AU171" s="59" t="s">
        <v>27</v>
      </c>
      <c r="AV171" s="59" t="s">
        <v>710</v>
      </c>
      <c r="AW171" s="62"/>
      <c r="AX171" s="62" t="s">
        <v>746</v>
      </c>
      <c r="AY171" s="62">
        <v>5.9539999999999997</v>
      </c>
      <c r="AZ171" s="62">
        <v>0.14176190476190476</v>
      </c>
      <c r="BA171" s="62">
        <v>7.0540812898891501</v>
      </c>
      <c r="BB171" s="62"/>
      <c r="BC171" s="62">
        <v>414</v>
      </c>
      <c r="BD171">
        <v>0.44886363636363635</v>
      </c>
      <c r="BE171" s="62"/>
      <c r="BF171" s="62"/>
      <c r="BG171" s="62"/>
      <c r="BH171" s="120"/>
      <c r="BI171" s="50"/>
    </row>
    <row r="172" spans="1:61" ht="195" x14ac:dyDescent="0.25">
      <c r="A172" s="58">
        <v>175</v>
      </c>
      <c r="B172" s="59" t="s">
        <v>78</v>
      </c>
      <c r="C172" s="59" t="s">
        <v>28</v>
      </c>
      <c r="D172" s="59" t="s">
        <v>37</v>
      </c>
      <c r="E172" s="59"/>
      <c r="F172" s="59" t="s">
        <v>30</v>
      </c>
      <c r="G172" s="58">
        <v>69</v>
      </c>
      <c r="H172" s="58">
        <v>104</v>
      </c>
      <c r="I172" s="59" t="s">
        <v>122</v>
      </c>
      <c r="J172" s="58">
        <v>10184154</v>
      </c>
      <c r="K172" s="58">
        <v>4.4000000000000004</v>
      </c>
      <c r="L172" s="58">
        <v>0.44</v>
      </c>
      <c r="M172" s="58">
        <v>1</v>
      </c>
      <c r="N172" s="60">
        <v>0</v>
      </c>
      <c r="O172" s="58">
        <v>2</v>
      </c>
      <c r="P172" s="58">
        <v>5</v>
      </c>
      <c r="Q172" s="58">
        <v>3</v>
      </c>
      <c r="R172" s="58">
        <v>3</v>
      </c>
      <c r="S172" s="58">
        <v>3</v>
      </c>
      <c r="T172" s="58">
        <v>1</v>
      </c>
      <c r="U172" s="58">
        <v>1</v>
      </c>
      <c r="V172" s="58">
        <v>1.5</v>
      </c>
      <c r="W172" s="59">
        <v>0</v>
      </c>
      <c r="X172" s="58">
        <v>0.5</v>
      </c>
      <c r="Y172" s="58">
        <v>3</v>
      </c>
      <c r="Z172" s="59">
        <v>24</v>
      </c>
      <c r="AA172" s="59">
        <v>3</v>
      </c>
      <c r="AB172" t="s">
        <v>782</v>
      </c>
      <c r="AC172" s="59">
        <v>0</v>
      </c>
      <c r="AD172" s="58">
        <v>8</v>
      </c>
      <c r="AE172" s="58">
        <v>1</v>
      </c>
      <c r="AF172" s="58">
        <v>0</v>
      </c>
      <c r="AG172" s="58">
        <v>14</v>
      </c>
      <c r="AH172" s="59" t="s">
        <v>423</v>
      </c>
      <c r="AI172" s="58">
        <v>12</v>
      </c>
      <c r="AJ172" s="60"/>
      <c r="AK172" s="59" t="s">
        <v>424</v>
      </c>
      <c r="AL172" s="59">
        <v>1</v>
      </c>
      <c r="AM172" s="59" t="s">
        <v>27</v>
      </c>
      <c r="AN172" s="59" t="s">
        <v>680</v>
      </c>
      <c r="AO172" s="58">
        <v>25</v>
      </c>
      <c r="AP172" s="59" t="s">
        <v>677</v>
      </c>
      <c r="AQ172" s="59" t="s">
        <v>694</v>
      </c>
      <c r="AR172" s="59" t="s">
        <v>27</v>
      </c>
      <c r="AS172" s="59" t="s">
        <v>27</v>
      </c>
      <c r="AT172" s="59" t="s">
        <v>692</v>
      </c>
      <c r="AU172" s="59" t="s">
        <v>27</v>
      </c>
      <c r="AV172" s="59" t="s">
        <v>27</v>
      </c>
      <c r="AW172" s="62"/>
      <c r="AX172" s="62" t="s">
        <v>746</v>
      </c>
      <c r="AY172" s="62">
        <v>11.795999999999999</v>
      </c>
      <c r="AZ172" s="62">
        <v>0.49149999999999999</v>
      </c>
      <c r="BA172" s="62">
        <v>2.0345879959308242</v>
      </c>
      <c r="BB172" s="62">
        <v>7.9240000000000004</v>
      </c>
      <c r="BC172" s="62">
        <v>276</v>
      </c>
      <c r="BD172">
        <v>0.46626180836707154</v>
      </c>
      <c r="BE172" s="62" t="s">
        <v>782</v>
      </c>
      <c r="BF172" s="62">
        <v>1</v>
      </c>
      <c r="BG172" s="62"/>
      <c r="BH172" s="120">
        <v>1.5960000000000001</v>
      </c>
      <c r="BI172" s="50"/>
    </row>
    <row r="173" spans="1:61" ht="330" x14ac:dyDescent="0.25">
      <c r="A173" s="58">
        <v>191</v>
      </c>
      <c r="B173" s="59" t="s">
        <v>78</v>
      </c>
      <c r="C173" s="59" t="s">
        <v>26</v>
      </c>
      <c r="D173" s="59" t="s">
        <v>37</v>
      </c>
      <c r="E173" s="59"/>
      <c r="F173" s="59" t="s">
        <v>30</v>
      </c>
      <c r="G173" s="58">
        <v>69</v>
      </c>
      <c r="H173" s="58">
        <v>104</v>
      </c>
      <c r="I173" s="59" t="s">
        <v>124</v>
      </c>
      <c r="J173" s="58">
        <v>1391113645</v>
      </c>
      <c r="K173" s="58">
        <v>4.1333333333333302</v>
      </c>
      <c r="L173" s="58">
        <v>0.413333333333333</v>
      </c>
      <c r="M173" s="58">
        <v>4</v>
      </c>
      <c r="N173" s="60">
        <v>0</v>
      </c>
      <c r="O173" s="60">
        <v>0</v>
      </c>
      <c r="P173" s="58">
        <v>7</v>
      </c>
      <c r="Q173" s="58">
        <v>3</v>
      </c>
      <c r="R173" s="58">
        <v>6</v>
      </c>
      <c r="S173" s="58">
        <v>3</v>
      </c>
      <c r="T173" s="58">
        <v>1</v>
      </c>
      <c r="U173" s="58">
        <v>1</v>
      </c>
      <c r="V173" s="60">
        <v>0</v>
      </c>
      <c r="W173" s="59">
        <v>0</v>
      </c>
      <c r="X173" s="60">
        <v>0</v>
      </c>
      <c r="Y173" s="58">
        <v>1</v>
      </c>
      <c r="Z173" s="59">
        <v>26</v>
      </c>
      <c r="AA173" s="59">
        <v>1</v>
      </c>
      <c r="AB173" t="s">
        <v>89</v>
      </c>
      <c r="AC173" s="59">
        <v>0</v>
      </c>
      <c r="AD173" s="58">
        <v>4</v>
      </c>
      <c r="AE173" s="58">
        <v>1</v>
      </c>
      <c r="AF173" s="58">
        <v>0</v>
      </c>
      <c r="AG173" s="58">
        <v>6</v>
      </c>
      <c r="AH173" s="59" t="s">
        <v>381</v>
      </c>
      <c r="AI173" s="58">
        <v>16</v>
      </c>
      <c r="AJ173" s="60"/>
      <c r="AK173" s="59" t="s">
        <v>425</v>
      </c>
      <c r="AL173" s="59">
        <v>1</v>
      </c>
      <c r="AM173" s="59" t="s">
        <v>27</v>
      </c>
      <c r="AN173" s="59" t="s">
        <v>680</v>
      </c>
      <c r="AO173" s="58">
        <v>24</v>
      </c>
      <c r="AP173" s="59" t="s">
        <v>677</v>
      </c>
      <c r="AQ173" s="59" t="s">
        <v>691</v>
      </c>
      <c r="AR173" s="59" t="s">
        <v>695</v>
      </c>
      <c r="AS173" s="59" t="s">
        <v>27</v>
      </c>
      <c r="AT173" s="59" t="s">
        <v>692</v>
      </c>
      <c r="AU173" s="59" t="s">
        <v>695</v>
      </c>
      <c r="AV173" s="59" t="s">
        <v>27</v>
      </c>
      <c r="AW173" s="62"/>
      <c r="AX173" s="62" t="s">
        <v>746</v>
      </c>
      <c r="AY173" s="62">
        <v>21.033000000000001</v>
      </c>
      <c r="AZ173" s="62">
        <v>0.80896153846153851</v>
      </c>
      <c r="BA173" s="62">
        <v>1.236152712404317</v>
      </c>
      <c r="BB173" s="62">
        <v>20.080000000000002</v>
      </c>
      <c r="BC173" s="62">
        <v>56</v>
      </c>
      <c r="BD173">
        <v>0.83445945945945943</v>
      </c>
      <c r="BE173" s="62"/>
      <c r="BF173" s="62"/>
      <c r="BG173" s="62"/>
      <c r="BH173" s="120">
        <v>14.393000000000001</v>
      </c>
      <c r="BI173" s="50"/>
    </row>
    <row r="174" spans="1:61" ht="255" x14ac:dyDescent="0.25">
      <c r="A174" s="58">
        <v>223</v>
      </c>
      <c r="B174" s="59" t="s">
        <v>78</v>
      </c>
      <c r="C174" s="59" t="s">
        <v>26</v>
      </c>
      <c r="D174" s="59" t="s">
        <v>37</v>
      </c>
      <c r="E174" s="59"/>
      <c r="F174" s="59" t="s">
        <v>30</v>
      </c>
      <c r="G174" s="58">
        <v>69</v>
      </c>
      <c r="H174" s="58">
        <v>104</v>
      </c>
      <c r="I174" s="59" t="s">
        <v>128</v>
      </c>
      <c r="J174" s="58">
        <v>9591208203</v>
      </c>
      <c r="K174" s="58">
        <v>4.8</v>
      </c>
      <c r="L174" s="58">
        <v>0.48</v>
      </c>
      <c r="M174" s="58">
        <v>8</v>
      </c>
      <c r="N174" s="60">
        <v>0</v>
      </c>
      <c r="O174" s="60">
        <v>0</v>
      </c>
      <c r="P174" s="58">
        <v>19</v>
      </c>
      <c r="Q174" s="58">
        <v>10</v>
      </c>
      <c r="R174" s="58">
        <v>3</v>
      </c>
      <c r="S174" s="58">
        <v>10</v>
      </c>
      <c r="T174" s="58">
        <v>1</v>
      </c>
      <c r="U174" s="58">
        <v>3</v>
      </c>
      <c r="V174" s="58">
        <v>4</v>
      </c>
      <c r="W174" s="59">
        <v>0</v>
      </c>
      <c r="X174" s="58">
        <v>1</v>
      </c>
      <c r="Y174" s="58">
        <v>8</v>
      </c>
      <c r="Z174" s="59">
        <v>67</v>
      </c>
      <c r="AA174" s="59">
        <v>8</v>
      </c>
      <c r="AB174" t="s">
        <v>782</v>
      </c>
      <c r="AC174" s="59">
        <v>0</v>
      </c>
      <c r="AD174" s="58">
        <v>9</v>
      </c>
      <c r="AE174" s="58">
        <v>4</v>
      </c>
      <c r="AF174" s="58">
        <v>0</v>
      </c>
      <c r="AG174" s="58">
        <v>14</v>
      </c>
      <c r="AH174" s="59" t="s">
        <v>381</v>
      </c>
      <c r="AI174" s="58">
        <v>16</v>
      </c>
      <c r="AJ174" s="60"/>
      <c r="AK174" s="59" t="s">
        <v>426</v>
      </c>
      <c r="AL174" s="59">
        <v>1</v>
      </c>
      <c r="AM174" s="59" t="s">
        <v>27</v>
      </c>
      <c r="AN174" s="59" t="s">
        <v>680</v>
      </c>
      <c r="AO174" s="58">
        <v>33</v>
      </c>
      <c r="AP174" s="59" t="s">
        <v>677</v>
      </c>
      <c r="AQ174" s="59" t="s">
        <v>698</v>
      </c>
      <c r="AR174" s="59" t="s">
        <v>27</v>
      </c>
      <c r="AS174" s="59" t="s">
        <v>699</v>
      </c>
      <c r="AT174" s="59" t="s">
        <v>27</v>
      </c>
      <c r="AU174" s="59" t="s">
        <v>27</v>
      </c>
      <c r="AV174" s="59" t="s">
        <v>27</v>
      </c>
      <c r="AW174" s="62"/>
      <c r="AX174" s="62" t="s">
        <v>748</v>
      </c>
      <c r="AY174" s="62">
        <v>17.846</v>
      </c>
      <c r="AZ174" s="62">
        <v>0.26635820895522389</v>
      </c>
      <c r="BA174" s="62">
        <v>3.7543427098509468</v>
      </c>
      <c r="BB174" s="62">
        <v>16.562000000000001</v>
      </c>
      <c r="BC174" s="62">
        <v>0</v>
      </c>
      <c r="BD174">
        <v>0.4022070567736315</v>
      </c>
      <c r="BE174" s="62" t="s">
        <v>781</v>
      </c>
      <c r="BF174" s="62">
        <v>1</v>
      </c>
      <c r="BG174" s="62">
        <v>1</v>
      </c>
      <c r="BH174" s="120">
        <v>10.584999999999999</v>
      </c>
      <c r="BI174" s="50"/>
    </row>
    <row r="175" spans="1:61" ht="180" x14ac:dyDescent="0.25">
      <c r="A175" s="58">
        <v>240</v>
      </c>
      <c r="B175" s="59" t="s">
        <v>78</v>
      </c>
      <c r="C175" s="59" t="s">
        <v>26</v>
      </c>
      <c r="D175" s="59" t="s">
        <v>37</v>
      </c>
      <c r="E175" s="59"/>
      <c r="F175" s="59" t="s">
        <v>30</v>
      </c>
      <c r="G175" s="58">
        <v>69</v>
      </c>
      <c r="H175" s="58">
        <v>104</v>
      </c>
      <c r="I175" s="59" t="s">
        <v>130</v>
      </c>
      <c r="J175" s="58">
        <v>3712062108</v>
      </c>
      <c r="K175" s="58">
        <v>3.7333333333333298</v>
      </c>
      <c r="L175" s="58">
        <v>0.37333333333333302</v>
      </c>
      <c r="M175" s="58">
        <v>6</v>
      </c>
      <c r="N175" s="60">
        <v>0</v>
      </c>
      <c r="O175" s="60">
        <v>0</v>
      </c>
      <c r="P175" s="58">
        <v>16</v>
      </c>
      <c r="Q175" s="58">
        <v>10</v>
      </c>
      <c r="R175" s="58">
        <v>1</v>
      </c>
      <c r="S175" s="58">
        <v>10</v>
      </c>
      <c r="T175" s="58">
        <v>1</v>
      </c>
      <c r="U175" s="58">
        <v>1</v>
      </c>
      <c r="V175" s="58">
        <v>3</v>
      </c>
      <c r="W175" s="59">
        <v>0</v>
      </c>
      <c r="X175" s="58">
        <v>1</v>
      </c>
      <c r="Y175" s="58">
        <v>5</v>
      </c>
      <c r="Z175" s="59">
        <v>54</v>
      </c>
      <c r="AA175" s="59">
        <v>5</v>
      </c>
      <c r="AB175" t="s">
        <v>740</v>
      </c>
      <c r="AC175" s="59">
        <v>0</v>
      </c>
      <c r="AD175" s="58">
        <v>10</v>
      </c>
      <c r="AE175" s="58">
        <v>5</v>
      </c>
      <c r="AF175" s="58">
        <v>0</v>
      </c>
      <c r="AG175" s="58">
        <v>18</v>
      </c>
      <c r="AH175" s="59" t="s">
        <v>381</v>
      </c>
      <c r="AI175" s="58">
        <v>16</v>
      </c>
      <c r="AJ175" s="58">
        <v>1</v>
      </c>
      <c r="AK175" s="59" t="s">
        <v>427</v>
      </c>
      <c r="AL175" s="59">
        <v>1</v>
      </c>
      <c r="AM175" s="59" t="s">
        <v>27</v>
      </c>
      <c r="AN175" s="59" t="s">
        <v>680</v>
      </c>
      <c r="AO175" s="58">
        <v>28</v>
      </c>
      <c r="AP175" s="59" t="s">
        <v>677</v>
      </c>
      <c r="AQ175" s="59" t="s">
        <v>700</v>
      </c>
      <c r="AR175" s="59" t="s">
        <v>695</v>
      </c>
      <c r="AS175" s="59" t="s">
        <v>701</v>
      </c>
      <c r="AT175" s="59" t="s">
        <v>27</v>
      </c>
      <c r="AU175" s="59" t="s">
        <v>27</v>
      </c>
      <c r="AV175" s="59" t="s">
        <v>27</v>
      </c>
      <c r="AW175" s="62"/>
      <c r="AX175" s="62" t="s">
        <v>748</v>
      </c>
      <c r="AY175" s="62">
        <v>14.116</v>
      </c>
      <c r="AZ175" s="62">
        <v>0.26140740740740742</v>
      </c>
      <c r="BA175" s="62">
        <v>3.8254463020685749</v>
      </c>
      <c r="BB175" s="62">
        <v>12.559000000000001</v>
      </c>
      <c r="BC175" s="62">
        <v>0</v>
      </c>
      <c r="BD175">
        <v>0.76214196762141972</v>
      </c>
      <c r="BE175" s="62" t="s">
        <v>784</v>
      </c>
      <c r="BF175" s="62">
        <v>1</v>
      </c>
      <c r="BG175" s="62">
        <v>1</v>
      </c>
      <c r="BH175" s="120">
        <v>12.558999999999999</v>
      </c>
      <c r="BI175" s="50"/>
    </row>
    <row r="176" spans="1:61" ht="165" x14ac:dyDescent="0.25">
      <c r="A176" s="58">
        <v>290</v>
      </c>
      <c r="B176" s="59" t="s">
        <v>78</v>
      </c>
      <c r="C176" s="59" t="s">
        <v>28</v>
      </c>
      <c r="D176" s="59" t="s">
        <v>37</v>
      </c>
      <c r="E176" s="59"/>
      <c r="F176" s="59" t="s">
        <v>30</v>
      </c>
      <c r="G176" s="58">
        <v>69</v>
      </c>
      <c r="H176" s="58">
        <v>104</v>
      </c>
      <c r="I176" s="59" t="s">
        <v>135</v>
      </c>
      <c r="J176" s="58">
        <v>7717685176</v>
      </c>
      <c r="K176" s="58">
        <v>3.4</v>
      </c>
      <c r="L176" s="58">
        <v>0.34</v>
      </c>
      <c r="M176" s="58">
        <v>1</v>
      </c>
      <c r="N176" s="60">
        <v>0</v>
      </c>
      <c r="O176" s="60">
        <v>0</v>
      </c>
      <c r="P176" s="58">
        <v>5</v>
      </c>
      <c r="Q176" s="58">
        <v>4</v>
      </c>
      <c r="R176" s="58">
        <v>1</v>
      </c>
      <c r="S176" s="58">
        <v>4</v>
      </c>
      <c r="T176" s="58">
        <v>1</v>
      </c>
      <c r="U176" s="58">
        <v>1</v>
      </c>
      <c r="V176" s="58">
        <v>2</v>
      </c>
      <c r="W176" s="59">
        <v>0</v>
      </c>
      <c r="X176" s="60">
        <v>0</v>
      </c>
      <c r="Y176" s="58">
        <v>3</v>
      </c>
      <c r="Z176" s="59">
        <v>22</v>
      </c>
      <c r="AA176" s="59">
        <v>3</v>
      </c>
      <c r="AB176" t="s">
        <v>740</v>
      </c>
      <c r="AC176" s="61">
        <v>3</v>
      </c>
      <c r="AD176" s="58">
        <v>7</v>
      </c>
      <c r="AE176" s="58">
        <v>3</v>
      </c>
      <c r="AF176" s="58">
        <v>1</v>
      </c>
      <c r="AG176" s="58">
        <v>16</v>
      </c>
      <c r="AH176" s="59" t="s">
        <v>429</v>
      </c>
      <c r="AI176" s="58">
        <v>13</v>
      </c>
      <c r="AJ176" s="60"/>
      <c r="AK176" s="59" t="s">
        <v>430</v>
      </c>
      <c r="AL176" s="59">
        <v>1</v>
      </c>
      <c r="AM176" s="59" t="s">
        <v>27</v>
      </c>
      <c r="AN176" s="59" t="s">
        <v>680</v>
      </c>
      <c r="AO176" s="58">
        <v>24</v>
      </c>
      <c r="AP176" s="59" t="s">
        <v>677</v>
      </c>
      <c r="AQ176" s="59" t="s">
        <v>691</v>
      </c>
      <c r="AR176" s="59" t="s">
        <v>27</v>
      </c>
      <c r="AS176" s="59" t="s">
        <v>27</v>
      </c>
      <c r="AT176" s="59" t="s">
        <v>27</v>
      </c>
      <c r="AU176" s="59" t="s">
        <v>27</v>
      </c>
      <c r="AV176" s="59" t="s">
        <v>27</v>
      </c>
      <c r="AW176" s="62"/>
      <c r="AX176" s="62" t="s">
        <v>747</v>
      </c>
      <c r="AY176" s="62">
        <v>4.7510000000000003</v>
      </c>
      <c r="AZ176" s="62">
        <v>0.21595454545454548</v>
      </c>
      <c r="BA176" s="62">
        <v>4.6306040833508728</v>
      </c>
      <c r="BB176" s="62">
        <v>1.7430000000000001</v>
      </c>
      <c r="BC176" s="62"/>
      <c r="BD176">
        <v>0.59384941675503711</v>
      </c>
      <c r="BE176" s="62" t="s">
        <v>784</v>
      </c>
      <c r="BF176" s="62">
        <v>1</v>
      </c>
      <c r="BG176" s="62">
        <v>1</v>
      </c>
      <c r="BH176" s="120">
        <v>1.7429999999999999</v>
      </c>
    </row>
    <row r="177" spans="1:61" ht="120" x14ac:dyDescent="0.25">
      <c r="A177" s="58">
        <v>327</v>
      </c>
      <c r="B177" s="59" t="s">
        <v>78</v>
      </c>
      <c r="C177" s="59" t="s">
        <v>26</v>
      </c>
      <c r="D177" s="59" t="s">
        <v>37</v>
      </c>
      <c r="E177" s="59"/>
      <c r="F177" s="59" t="s">
        <v>30</v>
      </c>
      <c r="G177" s="58">
        <v>69</v>
      </c>
      <c r="H177" s="58">
        <v>104</v>
      </c>
      <c r="I177" s="59" t="s">
        <v>142</v>
      </c>
      <c r="J177" s="58">
        <v>8282194225</v>
      </c>
      <c r="K177" s="58">
        <v>4.8</v>
      </c>
      <c r="L177" s="58">
        <v>0.48</v>
      </c>
      <c r="M177" s="58">
        <v>6</v>
      </c>
      <c r="N177" s="60">
        <v>0</v>
      </c>
      <c r="O177" s="60">
        <v>0</v>
      </c>
      <c r="P177" s="58">
        <v>15</v>
      </c>
      <c r="Q177" s="58">
        <v>9</v>
      </c>
      <c r="R177" s="58">
        <v>1</v>
      </c>
      <c r="S177" s="58">
        <v>9</v>
      </c>
      <c r="T177" s="58">
        <v>1</v>
      </c>
      <c r="U177" s="60">
        <v>0</v>
      </c>
      <c r="V177" s="58">
        <v>4</v>
      </c>
      <c r="W177" s="59">
        <v>0</v>
      </c>
      <c r="X177" s="58">
        <v>2</v>
      </c>
      <c r="Y177" s="58">
        <v>6</v>
      </c>
      <c r="Z177" s="59">
        <v>53</v>
      </c>
      <c r="AA177" s="59">
        <v>6</v>
      </c>
      <c r="AB177" t="s">
        <v>782</v>
      </c>
      <c r="AC177" s="59">
        <v>0</v>
      </c>
      <c r="AD177" s="58">
        <v>6</v>
      </c>
      <c r="AE177" s="58">
        <v>2</v>
      </c>
      <c r="AF177" s="58">
        <v>0</v>
      </c>
      <c r="AG177" s="58">
        <v>10</v>
      </c>
      <c r="AH177" s="59" t="s">
        <v>381</v>
      </c>
      <c r="AI177" s="58">
        <v>16</v>
      </c>
      <c r="AJ177" s="60"/>
      <c r="AK177" s="59" t="s">
        <v>431</v>
      </c>
      <c r="AL177" s="59">
        <v>1</v>
      </c>
      <c r="AM177" s="59" t="s">
        <v>27</v>
      </c>
      <c r="AN177" s="59" t="s">
        <v>680</v>
      </c>
      <c r="AO177" s="58">
        <v>27</v>
      </c>
      <c r="AP177" s="59" t="s">
        <v>677</v>
      </c>
      <c r="AQ177" s="59" t="s">
        <v>691</v>
      </c>
      <c r="AR177" s="59" t="s">
        <v>695</v>
      </c>
      <c r="AS177" s="59" t="s">
        <v>27</v>
      </c>
      <c r="AT177" s="59" t="s">
        <v>692</v>
      </c>
      <c r="AU177" s="59" t="s">
        <v>27</v>
      </c>
      <c r="AV177" s="59" t="s">
        <v>27</v>
      </c>
      <c r="AW177" s="62"/>
      <c r="AX177" s="62" t="s">
        <v>746</v>
      </c>
      <c r="AY177" s="62">
        <v>8.2249999999999996</v>
      </c>
      <c r="AZ177" s="62">
        <v>0.15518867924528301</v>
      </c>
      <c r="BA177" s="62">
        <v>6.443768996960487</v>
      </c>
      <c r="BB177" s="62">
        <v>6.4720000000000004</v>
      </c>
      <c r="BC177" s="62">
        <v>138</v>
      </c>
      <c r="BD177">
        <v>0.95707954280382557</v>
      </c>
      <c r="BE177" s="62" t="s">
        <v>740</v>
      </c>
      <c r="BF177" s="62"/>
      <c r="BG177" s="62"/>
      <c r="BH177" s="120">
        <v>6.4720000000000004</v>
      </c>
    </row>
    <row r="178" spans="1:61" ht="165" x14ac:dyDescent="0.25">
      <c r="A178" s="58">
        <v>364</v>
      </c>
      <c r="B178" s="59" t="s">
        <v>78</v>
      </c>
      <c r="C178" s="59" t="s">
        <v>26</v>
      </c>
      <c r="D178" s="59" t="s">
        <v>37</v>
      </c>
      <c r="E178" s="59"/>
      <c r="F178" s="59" t="s">
        <v>30</v>
      </c>
      <c r="G178" s="58">
        <v>69</v>
      </c>
      <c r="H178" s="58">
        <v>104</v>
      </c>
      <c r="I178" s="59" t="s">
        <v>147</v>
      </c>
      <c r="J178" s="58">
        <v>84463153</v>
      </c>
      <c r="K178" s="58">
        <v>4.1333333333333302</v>
      </c>
      <c r="L178" s="58">
        <v>0.413333333333333</v>
      </c>
      <c r="M178" s="58">
        <v>3</v>
      </c>
      <c r="N178" s="60">
        <v>0</v>
      </c>
      <c r="O178" s="60">
        <v>0</v>
      </c>
      <c r="P178" s="58">
        <v>9</v>
      </c>
      <c r="Q178" s="58">
        <v>3</v>
      </c>
      <c r="R178" s="58">
        <v>3</v>
      </c>
      <c r="S178" s="58">
        <v>3</v>
      </c>
      <c r="T178" s="58">
        <v>1</v>
      </c>
      <c r="U178" s="58">
        <v>2</v>
      </c>
      <c r="V178" s="58">
        <v>1.5</v>
      </c>
      <c r="W178" s="59">
        <v>0</v>
      </c>
      <c r="X178" s="58">
        <v>1.5</v>
      </c>
      <c r="Y178" s="58">
        <v>5</v>
      </c>
      <c r="Z178" s="59">
        <v>32</v>
      </c>
      <c r="AA178" s="59">
        <v>5</v>
      </c>
      <c r="AB178" t="s">
        <v>89</v>
      </c>
      <c r="AC178" s="59">
        <v>0</v>
      </c>
      <c r="AD178" s="58">
        <v>5</v>
      </c>
      <c r="AE178" s="58">
        <v>1</v>
      </c>
      <c r="AF178" s="58">
        <v>1</v>
      </c>
      <c r="AG178" s="58">
        <v>8</v>
      </c>
      <c r="AH178" s="59" t="s">
        <v>381</v>
      </c>
      <c r="AI178" s="58">
        <v>16</v>
      </c>
      <c r="AJ178" s="60"/>
      <c r="AK178" s="59" t="s">
        <v>433</v>
      </c>
      <c r="AL178" s="59">
        <v>1</v>
      </c>
      <c r="AM178" s="59" t="s">
        <v>27</v>
      </c>
      <c r="AN178" s="59" t="s">
        <v>680</v>
      </c>
      <c r="AO178" s="58">
        <v>26</v>
      </c>
      <c r="AP178" s="59" t="s">
        <v>677</v>
      </c>
      <c r="AQ178" s="59" t="s">
        <v>709</v>
      </c>
      <c r="AR178" s="59" t="s">
        <v>27</v>
      </c>
      <c r="AS178" s="59" t="s">
        <v>27</v>
      </c>
      <c r="AT178" s="59" t="s">
        <v>692</v>
      </c>
      <c r="AU178" s="59" t="s">
        <v>695</v>
      </c>
      <c r="AV178" s="59" t="s">
        <v>27</v>
      </c>
      <c r="AW178" s="62"/>
      <c r="AX178" s="62" t="s">
        <v>746</v>
      </c>
      <c r="AY178" s="62">
        <v>7.9180000000000001</v>
      </c>
      <c r="AZ178" s="62">
        <v>0.2474375</v>
      </c>
      <c r="BA178" s="62">
        <v>4.041424602172266</v>
      </c>
      <c r="BB178" s="62">
        <v>6.2860000000000005</v>
      </c>
      <c r="BC178" s="62">
        <v>276</v>
      </c>
      <c r="BD178">
        <v>0.42635951661631422</v>
      </c>
      <c r="BE178" s="62"/>
      <c r="BF178" s="62"/>
      <c r="BG178" s="62"/>
      <c r="BH178" s="120">
        <v>4.95</v>
      </c>
    </row>
    <row r="179" spans="1:61" ht="120" x14ac:dyDescent="0.25">
      <c r="A179" s="58">
        <v>380</v>
      </c>
      <c r="B179" s="59" t="s">
        <v>78</v>
      </c>
      <c r="C179" s="59" t="s">
        <v>26</v>
      </c>
      <c r="D179" s="59" t="s">
        <v>37</v>
      </c>
      <c r="E179" s="59"/>
      <c r="F179" s="59" t="s">
        <v>30</v>
      </c>
      <c r="G179" s="58">
        <v>69</v>
      </c>
      <c r="H179" s="58">
        <v>104</v>
      </c>
      <c r="I179" s="59" t="s">
        <v>149</v>
      </c>
      <c r="J179" s="58">
        <v>8877127178</v>
      </c>
      <c r="K179" s="58">
        <v>4.8</v>
      </c>
      <c r="L179" s="58">
        <v>0.48</v>
      </c>
      <c r="M179" s="58">
        <v>6</v>
      </c>
      <c r="N179" s="60">
        <v>0</v>
      </c>
      <c r="O179" s="60">
        <v>0</v>
      </c>
      <c r="P179" s="58">
        <v>13</v>
      </c>
      <c r="Q179" s="58">
        <v>7</v>
      </c>
      <c r="R179" s="58">
        <v>1</v>
      </c>
      <c r="S179" s="58">
        <v>7</v>
      </c>
      <c r="T179" s="58">
        <v>1</v>
      </c>
      <c r="U179" s="58">
        <v>2</v>
      </c>
      <c r="V179" s="58">
        <v>0.5</v>
      </c>
      <c r="W179" s="59">
        <v>0</v>
      </c>
      <c r="X179" s="58">
        <v>0.5</v>
      </c>
      <c r="Y179" s="58">
        <v>3</v>
      </c>
      <c r="Z179" s="59">
        <v>41</v>
      </c>
      <c r="AA179" s="59">
        <v>3</v>
      </c>
      <c r="AB179" t="s">
        <v>782</v>
      </c>
      <c r="AC179" s="59">
        <v>0</v>
      </c>
      <c r="AD179" s="58">
        <v>6</v>
      </c>
      <c r="AE179" s="58">
        <v>2</v>
      </c>
      <c r="AF179" s="58">
        <v>0</v>
      </c>
      <c r="AG179" s="58">
        <v>9</v>
      </c>
      <c r="AH179" s="59" t="s">
        <v>381</v>
      </c>
      <c r="AI179" s="58">
        <v>16</v>
      </c>
      <c r="AJ179" s="60"/>
      <c r="AK179" s="59" t="s">
        <v>434</v>
      </c>
      <c r="AL179" s="59">
        <v>1</v>
      </c>
      <c r="AM179" s="59" t="s">
        <v>27</v>
      </c>
      <c r="AN179" s="59" t="s">
        <v>680</v>
      </c>
      <c r="AO179" s="58">
        <v>24</v>
      </c>
      <c r="AP179" s="59" t="s">
        <v>677</v>
      </c>
      <c r="AQ179" s="59" t="s">
        <v>711</v>
      </c>
      <c r="AR179" s="59" t="s">
        <v>27</v>
      </c>
      <c r="AS179" s="59" t="s">
        <v>686</v>
      </c>
      <c r="AT179" s="59" t="s">
        <v>27</v>
      </c>
      <c r="AU179" s="59" t="s">
        <v>27</v>
      </c>
      <c r="AV179" s="59" t="s">
        <v>27</v>
      </c>
      <c r="AW179" s="62"/>
      <c r="AX179" s="62" t="s">
        <v>747</v>
      </c>
      <c r="AY179" s="62">
        <v>23.339000000000002</v>
      </c>
      <c r="AZ179" s="62">
        <v>0.56924390243902445</v>
      </c>
      <c r="BA179" s="62">
        <v>1.7567162260593854</v>
      </c>
      <c r="BB179" s="62">
        <v>22.227</v>
      </c>
      <c r="BC179" s="62">
        <v>276</v>
      </c>
      <c r="BD179">
        <v>0.53427172582619342</v>
      </c>
      <c r="BE179" s="62" t="s">
        <v>782</v>
      </c>
      <c r="BF179" s="62">
        <v>1</v>
      </c>
      <c r="BG179" s="62"/>
      <c r="BH179" s="120">
        <v>22.227</v>
      </c>
      <c r="BI179" s="50"/>
    </row>
    <row r="180" spans="1:61" ht="270" x14ac:dyDescent="0.25">
      <c r="A180" s="58">
        <v>413</v>
      </c>
      <c r="B180" s="59" t="s">
        <v>78</v>
      </c>
      <c r="C180" s="59" t="s">
        <v>28</v>
      </c>
      <c r="D180" s="59" t="s">
        <v>37</v>
      </c>
      <c r="E180" s="59"/>
      <c r="F180" s="59" t="s">
        <v>30</v>
      </c>
      <c r="G180" s="58">
        <v>69</v>
      </c>
      <c r="H180" s="58">
        <v>104</v>
      </c>
      <c r="I180" s="59" t="s">
        <v>85</v>
      </c>
      <c r="J180" s="58">
        <v>1347638136</v>
      </c>
      <c r="K180" s="58">
        <v>3.8</v>
      </c>
      <c r="L180" s="58">
        <v>0.38</v>
      </c>
      <c r="M180" s="58">
        <v>8</v>
      </c>
      <c r="N180" s="60">
        <v>0</v>
      </c>
      <c r="O180" s="60">
        <v>0</v>
      </c>
      <c r="P180" s="58">
        <v>20</v>
      </c>
      <c r="Q180" s="58">
        <v>11</v>
      </c>
      <c r="R180" s="58">
        <v>2</v>
      </c>
      <c r="S180" s="58">
        <v>11</v>
      </c>
      <c r="T180" s="58">
        <v>1</v>
      </c>
      <c r="U180" s="58">
        <v>1</v>
      </c>
      <c r="V180" s="58">
        <v>5</v>
      </c>
      <c r="W180" s="59">
        <v>0</v>
      </c>
      <c r="X180" s="58">
        <v>1</v>
      </c>
      <c r="Y180" s="58">
        <v>7</v>
      </c>
      <c r="Z180" s="59">
        <v>67</v>
      </c>
      <c r="AA180" s="59">
        <v>7</v>
      </c>
      <c r="AB180" t="s">
        <v>89</v>
      </c>
      <c r="AC180" s="59">
        <v>0</v>
      </c>
      <c r="AD180" s="58">
        <v>13</v>
      </c>
      <c r="AE180" s="58">
        <v>4</v>
      </c>
      <c r="AF180" s="58">
        <v>1</v>
      </c>
      <c r="AG180" s="58">
        <v>22</v>
      </c>
      <c r="AH180" s="59" t="s">
        <v>435</v>
      </c>
      <c r="AI180" s="58">
        <v>15</v>
      </c>
      <c r="AJ180" s="58">
        <v>1</v>
      </c>
      <c r="AK180" s="59" t="s">
        <v>436</v>
      </c>
      <c r="AL180" s="59">
        <v>1</v>
      </c>
      <c r="AM180" s="59" t="s">
        <v>27</v>
      </c>
      <c r="AN180" s="59" t="s">
        <v>673</v>
      </c>
      <c r="AO180" s="58">
        <v>20</v>
      </c>
      <c r="AP180" s="59" t="s">
        <v>677</v>
      </c>
      <c r="AQ180" s="59" t="s">
        <v>678</v>
      </c>
      <c r="AR180" s="59" t="s">
        <v>27</v>
      </c>
      <c r="AS180" s="59" t="s">
        <v>27</v>
      </c>
      <c r="AT180" s="59" t="s">
        <v>27</v>
      </c>
      <c r="AU180" s="59" t="s">
        <v>27</v>
      </c>
      <c r="AV180" s="59" t="s">
        <v>27</v>
      </c>
      <c r="AW180" s="62"/>
      <c r="AX180" s="62" t="s">
        <v>747</v>
      </c>
      <c r="AY180" s="62">
        <v>15.01</v>
      </c>
      <c r="AZ180" s="62">
        <v>0.22402985074626866</v>
      </c>
      <c r="BA180" s="62">
        <v>4.4636908727514992</v>
      </c>
      <c r="BB180" s="62">
        <v>13.923</v>
      </c>
      <c r="BC180" s="62">
        <v>276</v>
      </c>
      <c r="BD180">
        <v>0.87776866283839217</v>
      </c>
      <c r="BE180" s="62"/>
      <c r="BF180" s="62"/>
      <c r="BG180" s="62"/>
      <c r="BH180" s="120">
        <v>12.908000000000001</v>
      </c>
    </row>
    <row r="181" spans="1:61" ht="345" x14ac:dyDescent="0.25">
      <c r="A181" s="58">
        <v>461</v>
      </c>
      <c r="B181" s="59" t="s">
        <v>78</v>
      </c>
      <c r="C181" s="59" t="s">
        <v>28</v>
      </c>
      <c r="D181" s="59" t="s">
        <v>37</v>
      </c>
      <c r="E181" s="59"/>
      <c r="F181" s="59" t="s">
        <v>30</v>
      </c>
      <c r="G181" s="58">
        <v>69</v>
      </c>
      <c r="H181" s="58">
        <v>104</v>
      </c>
      <c r="I181" s="59" t="s">
        <v>152</v>
      </c>
      <c r="J181" s="58">
        <v>792288984</v>
      </c>
      <c r="K181" s="58">
        <v>4.4000000000000004</v>
      </c>
      <c r="L181" s="58">
        <v>0.44</v>
      </c>
      <c r="M181" s="58">
        <v>25</v>
      </c>
      <c r="N181" s="60">
        <v>0</v>
      </c>
      <c r="O181" s="60">
        <v>0</v>
      </c>
      <c r="P181" s="58">
        <v>59</v>
      </c>
      <c r="Q181" s="58">
        <v>32</v>
      </c>
      <c r="R181" s="58">
        <v>2</v>
      </c>
      <c r="S181" s="58">
        <v>32</v>
      </c>
      <c r="T181" s="58">
        <v>1</v>
      </c>
      <c r="U181" s="58">
        <v>8</v>
      </c>
      <c r="V181" s="58">
        <v>10.5</v>
      </c>
      <c r="W181" s="59">
        <v>0</v>
      </c>
      <c r="X181" s="58">
        <v>2.5</v>
      </c>
      <c r="Y181" s="58">
        <v>21</v>
      </c>
      <c r="Z181" s="59">
        <v>193</v>
      </c>
      <c r="AA181" s="59">
        <v>21</v>
      </c>
      <c r="AB181" t="s">
        <v>781</v>
      </c>
      <c r="AC181" s="59">
        <v>0</v>
      </c>
      <c r="AD181" s="58">
        <v>23</v>
      </c>
      <c r="AE181" s="58">
        <v>11</v>
      </c>
      <c r="AF181" s="58">
        <v>2</v>
      </c>
      <c r="AG181" s="58">
        <v>44</v>
      </c>
      <c r="AH181" s="59" t="s">
        <v>381</v>
      </c>
      <c r="AI181" s="58">
        <v>16</v>
      </c>
      <c r="AJ181" s="58">
        <v>1</v>
      </c>
      <c r="AK181" s="59" t="s">
        <v>439</v>
      </c>
      <c r="AL181" s="59">
        <v>1</v>
      </c>
      <c r="AM181" s="59" t="s">
        <v>27</v>
      </c>
      <c r="AN181" s="59" t="s">
        <v>673</v>
      </c>
      <c r="AO181" s="58">
        <v>23</v>
      </c>
      <c r="AP181" s="59" t="s">
        <v>677</v>
      </c>
      <c r="AQ181" s="59" t="s">
        <v>714</v>
      </c>
      <c r="AR181" s="59" t="s">
        <v>695</v>
      </c>
      <c r="AS181" s="59" t="s">
        <v>27</v>
      </c>
      <c r="AT181" s="59" t="s">
        <v>27</v>
      </c>
      <c r="AU181" s="59" t="s">
        <v>27</v>
      </c>
      <c r="AV181" s="59" t="s">
        <v>27</v>
      </c>
      <c r="AW181" s="62"/>
      <c r="AX181" s="62" t="s">
        <v>747</v>
      </c>
      <c r="AY181" s="62">
        <v>45.521999999999998</v>
      </c>
      <c r="AZ181" s="62">
        <v>0.23586528497409326</v>
      </c>
      <c r="BA181" s="62">
        <v>4.2397082729229822</v>
      </c>
      <c r="BB181" s="62">
        <v>5.0739999999999998</v>
      </c>
      <c r="BC181" s="62">
        <v>276</v>
      </c>
      <c r="BD181">
        <v>0.78248153286587419</v>
      </c>
      <c r="BE181" s="62"/>
      <c r="BF181" s="62"/>
      <c r="BG181" s="62"/>
      <c r="BH181">
        <v>2.282</v>
      </c>
    </row>
    <row r="182" spans="1:61" ht="390" x14ac:dyDescent="0.25">
      <c r="A182" s="58">
        <v>482</v>
      </c>
      <c r="B182" s="59" t="s">
        <v>78</v>
      </c>
      <c r="C182" s="59" t="s">
        <v>28</v>
      </c>
      <c r="D182" s="59" t="s">
        <v>37</v>
      </c>
      <c r="E182" s="59"/>
      <c r="F182" s="59" t="s">
        <v>30</v>
      </c>
      <c r="G182" s="58">
        <v>69</v>
      </c>
      <c r="H182" s="58">
        <v>104</v>
      </c>
      <c r="I182" s="59" t="s">
        <v>158</v>
      </c>
      <c r="J182" s="58">
        <v>927618937</v>
      </c>
      <c r="K182" s="58">
        <v>4.4000000000000004</v>
      </c>
      <c r="L182" s="58">
        <v>0.44</v>
      </c>
      <c r="M182" s="58">
        <v>9</v>
      </c>
      <c r="N182" s="60">
        <v>0</v>
      </c>
      <c r="O182" s="60">
        <v>0</v>
      </c>
      <c r="P182" s="58">
        <v>22</v>
      </c>
      <c r="Q182" s="58">
        <v>13</v>
      </c>
      <c r="R182" s="58">
        <v>3</v>
      </c>
      <c r="S182" s="58">
        <v>13</v>
      </c>
      <c r="T182" s="58">
        <v>1</v>
      </c>
      <c r="U182" s="58">
        <v>3</v>
      </c>
      <c r="V182" s="58">
        <v>2.5</v>
      </c>
      <c r="W182" s="59">
        <v>0</v>
      </c>
      <c r="X182" s="58">
        <v>2.5</v>
      </c>
      <c r="Y182" s="58">
        <v>8</v>
      </c>
      <c r="Z182" s="59">
        <v>77</v>
      </c>
      <c r="AA182" s="59">
        <v>8</v>
      </c>
      <c r="AB182" t="s">
        <v>782</v>
      </c>
      <c r="AC182" s="59">
        <v>0</v>
      </c>
      <c r="AD182" s="58">
        <v>18</v>
      </c>
      <c r="AE182" s="58">
        <v>8</v>
      </c>
      <c r="AF182" s="58">
        <v>1</v>
      </c>
      <c r="AG182" s="58">
        <v>33</v>
      </c>
      <c r="AH182" s="59" t="s">
        <v>381</v>
      </c>
      <c r="AI182" s="58">
        <v>16</v>
      </c>
      <c r="AJ182" s="58">
        <v>1</v>
      </c>
      <c r="AK182" s="59" t="s">
        <v>440</v>
      </c>
      <c r="AL182" s="59">
        <v>1</v>
      </c>
      <c r="AM182" s="59" t="s">
        <v>27</v>
      </c>
      <c r="AN182" s="59" t="s">
        <v>673</v>
      </c>
      <c r="AO182" s="58">
        <v>25</v>
      </c>
      <c r="AP182" s="59" t="s">
        <v>677</v>
      </c>
      <c r="AQ182" s="59" t="s">
        <v>721</v>
      </c>
      <c r="AR182" s="59" t="s">
        <v>27</v>
      </c>
      <c r="AS182" s="59" t="s">
        <v>686</v>
      </c>
      <c r="AT182" s="59" t="s">
        <v>27</v>
      </c>
      <c r="AU182" s="59" t="s">
        <v>27</v>
      </c>
      <c r="AV182" s="59" t="s">
        <v>27</v>
      </c>
      <c r="AW182" s="62"/>
      <c r="AX182" s="62" t="s">
        <v>747</v>
      </c>
      <c r="AY182" s="62">
        <v>27.559000000000001</v>
      </c>
      <c r="AZ182" s="62">
        <v>0.3579090909090909</v>
      </c>
      <c r="BA182" s="62">
        <v>2.794005588011176</v>
      </c>
      <c r="BB182" s="62">
        <v>26.135999999999999</v>
      </c>
      <c r="BC182" s="62">
        <v>138</v>
      </c>
      <c r="BD182">
        <v>0.72942779291553128</v>
      </c>
      <c r="BE182" s="62" t="s">
        <v>740</v>
      </c>
      <c r="BF182" s="62"/>
      <c r="BG182" s="62"/>
      <c r="BH182">
        <v>6.1970000000000001</v>
      </c>
    </row>
    <row r="183" spans="1:61" ht="390" x14ac:dyDescent="0.25">
      <c r="A183" s="58">
        <v>503</v>
      </c>
      <c r="B183" s="59" t="s">
        <v>78</v>
      </c>
      <c r="C183" s="59" t="s">
        <v>28</v>
      </c>
      <c r="D183" s="59" t="s">
        <v>37</v>
      </c>
      <c r="E183" s="59"/>
      <c r="F183" s="59" t="s">
        <v>30</v>
      </c>
      <c r="G183" s="58">
        <v>69</v>
      </c>
      <c r="H183" s="58">
        <v>104</v>
      </c>
      <c r="I183" s="59" t="s">
        <v>165</v>
      </c>
      <c r="J183" s="58">
        <v>1412134207</v>
      </c>
      <c r="K183" s="58">
        <v>4.4000000000000004</v>
      </c>
      <c r="L183" s="58">
        <v>0.44</v>
      </c>
      <c r="M183" s="58">
        <v>31</v>
      </c>
      <c r="N183" s="60">
        <v>0</v>
      </c>
      <c r="O183" s="60">
        <v>0</v>
      </c>
      <c r="P183" s="58">
        <v>77</v>
      </c>
      <c r="Q183" s="58">
        <v>43</v>
      </c>
      <c r="R183" s="58">
        <v>5</v>
      </c>
      <c r="S183" s="58">
        <v>43</v>
      </c>
      <c r="T183" s="58">
        <v>1</v>
      </c>
      <c r="U183" s="58">
        <v>13</v>
      </c>
      <c r="V183" s="58">
        <v>13</v>
      </c>
      <c r="W183" s="59">
        <v>0</v>
      </c>
      <c r="X183" s="58">
        <v>6</v>
      </c>
      <c r="Y183" s="58">
        <v>32</v>
      </c>
      <c r="Z183" s="59">
        <v>264</v>
      </c>
      <c r="AA183" s="59">
        <v>32</v>
      </c>
      <c r="AB183" t="s">
        <v>782</v>
      </c>
      <c r="AC183" s="59">
        <v>0</v>
      </c>
      <c r="AD183" s="58">
        <v>55</v>
      </c>
      <c r="AE183" s="58">
        <v>20</v>
      </c>
      <c r="AF183" s="58">
        <v>3</v>
      </c>
      <c r="AG183" s="58">
        <v>85</v>
      </c>
      <c r="AH183" s="59" t="s">
        <v>381</v>
      </c>
      <c r="AI183" s="58">
        <v>16</v>
      </c>
      <c r="AJ183" s="58">
        <v>1</v>
      </c>
      <c r="AK183" s="59" t="s">
        <v>441</v>
      </c>
      <c r="AL183" s="59">
        <v>1</v>
      </c>
      <c r="AM183" s="59" t="s">
        <v>27</v>
      </c>
      <c r="AN183" s="59" t="s">
        <v>680</v>
      </c>
      <c r="AO183" s="58">
        <v>25</v>
      </c>
      <c r="AP183" s="59" t="s">
        <v>677</v>
      </c>
      <c r="AQ183" s="59" t="s">
        <v>705</v>
      </c>
      <c r="AR183" s="59" t="s">
        <v>27</v>
      </c>
      <c r="AS183" s="59" t="s">
        <v>27</v>
      </c>
      <c r="AT183" s="59" t="s">
        <v>27</v>
      </c>
      <c r="AU183" s="59" t="s">
        <v>27</v>
      </c>
      <c r="AV183" s="59" t="s">
        <v>27</v>
      </c>
      <c r="AW183" s="62"/>
      <c r="AX183" s="62" t="s">
        <v>747</v>
      </c>
      <c r="AY183" s="62">
        <v>58.112000000000002</v>
      </c>
      <c r="AZ183" s="62">
        <v>0.22012121212121213</v>
      </c>
      <c r="BA183" s="62">
        <v>4.5429515418502202</v>
      </c>
      <c r="BB183" s="62">
        <v>57.295000000000002</v>
      </c>
      <c r="BC183" s="62">
        <v>0</v>
      </c>
      <c r="BD183">
        <v>0.52320675105485237</v>
      </c>
      <c r="BE183" s="62" t="s">
        <v>781</v>
      </c>
      <c r="BF183" s="62">
        <v>1</v>
      </c>
      <c r="BG183" s="62">
        <v>1</v>
      </c>
      <c r="BH183">
        <v>5.4950000000000001</v>
      </c>
      <c r="BI183" s="50"/>
    </row>
    <row r="184" spans="1:61" ht="180" x14ac:dyDescent="0.25">
      <c r="A184" s="58">
        <v>523</v>
      </c>
      <c r="B184" s="59" t="s">
        <v>78</v>
      </c>
      <c r="C184" s="59" t="s">
        <v>28</v>
      </c>
      <c r="D184" s="59" t="s">
        <v>37</v>
      </c>
      <c r="E184" s="59"/>
      <c r="F184" s="59" t="s">
        <v>30</v>
      </c>
      <c r="G184" s="58">
        <v>69</v>
      </c>
      <c r="H184" s="58">
        <v>104</v>
      </c>
      <c r="I184" s="59" t="s">
        <v>169</v>
      </c>
      <c r="J184" s="58">
        <v>178114327</v>
      </c>
      <c r="K184" s="58">
        <v>3.8</v>
      </c>
      <c r="L184" s="58">
        <v>0.38</v>
      </c>
      <c r="M184" s="58">
        <v>1</v>
      </c>
      <c r="N184" s="60">
        <v>0</v>
      </c>
      <c r="O184" s="60">
        <v>0</v>
      </c>
      <c r="P184" s="58">
        <v>4</v>
      </c>
      <c r="Q184" s="58">
        <v>3</v>
      </c>
      <c r="R184" s="58">
        <v>3</v>
      </c>
      <c r="S184" s="58">
        <v>3</v>
      </c>
      <c r="T184" s="58">
        <v>1</v>
      </c>
      <c r="U184" s="58">
        <v>1</v>
      </c>
      <c r="V184" s="58">
        <v>1</v>
      </c>
      <c r="W184" s="59">
        <v>0</v>
      </c>
      <c r="X184" s="60">
        <v>0</v>
      </c>
      <c r="Y184" s="58">
        <v>2</v>
      </c>
      <c r="Z184" s="59">
        <v>19</v>
      </c>
      <c r="AA184" s="59">
        <v>2</v>
      </c>
      <c r="AB184" t="s">
        <v>89</v>
      </c>
      <c r="AC184" s="59">
        <v>0</v>
      </c>
      <c r="AD184" s="58">
        <v>4</v>
      </c>
      <c r="AE184" s="58">
        <v>1</v>
      </c>
      <c r="AF184" s="58">
        <v>0</v>
      </c>
      <c r="AG184" s="58">
        <v>6</v>
      </c>
      <c r="AH184" s="59" t="s">
        <v>381</v>
      </c>
      <c r="AI184" s="58">
        <v>16</v>
      </c>
      <c r="AJ184" s="60"/>
      <c r="AK184" s="59" t="s">
        <v>442</v>
      </c>
      <c r="AL184" s="59">
        <v>1</v>
      </c>
      <c r="AM184" s="59" t="s">
        <v>27</v>
      </c>
      <c r="AN184" s="59" t="s">
        <v>680</v>
      </c>
      <c r="AO184" s="58">
        <v>31</v>
      </c>
      <c r="AP184" s="59" t="s">
        <v>677</v>
      </c>
      <c r="AQ184" s="59" t="s">
        <v>694</v>
      </c>
      <c r="AR184" s="59" t="s">
        <v>27</v>
      </c>
      <c r="AS184" s="59" t="s">
        <v>27</v>
      </c>
      <c r="AT184" s="59" t="s">
        <v>692</v>
      </c>
      <c r="AU184" s="59" t="s">
        <v>27</v>
      </c>
      <c r="AV184" s="59" t="s">
        <v>27</v>
      </c>
      <c r="AW184" s="62"/>
      <c r="AX184" s="62" t="s">
        <v>746</v>
      </c>
      <c r="AY184" s="62">
        <v>8.4209999999999994</v>
      </c>
      <c r="AZ184" s="62">
        <v>0.44321052631578944</v>
      </c>
      <c r="BA184" s="62">
        <v>2.2562641016506353</v>
      </c>
      <c r="BB184" s="62">
        <v>6.6920000000000002</v>
      </c>
      <c r="BC184" s="62">
        <v>0</v>
      </c>
      <c r="BD184">
        <v>0.16905660377358492</v>
      </c>
      <c r="BE184" s="62" t="s">
        <v>781</v>
      </c>
      <c r="BF184" s="62">
        <v>1</v>
      </c>
      <c r="BG184" s="62">
        <v>1</v>
      </c>
      <c r="BH184">
        <v>5.5569999999999995</v>
      </c>
    </row>
    <row r="185" spans="1:61" ht="360" x14ac:dyDescent="0.25">
      <c r="A185" s="58">
        <v>13</v>
      </c>
      <c r="B185" s="59" t="s">
        <v>78</v>
      </c>
      <c r="C185" s="59" t="s">
        <v>28</v>
      </c>
      <c r="D185" s="59" t="s">
        <v>38</v>
      </c>
      <c r="E185" s="59"/>
      <c r="F185" s="59" t="s">
        <v>500</v>
      </c>
      <c r="G185" s="58">
        <v>29</v>
      </c>
      <c r="H185" s="58">
        <v>120</v>
      </c>
      <c r="I185" s="59" t="s">
        <v>92</v>
      </c>
      <c r="J185" s="58">
        <v>9165180138</v>
      </c>
      <c r="K185" s="58">
        <v>0</v>
      </c>
      <c r="L185" s="58">
        <v>0</v>
      </c>
      <c r="M185" s="58">
        <v>2</v>
      </c>
      <c r="N185" s="60">
        <v>0</v>
      </c>
      <c r="O185" s="58">
        <v>14</v>
      </c>
      <c r="P185" s="58">
        <v>6</v>
      </c>
      <c r="Q185" s="58">
        <v>4</v>
      </c>
      <c r="R185" s="60">
        <v>0</v>
      </c>
      <c r="S185" s="58">
        <v>4</v>
      </c>
      <c r="T185" s="60">
        <v>0</v>
      </c>
      <c r="U185" s="60">
        <v>0</v>
      </c>
      <c r="V185" s="58">
        <v>2.5</v>
      </c>
      <c r="W185" s="59">
        <v>0</v>
      </c>
      <c r="X185" s="58">
        <v>0.5</v>
      </c>
      <c r="Y185" s="58">
        <v>3</v>
      </c>
      <c r="Z185" s="59">
        <v>36</v>
      </c>
      <c r="AA185" s="59">
        <v>3</v>
      </c>
      <c r="AC185" s="59">
        <v>0</v>
      </c>
      <c r="AD185" s="58">
        <v>10</v>
      </c>
      <c r="AE185" s="58">
        <v>20</v>
      </c>
      <c r="AF185" s="58">
        <v>4</v>
      </c>
      <c r="AG185" s="58">
        <v>51</v>
      </c>
      <c r="AH185" s="59" t="s">
        <v>535</v>
      </c>
      <c r="AI185" s="58">
        <v>11</v>
      </c>
      <c r="AJ185" s="58">
        <v>1</v>
      </c>
      <c r="AK185" s="59" t="s">
        <v>536</v>
      </c>
      <c r="AL185" s="59">
        <v>1</v>
      </c>
      <c r="AM185" s="59" t="s">
        <v>27</v>
      </c>
      <c r="AN185" s="59" t="s">
        <v>680</v>
      </c>
      <c r="AO185" s="58">
        <v>24</v>
      </c>
      <c r="AP185" s="59" t="s">
        <v>677</v>
      </c>
      <c r="AQ185" s="59" t="s">
        <v>679</v>
      </c>
      <c r="AR185" s="59" t="s">
        <v>27</v>
      </c>
      <c r="AS185" s="59" t="s">
        <v>681</v>
      </c>
      <c r="AT185" s="59" t="s">
        <v>27</v>
      </c>
      <c r="AU185" s="59" t="s">
        <v>27</v>
      </c>
      <c r="AV185" s="59" t="s">
        <v>27</v>
      </c>
      <c r="AW185" s="62"/>
      <c r="AX185" s="62" t="s">
        <v>747</v>
      </c>
      <c r="AY185" s="62"/>
      <c r="AZ185" s="62">
        <v>0</v>
      </c>
      <c r="BA185" s="62" t="s">
        <v>27</v>
      </c>
      <c r="BB185" s="62"/>
      <c r="BC185" s="62">
        <v>28</v>
      </c>
      <c r="BD185">
        <v>0.48907681465821001</v>
      </c>
      <c r="BE185" s="62"/>
      <c r="BF185" s="62"/>
      <c r="BG185" s="62"/>
      <c r="BH185" s="120"/>
      <c r="BI185" s="50"/>
    </row>
    <row r="186" spans="1:61" ht="120" x14ac:dyDescent="0.25">
      <c r="A186" s="58">
        <v>50</v>
      </c>
      <c r="B186" s="59" t="s">
        <v>78</v>
      </c>
      <c r="C186" s="59" t="s">
        <v>28</v>
      </c>
      <c r="D186" s="59" t="s">
        <v>38</v>
      </c>
      <c r="E186" s="59"/>
      <c r="F186" s="59" t="s">
        <v>500</v>
      </c>
      <c r="G186" s="58">
        <v>29</v>
      </c>
      <c r="H186" s="58">
        <v>120</v>
      </c>
      <c r="I186" s="59" t="s">
        <v>101</v>
      </c>
      <c r="J186" s="58">
        <v>17888851</v>
      </c>
      <c r="K186" s="58">
        <v>2</v>
      </c>
      <c r="L186" s="58">
        <v>0.4</v>
      </c>
      <c r="M186" s="58">
        <v>4</v>
      </c>
      <c r="N186" s="60">
        <v>0</v>
      </c>
      <c r="O186" s="60">
        <v>0</v>
      </c>
      <c r="P186" s="58">
        <v>9</v>
      </c>
      <c r="Q186" s="58">
        <v>4</v>
      </c>
      <c r="R186" s="60">
        <v>0</v>
      </c>
      <c r="S186" s="58">
        <v>4</v>
      </c>
      <c r="T186" s="60">
        <v>0</v>
      </c>
      <c r="U186" s="60">
        <v>0</v>
      </c>
      <c r="V186" s="58">
        <v>0.5</v>
      </c>
      <c r="W186" s="59">
        <v>0</v>
      </c>
      <c r="X186" s="58">
        <v>0.5</v>
      </c>
      <c r="Y186" s="58">
        <v>1</v>
      </c>
      <c r="Z186" s="59">
        <v>23</v>
      </c>
      <c r="AA186" s="59">
        <v>1</v>
      </c>
      <c r="AB186" t="s">
        <v>783</v>
      </c>
      <c r="AC186" s="59">
        <v>0</v>
      </c>
      <c r="AD186" s="58">
        <v>5</v>
      </c>
      <c r="AE186" s="58">
        <v>1</v>
      </c>
      <c r="AF186" s="58">
        <v>1</v>
      </c>
      <c r="AG186" s="58">
        <v>8</v>
      </c>
      <c r="AH186" s="59" t="s">
        <v>503</v>
      </c>
      <c r="AI186" s="58">
        <v>25</v>
      </c>
      <c r="AJ186" s="60"/>
      <c r="AK186" s="59" t="s">
        <v>538</v>
      </c>
      <c r="AL186" s="59">
        <v>1</v>
      </c>
      <c r="AM186" s="59" t="s">
        <v>27</v>
      </c>
      <c r="AN186" s="59" t="s">
        <v>680</v>
      </c>
      <c r="AO186" s="58">
        <v>30</v>
      </c>
      <c r="AP186" s="59" t="s">
        <v>674</v>
      </c>
      <c r="AQ186" s="59" t="s">
        <v>687</v>
      </c>
      <c r="AR186" s="59" t="s">
        <v>27</v>
      </c>
      <c r="AS186" s="59" t="s">
        <v>688</v>
      </c>
      <c r="AT186" s="59" t="s">
        <v>27</v>
      </c>
      <c r="AU186" s="59" t="s">
        <v>27</v>
      </c>
      <c r="AV186" s="59" t="s">
        <v>27</v>
      </c>
      <c r="AW186" s="62"/>
      <c r="AX186" s="62" t="s">
        <v>748</v>
      </c>
      <c r="AY186" s="62">
        <v>8.5280000000000005</v>
      </c>
      <c r="AZ186" s="62">
        <v>0.37078260869565222</v>
      </c>
      <c r="BA186" s="62">
        <v>2.6969981238273921</v>
      </c>
      <c r="BB186" s="62">
        <v>7.5030000000000001</v>
      </c>
      <c r="BC186" s="62">
        <v>29</v>
      </c>
      <c r="BD186">
        <v>0.69560315670800454</v>
      </c>
      <c r="BE186" s="62"/>
      <c r="BF186" s="62"/>
      <c r="BG186" s="62"/>
      <c r="BH186" s="120">
        <v>7.5030000000000001</v>
      </c>
      <c r="BI186" s="50"/>
    </row>
    <row r="187" spans="1:61" ht="120" x14ac:dyDescent="0.25">
      <c r="A187" s="58">
        <v>66</v>
      </c>
      <c r="B187" s="59" t="s">
        <v>78</v>
      </c>
      <c r="C187" s="59" t="s">
        <v>28</v>
      </c>
      <c r="D187" s="59" t="s">
        <v>38</v>
      </c>
      <c r="E187" s="59"/>
      <c r="F187" s="59" t="s">
        <v>500</v>
      </c>
      <c r="G187" s="58">
        <v>29</v>
      </c>
      <c r="H187" s="58">
        <v>120</v>
      </c>
      <c r="I187" s="59" t="s">
        <v>104</v>
      </c>
      <c r="J187" s="58">
        <v>134766397</v>
      </c>
      <c r="K187" s="58">
        <v>2.2000000000000002</v>
      </c>
      <c r="L187" s="58">
        <v>0.44</v>
      </c>
      <c r="M187" s="58">
        <v>1</v>
      </c>
      <c r="N187" s="60">
        <v>0</v>
      </c>
      <c r="O187" s="60">
        <v>0</v>
      </c>
      <c r="P187" s="58">
        <v>1</v>
      </c>
      <c r="Q187" s="60">
        <v>0</v>
      </c>
      <c r="R187" s="60">
        <v>0</v>
      </c>
      <c r="S187" s="60">
        <v>0</v>
      </c>
      <c r="T187" s="60">
        <v>0</v>
      </c>
      <c r="U187" s="60">
        <v>0</v>
      </c>
      <c r="V187" s="60">
        <v>0</v>
      </c>
      <c r="W187" s="59">
        <v>0</v>
      </c>
      <c r="X187" s="60">
        <v>0</v>
      </c>
      <c r="Y187" s="60">
        <v>0</v>
      </c>
      <c r="Z187" s="59">
        <v>2</v>
      </c>
      <c r="AA187" s="59">
        <v>0</v>
      </c>
      <c r="AB187" t="s">
        <v>781</v>
      </c>
      <c r="AC187" s="61">
        <v>3</v>
      </c>
      <c r="AD187" s="58">
        <v>0</v>
      </c>
      <c r="AE187" s="58">
        <v>2</v>
      </c>
      <c r="AF187" s="58">
        <v>0</v>
      </c>
      <c r="AG187" s="58">
        <v>3</v>
      </c>
      <c r="AH187" s="59" t="s">
        <v>503</v>
      </c>
      <c r="AI187" s="58">
        <v>25</v>
      </c>
      <c r="AJ187" s="60"/>
      <c r="AK187" s="59" t="s">
        <v>539</v>
      </c>
      <c r="AL187" s="59">
        <v>1</v>
      </c>
      <c r="AM187" s="59" t="s">
        <v>27</v>
      </c>
      <c r="AN187" s="59" t="s">
        <v>673</v>
      </c>
      <c r="AO187" s="58">
        <v>20</v>
      </c>
      <c r="AP187" s="59" t="s">
        <v>674</v>
      </c>
      <c r="AQ187" s="59" t="s">
        <v>689</v>
      </c>
      <c r="AR187" s="59" t="s">
        <v>27</v>
      </c>
      <c r="AS187" s="59" t="s">
        <v>27</v>
      </c>
      <c r="AT187" s="59" t="s">
        <v>27</v>
      </c>
      <c r="AU187" s="59" t="s">
        <v>27</v>
      </c>
      <c r="AV187" s="59" t="s">
        <v>27</v>
      </c>
      <c r="AW187" s="62"/>
      <c r="AX187" s="62" t="s">
        <v>747</v>
      </c>
      <c r="AY187" s="62">
        <v>4.0629999999999997</v>
      </c>
      <c r="AZ187" s="62">
        <v>2.0314999999999999</v>
      </c>
      <c r="BA187" s="62">
        <v>0.49224710804824023</v>
      </c>
      <c r="BB187" s="62">
        <v>2.7320000000000002</v>
      </c>
      <c r="BC187" s="62">
        <v>4</v>
      </c>
      <c r="BD187">
        <v>0</v>
      </c>
      <c r="BE187" s="62"/>
      <c r="BF187" s="62"/>
      <c r="BG187" s="62"/>
      <c r="BH187" s="120">
        <v>2.7320000000000002</v>
      </c>
      <c r="BI187" s="50"/>
    </row>
    <row r="188" spans="1:61" ht="120" x14ac:dyDescent="0.25">
      <c r="A188" s="58">
        <v>89</v>
      </c>
      <c r="B188" s="59" t="s">
        <v>78</v>
      </c>
      <c r="C188" s="59" t="s">
        <v>26</v>
      </c>
      <c r="D188" s="59" t="s">
        <v>38</v>
      </c>
      <c r="E188" s="59"/>
      <c r="F188" s="59" t="s">
        <v>500</v>
      </c>
      <c r="G188" s="58">
        <v>29</v>
      </c>
      <c r="H188" s="58">
        <v>120</v>
      </c>
      <c r="I188" s="59" t="s">
        <v>106</v>
      </c>
      <c r="J188" s="58">
        <v>90153375</v>
      </c>
      <c r="K188" s="58">
        <v>1.93333333333333</v>
      </c>
      <c r="L188" s="58">
        <v>0.38666666666666699</v>
      </c>
      <c r="M188" s="58">
        <v>1</v>
      </c>
      <c r="N188" s="60">
        <v>0</v>
      </c>
      <c r="O188" s="60">
        <v>0</v>
      </c>
      <c r="P188" s="58">
        <v>1</v>
      </c>
      <c r="Q188" s="60">
        <v>0</v>
      </c>
      <c r="R188" s="60">
        <v>0</v>
      </c>
      <c r="S188" s="60">
        <v>0</v>
      </c>
      <c r="T188" s="60">
        <v>0</v>
      </c>
      <c r="U188" s="60">
        <v>0</v>
      </c>
      <c r="V188" s="60">
        <v>0</v>
      </c>
      <c r="W188" s="59">
        <v>0</v>
      </c>
      <c r="X188" s="60">
        <v>0</v>
      </c>
      <c r="Y188" s="60">
        <v>0</v>
      </c>
      <c r="Z188" s="59">
        <v>2</v>
      </c>
      <c r="AA188" s="59">
        <v>0</v>
      </c>
      <c r="AB188" t="s">
        <v>783</v>
      </c>
      <c r="AC188" s="61">
        <v>3</v>
      </c>
      <c r="AD188" s="58">
        <v>0</v>
      </c>
      <c r="AE188" s="58">
        <v>1</v>
      </c>
      <c r="AF188" s="58">
        <v>0</v>
      </c>
      <c r="AG188" s="58">
        <v>2</v>
      </c>
      <c r="AH188" s="59" t="s">
        <v>503</v>
      </c>
      <c r="AI188" s="58">
        <v>25</v>
      </c>
      <c r="AJ188" s="60"/>
      <c r="AK188" s="59" t="s">
        <v>540</v>
      </c>
      <c r="AL188" s="59">
        <v>1</v>
      </c>
      <c r="AM188" s="59" t="s">
        <v>27</v>
      </c>
      <c r="AN188" s="59" t="s">
        <v>673</v>
      </c>
      <c r="AO188" s="58">
        <v>18</v>
      </c>
      <c r="AP188" s="59" t="s">
        <v>677</v>
      </c>
      <c r="AQ188" s="59" t="s">
        <v>690</v>
      </c>
      <c r="AR188" s="59" t="s">
        <v>27</v>
      </c>
      <c r="AS188" s="59" t="s">
        <v>27</v>
      </c>
      <c r="AT188" s="59" t="s">
        <v>27</v>
      </c>
      <c r="AU188" s="59" t="s">
        <v>27</v>
      </c>
      <c r="AV188" s="59" t="s">
        <v>27</v>
      </c>
      <c r="AW188" s="62"/>
      <c r="AX188" s="62" t="s">
        <v>747</v>
      </c>
      <c r="AY188" s="62">
        <v>7.5780000000000003</v>
      </c>
      <c r="AZ188" s="62">
        <v>3.7890000000000001</v>
      </c>
      <c r="BA188" s="62">
        <v>0.26392187912377935</v>
      </c>
      <c r="BB188" s="62">
        <v>6.9130000000000003</v>
      </c>
      <c r="BC188" s="62">
        <v>29</v>
      </c>
      <c r="BD188">
        <v>0</v>
      </c>
      <c r="BE188" s="62" t="s">
        <v>783</v>
      </c>
      <c r="BF188" s="62">
        <v>1</v>
      </c>
      <c r="BG188" s="62"/>
      <c r="BH188" s="120">
        <v>6.9130000000000003</v>
      </c>
      <c r="BI188" s="50"/>
    </row>
    <row r="189" spans="1:61" ht="405" x14ac:dyDescent="0.25">
      <c r="A189" s="58">
        <v>143</v>
      </c>
      <c r="B189" s="59" t="s">
        <v>78</v>
      </c>
      <c r="C189" s="59" t="s">
        <v>26</v>
      </c>
      <c r="D189" s="59" t="s">
        <v>38</v>
      </c>
      <c r="E189" s="59"/>
      <c r="F189" s="59" t="s">
        <v>500</v>
      </c>
      <c r="G189" s="58">
        <v>29</v>
      </c>
      <c r="H189" s="58">
        <v>120</v>
      </c>
      <c r="I189" s="59" t="s">
        <v>111</v>
      </c>
      <c r="J189" s="58">
        <v>134763219</v>
      </c>
      <c r="K189" s="58">
        <v>0</v>
      </c>
      <c r="L189" s="58">
        <v>0</v>
      </c>
      <c r="M189" s="58">
        <v>30</v>
      </c>
      <c r="N189" s="60">
        <v>0</v>
      </c>
      <c r="O189" s="58">
        <v>15</v>
      </c>
      <c r="P189" s="58">
        <v>47</v>
      </c>
      <c r="Q189" s="58">
        <v>16</v>
      </c>
      <c r="R189" s="60">
        <v>0</v>
      </c>
      <c r="S189" s="58">
        <v>16</v>
      </c>
      <c r="T189" s="60">
        <v>0</v>
      </c>
      <c r="U189" s="58">
        <v>12</v>
      </c>
      <c r="V189" s="58">
        <v>13.5</v>
      </c>
      <c r="W189" s="59">
        <v>0</v>
      </c>
      <c r="X189" s="58">
        <v>3.5</v>
      </c>
      <c r="Y189" s="58">
        <v>29</v>
      </c>
      <c r="Z189" s="59">
        <v>182</v>
      </c>
      <c r="AA189" s="59">
        <v>29</v>
      </c>
      <c r="AC189" s="59">
        <v>0</v>
      </c>
      <c r="AD189" s="58">
        <v>10</v>
      </c>
      <c r="AE189" s="58">
        <v>18</v>
      </c>
      <c r="AF189" s="58">
        <v>1</v>
      </c>
      <c r="AG189" s="58">
        <v>57</v>
      </c>
      <c r="AH189" s="59" t="s">
        <v>93</v>
      </c>
      <c r="AI189" s="58">
        <v>2</v>
      </c>
      <c r="AJ189" s="60"/>
      <c r="AK189" s="59" t="s">
        <v>541</v>
      </c>
      <c r="AL189" s="59">
        <v>1</v>
      </c>
      <c r="AM189" s="59" t="s">
        <v>27</v>
      </c>
      <c r="AN189" s="59" t="s">
        <v>673</v>
      </c>
      <c r="AO189" s="58">
        <v>23</v>
      </c>
      <c r="AP189" s="59" t="s">
        <v>677</v>
      </c>
      <c r="AQ189" s="59" t="s">
        <v>691</v>
      </c>
      <c r="AR189" s="59" t="s">
        <v>27</v>
      </c>
      <c r="AS189" s="59" t="s">
        <v>27</v>
      </c>
      <c r="AT189" s="59" t="s">
        <v>27</v>
      </c>
      <c r="AU189" s="59" t="s">
        <v>27</v>
      </c>
      <c r="AV189" s="59" t="s">
        <v>27</v>
      </c>
      <c r="AW189" s="62"/>
      <c r="AX189" s="62" t="s">
        <v>747</v>
      </c>
      <c r="AY189" s="62">
        <v>20.177</v>
      </c>
      <c r="AZ189" s="62">
        <v>0.11086263736263736</v>
      </c>
      <c r="BA189" s="62">
        <v>9.0201714823809294</v>
      </c>
      <c r="BB189" s="62"/>
      <c r="BC189" s="62">
        <v>120</v>
      </c>
      <c r="BD189">
        <v>0.59934954313148525</v>
      </c>
      <c r="BE189" s="62"/>
      <c r="BF189" s="62"/>
      <c r="BG189" s="62"/>
      <c r="BH189" s="120"/>
      <c r="BI189" s="50"/>
    </row>
    <row r="190" spans="1:61" ht="210" x14ac:dyDescent="0.25">
      <c r="A190" s="58">
        <v>179</v>
      </c>
      <c r="B190" s="59" t="s">
        <v>78</v>
      </c>
      <c r="C190" s="59" t="s">
        <v>28</v>
      </c>
      <c r="D190" s="59" t="s">
        <v>38</v>
      </c>
      <c r="E190" s="59"/>
      <c r="F190" s="59" t="s">
        <v>500</v>
      </c>
      <c r="G190" s="58">
        <v>29</v>
      </c>
      <c r="H190" s="58">
        <v>120</v>
      </c>
      <c r="I190" s="59" t="s">
        <v>122</v>
      </c>
      <c r="J190" s="58">
        <v>10184154</v>
      </c>
      <c r="K190" s="58">
        <v>2</v>
      </c>
      <c r="L190" s="58">
        <v>0.4</v>
      </c>
      <c r="M190" s="58">
        <v>1</v>
      </c>
      <c r="N190" s="60">
        <v>0</v>
      </c>
      <c r="O190" s="60">
        <v>0</v>
      </c>
      <c r="P190" s="58">
        <v>4</v>
      </c>
      <c r="Q190" s="58">
        <v>3</v>
      </c>
      <c r="R190" s="60">
        <v>0</v>
      </c>
      <c r="S190" s="58">
        <v>3</v>
      </c>
      <c r="T190" s="60">
        <v>0</v>
      </c>
      <c r="U190" s="58">
        <v>1</v>
      </c>
      <c r="V190" s="58">
        <v>1.5</v>
      </c>
      <c r="W190" s="59">
        <v>0</v>
      </c>
      <c r="X190" s="58">
        <v>0.5</v>
      </c>
      <c r="Y190" s="58">
        <v>3</v>
      </c>
      <c r="Z190" s="59">
        <v>17</v>
      </c>
      <c r="AA190" s="59">
        <v>3</v>
      </c>
      <c r="AB190" t="s">
        <v>783</v>
      </c>
      <c r="AC190" s="59">
        <v>0</v>
      </c>
      <c r="AD190" s="58">
        <v>7</v>
      </c>
      <c r="AE190" s="58">
        <v>2</v>
      </c>
      <c r="AF190" s="58">
        <v>1</v>
      </c>
      <c r="AG190" s="58">
        <v>11</v>
      </c>
      <c r="AH190" s="59" t="s">
        <v>503</v>
      </c>
      <c r="AI190" s="58">
        <v>25</v>
      </c>
      <c r="AJ190" s="60"/>
      <c r="AK190" s="59" t="s">
        <v>542</v>
      </c>
      <c r="AL190" s="59">
        <v>1</v>
      </c>
      <c r="AM190" s="59" t="s">
        <v>27</v>
      </c>
      <c r="AN190" s="59" t="s">
        <v>680</v>
      </c>
      <c r="AO190" s="58">
        <v>25</v>
      </c>
      <c r="AP190" s="59" t="s">
        <v>677</v>
      </c>
      <c r="AQ190" s="59" t="s">
        <v>694</v>
      </c>
      <c r="AR190" s="59" t="s">
        <v>27</v>
      </c>
      <c r="AS190" s="59" t="s">
        <v>27</v>
      </c>
      <c r="AT190" s="59" t="s">
        <v>692</v>
      </c>
      <c r="AU190" s="59" t="s">
        <v>27</v>
      </c>
      <c r="AV190" s="59" t="s">
        <v>27</v>
      </c>
      <c r="AW190" s="62"/>
      <c r="AX190" s="62" t="s">
        <v>746</v>
      </c>
      <c r="AY190" s="62">
        <v>13.413</v>
      </c>
      <c r="AZ190" s="62">
        <v>0.78900000000000003</v>
      </c>
      <c r="BA190" s="62">
        <v>1.2674271229404308</v>
      </c>
      <c r="BB190" s="62">
        <v>12.3</v>
      </c>
      <c r="BC190" s="62">
        <v>87</v>
      </c>
      <c r="BD190">
        <v>0.59186351706036744</v>
      </c>
      <c r="BE190" s="62" t="s">
        <v>783</v>
      </c>
      <c r="BF190" s="62">
        <v>1</v>
      </c>
      <c r="BG190" s="62"/>
      <c r="BH190" s="120">
        <v>4.6359999999999992</v>
      </c>
      <c r="BI190" s="50"/>
    </row>
    <row r="191" spans="1:61" ht="120" x14ac:dyDescent="0.25">
      <c r="A191" s="58">
        <v>195</v>
      </c>
      <c r="B191" s="59" t="s">
        <v>78</v>
      </c>
      <c r="C191" s="59" t="s">
        <v>26</v>
      </c>
      <c r="D191" s="59" t="s">
        <v>38</v>
      </c>
      <c r="E191" s="59"/>
      <c r="F191" s="59" t="s">
        <v>500</v>
      </c>
      <c r="G191" s="58">
        <v>29</v>
      </c>
      <c r="H191" s="58">
        <v>120</v>
      </c>
      <c r="I191" s="59" t="s">
        <v>124</v>
      </c>
      <c r="J191" s="58">
        <v>1391113645</v>
      </c>
      <c r="K191" s="58">
        <v>2.43333333333333</v>
      </c>
      <c r="L191" s="58">
        <v>0.48666666666666702</v>
      </c>
      <c r="M191" s="58">
        <v>2</v>
      </c>
      <c r="N191" s="60">
        <v>0</v>
      </c>
      <c r="O191" s="60">
        <v>0</v>
      </c>
      <c r="P191" s="58">
        <v>3</v>
      </c>
      <c r="Q191" s="58">
        <v>1</v>
      </c>
      <c r="R191" s="60">
        <v>0</v>
      </c>
      <c r="S191" s="58">
        <v>1</v>
      </c>
      <c r="T191" s="60">
        <v>0</v>
      </c>
      <c r="U191" s="60">
        <v>0</v>
      </c>
      <c r="V191" s="60">
        <v>0</v>
      </c>
      <c r="W191" s="59">
        <v>0</v>
      </c>
      <c r="X191" s="60">
        <v>0</v>
      </c>
      <c r="Y191" s="60">
        <v>0</v>
      </c>
      <c r="Z191" s="59">
        <v>7</v>
      </c>
      <c r="AA191" s="59">
        <v>0</v>
      </c>
      <c r="AB191" t="s">
        <v>781</v>
      </c>
      <c r="AC191" s="61">
        <v>3</v>
      </c>
      <c r="AD191" s="58">
        <v>0</v>
      </c>
      <c r="AE191" s="58">
        <v>0</v>
      </c>
      <c r="AF191" s="58">
        <v>0</v>
      </c>
      <c r="AG191" s="58">
        <v>1</v>
      </c>
      <c r="AH191" s="59" t="s">
        <v>503</v>
      </c>
      <c r="AI191" s="58">
        <v>25</v>
      </c>
      <c r="AJ191" s="60"/>
      <c r="AK191" s="59" t="s">
        <v>543</v>
      </c>
      <c r="AL191" s="59">
        <v>1</v>
      </c>
      <c r="AM191" s="59" t="s">
        <v>27</v>
      </c>
      <c r="AN191" s="59" t="s">
        <v>680</v>
      </c>
      <c r="AO191" s="58">
        <v>24</v>
      </c>
      <c r="AP191" s="59" t="s">
        <v>677</v>
      </c>
      <c r="AQ191" s="59" t="s">
        <v>691</v>
      </c>
      <c r="AR191" s="59" t="s">
        <v>695</v>
      </c>
      <c r="AS191" s="59" t="s">
        <v>27</v>
      </c>
      <c r="AT191" s="59" t="s">
        <v>692</v>
      </c>
      <c r="AU191" s="59" t="s">
        <v>695</v>
      </c>
      <c r="AV191" s="59" t="s">
        <v>27</v>
      </c>
      <c r="AW191" s="62"/>
      <c r="AX191" s="62" t="s">
        <v>746</v>
      </c>
      <c r="AY191" s="62">
        <v>6.9050000000000002</v>
      </c>
      <c r="AZ191" s="62">
        <v>0.98642857142857143</v>
      </c>
      <c r="BA191" s="62">
        <v>1.0137581462708183</v>
      </c>
      <c r="BB191" s="62">
        <v>5.9850000000000003</v>
      </c>
      <c r="BC191" s="62">
        <v>29</v>
      </c>
      <c r="BD191">
        <v>4.7235023041474651E-2</v>
      </c>
      <c r="BE191" s="62"/>
      <c r="BF191" s="62"/>
      <c r="BG191" s="62"/>
      <c r="BH191" s="120">
        <v>5.1859999999999999</v>
      </c>
      <c r="BI191" s="50"/>
    </row>
    <row r="192" spans="1:61" ht="210" x14ac:dyDescent="0.25">
      <c r="A192" s="58">
        <v>227</v>
      </c>
      <c r="B192" s="59" t="s">
        <v>78</v>
      </c>
      <c r="C192" s="59" t="s">
        <v>26</v>
      </c>
      <c r="D192" s="59" t="s">
        <v>38</v>
      </c>
      <c r="E192" s="59"/>
      <c r="F192" s="59" t="s">
        <v>500</v>
      </c>
      <c r="G192" s="58">
        <v>29</v>
      </c>
      <c r="H192" s="58">
        <v>120</v>
      </c>
      <c r="I192" s="59" t="s">
        <v>128</v>
      </c>
      <c r="J192" s="58">
        <v>9591208203</v>
      </c>
      <c r="K192" s="58">
        <v>2.3333333333333299</v>
      </c>
      <c r="L192" s="58">
        <v>0.46666666666666701</v>
      </c>
      <c r="M192" s="58">
        <v>10</v>
      </c>
      <c r="N192" s="60">
        <v>0</v>
      </c>
      <c r="O192" s="60">
        <v>0</v>
      </c>
      <c r="P192" s="58">
        <v>22</v>
      </c>
      <c r="Q192" s="58">
        <v>12</v>
      </c>
      <c r="R192" s="60">
        <v>0</v>
      </c>
      <c r="S192" s="58">
        <v>12</v>
      </c>
      <c r="T192" s="60">
        <v>0</v>
      </c>
      <c r="U192" s="58">
        <v>4</v>
      </c>
      <c r="V192" s="58">
        <v>4</v>
      </c>
      <c r="W192" s="59">
        <v>0</v>
      </c>
      <c r="X192" s="58">
        <v>2</v>
      </c>
      <c r="Y192" s="58">
        <v>10</v>
      </c>
      <c r="Z192" s="59">
        <v>76</v>
      </c>
      <c r="AA192" s="59">
        <v>10</v>
      </c>
      <c r="AB192" t="s">
        <v>783</v>
      </c>
      <c r="AC192" s="59">
        <v>0</v>
      </c>
      <c r="AD192" s="58">
        <v>6</v>
      </c>
      <c r="AE192" s="58">
        <v>10</v>
      </c>
      <c r="AF192" s="58">
        <v>0</v>
      </c>
      <c r="AG192" s="58">
        <v>18</v>
      </c>
      <c r="AH192" s="59" t="s">
        <v>503</v>
      </c>
      <c r="AI192" s="58">
        <v>25</v>
      </c>
      <c r="AJ192" s="60"/>
      <c r="AK192" s="59" t="s">
        <v>545</v>
      </c>
      <c r="AL192" s="59">
        <v>1</v>
      </c>
      <c r="AM192" s="59" t="s">
        <v>27</v>
      </c>
      <c r="AN192" s="59" t="s">
        <v>680</v>
      </c>
      <c r="AO192" s="58">
        <v>33</v>
      </c>
      <c r="AP192" s="59" t="s">
        <v>677</v>
      </c>
      <c r="AQ192" s="59" t="s">
        <v>698</v>
      </c>
      <c r="AR192" s="59" t="s">
        <v>27</v>
      </c>
      <c r="AS192" s="59" t="s">
        <v>699</v>
      </c>
      <c r="AT192" s="59" t="s">
        <v>27</v>
      </c>
      <c r="AU192" s="59" t="s">
        <v>27</v>
      </c>
      <c r="AV192" s="59" t="s">
        <v>27</v>
      </c>
      <c r="AW192" s="62"/>
      <c r="AX192" s="62" t="s">
        <v>748</v>
      </c>
      <c r="AY192" s="62">
        <v>23.748999999999999</v>
      </c>
      <c r="AZ192" s="62">
        <v>0.31248684210526312</v>
      </c>
      <c r="BA192" s="62">
        <v>3.2001347425154747</v>
      </c>
      <c r="BB192" s="62">
        <v>22.36</v>
      </c>
      <c r="BC192" s="62">
        <v>0</v>
      </c>
      <c r="BD192">
        <v>0.70856534556174255</v>
      </c>
      <c r="BE192" s="62" t="s">
        <v>785</v>
      </c>
      <c r="BF192" s="62">
        <v>1</v>
      </c>
      <c r="BG192" s="62">
        <v>1</v>
      </c>
      <c r="BH192" s="120">
        <v>22.36</v>
      </c>
      <c r="BI192" s="50"/>
    </row>
    <row r="193" spans="1:61" ht="165" x14ac:dyDescent="0.25">
      <c r="A193" s="58">
        <v>244</v>
      </c>
      <c r="B193" s="59" t="s">
        <v>78</v>
      </c>
      <c r="C193" s="59" t="s">
        <v>26</v>
      </c>
      <c r="D193" s="59" t="s">
        <v>38</v>
      </c>
      <c r="E193" s="59"/>
      <c r="F193" s="59" t="s">
        <v>500</v>
      </c>
      <c r="G193" s="58">
        <v>29</v>
      </c>
      <c r="H193" s="58">
        <v>120</v>
      </c>
      <c r="I193" s="59" t="s">
        <v>130</v>
      </c>
      <c r="J193" s="58">
        <v>3712062108</v>
      </c>
      <c r="K193" s="58">
        <v>1.9666666666666699</v>
      </c>
      <c r="L193" s="58">
        <v>0.39333333333333298</v>
      </c>
      <c r="M193" s="58">
        <v>9</v>
      </c>
      <c r="N193" s="60">
        <v>0</v>
      </c>
      <c r="O193" s="60">
        <v>0</v>
      </c>
      <c r="P193" s="58">
        <v>22</v>
      </c>
      <c r="Q193" s="58">
        <v>12</v>
      </c>
      <c r="R193" s="60">
        <v>0</v>
      </c>
      <c r="S193" s="58">
        <v>12</v>
      </c>
      <c r="T193" s="60">
        <v>0</v>
      </c>
      <c r="U193" s="58">
        <v>6</v>
      </c>
      <c r="V193" s="58">
        <v>1.5</v>
      </c>
      <c r="W193" s="59">
        <v>0</v>
      </c>
      <c r="X193" s="58">
        <v>0.5</v>
      </c>
      <c r="Y193" s="58">
        <v>8</v>
      </c>
      <c r="Z193" s="59">
        <v>71</v>
      </c>
      <c r="AA193" s="59">
        <v>8</v>
      </c>
      <c r="AB193" t="s">
        <v>782</v>
      </c>
      <c r="AC193" s="59">
        <v>0</v>
      </c>
      <c r="AD193" s="58">
        <v>9</v>
      </c>
      <c r="AE193" s="58">
        <v>3</v>
      </c>
      <c r="AF193" s="58">
        <v>0</v>
      </c>
      <c r="AG193" s="58">
        <v>14</v>
      </c>
      <c r="AH193" s="59" t="s">
        <v>503</v>
      </c>
      <c r="AI193" s="58">
        <v>25</v>
      </c>
      <c r="AJ193" s="60"/>
      <c r="AK193" s="59" t="s">
        <v>546</v>
      </c>
      <c r="AL193" s="59">
        <v>1</v>
      </c>
      <c r="AM193" s="59" t="s">
        <v>27</v>
      </c>
      <c r="AN193" s="59" t="s">
        <v>680</v>
      </c>
      <c r="AO193" s="58">
        <v>28</v>
      </c>
      <c r="AP193" s="59" t="s">
        <v>677</v>
      </c>
      <c r="AQ193" s="59" t="s">
        <v>700</v>
      </c>
      <c r="AR193" s="59" t="s">
        <v>695</v>
      </c>
      <c r="AS193" s="59" t="s">
        <v>701</v>
      </c>
      <c r="AT193" s="59" t="s">
        <v>27</v>
      </c>
      <c r="AU193" s="59" t="s">
        <v>27</v>
      </c>
      <c r="AV193" s="59" t="s">
        <v>27</v>
      </c>
      <c r="AW193" s="62"/>
      <c r="AX193" s="62" t="s">
        <v>748</v>
      </c>
      <c r="AY193" s="62">
        <v>16.272000000000002</v>
      </c>
      <c r="AZ193" s="62">
        <v>0.22918309859154931</v>
      </c>
      <c r="BA193" s="62">
        <v>4.3633235004916413</v>
      </c>
      <c r="BB193" s="62">
        <v>11.659000000000001</v>
      </c>
      <c r="BC193" s="62">
        <v>0</v>
      </c>
      <c r="BD193">
        <v>0.20651378384971944</v>
      </c>
      <c r="BE193" s="62"/>
      <c r="BF193" s="62"/>
      <c r="BG193" s="62"/>
      <c r="BH193" s="120">
        <v>11.659000000000001</v>
      </c>
      <c r="BI193" s="50"/>
    </row>
    <row r="194" spans="1:61" ht="150" x14ac:dyDescent="0.25">
      <c r="A194" s="58">
        <v>294</v>
      </c>
      <c r="B194" s="59" t="s">
        <v>78</v>
      </c>
      <c r="C194" s="59" t="s">
        <v>28</v>
      </c>
      <c r="D194" s="59" t="s">
        <v>38</v>
      </c>
      <c r="E194" s="59"/>
      <c r="F194" s="59" t="s">
        <v>500</v>
      </c>
      <c r="G194" s="58">
        <v>29</v>
      </c>
      <c r="H194" s="58">
        <v>120</v>
      </c>
      <c r="I194" s="59" t="s">
        <v>135</v>
      </c>
      <c r="J194" s="58">
        <v>7717685176</v>
      </c>
      <c r="K194" s="58">
        <v>2</v>
      </c>
      <c r="L194" s="58">
        <v>0.4</v>
      </c>
      <c r="M194" s="58">
        <v>2</v>
      </c>
      <c r="N194" s="60">
        <v>0</v>
      </c>
      <c r="O194" s="58">
        <v>2</v>
      </c>
      <c r="P194" s="58">
        <v>5</v>
      </c>
      <c r="Q194" s="58">
        <v>2</v>
      </c>
      <c r="R194" s="60">
        <v>0</v>
      </c>
      <c r="S194" s="58">
        <v>2</v>
      </c>
      <c r="T194" s="60">
        <v>0</v>
      </c>
      <c r="U194" s="58">
        <v>1</v>
      </c>
      <c r="V194" s="58">
        <v>0.5</v>
      </c>
      <c r="W194" s="59">
        <v>0</v>
      </c>
      <c r="X194" s="58">
        <v>0.5</v>
      </c>
      <c r="Y194" s="58">
        <v>2</v>
      </c>
      <c r="Z194" s="59">
        <v>17</v>
      </c>
      <c r="AA194" s="59">
        <v>2</v>
      </c>
      <c r="AB194" t="s">
        <v>783</v>
      </c>
      <c r="AC194" s="61">
        <v>3</v>
      </c>
      <c r="AD194" s="58">
        <v>5</v>
      </c>
      <c r="AE194" s="58">
        <v>1</v>
      </c>
      <c r="AF194" s="58">
        <v>2</v>
      </c>
      <c r="AG194" s="58">
        <v>11</v>
      </c>
      <c r="AH194" s="59" t="s">
        <v>548</v>
      </c>
      <c r="AI194" s="58">
        <v>23</v>
      </c>
      <c r="AJ194" s="60"/>
      <c r="AK194" s="59" t="s">
        <v>549</v>
      </c>
      <c r="AL194" s="59">
        <v>1</v>
      </c>
      <c r="AM194" s="59" t="s">
        <v>27</v>
      </c>
      <c r="AN194" s="59" t="s">
        <v>680</v>
      </c>
      <c r="AO194" s="58">
        <v>24</v>
      </c>
      <c r="AP194" s="59" t="s">
        <v>677</v>
      </c>
      <c r="AQ194" s="59" t="s">
        <v>691</v>
      </c>
      <c r="AR194" s="59" t="s">
        <v>27</v>
      </c>
      <c r="AS194" s="59" t="s">
        <v>27</v>
      </c>
      <c r="AT194" s="59" t="s">
        <v>27</v>
      </c>
      <c r="AU194" s="59" t="s">
        <v>27</v>
      </c>
      <c r="AV194" s="59" t="s">
        <v>27</v>
      </c>
      <c r="AW194" s="62"/>
      <c r="AX194" s="62" t="s">
        <v>747</v>
      </c>
      <c r="AY194" s="62">
        <v>4.5129999999999999</v>
      </c>
      <c r="AZ194" s="62">
        <v>0.26547058823529412</v>
      </c>
      <c r="BA194" s="62">
        <v>3.7668956348327054</v>
      </c>
      <c r="BB194" s="62">
        <v>3.2330000000000001</v>
      </c>
      <c r="BC194" s="62"/>
      <c r="BD194">
        <v>1.1815252416756176E-2</v>
      </c>
      <c r="BE194" s="62" t="s">
        <v>785</v>
      </c>
      <c r="BF194" s="62">
        <v>1</v>
      </c>
      <c r="BG194" s="62">
        <v>1</v>
      </c>
      <c r="BH194" s="120">
        <v>3.2329999999999997</v>
      </c>
    </row>
    <row r="195" spans="1:61" ht="210" x14ac:dyDescent="0.25">
      <c r="A195" s="58">
        <v>331</v>
      </c>
      <c r="B195" s="59" t="s">
        <v>78</v>
      </c>
      <c r="C195" s="59" t="s">
        <v>26</v>
      </c>
      <c r="D195" s="59" t="s">
        <v>38</v>
      </c>
      <c r="E195" s="59"/>
      <c r="F195" s="59" t="s">
        <v>500</v>
      </c>
      <c r="G195" s="58">
        <v>29</v>
      </c>
      <c r="H195" s="58">
        <v>120</v>
      </c>
      <c r="I195" s="59" t="s">
        <v>142</v>
      </c>
      <c r="J195" s="58">
        <v>8282194225</v>
      </c>
      <c r="K195" s="58">
        <v>1.93333333333333</v>
      </c>
      <c r="L195" s="58">
        <v>0.38666666666666699</v>
      </c>
      <c r="M195" s="58">
        <v>4</v>
      </c>
      <c r="N195" s="60">
        <v>0</v>
      </c>
      <c r="O195" s="60">
        <v>0</v>
      </c>
      <c r="P195" s="58">
        <v>11</v>
      </c>
      <c r="Q195" s="58">
        <v>7</v>
      </c>
      <c r="R195" s="60">
        <v>0</v>
      </c>
      <c r="S195" s="58">
        <v>7</v>
      </c>
      <c r="T195" s="60">
        <v>0</v>
      </c>
      <c r="U195" s="58">
        <v>1</v>
      </c>
      <c r="V195" s="58">
        <v>2</v>
      </c>
      <c r="W195" s="59">
        <v>0</v>
      </c>
      <c r="X195" s="60">
        <v>0</v>
      </c>
      <c r="Y195" s="58">
        <v>3</v>
      </c>
      <c r="Z195" s="59">
        <v>35</v>
      </c>
      <c r="AA195" s="59">
        <v>3</v>
      </c>
      <c r="AB195" t="s">
        <v>783</v>
      </c>
      <c r="AC195" s="59">
        <v>0</v>
      </c>
      <c r="AD195" s="58">
        <v>8</v>
      </c>
      <c r="AE195" s="58">
        <v>3</v>
      </c>
      <c r="AF195" s="58">
        <v>0</v>
      </c>
      <c r="AG195" s="58">
        <v>12</v>
      </c>
      <c r="AH195" s="59" t="s">
        <v>503</v>
      </c>
      <c r="AI195" s="58">
        <v>25</v>
      </c>
      <c r="AJ195" s="60"/>
      <c r="AK195" s="59" t="s">
        <v>550</v>
      </c>
      <c r="AL195" s="59">
        <v>1</v>
      </c>
      <c r="AM195" s="59" t="s">
        <v>27</v>
      </c>
      <c r="AN195" s="59" t="s">
        <v>680</v>
      </c>
      <c r="AO195" s="58">
        <v>27</v>
      </c>
      <c r="AP195" s="59" t="s">
        <v>677</v>
      </c>
      <c r="AQ195" s="59" t="s">
        <v>691</v>
      </c>
      <c r="AR195" s="59" t="s">
        <v>695</v>
      </c>
      <c r="AS195" s="59" t="s">
        <v>27</v>
      </c>
      <c r="AT195" s="59" t="s">
        <v>692</v>
      </c>
      <c r="AU195" s="59" t="s">
        <v>27</v>
      </c>
      <c r="AV195" s="59" t="s">
        <v>27</v>
      </c>
      <c r="AW195" s="62"/>
      <c r="AX195" s="62" t="s">
        <v>746</v>
      </c>
      <c r="AY195" s="62">
        <v>13.542</v>
      </c>
      <c r="AZ195" s="62">
        <v>0.38691428571428571</v>
      </c>
      <c r="BA195" s="62">
        <v>2.5845517648796337</v>
      </c>
      <c r="BB195" s="62">
        <v>11.644</v>
      </c>
      <c r="BC195" s="62">
        <v>87</v>
      </c>
      <c r="BD195">
        <v>0.82766637605347282</v>
      </c>
      <c r="BE195" s="62"/>
      <c r="BF195" s="62"/>
      <c r="BG195" s="62"/>
      <c r="BH195" s="120">
        <v>8.4459999999999997</v>
      </c>
    </row>
    <row r="196" spans="1:61" ht="405" x14ac:dyDescent="0.25">
      <c r="A196" s="58">
        <v>352</v>
      </c>
      <c r="B196" s="59" t="s">
        <v>78</v>
      </c>
      <c r="C196" s="59" t="s">
        <v>28</v>
      </c>
      <c r="D196" s="59" t="s">
        <v>38</v>
      </c>
      <c r="E196" s="59"/>
      <c r="F196" s="59" t="s">
        <v>500</v>
      </c>
      <c r="G196" s="58">
        <v>29</v>
      </c>
      <c r="H196" s="58">
        <v>120</v>
      </c>
      <c r="I196" s="59" t="s">
        <v>146</v>
      </c>
      <c r="J196" s="58">
        <v>94222252116</v>
      </c>
      <c r="K196" s="58">
        <v>2.2000000000000002</v>
      </c>
      <c r="L196" s="58">
        <v>0.44</v>
      </c>
      <c r="M196" s="58">
        <v>7</v>
      </c>
      <c r="N196" s="60">
        <v>0</v>
      </c>
      <c r="O196" s="60">
        <v>0</v>
      </c>
      <c r="P196" s="58">
        <v>16</v>
      </c>
      <c r="Q196" s="58">
        <v>8</v>
      </c>
      <c r="R196" s="60">
        <v>0</v>
      </c>
      <c r="S196" s="58">
        <v>8</v>
      </c>
      <c r="T196" s="60">
        <v>0</v>
      </c>
      <c r="U196" s="58">
        <v>1</v>
      </c>
      <c r="V196" s="58">
        <v>1.5</v>
      </c>
      <c r="W196" s="59">
        <v>0</v>
      </c>
      <c r="X196" s="58">
        <v>1.5</v>
      </c>
      <c r="Y196" s="58">
        <v>4</v>
      </c>
      <c r="Z196" s="59">
        <v>47</v>
      </c>
      <c r="AA196" s="59">
        <v>4</v>
      </c>
      <c r="AB196" t="s">
        <v>781</v>
      </c>
      <c r="AC196" s="59">
        <v>0</v>
      </c>
      <c r="AD196" s="58">
        <v>9</v>
      </c>
      <c r="AE196" s="58">
        <v>4</v>
      </c>
      <c r="AF196" s="58">
        <v>3</v>
      </c>
      <c r="AG196" s="58">
        <v>21</v>
      </c>
      <c r="AH196" s="59" t="s">
        <v>503</v>
      </c>
      <c r="AI196" s="58">
        <v>25</v>
      </c>
      <c r="AJ196" s="60"/>
      <c r="AK196" s="59" t="s">
        <v>551</v>
      </c>
      <c r="AL196" s="59">
        <v>1</v>
      </c>
      <c r="AM196" s="59" t="s">
        <v>27</v>
      </c>
      <c r="AN196" s="59" t="s">
        <v>680</v>
      </c>
      <c r="AO196" s="58">
        <v>36</v>
      </c>
      <c r="AP196" s="59" t="s">
        <v>677</v>
      </c>
      <c r="AQ196" s="59" t="s">
        <v>707</v>
      </c>
      <c r="AR196" s="59" t="s">
        <v>27</v>
      </c>
      <c r="AS196" s="59" t="s">
        <v>708</v>
      </c>
      <c r="AT196" s="59" t="s">
        <v>27</v>
      </c>
      <c r="AU196" s="59" t="s">
        <v>27</v>
      </c>
      <c r="AV196" s="59" t="s">
        <v>27</v>
      </c>
      <c r="AW196" s="62"/>
      <c r="AX196" s="62" t="s">
        <v>748</v>
      </c>
      <c r="AY196" s="62">
        <v>14.008000000000001</v>
      </c>
      <c r="AZ196" s="62">
        <v>0.29804255319148937</v>
      </c>
      <c r="BA196" s="62">
        <v>3.3552255853797828</v>
      </c>
      <c r="BB196" s="62">
        <v>12.782999999999999</v>
      </c>
      <c r="BC196" s="62">
        <v>29</v>
      </c>
      <c r="BD196">
        <v>0.54584527220630374</v>
      </c>
      <c r="BE196" s="62"/>
      <c r="BF196" s="62"/>
      <c r="BG196" s="62"/>
      <c r="BH196" s="120">
        <v>1.5590000000000002</v>
      </c>
    </row>
    <row r="197" spans="1:61" ht="225" x14ac:dyDescent="0.25">
      <c r="A197" s="58">
        <v>368</v>
      </c>
      <c r="B197" s="59" t="s">
        <v>78</v>
      </c>
      <c r="C197" s="59" t="s">
        <v>26</v>
      </c>
      <c r="D197" s="59" t="s">
        <v>38</v>
      </c>
      <c r="E197" s="59"/>
      <c r="F197" s="59" t="s">
        <v>500</v>
      </c>
      <c r="G197" s="58">
        <v>29</v>
      </c>
      <c r="H197" s="58">
        <v>120</v>
      </c>
      <c r="I197" s="59" t="s">
        <v>147</v>
      </c>
      <c r="J197" s="58">
        <v>84463153</v>
      </c>
      <c r="K197" s="58">
        <v>1.9666666666666699</v>
      </c>
      <c r="L197" s="58">
        <v>0.39333333333333298</v>
      </c>
      <c r="M197" s="58">
        <v>2</v>
      </c>
      <c r="N197" s="60">
        <v>0</v>
      </c>
      <c r="O197" s="60">
        <v>0</v>
      </c>
      <c r="P197" s="58">
        <v>4</v>
      </c>
      <c r="Q197" s="58">
        <v>2</v>
      </c>
      <c r="R197" s="60">
        <v>0</v>
      </c>
      <c r="S197" s="58">
        <v>2</v>
      </c>
      <c r="T197" s="60">
        <v>0</v>
      </c>
      <c r="U197" s="60">
        <v>0</v>
      </c>
      <c r="V197" s="58">
        <v>1.5</v>
      </c>
      <c r="W197" s="59">
        <v>0</v>
      </c>
      <c r="X197" s="58">
        <v>0.5</v>
      </c>
      <c r="Y197" s="58">
        <v>2</v>
      </c>
      <c r="Z197" s="59">
        <v>14</v>
      </c>
      <c r="AA197" s="59">
        <v>2</v>
      </c>
      <c r="AB197" t="s">
        <v>782</v>
      </c>
      <c r="AC197" s="59">
        <v>0</v>
      </c>
      <c r="AD197" s="58">
        <v>6</v>
      </c>
      <c r="AE197" s="58">
        <v>2</v>
      </c>
      <c r="AF197" s="58">
        <v>0</v>
      </c>
      <c r="AG197" s="58">
        <v>9</v>
      </c>
      <c r="AH197" s="59" t="s">
        <v>503</v>
      </c>
      <c r="AI197" s="58">
        <v>25</v>
      </c>
      <c r="AJ197" s="60"/>
      <c r="AK197" s="59" t="s">
        <v>552</v>
      </c>
      <c r="AL197" s="59">
        <v>1</v>
      </c>
      <c r="AM197" s="59" t="s">
        <v>27</v>
      </c>
      <c r="AN197" s="59" t="s">
        <v>680</v>
      </c>
      <c r="AO197" s="58">
        <v>26</v>
      </c>
      <c r="AP197" s="59" t="s">
        <v>677</v>
      </c>
      <c r="AQ197" s="59" t="s">
        <v>709</v>
      </c>
      <c r="AR197" s="59" t="s">
        <v>27</v>
      </c>
      <c r="AS197" s="59" t="s">
        <v>27</v>
      </c>
      <c r="AT197" s="59" t="s">
        <v>692</v>
      </c>
      <c r="AU197" s="59" t="s">
        <v>695</v>
      </c>
      <c r="AV197" s="59" t="s">
        <v>27</v>
      </c>
      <c r="AW197" s="62"/>
      <c r="AX197" s="62" t="s">
        <v>746</v>
      </c>
      <c r="AY197" s="62">
        <v>14.042</v>
      </c>
      <c r="AZ197" s="62">
        <v>1.0029999999999999</v>
      </c>
      <c r="BA197" s="62">
        <v>0.99700897308075775</v>
      </c>
      <c r="BB197" s="62">
        <v>7.29</v>
      </c>
      <c r="BC197" s="62">
        <v>87</v>
      </c>
      <c r="BD197">
        <v>0.90629370629370631</v>
      </c>
      <c r="BE197" s="62"/>
      <c r="BF197" s="62"/>
      <c r="BG197" s="62"/>
      <c r="BH197" s="120">
        <v>4.6390000000000002</v>
      </c>
    </row>
    <row r="198" spans="1:61" ht="120" x14ac:dyDescent="0.25">
      <c r="A198" s="58">
        <v>400</v>
      </c>
      <c r="B198" s="59" t="s">
        <v>78</v>
      </c>
      <c r="C198" s="59" t="s">
        <v>26</v>
      </c>
      <c r="D198" s="59" t="s">
        <v>38</v>
      </c>
      <c r="E198" s="59"/>
      <c r="F198" s="59" t="s">
        <v>500</v>
      </c>
      <c r="G198" s="58">
        <v>29</v>
      </c>
      <c r="H198" s="58">
        <v>120</v>
      </c>
      <c r="I198" s="59" t="s">
        <v>81</v>
      </c>
      <c r="J198" s="58">
        <v>9591241137</v>
      </c>
      <c r="K198" s="58">
        <v>2.3333333333333299</v>
      </c>
      <c r="L198" s="58">
        <v>0.46666666666666701</v>
      </c>
      <c r="M198" s="58">
        <v>1</v>
      </c>
      <c r="N198" s="60">
        <v>0</v>
      </c>
      <c r="O198" s="60">
        <v>0</v>
      </c>
      <c r="P198" s="58">
        <v>2</v>
      </c>
      <c r="Q198" s="58">
        <v>1</v>
      </c>
      <c r="R198" s="60">
        <v>0</v>
      </c>
      <c r="S198" s="58">
        <v>1</v>
      </c>
      <c r="T198" s="60">
        <v>0</v>
      </c>
      <c r="U198" s="58">
        <v>2</v>
      </c>
      <c r="V198" s="60">
        <v>0</v>
      </c>
      <c r="W198" s="59">
        <v>0</v>
      </c>
      <c r="X198" s="60">
        <v>0</v>
      </c>
      <c r="Y198" s="58">
        <v>2</v>
      </c>
      <c r="Z198" s="59">
        <v>9</v>
      </c>
      <c r="AA198" s="59">
        <v>2</v>
      </c>
      <c r="AB198" t="s">
        <v>783</v>
      </c>
      <c r="AC198" s="61">
        <v>3</v>
      </c>
      <c r="AD198" s="58">
        <v>2</v>
      </c>
      <c r="AE198" s="58">
        <v>2</v>
      </c>
      <c r="AF198" s="58">
        <v>0</v>
      </c>
      <c r="AG198" s="58">
        <v>5</v>
      </c>
      <c r="AH198" s="59" t="s">
        <v>503</v>
      </c>
      <c r="AI198" s="58">
        <v>25</v>
      </c>
      <c r="AJ198" s="60"/>
      <c r="AK198" s="59" t="s">
        <v>554</v>
      </c>
      <c r="AL198" s="59">
        <v>1</v>
      </c>
      <c r="AM198" s="59" t="s">
        <v>27</v>
      </c>
      <c r="AN198" s="59" t="s">
        <v>673</v>
      </c>
      <c r="AO198" s="58">
        <v>26</v>
      </c>
      <c r="AP198" s="59" t="s">
        <v>674</v>
      </c>
      <c r="AQ198" s="59" t="s">
        <v>675</v>
      </c>
      <c r="AR198" s="59" t="s">
        <v>27</v>
      </c>
      <c r="AS198" s="59" t="s">
        <v>676</v>
      </c>
      <c r="AT198" s="59" t="s">
        <v>27</v>
      </c>
      <c r="AU198" s="59" t="s">
        <v>27</v>
      </c>
      <c r="AV198" s="59" t="s">
        <v>27</v>
      </c>
      <c r="AW198" s="62"/>
      <c r="AX198" s="62" t="s">
        <v>748</v>
      </c>
      <c r="AY198" s="62">
        <v>5.8289999999999997</v>
      </c>
      <c r="AZ198" s="62">
        <v>0.64766666666666661</v>
      </c>
      <c r="BA198" s="62">
        <v>1.5440041173443131</v>
      </c>
      <c r="BB198" s="62">
        <v>4.1630000000000003</v>
      </c>
      <c r="BC198" s="62">
        <v>29</v>
      </c>
      <c r="BD198">
        <v>0.44666666666666666</v>
      </c>
      <c r="BE198" s="62"/>
      <c r="BF198" s="62"/>
      <c r="BG198" s="62"/>
      <c r="BH198" s="120">
        <v>4.1630000000000003</v>
      </c>
      <c r="BI198" s="50"/>
    </row>
    <row r="199" spans="1:61" ht="240" x14ac:dyDescent="0.25">
      <c r="A199" s="58">
        <v>417</v>
      </c>
      <c r="B199" s="59" t="s">
        <v>78</v>
      </c>
      <c r="C199" s="59" t="s">
        <v>28</v>
      </c>
      <c r="D199" s="59" t="s">
        <v>38</v>
      </c>
      <c r="E199" s="59"/>
      <c r="F199" s="59" t="s">
        <v>500</v>
      </c>
      <c r="G199" s="58">
        <v>29</v>
      </c>
      <c r="H199" s="58">
        <v>120</v>
      </c>
      <c r="I199" s="59" t="s">
        <v>85</v>
      </c>
      <c r="J199" s="58">
        <v>1347638136</v>
      </c>
      <c r="K199" s="58">
        <v>2.2000000000000002</v>
      </c>
      <c r="L199" s="58">
        <v>0.44</v>
      </c>
      <c r="M199" s="58">
        <v>4</v>
      </c>
      <c r="N199" s="60">
        <v>0</v>
      </c>
      <c r="O199" s="58">
        <v>2</v>
      </c>
      <c r="P199" s="58">
        <v>6</v>
      </c>
      <c r="Q199" s="58">
        <v>1</v>
      </c>
      <c r="R199" s="60">
        <v>0</v>
      </c>
      <c r="S199" s="58">
        <v>1</v>
      </c>
      <c r="T199" s="60">
        <v>0</v>
      </c>
      <c r="U199" s="58">
        <v>1</v>
      </c>
      <c r="V199" s="58">
        <v>0.5</v>
      </c>
      <c r="W199" s="59">
        <v>0</v>
      </c>
      <c r="X199" s="58">
        <v>0.5</v>
      </c>
      <c r="Y199" s="58">
        <v>2</v>
      </c>
      <c r="Z199" s="59">
        <v>18</v>
      </c>
      <c r="AA199" s="59">
        <v>2</v>
      </c>
      <c r="AB199" t="s">
        <v>781</v>
      </c>
      <c r="AC199" s="59">
        <v>0</v>
      </c>
      <c r="AD199" s="58">
        <v>6</v>
      </c>
      <c r="AE199" s="58">
        <v>2</v>
      </c>
      <c r="AF199" s="58">
        <v>1</v>
      </c>
      <c r="AG199" s="58">
        <v>13</v>
      </c>
      <c r="AH199" s="59" t="s">
        <v>555</v>
      </c>
      <c r="AI199" s="58">
        <v>23</v>
      </c>
      <c r="AJ199" s="60"/>
      <c r="AK199" s="59" t="s">
        <v>556</v>
      </c>
      <c r="AL199" s="59">
        <v>1</v>
      </c>
      <c r="AM199" s="59" t="s">
        <v>27</v>
      </c>
      <c r="AN199" s="59" t="s">
        <v>673</v>
      </c>
      <c r="AO199" s="58">
        <v>20</v>
      </c>
      <c r="AP199" s="59" t="s">
        <v>677</v>
      </c>
      <c r="AQ199" s="59" t="s">
        <v>678</v>
      </c>
      <c r="AR199" s="59" t="s">
        <v>27</v>
      </c>
      <c r="AS199" s="59" t="s">
        <v>27</v>
      </c>
      <c r="AT199" s="59" t="s">
        <v>27</v>
      </c>
      <c r="AU199" s="59" t="s">
        <v>27</v>
      </c>
      <c r="AV199" s="59" t="s">
        <v>27</v>
      </c>
      <c r="AW199" s="62"/>
      <c r="AX199" s="62" t="s">
        <v>747</v>
      </c>
      <c r="AY199" s="62">
        <v>10.902000000000001</v>
      </c>
      <c r="AZ199" s="62">
        <v>0.60566666666666669</v>
      </c>
      <c r="BA199" s="62">
        <v>1.6510731975784259</v>
      </c>
      <c r="BB199" s="62">
        <v>9.5640000000000001</v>
      </c>
      <c r="BC199" s="62">
        <v>58</v>
      </c>
      <c r="BD199">
        <v>8.5470085470085472E-2</v>
      </c>
      <c r="BE199" s="62"/>
      <c r="BF199" s="62"/>
      <c r="BG199" s="62"/>
      <c r="BH199" s="120">
        <v>7.98</v>
      </c>
    </row>
    <row r="200" spans="1:61" ht="240" x14ac:dyDescent="0.25">
      <c r="A200" s="58">
        <v>433</v>
      </c>
      <c r="B200" s="59" t="s">
        <v>78</v>
      </c>
      <c r="C200" s="59" t="s">
        <v>26</v>
      </c>
      <c r="D200" s="59" t="s">
        <v>38</v>
      </c>
      <c r="E200" s="59"/>
      <c r="F200" s="59" t="s">
        <v>500</v>
      </c>
      <c r="G200" s="58">
        <v>29</v>
      </c>
      <c r="H200" s="58">
        <v>120</v>
      </c>
      <c r="I200" s="59" t="s">
        <v>88</v>
      </c>
      <c r="J200" s="58">
        <v>217831744</v>
      </c>
      <c r="K200" s="58">
        <v>2.3333333333333299</v>
      </c>
      <c r="L200" s="58">
        <v>0.46666666666666701</v>
      </c>
      <c r="M200" s="58">
        <v>2</v>
      </c>
      <c r="N200" s="60">
        <v>0</v>
      </c>
      <c r="O200" s="60">
        <v>0</v>
      </c>
      <c r="P200" s="58">
        <v>3</v>
      </c>
      <c r="Q200" s="58">
        <v>1</v>
      </c>
      <c r="R200" s="60">
        <v>0</v>
      </c>
      <c r="S200" s="58">
        <v>1</v>
      </c>
      <c r="T200" s="60">
        <v>0</v>
      </c>
      <c r="U200" s="60">
        <v>0</v>
      </c>
      <c r="V200" s="58">
        <v>1</v>
      </c>
      <c r="W200" s="59">
        <v>0</v>
      </c>
      <c r="X200" s="60">
        <v>0</v>
      </c>
      <c r="Y200" s="58">
        <v>1</v>
      </c>
      <c r="Z200" s="59">
        <v>9</v>
      </c>
      <c r="AA200" s="59">
        <v>1</v>
      </c>
      <c r="AB200" t="s">
        <v>783</v>
      </c>
      <c r="AC200" s="59">
        <v>0</v>
      </c>
      <c r="AD200" s="58">
        <v>0</v>
      </c>
      <c r="AE200" s="58">
        <v>0</v>
      </c>
      <c r="AF200" s="58">
        <v>0</v>
      </c>
      <c r="AG200" s="58">
        <v>1</v>
      </c>
      <c r="AH200" s="59" t="s">
        <v>503</v>
      </c>
      <c r="AI200" s="58">
        <v>25</v>
      </c>
      <c r="AJ200" s="60"/>
      <c r="AK200" s="59" t="s">
        <v>557</v>
      </c>
      <c r="AL200" s="59">
        <v>1</v>
      </c>
      <c r="AM200" s="59" t="s">
        <v>27</v>
      </c>
      <c r="AN200" s="59" t="s">
        <v>673</v>
      </c>
      <c r="AO200" s="58">
        <v>24</v>
      </c>
      <c r="AP200" s="59" t="s">
        <v>677</v>
      </c>
      <c r="AQ200" s="59" t="s">
        <v>679</v>
      </c>
      <c r="AR200" s="59" t="s">
        <v>27</v>
      </c>
      <c r="AS200" s="59" t="s">
        <v>27</v>
      </c>
      <c r="AT200" s="59" t="s">
        <v>27</v>
      </c>
      <c r="AU200" s="59" t="s">
        <v>27</v>
      </c>
      <c r="AV200" s="59" t="s">
        <v>27</v>
      </c>
      <c r="AW200" s="62"/>
      <c r="AX200" s="62" t="s">
        <v>747</v>
      </c>
      <c r="AY200" s="62">
        <v>11.541</v>
      </c>
      <c r="AZ200" s="62">
        <v>1.2823333333333333</v>
      </c>
      <c r="BA200" s="62">
        <v>0.77982843774369637</v>
      </c>
      <c r="BB200" s="62">
        <v>11.129</v>
      </c>
      <c r="BC200" s="62">
        <v>0</v>
      </c>
      <c r="BD200">
        <v>0.80309734513274333</v>
      </c>
      <c r="BE200" s="62" t="s">
        <v>785</v>
      </c>
      <c r="BF200" s="62">
        <v>1</v>
      </c>
      <c r="BG200" s="62">
        <v>1</v>
      </c>
      <c r="BH200" s="120">
        <v>2.242</v>
      </c>
      <c r="BI200" s="50"/>
    </row>
    <row r="201" spans="1:61" ht="360" x14ac:dyDescent="0.25">
      <c r="A201" s="58">
        <v>465</v>
      </c>
      <c r="B201" s="59" t="s">
        <v>78</v>
      </c>
      <c r="C201" s="59" t="s">
        <v>28</v>
      </c>
      <c r="D201" s="59" t="s">
        <v>38</v>
      </c>
      <c r="E201" s="59"/>
      <c r="F201" s="59" t="s">
        <v>500</v>
      </c>
      <c r="G201" s="58">
        <v>29</v>
      </c>
      <c r="H201" s="58">
        <v>120</v>
      </c>
      <c r="I201" s="59" t="s">
        <v>152</v>
      </c>
      <c r="J201" s="58">
        <v>792288984</v>
      </c>
      <c r="K201" s="58">
        <v>2.2000000000000002</v>
      </c>
      <c r="L201" s="58">
        <v>0.44</v>
      </c>
      <c r="M201" s="58">
        <v>26</v>
      </c>
      <c r="N201" s="60">
        <v>0</v>
      </c>
      <c r="O201" s="60">
        <v>0</v>
      </c>
      <c r="P201" s="58">
        <v>68</v>
      </c>
      <c r="Q201" s="58">
        <v>41</v>
      </c>
      <c r="R201" s="60">
        <v>0</v>
      </c>
      <c r="S201" s="58">
        <v>41</v>
      </c>
      <c r="T201" s="60">
        <v>0</v>
      </c>
      <c r="U201" s="58">
        <v>9</v>
      </c>
      <c r="V201" s="58">
        <v>14</v>
      </c>
      <c r="W201" s="59">
        <v>0</v>
      </c>
      <c r="X201" s="58">
        <v>3</v>
      </c>
      <c r="Y201" s="58">
        <v>26</v>
      </c>
      <c r="Z201" s="59">
        <v>228</v>
      </c>
      <c r="AA201" s="59">
        <v>26</v>
      </c>
      <c r="AB201" t="s">
        <v>781</v>
      </c>
      <c r="AC201" s="59">
        <v>0</v>
      </c>
      <c r="AD201" s="58">
        <v>37</v>
      </c>
      <c r="AE201" s="58">
        <v>21</v>
      </c>
      <c r="AF201" s="58">
        <v>6</v>
      </c>
      <c r="AG201" s="58">
        <v>72</v>
      </c>
      <c r="AH201" s="59" t="s">
        <v>503</v>
      </c>
      <c r="AI201" s="58">
        <v>25</v>
      </c>
      <c r="AJ201" s="58">
        <v>1</v>
      </c>
      <c r="AK201" s="59" t="s">
        <v>559</v>
      </c>
      <c r="AL201" s="59">
        <v>1</v>
      </c>
      <c r="AM201" s="59" t="s">
        <v>27</v>
      </c>
      <c r="AN201" s="59" t="s">
        <v>673</v>
      </c>
      <c r="AO201" s="58">
        <v>23</v>
      </c>
      <c r="AP201" s="59" t="s">
        <v>677</v>
      </c>
      <c r="AQ201" s="59" t="s">
        <v>714</v>
      </c>
      <c r="AR201" s="59" t="s">
        <v>695</v>
      </c>
      <c r="AS201" s="59" t="s">
        <v>27</v>
      </c>
      <c r="AT201" s="59" t="s">
        <v>27</v>
      </c>
      <c r="AU201" s="59" t="s">
        <v>27</v>
      </c>
      <c r="AV201" s="59" t="s">
        <v>27</v>
      </c>
      <c r="AW201" s="62"/>
      <c r="AX201" s="62" t="s">
        <v>747</v>
      </c>
      <c r="AY201" s="62">
        <v>61.176000000000002</v>
      </c>
      <c r="AZ201" s="62">
        <v>0.26831578947368423</v>
      </c>
      <c r="BA201" s="62">
        <v>3.7269517457826598</v>
      </c>
      <c r="BB201" s="62">
        <v>2.6259999999999999</v>
      </c>
      <c r="BC201" s="62">
        <v>87</v>
      </c>
      <c r="BD201">
        <v>0.76472733904796641</v>
      </c>
      <c r="BE201" s="62"/>
      <c r="BF201" s="62"/>
      <c r="BG201" s="62"/>
      <c r="BH201">
        <v>1.514</v>
      </c>
    </row>
    <row r="202" spans="1:61" ht="390" x14ac:dyDescent="0.25">
      <c r="A202" s="58">
        <v>486</v>
      </c>
      <c r="B202" s="59" t="s">
        <v>78</v>
      </c>
      <c r="C202" s="59" t="s">
        <v>28</v>
      </c>
      <c r="D202" s="59" t="s">
        <v>38</v>
      </c>
      <c r="E202" s="59"/>
      <c r="F202" s="59" t="s">
        <v>500</v>
      </c>
      <c r="G202" s="58">
        <v>29</v>
      </c>
      <c r="H202" s="58">
        <v>120</v>
      </c>
      <c r="I202" s="59" t="s">
        <v>158</v>
      </c>
      <c r="J202" s="58">
        <v>927618937</v>
      </c>
      <c r="K202" s="58">
        <v>2.0499999999999998</v>
      </c>
      <c r="L202" s="58">
        <v>0.41</v>
      </c>
      <c r="M202" s="58">
        <v>7</v>
      </c>
      <c r="N202" s="60">
        <v>0</v>
      </c>
      <c r="O202" s="60">
        <v>0</v>
      </c>
      <c r="P202" s="58">
        <v>19</v>
      </c>
      <c r="Q202" s="58">
        <v>12</v>
      </c>
      <c r="R202" s="60">
        <v>0</v>
      </c>
      <c r="S202" s="58">
        <v>12</v>
      </c>
      <c r="T202" s="60">
        <v>0</v>
      </c>
      <c r="U202" s="58">
        <v>1</v>
      </c>
      <c r="V202" s="58">
        <v>5.5</v>
      </c>
      <c r="W202" s="59">
        <v>0</v>
      </c>
      <c r="X202" s="58">
        <v>1.5</v>
      </c>
      <c r="Y202" s="58">
        <v>8</v>
      </c>
      <c r="Z202" s="59">
        <v>66</v>
      </c>
      <c r="AA202" s="59">
        <v>8</v>
      </c>
      <c r="AB202" t="s">
        <v>782</v>
      </c>
      <c r="AC202" s="59">
        <v>0</v>
      </c>
      <c r="AD202" s="58">
        <v>19</v>
      </c>
      <c r="AE202" s="58">
        <v>18</v>
      </c>
      <c r="AF202" s="58">
        <v>2</v>
      </c>
      <c r="AG202" s="58">
        <v>46</v>
      </c>
      <c r="AH202" s="59" t="s">
        <v>503</v>
      </c>
      <c r="AI202" s="58">
        <v>25</v>
      </c>
      <c r="AJ202" s="58">
        <v>1</v>
      </c>
      <c r="AK202" s="59" t="s">
        <v>560</v>
      </c>
      <c r="AL202" s="59">
        <v>1</v>
      </c>
      <c r="AM202" s="59" t="s">
        <v>27</v>
      </c>
      <c r="AN202" s="59" t="s">
        <v>673</v>
      </c>
      <c r="AO202" s="58">
        <v>25</v>
      </c>
      <c r="AP202" s="59" t="s">
        <v>677</v>
      </c>
      <c r="AQ202" s="59" t="s">
        <v>721</v>
      </c>
      <c r="AR202" s="59" t="s">
        <v>27</v>
      </c>
      <c r="AS202" s="59" t="s">
        <v>686</v>
      </c>
      <c r="AT202" s="59" t="s">
        <v>27</v>
      </c>
      <c r="AU202" s="59" t="s">
        <v>27</v>
      </c>
      <c r="AV202" s="59" t="s">
        <v>27</v>
      </c>
      <c r="AW202" s="62"/>
      <c r="AX202" s="62" t="s">
        <v>747</v>
      </c>
      <c r="AY202" s="62">
        <v>17.298000000000002</v>
      </c>
      <c r="AZ202" s="62">
        <v>0.2620909090909091</v>
      </c>
      <c r="BA202" s="62">
        <v>3.8154699965313905</v>
      </c>
      <c r="BB202" s="62">
        <v>11.949</v>
      </c>
      <c r="BC202" s="62">
        <v>87</v>
      </c>
      <c r="BD202">
        <v>0.66053249804228664</v>
      </c>
      <c r="BE202" s="62"/>
      <c r="BF202" s="62"/>
      <c r="BG202" s="62"/>
      <c r="BH202">
        <v>9.5609999999999999</v>
      </c>
    </row>
    <row r="203" spans="1:61" ht="225" x14ac:dyDescent="0.25">
      <c r="A203" s="58">
        <v>559</v>
      </c>
      <c r="B203" s="59" t="s">
        <v>78</v>
      </c>
      <c r="C203" s="59" t="s">
        <v>26</v>
      </c>
      <c r="D203" s="59" t="s">
        <v>38</v>
      </c>
      <c r="E203" s="59"/>
      <c r="F203" s="59" t="s">
        <v>500</v>
      </c>
      <c r="G203" s="58">
        <v>29</v>
      </c>
      <c r="H203" s="58">
        <v>120</v>
      </c>
      <c r="I203" s="59" t="s">
        <v>172</v>
      </c>
      <c r="J203" s="58">
        <v>8517821164</v>
      </c>
      <c r="K203" s="58">
        <v>2.3333333333333299</v>
      </c>
      <c r="L203" s="58">
        <v>0.46666666666666701</v>
      </c>
      <c r="M203" s="58">
        <v>2</v>
      </c>
      <c r="N203" s="60">
        <v>0</v>
      </c>
      <c r="O203" s="60">
        <v>0</v>
      </c>
      <c r="P203" s="58">
        <v>3</v>
      </c>
      <c r="Q203" s="58">
        <v>1</v>
      </c>
      <c r="R203" s="60">
        <v>0</v>
      </c>
      <c r="S203" s="58">
        <v>1</v>
      </c>
      <c r="T203" s="60">
        <v>0</v>
      </c>
      <c r="U203" s="58">
        <v>1</v>
      </c>
      <c r="V203" s="58">
        <v>0.5</v>
      </c>
      <c r="W203" s="59">
        <v>0</v>
      </c>
      <c r="X203" s="58">
        <v>0.5</v>
      </c>
      <c r="Y203" s="58">
        <v>2</v>
      </c>
      <c r="Z203" s="59">
        <v>11</v>
      </c>
      <c r="AA203" s="59">
        <v>2</v>
      </c>
      <c r="AB203" t="s">
        <v>783</v>
      </c>
      <c r="AC203" s="59">
        <v>0</v>
      </c>
      <c r="AD203" s="58">
        <v>0</v>
      </c>
      <c r="AE203" s="58">
        <v>3</v>
      </c>
      <c r="AF203" s="58">
        <v>1</v>
      </c>
      <c r="AG203" s="58">
        <v>6</v>
      </c>
      <c r="AH203" s="59" t="s">
        <v>503</v>
      </c>
      <c r="AI203" s="58">
        <v>25</v>
      </c>
      <c r="AJ203" s="60"/>
      <c r="AK203" s="59" t="s">
        <v>564</v>
      </c>
      <c r="AL203" s="59">
        <v>1</v>
      </c>
      <c r="AM203" s="59" t="s">
        <v>27</v>
      </c>
      <c r="AN203" s="59" t="s">
        <v>680</v>
      </c>
      <c r="AO203" s="58">
        <v>29</v>
      </c>
      <c r="AP203" s="59" t="s">
        <v>674</v>
      </c>
      <c r="AQ203" s="59" t="s">
        <v>691</v>
      </c>
      <c r="AR203" s="59" t="s">
        <v>695</v>
      </c>
      <c r="AS203" s="59" t="s">
        <v>727</v>
      </c>
      <c r="AT203" s="59" t="s">
        <v>27</v>
      </c>
      <c r="AU203" s="59" t="s">
        <v>27</v>
      </c>
      <c r="AV203" s="59" t="s">
        <v>27</v>
      </c>
      <c r="AW203" s="62"/>
      <c r="AX203" s="62" t="s">
        <v>748</v>
      </c>
      <c r="AY203" s="62">
        <v>10.087</v>
      </c>
      <c r="AZ203" s="62">
        <v>0.91699999999999993</v>
      </c>
      <c r="BA203" s="62">
        <v>1.0905125408942202</v>
      </c>
      <c r="BB203" s="62">
        <v>7.3680000000000003</v>
      </c>
      <c r="BC203" s="62">
        <v>58</v>
      </c>
      <c r="BD203">
        <v>0.93595041322314054</v>
      </c>
      <c r="BE203" s="62"/>
      <c r="BF203" s="62"/>
      <c r="BG203" s="62"/>
      <c r="BH203">
        <v>1.4689999999999994</v>
      </c>
      <c r="BI203" s="50"/>
    </row>
    <row r="204" spans="1:61" ht="60" x14ac:dyDescent="0.25">
      <c r="A204" s="58">
        <v>2</v>
      </c>
      <c r="B204" s="59" t="s">
        <v>78</v>
      </c>
      <c r="C204" s="59" t="s">
        <v>28</v>
      </c>
      <c r="D204" s="59" t="s">
        <v>39</v>
      </c>
      <c r="E204" s="59"/>
      <c r="F204" s="59" t="s">
        <v>40</v>
      </c>
      <c r="G204" s="58">
        <v>1</v>
      </c>
      <c r="H204" s="58">
        <v>9</v>
      </c>
      <c r="I204" s="59" t="s">
        <v>92</v>
      </c>
      <c r="J204" s="58">
        <v>9165180138</v>
      </c>
      <c r="K204" s="58">
        <v>0</v>
      </c>
      <c r="L204" s="58">
        <v>0</v>
      </c>
      <c r="M204" s="58">
        <v>6</v>
      </c>
      <c r="N204" s="60">
        <v>0</v>
      </c>
      <c r="O204" s="60">
        <v>0</v>
      </c>
      <c r="P204" s="58">
        <v>16</v>
      </c>
      <c r="Q204" s="58">
        <v>10</v>
      </c>
      <c r="R204" s="60">
        <v>0</v>
      </c>
      <c r="S204" s="58">
        <v>10</v>
      </c>
      <c r="T204" s="58">
        <v>1</v>
      </c>
      <c r="U204" s="58">
        <v>1</v>
      </c>
      <c r="V204" s="58">
        <v>1</v>
      </c>
      <c r="W204" s="59">
        <v>0</v>
      </c>
      <c r="X204" s="58">
        <v>1</v>
      </c>
      <c r="Y204" s="58">
        <v>3</v>
      </c>
      <c r="Z204" s="59">
        <v>49</v>
      </c>
      <c r="AA204" s="59">
        <v>3</v>
      </c>
      <c r="AC204" s="59">
        <v>0</v>
      </c>
      <c r="AD204" s="58">
        <v>2</v>
      </c>
      <c r="AE204" s="58">
        <v>2</v>
      </c>
      <c r="AF204" s="58">
        <v>0</v>
      </c>
      <c r="AG204" s="58">
        <v>7</v>
      </c>
      <c r="AH204" s="59" t="s">
        <v>93</v>
      </c>
      <c r="AI204" s="58">
        <v>2</v>
      </c>
      <c r="AJ204" s="58">
        <v>1</v>
      </c>
      <c r="AK204" s="59" t="s">
        <v>94</v>
      </c>
      <c r="AL204" s="59">
        <v>1</v>
      </c>
      <c r="AM204" s="59" t="s">
        <v>27</v>
      </c>
      <c r="AN204" s="59" t="s">
        <v>680</v>
      </c>
      <c r="AO204" s="58">
        <v>24</v>
      </c>
      <c r="AP204" s="59" t="s">
        <v>677</v>
      </c>
      <c r="AQ204" s="59" t="s">
        <v>679</v>
      </c>
      <c r="AR204" s="59" t="s">
        <v>27</v>
      </c>
      <c r="AS204" s="59" t="s">
        <v>681</v>
      </c>
      <c r="AT204" s="59" t="s">
        <v>27</v>
      </c>
      <c r="AU204" s="59" t="s">
        <v>27</v>
      </c>
      <c r="AV204" s="59" t="s">
        <v>27</v>
      </c>
      <c r="AW204" s="62"/>
      <c r="AX204" s="62" t="s">
        <v>747</v>
      </c>
      <c r="AY204" s="62">
        <v>9.0009999999999994</v>
      </c>
      <c r="AZ204" s="62">
        <v>0.1836938775510204</v>
      </c>
      <c r="BA204" s="62">
        <v>5.4438395733807354</v>
      </c>
      <c r="BB204" s="62"/>
      <c r="BC204" s="62">
        <v>57</v>
      </c>
      <c r="BD204">
        <v>0.14148351648351648</v>
      </c>
      <c r="BE204" s="62"/>
      <c r="BF204" s="62"/>
      <c r="BG204" s="62"/>
      <c r="BH204" s="120"/>
      <c r="BI204" s="50"/>
    </row>
    <row r="205" spans="1:61" ht="90" x14ac:dyDescent="0.25">
      <c r="A205" s="58">
        <v>18</v>
      </c>
      <c r="B205" s="59" t="s">
        <v>78</v>
      </c>
      <c r="C205" s="59" t="s">
        <v>26</v>
      </c>
      <c r="D205" s="59" t="s">
        <v>39</v>
      </c>
      <c r="E205" s="59"/>
      <c r="F205" s="59" t="s">
        <v>40</v>
      </c>
      <c r="G205" s="58">
        <v>1</v>
      </c>
      <c r="H205" s="58">
        <v>9</v>
      </c>
      <c r="I205" s="59" t="s">
        <v>95</v>
      </c>
      <c r="J205" s="58">
        <v>959124226</v>
      </c>
      <c r="K205" s="58">
        <v>0</v>
      </c>
      <c r="L205" s="58">
        <v>0</v>
      </c>
      <c r="M205" s="58">
        <v>10</v>
      </c>
      <c r="N205" s="60">
        <v>0</v>
      </c>
      <c r="O205" s="58">
        <v>3</v>
      </c>
      <c r="P205" s="58">
        <v>16</v>
      </c>
      <c r="Q205" s="58">
        <v>6</v>
      </c>
      <c r="R205" s="60">
        <v>0</v>
      </c>
      <c r="S205" s="58">
        <v>6</v>
      </c>
      <c r="T205" s="58">
        <v>1</v>
      </c>
      <c r="U205" s="58">
        <v>5</v>
      </c>
      <c r="V205" s="58">
        <v>1</v>
      </c>
      <c r="W205" s="61">
        <v>1</v>
      </c>
      <c r="X205" s="58">
        <v>1</v>
      </c>
      <c r="Y205" s="58">
        <v>8</v>
      </c>
      <c r="Z205" s="59">
        <v>58</v>
      </c>
      <c r="AA205" s="59">
        <v>8</v>
      </c>
      <c r="AC205" s="59">
        <v>0</v>
      </c>
      <c r="AD205" s="58">
        <v>4</v>
      </c>
      <c r="AE205" s="58">
        <v>0</v>
      </c>
      <c r="AF205" s="58">
        <v>2</v>
      </c>
      <c r="AG205" s="58">
        <v>10</v>
      </c>
      <c r="AH205" s="59" t="s">
        <v>96</v>
      </c>
      <c r="AI205" s="58">
        <v>1</v>
      </c>
      <c r="AJ205" s="58">
        <v>1</v>
      </c>
      <c r="AK205" s="59" t="s">
        <v>97</v>
      </c>
      <c r="AL205" s="59">
        <v>1</v>
      </c>
      <c r="AM205" s="59" t="s">
        <v>27</v>
      </c>
      <c r="AN205" s="59" t="s">
        <v>680</v>
      </c>
      <c r="AO205" s="58">
        <v>26</v>
      </c>
      <c r="AP205" s="59" t="s">
        <v>677</v>
      </c>
      <c r="AQ205" s="59" t="s">
        <v>683</v>
      </c>
      <c r="AR205" s="59" t="s">
        <v>27</v>
      </c>
      <c r="AS205" s="59" t="s">
        <v>684</v>
      </c>
      <c r="AT205" s="59" t="s">
        <v>27</v>
      </c>
      <c r="AU205" s="59" t="s">
        <v>27</v>
      </c>
      <c r="AV205" s="59" t="s">
        <v>27</v>
      </c>
      <c r="AW205" s="62"/>
      <c r="AX205" s="62" t="s">
        <v>748</v>
      </c>
      <c r="AY205" s="62">
        <v>9.0009999999999994</v>
      </c>
      <c r="AZ205" s="62">
        <v>0.15518965517241379</v>
      </c>
      <c r="BA205" s="62">
        <v>6.4437284746139323</v>
      </c>
      <c r="BB205" s="62"/>
      <c r="BC205" s="62">
        <v>89</v>
      </c>
      <c r="BD205">
        <v>0.15276199136167309</v>
      </c>
      <c r="BE205" s="62"/>
      <c r="BF205" s="62"/>
      <c r="BG205" s="62"/>
      <c r="BH205" s="120"/>
      <c r="BI205" s="50"/>
    </row>
    <row r="206" spans="1:61" ht="75" x14ac:dyDescent="0.25">
      <c r="A206" s="58">
        <v>39</v>
      </c>
      <c r="B206" s="59" t="s">
        <v>78</v>
      </c>
      <c r="C206" s="59" t="s">
        <v>28</v>
      </c>
      <c r="D206" s="59" t="s">
        <v>39</v>
      </c>
      <c r="E206" s="59"/>
      <c r="F206" s="59" t="s">
        <v>40</v>
      </c>
      <c r="G206" s="58">
        <v>1</v>
      </c>
      <c r="H206" s="58">
        <v>9</v>
      </c>
      <c r="I206" s="59" t="s">
        <v>101</v>
      </c>
      <c r="J206" s="58">
        <v>17888851</v>
      </c>
      <c r="K206" s="58">
        <v>62.153846153846203</v>
      </c>
      <c r="L206" s="58">
        <v>0.66328011611030502</v>
      </c>
      <c r="M206" s="58">
        <v>2</v>
      </c>
      <c r="N206" s="60">
        <v>0</v>
      </c>
      <c r="O206" s="60">
        <v>0</v>
      </c>
      <c r="P206" s="58">
        <v>4</v>
      </c>
      <c r="Q206" s="58">
        <v>2</v>
      </c>
      <c r="R206" s="58">
        <v>1</v>
      </c>
      <c r="S206" s="58">
        <v>2</v>
      </c>
      <c r="T206" s="58">
        <v>1</v>
      </c>
      <c r="U206" s="60">
        <v>0</v>
      </c>
      <c r="V206" s="58">
        <v>3</v>
      </c>
      <c r="W206" s="59">
        <v>0</v>
      </c>
      <c r="X206" s="60">
        <v>0</v>
      </c>
      <c r="Y206" s="58">
        <v>3</v>
      </c>
      <c r="Z206" s="59">
        <v>18</v>
      </c>
      <c r="AA206" s="59">
        <v>3</v>
      </c>
      <c r="AB206" t="s">
        <v>102</v>
      </c>
      <c r="AC206" s="59">
        <v>0</v>
      </c>
      <c r="AD206" s="58">
        <v>2</v>
      </c>
      <c r="AE206" s="58">
        <v>0</v>
      </c>
      <c r="AF206" s="58">
        <v>0</v>
      </c>
      <c r="AG206" s="58">
        <v>4</v>
      </c>
      <c r="AH206" s="59" t="s">
        <v>90</v>
      </c>
      <c r="AI206" s="58">
        <v>4</v>
      </c>
      <c r="AJ206" s="58">
        <v>1</v>
      </c>
      <c r="AK206" s="59" t="s">
        <v>103</v>
      </c>
      <c r="AL206" s="59">
        <v>1</v>
      </c>
      <c r="AM206" s="59" t="s">
        <v>27</v>
      </c>
      <c r="AN206" s="59" t="s">
        <v>680</v>
      </c>
      <c r="AO206" s="58">
        <v>30</v>
      </c>
      <c r="AP206" s="59" t="s">
        <v>674</v>
      </c>
      <c r="AQ206" s="59" t="s">
        <v>687</v>
      </c>
      <c r="AR206" s="59" t="s">
        <v>27</v>
      </c>
      <c r="AS206" s="59" t="s">
        <v>688</v>
      </c>
      <c r="AT206" s="59" t="s">
        <v>27</v>
      </c>
      <c r="AU206" s="59" t="s">
        <v>27</v>
      </c>
      <c r="AV206" s="59" t="s">
        <v>27</v>
      </c>
      <c r="AW206" s="62"/>
      <c r="AX206" s="62" t="s">
        <v>748</v>
      </c>
      <c r="AY206" s="62">
        <v>6.9539999999999997</v>
      </c>
      <c r="AZ206" s="62">
        <v>0.38633333333333331</v>
      </c>
      <c r="BA206" s="62">
        <v>2.5884383088869716</v>
      </c>
      <c r="BB206" s="62">
        <v>6.0190000000000001</v>
      </c>
      <c r="BC206" s="62">
        <v>57</v>
      </c>
      <c r="BD206">
        <v>0.60276679841897229</v>
      </c>
      <c r="BE206" s="62"/>
      <c r="BF206" s="62"/>
      <c r="BG206" s="62"/>
      <c r="BH206" s="120">
        <v>6.0190000000000001</v>
      </c>
      <c r="BI206" s="50"/>
    </row>
    <row r="207" spans="1:61" ht="45" x14ac:dyDescent="0.25">
      <c r="A207" s="58">
        <v>55</v>
      </c>
      <c r="B207" s="59" t="s">
        <v>78</v>
      </c>
      <c r="C207" s="59" t="s">
        <v>28</v>
      </c>
      <c r="D207" s="59" t="s">
        <v>39</v>
      </c>
      <c r="E207" s="59"/>
      <c r="F207" s="59" t="s">
        <v>40</v>
      </c>
      <c r="G207" s="58">
        <v>1</v>
      </c>
      <c r="H207" s="58">
        <v>9</v>
      </c>
      <c r="I207" s="59" t="s">
        <v>104</v>
      </c>
      <c r="J207" s="58">
        <v>134766397</v>
      </c>
      <c r="K207" s="58">
        <v>0</v>
      </c>
      <c r="L207" s="58">
        <v>0</v>
      </c>
      <c r="M207" s="58">
        <v>2</v>
      </c>
      <c r="N207" s="60">
        <v>0</v>
      </c>
      <c r="O207" s="60">
        <v>0</v>
      </c>
      <c r="P207" s="58">
        <v>4</v>
      </c>
      <c r="Q207" s="58">
        <v>2</v>
      </c>
      <c r="R207" s="60">
        <v>0</v>
      </c>
      <c r="S207" s="58">
        <v>2</v>
      </c>
      <c r="T207" s="58">
        <v>1</v>
      </c>
      <c r="U207" s="60">
        <v>0</v>
      </c>
      <c r="V207" s="58">
        <v>1</v>
      </c>
      <c r="W207" s="59">
        <v>0</v>
      </c>
      <c r="X207" s="60">
        <v>0</v>
      </c>
      <c r="Y207" s="58">
        <v>1</v>
      </c>
      <c r="Z207" s="59">
        <v>13</v>
      </c>
      <c r="AA207" s="59">
        <v>1</v>
      </c>
      <c r="AC207" s="59">
        <v>0</v>
      </c>
      <c r="AD207" s="58">
        <v>2</v>
      </c>
      <c r="AE207" s="58">
        <v>1</v>
      </c>
      <c r="AF207" s="58">
        <v>0</v>
      </c>
      <c r="AG207" s="58">
        <v>5</v>
      </c>
      <c r="AH207" s="59" t="s">
        <v>90</v>
      </c>
      <c r="AI207" s="58">
        <v>4</v>
      </c>
      <c r="AJ207" s="58">
        <v>1</v>
      </c>
      <c r="AK207" s="59" t="s">
        <v>105</v>
      </c>
      <c r="AL207" s="59">
        <v>1</v>
      </c>
      <c r="AM207" s="59" t="s">
        <v>27</v>
      </c>
      <c r="AN207" s="59" t="s">
        <v>673</v>
      </c>
      <c r="AO207" s="58">
        <v>20</v>
      </c>
      <c r="AP207" s="59" t="s">
        <v>674</v>
      </c>
      <c r="AQ207" s="59" t="s">
        <v>689</v>
      </c>
      <c r="AR207" s="59" t="s">
        <v>27</v>
      </c>
      <c r="AS207" s="59" t="s">
        <v>27</v>
      </c>
      <c r="AT207" s="59" t="s">
        <v>27</v>
      </c>
      <c r="AU207" s="59" t="s">
        <v>27</v>
      </c>
      <c r="AV207" s="59" t="s">
        <v>27</v>
      </c>
      <c r="AW207" s="62"/>
      <c r="AX207" s="62" t="s">
        <v>747</v>
      </c>
      <c r="AY207" s="62">
        <v>9.0020000000000007</v>
      </c>
      <c r="AZ207" s="62">
        <v>0.69246153846153846</v>
      </c>
      <c r="BA207" s="62">
        <v>1.4441235281048654</v>
      </c>
      <c r="BB207" s="62"/>
      <c r="BC207" s="62">
        <v>30</v>
      </c>
      <c r="BD207">
        <v>0.93427835051546393</v>
      </c>
      <c r="BE207" s="62"/>
      <c r="BF207" s="62"/>
      <c r="BG207" s="62"/>
      <c r="BH207" s="120"/>
      <c r="BI207" s="50"/>
    </row>
    <row r="208" spans="1:61" ht="90" x14ac:dyDescent="0.25">
      <c r="A208" s="58">
        <v>71</v>
      </c>
      <c r="B208" s="59" t="s">
        <v>78</v>
      </c>
      <c r="C208" s="59" t="s">
        <v>26</v>
      </c>
      <c r="D208" s="59" t="s">
        <v>39</v>
      </c>
      <c r="E208" s="59"/>
      <c r="F208" s="59" t="s">
        <v>40</v>
      </c>
      <c r="G208" s="58">
        <v>1</v>
      </c>
      <c r="H208" s="58">
        <v>9</v>
      </c>
      <c r="I208" s="59" t="s">
        <v>106</v>
      </c>
      <c r="J208" s="58">
        <v>90153375</v>
      </c>
      <c r="K208" s="58">
        <v>55.2</v>
      </c>
      <c r="L208" s="58">
        <v>0.28085106382978697</v>
      </c>
      <c r="M208" s="58">
        <v>1</v>
      </c>
      <c r="N208" s="60">
        <v>0</v>
      </c>
      <c r="O208" s="60">
        <v>0</v>
      </c>
      <c r="P208" s="58">
        <v>4</v>
      </c>
      <c r="Q208" s="58">
        <v>3</v>
      </c>
      <c r="R208" s="58">
        <v>1</v>
      </c>
      <c r="S208" s="58">
        <v>3</v>
      </c>
      <c r="T208" s="58">
        <v>1</v>
      </c>
      <c r="U208" s="60">
        <v>0</v>
      </c>
      <c r="V208" s="58">
        <v>3.5</v>
      </c>
      <c r="W208" s="59">
        <v>0</v>
      </c>
      <c r="X208" s="58">
        <v>0.5</v>
      </c>
      <c r="Y208" s="58">
        <v>4</v>
      </c>
      <c r="Z208" s="59">
        <v>21</v>
      </c>
      <c r="AA208" s="59">
        <v>4</v>
      </c>
      <c r="AB208" t="s">
        <v>99</v>
      </c>
      <c r="AC208" s="59">
        <v>0</v>
      </c>
      <c r="AD208" s="58">
        <v>2</v>
      </c>
      <c r="AE208" s="58">
        <v>0</v>
      </c>
      <c r="AF208" s="58">
        <v>1</v>
      </c>
      <c r="AG208" s="58">
        <v>4</v>
      </c>
      <c r="AH208" s="59" t="s">
        <v>90</v>
      </c>
      <c r="AI208" s="58">
        <v>4</v>
      </c>
      <c r="AJ208" s="58">
        <v>1</v>
      </c>
      <c r="AK208" s="59" t="s">
        <v>107</v>
      </c>
      <c r="AL208" s="59">
        <v>1</v>
      </c>
      <c r="AM208" s="59" t="s">
        <v>27</v>
      </c>
      <c r="AN208" s="59" t="s">
        <v>673</v>
      </c>
      <c r="AO208" s="58">
        <v>18</v>
      </c>
      <c r="AP208" s="59" t="s">
        <v>677</v>
      </c>
      <c r="AQ208" s="59" t="s">
        <v>690</v>
      </c>
      <c r="AR208" s="59" t="s">
        <v>27</v>
      </c>
      <c r="AS208" s="59" t="s">
        <v>27</v>
      </c>
      <c r="AT208" s="59" t="s">
        <v>27</v>
      </c>
      <c r="AU208" s="59" t="s">
        <v>27</v>
      </c>
      <c r="AV208" s="59" t="s">
        <v>27</v>
      </c>
      <c r="AW208" s="62"/>
      <c r="AX208" s="62" t="s">
        <v>747</v>
      </c>
      <c r="AY208" s="62">
        <v>9.0009999999999994</v>
      </c>
      <c r="AZ208" s="62">
        <v>0.42861904761904757</v>
      </c>
      <c r="BA208" s="62">
        <v>2.3330741028774584</v>
      </c>
      <c r="BB208" s="62">
        <v>6.8780000000000001</v>
      </c>
      <c r="BC208" s="62" t="s">
        <v>774</v>
      </c>
      <c r="BD208">
        <v>0.74928774928774933</v>
      </c>
      <c r="BE208" s="62"/>
      <c r="BF208" s="62"/>
      <c r="BG208" s="62"/>
      <c r="BH208" s="120">
        <v>6.8780000000000001</v>
      </c>
      <c r="BI208" s="50"/>
    </row>
    <row r="209" spans="1:61" ht="120" x14ac:dyDescent="0.25">
      <c r="A209" s="58">
        <v>74</v>
      </c>
      <c r="B209" s="59" t="s">
        <v>78</v>
      </c>
      <c r="C209" s="59" t="s">
        <v>26</v>
      </c>
      <c r="D209" s="59" t="s">
        <v>39</v>
      </c>
      <c r="E209" s="59"/>
      <c r="F209" s="59" t="s">
        <v>40</v>
      </c>
      <c r="G209" s="58">
        <v>1</v>
      </c>
      <c r="H209" s="58">
        <v>9</v>
      </c>
      <c r="I209" s="59" t="s">
        <v>106</v>
      </c>
      <c r="J209" s="58">
        <v>90153375</v>
      </c>
      <c r="K209" s="58">
        <v>0</v>
      </c>
      <c r="L209" s="58">
        <v>0</v>
      </c>
      <c r="M209" s="58">
        <v>3</v>
      </c>
      <c r="N209" s="60">
        <v>0</v>
      </c>
      <c r="O209" s="60">
        <v>0</v>
      </c>
      <c r="P209" s="58">
        <v>8</v>
      </c>
      <c r="Q209" s="58">
        <v>5</v>
      </c>
      <c r="R209" s="60">
        <v>0</v>
      </c>
      <c r="S209" s="58">
        <v>5</v>
      </c>
      <c r="T209" s="58">
        <v>1</v>
      </c>
      <c r="U209" s="60">
        <v>0</v>
      </c>
      <c r="V209" s="58">
        <v>1.5</v>
      </c>
      <c r="W209" s="59">
        <v>0</v>
      </c>
      <c r="X209" s="58">
        <v>0.5</v>
      </c>
      <c r="Y209" s="58">
        <v>2</v>
      </c>
      <c r="Z209" s="59">
        <v>26</v>
      </c>
      <c r="AA209" s="59">
        <v>2</v>
      </c>
      <c r="AC209" s="59">
        <v>0</v>
      </c>
      <c r="AD209" s="58">
        <v>1</v>
      </c>
      <c r="AE209" s="58">
        <v>2</v>
      </c>
      <c r="AF209" s="58">
        <v>1</v>
      </c>
      <c r="AG209" s="58">
        <v>9</v>
      </c>
      <c r="AH209" s="59" t="s">
        <v>90</v>
      </c>
      <c r="AI209" s="58">
        <v>4</v>
      </c>
      <c r="AJ209" s="58">
        <v>1</v>
      </c>
      <c r="AK209" s="59" t="s">
        <v>108</v>
      </c>
      <c r="AL209" s="59">
        <v>1</v>
      </c>
      <c r="AM209" s="59" t="s">
        <v>27</v>
      </c>
      <c r="AN209" s="59" t="s">
        <v>673</v>
      </c>
      <c r="AO209" s="58">
        <v>18</v>
      </c>
      <c r="AP209" s="59" t="s">
        <v>677</v>
      </c>
      <c r="AQ209" s="59" t="s">
        <v>690</v>
      </c>
      <c r="AR209" s="59" t="s">
        <v>27</v>
      </c>
      <c r="AS209" s="59" t="s">
        <v>27</v>
      </c>
      <c r="AT209" s="59" t="s">
        <v>27</v>
      </c>
      <c r="AU209" s="59" t="s">
        <v>27</v>
      </c>
      <c r="AV209" s="59" t="s">
        <v>27</v>
      </c>
      <c r="AW209" s="62"/>
      <c r="AX209" s="62" t="s">
        <v>747</v>
      </c>
      <c r="AY209" s="62">
        <v>9.0009999999999994</v>
      </c>
      <c r="AZ209" s="62">
        <v>0.34619230769230769</v>
      </c>
      <c r="BA209" s="62">
        <v>2.8885679368959005</v>
      </c>
      <c r="BB209" s="62"/>
      <c r="BC209" s="62" t="s">
        <v>774</v>
      </c>
      <c r="BD209">
        <v>0.87258687258687262</v>
      </c>
      <c r="BE209" s="62"/>
      <c r="BF209" s="62"/>
      <c r="BG209" s="62"/>
      <c r="BH209" s="120"/>
      <c r="BI209" s="50"/>
    </row>
    <row r="210" spans="1:61" ht="120" x14ac:dyDescent="0.25">
      <c r="A210" s="58">
        <v>78</v>
      </c>
      <c r="B210" s="59" t="s">
        <v>78</v>
      </c>
      <c r="C210" s="59" t="s">
        <v>26</v>
      </c>
      <c r="D210" s="59" t="s">
        <v>39</v>
      </c>
      <c r="E210" s="59"/>
      <c r="F210" s="59" t="s">
        <v>40</v>
      </c>
      <c r="G210" s="58">
        <v>1</v>
      </c>
      <c r="H210" s="58">
        <v>9</v>
      </c>
      <c r="I210" s="59" t="s">
        <v>106</v>
      </c>
      <c r="J210" s="58">
        <v>90153375</v>
      </c>
      <c r="K210" s="58">
        <v>72.599999999999994</v>
      </c>
      <c r="L210" s="58">
        <v>0.65106382978723398</v>
      </c>
      <c r="M210" s="58">
        <v>5</v>
      </c>
      <c r="N210" s="60">
        <v>0</v>
      </c>
      <c r="O210" s="60">
        <v>0</v>
      </c>
      <c r="P210" s="58">
        <v>10</v>
      </c>
      <c r="Q210" s="58">
        <v>5</v>
      </c>
      <c r="R210" s="58">
        <v>1</v>
      </c>
      <c r="S210" s="58">
        <v>5</v>
      </c>
      <c r="T210" s="58">
        <v>1</v>
      </c>
      <c r="U210" s="58">
        <v>1</v>
      </c>
      <c r="V210" s="58">
        <v>1</v>
      </c>
      <c r="W210" s="59">
        <v>0</v>
      </c>
      <c r="X210" s="58">
        <v>1</v>
      </c>
      <c r="Y210" s="58">
        <v>3</v>
      </c>
      <c r="Z210" s="59">
        <v>33</v>
      </c>
      <c r="AA210" s="59">
        <v>3</v>
      </c>
      <c r="AB210" t="s">
        <v>89</v>
      </c>
      <c r="AC210" s="59">
        <v>0</v>
      </c>
      <c r="AD210" s="58">
        <v>1</v>
      </c>
      <c r="AE210" s="58">
        <v>4</v>
      </c>
      <c r="AF210" s="58">
        <v>1</v>
      </c>
      <c r="AG210" s="58">
        <v>9</v>
      </c>
      <c r="AH210" s="59" t="s">
        <v>109</v>
      </c>
      <c r="AI210" s="58">
        <v>2</v>
      </c>
      <c r="AJ210" s="58">
        <v>1</v>
      </c>
      <c r="AK210" s="59" t="s">
        <v>110</v>
      </c>
      <c r="AL210" s="59">
        <v>1</v>
      </c>
      <c r="AM210" s="59" t="s">
        <v>27</v>
      </c>
      <c r="AN210" s="59" t="s">
        <v>673</v>
      </c>
      <c r="AO210" s="58">
        <v>18</v>
      </c>
      <c r="AP210" s="59" t="s">
        <v>677</v>
      </c>
      <c r="AQ210" s="59" t="s">
        <v>690</v>
      </c>
      <c r="AR210" s="59" t="s">
        <v>27</v>
      </c>
      <c r="AS210" s="59" t="s">
        <v>27</v>
      </c>
      <c r="AT210" s="59" t="s">
        <v>27</v>
      </c>
      <c r="AU210" s="59" t="s">
        <v>27</v>
      </c>
      <c r="AV210" s="59" t="s">
        <v>27</v>
      </c>
      <c r="AW210" s="62"/>
      <c r="AX210" s="62" t="s">
        <v>747</v>
      </c>
      <c r="AY210" s="62">
        <v>7.4560000000000004</v>
      </c>
      <c r="AZ210" s="62">
        <v>0.22593939393939394</v>
      </c>
      <c r="BA210" s="62">
        <v>4.4259656652360508</v>
      </c>
      <c r="BB210" s="62">
        <v>5.9390000000000001</v>
      </c>
      <c r="BC210" s="62">
        <v>89</v>
      </c>
      <c r="BD210">
        <v>0.92791666666666661</v>
      </c>
      <c r="BE210" s="62"/>
      <c r="BF210" s="62"/>
      <c r="BG210" s="62"/>
      <c r="BH210" s="120">
        <v>5.9390000000000001</v>
      </c>
      <c r="BI210" s="50"/>
    </row>
    <row r="211" spans="1:61" ht="135" x14ac:dyDescent="0.25">
      <c r="A211" s="58">
        <v>94</v>
      </c>
      <c r="B211" s="59" t="s">
        <v>78</v>
      </c>
      <c r="C211" s="59" t="s">
        <v>26</v>
      </c>
      <c r="D211" s="59" t="s">
        <v>39</v>
      </c>
      <c r="E211" s="59"/>
      <c r="F211" s="59" t="s">
        <v>40</v>
      </c>
      <c r="G211" s="58">
        <v>1</v>
      </c>
      <c r="H211" s="58">
        <v>9</v>
      </c>
      <c r="I211" s="59" t="s">
        <v>111</v>
      </c>
      <c r="J211" s="58">
        <v>134763219</v>
      </c>
      <c r="K211" s="58">
        <v>0</v>
      </c>
      <c r="L211" s="58">
        <v>0</v>
      </c>
      <c r="M211" s="58">
        <v>9</v>
      </c>
      <c r="N211" s="60">
        <v>0</v>
      </c>
      <c r="O211" s="60">
        <v>0</v>
      </c>
      <c r="P211" s="58">
        <v>20</v>
      </c>
      <c r="Q211" s="58">
        <v>11</v>
      </c>
      <c r="R211" s="60">
        <v>0</v>
      </c>
      <c r="S211" s="58">
        <v>11</v>
      </c>
      <c r="T211" s="58">
        <v>1</v>
      </c>
      <c r="U211" s="58">
        <v>3</v>
      </c>
      <c r="V211" s="58">
        <v>3.5</v>
      </c>
      <c r="W211" s="59">
        <v>0</v>
      </c>
      <c r="X211" s="58">
        <v>1.5</v>
      </c>
      <c r="Y211" s="58">
        <v>8</v>
      </c>
      <c r="Z211" s="59">
        <v>68</v>
      </c>
      <c r="AA211" s="59">
        <v>8</v>
      </c>
      <c r="AC211" s="59">
        <v>0</v>
      </c>
      <c r="AD211" s="58">
        <v>6</v>
      </c>
      <c r="AE211" s="58">
        <v>4</v>
      </c>
      <c r="AF211" s="58">
        <v>0</v>
      </c>
      <c r="AG211" s="58">
        <v>14</v>
      </c>
      <c r="AH211" s="59" t="s">
        <v>112</v>
      </c>
      <c r="AI211" s="58">
        <v>1</v>
      </c>
      <c r="AJ211" s="58">
        <v>1</v>
      </c>
      <c r="AK211" s="59" t="s">
        <v>113</v>
      </c>
      <c r="AL211" s="59">
        <v>1</v>
      </c>
      <c r="AM211" s="59" t="s">
        <v>27</v>
      </c>
      <c r="AN211" s="59" t="s">
        <v>673</v>
      </c>
      <c r="AO211" s="58">
        <v>23</v>
      </c>
      <c r="AP211" s="59" t="s">
        <v>677</v>
      </c>
      <c r="AQ211" s="59" t="s">
        <v>691</v>
      </c>
      <c r="AR211" s="59" t="s">
        <v>27</v>
      </c>
      <c r="AS211" s="59" t="s">
        <v>27</v>
      </c>
      <c r="AT211" s="59" t="s">
        <v>27</v>
      </c>
      <c r="AU211" s="59" t="s">
        <v>27</v>
      </c>
      <c r="AV211" s="59" t="s">
        <v>27</v>
      </c>
      <c r="AW211" s="62"/>
      <c r="AX211" s="62" t="s">
        <v>747</v>
      </c>
      <c r="AY211" s="62">
        <v>9.0020000000000007</v>
      </c>
      <c r="AZ211" s="62">
        <v>0.13238235294117648</v>
      </c>
      <c r="BA211" s="62">
        <v>7.553876916240835</v>
      </c>
      <c r="BB211" s="62"/>
      <c r="BC211" s="62">
        <v>89</v>
      </c>
      <c r="BD211">
        <v>0.51184330397813549</v>
      </c>
      <c r="BE211" s="62"/>
      <c r="BF211" s="62"/>
      <c r="BG211" s="62"/>
      <c r="BH211" s="120"/>
      <c r="BI211" s="50"/>
    </row>
    <row r="212" spans="1:61" ht="105" x14ac:dyDescent="0.25">
      <c r="A212" s="58">
        <v>118</v>
      </c>
      <c r="B212" s="59" t="s">
        <v>78</v>
      </c>
      <c r="C212" s="59" t="s">
        <v>26</v>
      </c>
      <c r="D212" s="59" t="s">
        <v>39</v>
      </c>
      <c r="E212" s="59"/>
      <c r="F212" s="59" t="s">
        <v>40</v>
      </c>
      <c r="G212" s="58">
        <v>1</v>
      </c>
      <c r="H212" s="58">
        <v>9</v>
      </c>
      <c r="I212" s="59" t="s">
        <v>111</v>
      </c>
      <c r="J212" s="58">
        <v>134763219</v>
      </c>
      <c r="K212" s="58">
        <v>0</v>
      </c>
      <c r="L212" s="58">
        <v>0</v>
      </c>
      <c r="M212" s="58">
        <v>5</v>
      </c>
      <c r="N212" s="60">
        <v>0</v>
      </c>
      <c r="O212" s="58">
        <v>3</v>
      </c>
      <c r="P212" s="58">
        <v>9</v>
      </c>
      <c r="Q212" s="58">
        <v>3</v>
      </c>
      <c r="R212" s="60">
        <v>0</v>
      </c>
      <c r="S212" s="58">
        <v>3</v>
      </c>
      <c r="T212" s="58">
        <v>2</v>
      </c>
      <c r="U212" s="58">
        <v>2</v>
      </c>
      <c r="V212" s="58">
        <v>1</v>
      </c>
      <c r="W212" s="59">
        <v>0</v>
      </c>
      <c r="X212" s="60">
        <v>0</v>
      </c>
      <c r="Y212" s="58">
        <v>3</v>
      </c>
      <c r="Z212" s="59">
        <v>31</v>
      </c>
      <c r="AA212" s="59">
        <v>3</v>
      </c>
      <c r="AC212" s="59">
        <v>0</v>
      </c>
      <c r="AD212" s="58">
        <v>2</v>
      </c>
      <c r="AE212" s="58">
        <v>2</v>
      </c>
      <c r="AF212" s="58">
        <v>2</v>
      </c>
      <c r="AG212" s="58">
        <v>12</v>
      </c>
      <c r="AH212" s="59" t="s">
        <v>116</v>
      </c>
      <c r="AI212" s="58">
        <v>1</v>
      </c>
      <c r="AJ212" s="58">
        <v>1</v>
      </c>
      <c r="AK212" s="59" t="s">
        <v>117</v>
      </c>
      <c r="AL212" s="59">
        <v>1</v>
      </c>
      <c r="AM212" s="59" t="s">
        <v>27</v>
      </c>
      <c r="AN212" s="59" t="s">
        <v>673</v>
      </c>
      <c r="AO212" s="58">
        <v>23</v>
      </c>
      <c r="AP212" s="59" t="s">
        <v>677</v>
      </c>
      <c r="AQ212" s="59" t="s">
        <v>691</v>
      </c>
      <c r="AR212" s="59" t="s">
        <v>27</v>
      </c>
      <c r="AS212" s="59" t="s">
        <v>27</v>
      </c>
      <c r="AT212" s="59" t="s">
        <v>27</v>
      </c>
      <c r="AU212" s="59" t="s">
        <v>27</v>
      </c>
      <c r="AV212" s="59" t="s">
        <v>27</v>
      </c>
      <c r="AW212" s="62"/>
      <c r="AX212" s="62" t="s">
        <v>747</v>
      </c>
      <c r="AY212" s="62">
        <v>13.059000000000001</v>
      </c>
      <c r="AZ212" s="62">
        <v>0.42125806451612907</v>
      </c>
      <c r="BA212" s="62">
        <v>2.3738417949306991</v>
      </c>
      <c r="BB212" s="62"/>
      <c r="BC212" s="62">
        <v>71</v>
      </c>
      <c r="BD212">
        <v>0.17711700064641242</v>
      </c>
      <c r="BE212" s="62"/>
      <c r="BF212" s="62"/>
      <c r="BG212" s="62"/>
      <c r="BH212" s="120"/>
      <c r="BI212" s="50"/>
    </row>
    <row r="213" spans="1:61" ht="45" x14ac:dyDescent="0.25">
      <c r="A213" s="58">
        <v>131</v>
      </c>
      <c r="B213" s="59" t="s">
        <v>78</v>
      </c>
      <c r="C213" s="59" t="s">
        <v>26</v>
      </c>
      <c r="D213" s="59" t="s">
        <v>39</v>
      </c>
      <c r="E213" s="59"/>
      <c r="F213" s="59" t="s">
        <v>40</v>
      </c>
      <c r="G213" s="58">
        <v>1</v>
      </c>
      <c r="H213" s="58">
        <v>9</v>
      </c>
      <c r="I213" s="59" t="s">
        <v>118</v>
      </c>
      <c r="J213" s="58">
        <v>10238105208</v>
      </c>
      <c r="K213" s="58">
        <v>0</v>
      </c>
      <c r="L213" s="58">
        <v>0</v>
      </c>
      <c r="M213" s="58">
        <v>5</v>
      </c>
      <c r="N213" s="60">
        <v>0</v>
      </c>
      <c r="O213" s="58">
        <v>3</v>
      </c>
      <c r="P213" s="58">
        <v>6</v>
      </c>
      <c r="Q213" s="60">
        <v>0</v>
      </c>
      <c r="R213" s="60">
        <v>0</v>
      </c>
      <c r="S213" s="60">
        <v>0</v>
      </c>
      <c r="T213" s="58">
        <v>1</v>
      </c>
      <c r="U213" s="60">
        <v>0</v>
      </c>
      <c r="V213" s="58">
        <v>0.5</v>
      </c>
      <c r="W213" s="59">
        <v>0</v>
      </c>
      <c r="X213" s="58">
        <v>0.5</v>
      </c>
      <c r="Y213" s="58">
        <v>1</v>
      </c>
      <c r="Z213" s="59">
        <v>17</v>
      </c>
      <c r="AA213" s="59">
        <v>1</v>
      </c>
      <c r="AC213" s="59">
        <v>0</v>
      </c>
      <c r="AD213" s="58">
        <v>0</v>
      </c>
      <c r="AE213" s="58">
        <v>1</v>
      </c>
      <c r="AF213" s="58">
        <v>1</v>
      </c>
      <c r="AG213" s="58">
        <v>6</v>
      </c>
      <c r="AH213" s="59" t="s">
        <v>119</v>
      </c>
      <c r="AI213" s="58">
        <v>1</v>
      </c>
      <c r="AJ213" s="60"/>
      <c r="AK213" s="59" t="s">
        <v>120</v>
      </c>
      <c r="AL213" s="59">
        <v>1</v>
      </c>
      <c r="AM213" s="59" t="s">
        <v>27</v>
      </c>
      <c r="AN213" s="59" t="s">
        <v>673</v>
      </c>
      <c r="AO213" s="58">
        <v>29</v>
      </c>
      <c r="AP213" s="59" t="s">
        <v>677</v>
      </c>
      <c r="AQ213" s="59" t="s">
        <v>691</v>
      </c>
      <c r="AR213" s="59" t="s">
        <v>27</v>
      </c>
      <c r="AS213" s="59" t="s">
        <v>27</v>
      </c>
      <c r="AT213" s="59" t="s">
        <v>692</v>
      </c>
      <c r="AU213" s="59" t="s">
        <v>27</v>
      </c>
      <c r="AV213" s="59" t="s">
        <v>27</v>
      </c>
      <c r="AW213" s="62"/>
      <c r="AX213" s="62" t="s">
        <v>746</v>
      </c>
      <c r="AY213" s="62">
        <v>5.2969999999999997</v>
      </c>
      <c r="AZ213" s="62">
        <v>0.31158823529411761</v>
      </c>
      <c r="BA213" s="62">
        <v>3.2093637908249955</v>
      </c>
      <c r="BB213" s="62"/>
      <c r="BC213" s="62">
        <v>57</v>
      </c>
      <c r="BD213">
        <v>0.35620052770448551</v>
      </c>
      <c r="BE213" s="62"/>
      <c r="BF213" s="62"/>
      <c r="BG213" s="62"/>
      <c r="BH213" s="120"/>
      <c r="BI213" s="50"/>
    </row>
    <row r="214" spans="1:61" ht="135" x14ac:dyDescent="0.25">
      <c r="A214" s="58">
        <v>168</v>
      </c>
      <c r="B214" s="59" t="s">
        <v>78</v>
      </c>
      <c r="C214" s="59" t="s">
        <v>28</v>
      </c>
      <c r="D214" s="59" t="s">
        <v>39</v>
      </c>
      <c r="E214" s="59"/>
      <c r="F214" s="59" t="s">
        <v>40</v>
      </c>
      <c r="G214" s="58">
        <v>1</v>
      </c>
      <c r="H214" s="58">
        <v>9</v>
      </c>
      <c r="I214" s="59" t="s">
        <v>122</v>
      </c>
      <c r="J214" s="58">
        <v>10184154</v>
      </c>
      <c r="K214" s="58">
        <v>42.769230769230802</v>
      </c>
      <c r="L214" s="58">
        <v>0.29753265602322199</v>
      </c>
      <c r="M214" s="58">
        <v>2</v>
      </c>
      <c r="N214" s="60">
        <v>0</v>
      </c>
      <c r="O214" s="60">
        <v>0</v>
      </c>
      <c r="P214" s="58">
        <v>10</v>
      </c>
      <c r="Q214" s="58">
        <v>8</v>
      </c>
      <c r="R214" s="58">
        <v>1</v>
      </c>
      <c r="S214" s="58">
        <v>8</v>
      </c>
      <c r="T214" s="58">
        <v>1</v>
      </c>
      <c r="U214" s="58">
        <v>2</v>
      </c>
      <c r="V214" s="58">
        <v>2</v>
      </c>
      <c r="W214" s="59">
        <v>0</v>
      </c>
      <c r="X214" s="58">
        <v>1</v>
      </c>
      <c r="Y214" s="58">
        <v>5</v>
      </c>
      <c r="Z214" s="59">
        <v>40</v>
      </c>
      <c r="AA214" s="59">
        <v>5</v>
      </c>
      <c r="AB214" t="s">
        <v>99</v>
      </c>
      <c r="AC214" s="59">
        <v>0</v>
      </c>
      <c r="AD214" s="58">
        <v>2</v>
      </c>
      <c r="AE214" s="58">
        <v>4</v>
      </c>
      <c r="AF214" s="58">
        <v>2</v>
      </c>
      <c r="AG214" s="58">
        <v>9</v>
      </c>
      <c r="AH214" s="59" t="s">
        <v>90</v>
      </c>
      <c r="AI214" s="58">
        <v>4</v>
      </c>
      <c r="AJ214" s="58">
        <v>1</v>
      </c>
      <c r="AK214" s="59" t="s">
        <v>123</v>
      </c>
      <c r="AL214" s="59">
        <v>1</v>
      </c>
      <c r="AM214" s="59" t="s">
        <v>27</v>
      </c>
      <c r="AN214" s="59" t="s">
        <v>680</v>
      </c>
      <c r="AO214" s="58">
        <v>25</v>
      </c>
      <c r="AP214" s="59" t="s">
        <v>677</v>
      </c>
      <c r="AQ214" s="59" t="s">
        <v>694</v>
      </c>
      <c r="AR214" s="59" t="s">
        <v>27</v>
      </c>
      <c r="AS214" s="59" t="s">
        <v>27</v>
      </c>
      <c r="AT214" s="59" t="s">
        <v>692</v>
      </c>
      <c r="AU214" s="59" t="s">
        <v>27</v>
      </c>
      <c r="AV214" s="59" t="s">
        <v>27</v>
      </c>
      <c r="AW214" s="62"/>
      <c r="AX214" s="62" t="s">
        <v>746</v>
      </c>
      <c r="AY214" s="62">
        <v>9.0139999999999993</v>
      </c>
      <c r="AZ214" s="62">
        <v>0.22534999999999999</v>
      </c>
      <c r="BA214" s="62">
        <v>4.4375416019525185</v>
      </c>
      <c r="BB214" s="62">
        <v>6.7330000000000005</v>
      </c>
      <c r="BC214" s="62">
        <v>23</v>
      </c>
      <c r="BD214">
        <v>0.48612945838837518</v>
      </c>
      <c r="BE214" s="62"/>
      <c r="BF214" s="62"/>
      <c r="BG214" s="62"/>
      <c r="BH214" s="120">
        <v>6.7330000000000005</v>
      </c>
      <c r="BI214" s="50"/>
    </row>
    <row r="215" spans="1:61" ht="120" x14ac:dyDescent="0.25">
      <c r="A215" s="58">
        <v>184</v>
      </c>
      <c r="B215" s="59" t="s">
        <v>78</v>
      </c>
      <c r="C215" s="59" t="s">
        <v>26</v>
      </c>
      <c r="D215" s="59" t="s">
        <v>39</v>
      </c>
      <c r="E215" s="59"/>
      <c r="F215" s="59" t="s">
        <v>40</v>
      </c>
      <c r="G215" s="58">
        <v>1</v>
      </c>
      <c r="H215" s="58">
        <v>9</v>
      </c>
      <c r="I215" s="59" t="s">
        <v>124</v>
      </c>
      <c r="J215" s="58">
        <v>1391113645</v>
      </c>
      <c r="K215" s="58">
        <v>55.2</v>
      </c>
      <c r="L215" s="58">
        <v>0.28085106382978697</v>
      </c>
      <c r="M215" s="58">
        <v>4</v>
      </c>
      <c r="N215" s="60">
        <v>0</v>
      </c>
      <c r="O215" s="60">
        <v>0</v>
      </c>
      <c r="P215" s="58">
        <v>9</v>
      </c>
      <c r="Q215" s="58">
        <v>5</v>
      </c>
      <c r="R215" s="58">
        <v>1</v>
      </c>
      <c r="S215" s="58">
        <v>5</v>
      </c>
      <c r="T215" s="58">
        <v>1</v>
      </c>
      <c r="U215" s="58">
        <v>6</v>
      </c>
      <c r="V215" s="60">
        <v>0</v>
      </c>
      <c r="W215" s="59">
        <v>0</v>
      </c>
      <c r="X215" s="60">
        <v>0</v>
      </c>
      <c r="Y215" s="58">
        <v>6</v>
      </c>
      <c r="Z215" s="59">
        <v>37</v>
      </c>
      <c r="AA215" s="59">
        <v>6</v>
      </c>
      <c r="AB215" t="s">
        <v>99</v>
      </c>
      <c r="AC215" s="59">
        <v>0</v>
      </c>
      <c r="AD215" s="58">
        <v>4</v>
      </c>
      <c r="AE215" s="58">
        <v>1</v>
      </c>
      <c r="AF215" s="58">
        <v>0</v>
      </c>
      <c r="AG215" s="58">
        <v>6</v>
      </c>
      <c r="AH215" s="59" t="s">
        <v>90</v>
      </c>
      <c r="AI215" s="58">
        <v>4</v>
      </c>
      <c r="AJ215" s="58">
        <v>1</v>
      </c>
      <c r="AK215" s="59" t="s">
        <v>125</v>
      </c>
      <c r="AL215" s="59">
        <v>1</v>
      </c>
      <c r="AM215" s="59" t="s">
        <v>27</v>
      </c>
      <c r="AN215" s="59" t="s">
        <v>680</v>
      </c>
      <c r="AO215" s="58">
        <v>24</v>
      </c>
      <c r="AP215" s="59" t="s">
        <v>677</v>
      </c>
      <c r="AQ215" s="59" t="s">
        <v>691</v>
      </c>
      <c r="AR215" s="59" t="s">
        <v>695</v>
      </c>
      <c r="AS215" s="59" t="s">
        <v>27</v>
      </c>
      <c r="AT215" s="59" t="s">
        <v>692</v>
      </c>
      <c r="AU215" s="59" t="s">
        <v>695</v>
      </c>
      <c r="AV215" s="59" t="s">
        <v>27</v>
      </c>
      <c r="AW215" s="62"/>
      <c r="AX215" s="62" t="s">
        <v>746</v>
      </c>
      <c r="AY215" s="62">
        <v>8.4060000000000006</v>
      </c>
      <c r="AZ215" s="62">
        <v>0.22718918918918921</v>
      </c>
      <c r="BA215" s="62">
        <v>4.4016178919819176</v>
      </c>
      <c r="BB215" s="62">
        <v>7.774</v>
      </c>
      <c r="BC215" s="62">
        <v>4</v>
      </c>
      <c r="BD215">
        <v>0.193280483201208</v>
      </c>
      <c r="BE215" s="62"/>
      <c r="BF215" s="62"/>
      <c r="BG215" s="62"/>
      <c r="BH215" s="120">
        <v>7.774</v>
      </c>
      <c r="BI215" s="50"/>
    </row>
    <row r="216" spans="1:61" ht="30" x14ac:dyDescent="0.25">
      <c r="A216" s="58">
        <v>200</v>
      </c>
      <c r="B216" s="59" t="s">
        <v>78</v>
      </c>
      <c r="C216" s="59" t="s">
        <v>26</v>
      </c>
      <c r="D216" s="59" t="s">
        <v>39</v>
      </c>
      <c r="E216" s="59"/>
      <c r="F216" s="59" t="s">
        <v>40</v>
      </c>
      <c r="G216" s="58">
        <v>1</v>
      </c>
      <c r="H216" s="58">
        <v>9</v>
      </c>
      <c r="I216" s="59" t="s">
        <v>126</v>
      </c>
      <c r="J216" s="58">
        <v>8916155192</v>
      </c>
      <c r="K216" s="58">
        <v>0</v>
      </c>
      <c r="L216" s="58">
        <v>0</v>
      </c>
      <c r="M216" s="58">
        <v>2</v>
      </c>
      <c r="N216" s="60">
        <v>0</v>
      </c>
      <c r="O216" s="60">
        <v>0</v>
      </c>
      <c r="P216" s="58">
        <v>3</v>
      </c>
      <c r="Q216" s="58">
        <v>1</v>
      </c>
      <c r="R216" s="60">
        <v>0</v>
      </c>
      <c r="S216" s="58">
        <v>1</v>
      </c>
      <c r="T216" s="58">
        <v>1</v>
      </c>
      <c r="U216" s="60">
        <v>0</v>
      </c>
      <c r="V216" s="60">
        <v>0</v>
      </c>
      <c r="W216" s="59">
        <v>0</v>
      </c>
      <c r="X216" s="60">
        <v>0</v>
      </c>
      <c r="Y216" s="60">
        <v>0</v>
      </c>
      <c r="Z216" s="59">
        <v>8</v>
      </c>
      <c r="AA216" s="59">
        <v>0</v>
      </c>
      <c r="AC216" s="59">
        <v>0</v>
      </c>
      <c r="AD216" s="58">
        <v>0</v>
      </c>
      <c r="AE216" s="58">
        <v>0</v>
      </c>
      <c r="AF216" s="58">
        <v>0</v>
      </c>
      <c r="AG216" s="58">
        <v>3</v>
      </c>
      <c r="AH216" s="59" t="s">
        <v>86</v>
      </c>
      <c r="AI216" s="58">
        <v>3</v>
      </c>
      <c r="AJ216" s="60"/>
      <c r="AK216" s="59" t="s">
        <v>127</v>
      </c>
      <c r="AL216" s="59">
        <v>1</v>
      </c>
      <c r="AM216" s="59" t="s">
        <v>27</v>
      </c>
      <c r="AN216" s="59" t="s">
        <v>680</v>
      </c>
      <c r="AO216" s="58">
        <v>30</v>
      </c>
      <c r="AP216" s="59" t="s">
        <v>677</v>
      </c>
      <c r="AQ216" s="59" t="s">
        <v>697</v>
      </c>
      <c r="AR216" s="59" t="s">
        <v>27</v>
      </c>
      <c r="AS216" s="59" t="s">
        <v>27</v>
      </c>
      <c r="AT216" s="59" t="s">
        <v>27</v>
      </c>
      <c r="AU216" s="59" t="s">
        <v>27</v>
      </c>
      <c r="AV216" s="59" t="s">
        <v>27</v>
      </c>
      <c r="AW216" s="62"/>
      <c r="AX216" s="62" t="s">
        <v>747</v>
      </c>
      <c r="AY216" s="62">
        <v>9.0020000000000007</v>
      </c>
      <c r="AZ216" s="62">
        <v>1.1252500000000001</v>
      </c>
      <c r="BA216" s="62">
        <v>0.88869140191068641</v>
      </c>
      <c r="BB216" s="62"/>
      <c r="BC216" s="62">
        <v>10</v>
      </c>
      <c r="BD216">
        <v>0</v>
      </c>
      <c r="BE216" s="62"/>
      <c r="BF216" s="62"/>
      <c r="BG216" s="62"/>
      <c r="BH216" s="120"/>
      <c r="BI216" s="50"/>
    </row>
    <row r="217" spans="1:61" ht="105" x14ac:dyDescent="0.25">
      <c r="A217" s="58">
        <v>216</v>
      </c>
      <c r="B217" s="59" t="s">
        <v>78</v>
      </c>
      <c r="C217" s="59" t="s">
        <v>26</v>
      </c>
      <c r="D217" s="59" t="s">
        <v>39</v>
      </c>
      <c r="E217" s="59"/>
      <c r="F217" s="59" t="s">
        <v>40</v>
      </c>
      <c r="G217" s="58">
        <v>1</v>
      </c>
      <c r="H217" s="58">
        <v>9</v>
      </c>
      <c r="I217" s="59" t="s">
        <v>128</v>
      </c>
      <c r="J217" s="58">
        <v>9591208203</v>
      </c>
      <c r="K217" s="58">
        <v>0</v>
      </c>
      <c r="L217" s="58">
        <v>0</v>
      </c>
      <c r="M217" s="58">
        <v>8</v>
      </c>
      <c r="N217" s="60">
        <v>0</v>
      </c>
      <c r="O217" s="60">
        <v>0</v>
      </c>
      <c r="P217" s="58">
        <v>17</v>
      </c>
      <c r="Q217" s="58">
        <v>9</v>
      </c>
      <c r="R217" s="60">
        <v>0</v>
      </c>
      <c r="S217" s="58">
        <v>9</v>
      </c>
      <c r="T217" s="58">
        <v>1</v>
      </c>
      <c r="U217" s="58">
        <v>3</v>
      </c>
      <c r="V217" s="58">
        <v>2.5</v>
      </c>
      <c r="W217" s="59">
        <v>0</v>
      </c>
      <c r="X217" s="58">
        <v>1.5</v>
      </c>
      <c r="Y217" s="58">
        <v>7</v>
      </c>
      <c r="Z217" s="59">
        <v>58</v>
      </c>
      <c r="AA217" s="59">
        <v>7</v>
      </c>
      <c r="AC217" s="59">
        <v>0</v>
      </c>
      <c r="AD217" s="58">
        <v>4</v>
      </c>
      <c r="AE217" s="58">
        <v>3</v>
      </c>
      <c r="AF217" s="58">
        <v>0</v>
      </c>
      <c r="AG217" s="58">
        <v>8</v>
      </c>
      <c r="AH217" s="59" t="s">
        <v>90</v>
      </c>
      <c r="AI217" s="58">
        <v>4</v>
      </c>
      <c r="AJ217" s="58">
        <v>1</v>
      </c>
      <c r="AK217" s="59" t="s">
        <v>129</v>
      </c>
      <c r="AL217" s="59">
        <v>1</v>
      </c>
      <c r="AM217" s="59" t="s">
        <v>27</v>
      </c>
      <c r="AN217" s="59" t="s">
        <v>680</v>
      </c>
      <c r="AO217" s="58">
        <v>33</v>
      </c>
      <c r="AP217" s="59" t="s">
        <v>677</v>
      </c>
      <c r="AQ217" s="59" t="s">
        <v>698</v>
      </c>
      <c r="AR217" s="59" t="s">
        <v>27</v>
      </c>
      <c r="AS217" s="59" t="s">
        <v>699</v>
      </c>
      <c r="AT217" s="59" t="s">
        <v>27</v>
      </c>
      <c r="AU217" s="59" t="s">
        <v>27</v>
      </c>
      <c r="AV217" s="59" t="s">
        <v>27</v>
      </c>
      <c r="AW217" s="62"/>
      <c r="AX217" s="62" t="s">
        <v>748</v>
      </c>
      <c r="AY217" s="62">
        <v>9.0020000000000007</v>
      </c>
      <c r="AZ217" s="62">
        <v>0.15520689655172415</v>
      </c>
      <c r="BA217" s="62">
        <v>6.4430126638524765</v>
      </c>
      <c r="BB217" s="62"/>
      <c r="BC217" s="62">
        <v>0</v>
      </c>
      <c r="BD217">
        <v>0.25959948557780638</v>
      </c>
      <c r="BE217" s="62"/>
      <c r="BF217" s="62"/>
      <c r="BG217" s="62"/>
      <c r="BH217" s="120"/>
      <c r="BI217" s="50"/>
    </row>
    <row r="218" spans="1:61" ht="60" x14ac:dyDescent="0.25">
      <c r="A218" s="58">
        <v>233</v>
      </c>
      <c r="B218" s="59" t="s">
        <v>78</v>
      </c>
      <c r="C218" s="59" t="s">
        <v>26</v>
      </c>
      <c r="D218" s="59" t="s">
        <v>39</v>
      </c>
      <c r="E218" s="59"/>
      <c r="F218" s="59" t="s">
        <v>40</v>
      </c>
      <c r="G218" s="58">
        <v>1</v>
      </c>
      <c r="H218" s="58">
        <v>9</v>
      </c>
      <c r="I218" s="59" t="s">
        <v>130</v>
      </c>
      <c r="J218" s="58">
        <v>3712062108</v>
      </c>
      <c r="K218" s="58">
        <v>0</v>
      </c>
      <c r="L218" s="58">
        <v>0</v>
      </c>
      <c r="M218" s="58">
        <v>2</v>
      </c>
      <c r="N218" s="60">
        <v>0</v>
      </c>
      <c r="O218" s="60">
        <v>0</v>
      </c>
      <c r="P218" s="58">
        <v>4</v>
      </c>
      <c r="Q218" s="58">
        <v>2</v>
      </c>
      <c r="R218" s="60">
        <v>0</v>
      </c>
      <c r="S218" s="58">
        <v>2</v>
      </c>
      <c r="T218" s="58">
        <v>1</v>
      </c>
      <c r="U218" s="60">
        <v>0</v>
      </c>
      <c r="V218" s="60">
        <v>0</v>
      </c>
      <c r="W218" s="59">
        <v>0</v>
      </c>
      <c r="X218" s="60">
        <v>0</v>
      </c>
      <c r="Y218" s="60">
        <v>0</v>
      </c>
      <c r="Z218" s="59">
        <v>11</v>
      </c>
      <c r="AA218" s="59">
        <v>0</v>
      </c>
      <c r="AC218" s="59">
        <v>0</v>
      </c>
      <c r="AD218" s="58">
        <v>0</v>
      </c>
      <c r="AE218" s="58">
        <v>1</v>
      </c>
      <c r="AF218" s="58">
        <v>0</v>
      </c>
      <c r="AG218" s="58">
        <v>4</v>
      </c>
      <c r="AH218" s="59" t="s">
        <v>131</v>
      </c>
      <c r="AI218" s="58">
        <v>3</v>
      </c>
      <c r="AJ218" s="60"/>
      <c r="AK218" s="59" t="s">
        <v>132</v>
      </c>
      <c r="AL218" s="59">
        <v>1</v>
      </c>
      <c r="AM218" s="59" t="s">
        <v>27</v>
      </c>
      <c r="AN218" s="59" t="s">
        <v>680</v>
      </c>
      <c r="AO218" s="58">
        <v>28</v>
      </c>
      <c r="AP218" s="59" t="s">
        <v>677</v>
      </c>
      <c r="AQ218" s="59" t="s">
        <v>700</v>
      </c>
      <c r="AR218" s="59" t="s">
        <v>695</v>
      </c>
      <c r="AS218" s="59" t="s">
        <v>701</v>
      </c>
      <c r="AT218" s="59" t="s">
        <v>27</v>
      </c>
      <c r="AU218" s="59" t="s">
        <v>27</v>
      </c>
      <c r="AV218" s="59" t="s">
        <v>27</v>
      </c>
      <c r="AW218" s="62"/>
      <c r="AX218" s="62" t="s">
        <v>748</v>
      </c>
      <c r="AY218" s="62">
        <v>9.0020000000000007</v>
      </c>
      <c r="AZ218" s="62">
        <v>0.8183636363636364</v>
      </c>
      <c r="BA218" s="62">
        <v>1.2219506776271938</v>
      </c>
      <c r="BB218" s="62"/>
      <c r="BC218" s="62"/>
      <c r="BD218">
        <v>0</v>
      </c>
      <c r="BE218" s="62"/>
      <c r="BF218" s="62"/>
      <c r="BG218" s="62"/>
      <c r="BH218" s="120"/>
      <c r="BI218" s="50"/>
    </row>
    <row r="219" spans="1:61" ht="150" x14ac:dyDescent="0.25">
      <c r="A219" s="58">
        <v>249</v>
      </c>
      <c r="B219" s="59" t="s">
        <v>78</v>
      </c>
      <c r="C219" s="59" t="s">
        <v>26</v>
      </c>
      <c r="D219" s="59" t="s">
        <v>39</v>
      </c>
      <c r="E219" s="59"/>
      <c r="F219" s="59" t="s">
        <v>40</v>
      </c>
      <c r="G219" s="58">
        <v>1</v>
      </c>
      <c r="H219" s="58">
        <v>9</v>
      </c>
      <c r="I219" s="59" t="s">
        <v>130</v>
      </c>
      <c r="J219" s="58">
        <v>3712062108</v>
      </c>
      <c r="K219" s="58">
        <v>55.2</v>
      </c>
      <c r="L219" s="58">
        <v>0.28085106382978697</v>
      </c>
      <c r="M219" s="58">
        <v>5</v>
      </c>
      <c r="N219" s="60">
        <v>0</v>
      </c>
      <c r="O219" s="60">
        <v>0</v>
      </c>
      <c r="P219" s="58">
        <v>12</v>
      </c>
      <c r="Q219" s="58">
        <v>7</v>
      </c>
      <c r="R219" s="58">
        <v>1</v>
      </c>
      <c r="S219" s="58">
        <v>7</v>
      </c>
      <c r="T219" s="58">
        <v>1</v>
      </c>
      <c r="U219" s="58">
        <v>1</v>
      </c>
      <c r="V219" s="58">
        <v>2</v>
      </c>
      <c r="W219" s="59">
        <v>0</v>
      </c>
      <c r="X219" s="58">
        <v>1</v>
      </c>
      <c r="Y219" s="58">
        <v>4</v>
      </c>
      <c r="Z219" s="59">
        <v>41</v>
      </c>
      <c r="AA219" s="59">
        <v>4</v>
      </c>
      <c r="AB219" t="s">
        <v>99</v>
      </c>
      <c r="AC219" s="59">
        <v>0</v>
      </c>
      <c r="AD219" s="58">
        <v>5</v>
      </c>
      <c r="AE219" s="58">
        <v>1</v>
      </c>
      <c r="AF219" s="58">
        <v>0</v>
      </c>
      <c r="AG219" s="58">
        <v>13</v>
      </c>
      <c r="AH219" s="59" t="s">
        <v>83</v>
      </c>
      <c r="AI219" s="58">
        <v>3</v>
      </c>
      <c r="AJ219" s="60"/>
      <c r="AK219" s="59" t="s">
        <v>133</v>
      </c>
      <c r="AL219" s="59">
        <v>1</v>
      </c>
      <c r="AM219" s="59" t="s">
        <v>27</v>
      </c>
      <c r="AN219" s="59" t="s">
        <v>680</v>
      </c>
      <c r="AO219" s="58">
        <v>28</v>
      </c>
      <c r="AP219" s="59" t="s">
        <v>677</v>
      </c>
      <c r="AQ219" s="59" t="s">
        <v>700</v>
      </c>
      <c r="AR219" s="59" t="s">
        <v>695</v>
      </c>
      <c r="AS219" s="59" t="s">
        <v>701</v>
      </c>
      <c r="AT219" s="59" t="s">
        <v>27</v>
      </c>
      <c r="AU219" s="59" t="s">
        <v>27</v>
      </c>
      <c r="AV219" s="59" t="s">
        <v>27</v>
      </c>
      <c r="AW219" s="62"/>
      <c r="AX219" s="62" t="s">
        <v>748</v>
      </c>
      <c r="AY219" s="62">
        <v>9.0009999999999994</v>
      </c>
      <c r="AZ219" s="62">
        <v>0.21953658536585363</v>
      </c>
      <c r="BA219" s="62">
        <v>4.5550494389512277</v>
      </c>
      <c r="BB219" s="62">
        <v>8.016</v>
      </c>
      <c r="BC219" s="62">
        <v>57</v>
      </c>
      <c r="BD219">
        <v>0.82046804051694022</v>
      </c>
      <c r="BE219" s="62"/>
      <c r="BF219" s="62"/>
      <c r="BG219" s="62"/>
      <c r="BH219" s="120">
        <v>8.0159999999999982</v>
      </c>
      <c r="BI219" s="50"/>
    </row>
    <row r="220" spans="1:61" ht="105" x14ac:dyDescent="0.25">
      <c r="A220" s="58">
        <v>283</v>
      </c>
      <c r="B220" s="59" t="s">
        <v>78</v>
      </c>
      <c r="C220" s="59" t="s">
        <v>28</v>
      </c>
      <c r="D220" s="59" t="s">
        <v>39</v>
      </c>
      <c r="E220" s="59"/>
      <c r="F220" s="59" t="s">
        <v>40</v>
      </c>
      <c r="G220" s="58">
        <v>1</v>
      </c>
      <c r="H220" s="58">
        <v>9</v>
      </c>
      <c r="I220" s="59" t="s">
        <v>135</v>
      </c>
      <c r="J220" s="58">
        <v>7717685176</v>
      </c>
      <c r="K220" s="58">
        <v>42.769230769230802</v>
      </c>
      <c r="L220" s="58">
        <v>0.29753265602322199</v>
      </c>
      <c r="M220" s="58">
        <v>2</v>
      </c>
      <c r="N220" s="60">
        <v>0</v>
      </c>
      <c r="O220" s="60">
        <v>0</v>
      </c>
      <c r="P220" s="58">
        <v>5</v>
      </c>
      <c r="Q220" s="58">
        <v>3</v>
      </c>
      <c r="R220" s="58">
        <v>1</v>
      </c>
      <c r="S220" s="58">
        <v>3</v>
      </c>
      <c r="T220" s="58">
        <v>1</v>
      </c>
      <c r="U220" s="58">
        <v>1</v>
      </c>
      <c r="V220" s="58">
        <v>2</v>
      </c>
      <c r="W220" s="59">
        <v>0</v>
      </c>
      <c r="X220" s="58">
        <v>1</v>
      </c>
      <c r="Y220" s="58">
        <v>4</v>
      </c>
      <c r="Z220" s="59">
        <v>23</v>
      </c>
      <c r="AA220" s="59">
        <v>4</v>
      </c>
      <c r="AB220" t="s">
        <v>99</v>
      </c>
      <c r="AC220" s="59">
        <v>0</v>
      </c>
      <c r="AD220" s="58">
        <v>2</v>
      </c>
      <c r="AE220" s="58">
        <v>2</v>
      </c>
      <c r="AF220" s="58">
        <v>0</v>
      </c>
      <c r="AG220" s="58">
        <v>8</v>
      </c>
      <c r="AH220" s="59" t="s">
        <v>119</v>
      </c>
      <c r="AI220" s="58">
        <v>1</v>
      </c>
      <c r="AJ220" s="58">
        <v>1</v>
      </c>
      <c r="AK220" s="59" t="s">
        <v>136</v>
      </c>
      <c r="AL220" s="59">
        <v>1</v>
      </c>
      <c r="AM220" s="59" t="s">
        <v>27</v>
      </c>
      <c r="AN220" s="59" t="s">
        <v>680</v>
      </c>
      <c r="AO220" s="58">
        <v>24</v>
      </c>
      <c r="AP220" s="59" t="s">
        <v>677</v>
      </c>
      <c r="AQ220" s="59" t="s">
        <v>691</v>
      </c>
      <c r="AR220" s="59" t="s">
        <v>27</v>
      </c>
      <c r="AS220" s="59" t="s">
        <v>27</v>
      </c>
      <c r="AT220" s="59" t="s">
        <v>27</v>
      </c>
      <c r="AU220" s="59" t="s">
        <v>27</v>
      </c>
      <c r="AV220" s="59" t="s">
        <v>27</v>
      </c>
      <c r="AW220" s="62"/>
      <c r="AX220" s="62" t="s">
        <v>747</v>
      </c>
      <c r="AY220" s="62">
        <v>3.48</v>
      </c>
      <c r="AZ220" s="62">
        <v>0.15130434782608695</v>
      </c>
      <c r="BA220" s="62">
        <v>6.6091954022988508</v>
      </c>
      <c r="BB220" s="62">
        <v>3.0150000000000001</v>
      </c>
      <c r="BC220" s="62"/>
      <c r="BD220">
        <v>0.4827875734676742</v>
      </c>
      <c r="BE220" s="62"/>
      <c r="BF220" s="62"/>
      <c r="BG220" s="62"/>
      <c r="BH220" s="120">
        <v>3.0150000000000001</v>
      </c>
    </row>
    <row r="221" spans="1:61" ht="60" x14ac:dyDescent="0.25">
      <c r="A221" s="58">
        <v>299</v>
      </c>
      <c r="B221" s="59" t="s">
        <v>78</v>
      </c>
      <c r="C221" s="59" t="s">
        <v>28</v>
      </c>
      <c r="D221" s="59" t="s">
        <v>39</v>
      </c>
      <c r="E221" s="59"/>
      <c r="F221" s="59" t="s">
        <v>40</v>
      </c>
      <c r="G221" s="58">
        <v>1</v>
      </c>
      <c r="H221" s="58">
        <v>9</v>
      </c>
      <c r="I221" s="59" t="s">
        <v>137</v>
      </c>
      <c r="J221" s="58">
        <v>17825107236</v>
      </c>
      <c r="K221" s="58">
        <v>0</v>
      </c>
      <c r="L221" s="58">
        <v>0</v>
      </c>
      <c r="M221" s="58">
        <v>2</v>
      </c>
      <c r="N221" s="60">
        <v>0</v>
      </c>
      <c r="O221" s="58">
        <v>2</v>
      </c>
      <c r="P221" s="58">
        <v>2</v>
      </c>
      <c r="Q221" s="60">
        <v>0</v>
      </c>
      <c r="R221" s="60">
        <v>0</v>
      </c>
      <c r="S221" s="60">
        <v>0</v>
      </c>
      <c r="T221" s="58">
        <v>1</v>
      </c>
      <c r="U221" s="60">
        <v>0</v>
      </c>
      <c r="V221" s="58">
        <v>1.5</v>
      </c>
      <c r="W221" s="59">
        <v>0</v>
      </c>
      <c r="X221" s="58">
        <v>0.5</v>
      </c>
      <c r="Y221" s="58">
        <v>2</v>
      </c>
      <c r="Z221" s="59">
        <v>11</v>
      </c>
      <c r="AA221" s="59">
        <v>2</v>
      </c>
      <c r="AC221" s="59">
        <v>0</v>
      </c>
      <c r="AD221" s="58">
        <v>1</v>
      </c>
      <c r="AE221" s="58">
        <v>0</v>
      </c>
      <c r="AF221" s="58">
        <v>1</v>
      </c>
      <c r="AG221" s="58">
        <v>6</v>
      </c>
      <c r="AH221" s="59" t="s">
        <v>138</v>
      </c>
      <c r="AI221" s="58">
        <v>2</v>
      </c>
      <c r="AJ221" s="58">
        <v>1</v>
      </c>
      <c r="AK221" s="59" t="s">
        <v>139</v>
      </c>
      <c r="AL221" s="59">
        <v>1</v>
      </c>
      <c r="AM221" s="59" t="s">
        <v>27</v>
      </c>
      <c r="AN221" s="59" t="s">
        <v>680</v>
      </c>
      <c r="AO221" s="58">
        <v>31</v>
      </c>
      <c r="AP221" s="59" t="s">
        <v>674</v>
      </c>
      <c r="AQ221" s="59" t="s">
        <v>703</v>
      </c>
      <c r="AR221" s="59" t="s">
        <v>27</v>
      </c>
      <c r="AS221" s="59" t="s">
        <v>704</v>
      </c>
      <c r="AT221" s="59" t="s">
        <v>27</v>
      </c>
      <c r="AU221" s="59" t="s">
        <v>27</v>
      </c>
      <c r="AV221" s="59" t="s">
        <v>27</v>
      </c>
      <c r="AW221" s="62"/>
      <c r="AX221" s="62" t="s">
        <v>748</v>
      </c>
      <c r="AY221" s="62">
        <v>6.12</v>
      </c>
      <c r="AZ221" s="62">
        <v>0.55636363636363639</v>
      </c>
      <c r="BA221" s="62">
        <v>1.7973856209150327</v>
      </c>
      <c r="BB221" s="62"/>
      <c r="BC221" s="62">
        <v>146</v>
      </c>
      <c r="BD221">
        <v>0.79289940828402372</v>
      </c>
      <c r="BE221" s="62"/>
      <c r="BF221" s="62"/>
      <c r="BG221" s="62"/>
      <c r="BH221" s="120"/>
    </row>
    <row r="222" spans="1:61" ht="60" x14ac:dyDescent="0.25">
      <c r="A222" s="58">
        <v>303</v>
      </c>
      <c r="B222" s="59" t="s">
        <v>78</v>
      </c>
      <c r="C222" s="59" t="s">
        <v>28</v>
      </c>
      <c r="D222" s="59" t="s">
        <v>39</v>
      </c>
      <c r="E222" s="59"/>
      <c r="F222" s="59" t="s">
        <v>40</v>
      </c>
      <c r="G222" s="58">
        <v>1</v>
      </c>
      <c r="H222" s="58">
        <v>9</v>
      </c>
      <c r="I222" s="59" t="s">
        <v>140</v>
      </c>
      <c r="J222" s="58">
        <v>79247246103</v>
      </c>
      <c r="K222" s="58">
        <v>42.769230769230802</v>
      </c>
      <c r="L222" s="58">
        <v>0.29753265602322199</v>
      </c>
      <c r="M222" s="58">
        <v>2</v>
      </c>
      <c r="N222" s="60">
        <v>0</v>
      </c>
      <c r="O222" s="60">
        <v>0</v>
      </c>
      <c r="P222" s="58">
        <v>3</v>
      </c>
      <c r="Q222" s="58">
        <v>1</v>
      </c>
      <c r="R222" s="58">
        <v>1</v>
      </c>
      <c r="S222" s="58">
        <v>1</v>
      </c>
      <c r="T222" s="58">
        <v>1</v>
      </c>
      <c r="U222" s="60">
        <v>0</v>
      </c>
      <c r="V222" s="60">
        <v>0</v>
      </c>
      <c r="W222" s="61">
        <v>1</v>
      </c>
      <c r="X222" s="60">
        <v>0</v>
      </c>
      <c r="Y222" s="58">
        <v>1</v>
      </c>
      <c r="Z222" s="59">
        <v>11</v>
      </c>
      <c r="AA222" s="59">
        <v>1</v>
      </c>
      <c r="AB222" t="s">
        <v>99</v>
      </c>
      <c r="AC222" s="59">
        <v>0</v>
      </c>
      <c r="AD222" s="58">
        <v>0</v>
      </c>
      <c r="AE222" s="58">
        <v>0</v>
      </c>
      <c r="AF222" s="58">
        <v>0</v>
      </c>
      <c r="AG222" s="58">
        <v>1</v>
      </c>
      <c r="AH222" s="59" t="s">
        <v>90</v>
      </c>
      <c r="AI222" s="58">
        <v>4</v>
      </c>
      <c r="AJ222" s="60"/>
      <c r="AK222" s="59" t="s">
        <v>141</v>
      </c>
      <c r="AL222" s="59">
        <v>1</v>
      </c>
      <c r="AM222" s="59" t="s">
        <v>27</v>
      </c>
      <c r="AN222" s="59" t="s">
        <v>673</v>
      </c>
      <c r="AO222" s="58">
        <v>18</v>
      </c>
      <c r="AP222" s="59" t="s">
        <v>674</v>
      </c>
      <c r="AQ222" s="59" t="s">
        <v>705</v>
      </c>
      <c r="AR222" s="59" t="s">
        <v>27</v>
      </c>
      <c r="AS222" s="59" t="s">
        <v>686</v>
      </c>
      <c r="AT222" s="59" t="s">
        <v>27</v>
      </c>
      <c r="AU222" s="59" t="s">
        <v>27</v>
      </c>
      <c r="AV222" s="59" t="s">
        <v>27</v>
      </c>
      <c r="AW222" s="62"/>
      <c r="AX222" s="62" t="s">
        <v>747</v>
      </c>
      <c r="AY222" s="62">
        <v>9.0009999999999994</v>
      </c>
      <c r="AZ222" s="62">
        <v>0.81827272727272726</v>
      </c>
      <c r="BA222" s="62">
        <v>1.2220864348405733</v>
      </c>
      <c r="BB222" s="62">
        <v>6.8140000000000001</v>
      </c>
      <c r="BC222" s="62">
        <v>57</v>
      </c>
      <c r="BD222">
        <v>0.22276029055690072</v>
      </c>
      <c r="BE222" s="62" t="s">
        <v>767</v>
      </c>
      <c r="BF222" s="62"/>
      <c r="BG222" s="62">
        <v>1</v>
      </c>
      <c r="BH222" s="120">
        <v>6.8140000000000001</v>
      </c>
      <c r="BI222" s="50"/>
    </row>
    <row r="223" spans="1:61" ht="90" x14ac:dyDescent="0.25">
      <c r="A223" s="58">
        <v>320</v>
      </c>
      <c r="B223" s="59" t="s">
        <v>78</v>
      </c>
      <c r="C223" s="59" t="s">
        <v>26</v>
      </c>
      <c r="D223" s="59" t="s">
        <v>39</v>
      </c>
      <c r="E223" s="59"/>
      <c r="F223" s="59" t="s">
        <v>40</v>
      </c>
      <c r="G223" s="58">
        <v>1</v>
      </c>
      <c r="H223" s="58">
        <v>9</v>
      </c>
      <c r="I223" s="59" t="s">
        <v>142</v>
      </c>
      <c r="J223" s="58">
        <v>8282194225</v>
      </c>
      <c r="K223" s="58">
        <v>0</v>
      </c>
      <c r="L223" s="58">
        <v>0</v>
      </c>
      <c r="M223" s="58">
        <v>4</v>
      </c>
      <c r="N223" s="60">
        <v>0</v>
      </c>
      <c r="O223" s="60">
        <v>0</v>
      </c>
      <c r="P223" s="58">
        <v>12</v>
      </c>
      <c r="Q223" s="58">
        <v>7</v>
      </c>
      <c r="R223" s="60">
        <v>0</v>
      </c>
      <c r="S223" s="58">
        <v>7</v>
      </c>
      <c r="T223" s="58">
        <v>1</v>
      </c>
      <c r="U223" s="58">
        <v>5</v>
      </c>
      <c r="V223" s="58">
        <v>1</v>
      </c>
      <c r="W223" s="59">
        <v>0</v>
      </c>
      <c r="X223" s="58">
        <v>1</v>
      </c>
      <c r="Y223" s="58">
        <v>7</v>
      </c>
      <c r="Z223" s="59">
        <v>45</v>
      </c>
      <c r="AA223" s="59">
        <v>7</v>
      </c>
      <c r="AC223" s="59">
        <v>0</v>
      </c>
      <c r="AD223" s="58">
        <v>2</v>
      </c>
      <c r="AE223" s="58">
        <v>2</v>
      </c>
      <c r="AF223" s="58">
        <v>0</v>
      </c>
      <c r="AG223" s="58">
        <v>8</v>
      </c>
      <c r="AH223" s="59" t="s">
        <v>93</v>
      </c>
      <c r="AI223" s="58">
        <v>2</v>
      </c>
      <c r="AJ223" s="58">
        <v>1</v>
      </c>
      <c r="AK223" s="59" t="s">
        <v>143</v>
      </c>
      <c r="AL223" s="59">
        <v>1</v>
      </c>
      <c r="AM223" s="59" t="s">
        <v>27</v>
      </c>
      <c r="AN223" s="59" t="s">
        <v>680</v>
      </c>
      <c r="AO223" s="58">
        <v>27</v>
      </c>
      <c r="AP223" s="59" t="s">
        <v>677</v>
      </c>
      <c r="AQ223" s="59" t="s">
        <v>691</v>
      </c>
      <c r="AR223" s="59" t="s">
        <v>695</v>
      </c>
      <c r="AS223" s="59" t="s">
        <v>27</v>
      </c>
      <c r="AT223" s="59" t="s">
        <v>692</v>
      </c>
      <c r="AU223" s="59" t="s">
        <v>27</v>
      </c>
      <c r="AV223" s="59" t="s">
        <v>27</v>
      </c>
      <c r="AW223" s="62"/>
      <c r="AX223" s="62" t="s">
        <v>746</v>
      </c>
      <c r="AY223" s="62">
        <v>9.0139999999999993</v>
      </c>
      <c r="AZ223" s="62">
        <v>0.20031111111111111</v>
      </c>
      <c r="BA223" s="62">
        <v>4.9922343021965832</v>
      </c>
      <c r="BB223" s="62"/>
      <c r="BC223" s="62">
        <v>89</v>
      </c>
      <c r="BD223">
        <v>0.3497076023391813</v>
      </c>
      <c r="BE223" s="62"/>
      <c r="BF223" s="62"/>
      <c r="BG223" s="62"/>
      <c r="BH223" s="120"/>
    </row>
    <row r="224" spans="1:61" ht="60" x14ac:dyDescent="0.25">
      <c r="A224" s="58">
        <v>357</v>
      </c>
      <c r="B224" s="59" t="s">
        <v>78</v>
      </c>
      <c r="C224" s="59" t="s">
        <v>26</v>
      </c>
      <c r="D224" s="59" t="s">
        <v>39</v>
      </c>
      <c r="E224" s="59"/>
      <c r="F224" s="59" t="s">
        <v>40</v>
      </c>
      <c r="G224" s="58">
        <v>1</v>
      </c>
      <c r="H224" s="58">
        <v>9</v>
      </c>
      <c r="I224" s="59" t="s">
        <v>147</v>
      </c>
      <c r="J224" s="58">
        <v>84463153</v>
      </c>
      <c r="K224" s="58">
        <v>72.599999999999994</v>
      </c>
      <c r="L224" s="58">
        <v>0.65106382978723398</v>
      </c>
      <c r="M224" s="58">
        <v>3</v>
      </c>
      <c r="N224" s="60">
        <v>0</v>
      </c>
      <c r="O224" s="60">
        <v>0</v>
      </c>
      <c r="P224" s="58">
        <v>6</v>
      </c>
      <c r="Q224" s="58">
        <v>3</v>
      </c>
      <c r="R224" s="58">
        <v>1</v>
      </c>
      <c r="S224" s="58">
        <v>3</v>
      </c>
      <c r="T224" s="58">
        <v>1</v>
      </c>
      <c r="U224" s="58">
        <v>1</v>
      </c>
      <c r="V224" s="58">
        <v>0.5</v>
      </c>
      <c r="W224" s="59">
        <v>0</v>
      </c>
      <c r="X224" s="58">
        <v>0.5</v>
      </c>
      <c r="Y224" s="58">
        <v>2</v>
      </c>
      <c r="Z224" s="59">
        <v>21</v>
      </c>
      <c r="AA224" s="59">
        <v>2</v>
      </c>
      <c r="AB224" t="s">
        <v>89</v>
      </c>
      <c r="AC224" s="59">
        <v>0</v>
      </c>
      <c r="AD224" s="58">
        <v>0</v>
      </c>
      <c r="AE224" s="58">
        <v>1</v>
      </c>
      <c r="AF224" s="58">
        <v>0</v>
      </c>
      <c r="AG224" s="58">
        <v>2</v>
      </c>
      <c r="AH224" s="59" t="s">
        <v>90</v>
      </c>
      <c r="AI224" s="58">
        <v>4</v>
      </c>
      <c r="AJ224" s="60"/>
      <c r="AK224" s="59" t="s">
        <v>148</v>
      </c>
      <c r="AL224" s="59">
        <v>1</v>
      </c>
      <c r="AM224" s="59" t="s">
        <v>27</v>
      </c>
      <c r="AN224" s="59" t="s">
        <v>680</v>
      </c>
      <c r="AO224" s="58">
        <v>26</v>
      </c>
      <c r="AP224" s="59" t="s">
        <v>677</v>
      </c>
      <c r="AQ224" s="59" t="s">
        <v>709</v>
      </c>
      <c r="AR224" s="59" t="s">
        <v>27</v>
      </c>
      <c r="AS224" s="59" t="s">
        <v>27</v>
      </c>
      <c r="AT224" s="59" t="s">
        <v>692</v>
      </c>
      <c r="AU224" s="59" t="s">
        <v>695</v>
      </c>
      <c r="AV224" s="59" t="s">
        <v>27</v>
      </c>
      <c r="AW224" s="62"/>
      <c r="AX224" s="62" t="s">
        <v>746</v>
      </c>
      <c r="AY224" s="62">
        <v>8.73</v>
      </c>
      <c r="AZ224" s="62">
        <v>0.41571428571428576</v>
      </c>
      <c r="BA224" s="62">
        <v>2.4054982817869415</v>
      </c>
      <c r="BB224" s="62">
        <v>7.8900000000000006</v>
      </c>
      <c r="BC224" s="62">
        <v>14</v>
      </c>
      <c r="BD224">
        <v>8.4805653710247356E-2</v>
      </c>
      <c r="BE224" s="62" t="s">
        <v>99</v>
      </c>
      <c r="BF224" s="62"/>
      <c r="BG224" s="62">
        <v>1</v>
      </c>
      <c r="BH224" s="120">
        <v>7.89</v>
      </c>
    </row>
    <row r="225" spans="1:61" ht="90" x14ac:dyDescent="0.25">
      <c r="A225" s="58">
        <v>389</v>
      </c>
      <c r="B225" s="59" t="s">
        <v>78</v>
      </c>
      <c r="C225" s="59" t="s">
        <v>26</v>
      </c>
      <c r="D225" s="59" t="s">
        <v>39</v>
      </c>
      <c r="E225" s="59"/>
      <c r="F225" s="59" t="s">
        <v>40</v>
      </c>
      <c r="G225" s="58">
        <v>1</v>
      </c>
      <c r="H225" s="58">
        <v>9</v>
      </c>
      <c r="I225" s="59" t="s">
        <v>81</v>
      </c>
      <c r="J225" s="58">
        <v>9591241137</v>
      </c>
      <c r="K225" s="58">
        <v>55.2</v>
      </c>
      <c r="L225" s="58">
        <v>0.28085106382978697</v>
      </c>
      <c r="M225" s="58">
        <v>2</v>
      </c>
      <c r="N225" s="60">
        <v>0</v>
      </c>
      <c r="O225" s="60">
        <v>0</v>
      </c>
      <c r="P225" s="58">
        <v>4</v>
      </c>
      <c r="Q225" s="58">
        <v>1</v>
      </c>
      <c r="R225" s="58">
        <v>1</v>
      </c>
      <c r="S225" s="58">
        <v>1</v>
      </c>
      <c r="T225" s="58">
        <v>1</v>
      </c>
      <c r="U225" s="60">
        <v>0</v>
      </c>
      <c r="V225" s="58">
        <v>0.5</v>
      </c>
      <c r="W225" s="59">
        <v>0</v>
      </c>
      <c r="X225" s="58">
        <v>0.5</v>
      </c>
      <c r="Y225" s="58">
        <v>1</v>
      </c>
      <c r="Z225" s="59">
        <v>12</v>
      </c>
      <c r="AA225" s="59">
        <v>1</v>
      </c>
      <c r="AB225" t="s">
        <v>99</v>
      </c>
      <c r="AC225" s="59">
        <v>0</v>
      </c>
      <c r="AD225" s="58">
        <v>1</v>
      </c>
      <c r="AE225" s="58">
        <v>0</v>
      </c>
      <c r="AF225" s="58">
        <v>1</v>
      </c>
      <c r="AG225" s="58">
        <v>3</v>
      </c>
      <c r="AH225" s="59" t="s">
        <v>90</v>
      </c>
      <c r="AI225" s="58">
        <v>4</v>
      </c>
      <c r="AJ225" s="60"/>
      <c r="AK225" s="59" t="s">
        <v>215</v>
      </c>
      <c r="AL225" s="59">
        <v>1</v>
      </c>
      <c r="AM225" s="59" t="s">
        <v>27</v>
      </c>
      <c r="AN225" s="59" t="s">
        <v>673</v>
      </c>
      <c r="AO225" s="58">
        <v>26</v>
      </c>
      <c r="AP225" s="59" t="s">
        <v>674</v>
      </c>
      <c r="AQ225" s="59" t="s">
        <v>675</v>
      </c>
      <c r="AR225" s="59" t="s">
        <v>27</v>
      </c>
      <c r="AS225" s="59" t="s">
        <v>676</v>
      </c>
      <c r="AT225" s="59" t="s">
        <v>27</v>
      </c>
      <c r="AU225" s="59" t="s">
        <v>27</v>
      </c>
      <c r="AV225" s="59" t="s">
        <v>27</v>
      </c>
      <c r="AW225" s="62"/>
      <c r="AX225" s="62" t="s">
        <v>748</v>
      </c>
      <c r="AY225" s="62">
        <v>7.9510000000000005</v>
      </c>
      <c r="AZ225" s="62">
        <v>0.66258333333333341</v>
      </c>
      <c r="BA225" s="62">
        <v>1.5092441202364482</v>
      </c>
      <c r="BB225" s="62">
        <v>6.8550000000000004</v>
      </c>
      <c r="BC225" s="62">
        <v>18</v>
      </c>
      <c r="BD225">
        <v>0</v>
      </c>
      <c r="BE225" s="62"/>
      <c r="BF225" s="62"/>
      <c r="BG225" s="62"/>
      <c r="BH225" s="120">
        <v>6.8550000000000004</v>
      </c>
    </row>
    <row r="226" spans="1:61" ht="45" x14ac:dyDescent="0.25">
      <c r="A226" s="58">
        <v>406</v>
      </c>
      <c r="B226" s="59" t="s">
        <v>78</v>
      </c>
      <c r="C226" s="59" t="s">
        <v>28</v>
      </c>
      <c r="D226" s="59" t="s">
        <v>39</v>
      </c>
      <c r="E226" s="59"/>
      <c r="F226" s="59" t="s">
        <v>40</v>
      </c>
      <c r="G226" s="58">
        <v>1</v>
      </c>
      <c r="H226" s="58">
        <v>9</v>
      </c>
      <c r="I226" s="59" t="s">
        <v>85</v>
      </c>
      <c r="J226" s="58">
        <v>1347638136</v>
      </c>
      <c r="K226" s="58">
        <v>0</v>
      </c>
      <c r="L226" s="58">
        <v>0</v>
      </c>
      <c r="M226" s="58">
        <v>6</v>
      </c>
      <c r="N226" s="60">
        <v>0</v>
      </c>
      <c r="O226" s="58">
        <v>1</v>
      </c>
      <c r="P226" s="58">
        <v>10</v>
      </c>
      <c r="Q226" s="58">
        <v>4</v>
      </c>
      <c r="R226" s="60">
        <v>0</v>
      </c>
      <c r="S226" s="58">
        <v>4</v>
      </c>
      <c r="T226" s="58">
        <v>1</v>
      </c>
      <c r="U226" s="58">
        <v>2</v>
      </c>
      <c r="V226" s="60">
        <v>0</v>
      </c>
      <c r="W226" s="59">
        <v>0</v>
      </c>
      <c r="X226" s="60">
        <v>0</v>
      </c>
      <c r="Y226" s="58">
        <v>2</v>
      </c>
      <c r="Z226" s="59">
        <v>30</v>
      </c>
      <c r="AA226" s="59">
        <v>2</v>
      </c>
      <c r="AC226" s="59">
        <v>0</v>
      </c>
      <c r="AD226" s="58">
        <v>1</v>
      </c>
      <c r="AE226" s="58">
        <v>1</v>
      </c>
      <c r="AF226" s="58">
        <v>0</v>
      </c>
      <c r="AG226" s="58">
        <v>5</v>
      </c>
      <c r="AH226" s="59" t="s">
        <v>182</v>
      </c>
      <c r="AI226" s="58">
        <v>3</v>
      </c>
      <c r="AJ226" s="58">
        <v>1</v>
      </c>
      <c r="AK226" s="59" t="s">
        <v>216</v>
      </c>
      <c r="AL226" s="59">
        <v>1</v>
      </c>
      <c r="AM226" s="59" t="s">
        <v>27</v>
      </c>
      <c r="AN226" s="59" t="s">
        <v>673</v>
      </c>
      <c r="AO226" s="58">
        <v>20</v>
      </c>
      <c r="AP226" s="59" t="s">
        <v>677</v>
      </c>
      <c r="AQ226" s="59" t="s">
        <v>678</v>
      </c>
      <c r="AR226" s="59" t="s">
        <v>27</v>
      </c>
      <c r="AS226" s="59" t="s">
        <v>27</v>
      </c>
      <c r="AT226" s="59" t="s">
        <v>27</v>
      </c>
      <c r="AU226" s="59" t="s">
        <v>27</v>
      </c>
      <c r="AV226" s="59" t="s">
        <v>27</v>
      </c>
      <c r="AW226" s="62"/>
      <c r="AX226" s="62" t="s">
        <v>747</v>
      </c>
      <c r="AY226" s="62">
        <v>9.0020000000000007</v>
      </c>
      <c r="AZ226" s="62">
        <v>0.3000666666666667</v>
      </c>
      <c r="BA226" s="62">
        <v>3.3325927571650742</v>
      </c>
      <c r="BB226" s="62"/>
      <c r="BC226" s="62">
        <v>18</v>
      </c>
      <c r="BD226">
        <v>0.11752470098803952</v>
      </c>
      <c r="BE226" s="62"/>
      <c r="BF226" s="62"/>
      <c r="BG226" s="62"/>
      <c r="BH226" s="120"/>
    </row>
    <row r="227" spans="1:61" ht="120" x14ac:dyDescent="0.25">
      <c r="A227" s="58">
        <v>454</v>
      </c>
      <c r="B227" s="59" t="s">
        <v>78</v>
      </c>
      <c r="C227" s="59" t="s">
        <v>28</v>
      </c>
      <c r="D227" s="59" t="s">
        <v>39</v>
      </c>
      <c r="E227" s="59"/>
      <c r="F227" s="59" t="s">
        <v>40</v>
      </c>
      <c r="G227" s="58">
        <v>1</v>
      </c>
      <c r="H227" s="58">
        <v>9</v>
      </c>
      <c r="I227" s="59" t="s">
        <v>152</v>
      </c>
      <c r="J227" s="58">
        <v>792288984</v>
      </c>
      <c r="K227" s="58">
        <v>62.153846153846203</v>
      </c>
      <c r="L227" s="58">
        <v>0.66328011611030502</v>
      </c>
      <c r="M227" s="58">
        <v>4</v>
      </c>
      <c r="N227" s="60">
        <v>0</v>
      </c>
      <c r="O227" s="60">
        <v>0</v>
      </c>
      <c r="P227" s="58">
        <v>8</v>
      </c>
      <c r="Q227" s="58">
        <v>4</v>
      </c>
      <c r="R227" s="58">
        <v>2</v>
      </c>
      <c r="S227" s="58">
        <v>4</v>
      </c>
      <c r="T227" s="58">
        <v>1</v>
      </c>
      <c r="U227" s="58">
        <v>2</v>
      </c>
      <c r="V227" s="58">
        <v>0.5</v>
      </c>
      <c r="W227" s="59">
        <v>0</v>
      </c>
      <c r="X227" s="58">
        <v>0.5</v>
      </c>
      <c r="Y227" s="58">
        <v>3</v>
      </c>
      <c r="Z227" s="59">
        <v>29</v>
      </c>
      <c r="AA227" s="59">
        <v>3</v>
      </c>
      <c r="AB227" t="s">
        <v>102</v>
      </c>
      <c r="AC227" s="59">
        <v>0</v>
      </c>
      <c r="AD227" s="58">
        <v>1</v>
      </c>
      <c r="AE227" s="58">
        <v>2</v>
      </c>
      <c r="AF227" s="58">
        <v>1</v>
      </c>
      <c r="AG227" s="58">
        <v>7</v>
      </c>
      <c r="AH227" s="59" t="s">
        <v>90</v>
      </c>
      <c r="AI227" s="58">
        <v>4</v>
      </c>
      <c r="AJ227" s="58">
        <v>1</v>
      </c>
      <c r="AK227" s="59" t="s">
        <v>217</v>
      </c>
      <c r="AL227" s="59">
        <v>1</v>
      </c>
      <c r="AM227" s="59" t="s">
        <v>27</v>
      </c>
      <c r="AN227" s="59" t="s">
        <v>673</v>
      </c>
      <c r="AO227" s="58">
        <v>23</v>
      </c>
      <c r="AP227" s="59" t="s">
        <v>677</v>
      </c>
      <c r="AQ227" s="59" t="s">
        <v>714</v>
      </c>
      <c r="AR227" s="59" t="s">
        <v>695</v>
      </c>
      <c r="AS227" s="59" t="s">
        <v>27</v>
      </c>
      <c r="AT227" s="59" t="s">
        <v>27</v>
      </c>
      <c r="AU227" s="59" t="s">
        <v>27</v>
      </c>
      <c r="AV227" s="59" t="s">
        <v>696</v>
      </c>
      <c r="AW227" s="62"/>
      <c r="AX227" s="62" t="s">
        <v>747</v>
      </c>
      <c r="AY227" s="62">
        <v>9.01</v>
      </c>
      <c r="AZ227" s="62">
        <v>0.31068965517241376</v>
      </c>
      <c r="BA227" s="62">
        <v>3.2186459489456158</v>
      </c>
      <c r="BB227" s="62">
        <v>6.8239999999999998</v>
      </c>
      <c r="BC227" s="62">
        <v>57</v>
      </c>
      <c r="BD227">
        <v>0.26294820717131473</v>
      </c>
      <c r="BE227" s="62"/>
      <c r="BF227" s="62"/>
      <c r="BG227" s="62"/>
      <c r="BH227" s="120">
        <v>2.1839999999999997</v>
      </c>
    </row>
    <row r="228" spans="1:61" ht="105" x14ac:dyDescent="0.25">
      <c r="A228" s="58">
        <v>475</v>
      </c>
      <c r="B228" s="59" t="s">
        <v>78</v>
      </c>
      <c r="C228" s="59" t="s">
        <v>28</v>
      </c>
      <c r="D228" s="59" t="s">
        <v>39</v>
      </c>
      <c r="E228" s="59"/>
      <c r="F228" s="59" t="s">
        <v>40</v>
      </c>
      <c r="G228" s="58">
        <v>1</v>
      </c>
      <c r="H228" s="58">
        <v>9</v>
      </c>
      <c r="I228" s="59" t="s">
        <v>158</v>
      </c>
      <c r="J228" s="58">
        <v>927618937</v>
      </c>
      <c r="K228" s="58">
        <v>62.153846153846203</v>
      </c>
      <c r="L228" s="58">
        <v>0.66328011611030502</v>
      </c>
      <c r="M228" s="58">
        <v>4</v>
      </c>
      <c r="N228" s="60">
        <v>0</v>
      </c>
      <c r="O228" s="60">
        <v>0</v>
      </c>
      <c r="P228" s="58">
        <v>11</v>
      </c>
      <c r="Q228" s="58">
        <v>7</v>
      </c>
      <c r="R228" s="58">
        <v>1</v>
      </c>
      <c r="S228" s="58">
        <v>7</v>
      </c>
      <c r="T228" s="58">
        <v>1</v>
      </c>
      <c r="U228" s="58">
        <v>2</v>
      </c>
      <c r="V228" s="58">
        <v>1.5</v>
      </c>
      <c r="W228" s="59">
        <v>0</v>
      </c>
      <c r="X228" s="58">
        <v>0.5</v>
      </c>
      <c r="Y228" s="58">
        <v>4</v>
      </c>
      <c r="Z228" s="59">
        <v>39</v>
      </c>
      <c r="AA228" s="59">
        <v>4</v>
      </c>
      <c r="AB228" t="s">
        <v>102</v>
      </c>
      <c r="AC228" s="59">
        <v>0</v>
      </c>
      <c r="AD228" s="58">
        <v>1</v>
      </c>
      <c r="AE228" s="58">
        <v>5</v>
      </c>
      <c r="AF228" s="58">
        <v>0</v>
      </c>
      <c r="AG228" s="58">
        <v>9</v>
      </c>
      <c r="AH228" s="59" t="s">
        <v>90</v>
      </c>
      <c r="AI228" s="58">
        <v>4</v>
      </c>
      <c r="AJ228" s="58">
        <v>1</v>
      </c>
      <c r="AK228" s="59" t="s">
        <v>219</v>
      </c>
      <c r="AL228" s="59">
        <v>1</v>
      </c>
      <c r="AM228" s="59" t="s">
        <v>27</v>
      </c>
      <c r="AN228" s="59" t="s">
        <v>673</v>
      </c>
      <c r="AO228" s="58">
        <v>25</v>
      </c>
      <c r="AP228" s="59" t="s">
        <v>677</v>
      </c>
      <c r="AQ228" s="59" t="s">
        <v>721</v>
      </c>
      <c r="AR228" s="59" t="s">
        <v>27</v>
      </c>
      <c r="AS228" s="59" t="s">
        <v>686</v>
      </c>
      <c r="AT228" s="59" t="s">
        <v>27</v>
      </c>
      <c r="AU228" s="59" t="s">
        <v>27</v>
      </c>
      <c r="AV228" s="59" t="s">
        <v>27</v>
      </c>
      <c r="AW228" s="62"/>
      <c r="AX228" s="62" t="s">
        <v>747</v>
      </c>
      <c r="AY228" s="62">
        <v>9.0020000000000007</v>
      </c>
      <c r="AZ228" s="62">
        <v>0.23082051282051283</v>
      </c>
      <c r="BA228" s="62">
        <v>4.3323705843145968</v>
      </c>
      <c r="BB228" s="62">
        <v>8.6389999999999993</v>
      </c>
      <c r="BC228" s="62">
        <v>57</v>
      </c>
      <c r="BD228">
        <v>0.62629834254143646</v>
      </c>
      <c r="BE228" s="62"/>
      <c r="BF228" s="62"/>
      <c r="BG228" s="62"/>
      <c r="BH228">
        <v>8.6389999999999993</v>
      </c>
    </row>
    <row r="229" spans="1:61" ht="105" x14ac:dyDescent="0.25">
      <c r="A229" s="58">
        <v>496</v>
      </c>
      <c r="B229" s="59" t="s">
        <v>78</v>
      </c>
      <c r="C229" s="59" t="s">
        <v>28</v>
      </c>
      <c r="D229" s="59" t="s">
        <v>39</v>
      </c>
      <c r="E229" s="59"/>
      <c r="F229" s="59" t="s">
        <v>40</v>
      </c>
      <c r="G229" s="58">
        <v>1</v>
      </c>
      <c r="H229" s="58">
        <v>9</v>
      </c>
      <c r="I229" s="59" t="s">
        <v>165</v>
      </c>
      <c r="J229" s="58">
        <v>1412134207</v>
      </c>
      <c r="K229" s="58">
        <v>62.153846153846203</v>
      </c>
      <c r="L229" s="58">
        <v>0.66328011611030502</v>
      </c>
      <c r="M229" s="58">
        <v>3</v>
      </c>
      <c r="N229" s="60">
        <v>0</v>
      </c>
      <c r="O229" s="60">
        <v>0</v>
      </c>
      <c r="P229" s="58">
        <v>7</v>
      </c>
      <c r="Q229" s="58">
        <v>3</v>
      </c>
      <c r="R229" s="58">
        <v>1</v>
      </c>
      <c r="S229" s="58">
        <v>3</v>
      </c>
      <c r="T229" s="58">
        <v>1</v>
      </c>
      <c r="U229" s="58">
        <v>3</v>
      </c>
      <c r="V229" s="60">
        <v>0</v>
      </c>
      <c r="W229" s="59">
        <v>0</v>
      </c>
      <c r="X229" s="60">
        <v>0</v>
      </c>
      <c r="Y229" s="58">
        <v>3</v>
      </c>
      <c r="Z229" s="59">
        <v>24</v>
      </c>
      <c r="AA229" s="59">
        <v>3</v>
      </c>
      <c r="AB229" t="s">
        <v>102</v>
      </c>
      <c r="AC229" s="59">
        <v>0</v>
      </c>
      <c r="AD229" s="58">
        <v>4</v>
      </c>
      <c r="AE229" s="58">
        <v>0</v>
      </c>
      <c r="AF229" s="58">
        <v>0</v>
      </c>
      <c r="AG229" s="58">
        <v>10</v>
      </c>
      <c r="AH229" s="59" t="s">
        <v>90</v>
      </c>
      <c r="AI229" s="58">
        <v>4</v>
      </c>
      <c r="AJ229" s="60"/>
      <c r="AK229" s="59" t="s">
        <v>220</v>
      </c>
      <c r="AL229" s="59">
        <v>1</v>
      </c>
      <c r="AM229" s="59" t="s">
        <v>27</v>
      </c>
      <c r="AN229" s="59" t="s">
        <v>680</v>
      </c>
      <c r="AO229" s="58">
        <v>25</v>
      </c>
      <c r="AP229" s="59" t="s">
        <v>677</v>
      </c>
      <c r="AQ229" s="59" t="s">
        <v>705</v>
      </c>
      <c r="AR229" s="59" t="s">
        <v>27</v>
      </c>
      <c r="AS229" s="59" t="s">
        <v>27</v>
      </c>
      <c r="AT229" s="59" t="s">
        <v>27</v>
      </c>
      <c r="AU229" s="59" t="s">
        <v>27</v>
      </c>
      <c r="AV229" s="59" t="s">
        <v>27</v>
      </c>
      <c r="AW229" s="62"/>
      <c r="AX229" s="62" t="s">
        <v>747</v>
      </c>
      <c r="AY229" s="62">
        <v>9.0020000000000007</v>
      </c>
      <c r="AZ229" s="62">
        <v>0.37508333333333338</v>
      </c>
      <c r="BA229" s="62">
        <v>2.6660742057320594</v>
      </c>
      <c r="BB229" s="62">
        <v>6.5179999999999998</v>
      </c>
      <c r="BC229" s="62">
        <v>0</v>
      </c>
      <c r="BD229">
        <v>6.3354451483827942E-3</v>
      </c>
      <c r="BE229" s="62"/>
      <c r="BF229" s="62"/>
      <c r="BG229" s="62"/>
      <c r="BH229">
        <v>6.5179999999999998</v>
      </c>
    </row>
    <row r="230" spans="1:61" ht="165" x14ac:dyDescent="0.25">
      <c r="A230" s="58">
        <v>512</v>
      </c>
      <c r="B230" s="59" t="s">
        <v>78</v>
      </c>
      <c r="C230" s="59" t="s">
        <v>28</v>
      </c>
      <c r="D230" s="59" t="s">
        <v>39</v>
      </c>
      <c r="E230" s="59"/>
      <c r="F230" s="59" t="s">
        <v>40</v>
      </c>
      <c r="G230" s="58">
        <v>1</v>
      </c>
      <c r="H230" s="58">
        <v>9</v>
      </c>
      <c r="I230" s="59" t="s">
        <v>167</v>
      </c>
      <c r="J230" s="58">
        <v>912215825</v>
      </c>
      <c r="K230" s="58">
        <v>42.769230769230802</v>
      </c>
      <c r="L230" s="58">
        <v>0.29753265602322199</v>
      </c>
      <c r="M230" s="58">
        <v>1</v>
      </c>
      <c r="N230" s="60">
        <v>0</v>
      </c>
      <c r="O230" s="60">
        <v>0</v>
      </c>
      <c r="P230" s="58">
        <v>3</v>
      </c>
      <c r="Q230" s="58">
        <v>2</v>
      </c>
      <c r="R230" s="58">
        <v>1</v>
      </c>
      <c r="S230" s="58">
        <v>2</v>
      </c>
      <c r="T230" s="58">
        <v>1</v>
      </c>
      <c r="U230" s="60">
        <v>0</v>
      </c>
      <c r="V230" s="60">
        <v>0</v>
      </c>
      <c r="W230" s="59">
        <v>0</v>
      </c>
      <c r="X230" s="60">
        <v>0</v>
      </c>
      <c r="Y230" s="60">
        <v>0</v>
      </c>
      <c r="Z230" s="59">
        <v>10</v>
      </c>
      <c r="AA230" s="59">
        <v>0</v>
      </c>
      <c r="AB230" t="s">
        <v>99</v>
      </c>
      <c r="AC230" s="59">
        <v>0</v>
      </c>
      <c r="AD230" s="58">
        <v>2</v>
      </c>
      <c r="AE230" s="58">
        <v>2</v>
      </c>
      <c r="AF230" s="58">
        <v>0</v>
      </c>
      <c r="AG230" s="58">
        <v>9</v>
      </c>
      <c r="AH230" s="59" t="s">
        <v>159</v>
      </c>
      <c r="AI230" s="58">
        <v>2</v>
      </c>
      <c r="AJ230" s="58">
        <v>1</v>
      </c>
      <c r="AK230" s="59" t="s">
        <v>221</v>
      </c>
      <c r="AL230" s="59">
        <v>1</v>
      </c>
      <c r="AM230" s="59" t="s">
        <v>27</v>
      </c>
      <c r="AN230" s="59" t="s">
        <v>680</v>
      </c>
      <c r="AO230" s="63">
        <v>28</v>
      </c>
      <c r="AP230" s="63" t="s">
        <v>677</v>
      </c>
      <c r="AQ230" s="63" t="s">
        <v>691</v>
      </c>
      <c r="AR230" s="63"/>
      <c r="AS230" s="63"/>
      <c r="AT230" s="63"/>
      <c r="AU230" s="63"/>
      <c r="AV230" s="63"/>
      <c r="AW230" s="62"/>
      <c r="AX230" s="62" t="s">
        <v>747</v>
      </c>
      <c r="AY230" s="62">
        <v>8.9990000000000006</v>
      </c>
      <c r="AZ230" s="62">
        <v>0.89990000000000003</v>
      </c>
      <c r="BA230" s="62">
        <v>1.1112345816201799</v>
      </c>
      <c r="BB230" s="62">
        <v>7.3900000000000006</v>
      </c>
      <c r="BC230" s="62">
        <v>57</v>
      </c>
      <c r="BD230">
        <v>0</v>
      </c>
      <c r="BE230" s="62" t="s">
        <v>767</v>
      </c>
      <c r="BF230" s="62"/>
      <c r="BG230" s="62">
        <v>1</v>
      </c>
      <c r="BH230">
        <v>7.39</v>
      </c>
    </row>
    <row r="231" spans="1:61" ht="45" x14ac:dyDescent="0.25">
      <c r="A231" s="58">
        <v>516</v>
      </c>
      <c r="B231" s="59" t="s">
        <v>78</v>
      </c>
      <c r="C231" s="59" t="s">
        <v>28</v>
      </c>
      <c r="D231" s="59" t="s">
        <v>39</v>
      </c>
      <c r="E231" s="59"/>
      <c r="F231" s="59" t="s">
        <v>40</v>
      </c>
      <c r="G231" s="58">
        <v>1</v>
      </c>
      <c r="H231" s="58">
        <v>9</v>
      </c>
      <c r="I231" s="59" t="s">
        <v>169</v>
      </c>
      <c r="J231" s="58">
        <v>178114327</v>
      </c>
      <c r="K231" s="58">
        <v>42.769230769230802</v>
      </c>
      <c r="L231" s="58">
        <v>0.29753265602322199</v>
      </c>
      <c r="M231" s="58">
        <v>1</v>
      </c>
      <c r="N231" s="60">
        <v>0</v>
      </c>
      <c r="O231" s="60">
        <v>0</v>
      </c>
      <c r="P231" s="58">
        <v>2</v>
      </c>
      <c r="Q231" s="58">
        <v>1</v>
      </c>
      <c r="R231" s="58">
        <v>1</v>
      </c>
      <c r="S231" s="58">
        <v>1</v>
      </c>
      <c r="T231" s="58">
        <v>1</v>
      </c>
      <c r="U231" s="60">
        <v>0</v>
      </c>
      <c r="V231" s="60">
        <v>0</v>
      </c>
      <c r="W231" s="61">
        <v>1</v>
      </c>
      <c r="X231" s="60">
        <v>0</v>
      </c>
      <c r="Y231" s="58">
        <v>1</v>
      </c>
      <c r="Z231" s="59">
        <v>9</v>
      </c>
      <c r="AA231" s="59">
        <v>1</v>
      </c>
      <c r="AB231" t="s">
        <v>99</v>
      </c>
      <c r="AC231" s="59">
        <v>0</v>
      </c>
      <c r="AD231" s="58">
        <v>0</v>
      </c>
      <c r="AE231" s="58">
        <v>0</v>
      </c>
      <c r="AF231" s="58">
        <v>0</v>
      </c>
      <c r="AG231" s="58">
        <v>1</v>
      </c>
      <c r="AH231" s="59" t="s">
        <v>90</v>
      </c>
      <c r="AI231" s="58">
        <v>4</v>
      </c>
      <c r="AJ231" s="60"/>
      <c r="AK231" s="59" t="s">
        <v>222</v>
      </c>
      <c r="AL231" s="59">
        <v>1</v>
      </c>
      <c r="AM231" s="59" t="s">
        <v>27</v>
      </c>
      <c r="AN231" s="59" t="s">
        <v>680</v>
      </c>
      <c r="AO231" s="58">
        <v>31</v>
      </c>
      <c r="AP231" s="59" t="s">
        <v>677</v>
      </c>
      <c r="AQ231" s="59" t="s">
        <v>694</v>
      </c>
      <c r="AR231" s="59" t="s">
        <v>27</v>
      </c>
      <c r="AS231" s="59" t="s">
        <v>27</v>
      </c>
      <c r="AT231" s="59" t="s">
        <v>692</v>
      </c>
      <c r="AU231" s="59" t="s">
        <v>27</v>
      </c>
      <c r="AV231" s="59" t="s">
        <v>27</v>
      </c>
      <c r="AW231" s="62"/>
      <c r="AX231" s="62" t="s">
        <v>746</v>
      </c>
      <c r="AY231" s="62">
        <v>9.0009999999999994</v>
      </c>
      <c r="AZ231" s="62">
        <v>1.000111111111111</v>
      </c>
      <c r="BA231" s="62">
        <v>0.9998889012331964</v>
      </c>
      <c r="BB231" s="62">
        <v>8.9280000000000008</v>
      </c>
      <c r="BC231" s="62">
        <v>23</v>
      </c>
      <c r="BD231">
        <v>0.12363067292644757</v>
      </c>
      <c r="BE231" s="62"/>
      <c r="BF231" s="62"/>
      <c r="BG231" s="62"/>
      <c r="BH231">
        <v>8.9280000000000008</v>
      </c>
      <c r="BI231" s="50"/>
    </row>
    <row r="232" spans="1:61" ht="45" x14ac:dyDescent="0.25">
      <c r="A232" s="58">
        <v>548</v>
      </c>
      <c r="B232" s="59" t="s">
        <v>78</v>
      </c>
      <c r="C232" s="59" t="s">
        <v>26</v>
      </c>
      <c r="D232" s="59" t="s">
        <v>39</v>
      </c>
      <c r="E232" s="59"/>
      <c r="F232" s="59" t="s">
        <v>40</v>
      </c>
      <c r="G232" s="58">
        <v>1</v>
      </c>
      <c r="H232" s="58">
        <v>9</v>
      </c>
      <c r="I232" s="59" t="s">
        <v>172</v>
      </c>
      <c r="J232" s="58">
        <v>8517821164</v>
      </c>
      <c r="K232" s="58">
        <v>72.599999999999994</v>
      </c>
      <c r="L232" s="58">
        <v>0.65106382978723398</v>
      </c>
      <c r="M232" s="58">
        <v>1</v>
      </c>
      <c r="N232" s="60">
        <v>0</v>
      </c>
      <c r="O232" s="60">
        <v>0</v>
      </c>
      <c r="P232" s="58">
        <v>1</v>
      </c>
      <c r="Q232" s="60">
        <v>0</v>
      </c>
      <c r="R232" s="58">
        <v>1</v>
      </c>
      <c r="S232" s="60">
        <v>0</v>
      </c>
      <c r="T232" s="58">
        <v>1</v>
      </c>
      <c r="U232" s="60">
        <v>0</v>
      </c>
      <c r="V232" s="60">
        <v>0</v>
      </c>
      <c r="W232" s="59">
        <v>0</v>
      </c>
      <c r="X232" s="60">
        <v>0</v>
      </c>
      <c r="Y232" s="60">
        <v>0</v>
      </c>
      <c r="Z232" s="59">
        <v>4</v>
      </c>
      <c r="AA232" s="59">
        <v>0</v>
      </c>
      <c r="AB232" t="s">
        <v>89</v>
      </c>
      <c r="AC232" s="59">
        <v>0</v>
      </c>
      <c r="AD232" s="58">
        <v>0</v>
      </c>
      <c r="AE232" s="58">
        <v>0</v>
      </c>
      <c r="AF232" s="58">
        <v>0</v>
      </c>
      <c r="AG232" s="58">
        <v>1</v>
      </c>
      <c r="AH232" s="59" t="s">
        <v>90</v>
      </c>
      <c r="AI232" s="58">
        <v>4</v>
      </c>
      <c r="AJ232" s="60"/>
      <c r="AK232" s="59" t="s">
        <v>224</v>
      </c>
      <c r="AL232" s="59">
        <v>1</v>
      </c>
      <c r="AM232" s="59" t="s">
        <v>27</v>
      </c>
      <c r="AN232" s="59" t="s">
        <v>680</v>
      </c>
      <c r="AO232" s="58">
        <v>29</v>
      </c>
      <c r="AP232" s="59" t="s">
        <v>674</v>
      </c>
      <c r="AQ232" s="59" t="s">
        <v>691</v>
      </c>
      <c r="AR232" s="59" t="s">
        <v>695</v>
      </c>
      <c r="AS232" s="59" t="s">
        <v>727</v>
      </c>
      <c r="AT232" s="59" t="s">
        <v>27</v>
      </c>
      <c r="AU232" s="59" t="s">
        <v>27</v>
      </c>
      <c r="AV232" s="59" t="s">
        <v>27</v>
      </c>
      <c r="AW232" s="62"/>
      <c r="AX232" s="62" t="s">
        <v>748</v>
      </c>
      <c r="AY232" s="62">
        <v>8.2910000000000004</v>
      </c>
      <c r="AZ232" s="62">
        <v>2.0727500000000001</v>
      </c>
      <c r="BA232" s="62">
        <v>0.48245085031962365</v>
      </c>
      <c r="BB232" s="62">
        <v>7.37</v>
      </c>
      <c r="BC232" s="62">
        <v>23</v>
      </c>
      <c r="BD232">
        <v>0</v>
      </c>
      <c r="BE232" s="62"/>
      <c r="BF232" s="62"/>
      <c r="BG232" s="62"/>
      <c r="BH232">
        <v>7.37</v>
      </c>
    </row>
    <row r="233" spans="1:61" ht="225" x14ac:dyDescent="0.25">
      <c r="A233" s="58">
        <v>6</v>
      </c>
      <c r="B233" s="59" t="s">
        <v>78</v>
      </c>
      <c r="C233" s="59" t="s">
        <v>28</v>
      </c>
      <c r="D233" s="59" t="s">
        <v>41</v>
      </c>
      <c r="E233" s="59"/>
      <c r="F233" s="59" t="s">
        <v>32</v>
      </c>
      <c r="G233" s="58">
        <v>14</v>
      </c>
      <c r="H233" s="58">
        <v>13</v>
      </c>
      <c r="I233" s="59" t="s">
        <v>92</v>
      </c>
      <c r="J233" s="58">
        <v>9165180138</v>
      </c>
      <c r="K233" s="58">
        <v>0</v>
      </c>
      <c r="L233" s="58">
        <v>0</v>
      </c>
      <c r="M233" s="58">
        <v>2</v>
      </c>
      <c r="N233" s="60">
        <v>0</v>
      </c>
      <c r="O233" s="58">
        <v>3</v>
      </c>
      <c r="P233" s="58">
        <v>10</v>
      </c>
      <c r="Q233" s="58">
        <v>8</v>
      </c>
      <c r="R233" s="60">
        <v>0</v>
      </c>
      <c r="S233" s="58">
        <v>8</v>
      </c>
      <c r="T233" s="58">
        <v>1</v>
      </c>
      <c r="U233" s="58">
        <v>3</v>
      </c>
      <c r="V233" s="58">
        <v>3.5</v>
      </c>
      <c r="W233" s="59">
        <v>0</v>
      </c>
      <c r="X233" s="58">
        <v>0.5</v>
      </c>
      <c r="Y233" s="58">
        <v>7</v>
      </c>
      <c r="Z233" s="59">
        <v>46</v>
      </c>
      <c r="AA233" s="59">
        <v>7</v>
      </c>
      <c r="AC233" s="59">
        <v>0</v>
      </c>
      <c r="AD233" s="58">
        <v>12</v>
      </c>
      <c r="AE233" s="58">
        <v>7</v>
      </c>
      <c r="AF233" s="58">
        <v>2</v>
      </c>
      <c r="AG233" s="58">
        <v>28</v>
      </c>
      <c r="AH233" s="59" t="s">
        <v>182</v>
      </c>
      <c r="AI233" s="58">
        <v>3</v>
      </c>
      <c r="AJ233" s="58">
        <v>1</v>
      </c>
      <c r="AK233" s="59" t="s">
        <v>326</v>
      </c>
      <c r="AL233" s="59">
        <v>1</v>
      </c>
      <c r="AM233" s="59" t="s">
        <v>27</v>
      </c>
      <c r="AN233" s="59" t="s">
        <v>680</v>
      </c>
      <c r="AO233" s="58">
        <v>24</v>
      </c>
      <c r="AP233" s="59" t="s">
        <v>677</v>
      </c>
      <c r="AQ233" s="59" t="s">
        <v>679</v>
      </c>
      <c r="AR233" s="59" t="s">
        <v>27</v>
      </c>
      <c r="AS233" s="59" t="s">
        <v>681</v>
      </c>
      <c r="AT233" s="59" t="s">
        <v>27</v>
      </c>
      <c r="AU233" s="59" t="s">
        <v>27</v>
      </c>
      <c r="AV233" s="59" t="s">
        <v>710</v>
      </c>
      <c r="AW233" s="62"/>
      <c r="AX233" s="62" t="s">
        <v>747</v>
      </c>
      <c r="AY233" s="62">
        <v>5.8580000000000005</v>
      </c>
      <c r="AZ233" s="62">
        <v>0.12734782608695652</v>
      </c>
      <c r="BA233" s="62">
        <v>7.8525093888699207</v>
      </c>
      <c r="BB233" s="62"/>
      <c r="BC233" s="62">
        <v>28</v>
      </c>
      <c r="BD233">
        <v>0.58921755725190839</v>
      </c>
      <c r="BE233" s="62"/>
      <c r="BF233" s="62"/>
      <c r="BG233" s="62"/>
      <c r="BH233" s="120"/>
      <c r="BI233" s="50"/>
    </row>
    <row r="234" spans="1:61" ht="210" x14ac:dyDescent="0.25">
      <c r="A234" s="58">
        <v>43</v>
      </c>
      <c r="B234" s="59" t="s">
        <v>78</v>
      </c>
      <c r="C234" s="59" t="s">
        <v>28</v>
      </c>
      <c r="D234" s="59" t="s">
        <v>41</v>
      </c>
      <c r="E234" s="59"/>
      <c r="F234" s="59" t="s">
        <v>32</v>
      </c>
      <c r="G234" s="58">
        <v>14</v>
      </c>
      <c r="H234" s="58">
        <v>13</v>
      </c>
      <c r="I234" s="59" t="s">
        <v>101</v>
      </c>
      <c r="J234" s="58">
        <v>17888851</v>
      </c>
      <c r="K234" s="58">
        <v>0.45454545454545497</v>
      </c>
      <c r="L234" s="58">
        <v>0.22727272727272699</v>
      </c>
      <c r="M234" s="58">
        <v>8</v>
      </c>
      <c r="N234" s="60">
        <v>0</v>
      </c>
      <c r="O234" s="58">
        <v>2</v>
      </c>
      <c r="P234" s="58">
        <v>23</v>
      </c>
      <c r="Q234" s="58">
        <v>13</v>
      </c>
      <c r="R234" s="58">
        <v>1</v>
      </c>
      <c r="S234" s="58">
        <v>13</v>
      </c>
      <c r="T234" s="58">
        <v>1</v>
      </c>
      <c r="U234" s="58">
        <v>3</v>
      </c>
      <c r="V234" s="58">
        <v>4.5</v>
      </c>
      <c r="W234" s="59">
        <v>0</v>
      </c>
      <c r="X234" s="58">
        <v>0.5</v>
      </c>
      <c r="Y234" s="58">
        <v>8</v>
      </c>
      <c r="Z234" s="59">
        <v>77</v>
      </c>
      <c r="AA234" s="59">
        <v>8</v>
      </c>
      <c r="AB234" t="s">
        <v>740</v>
      </c>
      <c r="AC234" s="59">
        <v>0</v>
      </c>
      <c r="AD234" s="58">
        <v>8</v>
      </c>
      <c r="AE234" s="58">
        <v>6</v>
      </c>
      <c r="AF234" s="58">
        <v>2</v>
      </c>
      <c r="AG234" s="58">
        <v>24</v>
      </c>
      <c r="AH234" s="59" t="s">
        <v>327</v>
      </c>
      <c r="AI234" s="58">
        <v>2</v>
      </c>
      <c r="AJ234" s="58">
        <v>1</v>
      </c>
      <c r="AK234" s="59" t="s">
        <v>328</v>
      </c>
      <c r="AL234" s="59">
        <v>1</v>
      </c>
      <c r="AM234" s="59" t="s">
        <v>27</v>
      </c>
      <c r="AN234" s="59" t="s">
        <v>680</v>
      </c>
      <c r="AO234" s="58">
        <v>30</v>
      </c>
      <c r="AP234" s="59" t="s">
        <v>674</v>
      </c>
      <c r="AQ234" s="59" t="s">
        <v>687</v>
      </c>
      <c r="AR234" s="59" t="s">
        <v>27</v>
      </c>
      <c r="AS234" s="59" t="s">
        <v>688</v>
      </c>
      <c r="AT234" s="59" t="s">
        <v>27</v>
      </c>
      <c r="AU234" s="59" t="s">
        <v>27</v>
      </c>
      <c r="AV234" s="59" t="s">
        <v>27</v>
      </c>
      <c r="AW234" s="62"/>
      <c r="AX234" s="62" t="s">
        <v>748</v>
      </c>
      <c r="AY234" s="62">
        <v>10.208</v>
      </c>
      <c r="AZ234" s="62">
        <v>0.13257142857142856</v>
      </c>
      <c r="BA234" s="62">
        <v>7.5431034482758621</v>
      </c>
      <c r="BB234" s="62">
        <v>9.6720000000000006</v>
      </c>
      <c r="BC234" s="62">
        <v>21</v>
      </c>
      <c r="BD234">
        <v>0.56082806828874854</v>
      </c>
      <c r="BE234" s="62"/>
      <c r="BF234" s="62"/>
      <c r="BG234" s="62"/>
      <c r="BH234" s="120">
        <v>9.6720000000000006</v>
      </c>
      <c r="BI234" s="50"/>
    </row>
    <row r="235" spans="1:61" ht="285" x14ac:dyDescent="0.25">
      <c r="A235" s="58">
        <v>82</v>
      </c>
      <c r="B235" s="59" t="s">
        <v>78</v>
      </c>
      <c r="C235" s="59" t="s">
        <v>26</v>
      </c>
      <c r="D235" s="59" t="s">
        <v>41</v>
      </c>
      <c r="E235" s="59"/>
      <c r="F235" s="59" t="s">
        <v>32</v>
      </c>
      <c r="G235" s="58">
        <v>14</v>
      </c>
      <c r="H235" s="58">
        <v>13</v>
      </c>
      <c r="I235" s="59" t="s">
        <v>106</v>
      </c>
      <c r="J235" s="58">
        <v>90153375</v>
      </c>
      <c r="K235" s="58">
        <v>0.30769230769230799</v>
      </c>
      <c r="L235" s="58">
        <v>0.15384615384615399</v>
      </c>
      <c r="M235" s="58">
        <v>7</v>
      </c>
      <c r="N235" s="60">
        <v>0</v>
      </c>
      <c r="O235" s="58">
        <v>2</v>
      </c>
      <c r="P235" s="58">
        <v>18</v>
      </c>
      <c r="Q235" s="58">
        <v>11</v>
      </c>
      <c r="R235" s="58">
        <v>1</v>
      </c>
      <c r="S235" s="58">
        <v>11</v>
      </c>
      <c r="T235" s="58">
        <v>1</v>
      </c>
      <c r="U235" s="58">
        <v>2</v>
      </c>
      <c r="V235" s="58">
        <v>3</v>
      </c>
      <c r="W235" s="59">
        <v>0</v>
      </c>
      <c r="X235" s="58">
        <v>1</v>
      </c>
      <c r="Y235" s="58">
        <v>6</v>
      </c>
      <c r="Z235" s="59">
        <v>63</v>
      </c>
      <c r="AA235" s="59">
        <v>6</v>
      </c>
      <c r="AB235" t="s">
        <v>740</v>
      </c>
      <c r="AC235" s="59">
        <v>0</v>
      </c>
      <c r="AD235" s="58">
        <v>5</v>
      </c>
      <c r="AE235" s="58">
        <v>14</v>
      </c>
      <c r="AF235" s="58">
        <v>2</v>
      </c>
      <c r="AG235" s="58">
        <v>30</v>
      </c>
      <c r="AH235" s="59" t="s">
        <v>329</v>
      </c>
      <c r="AI235" s="58">
        <v>4</v>
      </c>
      <c r="AJ235" s="58">
        <v>1</v>
      </c>
      <c r="AK235" s="59" t="s">
        <v>330</v>
      </c>
      <c r="AL235" s="59">
        <v>1</v>
      </c>
      <c r="AM235" s="59" t="s">
        <v>27</v>
      </c>
      <c r="AN235" s="59" t="s">
        <v>673</v>
      </c>
      <c r="AO235" s="58">
        <v>18</v>
      </c>
      <c r="AP235" s="59" t="s">
        <v>677</v>
      </c>
      <c r="AQ235" s="59" t="s">
        <v>690</v>
      </c>
      <c r="AR235" s="59" t="s">
        <v>27</v>
      </c>
      <c r="AS235" s="59" t="s">
        <v>27</v>
      </c>
      <c r="AT235" s="59" t="s">
        <v>27</v>
      </c>
      <c r="AU235" s="59" t="s">
        <v>27</v>
      </c>
      <c r="AV235" s="59" t="s">
        <v>27</v>
      </c>
      <c r="AW235" s="62"/>
      <c r="AX235" s="62" t="s">
        <v>747</v>
      </c>
      <c r="AY235" s="62">
        <v>11.807</v>
      </c>
      <c r="AZ235" s="62">
        <v>0.18741269841269842</v>
      </c>
      <c r="BA235" s="62">
        <v>5.3358177352418057</v>
      </c>
      <c r="BB235" s="62">
        <v>9.2810000000000006</v>
      </c>
      <c r="BC235" s="62">
        <v>21</v>
      </c>
      <c r="BD235">
        <v>0.54508393285371703</v>
      </c>
      <c r="BE235" s="62"/>
      <c r="BF235" s="62"/>
      <c r="BG235" s="62"/>
      <c r="BH235" s="120">
        <v>9.2809999999999988</v>
      </c>
      <c r="BI235" s="50"/>
    </row>
    <row r="236" spans="1:61" ht="225" x14ac:dyDescent="0.25">
      <c r="A236" s="58">
        <v>98</v>
      </c>
      <c r="B236" s="59" t="s">
        <v>78</v>
      </c>
      <c r="C236" s="59" t="s">
        <v>26</v>
      </c>
      <c r="D236" s="59" t="s">
        <v>41</v>
      </c>
      <c r="E236" s="59"/>
      <c r="F236" s="59" t="s">
        <v>32</v>
      </c>
      <c r="G236" s="58">
        <v>14</v>
      </c>
      <c r="H236" s="58">
        <v>13</v>
      </c>
      <c r="I236" s="59" t="s">
        <v>111</v>
      </c>
      <c r="J236" s="58">
        <v>134763219</v>
      </c>
      <c r="K236" s="58">
        <v>0</v>
      </c>
      <c r="L236" s="58">
        <v>0</v>
      </c>
      <c r="M236" s="58">
        <v>14</v>
      </c>
      <c r="N236" s="58">
        <v>2</v>
      </c>
      <c r="O236" s="58">
        <v>7</v>
      </c>
      <c r="P236" s="58">
        <v>20</v>
      </c>
      <c r="Q236" s="58">
        <v>6</v>
      </c>
      <c r="R236" s="60">
        <v>0</v>
      </c>
      <c r="S236" s="58">
        <v>6</v>
      </c>
      <c r="T236" s="58">
        <v>2</v>
      </c>
      <c r="U236" s="58">
        <v>1</v>
      </c>
      <c r="V236" s="58">
        <v>6</v>
      </c>
      <c r="W236" s="61">
        <v>1</v>
      </c>
      <c r="X236" s="58">
        <v>1</v>
      </c>
      <c r="Y236" s="58">
        <v>9</v>
      </c>
      <c r="Z236" s="59">
        <v>75</v>
      </c>
      <c r="AA236" s="59">
        <v>9</v>
      </c>
      <c r="AC236" s="59">
        <v>0</v>
      </c>
      <c r="AD236" s="58">
        <v>4</v>
      </c>
      <c r="AE236" s="58">
        <v>11</v>
      </c>
      <c r="AF236" s="58">
        <v>3</v>
      </c>
      <c r="AG236" s="58">
        <v>29</v>
      </c>
      <c r="AH236" s="59" t="s">
        <v>96</v>
      </c>
      <c r="AI236" s="58">
        <v>1</v>
      </c>
      <c r="AJ236" s="60"/>
      <c r="AK236" s="59" t="s">
        <v>331</v>
      </c>
      <c r="AL236" s="59">
        <v>1</v>
      </c>
      <c r="AM236" s="59" t="s">
        <v>27</v>
      </c>
      <c r="AN236" s="59" t="s">
        <v>673</v>
      </c>
      <c r="AO236" s="58">
        <v>23</v>
      </c>
      <c r="AP236" s="59" t="s">
        <v>677</v>
      </c>
      <c r="AQ236" s="59" t="s">
        <v>691</v>
      </c>
      <c r="AR236" s="59" t="s">
        <v>27</v>
      </c>
      <c r="AS236" s="59" t="s">
        <v>27</v>
      </c>
      <c r="AT236" s="59" t="s">
        <v>27</v>
      </c>
      <c r="AU236" s="59" t="s">
        <v>27</v>
      </c>
      <c r="AV236" s="59" t="s">
        <v>27</v>
      </c>
      <c r="AW236" s="62"/>
      <c r="AX236" s="62" t="s">
        <v>747</v>
      </c>
      <c r="AY236" s="62">
        <v>25.004000000000001</v>
      </c>
      <c r="AZ236" s="62">
        <v>0.33338666666666666</v>
      </c>
      <c r="BA236" s="62">
        <v>2.9995200767877139</v>
      </c>
      <c r="BB236" s="62"/>
      <c r="BC236" s="62">
        <v>28</v>
      </c>
      <c r="BD236">
        <v>0.90099009900990101</v>
      </c>
      <c r="BE236" s="62"/>
      <c r="BF236" s="62"/>
      <c r="BG236" s="62"/>
      <c r="BH236" s="120"/>
      <c r="BI236" s="50"/>
    </row>
    <row r="237" spans="1:61" ht="75" x14ac:dyDescent="0.25">
      <c r="A237" s="58">
        <v>109</v>
      </c>
      <c r="B237" s="59" t="s">
        <v>78</v>
      </c>
      <c r="C237" s="59" t="s">
        <v>28</v>
      </c>
      <c r="D237" s="59" t="s">
        <v>41</v>
      </c>
      <c r="E237" s="59"/>
      <c r="F237" s="59" t="s">
        <v>32</v>
      </c>
      <c r="G237" s="58">
        <v>14</v>
      </c>
      <c r="H237" s="58">
        <v>13</v>
      </c>
      <c r="I237" s="59" t="s">
        <v>114</v>
      </c>
      <c r="J237" s="58">
        <v>17888853</v>
      </c>
      <c r="K237" s="58">
        <v>0.68181818181818199</v>
      </c>
      <c r="L237" s="58">
        <v>0.34090909090909099</v>
      </c>
      <c r="M237" s="58">
        <v>1</v>
      </c>
      <c r="N237" s="60">
        <v>0</v>
      </c>
      <c r="O237" s="60">
        <v>0</v>
      </c>
      <c r="P237" s="58">
        <v>2</v>
      </c>
      <c r="Q237" s="58">
        <v>1</v>
      </c>
      <c r="R237" s="58">
        <v>1</v>
      </c>
      <c r="S237" s="58">
        <v>1</v>
      </c>
      <c r="T237" s="58">
        <v>1</v>
      </c>
      <c r="U237" s="60">
        <v>0</v>
      </c>
      <c r="V237" s="58">
        <v>2</v>
      </c>
      <c r="W237" s="59">
        <v>0</v>
      </c>
      <c r="X237" s="60">
        <v>0</v>
      </c>
      <c r="Y237" s="58">
        <v>2</v>
      </c>
      <c r="Z237" s="59">
        <v>11</v>
      </c>
      <c r="AA237" s="59">
        <v>2</v>
      </c>
      <c r="AB237" t="s">
        <v>740</v>
      </c>
      <c r="AC237" s="61">
        <v>3</v>
      </c>
      <c r="AD237" s="58">
        <v>0</v>
      </c>
      <c r="AE237" s="58">
        <v>0</v>
      </c>
      <c r="AF237" s="58">
        <v>0</v>
      </c>
      <c r="AG237" s="58">
        <v>1</v>
      </c>
      <c r="AH237" s="59" t="s">
        <v>258</v>
      </c>
      <c r="AI237" s="58">
        <v>9</v>
      </c>
      <c r="AJ237" s="60"/>
      <c r="AK237" s="59" t="s">
        <v>332</v>
      </c>
      <c r="AL237" s="59">
        <v>1</v>
      </c>
      <c r="AM237" s="59" t="s">
        <v>27</v>
      </c>
      <c r="AN237" s="59" t="s">
        <v>680</v>
      </c>
      <c r="AO237" s="58">
        <v>30</v>
      </c>
      <c r="AP237" s="59" t="s">
        <v>674</v>
      </c>
      <c r="AQ237" s="59" t="s">
        <v>687</v>
      </c>
      <c r="AR237" s="59" t="s">
        <v>27</v>
      </c>
      <c r="AS237" s="59" t="s">
        <v>688</v>
      </c>
      <c r="AT237" s="59" t="s">
        <v>27</v>
      </c>
      <c r="AU237" s="59" t="s">
        <v>27</v>
      </c>
      <c r="AV237" s="59" t="s">
        <v>27</v>
      </c>
      <c r="AW237" s="62"/>
      <c r="AX237" s="62" t="s">
        <v>748</v>
      </c>
      <c r="AY237" s="62">
        <v>2.16</v>
      </c>
      <c r="AZ237" s="62">
        <v>0.19636363636363638</v>
      </c>
      <c r="BA237" s="62">
        <v>5.0925925925925926</v>
      </c>
      <c r="BB237" s="62">
        <v>1.724</v>
      </c>
      <c r="BC237" s="62">
        <v>21</v>
      </c>
      <c r="BD237">
        <v>0.72549019607843135</v>
      </c>
      <c r="BE237" s="62" t="s">
        <v>740</v>
      </c>
      <c r="BF237" s="62"/>
      <c r="BG237" s="62"/>
      <c r="BH237" s="120">
        <v>1.724</v>
      </c>
      <c r="BI237" s="50"/>
    </row>
    <row r="238" spans="1:61" ht="150" x14ac:dyDescent="0.25">
      <c r="A238" s="58">
        <v>124</v>
      </c>
      <c r="B238" s="59" t="s">
        <v>78</v>
      </c>
      <c r="C238" s="59" t="s">
        <v>26</v>
      </c>
      <c r="D238" s="59" t="s">
        <v>41</v>
      </c>
      <c r="E238" s="59"/>
      <c r="F238" s="59" t="s">
        <v>32</v>
      </c>
      <c r="G238" s="58">
        <v>14</v>
      </c>
      <c r="H238" s="58">
        <v>13</v>
      </c>
      <c r="I238" s="59" t="s">
        <v>111</v>
      </c>
      <c r="J238" s="58">
        <v>134763219</v>
      </c>
      <c r="K238" s="58">
        <v>0</v>
      </c>
      <c r="L238" s="58">
        <v>0</v>
      </c>
      <c r="M238" s="58">
        <v>11</v>
      </c>
      <c r="N238" s="60">
        <v>0</v>
      </c>
      <c r="O238" s="58">
        <v>3</v>
      </c>
      <c r="P238" s="58">
        <v>19</v>
      </c>
      <c r="Q238" s="58">
        <v>8</v>
      </c>
      <c r="R238" s="60">
        <v>0</v>
      </c>
      <c r="S238" s="58">
        <v>8</v>
      </c>
      <c r="T238" s="58">
        <v>1</v>
      </c>
      <c r="U238" s="58">
        <v>4</v>
      </c>
      <c r="V238" s="58">
        <v>3</v>
      </c>
      <c r="W238" s="59">
        <v>0</v>
      </c>
      <c r="X238" s="58">
        <v>2</v>
      </c>
      <c r="Y238" s="58">
        <v>9</v>
      </c>
      <c r="Z238" s="59">
        <v>68</v>
      </c>
      <c r="AA238" s="59">
        <v>9</v>
      </c>
      <c r="AC238" s="59">
        <v>0</v>
      </c>
      <c r="AD238" s="58">
        <v>3</v>
      </c>
      <c r="AE238" s="58">
        <v>6</v>
      </c>
      <c r="AF238" s="58">
        <v>0</v>
      </c>
      <c r="AG238" s="58">
        <v>18</v>
      </c>
      <c r="AH238" s="59" t="s">
        <v>112</v>
      </c>
      <c r="AI238" s="58">
        <v>1</v>
      </c>
      <c r="AJ238" s="58">
        <v>1</v>
      </c>
      <c r="AK238" s="59" t="s">
        <v>333</v>
      </c>
      <c r="AL238" s="59">
        <v>1</v>
      </c>
      <c r="AM238" s="59" t="s">
        <v>27</v>
      </c>
      <c r="AN238" s="59" t="s">
        <v>673</v>
      </c>
      <c r="AO238" s="58">
        <v>23</v>
      </c>
      <c r="AP238" s="59" t="s">
        <v>677</v>
      </c>
      <c r="AQ238" s="59" t="s">
        <v>691</v>
      </c>
      <c r="AR238" s="59" t="s">
        <v>27</v>
      </c>
      <c r="AS238" s="59" t="s">
        <v>27</v>
      </c>
      <c r="AT238" s="59" t="s">
        <v>27</v>
      </c>
      <c r="AU238" s="59" t="s">
        <v>27</v>
      </c>
      <c r="AV238" s="59" t="s">
        <v>27</v>
      </c>
      <c r="AW238" s="62"/>
      <c r="AX238" s="62" t="s">
        <v>747</v>
      </c>
      <c r="AY238" s="62">
        <v>7.0289999999999999</v>
      </c>
      <c r="AZ238" s="62">
        <v>0.10336764705882352</v>
      </c>
      <c r="BA238" s="62">
        <v>9.6742068573054496</v>
      </c>
      <c r="BB238" s="62"/>
      <c r="BC238" s="62">
        <v>28</v>
      </c>
      <c r="BD238">
        <v>0.23948729480548683</v>
      </c>
      <c r="BE238" s="62"/>
      <c r="BF238" s="62"/>
      <c r="BG238" s="62"/>
      <c r="BH238" s="120"/>
      <c r="BI238" s="50"/>
    </row>
    <row r="239" spans="1:61" ht="270" x14ac:dyDescent="0.25">
      <c r="A239" s="58">
        <v>136</v>
      </c>
      <c r="B239" s="59" t="s">
        <v>78</v>
      </c>
      <c r="C239" s="59" t="s">
        <v>26</v>
      </c>
      <c r="D239" s="59" t="s">
        <v>41</v>
      </c>
      <c r="E239" s="59"/>
      <c r="F239" s="59" t="s">
        <v>32</v>
      </c>
      <c r="G239" s="58">
        <v>14</v>
      </c>
      <c r="H239" s="58">
        <v>13</v>
      </c>
      <c r="I239" s="59" t="s">
        <v>118</v>
      </c>
      <c r="J239" s="58">
        <v>10238105208</v>
      </c>
      <c r="K239" s="58">
        <v>0</v>
      </c>
      <c r="L239" s="58">
        <v>0</v>
      </c>
      <c r="M239" s="58">
        <v>4</v>
      </c>
      <c r="N239" s="60">
        <v>0</v>
      </c>
      <c r="O239" s="58">
        <v>3</v>
      </c>
      <c r="P239" s="58">
        <v>15</v>
      </c>
      <c r="Q239" s="58">
        <v>11</v>
      </c>
      <c r="R239" s="60">
        <v>0</v>
      </c>
      <c r="S239" s="58">
        <v>11</v>
      </c>
      <c r="T239" s="58">
        <v>1</v>
      </c>
      <c r="U239" s="58">
        <v>1</v>
      </c>
      <c r="V239" s="58">
        <v>5.5</v>
      </c>
      <c r="W239" s="59">
        <v>0</v>
      </c>
      <c r="X239" s="58">
        <v>0.5</v>
      </c>
      <c r="Y239" s="58">
        <v>7</v>
      </c>
      <c r="Z239" s="59">
        <v>59</v>
      </c>
      <c r="AA239" s="59">
        <v>7</v>
      </c>
      <c r="AC239" s="59">
        <v>0</v>
      </c>
      <c r="AD239" s="58">
        <v>8</v>
      </c>
      <c r="AE239" s="58">
        <v>10</v>
      </c>
      <c r="AF239" s="58">
        <v>1</v>
      </c>
      <c r="AG239" s="58">
        <v>30</v>
      </c>
      <c r="AH239" s="59" t="s">
        <v>112</v>
      </c>
      <c r="AI239" s="58">
        <v>1</v>
      </c>
      <c r="AJ239" s="60"/>
      <c r="AK239" s="59" t="s">
        <v>334</v>
      </c>
      <c r="AL239" s="59">
        <v>1</v>
      </c>
      <c r="AM239" s="59" t="s">
        <v>27</v>
      </c>
      <c r="AN239" s="59" t="s">
        <v>673</v>
      </c>
      <c r="AO239" s="58">
        <v>29</v>
      </c>
      <c r="AP239" s="59" t="s">
        <v>677</v>
      </c>
      <c r="AQ239" s="59" t="s">
        <v>691</v>
      </c>
      <c r="AR239" s="59" t="s">
        <v>27</v>
      </c>
      <c r="AS239" s="59" t="s">
        <v>27</v>
      </c>
      <c r="AT239" s="59" t="s">
        <v>692</v>
      </c>
      <c r="AU239" s="59" t="s">
        <v>27</v>
      </c>
      <c r="AV239" s="59" t="s">
        <v>27</v>
      </c>
      <c r="AW239" s="62"/>
      <c r="AX239" s="62" t="s">
        <v>746</v>
      </c>
      <c r="AY239" s="62">
        <v>9.093</v>
      </c>
      <c r="AZ239" s="62">
        <v>0.1541186440677966</v>
      </c>
      <c r="BA239" s="62">
        <v>6.4885076432420545</v>
      </c>
      <c r="BB239" s="62"/>
      <c r="BC239" s="62">
        <v>28</v>
      </c>
      <c r="BD239">
        <v>0.55659025787965621</v>
      </c>
      <c r="BE239" s="62"/>
      <c r="BF239" s="62"/>
      <c r="BG239" s="62"/>
      <c r="BH239" s="120"/>
      <c r="BI239" s="50"/>
    </row>
    <row r="240" spans="1:61" ht="105" x14ac:dyDescent="0.25">
      <c r="A240" s="58">
        <v>220</v>
      </c>
      <c r="B240" s="59" t="s">
        <v>78</v>
      </c>
      <c r="C240" s="59" t="s">
        <v>26</v>
      </c>
      <c r="D240" s="59" t="s">
        <v>41</v>
      </c>
      <c r="E240" s="59"/>
      <c r="F240" s="59" t="s">
        <v>32</v>
      </c>
      <c r="G240" s="58">
        <v>14</v>
      </c>
      <c r="H240" s="58">
        <v>13</v>
      </c>
      <c r="I240" s="59" t="s">
        <v>128</v>
      </c>
      <c r="J240" s="58">
        <v>9591208203</v>
      </c>
      <c r="K240" s="58">
        <v>0</v>
      </c>
      <c r="L240" s="58">
        <v>0</v>
      </c>
      <c r="M240" s="58">
        <v>3</v>
      </c>
      <c r="N240" s="60">
        <v>0</v>
      </c>
      <c r="O240" s="60">
        <v>0</v>
      </c>
      <c r="P240" s="58">
        <v>8</v>
      </c>
      <c r="Q240" s="58">
        <v>5</v>
      </c>
      <c r="R240" s="60">
        <v>0</v>
      </c>
      <c r="S240" s="58">
        <v>5</v>
      </c>
      <c r="T240" s="58">
        <v>1</v>
      </c>
      <c r="U240" s="58">
        <v>1</v>
      </c>
      <c r="V240" s="58">
        <v>2</v>
      </c>
      <c r="W240" s="59">
        <v>0</v>
      </c>
      <c r="X240" s="58">
        <v>1</v>
      </c>
      <c r="Y240" s="58">
        <v>4</v>
      </c>
      <c r="Z240" s="59">
        <v>30</v>
      </c>
      <c r="AA240" s="59">
        <v>4</v>
      </c>
      <c r="AC240" s="59">
        <v>0</v>
      </c>
      <c r="AD240" s="58">
        <v>7</v>
      </c>
      <c r="AE240" s="58">
        <v>4</v>
      </c>
      <c r="AF240" s="58">
        <v>0</v>
      </c>
      <c r="AG240" s="58">
        <v>12</v>
      </c>
      <c r="AH240" s="59" t="s">
        <v>258</v>
      </c>
      <c r="AI240" s="58">
        <v>9</v>
      </c>
      <c r="AJ240" s="58">
        <v>1</v>
      </c>
      <c r="AK240" s="59" t="s">
        <v>337</v>
      </c>
      <c r="AL240" s="59">
        <v>1</v>
      </c>
      <c r="AM240" s="59" t="s">
        <v>27</v>
      </c>
      <c r="AN240" s="59" t="s">
        <v>680</v>
      </c>
      <c r="AO240" s="58">
        <v>33</v>
      </c>
      <c r="AP240" s="59" t="s">
        <v>677</v>
      </c>
      <c r="AQ240" s="59" t="s">
        <v>698</v>
      </c>
      <c r="AR240" s="59" t="s">
        <v>27</v>
      </c>
      <c r="AS240" s="59" t="s">
        <v>699</v>
      </c>
      <c r="AT240" s="59" t="s">
        <v>27</v>
      </c>
      <c r="AU240" s="59" t="s">
        <v>27</v>
      </c>
      <c r="AV240" s="59" t="s">
        <v>27</v>
      </c>
      <c r="AW240" s="62"/>
      <c r="AX240" s="62" t="s">
        <v>748</v>
      </c>
      <c r="AY240" s="62">
        <v>5.8689999999999998</v>
      </c>
      <c r="AZ240" s="62">
        <v>0.19563333333333333</v>
      </c>
      <c r="BA240" s="62">
        <v>5.1116033395808484</v>
      </c>
      <c r="BB240" s="62"/>
      <c r="BC240" s="62" t="s">
        <v>774</v>
      </c>
      <c r="BD240">
        <v>0.55815061963775026</v>
      </c>
      <c r="BE240" s="62"/>
      <c r="BF240" s="62"/>
      <c r="BG240" s="62"/>
      <c r="BH240" s="120"/>
      <c r="BI240" s="50"/>
    </row>
    <row r="241" spans="1:61" ht="75" x14ac:dyDescent="0.25">
      <c r="A241" s="58">
        <v>237</v>
      </c>
      <c r="B241" s="59" t="s">
        <v>78</v>
      </c>
      <c r="C241" s="59" t="s">
        <v>26</v>
      </c>
      <c r="D241" s="59" t="s">
        <v>41</v>
      </c>
      <c r="E241" s="59"/>
      <c r="F241" s="59" t="s">
        <v>32</v>
      </c>
      <c r="G241" s="58">
        <v>14</v>
      </c>
      <c r="H241" s="58">
        <v>13</v>
      </c>
      <c r="I241" s="59" t="s">
        <v>130</v>
      </c>
      <c r="J241" s="58">
        <v>3712062108</v>
      </c>
      <c r="K241" s="58">
        <v>0</v>
      </c>
      <c r="L241" s="58">
        <v>0</v>
      </c>
      <c r="M241" s="58">
        <v>7</v>
      </c>
      <c r="N241" s="60">
        <v>0</v>
      </c>
      <c r="O241" s="60">
        <v>0</v>
      </c>
      <c r="P241" s="58">
        <v>14</v>
      </c>
      <c r="Q241" s="58">
        <v>7</v>
      </c>
      <c r="R241" s="60">
        <v>0</v>
      </c>
      <c r="S241" s="58">
        <v>7</v>
      </c>
      <c r="T241" s="58">
        <v>1</v>
      </c>
      <c r="U241" s="58">
        <v>1</v>
      </c>
      <c r="V241" s="58">
        <v>1</v>
      </c>
      <c r="W241" s="59">
        <v>0</v>
      </c>
      <c r="X241" s="58">
        <v>1</v>
      </c>
      <c r="Y241" s="58">
        <v>3</v>
      </c>
      <c r="Z241" s="59">
        <v>42</v>
      </c>
      <c r="AA241" s="59">
        <v>3</v>
      </c>
      <c r="AC241" s="59">
        <v>0</v>
      </c>
      <c r="AD241" s="58">
        <v>3</v>
      </c>
      <c r="AE241" s="58">
        <v>1</v>
      </c>
      <c r="AF241" s="58">
        <v>1</v>
      </c>
      <c r="AG241" s="58">
        <v>6</v>
      </c>
      <c r="AH241" s="59" t="s">
        <v>258</v>
      </c>
      <c r="AI241" s="58">
        <v>9</v>
      </c>
      <c r="AJ241" s="60"/>
      <c r="AK241" s="59" t="s">
        <v>338</v>
      </c>
      <c r="AL241" s="59">
        <v>1</v>
      </c>
      <c r="AM241" s="59" t="s">
        <v>27</v>
      </c>
      <c r="AN241" s="59" t="s">
        <v>680</v>
      </c>
      <c r="AO241" s="58">
        <v>28</v>
      </c>
      <c r="AP241" s="59" t="s">
        <v>677</v>
      </c>
      <c r="AQ241" s="59" t="s">
        <v>700</v>
      </c>
      <c r="AR241" s="59" t="s">
        <v>695</v>
      </c>
      <c r="AS241" s="59" t="s">
        <v>701</v>
      </c>
      <c r="AT241" s="59" t="s">
        <v>27</v>
      </c>
      <c r="AU241" s="59" t="s">
        <v>27</v>
      </c>
      <c r="AV241" s="59" t="s">
        <v>27</v>
      </c>
      <c r="AW241" s="62"/>
      <c r="AX241" s="62" t="s">
        <v>748</v>
      </c>
      <c r="AY241" s="62">
        <v>13.002000000000001</v>
      </c>
      <c r="AZ241" s="62">
        <v>0.30957142857142861</v>
      </c>
      <c r="BA241" s="62">
        <v>3.2302722658052607</v>
      </c>
      <c r="BB241" s="62"/>
      <c r="BC241" s="62"/>
      <c r="BD241">
        <v>0.48926829268292682</v>
      </c>
      <c r="BE241" s="62"/>
      <c r="BF241" s="62"/>
      <c r="BG241" s="62"/>
      <c r="BH241" s="120"/>
      <c r="BI241" s="50"/>
    </row>
    <row r="242" spans="1:61" ht="150" x14ac:dyDescent="0.25">
      <c r="A242" s="58">
        <v>253</v>
      </c>
      <c r="B242" s="59" t="s">
        <v>78</v>
      </c>
      <c r="C242" s="59" t="s">
        <v>26</v>
      </c>
      <c r="D242" s="59" t="s">
        <v>41</v>
      </c>
      <c r="E242" s="59"/>
      <c r="F242" s="59" t="s">
        <v>32</v>
      </c>
      <c r="G242" s="58">
        <v>14</v>
      </c>
      <c r="H242" s="58">
        <v>13</v>
      </c>
      <c r="I242" s="59" t="s">
        <v>130</v>
      </c>
      <c r="J242" s="58">
        <v>3712062108</v>
      </c>
      <c r="K242" s="58">
        <v>0</v>
      </c>
      <c r="L242" s="58">
        <v>0</v>
      </c>
      <c r="M242" s="58">
        <v>9</v>
      </c>
      <c r="N242" s="60">
        <v>0</v>
      </c>
      <c r="O242" s="58">
        <v>3</v>
      </c>
      <c r="P242" s="58">
        <v>18</v>
      </c>
      <c r="Q242" s="58">
        <v>9</v>
      </c>
      <c r="R242" s="60">
        <v>0</v>
      </c>
      <c r="S242" s="58">
        <v>9</v>
      </c>
      <c r="T242" s="58">
        <v>1</v>
      </c>
      <c r="U242" s="58">
        <v>2</v>
      </c>
      <c r="V242" s="58">
        <v>4</v>
      </c>
      <c r="W242" s="59">
        <v>0</v>
      </c>
      <c r="X242" s="58">
        <v>2</v>
      </c>
      <c r="Y242" s="58">
        <v>8</v>
      </c>
      <c r="Z242" s="59">
        <v>65</v>
      </c>
      <c r="AA242" s="59">
        <v>8</v>
      </c>
      <c r="AC242" s="59">
        <v>0</v>
      </c>
      <c r="AD242" s="58">
        <v>7</v>
      </c>
      <c r="AE242" s="58">
        <v>6</v>
      </c>
      <c r="AF242" s="58">
        <v>1</v>
      </c>
      <c r="AG242" s="58">
        <v>19</v>
      </c>
      <c r="AH242" s="59" t="s">
        <v>339</v>
      </c>
      <c r="AI242" s="58">
        <v>5</v>
      </c>
      <c r="AJ242" s="58">
        <v>1</v>
      </c>
      <c r="AK242" s="59" t="s">
        <v>340</v>
      </c>
      <c r="AL242" s="59">
        <v>1</v>
      </c>
      <c r="AM242" s="59" t="s">
        <v>27</v>
      </c>
      <c r="AN242" s="59" t="s">
        <v>680</v>
      </c>
      <c r="AO242" s="58">
        <v>28</v>
      </c>
      <c r="AP242" s="59" t="s">
        <v>677</v>
      </c>
      <c r="AQ242" s="59" t="s">
        <v>700</v>
      </c>
      <c r="AR242" s="59" t="s">
        <v>695</v>
      </c>
      <c r="AS242" s="59" t="s">
        <v>701</v>
      </c>
      <c r="AT242" s="59" t="s">
        <v>27</v>
      </c>
      <c r="AU242" s="59" t="s">
        <v>27</v>
      </c>
      <c r="AV242" s="59" t="s">
        <v>27</v>
      </c>
      <c r="AW242" s="62"/>
      <c r="AX242" s="62" t="s">
        <v>748</v>
      </c>
      <c r="AY242" s="62">
        <v>13.000999999999999</v>
      </c>
      <c r="AZ242" s="62">
        <v>0.20001538461538459</v>
      </c>
      <c r="BA242" s="62">
        <v>4.9996154141989084</v>
      </c>
      <c r="BB242" s="62"/>
      <c r="BC242" s="62" t="s">
        <v>774</v>
      </c>
      <c r="BD242">
        <v>0.89465763732129422</v>
      </c>
      <c r="BE242" s="62"/>
      <c r="BF242" s="62"/>
      <c r="BG242" s="62"/>
      <c r="BH242" s="120"/>
      <c r="BI242" s="50"/>
    </row>
    <row r="243" spans="1:61" ht="105" x14ac:dyDescent="0.25">
      <c r="A243" s="58">
        <v>287</v>
      </c>
      <c r="B243" s="59" t="s">
        <v>78</v>
      </c>
      <c r="C243" s="59" t="s">
        <v>28</v>
      </c>
      <c r="D243" s="59" t="s">
        <v>41</v>
      </c>
      <c r="E243" s="59"/>
      <c r="F243" s="59" t="s">
        <v>32</v>
      </c>
      <c r="G243" s="58">
        <v>14</v>
      </c>
      <c r="H243" s="58">
        <v>13</v>
      </c>
      <c r="I243" s="59" t="s">
        <v>135</v>
      </c>
      <c r="J243" s="58">
        <v>7717685176</v>
      </c>
      <c r="K243" s="58">
        <v>0</v>
      </c>
      <c r="L243" s="58">
        <v>0</v>
      </c>
      <c r="M243" s="58">
        <v>1</v>
      </c>
      <c r="N243" s="60">
        <v>0</v>
      </c>
      <c r="O243" s="58">
        <v>2</v>
      </c>
      <c r="P243" s="58">
        <v>3</v>
      </c>
      <c r="Q243" s="58">
        <v>1</v>
      </c>
      <c r="R243" s="60">
        <v>0</v>
      </c>
      <c r="S243" s="58">
        <v>1</v>
      </c>
      <c r="T243" s="58">
        <v>1</v>
      </c>
      <c r="U243" s="58">
        <v>1</v>
      </c>
      <c r="V243" s="58">
        <v>0.5</v>
      </c>
      <c r="W243" s="59">
        <v>0</v>
      </c>
      <c r="X243" s="58">
        <v>0.5</v>
      </c>
      <c r="Y243" s="58">
        <v>2</v>
      </c>
      <c r="Z243" s="59">
        <v>13</v>
      </c>
      <c r="AA243" s="59">
        <v>2</v>
      </c>
      <c r="AC243" s="59">
        <v>0</v>
      </c>
      <c r="AD243" s="58">
        <v>4</v>
      </c>
      <c r="AE243" s="58">
        <v>1</v>
      </c>
      <c r="AF243" s="58">
        <v>0</v>
      </c>
      <c r="AG243" s="58">
        <v>8</v>
      </c>
      <c r="AH243" s="59" t="s">
        <v>341</v>
      </c>
      <c r="AI243" s="58">
        <v>7</v>
      </c>
      <c r="AJ243" s="60"/>
      <c r="AK243" s="59" t="s">
        <v>342</v>
      </c>
      <c r="AL243" s="59">
        <v>1</v>
      </c>
      <c r="AM243" s="59" t="s">
        <v>27</v>
      </c>
      <c r="AN243" s="59" t="s">
        <v>680</v>
      </c>
      <c r="AO243" s="58">
        <v>24</v>
      </c>
      <c r="AP243" s="59" t="s">
        <v>677</v>
      </c>
      <c r="AQ243" s="59" t="s">
        <v>691</v>
      </c>
      <c r="AR243" s="59" t="s">
        <v>27</v>
      </c>
      <c r="AS243" s="59" t="s">
        <v>27</v>
      </c>
      <c r="AT243" s="59" t="s">
        <v>27</v>
      </c>
      <c r="AU243" s="59" t="s">
        <v>27</v>
      </c>
      <c r="AV243" s="59" t="s">
        <v>27</v>
      </c>
      <c r="AW243" s="64"/>
      <c r="AX243" s="62" t="s">
        <v>747</v>
      </c>
      <c r="AY243" s="62">
        <v>4.8170000000000002</v>
      </c>
      <c r="AZ243" s="62">
        <v>0.37053846153846154</v>
      </c>
      <c r="BA243" s="62">
        <v>2.6987751712684243</v>
      </c>
      <c r="BB243" s="62"/>
      <c r="BC243" s="62"/>
      <c r="BD243">
        <v>8.7804878048780483E-2</v>
      </c>
      <c r="BE243" s="62"/>
      <c r="BF243" s="64"/>
      <c r="BG243" s="64"/>
      <c r="BH243" s="120"/>
    </row>
    <row r="244" spans="1:61" ht="135" x14ac:dyDescent="0.25">
      <c r="A244" s="58">
        <v>307</v>
      </c>
      <c r="B244" s="59" t="s">
        <v>78</v>
      </c>
      <c r="C244" s="59" t="s">
        <v>28</v>
      </c>
      <c r="D244" s="59" t="s">
        <v>41</v>
      </c>
      <c r="E244" s="59"/>
      <c r="F244" s="59" t="s">
        <v>32</v>
      </c>
      <c r="G244" s="58">
        <v>14</v>
      </c>
      <c r="H244" s="58">
        <v>13</v>
      </c>
      <c r="I244" s="59" t="s">
        <v>140</v>
      </c>
      <c r="J244" s="58">
        <v>79247246103</v>
      </c>
      <c r="K244" s="58">
        <v>0.45454545454545497</v>
      </c>
      <c r="L244" s="58">
        <v>0.22727272727272699</v>
      </c>
      <c r="M244" s="58">
        <v>3</v>
      </c>
      <c r="N244" s="60">
        <v>0</v>
      </c>
      <c r="O244" s="60">
        <v>0</v>
      </c>
      <c r="P244" s="58">
        <v>9</v>
      </c>
      <c r="Q244" s="58">
        <v>6</v>
      </c>
      <c r="R244" s="58">
        <v>1</v>
      </c>
      <c r="S244" s="58">
        <v>6</v>
      </c>
      <c r="T244" s="58">
        <v>1</v>
      </c>
      <c r="U244" s="58">
        <v>2</v>
      </c>
      <c r="V244" s="58">
        <v>1.5</v>
      </c>
      <c r="W244" s="59">
        <v>0</v>
      </c>
      <c r="X244" s="58">
        <v>1.5</v>
      </c>
      <c r="Y244" s="58">
        <v>5</v>
      </c>
      <c r="Z244" s="59">
        <v>36</v>
      </c>
      <c r="AA244" s="59">
        <v>5</v>
      </c>
      <c r="AB244" t="s">
        <v>740</v>
      </c>
      <c r="AC244" s="59">
        <v>0</v>
      </c>
      <c r="AD244" s="58">
        <v>2</v>
      </c>
      <c r="AE244" s="58">
        <v>3</v>
      </c>
      <c r="AF244" s="58">
        <v>1</v>
      </c>
      <c r="AG244" s="58">
        <v>8</v>
      </c>
      <c r="AH244" s="59" t="s">
        <v>258</v>
      </c>
      <c r="AI244" s="58">
        <v>9</v>
      </c>
      <c r="AJ244" s="60"/>
      <c r="AK244" s="59" t="s">
        <v>343</v>
      </c>
      <c r="AL244" s="59">
        <v>1</v>
      </c>
      <c r="AM244" s="59" t="s">
        <v>27</v>
      </c>
      <c r="AN244" s="59" t="s">
        <v>673</v>
      </c>
      <c r="AO244" s="58">
        <v>18</v>
      </c>
      <c r="AP244" s="59" t="s">
        <v>674</v>
      </c>
      <c r="AQ244" s="59" t="s">
        <v>705</v>
      </c>
      <c r="AR244" s="59" t="s">
        <v>27</v>
      </c>
      <c r="AS244" s="59" t="s">
        <v>686</v>
      </c>
      <c r="AT244" s="59" t="s">
        <v>27</v>
      </c>
      <c r="AU244" s="59" t="s">
        <v>27</v>
      </c>
      <c r="AV244" s="59" t="s">
        <v>27</v>
      </c>
      <c r="AW244" s="64"/>
      <c r="AX244" s="62" t="s">
        <v>747</v>
      </c>
      <c r="AY244" s="62">
        <v>12.962</v>
      </c>
      <c r="AZ244" s="62">
        <v>0.36005555555555557</v>
      </c>
      <c r="BA244" s="62">
        <v>2.7773491745101064</v>
      </c>
      <c r="BB244" s="62">
        <v>11.813000000000001</v>
      </c>
      <c r="BC244" s="62">
        <v>28</v>
      </c>
      <c r="BD244">
        <v>0.20179104477611939</v>
      </c>
      <c r="BE244" s="62"/>
      <c r="BF244" s="64"/>
      <c r="BG244" s="64"/>
      <c r="BH244" s="120">
        <v>11.813000000000001</v>
      </c>
    </row>
    <row r="245" spans="1:61" ht="135" x14ac:dyDescent="0.25">
      <c r="A245" s="58">
        <v>308</v>
      </c>
      <c r="B245" s="59" t="s">
        <v>78</v>
      </c>
      <c r="C245" s="59" t="s">
        <v>28</v>
      </c>
      <c r="D245" s="59" t="s">
        <v>41</v>
      </c>
      <c r="E245" s="59"/>
      <c r="F245" s="59" t="s">
        <v>32</v>
      </c>
      <c r="G245" s="58">
        <v>14</v>
      </c>
      <c r="H245" s="58">
        <v>13</v>
      </c>
      <c r="I245" s="59" t="s">
        <v>140</v>
      </c>
      <c r="J245" s="58">
        <v>79247246103</v>
      </c>
      <c r="K245" s="58">
        <v>0.45454545454545497</v>
      </c>
      <c r="L245" s="58">
        <v>0.22727272727272699</v>
      </c>
      <c r="M245" s="58">
        <v>3</v>
      </c>
      <c r="N245" s="60">
        <v>0</v>
      </c>
      <c r="O245" s="60">
        <v>0</v>
      </c>
      <c r="P245" s="58">
        <v>9</v>
      </c>
      <c r="Q245" s="58">
        <v>6</v>
      </c>
      <c r="R245" s="58">
        <v>1</v>
      </c>
      <c r="S245" s="58">
        <v>6</v>
      </c>
      <c r="T245" s="58">
        <v>2</v>
      </c>
      <c r="U245" s="58">
        <v>1</v>
      </c>
      <c r="V245" s="58">
        <v>2.5</v>
      </c>
      <c r="W245" s="59">
        <v>0</v>
      </c>
      <c r="X245" s="58">
        <v>1.5</v>
      </c>
      <c r="Y245" s="58">
        <v>5</v>
      </c>
      <c r="Z245" s="59">
        <v>37</v>
      </c>
      <c r="AA245" s="59">
        <v>5</v>
      </c>
      <c r="AB245" t="s">
        <v>740</v>
      </c>
      <c r="AC245" s="59">
        <v>0</v>
      </c>
      <c r="AD245" s="58">
        <v>2</v>
      </c>
      <c r="AE245" s="58">
        <v>3</v>
      </c>
      <c r="AF245" s="58">
        <v>1</v>
      </c>
      <c r="AG245" s="58">
        <v>8</v>
      </c>
      <c r="AH245" s="59" t="s">
        <v>258</v>
      </c>
      <c r="AI245" s="58">
        <v>9</v>
      </c>
      <c r="AJ245" s="60"/>
      <c r="AK245" s="59" t="s">
        <v>343</v>
      </c>
      <c r="AL245" s="59">
        <v>1</v>
      </c>
      <c r="AM245" s="59" t="s">
        <v>27</v>
      </c>
      <c r="AN245" s="59" t="s">
        <v>673</v>
      </c>
      <c r="AO245" s="58">
        <v>18</v>
      </c>
      <c r="AP245" s="59" t="s">
        <v>674</v>
      </c>
      <c r="AQ245" s="59" t="s">
        <v>705</v>
      </c>
      <c r="AR245" s="59" t="s">
        <v>27</v>
      </c>
      <c r="AS245" s="59" t="s">
        <v>686</v>
      </c>
      <c r="AT245" s="59" t="s">
        <v>27</v>
      </c>
      <c r="AU245" s="59" t="s">
        <v>27</v>
      </c>
      <c r="AV245" s="59" t="s">
        <v>27</v>
      </c>
      <c r="AW245" s="64"/>
      <c r="AX245" s="62" t="s">
        <v>747</v>
      </c>
      <c r="AY245" s="62">
        <v>18.271000000000001</v>
      </c>
      <c r="AZ245" s="62">
        <v>0.49381081081081085</v>
      </c>
      <c r="BA245" s="62">
        <v>2.0250670461386897</v>
      </c>
      <c r="BB245" s="62">
        <v>11.813000000000001</v>
      </c>
      <c r="BC245" s="62">
        <v>28</v>
      </c>
      <c r="BD245">
        <v>0.29134328358208955</v>
      </c>
      <c r="BE245" s="62"/>
      <c r="BF245" s="64"/>
      <c r="BG245" s="64"/>
      <c r="BH245" s="120">
        <v>11.813000000000001</v>
      </c>
    </row>
    <row r="246" spans="1:61" ht="195" x14ac:dyDescent="0.25">
      <c r="A246" s="58">
        <v>324</v>
      </c>
      <c r="B246" s="59" t="s">
        <v>78</v>
      </c>
      <c r="C246" s="59" t="s">
        <v>26</v>
      </c>
      <c r="D246" s="59" t="s">
        <v>41</v>
      </c>
      <c r="E246" s="59"/>
      <c r="F246" s="59" t="s">
        <v>32</v>
      </c>
      <c r="G246" s="58">
        <v>14</v>
      </c>
      <c r="H246" s="58">
        <v>13</v>
      </c>
      <c r="I246" s="59" t="s">
        <v>142</v>
      </c>
      <c r="J246" s="58">
        <v>8282194225</v>
      </c>
      <c r="K246" s="58">
        <v>0.30769230769230799</v>
      </c>
      <c r="L246" s="58">
        <v>0.15384615384615399</v>
      </c>
      <c r="M246" s="58">
        <v>7</v>
      </c>
      <c r="N246" s="58">
        <v>1</v>
      </c>
      <c r="O246" s="58">
        <v>1</v>
      </c>
      <c r="P246" s="58">
        <v>18</v>
      </c>
      <c r="Q246" s="58">
        <v>11</v>
      </c>
      <c r="R246" s="58">
        <v>1</v>
      </c>
      <c r="S246" s="58">
        <v>11</v>
      </c>
      <c r="T246" s="58">
        <v>1</v>
      </c>
      <c r="U246" s="58">
        <v>2</v>
      </c>
      <c r="V246" s="58">
        <v>5</v>
      </c>
      <c r="W246" s="59">
        <v>0</v>
      </c>
      <c r="X246" s="58">
        <v>2</v>
      </c>
      <c r="Y246" s="58">
        <v>9</v>
      </c>
      <c r="Z246" s="59">
        <v>69</v>
      </c>
      <c r="AA246" s="59">
        <v>9</v>
      </c>
      <c r="AB246" t="s">
        <v>740</v>
      </c>
      <c r="AC246" s="59">
        <v>0</v>
      </c>
      <c r="AD246" s="58">
        <v>10</v>
      </c>
      <c r="AE246" s="58">
        <v>5</v>
      </c>
      <c r="AF246" s="58">
        <v>0</v>
      </c>
      <c r="AG246" s="58">
        <v>18</v>
      </c>
      <c r="AH246" s="59" t="s">
        <v>258</v>
      </c>
      <c r="AI246" s="58">
        <v>9</v>
      </c>
      <c r="AJ246" s="58">
        <v>1</v>
      </c>
      <c r="AK246" s="59" t="s">
        <v>344</v>
      </c>
      <c r="AL246" s="59">
        <v>1</v>
      </c>
      <c r="AM246" s="59" t="s">
        <v>27</v>
      </c>
      <c r="AN246" s="59" t="s">
        <v>680</v>
      </c>
      <c r="AO246" s="58">
        <v>27</v>
      </c>
      <c r="AP246" s="59" t="s">
        <v>677</v>
      </c>
      <c r="AQ246" s="59" t="s">
        <v>691</v>
      </c>
      <c r="AR246" s="59" t="s">
        <v>695</v>
      </c>
      <c r="AS246" s="59" t="s">
        <v>27</v>
      </c>
      <c r="AT246" s="59" t="s">
        <v>692</v>
      </c>
      <c r="AU246" s="59" t="s">
        <v>27</v>
      </c>
      <c r="AV246" s="59" t="s">
        <v>27</v>
      </c>
      <c r="AW246" s="64"/>
      <c r="AX246" s="62" t="s">
        <v>746</v>
      </c>
      <c r="AY246" s="62">
        <v>12.114000000000001</v>
      </c>
      <c r="AZ246" s="62">
        <v>0.17556521739130435</v>
      </c>
      <c r="BA246" s="62">
        <v>5.6958890539871216</v>
      </c>
      <c r="BB246" s="62">
        <v>11.61</v>
      </c>
      <c r="BC246" s="62">
        <v>-7</v>
      </c>
      <c r="BD246">
        <v>0.6135693215339233</v>
      </c>
      <c r="BE246" s="62"/>
      <c r="BF246" s="64"/>
      <c r="BG246" s="64"/>
      <c r="BH246" s="120">
        <v>11.61</v>
      </c>
    </row>
    <row r="247" spans="1:61" ht="90" x14ac:dyDescent="0.25">
      <c r="A247" s="58">
        <v>393</v>
      </c>
      <c r="B247" s="59" t="s">
        <v>78</v>
      </c>
      <c r="C247" s="59" t="s">
        <v>26</v>
      </c>
      <c r="D247" s="59" t="s">
        <v>41</v>
      </c>
      <c r="E247" s="59"/>
      <c r="F247" s="59" t="s">
        <v>32</v>
      </c>
      <c r="G247" s="58">
        <v>14</v>
      </c>
      <c r="H247" s="58">
        <v>13</v>
      </c>
      <c r="I247" s="59" t="s">
        <v>81</v>
      </c>
      <c r="J247" s="58">
        <v>9591241137</v>
      </c>
      <c r="K247" s="58">
        <v>0.46153846153846201</v>
      </c>
      <c r="L247" s="58">
        <v>0.230769230769231</v>
      </c>
      <c r="M247" s="58">
        <v>2</v>
      </c>
      <c r="N247" s="60">
        <v>0</v>
      </c>
      <c r="O247" s="60">
        <v>0</v>
      </c>
      <c r="P247" s="58">
        <v>4</v>
      </c>
      <c r="Q247" s="58">
        <v>2</v>
      </c>
      <c r="R247" s="58">
        <v>1</v>
      </c>
      <c r="S247" s="58">
        <v>2</v>
      </c>
      <c r="T247" s="58">
        <v>1</v>
      </c>
      <c r="U247" s="60">
        <v>0</v>
      </c>
      <c r="V247" s="58">
        <v>1</v>
      </c>
      <c r="W247" s="59">
        <v>0</v>
      </c>
      <c r="X247" s="60">
        <v>0</v>
      </c>
      <c r="Y247" s="58">
        <v>1</v>
      </c>
      <c r="Z247" s="59">
        <v>14</v>
      </c>
      <c r="AA247" s="59">
        <v>1</v>
      </c>
      <c r="AB247" t="s">
        <v>740</v>
      </c>
      <c r="AC247" s="59">
        <v>0</v>
      </c>
      <c r="AD247" s="58">
        <v>0</v>
      </c>
      <c r="AE247" s="58">
        <v>1</v>
      </c>
      <c r="AF247" s="58">
        <v>0</v>
      </c>
      <c r="AG247" s="58">
        <v>3</v>
      </c>
      <c r="AH247" s="59" t="s">
        <v>258</v>
      </c>
      <c r="AI247" s="58">
        <v>9</v>
      </c>
      <c r="AJ247" s="60"/>
      <c r="AK247" s="59" t="s">
        <v>347</v>
      </c>
      <c r="AL247" s="59">
        <v>1</v>
      </c>
      <c r="AM247" s="59" t="s">
        <v>27</v>
      </c>
      <c r="AN247" s="59" t="s">
        <v>673</v>
      </c>
      <c r="AO247" s="58">
        <v>26</v>
      </c>
      <c r="AP247" s="59" t="s">
        <v>674</v>
      </c>
      <c r="AQ247" s="59" t="s">
        <v>675</v>
      </c>
      <c r="AR247" s="59" t="s">
        <v>27</v>
      </c>
      <c r="AS247" s="59" t="s">
        <v>676</v>
      </c>
      <c r="AT247" s="59" t="s">
        <v>27</v>
      </c>
      <c r="AU247" s="59" t="s">
        <v>27</v>
      </c>
      <c r="AV247" s="59" t="s">
        <v>27</v>
      </c>
      <c r="AW247" s="64"/>
      <c r="AX247" s="62" t="s">
        <v>748</v>
      </c>
      <c r="AY247" s="62">
        <v>8.947000000000001</v>
      </c>
      <c r="AZ247" s="62">
        <v>0.63907142857142862</v>
      </c>
      <c r="BA247" s="62">
        <v>1.5647703140717557</v>
      </c>
      <c r="BB247" s="62">
        <v>7.5360000000000005</v>
      </c>
      <c r="BC247" s="62">
        <v>28</v>
      </c>
      <c r="BD247">
        <v>0</v>
      </c>
      <c r="BE247" s="62"/>
      <c r="BF247" s="64"/>
      <c r="BG247" s="64"/>
      <c r="BH247" s="120">
        <v>7.5359999999999996</v>
      </c>
      <c r="BI247" s="50"/>
    </row>
    <row r="248" spans="1:61" ht="120" x14ac:dyDescent="0.25">
      <c r="A248" s="58">
        <v>410</v>
      </c>
      <c r="B248" s="59" t="s">
        <v>78</v>
      </c>
      <c r="C248" s="59" t="s">
        <v>28</v>
      </c>
      <c r="D248" s="59" t="s">
        <v>41</v>
      </c>
      <c r="E248" s="59"/>
      <c r="F248" s="59" t="s">
        <v>32</v>
      </c>
      <c r="G248" s="58">
        <v>14</v>
      </c>
      <c r="H248" s="58">
        <v>13</v>
      </c>
      <c r="I248" s="59" t="s">
        <v>85</v>
      </c>
      <c r="J248" s="58">
        <v>1347638136</v>
      </c>
      <c r="K248" s="58">
        <v>0</v>
      </c>
      <c r="L248" s="58">
        <v>0</v>
      </c>
      <c r="M248" s="58">
        <v>5</v>
      </c>
      <c r="N248" s="60">
        <v>0</v>
      </c>
      <c r="O248" s="58">
        <v>1</v>
      </c>
      <c r="P248" s="58">
        <v>10</v>
      </c>
      <c r="Q248" s="58">
        <v>5</v>
      </c>
      <c r="R248" s="60">
        <v>0</v>
      </c>
      <c r="S248" s="58">
        <v>5</v>
      </c>
      <c r="T248" s="58">
        <v>1</v>
      </c>
      <c r="U248" s="58">
        <v>1</v>
      </c>
      <c r="V248" s="58">
        <v>4</v>
      </c>
      <c r="W248" s="59">
        <v>0</v>
      </c>
      <c r="X248" s="58">
        <v>3</v>
      </c>
      <c r="Y248" s="58">
        <v>8</v>
      </c>
      <c r="Z248" s="59">
        <v>43</v>
      </c>
      <c r="AA248" s="59">
        <v>8</v>
      </c>
      <c r="AC248" s="59">
        <v>0</v>
      </c>
      <c r="AD248" s="58">
        <v>6</v>
      </c>
      <c r="AE248" s="58">
        <v>2</v>
      </c>
      <c r="AF248" s="58">
        <v>2</v>
      </c>
      <c r="AG248" s="58">
        <v>14</v>
      </c>
      <c r="AH248" s="59" t="s">
        <v>348</v>
      </c>
      <c r="AI248" s="58">
        <v>8</v>
      </c>
      <c r="AJ248" s="58">
        <v>1</v>
      </c>
      <c r="AK248" s="59" t="s">
        <v>349</v>
      </c>
      <c r="AL248" s="59">
        <v>1</v>
      </c>
      <c r="AM248" s="59" t="s">
        <v>27</v>
      </c>
      <c r="AN248" s="59" t="s">
        <v>673</v>
      </c>
      <c r="AO248" s="58">
        <v>20</v>
      </c>
      <c r="AP248" s="59" t="s">
        <v>677</v>
      </c>
      <c r="AQ248" s="59" t="s">
        <v>678</v>
      </c>
      <c r="AR248" s="59" t="s">
        <v>27</v>
      </c>
      <c r="AS248" s="59" t="s">
        <v>27</v>
      </c>
      <c r="AT248" s="59" t="s">
        <v>27</v>
      </c>
      <c r="AU248" s="59" t="s">
        <v>27</v>
      </c>
      <c r="AV248" s="59" t="s">
        <v>27</v>
      </c>
      <c r="AW248" s="64"/>
      <c r="AX248" s="62" t="s">
        <v>747</v>
      </c>
      <c r="AY248" s="62">
        <v>13</v>
      </c>
      <c r="AZ248" s="62">
        <v>0.30232558139534882</v>
      </c>
      <c r="BA248" s="62">
        <v>3.3076923076923075</v>
      </c>
      <c r="BB248" s="62"/>
      <c r="BC248" s="62">
        <v>21</v>
      </c>
      <c r="BD248">
        <v>0.23654080389768575</v>
      </c>
      <c r="BE248" s="62"/>
      <c r="BF248" s="64"/>
      <c r="BG248" s="64"/>
      <c r="BH248" s="120"/>
    </row>
    <row r="249" spans="1:61" ht="195" x14ac:dyDescent="0.25">
      <c r="A249" s="58">
        <v>458</v>
      </c>
      <c r="B249" s="59" t="s">
        <v>78</v>
      </c>
      <c r="C249" s="59" t="s">
        <v>28</v>
      </c>
      <c r="D249" s="59" t="s">
        <v>41</v>
      </c>
      <c r="E249" s="59"/>
      <c r="F249" s="59" t="s">
        <v>32</v>
      </c>
      <c r="G249" s="58">
        <v>14</v>
      </c>
      <c r="H249" s="58">
        <v>13</v>
      </c>
      <c r="I249" s="59" t="s">
        <v>152</v>
      </c>
      <c r="J249" s="58">
        <v>792288984</v>
      </c>
      <c r="K249" s="58">
        <v>0.45454545454545497</v>
      </c>
      <c r="L249" s="58">
        <v>0.22727272727272699</v>
      </c>
      <c r="M249" s="58">
        <v>5</v>
      </c>
      <c r="N249" s="60">
        <v>0</v>
      </c>
      <c r="O249" s="60">
        <v>0</v>
      </c>
      <c r="P249" s="58">
        <v>19</v>
      </c>
      <c r="Q249" s="58">
        <v>14</v>
      </c>
      <c r="R249" s="58">
        <v>2</v>
      </c>
      <c r="S249" s="58">
        <v>14</v>
      </c>
      <c r="T249" s="58">
        <v>1</v>
      </c>
      <c r="U249" s="58">
        <v>2</v>
      </c>
      <c r="V249" s="58">
        <v>3</v>
      </c>
      <c r="W249" s="59">
        <v>0</v>
      </c>
      <c r="X249" s="58">
        <v>1</v>
      </c>
      <c r="Y249" s="58">
        <v>6</v>
      </c>
      <c r="Z249" s="59">
        <v>67</v>
      </c>
      <c r="AA249" s="59">
        <v>6</v>
      </c>
      <c r="AB249" t="s">
        <v>740</v>
      </c>
      <c r="AC249" s="59">
        <v>0</v>
      </c>
      <c r="AD249" s="58">
        <v>6</v>
      </c>
      <c r="AE249" s="58">
        <v>8</v>
      </c>
      <c r="AF249" s="58">
        <v>0</v>
      </c>
      <c r="AG249" s="58">
        <v>17</v>
      </c>
      <c r="AH249" s="59" t="s">
        <v>258</v>
      </c>
      <c r="AI249" s="58">
        <v>9</v>
      </c>
      <c r="AJ249" s="58">
        <v>1</v>
      </c>
      <c r="AK249" s="59" t="s">
        <v>351</v>
      </c>
      <c r="AL249" s="59">
        <v>1</v>
      </c>
      <c r="AM249" s="59" t="s">
        <v>27</v>
      </c>
      <c r="AN249" s="59" t="s">
        <v>673</v>
      </c>
      <c r="AO249" s="58">
        <v>23</v>
      </c>
      <c r="AP249" s="59" t="s">
        <v>677</v>
      </c>
      <c r="AQ249" s="59" t="s">
        <v>714</v>
      </c>
      <c r="AR249" s="59" t="s">
        <v>695</v>
      </c>
      <c r="AS249" s="59" t="s">
        <v>27</v>
      </c>
      <c r="AT249" s="59" t="s">
        <v>27</v>
      </c>
      <c r="AU249" s="59" t="s">
        <v>27</v>
      </c>
      <c r="AV249" s="59" t="s">
        <v>27</v>
      </c>
      <c r="AW249" s="64"/>
      <c r="AX249" s="62" t="s">
        <v>747</v>
      </c>
      <c r="AY249" s="62">
        <v>13.013</v>
      </c>
      <c r="AZ249" s="62">
        <v>0.19422388059701493</v>
      </c>
      <c r="BA249" s="62">
        <v>5.1486974563897645</v>
      </c>
      <c r="BB249" s="62">
        <v>6.93</v>
      </c>
      <c r="BC249" s="62">
        <v>21</v>
      </c>
      <c r="BD249">
        <v>0.54832033115745904</v>
      </c>
      <c r="BE249" s="62"/>
      <c r="BF249" s="64"/>
      <c r="BG249" s="64"/>
      <c r="BH249">
        <v>4.0419999999999998</v>
      </c>
    </row>
    <row r="250" spans="1:61" ht="105" x14ac:dyDescent="0.25">
      <c r="A250" s="58">
        <v>479</v>
      </c>
      <c r="B250" s="59" t="s">
        <v>78</v>
      </c>
      <c r="C250" s="59" t="s">
        <v>28</v>
      </c>
      <c r="D250" s="59" t="s">
        <v>41</v>
      </c>
      <c r="E250" s="59"/>
      <c r="F250" s="59" t="s">
        <v>32</v>
      </c>
      <c r="G250" s="58">
        <v>14</v>
      </c>
      <c r="H250" s="58">
        <v>13</v>
      </c>
      <c r="I250" s="59" t="s">
        <v>158</v>
      </c>
      <c r="J250" s="58">
        <v>927618937</v>
      </c>
      <c r="K250" s="58">
        <v>0</v>
      </c>
      <c r="L250" s="58">
        <v>0</v>
      </c>
      <c r="M250" s="58">
        <v>2</v>
      </c>
      <c r="N250" s="60">
        <v>0</v>
      </c>
      <c r="O250" s="60">
        <v>0</v>
      </c>
      <c r="P250" s="58">
        <v>4</v>
      </c>
      <c r="Q250" s="58">
        <v>2</v>
      </c>
      <c r="R250" s="60">
        <v>0</v>
      </c>
      <c r="S250" s="58">
        <v>2</v>
      </c>
      <c r="T250" s="58">
        <v>1</v>
      </c>
      <c r="U250" s="58">
        <v>1</v>
      </c>
      <c r="V250" s="58">
        <v>2</v>
      </c>
      <c r="W250" s="59">
        <v>0</v>
      </c>
      <c r="X250" s="58">
        <v>1</v>
      </c>
      <c r="Y250" s="58">
        <v>4</v>
      </c>
      <c r="Z250" s="59">
        <v>19</v>
      </c>
      <c r="AA250" s="59">
        <v>4</v>
      </c>
      <c r="AC250" s="59">
        <v>0</v>
      </c>
      <c r="AD250" s="58">
        <v>2</v>
      </c>
      <c r="AE250" s="58">
        <v>1</v>
      </c>
      <c r="AF250" s="58">
        <v>0</v>
      </c>
      <c r="AG250" s="58">
        <v>4</v>
      </c>
      <c r="AH250" s="59" t="s">
        <v>258</v>
      </c>
      <c r="AI250" s="58">
        <v>9</v>
      </c>
      <c r="AJ250" s="60"/>
      <c r="AK250" s="59" t="s">
        <v>352</v>
      </c>
      <c r="AL250" s="59">
        <v>1</v>
      </c>
      <c r="AM250" s="59" t="s">
        <v>27</v>
      </c>
      <c r="AN250" s="59" t="s">
        <v>673</v>
      </c>
      <c r="AO250" s="58">
        <v>25</v>
      </c>
      <c r="AP250" s="59" t="s">
        <v>677</v>
      </c>
      <c r="AQ250" s="59" t="s">
        <v>721</v>
      </c>
      <c r="AR250" s="59" t="s">
        <v>27</v>
      </c>
      <c r="AS250" s="59" t="s">
        <v>686</v>
      </c>
      <c r="AT250" s="59" t="s">
        <v>27</v>
      </c>
      <c r="AU250" s="59" t="s">
        <v>27</v>
      </c>
      <c r="AV250" s="59" t="s">
        <v>27</v>
      </c>
      <c r="AW250" s="64"/>
      <c r="AX250" s="62" t="s">
        <v>747</v>
      </c>
      <c r="AY250" s="62">
        <v>13.000999999999999</v>
      </c>
      <c r="AZ250" s="62">
        <v>0.6842631578947368</v>
      </c>
      <c r="BA250" s="62">
        <v>1.4614260441504501</v>
      </c>
      <c r="BB250" s="62"/>
      <c r="BC250" s="62">
        <v>0</v>
      </c>
      <c r="BD250">
        <v>0.91397849462365588</v>
      </c>
      <c r="BE250" s="62"/>
      <c r="BF250" s="64"/>
      <c r="BG250" s="64"/>
    </row>
    <row r="251" spans="1:61" ht="165" x14ac:dyDescent="0.25">
      <c r="A251" s="58">
        <v>500</v>
      </c>
      <c r="B251" s="59" t="s">
        <v>78</v>
      </c>
      <c r="C251" s="59" t="s">
        <v>28</v>
      </c>
      <c r="D251" s="59" t="s">
        <v>41</v>
      </c>
      <c r="E251" s="59"/>
      <c r="F251" s="59" t="s">
        <v>32</v>
      </c>
      <c r="G251" s="58">
        <v>14</v>
      </c>
      <c r="H251" s="58">
        <v>13</v>
      </c>
      <c r="I251" s="59" t="s">
        <v>165</v>
      </c>
      <c r="J251" s="58">
        <v>1412134207</v>
      </c>
      <c r="K251" s="58">
        <v>2</v>
      </c>
      <c r="L251" s="58">
        <v>1</v>
      </c>
      <c r="M251" s="58">
        <v>1</v>
      </c>
      <c r="N251" s="60">
        <v>0</v>
      </c>
      <c r="O251" s="60">
        <v>0</v>
      </c>
      <c r="P251" s="58">
        <v>1</v>
      </c>
      <c r="Q251" s="60">
        <v>0</v>
      </c>
      <c r="R251" s="58">
        <v>2</v>
      </c>
      <c r="S251" s="60">
        <v>0</v>
      </c>
      <c r="T251" s="58">
        <v>1</v>
      </c>
      <c r="U251" s="60">
        <v>0</v>
      </c>
      <c r="V251" s="60">
        <v>0</v>
      </c>
      <c r="W251" s="59">
        <v>0</v>
      </c>
      <c r="X251" s="60">
        <v>0</v>
      </c>
      <c r="Y251" s="60">
        <v>0</v>
      </c>
      <c r="Z251" s="59">
        <v>5</v>
      </c>
      <c r="AA251" s="59">
        <v>0</v>
      </c>
      <c r="AB251" t="s">
        <v>824</v>
      </c>
      <c r="AC251" s="59">
        <v>0</v>
      </c>
      <c r="AD251" s="58">
        <v>4</v>
      </c>
      <c r="AE251" s="58">
        <v>0</v>
      </c>
      <c r="AF251" s="58">
        <v>0</v>
      </c>
      <c r="AG251" s="58">
        <v>6</v>
      </c>
      <c r="AH251" s="59" t="s">
        <v>258</v>
      </c>
      <c r="AI251" s="58">
        <v>9</v>
      </c>
      <c r="AJ251" s="60"/>
      <c r="AK251" s="59" t="s">
        <v>353</v>
      </c>
      <c r="AL251" s="59">
        <v>1</v>
      </c>
      <c r="AM251" s="59" t="s">
        <v>27</v>
      </c>
      <c r="AN251" s="59" t="s">
        <v>680</v>
      </c>
      <c r="AO251" s="58">
        <v>25</v>
      </c>
      <c r="AP251" s="59" t="s">
        <v>677</v>
      </c>
      <c r="AQ251" s="59" t="s">
        <v>705</v>
      </c>
      <c r="AR251" s="59" t="s">
        <v>27</v>
      </c>
      <c r="AS251" s="59" t="s">
        <v>27</v>
      </c>
      <c r="AT251" s="59" t="s">
        <v>27</v>
      </c>
      <c r="AU251" s="59" t="s">
        <v>27</v>
      </c>
      <c r="AV251" s="59" t="s">
        <v>27</v>
      </c>
      <c r="AW251" s="64"/>
      <c r="AX251" s="62" t="s">
        <v>747</v>
      </c>
      <c r="AY251" s="62">
        <v>6.4690000000000003</v>
      </c>
      <c r="AZ251" s="62">
        <v>1.2938000000000001</v>
      </c>
      <c r="BA251" s="62">
        <v>0.77291698871541192</v>
      </c>
      <c r="BB251" s="62">
        <v>4.3650000000000002</v>
      </c>
      <c r="BC251" s="62">
        <v>15</v>
      </c>
      <c r="BD251">
        <v>0</v>
      </c>
      <c r="BE251" s="62"/>
      <c r="BF251" s="64"/>
      <c r="BG251" s="64"/>
      <c r="BH251">
        <v>3.5190000000000001</v>
      </c>
    </row>
    <row r="252" spans="1:61" ht="90" x14ac:dyDescent="0.25">
      <c r="A252" s="58">
        <v>552</v>
      </c>
      <c r="B252" s="59" t="s">
        <v>78</v>
      </c>
      <c r="C252" s="59" t="s">
        <v>26</v>
      </c>
      <c r="D252" s="59" t="s">
        <v>41</v>
      </c>
      <c r="E252" s="59"/>
      <c r="F252" s="59" t="s">
        <v>32</v>
      </c>
      <c r="G252" s="58">
        <v>14</v>
      </c>
      <c r="H252" s="58">
        <v>13</v>
      </c>
      <c r="I252" s="59" t="s">
        <v>172</v>
      </c>
      <c r="J252" s="58">
        <v>8517821164</v>
      </c>
      <c r="K252" s="58">
        <v>0.46153846153846201</v>
      </c>
      <c r="L252" s="58">
        <v>0.230769230769231</v>
      </c>
      <c r="M252" s="58">
        <v>4</v>
      </c>
      <c r="N252" s="60">
        <v>0</v>
      </c>
      <c r="O252" s="60">
        <v>0</v>
      </c>
      <c r="P252" s="58">
        <v>7</v>
      </c>
      <c r="Q252" s="58">
        <v>3</v>
      </c>
      <c r="R252" s="58">
        <v>1</v>
      </c>
      <c r="S252" s="58">
        <v>3</v>
      </c>
      <c r="T252" s="58">
        <v>1</v>
      </c>
      <c r="U252" s="58">
        <v>1</v>
      </c>
      <c r="V252" s="58">
        <v>2</v>
      </c>
      <c r="W252" s="59">
        <v>0</v>
      </c>
      <c r="X252" s="58">
        <v>1</v>
      </c>
      <c r="Y252" s="58">
        <v>4</v>
      </c>
      <c r="Z252" s="59">
        <v>27</v>
      </c>
      <c r="AA252" s="59">
        <v>4</v>
      </c>
      <c r="AB252" t="s">
        <v>740</v>
      </c>
      <c r="AC252" s="59">
        <v>0</v>
      </c>
      <c r="AD252" s="58">
        <v>0</v>
      </c>
      <c r="AE252" s="58">
        <v>4</v>
      </c>
      <c r="AF252" s="58">
        <v>0</v>
      </c>
      <c r="AG252" s="58">
        <v>6</v>
      </c>
      <c r="AH252" s="59" t="s">
        <v>258</v>
      </c>
      <c r="AI252" s="58">
        <v>9</v>
      </c>
      <c r="AJ252" s="60"/>
      <c r="AK252" s="59" t="s">
        <v>356</v>
      </c>
      <c r="AL252" s="59">
        <v>1</v>
      </c>
      <c r="AM252" s="59" t="s">
        <v>27</v>
      </c>
      <c r="AN252" s="59" t="s">
        <v>680</v>
      </c>
      <c r="AO252" s="58">
        <v>29</v>
      </c>
      <c r="AP252" s="59" t="s">
        <v>674</v>
      </c>
      <c r="AQ252" s="59" t="s">
        <v>691</v>
      </c>
      <c r="AR252" s="59" t="s">
        <v>695</v>
      </c>
      <c r="AS252" s="59" t="s">
        <v>727</v>
      </c>
      <c r="AT252" s="59" t="s">
        <v>27</v>
      </c>
      <c r="AU252" s="59" t="s">
        <v>27</v>
      </c>
      <c r="AV252" s="59" t="s">
        <v>710</v>
      </c>
      <c r="AW252" s="64"/>
      <c r="AX252" s="62" t="s">
        <v>748</v>
      </c>
      <c r="AY252" s="62">
        <v>11.202999999999999</v>
      </c>
      <c r="AZ252" s="62">
        <v>0.41492592592592592</v>
      </c>
      <c r="BA252" s="62">
        <v>2.4100687315897527</v>
      </c>
      <c r="BB252" s="62">
        <v>10.218999999999999</v>
      </c>
      <c r="BC252" s="62">
        <v>21</v>
      </c>
      <c r="BD252">
        <v>0.72444287230279447</v>
      </c>
      <c r="BE252" s="62" t="s">
        <v>740</v>
      </c>
      <c r="BF252" s="64"/>
      <c r="BG252" s="64"/>
      <c r="BH252">
        <v>10.219000000000001</v>
      </c>
    </row>
    <row r="253" spans="1:61" ht="375" x14ac:dyDescent="0.25">
      <c r="A253" s="58">
        <v>10</v>
      </c>
      <c r="B253" s="59" t="s">
        <v>78</v>
      </c>
      <c r="C253" s="59" t="s">
        <v>28</v>
      </c>
      <c r="D253" s="59" t="s">
        <v>42</v>
      </c>
      <c r="E253" s="59"/>
      <c r="F253" s="59" t="s">
        <v>30</v>
      </c>
      <c r="G253" s="58">
        <v>40</v>
      </c>
      <c r="H253" s="58">
        <v>24</v>
      </c>
      <c r="I253" s="59" t="s">
        <v>92</v>
      </c>
      <c r="J253" s="58">
        <v>9165180138</v>
      </c>
      <c r="K253" s="58">
        <v>0</v>
      </c>
      <c r="L253" s="58">
        <v>0</v>
      </c>
      <c r="M253" s="58">
        <v>3</v>
      </c>
      <c r="N253" s="60">
        <v>0</v>
      </c>
      <c r="O253" s="58">
        <v>7</v>
      </c>
      <c r="P253" s="58">
        <v>22</v>
      </c>
      <c r="Q253" s="58">
        <v>18</v>
      </c>
      <c r="R253" s="60">
        <v>0</v>
      </c>
      <c r="S253" s="58">
        <v>18</v>
      </c>
      <c r="T253" s="58">
        <v>1</v>
      </c>
      <c r="U253" s="58">
        <v>3</v>
      </c>
      <c r="V253" s="58">
        <v>2</v>
      </c>
      <c r="W253" s="59">
        <v>0</v>
      </c>
      <c r="X253" s="60">
        <v>0</v>
      </c>
      <c r="Y253" s="58">
        <v>5</v>
      </c>
      <c r="Z253" s="59">
        <v>79</v>
      </c>
      <c r="AA253" s="59">
        <v>5</v>
      </c>
      <c r="AC253" s="59">
        <v>0</v>
      </c>
      <c r="AD253" s="58">
        <v>16</v>
      </c>
      <c r="AE253" s="58">
        <v>13</v>
      </c>
      <c r="AF253" s="58">
        <v>3</v>
      </c>
      <c r="AG253" s="58">
        <v>48</v>
      </c>
      <c r="AH253" s="59" t="s">
        <v>228</v>
      </c>
      <c r="AI253" s="58">
        <v>2</v>
      </c>
      <c r="AJ253" s="60"/>
      <c r="AK253" s="59" t="s">
        <v>446</v>
      </c>
      <c r="AL253" s="59">
        <v>1</v>
      </c>
      <c r="AM253" s="59" t="s">
        <v>27</v>
      </c>
      <c r="AN253" s="59" t="s">
        <v>680</v>
      </c>
      <c r="AO253" s="58">
        <v>24</v>
      </c>
      <c r="AP253" s="59" t="s">
        <v>677</v>
      </c>
      <c r="AQ253" s="59" t="s">
        <v>679</v>
      </c>
      <c r="AR253" s="59" t="s">
        <v>27</v>
      </c>
      <c r="AS253" s="59" t="s">
        <v>681</v>
      </c>
      <c r="AT253" s="59" t="s">
        <v>27</v>
      </c>
      <c r="AU253" s="59" t="s">
        <v>27</v>
      </c>
      <c r="AV253" s="59" t="s">
        <v>27</v>
      </c>
      <c r="AW253" s="64"/>
      <c r="AX253" s="62" t="s">
        <v>747</v>
      </c>
      <c r="AY253" s="62">
        <v>9.0830000000000002</v>
      </c>
      <c r="AZ253" s="62">
        <v>0.1149746835443038</v>
      </c>
      <c r="BA253" s="62">
        <v>8.6975668831883741</v>
      </c>
      <c r="BB253" s="62"/>
      <c r="BC253" s="62">
        <v>160</v>
      </c>
      <c r="BD253">
        <v>0.35271201678154029</v>
      </c>
      <c r="BE253" s="62"/>
      <c r="BF253" s="64"/>
      <c r="BG253" s="64"/>
      <c r="BH253" s="120"/>
    </row>
    <row r="254" spans="1:61" ht="240" x14ac:dyDescent="0.25">
      <c r="A254" s="58">
        <v>86</v>
      </c>
      <c r="B254" s="59" t="s">
        <v>78</v>
      </c>
      <c r="C254" s="59" t="s">
        <v>26</v>
      </c>
      <c r="D254" s="59" t="s">
        <v>42</v>
      </c>
      <c r="E254" s="59"/>
      <c r="F254" s="59" t="s">
        <v>30</v>
      </c>
      <c r="G254" s="58">
        <v>40</v>
      </c>
      <c r="H254" s="58">
        <v>24</v>
      </c>
      <c r="I254" s="59" t="s">
        <v>106</v>
      </c>
      <c r="J254" s="58">
        <v>90153375</v>
      </c>
      <c r="K254" s="58">
        <v>4.5333333333333297</v>
      </c>
      <c r="L254" s="58">
        <v>0.45333333333333298</v>
      </c>
      <c r="M254" s="58">
        <v>3</v>
      </c>
      <c r="N254" s="60">
        <v>0</v>
      </c>
      <c r="O254" s="60">
        <v>0</v>
      </c>
      <c r="P254" s="58">
        <v>8</v>
      </c>
      <c r="Q254" s="58">
        <v>4</v>
      </c>
      <c r="R254" s="58">
        <v>1</v>
      </c>
      <c r="S254" s="58">
        <v>4</v>
      </c>
      <c r="T254" s="58">
        <v>1</v>
      </c>
      <c r="U254" s="58">
        <v>3</v>
      </c>
      <c r="V254" s="58">
        <v>1.5</v>
      </c>
      <c r="W254" s="59">
        <v>0</v>
      </c>
      <c r="X254" s="58">
        <v>0.5</v>
      </c>
      <c r="Y254" s="58">
        <v>5</v>
      </c>
      <c r="Z254" s="59">
        <v>31</v>
      </c>
      <c r="AA254" s="59">
        <v>5</v>
      </c>
      <c r="AB254" t="s">
        <v>782</v>
      </c>
      <c r="AC254" s="59">
        <v>0</v>
      </c>
      <c r="AD254" s="58">
        <v>7</v>
      </c>
      <c r="AE254" s="58">
        <v>12</v>
      </c>
      <c r="AF254" s="58">
        <v>3</v>
      </c>
      <c r="AG254" s="58">
        <v>23</v>
      </c>
      <c r="AH254" s="59" t="s">
        <v>381</v>
      </c>
      <c r="AI254" s="58">
        <v>16</v>
      </c>
      <c r="AJ254" s="58">
        <v>1</v>
      </c>
      <c r="AK254" s="59" t="s">
        <v>449</v>
      </c>
      <c r="AL254" s="59">
        <v>1</v>
      </c>
      <c r="AM254" s="59" t="s">
        <v>27</v>
      </c>
      <c r="AN254" s="59" t="s">
        <v>673</v>
      </c>
      <c r="AO254" s="58">
        <v>18</v>
      </c>
      <c r="AP254" s="59" t="s">
        <v>677</v>
      </c>
      <c r="AQ254" s="59" t="s">
        <v>690</v>
      </c>
      <c r="AR254" s="59" t="s">
        <v>27</v>
      </c>
      <c r="AS254" s="59" t="s">
        <v>27</v>
      </c>
      <c r="AT254" s="59" t="s">
        <v>27</v>
      </c>
      <c r="AU254" s="59" t="s">
        <v>27</v>
      </c>
      <c r="AV254" s="59" t="s">
        <v>27</v>
      </c>
      <c r="AW254" s="64"/>
      <c r="AX254" s="62" t="s">
        <v>747</v>
      </c>
      <c r="AY254" s="62">
        <v>5.4180000000000001</v>
      </c>
      <c r="AZ254" s="62">
        <v>0.17477419354838711</v>
      </c>
      <c r="BA254" s="62">
        <v>5.721668512366187</v>
      </c>
      <c r="BB254" s="62">
        <v>4.1580000000000004</v>
      </c>
      <c r="BC254" s="62">
        <v>160</v>
      </c>
      <c r="BD254">
        <v>2.7048528241845664E-2</v>
      </c>
      <c r="BE254" s="62" t="s">
        <v>782</v>
      </c>
      <c r="BF254" s="62">
        <v>1</v>
      </c>
      <c r="BG254" s="64"/>
      <c r="BH254" s="120">
        <v>4.1579999999999995</v>
      </c>
    </row>
    <row r="255" spans="1:61" ht="300" x14ac:dyDescent="0.25">
      <c r="A255" s="58">
        <v>128</v>
      </c>
      <c r="B255" s="59" t="s">
        <v>78</v>
      </c>
      <c r="C255" s="59" t="s">
        <v>26</v>
      </c>
      <c r="D255" s="59" t="s">
        <v>42</v>
      </c>
      <c r="E255" s="59"/>
      <c r="F255" s="59" t="s">
        <v>30</v>
      </c>
      <c r="G255" s="58">
        <v>40</v>
      </c>
      <c r="H255" s="58">
        <v>24</v>
      </c>
      <c r="I255" s="59" t="s">
        <v>111</v>
      </c>
      <c r="J255" s="58">
        <v>134763219</v>
      </c>
      <c r="K255" s="58">
        <v>0</v>
      </c>
      <c r="L255" s="58">
        <v>0</v>
      </c>
      <c r="M255" s="58">
        <v>18</v>
      </c>
      <c r="N255" s="60">
        <v>0</v>
      </c>
      <c r="O255" s="58">
        <v>7</v>
      </c>
      <c r="P255" s="58">
        <v>29</v>
      </c>
      <c r="Q255" s="58">
        <v>11</v>
      </c>
      <c r="R255" s="60">
        <v>0</v>
      </c>
      <c r="S255" s="58">
        <v>11</v>
      </c>
      <c r="T255" s="58">
        <v>1</v>
      </c>
      <c r="U255" s="58">
        <v>5</v>
      </c>
      <c r="V255" s="58">
        <v>8.5</v>
      </c>
      <c r="W255" s="61">
        <v>1</v>
      </c>
      <c r="X255" s="58">
        <v>4.5</v>
      </c>
      <c r="Y255" s="58">
        <v>19</v>
      </c>
      <c r="Z255" s="59">
        <v>115</v>
      </c>
      <c r="AA255" s="59">
        <v>19</v>
      </c>
      <c r="AC255" s="59">
        <v>0</v>
      </c>
      <c r="AD255" s="58">
        <v>13</v>
      </c>
      <c r="AE255" s="58">
        <v>9</v>
      </c>
      <c r="AF255" s="58">
        <v>1</v>
      </c>
      <c r="AG255" s="58">
        <v>39</v>
      </c>
      <c r="AH255" s="59" t="s">
        <v>116</v>
      </c>
      <c r="AI255" s="58">
        <v>1</v>
      </c>
      <c r="AJ255" s="60"/>
      <c r="AK255" s="59" t="s">
        <v>450</v>
      </c>
      <c r="AL255" s="59">
        <v>1</v>
      </c>
      <c r="AM255" s="59" t="s">
        <v>27</v>
      </c>
      <c r="AN255" s="59" t="s">
        <v>673</v>
      </c>
      <c r="AO255" s="58">
        <v>23</v>
      </c>
      <c r="AP255" s="59" t="s">
        <v>677</v>
      </c>
      <c r="AQ255" s="59" t="s">
        <v>691</v>
      </c>
      <c r="AR255" s="59" t="s">
        <v>27</v>
      </c>
      <c r="AS255" s="59" t="s">
        <v>27</v>
      </c>
      <c r="AT255" s="59" t="s">
        <v>27</v>
      </c>
      <c r="AU255" s="59" t="s">
        <v>27</v>
      </c>
      <c r="AV255" s="59" t="s">
        <v>27</v>
      </c>
      <c r="AW255" s="64"/>
      <c r="AX255" s="62" t="s">
        <v>747</v>
      </c>
      <c r="AY255" s="62">
        <v>12.943</v>
      </c>
      <c r="AZ255" s="62">
        <v>0.11254782608695652</v>
      </c>
      <c r="BA255" s="62">
        <v>8.8851116433593447</v>
      </c>
      <c r="BB255" s="62"/>
      <c r="BC255" s="62">
        <v>200</v>
      </c>
      <c r="BD255">
        <v>0.92693016588163013</v>
      </c>
      <c r="BE255" s="62"/>
      <c r="BF255" s="64"/>
      <c r="BG255" s="64"/>
      <c r="BH255" s="120"/>
    </row>
    <row r="256" spans="1:61" ht="105" x14ac:dyDescent="0.25">
      <c r="A256" s="58">
        <v>141</v>
      </c>
      <c r="B256" s="59" t="s">
        <v>78</v>
      </c>
      <c r="C256" s="59" t="s">
        <v>26</v>
      </c>
      <c r="D256" s="59" t="s">
        <v>42</v>
      </c>
      <c r="E256" s="59"/>
      <c r="F256" s="59" t="s">
        <v>30</v>
      </c>
      <c r="G256" s="58">
        <v>40</v>
      </c>
      <c r="H256" s="58">
        <v>24</v>
      </c>
      <c r="I256" s="59" t="s">
        <v>118</v>
      </c>
      <c r="J256" s="58">
        <v>10238105208</v>
      </c>
      <c r="K256" s="58">
        <v>0</v>
      </c>
      <c r="L256" s="58">
        <v>0</v>
      </c>
      <c r="M256" s="58">
        <v>4</v>
      </c>
      <c r="N256" s="60">
        <v>0</v>
      </c>
      <c r="O256" s="60">
        <v>0</v>
      </c>
      <c r="P256" s="58">
        <v>8</v>
      </c>
      <c r="Q256" s="58">
        <v>4</v>
      </c>
      <c r="R256" s="60">
        <v>0</v>
      </c>
      <c r="S256" s="58">
        <v>4</v>
      </c>
      <c r="T256" s="58">
        <v>1</v>
      </c>
      <c r="U256" s="58">
        <v>6</v>
      </c>
      <c r="V256" s="58">
        <v>0.5</v>
      </c>
      <c r="W256" s="59">
        <v>0</v>
      </c>
      <c r="X256" s="58">
        <v>0.5</v>
      </c>
      <c r="Y256" s="58">
        <v>7</v>
      </c>
      <c r="Z256" s="59">
        <v>35</v>
      </c>
      <c r="AA256" s="59">
        <v>7</v>
      </c>
      <c r="AC256" s="59">
        <v>0</v>
      </c>
      <c r="AD256" s="58">
        <v>6</v>
      </c>
      <c r="AE256" s="58">
        <v>2</v>
      </c>
      <c r="AF256" s="58">
        <v>0</v>
      </c>
      <c r="AG256" s="58">
        <v>9</v>
      </c>
      <c r="AH256" s="59" t="s">
        <v>381</v>
      </c>
      <c r="AI256" s="58">
        <v>16</v>
      </c>
      <c r="AJ256" s="60"/>
      <c r="AK256" s="59" t="s">
        <v>451</v>
      </c>
      <c r="AL256" s="59">
        <v>1</v>
      </c>
      <c r="AM256" s="59" t="s">
        <v>27</v>
      </c>
      <c r="AN256" s="59" t="s">
        <v>673</v>
      </c>
      <c r="AO256" s="58">
        <v>29</v>
      </c>
      <c r="AP256" s="59" t="s">
        <v>677</v>
      </c>
      <c r="AQ256" s="59" t="s">
        <v>691</v>
      </c>
      <c r="AR256" s="59" t="s">
        <v>27</v>
      </c>
      <c r="AS256" s="59" t="s">
        <v>27</v>
      </c>
      <c r="AT256" s="59" t="s">
        <v>692</v>
      </c>
      <c r="AU256" s="59" t="s">
        <v>27</v>
      </c>
      <c r="AV256" s="59" t="s">
        <v>27</v>
      </c>
      <c r="AW256" s="64"/>
      <c r="AX256" s="62" t="s">
        <v>746</v>
      </c>
      <c r="AY256" s="62">
        <v>5.3500000000000005</v>
      </c>
      <c r="AZ256" s="62">
        <v>0.15285714285714289</v>
      </c>
      <c r="BA256" s="62">
        <v>6.5420560747663545</v>
      </c>
      <c r="BB256" s="62"/>
      <c r="BC256" s="62">
        <v>80</v>
      </c>
      <c r="BD256">
        <v>3.5830618892508145E-2</v>
      </c>
      <c r="BE256" s="62"/>
      <c r="BF256" s="64"/>
      <c r="BG256" s="64"/>
      <c r="BH256" s="120"/>
    </row>
    <row r="257" spans="1:61" ht="195" x14ac:dyDescent="0.25">
      <c r="A257" s="58">
        <v>192</v>
      </c>
      <c r="B257" s="59" t="s">
        <v>78</v>
      </c>
      <c r="C257" s="59" t="s">
        <v>26</v>
      </c>
      <c r="D257" s="59" t="s">
        <v>42</v>
      </c>
      <c r="E257" s="59"/>
      <c r="F257" s="59" t="s">
        <v>30</v>
      </c>
      <c r="G257" s="58">
        <v>40</v>
      </c>
      <c r="H257" s="58">
        <v>24</v>
      </c>
      <c r="I257" s="59" t="s">
        <v>124</v>
      </c>
      <c r="J257" s="58">
        <v>1391113645</v>
      </c>
      <c r="K257" s="58">
        <v>4.8666666666666698</v>
      </c>
      <c r="L257" s="58">
        <v>0.48666666666666702</v>
      </c>
      <c r="M257" s="58">
        <v>1</v>
      </c>
      <c r="N257" s="60">
        <v>0</v>
      </c>
      <c r="O257" s="60">
        <v>0</v>
      </c>
      <c r="P257" s="58">
        <v>2</v>
      </c>
      <c r="Q257" s="60">
        <v>0</v>
      </c>
      <c r="R257" s="58">
        <v>5</v>
      </c>
      <c r="S257" s="60">
        <v>0</v>
      </c>
      <c r="T257" s="58">
        <v>1</v>
      </c>
      <c r="U257" s="60">
        <v>0</v>
      </c>
      <c r="V257" s="60">
        <v>0</v>
      </c>
      <c r="W257" s="59">
        <v>0</v>
      </c>
      <c r="X257" s="60">
        <v>0</v>
      </c>
      <c r="Y257" s="60">
        <v>0</v>
      </c>
      <c r="Z257" s="59">
        <v>9</v>
      </c>
      <c r="AA257" s="59">
        <v>0</v>
      </c>
      <c r="AB257" t="s">
        <v>781</v>
      </c>
      <c r="AC257" s="59">
        <v>0</v>
      </c>
      <c r="AD257" s="58">
        <v>0</v>
      </c>
      <c r="AE257" s="58">
        <v>0</v>
      </c>
      <c r="AF257" s="58">
        <v>0</v>
      </c>
      <c r="AG257" s="58">
        <v>1</v>
      </c>
      <c r="AH257" s="59" t="s">
        <v>381</v>
      </c>
      <c r="AI257" s="58">
        <v>16</v>
      </c>
      <c r="AJ257" s="60"/>
      <c r="AK257" s="59" t="s">
        <v>453</v>
      </c>
      <c r="AL257" s="59">
        <v>1</v>
      </c>
      <c r="AM257" s="59" t="s">
        <v>27</v>
      </c>
      <c r="AN257" s="59" t="s">
        <v>680</v>
      </c>
      <c r="AO257" s="58">
        <v>24</v>
      </c>
      <c r="AP257" s="59" t="s">
        <v>677</v>
      </c>
      <c r="AQ257" s="59" t="s">
        <v>691</v>
      </c>
      <c r="AR257" s="59" t="s">
        <v>695</v>
      </c>
      <c r="AS257" s="59" t="s">
        <v>27</v>
      </c>
      <c r="AT257" s="59" t="s">
        <v>692</v>
      </c>
      <c r="AU257" s="59" t="s">
        <v>695</v>
      </c>
      <c r="AV257" s="59" t="s">
        <v>27</v>
      </c>
      <c r="AW257" s="64"/>
      <c r="AX257" s="62" t="s">
        <v>746</v>
      </c>
      <c r="AY257" s="62">
        <v>11.984</v>
      </c>
      <c r="AZ257" s="62">
        <v>1.3315555555555556</v>
      </c>
      <c r="BA257" s="62">
        <v>0.75100133511348466</v>
      </c>
      <c r="BB257" s="62">
        <v>11.529</v>
      </c>
      <c r="BC257" s="62">
        <v>160</v>
      </c>
      <c r="BD257">
        <v>0</v>
      </c>
      <c r="BE257" s="62"/>
      <c r="BF257" s="64"/>
      <c r="BG257" s="64"/>
      <c r="BH257" s="120">
        <v>8.6240000000000006</v>
      </c>
    </row>
    <row r="258" spans="1:61" ht="75" x14ac:dyDescent="0.25">
      <c r="A258" s="58">
        <v>224</v>
      </c>
      <c r="B258" s="59" t="s">
        <v>78</v>
      </c>
      <c r="C258" s="59" t="s">
        <v>26</v>
      </c>
      <c r="D258" s="59" t="s">
        <v>42</v>
      </c>
      <c r="E258" s="59"/>
      <c r="F258" s="59" t="s">
        <v>30</v>
      </c>
      <c r="G258" s="58">
        <v>40</v>
      </c>
      <c r="H258" s="58">
        <v>24</v>
      </c>
      <c r="I258" s="59" t="s">
        <v>128</v>
      </c>
      <c r="J258" s="58">
        <v>9591208203</v>
      </c>
      <c r="K258" s="58">
        <v>3.8</v>
      </c>
      <c r="L258" s="58">
        <v>0.38</v>
      </c>
      <c r="M258" s="58">
        <v>2</v>
      </c>
      <c r="N258" s="60">
        <v>0</v>
      </c>
      <c r="O258" s="60">
        <v>0</v>
      </c>
      <c r="P258" s="58">
        <v>3</v>
      </c>
      <c r="Q258" s="58">
        <v>1</v>
      </c>
      <c r="R258" s="58">
        <v>1</v>
      </c>
      <c r="S258" s="58">
        <v>1</v>
      </c>
      <c r="T258" s="58">
        <v>1</v>
      </c>
      <c r="U258" s="60">
        <v>0</v>
      </c>
      <c r="V258" s="60">
        <v>0</v>
      </c>
      <c r="W258" s="61">
        <v>1</v>
      </c>
      <c r="X258" s="60">
        <v>0</v>
      </c>
      <c r="Y258" s="58">
        <v>1</v>
      </c>
      <c r="Z258" s="59">
        <v>11</v>
      </c>
      <c r="AA258" s="59">
        <v>1</v>
      </c>
      <c r="AB258" t="s">
        <v>89</v>
      </c>
      <c r="AC258" s="61">
        <v>3</v>
      </c>
      <c r="AD258" s="58">
        <v>0</v>
      </c>
      <c r="AE258" s="58">
        <v>0</v>
      </c>
      <c r="AF258" s="58">
        <v>0</v>
      </c>
      <c r="AG258" s="58">
        <v>1</v>
      </c>
      <c r="AH258" s="59" t="s">
        <v>381</v>
      </c>
      <c r="AI258" s="58">
        <v>16</v>
      </c>
      <c r="AJ258" s="60"/>
      <c r="AK258" s="59" t="s">
        <v>454</v>
      </c>
      <c r="AL258" s="59">
        <v>1</v>
      </c>
      <c r="AM258" s="59" t="s">
        <v>27</v>
      </c>
      <c r="AN258" s="59" t="s">
        <v>680</v>
      </c>
      <c r="AO258" s="58">
        <v>33</v>
      </c>
      <c r="AP258" s="59" t="s">
        <v>677</v>
      </c>
      <c r="AQ258" s="59" t="s">
        <v>698</v>
      </c>
      <c r="AR258" s="59" t="s">
        <v>27</v>
      </c>
      <c r="AS258" s="59" t="s">
        <v>699</v>
      </c>
      <c r="AT258" s="59" t="s">
        <v>27</v>
      </c>
      <c r="AU258" s="59" t="s">
        <v>27</v>
      </c>
      <c r="AV258" s="59" t="s">
        <v>27</v>
      </c>
      <c r="AW258" s="64"/>
      <c r="AX258" s="62" t="s">
        <v>748</v>
      </c>
      <c r="AY258" s="62">
        <v>3.5470000000000002</v>
      </c>
      <c r="AZ258" s="62">
        <v>0.32245454545454549</v>
      </c>
      <c r="BA258" s="62">
        <v>3.101212292077812</v>
      </c>
      <c r="BB258" s="62">
        <v>2.5489999999999999</v>
      </c>
      <c r="BC258" s="62">
        <v>0</v>
      </c>
      <c r="BD258">
        <v>0.95109261186264304</v>
      </c>
      <c r="BE258" s="62" t="s">
        <v>781</v>
      </c>
      <c r="BF258" s="62">
        <v>1</v>
      </c>
      <c r="BG258" s="62">
        <v>1</v>
      </c>
      <c r="BH258" s="120">
        <v>2.5489999999999999</v>
      </c>
    </row>
    <row r="259" spans="1:61" ht="120" x14ac:dyDescent="0.25">
      <c r="A259" s="58">
        <v>241</v>
      </c>
      <c r="B259" s="59" t="s">
        <v>78</v>
      </c>
      <c r="C259" s="59" t="s">
        <v>26</v>
      </c>
      <c r="D259" s="59" t="s">
        <v>42</v>
      </c>
      <c r="E259" s="59"/>
      <c r="F259" s="59" t="s">
        <v>30</v>
      </c>
      <c r="G259" s="58">
        <v>40</v>
      </c>
      <c r="H259" s="58">
        <v>24</v>
      </c>
      <c r="I259" s="59" t="s">
        <v>130</v>
      </c>
      <c r="J259" s="58">
        <v>3712062108</v>
      </c>
      <c r="K259" s="58">
        <v>3.3333333333333299</v>
      </c>
      <c r="L259" s="58">
        <v>0.33333333333333298</v>
      </c>
      <c r="M259" s="58">
        <v>4</v>
      </c>
      <c r="N259" s="60">
        <v>0</v>
      </c>
      <c r="O259" s="60">
        <v>0</v>
      </c>
      <c r="P259" s="58">
        <v>13</v>
      </c>
      <c r="Q259" s="58">
        <v>9</v>
      </c>
      <c r="R259" s="58">
        <v>1</v>
      </c>
      <c r="S259" s="58">
        <v>9</v>
      </c>
      <c r="T259" s="58">
        <v>1</v>
      </c>
      <c r="U259" s="58">
        <v>1</v>
      </c>
      <c r="V259" s="58">
        <v>3</v>
      </c>
      <c r="W259" s="59">
        <v>0</v>
      </c>
      <c r="X259" s="58">
        <v>1</v>
      </c>
      <c r="Y259" s="58">
        <v>5</v>
      </c>
      <c r="Z259" s="59">
        <v>47</v>
      </c>
      <c r="AA259" s="59">
        <v>5</v>
      </c>
      <c r="AB259" t="s">
        <v>740</v>
      </c>
      <c r="AC259" s="59">
        <v>0</v>
      </c>
      <c r="AD259" s="58">
        <v>5</v>
      </c>
      <c r="AE259" s="58">
        <v>4</v>
      </c>
      <c r="AF259" s="58">
        <v>1</v>
      </c>
      <c r="AG259" s="58">
        <v>11</v>
      </c>
      <c r="AH259" s="59" t="s">
        <v>381</v>
      </c>
      <c r="AI259" s="58">
        <v>16</v>
      </c>
      <c r="AJ259" s="60"/>
      <c r="AK259" s="59" t="s">
        <v>455</v>
      </c>
      <c r="AL259" s="59">
        <v>1</v>
      </c>
      <c r="AM259" s="59" t="s">
        <v>27</v>
      </c>
      <c r="AN259" s="59" t="s">
        <v>680</v>
      </c>
      <c r="AO259" s="58">
        <v>28</v>
      </c>
      <c r="AP259" s="59" t="s">
        <v>677</v>
      </c>
      <c r="AQ259" s="59" t="s">
        <v>700</v>
      </c>
      <c r="AR259" s="59" t="s">
        <v>695</v>
      </c>
      <c r="AS259" s="59" t="s">
        <v>701</v>
      </c>
      <c r="AT259" s="59" t="s">
        <v>27</v>
      </c>
      <c r="AU259" s="59" t="s">
        <v>27</v>
      </c>
      <c r="AV259" s="59" t="s">
        <v>27</v>
      </c>
      <c r="AW259" s="64"/>
      <c r="AX259" s="62" t="s">
        <v>748</v>
      </c>
      <c r="AY259" s="62">
        <v>15.022</v>
      </c>
      <c r="AZ259" s="62">
        <v>0.31961702127659575</v>
      </c>
      <c r="BA259" s="62">
        <v>3.128744508054853</v>
      </c>
      <c r="BB259" s="62">
        <v>13.163</v>
      </c>
      <c r="BC259" s="62">
        <v>0</v>
      </c>
      <c r="BD259">
        <v>0.17105943152454781</v>
      </c>
      <c r="BE259" s="62" t="s">
        <v>784</v>
      </c>
      <c r="BF259" s="62">
        <v>1</v>
      </c>
      <c r="BG259" s="62">
        <v>1</v>
      </c>
      <c r="BH259" s="120">
        <v>13.163</v>
      </c>
    </row>
    <row r="260" spans="1:61" ht="135" x14ac:dyDescent="0.25">
      <c r="A260" s="58">
        <v>291</v>
      </c>
      <c r="B260" s="59" t="s">
        <v>78</v>
      </c>
      <c r="C260" s="59" t="s">
        <v>28</v>
      </c>
      <c r="D260" s="59" t="s">
        <v>42</v>
      </c>
      <c r="E260" s="59"/>
      <c r="F260" s="59" t="s">
        <v>30</v>
      </c>
      <c r="G260" s="58">
        <v>40</v>
      </c>
      <c r="H260" s="58">
        <v>24</v>
      </c>
      <c r="I260" s="59" t="s">
        <v>135</v>
      </c>
      <c r="J260" s="58">
        <v>7717685176</v>
      </c>
      <c r="K260" s="58">
        <v>3.8666666666666698</v>
      </c>
      <c r="L260" s="58">
        <v>0.38666666666666699</v>
      </c>
      <c r="M260" s="58">
        <v>2</v>
      </c>
      <c r="N260" s="60">
        <v>0</v>
      </c>
      <c r="O260" s="60">
        <v>0</v>
      </c>
      <c r="P260" s="58">
        <v>5</v>
      </c>
      <c r="Q260" s="58">
        <v>3</v>
      </c>
      <c r="R260" s="58">
        <v>1</v>
      </c>
      <c r="S260" s="58">
        <v>3</v>
      </c>
      <c r="T260" s="58">
        <v>1</v>
      </c>
      <c r="U260" s="58">
        <v>2</v>
      </c>
      <c r="V260" s="58">
        <v>1</v>
      </c>
      <c r="W260" s="59">
        <v>0</v>
      </c>
      <c r="X260" s="58">
        <v>1</v>
      </c>
      <c r="Y260" s="58">
        <v>4</v>
      </c>
      <c r="Z260" s="59">
        <v>23</v>
      </c>
      <c r="AA260" s="59">
        <v>4</v>
      </c>
      <c r="AB260" t="s">
        <v>782</v>
      </c>
      <c r="AC260" s="61">
        <v>3</v>
      </c>
      <c r="AD260" s="58">
        <v>4</v>
      </c>
      <c r="AE260" s="58">
        <v>1</v>
      </c>
      <c r="AF260" s="58">
        <v>2</v>
      </c>
      <c r="AG260" s="58">
        <v>11</v>
      </c>
      <c r="AH260" s="59" t="s">
        <v>429</v>
      </c>
      <c r="AI260" s="58">
        <v>13</v>
      </c>
      <c r="AJ260" s="60"/>
      <c r="AK260" s="59" t="s">
        <v>457</v>
      </c>
      <c r="AL260" s="59">
        <v>1</v>
      </c>
      <c r="AM260" s="59" t="s">
        <v>27</v>
      </c>
      <c r="AN260" s="59" t="s">
        <v>680</v>
      </c>
      <c r="AO260" s="58">
        <v>24</v>
      </c>
      <c r="AP260" s="59" t="s">
        <v>677</v>
      </c>
      <c r="AQ260" s="59" t="s">
        <v>691</v>
      </c>
      <c r="AR260" s="59" t="s">
        <v>27</v>
      </c>
      <c r="AS260" s="59" t="s">
        <v>27</v>
      </c>
      <c r="AT260" s="59" t="s">
        <v>27</v>
      </c>
      <c r="AU260" s="59" t="s">
        <v>27</v>
      </c>
      <c r="AV260" s="59" t="s">
        <v>27</v>
      </c>
      <c r="AW260" s="64"/>
      <c r="AX260" s="62" t="s">
        <v>747</v>
      </c>
      <c r="AY260" s="62">
        <v>2.923</v>
      </c>
      <c r="AZ260" s="62">
        <v>0.12708695652173913</v>
      </c>
      <c r="BA260" s="62">
        <v>7.8686281217926783</v>
      </c>
      <c r="BB260" s="62">
        <v>2.403</v>
      </c>
      <c r="BC260" s="62"/>
      <c r="BD260">
        <v>0.64207048458149785</v>
      </c>
      <c r="BE260" s="62" t="s">
        <v>781</v>
      </c>
      <c r="BF260" s="62">
        <v>1</v>
      </c>
      <c r="BG260" s="62">
        <v>1</v>
      </c>
      <c r="BH260" s="120">
        <v>2.403</v>
      </c>
    </row>
    <row r="261" spans="1:61" ht="90" x14ac:dyDescent="0.25">
      <c r="A261" s="58">
        <v>328</v>
      </c>
      <c r="B261" s="59" t="s">
        <v>78</v>
      </c>
      <c r="C261" s="59" t="s">
        <v>26</v>
      </c>
      <c r="D261" s="59" t="s">
        <v>42</v>
      </c>
      <c r="E261" s="59"/>
      <c r="F261" s="59" t="s">
        <v>30</v>
      </c>
      <c r="G261" s="58">
        <v>40</v>
      </c>
      <c r="H261" s="58">
        <v>24</v>
      </c>
      <c r="I261" s="59" t="s">
        <v>142</v>
      </c>
      <c r="J261" s="58">
        <v>8282194225</v>
      </c>
      <c r="K261" s="58">
        <v>3.3333333333333299</v>
      </c>
      <c r="L261" s="58">
        <v>0.33333333333333298</v>
      </c>
      <c r="M261" s="58">
        <v>1</v>
      </c>
      <c r="N261" s="60">
        <v>0</v>
      </c>
      <c r="O261" s="60">
        <v>0</v>
      </c>
      <c r="P261" s="58">
        <v>2</v>
      </c>
      <c r="Q261" s="58">
        <v>1</v>
      </c>
      <c r="R261" s="58">
        <v>1</v>
      </c>
      <c r="S261" s="58">
        <v>1</v>
      </c>
      <c r="T261" s="58">
        <v>1</v>
      </c>
      <c r="U261" s="58">
        <v>1</v>
      </c>
      <c r="V261" s="60">
        <v>0</v>
      </c>
      <c r="W261" s="59">
        <v>0</v>
      </c>
      <c r="X261" s="60">
        <v>0</v>
      </c>
      <c r="Y261" s="58">
        <v>1</v>
      </c>
      <c r="Z261" s="59">
        <v>9</v>
      </c>
      <c r="AA261" s="59">
        <v>1</v>
      </c>
      <c r="AB261" t="s">
        <v>740</v>
      </c>
      <c r="AC261" s="59">
        <v>0</v>
      </c>
      <c r="AD261" s="58">
        <v>4</v>
      </c>
      <c r="AE261" s="58">
        <v>1</v>
      </c>
      <c r="AF261" s="58">
        <v>0</v>
      </c>
      <c r="AG261" s="58">
        <v>6</v>
      </c>
      <c r="AH261" s="59" t="s">
        <v>381</v>
      </c>
      <c r="AI261" s="58">
        <v>16</v>
      </c>
      <c r="AJ261" s="60"/>
      <c r="AK261" s="59" t="s">
        <v>459</v>
      </c>
      <c r="AL261" s="59">
        <v>1</v>
      </c>
      <c r="AM261" s="59" t="s">
        <v>27</v>
      </c>
      <c r="AN261" s="59" t="s">
        <v>680</v>
      </c>
      <c r="AO261" s="58">
        <v>27</v>
      </c>
      <c r="AP261" s="59" t="s">
        <v>677</v>
      </c>
      <c r="AQ261" s="59" t="s">
        <v>691</v>
      </c>
      <c r="AR261" s="59" t="s">
        <v>695</v>
      </c>
      <c r="AS261" s="59" t="s">
        <v>27</v>
      </c>
      <c r="AT261" s="59" t="s">
        <v>692</v>
      </c>
      <c r="AU261" s="59" t="s">
        <v>27</v>
      </c>
      <c r="AV261" s="59" t="s">
        <v>27</v>
      </c>
      <c r="AW261" s="64"/>
      <c r="AX261" s="62" t="s">
        <v>746</v>
      </c>
      <c r="AY261" s="62">
        <v>7.4619999999999997</v>
      </c>
      <c r="AZ261" s="62">
        <v>0.82911111111111113</v>
      </c>
      <c r="BA261" s="62">
        <v>1.2061109622085233</v>
      </c>
      <c r="BB261" s="62">
        <v>3.35</v>
      </c>
      <c r="BC261" s="62">
        <v>80</v>
      </c>
      <c r="BD261">
        <v>0.44482758620689655</v>
      </c>
      <c r="BE261" s="62"/>
      <c r="BF261" s="64"/>
      <c r="BG261" s="64"/>
      <c r="BH261" s="120">
        <v>3.3499999999999996</v>
      </c>
    </row>
    <row r="262" spans="1:61" ht="150" x14ac:dyDescent="0.25">
      <c r="A262" s="58">
        <v>365</v>
      </c>
      <c r="B262" s="59" t="s">
        <v>78</v>
      </c>
      <c r="C262" s="59" t="s">
        <v>26</v>
      </c>
      <c r="D262" s="59" t="s">
        <v>42</v>
      </c>
      <c r="E262" s="59"/>
      <c r="F262" s="59" t="s">
        <v>30</v>
      </c>
      <c r="G262" s="58">
        <v>40</v>
      </c>
      <c r="H262" s="58">
        <v>24</v>
      </c>
      <c r="I262" s="59" t="s">
        <v>147</v>
      </c>
      <c r="J262" s="58">
        <v>84463153</v>
      </c>
      <c r="K262" s="58">
        <v>3.8</v>
      </c>
      <c r="L262" s="58">
        <v>0.38</v>
      </c>
      <c r="M262" s="58">
        <v>1</v>
      </c>
      <c r="N262" s="60">
        <v>0</v>
      </c>
      <c r="O262" s="60">
        <v>0</v>
      </c>
      <c r="P262" s="58">
        <v>4</v>
      </c>
      <c r="Q262" s="58">
        <v>1</v>
      </c>
      <c r="R262" s="58">
        <v>3</v>
      </c>
      <c r="S262" s="58">
        <v>1</v>
      </c>
      <c r="T262" s="58">
        <v>1</v>
      </c>
      <c r="U262" s="58">
        <v>1</v>
      </c>
      <c r="V262" s="58">
        <v>0.5</v>
      </c>
      <c r="W262" s="59">
        <v>0</v>
      </c>
      <c r="X262" s="58">
        <v>0.5</v>
      </c>
      <c r="Y262" s="58">
        <v>2</v>
      </c>
      <c r="Z262" s="59">
        <v>15</v>
      </c>
      <c r="AA262" s="59">
        <v>2</v>
      </c>
      <c r="AB262" t="s">
        <v>89</v>
      </c>
      <c r="AC262" s="59">
        <v>0</v>
      </c>
      <c r="AD262" s="58">
        <v>4</v>
      </c>
      <c r="AE262" s="58">
        <v>2</v>
      </c>
      <c r="AF262" s="58">
        <v>0</v>
      </c>
      <c r="AG262" s="58">
        <v>7</v>
      </c>
      <c r="AH262" s="59" t="s">
        <v>381</v>
      </c>
      <c r="AI262" s="58">
        <v>16</v>
      </c>
      <c r="AJ262" s="60"/>
      <c r="AK262" s="59" t="s">
        <v>461</v>
      </c>
      <c r="AL262" s="59">
        <v>1</v>
      </c>
      <c r="AM262" s="59" t="s">
        <v>27</v>
      </c>
      <c r="AN262" s="59" t="s">
        <v>680</v>
      </c>
      <c r="AO262" s="58">
        <v>26</v>
      </c>
      <c r="AP262" s="59" t="s">
        <v>677</v>
      </c>
      <c r="AQ262" s="59" t="s">
        <v>709</v>
      </c>
      <c r="AR262" s="59" t="s">
        <v>27</v>
      </c>
      <c r="AS262" s="59" t="s">
        <v>27</v>
      </c>
      <c r="AT262" s="59" t="s">
        <v>692</v>
      </c>
      <c r="AU262" s="59" t="s">
        <v>695</v>
      </c>
      <c r="AV262" s="59" t="s">
        <v>27</v>
      </c>
      <c r="AW262" s="64"/>
      <c r="AX262" s="62" t="s">
        <v>746</v>
      </c>
      <c r="AY262" s="62">
        <v>5.9850000000000003</v>
      </c>
      <c r="AZ262" s="62">
        <v>0.39900000000000002</v>
      </c>
      <c r="BA262" s="62">
        <v>2.5062656641604009</v>
      </c>
      <c r="BB262" s="62">
        <v>4.7489999999999997</v>
      </c>
      <c r="BC262" s="62">
        <v>160</v>
      </c>
      <c r="BD262">
        <v>0.19254658385093168</v>
      </c>
      <c r="BE262" s="62"/>
      <c r="BF262" s="64"/>
      <c r="BG262" s="64"/>
      <c r="BH262" s="120">
        <v>3.3490000000000002</v>
      </c>
    </row>
    <row r="263" spans="1:61" ht="255" x14ac:dyDescent="0.25">
      <c r="A263" s="58">
        <v>414</v>
      </c>
      <c r="B263" s="59" t="s">
        <v>78</v>
      </c>
      <c r="C263" s="59" t="s">
        <v>28</v>
      </c>
      <c r="D263" s="59" t="s">
        <v>42</v>
      </c>
      <c r="E263" s="59"/>
      <c r="F263" s="59" t="s">
        <v>30</v>
      </c>
      <c r="G263" s="58">
        <v>40</v>
      </c>
      <c r="H263" s="58">
        <v>24</v>
      </c>
      <c r="I263" s="59" t="s">
        <v>85</v>
      </c>
      <c r="J263" s="58">
        <v>1347638136</v>
      </c>
      <c r="K263" s="58">
        <v>2.93333333333333</v>
      </c>
      <c r="L263" s="58">
        <v>0.293333333333333</v>
      </c>
      <c r="M263" s="58">
        <v>3</v>
      </c>
      <c r="N263" s="58">
        <v>1</v>
      </c>
      <c r="O263" s="58">
        <v>2</v>
      </c>
      <c r="P263" s="58">
        <v>9</v>
      </c>
      <c r="Q263" s="58">
        <v>6</v>
      </c>
      <c r="R263" s="58">
        <v>2</v>
      </c>
      <c r="S263" s="58">
        <v>6</v>
      </c>
      <c r="T263" s="58">
        <v>1</v>
      </c>
      <c r="U263" s="58">
        <v>1</v>
      </c>
      <c r="V263" s="58">
        <v>1.5</v>
      </c>
      <c r="W263" s="59">
        <v>0</v>
      </c>
      <c r="X263" s="58">
        <v>0.5</v>
      </c>
      <c r="Y263" s="58">
        <v>3</v>
      </c>
      <c r="Z263" s="59">
        <v>36</v>
      </c>
      <c r="AA263" s="59">
        <v>3</v>
      </c>
      <c r="AB263" t="s">
        <v>89</v>
      </c>
      <c r="AC263" s="59">
        <v>0</v>
      </c>
      <c r="AD263" s="58">
        <v>10</v>
      </c>
      <c r="AE263" s="58">
        <v>3</v>
      </c>
      <c r="AF263" s="58">
        <v>0</v>
      </c>
      <c r="AG263" s="58">
        <v>20</v>
      </c>
      <c r="AH263" s="59" t="s">
        <v>462</v>
      </c>
      <c r="AI263" s="58">
        <v>15</v>
      </c>
      <c r="AJ263" s="58">
        <v>1</v>
      </c>
      <c r="AK263" s="59" t="s">
        <v>463</v>
      </c>
      <c r="AL263" s="59">
        <v>1</v>
      </c>
      <c r="AM263" s="59" t="s">
        <v>27</v>
      </c>
      <c r="AN263" s="59" t="s">
        <v>673</v>
      </c>
      <c r="AO263" s="58">
        <v>20</v>
      </c>
      <c r="AP263" s="59" t="s">
        <v>677</v>
      </c>
      <c r="AQ263" s="59" t="s">
        <v>678</v>
      </c>
      <c r="AR263" s="59" t="s">
        <v>27</v>
      </c>
      <c r="AS263" s="59" t="s">
        <v>27</v>
      </c>
      <c r="AT263" s="59" t="s">
        <v>27</v>
      </c>
      <c r="AU263" s="59" t="s">
        <v>27</v>
      </c>
      <c r="AV263" s="59" t="s">
        <v>27</v>
      </c>
      <c r="AW263" s="64"/>
      <c r="AX263" s="62" t="s">
        <v>747</v>
      </c>
      <c r="AY263" s="62">
        <v>19.84</v>
      </c>
      <c r="AZ263" s="62">
        <v>0.55111111111111111</v>
      </c>
      <c r="BA263" s="62">
        <v>1.814516129032258</v>
      </c>
      <c r="BB263" s="62">
        <v>18.972000000000001</v>
      </c>
      <c r="BC263" s="62">
        <v>160</v>
      </c>
      <c r="BD263">
        <v>0.35487127713276123</v>
      </c>
      <c r="BE263" s="62"/>
      <c r="BF263" s="64"/>
      <c r="BG263" s="64"/>
      <c r="BH263" s="120">
        <v>8.5920000000000005</v>
      </c>
    </row>
    <row r="264" spans="1:61" ht="240" x14ac:dyDescent="0.25">
      <c r="A264" s="58">
        <v>462</v>
      </c>
      <c r="B264" s="59" t="s">
        <v>78</v>
      </c>
      <c r="C264" s="59" t="s">
        <v>28</v>
      </c>
      <c r="D264" s="59" t="s">
        <v>42</v>
      </c>
      <c r="E264" s="59"/>
      <c r="F264" s="59" t="s">
        <v>30</v>
      </c>
      <c r="G264" s="58">
        <v>40</v>
      </c>
      <c r="H264" s="58">
        <v>24</v>
      </c>
      <c r="I264" s="59" t="s">
        <v>152</v>
      </c>
      <c r="J264" s="58">
        <v>792288984</v>
      </c>
      <c r="K264" s="58">
        <v>4.4000000000000004</v>
      </c>
      <c r="L264" s="58">
        <v>0.44</v>
      </c>
      <c r="M264" s="58">
        <v>10</v>
      </c>
      <c r="N264" s="60">
        <v>0</v>
      </c>
      <c r="O264" s="60">
        <v>0</v>
      </c>
      <c r="P264" s="58">
        <v>29</v>
      </c>
      <c r="Q264" s="58">
        <v>17</v>
      </c>
      <c r="R264" s="58">
        <v>2</v>
      </c>
      <c r="S264" s="58">
        <v>17</v>
      </c>
      <c r="T264" s="58">
        <v>1</v>
      </c>
      <c r="U264" s="58">
        <v>3</v>
      </c>
      <c r="V264" s="58">
        <v>7</v>
      </c>
      <c r="W264" s="59">
        <v>0</v>
      </c>
      <c r="X264" s="58">
        <v>3</v>
      </c>
      <c r="Y264" s="58">
        <v>13</v>
      </c>
      <c r="Z264" s="59">
        <v>102</v>
      </c>
      <c r="AA264" s="59">
        <v>13</v>
      </c>
      <c r="AB264" t="s">
        <v>781</v>
      </c>
      <c r="AC264" s="59">
        <v>0</v>
      </c>
      <c r="AD264" s="58">
        <v>15</v>
      </c>
      <c r="AE264" s="58">
        <v>4</v>
      </c>
      <c r="AF264" s="58">
        <v>1</v>
      </c>
      <c r="AG264" s="58">
        <v>22</v>
      </c>
      <c r="AH264" s="59" t="s">
        <v>381</v>
      </c>
      <c r="AI264" s="58">
        <v>16</v>
      </c>
      <c r="AJ264" s="58">
        <v>1</v>
      </c>
      <c r="AK264" s="59" t="s">
        <v>464</v>
      </c>
      <c r="AL264" s="59">
        <v>1</v>
      </c>
      <c r="AM264" s="59" t="s">
        <v>27</v>
      </c>
      <c r="AN264" s="59" t="s">
        <v>673</v>
      </c>
      <c r="AO264" s="58">
        <v>23</v>
      </c>
      <c r="AP264" s="59" t="s">
        <v>677</v>
      </c>
      <c r="AQ264" s="59" t="s">
        <v>714</v>
      </c>
      <c r="AR264" s="59" t="s">
        <v>695</v>
      </c>
      <c r="AS264" s="59" t="s">
        <v>27</v>
      </c>
      <c r="AT264" s="59" t="s">
        <v>27</v>
      </c>
      <c r="AU264" s="59" t="s">
        <v>27</v>
      </c>
      <c r="AV264" s="59" t="s">
        <v>27</v>
      </c>
      <c r="AW264" s="64"/>
      <c r="AX264" s="62" t="s">
        <v>747</v>
      </c>
      <c r="AY264" s="62">
        <v>24.004000000000001</v>
      </c>
      <c r="AZ264" s="62">
        <v>0.23533333333333334</v>
      </c>
      <c r="BA264" s="62">
        <v>4.2492917847025495</v>
      </c>
      <c r="BB264" s="62">
        <v>2.0329999999999999</v>
      </c>
      <c r="BC264" s="62">
        <v>160</v>
      </c>
      <c r="BD264">
        <v>0.62383066434120815</v>
      </c>
      <c r="BE264" s="62"/>
      <c r="BF264" s="64"/>
      <c r="BG264" s="64"/>
      <c r="BH264">
        <v>1.3520000000000001</v>
      </c>
    </row>
    <row r="265" spans="1:61" ht="390" x14ac:dyDescent="0.25">
      <c r="A265" s="58">
        <v>483</v>
      </c>
      <c r="B265" s="59" t="s">
        <v>78</v>
      </c>
      <c r="C265" s="59" t="s">
        <v>28</v>
      </c>
      <c r="D265" s="59" t="s">
        <v>42</v>
      </c>
      <c r="E265" s="59"/>
      <c r="F265" s="59" t="s">
        <v>30</v>
      </c>
      <c r="G265" s="58">
        <v>40</v>
      </c>
      <c r="H265" s="58">
        <v>24</v>
      </c>
      <c r="I265" s="59" t="s">
        <v>158</v>
      </c>
      <c r="J265" s="58">
        <v>927618937</v>
      </c>
      <c r="K265" s="58">
        <v>2.93333333333333</v>
      </c>
      <c r="L265" s="58">
        <v>0.293333333333333</v>
      </c>
      <c r="M265" s="58">
        <v>10</v>
      </c>
      <c r="N265" s="60">
        <v>0</v>
      </c>
      <c r="O265" s="60">
        <v>0</v>
      </c>
      <c r="P265" s="58">
        <v>24</v>
      </c>
      <c r="Q265" s="58">
        <v>14</v>
      </c>
      <c r="R265" s="58">
        <v>3</v>
      </c>
      <c r="S265" s="58">
        <v>14</v>
      </c>
      <c r="T265" s="58">
        <v>1</v>
      </c>
      <c r="U265" s="58">
        <v>2</v>
      </c>
      <c r="V265" s="58">
        <v>3.5</v>
      </c>
      <c r="W265" s="59">
        <v>0</v>
      </c>
      <c r="X265" s="58">
        <v>1.5</v>
      </c>
      <c r="Y265" s="58">
        <v>7</v>
      </c>
      <c r="Z265" s="59">
        <v>80</v>
      </c>
      <c r="AA265" s="59">
        <v>7</v>
      </c>
      <c r="AB265" t="s">
        <v>89</v>
      </c>
      <c r="AC265" s="59">
        <v>0</v>
      </c>
      <c r="AD265" s="58">
        <v>14</v>
      </c>
      <c r="AE265" s="58">
        <v>14</v>
      </c>
      <c r="AF265" s="58">
        <v>1</v>
      </c>
      <c r="AG265" s="58">
        <v>36</v>
      </c>
      <c r="AH265" s="59" t="s">
        <v>381</v>
      </c>
      <c r="AI265" s="58">
        <v>16</v>
      </c>
      <c r="AJ265" s="58">
        <v>1</v>
      </c>
      <c r="AK265" s="59" t="s">
        <v>465</v>
      </c>
      <c r="AL265" s="59">
        <v>1</v>
      </c>
      <c r="AM265" s="59" t="s">
        <v>27</v>
      </c>
      <c r="AN265" s="59" t="s">
        <v>673</v>
      </c>
      <c r="AO265" s="58">
        <v>25</v>
      </c>
      <c r="AP265" s="59" t="s">
        <v>677</v>
      </c>
      <c r="AQ265" s="59" t="s">
        <v>721</v>
      </c>
      <c r="AR265" s="59" t="s">
        <v>27</v>
      </c>
      <c r="AS265" s="59" t="s">
        <v>686</v>
      </c>
      <c r="AT265" s="59" t="s">
        <v>27</v>
      </c>
      <c r="AU265" s="59" t="s">
        <v>27</v>
      </c>
      <c r="AV265" s="59" t="s">
        <v>27</v>
      </c>
      <c r="AW265" s="64"/>
      <c r="AX265" s="62" t="s">
        <v>747</v>
      </c>
      <c r="AY265" s="62">
        <v>18.059000000000001</v>
      </c>
      <c r="AZ265" s="62">
        <v>0.22573750000000001</v>
      </c>
      <c r="BA265" s="62">
        <v>4.4299241375491443</v>
      </c>
      <c r="BB265" s="62">
        <v>14.766999999999999</v>
      </c>
      <c r="BC265" s="62">
        <v>80</v>
      </c>
      <c r="BD265">
        <v>0.6847098214285714</v>
      </c>
      <c r="BE265" s="62"/>
      <c r="BF265" s="64"/>
      <c r="BG265" s="64"/>
      <c r="BH265">
        <v>13.577</v>
      </c>
    </row>
    <row r="266" spans="1:61" ht="150" x14ac:dyDescent="0.25">
      <c r="A266" s="58">
        <v>524</v>
      </c>
      <c r="B266" s="59" t="s">
        <v>78</v>
      </c>
      <c r="C266" s="59" t="s">
        <v>28</v>
      </c>
      <c r="D266" s="59" t="s">
        <v>42</v>
      </c>
      <c r="E266" s="59"/>
      <c r="F266" s="59" t="s">
        <v>30</v>
      </c>
      <c r="G266" s="58">
        <v>40</v>
      </c>
      <c r="H266" s="58">
        <v>24</v>
      </c>
      <c r="I266" s="59" t="s">
        <v>169</v>
      </c>
      <c r="J266" s="58">
        <v>178114327</v>
      </c>
      <c r="K266" s="58">
        <v>2.93333333333333</v>
      </c>
      <c r="L266" s="58">
        <v>0.293333333333333</v>
      </c>
      <c r="M266" s="58">
        <v>1</v>
      </c>
      <c r="N266" s="60">
        <v>0</v>
      </c>
      <c r="O266" s="60">
        <v>0</v>
      </c>
      <c r="P266" s="58">
        <v>2</v>
      </c>
      <c r="Q266" s="58">
        <v>1</v>
      </c>
      <c r="R266" s="58">
        <v>3</v>
      </c>
      <c r="S266" s="58">
        <v>1</v>
      </c>
      <c r="T266" s="58">
        <v>1</v>
      </c>
      <c r="U266" s="60">
        <v>0</v>
      </c>
      <c r="V266" s="60">
        <v>0</v>
      </c>
      <c r="W266" s="59">
        <v>0</v>
      </c>
      <c r="X266" s="60">
        <v>0</v>
      </c>
      <c r="Y266" s="60">
        <v>0</v>
      </c>
      <c r="Z266" s="59">
        <v>9</v>
      </c>
      <c r="AA266" s="59">
        <v>0</v>
      </c>
      <c r="AB266" t="s">
        <v>89</v>
      </c>
      <c r="AC266" s="59">
        <v>0</v>
      </c>
      <c r="AD266" s="58">
        <v>0</v>
      </c>
      <c r="AE266" s="58">
        <v>0</v>
      </c>
      <c r="AF266" s="58">
        <v>0</v>
      </c>
      <c r="AG266" s="58">
        <v>1</v>
      </c>
      <c r="AH266" s="59" t="s">
        <v>381</v>
      </c>
      <c r="AI266" s="58">
        <v>16</v>
      </c>
      <c r="AJ266" s="60"/>
      <c r="AK266" s="59" t="s">
        <v>467</v>
      </c>
      <c r="AL266" s="59">
        <v>1</v>
      </c>
      <c r="AM266" s="59" t="s">
        <v>27</v>
      </c>
      <c r="AN266" s="59" t="s">
        <v>680</v>
      </c>
      <c r="AO266" s="58">
        <v>31</v>
      </c>
      <c r="AP266" s="59" t="s">
        <v>677</v>
      </c>
      <c r="AQ266" s="59" t="s">
        <v>694</v>
      </c>
      <c r="AR266" s="59" t="s">
        <v>27</v>
      </c>
      <c r="AS266" s="59" t="s">
        <v>27</v>
      </c>
      <c r="AT266" s="59" t="s">
        <v>692</v>
      </c>
      <c r="AU266" s="59" t="s">
        <v>27</v>
      </c>
      <c r="AV266" s="59" t="s">
        <v>27</v>
      </c>
      <c r="AW266" s="64"/>
      <c r="AX266" s="62" t="s">
        <v>746</v>
      </c>
      <c r="AY266" s="62">
        <v>5.2130000000000001</v>
      </c>
      <c r="AZ266" s="62">
        <v>0.57922222222222219</v>
      </c>
      <c r="BA266" s="62">
        <v>1.7264530980241704</v>
      </c>
      <c r="BB266" s="62">
        <v>3.645</v>
      </c>
      <c r="BC266" s="62">
        <v>0</v>
      </c>
      <c r="BD266">
        <v>0.84210526315789469</v>
      </c>
      <c r="BE266" s="62" t="s">
        <v>781</v>
      </c>
      <c r="BF266" s="62">
        <v>1</v>
      </c>
      <c r="BG266" s="62">
        <v>1</v>
      </c>
      <c r="BH266">
        <v>2.3010000000000002</v>
      </c>
      <c r="BI266" s="50"/>
    </row>
    <row r="267" spans="1:61" ht="390" x14ac:dyDescent="0.25">
      <c r="A267" s="58">
        <v>14</v>
      </c>
      <c r="B267" s="59" t="s">
        <v>78</v>
      </c>
      <c r="C267" s="59" t="s">
        <v>28</v>
      </c>
      <c r="D267" s="59" t="s">
        <v>43</v>
      </c>
      <c r="E267" s="59"/>
      <c r="F267" s="59" t="s">
        <v>500</v>
      </c>
      <c r="G267" s="58">
        <v>59</v>
      </c>
      <c r="H267" s="58">
        <v>26</v>
      </c>
      <c r="I267" s="59" t="s">
        <v>92</v>
      </c>
      <c r="J267" s="58">
        <v>9165180138</v>
      </c>
      <c r="K267" s="58">
        <v>0</v>
      </c>
      <c r="L267" s="58">
        <v>0</v>
      </c>
      <c r="M267" s="58">
        <v>2</v>
      </c>
      <c r="N267" s="60">
        <v>0</v>
      </c>
      <c r="O267" s="58">
        <v>12</v>
      </c>
      <c r="P267" s="58">
        <v>16</v>
      </c>
      <c r="Q267" s="58">
        <v>14</v>
      </c>
      <c r="R267" s="60">
        <v>0</v>
      </c>
      <c r="S267" s="58">
        <v>14</v>
      </c>
      <c r="T267" s="60">
        <v>0</v>
      </c>
      <c r="U267" s="58">
        <v>2</v>
      </c>
      <c r="V267" s="58">
        <v>5</v>
      </c>
      <c r="W267" s="59">
        <v>0</v>
      </c>
      <c r="X267" s="60">
        <v>0</v>
      </c>
      <c r="Y267" s="58">
        <v>7</v>
      </c>
      <c r="Z267" s="59">
        <v>72</v>
      </c>
      <c r="AA267" s="59">
        <v>7</v>
      </c>
      <c r="AC267" s="59">
        <v>0</v>
      </c>
      <c r="AD267" s="58">
        <v>16</v>
      </c>
      <c r="AE267" s="58">
        <v>15</v>
      </c>
      <c r="AF267" s="58">
        <v>2</v>
      </c>
      <c r="AG267" s="58">
        <v>54</v>
      </c>
      <c r="AH267" s="59" t="s">
        <v>566</v>
      </c>
      <c r="AI267" s="58">
        <v>6</v>
      </c>
      <c r="AJ267" s="60"/>
      <c r="AK267" s="59" t="s">
        <v>567</v>
      </c>
      <c r="AL267" s="59">
        <v>1</v>
      </c>
      <c r="AM267" s="59" t="s">
        <v>27</v>
      </c>
      <c r="AN267" s="59" t="s">
        <v>680</v>
      </c>
      <c r="AO267" s="58">
        <v>24</v>
      </c>
      <c r="AP267" s="59" t="s">
        <v>677</v>
      </c>
      <c r="AQ267" s="59" t="s">
        <v>679</v>
      </c>
      <c r="AR267" s="59" t="s">
        <v>27</v>
      </c>
      <c r="AS267" s="59" t="s">
        <v>681</v>
      </c>
      <c r="AT267" s="59" t="s">
        <v>27</v>
      </c>
      <c r="AU267" s="59" t="s">
        <v>27</v>
      </c>
      <c r="AV267" s="59" t="s">
        <v>27</v>
      </c>
      <c r="AW267" s="64"/>
      <c r="AX267" s="62" t="s">
        <v>747</v>
      </c>
      <c r="AY267" s="62"/>
      <c r="AZ267" s="62">
        <v>0</v>
      </c>
      <c r="BA267" s="62" t="s">
        <v>27</v>
      </c>
      <c r="BB267" s="62"/>
      <c r="BC267" s="62">
        <v>29</v>
      </c>
      <c r="BD267">
        <v>0.78530377668308704</v>
      </c>
      <c r="BE267" s="62"/>
      <c r="BF267" s="64"/>
      <c r="BG267" s="64"/>
      <c r="BH267" s="120"/>
    </row>
    <row r="268" spans="1:61" ht="135" x14ac:dyDescent="0.25">
      <c r="A268" s="58">
        <v>51</v>
      </c>
      <c r="B268" s="59" t="s">
        <v>78</v>
      </c>
      <c r="C268" s="59" t="s">
        <v>28</v>
      </c>
      <c r="D268" s="59" t="s">
        <v>43</v>
      </c>
      <c r="E268" s="59"/>
      <c r="F268" s="59" t="s">
        <v>500</v>
      </c>
      <c r="G268" s="58">
        <v>59</v>
      </c>
      <c r="H268" s="58">
        <v>26</v>
      </c>
      <c r="I268" s="59" t="s">
        <v>101</v>
      </c>
      <c r="J268" s="58">
        <v>17888851</v>
      </c>
      <c r="K268" s="58">
        <v>2.3333333333333299</v>
      </c>
      <c r="L268" s="58">
        <v>0.46666666666666701</v>
      </c>
      <c r="M268" s="58">
        <v>3</v>
      </c>
      <c r="N268" s="60">
        <v>0</v>
      </c>
      <c r="O268" s="60">
        <v>0</v>
      </c>
      <c r="P268" s="58">
        <v>8</v>
      </c>
      <c r="Q268" s="58">
        <v>4</v>
      </c>
      <c r="R268" s="60">
        <v>0</v>
      </c>
      <c r="S268" s="58">
        <v>4</v>
      </c>
      <c r="T268" s="60">
        <v>0</v>
      </c>
      <c r="U268" s="58">
        <v>1</v>
      </c>
      <c r="V268" s="58">
        <v>1</v>
      </c>
      <c r="W268" s="61">
        <v>1</v>
      </c>
      <c r="X268" s="60">
        <v>0</v>
      </c>
      <c r="Y268" s="58">
        <v>3</v>
      </c>
      <c r="Z268" s="59">
        <v>25</v>
      </c>
      <c r="AA268" s="59">
        <v>3</v>
      </c>
      <c r="AB268" t="s">
        <v>783</v>
      </c>
      <c r="AC268" s="59">
        <v>0</v>
      </c>
      <c r="AD268" s="58">
        <v>6</v>
      </c>
      <c r="AE268" s="58">
        <v>1</v>
      </c>
      <c r="AF268" s="58">
        <v>2</v>
      </c>
      <c r="AG268" s="58">
        <v>10</v>
      </c>
      <c r="AH268" s="59" t="s">
        <v>503</v>
      </c>
      <c r="AI268" s="58">
        <v>25</v>
      </c>
      <c r="AJ268" s="60"/>
      <c r="AK268" s="59" t="s">
        <v>569</v>
      </c>
      <c r="AL268" s="59">
        <v>1</v>
      </c>
      <c r="AM268" s="59" t="s">
        <v>27</v>
      </c>
      <c r="AN268" s="59" t="s">
        <v>680</v>
      </c>
      <c r="AO268" s="58">
        <v>30</v>
      </c>
      <c r="AP268" s="59" t="s">
        <v>674</v>
      </c>
      <c r="AQ268" s="59" t="s">
        <v>687</v>
      </c>
      <c r="AR268" s="59" t="s">
        <v>27</v>
      </c>
      <c r="AS268" s="59" t="s">
        <v>688</v>
      </c>
      <c r="AT268" s="59" t="s">
        <v>27</v>
      </c>
      <c r="AU268" s="59" t="s">
        <v>27</v>
      </c>
      <c r="AV268" s="59" t="s">
        <v>27</v>
      </c>
      <c r="AW268" s="64"/>
      <c r="AX268" s="62" t="s">
        <v>748</v>
      </c>
      <c r="AY268" s="62">
        <v>11.768000000000001</v>
      </c>
      <c r="AZ268" s="62">
        <v>0.47072000000000003</v>
      </c>
      <c r="BA268" s="62">
        <v>2.1244051665533648</v>
      </c>
      <c r="BB268" s="62">
        <v>11.492000000000001</v>
      </c>
      <c r="BC268" s="62">
        <v>177</v>
      </c>
      <c r="BD268">
        <v>0.40932060640089835</v>
      </c>
      <c r="BE268" s="62" t="s">
        <v>783</v>
      </c>
      <c r="BF268" s="62">
        <v>1</v>
      </c>
      <c r="BG268" s="64"/>
      <c r="BH268" s="120">
        <v>11.492000000000001</v>
      </c>
    </row>
    <row r="269" spans="1:61" ht="105" x14ac:dyDescent="0.25">
      <c r="A269" s="58">
        <v>146</v>
      </c>
      <c r="B269" s="59" t="s">
        <v>78</v>
      </c>
      <c r="C269" s="59" t="s">
        <v>26</v>
      </c>
      <c r="D269" s="59" t="s">
        <v>43</v>
      </c>
      <c r="E269" s="59"/>
      <c r="F269" s="59" t="s">
        <v>500</v>
      </c>
      <c r="G269" s="58">
        <v>59</v>
      </c>
      <c r="H269" s="58">
        <v>26</v>
      </c>
      <c r="I269" s="59" t="s">
        <v>118</v>
      </c>
      <c r="J269" s="58">
        <v>10238105208</v>
      </c>
      <c r="K269" s="58">
        <v>0</v>
      </c>
      <c r="L269" s="58">
        <v>0</v>
      </c>
      <c r="M269" s="58">
        <v>2</v>
      </c>
      <c r="N269" s="60">
        <v>0</v>
      </c>
      <c r="O269" s="60">
        <v>0</v>
      </c>
      <c r="P269" s="58">
        <v>5</v>
      </c>
      <c r="Q269" s="58">
        <v>2</v>
      </c>
      <c r="R269" s="60">
        <v>0</v>
      </c>
      <c r="S269" s="58">
        <v>2</v>
      </c>
      <c r="T269" s="60">
        <v>0</v>
      </c>
      <c r="U269" s="58">
        <v>1</v>
      </c>
      <c r="V269" s="58">
        <v>1</v>
      </c>
      <c r="W269" s="59">
        <v>0</v>
      </c>
      <c r="X269" s="60">
        <v>0</v>
      </c>
      <c r="Y269" s="58">
        <v>2</v>
      </c>
      <c r="Z269" s="59">
        <v>15</v>
      </c>
      <c r="AA269" s="59">
        <v>2</v>
      </c>
      <c r="AC269" s="61">
        <v>2</v>
      </c>
      <c r="AD269" s="58">
        <v>3</v>
      </c>
      <c r="AE269" s="58">
        <v>3</v>
      </c>
      <c r="AF269" s="58">
        <v>0</v>
      </c>
      <c r="AG269" s="58">
        <v>8</v>
      </c>
      <c r="AH269" s="59" t="s">
        <v>572</v>
      </c>
      <c r="AI269" s="58">
        <v>24</v>
      </c>
      <c r="AJ269" s="60"/>
      <c r="AK269" s="59" t="s">
        <v>573</v>
      </c>
      <c r="AL269" s="59">
        <v>1</v>
      </c>
      <c r="AM269" s="59" t="s">
        <v>27</v>
      </c>
      <c r="AN269" s="59" t="s">
        <v>673</v>
      </c>
      <c r="AO269" s="58">
        <v>29</v>
      </c>
      <c r="AP269" s="59" t="s">
        <v>677</v>
      </c>
      <c r="AQ269" s="59" t="s">
        <v>691</v>
      </c>
      <c r="AR269" s="59" t="s">
        <v>27</v>
      </c>
      <c r="AS269" s="59" t="s">
        <v>27</v>
      </c>
      <c r="AT269" s="59" t="s">
        <v>692</v>
      </c>
      <c r="AU269" s="59" t="s">
        <v>27</v>
      </c>
      <c r="AV269" s="59" t="s">
        <v>27</v>
      </c>
      <c r="AW269" s="64"/>
      <c r="AX269" s="62" t="s">
        <v>746</v>
      </c>
      <c r="AY269" s="62">
        <v>6.2190000000000003</v>
      </c>
      <c r="AZ269" s="62">
        <v>0.41460000000000002</v>
      </c>
      <c r="BA269" s="62">
        <v>2.4119633381572601</v>
      </c>
      <c r="BB269" s="62"/>
      <c r="BC269" s="62">
        <v>118</v>
      </c>
      <c r="BD269">
        <v>1.2687427912341407E-2</v>
      </c>
      <c r="BE269" s="62"/>
      <c r="BF269" s="64"/>
      <c r="BG269" s="64"/>
      <c r="BH269" s="120"/>
    </row>
    <row r="270" spans="1:61" ht="405" x14ac:dyDescent="0.25">
      <c r="A270" s="58">
        <v>148</v>
      </c>
      <c r="B270" s="59" t="s">
        <v>78</v>
      </c>
      <c r="C270" s="59" t="s">
        <v>26</v>
      </c>
      <c r="D270" s="59" t="s">
        <v>43</v>
      </c>
      <c r="E270" s="59"/>
      <c r="F270" s="59" t="s">
        <v>500</v>
      </c>
      <c r="G270" s="58">
        <v>59</v>
      </c>
      <c r="H270" s="58">
        <v>26</v>
      </c>
      <c r="I270" s="59" t="s">
        <v>111</v>
      </c>
      <c r="J270" s="58">
        <v>134763219</v>
      </c>
      <c r="K270" s="58">
        <v>0</v>
      </c>
      <c r="L270" s="58">
        <v>0</v>
      </c>
      <c r="M270" s="58">
        <v>27</v>
      </c>
      <c r="N270" s="58">
        <v>1</v>
      </c>
      <c r="O270" s="58">
        <v>14</v>
      </c>
      <c r="P270" s="58">
        <v>44</v>
      </c>
      <c r="Q270" s="58">
        <v>16</v>
      </c>
      <c r="R270" s="60">
        <v>0</v>
      </c>
      <c r="S270" s="58">
        <v>16</v>
      </c>
      <c r="T270" s="60">
        <v>0</v>
      </c>
      <c r="U270" s="58">
        <v>8</v>
      </c>
      <c r="V270" s="58">
        <v>13.5</v>
      </c>
      <c r="W270" s="59">
        <v>0</v>
      </c>
      <c r="X270" s="58">
        <v>5.5</v>
      </c>
      <c r="Y270" s="58">
        <v>27</v>
      </c>
      <c r="Z270" s="59">
        <v>172</v>
      </c>
      <c r="AA270" s="59">
        <v>27</v>
      </c>
      <c r="AC270" s="59">
        <v>0</v>
      </c>
      <c r="AD270" s="58">
        <v>23</v>
      </c>
      <c r="AE270" s="58">
        <v>15</v>
      </c>
      <c r="AF270" s="58">
        <v>4</v>
      </c>
      <c r="AG270" s="58">
        <v>70</v>
      </c>
      <c r="AH270" s="59" t="s">
        <v>112</v>
      </c>
      <c r="AI270" s="58">
        <v>1</v>
      </c>
      <c r="AJ270" s="60"/>
      <c r="AK270" s="59" t="s">
        <v>574</v>
      </c>
      <c r="AL270" s="59">
        <v>1</v>
      </c>
      <c r="AM270" s="59" t="s">
        <v>27</v>
      </c>
      <c r="AN270" s="59" t="s">
        <v>673</v>
      </c>
      <c r="AO270" s="58">
        <v>23</v>
      </c>
      <c r="AP270" s="59" t="s">
        <v>677</v>
      </c>
      <c r="AQ270" s="59" t="s">
        <v>691</v>
      </c>
      <c r="AR270" s="59" t="s">
        <v>27</v>
      </c>
      <c r="AS270" s="59" t="s">
        <v>27</v>
      </c>
      <c r="AT270" s="59" t="s">
        <v>27</v>
      </c>
      <c r="AU270" s="59" t="s">
        <v>27</v>
      </c>
      <c r="AV270" s="59" t="s">
        <v>27</v>
      </c>
      <c r="AW270" s="64"/>
      <c r="AX270" s="62" t="s">
        <v>747</v>
      </c>
      <c r="AY270" s="62">
        <v>21.661000000000001</v>
      </c>
      <c r="AZ270" s="62">
        <v>0.1259360465116279</v>
      </c>
      <c r="BA270" s="62">
        <v>7.9405382946309029</v>
      </c>
      <c r="BB270" s="62"/>
      <c r="BC270" s="62">
        <v>177</v>
      </c>
      <c r="BD270">
        <v>0.6620534658149988</v>
      </c>
      <c r="BE270" s="62"/>
      <c r="BF270" s="64"/>
      <c r="BG270" s="64"/>
      <c r="BH270" s="120"/>
    </row>
    <row r="271" spans="1:61" ht="150" x14ac:dyDescent="0.25">
      <c r="A271" s="58">
        <v>228</v>
      </c>
      <c r="B271" s="59" t="s">
        <v>78</v>
      </c>
      <c r="C271" s="59" t="s">
        <v>26</v>
      </c>
      <c r="D271" s="59" t="s">
        <v>43</v>
      </c>
      <c r="E271" s="59"/>
      <c r="F271" s="59" t="s">
        <v>500</v>
      </c>
      <c r="G271" s="58">
        <v>59</v>
      </c>
      <c r="H271" s="58">
        <v>26</v>
      </c>
      <c r="I271" s="59" t="s">
        <v>128</v>
      </c>
      <c r="J271" s="58">
        <v>9591208203</v>
      </c>
      <c r="K271" s="58">
        <v>3</v>
      </c>
      <c r="L271" s="58">
        <v>0.6</v>
      </c>
      <c r="M271" s="58">
        <v>7</v>
      </c>
      <c r="N271" s="60">
        <v>0</v>
      </c>
      <c r="O271" s="60">
        <v>0</v>
      </c>
      <c r="P271" s="58">
        <v>16</v>
      </c>
      <c r="Q271" s="58">
        <v>9</v>
      </c>
      <c r="R271" s="60">
        <v>0</v>
      </c>
      <c r="S271" s="58">
        <v>9</v>
      </c>
      <c r="T271" s="60">
        <v>0</v>
      </c>
      <c r="U271" s="58">
        <v>3</v>
      </c>
      <c r="V271" s="58">
        <v>2</v>
      </c>
      <c r="W271" s="59">
        <v>0</v>
      </c>
      <c r="X271" s="58">
        <v>2</v>
      </c>
      <c r="Y271" s="58">
        <v>7</v>
      </c>
      <c r="Z271" s="59">
        <v>55</v>
      </c>
      <c r="AA271" s="59">
        <v>7</v>
      </c>
      <c r="AB271" t="s">
        <v>783</v>
      </c>
      <c r="AC271" s="59">
        <v>0</v>
      </c>
      <c r="AD271" s="58">
        <v>8</v>
      </c>
      <c r="AE271" s="58">
        <v>3</v>
      </c>
      <c r="AF271" s="58">
        <v>0</v>
      </c>
      <c r="AG271" s="58">
        <v>15</v>
      </c>
      <c r="AH271" s="59" t="s">
        <v>503</v>
      </c>
      <c r="AI271" s="58">
        <v>25</v>
      </c>
      <c r="AJ271" s="60"/>
      <c r="AK271" s="59" t="s">
        <v>578</v>
      </c>
      <c r="AL271" s="59">
        <v>1</v>
      </c>
      <c r="AM271" s="59" t="s">
        <v>27</v>
      </c>
      <c r="AN271" s="59" t="s">
        <v>680</v>
      </c>
      <c r="AO271" s="58">
        <v>33</v>
      </c>
      <c r="AP271" s="59" t="s">
        <v>677</v>
      </c>
      <c r="AQ271" s="59" t="s">
        <v>698</v>
      </c>
      <c r="AR271" s="59" t="s">
        <v>27</v>
      </c>
      <c r="AS271" s="59" t="s">
        <v>699</v>
      </c>
      <c r="AT271" s="59" t="s">
        <v>27</v>
      </c>
      <c r="AU271" s="59" t="s">
        <v>27</v>
      </c>
      <c r="AV271" s="59" t="s">
        <v>27</v>
      </c>
      <c r="AW271" s="64"/>
      <c r="AX271" s="62" t="s">
        <v>748</v>
      </c>
      <c r="AY271" s="62">
        <v>12.265000000000001</v>
      </c>
      <c r="AZ271" s="62">
        <v>0.223</v>
      </c>
      <c r="BA271" s="62">
        <v>4.4843049327354256</v>
      </c>
      <c r="BB271" s="62">
        <v>10.105</v>
      </c>
      <c r="BC271" s="62">
        <v>59</v>
      </c>
      <c r="BD271">
        <v>0.44828722002635046</v>
      </c>
      <c r="BE271" s="62"/>
      <c r="BF271" s="64"/>
      <c r="BG271" s="64"/>
      <c r="BH271" s="120">
        <v>10.105</v>
      </c>
    </row>
    <row r="272" spans="1:61" ht="240" x14ac:dyDescent="0.25">
      <c r="A272" s="58">
        <v>245</v>
      </c>
      <c r="B272" s="59" t="s">
        <v>78</v>
      </c>
      <c r="C272" s="59" t="s">
        <v>26</v>
      </c>
      <c r="D272" s="59" t="s">
        <v>43</v>
      </c>
      <c r="E272" s="59"/>
      <c r="F272" s="59" t="s">
        <v>500</v>
      </c>
      <c r="G272" s="58">
        <v>59</v>
      </c>
      <c r="H272" s="58">
        <v>26</v>
      </c>
      <c r="I272" s="59" t="s">
        <v>130</v>
      </c>
      <c r="J272" s="58">
        <v>3712062108</v>
      </c>
      <c r="K272" s="58">
        <v>2.9285714285714302</v>
      </c>
      <c r="L272" s="58">
        <v>0.58571428571428596</v>
      </c>
      <c r="M272" s="58">
        <v>4</v>
      </c>
      <c r="N272" s="60">
        <v>0</v>
      </c>
      <c r="O272" s="60">
        <v>0</v>
      </c>
      <c r="P272" s="58">
        <v>12</v>
      </c>
      <c r="Q272" s="58">
        <v>8</v>
      </c>
      <c r="R272" s="60">
        <v>0</v>
      </c>
      <c r="S272" s="58">
        <v>8</v>
      </c>
      <c r="T272" s="60">
        <v>0</v>
      </c>
      <c r="U272" s="58">
        <v>1</v>
      </c>
      <c r="V272" s="58">
        <v>2</v>
      </c>
      <c r="W272" s="59">
        <v>0</v>
      </c>
      <c r="X272" s="58">
        <v>1</v>
      </c>
      <c r="Y272" s="58">
        <v>4</v>
      </c>
      <c r="Z272" s="59">
        <v>40</v>
      </c>
      <c r="AA272" s="59">
        <v>4</v>
      </c>
      <c r="AB272" t="s">
        <v>782</v>
      </c>
      <c r="AC272" s="59">
        <v>0</v>
      </c>
      <c r="AD272" s="58">
        <v>8</v>
      </c>
      <c r="AE272" s="58">
        <v>12</v>
      </c>
      <c r="AF272" s="58">
        <v>2</v>
      </c>
      <c r="AG272" s="58">
        <v>24</v>
      </c>
      <c r="AH272" s="59" t="s">
        <v>503</v>
      </c>
      <c r="AI272" s="58">
        <v>25</v>
      </c>
      <c r="AJ272" s="60"/>
      <c r="AK272" s="59" t="s">
        <v>579</v>
      </c>
      <c r="AL272" s="59">
        <v>1</v>
      </c>
      <c r="AM272" s="59" t="s">
        <v>27</v>
      </c>
      <c r="AN272" s="59" t="s">
        <v>680</v>
      </c>
      <c r="AO272" s="58">
        <v>28</v>
      </c>
      <c r="AP272" s="59" t="s">
        <v>677</v>
      </c>
      <c r="AQ272" s="59" t="s">
        <v>700</v>
      </c>
      <c r="AR272" s="59" t="s">
        <v>695</v>
      </c>
      <c r="AS272" s="59" t="s">
        <v>701</v>
      </c>
      <c r="AT272" s="59" t="s">
        <v>27</v>
      </c>
      <c r="AU272" s="59" t="s">
        <v>27</v>
      </c>
      <c r="AV272" s="59" t="s">
        <v>27</v>
      </c>
      <c r="AW272" s="64"/>
      <c r="AX272" s="62" t="s">
        <v>748</v>
      </c>
      <c r="AY272" s="62">
        <v>9.5470000000000006</v>
      </c>
      <c r="AZ272" s="62">
        <v>0.23867500000000003</v>
      </c>
      <c r="BA272" s="62">
        <v>4.1897978422541113</v>
      </c>
      <c r="BB272" s="62">
        <v>8.109</v>
      </c>
      <c r="BC272" s="62">
        <v>0</v>
      </c>
      <c r="BD272">
        <v>0.50697084917617241</v>
      </c>
      <c r="BE272" s="62"/>
      <c r="BF272" s="64"/>
      <c r="BG272" s="64"/>
      <c r="BH272" s="120">
        <v>8.109</v>
      </c>
    </row>
    <row r="273" spans="1:61" ht="180" x14ac:dyDescent="0.25">
      <c r="A273" s="58">
        <v>295</v>
      </c>
      <c r="B273" s="59" t="s">
        <v>78</v>
      </c>
      <c r="C273" s="59" t="s">
        <v>28</v>
      </c>
      <c r="D273" s="59" t="s">
        <v>43</v>
      </c>
      <c r="E273" s="59"/>
      <c r="F273" s="59" t="s">
        <v>500</v>
      </c>
      <c r="G273" s="58">
        <v>59</v>
      </c>
      <c r="H273" s="58">
        <v>26</v>
      </c>
      <c r="I273" s="59" t="s">
        <v>135</v>
      </c>
      <c r="J273" s="58">
        <v>7717685176</v>
      </c>
      <c r="K273" s="58">
        <v>2.3333333333333299</v>
      </c>
      <c r="L273" s="58">
        <v>0.46666666666666701</v>
      </c>
      <c r="M273" s="58">
        <v>1</v>
      </c>
      <c r="N273" s="60">
        <v>0</v>
      </c>
      <c r="O273" s="60">
        <v>0</v>
      </c>
      <c r="P273" s="58">
        <v>3</v>
      </c>
      <c r="Q273" s="58">
        <v>2</v>
      </c>
      <c r="R273" s="60">
        <v>0</v>
      </c>
      <c r="S273" s="58">
        <v>2</v>
      </c>
      <c r="T273" s="60">
        <v>0</v>
      </c>
      <c r="U273" s="60">
        <v>0</v>
      </c>
      <c r="V273" s="58">
        <v>0.5</v>
      </c>
      <c r="W273" s="59">
        <v>0</v>
      </c>
      <c r="X273" s="58">
        <v>0.5</v>
      </c>
      <c r="Y273" s="58">
        <v>1</v>
      </c>
      <c r="Z273" s="59">
        <v>10</v>
      </c>
      <c r="AA273" s="59">
        <v>1</v>
      </c>
      <c r="AB273" t="s">
        <v>783</v>
      </c>
      <c r="AC273" s="61">
        <v>3</v>
      </c>
      <c r="AD273" s="58">
        <v>5</v>
      </c>
      <c r="AE273" s="58">
        <v>3</v>
      </c>
      <c r="AF273" s="58">
        <v>1</v>
      </c>
      <c r="AG273" s="58">
        <v>12</v>
      </c>
      <c r="AH273" s="59" t="s">
        <v>548</v>
      </c>
      <c r="AI273" s="58">
        <v>23</v>
      </c>
      <c r="AJ273" s="60"/>
      <c r="AK273" s="59" t="s">
        <v>581</v>
      </c>
      <c r="AL273" s="59">
        <v>1</v>
      </c>
      <c r="AM273" s="59" t="s">
        <v>27</v>
      </c>
      <c r="AN273" s="59" t="s">
        <v>680</v>
      </c>
      <c r="AO273" s="58">
        <v>24</v>
      </c>
      <c r="AP273" s="59" t="s">
        <v>677</v>
      </c>
      <c r="AQ273" s="59" t="s">
        <v>691</v>
      </c>
      <c r="AR273" s="59" t="s">
        <v>27</v>
      </c>
      <c r="AS273" s="59" t="s">
        <v>27</v>
      </c>
      <c r="AT273" s="59" t="s">
        <v>27</v>
      </c>
      <c r="AU273" s="59" t="s">
        <v>27</v>
      </c>
      <c r="AV273" s="59" t="s">
        <v>27</v>
      </c>
      <c r="AW273" s="64"/>
      <c r="AX273" s="62" t="s">
        <v>747</v>
      </c>
      <c r="AY273" s="62">
        <v>3.7629999999999999</v>
      </c>
      <c r="AZ273" s="62">
        <v>0.37629999999999997</v>
      </c>
      <c r="BA273" s="62">
        <v>2.6574541589157588</v>
      </c>
      <c r="BB273" s="62">
        <v>2.6510000000000002</v>
      </c>
      <c r="BC273" s="62"/>
      <c r="BD273">
        <v>0.7</v>
      </c>
      <c r="BE273" s="62" t="s">
        <v>785</v>
      </c>
      <c r="BF273" s="62">
        <v>1</v>
      </c>
      <c r="BG273" s="62">
        <v>1</v>
      </c>
      <c r="BH273" s="120">
        <v>2.1310000000000002</v>
      </c>
    </row>
    <row r="274" spans="1:61" ht="150" x14ac:dyDescent="0.25">
      <c r="A274" s="58">
        <v>332</v>
      </c>
      <c r="B274" s="59" t="s">
        <v>78</v>
      </c>
      <c r="C274" s="59" t="s">
        <v>26</v>
      </c>
      <c r="D274" s="59" t="s">
        <v>43</v>
      </c>
      <c r="E274" s="59"/>
      <c r="F274" s="59" t="s">
        <v>500</v>
      </c>
      <c r="G274" s="58">
        <v>59</v>
      </c>
      <c r="H274" s="58">
        <v>26</v>
      </c>
      <c r="I274" s="59" t="s">
        <v>142</v>
      </c>
      <c r="J274" s="58">
        <v>8282194225</v>
      </c>
      <c r="K274" s="58">
        <v>3</v>
      </c>
      <c r="L274" s="58">
        <v>0.6</v>
      </c>
      <c r="M274" s="58">
        <v>3</v>
      </c>
      <c r="N274" s="60">
        <v>0</v>
      </c>
      <c r="O274" s="60">
        <v>0</v>
      </c>
      <c r="P274" s="58">
        <v>8</v>
      </c>
      <c r="Q274" s="58">
        <v>5</v>
      </c>
      <c r="R274" s="60">
        <v>0</v>
      </c>
      <c r="S274" s="58">
        <v>5</v>
      </c>
      <c r="T274" s="60">
        <v>0</v>
      </c>
      <c r="U274" s="58">
        <v>1</v>
      </c>
      <c r="V274" s="58">
        <v>1.5</v>
      </c>
      <c r="W274" s="59">
        <v>0</v>
      </c>
      <c r="X274" s="58">
        <v>0.5</v>
      </c>
      <c r="Y274" s="58">
        <v>3</v>
      </c>
      <c r="Z274" s="59">
        <v>27</v>
      </c>
      <c r="AA274" s="59">
        <v>3</v>
      </c>
      <c r="AB274" t="s">
        <v>783</v>
      </c>
      <c r="AC274" s="59">
        <v>0</v>
      </c>
      <c r="AD274" s="58">
        <v>4</v>
      </c>
      <c r="AE274" s="58">
        <v>3</v>
      </c>
      <c r="AF274" s="58">
        <v>2</v>
      </c>
      <c r="AG274" s="58">
        <v>10</v>
      </c>
      <c r="AH274" s="59" t="s">
        <v>503</v>
      </c>
      <c r="AI274" s="58">
        <v>25</v>
      </c>
      <c r="AJ274" s="60"/>
      <c r="AK274" s="59" t="s">
        <v>582</v>
      </c>
      <c r="AL274" s="59">
        <v>1</v>
      </c>
      <c r="AM274" s="59" t="s">
        <v>27</v>
      </c>
      <c r="AN274" s="59" t="s">
        <v>680</v>
      </c>
      <c r="AO274" s="58">
        <v>27</v>
      </c>
      <c r="AP274" s="59" t="s">
        <v>677</v>
      </c>
      <c r="AQ274" s="59" t="s">
        <v>691</v>
      </c>
      <c r="AR274" s="59" t="s">
        <v>695</v>
      </c>
      <c r="AS274" s="59" t="s">
        <v>27</v>
      </c>
      <c r="AT274" s="59" t="s">
        <v>692</v>
      </c>
      <c r="AU274" s="59" t="s">
        <v>27</v>
      </c>
      <c r="AV274" s="59" t="s">
        <v>27</v>
      </c>
      <c r="AW274" s="64"/>
      <c r="AX274" s="62" t="s">
        <v>746</v>
      </c>
      <c r="AY274" s="62">
        <v>10.247999999999999</v>
      </c>
      <c r="AZ274" s="62">
        <v>0.37955555555555553</v>
      </c>
      <c r="BA274" s="62">
        <v>2.6346604215456675</v>
      </c>
      <c r="BB274" s="62">
        <v>3.855</v>
      </c>
      <c r="BC274" s="62">
        <v>177</v>
      </c>
      <c r="BD274">
        <v>0.43679245283018869</v>
      </c>
      <c r="BE274" s="62"/>
      <c r="BF274" s="64"/>
      <c r="BG274" s="64"/>
      <c r="BH274" s="120">
        <v>3.855</v>
      </c>
    </row>
    <row r="275" spans="1:61" ht="409.5" x14ac:dyDescent="0.25">
      <c r="A275" s="58">
        <v>353</v>
      </c>
      <c r="B275" s="59" t="s">
        <v>78</v>
      </c>
      <c r="C275" s="59" t="s">
        <v>28</v>
      </c>
      <c r="D275" s="59" t="s">
        <v>43</v>
      </c>
      <c r="E275" s="59"/>
      <c r="F275" s="59" t="s">
        <v>500</v>
      </c>
      <c r="G275" s="58">
        <v>59</v>
      </c>
      <c r="H275" s="58">
        <v>26</v>
      </c>
      <c r="I275" s="59" t="s">
        <v>146</v>
      </c>
      <c r="J275" s="58">
        <v>94222252116</v>
      </c>
      <c r="K275" s="58">
        <v>2.3333333333333299</v>
      </c>
      <c r="L275" s="58">
        <v>0.46666666666666701</v>
      </c>
      <c r="M275" s="58">
        <v>3</v>
      </c>
      <c r="N275" s="60">
        <v>0</v>
      </c>
      <c r="O275" s="60">
        <v>0</v>
      </c>
      <c r="P275" s="58">
        <v>8</v>
      </c>
      <c r="Q275" s="58">
        <v>5</v>
      </c>
      <c r="R275" s="60">
        <v>0</v>
      </c>
      <c r="S275" s="58">
        <v>5</v>
      </c>
      <c r="T275" s="60">
        <v>0</v>
      </c>
      <c r="U275" s="60">
        <v>0</v>
      </c>
      <c r="V275" s="58">
        <v>1.5</v>
      </c>
      <c r="W275" s="59">
        <v>0</v>
      </c>
      <c r="X275" s="58">
        <v>0.5</v>
      </c>
      <c r="Y275" s="58">
        <v>2</v>
      </c>
      <c r="Z275" s="59">
        <v>25</v>
      </c>
      <c r="AA275" s="59">
        <v>2</v>
      </c>
      <c r="AB275" t="s">
        <v>783</v>
      </c>
      <c r="AC275" s="59">
        <v>0</v>
      </c>
      <c r="AD275" s="58">
        <v>9</v>
      </c>
      <c r="AE275" s="58">
        <v>4</v>
      </c>
      <c r="AF275" s="58">
        <v>2</v>
      </c>
      <c r="AG275" s="58">
        <v>16</v>
      </c>
      <c r="AH275" s="59" t="s">
        <v>503</v>
      </c>
      <c r="AI275" s="58">
        <v>25</v>
      </c>
      <c r="AJ275" s="60"/>
      <c r="AK275" s="59" t="s">
        <v>583</v>
      </c>
      <c r="AL275" s="59">
        <v>1</v>
      </c>
      <c r="AM275" s="59" t="s">
        <v>27</v>
      </c>
      <c r="AN275" s="59" t="s">
        <v>680</v>
      </c>
      <c r="AO275" s="58">
        <v>36</v>
      </c>
      <c r="AP275" s="59" t="s">
        <v>677</v>
      </c>
      <c r="AQ275" s="59" t="s">
        <v>707</v>
      </c>
      <c r="AR275" s="59" t="s">
        <v>27</v>
      </c>
      <c r="AS275" s="59" t="s">
        <v>708</v>
      </c>
      <c r="AT275" s="59" t="s">
        <v>27</v>
      </c>
      <c r="AU275" s="59" t="s">
        <v>27</v>
      </c>
      <c r="AV275" s="59" t="s">
        <v>27</v>
      </c>
      <c r="AW275" s="64"/>
      <c r="AX275" s="62" t="s">
        <v>748</v>
      </c>
      <c r="AY275" s="62">
        <v>16.318000000000001</v>
      </c>
      <c r="AZ275" s="62">
        <v>0.65272000000000008</v>
      </c>
      <c r="BA275" s="62">
        <v>1.5320504963843606</v>
      </c>
      <c r="BB275" s="62">
        <v>14.93</v>
      </c>
      <c r="BC275" s="62">
        <v>118</v>
      </c>
      <c r="BD275">
        <v>0.91122278056951422</v>
      </c>
      <c r="BE275" s="62"/>
      <c r="BF275" s="64"/>
      <c r="BG275" s="64"/>
      <c r="BH275" s="120">
        <v>3.4929999999999999</v>
      </c>
    </row>
    <row r="276" spans="1:61" ht="255" x14ac:dyDescent="0.25">
      <c r="A276" s="58">
        <v>369</v>
      </c>
      <c r="B276" s="59" t="s">
        <v>78</v>
      </c>
      <c r="C276" s="59" t="s">
        <v>26</v>
      </c>
      <c r="D276" s="59" t="s">
        <v>43</v>
      </c>
      <c r="E276" s="59"/>
      <c r="F276" s="59" t="s">
        <v>500</v>
      </c>
      <c r="G276" s="58">
        <v>59</v>
      </c>
      <c r="H276" s="58">
        <v>26</v>
      </c>
      <c r="I276" s="59" t="s">
        <v>147</v>
      </c>
      <c r="J276" s="58">
        <v>84463153</v>
      </c>
      <c r="K276" s="58">
        <v>2.5714285714285698</v>
      </c>
      <c r="L276" s="58">
        <v>0.51428571428571401</v>
      </c>
      <c r="M276" s="58">
        <v>12</v>
      </c>
      <c r="N276" s="60">
        <v>0</v>
      </c>
      <c r="O276" s="60">
        <v>0</v>
      </c>
      <c r="P276" s="58">
        <v>28</v>
      </c>
      <c r="Q276" s="58">
        <v>16</v>
      </c>
      <c r="R276" s="60">
        <v>0</v>
      </c>
      <c r="S276" s="58">
        <v>16</v>
      </c>
      <c r="T276" s="60">
        <v>0</v>
      </c>
      <c r="U276" s="58">
        <v>3</v>
      </c>
      <c r="V276" s="58">
        <v>4.5</v>
      </c>
      <c r="W276" s="59">
        <v>0</v>
      </c>
      <c r="X276" s="58">
        <v>1.5</v>
      </c>
      <c r="Y276" s="58">
        <v>9</v>
      </c>
      <c r="Z276" s="59">
        <v>90</v>
      </c>
      <c r="AA276" s="59">
        <v>9</v>
      </c>
      <c r="AB276" t="s">
        <v>782</v>
      </c>
      <c r="AC276" s="59">
        <v>0</v>
      </c>
      <c r="AD276" s="58">
        <v>7</v>
      </c>
      <c r="AE276" s="58">
        <v>6</v>
      </c>
      <c r="AF276" s="58">
        <v>1</v>
      </c>
      <c r="AG276" s="58">
        <v>16</v>
      </c>
      <c r="AH276" s="59" t="s">
        <v>503</v>
      </c>
      <c r="AI276" s="58">
        <v>25</v>
      </c>
      <c r="AJ276" s="60"/>
      <c r="AK276" s="59" t="s">
        <v>584</v>
      </c>
      <c r="AL276" s="59">
        <v>1</v>
      </c>
      <c r="AM276" s="59" t="s">
        <v>27</v>
      </c>
      <c r="AN276" s="59" t="s">
        <v>680</v>
      </c>
      <c r="AO276" s="58">
        <v>26</v>
      </c>
      <c r="AP276" s="59" t="s">
        <v>677</v>
      </c>
      <c r="AQ276" s="59" t="s">
        <v>709</v>
      </c>
      <c r="AR276" s="59" t="s">
        <v>27</v>
      </c>
      <c r="AS276" s="59" t="s">
        <v>27</v>
      </c>
      <c r="AT276" s="59" t="s">
        <v>692</v>
      </c>
      <c r="AU276" s="59" t="s">
        <v>695</v>
      </c>
      <c r="AV276" s="59" t="s">
        <v>27</v>
      </c>
      <c r="AW276" s="64"/>
      <c r="AX276" s="62" t="s">
        <v>746</v>
      </c>
      <c r="AY276" s="62">
        <v>19.263000000000002</v>
      </c>
      <c r="AZ276" s="62">
        <v>0.21403333333333335</v>
      </c>
      <c r="BA276" s="62">
        <v>4.6721694440118355</v>
      </c>
      <c r="BB276" s="62">
        <v>18.815000000000001</v>
      </c>
      <c r="BC276" s="62">
        <v>0</v>
      </c>
      <c r="BD276">
        <v>0.58642661332147883</v>
      </c>
      <c r="BE276" s="62"/>
      <c r="BF276" s="64"/>
      <c r="BG276" s="64"/>
      <c r="BH276" s="120">
        <v>17</v>
      </c>
    </row>
    <row r="277" spans="1:61" ht="180" x14ac:dyDescent="0.25">
      <c r="A277" s="58">
        <v>418</v>
      </c>
      <c r="B277" s="59" t="s">
        <v>78</v>
      </c>
      <c r="C277" s="59" t="s">
        <v>28</v>
      </c>
      <c r="D277" s="59" t="s">
        <v>43</v>
      </c>
      <c r="E277" s="59"/>
      <c r="F277" s="59" t="s">
        <v>500</v>
      </c>
      <c r="G277" s="58">
        <v>59</v>
      </c>
      <c r="H277" s="58">
        <v>26</v>
      </c>
      <c r="I277" s="59" t="s">
        <v>85</v>
      </c>
      <c r="J277" s="58">
        <v>1347638136</v>
      </c>
      <c r="K277" s="58">
        <v>0</v>
      </c>
      <c r="L277" s="58">
        <v>0</v>
      </c>
      <c r="M277" s="58">
        <v>6</v>
      </c>
      <c r="N277" s="60">
        <v>0</v>
      </c>
      <c r="O277" s="60">
        <v>0</v>
      </c>
      <c r="P277" s="58">
        <v>14</v>
      </c>
      <c r="Q277" s="58">
        <v>8</v>
      </c>
      <c r="R277" s="60">
        <v>0</v>
      </c>
      <c r="S277" s="58">
        <v>8</v>
      </c>
      <c r="T277" s="60">
        <v>0</v>
      </c>
      <c r="U277" s="58">
        <v>3</v>
      </c>
      <c r="V277" s="58">
        <v>4</v>
      </c>
      <c r="W277" s="59">
        <v>0</v>
      </c>
      <c r="X277" s="58">
        <v>1</v>
      </c>
      <c r="Y277" s="58">
        <v>8</v>
      </c>
      <c r="Z277" s="59">
        <v>52</v>
      </c>
      <c r="AA277" s="59">
        <v>8</v>
      </c>
      <c r="AC277" s="59">
        <v>0</v>
      </c>
      <c r="AD277" s="58">
        <v>7</v>
      </c>
      <c r="AE277" s="58">
        <v>3</v>
      </c>
      <c r="AF277" s="58">
        <v>6</v>
      </c>
      <c r="AG277" s="58">
        <v>20</v>
      </c>
      <c r="AH277" s="59" t="s">
        <v>524</v>
      </c>
      <c r="AI277" s="58">
        <v>23</v>
      </c>
      <c r="AJ277" s="60"/>
      <c r="AK277" s="59" t="s">
        <v>586</v>
      </c>
      <c r="AL277" s="59">
        <v>1</v>
      </c>
      <c r="AM277" s="59" t="s">
        <v>27</v>
      </c>
      <c r="AN277" s="59" t="s">
        <v>673</v>
      </c>
      <c r="AO277" s="58">
        <v>20</v>
      </c>
      <c r="AP277" s="59" t="s">
        <v>677</v>
      </c>
      <c r="AQ277" s="59" t="s">
        <v>678</v>
      </c>
      <c r="AR277" s="59" t="s">
        <v>27</v>
      </c>
      <c r="AS277" s="59" t="s">
        <v>27</v>
      </c>
      <c r="AT277" s="59" t="s">
        <v>27</v>
      </c>
      <c r="AU277" s="59" t="s">
        <v>27</v>
      </c>
      <c r="AV277" s="59" t="s">
        <v>27</v>
      </c>
      <c r="AW277" s="64"/>
      <c r="AX277" s="62" t="s">
        <v>747</v>
      </c>
      <c r="AY277" s="62">
        <v>8.4209999999999994</v>
      </c>
      <c r="AZ277" s="62">
        <v>0.16194230769230769</v>
      </c>
      <c r="BA277" s="62">
        <v>6.1750385939912125</v>
      </c>
      <c r="BB277" s="62"/>
      <c r="BC277" s="62">
        <v>0</v>
      </c>
      <c r="BD277">
        <v>0.78173981191222575</v>
      </c>
      <c r="BE277" s="62"/>
      <c r="BF277" s="64"/>
      <c r="BG277" s="64"/>
      <c r="BH277" s="120"/>
    </row>
    <row r="278" spans="1:61" ht="180" x14ac:dyDescent="0.25">
      <c r="A278" s="58">
        <v>450</v>
      </c>
      <c r="B278" s="59" t="s">
        <v>78</v>
      </c>
      <c r="C278" s="59" t="s">
        <v>26</v>
      </c>
      <c r="D278" s="59" t="s">
        <v>43</v>
      </c>
      <c r="E278" s="59"/>
      <c r="F278" s="59" t="s">
        <v>500</v>
      </c>
      <c r="G278" s="58">
        <v>59</v>
      </c>
      <c r="H278" s="58">
        <v>26</v>
      </c>
      <c r="I278" s="59" t="s">
        <v>150</v>
      </c>
      <c r="J278" s="58">
        <v>82135906</v>
      </c>
      <c r="K278" s="58">
        <v>2.9285714285714302</v>
      </c>
      <c r="L278" s="58">
        <v>0.58571428571428596</v>
      </c>
      <c r="M278" s="58">
        <v>2</v>
      </c>
      <c r="N278" s="60">
        <v>0</v>
      </c>
      <c r="O278" s="60">
        <v>0</v>
      </c>
      <c r="P278" s="58">
        <v>3</v>
      </c>
      <c r="Q278" s="58">
        <v>1</v>
      </c>
      <c r="R278" s="60">
        <v>0</v>
      </c>
      <c r="S278" s="58">
        <v>1</v>
      </c>
      <c r="T278" s="60">
        <v>0</v>
      </c>
      <c r="U278" s="60">
        <v>0</v>
      </c>
      <c r="V278" s="58">
        <v>0.5</v>
      </c>
      <c r="W278" s="59">
        <v>0</v>
      </c>
      <c r="X278" s="58">
        <v>0.5</v>
      </c>
      <c r="Y278" s="58">
        <v>1</v>
      </c>
      <c r="Z278" s="59">
        <v>9</v>
      </c>
      <c r="AA278" s="59">
        <v>1</v>
      </c>
      <c r="AB278" t="s">
        <v>782</v>
      </c>
      <c r="AC278" s="59">
        <v>0</v>
      </c>
      <c r="AD278" s="58">
        <v>0</v>
      </c>
      <c r="AE278" s="58">
        <v>1</v>
      </c>
      <c r="AF278" s="58">
        <v>0</v>
      </c>
      <c r="AG278" s="58">
        <v>2</v>
      </c>
      <c r="AH278" s="59" t="s">
        <v>503</v>
      </c>
      <c r="AI278" s="58">
        <v>25</v>
      </c>
      <c r="AJ278" s="60"/>
      <c r="AK278" s="59" t="s">
        <v>588</v>
      </c>
      <c r="AL278" s="59">
        <v>1</v>
      </c>
      <c r="AM278" s="59" t="s">
        <v>27</v>
      </c>
      <c r="AN278" s="59" t="s">
        <v>680</v>
      </c>
      <c r="AO278" s="58">
        <v>34</v>
      </c>
      <c r="AP278" s="59" t="s">
        <v>677</v>
      </c>
      <c r="AQ278" s="59" t="s">
        <v>712</v>
      </c>
      <c r="AR278" s="59" t="s">
        <v>27</v>
      </c>
      <c r="AS278" s="59" t="s">
        <v>713</v>
      </c>
      <c r="AT278" s="59" t="s">
        <v>27</v>
      </c>
      <c r="AU278" s="59" t="s">
        <v>27</v>
      </c>
      <c r="AV278" s="59" t="s">
        <v>27</v>
      </c>
      <c r="AW278" s="64"/>
      <c r="AX278" s="62" t="s">
        <v>748</v>
      </c>
      <c r="AY278" s="62">
        <v>29.474</v>
      </c>
      <c r="AZ278" s="62">
        <v>3.274888888888889</v>
      </c>
      <c r="BA278" s="62">
        <v>0.30535387120852275</v>
      </c>
      <c r="BB278" s="62">
        <v>18.144000000000002</v>
      </c>
      <c r="BC278" s="62">
        <v>177</v>
      </c>
      <c r="BD278">
        <v>0</v>
      </c>
      <c r="BE278" s="62"/>
      <c r="BF278" s="64"/>
      <c r="BG278" s="64"/>
      <c r="BH278" s="120">
        <v>14.045</v>
      </c>
    </row>
    <row r="279" spans="1:61" ht="409.5" x14ac:dyDescent="0.25">
      <c r="A279" s="58">
        <v>466</v>
      </c>
      <c r="B279" s="59" t="s">
        <v>78</v>
      </c>
      <c r="C279" s="59" t="s">
        <v>28</v>
      </c>
      <c r="D279" s="59" t="s">
        <v>43</v>
      </c>
      <c r="E279" s="59"/>
      <c r="F279" s="59" t="s">
        <v>500</v>
      </c>
      <c r="G279" s="58">
        <v>59</v>
      </c>
      <c r="H279" s="58">
        <v>26</v>
      </c>
      <c r="I279" s="59" t="s">
        <v>152</v>
      </c>
      <c r="J279" s="58">
        <v>792288984</v>
      </c>
      <c r="K279" s="58">
        <v>2.4666666666666699</v>
      </c>
      <c r="L279" s="58">
        <v>0.49333333333333301</v>
      </c>
      <c r="M279" s="58">
        <v>6</v>
      </c>
      <c r="N279" s="60">
        <v>0</v>
      </c>
      <c r="O279" s="60">
        <v>0</v>
      </c>
      <c r="P279" s="58">
        <v>17</v>
      </c>
      <c r="Q279" s="58">
        <v>10</v>
      </c>
      <c r="R279" s="60">
        <v>0</v>
      </c>
      <c r="S279" s="58">
        <v>10</v>
      </c>
      <c r="T279" s="60">
        <v>0</v>
      </c>
      <c r="U279" s="58">
        <v>1</v>
      </c>
      <c r="V279" s="58">
        <v>3</v>
      </c>
      <c r="W279" s="59">
        <v>0</v>
      </c>
      <c r="X279" s="58">
        <v>2</v>
      </c>
      <c r="Y279" s="58">
        <v>6</v>
      </c>
      <c r="Z279" s="59">
        <v>55</v>
      </c>
      <c r="AA279" s="59">
        <v>6</v>
      </c>
      <c r="AB279" t="s">
        <v>783</v>
      </c>
      <c r="AC279" s="59">
        <v>0</v>
      </c>
      <c r="AD279" s="58">
        <v>15</v>
      </c>
      <c r="AE279" s="58">
        <v>5</v>
      </c>
      <c r="AF279" s="58">
        <v>3</v>
      </c>
      <c r="AG279" s="58">
        <v>28</v>
      </c>
      <c r="AH279" s="59" t="s">
        <v>503</v>
      </c>
      <c r="AI279" s="58">
        <v>25</v>
      </c>
      <c r="AJ279" s="58">
        <v>1</v>
      </c>
      <c r="AK279" s="59" t="s">
        <v>589</v>
      </c>
      <c r="AL279" s="59">
        <v>1</v>
      </c>
      <c r="AM279" s="59" t="s">
        <v>27</v>
      </c>
      <c r="AN279" s="59" t="s">
        <v>673</v>
      </c>
      <c r="AO279" s="58">
        <v>23</v>
      </c>
      <c r="AP279" s="59" t="s">
        <v>677</v>
      </c>
      <c r="AQ279" s="59" t="s">
        <v>714</v>
      </c>
      <c r="AR279" s="59" t="s">
        <v>695</v>
      </c>
      <c r="AS279" s="59" t="s">
        <v>27</v>
      </c>
      <c r="AT279" s="59" t="s">
        <v>27</v>
      </c>
      <c r="AU279" s="59" t="s">
        <v>27</v>
      </c>
      <c r="AV279" s="59" t="s">
        <v>27</v>
      </c>
      <c r="AW279" s="64"/>
      <c r="AX279" s="62" t="s">
        <v>747</v>
      </c>
      <c r="AY279" s="62">
        <v>31.268000000000001</v>
      </c>
      <c r="AZ279" s="62">
        <v>0.56850909090909096</v>
      </c>
      <c r="BA279" s="62">
        <v>1.7589868235896124</v>
      </c>
      <c r="BB279" s="62">
        <v>19.326000000000001</v>
      </c>
      <c r="BC279" s="62">
        <v>59</v>
      </c>
      <c r="BD279">
        <v>0.61160176635889196</v>
      </c>
      <c r="BE279" s="62" t="s">
        <v>783</v>
      </c>
      <c r="BF279" s="62">
        <v>1</v>
      </c>
      <c r="BG279" s="64"/>
      <c r="BH279">
        <v>1.919</v>
      </c>
    </row>
    <row r="280" spans="1:61" ht="390" x14ac:dyDescent="0.25">
      <c r="A280" s="58">
        <v>487</v>
      </c>
      <c r="B280" s="59" t="s">
        <v>78</v>
      </c>
      <c r="C280" s="59" t="s">
        <v>28</v>
      </c>
      <c r="D280" s="59" t="s">
        <v>43</v>
      </c>
      <c r="E280" s="59"/>
      <c r="F280" s="59" t="s">
        <v>500</v>
      </c>
      <c r="G280" s="58">
        <v>59</v>
      </c>
      <c r="H280" s="58">
        <v>26</v>
      </c>
      <c r="I280" s="59" t="s">
        <v>158</v>
      </c>
      <c r="J280" s="58">
        <v>927618937</v>
      </c>
      <c r="K280" s="58">
        <v>2.3666666666666698</v>
      </c>
      <c r="L280" s="58">
        <v>0.473333333333333</v>
      </c>
      <c r="M280" s="58">
        <v>11</v>
      </c>
      <c r="N280" s="60">
        <v>0</v>
      </c>
      <c r="O280" s="60">
        <v>0</v>
      </c>
      <c r="P280" s="58">
        <v>24</v>
      </c>
      <c r="Q280" s="58">
        <v>12</v>
      </c>
      <c r="R280" s="60">
        <v>0</v>
      </c>
      <c r="S280" s="58">
        <v>12</v>
      </c>
      <c r="T280" s="60">
        <v>0</v>
      </c>
      <c r="U280" s="58">
        <v>1</v>
      </c>
      <c r="V280" s="58">
        <v>3.5</v>
      </c>
      <c r="W280" s="59">
        <v>0</v>
      </c>
      <c r="X280" s="58">
        <v>2.5</v>
      </c>
      <c r="Y280" s="58">
        <v>7</v>
      </c>
      <c r="Z280" s="59">
        <v>73</v>
      </c>
      <c r="AA280" s="59">
        <v>7</v>
      </c>
      <c r="AB280" t="s">
        <v>782</v>
      </c>
      <c r="AC280" s="59">
        <v>0</v>
      </c>
      <c r="AD280" s="58">
        <v>19</v>
      </c>
      <c r="AE280" s="58">
        <v>12</v>
      </c>
      <c r="AF280" s="58">
        <v>1</v>
      </c>
      <c r="AG280" s="58">
        <v>36</v>
      </c>
      <c r="AH280" s="59" t="s">
        <v>503</v>
      </c>
      <c r="AI280" s="58">
        <v>25</v>
      </c>
      <c r="AJ280" s="58">
        <v>1</v>
      </c>
      <c r="AK280" s="59" t="s">
        <v>590</v>
      </c>
      <c r="AL280" s="59">
        <v>1</v>
      </c>
      <c r="AM280" s="59" t="s">
        <v>27</v>
      </c>
      <c r="AN280" s="59" t="s">
        <v>673</v>
      </c>
      <c r="AO280" s="58">
        <v>25</v>
      </c>
      <c r="AP280" s="59" t="s">
        <v>677</v>
      </c>
      <c r="AQ280" s="59" t="s">
        <v>721</v>
      </c>
      <c r="AR280" s="59" t="s">
        <v>27</v>
      </c>
      <c r="AS280" s="59" t="s">
        <v>686</v>
      </c>
      <c r="AT280" s="59" t="s">
        <v>27</v>
      </c>
      <c r="AU280" s="59" t="s">
        <v>27</v>
      </c>
      <c r="AV280" s="59" t="s">
        <v>27</v>
      </c>
      <c r="AW280" s="64"/>
      <c r="AX280" s="62" t="s">
        <v>747</v>
      </c>
      <c r="AY280" s="62">
        <v>17.022000000000002</v>
      </c>
      <c r="AZ280" s="62">
        <v>0.23317808219178085</v>
      </c>
      <c r="BA280" s="62">
        <v>4.2885677358712249</v>
      </c>
      <c r="BB280" s="62">
        <v>9.8149999999999995</v>
      </c>
      <c r="BC280" s="62">
        <v>59</v>
      </c>
      <c r="BD280">
        <v>0.54338668913226618</v>
      </c>
      <c r="BE280" s="62" t="s">
        <v>783</v>
      </c>
      <c r="BF280" s="62">
        <v>1</v>
      </c>
      <c r="BG280" s="64"/>
      <c r="BH280">
        <v>8.0730000000000004</v>
      </c>
    </row>
    <row r="281" spans="1:61" ht="225" x14ac:dyDescent="0.25">
      <c r="A281" s="58">
        <v>508</v>
      </c>
      <c r="B281" s="59" t="s">
        <v>78</v>
      </c>
      <c r="C281" s="59" t="s">
        <v>28</v>
      </c>
      <c r="D281" s="59" t="s">
        <v>43</v>
      </c>
      <c r="E281" s="59"/>
      <c r="F281" s="59" t="s">
        <v>500</v>
      </c>
      <c r="G281" s="58">
        <v>59</v>
      </c>
      <c r="H281" s="58">
        <v>26</v>
      </c>
      <c r="I281" s="59" t="s">
        <v>165</v>
      </c>
      <c r="J281" s="58">
        <v>1412134207</v>
      </c>
      <c r="K281" s="58">
        <v>2.3666666666666698</v>
      </c>
      <c r="L281" s="58">
        <v>0.473333333333333</v>
      </c>
      <c r="M281" s="58">
        <v>4</v>
      </c>
      <c r="N281" s="60">
        <v>0</v>
      </c>
      <c r="O281" s="60">
        <v>0</v>
      </c>
      <c r="P281" s="58">
        <v>7</v>
      </c>
      <c r="Q281" s="58">
        <v>3</v>
      </c>
      <c r="R281" s="60">
        <v>0</v>
      </c>
      <c r="S281" s="58">
        <v>3</v>
      </c>
      <c r="T281" s="60">
        <v>0</v>
      </c>
      <c r="U281" s="58">
        <v>1</v>
      </c>
      <c r="V281" s="58">
        <v>1</v>
      </c>
      <c r="W281" s="59">
        <v>0</v>
      </c>
      <c r="X281" s="58">
        <v>1</v>
      </c>
      <c r="Y281" s="58">
        <v>3</v>
      </c>
      <c r="Z281" s="59">
        <v>23</v>
      </c>
      <c r="AA281" s="59">
        <v>3</v>
      </c>
      <c r="AB281" t="s">
        <v>782</v>
      </c>
      <c r="AC281" s="59">
        <v>0</v>
      </c>
      <c r="AD281" s="58">
        <v>3</v>
      </c>
      <c r="AE281" s="58">
        <v>2</v>
      </c>
      <c r="AF281" s="58">
        <v>1</v>
      </c>
      <c r="AG281" s="58">
        <v>7</v>
      </c>
      <c r="AH281" s="59" t="s">
        <v>503</v>
      </c>
      <c r="AI281" s="58">
        <v>25</v>
      </c>
      <c r="AJ281" s="60"/>
      <c r="AK281" s="59" t="s">
        <v>591</v>
      </c>
      <c r="AL281" s="59">
        <v>1</v>
      </c>
      <c r="AM281" s="59" t="s">
        <v>27</v>
      </c>
      <c r="AN281" s="59" t="s">
        <v>680</v>
      </c>
      <c r="AO281" s="58">
        <v>25</v>
      </c>
      <c r="AP281" s="59" t="s">
        <v>677</v>
      </c>
      <c r="AQ281" s="59" t="s">
        <v>705</v>
      </c>
      <c r="AR281" s="59" t="s">
        <v>27</v>
      </c>
      <c r="AS281" s="59" t="s">
        <v>27</v>
      </c>
      <c r="AT281" s="59" t="s">
        <v>27</v>
      </c>
      <c r="AU281" s="59" t="s">
        <v>27</v>
      </c>
      <c r="AV281" s="59" t="s">
        <v>27</v>
      </c>
      <c r="AW281" s="64"/>
      <c r="AX281" s="62" t="s">
        <v>747</v>
      </c>
      <c r="AY281" s="62">
        <v>9.1460000000000008</v>
      </c>
      <c r="AZ281" s="62">
        <v>0.39765217391304353</v>
      </c>
      <c r="BA281" s="62">
        <v>2.5147605510605726</v>
      </c>
      <c r="BB281" s="62">
        <v>8.8970000000000002</v>
      </c>
      <c r="BC281" s="62">
        <v>100</v>
      </c>
      <c r="BD281">
        <v>0.25850340136054423</v>
      </c>
      <c r="BE281" s="62"/>
      <c r="BF281" s="64"/>
      <c r="BG281" s="64"/>
      <c r="BH281">
        <v>7.7290000000000001</v>
      </c>
    </row>
    <row r="282" spans="1:61" ht="195" x14ac:dyDescent="0.25">
      <c r="A282" s="58">
        <v>576</v>
      </c>
      <c r="B282" s="59" t="s">
        <v>78</v>
      </c>
      <c r="C282" s="59" t="s">
        <v>28</v>
      </c>
      <c r="D282" s="59" t="s">
        <v>43</v>
      </c>
      <c r="E282" s="59"/>
      <c r="F282" s="59" t="s">
        <v>500</v>
      </c>
      <c r="G282" s="58">
        <v>59</v>
      </c>
      <c r="H282" s="58">
        <v>26</v>
      </c>
      <c r="I282" s="59" t="s">
        <v>173</v>
      </c>
      <c r="J282" s="58">
        <v>79215167188</v>
      </c>
      <c r="K282" s="58">
        <v>2.4666666666666699</v>
      </c>
      <c r="L282" s="58">
        <v>0.49333333333333301</v>
      </c>
      <c r="M282" s="58">
        <v>2</v>
      </c>
      <c r="N282" s="60">
        <v>0</v>
      </c>
      <c r="O282" s="60">
        <v>0</v>
      </c>
      <c r="P282" s="58">
        <v>3</v>
      </c>
      <c r="Q282" s="58">
        <v>1</v>
      </c>
      <c r="R282" s="60">
        <v>0</v>
      </c>
      <c r="S282" s="58">
        <v>1</v>
      </c>
      <c r="T282" s="60">
        <v>0</v>
      </c>
      <c r="U282" s="60">
        <v>0</v>
      </c>
      <c r="V282" s="58">
        <v>0.5</v>
      </c>
      <c r="W282" s="59">
        <v>0</v>
      </c>
      <c r="X282" s="58">
        <v>0.5</v>
      </c>
      <c r="Y282" s="58">
        <v>1</v>
      </c>
      <c r="Z282" s="59">
        <v>9</v>
      </c>
      <c r="AA282" s="59">
        <v>1</v>
      </c>
      <c r="AB282" t="s">
        <v>783</v>
      </c>
      <c r="AC282" s="59">
        <v>0</v>
      </c>
      <c r="AD282" s="58">
        <v>0</v>
      </c>
      <c r="AE282" s="58">
        <v>2</v>
      </c>
      <c r="AF282" s="58">
        <v>0</v>
      </c>
      <c r="AG282" s="58">
        <v>3</v>
      </c>
      <c r="AH282" s="59" t="s">
        <v>503</v>
      </c>
      <c r="AI282" s="58">
        <v>25</v>
      </c>
      <c r="AJ282" s="60"/>
      <c r="AK282" s="59" t="s">
        <v>595</v>
      </c>
      <c r="AL282" s="59">
        <v>1</v>
      </c>
      <c r="AM282" s="59" t="s">
        <v>27</v>
      </c>
      <c r="AN282" s="59" t="s">
        <v>673</v>
      </c>
      <c r="AO282" s="58">
        <v>18</v>
      </c>
      <c r="AP282" s="59" t="s">
        <v>677</v>
      </c>
      <c r="AQ282" s="59" t="s">
        <v>728</v>
      </c>
      <c r="AR282" s="59" t="s">
        <v>27</v>
      </c>
      <c r="AS282" s="59" t="s">
        <v>686</v>
      </c>
      <c r="AT282" s="59" t="s">
        <v>27</v>
      </c>
      <c r="AU282" s="59" t="s">
        <v>27</v>
      </c>
      <c r="AV282" s="59" t="s">
        <v>27</v>
      </c>
      <c r="AW282" s="64"/>
      <c r="AX282" s="62" t="s">
        <v>747</v>
      </c>
      <c r="AY282" s="62">
        <v>12.92</v>
      </c>
      <c r="AZ282" s="62">
        <v>1.4355555555555555</v>
      </c>
      <c r="BA282" s="62">
        <v>0.69659442724458209</v>
      </c>
      <c r="BB282" s="62">
        <v>12.137</v>
      </c>
      <c r="BC282" s="62">
        <v>59</v>
      </c>
      <c r="BD282">
        <v>9.4977168949771686E-3</v>
      </c>
      <c r="BE282" s="62" t="s">
        <v>783</v>
      </c>
      <c r="BF282" s="62">
        <v>1</v>
      </c>
      <c r="BG282" s="64"/>
      <c r="BH282">
        <v>3.7009999999999996</v>
      </c>
      <c r="BI282" s="50"/>
    </row>
    <row r="283" spans="1:61" ht="75" x14ac:dyDescent="0.25">
      <c r="A283" s="58">
        <v>3</v>
      </c>
      <c r="B283" s="59" t="s">
        <v>78</v>
      </c>
      <c r="C283" s="59" t="s">
        <v>28</v>
      </c>
      <c r="D283" s="59" t="s">
        <v>44</v>
      </c>
      <c r="E283" s="59"/>
      <c r="F283" s="59" t="s">
        <v>45</v>
      </c>
      <c r="G283" s="58">
        <v>1</v>
      </c>
      <c r="H283" s="58">
        <v>8</v>
      </c>
      <c r="I283" s="59" t="s">
        <v>92</v>
      </c>
      <c r="J283" s="58">
        <v>9165180138</v>
      </c>
      <c r="K283" s="58">
        <v>0</v>
      </c>
      <c r="L283" s="58">
        <v>0</v>
      </c>
      <c r="M283" s="58">
        <v>4</v>
      </c>
      <c r="N283" s="60">
        <v>0</v>
      </c>
      <c r="O283" s="60">
        <v>0</v>
      </c>
      <c r="P283" s="58">
        <v>9</v>
      </c>
      <c r="Q283" s="58">
        <v>5</v>
      </c>
      <c r="R283" s="60">
        <v>0</v>
      </c>
      <c r="S283" s="58">
        <v>5</v>
      </c>
      <c r="T283" s="58">
        <v>2</v>
      </c>
      <c r="U283" s="58">
        <v>2</v>
      </c>
      <c r="V283" s="58">
        <v>0.5</v>
      </c>
      <c r="W283" s="59">
        <v>0</v>
      </c>
      <c r="X283" s="58">
        <v>0.5</v>
      </c>
      <c r="Y283" s="58">
        <v>3</v>
      </c>
      <c r="Z283" s="59">
        <v>31</v>
      </c>
      <c r="AA283" s="59">
        <v>3</v>
      </c>
      <c r="AC283" s="59">
        <v>0</v>
      </c>
      <c r="AD283" s="58">
        <v>2</v>
      </c>
      <c r="AE283" s="58">
        <v>2</v>
      </c>
      <c r="AF283" s="58">
        <v>0</v>
      </c>
      <c r="AG283" s="58">
        <v>9</v>
      </c>
      <c r="AH283" s="59" t="s">
        <v>119</v>
      </c>
      <c r="AI283" s="58">
        <v>1</v>
      </c>
      <c r="AJ283" s="60"/>
      <c r="AK283" s="59" t="s">
        <v>225</v>
      </c>
      <c r="AL283" s="59">
        <v>1</v>
      </c>
      <c r="AM283" s="59" t="s">
        <v>27</v>
      </c>
      <c r="AN283" s="59" t="s">
        <v>680</v>
      </c>
      <c r="AO283" s="58">
        <v>24</v>
      </c>
      <c r="AP283" s="59" t="s">
        <v>677</v>
      </c>
      <c r="AQ283" s="59" t="s">
        <v>679</v>
      </c>
      <c r="AR283" s="59" t="s">
        <v>27</v>
      </c>
      <c r="AS283" s="59" t="s">
        <v>681</v>
      </c>
      <c r="AT283" s="59" t="s">
        <v>27</v>
      </c>
      <c r="AU283" s="59" t="s">
        <v>27</v>
      </c>
      <c r="AV283" s="59" t="s">
        <v>27</v>
      </c>
      <c r="AW283" s="64"/>
      <c r="AX283" s="62" t="s">
        <v>747</v>
      </c>
      <c r="AY283" s="62">
        <v>11.537000000000001</v>
      </c>
      <c r="AZ283" s="62">
        <v>0.37216129032258066</v>
      </c>
      <c r="BA283" s="62">
        <v>2.6870070208893124</v>
      </c>
      <c r="BB283" s="62"/>
      <c r="BC283" s="62">
        <v>0</v>
      </c>
      <c r="BD283">
        <v>0.34175738724727839</v>
      </c>
      <c r="BE283" s="62"/>
      <c r="BF283" s="64"/>
      <c r="BG283" s="64"/>
      <c r="BH283" s="120"/>
    </row>
    <row r="284" spans="1:61" ht="90" x14ac:dyDescent="0.25">
      <c r="A284" s="58">
        <v>19</v>
      </c>
      <c r="B284" s="59" t="s">
        <v>78</v>
      </c>
      <c r="C284" s="59" t="s">
        <v>26</v>
      </c>
      <c r="D284" s="59" t="s">
        <v>44</v>
      </c>
      <c r="E284" s="59"/>
      <c r="F284" s="59" t="s">
        <v>45</v>
      </c>
      <c r="G284" s="58">
        <v>1</v>
      </c>
      <c r="H284" s="58">
        <v>8</v>
      </c>
      <c r="I284" s="59" t="s">
        <v>95</v>
      </c>
      <c r="J284" s="58">
        <v>959124226</v>
      </c>
      <c r="K284" s="58">
        <v>0</v>
      </c>
      <c r="L284" s="58">
        <v>0</v>
      </c>
      <c r="M284" s="58">
        <v>6</v>
      </c>
      <c r="N284" s="60">
        <v>0</v>
      </c>
      <c r="O284" s="60">
        <v>0</v>
      </c>
      <c r="P284" s="58">
        <v>11</v>
      </c>
      <c r="Q284" s="58">
        <v>5</v>
      </c>
      <c r="R284" s="60">
        <v>0</v>
      </c>
      <c r="S284" s="58">
        <v>5</v>
      </c>
      <c r="T284" s="58">
        <v>2</v>
      </c>
      <c r="U284" s="58">
        <v>3</v>
      </c>
      <c r="V284" s="60">
        <v>0</v>
      </c>
      <c r="W284" s="61">
        <v>2</v>
      </c>
      <c r="X284" s="60">
        <v>0</v>
      </c>
      <c r="Y284" s="58">
        <v>5</v>
      </c>
      <c r="Z284" s="59">
        <v>39</v>
      </c>
      <c r="AA284" s="59">
        <v>5</v>
      </c>
      <c r="AC284" s="59">
        <v>0</v>
      </c>
      <c r="AD284" s="58">
        <v>2</v>
      </c>
      <c r="AE284" s="58">
        <v>3</v>
      </c>
      <c r="AF284" s="58">
        <v>0</v>
      </c>
      <c r="AG284" s="58">
        <v>9</v>
      </c>
      <c r="AH284" s="59" t="s">
        <v>119</v>
      </c>
      <c r="AI284" s="58">
        <v>1</v>
      </c>
      <c r="AJ284" s="58">
        <v>1</v>
      </c>
      <c r="AK284" s="59" t="s">
        <v>227</v>
      </c>
      <c r="AL284" s="59">
        <v>1</v>
      </c>
      <c r="AM284" s="59" t="s">
        <v>27</v>
      </c>
      <c r="AN284" s="59" t="s">
        <v>680</v>
      </c>
      <c r="AO284" s="58">
        <v>26</v>
      </c>
      <c r="AP284" s="59" t="s">
        <v>677</v>
      </c>
      <c r="AQ284" s="59" t="s">
        <v>683</v>
      </c>
      <c r="AR284" s="59" t="s">
        <v>27</v>
      </c>
      <c r="AS284" s="59" t="s">
        <v>684</v>
      </c>
      <c r="AT284" s="59" t="s">
        <v>27</v>
      </c>
      <c r="AU284" s="59" t="s">
        <v>27</v>
      </c>
      <c r="AV284" s="59" t="s">
        <v>27</v>
      </c>
      <c r="AW284" s="64"/>
      <c r="AX284" s="62" t="s">
        <v>748</v>
      </c>
      <c r="AY284" s="62">
        <v>9.907</v>
      </c>
      <c r="AZ284" s="62">
        <v>0.25402564102564101</v>
      </c>
      <c r="BA284" s="62">
        <v>3.936610477440194</v>
      </c>
      <c r="BB284" s="62"/>
      <c r="BC284" s="62">
        <v>92</v>
      </c>
      <c r="BD284">
        <v>0.40835746793545719</v>
      </c>
      <c r="BE284" s="62"/>
      <c r="BF284" s="64"/>
      <c r="BG284" s="64"/>
      <c r="BH284" s="120"/>
    </row>
    <row r="285" spans="1:61" ht="210" x14ac:dyDescent="0.25">
      <c r="A285" s="58">
        <v>75</v>
      </c>
      <c r="B285" s="59" t="s">
        <v>78</v>
      </c>
      <c r="C285" s="59" t="s">
        <v>26</v>
      </c>
      <c r="D285" s="59" t="s">
        <v>44</v>
      </c>
      <c r="E285" s="59"/>
      <c r="F285" s="59" t="s">
        <v>45</v>
      </c>
      <c r="G285" s="58">
        <v>1</v>
      </c>
      <c r="H285" s="58">
        <v>8</v>
      </c>
      <c r="I285" s="59" t="s">
        <v>106</v>
      </c>
      <c r="J285" s="58">
        <v>90153375</v>
      </c>
      <c r="K285" s="58">
        <v>0</v>
      </c>
      <c r="L285" s="58">
        <v>0</v>
      </c>
      <c r="M285" s="58">
        <v>4</v>
      </c>
      <c r="N285" s="60">
        <v>0</v>
      </c>
      <c r="O285" s="58">
        <v>2</v>
      </c>
      <c r="P285" s="58">
        <v>10</v>
      </c>
      <c r="Q285" s="58">
        <v>6</v>
      </c>
      <c r="R285" s="60">
        <v>0</v>
      </c>
      <c r="S285" s="58">
        <v>6</v>
      </c>
      <c r="T285" s="58">
        <v>1</v>
      </c>
      <c r="U285" s="58">
        <v>3</v>
      </c>
      <c r="V285" s="58">
        <v>2</v>
      </c>
      <c r="W285" s="59">
        <v>0</v>
      </c>
      <c r="X285" s="60">
        <v>0</v>
      </c>
      <c r="Y285" s="58">
        <v>5</v>
      </c>
      <c r="Z285" s="59">
        <v>39</v>
      </c>
      <c r="AA285" s="59">
        <v>5</v>
      </c>
      <c r="AC285" s="59">
        <v>0</v>
      </c>
      <c r="AD285" s="58">
        <v>4</v>
      </c>
      <c r="AE285" s="58">
        <v>10</v>
      </c>
      <c r="AF285" s="58">
        <v>1</v>
      </c>
      <c r="AG285" s="58">
        <v>23</v>
      </c>
      <c r="AH285" s="59" t="s">
        <v>228</v>
      </c>
      <c r="AI285" s="58">
        <v>2</v>
      </c>
      <c r="AJ285" s="58">
        <v>1</v>
      </c>
      <c r="AK285" s="59" t="s">
        <v>229</v>
      </c>
      <c r="AL285" s="59">
        <v>1</v>
      </c>
      <c r="AM285" s="59" t="s">
        <v>27</v>
      </c>
      <c r="AN285" s="59" t="s">
        <v>673</v>
      </c>
      <c r="AO285" s="58">
        <v>18</v>
      </c>
      <c r="AP285" s="59" t="s">
        <v>677</v>
      </c>
      <c r="AQ285" s="59" t="s">
        <v>690</v>
      </c>
      <c r="AR285" s="59" t="s">
        <v>27</v>
      </c>
      <c r="AS285" s="59" t="s">
        <v>27</v>
      </c>
      <c r="AT285" s="59" t="s">
        <v>27</v>
      </c>
      <c r="AU285" s="59" t="s">
        <v>27</v>
      </c>
      <c r="AV285" s="59" t="s">
        <v>27</v>
      </c>
      <c r="AW285" s="64"/>
      <c r="AX285" s="62" t="s">
        <v>747</v>
      </c>
      <c r="AY285" s="62">
        <v>8.0009999999999994</v>
      </c>
      <c r="AZ285" s="62">
        <v>0.20515384615384613</v>
      </c>
      <c r="BA285" s="62">
        <v>4.8743907011623548</v>
      </c>
      <c r="BB285" s="62"/>
      <c r="BC285" s="62" t="s">
        <v>774</v>
      </c>
      <c r="BD285">
        <v>0.22531293463143254</v>
      </c>
      <c r="BE285" s="62"/>
      <c r="BF285" s="64"/>
      <c r="BG285" s="64"/>
      <c r="BH285" s="120"/>
    </row>
    <row r="286" spans="1:61" ht="90" x14ac:dyDescent="0.25">
      <c r="A286" s="58">
        <v>79</v>
      </c>
      <c r="B286" s="59" t="s">
        <v>78</v>
      </c>
      <c r="C286" s="59" t="s">
        <v>26</v>
      </c>
      <c r="D286" s="59" t="s">
        <v>44</v>
      </c>
      <c r="E286" s="59"/>
      <c r="F286" s="59" t="s">
        <v>45</v>
      </c>
      <c r="G286" s="58">
        <v>1</v>
      </c>
      <c r="H286" s="58">
        <v>8</v>
      </c>
      <c r="I286" s="59" t="s">
        <v>106</v>
      </c>
      <c r="J286" s="58">
        <v>90153375</v>
      </c>
      <c r="K286" s="58">
        <v>0</v>
      </c>
      <c r="L286" s="58">
        <v>0</v>
      </c>
      <c r="M286" s="58">
        <v>6</v>
      </c>
      <c r="N286" s="60">
        <v>0</v>
      </c>
      <c r="O286" s="58">
        <v>3</v>
      </c>
      <c r="P286" s="58">
        <v>9</v>
      </c>
      <c r="Q286" s="58">
        <v>2</v>
      </c>
      <c r="R286" s="60">
        <v>0</v>
      </c>
      <c r="S286" s="58">
        <v>2</v>
      </c>
      <c r="T286" s="58">
        <v>1</v>
      </c>
      <c r="U286" s="60">
        <v>0</v>
      </c>
      <c r="V286" s="58">
        <v>2</v>
      </c>
      <c r="W286" s="59">
        <v>0</v>
      </c>
      <c r="X286" s="58">
        <v>1</v>
      </c>
      <c r="Y286" s="58">
        <v>3</v>
      </c>
      <c r="Z286" s="59">
        <v>29</v>
      </c>
      <c r="AA286" s="59">
        <v>3</v>
      </c>
      <c r="AC286" s="59">
        <v>0</v>
      </c>
      <c r="AD286" s="58">
        <v>1</v>
      </c>
      <c r="AE286" s="58">
        <v>3</v>
      </c>
      <c r="AF286" s="58">
        <v>0</v>
      </c>
      <c r="AG286" s="58">
        <v>9</v>
      </c>
      <c r="AH286" s="59" t="s">
        <v>116</v>
      </c>
      <c r="AI286" s="58">
        <v>1</v>
      </c>
      <c r="AJ286" s="58">
        <v>1</v>
      </c>
      <c r="AK286" s="59" t="s">
        <v>230</v>
      </c>
      <c r="AL286" s="59">
        <v>1</v>
      </c>
      <c r="AM286" s="59" t="s">
        <v>27</v>
      </c>
      <c r="AN286" s="59" t="s">
        <v>673</v>
      </c>
      <c r="AO286" s="58">
        <v>18</v>
      </c>
      <c r="AP286" s="59" t="s">
        <v>677</v>
      </c>
      <c r="AQ286" s="59" t="s">
        <v>690</v>
      </c>
      <c r="AR286" s="59" t="s">
        <v>27</v>
      </c>
      <c r="AS286" s="59" t="s">
        <v>27</v>
      </c>
      <c r="AT286" s="59" t="s">
        <v>27</v>
      </c>
      <c r="AU286" s="59" t="s">
        <v>27</v>
      </c>
      <c r="AV286" s="59" t="s">
        <v>27</v>
      </c>
      <c r="AW286" s="64"/>
      <c r="AX286" s="62" t="s">
        <v>747</v>
      </c>
      <c r="AY286" s="62">
        <v>8.0020000000000007</v>
      </c>
      <c r="AZ286" s="62">
        <v>0.27593103448275863</v>
      </c>
      <c r="BA286" s="62">
        <v>3.6240939765058733</v>
      </c>
      <c r="BB286" s="62"/>
      <c r="BC286" s="62">
        <v>92</v>
      </c>
      <c r="BD286">
        <v>0.72787318361955089</v>
      </c>
      <c r="BE286" s="62"/>
      <c r="BF286" s="64"/>
      <c r="BG286" s="64"/>
      <c r="BH286" s="120"/>
    </row>
    <row r="287" spans="1:61" ht="60" x14ac:dyDescent="0.25">
      <c r="A287" s="58">
        <v>95</v>
      </c>
      <c r="B287" s="59" t="s">
        <v>78</v>
      </c>
      <c r="C287" s="59" t="s">
        <v>26</v>
      </c>
      <c r="D287" s="59" t="s">
        <v>44</v>
      </c>
      <c r="E287" s="59"/>
      <c r="F287" s="59" t="s">
        <v>45</v>
      </c>
      <c r="G287" s="58">
        <v>1</v>
      </c>
      <c r="H287" s="58">
        <v>8</v>
      </c>
      <c r="I287" s="59" t="s">
        <v>111</v>
      </c>
      <c r="J287" s="58">
        <v>134763219</v>
      </c>
      <c r="K287" s="58">
        <v>0</v>
      </c>
      <c r="L287" s="58">
        <v>0</v>
      </c>
      <c r="M287" s="58">
        <v>4</v>
      </c>
      <c r="N287" s="60">
        <v>0</v>
      </c>
      <c r="O287" s="60">
        <v>0</v>
      </c>
      <c r="P287" s="58">
        <v>6</v>
      </c>
      <c r="Q287" s="58">
        <v>2</v>
      </c>
      <c r="R287" s="60">
        <v>0</v>
      </c>
      <c r="S287" s="58">
        <v>2</v>
      </c>
      <c r="T287" s="58">
        <v>1</v>
      </c>
      <c r="U287" s="58">
        <v>2</v>
      </c>
      <c r="V287" s="60">
        <v>0</v>
      </c>
      <c r="W287" s="59">
        <v>0</v>
      </c>
      <c r="X287" s="60">
        <v>0</v>
      </c>
      <c r="Y287" s="58">
        <v>2</v>
      </c>
      <c r="Z287" s="59">
        <v>19</v>
      </c>
      <c r="AA287" s="59">
        <v>2</v>
      </c>
      <c r="AC287" s="59">
        <v>0</v>
      </c>
      <c r="AD287" s="58">
        <v>2</v>
      </c>
      <c r="AE287" s="58">
        <v>1</v>
      </c>
      <c r="AF287" s="58">
        <v>0</v>
      </c>
      <c r="AG287" s="58">
        <v>6</v>
      </c>
      <c r="AH287" s="59" t="s">
        <v>204</v>
      </c>
      <c r="AI287" s="58">
        <v>2</v>
      </c>
      <c r="AJ287" s="60"/>
      <c r="AK287" s="59" t="s">
        <v>231</v>
      </c>
      <c r="AL287" s="59">
        <v>1</v>
      </c>
      <c r="AM287" s="59" t="s">
        <v>27</v>
      </c>
      <c r="AN287" s="59" t="s">
        <v>673</v>
      </c>
      <c r="AO287" s="58">
        <v>23</v>
      </c>
      <c r="AP287" s="59" t="s">
        <v>677</v>
      </c>
      <c r="AQ287" s="59" t="s">
        <v>691</v>
      </c>
      <c r="AR287" s="59" t="s">
        <v>27</v>
      </c>
      <c r="AS287" s="59" t="s">
        <v>27</v>
      </c>
      <c r="AT287" s="59" t="s">
        <v>27</v>
      </c>
      <c r="AU287" s="59" t="s">
        <v>27</v>
      </c>
      <c r="AV287" s="59" t="s">
        <v>27</v>
      </c>
      <c r="AW287" s="64"/>
      <c r="AX287" s="62" t="s">
        <v>747</v>
      </c>
      <c r="AY287" s="62">
        <v>8.0009999999999994</v>
      </c>
      <c r="AZ287" s="62">
        <v>0.4211052631578947</v>
      </c>
      <c r="BA287" s="62">
        <v>2.374703162104737</v>
      </c>
      <c r="BB287" s="62"/>
      <c r="BC287" s="62">
        <v>92</v>
      </c>
      <c r="BD287">
        <v>0.34682080924855491</v>
      </c>
      <c r="BE287" s="62"/>
      <c r="BF287" s="64"/>
      <c r="BG287" s="64"/>
      <c r="BH287" s="120"/>
    </row>
    <row r="288" spans="1:61" ht="135" x14ac:dyDescent="0.25">
      <c r="A288" s="58">
        <v>121</v>
      </c>
      <c r="B288" s="59" t="s">
        <v>78</v>
      </c>
      <c r="C288" s="59" t="s">
        <v>26</v>
      </c>
      <c r="D288" s="59" t="s">
        <v>44</v>
      </c>
      <c r="E288" s="59"/>
      <c r="F288" s="59" t="s">
        <v>45</v>
      </c>
      <c r="G288" s="58">
        <v>1</v>
      </c>
      <c r="H288" s="58">
        <v>8</v>
      </c>
      <c r="I288" s="59" t="s">
        <v>111</v>
      </c>
      <c r="J288" s="58">
        <v>134763219</v>
      </c>
      <c r="K288" s="58">
        <v>0</v>
      </c>
      <c r="L288" s="58">
        <v>0</v>
      </c>
      <c r="M288" s="58">
        <v>8</v>
      </c>
      <c r="N288" s="60">
        <v>0</v>
      </c>
      <c r="O288" s="58">
        <v>2</v>
      </c>
      <c r="P288" s="58">
        <v>19</v>
      </c>
      <c r="Q288" s="58">
        <v>11</v>
      </c>
      <c r="R288" s="60">
        <v>0</v>
      </c>
      <c r="S288" s="58">
        <v>11</v>
      </c>
      <c r="T288" s="58">
        <v>1</v>
      </c>
      <c r="U288" s="58">
        <v>5</v>
      </c>
      <c r="V288" s="58">
        <v>4</v>
      </c>
      <c r="W288" s="61">
        <v>1</v>
      </c>
      <c r="X288" s="58">
        <v>1</v>
      </c>
      <c r="Y288" s="58">
        <v>11</v>
      </c>
      <c r="Z288" s="59">
        <v>74</v>
      </c>
      <c r="AA288" s="59">
        <v>11</v>
      </c>
      <c r="AC288" s="59">
        <v>0</v>
      </c>
      <c r="AD288" s="58">
        <v>8</v>
      </c>
      <c r="AE288" s="58">
        <v>3</v>
      </c>
      <c r="AF288" s="58">
        <v>1</v>
      </c>
      <c r="AG288" s="58">
        <v>17</v>
      </c>
      <c r="AH288" s="59" t="s">
        <v>96</v>
      </c>
      <c r="AI288" s="58">
        <v>1</v>
      </c>
      <c r="AJ288" s="58">
        <v>1</v>
      </c>
      <c r="AK288" s="59" t="s">
        <v>232</v>
      </c>
      <c r="AL288" s="59">
        <v>1</v>
      </c>
      <c r="AM288" s="59" t="s">
        <v>27</v>
      </c>
      <c r="AN288" s="59" t="s">
        <v>673</v>
      </c>
      <c r="AO288" s="58">
        <v>23</v>
      </c>
      <c r="AP288" s="59" t="s">
        <v>677</v>
      </c>
      <c r="AQ288" s="59" t="s">
        <v>691</v>
      </c>
      <c r="AR288" s="59" t="s">
        <v>27</v>
      </c>
      <c r="AS288" s="59" t="s">
        <v>27</v>
      </c>
      <c r="AT288" s="59" t="s">
        <v>27</v>
      </c>
      <c r="AU288" s="59" t="s">
        <v>27</v>
      </c>
      <c r="AV288" s="59" t="s">
        <v>27</v>
      </c>
      <c r="AW288" s="64"/>
      <c r="AX288" s="62" t="s">
        <v>747</v>
      </c>
      <c r="AY288" s="62">
        <v>8.0009999999999994</v>
      </c>
      <c r="AZ288" s="62">
        <v>0.10812162162162162</v>
      </c>
      <c r="BA288" s="62">
        <v>9.2488438945131861</v>
      </c>
      <c r="BB288" s="62"/>
      <c r="BC288" s="62">
        <v>44</v>
      </c>
      <c r="BD288">
        <v>0.43429244489315161</v>
      </c>
      <c r="BE288" s="62"/>
      <c r="BF288" s="64"/>
      <c r="BG288" s="64"/>
      <c r="BH288" s="120"/>
    </row>
    <row r="289" spans="1:61" ht="105" x14ac:dyDescent="0.25">
      <c r="A289" s="58">
        <v>133</v>
      </c>
      <c r="B289" s="59" t="s">
        <v>78</v>
      </c>
      <c r="C289" s="59" t="s">
        <v>26</v>
      </c>
      <c r="D289" s="59" t="s">
        <v>44</v>
      </c>
      <c r="E289" s="59"/>
      <c r="F289" s="59" t="s">
        <v>45</v>
      </c>
      <c r="G289" s="58">
        <v>1</v>
      </c>
      <c r="H289" s="58">
        <v>8</v>
      </c>
      <c r="I289" s="59" t="s">
        <v>118</v>
      </c>
      <c r="J289" s="58">
        <v>10238105208</v>
      </c>
      <c r="K289" s="58">
        <v>0</v>
      </c>
      <c r="L289" s="58">
        <v>0</v>
      </c>
      <c r="M289" s="58">
        <v>4</v>
      </c>
      <c r="N289" s="60">
        <v>0</v>
      </c>
      <c r="O289" s="60">
        <v>0</v>
      </c>
      <c r="P289" s="58">
        <v>8</v>
      </c>
      <c r="Q289" s="58">
        <v>4</v>
      </c>
      <c r="R289" s="60">
        <v>0</v>
      </c>
      <c r="S289" s="58">
        <v>4</v>
      </c>
      <c r="T289" s="58">
        <v>1</v>
      </c>
      <c r="U289" s="58">
        <v>1</v>
      </c>
      <c r="V289" s="58">
        <v>1</v>
      </c>
      <c r="W289" s="59">
        <v>0</v>
      </c>
      <c r="X289" s="58">
        <v>1</v>
      </c>
      <c r="Y289" s="58">
        <v>3</v>
      </c>
      <c r="Z289" s="59">
        <v>27</v>
      </c>
      <c r="AA289" s="59">
        <v>3</v>
      </c>
      <c r="AC289" s="59">
        <v>0</v>
      </c>
      <c r="AD289" s="58">
        <v>2</v>
      </c>
      <c r="AE289" s="58">
        <v>0</v>
      </c>
      <c r="AF289" s="58">
        <v>2</v>
      </c>
      <c r="AG289" s="58">
        <v>8</v>
      </c>
      <c r="AH289" s="59" t="s">
        <v>112</v>
      </c>
      <c r="AI289" s="58">
        <v>1</v>
      </c>
      <c r="AJ289" s="60"/>
      <c r="AK289" s="59" t="s">
        <v>233</v>
      </c>
      <c r="AL289" s="59">
        <v>1</v>
      </c>
      <c r="AM289" s="59" t="s">
        <v>27</v>
      </c>
      <c r="AN289" s="59" t="s">
        <v>673</v>
      </c>
      <c r="AO289" s="58">
        <v>29</v>
      </c>
      <c r="AP289" s="59" t="s">
        <v>677</v>
      </c>
      <c r="AQ289" s="59" t="s">
        <v>691</v>
      </c>
      <c r="AR289" s="59" t="s">
        <v>27</v>
      </c>
      <c r="AS289" s="59" t="s">
        <v>27</v>
      </c>
      <c r="AT289" s="59" t="s">
        <v>692</v>
      </c>
      <c r="AU289" s="59" t="s">
        <v>27</v>
      </c>
      <c r="AV289" s="59" t="s">
        <v>27</v>
      </c>
      <c r="AW289" s="64"/>
      <c r="AX289" s="62" t="s">
        <v>746</v>
      </c>
      <c r="AY289" s="62">
        <v>3.7320000000000002</v>
      </c>
      <c r="AZ289" s="62">
        <v>0.13822222222222222</v>
      </c>
      <c r="BA289" s="62">
        <v>7.2347266881028931</v>
      </c>
      <c r="BB289" s="62"/>
      <c r="BC289" s="62">
        <v>36</v>
      </c>
      <c r="BD289">
        <v>0.72222222222222221</v>
      </c>
      <c r="BE289" s="62"/>
      <c r="BF289" s="64"/>
      <c r="BG289" s="64"/>
      <c r="BH289" s="120"/>
    </row>
    <row r="290" spans="1:61" ht="90" x14ac:dyDescent="0.25">
      <c r="A290" s="58">
        <v>169</v>
      </c>
      <c r="B290" s="59" t="s">
        <v>78</v>
      </c>
      <c r="C290" s="59" t="s">
        <v>28</v>
      </c>
      <c r="D290" s="59" t="s">
        <v>44</v>
      </c>
      <c r="E290" s="59"/>
      <c r="F290" s="59" t="s">
        <v>45</v>
      </c>
      <c r="G290" s="58">
        <v>1</v>
      </c>
      <c r="H290" s="58">
        <v>8</v>
      </c>
      <c r="I290" s="59" t="s">
        <v>122</v>
      </c>
      <c r="J290" s="58">
        <v>10184154</v>
      </c>
      <c r="K290" s="58">
        <v>23.272727272727298</v>
      </c>
      <c r="L290" s="58">
        <v>0.14090909090909101</v>
      </c>
      <c r="M290" s="58">
        <v>2</v>
      </c>
      <c r="N290" s="60">
        <v>0</v>
      </c>
      <c r="O290" s="60">
        <v>0</v>
      </c>
      <c r="P290" s="58">
        <v>7</v>
      </c>
      <c r="Q290" s="58">
        <v>5</v>
      </c>
      <c r="R290" s="58">
        <v>1</v>
      </c>
      <c r="S290" s="58">
        <v>5</v>
      </c>
      <c r="T290" s="58">
        <v>2</v>
      </c>
      <c r="U290" s="58">
        <v>3</v>
      </c>
      <c r="V290" s="58">
        <v>1.5</v>
      </c>
      <c r="W290" s="59">
        <v>0</v>
      </c>
      <c r="X290" s="58">
        <v>0.5</v>
      </c>
      <c r="Y290" s="58">
        <v>5</v>
      </c>
      <c r="Z290" s="59">
        <v>32</v>
      </c>
      <c r="AA290" s="59">
        <v>5</v>
      </c>
      <c r="AB290" t="s">
        <v>89</v>
      </c>
      <c r="AC290" s="59">
        <v>0</v>
      </c>
      <c r="AD290" s="58">
        <v>2</v>
      </c>
      <c r="AE290" s="58">
        <v>3</v>
      </c>
      <c r="AF290" s="58">
        <v>0</v>
      </c>
      <c r="AG290" s="58">
        <v>6</v>
      </c>
      <c r="AH290" s="59" t="s">
        <v>90</v>
      </c>
      <c r="AI290" s="58">
        <v>4</v>
      </c>
      <c r="AJ290" s="58">
        <v>1</v>
      </c>
      <c r="AK290" s="59" t="s">
        <v>234</v>
      </c>
      <c r="AL290" s="59">
        <v>1</v>
      </c>
      <c r="AM290" s="59" t="s">
        <v>27</v>
      </c>
      <c r="AN290" s="59" t="s">
        <v>680</v>
      </c>
      <c r="AO290" s="58">
        <v>25</v>
      </c>
      <c r="AP290" s="59" t="s">
        <v>677</v>
      </c>
      <c r="AQ290" s="59" t="s">
        <v>694</v>
      </c>
      <c r="AR290" s="59" t="s">
        <v>27</v>
      </c>
      <c r="AS290" s="59" t="s">
        <v>27</v>
      </c>
      <c r="AT290" s="59" t="s">
        <v>692</v>
      </c>
      <c r="AU290" s="59" t="s">
        <v>27</v>
      </c>
      <c r="AV290" s="59" t="s">
        <v>27</v>
      </c>
      <c r="AW290" s="64"/>
      <c r="AX290" s="62" t="s">
        <v>746</v>
      </c>
      <c r="AY290" s="62">
        <v>24.364000000000001</v>
      </c>
      <c r="AZ290" s="62">
        <v>0.76137500000000002</v>
      </c>
      <c r="BA290" s="62">
        <v>1.3134132326383188</v>
      </c>
      <c r="BB290" s="62">
        <v>5.2519999999999998</v>
      </c>
      <c r="BC290" s="62">
        <v>43</v>
      </c>
      <c r="BD290">
        <v>0.19243986254295534</v>
      </c>
      <c r="BE290" s="62" t="s">
        <v>102</v>
      </c>
      <c r="BF290" s="62">
        <v>1</v>
      </c>
      <c r="BG290" s="64"/>
      <c r="BH290" s="120">
        <v>5.2519999999999998</v>
      </c>
    </row>
    <row r="291" spans="1:61" ht="105" x14ac:dyDescent="0.25">
      <c r="A291" s="58">
        <v>185</v>
      </c>
      <c r="B291" s="59" t="s">
        <v>78</v>
      </c>
      <c r="C291" s="59" t="s">
        <v>26</v>
      </c>
      <c r="D291" s="59" t="s">
        <v>44</v>
      </c>
      <c r="E291" s="59"/>
      <c r="F291" s="59" t="s">
        <v>45</v>
      </c>
      <c r="G291" s="58">
        <v>1</v>
      </c>
      <c r="H291" s="58">
        <v>8</v>
      </c>
      <c r="I291" s="59" t="s">
        <v>124</v>
      </c>
      <c r="J291" s="58">
        <v>1391113645</v>
      </c>
      <c r="K291" s="58">
        <v>61.615384615384599</v>
      </c>
      <c r="L291" s="58">
        <v>0.64247020585048797</v>
      </c>
      <c r="M291" s="58">
        <v>3</v>
      </c>
      <c r="N291" s="60">
        <v>0</v>
      </c>
      <c r="O291" s="60">
        <v>0</v>
      </c>
      <c r="P291" s="58">
        <v>7</v>
      </c>
      <c r="Q291" s="58">
        <v>4</v>
      </c>
      <c r="R291" s="58">
        <v>1</v>
      </c>
      <c r="S291" s="58">
        <v>4</v>
      </c>
      <c r="T291" s="58">
        <v>1</v>
      </c>
      <c r="U291" s="58">
        <v>2</v>
      </c>
      <c r="V291" s="58">
        <v>0.5</v>
      </c>
      <c r="W291" s="59">
        <v>0</v>
      </c>
      <c r="X291" s="58">
        <v>0.5</v>
      </c>
      <c r="Y291" s="58">
        <v>3</v>
      </c>
      <c r="Z291" s="59">
        <v>26</v>
      </c>
      <c r="AA291" s="59">
        <v>3</v>
      </c>
      <c r="AB291" t="s">
        <v>102</v>
      </c>
      <c r="AC291" s="59">
        <v>0</v>
      </c>
      <c r="AD291" s="58">
        <v>2</v>
      </c>
      <c r="AE291" s="58">
        <v>3</v>
      </c>
      <c r="AF291" s="58">
        <v>0</v>
      </c>
      <c r="AG291" s="58">
        <v>7</v>
      </c>
      <c r="AH291" s="59" t="s">
        <v>90</v>
      </c>
      <c r="AI291" s="58">
        <v>4</v>
      </c>
      <c r="AJ291" s="58">
        <v>1</v>
      </c>
      <c r="AK291" s="59" t="s">
        <v>235</v>
      </c>
      <c r="AL291" s="59">
        <v>1</v>
      </c>
      <c r="AM291" s="59" t="s">
        <v>27</v>
      </c>
      <c r="AN291" s="59" t="s">
        <v>680</v>
      </c>
      <c r="AO291" s="58">
        <v>24</v>
      </c>
      <c r="AP291" s="59" t="s">
        <v>677</v>
      </c>
      <c r="AQ291" s="59" t="s">
        <v>691</v>
      </c>
      <c r="AR291" s="59" t="s">
        <v>695</v>
      </c>
      <c r="AS291" s="59" t="s">
        <v>27</v>
      </c>
      <c r="AT291" s="59" t="s">
        <v>692</v>
      </c>
      <c r="AU291" s="59" t="s">
        <v>695</v>
      </c>
      <c r="AV291" s="59" t="s">
        <v>27</v>
      </c>
      <c r="AW291" s="64"/>
      <c r="AX291" s="62" t="s">
        <v>746</v>
      </c>
      <c r="AY291" s="62">
        <v>8</v>
      </c>
      <c r="AZ291" s="62">
        <v>0.30769230769230771</v>
      </c>
      <c r="BA291" s="62">
        <v>3.25</v>
      </c>
      <c r="BB291" s="62">
        <v>7.6660000000000004</v>
      </c>
      <c r="BC291" s="62">
        <v>0</v>
      </c>
      <c r="BD291">
        <v>0.42371185592796401</v>
      </c>
      <c r="BE291" s="62"/>
      <c r="BF291" s="64"/>
      <c r="BG291" s="64"/>
      <c r="BH291" s="120">
        <v>7.6660000000000004</v>
      </c>
    </row>
    <row r="292" spans="1:61" ht="75" x14ac:dyDescent="0.25">
      <c r="A292" s="58">
        <v>201</v>
      </c>
      <c r="B292" s="59" t="s">
        <v>78</v>
      </c>
      <c r="C292" s="59" t="s">
        <v>26</v>
      </c>
      <c r="D292" s="59" t="s">
        <v>44</v>
      </c>
      <c r="E292" s="59"/>
      <c r="F292" s="59" t="s">
        <v>45</v>
      </c>
      <c r="G292" s="58">
        <v>1</v>
      </c>
      <c r="H292" s="58">
        <v>8</v>
      </c>
      <c r="I292" s="59" t="s">
        <v>126</v>
      </c>
      <c r="J292" s="58">
        <v>8916155192</v>
      </c>
      <c r="K292" s="58">
        <v>0</v>
      </c>
      <c r="L292" s="58">
        <v>0</v>
      </c>
      <c r="M292" s="58">
        <v>4</v>
      </c>
      <c r="N292" s="60">
        <v>0</v>
      </c>
      <c r="O292" s="58">
        <v>3</v>
      </c>
      <c r="P292" s="58">
        <v>11</v>
      </c>
      <c r="Q292" s="58">
        <v>6</v>
      </c>
      <c r="R292" s="60">
        <v>0</v>
      </c>
      <c r="S292" s="58">
        <v>6</v>
      </c>
      <c r="T292" s="58">
        <v>1</v>
      </c>
      <c r="U292" s="58">
        <v>2</v>
      </c>
      <c r="V292" s="58">
        <v>4</v>
      </c>
      <c r="W292" s="59">
        <v>0</v>
      </c>
      <c r="X292" s="58">
        <v>2</v>
      </c>
      <c r="Y292" s="58">
        <v>8</v>
      </c>
      <c r="Z292" s="59">
        <v>47</v>
      </c>
      <c r="AA292" s="59">
        <v>8</v>
      </c>
      <c r="AC292" s="59">
        <v>0</v>
      </c>
      <c r="AD292" s="58">
        <v>2</v>
      </c>
      <c r="AE292" s="58">
        <v>3</v>
      </c>
      <c r="AF292" s="58">
        <v>0</v>
      </c>
      <c r="AG292" s="58">
        <v>9</v>
      </c>
      <c r="AH292" s="59" t="s">
        <v>116</v>
      </c>
      <c r="AI292" s="58">
        <v>1</v>
      </c>
      <c r="AJ292" s="58">
        <v>1</v>
      </c>
      <c r="AK292" s="59" t="s">
        <v>236</v>
      </c>
      <c r="AL292" s="59">
        <v>1</v>
      </c>
      <c r="AM292" s="59" t="s">
        <v>27</v>
      </c>
      <c r="AN292" s="59" t="s">
        <v>680</v>
      </c>
      <c r="AO292" s="58">
        <v>30</v>
      </c>
      <c r="AP292" s="59" t="s">
        <v>677</v>
      </c>
      <c r="AQ292" s="59" t="s">
        <v>697</v>
      </c>
      <c r="AR292" s="59" t="s">
        <v>27</v>
      </c>
      <c r="AS292" s="59" t="s">
        <v>27</v>
      </c>
      <c r="AT292" s="59" t="s">
        <v>27</v>
      </c>
      <c r="AU292" s="59" t="s">
        <v>27</v>
      </c>
      <c r="AV292" s="59" t="s">
        <v>27</v>
      </c>
      <c r="AW292" s="64"/>
      <c r="AX292" s="62" t="s">
        <v>747</v>
      </c>
      <c r="AY292" s="62">
        <v>8.0009999999999994</v>
      </c>
      <c r="AZ292" s="62">
        <v>0.17023404255319147</v>
      </c>
      <c r="BA292" s="62">
        <v>5.874265716785402</v>
      </c>
      <c r="BB292" s="62"/>
      <c r="BC292" s="62">
        <v>92</v>
      </c>
      <c r="BD292">
        <v>0.56224737267582858</v>
      </c>
      <c r="BE292" s="62"/>
      <c r="BF292" s="64"/>
      <c r="BG292" s="64"/>
      <c r="BH292" s="120"/>
    </row>
    <row r="293" spans="1:61" ht="120" x14ac:dyDescent="0.25">
      <c r="A293" s="58">
        <v>217</v>
      </c>
      <c r="B293" s="59" t="s">
        <v>78</v>
      </c>
      <c r="C293" s="59" t="s">
        <v>26</v>
      </c>
      <c r="D293" s="59" t="s">
        <v>44</v>
      </c>
      <c r="E293" s="59"/>
      <c r="F293" s="59" t="s">
        <v>45</v>
      </c>
      <c r="G293" s="58">
        <v>1</v>
      </c>
      <c r="H293" s="58">
        <v>8</v>
      </c>
      <c r="I293" s="59" t="s">
        <v>128</v>
      </c>
      <c r="J293" s="58">
        <v>9591208203</v>
      </c>
      <c r="K293" s="58">
        <v>61.615384615384599</v>
      </c>
      <c r="L293" s="58">
        <v>0.64247020585048797</v>
      </c>
      <c r="M293" s="58">
        <v>2</v>
      </c>
      <c r="N293" s="60">
        <v>0</v>
      </c>
      <c r="O293" s="60">
        <v>0</v>
      </c>
      <c r="P293" s="58">
        <v>8</v>
      </c>
      <c r="Q293" s="58">
        <v>6</v>
      </c>
      <c r="R293" s="58">
        <v>1</v>
      </c>
      <c r="S293" s="58">
        <v>6</v>
      </c>
      <c r="T293" s="58">
        <v>1</v>
      </c>
      <c r="U293" s="58">
        <v>1</v>
      </c>
      <c r="V293" s="58">
        <v>1</v>
      </c>
      <c r="W293" s="59">
        <v>0</v>
      </c>
      <c r="X293" s="58">
        <v>1</v>
      </c>
      <c r="Y293" s="58">
        <v>3</v>
      </c>
      <c r="Z293" s="59">
        <v>30</v>
      </c>
      <c r="AA293" s="59">
        <v>3</v>
      </c>
      <c r="AB293" t="s">
        <v>102</v>
      </c>
      <c r="AC293" s="59">
        <v>0</v>
      </c>
      <c r="AD293" s="58">
        <v>2</v>
      </c>
      <c r="AE293" s="58">
        <v>2</v>
      </c>
      <c r="AF293" s="58">
        <v>2</v>
      </c>
      <c r="AG293" s="58">
        <v>9</v>
      </c>
      <c r="AH293" s="59" t="s">
        <v>90</v>
      </c>
      <c r="AI293" s="58">
        <v>4</v>
      </c>
      <c r="AJ293" s="58">
        <v>1</v>
      </c>
      <c r="AK293" s="59" t="s">
        <v>237</v>
      </c>
      <c r="AL293" s="59">
        <v>1</v>
      </c>
      <c r="AM293" s="59" t="s">
        <v>27</v>
      </c>
      <c r="AN293" s="59" t="s">
        <v>680</v>
      </c>
      <c r="AO293" s="58">
        <v>33</v>
      </c>
      <c r="AP293" s="59" t="s">
        <v>677</v>
      </c>
      <c r="AQ293" s="59" t="s">
        <v>698</v>
      </c>
      <c r="AR293" s="59" t="s">
        <v>27</v>
      </c>
      <c r="AS293" s="59" t="s">
        <v>699</v>
      </c>
      <c r="AT293" s="59" t="s">
        <v>27</v>
      </c>
      <c r="AU293" s="59" t="s">
        <v>27</v>
      </c>
      <c r="AV293" s="59" t="s">
        <v>27</v>
      </c>
      <c r="AW293" s="64"/>
      <c r="AX293" s="62" t="s">
        <v>748</v>
      </c>
      <c r="AY293" s="62">
        <v>6.8730000000000002</v>
      </c>
      <c r="AZ293" s="62">
        <v>0.2291</v>
      </c>
      <c r="BA293" s="62">
        <v>4.3649061545176782</v>
      </c>
      <c r="BB293" s="62">
        <v>5.7960000000000003</v>
      </c>
      <c r="BC293" s="62">
        <v>40</v>
      </c>
      <c r="BD293">
        <v>0.21870882740447958</v>
      </c>
      <c r="BE293" s="62"/>
      <c r="BF293" s="64"/>
      <c r="BG293" s="64"/>
      <c r="BH293" s="120">
        <v>5.7959999999999994</v>
      </c>
    </row>
    <row r="294" spans="1:61" ht="75" x14ac:dyDescent="0.25">
      <c r="A294" s="58">
        <v>250</v>
      </c>
      <c r="B294" s="59" t="s">
        <v>78</v>
      </c>
      <c r="C294" s="59" t="s">
        <v>26</v>
      </c>
      <c r="D294" s="59" t="s">
        <v>44</v>
      </c>
      <c r="E294" s="59"/>
      <c r="F294" s="59" t="s">
        <v>45</v>
      </c>
      <c r="G294" s="58">
        <v>1</v>
      </c>
      <c r="H294" s="58">
        <v>8</v>
      </c>
      <c r="I294" s="59" t="s">
        <v>130</v>
      </c>
      <c r="J294" s="58">
        <v>3712062108</v>
      </c>
      <c r="K294" s="58">
        <v>0</v>
      </c>
      <c r="L294" s="58">
        <v>0</v>
      </c>
      <c r="M294" s="58">
        <v>6</v>
      </c>
      <c r="N294" s="60">
        <v>0</v>
      </c>
      <c r="O294" s="60">
        <v>0</v>
      </c>
      <c r="P294" s="58">
        <v>14</v>
      </c>
      <c r="Q294" s="58">
        <v>8</v>
      </c>
      <c r="R294" s="60">
        <v>0</v>
      </c>
      <c r="S294" s="58">
        <v>8</v>
      </c>
      <c r="T294" s="58">
        <v>1</v>
      </c>
      <c r="U294" s="58">
        <v>1</v>
      </c>
      <c r="V294" s="58">
        <v>2.5</v>
      </c>
      <c r="W294" s="59">
        <v>0</v>
      </c>
      <c r="X294" s="58">
        <v>0.5</v>
      </c>
      <c r="Y294" s="58">
        <v>4</v>
      </c>
      <c r="Z294" s="59">
        <v>45</v>
      </c>
      <c r="AA294" s="59">
        <v>4</v>
      </c>
      <c r="AC294" s="59">
        <v>0</v>
      </c>
      <c r="AD294" s="58">
        <v>3</v>
      </c>
      <c r="AE294" s="58">
        <v>3</v>
      </c>
      <c r="AF294" s="58">
        <v>0</v>
      </c>
      <c r="AG294" s="58">
        <v>10</v>
      </c>
      <c r="AH294" s="59" t="s">
        <v>228</v>
      </c>
      <c r="AI294" s="58">
        <v>2</v>
      </c>
      <c r="AJ294" s="58">
        <v>1</v>
      </c>
      <c r="AK294" s="59" t="s">
        <v>239</v>
      </c>
      <c r="AL294" s="59">
        <v>1</v>
      </c>
      <c r="AM294" s="59" t="s">
        <v>27</v>
      </c>
      <c r="AN294" s="59" t="s">
        <v>680</v>
      </c>
      <c r="AO294" s="58">
        <v>28</v>
      </c>
      <c r="AP294" s="59" t="s">
        <v>677</v>
      </c>
      <c r="AQ294" s="59" t="s">
        <v>700</v>
      </c>
      <c r="AR294" s="59" t="s">
        <v>695</v>
      </c>
      <c r="AS294" s="59" t="s">
        <v>701</v>
      </c>
      <c r="AT294" s="59" t="s">
        <v>27</v>
      </c>
      <c r="AU294" s="59" t="s">
        <v>27</v>
      </c>
      <c r="AV294" s="59" t="s">
        <v>27</v>
      </c>
      <c r="AW294" s="64"/>
      <c r="AX294" s="62" t="s">
        <v>748</v>
      </c>
      <c r="AY294" s="62">
        <v>8</v>
      </c>
      <c r="AZ294" s="62">
        <v>0.17777777777777778</v>
      </c>
      <c r="BA294" s="62">
        <v>5.625</v>
      </c>
      <c r="BB294" s="62"/>
      <c r="BC294" s="62">
        <v>43</v>
      </c>
      <c r="BD294">
        <v>0.31277874733372113</v>
      </c>
      <c r="BE294" s="62"/>
      <c r="BF294" s="64"/>
      <c r="BG294" s="64"/>
      <c r="BH294" s="120"/>
    </row>
    <row r="295" spans="1:61" ht="150" x14ac:dyDescent="0.25">
      <c r="A295" s="58">
        <v>284</v>
      </c>
      <c r="B295" s="59" t="s">
        <v>78</v>
      </c>
      <c r="C295" s="59" t="s">
        <v>28</v>
      </c>
      <c r="D295" s="59" t="s">
        <v>44</v>
      </c>
      <c r="E295" s="59"/>
      <c r="F295" s="59" t="s">
        <v>45</v>
      </c>
      <c r="G295" s="58">
        <v>1</v>
      </c>
      <c r="H295" s="58">
        <v>8</v>
      </c>
      <c r="I295" s="59" t="s">
        <v>135</v>
      </c>
      <c r="J295" s="58">
        <v>7717685176</v>
      </c>
      <c r="K295" s="58">
        <v>23.272727272727298</v>
      </c>
      <c r="L295" s="58">
        <v>0.14090909090909101</v>
      </c>
      <c r="M295" s="58">
        <v>3</v>
      </c>
      <c r="N295" s="60">
        <v>0</v>
      </c>
      <c r="O295" s="60">
        <v>0</v>
      </c>
      <c r="P295" s="58">
        <v>7</v>
      </c>
      <c r="Q295" s="58">
        <v>4</v>
      </c>
      <c r="R295" s="58">
        <v>1</v>
      </c>
      <c r="S295" s="58">
        <v>4</v>
      </c>
      <c r="T295" s="58">
        <v>1</v>
      </c>
      <c r="U295" s="58">
        <v>2</v>
      </c>
      <c r="V295" s="58">
        <v>2</v>
      </c>
      <c r="W295" s="59">
        <v>0</v>
      </c>
      <c r="X295" s="58">
        <v>1</v>
      </c>
      <c r="Y295" s="58">
        <v>5</v>
      </c>
      <c r="Z295" s="59">
        <v>30</v>
      </c>
      <c r="AA295" s="59">
        <v>5</v>
      </c>
      <c r="AB295" t="s">
        <v>89</v>
      </c>
      <c r="AC295" s="59">
        <v>0</v>
      </c>
      <c r="AD295" s="58">
        <v>3</v>
      </c>
      <c r="AE295" s="58">
        <v>0</v>
      </c>
      <c r="AF295" s="58">
        <v>1</v>
      </c>
      <c r="AG295" s="58">
        <v>8</v>
      </c>
      <c r="AH295" s="59" t="s">
        <v>96</v>
      </c>
      <c r="AI295" s="58">
        <v>1</v>
      </c>
      <c r="AJ295" s="60"/>
      <c r="AK295" s="59" t="s">
        <v>240</v>
      </c>
      <c r="AL295" s="59">
        <v>1</v>
      </c>
      <c r="AM295" s="59" t="s">
        <v>27</v>
      </c>
      <c r="AN295" s="59" t="s">
        <v>680</v>
      </c>
      <c r="AO295" s="58">
        <v>24</v>
      </c>
      <c r="AP295" s="59" t="s">
        <v>677</v>
      </c>
      <c r="AQ295" s="59" t="s">
        <v>691</v>
      </c>
      <c r="AR295" s="59" t="s">
        <v>27</v>
      </c>
      <c r="AS295" s="59" t="s">
        <v>27</v>
      </c>
      <c r="AT295" s="59" t="s">
        <v>27</v>
      </c>
      <c r="AU295" s="59" t="s">
        <v>27</v>
      </c>
      <c r="AV295" s="59" t="s">
        <v>27</v>
      </c>
      <c r="AW295" s="64"/>
      <c r="AX295" s="62" t="s">
        <v>747</v>
      </c>
      <c r="AY295" s="62">
        <v>4.4610000000000003</v>
      </c>
      <c r="AZ295" s="62">
        <v>0.1487</v>
      </c>
      <c r="BA295" s="62">
        <v>6.7249495628782778</v>
      </c>
      <c r="BB295" s="62">
        <v>3.4609999999999999</v>
      </c>
      <c r="BC295" s="62"/>
      <c r="BD295">
        <v>0.30734536082474229</v>
      </c>
      <c r="BE295" s="62"/>
      <c r="BF295" s="64"/>
      <c r="BG295" s="64"/>
      <c r="BH295" s="120">
        <v>3.4609999999999999</v>
      </c>
      <c r="BI295" s="50"/>
    </row>
    <row r="296" spans="1:61" ht="90" x14ac:dyDescent="0.25">
      <c r="A296" s="58">
        <v>300</v>
      </c>
      <c r="B296" s="59" t="s">
        <v>78</v>
      </c>
      <c r="C296" s="59" t="s">
        <v>28</v>
      </c>
      <c r="D296" s="59" t="s">
        <v>44</v>
      </c>
      <c r="E296" s="59"/>
      <c r="F296" s="59" t="s">
        <v>45</v>
      </c>
      <c r="G296" s="58">
        <v>1</v>
      </c>
      <c r="H296" s="58">
        <v>8</v>
      </c>
      <c r="I296" s="59" t="s">
        <v>137</v>
      </c>
      <c r="J296" s="58">
        <v>17825107236</v>
      </c>
      <c r="K296" s="58">
        <v>0</v>
      </c>
      <c r="L296" s="58">
        <v>0</v>
      </c>
      <c r="M296" s="58">
        <v>3</v>
      </c>
      <c r="N296" s="60">
        <v>0</v>
      </c>
      <c r="O296" s="58">
        <v>2</v>
      </c>
      <c r="P296" s="58">
        <v>7</v>
      </c>
      <c r="Q296" s="58">
        <v>4</v>
      </c>
      <c r="R296" s="60">
        <v>0</v>
      </c>
      <c r="S296" s="58">
        <v>4</v>
      </c>
      <c r="T296" s="58">
        <v>2</v>
      </c>
      <c r="U296" s="58">
        <v>1</v>
      </c>
      <c r="V296" s="58">
        <v>1</v>
      </c>
      <c r="W296" s="59">
        <v>0</v>
      </c>
      <c r="X296" s="58">
        <v>1</v>
      </c>
      <c r="Y296" s="58">
        <v>3</v>
      </c>
      <c r="Z296" s="59">
        <v>28</v>
      </c>
      <c r="AA296" s="59">
        <v>3</v>
      </c>
      <c r="AC296" s="59">
        <v>0</v>
      </c>
      <c r="AD296" s="58">
        <v>1</v>
      </c>
      <c r="AE296" s="58">
        <v>4</v>
      </c>
      <c r="AF296" s="58">
        <v>1</v>
      </c>
      <c r="AG296" s="58">
        <v>9</v>
      </c>
      <c r="AH296" s="59" t="s">
        <v>159</v>
      </c>
      <c r="AI296" s="58">
        <v>2</v>
      </c>
      <c r="AJ296" s="58">
        <v>1</v>
      </c>
      <c r="AK296" s="59" t="s">
        <v>241</v>
      </c>
      <c r="AL296" s="59">
        <v>1</v>
      </c>
      <c r="AM296" s="59" t="s">
        <v>27</v>
      </c>
      <c r="AN296" s="59" t="s">
        <v>680</v>
      </c>
      <c r="AO296" s="58">
        <v>31</v>
      </c>
      <c r="AP296" s="59" t="s">
        <v>674</v>
      </c>
      <c r="AQ296" s="59" t="s">
        <v>703</v>
      </c>
      <c r="AR296" s="59" t="s">
        <v>27</v>
      </c>
      <c r="AS296" s="59" t="s">
        <v>704</v>
      </c>
      <c r="AT296" s="59" t="s">
        <v>27</v>
      </c>
      <c r="AU296" s="59" t="s">
        <v>27</v>
      </c>
      <c r="AV296" s="59" t="s">
        <v>27</v>
      </c>
      <c r="AW296" s="64"/>
      <c r="AX296" s="62" t="s">
        <v>748</v>
      </c>
      <c r="AY296" s="62">
        <v>14.416</v>
      </c>
      <c r="AZ296" s="62">
        <v>0.5148571428571429</v>
      </c>
      <c r="BA296" s="62">
        <v>1.9422863485016648</v>
      </c>
      <c r="BB296" s="62"/>
      <c r="BC296" s="62" t="s">
        <v>774</v>
      </c>
      <c r="BD296">
        <v>6.878761822871883E-2</v>
      </c>
      <c r="BE296" s="62"/>
      <c r="BF296" s="64"/>
      <c r="BG296" s="64"/>
      <c r="BH296" s="120"/>
      <c r="BI296" s="50"/>
    </row>
    <row r="297" spans="1:61" ht="105" x14ac:dyDescent="0.25">
      <c r="A297" s="58">
        <v>321</v>
      </c>
      <c r="B297" s="59" t="s">
        <v>78</v>
      </c>
      <c r="C297" s="59" t="s">
        <v>26</v>
      </c>
      <c r="D297" s="59" t="s">
        <v>44</v>
      </c>
      <c r="E297" s="59"/>
      <c r="F297" s="59" t="s">
        <v>45</v>
      </c>
      <c r="G297" s="58">
        <v>1</v>
      </c>
      <c r="H297" s="58">
        <v>8</v>
      </c>
      <c r="I297" s="59" t="s">
        <v>142</v>
      </c>
      <c r="J297" s="58">
        <v>8282194225</v>
      </c>
      <c r="K297" s="58">
        <v>31</v>
      </c>
      <c r="L297" s="58">
        <v>0.21126760563380301</v>
      </c>
      <c r="M297" s="58">
        <v>2</v>
      </c>
      <c r="N297" s="60">
        <v>0</v>
      </c>
      <c r="O297" s="60">
        <v>0</v>
      </c>
      <c r="P297" s="58">
        <v>5</v>
      </c>
      <c r="Q297" s="58">
        <v>2</v>
      </c>
      <c r="R297" s="58">
        <v>1</v>
      </c>
      <c r="S297" s="58">
        <v>2</v>
      </c>
      <c r="T297" s="58">
        <v>2</v>
      </c>
      <c r="U297" s="58">
        <v>1</v>
      </c>
      <c r="V297" s="58">
        <v>2</v>
      </c>
      <c r="W297" s="59">
        <v>0</v>
      </c>
      <c r="X297" s="60">
        <v>0</v>
      </c>
      <c r="Y297" s="58">
        <v>3</v>
      </c>
      <c r="Z297" s="59">
        <v>20</v>
      </c>
      <c r="AA297" s="59">
        <v>3</v>
      </c>
      <c r="AB297" t="s">
        <v>99</v>
      </c>
      <c r="AC297" s="59">
        <v>0</v>
      </c>
      <c r="AD297" s="58">
        <v>0</v>
      </c>
      <c r="AE297" s="58">
        <v>2</v>
      </c>
      <c r="AF297" s="58">
        <v>0</v>
      </c>
      <c r="AG297" s="58">
        <v>7</v>
      </c>
      <c r="AH297" s="59" t="s">
        <v>228</v>
      </c>
      <c r="AI297" s="58">
        <v>2</v>
      </c>
      <c r="AJ297" s="58">
        <v>1</v>
      </c>
      <c r="AK297" s="59" t="s">
        <v>242</v>
      </c>
      <c r="AL297" s="59">
        <v>1</v>
      </c>
      <c r="AM297" s="59" t="s">
        <v>27</v>
      </c>
      <c r="AN297" s="59" t="s">
        <v>680</v>
      </c>
      <c r="AO297" s="58">
        <v>27</v>
      </c>
      <c r="AP297" s="59" t="s">
        <v>677</v>
      </c>
      <c r="AQ297" s="59" t="s">
        <v>691</v>
      </c>
      <c r="AR297" s="59" t="s">
        <v>695</v>
      </c>
      <c r="AS297" s="59" t="s">
        <v>27</v>
      </c>
      <c r="AT297" s="59" t="s">
        <v>692</v>
      </c>
      <c r="AU297" s="59" t="s">
        <v>27</v>
      </c>
      <c r="AV297" s="59" t="s">
        <v>27</v>
      </c>
      <c r="AW297" s="64"/>
      <c r="AX297" s="62" t="s">
        <v>746</v>
      </c>
      <c r="AY297" s="62">
        <v>12.909000000000001</v>
      </c>
      <c r="AZ297" s="62">
        <v>0.64545000000000008</v>
      </c>
      <c r="BA297" s="62">
        <v>1.5493066852583468</v>
      </c>
      <c r="BB297" s="62">
        <v>3.7520000000000002</v>
      </c>
      <c r="BC297" s="62">
        <v>92</v>
      </c>
      <c r="BD297">
        <v>0.36023054755043227</v>
      </c>
      <c r="BE297" s="62"/>
      <c r="BF297" s="64"/>
      <c r="BG297" s="64"/>
      <c r="BH297" s="120">
        <v>3.7520000000000002</v>
      </c>
      <c r="BI297" s="50"/>
    </row>
    <row r="298" spans="1:61" ht="60" x14ac:dyDescent="0.25">
      <c r="A298" s="58">
        <v>342</v>
      </c>
      <c r="B298" s="59" t="s">
        <v>78</v>
      </c>
      <c r="C298" s="59" t="s">
        <v>28</v>
      </c>
      <c r="D298" s="59" t="s">
        <v>44</v>
      </c>
      <c r="E298" s="59"/>
      <c r="F298" s="59" t="s">
        <v>45</v>
      </c>
      <c r="G298" s="58">
        <v>1</v>
      </c>
      <c r="H298" s="58">
        <v>8</v>
      </c>
      <c r="I298" s="59" t="s">
        <v>146</v>
      </c>
      <c r="J298" s="58">
        <v>94222252116</v>
      </c>
      <c r="K298" s="58">
        <v>56.363636363636402</v>
      </c>
      <c r="L298" s="58">
        <v>0.55454545454545401</v>
      </c>
      <c r="M298" s="58">
        <v>1</v>
      </c>
      <c r="N298" s="60">
        <v>0</v>
      </c>
      <c r="O298" s="60">
        <v>0</v>
      </c>
      <c r="P298" s="58">
        <v>2</v>
      </c>
      <c r="Q298" s="58">
        <v>1</v>
      </c>
      <c r="R298" s="58">
        <v>1</v>
      </c>
      <c r="S298" s="58">
        <v>1</v>
      </c>
      <c r="T298" s="58">
        <v>1</v>
      </c>
      <c r="U298" s="58">
        <v>1</v>
      </c>
      <c r="V298" s="60">
        <v>0</v>
      </c>
      <c r="W298" s="59">
        <v>0</v>
      </c>
      <c r="X298" s="60">
        <v>0</v>
      </c>
      <c r="Y298" s="58">
        <v>1</v>
      </c>
      <c r="Z298" s="59">
        <v>9</v>
      </c>
      <c r="AA298" s="59">
        <v>1</v>
      </c>
      <c r="AB298" t="s">
        <v>99</v>
      </c>
      <c r="AC298" s="59">
        <v>0</v>
      </c>
      <c r="AD298" s="58">
        <v>0</v>
      </c>
      <c r="AE298" s="58">
        <v>1</v>
      </c>
      <c r="AF298" s="58">
        <v>0</v>
      </c>
      <c r="AG298" s="58">
        <v>2</v>
      </c>
      <c r="AH298" s="59" t="s">
        <v>90</v>
      </c>
      <c r="AI298" s="58">
        <v>4</v>
      </c>
      <c r="AJ298" s="60"/>
      <c r="AK298" s="59" t="s">
        <v>243</v>
      </c>
      <c r="AL298" s="59">
        <v>1</v>
      </c>
      <c r="AM298" s="59" t="s">
        <v>27</v>
      </c>
      <c r="AN298" s="59" t="s">
        <v>680</v>
      </c>
      <c r="AO298" s="58">
        <v>36</v>
      </c>
      <c r="AP298" s="59" t="s">
        <v>677</v>
      </c>
      <c r="AQ298" s="59" t="s">
        <v>707</v>
      </c>
      <c r="AR298" s="59" t="s">
        <v>27</v>
      </c>
      <c r="AS298" s="59" t="s">
        <v>708</v>
      </c>
      <c r="AT298" s="59" t="s">
        <v>27</v>
      </c>
      <c r="AU298" s="59" t="s">
        <v>27</v>
      </c>
      <c r="AV298" s="59" t="s">
        <v>27</v>
      </c>
      <c r="AW298" s="64"/>
      <c r="AX298" s="62" t="s">
        <v>748</v>
      </c>
      <c r="AY298" s="62">
        <v>8</v>
      </c>
      <c r="AZ298" s="62">
        <v>0.88888888888888884</v>
      </c>
      <c r="BA298" s="62">
        <v>1.125</v>
      </c>
      <c r="BB298" s="62">
        <v>7.4980000000000002</v>
      </c>
      <c r="BC298" s="62">
        <v>43</v>
      </c>
      <c r="BD298">
        <v>0</v>
      </c>
      <c r="BE298" s="62"/>
      <c r="BF298" s="64"/>
      <c r="BG298" s="64"/>
      <c r="BH298" s="120">
        <v>7.4980000000000002</v>
      </c>
      <c r="BI298" s="50"/>
    </row>
    <row r="299" spans="1:61" ht="135" x14ac:dyDescent="0.25">
      <c r="A299" s="58">
        <v>358</v>
      </c>
      <c r="B299" s="59" t="s">
        <v>78</v>
      </c>
      <c r="C299" s="59" t="s">
        <v>26</v>
      </c>
      <c r="D299" s="59" t="s">
        <v>44</v>
      </c>
      <c r="E299" s="59"/>
      <c r="F299" s="59" t="s">
        <v>45</v>
      </c>
      <c r="G299" s="58">
        <v>1</v>
      </c>
      <c r="H299" s="58">
        <v>8</v>
      </c>
      <c r="I299" s="59" t="s">
        <v>147</v>
      </c>
      <c r="J299" s="58">
        <v>84463153</v>
      </c>
      <c r="K299" s="58">
        <v>31</v>
      </c>
      <c r="L299" s="58">
        <v>0.21126760563380301</v>
      </c>
      <c r="M299" s="58">
        <v>3</v>
      </c>
      <c r="N299" s="60">
        <v>0</v>
      </c>
      <c r="O299" s="60">
        <v>0</v>
      </c>
      <c r="P299" s="58">
        <v>5</v>
      </c>
      <c r="Q299" s="58">
        <v>2</v>
      </c>
      <c r="R299" s="58">
        <v>1</v>
      </c>
      <c r="S299" s="58">
        <v>2</v>
      </c>
      <c r="T299" s="58">
        <v>2</v>
      </c>
      <c r="U299" s="58">
        <v>1</v>
      </c>
      <c r="V299" s="58">
        <v>0.5</v>
      </c>
      <c r="W299" s="59">
        <v>0</v>
      </c>
      <c r="X299" s="58">
        <v>0.5</v>
      </c>
      <c r="Y299" s="58">
        <v>2</v>
      </c>
      <c r="Z299" s="59">
        <v>19</v>
      </c>
      <c r="AA299" s="59">
        <v>2</v>
      </c>
      <c r="AB299" t="s">
        <v>99</v>
      </c>
      <c r="AC299" s="59">
        <v>0</v>
      </c>
      <c r="AD299" s="58">
        <v>0</v>
      </c>
      <c r="AE299" s="58">
        <v>1</v>
      </c>
      <c r="AF299" s="58">
        <v>0</v>
      </c>
      <c r="AG299" s="58">
        <v>2</v>
      </c>
      <c r="AH299" s="59" t="s">
        <v>90</v>
      </c>
      <c r="AI299" s="58">
        <v>4</v>
      </c>
      <c r="AJ299" s="60"/>
      <c r="AK299" s="59" t="s">
        <v>244</v>
      </c>
      <c r="AL299" s="59">
        <v>1</v>
      </c>
      <c r="AM299" s="59" t="s">
        <v>27</v>
      </c>
      <c r="AN299" s="59" t="s">
        <v>680</v>
      </c>
      <c r="AO299" s="58">
        <v>26</v>
      </c>
      <c r="AP299" s="59" t="s">
        <v>677</v>
      </c>
      <c r="AQ299" s="59" t="s">
        <v>709</v>
      </c>
      <c r="AR299" s="59" t="s">
        <v>27</v>
      </c>
      <c r="AS299" s="59" t="s">
        <v>27</v>
      </c>
      <c r="AT299" s="59" t="s">
        <v>692</v>
      </c>
      <c r="AU299" s="59" t="s">
        <v>695</v>
      </c>
      <c r="AV299" s="59" t="s">
        <v>27</v>
      </c>
      <c r="AW299" s="64"/>
      <c r="AX299" s="62" t="s">
        <v>746</v>
      </c>
      <c r="AY299" s="62">
        <v>15.665000000000001</v>
      </c>
      <c r="AZ299" s="62">
        <v>0.82447368421052636</v>
      </c>
      <c r="BA299" s="62">
        <v>1.2128949888285987</v>
      </c>
      <c r="BB299" s="62">
        <v>6.7990000000000004</v>
      </c>
      <c r="BC299" s="62">
        <v>87</v>
      </c>
      <c r="BD299">
        <v>0</v>
      </c>
      <c r="BE299" s="62"/>
      <c r="BF299" s="64"/>
      <c r="BG299" s="64"/>
      <c r="BH299" s="120">
        <v>6.7990000000000004</v>
      </c>
      <c r="BI299" s="50"/>
    </row>
    <row r="300" spans="1:61" ht="60" x14ac:dyDescent="0.25">
      <c r="A300" s="58">
        <v>390</v>
      </c>
      <c r="B300" s="59" t="s">
        <v>78</v>
      </c>
      <c r="C300" s="59" t="s">
        <v>26</v>
      </c>
      <c r="D300" s="59" t="s">
        <v>44</v>
      </c>
      <c r="E300" s="59"/>
      <c r="F300" s="59" t="s">
        <v>45</v>
      </c>
      <c r="G300" s="58">
        <v>1</v>
      </c>
      <c r="H300" s="58">
        <v>8</v>
      </c>
      <c r="I300" s="59" t="s">
        <v>81</v>
      </c>
      <c r="J300" s="58">
        <v>9591241137</v>
      </c>
      <c r="K300" s="58">
        <v>61.615384615384599</v>
      </c>
      <c r="L300" s="58">
        <v>0.64247020585048797</v>
      </c>
      <c r="M300" s="58">
        <v>1</v>
      </c>
      <c r="N300" s="60">
        <v>0</v>
      </c>
      <c r="O300" s="60">
        <v>0</v>
      </c>
      <c r="P300" s="58">
        <v>1</v>
      </c>
      <c r="Q300" s="60">
        <v>0</v>
      </c>
      <c r="R300" s="58">
        <v>1</v>
      </c>
      <c r="S300" s="60">
        <v>0</v>
      </c>
      <c r="T300" s="58">
        <v>1</v>
      </c>
      <c r="U300" s="60">
        <v>0</v>
      </c>
      <c r="V300" s="60">
        <v>0</v>
      </c>
      <c r="W300" s="59">
        <v>0</v>
      </c>
      <c r="X300" s="60">
        <v>0</v>
      </c>
      <c r="Y300" s="60">
        <v>0</v>
      </c>
      <c r="Z300" s="59">
        <v>4</v>
      </c>
      <c r="AA300" s="59">
        <v>0</v>
      </c>
      <c r="AB300" t="s">
        <v>102</v>
      </c>
      <c r="AC300" s="59">
        <v>0</v>
      </c>
      <c r="AD300" s="58">
        <v>0</v>
      </c>
      <c r="AE300" s="58">
        <v>1</v>
      </c>
      <c r="AF300" s="58">
        <v>0</v>
      </c>
      <c r="AG300" s="58">
        <v>3</v>
      </c>
      <c r="AH300" s="59" t="s">
        <v>90</v>
      </c>
      <c r="AI300" s="58">
        <v>4</v>
      </c>
      <c r="AJ300" s="60"/>
      <c r="AK300" s="59" t="s">
        <v>245</v>
      </c>
      <c r="AL300" s="59">
        <v>1</v>
      </c>
      <c r="AM300" s="59" t="s">
        <v>27</v>
      </c>
      <c r="AN300" s="59" t="s">
        <v>673</v>
      </c>
      <c r="AO300" s="58">
        <v>26</v>
      </c>
      <c r="AP300" s="59" t="s">
        <v>674</v>
      </c>
      <c r="AQ300" s="59" t="s">
        <v>675</v>
      </c>
      <c r="AR300" s="59" t="s">
        <v>27</v>
      </c>
      <c r="AS300" s="59" t="s">
        <v>676</v>
      </c>
      <c r="AT300" s="59" t="s">
        <v>27</v>
      </c>
      <c r="AU300" s="59" t="s">
        <v>27</v>
      </c>
      <c r="AV300" s="59" t="s">
        <v>27</v>
      </c>
      <c r="AW300" s="64"/>
      <c r="AX300" s="62" t="s">
        <v>748</v>
      </c>
      <c r="AY300" s="62">
        <v>8.0050000000000008</v>
      </c>
      <c r="AZ300" s="62">
        <v>2.0012500000000002</v>
      </c>
      <c r="BA300" s="62">
        <v>0.49968769519050588</v>
      </c>
      <c r="BB300" s="62">
        <v>7.492</v>
      </c>
      <c r="BC300" s="62">
        <v>36</v>
      </c>
      <c r="BD300">
        <v>0</v>
      </c>
      <c r="BE300" s="62"/>
      <c r="BF300" s="64"/>
      <c r="BG300" s="64"/>
      <c r="BH300" s="120">
        <v>7.492</v>
      </c>
      <c r="BI300" s="50"/>
    </row>
    <row r="301" spans="1:61" ht="60" x14ac:dyDescent="0.25">
      <c r="A301" s="58">
        <v>407</v>
      </c>
      <c r="B301" s="59" t="s">
        <v>78</v>
      </c>
      <c r="C301" s="59" t="s">
        <v>28</v>
      </c>
      <c r="D301" s="59" t="s">
        <v>44</v>
      </c>
      <c r="E301" s="59"/>
      <c r="F301" s="59" t="s">
        <v>45</v>
      </c>
      <c r="G301" s="58">
        <v>1</v>
      </c>
      <c r="H301" s="58">
        <v>8</v>
      </c>
      <c r="I301" s="59" t="s">
        <v>85</v>
      </c>
      <c r="J301" s="58">
        <v>1347638136</v>
      </c>
      <c r="K301" s="58">
        <v>0</v>
      </c>
      <c r="L301" s="58">
        <v>0</v>
      </c>
      <c r="M301" s="58">
        <v>6</v>
      </c>
      <c r="N301" s="60">
        <v>0</v>
      </c>
      <c r="O301" s="58">
        <v>1</v>
      </c>
      <c r="P301" s="58">
        <v>12</v>
      </c>
      <c r="Q301" s="58">
        <v>6</v>
      </c>
      <c r="R301" s="60">
        <v>0</v>
      </c>
      <c r="S301" s="58">
        <v>6</v>
      </c>
      <c r="T301" s="58">
        <v>1</v>
      </c>
      <c r="U301" s="58">
        <v>3</v>
      </c>
      <c r="V301" s="58">
        <v>2</v>
      </c>
      <c r="W301" s="59">
        <v>0</v>
      </c>
      <c r="X301" s="58">
        <v>1</v>
      </c>
      <c r="Y301" s="58">
        <v>6</v>
      </c>
      <c r="Z301" s="59">
        <v>44</v>
      </c>
      <c r="AA301" s="59">
        <v>6</v>
      </c>
      <c r="AC301" s="59">
        <v>0</v>
      </c>
      <c r="AD301" s="58">
        <v>2</v>
      </c>
      <c r="AE301" s="58">
        <v>2</v>
      </c>
      <c r="AF301" s="58">
        <v>0</v>
      </c>
      <c r="AG301" s="58">
        <v>7</v>
      </c>
      <c r="AH301" s="59" t="s">
        <v>83</v>
      </c>
      <c r="AI301" s="58">
        <v>3</v>
      </c>
      <c r="AJ301" s="58">
        <v>1</v>
      </c>
      <c r="AK301" s="59" t="s">
        <v>246</v>
      </c>
      <c r="AL301" s="59">
        <v>1</v>
      </c>
      <c r="AM301" s="59" t="s">
        <v>27</v>
      </c>
      <c r="AN301" s="59" t="s">
        <v>673</v>
      </c>
      <c r="AO301" s="58">
        <v>20</v>
      </c>
      <c r="AP301" s="59" t="s">
        <v>677</v>
      </c>
      <c r="AQ301" s="59" t="s">
        <v>678</v>
      </c>
      <c r="AR301" s="59" t="s">
        <v>27</v>
      </c>
      <c r="AS301" s="59" t="s">
        <v>27</v>
      </c>
      <c r="AT301" s="59" t="s">
        <v>27</v>
      </c>
      <c r="AU301" s="59" t="s">
        <v>27</v>
      </c>
      <c r="AV301" s="59" t="s">
        <v>27</v>
      </c>
      <c r="AW301" s="64"/>
      <c r="AX301" s="62" t="s">
        <v>747</v>
      </c>
      <c r="AY301" s="62">
        <v>8.0009999999999994</v>
      </c>
      <c r="AZ301" s="62">
        <v>0.18184090909090908</v>
      </c>
      <c r="BA301" s="62">
        <v>5.4993125859267593</v>
      </c>
      <c r="BB301" s="62"/>
      <c r="BC301" s="62">
        <v>36</v>
      </c>
      <c r="BD301">
        <v>0.14818582570362834</v>
      </c>
      <c r="BE301" s="62"/>
      <c r="BF301" s="64"/>
      <c r="BG301" s="64"/>
      <c r="BH301" s="120"/>
      <c r="BI301" s="50"/>
    </row>
    <row r="302" spans="1:61" ht="90" x14ac:dyDescent="0.25">
      <c r="A302" s="58">
        <v>439</v>
      </c>
      <c r="B302" s="59" t="s">
        <v>78</v>
      </c>
      <c r="C302" s="59" t="s">
        <v>26</v>
      </c>
      <c r="D302" s="59" t="s">
        <v>44</v>
      </c>
      <c r="E302" s="59"/>
      <c r="F302" s="59" t="s">
        <v>45</v>
      </c>
      <c r="G302" s="58">
        <v>1</v>
      </c>
      <c r="H302" s="58">
        <v>8</v>
      </c>
      <c r="I302" s="59" t="s">
        <v>150</v>
      </c>
      <c r="J302" s="58">
        <v>82135906</v>
      </c>
      <c r="K302" s="58">
        <v>31</v>
      </c>
      <c r="L302" s="58">
        <v>0.21126760563380301</v>
      </c>
      <c r="M302" s="58">
        <v>4</v>
      </c>
      <c r="N302" s="60">
        <v>0</v>
      </c>
      <c r="O302" s="60">
        <v>0</v>
      </c>
      <c r="P302" s="58">
        <v>7</v>
      </c>
      <c r="Q302" s="58">
        <v>3</v>
      </c>
      <c r="R302" s="58">
        <v>1</v>
      </c>
      <c r="S302" s="58">
        <v>3</v>
      </c>
      <c r="T302" s="58">
        <v>1</v>
      </c>
      <c r="U302" s="58">
        <v>1</v>
      </c>
      <c r="V302" s="58">
        <v>0.5</v>
      </c>
      <c r="W302" s="61">
        <v>1</v>
      </c>
      <c r="X302" s="58">
        <v>0.5</v>
      </c>
      <c r="Y302" s="58">
        <v>3</v>
      </c>
      <c r="Z302" s="59">
        <v>25</v>
      </c>
      <c r="AA302" s="59">
        <v>3</v>
      </c>
      <c r="AB302" t="s">
        <v>99</v>
      </c>
      <c r="AC302" s="59">
        <v>0</v>
      </c>
      <c r="AD302" s="58">
        <v>2</v>
      </c>
      <c r="AE302" s="58">
        <v>1</v>
      </c>
      <c r="AF302" s="58">
        <v>0</v>
      </c>
      <c r="AG302" s="58">
        <v>5</v>
      </c>
      <c r="AH302" s="59" t="s">
        <v>90</v>
      </c>
      <c r="AI302" s="58">
        <v>4</v>
      </c>
      <c r="AJ302" s="58">
        <v>1</v>
      </c>
      <c r="AK302" s="59" t="s">
        <v>247</v>
      </c>
      <c r="AL302" s="59">
        <v>1</v>
      </c>
      <c r="AM302" s="59" t="s">
        <v>27</v>
      </c>
      <c r="AN302" s="59" t="s">
        <v>680</v>
      </c>
      <c r="AO302" s="58">
        <v>34</v>
      </c>
      <c r="AP302" s="59" t="s">
        <v>677</v>
      </c>
      <c r="AQ302" s="59" t="s">
        <v>712</v>
      </c>
      <c r="AR302" s="59" t="s">
        <v>27</v>
      </c>
      <c r="AS302" s="59" t="s">
        <v>713</v>
      </c>
      <c r="AT302" s="59" t="s">
        <v>27</v>
      </c>
      <c r="AU302" s="59" t="s">
        <v>27</v>
      </c>
      <c r="AV302" s="59" t="s">
        <v>27</v>
      </c>
      <c r="AW302" s="64"/>
      <c r="AX302" s="62" t="s">
        <v>748</v>
      </c>
      <c r="AY302" s="62">
        <v>8.0030000000000001</v>
      </c>
      <c r="AZ302" s="62">
        <v>0.32012000000000002</v>
      </c>
      <c r="BA302" s="62">
        <v>3.1238285642883916</v>
      </c>
      <c r="BB302" s="62">
        <v>6.899</v>
      </c>
      <c r="BC302" s="62">
        <v>36</v>
      </c>
      <c r="BD302">
        <v>1.7373175816539264E-2</v>
      </c>
      <c r="BE302" s="62"/>
      <c r="BF302" s="64"/>
      <c r="BG302" s="64"/>
      <c r="BH302" s="120">
        <v>6.899</v>
      </c>
      <c r="BI302" s="50"/>
    </row>
    <row r="303" spans="1:61" ht="120" x14ac:dyDescent="0.25">
      <c r="A303" s="58">
        <v>455</v>
      </c>
      <c r="B303" s="59" t="s">
        <v>78</v>
      </c>
      <c r="C303" s="59" t="s">
        <v>28</v>
      </c>
      <c r="D303" s="59" t="s">
        <v>44</v>
      </c>
      <c r="E303" s="59"/>
      <c r="F303" s="59" t="s">
        <v>45</v>
      </c>
      <c r="G303" s="58">
        <v>1</v>
      </c>
      <c r="H303" s="58">
        <v>8</v>
      </c>
      <c r="I303" s="59" t="s">
        <v>152</v>
      </c>
      <c r="J303" s="58">
        <v>792288984</v>
      </c>
      <c r="K303" s="58">
        <v>23.272727272727298</v>
      </c>
      <c r="L303" s="58">
        <v>0.14090909090909101</v>
      </c>
      <c r="M303" s="58">
        <v>1</v>
      </c>
      <c r="N303" s="60">
        <v>0</v>
      </c>
      <c r="O303" s="60">
        <v>0</v>
      </c>
      <c r="P303" s="58">
        <v>5</v>
      </c>
      <c r="Q303" s="58">
        <v>3</v>
      </c>
      <c r="R303" s="58">
        <v>1</v>
      </c>
      <c r="S303" s="58">
        <v>3</v>
      </c>
      <c r="T303" s="58">
        <v>1</v>
      </c>
      <c r="U303" s="58">
        <v>2</v>
      </c>
      <c r="V303" s="58">
        <v>1.5</v>
      </c>
      <c r="W303" s="59">
        <v>0</v>
      </c>
      <c r="X303" s="58">
        <v>0.5</v>
      </c>
      <c r="Y303" s="58">
        <v>4</v>
      </c>
      <c r="Z303" s="59">
        <v>22</v>
      </c>
      <c r="AA303" s="59">
        <v>4</v>
      </c>
      <c r="AB303" t="s">
        <v>89</v>
      </c>
      <c r="AC303" s="59">
        <v>0</v>
      </c>
      <c r="AD303" s="58">
        <v>2</v>
      </c>
      <c r="AE303" s="58">
        <v>1</v>
      </c>
      <c r="AF303" s="58">
        <v>0</v>
      </c>
      <c r="AG303" s="58">
        <v>4</v>
      </c>
      <c r="AH303" s="59" t="s">
        <v>90</v>
      </c>
      <c r="AI303" s="58">
        <v>4</v>
      </c>
      <c r="AJ303" s="58">
        <v>1</v>
      </c>
      <c r="AK303" s="59" t="s">
        <v>248</v>
      </c>
      <c r="AL303" s="59">
        <v>1</v>
      </c>
      <c r="AM303" s="59" t="s">
        <v>27</v>
      </c>
      <c r="AN303" s="59" t="s">
        <v>673</v>
      </c>
      <c r="AO303" s="58">
        <v>23</v>
      </c>
      <c r="AP303" s="59" t="s">
        <v>677</v>
      </c>
      <c r="AQ303" s="59" t="s">
        <v>714</v>
      </c>
      <c r="AR303" s="59" t="s">
        <v>695</v>
      </c>
      <c r="AS303" s="59" t="s">
        <v>27</v>
      </c>
      <c r="AT303" s="59" t="s">
        <v>27</v>
      </c>
      <c r="AU303" s="59" t="s">
        <v>27</v>
      </c>
      <c r="AV303" s="59" t="s">
        <v>710</v>
      </c>
      <c r="AW303" s="64"/>
      <c r="AX303" s="62" t="s">
        <v>747</v>
      </c>
      <c r="AY303" s="62">
        <v>8.0090000000000003</v>
      </c>
      <c r="AZ303" s="62">
        <v>0.36404545454545456</v>
      </c>
      <c r="BA303" s="62">
        <v>2.7469097265576226</v>
      </c>
      <c r="BB303" s="62">
        <v>3.669</v>
      </c>
      <c r="BC303" s="62">
        <v>36</v>
      </c>
      <c r="BD303">
        <v>0.28956965718453681</v>
      </c>
      <c r="BE303" s="62"/>
      <c r="BF303" s="64"/>
      <c r="BG303" s="64"/>
      <c r="BH303">
        <v>3.669</v>
      </c>
      <c r="BI303" s="50"/>
    </row>
    <row r="304" spans="1:61" ht="75" x14ac:dyDescent="0.25">
      <c r="A304" s="58">
        <v>476</v>
      </c>
      <c r="B304" s="59" t="s">
        <v>78</v>
      </c>
      <c r="C304" s="59" t="s">
        <v>28</v>
      </c>
      <c r="D304" s="59" t="s">
        <v>44</v>
      </c>
      <c r="E304" s="59"/>
      <c r="F304" s="59" t="s">
        <v>45</v>
      </c>
      <c r="G304" s="58">
        <v>1</v>
      </c>
      <c r="H304" s="58">
        <v>8</v>
      </c>
      <c r="I304" s="59" t="s">
        <v>158</v>
      </c>
      <c r="J304" s="58">
        <v>927618937</v>
      </c>
      <c r="K304" s="58">
        <v>23.272727272727298</v>
      </c>
      <c r="L304" s="58">
        <v>0.14090909090909101</v>
      </c>
      <c r="M304" s="58">
        <v>1</v>
      </c>
      <c r="N304" s="60">
        <v>0</v>
      </c>
      <c r="O304" s="60">
        <v>0</v>
      </c>
      <c r="P304" s="58">
        <v>2</v>
      </c>
      <c r="Q304" s="58">
        <v>1</v>
      </c>
      <c r="R304" s="58">
        <v>1</v>
      </c>
      <c r="S304" s="58">
        <v>1</v>
      </c>
      <c r="T304" s="58">
        <v>2</v>
      </c>
      <c r="U304" s="58">
        <v>1</v>
      </c>
      <c r="V304" s="58">
        <v>0.5</v>
      </c>
      <c r="W304" s="59">
        <v>0</v>
      </c>
      <c r="X304" s="58">
        <v>0.5</v>
      </c>
      <c r="Y304" s="58">
        <v>2</v>
      </c>
      <c r="Z304" s="59">
        <v>12</v>
      </c>
      <c r="AA304" s="59">
        <v>2</v>
      </c>
      <c r="AB304" t="s">
        <v>89</v>
      </c>
      <c r="AC304" s="59">
        <v>0</v>
      </c>
      <c r="AD304" s="58">
        <v>1</v>
      </c>
      <c r="AE304" s="58">
        <v>1</v>
      </c>
      <c r="AF304" s="58">
        <v>1</v>
      </c>
      <c r="AG304" s="58">
        <v>5</v>
      </c>
      <c r="AH304" s="59" t="s">
        <v>90</v>
      </c>
      <c r="AI304" s="58">
        <v>4</v>
      </c>
      <c r="AJ304" s="58">
        <v>1</v>
      </c>
      <c r="AK304" s="59" t="s">
        <v>249</v>
      </c>
      <c r="AL304" s="59">
        <v>1</v>
      </c>
      <c r="AM304" s="59" t="s">
        <v>27</v>
      </c>
      <c r="AN304" s="59" t="s">
        <v>673</v>
      </c>
      <c r="AO304" s="58">
        <v>25</v>
      </c>
      <c r="AP304" s="59" t="s">
        <v>677</v>
      </c>
      <c r="AQ304" s="59" t="s">
        <v>721</v>
      </c>
      <c r="AR304" s="59" t="s">
        <v>27</v>
      </c>
      <c r="AS304" s="59" t="s">
        <v>686</v>
      </c>
      <c r="AT304" s="59" t="s">
        <v>27</v>
      </c>
      <c r="AU304" s="59" t="s">
        <v>27</v>
      </c>
      <c r="AV304" s="59" t="s">
        <v>27</v>
      </c>
      <c r="AW304" s="64"/>
      <c r="AX304" s="62" t="s">
        <v>747</v>
      </c>
      <c r="AY304" s="62">
        <v>13.164</v>
      </c>
      <c r="AZ304" s="62">
        <v>1.097</v>
      </c>
      <c r="BA304" s="62">
        <v>0.91157702825888787</v>
      </c>
      <c r="BB304" s="62">
        <v>5.1610000000000005</v>
      </c>
      <c r="BC304" s="62">
        <v>43</v>
      </c>
      <c r="BD304">
        <v>1</v>
      </c>
      <c r="BE304" s="62" t="s">
        <v>102</v>
      </c>
      <c r="BF304" s="62">
        <v>1</v>
      </c>
      <c r="BG304" s="64"/>
      <c r="BH304">
        <v>5.1610000000000005</v>
      </c>
      <c r="BI304" s="50"/>
    </row>
    <row r="305" spans="1:61" ht="105" x14ac:dyDescent="0.25">
      <c r="A305" s="58">
        <v>497</v>
      </c>
      <c r="B305" s="59" t="s">
        <v>78</v>
      </c>
      <c r="C305" s="59" t="s">
        <v>28</v>
      </c>
      <c r="D305" s="59" t="s">
        <v>44</v>
      </c>
      <c r="E305" s="59"/>
      <c r="F305" s="59" t="s">
        <v>45</v>
      </c>
      <c r="G305" s="58">
        <v>1</v>
      </c>
      <c r="H305" s="58">
        <v>8</v>
      </c>
      <c r="I305" s="59" t="s">
        <v>165</v>
      </c>
      <c r="J305" s="58">
        <v>1412134207</v>
      </c>
      <c r="K305" s="58">
        <v>0</v>
      </c>
      <c r="L305" s="58">
        <v>0</v>
      </c>
      <c r="M305" s="58">
        <v>3</v>
      </c>
      <c r="N305" s="60">
        <v>0</v>
      </c>
      <c r="O305" s="60">
        <v>0</v>
      </c>
      <c r="P305" s="58">
        <v>7</v>
      </c>
      <c r="Q305" s="58">
        <v>4</v>
      </c>
      <c r="R305" s="60">
        <v>0</v>
      </c>
      <c r="S305" s="58">
        <v>4</v>
      </c>
      <c r="T305" s="58">
        <v>1</v>
      </c>
      <c r="U305" s="58">
        <v>1</v>
      </c>
      <c r="V305" s="58">
        <v>2.5</v>
      </c>
      <c r="W305" s="59">
        <v>0</v>
      </c>
      <c r="X305" s="58">
        <v>2.5</v>
      </c>
      <c r="Y305" s="58">
        <v>6</v>
      </c>
      <c r="Z305" s="59">
        <v>31</v>
      </c>
      <c r="AA305" s="59">
        <v>6</v>
      </c>
      <c r="AC305" s="59">
        <v>0</v>
      </c>
      <c r="AD305" s="58">
        <v>4</v>
      </c>
      <c r="AE305" s="58">
        <v>1</v>
      </c>
      <c r="AF305" s="58">
        <v>0</v>
      </c>
      <c r="AG305" s="58">
        <v>8</v>
      </c>
      <c r="AH305" s="59" t="s">
        <v>90</v>
      </c>
      <c r="AI305" s="58">
        <v>4</v>
      </c>
      <c r="AJ305" s="58">
        <v>1</v>
      </c>
      <c r="AK305" s="59" t="s">
        <v>250</v>
      </c>
      <c r="AL305" s="59">
        <v>1</v>
      </c>
      <c r="AM305" s="59" t="s">
        <v>27</v>
      </c>
      <c r="AN305" s="59" t="s">
        <v>680</v>
      </c>
      <c r="AO305" s="58">
        <v>25</v>
      </c>
      <c r="AP305" s="59" t="s">
        <v>677</v>
      </c>
      <c r="AQ305" s="59" t="s">
        <v>705</v>
      </c>
      <c r="AR305" s="59" t="s">
        <v>27</v>
      </c>
      <c r="AS305" s="59" t="s">
        <v>27</v>
      </c>
      <c r="AT305" s="59" t="s">
        <v>27</v>
      </c>
      <c r="AU305" s="59" t="s">
        <v>27</v>
      </c>
      <c r="AV305" s="59" t="s">
        <v>27</v>
      </c>
      <c r="AW305" s="64"/>
      <c r="AX305" s="62" t="s">
        <v>747</v>
      </c>
      <c r="AY305" s="62">
        <v>8.0009999999999994</v>
      </c>
      <c r="AZ305" s="62">
        <v>0.25809677419354837</v>
      </c>
      <c r="BA305" s="62">
        <v>3.8745156855393077</v>
      </c>
      <c r="BB305" s="62"/>
      <c r="BC305" s="62">
        <v>0</v>
      </c>
      <c r="BD305">
        <v>0.45650904845300644</v>
      </c>
      <c r="BE305" s="62"/>
      <c r="BF305" s="64"/>
      <c r="BG305" s="64"/>
      <c r="BI305" s="50"/>
    </row>
    <row r="306" spans="1:61" ht="45" x14ac:dyDescent="0.25">
      <c r="A306" s="58">
        <v>513</v>
      </c>
      <c r="B306" s="59" t="s">
        <v>78</v>
      </c>
      <c r="C306" s="59" t="s">
        <v>28</v>
      </c>
      <c r="D306" s="59" t="s">
        <v>44</v>
      </c>
      <c r="E306" s="59"/>
      <c r="F306" s="59" t="s">
        <v>45</v>
      </c>
      <c r="G306" s="58">
        <v>1</v>
      </c>
      <c r="H306" s="58">
        <v>8</v>
      </c>
      <c r="I306" s="59" t="s">
        <v>167</v>
      </c>
      <c r="J306" s="58">
        <v>912215825</v>
      </c>
      <c r="K306" s="58">
        <v>0</v>
      </c>
      <c r="L306" s="58">
        <v>0</v>
      </c>
      <c r="M306" s="58">
        <v>4</v>
      </c>
      <c r="N306" s="60">
        <v>0</v>
      </c>
      <c r="O306" s="58">
        <v>2</v>
      </c>
      <c r="P306" s="58">
        <v>6</v>
      </c>
      <c r="Q306" s="58">
        <v>2</v>
      </c>
      <c r="R306" s="60">
        <v>0</v>
      </c>
      <c r="S306" s="58">
        <v>2</v>
      </c>
      <c r="T306" s="58">
        <v>3</v>
      </c>
      <c r="U306" s="60">
        <v>0</v>
      </c>
      <c r="V306" s="60">
        <v>0</v>
      </c>
      <c r="W306" s="59">
        <v>0</v>
      </c>
      <c r="X306" s="60">
        <v>0</v>
      </c>
      <c r="Y306" s="60">
        <v>0</v>
      </c>
      <c r="Z306" s="59">
        <v>19</v>
      </c>
      <c r="AA306" s="59">
        <v>0</v>
      </c>
      <c r="AC306" s="59">
        <v>0</v>
      </c>
      <c r="AD306" s="58">
        <v>1</v>
      </c>
      <c r="AE306" s="58">
        <v>1</v>
      </c>
      <c r="AF306" s="58">
        <v>1</v>
      </c>
      <c r="AG306" s="58">
        <v>6</v>
      </c>
      <c r="AH306" s="59" t="s">
        <v>159</v>
      </c>
      <c r="AI306" s="58">
        <v>2</v>
      </c>
      <c r="AJ306" s="58">
        <v>1</v>
      </c>
      <c r="AK306" s="59" t="s">
        <v>251</v>
      </c>
      <c r="AL306" s="59">
        <v>1</v>
      </c>
      <c r="AM306" s="59" t="s">
        <v>27</v>
      </c>
      <c r="AN306" s="59" t="s">
        <v>680</v>
      </c>
      <c r="AO306" s="63">
        <v>28</v>
      </c>
      <c r="AP306" s="63" t="s">
        <v>677</v>
      </c>
      <c r="AQ306" s="63" t="s">
        <v>691</v>
      </c>
      <c r="AR306" s="63"/>
      <c r="AS306" s="63"/>
      <c r="AT306" s="63"/>
      <c r="AU306" s="63"/>
      <c r="AV306" s="63"/>
      <c r="AW306" s="64"/>
      <c r="AX306" s="62" t="s">
        <v>747</v>
      </c>
      <c r="AY306" s="62">
        <v>12.218999999999999</v>
      </c>
      <c r="AZ306" s="62">
        <v>0.64310526315789474</v>
      </c>
      <c r="BA306" s="62">
        <v>1.554955397332024</v>
      </c>
      <c r="BB306" s="62"/>
      <c r="BC306" s="62">
        <v>92</v>
      </c>
      <c r="BD306">
        <v>0</v>
      </c>
      <c r="BE306" s="62"/>
      <c r="BF306" s="64"/>
      <c r="BG306" s="64"/>
      <c r="BI306" s="50"/>
    </row>
    <row r="307" spans="1:61" ht="90" x14ac:dyDescent="0.25">
      <c r="A307" s="58">
        <v>549</v>
      </c>
      <c r="B307" s="59" t="s">
        <v>78</v>
      </c>
      <c r="C307" s="59" t="s">
        <v>26</v>
      </c>
      <c r="D307" s="59" t="s">
        <v>44</v>
      </c>
      <c r="E307" s="59"/>
      <c r="F307" s="59" t="s">
        <v>45</v>
      </c>
      <c r="G307" s="58">
        <v>1</v>
      </c>
      <c r="H307" s="58">
        <v>8</v>
      </c>
      <c r="I307" s="59" t="s">
        <v>172</v>
      </c>
      <c r="J307" s="58">
        <v>8517821164</v>
      </c>
      <c r="K307" s="58">
        <v>0</v>
      </c>
      <c r="L307" s="58">
        <v>0</v>
      </c>
      <c r="M307" s="58">
        <v>2</v>
      </c>
      <c r="N307" s="60">
        <v>0</v>
      </c>
      <c r="O307" s="60">
        <v>0</v>
      </c>
      <c r="P307" s="58">
        <v>3</v>
      </c>
      <c r="Q307" s="58">
        <v>1</v>
      </c>
      <c r="R307" s="60">
        <v>0</v>
      </c>
      <c r="S307" s="58">
        <v>1</v>
      </c>
      <c r="T307" s="58">
        <v>1</v>
      </c>
      <c r="U307" s="60">
        <v>0</v>
      </c>
      <c r="V307" s="60">
        <v>0</v>
      </c>
      <c r="W307" s="59">
        <v>0</v>
      </c>
      <c r="X307" s="60">
        <v>0</v>
      </c>
      <c r="Y307" s="60">
        <v>0</v>
      </c>
      <c r="Z307" s="59">
        <v>8</v>
      </c>
      <c r="AA307" s="59">
        <v>0</v>
      </c>
      <c r="AC307" s="59">
        <v>0</v>
      </c>
      <c r="AD307" s="58">
        <v>0</v>
      </c>
      <c r="AE307" s="58">
        <v>0</v>
      </c>
      <c r="AF307" s="58">
        <v>0</v>
      </c>
      <c r="AG307" s="58">
        <v>1</v>
      </c>
      <c r="AH307" s="59" t="s">
        <v>90</v>
      </c>
      <c r="AI307" s="58">
        <v>4</v>
      </c>
      <c r="AJ307" s="60"/>
      <c r="AK307" s="59" t="s">
        <v>253</v>
      </c>
      <c r="AL307" s="59">
        <v>1</v>
      </c>
      <c r="AM307" s="59" t="s">
        <v>27</v>
      </c>
      <c r="AN307" s="59" t="s">
        <v>680</v>
      </c>
      <c r="AO307" s="58">
        <v>29</v>
      </c>
      <c r="AP307" s="59" t="s">
        <v>674</v>
      </c>
      <c r="AQ307" s="59" t="s">
        <v>691</v>
      </c>
      <c r="AR307" s="59" t="s">
        <v>695</v>
      </c>
      <c r="AS307" s="59" t="s">
        <v>727</v>
      </c>
      <c r="AT307" s="59" t="s">
        <v>27</v>
      </c>
      <c r="AU307" s="59" t="s">
        <v>27</v>
      </c>
      <c r="AV307" s="59" t="s">
        <v>27</v>
      </c>
      <c r="AW307" s="64"/>
      <c r="AX307" s="62" t="s">
        <v>748</v>
      </c>
      <c r="AY307" s="62">
        <v>8.0090000000000003</v>
      </c>
      <c r="AZ307" s="62">
        <v>1.001125</v>
      </c>
      <c r="BA307" s="62">
        <v>0.99887626420277187</v>
      </c>
      <c r="BB307" s="62"/>
      <c r="BC307" s="62">
        <v>0</v>
      </c>
      <c r="BD307">
        <v>0</v>
      </c>
      <c r="BE307" s="62"/>
      <c r="BF307" s="64"/>
      <c r="BG307" s="64"/>
      <c r="BI307" s="50"/>
    </row>
    <row r="308" spans="1:61" ht="255" x14ac:dyDescent="0.25">
      <c r="A308" s="58">
        <v>44</v>
      </c>
      <c r="B308" s="59" t="s">
        <v>78</v>
      </c>
      <c r="C308" s="59" t="s">
        <v>28</v>
      </c>
      <c r="D308" s="59" t="s">
        <v>46</v>
      </c>
      <c r="E308" s="59"/>
      <c r="F308" s="59" t="s">
        <v>32</v>
      </c>
      <c r="G308" s="58">
        <v>98</v>
      </c>
      <c r="H308" s="58">
        <v>9</v>
      </c>
      <c r="I308" s="59" t="s">
        <v>101</v>
      </c>
      <c r="J308" s="58">
        <v>17888851</v>
      </c>
      <c r="K308" s="58">
        <v>0.75</v>
      </c>
      <c r="L308" s="58">
        <v>0.375</v>
      </c>
      <c r="M308" s="58">
        <v>7</v>
      </c>
      <c r="N308" s="60">
        <v>0</v>
      </c>
      <c r="O308" s="58">
        <v>8</v>
      </c>
      <c r="P308" s="58">
        <v>12</v>
      </c>
      <c r="Q308" s="58">
        <v>5</v>
      </c>
      <c r="R308" s="58">
        <v>1</v>
      </c>
      <c r="S308" s="58">
        <v>5</v>
      </c>
      <c r="T308" s="58">
        <v>1</v>
      </c>
      <c r="U308" s="58">
        <v>1</v>
      </c>
      <c r="V308" s="58">
        <v>4.5</v>
      </c>
      <c r="W308" s="59">
        <v>0</v>
      </c>
      <c r="X308" s="58">
        <v>1.5</v>
      </c>
      <c r="Y308" s="58">
        <v>7</v>
      </c>
      <c r="Z308" s="59">
        <v>53</v>
      </c>
      <c r="AA308" s="59">
        <v>7</v>
      </c>
      <c r="AB308" t="s">
        <v>740</v>
      </c>
      <c r="AC308" s="59">
        <v>0</v>
      </c>
      <c r="AD308" s="58">
        <v>10</v>
      </c>
      <c r="AE308" s="58">
        <v>6</v>
      </c>
      <c r="AF308" s="58">
        <v>0</v>
      </c>
      <c r="AG308" s="58">
        <v>26</v>
      </c>
      <c r="AH308" s="59" t="s">
        <v>112</v>
      </c>
      <c r="AI308" s="58">
        <v>1</v>
      </c>
      <c r="AJ308" s="58">
        <v>1</v>
      </c>
      <c r="AK308" s="59" t="s">
        <v>359</v>
      </c>
      <c r="AL308" s="59">
        <v>1</v>
      </c>
      <c r="AM308" s="59" t="s">
        <v>27</v>
      </c>
      <c r="AN308" s="59" t="s">
        <v>680</v>
      </c>
      <c r="AO308" s="58">
        <v>30</v>
      </c>
      <c r="AP308" s="59" t="s">
        <v>674</v>
      </c>
      <c r="AQ308" s="59" t="s">
        <v>687</v>
      </c>
      <c r="AR308" s="59" t="s">
        <v>27</v>
      </c>
      <c r="AS308" s="59" t="s">
        <v>688</v>
      </c>
      <c r="AT308" s="59" t="s">
        <v>27</v>
      </c>
      <c r="AU308" s="59" t="s">
        <v>27</v>
      </c>
      <c r="AV308" s="59" t="s">
        <v>27</v>
      </c>
      <c r="AW308" s="64"/>
      <c r="AX308" s="62" t="s">
        <v>748</v>
      </c>
      <c r="AY308" s="62">
        <v>9.0020000000000007</v>
      </c>
      <c r="AZ308" s="62">
        <v>0.16984905660377358</v>
      </c>
      <c r="BA308" s="62">
        <v>5.8875805376582981</v>
      </c>
      <c r="BB308" s="62">
        <v>8.4849999999999994</v>
      </c>
      <c r="BC308" s="62">
        <v>147</v>
      </c>
      <c r="BD308">
        <v>0.57519209659714599</v>
      </c>
      <c r="BE308" s="62" t="s">
        <v>740</v>
      </c>
      <c r="BF308" s="64"/>
      <c r="BG308" s="64"/>
      <c r="BH308" s="120">
        <v>8.4849999999999994</v>
      </c>
    </row>
    <row r="309" spans="1:61" ht="255" x14ac:dyDescent="0.25">
      <c r="A309" s="58">
        <v>83</v>
      </c>
      <c r="B309" s="59" t="s">
        <v>78</v>
      </c>
      <c r="C309" s="59" t="s">
        <v>26</v>
      </c>
      <c r="D309" s="59" t="s">
        <v>46</v>
      </c>
      <c r="E309" s="59"/>
      <c r="F309" s="59" t="s">
        <v>32</v>
      </c>
      <c r="G309" s="58">
        <v>98</v>
      </c>
      <c r="H309" s="58">
        <v>9</v>
      </c>
      <c r="I309" s="59" t="s">
        <v>106</v>
      </c>
      <c r="J309" s="58">
        <v>90153375</v>
      </c>
      <c r="K309" s="58">
        <v>0.32142857142857101</v>
      </c>
      <c r="L309" s="58">
        <v>0.160714285714286</v>
      </c>
      <c r="M309" s="58">
        <v>6</v>
      </c>
      <c r="N309" s="60">
        <v>0</v>
      </c>
      <c r="O309" s="58">
        <v>6</v>
      </c>
      <c r="P309" s="58">
        <v>10</v>
      </c>
      <c r="Q309" s="58">
        <v>4</v>
      </c>
      <c r="R309" s="58">
        <v>1</v>
      </c>
      <c r="S309" s="58">
        <v>4</v>
      </c>
      <c r="T309" s="58">
        <v>1</v>
      </c>
      <c r="U309" s="58">
        <v>2</v>
      </c>
      <c r="V309" s="58">
        <v>3.5</v>
      </c>
      <c r="W309" s="59">
        <v>0</v>
      </c>
      <c r="X309" s="58">
        <v>0.5</v>
      </c>
      <c r="Y309" s="58">
        <v>6</v>
      </c>
      <c r="Z309" s="59">
        <v>44</v>
      </c>
      <c r="AA309" s="59">
        <v>6</v>
      </c>
      <c r="AB309" t="s">
        <v>740</v>
      </c>
      <c r="AC309" s="59">
        <v>0</v>
      </c>
      <c r="AD309" s="58">
        <v>7</v>
      </c>
      <c r="AE309" s="58">
        <v>11</v>
      </c>
      <c r="AF309" s="58">
        <v>1</v>
      </c>
      <c r="AG309" s="58">
        <v>28</v>
      </c>
      <c r="AH309" s="59" t="s">
        <v>262</v>
      </c>
      <c r="AI309" s="58">
        <v>3</v>
      </c>
      <c r="AJ309" s="58">
        <v>1</v>
      </c>
      <c r="AK309" s="59" t="s">
        <v>361</v>
      </c>
      <c r="AL309" s="59">
        <v>1</v>
      </c>
      <c r="AM309" s="59" t="s">
        <v>27</v>
      </c>
      <c r="AN309" s="59" t="s">
        <v>673</v>
      </c>
      <c r="AO309" s="58">
        <v>18</v>
      </c>
      <c r="AP309" s="59" t="s">
        <v>677</v>
      </c>
      <c r="AQ309" s="59" t="s">
        <v>690</v>
      </c>
      <c r="AR309" s="59" t="s">
        <v>27</v>
      </c>
      <c r="AS309" s="59" t="s">
        <v>27</v>
      </c>
      <c r="AT309" s="59" t="s">
        <v>27</v>
      </c>
      <c r="AU309" s="59" t="s">
        <v>27</v>
      </c>
      <c r="AV309" s="59" t="s">
        <v>27</v>
      </c>
      <c r="AW309" s="64"/>
      <c r="AX309" s="62" t="s">
        <v>747</v>
      </c>
      <c r="AY309" s="62">
        <v>9.0009999999999994</v>
      </c>
      <c r="AZ309" s="62">
        <v>0.20456818181818182</v>
      </c>
      <c r="BA309" s="62">
        <v>4.8883457393622933</v>
      </c>
      <c r="BB309" s="62">
        <v>6.3529999999999998</v>
      </c>
      <c r="BC309" s="62">
        <v>147</v>
      </c>
      <c r="BD309">
        <v>0.79366754617414248</v>
      </c>
      <c r="BE309" s="62" t="s">
        <v>740</v>
      </c>
      <c r="BF309" s="64"/>
      <c r="BG309" s="64"/>
      <c r="BH309" s="120">
        <v>6.3529999999999998</v>
      </c>
    </row>
    <row r="310" spans="1:61" ht="180" x14ac:dyDescent="0.25">
      <c r="A310" s="58">
        <v>99</v>
      </c>
      <c r="B310" s="59" t="s">
        <v>78</v>
      </c>
      <c r="C310" s="59" t="s">
        <v>26</v>
      </c>
      <c r="D310" s="59" t="s">
        <v>46</v>
      </c>
      <c r="E310" s="59"/>
      <c r="F310" s="59" t="s">
        <v>32</v>
      </c>
      <c r="G310" s="58">
        <v>98</v>
      </c>
      <c r="H310" s="58">
        <v>9</v>
      </c>
      <c r="I310" s="59" t="s">
        <v>111</v>
      </c>
      <c r="J310" s="58">
        <v>134763219</v>
      </c>
      <c r="K310" s="58">
        <v>0</v>
      </c>
      <c r="L310" s="58">
        <v>0</v>
      </c>
      <c r="M310" s="58">
        <v>9</v>
      </c>
      <c r="N310" s="60">
        <v>0</v>
      </c>
      <c r="O310" s="58">
        <v>3</v>
      </c>
      <c r="P310" s="58">
        <v>18</v>
      </c>
      <c r="Q310" s="58">
        <v>9</v>
      </c>
      <c r="R310" s="60">
        <v>0</v>
      </c>
      <c r="S310" s="58">
        <v>9</v>
      </c>
      <c r="T310" s="58">
        <v>2</v>
      </c>
      <c r="U310" s="58">
        <v>3</v>
      </c>
      <c r="V310" s="58">
        <v>6</v>
      </c>
      <c r="W310" s="59">
        <v>0</v>
      </c>
      <c r="X310" s="58">
        <v>3</v>
      </c>
      <c r="Y310" s="58">
        <v>12</v>
      </c>
      <c r="Z310" s="59">
        <v>74</v>
      </c>
      <c r="AA310" s="59">
        <v>12</v>
      </c>
      <c r="AC310" s="59">
        <v>0</v>
      </c>
      <c r="AD310" s="58">
        <v>6</v>
      </c>
      <c r="AE310" s="58">
        <v>5</v>
      </c>
      <c r="AF310" s="58">
        <v>2</v>
      </c>
      <c r="AG310" s="58">
        <v>22</v>
      </c>
      <c r="AH310" s="59" t="s">
        <v>112</v>
      </c>
      <c r="AI310" s="58">
        <v>1</v>
      </c>
      <c r="AJ310" s="58">
        <v>1</v>
      </c>
      <c r="AK310" s="59" t="s">
        <v>362</v>
      </c>
      <c r="AL310" s="59">
        <v>1</v>
      </c>
      <c r="AM310" s="59" t="s">
        <v>27</v>
      </c>
      <c r="AN310" s="59" t="s">
        <v>673</v>
      </c>
      <c r="AO310" s="58">
        <v>23</v>
      </c>
      <c r="AP310" s="59" t="s">
        <v>677</v>
      </c>
      <c r="AQ310" s="59" t="s">
        <v>691</v>
      </c>
      <c r="AR310" s="59" t="s">
        <v>27</v>
      </c>
      <c r="AS310" s="59" t="s">
        <v>27</v>
      </c>
      <c r="AT310" s="59" t="s">
        <v>27</v>
      </c>
      <c r="AU310" s="59" t="s">
        <v>27</v>
      </c>
      <c r="AV310" s="59" t="s">
        <v>27</v>
      </c>
      <c r="AW310" s="64"/>
      <c r="AX310" s="62" t="s">
        <v>747</v>
      </c>
      <c r="AY310" s="62">
        <v>13.829000000000001</v>
      </c>
      <c r="AZ310" s="62">
        <v>0.1868783783783784</v>
      </c>
      <c r="BA310" s="62">
        <v>5.3510738303564969</v>
      </c>
      <c r="BB310" s="62"/>
      <c r="BC310" s="62">
        <v>196</v>
      </c>
      <c r="BD310">
        <v>0.61311292719167909</v>
      </c>
      <c r="BE310" s="62"/>
      <c r="BF310" s="64"/>
      <c r="BG310" s="64"/>
      <c r="BH310" s="120"/>
    </row>
    <row r="311" spans="1:61" ht="150" x14ac:dyDescent="0.25">
      <c r="A311" s="58">
        <v>125</v>
      </c>
      <c r="B311" s="59" t="s">
        <v>78</v>
      </c>
      <c r="C311" s="59" t="s">
        <v>26</v>
      </c>
      <c r="D311" s="59" t="s">
        <v>46</v>
      </c>
      <c r="E311" s="59"/>
      <c r="F311" s="59" t="s">
        <v>32</v>
      </c>
      <c r="G311" s="58">
        <v>98</v>
      </c>
      <c r="H311" s="58">
        <v>9</v>
      </c>
      <c r="I311" s="59" t="s">
        <v>111</v>
      </c>
      <c r="J311" s="58">
        <v>134763219</v>
      </c>
      <c r="K311" s="58">
        <v>0</v>
      </c>
      <c r="L311" s="58">
        <v>0</v>
      </c>
      <c r="M311" s="58">
        <v>7</v>
      </c>
      <c r="N311" s="58">
        <v>1</v>
      </c>
      <c r="O311" s="58">
        <v>7</v>
      </c>
      <c r="P311" s="58">
        <v>12</v>
      </c>
      <c r="Q311" s="58">
        <v>4</v>
      </c>
      <c r="R311" s="60">
        <v>0</v>
      </c>
      <c r="S311" s="58">
        <v>4</v>
      </c>
      <c r="T311" s="58">
        <v>1</v>
      </c>
      <c r="U311" s="58">
        <v>1</v>
      </c>
      <c r="V311" s="58">
        <v>3.5</v>
      </c>
      <c r="W311" s="59">
        <v>0</v>
      </c>
      <c r="X311" s="58">
        <v>2.5</v>
      </c>
      <c r="Y311" s="58">
        <v>7</v>
      </c>
      <c r="Z311" s="59">
        <v>50</v>
      </c>
      <c r="AA311" s="59">
        <v>7</v>
      </c>
      <c r="AC311" s="59">
        <v>0</v>
      </c>
      <c r="AD311" s="58">
        <v>2</v>
      </c>
      <c r="AE311" s="58">
        <v>6</v>
      </c>
      <c r="AF311" s="58">
        <v>0</v>
      </c>
      <c r="AG311" s="58">
        <v>18</v>
      </c>
      <c r="AH311" s="59" t="s">
        <v>96</v>
      </c>
      <c r="AI311" s="58">
        <v>1</v>
      </c>
      <c r="AJ311" s="58">
        <v>1</v>
      </c>
      <c r="AK311" s="59" t="s">
        <v>363</v>
      </c>
      <c r="AL311" s="59">
        <v>1</v>
      </c>
      <c r="AM311" s="59" t="s">
        <v>27</v>
      </c>
      <c r="AN311" s="59" t="s">
        <v>673</v>
      </c>
      <c r="AO311" s="58">
        <v>23</v>
      </c>
      <c r="AP311" s="59" t="s">
        <v>677</v>
      </c>
      <c r="AQ311" s="59" t="s">
        <v>691</v>
      </c>
      <c r="AR311" s="59" t="s">
        <v>27</v>
      </c>
      <c r="AS311" s="59" t="s">
        <v>27</v>
      </c>
      <c r="AT311" s="59" t="s">
        <v>27</v>
      </c>
      <c r="AU311" s="59" t="s">
        <v>27</v>
      </c>
      <c r="AV311" s="59" t="s">
        <v>27</v>
      </c>
      <c r="AW311" s="64"/>
      <c r="AX311" s="62" t="s">
        <v>747</v>
      </c>
      <c r="AY311" s="62">
        <v>7.11</v>
      </c>
      <c r="AZ311" s="62">
        <v>0.14219999999999999</v>
      </c>
      <c r="BA311" s="62">
        <v>7.0323488045007032</v>
      </c>
      <c r="BB311" s="62"/>
      <c r="BC311" s="62">
        <v>196</v>
      </c>
      <c r="BD311">
        <v>0.42769545222278998</v>
      </c>
      <c r="BE311" s="62"/>
      <c r="BF311" s="64"/>
      <c r="BG311" s="64"/>
      <c r="BH311" s="120"/>
    </row>
    <row r="312" spans="1:61" ht="210" x14ac:dyDescent="0.25">
      <c r="A312" s="58">
        <v>138</v>
      </c>
      <c r="B312" s="59" t="s">
        <v>78</v>
      </c>
      <c r="C312" s="59" t="s">
        <v>26</v>
      </c>
      <c r="D312" s="59" t="s">
        <v>46</v>
      </c>
      <c r="E312" s="59"/>
      <c r="F312" s="59" t="s">
        <v>32</v>
      </c>
      <c r="G312" s="58">
        <v>98</v>
      </c>
      <c r="H312" s="58">
        <v>9</v>
      </c>
      <c r="I312" s="59" t="s">
        <v>118</v>
      </c>
      <c r="J312" s="58">
        <v>10238105208</v>
      </c>
      <c r="K312" s="58">
        <v>0</v>
      </c>
      <c r="L312" s="58">
        <v>0</v>
      </c>
      <c r="M312" s="58">
        <v>5</v>
      </c>
      <c r="N312" s="60">
        <v>0</v>
      </c>
      <c r="O312" s="58">
        <v>2</v>
      </c>
      <c r="P312" s="58">
        <v>14</v>
      </c>
      <c r="Q312" s="58">
        <v>8</v>
      </c>
      <c r="R312" s="60">
        <v>0</v>
      </c>
      <c r="S312" s="58">
        <v>8</v>
      </c>
      <c r="T312" s="58">
        <v>1</v>
      </c>
      <c r="U312" s="60">
        <v>0</v>
      </c>
      <c r="V312" s="58">
        <v>5</v>
      </c>
      <c r="W312" s="59">
        <v>0</v>
      </c>
      <c r="X312" s="58">
        <v>2</v>
      </c>
      <c r="Y312" s="58">
        <v>7</v>
      </c>
      <c r="Z312" s="59">
        <v>52</v>
      </c>
      <c r="AA312" s="59">
        <v>7</v>
      </c>
      <c r="AC312" s="59">
        <v>0</v>
      </c>
      <c r="AD312" s="58">
        <v>7</v>
      </c>
      <c r="AE312" s="58">
        <v>8</v>
      </c>
      <c r="AF312" s="58">
        <v>4</v>
      </c>
      <c r="AG312" s="58">
        <v>28</v>
      </c>
      <c r="AH312" s="59" t="s">
        <v>96</v>
      </c>
      <c r="AI312" s="58">
        <v>1</v>
      </c>
      <c r="AJ312" s="58">
        <v>1</v>
      </c>
      <c r="AK312" s="59" t="s">
        <v>364</v>
      </c>
      <c r="AL312" s="59">
        <v>1</v>
      </c>
      <c r="AM312" s="59" t="s">
        <v>27</v>
      </c>
      <c r="AN312" s="59" t="s">
        <v>673</v>
      </c>
      <c r="AO312" s="58">
        <v>29</v>
      </c>
      <c r="AP312" s="59" t="s">
        <v>677</v>
      </c>
      <c r="AQ312" s="59" t="s">
        <v>691</v>
      </c>
      <c r="AR312" s="59" t="s">
        <v>27</v>
      </c>
      <c r="AS312" s="59" t="s">
        <v>27</v>
      </c>
      <c r="AT312" s="59" t="s">
        <v>692</v>
      </c>
      <c r="AU312" s="59" t="s">
        <v>27</v>
      </c>
      <c r="AV312" s="59" t="s">
        <v>27</v>
      </c>
      <c r="AW312" s="64"/>
      <c r="AX312" s="62" t="s">
        <v>746</v>
      </c>
      <c r="AY312" s="62">
        <v>5.8120000000000003</v>
      </c>
      <c r="AZ312" s="62">
        <v>0.11176923076923077</v>
      </c>
      <c r="BA312" s="62">
        <v>8.9470061940812116</v>
      </c>
      <c r="BB312" s="62"/>
      <c r="BC312" s="62">
        <v>147</v>
      </c>
      <c r="BD312">
        <v>0.64518438954529178</v>
      </c>
      <c r="BE312" s="62"/>
      <c r="BF312" s="64"/>
      <c r="BG312" s="64"/>
      <c r="BH312" s="120"/>
    </row>
    <row r="313" spans="1:61" ht="105" x14ac:dyDescent="0.25">
      <c r="A313" s="58">
        <v>254</v>
      </c>
      <c r="B313" s="59" t="s">
        <v>78</v>
      </c>
      <c r="C313" s="59" t="s">
        <v>26</v>
      </c>
      <c r="D313" s="59" t="s">
        <v>46</v>
      </c>
      <c r="E313" s="59"/>
      <c r="F313" s="59" t="s">
        <v>32</v>
      </c>
      <c r="G313" s="58">
        <v>98</v>
      </c>
      <c r="H313" s="58">
        <v>9</v>
      </c>
      <c r="I313" s="59" t="s">
        <v>130</v>
      </c>
      <c r="J313" s="58">
        <v>3712062108</v>
      </c>
      <c r="K313" s="58">
        <v>0</v>
      </c>
      <c r="L313" s="58">
        <v>0</v>
      </c>
      <c r="M313" s="58">
        <v>8</v>
      </c>
      <c r="N313" s="60">
        <v>0</v>
      </c>
      <c r="O313" s="58">
        <v>1</v>
      </c>
      <c r="P313" s="58">
        <v>15</v>
      </c>
      <c r="Q313" s="58">
        <v>7</v>
      </c>
      <c r="R313" s="60">
        <v>0</v>
      </c>
      <c r="S313" s="58">
        <v>7</v>
      </c>
      <c r="T313" s="58">
        <v>1</v>
      </c>
      <c r="U313" s="60">
        <v>0</v>
      </c>
      <c r="V313" s="58">
        <v>1</v>
      </c>
      <c r="W313" s="59">
        <v>0</v>
      </c>
      <c r="X313" s="58">
        <v>1</v>
      </c>
      <c r="Y313" s="58">
        <v>2</v>
      </c>
      <c r="Z313" s="59">
        <v>43</v>
      </c>
      <c r="AA313" s="59">
        <v>2</v>
      </c>
      <c r="AC313" s="59">
        <v>0</v>
      </c>
      <c r="AD313" s="58">
        <v>4</v>
      </c>
      <c r="AE313" s="58">
        <v>1</v>
      </c>
      <c r="AF313" s="58">
        <v>0</v>
      </c>
      <c r="AG313" s="58">
        <v>9</v>
      </c>
      <c r="AH313" s="59" t="s">
        <v>366</v>
      </c>
      <c r="AI313" s="58">
        <v>8</v>
      </c>
      <c r="AJ313" s="60"/>
      <c r="AK313" s="59" t="s">
        <v>367</v>
      </c>
      <c r="AL313" s="59">
        <v>1</v>
      </c>
      <c r="AM313" s="59" t="s">
        <v>27</v>
      </c>
      <c r="AN313" s="59" t="s">
        <v>680</v>
      </c>
      <c r="AO313" s="58">
        <v>28</v>
      </c>
      <c r="AP313" s="59" t="s">
        <v>677</v>
      </c>
      <c r="AQ313" s="59" t="s">
        <v>700</v>
      </c>
      <c r="AR313" s="59" t="s">
        <v>695</v>
      </c>
      <c r="AS313" s="59" t="s">
        <v>701</v>
      </c>
      <c r="AT313" s="59" t="s">
        <v>27</v>
      </c>
      <c r="AU313" s="59" t="s">
        <v>27</v>
      </c>
      <c r="AV313" s="59" t="s">
        <v>27</v>
      </c>
      <c r="AW313" s="64"/>
      <c r="AX313" s="62" t="s">
        <v>748</v>
      </c>
      <c r="AY313" s="62">
        <v>9</v>
      </c>
      <c r="AZ313" s="62">
        <v>0.20930232558139536</v>
      </c>
      <c r="BA313" s="62">
        <v>4.7777777777777777</v>
      </c>
      <c r="BB313" s="62"/>
      <c r="BC313" s="62" t="s">
        <v>774</v>
      </c>
      <c r="BD313">
        <v>3.5209580838323352E-2</v>
      </c>
      <c r="BE313" s="62"/>
      <c r="BF313" s="64"/>
      <c r="BG313" s="64"/>
      <c r="BH313" s="120"/>
    </row>
    <row r="314" spans="1:61" ht="105" x14ac:dyDescent="0.25">
      <c r="A314" s="58">
        <v>288</v>
      </c>
      <c r="B314" s="59" t="s">
        <v>78</v>
      </c>
      <c r="C314" s="59" t="s">
        <v>28</v>
      </c>
      <c r="D314" s="59" t="s">
        <v>46</v>
      </c>
      <c r="E314" s="59"/>
      <c r="F314" s="59" t="s">
        <v>32</v>
      </c>
      <c r="G314" s="58">
        <v>98</v>
      </c>
      <c r="H314" s="58">
        <v>9</v>
      </c>
      <c r="I314" s="59" t="s">
        <v>135</v>
      </c>
      <c r="J314" s="58">
        <v>7717685176</v>
      </c>
      <c r="K314" s="58">
        <v>0.75</v>
      </c>
      <c r="L314" s="58">
        <v>0.375</v>
      </c>
      <c r="M314" s="58">
        <v>1</v>
      </c>
      <c r="N314" s="60">
        <v>0</v>
      </c>
      <c r="O314" s="58">
        <v>2</v>
      </c>
      <c r="P314" s="58">
        <v>2</v>
      </c>
      <c r="Q314" s="58">
        <v>1</v>
      </c>
      <c r="R314" s="58">
        <v>1</v>
      </c>
      <c r="S314" s="58">
        <v>1</v>
      </c>
      <c r="T314" s="58">
        <v>1</v>
      </c>
      <c r="U314" s="58">
        <v>2</v>
      </c>
      <c r="V314" s="58">
        <v>0.5</v>
      </c>
      <c r="W314" s="59">
        <v>0</v>
      </c>
      <c r="X314" s="58">
        <v>0.5</v>
      </c>
      <c r="Y314" s="58">
        <v>3</v>
      </c>
      <c r="Z314" s="59">
        <v>15</v>
      </c>
      <c r="AA314" s="59">
        <v>3</v>
      </c>
      <c r="AB314" t="s">
        <v>740</v>
      </c>
      <c r="AC314" s="59">
        <v>0</v>
      </c>
      <c r="AD314" s="58">
        <v>2</v>
      </c>
      <c r="AE314" s="58">
        <v>1</v>
      </c>
      <c r="AF314" s="58">
        <v>0</v>
      </c>
      <c r="AG314" s="58">
        <v>6</v>
      </c>
      <c r="AH314" s="59" t="s">
        <v>274</v>
      </c>
      <c r="AI314" s="58">
        <v>7</v>
      </c>
      <c r="AJ314" s="60"/>
      <c r="AK314" s="59" t="s">
        <v>368</v>
      </c>
      <c r="AL314" s="59">
        <v>1</v>
      </c>
      <c r="AM314" s="59" t="s">
        <v>27</v>
      </c>
      <c r="AN314" s="59" t="s">
        <v>680</v>
      </c>
      <c r="AO314" s="58">
        <v>24</v>
      </c>
      <c r="AP314" s="59" t="s">
        <v>677</v>
      </c>
      <c r="AQ314" s="59" t="s">
        <v>691</v>
      </c>
      <c r="AR314" s="59" t="s">
        <v>27</v>
      </c>
      <c r="AS314" s="59" t="s">
        <v>27</v>
      </c>
      <c r="AT314" s="59" t="s">
        <v>27</v>
      </c>
      <c r="AU314" s="59" t="s">
        <v>27</v>
      </c>
      <c r="AV314" s="59" t="s">
        <v>27</v>
      </c>
      <c r="AW314" s="64"/>
      <c r="AX314" s="62" t="s">
        <v>747</v>
      </c>
      <c r="AY314" s="62">
        <v>4.0040000000000004</v>
      </c>
      <c r="AZ314" s="62">
        <v>0.26693333333333336</v>
      </c>
      <c r="BA314" s="62">
        <v>3.7462537462537457</v>
      </c>
      <c r="BB314" s="62">
        <v>3.6120000000000001</v>
      </c>
      <c r="BC314" s="62"/>
      <c r="BD314">
        <v>0.31325301204819278</v>
      </c>
      <c r="BE314" s="62" t="s">
        <v>780</v>
      </c>
      <c r="BF314" s="62">
        <v>1</v>
      </c>
      <c r="BG314" s="62">
        <v>1</v>
      </c>
      <c r="BH314" s="120">
        <v>3.6120000000000001</v>
      </c>
      <c r="BI314" s="50"/>
    </row>
    <row r="315" spans="1:61" ht="90" x14ac:dyDescent="0.25">
      <c r="A315" s="58">
        <v>309</v>
      </c>
      <c r="B315" s="59" t="s">
        <v>78</v>
      </c>
      <c r="C315" s="59" t="s">
        <v>28</v>
      </c>
      <c r="D315" s="59" t="s">
        <v>46</v>
      </c>
      <c r="E315" s="59"/>
      <c r="F315" s="59" t="s">
        <v>32</v>
      </c>
      <c r="G315" s="58">
        <v>98</v>
      </c>
      <c r="H315" s="58">
        <v>9</v>
      </c>
      <c r="I315" s="59" t="s">
        <v>140</v>
      </c>
      <c r="J315" s="58">
        <v>79247246103</v>
      </c>
      <c r="K315" s="58">
        <v>0.5</v>
      </c>
      <c r="L315" s="58">
        <v>0.25</v>
      </c>
      <c r="M315" s="58">
        <v>5</v>
      </c>
      <c r="N315" s="60">
        <v>0</v>
      </c>
      <c r="O315" s="60">
        <v>0</v>
      </c>
      <c r="P315" s="58">
        <v>10</v>
      </c>
      <c r="Q315" s="58">
        <v>5</v>
      </c>
      <c r="R315" s="58">
        <v>1</v>
      </c>
      <c r="S315" s="58">
        <v>5</v>
      </c>
      <c r="T315" s="58">
        <v>1</v>
      </c>
      <c r="U315" s="58">
        <v>1</v>
      </c>
      <c r="V315" s="58">
        <v>2</v>
      </c>
      <c r="W315" s="59">
        <v>0</v>
      </c>
      <c r="X315" s="58">
        <v>2</v>
      </c>
      <c r="Y315" s="58">
        <v>5</v>
      </c>
      <c r="Z315" s="59">
        <v>37</v>
      </c>
      <c r="AA315" s="59">
        <v>5</v>
      </c>
      <c r="AB315" t="s">
        <v>740</v>
      </c>
      <c r="AC315" s="59">
        <v>0</v>
      </c>
      <c r="AD315" s="58">
        <v>2</v>
      </c>
      <c r="AE315" s="58">
        <v>3</v>
      </c>
      <c r="AF315" s="58">
        <v>0</v>
      </c>
      <c r="AG315" s="58">
        <v>6</v>
      </c>
      <c r="AH315" s="59" t="s">
        <v>258</v>
      </c>
      <c r="AI315" s="58">
        <v>9</v>
      </c>
      <c r="AJ315" s="60"/>
      <c r="AK315" s="59" t="s">
        <v>369</v>
      </c>
      <c r="AL315" s="59">
        <v>1</v>
      </c>
      <c r="AM315" s="59" t="s">
        <v>27</v>
      </c>
      <c r="AN315" s="59" t="s">
        <v>673</v>
      </c>
      <c r="AO315" s="58">
        <v>18</v>
      </c>
      <c r="AP315" s="59" t="s">
        <v>674</v>
      </c>
      <c r="AQ315" s="59" t="s">
        <v>705</v>
      </c>
      <c r="AR315" s="59" t="s">
        <v>27</v>
      </c>
      <c r="AS315" s="59" t="s">
        <v>686</v>
      </c>
      <c r="AT315" s="59" t="s">
        <v>27</v>
      </c>
      <c r="AU315" s="59" t="s">
        <v>27</v>
      </c>
      <c r="AV315" s="59" t="s">
        <v>27</v>
      </c>
      <c r="AW315" s="64"/>
      <c r="AX315" s="62" t="s">
        <v>747</v>
      </c>
      <c r="AY315" s="62">
        <v>6.5739999999999998</v>
      </c>
      <c r="AZ315" s="62">
        <v>0.17767567567567566</v>
      </c>
      <c r="BA315" s="62">
        <v>5.6282324307879525</v>
      </c>
      <c r="BB315" s="62">
        <v>5.9539999999999997</v>
      </c>
      <c r="BC315" s="62">
        <v>147</v>
      </c>
      <c r="BD315">
        <v>0.24660194174757283</v>
      </c>
      <c r="BE315" s="62"/>
      <c r="BF315" s="64"/>
      <c r="BG315" s="64"/>
      <c r="BH315" s="120">
        <v>5.9539999999999997</v>
      </c>
      <c r="BI315" s="50"/>
    </row>
    <row r="316" spans="1:61" ht="105" x14ac:dyDescent="0.25">
      <c r="A316" s="58">
        <v>325</v>
      </c>
      <c r="B316" s="59" t="s">
        <v>78</v>
      </c>
      <c r="C316" s="59" t="s">
        <v>26</v>
      </c>
      <c r="D316" s="59" t="s">
        <v>46</v>
      </c>
      <c r="E316" s="59"/>
      <c r="F316" s="59" t="s">
        <v>32</v>
      </c>
      <c r="G316" s="58">
        <v>98</v>
      </c>
      <c r="H316" s="58">
        <v>9</v>
      </c>
      <c r="I316" s="59" t="s">
        <v>142</v>
      </c>
      <c r="J316" s="58">
        <v>8282194225</v>
      </c>
      <c r="K316" s="58">
        <v>0.32142857142857101</v>
      </c>
      <c r="L316" s="58">
        <v>0.160714285714286</v>
      </c>
      <c r="M316" s="58">
        <v>7</v>
      </c>
      <c r="N316" s="60">
        <v>0</v>
      </c>
      <c r="O316" s="60">
        <v>0</v>
      </c>
      <c r="P316" s="58">
        <v>16</v>
      </c>
      <c r="Q316" s="58">
        <v>9</v>
      </c>
      <c r="R316" s="58">
        <v>1</v>
      </c>
      <c r="S316" s="58">
        <v>9</v>
      </c>
      <c r="T316" s="58">
        <v>1</v>
      </c>
      <c r="U316" s="58">
        <v>1</v>
      </c>
      <c r="V316" s="58">
        <v>2</v>
      </c>
      <c r="W316" s="59">
        <v>0</v>
      </c>
      <c r="X316" s="58">
        <v>1</v>
      </c>
      <c r="Y316" s="58">
        <v>4</v>
      </c>
      <c r="Z316" s="59">
        <v>51</v>
      </c>
      <c r="AA316" s="59">
        <v>4</v>
      </c>
      <c r="AB316" t="s">
        <v>740</v>
      </c>
      <c r="AC316" s="59">
        <v>0</v>
      </c>
      <c r="AD316" s="58">
        <v>4</v>
      </c>
      <c r="AE316" s="58">
        <v>2</v>
      </c>
      <c r="AF316" s="58">
        <v>0</v>
      </c>
      <c r="AG316" s="58">
        <v>8</v>
      </c>
      <c r="AH316" s="59" t="s">
        <v>258</v>
      </c>
      <c r="AI316" s="58">
        <v>9</v>
      </c>
      <c r="AJ316" s="60"/>
      <c r="AK316" s="59" t="s">
        <v>370</v>
      </c>
      <c r="AL316" s="59">
        <v>1</v>
      </c>
      <c r="AM316" s="59" t="s">
        <v>27</v>
      </c>
      <c r="AN316" s="59" t="s">
        <v>680</v>
      </c>
      <c r="AO316" s="58">
        <v>27</v>
      </c>
      <c r="AP316" s="59" t="s">
        <v>677</v>
      </c>
      <c r="AQ316" s="59" t="s">
        <v>691</v>
      </c>
      <c r="AR316" s="59" t="s">
        <v>695</v>
      </c>
      <c r="AS316" s="59" t="s">
        <v>27</v>
      </c>
      <c r="AT316" s="59" t="s">
        <v>692</v>
      </c>
      <c r="AU316" s="59" t="s">
        <v>27</v>
      </c>
      <c r="AV316" s="59" t="s">
        <v>27</v>
      </c>
      <c r="AW316" s="64"/>
      <c r="AX316" s="62" t="s">
        <v>746</v>
      </c>
      <c r="AY316" s="62">
        <v>9.01</v>
      </c>
      <c r="AZ316" s="62">
        <v>0.17666666666666667</v>
      </c>
      <c r="BA316" s="62">
        <v>5.6603773584905666</v>
      </c>
      <c r="BB316" s="62">
        <v>8.3279999999999994</v>
      </c>
      <c r="BC316" s="62">
        <v>147</v>
      </c>
      <c r="BD316">
        <v>0.79547596606974558</v>
      </c>
      <c r="BE316" s="62" t="s">
        <v>740</v>
      </c>
      <c r="BF316" s="64"/>
      <c r="BG316" s="64"/>
      <c r="BH316" s="120">
        <v>8.3280000000000012</v>
      </c>
      <c r="BI316" s="50"/>
    </row>
    <row r="317" spans="1:61" ht="120" x14ac:dyDescent="0.25">
      <c r="A317" s="58">
        <v>362</v>
      </c>
      <c r="B317" s="59" t="s">
        <v>78</v>
      </c>
      <c r="C317" s="59" t="s">
        <v>26</v>
      </c>
      <c r="D317" s="59" t="s">
        <v>46</v>
      </c>
      <c r="E317" s="59"/>
      <c r="F317" s="59" t="s">
        <v>32</v>
      </c>
      <c r="G317" s="58">
        <v>98</v>
      </c>
      <c r="H317" s="58">
        <v>9</v>
      </c>
      <c r="I317" s="59" t="s">
        <v>147</v>
      </c>
      <c r="J317" s="58">
        <v>84463153</v>
      </c>
      <c r="K317" s="58">
        <v>2</v>
      </c>
      <c r="L317" s="58">
        <v>1</v>
      </c>
      <c r="M317" s="58">
        <v>1</v>
      </c>
      <c r="N317" s="60">
        <v>0</v>
      </c>
      <c r="O317" s="60">
        <v>0</v>
      </c>
      <c r="P317" s="58">
        <v>3</v>
      </c>
      <c r="Q317" s="58">
        <v>1</v>
      </c>
      <c r="R317" s="58">
        <v>2</v>
      </c>
      <c r="S317" s="58">
        <v>1</v>
      </c>
      <c r="T317" s="58">
        <v>1</v>
      </c>
      <c r="U317" s="58">
        <v>2</v>
      </c>
      <c r="V317" s="58">
        <v>0.5</v>
      </c>
      <c r="W317" s="59">
        <v>0</v>
      </c>
      <c r="X317" s="58">
        <v>0.5</v>
      </c>
      <c r="Y317" s="58">
        <v>3</v>
      </c>
      <c r="Z317" s="59">
        <v>15</v>
      </c>
      <c r="AA317" s="59">
        <v>3</v>
      </c>
      <c r="AB317" t="s">
        <v>824</v>
      </c>
      <c r="AC317" s="59">
        <v>0</v>
      </c>
      <c r="AD317" s="58">
        <v>2</v>
      </c>
      <c r="AE317" s="58">
        <v>1</v>
      </c>
      <c r="AF317" s="58">
        <v>0</v>
      </c>
      <c r="AG317" s="58">
        <v>4</v>
      </c>
      <c r="AH317" s="59" t="s">
        <v>258</v>
      </c>
      <c r="AI317" s="58">
        <v>9</v>
      </c>
      <c r="AJ317" s="60"/>
      <c r="AK317" s="59" t="s">
        <v>372</v>
      </c>
      <c r="AL317" s="59">
        <v>1</v>
      </c>
      <c r="AM317" s="59" t="s">
        <v>27</v>
      </c>
      <c r="AN317" s="59" t="s">
        <v>680</v>
      </c>
      <c r="AO317" s="58">
        <v>26</v>
      </c>
      <c r="AP317" s="59" t="s">
        <v>677</v>
      </c>
      <c r="AQ317" s="59" t="s">
        <v>709</v>
      </c>
      <c r="AR317" s="59" t="s">
        <v>27</v>
      </c>
      <c r="AS317" s="59" t="s">
        <v>27</v>
      </c>
      <c r="AT317" s="59" t="s">
        <v>692</v>
      </c>
      <c r="AU317" s="59" t="s">
        <v>695</v>
      </c>
      <c r="AV317" s="59" t="s">
        <v>27</v>
      </c>
      <c r="AW317" s="64"/>
      <c r="AX317" s="62" t="s">
        <v>746</v>
      </c>
      <c r="AY317" s="62">
        <v>5.4119999999999999</v>
      </c>
      <c r="AZ317" s="62">
        <v>0.36080000000000001</v>
      </c>
      <c r="BA317" s="62">
        <v>2.7716186252771617</v>
      </c>
      <c r="BB317" s="62">
        <v>4.0289999999999999</v>
      </c>
      <c r="BC317" s="62">
        <v>147</v>
      </c>
      <c r="BD317">
        <v>0.28799999999999998</v>
      </c>
      <c r="BE317" s="62"/>
      <c r="BF317" s="64"/>
      <c r="BG317" s="64"/>
      <c r="BH317" s="120">
        <v>2.2530000000000001</v>
      </c>
      <c r="BI317" s="50"/>
    </row>
    <row r="318" spans="1:61" ht="75" x14ac:dyDescent="0.25">
      <c r="A318" s="58">
        <v>411</v>
      </c>
      <c r="B318" s="59" t="s">
        <v>78</v>
      </c>
      <c r="C318" s="59" t="s">
        <v>28</v>
      </c>
      <c r="D318" s="59" t="s">
        <v>46</v>
      </c>
      <c r="E318" s="59"/>
      <c r="F318" s="59" t="s">
        <v>32</v>
      </c>
      <c r="G318" s="58">
        <v>98</v>
      </c>
      <c r="H318" s="58">
        <v>9</v>
      </c>
      <c r="I318" s="59" t="s">
        <v>85</v>
      </c>
      <c r="J318" s="58">
        <v>1347638136</v>
      </c>
      <c r="K318" s="58">
        <v>0</v>
      </c>
      <c r="L318" s="58">
        <v>0</v>
      </c>
      <c r="M318" s="58">
        <v>4</v>
      </c>
      <c r="N318" s="60">
        <v>0</v>
      </c>
      <c r="O318" s="58">
        <v>1</v>
      </c>
      <c r="P318" s="58">
        <v>7</v>
      </c>
      <c r="Q318" s="58">
        <v>3</v>
      </c>
      <c r="R318" s="60">
        <v>0</v>
      </c>
      <c r="S318" s="58">
        <v>3</v>
      </c>
      <c r="T318" s="58">
        <v>1</v>
      </c>
      <c r="U318" s="60">
        <v>0</v>
      </c>
      <c r="V318" s="58">
        <v>2.5</v>
      </c>
      <c r="W318" s="59">
        <v>0</v>
      </c>
      <c r="X318" s="58">
        <v>1.5</v>
      </c>
      <c r="Y318" s="58">
        <v>4</v>
      </c>
      <c r="Z318" s="59">
        <v>27</v>
      </c>
      <c r="AA318" s="59">
        <v>4</v>
      </c>
      <c r="AC318" s="59">
        <v>0</v>
      </c>
      <c r="AD318" s="58">
        <v>1</v>
      </c>
      <c r="AE318" s="58">
        <v>3</v>
      </c>
      <c r="AF318" s="58">
        <v>3</v>
      </c>
      <c r="AG318" s="58">
        <v>9</v>
      </c>
      <c r="AH318" s="59" t="s">
        <v>348</v>
      </c>
      <c r="AI318" s="58">
        <v>8</v>
      </c>
      <c r="AJ318" s="60"/>
      <c r="AK318" s="59" t="s">
        <v>373</v>
      </c>
      <c r="AL318" s="59">
        <v>1</v>
      </c>
      <c r="AM318" s="59" t="s">
        <v>27</v>
      </c>
      <c r="AN318" s="59" t="s">
        <v>673</v>
      </c>
      <c r="AO318" s="58">
        <v>20</v>
      </c>
      <c r="AP318" s="59" t="s">
        <v>677</v>
      </c>
      <c r="AQ318" s="59" t="s">
        <v>678</v>
      </c>
      <c r="AR318" s="59" t="s">
        <v>27</v>
      </c>
      <c r="AS318" s="59" t="s">
        <v>27</v>
      </c>
      <c r="AT318" s="59" t="s">
        <v>27</v>
      </c>
      <c r="AU318" s="59" t="s">
        <v>27</v>
      </c>
      <c r="AV318" s="59" t="s">
        <v>27</v>
      </c>
      <c r="AW318" s="64"/>
      <c r="AX318" s="62" t="s">
        <v>747</v>
      </c>
      <c r="AY318" s="62">
        <v>9.0009999999999994</v>
      </c>
      <c r="AZ318" s="62">
        <v>0.33337037037037037</v>
      </c>
      <c r="BA318" s="62">
        <v>2.9996667036995892</v>
      </c>
      <c r="BB318" s="62"/>
      <c r="BC318" s="62">
        <v>147</v>
      </c>
      <c r="BD318">
        <v>0.41867469879518071</v>
      </c>
      <c r="BE318" s="62"/>
      <c r="BF318" s="64"/>
      <c r="BG318" s="64"/>
      <c r="BH318" s="120"/>
      <c r="BI318" s="50"/>
    </row>
    <row r="319" spans="1:61" ht="210" x14ac:dyDescent="0.25">
      <c r="A319" s="58">
        <v>459</v>
      </c>
      <c r="B319" s="59" t="s">
        <v>78</v>
      </c>
      <c r="C319" s="59" t="s">
        <v>28</v>
      </c>
      <c r="D319" s="59" t="s">
        <v>46</v>
      </c>
      <c r="E319" s="59"/>
      <c r="F319" s="59" t="s">
        <v>32</v>
      </c>
      <c r="G319" s="58">
        <v>98</v>
      </c>
      <c r="H319" s="58">
        <v>9</v>
      </c>
      <c r="I319" s="59" t="s">
        <v>152</v>
      </c>
      <c r="J319" s="58">
        <v>792288984</v>
      </c>
      <c r="K319" s="58">
        <v>2</v>
      </c>
      <c r="L319" s="58">
        <v>1</v>
      </c>
      <c r="M319" s="58">
        <v>1</v>
      </c>
      <c r="N319" s="60">
        <v>0</v>
      </c>
      <c r="O319" s="60">
        <v>0</v>
      </c>
      <c r="P319" s="58">
        <v>4</v>
      </c>
      <c r="Q319" s="58">
        <v>3</v>
      </c>
      <c r="R319" s="58">
        <v>2</v>
      </c>
      <c r="S319" s="58">
        <v>3</v>
      </c>
      <c r="T319" s="58">
        <v>1</v>
      </c>
      <c r="U319" s="58">
        <v>1</v>
      </c>
      <c r="V319" s="60">
        <v>0</v>
      </c>
      <c r="W319" s="59">
        <v>0</v>
      </c>
      <c r="X319" s="60">
        <v>0</v>
      </c>
      <c r="Y319" s="58">
        <v>1</v>
      </c>
      <c r="Z319" s="59">
        <v>16</v>
      </c>
      <c r="AA319" s="59">
        <v>1</v>
      </c>
      <c r="AB319" t="s">
        <v>824</v>
      </c>
      <c r="AC319" s="59">
        <v>0</v>
      </c>
      <c r="AD319" s="58">
        <v>4</v>
      </c>
      <c r="AE319" s="58">
        <v>1</v>
      </c>
      <c r="AF319" s="58">
        <v>0</v>
      </c>
      <c r="AG319" s="58">
        <v>7</v>
      </c>
      <c r="AH319" s="59" t="s">
        <v>258</v>
      </c>
      <c r="AI319" s="58">
        <v>9</v>
      </c>
      <c r="AJ319" s="60"/>
      <c r="AK319" s="59" t="s">
        <v>374</v>
      </c>
      <c r="AL319" s="59">
        <v>1</v>
      </c>
      <c r="AM319" s="59" t="s">
        <v>27</v>
      </c>
      <c r="AN319" s="59" t="s">
        <v>673</v>
      </c>
      <c r="AO319" s="58">
        <v>23</v>
      </c>
      <c r="AP319" s="59" t="s">
        <v>677</v>
      </c>
      <c r="AQ319" s="59" t="s">
        <v>714</v>
      </c>
      <c r="AR319" s="59" t="s">
        <v>695</v>
      </c>
      <c r="AS319" s="59" t="s">
        <v>27</v>
      </c>
      <c r="AT319" s="59" t="s">
        <v>27</v>
      </c>
      <c r="AU319" s="59" t="s">
        <v>27</v>
      </c>
      <c r="AV319" s="59" t="s">
        <v>27</v>
      </c>
      <c r="AW319" s="64"/>
      <c r="AX319" s="62" t="s">
        <v>747</v>
      </c>
      <c r="AY319" s="62">
        <v>9.0060000000000002</v>
      </c>
      <c r="AZ319" s="62">
        <v>0.56287500000000001</v>
      </c>
      <c r="BA319" s="62">
        <v>1.7765933821896513</v>
      </c>
      <c r="BB319" s="62">
        <v>2.7650000000000001</v>
      </c>
      <c r="BC319" s="62">
        <v>147</v>
      </c>
      <c r="BD319">
        <v>5.1060487038491753E-2</v>
      </c>
      <c r="BE319" s="62"/>
      <c r="BF319" s="64"/>
      <c r="BG319" s="64"/>
      <c r="BH319">
        <v>2.0089999999999999</v>
      </c>
      <c r="BI319" s="50"/>
    </row>
    <row r="320" spans="1:61" ht="135" x14ac:dyDescent="0.25">
      <c r="A320" s="58">
        <v>480</v>
      </c>
      <c r="B320" s="59" t="s">
        <v>78</v>
      </c>
      <c r="C320" s="59" t="s">
        <v>28</v>
      </c>
      <c r="D320" s="59" t="s">
        <v>46</v>
      </c>
      <c r="E320" s="59"/>
      <c r="F320" s="59" t="s">
        <v>32</v>
      </c>
      <c r="G320" s="58">
        <v>98</v>
      </c>
      <c r="H320" s="58">
        <v>9</v>
      </c>
      <c r="I320" s="59" t="s">
        <v>158</v>
      </c>
      <c r="J320" s="58">
        <v>927618937</v>
      </c>
      <c r="K320" s="58">
        <v>2</v>
      </c>
      <c r="L320" s="58">
        <v>1</v>
      </c>
      <c r="M320" s="58">
        <v>5</v>
      </c>
      <c r="N320" s="60">
        <v>0</v>
      </c>
      <c r="O320" s="60">
        <v>0</v>
      </c>
      <c r="P320" s="58">
        <v>10</v>
      </c>
      <c r="Q320" s="58">
        <v>5</v>
      </c>
      <c r="R320" s="58">
        <v>2</v>
      </c>
      <c r="S320" s="58">
        <v>5</v>
      </c>
      <c r="T320" s="58">
        <v>2</v>
      </c>
      <c r="U320" s="60">
        <v>0</v>
      </c>
      <c r="V320" s="58">
        <v>3</v>
      </c>
      <c r="W320" s="59">
        <v>0</v>
      </c>
      <c r="X320" s="58">
        <v>1</v>
      </c>
      <c r="Y320" s="58">
        <v>4</v>
      </c>
      <c r="Z320" s="59">
        <v>37</v>
      </c>
      <c r="AA320" s="59">
        <v>4</v>
      </c>
      <c r="AB320" t="s">
        <v>824</v>
      </c>
      <c r="AC320" s="59">
        <v>0</v>
      </c>
      <c r="AD320" s="58">
        <v>4</v>
      </c>
      <c r="AE320" s="58">
        <v>2</v>
      </c>
      <c r="AF320" s="58">
        <v>0</v>
      </c>
      <c r="AG320" s="58">
        <v>7</v>
      </c>
      <c r="AH320" s="59" t="s">
        <v>258</v>
      </c>
      <c r="AI320" s="58">
        <v>9</v>
      </c>
      <c r="AJ320" s="60"/>
      <c r="AK320" s="59" t="s">
        <v>375</v>
      </c>
      <c r="AL320" s="59">
        <v>1</v>
      </c>
      <c r="AM320" s="59" t="s">
        <v>27</v>
      </c>
      <c r="AN320" s="59" t="s">
        <v>673</v>
      </c>
      <c r="AO320" s="58">
        <v>25</v>
      </c>
      <c r="AP320" s="59" t="s">
        <v>677</v>
      </c>
      <c r="AQ320" s="59" t="s">
        <v>721</v>
      </c>
      <c r="AR320" s="59" t="s">
        <v>27</v>
      </c>
      <c r="AS320" s="59" t="s">
        <v>686</v>
      </c>
      <c r="AT320" s="59" t="s">
        <v>27</v>
      </c>
      <c r="AU320" s="59" t="s">
        <v>27</v>
      </c>
      <c r="AV320" s="59" t="s">
        <v>27</v>
      </c>
      <c r="AW320" s="64"/>
      <c r="AX320" s="62" t="s">
        <v>747</v>
      </c>
      <c r="AY320" s="62">
        <v>20.870999999999999</v>
      </c>
      <c r="AZ320" s="62">
        <v>0.56408108108108101</v>
      </c>
      <c r="BA320" s="62">
        <v>1.7727947870250589</v>
      </c>
      <c r="BB320" s="62">
        <v>7.8050000000000006</v>
      </c>
      <c r="BC320" s="62">
        <v>0</v>
      </c>
      <c r="BD320">
        <v>0.45371109337589782</v>
      </c>
      <c r="BE320" s="62"/>
      <c r="BF320" s="64"/>
      <c r="BG320" s="64"/>
      <c r="BH320">
        <v>7.2149999999999999</v>
      </c>
      <c r="BI320" s="50"/>
    </row>
    <row r="321" spans="1:61" ht="135" x14ac:dyDescent="0.25">
      <c r="A321" s="58">
        <v>501</v>
      </c>
      <c r="B321" s="59" t="s">
        <v>78</v>
      </c>
      <c r="C321" s="59" t="s">
        <v>28</v>
      </c>
      <c r="D321" s="59" t="s">
        <v>46</v>
      </c>
      <c r="E321" s="59"/>
      <c r="F321" s="59" t="s">
        <v>32</v>
      </c>
      <c r="G321" s="58">
        <v>98</v>
      </c>
      <c r="H321" s="58">
        <v>9</v>
      </c>
      <c r="I321" s="59" t="s">
        <v>165</v>
      </c>
      <c r="J321" s="58">
        <v>1412134207</v>
      </c>
      <c r="K321" s="58">
        <v>2</v>
      </c>
      <c r="L321" s="58">
        <v>1</v>
      </c>
      <c r="M321" s="58">
        <v>1</v>
      </c>
      <c r="N321" s="60">
        <v>0</v>
      </c>
      <c r="O321" s="60">
        <v>0</v>
      </c>
      <c r="P321" s="58">
        <v>2</v>
      </c>
      <c r="Q321" s="58">
        <v>1</v>
      </c>
      <c r="R321" s="58">
        <v>2</v>
      </c>
      <c r="S321" s="58">
        <v>1</v>
      </c>
      <c r="T321" s="58">
        <v>1</v>
      </c>
      <c r="U321" s="58">
        <v>1</v>
      </c>
      <c r="V321" s="60">
        <v>0</v>
      </c>
      <c r="W321" s="59">
        <v>0</v>
      </c>
      <c r="X321" s="60">
        <v>0</v>
      </c>
      <c r="Y321" s="58">
        <v>1</v>
      </c>
      <c r="Z321" s="59">
        <v>10</v>
      </c>
      <c r="AA321" s="59">
        <v>1</v>
      </c>
      <c r="AB321" t="s">
        <v>824</v>
      </c>
      <c r="AC321" s="59">
        <v>0</v>
      </c>
      <c r="AD321" s="58">
        <v>1</v>
      </c>
      <c r="AE321" s="58">
        <v>0</v>
      </c>
      <c r="AF321" s="58">
        <v>0</v>
      </c>
      <c r="AG321" s="58">
        <v>2</v>
      </c>
      <c r="AH321" s="59" t="s">
        <v>258</v>
      </c>
      <c r="AI321" s="58">
        <v>9</v>
      </c>
      <c r="AJ321" s="60"/>
      <c r="AK321" s="59" t="s">
        <v>376</v>
      </c>
      <c r="AL321" s="59">
        <v>1</v>
      </c>
      <c r="AM321" s="59" t="s">
        <v>27</v>
      </c>
      <c r="AN321" s="59" t="s">
        <v>680</v>
      </c>
      <c r="AO321" s="58">
        <v>25</v>
      </c>
      <c r="AP321" s="59" t="s">
        <v>677</v>
      </c>
      <c r="AQ321" s="59" t="s">
        <v>705</v>
      </c>
      <c r="AR321" s="59" t="s">
        <v>27</v>
      </c>
      <c r="AS321" s="59" t="s">
        <v>27</v>
      </c>
      <c r="AT321" s="59" t="s">
        <v>27</v>
      </c>
      <c r="AU321" s="59" t="s">
        <v>27</v>
      </c>
      <c r="AV321" s="59" t="s">
        <v>27</v>
      </c>
      <c r="AW321" s="64"/>
      <c r="AX321" s="62" t="s">
        <v>747</v>
      </c>
      <c r="AY321" s="62">
        <v>9.0039999999999996</v>
      </c>
      <c r="AZ321" s="62">
        <v>0.90039999999999998</v>
      </c>
      <c r="BA321" s="62">
        <v>1.1106175033318526</v>
      </c>
      <c r="BB321" s="62">
        <v>6.2220000000000004</v>
      </c>
      <c r="BC321" s="62">
        <v>50</v>
      </c>
      <c r="BD321">
        <v>3.4545454545454546E-2</v>
      </c>
      <c r="BE321" s="62"/>
      <c r="BF321" s="64"/>
      <c r="BG321" s="64"/>
      <c r="BH321">
        <v>3.919</v>
      </c>
      <c r="BI321" s="50"/>
    </row>
    <row r="322" spans="1:61" ht="90" x14ac:dyDescent="0.25">
      <c r="A322" s="58">
        <v>553</v>
      </c>
      <c r="B322" s="59" t="s">
        <v>78</v>
      </c>
      <c r="C322" s="59" t="s">
        <v>26</v>
      </c>
      <c r="D322" s="59" t="s">
        <v>46</v>
      </c>
      <c r="E322" s="59"/>
      <c r="F322" s="59" t="s">
        <v>32</v>
      </c>
      <c r="G322" s="58">
        <v>98</v>
      </c>
      <c r="H322" s="58">
        <v>9</v>
      </c>
      <c r="I322" s="59" t="s">
        <v>172</v>
      </c>
      <c r="J322" s="58">
        <v>8517821164</v>
      </c>
      <c r="K322" s="58">
        <v>0.214285714285714</v>
      </c>
      <c r="L322" s="58">
        <v>0.107142857142857</v>
      </c>
      <c r="M322" s="58">
        <v>2</v>
      </c>
      <c r="N322" s="60">
        <v>0</v>
      </c>
      <c r="O322" s="60">
        <v>0</v>
      </c>
      <c r="P322" s="58">
        <v>3</v>
      </c>
      <c r="Q322" s="58">
        <v>1</v>
      </c>
      <c r="R322" s="58">
        <v>1</v>
      </c>
      <c r="S322" s="58">
        <v>1</v>
      </c>
      <c r="T322" s="58">
        <v>1</v>
      </c>
      <c r="U322" s="60">
        <v>0</v>
      </c>
      <c r="V322" s="58">
        <v>1.5</v>
      </c>
      <c r="W322" s="59">
        <v>0</v>
      </c>
      <c r="X322" s="58">
        <v>0.5</v>
      </c>
      <c r="Y322" s="58">
        <v>2</v>
      </c>
      <c r="Z322" s="59">
        <v>13</v>
      </c>
      <c r="AA322" s="59">
        <v>2</v>
      </c>
      <c r="AB322" t="s">
        <v>740</v>
      </c>
      <c r="AC322" s="59">
        <v>0</v>
      </c>
      <c r="AD322" s="58">
        <v>0</v>
      </c>
      <c r="AE322" s="58">
        <v>1</v>
      </c>
      <c r="AF322" s="58">
        <v>0</v>
      </c>
      <c r="AG322" s="58">
        <v>2</v>
      </c>
      <c r="AH322" s="59" t="s">
        <v>258</v>
      </c>
      <c r="AI322" s="58">
        <v>9</v>
      </c>
      <c r="AJ322" s="60"/>
      <c r="AK322" s="59" t="s">
        <v>378</v>
      </c>
      <c r="AL322" s="59">
        <v>1</v>
      </c>
      <c r="AM322" s="59" t="s">
        <v>27</v>
      </c>
      <c r="AN322" s="59" t="s">
        <v>680</v>
      </c>
      <c r="AO322" s="58">
        <v>29</v>
      </c>
      <c r="AP322" s="59" t="s">
        <v>674</v>
      </c>
      <c r="AQ322" s="59" t="s">
        <v>691</v>
      </c>
      <c r="AR322" s="59" t="s">
        <v>695</v>
      </c>
      <c r="AS322" s="59" t="s">
        <v>727</v>
      </c>
      <c r="AT322" s="59" t="s">
        <v>27</v>
      </c>
      <c r="AU322" s="59" t="s">
        <v>27</v>
      </c>
      <c r="AV322" s="59" t="s">
        <v>27</v>
      </c>
      <c r="AW322" s="64"/>
      <c r="AX322" s="62" t="s">
        <v>748</v>
      </c>
      <c r="AY322" s="62">
        <v>6.9539999999999997</v>
      </c>
      <c r="AZ322" s="62">
        <v>0.53492307692307695</v>
      </c>
      <c r="BA322" s="62">
        <v>1.8694276675294794</v>
      </c>
      <c r="BB322" s="62">
        <v>6.2039999999999997</v>
      </c>
      <c r="BC322" s="62">
        <v>147</v>
      </c>
      <c r="BD322">
        <v>0.70621468926553677</v>
      </c>
      <c r="BE322" s="62"/>
      <c r="BF322" s="64"/>
      <c r="BG322" s="64"/>
      <c r="BH322">
        <v>6.2039999999999997</v>
      </c>
      <c r="BI322" s="50"/>
    </row>
    <row r="323" spans="1:61" ht="375" x14ac:dyDescent="0.25">
      <c r="A323" s="58">
        <v>11</v>
      </c>
      <c r="B323" s="59" t="s">
        <v>78</v>
      </c>
      <c r="C323" s="59" t="s">
        <v>28</v>
      </c>
      <c r="D323" s="59" t="s">
        <v>47</v>
      </c>
      <c r="E323" s="59"/>
      <c r="F323" s="59" t="s">
        <v>30</v>
      </c>
      <c r="G323" s="58">
        <v>4</v>
      </c>
      <c r="H323" s="58">
        <v>8</v>
      </c>
      <c r="I323" s="59" t="s">
        <v>92</v>
      </c>
      <c r="J323" s="58">
        <v>9165180138</v>
      </c>
      <c r="K323" s="58">
        <v>0</v>
      </c>
      <c r="L323" s="58">
        <v>0</v>
      </c>
      <c r="M323" s="58">
        <v>2</v>
      </c>
      <c r="N323" s="60">
        <v>0</v>
      </c>
      <c r="O323" s="58">
        <v>8</v>
      </c>
      <c r="P323" s="58">
        <v>18</v>
      </c>
      <c r="Q323" s="58">
        <v>15</v>
      </c>
      <c r="R323" s="60">
        <v>0</v>
      </c>
      <c r="S323" s="58">
        <v>15</v>
      </c>
      <c r="T323" s="58">
        <v>1</v>
      </c>
      <c r="U323" s="58">
        <v>1</v>
      </c>
      <c r="V323" s="58">
        <v>4</v>
      </c>
      <c r="W323" s="59">
        <v>0</v>
      </c>
      <c r="X323" s="58">
        <v>1</v>
      </c>
      <c r="Y323" s="58">
        <v>6</v>
      </c>
      <c r="Z323" s="59">
        <v>71</v>
      </c>
      <c r="AA323" s="59">
        <v>6</v>
      </c>
      <c r="AC323" s="59">
        <v>0</v>
      </c>
      <c r="AD323" s="58">
        <v>15</v>
      </c>
      <c r="AE323" s="58">
        <v>19</v>
      </c>
      <c r="AF323" s="58">
        <v>0</v>
      </c>
      <c r="AG323" s="58">
        <v>50</v>
      </c>
      <c r="AH323" s="59" t="s">
        <v>228</v>
      </c>
      <c r="AI323" s="58">
        <v>2</v>
      </c>
      <c r="AJ323" s="60"/>
      <c r="AK323" s="59" t="s">
        <v>471</v>
      </c>
      <c r="AL323" s="59">
        <v>1</v>
      </c>
      <c r="AM323" s="59" t="s">
        <v>27</v>
      </c>
      <c r="AN323" s="59" t="s">
        <v>680</v>
      </c>
      <c r="AO323" s="58">
        <v>24</v>
      </c>
      <c r="AP323" s="59" t="s">
        <v>677</v>
      </c>
      <c r="AQ323" s="59" t="s">
        <v>679</v>
      </c>
      <c r="AR323" s="59" t="s">
        <v>27</v>
      </c>
      <c r="AS323" s="59" t="s">
        <v>681</v>
      </c>
      <c r="AT323" s="59" t="s">
        <v>27</v>
      </c>
      <c r="AU323" s="59" t="s">
        <v>27</v>
      </c>
      <c r="AV323" s="59" t="s">
        <v>27</v>
      </c>
      <c r="AW323" s="64"/>
      <c r="AX323" s="62" t="s">
        <v>747</v>
      </c>
      <c r="AY323" s="62">
        <v>7.9329999999999998</v>
      </c>
      <c r="AZ323" s="62">
        <v>0.11173239436619718</v>
      </c>
      <c r="BA323" s="62">
        <v>8.9499558804991803</v>
      </c>
      <c r="BB323" s="62"/>
      <c r="BC323" s="62">
        <v>16</v>
      </c>
      <c r="BD323">
        <v>0.69351495410127328</v>
      </c>
      <c r="BE323" s="62"/>
      <c r="BF323" s="64"/>
      <c r="BG323" s="64"/>
      <c r="BH323" s="120"/>
    </row>
    <row r="324" spans="1:61" ht="75" x14ac:dyDescent="0.25">
      <c r="A324" s="58">
        <v>48</v>
      </c>
      <c r="B324" s="59" t="s">
        <v>78</v>
      </c>
      <c r="C324" s="59" t="s">
        <v>28</v>
      </c>
      <c r="D324" s="59" t="s">
        <v>47</v>
      </c>
      <c r="E324" s="59"/>
      <c r="F324" s="59" t="s">
        <v>30</v>
      </c>
      <c r="G324" s="58">
        <v>4</v>
      </c>
      <c r="H324" s="58">
        <v>8</v>
      </c>
      <c r="I324" s="59" t="s">
        <v>101</v>
      </c>
      <c r="J324" s="58">
        <v>17888851</v>
      </c>
      <c r="K324" s="58">
        <v>2.9230769230769198</v>
      </c>
      <c r="L324" s="58">
        <v>0.29230769230769199</v>
      </c>
      <c r="M324" s="58">
        <v>1</v>
      </c>
      <c r="N324" s="60">
        <v>0</v>
      </c>
      <c r="O324" s="60">
        <v>0</v>
      </c>
      <c r="P324" s="58">
        <v>1</v>
      </c>
      <c r="Q324" s="60">
        <v>0</v>
      </c>
      <c r="R324" s="58">
        <v>1</v>
      </c>
      <c r="S324" s="60">
        <v>0</v>
      </c>
      <c r="T324" s="58">
        <v>1</v>
      </c>
      <c r="U324" s="60">
        <v>0</v>
      </c>
      <c r="V324" s="60">
        <v>0</v>
      </c>
      <c r="W324" s="59">
        <v>0</v>
      </c>
      <c r="X324" s="60">
        <v>0</v>
      </c>
      <c r="Y324" s="60">
        <v>0</v>
      </c>
      <c r="Z324" s="59">
        <v>4</v>
      </c>
      <c r="AA324" s="59">
        <v>0</v>
      </c>
      <c r="AB324" t="s">
        <v>782</v>
      </c>
      <c r="AC324" s="61">
        <v>3</v>
      </c>
      <c r="AD324" s="58">
        <v>2</v>
      </c>
      <c r="AE324" s="58">
        <v>1</v>
      </c>
      <c r="AF324" s="58">
        <v>0</v>
      </c>
      <c r="AG324" s="58">
        <v>4</v>
      </c>
      <c r="AH324" s="59" t="s">
        <v>381</v>
      </c>
      <c r="AI324" s="58">
        <v>16</v>
      </c>
      <c r="AJ324" s="60"/>
      <c r="AK324" s="59" t="s">
        <v>473</v>
      </c>
      <c r="AL324" s="59">
        <v>1</v>
      </c>
      <c r="AM324" s="59" t="s">
        <v>27</v>
      </c>
      <c r="AN324" s="59" t="s">
        <v>680</v>
      </c>
      <c r="AO324" s="58">
        <v>30</v>
      </c>
      <c r="AP324" s="59" t="s">
        <v>674</v>
      </c>
      <c r="AQ324" s="59" t="s">
        <v>687</v>
      </c>
      <c r="AR324" s="59" t="s">
        <v>27</v>
      </c>
      <c r="AS324" s="59" t="s">
        <v>688</v>
      </c>
      <c r="AT324" s="59" t="s">
        <v>27</v>
      </c>
      <c r="AU324" s="59" t="s">
        <v>27</v>
      </c>
      <c r="AV324" s="59" t="s">
        <v>27</v>
      </c>
      <c r="AW324" s="64"/>
      <c r="AX324" s="62" t="s">
        <v>748</v>
      </c>
      <c r="AY324" s="62">
        <v>2.681</v>
      </c>
      <c r="AZ324" s="62">
        <v>0.67025000000000001</v>
      </c>
      <c r="BA324" s="62">
        <v>1.4919806042521446</v>
      </c>
      <c r="BB324" s="62">
        <v>2.371</v>
      </c>
      <c r="BC324" s="62">
        <v>16</v>
      </c>
      <c r="BD324">
        <v>0</v>
      </c>
      <c r="BE324" s="62" t="s">
        <v>782</v>
      </c>
      <c r="BF324" s="62">
        <v>1</v>
      </c>
      <c r="BG324" s="64"/>
      <c r="BH324" s="120">
        <v>2.371</v>
      </c>
    </row>
    <row r="325" spans="1:61" ht="150" x14ac:dyDescent="0.25">
      <c r="A325" s="58">
        <v>87</v>
      </c>
      <c r="B325" s="59" t="s">
        <v>78</v>
      </c>
      <c r="C325" s="59" t="s">
        <v>26</v>
      </c>
      <c r="D325" s="59" t="s">
        <v>47</v>
      </c>
      <c r="E325" s="59"/>
      <c r="F325" s="59" t="s">
        <v>30</v>
      </c>
      <c r="G325" s="58">
        <v>4</v>
      </c>
      <c r="H325" s="58">
        <v>8</v>
      </c>
      <c r="I325" s="59" t="s">
        <v>106</v>
      </c>
      <c r="J325" s="58">
        <v>90153375</v>
      </c>
      <c r="K325" s="58">
        <v>5.4285714285714297</v>
      </c>
      <c r="L325" s="58">
        <v>0.54285714285714304</v>
      </c>
      <c r="M325" s="58">
        <v>2</v>
      </c>
      <c r="N325" s="60">
        <v>0</v>
      </c>
      <c r="O325" s="60">
        <v>0</v>
      </c>
      <c r="P325" s="58">
        <v>3</v>
      </c>
      <c r="Q325" s="58">
        <v>1</v>
      </c>
      <c r="R325" s="58">
        <v>1</v>
      </c>
      <c r="S325" s="58">
        <v>1</v>
      </c>
      <c r="T325" s="58">
        <v>1</v>
      </c>
      <c r="U325" s="60">
        <v>0</v>
      </c>
      <c r="V325" s="58">
        <v>1</v>
      </c>
      <c r="W325" s="59">
        <v>0</v>
      </c>
      <c r="X325" s="60">
        <v>0</v>
      </c>
      <c r="Y325" s="58">
        <v>1</v>
      </c>
      <c r="Z325" s="59">
        <v>11</v>
      </c>
      <c r="AA325" s="59">
        <v>1</v>
      </c>
      <c r="AB325" t="s">
        <v>782</v>
      </c>
      <c r="AC325" s="59">
        <v>0</v>
      </c>
      <c r="AD325" s="58">
        <v>2</v>
      </c>
      <c r="AE325" s="58">
        <v>1</v>
      </c>
      <c r="AF325" s="58">
        <v>0</v>
      </c>
      <c r="AG325" s="58">
        <v>5</v>
      </c>
      <c r="AH325" s="59" t="s">
        <v>381</v>
      </c>
      <c r="AI325" s="58">
        <v>16</v>
      </c>
      <c r="AJ325" s="60"/>
      <c r="AK325" s="59" t="s">
        <v>475</v>
      </c>
      <c r="AL325" s="59">
        <v>1</v>
      </c>
      <c r="AM325" s="59" t="s">
        <v>27</v>
      </c>
      <c r="AN325" s="59" t="s">
        <v>673</v>
      </c>
      <c r="AO325" s="58">
        <v>18</v>
      </c>
      <c r="AP325" s="59" t="s">
        <v>677</v>
      </c>
      <c r="AQ325" s="59" t="s">
        <v>690</v>
      </c>
      <c r="AR325" s="59" t="s">
        <v>27</v>
      </c>
      <c r="AS325" s="59" t="s">
        <v>27</v>
      </c>
      <c r="AT325" s="59" t="s">
        <v>27</v>
      </c>
      <c r="AU325" s="59" t="s">
        <v>27</v>
      </c>
      <c r="AV325" s="59" t="s">
        <v>27</v>
      </c>
      <c r="AW325" s="64"/>
      <c r="AX325" s="62" t="s">
        <v>747</v>
      </c>
      <c r="AY325" s="62">
        <v>6.4030000000000005</v>
      </c>
      <c r="AZ325" s="62">
        <v>0.5820909090909091</v>
      </c>
      <c r="BA325" s="62">
        <v>1.7179447134155863</v>
      </c>
      <c r="BB325" s="62">
        <v>5.5949999999999998</v>
      </c>
      <c r="BC325" s="62">
        <v>16</v>
      </c>
      <c r="BD325">
        <v>0.92771084337349397</v>
      </c>
      <c r="BE325" s="62" t="s">
        <v>782</v>
      </c>
      <c r="BF325" s="62">
        <v>1</v>
      </c>
      <c r="BG325" s="64"/>
      <c r="BH325" s="120">
        <v>5.5950000000000006</v>
      </c>
    </row>
    <row r="326" spans="1:61" ht="165" x14ac:dyDescent="0.25">
      <c r="A326" s="58">
        <v>132</v>
      </c>
      <c r="B326" s="59" t="s">
        <v>78</v>
      </c>
      <c r="C326" s="59" t="s">
        <v>26</v>
      </c>
      <c r="D326" s="59" t="s">
        <v>47</v>
      </c>
      <c r="E326" s="59"/>
      <c r="F326" s="59" t="s">
        <v>30</v>
      </c>
      <c r="G326" s="58">
        <v>4</v>
      </c>
      <c r="H326" s="58">
        <v>8</v>
      </c>
      <c r="I326" s="59" t="s">
        <v>111</v>
      </c>
      <c r="J326" s="58">
        <v>134763219</v>
      </c>
      <c r="K326" s="58">
        <v>0</v>
      </c>
      <c r="L326" s="58">
        <v>0</v>
      </c>
      <c r="M326" s="58">
        <v>12</v>
      </c>
      <c r="N326" s="60">
        <v>0</v>
      </c>
      <c r="O326" s="58">
        <v>5</v>
      </c>
      <c r="P326" s="58">
        <v>20</v>
      </c>
      <c r="Q326" s="58">
        <v>8</v>
      </c>
      <c r="R326" s="60">
        <v>0</v>
      </c>
      <c r="S326" s="58">
        <v>8</v>
      </c>
      <c r="T326" s="58">
        <v>1</v>
      </c>
      <c r="U326" s="58">
        <v>4</v>
      </c>
      <c r="V326" s="58">
        <v>2.5</v>
      </c>
      <c r="W326" s="61">
        <v>1</v>
      </c>
      <c r="X326" s="58">
        <v>1.5</v>
      </c>
      <c r="Y326" s="58">
        <v>9</v>
      </c>
      <c r="Z326" s="59">
        <v>72</v>
      </c>
      <c r="AA326" s="59">
        <v>9</v>
      </c>
      <c r="AC326" s="59">
        <v>0</v>
      </c>
      <c r="AD326" s="58">
        <v>5</v>
      </c>
      <c r="AE326" s="58">
        <v>5</v>
      </c>
      <c r="AF326" s="58">
        <v>1</v>
      </c>
      <c r="AG326" s="58">
        <v>23</v>
      </c>
      <c r="AH326" s="59" t="s">
        <v>476</v>
      </c>
      <c r="AI326" s="58">
        <v>6</v>
      </c>
      <c r="AJ326" s="60"/>
      <c r="AK326" s="59" t="s">
        <v>477</v>
      </c>
      <c r="AL326" s="59">
        <v>1</v>
      </c>
      <c r="AM326" s="59" t="s">
        <v>27</v>
      </c>
      <c r="AN326" s="59" t="s">
        <v>673</v>
      </c>
      <c r="AO326" s="58">
        <v>23</v>
      </c>
      <c r="AP326" s="59" t="s">
        <v>677</v>
      </c>
      <c r="AQ326" s="59" t="s">
        <v>691</v>
      </c>
      <c r="AR326" s="59" t="s">
        <v>27</v>
      </c>
      <c r="AS326" s="59" t="s">
        <v>27</v>
      </c>
      <c r="AT326" s="59" t="s">
        <v>27</v>
      </c>
      <c r="AU326" s="59" t="s">
        <v>27</v>
      </c>
      <c r="AV326" s="59" t="s">
        <v>27</v>
      </c>
      <c r="AW326" s="64"/>
      <c r="AX326" s="62" t="s">
        <v>747</v>
      </c>
      <c r="AY326" s="62">
        <v>8.0020000000000007</v>
      </c>
      <c r="AZ326" s="62">
        <v>0.1111388888888889</v>
      </c>
      <c r="BA326" s="62">
        <v>8.9977505623594087</v>
      </c>
      <c r="BB326" s="62"/>
      <c r="BC326" s="62">
        <v>24</v>
      </c>
      <c r="BD326">
        <v>0.91151640136624346</v>
      </c>
      <c r="BE326" s="62"/>
      <c r="BF326" s="64"/>
      <c r="BG326" s="64"/>
      <c r="BH326" s="120"/>
    </row>
    <row r="327" spans="1:61" ht="135" x14ac:dyDescent="0.25">
      <c r="A327" s="58">
        <v>142</v>
      </c>
      <c r="B327" s="59" t="s">
        <v>78</v>
      </c>
      <c r="C327" s="59" t="s">
        <v>26</v>
      </c>
      <c r="D327" s="59" t="s">
        <v>47</v>
      </c>
      <c r="E327" s="59"/>
      <c r="F327" s="59" t="s">
        <v>30</v>
      </c>
      <c r="G327" s="58">
        <v>4</v>
      </c>
      <c r="H327" s="58">
        <v>8</v>
      </c>
      <c r="I327" s="59" t="s">
        <v>118</v>
      </c>
      <c r="J327" s="58">
        <v>10238105208</v>
      </c>
      <c r="K327" s="58">
        <v>0</v>
      </c>
      <c r="L327" s="58">
        <v>0</v>
      </c>
      <c r="M327" s="58">
        <v>2</v>
      </c>
      <c r="N327" s="60">
        <v>0</v>
      </c>
      <c r="O327" s="60">
        <v>0</v>
      </c>
      <c r="P327" s="58">
        <v>4</v>
      </c>
      <c r="Q327" s="58">
        <v>2</v>
      </c>
      <c r="R327" s="60">
        <v>0</v>
      </c>
      <c r="S327" s="58">
        <v>2</v>
      </c>
      <c r="T327" s="58">
        <v>1</v>
      </c>
      <c r="U327" s="58">
        <v>1</v>
      </c>
      <c r="V327" s="58">
        <v>0.5</v>
      </c>
      <c r="W327" s="59">
        <v>0</v>
      </c>
      <c r="X327" s="58">
        <v>0.5</v>
      </c>
      <c r="Y327" s="58">
        <v>2</v>
      </c>
      <c r="Z327" s="59">
        <v>15</v>
      </c>
      <c r="AA327" s="59">
        <v>2</v>
      </c>
      <c r="AC327" s="61">
        <v>2</v>
      </c>
      <c r="AD327" s="58">
        <v>4</v>
      </c>
      <c r="AE327" s="58">
        <v>3</v>
      </c>
      <c r="AF327" s="58">
        <v>2</v>
      </c>
      <c r="AG327" s="58">
        <v>14</v>
      </c>
      <c r="AH327" s="59" t="s">
        <v>478</v>
      </c>
      <c r="AI327" s="58">
        <v>15</v>
      </c>
      <c r="AJ327" s="60"/>
      <c r="AK327" s="59" t="s">
        <v>479</v>
      </c>
      <c r="AL327" s="59">
        <v>1</v>
      </c>
      <c r="AM327" s="59" t="s">
        <v>27</v>
      </c>
      <c r="AN327" s="59" t="s">
        <v>673</v>
      </c>
      <c r="AO327" s="58">
        <v>29</v>
      </c>
      <c r="AP327" s="59" t="s">
        <v>677</v>
      </c>
      <c r="AQ327" s="59" t="s">
        <v>691</v>
      </c>
      <c r="AR327" s="59" t="s">
        <v>27</v>
      </c>
      <c r="AS327" s="59" t="s">
        <v>27</v>
      </c>
      <c r="AT327" s="59" t="s">
        <v>692</v>
      </c>
      <c r="AU327" s="59" t="s">
        <v>27</v>
      </c>
      <c r="AV327" s="59" t="s">
        <v>27</v>
      </c>
      <c r="AW327" s="64"/>
      <c r="AX327" s="62" t="s">
        <v>746</v>
      </c>
      <c r="AY327" s="62">
        <v>5.0140000000000002</v>
      </c>
      <c r="AZ327" s="62">
        <v>0.33426666666666666</v>
      </c>
      <c r="BA327" s="62">
        <v>2.9916234543278817</v>
      </c>
      <c r="BB327" s="62"/>
      <c r="BC327" s="62">
        <v>24</v>
      </c>
      <c r="BD327">
        <v>0.53886925795053009</v>
      </c>
      <c r="BE327" s="62"/>
      <c r="BF327" s="64"/>
      <c r="BG327" s="64"/>
      <c r="BH327" s="120"/>
    </row>
    <row r="328" spans="1:61" ht="105" x14ac:dyDescent="0.25">
      <c r="A328" s="58">
        <v>177</v>
      </c>
      <c r="B328" s="59" t="s">
        <v>78</v>
      </c>
      <c r="C328" s="59" t="s">
        <v>28</v>
      </c>
      <c r="D328" s="59" t="s">
        <v>47</v>
      </c>
      <c r="E328" s="59"/>
      <c r="F328" s="59" t="s">
        <v>30</v>
      </c>
      <c r="G328" s="58">
        <v>4</v>
      </c>
      <c r="H328" s="58">
        <v>8</v>
      </c>
      <c r="I328" s="59" t="s">
        <v>122</v>
      </c>
      <c r="J328" s="58">
        <v>10184154</v>
      </c>
      <c r="K328" s="58">
        <v>2.6923076923076898</v>
      </c>
      <c r="L328" s="58">
        <v>0.269230769230769</v>
      </c>
      <c r="M328" s="58">
        <v>1</v>
      </c>
      <c r="N328" s="60">
        <v>0</v>
      </c>
      <c r="O328" s="60">
        <v>0</v>
      </c>
      <c r="P328" s="58">
        <v>2</v>
      </c>
      <c r="Q328" s="58">
        <v>1</v>
      </c>
      <c r="R328" s="58">
        <v>3</v>
      </c>
      <c r="S328" s="58">
        <v>1</v>
      </c>
      <c r="T328" s="58">
        <v>1</v>
      </c>
      <c r="U328" s="60">
        <v>0</v>
      </c>
      <c r="V328" s="60">
        <v>0</v>
      </c>
      <c r="W328" s="61">
        <v>1</v>
      </c>
      <c r="X328" s="60">
        <v>0</v>
      </c>
      <c r="Y328" s="58">
        <v>1</v>
      </c>
      <c r="Z328" s="59">
        <v>11</v>
      </c>
      <c r="AA328" s="59">
        <v>1</v>
      </c>
      <c r="AB328" t="s">
        <v>740</v>
      </c>
      <c r="AC328" s="59">
        <v>0</v>
      </c>
      <c r="AD328" s="58">
        <v>0</v>
      </c>
      <c r="AE328" s="58">
        <v>0</v>
      </c>
      <c r="AF328" s="58">
        <v>0</v>
      </c>
      <c r="AG328" s="58">
        <v>1</v>
      </c>
      <c r="AH328" s="59" t="s">
        <v>381</v>
      </c>
      <c r="AI328" s="58">
        <v>16</v>
      </c>
      <c r="AJ328" s="60"/>
      <c r="AK328" s="59" t="s">
        <v>480</v>
      </c>
      <c r="AL328" s="59">
        <v>1</v>
      </c>
      <c r="AM328" s="59" t="s">
        <v>27</v>
      </c>
      <c r="AN328" s="59" t="s">
        <v>680</v>
      </c>
      <c r="AO328" s="58">
        <v>25</v>
      </c>
      <c r="AP328" s="59" t="s">
        <v>677</v>
      </c>
      <c r="AQ328" s="59" t="s">
        <v>694</v>
      </c>
      <c r="AR328" s="59" t="s">
        <v>27</v>
      </c>
      <c r="AS328" s="59" t="s">
        <v>27</v>
      </c>
      <c r="AT328" s="59" t="s">
        <v>692</v>
      </c>
      <c r="AU328" s="59" t="s">
        <v>27</v>
      </c>
      <c r="AV328" s="59" t="s">
        <v>27</v>
      </c>
      <c r="AW328" s="64"/>
      <c r="AX328" s="62" t="s">
        <v>746</v>
      </c>
      <c r="AY328" s="62">
        <v>5.5460000000000003</v>
      </c>
      <c r="AZ328" s="62">
        <v>0.50418181818181818</v>
      </c>
      <c r="BA328" s="62">
        <v>1.9834114677244861</v>
      </c>
      <c r="BB328" s="62">
        <v>4.9610000000000003</v>
      </c>
      <c r="BC328" s="62">
        <v>16</v>
      </c>
      <c r="BD328">
        <v>0.46483180428134557</v>
      </c>
      <c r="BE328" s="62"/>
      <c r="BF328" s="64"/>
      <c r="BG328" s="64"/>
      <c r="BH328" s="120">
        <v>3.754</v>
      </c>
    </row>
    <row r="329" spans="1:61" ht="150" x14ac:dyDescent="0.25">
      <c r="A329" s="58">
        <v>193</v>
      </c>
      <c r="B329" s="59" t="s">
        <v>78</v>
      </c>
      <c r="C329" s="59" t="s">
        <v>26</v>
      </c>
      <c r="D329" s="59" t="s">
        <v>47</v>
      </c>
      <c r="E329" s="59"/>
      <c r="F329" s="59" t="s">
        <v>30</v>
      </c>
      <c r="G329" s="58">
        <v>4</v>
      </c>
      <c r="H329" s="58">
        <v>8</v>
      </c>
      <c r="I329" s="59" t="s">
        <v>124</v>
      </c>
      <c r="J329" s="58">
        <v>1391113645</v>
      </c>
      <c r="K329" s="58">
        <v>5.5</v>
      </c>
      <c r="L329" s="58">
        <v>0.55000000000000004</v>
      </c>
      <c r="M329" s="58">
        <v>1</v>
      </c>
      <c r="N329" s="60">
        <v>0</v>
      </c>
      <c r="O329" s="60">
        <v>0</v>
      </c>
      <c r="P329" s="58">
        <v>2</v>
      </c>
      <c r="Q329" s="58">
        <v>1</v>
      </c>
      <c r="R329" s="58">
        <v>2</v>
      </c>
      <c r="S329" s="58">
        <v>1</v>
      </c>
      <c r="T329" s="58">
        <v>1</v>
      </c>
      <c r="U329" s="60">
        <v>0</v>
      </c>
      <c r="V329" s="58">
        <v>1</v>
      </c>
      <c r="W329" s="59">
        <v>0</v>
      </c>
      <c r="X329" s="58">
        <v>1</v>
      </c>
      <c r="Y329" s="58">
        <v>2</v>
      </c>
      <c r="Z329" s="59">
        <v>12</v>
      </c>
      <c r="AA329" s="59">
        <v>2</v>
      </c>
      <c r="AB329" t="s">
        <v>781</v>
      </c>
      <c r="AC329" s="59">
        <v>0</v>
      </c>
      <c r="AD329" s="58">
        <v>3</v>
      </c>
      <c r="AE329" s="58">
        <v>1</v>
      </c>
      <c r="AF329" s="58">
        <v>1</v>
      </c>
      <c r="AG329" s="58">
        <v>6</v>
      </c>
      <c r="AH329" s="59" t="s">
        <v>381</v>
      </c>
      <c r="AI329" s="58">
        <v>16</v>
      </c>
      <c r="AJ329" s="60"/>
      <c r="AK329" s="59" t="s">
        <v>481</v>
      </c>
      <c r="AL329" s="59">
        <v>1</v>
      </c>
      <c r="AM329" s="59" t="s">
        <v>27</v>
      </c>
      <c r="AN329" s="59" t="s">
        <v>680</v>
      </c>
      <c r="AO329" s="58">
        <v>24</v>
      </c>
      <c r="AP329" s="59" t="s">
        <v>677</v>
      </c>
      <c r="AQ329" s="59" t="s">
        <v>691</v>
      </c>
      <c r="AR329" s="59" t="s">
        <v>695</v>
      </c>
      <c r="AS329" s="59" t="s">
        <v>27</v>
      </c>
      <c r="AT329" s="59" t="s">
        <v>692</v>
      </c>
      <c r="AU329" s="59" t="s">
        <v>695</v>
      </c>
      <c r="AV329" s="59" t="s">
        <v>27</v>
      </c>
      <c r="AW329" s="64"/>
      <c r="AX329" s="62" t="s">
        <v>746</v>
      </c>
      <c r="AY329" s="62">
        <v>6.4960000000000004</v>
      </c>
      <c r="AZ329" s="62">
        <v>0.54133333333333333</v>
      </c>
      <c r="BA329" s="62">
        <v>1.8472906403940885</v>
      </c>
      <c r="BB329" s="62">
        <v>5.4790000000000001</v>
      </c>
      <c r="BC329" s="62">
        <v>0</v>
      </c>
      <c r="BD329">
        <v>0.68</v>
      </c>
      <c r="BE329" s="62"/>
      <c r="BF329" s="64"/>
      <c r="BG329" s="64"/>
      <c r="BH329" s="120">
        <v>3.391</v>
      </c>
    </row>
    <row r="330" spans="1:61" ht="75" x14ac:dyDescent="0.25">
      <c r="A330" s="58">
        <v>242</v>
      </c>
      <c r="B330" s="59" t="s">
        <v>78</v>
      </c>
      <c r="C330" s="59" t="s">
        <v>26</v>
      </c>
      <c r="D330" s="59" t="s">
        <v>47</v>
      </c>
      <c r="E330" s="59"/>
      <c r="F330" s="59" t="s">
        <v>30</v>
      </c>
      <c r="G330" s="58">
        <v>4</v>
      </c>
      <c r="H330" s="58">
        <v>8</v>
      </c>
      <c r="I330" s="59" t="s">
        <v>130</v>
      </c>
      <c r="J330" s="58">
        <v>3712062108</v>
      </c>
      <c r="K330" s="58">
        <v>3.9285714285714302</v>
      </c>
      <c r="L330" s="58">
        <v>0.39285714285714302</v>
      </c>
      <c r="M330" s="58">
        <v>2</v>
      </c>
      <c r="N330" s="60">
        <v>0</v>
      </c>
      <c r="O330" s="60">
        <v>0</v>
      </c>
      <c r="P330" s="58">
        <v>3</v>
      </c>
      <c r="Q330" s="58">
        <v>1</v>
      </c>
      <c r="R330" s="58">
        <v>1</v>
      </c>
      <c r="S330" s="58">
        <v>1</v>
      </c>
      <c r="T330" s="58">
        <v>1</v>
      </c>
      <c r="U330" s="60">
        <v>0</v>
      </c>
      <c r="V330" s="60">
        <v>0</v>
      </c>
      <c r="W330" s="59">
        <v>0</v>
      </c>
      <c r="X330" s="60">
        <v>0</v>
      </c>
      <c r="Y330" s="60">
        <v>0</v>
      </c>
      <c r="Z330" s="59">
        <v>9</v>
      </c>
      <c r="AA330" s="59">
        <v>0</v>
      </c>
      <c r="AB330" t="s">
        <v>740</v>
      </c>
      <c r="AC330" s="59">
        <v>0</v>
      </c>
      <c r="AD330" s="58">
        <v>0</v>
      </c>
      <c r="AE330" s="58">
        <v>0</v>
      </c>
      <c r="AF330" s="58">
        <v>0</v>
      </c>
      <c r="AG330" s="58">
        <v>1</v>
      </c>
      <c r="AH330" s="59" t="s">
        <v>381</v>
      </c>
      <c r="AI330" s="58">
        <v>16</v>
      </c>
      <c r="AJ330" s="60"/>
      <c r="AK330" s="59" t="s">
        <v>483</v>
      </c>
      <c r="AL330" s="59">
        <v>1</v>
      </c>
      <c r="AM330" s="59" t="s">
        <v>27</v>
      </c>
      <c r="AN330" s="59" t="s">
        <v>680</v>
      </c>
      <c r="AO330" s="58">
        <v>28</v>
      </c>
      <c r="AP330" s="59" t="s">
        <v>677</v>
      </c>
      <c r="AQ330" s="59" t="s">
        <v>700</v>
      </c>
      <c r="AR330" s="59" t="s">
        <v>695</v>
      </c>
      <c r="AS330" s="59" t="s">
        <v>701</v>
      </c>
      <c r="AT330" s="59" t="s">
        <v>27</v>
      </c>
      <c r="AU330" s="59" t="s">
        <v>27</v>
      </c>
      <c r="AV330" s="59" t="s">
        <v>27</v>
      </c>
      <c r="AW330" s="64"/>
      <c r="AX330" s="62" t="s">
        <v>748</v>
      </c>
      <c r="AY330" s="62">
        <v>7.343</v>
      </c>
      <c r="AZ330" s="62">
        <v>0.81588888888888889</v>
      </c>
      <c r="BA330" s="62">
        <v>1.2256570883834945</v>
      </c>
      <c r="BB330" s="62">
        <v>6.2709999999999999</v>
      </c>
      <c r="BC330" s="62">
        <v>0</v>
      </c>
      <c r="BD330">
        <v>0.10642570281124498</v>
      </c>
      <c r="BE330" s="62" t="s">
        <v>784</v>
      </c>
      <c r="BF330" s="62">
        <v>1</v>
      </c>
      <c r="BG330" s="62">
        <v>1</v>
      </c>
      <c r="BH330" s="120">
        <v>6.2709999999999999</v>
      </c>
    </row>
    <row r="331" spans="1:61" ht="150" x14ac:dyDescent="0.25">
      <c r="A331" s="58">
        <v>292</v>
      </c>
      <c r="B331" s="59" t="s">
        <v>78</v>
      </c>
      <c r="C331" s="59" t="s">
        <v>28</v>
      </c>
      <c r="D331" s="59" t="s">
        <v>47</v>
      </c>
      <c r="E331" s="59"/>
      <c r="F331" s="59" t="s">
        <v>30</v>
      </c>
      <c r="G331" s="58">
        <v>4</v>
      </c>
      <c r="H331" s="58">
        <v>8</v>
      </c>
      <c r="I331" s="59" t="s">
        <v>135</v>
      </c>
      <c r="J331" s="58">
        <v>7717685176</v>
      </c>
      <c r="K331" s="58">
        <v>2.6923076923076898</v>
      </c>
      <c r="L331" s="58">
        <v>0.269230769230769</v>
      </c>
      <c r="M331" s="58">
        <v>1</v>
      </c>
      <c r="N331" s="60">
        <v>0</v>
      </c>
      <c r="O331" s="58">
        <v>3</v>
      </c>
      <c r="P331" s="58">
        <v>1</v>
      </c>
      <c r="Q331" s="60">
        <v>0</v>
      </c>
      <c r="R331" s="58">
        <v>1</v>
      </c>
      <c r="S331" s="60">
        <v>0</v>
      </c>
      <c r="T331" s="58">
        <v>1</v>
      </c>
      <c r="U331" s="58">
        <v>1</v>
      </c>
      <c r="V331" s="58">
        <v>0.5</v>
      </c>
      <c r="W331" s="59">
        <v>0</v>
      </c>
      <c r="X331" s="58">
        <v>0.5</v>
      </c>
      <c r="Y331" s="58">
        <v>2</v>
      </c>
      <c r="Z331" s="59">
        <v>11</v>
      </c>
      <c r="AA331" s="59">
        <v>2</v>
      </c>
      <c r="AB331" t="s">
        <v>740</v>
      </c>
      <c r="AC331" s="61">
        <v>3</v>
      </c>
      <c r="AD331" s="58">
        <v>6</v>
      </c>
      <c r="AE331" s="58">
        <v>3</v>
      </c>
      <c r="AF331" s="58">
        <v>0</v>
      </c>
      <c r="AG331" s="58">
        <v>14</v>
      </c>
      <c r="AH331" s="59" t="s">
        <v>484</v>
      </c>
      <c r="AI331" s="58">
        <v>13</v>
      </c>
      <c r="AJ331" s="60"/>
      <c r="AK331" s="59" t="s">
        <v>485</v>
      </c>
      <c r="AL331" s="59">
        <v>1</v>
      </c>
      <c r="AM331" s="59" t="s">
        <v>27</v>
      </c>
      <c r="AN331" s="59" t="s">
        <v>680</v>
      </c>
      <c r="AO331" s="58">
        <v>24</v>
      </c>
      <c r="AP331" s="59" t="s">
        <v>677</v>
      </c>
      <c r="AQ331" s="59" t="s">
        <v>691</v>
      </c>
      <c r="AR331" s="59" t="s">
        <v>27</v>
      </c>
      <c r="AS331" s="59" t="s">
        <v>27</v>
      </c>
      <c r="AT331" s="59" t="s">
        <v>27</v>
      </c>
      <c r="AU331" s="59" t="s">
        <v>27</v>
      </c>
      <c r="AV331" s="59" t="s">
        <v>27</v>
      </c>
      <c r="AW331" s="64"/>
      <c r="AX331" s="62" t="s">
        <v>747</v>
      </c>
      <c r="AY331" s="62">
        <v>2.4870000000000001</v>
      </c>
      <c r="AZ331" s="62">
        <v>0.22609090909090909</v>
      </c>
      <c r="BA331" s="62">
        <v>4.4229995979091274</v>
      </c>
      <c r="BB331" s="62">
        <v>1.9430000000000001</v>
      </c>
      <c r="BC331" s="62"/>
      <c r="BD331">
        <v>0.1857707509881423</v>
      </c>
      <c r="BE331" s="62" t="s">
        <v>784</v>
      </c>
      <c r="BF331" s="62">
        <v>1</v>
      </c>
      <c r="BG331" s="62">
        <v>1</v>
      </c>
      <c r="BH331" s="120">
        <v>1.9430000000000001</v>
      </c>
      <c r="BI331" s="50"/>
    </row>
    <row r="332" spans="1:61" ht="135" x14ac:dyDescent="0.25">
      <c r="A332" s="58">
        <v>329</v>
      </c>
      <c r="B332" s="59" t="s">
        <v>78</v>
      </c>
      <c r="C332" s="59" t="s">
        <v>26</v>
      </c>
      <c r="D332" s="59" t="s">
        <v>47</v>
      </c>
      <c r="E332" s="59"/>
      <c r="F332" s="59" t="s">
        <v>30</v>
      </c>
      <c r="G332" s="58">
        <v>4</v>
      </c>
      <c r="H332" s="58">
        <v>8</v>
      </c>
      <c r="I332" s="59" t="s">
        <v>142</v>
      </c>
      <c r="J332" s="58">
        <v>8282194225</v>
      </c>
      <c r="K332" s="58">
        <v>5.4285714285714297</v>
      </c>
      <c r="L332" s="58">
        <v>0.54285714285714304</v>
      </c>
      <c r="M332" s="58">
        <v>4</v>
      </c>
      <c r="N332" s="60">
        <v>0</v>
      </c>
      <c r="O332" s="60">
        <v>0</v>
      </c>
      <c r="P332" s="58">
        <v>11</v>
      </c>
      <c r="Q332" s="58">
        <v>6</v>
      </c>
      <c r="R332" s="58">
        <v>1</v>
      </c>
      <c r="S332" s="58">
        <v>6</v>
      </c>
      <c r="T332" s="58">
        <v>2</v>
      </c>
      <c r="U332" s="58">
        <v>3</v>
      </c>
      <c r="V332" s="58">
        <v>3.5</v>
      </c>
      <c r="W332" s="59">
        <v>0</v>
      </c>
      <c r="X332" s="58">
        <v>1.5</v>
      </c>
      <c r="Y332" s="58">
        <v>8</v>
      </c>
      <c r="Z332" s="59">
        <v>46</v>
      </c>
      <c r="AA332" s="59">
        <v>8</v>
      </c>
      <c r="AB332" t="s">
        <v>782</v>
      </c>
      <c r="AC332" s="59">
        <v>0</v>
      </c>
      <c r="AD332" s="58">
        <v>8</v>
      </c>
      <c r="AE332" s="58">
        <v>2</v>
      </c>
      <c r="AF332" s="58">
        <v>0</v>
      </c>
      <c r="AG332" s="58">
        <v>11</v>
      </c>
      <c r="AH332" s="59" t="s">
        <v>381</v>
      </c>
      <c r="AI332" s="58">
        <v>16</v>
      </c>
      <c r="AJ332" s="60"/>
      <c r="AK332" s="59" t="s">
        <v>487</v>
      </c>
      <c r="AL332" s="59">
        <v>1</v>
      </c>
      <c r="AM332" s="59" t="s">
        <v>27</v>
      </c>
      <c r="AN332" s="59" t="s">
        <v>680</v>
      </c>
      <c r="AO332" s="58">
        <v>27</v>
      </c>
      <c r="AP332" s="59" t="s">
        <v>677</v>
      </c>
      <c r="AQ332" s="59" t="s">
        <v>691</v>
      </c>
      <c r="AR332" s="59" t="s">
        <v>695</v>
      </c>
      <c r="AS332" s="59" t="s">
        <v>27</v>
      </c>
      <c r="AT332" s="59" t="s">
        <v>692</v>
      </c>
      <c r="AU332" s="59" t="s">
        <v>27</v>
      </c>
      <c r="AV332" s="59" t="s">
        <v>27</v>
      </c>
      <c r="AW332" s="64"/>
      <c r="AX332" s="62" t="s">
        <v>746</v>
      </c>
      <c r="AY332" s="62">
        <v>10.63</v>
      </c>
      <c r="AZ332" s="62">
        <v>0.23108695652173913</v>
      </c>
      <c r="BA332" s="62">
        <v>4.3273753527751646</v>
      </c>
      <c r="BB332" s="62">
        <v>6.0270000000000001</v>
      </c>
      <c r="BC332" s="62">
        <v>16</v>
      </c>
      <c r="BD332">
        <v>0.6332429990966576</v>
      </c>
      <c r="BE332" s="62" t="s">
        <v>782</v>
      </c>
      <c r="BF332" s="62">
        <v>1</v>
      </c>
      <c r="BG332" s="64"/>
      <c r="BH332" s="120">
        <v>6.0270000000000001</v>
      </c>
      <c r="BI332" s="50"/>
    </row>
    <row r="333" spans="1:61" ht="210" x14ac:dyDescent="0.25">
      <c r="A333" s="58">
        <v>366</v>
      </c>
      <c r="B333" s="59" t="s">
        <v>78</v>
      </c>
      <c r="C333" s="59" t="s">
        <v>26</v>
      </c>
      <c r="D333" s="59" t="s">
        <v>47</v>
      </c>
      <c r="E333" s="59"/>
      <c r="F333" s="59" t="s">
        <v>30</v>
      </c>
      <c r="G333" s="58">
        <v>4</v>
      </c>
      <c r="H333" s="58">
        <v>8</v>
      </c>
      <c r="I333" s="59" t="s">
        <v>147</v>
      </c>
      <c r="J333" s="58">
        <v>84463153</v>
      </c>
      <c r="K333" s="58">
        <v>5.5</v>
      </c>
      <c r="L333" s="58">
        <v>0.55000000000000004</v>
      </c>
      <c r="M333" s="58">
        <v>5</v>
      </c>
      <c r="N333" s="60">
        <v>0</v>
      </c>
      <c r="O333" s="60">
        <v>0</v>
      </c>
      <c r="P333" s="58">
        <v>9</v>
      </c>
      <c r="Q333" s="58">
        <v>4</v>
      </c>
      <c r="R333" s="58">
        <v>2</v>
      </c>
      <c r="S333" s="58">
        <v>4</v>
      </c>
      <c r="T333" s="58">
        <v>1</v>
      </c>
      <c r="U333" s="58">
        <v>4</v>
      </c>
      <c r="V333" s="58">
        <v>1.5</v>
      </c>
      <c r="W333" s="59">
        <v>0</v>
      </c>
      <c r="X333" s="58">
        <v>0.5</v>
      </c>
      <c r="Y333" s="58">
        <v>6</v>
      </c>
      <c r="Z333" s="59">
        <v>37</v>
      </c>
      <c r="AA333" s="59">
        <v>6</v>
      </c>
      <c r="AB333" t="s">
        <v>781</v>
      </c>
      <c r="AC333" s="59">
        <v>0</v>
      </c>
      <c r="AD333" s="58">
        <v>6</v>
      </c>
      <c r="AE333" s="58">
        <v>5</v>
      </c>
      <c r="AF333" s="58">
        <v>0</v>
      </c>
      <c r="AG333" s="58">
        <v>15</v>
      </c>
      <c r="AH333" s="59" t="s">
        <v>381</v>
      </c>
      <c r="AI333" s="58">
        <v>16</v>
      </c>
      <c r="AJ333" s="60"/>
      <c r="AK333" s="59" t="s">
        <v>489</v>
      </c>
      <c r="AL333" s="59">
        <v>1</v>
      </c>
      <c r="AM333" s="59" t="s">
        <v>27</v>
      </c>
      <c r="AN333" s="59" t="s">
        <v>680</v>
      </c>
      <c r="AO333" s="58">
        <v>26</v>
      </c>
      <c r="AP333" s="59" t="s">
        <v>677</v>
      </c>
      <c r="AQ333" s="59" t="s">
        <v>709</v>
      </c>
      <c r="AR333" s="59" t="s">
        <v>27</v>
      </c>
      <c r="AS333" s="59" t="s">
        <v>27</v>
      </c>
      <c r="AT333" s="59" t="s">
        <v>692</v>
      </c>
      <c r="AU333" s="59" t="s">
        <v>695</v>
      </c>
      <c r="AV333" s="59" t="s">
        <v>27</v>
      </c>
      <c r="AW333" s="64"/>
      <c r="AX333" s="62" t="s">
        <v>746</v>
      </c>
      <c r="AY333" s="62">
        <v>8.0009999999999994</v>
      </c>
      <c r="AZ333" s="62">
        <v>0.21624324324324323</v>
      </c>
      <c r="BA333" s="62">
        <v>4.6244219472565931</v>
      </c>
      <c r="BB333" s="62">
        <v>7.5310000000000006</v>
      </c>
      <c r="BC333" s="62">
        <v>0</v>
      </c>
      <c r="BD333">
        <v>0.24893267651888343</v>
      </c>
      <c r="BE333" s="62"/>
      <c r="BF333" s="64"/>
      <c r="BG333" s="64"/>
      <c r="BH333" s="120">
        <v>5.94</v>
      </c>
      <c r="BI333" s="50"/>
    </row>
    <row r="334" spans="1:61" ht="225" x14ac:dyDescent="0.25">
      <c r="A334" s="58">
        <v>415</v>
      </c>
      <c r="B334" s="59" t="s">
        <v>78</v>
      </c>
      <c r="C334" s="59" t="s">
        <v>28</v>
      </c>
      <c r="D334" s="59" t="s">
        <v>47</v>
      </c>
      <c r="E334" s="59"/>
      <c r="F334" s="59" t="s">
        <v>30</v>
      </c>
      <c r="G334" s="58">
        <v>4</v>
      </c>
      <c r="H334" s="58">
        <v>8</v>
      </c>
      <c r="I334" s="59" t="s">
        <v>85</v>
      </c>
      <c r="J334" s="58">
        <v>1347638136</v>
      </c>
      <c r="K334" s="58">
        <v>0</v>
      </c>
      <c r="L334" s="58">
        <v>0</v>
      </c>
      <c r="M334" s="58">
        <v>3</v>
      </c>
      <c r="N334" s="60">
        <v>0</v>
      </c>
      <c r="O334" s="58">
        <v>1</v>
      </c>
      <c r="P334" s="58">
        <v>9</v>
      </c>
      <c r="Q334" s="58">
        <v>6</v>
      </c>
      <c r="R334" s="60">
        <v>0</v>
      </c>
      <c r="S334" s="58">
        <v>6</v>
      </c>
      <c r="T334" s="58">
        <v>1</v>
      </c>
      <c r="U334" s="58">
        <v>1</v>
      </c>
      <c r="V334" s="58">
        <v>3</v>
      </c>
      <c r="W334" s="59">
        <v>0</v>
      </c>
      <c r="X334" s="58">
        <v>1</v>
      </c>
      <c r="Y334" s="58">
        <v>5</v>
      </c>
      <c r="Z334" s="59">
        <v>36</v>
      </c>
      <c r="AA334" s="59">
        <v>5</v>
      </c>
      <c r="AC334" s="59">
        <v>0</v>
      </c>
      <c r="AD334" s="58">
        <v>9</v>
      </c>
      <c r="AE334" s="58">
        <v>8</v>
      </c>
      <c r="AF334" s="58">
        <v>3</v>
      </c>
      <c r="AG334" s="58">
        <v>26</v>
      </c>
      <c r="AH334" s="59" t="s">
        <v>462</v>
      </c>
      <c r="AI334" s="58">
        <v>15</v>
      </c>
      <c r="AJ334" s="58">
        <v>1</v>
      </c>
      <c r="AK334" s="59" t="s">
        <v>491</v>
      </c>
      <c r="AL334" s="59">
        <v>1</v>
      </c>
      <c r="AM334" s="59" t="s">
        <v>27</v>
      </c>
      <c r="AN334" s="59" t="s">
        <v>673</v>
      </c>
      <c r="AO334" s="58">
        <v>20</v>
      </c>
      <c r="AP334" s="59" t="s">
        <v>677</v>
      </c>
      <c r="AQ334" s="59" t="s">
        <v>678</v>
      </c>
      <c r="AR334" s="59" t="s">
        <v>27</v>
      </c>
      <c r="AS334" s="59" t="s">
        <v>27</v>
      </c>
      <c r="AT334" s="59" t="s">
        <v>27</v>
      </c>
      <c r="AU334" s="59" t="s">
        <v>27</v>
      </c>
      <c r="AV334" s="59" t="s">
        <v>27</v>
      </c>
      <c r="AW334" s="64"/>
      <c r="AX334" s="62" t="s">
        <v>747</v>
      </c>
      <c r="AY334" s="62">
        <v>8.016</v>
      </c>
      <c r="AZ334" s="62">
        <v>0.22266666666666668</v>
      </c>
      <c r="BA334" s="62">
        <v>4.4910179640718564</v>
      </c>
      <c r="BB334" s="62"/>
      <c r="BC334" s="62">
        <v>24</v>
      </c>
      <c r="BD334">
        <v>0.42793062200956938</v>
      </c>
      <c r="BE334" s="62"/>
      <c r="BF334" s="64"/>
      <c r="BG334" s="64"/>
      <c r="BH334" s="120"/>
      <c r="BI334" s="50"/>
    </row>
    <row r="335" spans="1:61" ht="285" x14ac:dyDescent="0.25">
      <c r="A335" s="58">
        <v>463</v>
      </c>
      <c r="B335" s="59" t="s">
        <v>78</v>
      </c>
      <c r="C335" s="59" t="s">
        <v>28</v>
      </c>
      <c r="D335" s="59" t="s">
        <v>47</v>
      </c>
      <c r="E335" s="59"/>
      <c r="F335" s="59" t="s">
        <v>30</v>
      </c>
      <c r="G335" s="58">
        <v>4</v>
      </c>
      <c r="H335" s="58">
        <v>8</v>
      </c>
      <c r="I335" s="59" t="s">
        <v>152</v>
      </c>
      <c r="J335" s="58">
        <v>792288984</v>
      </c>
      <c r="K335" s="58">
        <v>2.9230769230769198</v>
      </c>
      <c r="L335" s="58">
        <v>0.29230769230769199</v>
      </c>
      <c r="M335" s="58">
        <v>1</v>
      </c>
      <c r="N335" s="60">
        <v>0</v>
      </c>
      <c r="O335" s="60">
        <v>0</v>
      </c>
      <c r="P335" s="58">
        <v>4</v>
      </c>
      <c r="Q335" s="58">
        <v>2</v>
      </c>
      <c r="R335" s="58">
        <v>3</v>
      </c>
      <c r="S335" s="58">
        <v>2</v>
      </c>
      <c r="T335" s="58">
        <v>1</v>
      </c>
      <c r="U335" s="58">
        <v>1</v>
      </c>
      <c r="V335" s="58">
        <v>0.5</v>
      </c>
      <c r="W335" s="59">
        <v>0</v>
      </c>
      <c r="X335" s="58">
        <v>0.5</v>
      </c>
      <c r="Y335" s="58">
        <v>2</v>
      </c>
      <c r="Z335" s="59">
        <v>17</v>
      </c>
      <c r="AA335" s="59">
        <v>2</v>
      </c>
      <c r="AB335" t="s">
        <v>782</v>
      </c>
      <c r="AC335" s="59">
        <v>0</v>
      </c>
      <c r="AD335" s="58">
        <v>11</v>
      </c>
      <c r="AE335" s="58">
        <v>5</v>
      </c>
      <c r="AF335" s="58">
        <v>2</v>
      </c>
      <c r="AG335" s="58">
        <v>22</v>
      </c>
      <c r="AH335" s="59" t="s">
        <v>381</v>
      </c>
      <c r="AI335" s="58">
        <v>16</v>
      </c>
      <c r="AJ335" s="58">
        <v>1</v>
      </c>
      <c r="AK335" s="59" t="s">
        <v>494</v>
      </c>
      <c r="AL335" s="59">
        <v>1</v>
      </c>
      <c r="AM335" s="59" t="s">
        <v>27</v>
      </c>
      <c r="AN335" s="59" t="s">
        <v>673</v>
      </c>
      <c r="AO335" s="58">
        <v>23</v>
      </c>
      <c r="AP335" s="59" t="s">
        <v>677</v>
      </c>
      <c r="AQ335" s="59" t="s">
        <v>714</v>
      </c>
      <c r="AR335" s="59" t="s">
        <v>695</v>
      </c>
      <c r="AS335" s="59" t="s">
        <v>27</v>
      </c>
      <c r="AT335" s="59" t="s">
        <v>27</v>
      </c>
      <c r="AU335" s="59" t="s">
        <v>27</v>
      </c>
      <c r="AV335" s="59" t="s">
        <v>27</v>
      </c>
      <c r="AW335" s="64"/>
      <c r="AX335" s="62" t="s">
        <v>747</v>
      </c>
      <c r="AY335" s="62">
        <v>8.0250000000000004</v>
      </c>
      <c r="AZ335" s="62">
        <v>0.47205882352941181</v>
      </c>
      <c r="BA335" s="62">
        <v>2.1183800623052957</v>
      </c>
      <c r="BB335" s="62">
        <v>6.0840000000000005</v>
      </c>
      <c r="BC335" s="62">
        <v>16</v>
      </c>
      <c r="BD335">
        <v>0.13685015290519878</v>
      </c>
      <c r="BE335" s="62" t="s">
        <v>782</v>
      </c>
      <c r="BF335" s="62">
        <v>1</v>
      </c>
      <c r="BG335" s="64"/>
      <c r="BH335">
        <v>1.2529999999999999</v>
      </c>
      <c r="BI335" s="50"/>
    </row>
    <row r="336" spans="1:61" ht="165" x14ac:dyDescent="0.25">
      <c r="A336" s="58">
        <v>484</v>
      </c>
      <c r="B336" s="59" t="s">
        <v>78</v>
      </c>
      <c r="C336" s="59" t="s">
        <v>28</v>
      </c>
      <c r="D336" s="59" t="s">
        <v>47</v>
      </c>
      <c r="E336" s="59"/>
      <c r="F336" s="59" t="s">
        <v>30</v>
      </c>
      <c r="G336" s="58">
        <v>4</v>
      </c>
      <c r="H336" s="58">
        <v>8</v>
      </c>
      <c r="I336" s="59" t="s">
        <v>158</v>
      </c>
      <c r="J336" s="58">
        <v>927618937</v>
      </c>
      <c r="K336" s="58">
        <v>3.5384615384615401</v>
      </c>
      <c r="L336" s="58">
        <v>0.35384615384615398</v>
      </c>
      <c r="M336" s="58">
        <v>3</v>
      </c>
      <c r="N336" s="60">
        <v>0</v>
      </c>
      <c r="O336" s="60">
        <v>0</v>
      </c>
      <c r="P336" s="58">
        <v>7</v>
      </c>
      <c r="Q336" s="58">
        <v>4</v>
      </c>
      <c r="R336" s="58">
        <v>2</v>
      </c>
      <c r="S336" s="58">
        <v>4</v>
      </c>
      <c r="T336" s="58">
        <v>1</v>
      </c>
      <c r="U336" s="58">
        <v>2</v>
      </c>
      <c r="V336" s="58">
        <v>2.5</v>
      </c>
      <c r="W336" s="59">
        <v>0</v>
      </c>
      <c r="X336" s="58">
        <v>0.5</v>
      </c>
      <c r="Y336" s="58">
        <v>5</v>
      </c>
      <c r="Z336" s="59">
        <v>31</v>
      </c>
      <c r="AA336" s="59">
        <v>5</v>
      </c>
      <c r="AB336" t="s">
        <v>781</v>
      </c>
      <c r="AC336" s="59">
        <v>0</v>
      </c>
      <c r="AD336" s="58">
        <v>2</v>
      </c>
      <c r="AE336" s="58">
        <v>5</v>
      </c>
      <c r="AF336" s="58">
        <v>0</v>
      </c>
      <c r="AG336" s="58">
        <v>8</v>
      </c>
      <c r="AH336" s="59" t="s">
        <v>381</v>
      </c>
      <c r="AI336" s="58">
        <v>16</v>
      </c>
      <c r="AJ336" s="60"/>
      <c r="AK336" s="59" t="s">
        <v>495</v>
      </c>
      <c r="AL336" s="59">
        <v>1</v>
      </c>
      <c r="AM336" s="59" t="s">
        <v>27</v>
      </c>
      <c r="AN336" s="59" t="s">
        <v>673</v>
      </c>
      <c r="AO336" s="58">
        <v>25</v>
      </c>
      <c r="AP336" s="59" t="s">
        <v>677</v>
      </c>
      <c r="AQ336" s="59" t="s">
        <v>721</v>
      </c>
      <c r="AR336" s="59" t="s">
        <v>27</v>
      </c>
      <c r="AS336" s="59" t="s">
        <v>686</v>
      </c>
      <c r="AT336" s="59" t="s">
        <v>27</v>
      </c>
      <c r="AU336" s="59" t="s">
        <v>27</v>
      </c>
      <c r="AV336" s="59" t="s">
        <v>27</v>
      </c>
      <c r="AW336" s="64"/>
      <c r="AX336" s="62" t="s">
        <v>747</v>
      </c>
      <c r="AY336" s="62">
        <v>8.0009999999999994</v>
      </c>
      <c r="AZ336" s="62">
        <v>0.25809677419354837</v>
      </c>
      <c r="BA336" s="62">
        <v>3.8745156855393077</v>
      </c>
      <c r="BB336" s="62">
        <v>7.7880000000000003</v>
      </c>
      <c r="BC336" s="62">
        <v>8</v>
      </c>
      <c r="BD336">
        <v>0.85066666666666668</v>
      </c>
      <c r="BE336" s="62"/>
      <c r="BF336" s="64"/>
      <c r="BG336" s="64"/>
      <c r="BH336">
        <v>7.4139999999999997</v>
      </c>
      <c r="BI336" s="50"/>
    </row>
    <row r="337" spans="1:61" ht="315" x14ac:dyDescent="0.25">
      <c r="A337" s="58">
        <v>15</v>
      </c>
      <c r="B337" s="59" t="s">
        <v>78</v>
      </c>
      <c r="C337" s="59" t="s">
        <v>28</v>
      </c>
      <c r="D337" s="59" t="s">
        <v>48</v>
      </c>
      <c r="E337" s="59"/>
      <c r="F337" s="59" t="s">
        <v>500</v>
      </c>
      <c r="G337" s="58">
        <v>53</v>
      </c>
      <c r="H337" s="58">
        <v>7</v>
      </c>
      <c r="I337" s="59" t="s">
        <v>92</v>
      </c>
      <c r="J337" s="58">
        <v>9165180138</v>
      </c>
      <c r="K337" s="58">
        <v>1.3653846153846201</v>
      </c>
      <c r="L337" s="58">
        <v>0.27307692307692299</v>
      </c>
      <c r="M337" s="58">
        <v>2</v>
      </c>
      <c r="N337" s="60">
        <v>0</v>
      </c>
      <c r="O337" s="58">
        <v>7</v>
      </c>
      <c r="P337" s="58">
        <v>5</v>
      </c>
      <c r="Q337" s="58">
        <v>2</v>
      </c>
      <c r="R337" s="60">
        <v>0</v>
      </c>
      <c r="S337" s="58">
        <v>2</v>
      </c>
      <c r="T337" s="60">
        <v>0</v>
      </c>
      <c r="U337" s="60">
        <v>0</v>
      </c>
      <c r="V337" s="58">
        <v>1.5</v>
      </c>
      <c r="W337" s="59">
        <v>0</v>
      </c>
      <c r="X337" s="58">
        <v>0.5</v>
      </c>
      <c r="Y337" s="58">
        <v>2</v>
      </c>
      <c r="Z337" s="59">
        <v>22</v>
      </c>
      <c r="AA337" s="59">
        <v>2</v>
      </c>
      <c r="AB337" t="s">
        <v>782</v>
      </c>
      <c r="AC337" s="61">
        <v>3</v>
      </c>
      <c r="AD337" s="58">
        <v>10</v>
      </c>
      <c r="AE337" s="58">
        <v>5</v>
      </c>
      <c r="AF337" s="58">
        <v>1</v>
      </c>
      <c r="AG337" s="58">
        <v>25</v>
      </c>
      <c r="AH337" s="59" t="s">
        <v>596</v>
      </c>
      <c r="AI337" s="58">
        <v>18</v>
      </c>
      <c r="AJ337" s="60"/>
      <c r="AK337" s="59" t="s">
        <v>597</v>
      </c>
      <c r="AL337" s="59">
        <v>1</v>
      </c>
      <c r="AM337" s="59" t="s">
        <v>27</v>
      </c>
      <c r="AN337" s="59" t="s">
        <v>680</v>
      </c>
      <c r="AO337" s="58">
        <v>24</v>
      </c>
      <c r="AP337" s="59" t="s">
        <v>677</v>
      </c>
      <c r="AQ337" s="59" t="s">
        <v>679</v>
      </c>
      <c r="AR337" s="59" t="s">
        <v>27</v>
      </c>
      <c r="AS337" s="59" t="s">
        <v>681</v>
      </c>
      <c r="AT337" s="59" t="s">
        <v>27</v>
      </c>
      <c r="AU337" s="59" t="s">
        <v>27</v>
      </c>
      <c r="AV337" s="59" t="s">
        <v>27</v>
      </c>
      <c r="AW337" s="64"/>
      <c r="AX337" s="62" t="s">
        <v>747</v>
      </c>
      <c r="AY337" s="62">
        <v>7.0129999999999999</v>
      </c>
      <c r="AZ337" s="62">
        <v>0.31877272727272726</v>
      </c>
      <c r="BA337" s="62">
        <v>3.1370312277199486</v>
      </c>
      <c r="BB337" s="62">
        <v>1.87</v>
      </c>
      <c r="BC337" s="62">
        <v>3</v>
      </c>
      <c r="BD337">
        <v>0.42732558139534882</v>
      </c>
      <c r="BE337" s="62"/>
      <c r="BF337" s="64"/>
      <c r="BG337" s="64"/>
      <c r="BH337" s="120">
        <v>1.278</v>
      </c>
    </row>
    <row r="338" spans="1:61" ht="120" x14ac:dyDescent="0.25">
      <c r="A338" s="58">
        <v>36</v>
      </c>
      <c r="B338" s="59" t="s">
        <v>78</v>
      </c>
      <c r="C338" s="59" t="s">
        <v>28</v>
      </c>
      <c r="D338" s="59" t="s">
        <v>48</v>
      </c>
      <c r="E338" s="59"/>
      <c r="F338" s="59" t="s">
        <v>500</v>
      </c>
      <c r="G338" s="58">
        <v>53</v>
      </c>
      <c r="H338" s="58">
        <v>7</v>
      </c>
      <c r="I338" s="59" t="s">
        <v>98</v>
      </c>
      <c r="J338" s="58">
        <v>871611960</v>
      </c>
      <c r="K338" s="58">
        <v>1.3653846153846201</v>
      </c>
      <c r="L338" s="58">
        <v>0.27307692307692299</v>
      </c>
      <c r="M338" s="58">
        <v>1</v>
      </c>
      <c r="N338" s="60">
        <v>0</v>
      </c>
      <c r="O338" s="60">
        <v>0</v>
      </c>
      <c r="P338" s="58">
        <v>2</v>
      </c>
      <c r="Q338" s="58">
        <v>1</v>
      </c>
      <c r="R338" s="60">
        <v>0</v>
      </c>
      <c r="S338" s="58">
        <v>1</v>
      </c>
      <c r="T338" s="60">
        <v>0</v>
      </c>
      <c r="U338" s="60">
        <v>0</v>
      </c>
      <c r="V338" s="60">
        <v>0</v>
      </c>
      <c r="W338" s="59">
        <v>0</v>
      </c>
      <c r="X338" s="60">
        <v>0</v>
      </c>
      <c r="Y338" s="60">
        <v>0</v>
      </c>
      <c r="Z338" s="59">
        <v>5</v>
      </c>
      <c r="AA338" s="59">
        <v>0</v>
      </c>
      <c r="AB338" t="s">
        <v>782</v>
      </c>
      <c r="AC338" s="61">
        <v>3</v>
      </c>
      <c r="AD338" s="58">
        <v>0</v>
      </c>
      <c r="AE338" s="58">
        <v>0</v>
      </c>
      <c r="AF338" s="58">
        <v>0</v>
      </c>
      <c r="AG338" s="58">
        <v>1</v>
      </c>
      <c r="AH338" s="59" t="s">
        <v>503</v>
      </c>
      <c r="AI338" s="58">
        <v>25</v>
      </c>
      <c r="AJ338" s="60"/>
      <c r="AK338" s="59" t="s">
        <v>598</v>
      </c>
      <c r="AL338" s="59">
        <v>1</v>
      </c>
      <c r="AM338" s="59" t="s">
        <v>27</v>
      </c>
      <c r="AN338" s="59" t="s">
        <v>673</v>
      </c>
      <c r="AO338" s="58">
        <v>28</v>
      </c>
      <c r="AP338" s="59" t="s">
        <v>677</v>
      </c>
      <c r="AQ338" s="59" t="s">
        <v>685</v>
      </c>
      <c r="AR338" s="59" t="s">
        <v>27</v>
      </c>
      <c r="AS338" s="59" t="s">
        <v>686</v>
      </c>
      <c r="AT338" s="59" t="s">
        <v>27</v>
      </c>
      <c r="AU338" s="59" t="s">
        <v>27</v>
      </c>
      <c r="AV338" s="59" t="s">
        <v>27</v>
      </c>
      <c r="AW338" s="64"/>
      <c r="AX338" s="62" t="s">
        <v>747</v>
      </c>
      <c r="AY338" s="62">
        <v>2.4980000000000002</v>
      </c>
      <c r="AZ338" s="62">
        <v>0.49960000000000004</v>
      </c>
      <c r="BA338" s="62">
        <v>2.0016012810248198</v>
      </c>
      <c r="BB338" s="62">
        <v>2.016</v>
      </c>
      <c r="BC338" s="62"/>
      <c r="BD338">
        <v>0.21111111111111111</v>
      </c>
      <c r="BE338" s="62"/>
      <c r="BF338" s="64"/>
      <c r="BG338" s="64"/>
      <c r="BH338" s="120">
        <v>0.72199999999999998</v>
      </c>
    </row>
    <row r="339" spans="1:61" ht="120" x14ac:dyDescent="0.25">
      <c r="A339" s="58">
        <v>52</v>
      </c>
      <c r="B339" s="59" t="s">
        <v>78</v>
      </c>
      <c r="C339" s="59" t="s">
        <v>28</v>
      </c>
      <c r="D339" s="59" t="s">
        <v>48</v>
      </c>
      <c r="E339" s="59"/>
      <c r="F339" s="59" t="s">
        <v>500</v>
      </c>
      <c r="G339" s="58">
        <v>53</v>
      </c>
      <c r="H339" s="58">
        <v>7</v>
      </c>
      <c r="I339" s="59" t="s">
        <v>101</v>
      </c>
      <c r="J339" s="58">
        <v>17888851</v>
      </c>
      <c r="K339" s="58">
        <v>2</v>
      </c>
      <c r="L339" s="58">
        <v>0.4</v>
      </c>
      <c r="M339" s="58">
        <v>2</v>
      </c>
      <c r="N339" s="60">
        <v>0</v>
      </c>
      <c r="O339" s="60">
        <v>0</v>
      </c>
      <c r="P339" s="58">
        <v>3</v>
      </c>
      <c r="Q339" s="58">
        <v>1</v>
      </c>
      <c r="R339" s="60">
        <v>0</v>
      </c>
      <c r="S339" s="58">
        <v>1</v>
      </c>
      <c r="T339" s="60">
        <v>0</v>
      </c>
      <c r="U339" s="60">
        <v>0</v>
      </c>
      <c r="V339" s="58">
        <v>0.5</v>
      </c>
      <c r="W339" s="59">
        <v>0</v>
      </c>
      <c r="X339" s="58">
        <v>0.5</v>
      </c>
      <c r="Y339" s="58">
        <v>1</v>
      </c>
      <c r="Z339" s="59">
        <v>9</v>
      </c>
      <c r="AA339" s="59">
        <v>1</v>
      </c>
      <c r="AB339" t="s">
        <v>783</v>
      </c>
      <c r="AC339" s="61">
        <v>3</v>
      </c>
      <c r="AD339" s="58">
        <v>5</v>
      </c>
      <c r="AE339" s="58">
        <v>0</v>
      </c>
      <c r="AF339" s="58">
        <v>1</v>
      </c>
      <c r="AG339" s="58">
        <v>7</v>
      </c>
      <c r="AH339" s="59" t="s">
        <v>503</v>
      </c>
      <c r="AI339" s="58">
        <v>25</v>
      </c>
      <c r="AJ339" s="60"/>
      <c r="AK339" s="59" t="s">
        <v>599</v>
      </c>
      <c r="AL339" s="59">
        <v>1</v>
      </c>
      <c r="AM339" s="59" t="s">
        <v>27</v>
      </c>
      <c r="AN339" s="59" t="s">
        <v>680</v>
      </c>
      <c r="AO339" s="58">
        <v>30</v>
      </c>
      <c r="AP339" s="59" t="s">
        <v>674</v>
      </c>
      <c r="AQ339" s="59" t="s">
        <v>687</v>
      </c>
      <c r="AR339" s="59" t="s">
        <v>27</v>
      </c>
      <c r="AS339" s="59" t="s">
        <v>688</v>
      </c>
      <c r="AT339" s="59" t="s">
        <v>27</v>
      </c>
      <c r="AU339" s="59" t="s">
        <v>27</v>
      </c>
      <c r="AV339" s="59" t="s">
        <v>27</v>
      </c>
      <c r="AW339" s="64"/>
      <c r="AX339" s="62" t="s">
        <v>748</v>
      </c>
      <c r="AY339" s="62">
        <v>7.0010000000000003</v>
      </c>
      <c r="AZ339" s="62">
        <v>0.77788888888888896</v>
      </c>
      <c r="BA339" s="62">
        <v>1.285530638480217</v>
      </c>
      <c r="BB339" s="62">
        <v>6.0920000000000005</v>
      </c>
      <c r="BC339" s="62">
        <v>159</v>
      </c>
      <c r="BD339">
        <v>0.75862068965517238</v>
      </c>
      <c r="BE339" s="62" t="s">
        <v>783</v>
      </c>
      <c r="BF339" s="62">
        <v>1</v>
      </c>
      <c r="BG339" s="64"/>
      <c r="BH339" s="120">
        <v>6.0919999999999996</v>
      </c>
    </row>
    <row r="340" spans="1:61" ht="120" x14ac:dyDescent="0.25">
      <c r="A340" s="58">
        <v>147</v>
      </c>
      <c r="B340" s="59" t="s">
        <v>78</v>
      </c>
      <c r="C340" s="59" t="s">
        <v>26</v>
      </c>
      <c r="D340" s="59" t="s">
        <v>48</v>
      </c>
      <c r="E340" s="59"/>
      <c r="F340" s="59" t="s">
        <v>500</v>
      </c>
      <c r="G340" s="58">
        <v>53</v>
      </c>
      <c r="H340" s="58">
        <v>7</v>
      </c>
      <c r="I340" s="59" t="s">
        <v>118</v>
      </c>
      <c r="J340" s="58">
        <v>10238105208</v>
      </c>
      <c r="K340" s="58">
        <v>0</v>
      </c>
      <c r="L340" s="58">
        <v>0</v>
      </c>
      <c r="M340" s="58">
        <v>2</v>
      </c>
      <c r="N340" s="60">
        <v>0</v>
      </c>
      <c r="O340" s="60">
        <v>0</v>
      </c>
      <c r="P340" s="58">
        <v>4</v>
      </c>
      <c r="Q340" s="58">
        <v>2</v>
      </c>
      <c r="R340" s="60">
        <v>0</v>
      </c>
      <c r="S340" s="58">
        <v>2</v>
      </c>
      <c r="T340" s="60">
        <v>0</v>
      </c>
      <c r="U340" s="60">
        <v>0</v>
      </c>
      <c r="V340" s="58">
        <v>1</v>
      </c>
      <c r="W340" s="59">
        <v>0</v>
      </c>
      <c r="X340" s="58">
        <v>1</v>
      </c>
      <c r="Y340" s="58">
        <v>2</v>
      </c>
      <c r="Z340" s="59">
        <v>14</v>
      </c>
      <c r="AA340" s="59">
        <v>2</v>
      </c>
      <c r="AC340" s="61">
        <v>2</v>
      </c>
      <c r="AD340" s="58">
        <v>2</v>
      </c>
      <c r="AE340" s="58">
        <v>1</v>
      </c>
      <c r="AF340" s="58">
        <v>3</v>
      </c>
      <c r="AG340" s="58">
        <v>7</v>
      </c>
      <c r="AH340" s="59" t="s">
        <v>503</v>
      </c>
      <c r="AI340" s="58">
        <v>25</v>
      </c>
      <c r="AJ340" s="60"/>
      <c r="AK340" s="59" t="s">
        <v>602</v>
      </c>
      <c r="AL340" s="59">
        <v>1</v>
      </c>
      <c r="AM340" s="59" t="s">
        <v>27</v>
      </c>
      <c r="AN340" s="59" t="s">
        <v>673</v>
      </c>
      <c r="AO340" s="58">
        <v>29</v>
      </c>
      <c r="AP340" s="59" t="s">
        <v>677</v>
      </c>
      <c r="AQ340" s="59" t="s">
        <v>691</v>
      </c>
      <c r="AR340" s="59" t="s">
        <v>27</v>
      </c>
      <c r="AS340" s="59" t="s">
        <v>27</v>
      </c>
      <c r="AT340" s="59" t="s">
        <v>692</v>
      </c>
      <c r="AU340" s="59" t="s">
        <v>27</v>
      </c>
      <c r="AV340" s="59" t="s">
        <v>27</v>
      </c>
      <c r="AW340" s="64"/>
      <c r="AX340" s="62" t="s">
        <v>746</v>
      </c>
      <c r="AY340" s="62">
        <v>2.6850000000000001</v>
      </c>
      <c r="AZ340" s="62">
        <v>0.19178571428571428</v>
      </c>
      <c r="BA340" s="62">
        <v>5.2141527001862196</v>
      </c>
      <c r="BB340" s="62"/>
      <c r="BC340" s="62">
        <v>106</v>
      </c>
      <c r="BD340">
        <v>0.95838150289017343</v>
      </c>
      <c r="BE340" s="62"/>
      <c r="BF340" s="64"/>
      <c r="BG340" s="64"/>
      <c r="BH340" s="120"/>
    </row>
    <row r="341" spans="1:61" ht="195" x14ac:dyDescent="0.25">
      <c r="A341" s="58">
        <v>149</v>
      </c>
      <c r="B341" s="59" t="s">
        <v>78</v>
      </c>
      <c r="C341" s="59" t="s">
        <v>26</v>
      </c>
      <c r="D341" s="59" t="s">
        <v>48</v>
      </c>
      <c r="E341" s="59"/>
      <c r="F341" s="59" t="s">
        <v>500</v>
      </c>
      <c r="G341" s="58">
        <v>53</v>
      </c>
      <c r="H341" s="58">
        <v>7</v>
      </c>
      <c r="I341" s="59" t="s">
        <v>111</v>
      </c>
      <c r="J341" s="58">
        <v>134763219</v>
      </c>
      <c r="K341" s="58">
        <v>0</v>
      </c>
      <c r="L341" s="58">
        <v>0</v>
      </c>
      <c r="M341" s="58">
        <v>11</v>
      </c>
      <c r="N341" s="60">
        <v>0</v>
      </c>
      <c r="O341" s="58">
        <v>8</v>
      </c>
      <c r="P341" s="58">
        <v>13</v>
      </c>
      <c r="Q341" s="58">
        <v>2</v>
      </c>
      <c r="R341" s="60">
        <v>0</v>
      </c>
      <c r="S341" s="58">
        <v>2</v>
      </c>
      <c r="T341" s="60">
        <v>0</v>
      </c>
      <c r="U341" s="60">
        <v>0</v>
      </c>
      <c r="V341" s="58">
        <v>4</v>
      </c>
      <c r="W341" s="59">
        <v>0</v>
      </c>
      <c r="X341" s="58">
        <v>4</v>
      </c>
      <c r="Y341" s="58">
        <v>8</v>
      </c>
      <c r="Z341" s="59">
        <v>52</v>
      </c>
      <c r="AA341" s="59">
        <v>8</v>
      </c>
      <c r="AC341" s="61">
        <v>2</v>
      </c>
      <c r="AD341" s="58">
        <v>8</v>
      </c>
      <c r="AE341" s="58">
        <v>5</v>
      </c>
      <c r="AF341" s="58">
        <v>3</v>
      </c>
      <c r="AG341" s="58">
        <v>25</v>
      </c>
      <c r="AH341" s="59" t="s">
        <v>603</v>
      </c>
      <c r="AI341" s="58">
        <v>17</v>
      </c>
      <c r="AJ341" s="60"/>
      <c r="AK341" s="59" t="s">
        <v>604</v>
      </c>
      <c r="AL341" s="59">
        <v>1</v>
      </c>
      <c r="AM341" s="59" t="s">
        <v>27</v>
      </c>
      <c r="AN341" s="59" t="s">
        <v>673</v>
      </c>
      <c r="AO341" s="58">
        <v>23</v>
      </c>
      <c r="AP341" s="59" t="s">
        <v>677</v>
      </c>
      <c r="AQ341" s="59" t="s">
        <v>691</v>
      </c>
      <c r="AR341" s="59" t="s">
        <v>27</v>
      </c>
      <c r="AS341" s="59" t="s">
        <v>27</v>
      </c>
      <c r="AT341" s="59" t="s">
        <v>27</v>
      </c>
      <c r="AU341" s="59" t="s">
        <v>27</v>
      </c>
      <c r="AV341" s="59" t="s">
        <v>27</v>
      </c>
      <c r="AW341" s="64"/>
      <c r="AX341" s="62" t="s">
        <v>747</v>
      </c>
      <c r="AY341" s="62">
        <v>7.2290000000000001</v>
      </c>
      <c r="AZ341" s="62">
        <v>0.13901923076923078</v>
      </c>
      <c r="BA341" s="62">
        <v>7.193249412090192</v>
      </c>
      <c r="BB341" s="62"/>
      <c r="BC341" s="62">
        <v>200</v>
      </c>
      <c r="BD341">
        <v>0.87287559483344668</v>
      </c>
      <c r="BE341" s="62"/>
      <c r="BF341" s="64"/>
      <c r="BG341" s="64"/>
      <c r="BH341" s="120"/>
    </row>
    <row r="342" spans="1:61" ht="120" x14ac:dyDescent="0.25">
      <c r="A342" s="58">
        <v>165</v>
      </c>
      <c r="B342" s="59" t="s">
        <v>78</v>
      </c>
      <c r="C342" s="59" t="s">
        <v>26</v>
      </c>
      <c r="D342" s="59" t="s">
        <v>48</v>
      </c>
      <c r="E342" s="59"/>
      <c r="F342" s="59" t="s">
        <v>500</v>
      </c>
      <c r="G342" s="58">
        <v>53</v>
      </c>
      <c r="H342" s="58">
        <v>7</v>
      </c>
      <c r="I342" s="59" t="s">
        <v>121</v>
      </c>
      <c r="J342" s="58">
        <v>8870124178</v>
      </c>
      <c r="K342" s="58">
        <v>2.8</v>
      </c>
      <c r="L342" s="58">
        <v>0.56000000000000005</v>
      </c>
      <c r="M342" s="58">
        <v>1</v>
      </c>
      <c r="N342" s="60">
        <v>0</v>
      </c>
      <c r="O342" s="60">
        <v>0</v>
      </c>
      <c r="P342" s="58">
        <v>1</v>
      </c>
      <c r="Q342" s="60">
        <v>0</v>
      </c>
      <c r="R342" s="60">
        <v>0</v>
      </c>
      <c r="S342" s="60">
        <v>0</v>
      </c>
      <c r="T342" s="60">
        <v>0</v>
      </c>
      <c r="U342" s="60">
        <v>0</v>
      </c>
      <c r="V342" s="60">
        <v>0</v>
      </c>
      <c r="W342" s="59">
        <v>0</v>
      </c>
      <c r="X342" s="60">
        <v>0</v>
      </c>
      <c r="Y342" s="60">
        <v>0</v>
      </c>
      <c r="Z342" s="59">
        <v>2</v>
      </c>
      <c r="AA342" s="59">
        <v>0</v>
      </c>
      <c r="AB342" t="s">
        <v>783</v>
      </c>
      <c r="AC342" s="61">
        <v>3</v>
      </c>
      <c r="AD342" s="58">
        <v>0</v>
      </c>
      <c r="AE342" s="58">
        <v>0</v>
      </c>
      <c r="AF342" s="58">
        <v>0</v>
      </c>
      <c r="AG342" s="58">
        <v>1</v>
      </c>
      <c r="AH342" s="59" t="s">
        <v>503</v>
      </c>
      <c r="AI342" s="58">
        <v>25</v>
      </c>
      <c r="AJ342" s="60"/>
      <c r="AK342" s="59" t="s">
        <v>605</v>
      </c>
      <c r="AL342" s="59">
        <v>1</v>
      </c>
      <c r="AM342" s="59" t="s">
        <v>27</v>
      </c>
      <c r="AN342" s="59" t="s">
        <v>673</v>
      </c>
      <c r="AO342" s="58">
        <v>21</v>
      </c>
      <c r="AP342" s="59" t="s">
        <v>677</v>
      </c>
      <c r="AQ342" s="59" t="s">
        <v>693</v>
      </c>
      <c r="AR342" s="59" t="s">
        <v>27</v>
      </c>
      <c r="AS342" s="59" t="s">
        <v>27</v>
      </c>
      <c r="AT342" s="59" t="s">
        <v>27</v>
      </c>
      <c r="AU342" s="59" t="s">
        <v>27</v>
      </c>
      <c r="AV342" s="59" t="s">
        <v>27</v>
      </c>
      <c r="AW342" s="64"/>
      <c r="AX342" s="62" t="s">
        <v>747</v>
      </c>
      <c r="AY342" s="62">
        <v>7.0070000000000006</v>
      </c>
      <c r="AZ342" s="62">
        <v>3.5035000000000003</v>
      </c>
      <c r="BA342" s="62">
        <v>0.28542885685742825</v>
      </c>
      <c r="BB342" s="62">
        <v>5.8109999999999999</v>
      </c>
      <c r="BC342" s="62">
        <v>53</v>
      </c>
      <c r="BD342">
        <v>0</v>
      </c>
      <c r="BE342" s="62" t="s">
        <v>783</v>
      </c>
      <c r="BF342" s="62">
        <v>1</v>
      </c>
      <c r="BG342" s="64"/>
      <c r="BH342" s="120">
        <v>5.8109999999999999</v>
      </c>
    </row>
    <row r="343" spans="1:61" ht="165" x14ac:dyDescent="0.25">
      <c r="A343" s="58">
        <v>229</v>
      </c>
      <c r="B343" s="59" t="s">
        <v>78</v>
      </c>
      <c r="C343" s="59" t="s">
        <v>26</v>
      </c>
      <c r="D343" s="59" t="s">
        <v>48</v>
      </c>
      <c r="E343" s="59"/>
      <c r="F343" s="59" t="s">
        <v>500</v>
      </c>
      <c r="G343" s="58">
        <v>53</v>
      </c>
      <c r="H343" s="58">
        <v>7</v>
      </c>
      <c r="I343" s="59" t="s">
        <v>128</v>
      </c>
      <c r="J343" s="58">
        <v>9591208203</v>
      </c>
      <c r="K343" s="58">
        <v>2.8</v>
      </c>
      <c r="L343" s="58">
        <v>0.56000000000000005</v>
      </c>
      <c r="M343" s="58">
        <v>3</v>
      </c>
      <c r="N343" s="60">
        <v>0</v>
      </c>
      <c r="O343" s="60">
        <v>0</v>
      </c>
      <c r="P343" s="58">
        <v>8</v>
      </c>
      <c r="Q343" s="58">
        <v>5</v>
      </c>
      <c r="R343" s="60">
        <v>0</v>
      </c>
      <c r="S343" s="58">
        <v>5</v>
      </c>
      <c r="T343" s="60">
        <v>0</v>
      </c>
      <c r="U343" s="58">
        <v>3</v>
      </c>
      <c r="V343" s="58">
        <v>2.5</v>
      </c>
      <c r="W343" s="59">
        <v>0</v>
      </c>
      <c r="X343" s="58">
        <v>1.5</v>
      </c>
      <c r="Y343" s="58">
        <v>7</v>
      </c>
      <c r="Z343" s="59">
        <v>35</v>
      </c>
      <c r="AA343" s="59">
        <v>7</v>
      </c>
      <c r="AB343" t="s">
        <v>783</v>
      </c>
      <c r="AC343" s="61">
        <v>3</v>
      </c>
      <c r="AD343" s="58">
        <v>5</v>
      </c>
      <c r="AE343" s="58">
        <v>6</v>
      </c>
      <c r="AF343" s="58">
        <v>0</v>
      </c>
      <c r="AG343" s="58">
        <v>12</v>
      </c>
      <c r="AH343" s="59" t="s">
        <v>503</v>
      </c>
      <c r="AI343" s="58">
        <v>25</v>
      </c>
      <c r="AJ343" s="60"/>
      <c r="AK343" s="59" t="s">
        <v>608</v>
      </c>
      <c r="AL343" s="59">
        <v>1</v>
      </c>
      <c r="AM343" s="59" t="s">
        <v>27</v>
      </c>
      <c r="AN343" s="59" t="s">
        <v>680</v>
      </c>
      <c r="AO343" s="58">
        <v>33</v>
      </c>
      <c r="AP343" s="59" t="s">
        <v>677</v>
      </c>
      <c r="AQ343" s="59" t="s">
        <v>698</v>
      </c>
      <c r="AR343" s="59" t="s">
        <v>27</v>
      </c>
      <c r="AS343" s="59" t="s">
        <v>699</v>
      </c>
      <c r="AT343" s="59" t="s">
        <v>27</v>
      </c>
      <c r="AU343" s="59" t="s">
        <v>27</v>
      </c>
      <c r="AV343" s="59" t="s">
        <v>27</v>
      </c>
      <c r="AW343" s="64"/>
      <c r="AX343" s="62" t="s">
        <v>748</v>
      </c>
      <c r="AY343" s="62">
        <v>7.0030000000000001</v>
      </c>
      <c r="AZ343" s="62">
        <v>0.20008571428571428</v>
      </c>
      <c r="BA343" s="62">
        <v>4.9978580608310725</v>
      </c>
      <c r="BB343" s="62">
        <v>5.7560000000000002</v>
      </c>
      <c r="BC343" s="62">
        <v>106</v>
      </c>
      <c r="BD343">
        <v>0.39368770764119604</v>
      </c>
      <c r="BE343" s="62" t="s">
        <v>783</v>
      </c>
      <c r="BF343" s="62">
        <v>1</v>
      </c>
      <c r="BG343" s="64"/>
      <c r="BH343" s="120">
        <v>5.7560000000000002</v>
      </c>
    </row>
    <row r="344" spans="1:61" ht="150" x14ac:dyDescent="0.25">
      <c r="A344" s="58">
        <v>246</v>
      </c>
      <c r="B344" s="59" t="s">
        <v>78</v>
      </c>
      <c r="C344" s="59" t="s">
        <v>26</v>
      </c>
      <c r="D344" s="59" t="s">
        <v>48</v>
      </c>
      <c r="E344" s="59"/>
      <c r="F344" s="59" t="s">
        <v>500</v>
      </c>
      <c r="G344" s="58">
        <v>53</v>
      </c>
      <c r="H344" s="58">
        <v>7</v>
      </c>
      <c r="I344" s="59" t="s">
        <v>130</v>
      </c>
      <c r="J344" s="58">
        <v>3712062108</v>
      </c>
      <c r="K344" s="58">
        <v>0</v>
      </c>
      <c r="L344" s="58">
        <v>0</v>
      </c>
      <c r="M344" s="58">
        <v>5</v>
      </c>
      <c r="N344" s="60">
        <v>0</v>
      </c>
      <c r="O344" s="60">
        <v>0</v>
      </c>
      <c r="P344" s="58">
        <v>16</v>
      </c>
      <c r="Q344" s="58">
        <v>10</v>
      </c>
      <c r="R344" s="60">
        <v>0</v>
      </c>
      <c r="S344" s="58">
        <v>10</v>
      </c>
      <c r="T344" s="60">
        <v>0</v>
      </c>
      <c r="U344" s="58">
        <v>1</v>
      </c>
      <c r="V344" s="58">
        <v>1</v>
      </c>
      <c r="W344" s="59">
        <v>0</v>
      </c>
      <c r="X344" s="58">
        <v>1</v>
      </c>
      <c r="Y344" s="58">
        <v>3</v>
      </c>
      <c r="Z344" s="59">
        <v>47</v>
      </c>
      <c r="AA344" s="59">
        <v>3</v>
      </c>
      <c r="AC344" s="61">
        <v>2</v>
      </c>
      <c r="AD344" s="58">
        <v>5</v>
      </c>
      <c r="AE344" s="58">
        <v>10</v>
      </c>
      <c r="AF344" s="58">
        <v>2</v>
      </c>
      <c r="AG344" s="58">
        <v>18</v>
      </c>
      <c r="AH344" s="59" t="s">
        <v>503</v>
      </c>
      <c r="AI344" s="58">
        <v>25</v>
      </c>
      <c r="AJ344" s="60"/>
      <c r="AK344" s="59" t="s">
        <v>609</v>
      </c>
      <c r="AL344" s="59">
        <v>1</v>
      </c>
      <c r="AM344" s="59" t="s">
        <v>27</v>
      </c>
      <c r="AN344" s="59" t="s">
        <v>680</v>
      </c>
      <c r="AO344" s="58">
        <v>28</v>
      </c>
      <c r="AP344" s="59" t="s">
        <v>677</v>
      </c>
      <c r="AQ344" s="59" t="s">
        <v>700</v>
      </c>
      <c r="AR344" s="59" t="s">
        <v>695</v>
      </c>
      <c r="AS344" s="59" t="s">
        <v>701</v>
      </c>
      <c r="AT344" s="59" t="s">
        <v>27</v>
      </c>
      <c r="AU344" s="59" t="s">
        <v>27</v>
      </c>
      <c r="AV344" s="59" t="s">
        <v>27</v>
      </c>
      <c r="AW344" s="64"/>
      <c r="AX344" s="62" t="s">
        <v>748</v>
      </c>
      <c r="AY344" s="62">
        <v>7.0019999999999998</v>
      </c>
      <c r="AZ344" s="62">
        <v>0.1489787234042553</v>
      </c>
      <c r="BA344" s="62">
        <v>6.7123678948871754</v>
      </c>
      <c r="BB344" s="62"/>
      <c r="BC344" s="62">
        <v>0</v>
      </c>
      <c r="BD344">
        <v>0.80288195085904301</v>
      </c>
      <c r="BE344" s="62"/>
      <c r="BF344" s="64"/>
      <c r="BG344" s="64"/>
      <c r="BH344" s="120"/>
    </row>
    <row r="345" spans="1:61" ht="165" x14ac:dyDescent="0.25">
      <c r="A345" s="58">
        <v>296</v>
      </c>
      <c r="B345" s="59" t="s">
        <v>78</v>
      </c>
      <c r="C345" s="59" t="s">
        <v>28</v>
      </c>
      <c r="D345" s="59" t="s">
        <v>48</v>
      </c>
      <c r="E345" s="59"/>
      <c r="F345" s="59" t="s">
        <v>500</v>
      </c>
      <c r="G345" s="58">
        <v>53</v>
      </c>
      <c r="H345" s="58">
        <v>7</v>
      </c>
      <c r="I345" s="59" t="s">
        <v>135</v>
      </c>
      <c r="J345" s="58">
        <v>7717685176</v>
      </c>
      <c r="K345" s="58">
        <v>2</v>
      </c>
      <c r="L345" s="58">
        <v>0.4</v>
      </c>
      <c r="M345" s="58">
        <v>1</v>
      </c>
      <c r="N345" s="60">
        <v>0</v>
      </c>
      <c r="O345" s="60">
        <v>0</v>
      </c>
      <c r="P345" s="58">
        <v>5</v>
      </c>
      <c r="Q345" s="58">
        <v>3</v>
      </c>
      <c r="R345" s="60">
        <v>0</v>
      </c>
      <c r="S345" s="58">
        <v>3</v>
      </c>
      <c r="T345" s="60">
        <v>0</v>
      </c>
      <c r="U345" s="60">
        <v>0</v>
      </c>
      <c r="V345" s="58">
        <v>0.5</v>
      </c>
      <c r="W345" s="59">
        <v>0</v>
      </c>
      <c r="X345" s="58">
        <v>0.5</v>
      </c>
      <c r="Y345" s="58">
        <v>1</v>
      </c>
      <c r="Z345" s="59">
        <v>14</v>
      </c>
      <c r="AA345" s="59">
        <v>1</v>
      </c>
      <c r="AB345" t="s">
        <v>783</v>
      </c>
      <c r="AC345" s="61">
        <v>3</v>
      </c>
      <c r="AD345" s="58">
        <v>6</v>
      </c>
      <c r="AE345" s="58">
        <v>2</v>
      </c>
      <c r="AF345" s="58">
        <v>2</v>
      </c>
      <c r="AG345" s="58">
        <v>14</v>
      </c>
      <c r="AH345" s="59" t="s">
        <v>611</v>
      </c>
      <c r="AI345" s="58">
        <v>22</v>
      </c>
      <c r="AJ345" s="60"/>
      <c r="AK345" s="59" t="s">
        <v>612</v>
      </c>
      <c r="AL345" s="59">
        <v>1</v>
      </c>
      <c r="AM345" s="59" t="s">
        <v>27</v>
      </c>
      <c r="AN345" s="59" t="s">
        <v>680</v>
      </c>
      <c r="AO345" s="58">
        <v>24</v>
      </c>
      <c r="AP345" s="59" t="s">
        <v>677</v>
      </c>
      <c r="AQ345" s="59" t="s">
        <v>691</v>
      </c>
      <c r="AR345" s="59" t="s">
        <v>27</v>
      </c>
      <c r="AS345" s="59" t="s">
        <v>27</v>
      </c>
      <c r="AT345" s="59" t="s">
        <v>27</v>
      </c>
      <c r="AU345" s="59" t="s">
        <v>27</v>
      </c>
      <c r="AV345" s="59" t="s">
        <v>27</v>
      </c>
      <c r="AW345" s="64"/>
      <c r="AX345" s="62" t="s">
        <v>747</v>
      </c>
      <c r="AY345" s="62">
        <v>3.2069999999999999</v>
      </c>
      <c r="AZ345" s="62">
        <v>0.22907142857142856</v>
      </c>
      <c r="BA345" s="62">
        <v>4.365450576863112</v>
      </c>
      <c r="BB345" s="62">
        <v>2.8000000000000003</v>
      </c>
      <c r="BC345" s="62"/>
      <c r="BD345">
        <v>0.13030303030303031</v>
      </c>
      <c r="BE345" s="62" t="s">
        <v>785</v>
      </c>
      <c r="BF345" s="62">
        <v>1</v>
      </c>
      <c r="BG345" s="62">
        <v>1</v>
      </c>
      <c r="BH345" s="120">
        <v>2.8</v>
      </c>
      <c r="BI345" s="50"/>
    </row>
    <row r="346" spans="1:61" ht="135" x14ac:dyDescent="0.25">
      <c r="A346" s="58">
        <v>333</v>
      </c>
      <c r="B346" s="59" t="s">
        <v>78</v>
      </c>
      <c r="C346" s="59" t="s">
        <v>26</v>
      </c>
      <c r="D346" s="59" t="s">
        <v>48</v>
      </c>
      <c r="E346" s="59"/>
      <c r="F346" s="59" t="s">
        <v>500</v>
      </c>
      <c r="G346" s="58">
        <v>53</v>
      </c>
      <c r="H346" s="58">
        <v>7</v>
      </c>
      <c r="I346" s="59" t="s">
        <v>142</v>
      </c>
      <c r="J346" s="58">
        <v>8282194225</v>
      </c>
      <c r="K346" s="58">
        <v>2.8</v>
      </c>
      <c r="L346" s="58">
        <v>0.56000000000000005</v>
      </c>
      <c r="M346" s="58">
        <v>1</v>
      </c>
      <c r="N346" s="60">
        <v>0</v>
      </c>
      <c r="O346" s="60">
        <v>0</v>
      </c>
      <c r="P346" s="58">
        <v>4</v>
      </c>
      <c r="Q346" s="58">
        <v>2</v>
      </c>
      <c r="R346" s="60">
        <v>0</v>
      </c>
      <c r="S346" s="58">
        <v>2</v>
      </c>
      <c r="T346" s="60">
        <v>0</v>
      </c>
      <c r="U346" s="58">
        <v>1</v>
      </c>
      <c r="V346" s="58">
        <v>3</v>
      </c>
      <c r="W346" s="59">
        <v>0</v>
      </c>
      <c r="X346" s="60">
        <v>0</v>
      </c>
      <c r="Y346" s="58">
        <v>4</v>
      </c>
      <c r="Z346" s="59">
        <v>17</v>
      </c>
      <c r="AA346" s="59">
        <v>4</v>
      </c>
      <c r="AB346" t="s">
        <v>783</v>
      </c>
      <c r="AC346" s="61">
        <v>3</v>
      </c>
      <c r="AD346" s="58">
        <v>6</v>
      </c>
      <c r="AE346" s="58">
        <v>1</v>
      </c>
      <c r="AF346" s="58">
        <v>0</v>
      </c>
      <c r="AG346" s="58">
        <v>8</v>
      </c>
      <c r="AH346" s="59" t="s">
        <v>503</v>
      </c>
      <c r="AI346" s="58">
        <v>25</v>
      </c>
      <c r="AJ346" s="60"/>
      <c r="AK346" s="59" t="s">
        <v>613</v>
      </c>
      <c r="AL346" s="59">
        <v>1</v>
      </c>
      <c r="AM346" s="59" t="s">
        <v>27</v>
      </c>
      <c r="AN346" s="59" t="s">
        <v>680</v>
      </c>
      <c r="AO346" s="58">
        <v>27</v>
      </c>
      <c r="AP346" s="59" t="s">
        <v>677</v>
      </c>
      <c r="AQ346" s="59" t="s">
        <v>691</v>
      </c>
      <c r="AR346" s="59" t="s">
        <v>695</v>
      </c>
      <c r="AS346" s="59" t="s">
        <v>27</v>
      </c>
      <c r="AT346" s="59" t="s">
        <v>692</v>
      </c>
      <c r="AU346" s="59" t="s">
        <v>27</v>
      </c>
      <c r="AV346" s="59" t="s">
        <v>27</v>
      </c>
      <c r="AW346" s="64"/>
      <c r="AX346" s="62" t="s">
        <v>746</v>
      </c>
      <c r="AY346" s="62">
        <v>7.0060000000000002</v>
      </c>
      <c r="AZ346" s="62">
        <v>0.41211764705882353</v>
      </c>
      <c r="BA346" s="62">
        <v>2.4264915786468739</v>
      </c>
      <c r="BB346" s="62">
        <v>6.7279999999999998</v>
      </c>
      <c r="BC346" s="62">
        <v>106</v>
      </c>
      <c r="BD346">
        <v>0.5670103092783505</v>
      </c>
      <c r="BE346" s="62" t="s">
        <v>783</v>
      </c>
      <c r="BF346" s="62">
        <v>1</v>
      </c>
      <c r="BG346" s="64"/>
      <c r="BH346" s="120">
        <v>6.7279999999999998</v>
      </c>
      <c r="BI346" s="50"/>
    </row>
    <row r="347" spans="1:61" ht="165" x14ac:dyDescent="0.25">
      <c r="A347" s="58">
        <v>354</v>
      </c>
      <c r="B347" s="59" t="s">
        <v>78</v>
      </c>
      <c r="C347" s="59" t="s">
        <v>28</v>
      </c>
      <c r="D347" s="59" t="s">
        <v>48</v>
      </c>
      <c r="E347" s="59"/>
      <c r="F347" s="59" t="s">
        <v>500</v>
      </c>
      <c r="G347" s="58">
        <v>53</v>
      </c>
      <c r="H347" s="58">
        <v>7</v>
      </c>
      <c r="I347" s="59" t="s">
        <v>146</v>
      </c>
      <c r="J347" s="58">
        <v>94222252116</v>
      </c>
      <c r="K347" s="58">
        <v>1.32692307692308</v>
      </c>
      <c r="L347" s="58">
        <v>0.265384615384615</v>
      </c>
      <c r="M347" s="58">
        <v>1</v>
      </c>
      <c r="N347" s="60">
        <v>0</v>
      </c>
      <c r="O347" s="60">
        <v>0</v>
      </c>
      <c r="P347" s="58">
        <v>1</v>
      </c>
      <c r="Q347" s="60">
        <v>0</v>
      </c>
      <c r="R347" s="60">
        <v>0</v>
      </c>
      <c r="S347" s="60">
        <v>0</v>
      </c>
      <c r="T347" s="60">
        <v>0</v>
      </c>
      <c r="U347" s="60">
        <v>0</v>
      </c>
      <c r="V347" s="60">
        <v>0</v>
      </c>
      <c r="W347" s="59">
        <v>0</v>
      </c>
      <c r="X347" s="60">
        <v>0</v>
      </c>
      <c r="Y347" s="60">
        <v>0</v>
      </c>
      <c r="Z347" s="59">
        <v>2</v>
      </c>
      <c r="AA347" s="59">
        <v>0</v>
      </c>
      <c r="AB347" t="s">
        <v>782</v>
      </c>
      <c r="AC347" s="61">
        <v>3</v>
      </c>
      <c r="AD347" s="58">
        <v>0</v>
      </c>
      <c r="AE347" s="58">
        <v>0</v>
      </c>
      <c r="AF347" s="58">
        <v>0</v>
      </c>
      <c r="AG347" s="58">
        <v>1</v>
      </c>
      <c r="AH347" s="59" t="s">
        <v>503</v>
      </c>
      <c r="AI347" s="58">
        <v>25</v>
      </c>
      <c r="AJ347" s="60"/>
      <c r="AK347" s="59" t="s">
        <v>614</v>
      </c>
      <c r="AL347" s="59">
        <v>1</v>
      </c>
      <c r="AM347" s="59" t="s">
        <v>27</v>
      </c>
      <c r="AN347" s="59" t="s">
        <v>680</v>
      </c>
      <c r="AO347" s="58">
        <v>36</v>
      </c>
      <c r="AP347" s="59" t="s">
        <v>677</v>
      </c>
      <c r="AQ347" s="59" t="s">
        <v>707</v>
      </c>
      <c r="AR347" s="59" t="s">
        <v>27</v>
      </c>
      <c r="AS347" s="59" t="s">
        <v>708</v>
      </c>
      <c r="AT347" s="59" t="s">
        <v>27</v>
      </c>
      <c r="AU347" s="59" t="s">
        <v>27</v>
      </c>
      <c r="AV347" s="59" t="s">
        <v>27</v>
      </c>
      <c r="AW347" s="64"/>
      <c r="AX347" s="62" t="s">
        <v>748</v>
      </c>
      <c r="AY347" s="62">
        <v>7.0010000000000003</v>
      </c>
      <c r="AZ347" s="62">
        <v>3.5005000000000002</v>
      </c>
      <c r="BA347" s="62">
        <v>0.28567347521782599</v>
      </c>
      <c r="BB347" s="62">
        <v>3.7370000000000001</v>
      </c>
      <c r="BC347" s="62">
        <v>0</v>
      </c>
      <c r="BD347">
        <v>0</v>
      </c>
      <c r="BE347" s="62"/>
      <c r="BF347" s="64"/>
      <c r="BG347" s="64"/>
      <c r="BH347" s="120">
        <v>2.137</v>
      </c>
      <c r="BI347" s="50"/>
    </row>
    <row r="348" spans="1:61" ht="180" x14ac:dyDescent="0.25">
      <c r="A348" s="58">
        <v>370</v>
      </c>
      <c r="B348" s="59" t="s">
        <v>78</v>
      </c>
      <c r="C348" s="59" t="s">
        <v>26</v>
      </c>
      <c r="D348" s="59" t="s">
        <v>48</v>
      </c>
      <c r="E348" s="59"/>
      <c r="F348" s="59" t="s">
        <v>500</v>
      </c>
      <c r="G348" s="58">
        <v>53</v>
      </c>
      <c r="H348" s="58">
        <v>7</v>
      </c>
      <c r="I348" s="59" t="s">
        <v>147</v>
      </c>
      <c r="J348" s="58">
        <v>84463153</v>
      </c>
      <c r="K348" s="58">
        <v>2.9</v>
      </c>
      <c r="L348" s="58">
        <v>0.57999999999999996</v>
      </c>
      <c r="M348" s="58">
        <v>5</v>
      </c>
      <c r="N348" s="60">
        <v>0</v>
      </c>
      <c r="O348" s="60">
        <v>0</v>
      </c>
      <c r="P348" s="58">
        <v>16</v>
      </c>
      <c r="Q348" s="58">
        <v>11</v>
      </c>
      <c r="R348" s="60">
        <v>0</v>
      </c>
      <c r="S348" s="58">
        <v>11</v>
      </c>
      <c r="T348" s="60">
        <v>0</v>
      </c>
      <c r="U348" s="58">
        <v>3</v>
      </c>
      <c r="V348" s="58">
        <v>4</v>
      </c>
      <c r="W348" s="59">
        <v>0</v>
      </c>
      <c r="X348" s="58">
        <v>2</v>
      </c>
      <c r="Y348" s="58">
        <v>9</v>
      </c>
      <c r="Z348" s="59">
        <v>61</v>
      </c>
      <c r="AA348" s="59">
        <v>9</v>
      </c>
      <c r="AB348" t="s">
        <v>781</v>
      </c>
      <c r="AC348" s="61">
        <v>3</v>
      </c>
      <c r="AD348" s="58">
        <v>8</v>
      </c>
      <c r="AE348" s="58">
        <v>8</v>
      </c>
      <c r="AF348" s="58">
        <v>0</v>
      </c>
      <c r="AG348" s="58">
        <v>17</v>
      </c>
      <c r="AH348" s="59" t="s">
        <v>503</v>
      </c>
      <c r="AI348" s="58">
        <v>25</v>
      </c>
      <c r="AJ348" s="60"/>
      <c r="AK348" s="59" t="s">
        <v>615</v>
      </c>
      <c r="AL348" s="59">
        <v>1</v>
      </c>
      <c r="AM348" s="59" t="s">
        <v>27</v>
      </c>
      <c r="AN348" s="59" t="s">
        <v>680</v>
      </c>
      <c r="AO348" s="58">
        <v>26</v>
      </c>
      <c r="AP348" s="59" t="s">
        <v>677</v>
      </c>
      <c r="AQ348" s="59" t="s">
        <v>709</v>
      </c>
      <c r="AR348" s="59" t="s">
        <v>27</v>
      </c>
      <c r="AS348" s="59" t="s">
        <v>27</v>
      </c>
      <c r="AT348" s="59" t="s">
        <v>692</v>
      </c>
      <c r="AU348" s="59" t="s">
        <v>695</v>
      </c>
      <c r="AV348" s="59" t="s">
        <v>27</v>
      </c>
      <c r="AW348" s="64"/>
      <c r="AX348" s="62" t="s">
        <v>746</v>
      </c>
      <c r="AY348" s="62">
        <v>7.0030000000000001</v>
      </c>
      <c r="AZ348" s="62">
        <v>0.11480327868852459</v>
      </c>
      <c r="BA348" s="62">
        <v>8.7105526203055827</v>
      </c>
      <c r="BB348" s="62">
        <v>6.859</v>
      </c>
      <c r="BC348" s="62">
        <v>0</v>
      </c>
      <c r="BD348">
        <v>0.83253484320557491</v>
      </c>
      <c r="BE348" s="62"/>
      <c r="BF348" s="64"/>
      <c r="BG348" s="64"/>
      <c r="BH348" s="120">
        <v>6.859</v>
      </c>
      <c r="BI348" s="50"/>
    </row>
    <row r="349" spans="1:61" ht="165" x14ac:dyDescent="0.25">
      <c r="A349" s="58">
        <v>419</v>
      </c>
      <c r="B349" s="59" t="s">
        <v>78</v>
      </c>
      <c r="C349" s="59" t="s">
        <v>28</v>
      </c>
      <c r="D349" s="59" t="s">
        <v>48</v>
      </c>
      <c r="E349" s="59"/>
      <c r="F349" s="59" t="s">
        <v>500</v>
      </c>
      <c r="G349" s="58">
        <v>53</v>
      </c>
      <c r="H349" s="58">
        <v>7</v>
      </c>
      <c r="I349" s="59" t="s">
        <v>85</v>
      </c>
      <c r="J349" s="58">
        <v>1347638136</v>
      </c>
      <c r="K349" s="58">
        <v>0</v>
      </c>
      <c r="L349" s="58">
        <v>0</v>
      </c>
      <c r="M349" s="58">
        <v>1</v>
      </c>
      <c r="N349" s="60">
        <v>0</v>
      </c>
      <c r="O349" s="60">
        <v>0</v>
      </c>
      <c r="P349" s="58">
        <v>4</v>
      </c>
      <c r="Q349" s="58">
        <v>3</v>
      </c>
      <c r="R349" s="60">
        <v>0</v>
      </c>
      <c r="S349" s="58">
        <v>3</v>
      </c>
      <c r="T349" s="60">
        <v>0</v>
      </c>
      <c r="U349" s="58">
        <v>1</v>
      </c>
      <c r="V349" s="58">
        <v>2</v>
      </c>
      <c r="W349" s="59">
        <v>0</v>
      </c>
      <c r="X349" s="60">
        <v>0</v>
      </c>
      <c r="Y349" s="58">
        <v>3</v>
      </c>
      <c r="Z349" s="59">
        <v>17</v>
      </c>
      <c r="AA349" s="59">
        <v>3</v>
      </c>
      <c r="AC349" s="59">
        <v>0</v>
      </c>
      <c r="AD349" s="58">
        <v>11</v>
      </c>
      <c r="AE349" s="58">
        <v>4</v>
      </c>
      <c r="AF349" s="58">
        <v>1</v>
      </c>
      <c r="AG349" s="58">
        <v>18</v>
      </c>
      <c r="AH349" s="59" t="s">
        <v>617</v>
      </c>
      <c r="AI349" s="58">
        <v>24</v>
      </c>
      <c r="AJ349" s="60"/>
      <c r="AK349" s="59" t="s">
        <v>618</v>
      </c>
      <c r="AL349" s="59">
        <v>1</v>
      </c>
      <c r="AM349" s="59" t="s">
        <v>27</v>
      </c>
      <c r="AN349" s="59" t="s">
        <v>673</v>
      </c>
      <c r="AO349" s="58">
        <v>20</v>
      </c>
      <c r="AP349" s="59" t="s">
        <v>677</v>
      </c>
      <c r="AQ349" s="59" t="s">
        <v>678</v>
      </c>
      <c r="AR349" s="59" t="s">
        <v>27</v>
      </c>
      <c r="AS349" s="59" t="s">
        <v>27</v>
      </c>
      <c r="AT349" s="59" t="s">
        <v>27</v>
      </c>
      <c r="AU349" s="59" t="s">
        <v>27</v>
      </c>
      <c r="AV349" s="59" t="s">
        <v>27</v>
      </c>
      <c r="AW349" s="64"/>
      <c r="AX349" s="62" t="s">
        <v>747</v>
      </c>
      <c r="AY349" s="62">
        <v>8.327</v>
      </c>
      <c r="AZ349" s="62">
        <v>0.48982352941176471</v>
      </c>
      <c r="BA349" s="62">
        <v>2.0415515792001924</v>
      </c>
      <c r="BB349" s="62"/>
      <c r="BC349" s="62">
        <v>53</v>
      </c>
      <c r="BD349">
        <v>0.56313993174061439</v>
      </c>
      <c r="BE349" s="62"/>
      <c r="BF349" s="64"/>
      <c r="BG349" s="64"/>
      <c r="BH349" s="120"/>
      <c r="BI349" s="50"/>
    </row>
    <row r="350" spans="1:61" ht="180" x14ac:dyDescent="0.25">
      <c r="A350" s="58">
        <v>451</v>
      </c>
      <c r="B350" s="59" t="s">
        <v>78</v>
      </c>
      <c r="C350" s="59" t="s">
        <v>26</v>
      </c>
      <c r="D350" s="59" t="s">
        <v>48</v>
      </c>
      <c r="E350" s="59"/>
      <c r="F350" s="59" t="s">
        <v>500</v>
      </c>
      <c r="G350" s="58">
        <v>53</v>
      </c>
      <c r="H350" s="58">
        <v>7</v>
      </c>
      <c r="I350" s="59" t="s">
        <v>150</v>
      </c>
      <c r="J350" s="58">
        <v>82135906</v>
      </c>
      <c r="K350" s="58">
        <v>2.8</v>
      </c>
      <c r="L350" s="58">
        <v>0.56000000000000005</v>
      </c>
      <c r="M350" s="58">
        <v>1</v>
      </c>
      <c r="N350" s="60">
        <v>0</v>
      </c>
      <c r="O350" s="60">
        <v>0</v>
      </c>
      <c r="P350" s="58">
        <v>3</v>
      </c>
      <c r="Q350" s="58">
        <v>2</v>
      </c>
      <c r="R350" s="60">
        <v>0</v>
      </c>
      <c r="S350" s="58">
        <v>2</v>
      </c>
      <c r="T350" s="60">
        <v>0</v>
      </c>
      <c r="U350" s="58">
        <v>1</v>
      </c>
      <c r="V350" s="58">
        <v>0.5</v>
      </c>
      <c r="W350" s="59">
        <v>0</v>
      </c>
      <c r="X350" s="58">
        <v>0.5</v>
      </c>
      <c r="Y350" s="58">
        <v>2</v>
      </c>
      <c r="Z350" s="59">
        <v>12</v>
      </c>
      <c r="AA350" s="59">
        <v>2</v>
      </c>
      <c r="AB350" t="s">
        <v>783</v>
      </c>
      <c r="AC350" s="59">
        <v>0</v>
      </c>
      <c r="AD350" s="58">
        <v>1</v>
      </c>
      <c r="AE350" s="58">
        <v>3</v>
      </c>
      <c r="AF350" s="58">
        <v>1</v>
      </c>
      <c r="AG350" s="58">
        <v>6</v>
      </c>
      <c r="AH350" s="59" t="s">
        <v>503</v>
      </c>
      <c r="AI350" s="58">
        <v>25</v>
      </c>
      <c r="AJ350" s="60"/>
      <c r="AK350" s="59" t="s">
        <v>620</v>
      </c>
      <c r="AL350" s="59">
        <v>1</v>
      </c>
      <c r="AM350" s="59" t="s">
        <v>27</v>
      </c>
      <c r="AN350" s="59" t="s">
        <v>680</v>
      </c>
      <c r="AO350" s="58">
        <v>34</v>
      </c>
      <c r="AP350" s="59" t="s">
        <v>677</v>
      </c>
      <c r="AQ350" s="59" t="s">
        <v>712</v>
      </c>
      <c r="AR350" s="59" t="s">
        <v>27</v>
      </c>
      <c r="AS350" s="59" t="s">
        <v>713</v>
      </c>
      <c r="AT350" s="59" t="s">
        <v>27</v>
      </c>
      <c r="AU350" s="59" t="s">
        <v>27</v>
      </c>
      <c r="AV350" s="59" t="s">
        <v>27</v>
      </c>
      <c r="AW350" s="64"/>
      <c r="AX350" s="62" t="s">
        <v>748</v>
      </c>
      <c r="AY350" s="62">
        <v>16.434000000000001</v>
      </c>
      <c r="AZ350" s="62">
        <v>1.3695000000000002</v>
      </c>
      <c r="BA350" s="62">
        <v>0.73019350127783855</v>
      </c>
      <c r="BB350" s="62">
        <v>5.4770000000000003</v>
      </c>
      <c r="BC350" s="62">
        <v>53</v>
      </c>
      <c r="BD350">
        <v>0.12741312741312741</v>
      </c>
      <c r="BE350" s="62" t="s">
        <v>783</v>
      </c>
      <c r="BF350" s="62">
        <v>1</v>
      </c>
      <c r="BG350" s="64"/>
      <c r="BH350" s="120">
        <v>1.915</v>
      </c>
      <c r="BI350" s="50"/>
    </row>
    <row r="351" spans="1:61" ht="270" x14ac:dyDescent="0.25">
      <c r="A351" s="58">
        <v>467</v>
      </c>
      <c r="B351" s="59" t="s">
        <v>78</v>
      </c>
      <c r="C351" s="59" t="s">
        <v>28</v>
      </c>
      <c r="D351" s="59" t="s">
        <v>48</v>
      </c>
      <c r="E351" s="59"/>
      <c r="F351" s="59" t="s">
        <v>500</v>
      </c>
      <c r="G351" s="58">
        <v>53</v>
      </c>
      <c r="H351" s="58">
        <v>7</v>
      </c>
      <c r="I351" s="59" t="s">
        <v>152</v>
      </c>
      <c r="J351" s="58">
        <v>792288984</v>
      </c>
      <c r="K351" s="58">
        <v>1.7692307692307701</v>
      </c>
      <c r="L351" s="58">
        <v>0.35384615384615398</v>
      </c>
      <c r="M351" s="58">
        <v>3</v>
      </c>
      <c r="N351" s="60">
        <v>0</v>
      </c>
      <c r="O351" s="60">
        <v>0</v>
      </c>
      <c r="P351" s="58">
        <v>7</v>
      </c>
      <c r="Q351" s="58">
        <v>3</v>
      </c>
      <c r="R351" s="60">
        <v>0</v>
      </c>
      <c r="S351" s="58">
        <v>3</v>
      </c>
      <c r="T351" s="60">
        <v>0</v>
      </c>
      <c r="U351" s="60">
        <v>0</v>
      </c>
      <c r="V351" s="58">
        <v>1</v>
      </c>
      <c r="W351" s="59">
        <v>0</v>
      </c>
      <c r="X351" s="60">
        <v>0</v>
      </c>
      <c r="Y351" s="58">
        <v>1</v>
      </c>
      <c r="Z351" s="59">
        <v>18</v>
      </c>
      <c r="AA351" s="59">
        <v>1</v>
      </c>
      <c r="AB351" t="s">
        <v>781</v>
      </c>
      <c r="AC351" s="61">
        <v>3</v>
      </c>
      <c r="AD351" s="58">
        <v>4</v>
      </c>
      <c r="AE351" s="58">
        <v>3</v>
      </c>
      <c r="AF351" s="58">
        <v>3</v>
      </c>
      <c r="AG351" s="58">
        <v>12</v>
      </c>
      <c r="AH351" s="59" t="s">
        <v>503</v>
      </c>
      <c r="AI351" s="58">
        <v>25</v>
      </c>
      <c r="AJ351" s="60"/>
      <c r="AK351" s="59" t="s">
        <v>621</v>
      </c>
      <c r="AL351" s="59">
        <v>1</v>
      </c>
      <c r="AM351" s="59" t="s">
        <v>27</v>
      </c>
      <c r="AN351" s="59" t="s">
        <v>673</v>
      </c>
      <c r="AO351" s="58">
        <v>23</v>
      </c>
      <c r="AP351" s="59" t="s">
        <v>677</v>
      </c>
      <c r="AQ351" s="59" t="s">
        <v>714</v>
      </c>
      <c r="AR351" s="59" t="s">
        <v>695</v>
      </c>
      <c r="AS351" s="59" t="s">
        <v>27</v>
      </c>
      <c r="AT351" s="59" t="s">
        <v>27</v>
      </c>
      <c r="AU351" s="59" t="s">
        <v>27</v>
      </c>
      <c r="AV351" s="59" t="s">
        <v>27</v>
      </c>
      <c r="AW351" s="64"/>
      <c r="AX351" s="62" t="s">
        <v>747</v>
      </c>
      <c r="AY351" s="62">
        <v>7.0060000000000002</v>
      </c>
      <c r="AZ351" s="62">
        <v>0.38922222222222225</v>
      </c>
      <c r="BA351" s="62">
        <v>2.5692263773908079</v>
      </c>
      <c r="BB351" s="62">
        <v>2.4849999999999999</v>
      </c>
      <c r="BC351" s="62">
        <v>53</v>
      </c>
      <c r="BD351">
        <v>0.40151515151515149</v>
      </c>
      <c r="BE351" s="62"/>
      <c r="BF351" s="64"/>
      <c r="BG351" s="64"/>
      <c r="BH351">
        <v>1.6919999999999999</v>
      </c>
      <c r="BI351" s="50"/>
    </row>
    <row r="352" spans="1:61" ht="180" x14ac:dyDescent="0.25">
      <c r="A352" s="58">
        <v>488</v>
      </c>
      <c r="B352" s="59" t="s">
        <v>78</v>
      </c>
      <c r="C352" s="59" t="s">
        <v>28</v>
      </c>
      <c r="D352" s="59" t="s">
        <v>48</v>
      </c>
      <c r="E352" s="59"/>
      <c r="F352" s="59" t="s">
        <v>500</v>
      </c>
      <c r="G352" s="58">
        <v>53</v>
      </c>
      <c r="H352" s="58">
        <v>7</v>
      </c>
      <c r="I352" s="59" t="s">
        <v>158</v>
      </c>
      <c r="J352" s="58">
        <v>927618937</v>
      </c>
      <c r="K352" s="58">
        <v>1.3846153846153799</v>
      </c>
      <c r="L352" s="58">
        <v>0.27692307692307699</v>
      </c>
      <c r="M352" s="58">
        <v>1</v>
      </c>
      <c r="N352" s="60">
        <v>0</v>
      </c>
      <c r="O352" s="60">
        <v>0</v>
      </c>
      <c r="P352" s="58">
        <v>4</v>
      </c>
      <c r="Q352" s="58">
        <v>3</v>
      </c>
      <c r="R352" s="60">
        <v>0</v>
      </c>
      <c r="S352" s="58">
        <v>3</v>
      </c>
      <c r="T352" s="60">
        <v>0</v>
      </c>
      <c r="U352" s="58">
        <v>1</v>
      </c>
      <c r="V352" s="58">
        <v>0.5</v>
      </c>
      <c r="W352" s="59">
        <v>0</v>
      </c>
      <c r="X352" s="58">
        <v>0.5</v>
      </c>
      <c r="Y352" s="58">
        <v>2</v>
      </c>
      <c r="Z352" s="59">
        <v>15</v>
      </c>
      <c r="AA352" s="59">
        <v>2</v>
      </c>
      <c r="AB352" t="s">
        <v>783</v>
      </c>
      <c r="AC352" s="61">
        <v>3</v>
      </c>
      <c r="AD352" s="58">
        <v>9</v>
      </c>
      <c r="AE352" s="58">
        <v>5</v>
      </c>
      <c r="AF352" s="58">
        <v>1</v>
      </c>
      <c r="AG352" s="58">
        <v>17</v>
      </c>
      <c r="AH352" s="59" t="s">
        <v>503</v>
      </c>
      <c r="AI352" s="58">
        <v>25</v>
      </c>
      <c r="AJ352" s="60"/>
      <c r="AK352" s="59" t="s">
        <v>622</v>
      </c>
      <c r="AL352" s="59">
        <v>1</v>
      </c>
      <c r="AM352" s="59" t="s">
        <v>27</v>
      </c>
      <c r="AN352" s="59" t="s">
        <v>673</v>
      </c>
      <c r="AO352" s="58">
        <v>25</v>
      </c>
      <c r="AP352" s="59" t="s">
        <v>677</v>
      </c>
      <c r="AQ352" s="59" t="s">
        <v>721</v>
      </c>
      <c r="AR352" s="59" t="s">
        <v>27</v>
      </c>
      <c r="AS352" s="59" t="s">
        <v>686</v>
      </c>
      <c r="AT352" s="59" t="s">
        <v>27</v>
      </c>
      <c r="AU352" s="59" t="s">
        <v>27</v>
      </c>
      <c r="AV352" s="59" t="s">
        <v>27</v>
      </c>
      <c r="AW352" s="64"/>
      <c r="AX352" s="62" t="s">
        <v>747</v>
      </c>
      <c r="AY352" s="62">
        <v>7.0129999999999999</v>
      </c>
      <c r="AZ352" s="62">
        <v>0.4675333333333333</v>
      </c>
      <c r="BA352" s="62">
        <v>2.1388849279908739</v>
      </c>
      <c r="BB352" s="62">
        <v>6.7080000000000002</v>
      </c>
      <c r="BC352" s="62">
        <v>53</v>
      </c>
      <c r="BD352">
        <v>0.47873633049817738</v>
      </c>
      <c r="BE352" s="62" t="s">
        <v>783</v>
      </c>
      <c r="BF352" s="62">
        <v>1</v>
      </c>
      <c r="BG352" s="64"/>
      <c r="BH352">
        <v>6.7079999999999993</v>
      </c>
      <c r="BI352" s="50"/>
    </row>
    <row r="353" spans="1:61" ht="165" x14ac:dyDescent="0.25">
      <c r="A353" s="58">
        <v>509</v>
      </c>
      <c r="B353" s="59" t="s">
        <v>78</v>
      </c>
      <c r="C353" s="59" t="s">
        <v>28</v>
      </c>
      <c r="D353" s="59" t="s">
        <v>48</v>
      </c>
      <c r="E353" s="59"/>
      <c r="F353" s="59" t="s">
        <v>500</v>
      </c>
      <c r="G353" s="58">
        <v>53</v>
      </c>
      <c r="H353" s="58">
        <v>7</v>
      </c>
      <c r="I353" s="59" t="s">
        <v>165</v>
      </c>
      <c r="J353" s="58">
        <v>1412134207</v>
      </c>
      <c r="K353" s="58">
        <v>1.32692307692308</v>
      </c>
      <c r="L353" s="58">
        <v>0.265384615384615</v>
      </c>
      <c r="M353" s="58">
        <v>1</v>
      </c>
      <c r="N353" s="60">
        <v>0</v>
      </c>
      <c r="O353" s="60">
        <v>0</v>
      </c>
      <c r="P353" s="58">
        <v>1</v>
      </c>
      <c r="Q353" s="60">
        <v>0</v>
      </c>
      <c r="R353" s="60">
        <v>0</v>
      </c>
      <c r="S353" s="60">
        <v>0</v>
      </c>
      <c r="T353" s="60">
        <v>0</v>
      </c>
      <c r="U353" s="60">
        <v>0</v>
      </c>
      <c r="V353" s="60">
        <v>0</v>
      </c>
      <c r="W353" s="59">
        <v>0</v>
      </c>
      <c r="X353" s="60">
        <v>0</v>
      </c>
      <c r="Y353" s="60">
        <v>0</v>
      </c>
      <c r="Z353" s="59">
        <v>2</v>
      </c>
      <c r="AA353" s="59">
        <v>0</v>
      </c>
      <c r="AB353" t="s">
        <v>782</v>
      </c>
      <c r="AC353" s="61">
        <v>3</v>
      </c>
      <c r="AD353" s="58">
        <v>0</v>
      </c>
      <c r="AE353" s="58">
        <v>0</v>
      </c>
      <c r="AF353" s="58">
        <v>0</v>
      </c>
      <c r="AG353" s="58">
        <v>2</v>
      </c>
      <c r="AH353" s="59" t="s">
        <v>503</v>
      </c>
      <c r="AI353" s="58">
        <v>25</v>
      </c>
      <c r="AJ353" s="60"/>
      <c r="AK353" s="59" t="s">
        <v>623</v>
      </c>
      <c r="AL353" s="59">
        <v>1</v>
      </c>
      <c r="AM353" s="59" t="s">
        <v>27</v>
      </c>
      <c r="AN353" s="59" t="s">
        <v>680</v>
      </c>
      <c r="AO353" s="58">
        <v>25</v>
      </c>
      <c r="AP353" s="59" t="s">
        <v>677</v>
      </c>
      <c r="AQ353" s="59" t="s">
        <v>705</v>
      </c>
      <c r="AR353" s="59" t="s">
        <v>27</v>
      </c>
      <c r="AS353" s="59" t="s">
        <v>27</v>
      </c>
      <c r="AT353" s="59" t="s">
        <v>27</v>
      </c>
      <c r="AU353" s="59" t="s">
        <v>27</v>
      </c>
      <c r="AV353" s="59" t="s">
        <v>27</v>
      </c>
      <c r="AW353" s="64"/>
      <c r="AX353" s="62" t="s">
        <v>747</v>
      </c>
      <c r="AY353" s="62">
        <v>4.3479999999999999</v>
      </c>
      <c r="AZ353" s="62">
        <v>2.1739999999999999</v>
      </c>
      <c r="BA353" s="62">
        <v>0.45998160073597055</v>
      </c>
      <c r="BB353" s="62">
        <v>3.9319999999999999</v>
      </c>
      <c r="BC353" s="62">
        <v>120</v>
      </c>
      <c r="BD353">
        <v>0</v>
      </c>
      <c r="BE353" s="62"/>
      <c r="BF353" s="64"/>
      <c r="BG353" s="64"/>
      <c r="BH353">
        <v>1.1789999999999998</v>
      </c>
      <c r="BI353" s="50"/>
    </row>
  </sheetData>
  <autoFilter ref="A1:BI1">
    <sortState ref="A2:BI353">
      <sortCondition ref="D1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31</vt:i4>
      </vt:variant>
    </vt:vector>
  </HeadingPairs>
  <TitlesOfParts>
    <vt:vector size="31" baseType="lpstr">
      <vt:lpstr>V2_160805_Häufigkeiten_EIPs</vt:lpstr>
      <vt:lpstr>statistische Auswertung_Compl</vt:lpstr>
      <vt:lpstr>Stat Ordnung Compl</vt:lpstr>
      <vt:lpstr>statistische Auswertung_Time</vt:lpstr>
      <vt:lpstr>Stat Ordnung Time</vt:lpstr>
      <vt:lpstr>Analysis_count</vt:lpstr>
      <vt:lpstr>1_2x2</vt:lpstr>
      <vt:lpstr>2_2x2</vt:lpstr>
      <vt:lpstr>3_2x2</vt:lpstr>
      <vt:lpstr>4_2x2</vt:lpstr>
      <vt:lpstr>1_3x3</vt:lpstr>
      <vt:lpstr>2_3x3</vt:lpstr>
      <vt:lpstr>3_3x3</vt:lpstr>
      <vt:lpstr>4_3x3</vt:lpstr>
      <vt:lpstr>1_4x4</vt:lpstr>
      <vt:lpstr>2_4x4</vt:lpstr>
      <vt:lpstr>3_4x4</vt:lpstr>
      <vt:lpstr>4_4x4</vt:lpstr>
      <vt:lpstr>1_5x5</vt:lpstr>
      <vt:lpstr>2_5x5</vt:lpstr>
      <vt:lpstr>3_5x5</vt:lpstr>
      <vt:lpstr>4_5x5</vt:lpstr>
      <vt:lpstr>hilfs_blatt</vt:lpstr>
      <vt:lpstr>160805_Häufigkeiten_ohne_m</vt:lpstr>
      <vt:lpstr>160805_Häufigkeiten_Hy_IV</vt:lpstr>
      <vt:lpstr>160805_Häufigkeiten_Hy_V</vt:lpstr>
      <vt:lpstr>160805_Häufigkeiten_Hy_VI</vt:lpstr>
      <vt:lpstr>160805_Häufigkeiten_Hy_soph</vt:lpstr>
      <vt:lpstr>160805_Häufigkeiten_Hy_no_soph</vt:lpstr>
      <vt:lpstr>160805_Eq vs Rand</vt:lpstr>
      <vt:lpstr>160805_Häufigkeiten_adequat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Kremer</dc:creator>
  <cp:lastModifiedBy>Marco Kremer</cp:lastModifiedBy>
  <dcterms:created xsi:type="dcterms:W3CDTF">2016-07-21T07:23:31Z</dcterms:created>
  <dcterms:modified xsi:type="dcterms:W3CDTF">2016-10-05T06:22:41Z</dcterms:modified>
</cp:coreProperties>
</file>